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1600" windowHeight="9510"/>
  </bookViews>
  <sheets>
    <sheet name="ESTADUAL_SEE" sheetId="1" r:id="rId1"/>
  </sheets>
  <definedNames>
    <definedName name="acuria_censo2016_Cadmec16" localSheetId="0" hidden="1">ESTADUAL_SEE!#REF!</definedName>
  </definedNames>
  <calcPr calcId="162913"/>
</workbook>
</file>

<file path=xl/calcChain.xml><?xml version="1.0" encoding="utf-8"?>
<calcChain xmlns="http://schemas.openxmlformats.org/spreadsheetml/2006/main">
  <c r="X5" i="1" l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W5" i="1"/>
</calcChain>
</file>

<file path=xl/sharedStrings.xml><?xml version="1.0" encoding="utf-8"?>
<sst xmlns="http://schemas.openxmlformats.org/spreadsheetml/2006/main" count="51540" uniqueCount="19970">
  <si>
    <t>Nome dependencia Administrativa</t>
  </si>
  <si>
    <t>Codigo Rede</t>
  </si>
  <si>
    <t>Diretoria de ensino</t>
  </si>
  <si>
    <t>Categoria</t>
  </si>
  <si>
    <t>Tipo Escola</t>
  </si>
  <si>
    <t>CodigoEscola</t>
  </si>
  <si>
    <t>Codigo MEC</t>
  </si>
  <si>
    <t>Nome Escola</t>
  </si>
  <si>
    <t>Codigo Municipio</t>
  </si>
  <si>
    <t>Municipio</t>
  </si>
  <si>
    <t>Bairro</t>
  </si>
  <si>
    <t>Codigo Distrito</t>
  </si>
  <si>
    <t>Distrito</t>
  </si>
  <si>
    <t>CEP</t>
  </si>
  <si>
    <t>Complemento</t>
  </si>
  <si>
    <t>Endereco</t>
  </si>
  <si>
    <t>Numero</t>
  </si>
  <si>
    <t>Ddd</t>
  </si>
  <si>
    <t>Fone1</t>
  </si>
  <si>
    <t>Fone2</t>
  </si>
  <si>
    <t>Email</t>
  </si>
  <si>
    <t>Zona</t>
  </si>
  <si>
    <t>Creche</t>
  </si>
  <si>
    <t>Pre</t>
  </si>
  <si>
    <t>1º Ano Ef</t>
  </si>
  <si>
    <t>2º Ano Ef</t>
  </si>
  <si>
    <t>3º Ano Ef</t>
  </si>
  <si>
    <t>4º Ano Ef</t>
  </si>
  <si>
    <t>5º Ano Ef</t>
  </si>
  <si>
    <t>6º Ano Ef</t>
  </si>
  <si>
    <t>7º Ano Ef</t>
  </si>
  <si>
    <t>8º Ano Ef</t>
  </si>
  <si>
    <t>9º Ano Ef</t>
  </si>
  <si>
    <t>1ª Serie Em</t>
  </si>
  <si>
    <t>2ª Serie Em</t>
  </si>
  <si>
    <t>3ª Serie Em</t>
  </si>
  <si>
    <t>4ª Serie Em</t>
  </si>
  <si>
    <t>Ns EM</t>
  </si>
  <si>
    <t>Educ.Prof</t>
  </si>
  <si>
    <t>Educ.Prof_Ead</t>
  </si>
  <si>
    <t>Eja 1ª a 4ª Ef</t>
  </si>
  <si>
    <t>Eja Semi 1ª a 4ª Ef</t>
  </si>
  <si>
    <t>Eja Ead 1ª a 4ª Ef</t>
  </si>
  <si>
    <t>Eja 5ª a 8ª Ef</t>
  </si>
  <si>
    <t>Eja Semi 5ª a 8ª Ef</t>
  </si>
  <si>
    <t>Eja Ead 5ª a 8ª Ef</t>
  </si>
  <si>
    <t>Eja Em</t>
  </si>
  <si>
    <t>Eja Semi Em</t>
  </si>
  <si>
    <t>Eja Ead Em</t>
  </si>
  <si>
    <t>Eja Projovem Urbano Ef</t>
  </si>
  <si>
    <t>Eja FIC Em</t>
  </si>
  <si>
    <t>Eja FIC Prof Ef</t>
  </si>
  <si>
    <t>Eja FIC Prof Em</t>
  </si>
  <si>
    <t>Educ.Especial</t>
  </si>
  <si>
    <t>Ativ_complementar</t>
  </si>
  <si>
    <t>AEE</t>
  </si>
  <si>
    <t>Cl-Creche</t>
  </si>
  <si>
    <t>Cl-Pre</t>
  </si>
  <si>
    <t>Cl-1º Ano Ef</t>
  </si>
  <si>
    <t>Cl-2º Ano Ef</t>
  </si>
  <si>
    <t>Cl-3º Ano Ef</t>
  </si>
  <si>
    <t>Cl-4º Ano Ef</t>
  </si>
  <si>
    <t>Cl-5º Ano Ef</t>
  </si>
  <si>
    <t>Cl-6º Ano Ef</t>
  </si>
  <si>
    <t>Cl-7º Ano Ef</t>
  </si>
  <si>
    <t>Cl-8º Ano Ef</t>
  </si>
  <si>
    <t>Cl-9º Ano Ef</t>
  </si>
  <si>
    <t>Cl-1ª Serie Em</t>
  </si>
  <si>
    <t>Cl-2ª Serie Em</t>
  </si>
  <si>
    <t>Cl-3ª Serie Em</t>
  </si>
  <si>
    <t>Cl-4ª Serie Em</t>
  </si>
  <si>
    <t>Cl-Ns EM</t>
  </si>
  <si>
    <t>Cl-Educ.Prof</t>
  </si>
  <si>
    <t>Cl-Educ.Prof_Ead</t>
  </si>
  <si>
    <t>Cl-Eja 1ª a 4ª Ef</t>
  </si>
  <si>
    <t>Cl-Eja Semi 1ª a 4ª Ef</t>
  </si>
  <si>
    <t>Cl-Eja Ead 1ª a 4ª Ef</t>
  </si>
  <si>
    <t>Cl-Eja 5ª a 8ª Ef</t>
  </si>
  <si>
    <t>Cl-Eja Semi 5ª a 8ª Ef</t>
  </si>
  <si>
    <t>Cl-Eja Ead 5ª a 8ª Ef</t>
  </si>
  <si>
    <t>Cl-Eja Em</t>
  </si>
  <si>
    <t>Cl-Eja Semi Em</t>
  </si>
  <si>
    <t>Cl-Eja Ead Em</t>
  </si>
  <si>
    <t>Cl-Eja Projovem Urbano Ef</t>
  </si>
  <si>
    <t>Cl-Eja FIC Em</t>
  </si>
  <si>
    <t>Cl-Eja FIC Prof Ef</t>
  </si>
  <si>
    <t>Cl-Eja FIC Prof Em</t>
  </si>
  <si>
    <t>Cl-Educ.Especial</t>
  </si>
  <si>
    <t>Cl-Ativ_complementar</t>
  </si>
  <si>
    <t>Cl-AEE</t>
  </si>
  <si>
    <t>CATANDUVA</t>
  </si>
  <si>
    <t>CENTRO</t>
  </si>
  <si>
    <t>RUA</t>
  </si>
  <si>
    <t>GUARULHOS SUL</t>
  </si>
  <si>
    <t>GUARULHOS</t>
  </si>
  <si>
    <t xml:space="preserve">ROSARIO </t>
  </si>
  <si>
    <t>GUARATINGUETA</t>
  </si>
  <si>
    <t>CRUZEIRO</t>
  </si>
  <si>
    <t>LINS</t>
  </si>
  <si>
    <t>CAFELANDIA</t>
  </si>
  <si>
    <t>TRAVESSA</t>
  </si>
  <si>
    <t>LORENA</t>
  </si>
  <si>
    <t>AVENIDA</t>
  </si>
  <si>
    <t>SAO BERNARDO DO CAMPO</t>
  </si>
  <si>
    <t>SAO CAETANO DO SUL</t>
  </si>
  <si>
    <t>OSVALDO CRUZ</t>
  </si>
  <si>
    <t>NORTE 1</t>
  </si>
  <si>
    <t>SAO PAULO</t>
  </si>
  <si>
    <t>MOINHO VELHO</t>
  </si>
  <si>
    <t>FREGUESIA DO O</t>
  </si>
  <si>
    <t>AMERICANA</t>
  </si>
  <si>
    <t>JARDIM AMERICA II</t>
  </si>
  <si>
    <t>OSASCO</t>
  </si>
  <si>
    <t>HELENA MARIA</t>
  </si>
  <si>
    <t>VILA GUILHERME</t>
  </si>
  <si>
    <t>ESTADUAL - SE</t>
  </si>
  <si>
    <t>ARACATUBA</t>
  </si>
  <si>
    <t>JOAO ARRUDA BRASIL</t>
  </si>
  <si>
    <t>GUARARAPES</t>
  </si>
  <si>
    <t>AVENIDA SANTO ANTONIO</t>
  </si>
  <si>
    <t>E029944A@EDUCACAO.SP.GOV.BR</t>
  </si>
  <si>
    <t>NORTE 2</t>
  </si>
  <si>
    <t>VILA MAZZEI</t>
  </si>
  <si>
    <t>JACANA</t>
  </si>
  <si>
    <t>ITAPETININGA</t>
  </si>
  <si>
    <t>MARIA DE LOURDES BARREIROS CARVALHO PROFA</t>
  </si>
  <si>
    <t>VILA POPULAR</t>
  </si>
  <si>
    <t>SN</t>
  </si>
  <si>
    <t>E919822A@EDUCACAO.SP.GOV.BR</t>
  </si>
  <si>
    <t>CARAGUATATUBA</t>
  </si>
  <si>
    <t>UBATUBA</t>
  </si>
  <si>
    <t>BELA VISTA</t>
  </si>
  <si>
    <t>SUL 1</t>
  </si>
  <si>
    <t>CAMPO LIMPO</t>
  </si>
  <si>
    <t>ALEXANDRE BASSORA</t>
  </si>
  <si>
    <t>NOVA ODESSA</t>
  </si>
  <si>
    <t>JARDIM PLANALTO</t>
  </si>
  <si>
    <t>RUA JUSCELINO KUBITSCHEK OLIVEIRA</t>
  </si>
  <si>
    <t>E903784A@EDUCACAO.SP.GOV.BR</t>
  </si>
  <si>
    <t>PIRASSUNUNGA</t>
  </si>
  <si>
    <t>OLARIA</t>
  </si>
  <si>
    <t>LESTE 4</t>
  </si>
  <si>
    <t>SAPOPEMBA</t>
  </si>
  <si>
    <t>MOGI MIRIM</t>
  </si>
  <si>
    <t>MOGI GUACU</t>
  </si>
  <si>
    <t>MOJI GUACU</t>
  </si>
  <si>
    <t>JARDIM SANTA MARIA</t>
  </si>
  <si>
    <t>MARILIA</t>
  </si>
  <si>
    <t>LYDIA YVONE GOMES MARQUES PROFA</t>
  </si>
  <si>
    <t>GARCA</t>
  </si>
  <si>
    <t>LABIENOPOLIS</t>
  </si>
  <si>
    <t>AVENIDA FAUSTINA</t>
  </si>
  <si>
    <t>E033388A@EDUCACAO.SP.GOV.BR</t>
  </si>
  <si>
    <t>PIRAJU</t>
  </si>
  <si>
    <t>LESTE 5</t>
  </si>
  <si>
    <t>VILA GOMES CARDIM</t>
  </si>
  <si>
    <t>TATUAPE</t>
  </si>
  <si>
    <t>CONJUNTO HABITACIONAL PADRE JOSE DE ANCHIETA</t>
  </si>
  <si>
    <t>ARTUR ALVIM</t>
  </si>
  <si>
    <t xml:space="preserve">WALDEMAR TIETZ </t>
  </si>
  <si>
    <t>PIRACICABA</t>
  </si>
  <si>
    <t>ARTEMIS</t>
  </si>
  <si>
    <t>PRACA</t>
  </si>
  <si>
    <t>LESTE 1</t>
  </si>
  <si>
    <t>MIGUEL KRUSE DOM</t>
  </si>
  <si>
    <t>JARDIM DANFER</t>
  </si>
  <si>
    <t>CANGAIBA</t>
  </si>
  <si>
    <t>RUA SAO JOSE DO CAMPESTRE</t>
  </si>
  <si>
    <t>E036754A@EDUCACAO.SP.GOV.BR</t>
  </si>
  <si>
    <t>JUNDIAI</t>
  </si>
  <si>
    <t>ITATIBA</t>
  </si>
  <si>
    <t>CAIEIRAS</t>
  </si>
  <si>
    <t>FRANCO DA ROCHA</t>
  </si>
  <si>
    <t>CIDADE ANTONIO ESTEVAO DE CARVALHO</t>
  </si>
  <si>
    <t>ITAQUERA</t>
  </si>
  <si>
    <t>RIBEIRAO PRETO</t>
  </si>
  <si>
    <t>SANTA ROSA DE VITERBO</t>
  </si>
  <si>
    <t>JARDIM PETROPOLIS</t>
  </si>
  <si>
    <t>JALES</t>
  </si>
  <si>
    <t>JUVENAL GIRALDELLI</t>
  </si>
  <si>
    <t>JARDIM OITI</t>
  </si>
  <si>
    <t>RUA OTAVIO GRAZIANI</t>
  </si>
  <si>
    <t>E027285A@EDUCACAO.SP.GOV.BR</t>
  </si>
  <si>
    <t>ITAPEVA</t>
  </si>
  <si>
    <t>CAPAO BONITO</t>
  </si>
  <si>
    <t>TURVO DOS ALMEIDAS</t>
  </si>
  <si>
    <t>SUMARE</t>
  </si>
  <si>
    <t>HORTOLANDIA</t>
  </si>
  <si>
    <t xml:space="preserve">JARDIM AMANDA </t>
  </si>
  <si>
    <t>RUA SANTOS DUMONT</t>
  </si>
  <si>
    <t>SERTAOZINHO</t>
  </si>
  <si>
    <t>JARDINOPOLIS</t>
  </si>
  <si>
    <t>CENTRO OESTE</t>
  </si>
  <si>
    <t>ALTO DA LAPA</t>
  </si>
  <si>
    <t>LAPA</t>
  </si>
  <si>
    <t>ITU</t>
  </si>
  <si>
    <t>JARDIM DO ESTADIO</t>
  </si>
  <si>
    <t>SANTO ANTONIO</t>
  </si>
  <si>
    <t>VILA SABRINA</t>
  </si>
  <si>
    <t>VILA MEDEIROS</t>
  </si>
  <si>
    <t>VILA SAO GERALDO</t>
  </si>
  <si>
    <t>PENHA</t>
  </si>
  <si>
    <t>CENTRO SUL</t>
  </si>
  <si>
    <t>VILA MARIANA</t>
  </si>
  <si>
    <t>SUL 2</t>
  </si>
  <si>
    <t>JARDIM ANGELA</t>
  </si>
  <si>
    <t>SAO JOAO DA BOA VISTA</t>
  </si>
  <si>
    <t>TAMBAU</t>
  </si>
  <si>
    <t>RUA CAMPOS SALES</t>
  </si>
  <si>
    <t>SAO VICENTE</t>
  </si>
  <si>
    <t>CARAPICUIBA</t>
  </si>
  <si>
    <t>CONJUNTO HABITACIONAL PRESIDENTE CASTELO BRANCO</t>
  </si>
  <si>
    <t>PRAIA GRANDE</t>
  </si>
  <si>
    <t>BOTUCATU</t>
  </si>
  <si>
    <t>CEEJA DE BOTUCATU</t>
  </si>
  <si>
    <t>CONJUNTO HABITACIONAL HUMBERTO POPOLO</t>
  </si>
  <si>
    <t>E477229A@EDUCACAO.SP.GOV.BR</t>
  </si>
  <si>
    <t>CERQUILHO</t>
  </si>
  <si>
    <t>PARQUE DAS ARVORES</t>
  </si>
  <si>
    <t>FRANCA</t>
  </si>
  <si>
    <t>CAMPINAS LESTE</t>
  </si>
  <si>
    <t>CAMPINAS</t>
  </si>
  <si>
    <t>TIETE</t>
  </si>
  <si>
    <t>RUA DOS EXPEDICIONARIOS</t>
  </si>
  <si>
    <t>AMPARO</t>
  </si>
  <si>
    <t>BRAGANCA PAULISTA</t>
  </si>
  <si>
    <t>JOAO ERNESTO FIGUEIREDO CORONEL</t>
  </si>
  <si>
    <t>JOANOPOLIS</t>
  </si>
  <si>
    <t>AVENIDA WALDOMIRO VILLACA</t>
  </si>
  <si>
    <t>E017814A@EDUCACAO.SP.GOV.BR</t>
  </si>
  <si>
    <t>MAUA</t>
  </si>
  <si>
    <t>HANS GRUDZINSKI</t>
  </si>
  <si>
    <t>PARQUE DAS AMERICAS</t>
  </si>
  <si>
    <t xml:space="preserve">AMERICA DO SUL </t>
  </si>
  <si>
    <t>E904739A@EDUCACAO.SP.GOV.BR</t>
  </si>
  <si>
    <t>DIADEMA</t>
  </si>
  <si>
    <t>(ANTIGO JARDIM GABRIEL CORREIA)</t>
  </si>
  <si>
    <t>RUA ANTONIO DOLL DE MORAIS</t>
  </si>
  <si>
    <t>E284348A@EDUCACAO.SP.GOV.BR</t>
  </si>
  <si>
    <t>SANTOS</t>
  </si>
  <si>
    <t>APARECIDA</t>
  </si>
  <si>
    <t>ITAPEVI</t>
  </si>
  <si>
    <t>JARDIM SANTA RITA</t>
  </si>
  <si>
    <t>BOM RETIRO</t>
  </si>
  <si>
    <t>AVENIDA TIRADENTES</t>
  </si>
  <si>
    <t>OSWALDO SAMPAIO ALVES</t>
  </si>
  <si>
    <t>JARDIM MARIA DIRCE</t>
  </si>
  <si>
    <t xml:space="preserve">OURICURI </t>
  </si>
  <si>
    <t>E006440A@EDUCACAO.SP.GOV.BR</t>
  </si>
  <si>
    <t>VILA ESTADIO</t>
  </si>
  <si>
    <t>TABOAO DA SERRA</t>
  </si>
  <si>
    <t>ALEXANDRINA BASSITH</t>
  </si>
  <si>
    <t>EMBU DAS ARTES</t>
  </si>
  <si>
    <t xml:space="preserve">AVARE </t>
  </si>
  <si>
    <t>E038581A@EDUCACAO.SP.GOV.BR</t>
  </si>
  <si>
    <t>PORTO FERREIRA</t>
  </si>
  <si>
    <t>AMERICO MARCO ANTONIO DOUTOR</t>
  </si>
  <si>
    <t>PESTANA</t>
  </si>
  <si>
    <t xml:space="preserve">JOAO MIRASSOL </t>
  </si>
  <si>
    <t>E010893A@EDUCACAO.SP.GOV.BR</t>
  </si>
  <si>
    <t>JARAGUA</t>
  </si>
  <si>
    <t>ESTRADA</t>
  </si>
  <si>
    <t>SAO JOSE DOS CAMPOS</t>
  </si>
  <si>
    <t>JARDIM SAO VICENTE</t>
  </si>
  <si>
    <t>SUL 3</t>
  </si>
  <si>
    <t>CIDADE DUTRA</t>
  </si>
  <si>
    <t>SANTO ANDRE</t>
  </si>
  <si>
    <t>ORDANIA JANONE CRESPO PROFESSORA</t>
  </si>
  <si>
    <t>SANTA MARIA</t>
  </si>
  <si>
    <t>RUA COMENDADOR ANTONIO BENVENUTO BATAGLIA</t>
  </si>
  <si>
    <t>E008312A@EDUCACAO.SP.GOV.BR</t>
  </si>
  <si>
    <t>ALTIMIRA PINKE PROFESSORA</t>
  </si>
  <si>
    <t>LEME</t>
  </si>
  <si>
    <t xml:space="preserve">ANGELO CONSENTINO </t>
  </si>
  <si>
    <t>E916024A@EDUCACAO.SP.GOV.BR</t>
  </si>
  <si>
    <t>MOGI DAS CRUZES</t>
  </si>
  <si>
    <t>VILA PAULISTA</t>
  </si>
  <si>
    <t>RIO GRANDE DA SERRA</t>
  </si>
  <si>
    <t>VILA LOPES</t>
  </si>
  <si>
    <t>RUA DUQUE DE CAXIAS</t>
  </si>
  <si>
    <t>ROBERTO FRADE MONTE PROFESSOR</t>
  </si>
  <si>
    <t>VILA NOGUEIRA</t>
  </si>
  <si>
    <t>(ANTIGO JARDIM MARILENE)</t>
  </si>
  <si>
    <t>PRACA FRANCISCO VICENTE</t>
  </si>
  <si>
    <t>E901957A@EDUCACAO.SP.GOV.BR</t>
  </si>
  <si>
    <t>TAUBATE</t>
  </si>
  <si>
    <t>CACAPAVA</t>
  </si>
  <si>
    <t>VILA MATILDE</t>
  </si>
  <si>
    <t>PEDRO DIAS DE CAMPOS CORONEL</t>
  </si>
  <si>
    <t>BRASIL</t>
  </si>
  <si>
    <t xml:space="preserve">MACEIO </t>
  </si>
  <si>
    <t>CARLOS LIMA DIAS DOUTOR</t>
  </si>
  <si>
    <t>MOCOCA</t>
  </si>
  <si>
    <t>JARDIM NOVA MOCOCA</t>
  </si>
  <si>
    <t>PREDIO</t>
  </si>
  <si>
    <t>PRACA PROFESSOR OSCAR LENHOARDT</t>
  </si>
  <si>
    <t>E041497A@EDUCACAO.SP.GOV.BR</t>
  </si>
  <si>
    <t>JARDIM DAS INDUSTRIAS</t>
  </si>
  <si>
    <t>PARQUE ORATORIO</t>
  </si>
  <si>
    <t>JOSE MARQUES DA CRUZ PROFESSOR</t>
  </si>
  <si>
    <t>VILA FORMOSA</t>
  </si>
  <si>
    <t xml:space="preserve">ARACE </t>
  </si>
  <si>
    <t>E002203A@EDUCACAO.SP.GOV.BR</t>
  </si>
  <si>
    <t>JARDIM SATELITE</t>
  </si>
  <si>
    <t>ITAPECERICA DA SERRA</t>
  </si>
  <si>
    <t>ASSIS</t>
  </si>
  <si>
    <t>MARACAI</t>
  </si>
  <si>
    <t>JARDIM ITAPEMA</t>
  </si>
  <si>
    <t>CIDADE LIDER</t>
  </si>
  <si>
    <t>CHACARA SANTA MARIA</t>
  </si>
  <si>
    <t>PRATANIA</t>
  </si>
  <si>
    <t>PENITENCIARIA VALENTIM ALVES DA SILVA</t>
  </si>
  <si>
    <t>ALVARO DE CARVALHO</t>
  </si>
  <si>
    <t>ZONA RURAL</t>
  </si>
  <si>
    <t>RODOVIA MAMEDE DE BARRETO</t>
  </si>
  <si>
    <t>ANGELOFERREIRA@SAP.SP.GOV.BR</t>
  </si>
  <si>
    <t>BAURU</t>
  </si>
  <si>
    <t>PRESIDENTE ALVES</t>
  </si>
  <si>
    <t>GUARICANGA</t>
  </si>
  <si>
    <t>NESTOR SAMPAIO BITTENCOURT DOUTOR</t>
  </si>
  <si>
    <t>PARQUE IRACEMA</t>
  </si>
  <si>
    <t>E026529A@EDUCACAO.SP.GOV.BR</t>
  </si>
  <si>
    <t>JABAQUARA</t>
  </si>
  <si>
    <t>MARIA CELESTE PEREIRA LEITE</t>
  </si>
  <si>
    <t>BERTIOGA</t>
  </si>
  <si>
    <t>RIVIERA DE SAO LOURENCO</t>
  </si>
  <si>
    <t xml:space="preserve">AVENIDA SAO LOURENCO </t>
  </si>
  <si>
    <t>E922821A@EDUCACAO.SP.GOV.BR</t>
  </si>
  <si>
    <t>VILA CASCATINHA</t>
  </si>
  <si>
    <t>CANDIDO MOTA</t>
  </si>
  <si>
    <t>VILA OPERARIA</t>
  </si>
  <si>
    <t>CONJUNTO HABITACIONAL INSTITUTO ADVENTISTA</t>
  </si>
  <si>
    <t>CAPAO REDONDO</t>
  </si>
  <si>
    <t>LIMOEIRO</t>
  </si>
  <si>
    <t>VILA JACUI</t>
  </si>
  <si>
    <t>BRASILANDIA</t>
  </si>
  <si>
    <t>VILA PIRES</t>
  </si>
  <si>
    <t>RUA 21 DE ABRIL</t>
  </si>
  <si>
    <t>GUARULHOS NORTE</t>
  </si>
  <si>
    <t>ALLYRIO DE FIGUEIREDO BRASIL PROFESSOR</t>
  </si>
  <si>
    <t>VILA NOSSA SENHORA DE FATIMA</t>
  </si>
  <si>
    <t>E041099A@EDUCACAO.SP.GOV.BR</t>
  </si>
  <si>
    <t>MONTE CASTELO</t>
  </si>
  <si>
    <t>SAO JOSE DO RIO PRETO</t>
  </si>
  <si>
    <t>ELDORADO</t>
  </si>
  <si>
    <t>SUZANO</t>
  </si>
  <si>
    <t>JARDIM SAO JOSE</t>
  </si>
  <si>
    <t>VILA FLORIDA</t>
  </si>
  <si>
    <t>JARDIM UNIVERSO</t>
  </si>
  <si>
    <t>BRAS CUBAS</t>
  </si>
  <si>
    <t>RUDGE RAMOS</t>
  </si>
  <si>
    <t>JAGUARE</t>
  </si>
  <si>
    <t>RUA JOSE BERNARDO PINTO</t>
  </si>
  <si>
    <t>KM 04</t>
  </si>
  <si>
    <t>TREMEMBE</t>
  </si>
  <si>
    <t>VILA PEREIRA BARRETO</t>
  </si>
  <si>
    <t>PIRITUBA</t>
  </si>
  <si>
    <t>RUA NILO PECANHA</t>
  </si>
  <si>
    <t>VILA BELMIRO</t>
  </si>
  <si>
    <t>JARDIM MARINGA</t>
  </si>
  <si>
    <t>PINHALZINHO</t>
  </si>
  <si>
    <t>FERRAZ DE VASCONCELOS</t>
  </si>
  <si>
    <t>RUA VENEZUELA</t>
  </si>
  <si>
    <t>LESTE 3</t>
  </si>
  <si>
    <t>SAO RAFAEL</t>
  </si>
  <si>
    <t>FERNANDOPOLIS</t>
  </si>
  <si>
    <t>GENERAL SALGADO</t>
  </si>
  <si>
    <t>JARDIM DAS FLORES</t>
  </si>
  <si>
    <t>VOTORANTIM</t>
  </si>
  <si>
    <t>ARMANDO RIZZO PROFESSOR</t>
  </si>
  <si>
    <t>JARDIM ARAUJO</t>
  </si>
  <si>
    <t xml:space="preserve">RENATO ARAUJO </t>
  </si>
  <si>
    <t>E016755A@EDUCACAO.SP.GOV.BR</t>
  </si>
  <si>
    <t>JARDIM SANTA MARGARIDA</t>
  </si>
  <si>
    <t>PARQUE CRUZEIRO DO SUL</t>
  </si>
  <si>
    <t>MARIO ARMINANTE PROF</t>
  </si>
  <si>
    <t>RECANTO CAMPO BELO</t>
  </si>
  <si>
    <t>PARELHEIROS</t>
  </si>
  <si>
    <t xml:space="preserve">JOSE ROSCHEL RODRIGUES </t>
  </si>
  <si>
    <t>E044453A@EDUCACAO.SP.GOV.BR</t>
  </si>
  <si>
    <t>EMBU-GUACU</t>
  </si>
  <si>
    <t>EMBU GUACU</t>
  </si>
  <si>
    <t>OCIAN</t>
  </si>
  <si>
    <t>VILA VIRGINIA</t>
  </si>
  <si>
    <t>SAMARITA</t>
  </si>
  <si>
    <t>RUA CEARA</t>
  </si>
  <si>
    <t>SANTA RITA</t>
  </si>
  <si>
    <t xml:space="preserve">RUI BARBOSA </t>
  </si>
  <si>
    <t>HERMINIO SACCHETTA</t>
  </si>
  <si>
    <t>PARQUE MARIA FERNANDES</t>
  </si>
  <si>
    <t>GRAJAU</t>
  </si>
  <si>
    <t xml:space="preserve">PAULO GUILGUER REIMBERG </t>
  </si>
  <si>
    <t>E901799A@EDUCACAO.SP.GOV.BR</t>
  </si>
  <si>
    <t>CAPIVARI</t>
  </si>
  <si>
    <t>CERAMICA</t>
  </si>
  <si>
    <t>JARDIM NOVA EUROPA</t>
  </si>
  <si>
    <t>CAMPINAS OESTE</t>
  </si>
  <si>
    <t xml:space="preserve">ESTADOS UNIDOS </t>
  </si>
  <si>
    <t>JACAREI</t>
  </si>
  <si>
    <t>JARDIM LUIZA</t>
  </si>
  <si>
    <t>VILA BELA VISTA (ZONA NORTE)</t>
  </si>
  <si>
    <t>CACHOEIRINHA</t>
  </si>
  <si>
    <t>OURINHOS</t>
  </si>
  <si>
    <t>JARDIM MATILDE</t>
  </si>
  <si>
    <t>RIO PEQUENO</t>
  </si>
  <si>
    <t>ARARAS</t>
  </si>
  <si>
    <t>JARDIM CANDIDA</t>
  </si>
  <si>
    <t>VARZEA PAULISTA</t>
  </si>
  <si>
    <t>VILA TUPI</t>
  </si>
  <si>
    <t>LESTE 2</t>
  </si>
  <si>
    <t>ITAIM PAULISTA</t>
  </si>
  <si>
    <t>WASHINGTON JOSE DE LACERDA ORTIZ PROFESSOR</t>
  </si>
  <si>
    <t>JARDIM LAGO</t>
  </si>
  <si>
    <t>RUA NAZARENO MINGONI</t>
  </si>
  <si>
    <t>E903887A@EDUCACAO.SP.GOV.BR</t>
  </si>
  <si>
    <t>RUA BELEM</t>
  </si>
  <si>
    <t>PARQUE MARIA HELENA</t>
  </si>
  <si>
    <t>VILA REZENDE</t>
  </si>
  <si>
    <t xml:space="preserve">CONCEICAO </t>
  </si>
  <si>
    <t>CHAVANTES</t>
  </si>
  <si>
    <t>SAO MIGUEL ARCANJO</t>
  </si>
  <si>
    <t>GRAMADAO</t>
  </si>
  <si>
    <t>FRANCISCO JOAO DE AZEVEDO PADRE</t>
  </si>
  <si>
    <t>JARDIM CRUZEIRO</t>
  </si>
  <si>
    <t>RUA ALCINDO FERREIRA</t>
  </si>
  <si>
    <t>E037394A@EDUCACAO.SP.GOV.BR</t>
  </si>
  <si>
    <t>VILA PRUDENTE</t>
  </si>
  <si>
    <t>PRESIDENTE PRUDENTE</t>
  </si>
  <si>
    <t>JARDIM PAULISTA</t>
  </si>
  <si>
    <t>RUA CAMPOS SALLES</t>
  </si>
  <si>
    <t>SECKLER MONSENHOR</t>
  </si>
  <si>
    <t>PORTO FELIZ</t>
  </si>
  <si>
    <t>AVENIDA MONSENHOR SECKLER</t>
  </si>
  <si>
    <t>E015714A@EDUCACAO.SP.GOV.BR</t>
  </si>
  <si>
    <t>PIRATININGA</t>
  </si>
  <si>
    <t>JANDIRA</t>
  </si>
  <si>
    <t>VILA SANTO ANTONIO</t>
  </si>
  <si>
    <t xml:space="preserve">FERNANDO PESSOA </t>
  </si>
  <si>
    <t>ERNESTINO LOPES DA SILVA PROF</t>
  </si>
  <si>
    <t>COLONIA (ZONA SUL)</t>
  </si>
  <si>
    <t>RUA MIGUEL ROCUMBACK</t>
  </si>
  <si>
    <t>E005332A@EDUCACAO.SP.GOV.BR</t>
  </si>
  <si>
    <t>SOROCABA</t>
  </si>
  <si>
    <t>GUMERCINDO GONCALVES</t>
  </si>
  <si>
    <t>JARDIM GONCALVES</t>
  </si>
  <si>
    <t>RUA ARTHUR TARCITANI</t>
  </si>
  <si>
    <t>E041658A@EDUCACAO.SP.GOV.BR</t>
  </si>
  <si>
    <t>ENGENHEIRO GOULART</t>
  </si>
  <si>
    <t>REPUBLICA DA COSTA RICA</t>
  </si>
  <si>
    <t>COTIA</t>
  </si>
  <si>
    <t>AGUA ESPRAIADA</t>
  </si>
  <si>
    <t>CAUCAIA DO ALTO</t>
  </si>
  <si>
    <t>ESTRADA AGUA ESPRAIADA</t>
  </si>
  <si>
    <t>E043862A@EDUCACAO.SP.GOV.BR</t>
  </si>
  <si>
    <t>TAQUARITINGA</t>
  </si>
  <si>
    <t>ADREANA COMAR PROFA</t>
  </si>
  <si>
    <t>DOBRADA</t>
  </si>
  <si>
    <t>RUA BENTO DA SILVA PRADO</t>
  </si>
  <si>
    <t>E919548A@EDUCACAO.SP.GOV.BR</t>
  </si>
  <si>
    <t>PONTA DA PRAIA</t>
  </si>
  <si>
    <t>CIDADE PATRIARCA</t>
  </si>
  <si>
    <t>INDAIATUBA</t>
  </si>
  <si>
    <t>PARQUE BOA ESPERANCA</t>
  </si>
  <si>
    <t xml:space="preserve">LIBERDADE </t>
  </si>
  <si>
    <t>BIRITIBA-MIRIM</t>
  </si>
  <si>
    <t>BIRITIBA MIRIM</t>
  </si>
  <si>
    <t>BOQUEIRAO</t>
  </si>
  <si>
    <t>PERUIBE</t>
  </si>
  <si>
    <t>JENY BONADIA RODRIGUES SANTARROSSA PROFESSORA</t>
  </si>
  <si>
    <t xml:space="preserve">JARDIM  BOM RETIRO </t>
  </si>
  <si>
    <t>NOVA VENEZA</t>
  </si>
  <si>
    <t>RUA MARIA CONCEICAO DA ROCHA FERRAZ</t>
  </si>
  <si>
    <t>E045573A@EDUCACAO.SP.GOV.BR</t>
  </si>
  <si>
    <t>MONTE MOR</t>
  </si>
  <si>
    <t>ITAPEGICA</t>
  </si>
  <si>
    <t xml:space="preserve">BRASIL </t>
  </si>
  <si>
    <t>LAUZANE PAULISTA</t>
  </si>
  <si>
    <t>TUCURUVI</t>
  </si>
  <si>
    <t xml:space="preserve">AUGUSTO PAES D AVILA REVERENDO </t>
  </si>
  <si>
    <t>AVIACAO</t>
  </si>
  <si>
    <t>RUA DOUTOR JULIO DE MESQUITA FILHO</t>
  </si>
  <si>
    <t>E012191A@EDUCACAO.SP.GOV.BR</t>
  </si>
  <si>
    <t>SAO ROQUE</t>
  </si>
  <si>
    <t>IBIUNA</t>
  </si>
  <si>
    <t>ALUMINIO</t>
  </si>
  <si>
    <t>JARDIM MACEDONIA</t>
  </si>
  <si>
    <t>TATUI</t>
  </si>
  <si>
    <t>PENITENCIARIA FEMININA DE SANT'ANA</t>
  </si>
  <si>
    <t>SANTANA</t>
  </si>
  <si>
    <t>AVENIDA GENERAL ATALIBA LEONEL</t>
  </si>
  <si>
    <t>PINHEIROS</t>
  </si>
  <si>
    <t>BARRETOS</t>
  </si>
  <si>
    <t>COLINA</t>
  </si>
  <si>
    <t>SAO JOAQUIM DA BARRA</t>
  </si>
  <si>
    <t>MORRO AGUDO</t>
  </si>
  <si>
    <t>SAO JOSE</t>
  </si>
  <si>
    <t>JAU</t>
  </si>
  <si>
    <t>VILA RIBEIRO</t>
  </si>
  <si>
    <t>LIMEIRA</t>
  </si>
  <si>
    <t>SANTA GERTRUDES</t>
  </si>
  <si>
    <t>ANTONIO RODRIGUES DE ALMEIDA</t>
  </si>
  <si>
    <t>PARQUE SUZANO</t>
  </si>
  <si>
    <t xml:space="preserve">OTAVIO MIGUEL DA SILVA </t>
  </si>
  <si>
    <t>E041956A@EDUCACAO.SP.GOV.BR</t>
  </si>
  <si>
    <t>ANTAO PADRE</t>
  </si>
  <si>
    <t>RUA SANTO AFONSO</t>
  </si>
  <si>
    <t>E002525A@EDUCACAO.SP.GOV.BR</t>
  </si>
  <si>
    <t>VILA PROGRESSO</t>
  </si>
  <si>
    <t>VILA OLIVEIRA</t>
  </si>
  <si>
    <t>GUARA</t>
  </si>
  <si>
    <t>RUA PRUDENTE DE MORAES</t>
  </si>
  <si>
    <t>CUSTODIO ANGELO DE LIMA DOUTOR</t>
  </si>
  <si>
    <t xml:space="preserve">FERNAO DIAS PAES LEME </t>
  </si>
  <si>
    <t>E042730A@EDUCACAO.SP.GOV.BR</t>
  </si>
  <si>
    <t>PINDAMONHANGABA</t>
  </si>
  <si>
    <t>CAMPOS DO JORDAO</t>
  </si>
  <si>
    <t>AMADEU AMARAL</t>
  </si>
  <si>
    <t>BELENZINHO</t>
  </si>
  <si>
    <t>BELEM</t>
  </si>
  <si>
    <t>LARGO</t>
  </si>
  <si>
    <t>LARGO SAO JOSE DO BELEM</t>
  </si>
  <si>
    <t>E001466A@EDUCACAO.SP.GOV.BR</t>
  </si>
  <si>
    <t>PARQUE DAS NACOES</t>
  </si>
  <si>
    <t>ISAURA TEIXEIRA VASCONCELLOS PROFESSORA</t>
  </si>
  <si>
    <t>JARDIM LUCAS TEIXEIRA</t>
  </si>
  <si>
    <t xml:space="preserve">ANTONIO MILAN SOBRINHO </t>
  </si>
  <si>
    <t>E900461A@EDUCACAO.SP.GOV.BR</t>
  </si>
  <si>
    <t>BEATHRIS CAIXEIRO DEL CISTIA PROFESSORA</t>
  </si>
  <si>
    <t>JARDIM SAO CONRADO</t>
  </si>
  <si>
    <t xml:space="preserve">ARTHUR CAGLIARI </t>
  </si>
  <si>
    <t>E922031A@EDUCACAO.SP.GOV.BR</t>
  </si>
  <si>
    <t>REGISTRO</t>
  </si>
  <si>
    <t>MORUNGABA</t>
  </si>
  <si>
    <t>TUPA</t>
  </si>
  <si>
    <t>PARQUE BELA VISTA</t>
  </si>
  <si>
    <t>AVENIDA GETULIO VARGAS</t>
  </si>
  <si>
    <t>AVAI</t>
  </si>
  <si>
    <t>SOCORRO</t>
  </si>
  <si>
    <t>SAO CARLOS</t>
  </si>
  <si>
    <t>PAULINO CARLOS CORONEL</t>
  </si>
  <si>
    <t xml:space="preserve">VILA MONTEIRO  GLEBA I </t>
  </si>
  <si>
    <t>RUA DONA ALEXANDRINA</t>
  </si>
  <si>
    <t>E024636A@EDUCACAO.SP.GOV.BR</t>
  </si>
  <si>
    <t>SACOMA</t>
  </si>
  <si>
    <t>LUCY ANNA CARROZO LATORRE PROFESSORA</t>
  </si>
  <si>
    <t xml:space="preserve">MIOSOTIS </t>
  </si>
  <si>
    <t>E011149A@EDUCACAO.SP.GOV.BR</t>
  </si>
  <si>
    <t>PALMARES PAULISTA</t>
  </si>
  <si>
    <t>RIO CLARO</t>
  </si>
  <si>
    <t>MIRACATU</t>
  </si>
  <si>
    <t>IGUAPE</t>
  </si>
  <si>
    <t>TRES BARRAS</t>
  </si>
  <si>
    <t>CENTRO DE ATEND SOCIOEDUC AO ADOLESCENTE LARANJEIRAS - CI</t>
  </si>
  <si>
    <t>VATINGA</t>
  </si>
  <si>
    <t>RODOVIA WILSON FINARDI  SP191</t>
  </si>
  <si>
    <t>KM 7</t>
  </si>
  <si>
    <t>E924891A@EDUCACAO.SP.GOV.BR</t>
  </si>
  <si>
    <t>SANTO ANASTACIO</t>
  </si>
  <si>
    <t>CAIUA</t>
  </si>
  <si>
    <t>GUARUJA</t>
  </si>
  <si>
    <t>JOSE PACHECO LOMBA</t>
  </si>
  <si>
    <t>ARAPONGAL</t>
  </si>
  <si>
    <t>RUA LIMOEIRO</t>
  </si>
  <si>
    <t>E043291A@EDUCACAO.SP.GOV.BR</t>
  </si>
  <si>
    <t>JARDIM PORTO NOVO</t>
  </si>
  <si>
    <t>CIDADE KEMEL</t>
  </si>
  <si>
    <t>JOSE BONIFACIO</t>
  </si>
  <si>
    <t>SEVERINO REINO</t>
  </si>
  <si>
    <t>AVENIDA RUI BARBOSA</t>
  </si>
  <si>
    <t>E027340A@EDUCACAO.SP.GOV.BR</t>
  </si>
  <si>
    <t>ANDRADINA</t>
  </si>
  <si>
    <t>CASTILHO</t>
  </si>
  <si>
    <t>PROMISSAO</t>
  </si>
  <si>
    <t>JARDIM MARILU</t>
  </si>
  <si>
    <t>IGUATEMI</t>
  </si>
  <si>
    <t>INDAIA</t>
  </si>
  <si>
    <t xml:space="preserve">MATO GROSSO </t>
  </si>
  <si>
    <t>HILDA BERTONCINI RODRIGUES PROFESSORA</t>
  </si>
  <si>
    <t>PEDRANOPOLIS</t>
  </si>
  <si>
    <t>AVENIDA JOSE PAGNI</t>
  </si>
  <si>
    <t>E026815A@EDUCACAO.SP.GOV.BR</t>
  </si>
  <si>
    <t>VARZEA DO PALACIO</t>
  </si>
  <si>
    <t>PASCOAL GRECCO PROFESSOR</t>
  </si>
  <si>
    <t>TAQUARUCU</t>
  </si>
  <si>
    <t>ESTRADA MUNICIPAL BAIRRO TAQUARUCU</t>
  </si>
  <si>
    <t>E035105A@EDUCACAO.SP.GOV.BR</t>
  </si>
  <si>
    <t>SANTA BARBARA</t>
  </si>
  <si>
    <t>SAO MATEUS</t>
  </si>
  <si>
    <t>JOAO KOPKE</t>
  </si>
  <si>
    <t>CAMPOS ELISEOS</t>
  </si>
  <si>
    <t>SANTA CECILIA</t>
  </si>
  <si>
    <t>ALAMEDA</t>
  </si>
  <si>
    <t>ALAMEDA CLEVELAND</t>
  </si>
  <si>
    <t>E003451A@EDUCACAO.SP.GOV.BR</t>
  </si>
  <si>
    <t>ITARIRI</t>
  </si>
  <si>
    <t>PEDRINA PIRES ZADRA PROFESSORA</t>
  </si>
  <si>
    <t>VILA SIBILA</t>
  </si>
  <si>
    <t>AVENIDA FRANCISCO PERIPATO</t>
  </si>
  <si>
    <t>E021313A@EDUCACAO.SP.GOV.BR</t>
  </si>
  <si>
    <t>MARIA APPARECIDA RANSANI MAGALHAES PROFESSORA</t>
  </si>
  <si>
    <t>JARDIM IV CENTENARIO</t>
  </si>
  <si>
    <t>RUA ELIZABETE</t>
  </si>
  <si>
    <t>E048069A@EDUCACAO.SP.GOV.BR</t>
  </si>
  <si>
    <t>VILA ANGELICA</t>
  </si>
  <si>
    <t>VILA CARRAO</t>
  </si>
  <si>
    <t>CARRAO</t>
  </si>
  <si>
    <t>CASA VERDE</t>
  </si>
  <si>
    <t>BUTANTA</t>
  </si>
  <si>
    <t>RIO DAS PEDRAS</t>
  </si>
  <si>
    <t>MARIA EUGENIA MARTINS PROFESSORA</t>
  </si>
  <si>
    <t xml:space="preserve">ALARICO FRANCO CAIUBI </t>
  </si>
  <si>
    <t>E004005A@EDUCACAO.SP.GOV.BR</t>
  </si>
  <si>
    <t>CENTRO DE ATEND SOCIOEDUC AO ADOLESCENTE DE TANABI CI</t>
  </si>
  <si>
    <t>TANABI</t>
  </si>
  <si>
    <t>ECATU</t>
  </si>
  <si>
    <t>KM 481</t>
  </si>
  <si>
    <t>RODOVIA EUCLIDES DA CUNHA</t>
  </si>
  <si>
    <t>PEDAGCASATANABI@FUNDACAOCASA.SP.GOV.BR</t>
  </si>
  <si>
    <t>LOUVEIRA</t>
  </si>
  <si>
    <t>ROQUE DE CASTRO REIS PROFESSOR</t>
  </si>
  <si>
    <t>VILA REGEDOR</t>
  </si>
  <si>
    <t xml:space="preserve">MANOEL DOS SANTOS </t>
  </si>
  <si>
    <t>E014011A@EDUCACAO.SP.GOV.BR</t>
  </si>
  <si>
    <t>ITAQUAQUECETUBA</t>
  </si>
  <si>
    <t>POA</t>
  </si>
  <si>
    <t>RUA PADRE EUSTAQUIO</t>
  </si>
  <si>
    <t>VILA SONIA</t>
  </si>
  <si>
    <t>MANDURI</t>
  </si>
  <si>
    <t>RUA RIO GRANDE DO SUL</t>
  </si>
  <si>
    <t>ITANHAEM</t>
  </si>
  <si>
    <t>SALTO DE PIRAPORA</t>
  </si>
  <si>
    <t>JARDIM PEDRO JOSE NUNES</t>
  </si>
  <si>
    <t>GUAIANASES</t>
  </si>
  <si>
    <t>TABOAO</t>
  </si>
  <si>
    <t>VILA NATAL</t>
  </si>
  <si>
    <t>BIRIGUI</t>
  </si>
  <si>
    <t>BURITAMA</t>
  </si>
  <si>
    <t>COHAB II</t>
  </si>
  <si>
    <t>VILA SANTA LIBANIA</t>
  </si>
  <si>
    <t>ALVARES MACHADO</t>
  </si>
  <si>
    <t>RUA VICENTE DIAS GARCIA</t>
  </si>
  <si>
    <t>CEL JTO A EE ANTONIO PADILHA</t>
  </si>
  <si>
    <t>RUA PROFESSOR TOLEDO</t>
  </si>
  <si>
    <t>ESCOLAPADILHA@YAHOO.COM.BR</t>
  </si>
  <si>
    <t>ITAPETI</t>
  </si>
  <si>
    <t>KM 09</t>
  </si>
  <si>
    <t>JARDIM ITALIA</t>
  </si>
  <si>
    <t>PEREIRAS</t>
  </si>
  <si>
    <t>VARGEM</t>
  </si>
  <si>
    <t>RUA FIORAVANTE RESTIVO</t>
  </si>
  <si>
    <t>ITARARE</t>
  </si>
  <si>
    <t>ITAPORANGA</t>
  </si>
  <si>
    <t>ANTENOR SANTOS DE OLIVEIRA PROF</t>
  </si>
  <si>
    <t>JARDIM FERNANDES</t>
  </si>
  <si>
    <t xml:space="preserve">HELENA DOS SANTOS </t>
  </si>
  <si>
    <t>E909002A@EDUCACAO.SP.GOV.BR</t>
  </si>
  <si>
    <t>PAULO ZILLO DR</t>
  </si>
  <si>
    <t>LENCOIS PAULISTA</t>
  </si>
  <si>
    <t>RUA TREZE DE MAIO</t>
  </si>
  <si>
    <t>E025938A@EDUCACAO.SP.GOV.BR</t>
  </si>
  <si>
    <t>CANANEIA</t>
  </si>
  <si>
    <t>ACARAU</t>
  </si>
  <si>
    <t>SERRA AZUL</t>
  </si>
  <si>
    <t>FABIANO LOZANO MAESTRO</t>
  </si>
  <si>
    <t>RUA HUMBERTO I</t>
  </si>
  <si>
    <t>E003797A@EDUCACAO.SP.GOV.BR</t>
  </si>
  <si>
    <t>BROTAS</t>
  </si>
  <si>
    <t>RUA QUINTINO BOCAIUVA</t>
  </si>
  <si>
    <t>PARQUE DAS PAINEIRAS</t>
  </si>
  <si>
    <t>HENRIQUE MIGUEL HACL PROFESSOR</t>
  </si>
  <si>
    <t>NAZARE PAULISTA</t>
  </si>
  <si>
    <t>BAIRRO DIVININHO</t>
  </si>
  <si>
    <t>RODOV D PEDRO I KM 41</t>
  </si>
  <si>
    <t>E479111A@EDUCACAO.SP.GOV.BR</t>
  </si>
  <si>
    <t>PARQUE DO LAGO</t>
  </si>
  <si>
    <t xml:space="preserve">M BOI MIRIM </t>
  </si>
  <si>
    <t>ITAPOLIS</t>
  </si>
  <si>
    <t>NOVA AMERICA</t>
  </si>
  <si>
    <t>CEL JTO A EE WALDEMAR DA SILVA RIGOTTO PROF</t>
  </si>
  <si>
    <t>SITIO PAECARA (VICENTE DE CARVALHO)</t>
  </si>
  <si>
    <t>VICENTE DE CARVALHO</t>
  </si>
  <si>
    <t xml:space="preserve">PRIMEIRO DE MAIO </t>
  </si>
  <si>
    <t>SAO FRANCISCO</t>
  </si>
  <si>
    <t>VILA CLEMENTINO</t>
  </si>
  <si>
    <t>SAUDE</t>
  </si>
  <si>
    <t>ANCHIETA</t>
  </si>
  <si>
    <t xml:space="preserve">VERA CRUZ </t>
  </si>
  <si>
    <t>BARUERI</t>
  </si>
  <si>
    <t>PARQUE VIANA</t>
  </si>
  <si>
    <t>ALDEIA</t>
  </si>
  <si>
    <t>VELOSO</t>
  </si>
  <si>
    <t>AVARE</t>
  </si>
  <si>
    <t>IPIRANGA</t>
  </si>
  <si>
    <t>MARIA JOVITA</t>
  </si>
  <si>
    <t>JARDIM MATARAZZO</t>
  </si>
  <si>
    <t xml:space="preserve">VILANOVA DE SANTA CRUZ </t>
  </si>
  <si>
    <t>E902822A@EDUCACAO.SP.GOV.BR</t>
  </si>
  <si>
    <t>JARDIM PRIMAVERA</t>
  </si>
  <si>
    <t>VALINHOS</t>
  </si>
  <si>
    <t>SALVADOR GOGLIANO JUNIOR PROF</t>
  </si>
  <si>
    <t>VISTA ALEGRE DO ALTO</t>
  </si>
  <si>
    <t>RUA JOAO RICARDO DE MELLO</t>
  </si>
  <si>
    <t>E023589A@EDUCACAO.SP.GOV.BR</t>
  </si>
  <si>
    <t>ALVINLANDIA</t>
  </si>
  <si>
    <t>SANTA FE DO SUL</t>
  </si>
  <si>
    <t>RUA OITO</t>
  </si>
  <si>
    <t>AVENIDA DOS ARNALDOS</t>
  </si>
  <si>
    <t>JARDIM IPAUSSURAMA</t>
  </si>
  <si>
    <t>VILA NOVA CURUCA</t>
  </si>
  <si>
    <t>VILA CURUCA</t>
  </si>
  <si>
    <t>PENAPOLIS</t>
  </si>
  <si>
    <t>JARDIM ELDORADO</t>
  </si>
  <si>
    <t>PIRACAIA</t>
  </si>
  <si>
    <t>POUSO ALEGRE</t>
  </si>
  <si>
    <t>GUAIRA</t>
  </si>
  <si>
    <t>CONJUNTO HABITACIONAL JARDIM SAO BENTO</t>
  </si>
  <si>
    <t>VILA PRADO</t>
  </si>
  <si>
    <t>VILA ROMANOPOLIS</t>
  </si>
  <si>
    <t>JARDIM MONTE ALEGRE</t>
  </si>
  <si>
    <t>UBARANA</t>
  </si>
  <si>
    <t>RUA JOAO PINTO RODRIGUES</t>
  </si>
  <si>
    <t>LIBERDADE</t>
  </si>
  <si>
    <t>KIMAKO KAMADA KINOSHITA PROFA</t>
  </si>
  <si>
    <t>JARDIM NOSSA SENHORA DO CARMO</t>
  </si>
  <si>
    <t>PARQUE DO CARMO</t>
  </si>
  <si>
    <t xml:space="preserve">FRANCISCO TRANCHESI </t>
  </si>
  <si>
    <t>E909087A@EDUCACAO.SP.GOV.BR</t>
  </si>
  <si>
    <t>JARDIM D'ABRIL</t>
  </si>
  <si>
    <t>IPERO</t>
  </si>
  <si>
    <t>JARDIM NOVA ERA</t>
  </si>
  <si>
    <t>KO' E JU</t>
  </si>
  <si>
    <t>SANTA RITA DO RIBEIRA</t>
  </si>
  <si>
    <t>BANDEIRA</t>
  </si>
  <si>
    <t>KM 372</t>
  </si>
  <si>
    <t xml:space="preserve">E343316A@EDUCACAO.SP.GOV.BR </t>
  </si>
  <si>
    <t>VILA NERY</t>
  </si>
  <si>
    <t>CIDADE SAO JORGE</t>
  </si>
  <si>
    <t>APIAI</t>
  </si>
  <si>
    <t>GUAPIARA</t>
  </si>
  <si>
    <t>ELISIARIO MARTINS DE MELLO PROF</t>
  </si>
  <si>
    <t>VILA REGINA</t>
  </si>
  <si>
    <t>RUA ENGENHEIRO CAIO DIAS BATISTA</t>
  </si>
  <si>
    <t xml:space="preserve">E043965A@EDUCACAO.SP.GOV.BR  </t>
  </si>
  <si>
    <t>NOVA PETROPOLIS</t>
  </si>
  <si>
    <t>IRMA CHARLITA</t>
  </si>
  <si>
    <t>PARQUE COCAIA</t>
  </si>
  <si>
    <t xml:space="preserve">ADELIA DA SILVA MENDES </t>
  </si>
  <si>
    <t>E902287P@EDUCACAO.SP.GOV.BR</t>
  </si>
  <si>
    <t>ARTUR SABOIA</t>
  </si>
  <si>
    <t>VILA VERA</t>
  </si>
  <si>
    <t>RUA TAQUARICHIM</t>
  </si>
  <si>
    <t>E004844A@EDUCACAO.SP.GOV.BR</t>
  </si>
  <si>
    <t>ANTONIO PAIVA DE SAMPAIO CORONEL</t>
  </si>
  <si>
    <t>QUITAUNA</t>
  </si>
  <si>
    <t xml:space="preserve">ANANIAS DE ALMEIDA </t>
  </si>
  <si>
    <t>E010807A@EDUCACAO.SP.GOV.BR</t>
  </si>
  <si>
    <t>VILA MARIA ALTA</t>
  </si>
  <si>
    <t>CEL JTO A EE ANTONIO JOSE DOS SANTOS DOM</t>
  </si>
  <si>
    <t>RANCHARIA</t>
  </si>
  <si>
    <t>RUA DONA ROSA MIGUEL</t>
  </si>
  <si>
    <t>E032530A@EDUCACAO.SP.GOV.BR</t>
  </si>
  <si>
    <t>PEREIRA BARRETO</t>
  </si>
  <si>
    <t>RUA CYRO MAIA</t>
  </si>
  <si>
    <t>ITUPEVA</t>
  </si>
  <si>
    <t>AVENIDA BRASIL</t>
  </si>
  <si>
    <t>VILA BUARQUE</t>
  </si>
  <si>
    <t xml:space="preserve">PALMEIRAS </t>
  </si>
  <si>
    <t>JARDIM DAS PAINEIRAS</t>
  </si>
  <si>
    <t xml:space="preserve">VOTUPORANGA </t>
  </si>
  <si>
    <t>SANTA CRUZ DO RIO PARDO</t>
  </si>
  <si>
    <t>JARDIM NOSSA SENHORA AUXILIADORA</t>
  </si>
  <si>
    <t>PERUS</t>
  </si>
  <si>
    <t>ITAPIRA</t>
  </si>
  <si>
    <t>IGARAPAVA</t>
  </si>
  <si>
    <t>SANTA BARBARA D'OESTE</t>
  </si>
  <si>
    <t>JARDIM EUROPA I</t>
  </si>
  <si>
    <t>SANTA BARBARA D OESTE</t>
  </si>
  <si>
    <t xml:space="preserve">PORTUGAL </t>
  </si>
  <si>
    <t>MARIA JOSE MARGATO BROCATTO PROFA</t>
  </si>
  <si>
    <t>CIDADE NOVA</t>
  </si>
  <si>
    <t xml:space="preserve">COURO </t>
  </si>
  <si>
    <t>E039330A@EDUCACAO.SP.GOV.BR</t>
  </si>
  <si>
    <t>ADHERBAL DE CASTRO PROF</t>
  </si>
  <si>
    <t>JARDIM CALIFORNIA</t>
  </si>
  <si>
    <t xml:space="preserve">HOLLYWOOD </t>
  </si>
  <si>
    <t>E042286A@EDUCACAO.SP.GOV.BR</t>
  </si>
  <si>
    <t xml:space="preserve">QUINTINO BOCAIUVA </t>
  </si>
  <si>
    <t>OLIMPICO</t>
  </si>
  <si>
    <t>JOSE THEODORO DE MORAES</t>
  </si>
  <si>
    <t>AGUAI</t>
  </si>
  <si>
    <t>RUA VALINS</t>
  </si>
  <si>
    <t>E020515A@EDUCACAO.SP.GOV.BR</t>
  </si>
  <si>
    <t>THALES CASTANHO DE ANDRADE PROFESSOR</t>
  </si>
  <si>
    <t xml:space="preserve">FONTOURA XAVIER </t>
  </si>
  <si>
    <t>E003293A@EDUCACAO.SP.GOV.BR</t>
  </si>
  <si>
    <t>EUGENIO SALERNO DOUTOR</t>
  </si>
  <si>
    <t>MAIRINQUE</t>
  </si>
  <si>
    <t>RUA OLAVO BILAC</t>
  </si>
  <si>
    <t>JARDIM CASA BRANCA</t>
  </si>
  <si>
    <t>MAIRIPORA</t>
  </si>
  <si>
    <t>TERRA PRETA</t>
  </si>
  <si>
    <t>VILA LAGEADO</t>
  </si>
  <si>
    <t>ADAMANTINA</t>
  </si>
  <si>
    <t>SALMOURAO</t>
  </si>
  <si>
    <t>JARDIM AMERICA</t>
  </si>
  <si>
    <t>SERPA</t>
  </si>
  <si>
    <t>HENRIQUE FERNANDO GOMES ESTUDANTE</t>
  </si>
  <si>
    <t>VOTUPOCA</t>
  </si>
  <si>
    <t>AVENIDA GIOVANI ATTILIO TOLAINE</t>
  </si>
  <si>
    <t>E290075A@EDUCACAO.SP.GOV.BR</t>
  </si>
  <si>
    <t>PARQUE SANTA RITA DE CASSIA</t>
  </si>
  <si>
    <t>SAO JOAO NOVO</t>
  </si>
  <si>
    <t>PARQUE SANTO ANTONIO</t>
  </si>
  <si>
    <t>JARDIM SAO LUIS</t>
  </si>
  <si>
    <t>BORBOREMA</t>
  </si>
  <si>
    <t>CHACARA MUNICIPAL</t>
  </si>
  <si>
    <t>VILA AMERICANA</t>
  </si>
  <si>
    <t>SAO MIGUEL</t>
  </si>
  <si>
    <t xml:space="preserve">AMERICO GOMES DA COSTA </t>
  </si>
  <si>
    <t>VILA LISBOA</t>
  </si>
  <si>
    <t>JABOTICABAL</t>
  </si>
  <si>
    <t>GUATAPARA</t>
  </si>
  <si>
    <t>MOMBUCA</t>
  </si>
  <si>
    <t>LUCELIA</t>
  </si>
  <si>
    <t>VILA RANCHARIA</t>
  </si>
  <si>
    <t>GUILHERME DE ALMEIDA</t>
  </si>
  <si>
    <t>VILA NOVA CACHOEIRINHA</t>
  </si>
  <si>
    <t xml:space="preserve">PARADA PINTO </t>
  </si>
  <si>
    <t>E036821A@EDUCACAO.SP.GOV.BR</t>
  </si>
  <si>
    <t>RENER CARAM PROFESSOR</t>
  </si>
  <si>
    <t>VILA PALMARES</t>
  </si>
  <si>
    <t xml:space="preserve">PALMARES </t>
  </si>
  <si>
    <t>E008205A@EDUCACAO.SP.GOV.BR</t>
  </si>
  <si>
    <t>ITAPUI</t>
  </si>
  <si>
    <t>SAO SEBASTIAO DA GRAMA</t>
  </si>
  <si>
    <t>VILA MERCEDES</t>
  </si>
  <si>
    <t>PROFESSOR LAURO BIGÉLLI</t>
  </si>
  <si>
    <t>DOM BERNARDO JOSE MIELLE</t>
  </si>
  <si>
    <t>RUA BERTHA LUTZ</t>
  </si>
  <si>
    <t>E925664A@EDUCACAO.SP.GOV.BR</t>
  </si>
  <si>
    <t>JONATAS DAVI VISEL DOS SANTOS</t>
  </si>
  <si>
    <t>ADVENTISTA CAMPINEIRO</t>
  </si>
  <si>
    <t>RUA TEREZA LUIZA GONCALVES</t>
  </si>
  <si>
    <t>E070294A@EDUCACAO.SP.GOV.BR</t>
  </si>
  <si>
    <t>URUPES</t>
  </si>
  <si>
    <t>ANTONIO INACIO MACIEL</t>
  </si>
  <si>
    <t>JARDIM MARIA ROSA</t>
  </si>
  <si>
    <t>AVENIDA DOUTOR JOSE MACIEL</t>
  </si>
  <si>
    <t>E010259A@EDUCACAO.SP.GOV.BR</t>
  </si>
  <si>
    <t>CAJAMAR</t>
  </si>
  <si>
    <t>JORDANESIA</t>
  </si>
  <si>
    <t>MIRASSOL</t>
  </si>
  <si>
    <t>JARDIM ALVORADA</t>
  </si>
  <si>
    <t>BOSQUE DOS LENHEIROS</t>
  </si>
  <si>
    <t>ANNA LAMBERGA ZEGLIO</t>
  </si>
  <si>
    <t>PIMENTAS</t>
  </si>
  <si>
    <t>RUA DO POENTE</t>
  </si>
  <si>
    <t>E916845A@EDUCACAO.SP.GOV.BR</t>
  </si>
  <si>
    <t>FRANCISCO MORATO</t>
  </si>
  <si>
    <t>JARDIM YONEDA</t>
  </si>
  <si>
    <t>ERMELINO MATARAZZO</t>
  </si>
  <si>
    <t>KENNEDY PRESIDENTE</t>
  </si>
  <si>
    <t>MOREIRA CESAR</t>
  </si>
  <si>
    <t>PARQUE SAO LOURENCO</t>
  </si>
  <si>
    <t>GRACILIANO RAMOS</t>
  </si>
  <si>
    <t>NOVO OSASCO</t>
  </si>
  <si>
    <t xml:space="preserve">ESTRELA </t>
  </si>
  <si>
    <t>E010996A@EDUCACAO.SP.GOV.BR</t>
  </si>
  <si>
    <t>LUIZ ABEL</t>
  </si>
  <si>
    <t>JARDIM DOS PRADOS</t>
  </si>
  <si>
    <t>E046772A@EDUCACAO.SP.GOV.BR</t>
  </si>
  <si>
    <t>ITAIM BIBI</t>
  </si>
  <si>
    <t>AGROVILA II</t>
  </si>
  <si>
    <t>ITABERA</t>
  </si>
  <si>
    <t>RUA PRINCIPAL</t>
  </si>
  <si>
    <t>CONJUNTO HABITACIONAL BRIGADEIRO FARIA LIMA</t>
  </si>
  <si>
    <t>RUA SAO JOSE DO RIO PRETO</t>
  </si>
  <si>
    <t>CIDADE VARGAS</t>
  </si>
  <si>
    <t xml:space="preserve">JOSE BONIFACIO </t>
  </si>
  <si>
    <t>BOM CLIMA</t>
  </si>
  <si>
    <t>JARDIM RINCAO</t>
  </si>
  <si>
    <t>PONTE RASA</t>
  </si>
  <si>
    <t>SANTA CRUZ</t>
  </si>
  <si>
    <t>TAQUARAL</t>
  </si>
  <si>
    <t>RUA CENTRAL</t>
  </si>
  <si>
    <t>MANUEL JOSE CHAVES DR</t>
  </si>
  <si>
    <t>SAO MANUEL</t>
  </si>
  <si>
    <t>AVENIDA IRMAS CINTRA</t>
  </si>
  <si>
    <t>E014771A@EDUCACAO.SP.GOV.BR</t>
  </si>
  <si>
    <t>AUGUSTO SAES PROFESSOR</t>
  </si>
  <si>
    <t>RUA DOM PEDRO I</t>
  </si>
  <si>
    <t>E020771A@EDUCACAO.SP.GOV.BR</t>
  </si>
  <si>
    <t>VILA AMORIM</t>
  </si>
  <si>
    <t>CONJUNTO VIDA NOVA III</t>
  </si>
  <si>
    <t>CONJUNTO HABITACIONAL VIDA NOVA</t>
  </si>
  <si>
    <t>RUA ESTEVAO SEGALLIO</t>
  </si>
  <si>
    <t>E924921A@EDUCACAO.SP.GOV.BR</t>
  </si>
  <si>
    <t>MAXIMO DE MOURA SANTOS PROFESSOR</t>
  </si>
  <si>
    <t xml:space="preserve">PARIOTO </t>
  </si>
  <si>
    <t>E002872A@EDUCACAO.SP.GOV.BR</t>
  </si>
  <si>
    <t>TAPIRATIBA</t>
  </si>
  <si>
    <t>JARDIM ROSSIN</t>
  </si>
  <si>
    <t>JARDIM NOVO CAMPOS ELISEOS</t>
  </si>
  <si>
    <t>SANTA TEREZINHA</t>
  </si>
  <si>
    <t>JARDIM UMUARAMA</t>
  </si>
  <si>
    <t>VILA FLORESTA</t>
  </si>
  <si>
    <t>DOIS CORREGOS</t>
  </si>
  <si>
    <t>RUA 13 DE MAIO</t>
  </si>
  <si>
    <t>SAO SEBASTIAO</t>
  </si>
  <si>
    <t>BORACEIA</t>
  </si>
  <si>
    <t>VILA MARARI</t>
  </si>
  <si>
    <t>SANTO AMARO</t>
  </si>
  <si>
    <t>MONGAGUA</t>
  </si>
  <si>
    <t>JARDIM SAO FRANCISCO</t>
  </si>
  <si>
    <t>JARDIM BELA VISTA</t>
  </si>
  <si>
    <t>SAO MANOEL</t>
  </si>
  <si>
    <t>JARDIM HERCILIA</t>
  </si>
  <si>
    <t>MILTON LEME DO PRADO PROFESSOR</t>
  </si>
  <si>
    <t>VILA BRIGADEIRO FARIA LIMA</t>
  </si>
  <si>
    <t>RUA LUIZ VAZ DE CAMOES</t>
  </si>
  <si>
    <t>E903929A@EDUCACAO.SP.GOV.BR</t>
  </si>
  <si>
    <t>LUIS ANTONIO</t>
  </si>
  <si>
    <t>NEMESIO CANDIDO GOMES</t>
  </si>
  <si>
    <t xml:space="preserve">OURINHOS </t>
  </si>
  <si>
    <t xml:space="preserve">E912293A@EDUCACAO.SP.GOV.BR </t>
  </si>
  <si>
    <t>JARDIM ELVIRA</t>
  </si>
  <si>
    <t xml:space="preserve">THEDA FIGUEIREDO REGA </t>
  </si>
  <si>
    <t>OSWALDO GAGLIARDI</t>
  </si>
  <si>
    <t>COHAB CONCEICAO</t>
  </si>
  <si>
    <t>CIDADE TIRADENTES</t>
  </si>
  <si>
    <t>RUA INACIO MONTEIRO</t>
  </si>
  <si>
    <t>E908368A@EDUCACAO.SP.GOV.BR</t>
  </si>
  <si>
    <t>MARIA DE LOURDES MAIA FROTA PROFA</t>
  </si>
  <si>
    <t>CONJUNTO HABITACIONAL ANGELO GIUBINA</t>
  </si>
  <si>
    <t>BENEDITO BORDIN VEREADOR</t>
  </si>
  <si>
    <t>E919147A@EDUCACAO.SP.GOV.BR</t>
  </si>
  <si>
    <t>IBIRA</t>
  </si>
  <si>
    <t>RUA SAO VICENTE DE PAULO</t>
  </si>
  <si>
    <t>CHARQUEADA</t>
  </si>
  <si>
    <t>OZILDE ALBUQUERQUE PASSARELLA DR</t>
  </si>
  <si>
    <t>PQ PETROPOLIS</t>
  </si>
  <si>
    <t>AV DAS CAVIUNAS</t>
  </si>
  <si>
    <t>E039445A@EDUCACAO.SP.GOV.BR</t>
  </si>
  <si>
    <t>CIDADE SOBERANA</t>
  </si>
  <si>
    <t xml:space="preserve">TAUBATE </t>
  </si>
  <si>
    <t>CEL JTO A EE WALTER RIBAS DE ANDRADE PROF</t>
  </si>
  <si>
    <t>JORDANESIA (JORDANESIA)</t>
  </si>
  <si>
    <t>AVENIDA VEREADOR JOAQUIM P BARBOSA</t>
  </si>
  <si>
    <t>E005548A@EDUCACAO.SP.GOV.BR</t>
  </si>
  <si>
    <t>LOTEAMENTO PLANALTO DO SOL</t>
  </si>
  <si>
    <t>JARDIM NOVO MARACANA</t>
  </si>
  <si>
    <t>JARDIM PARAISO</t>
  </si>
  <si>
    <t>ANISIO JOSE MOREIRA</t>
  </si>
  <si>
    <t>E028812A@EDUCACAO.SP.GOV.BR</t>
  </si>
  <si>
    <t>CAMPESTRE</t>
  </si>
  <si>
    <t xml:space="preserve">FIGUEIRAS </t>
  </si>
  <si>
    <t>VILA EUCLIDES</t>
  </si>
  <si>
    <t xml:space="preserve">RIO DE JANEIRO </t>
  </si>
  <si>
    <t>ANILZA PIOLI PROFESSORA</t>
  </si>
  <si>
    <t>VILA BRASILANDIA</t>
  </si>
  <si>
    <t>E924738A@EDUCACAO.SP.GOV.BR</t>
  </si>
  <si>
    <t>TAIUVA</t>
  </si>
  <si>
    <t>VILA AMERICA</t>
  </si>
  <si>
    <t>VILA DEIENNO</t>
  </si>
  <si>
    <t>RUA GOIAS</t>
  </si>
  <si>
    <t>CARANDIRU</t>
  </si>
  <si>
    <t>JARDIM ESPLANADA</t>
  </si>
  <si>
    <t>SALTO</t>
  </si>
  <si>
    <t>ARTHUR DE CAMPOS GONCALVES PROFESSOR</t>
  </si>
  <si>
    <t>JARDIM BOA ESPERANCA (VICENTE DE CARVALHO)</t>
  </si>
  <si>
    <t xml:space="preserve">SANTOS DUMONT </t>
  </si>
  <si>
    <t>E042110A@EDUCACAO.SP.GOV.BR</t>
  </si>
  <si>
    <t>IRACEMA RIBEIRO DE FREITAS</t>
  </si>
  <si>
    <t>VILA IRACEMA</t>
  </si>
  <si>
    <t xml:space="preserve">MURIAE </t>
  </si>
  <si>
    <t>E047961A@EDUCACAO.SP.GOV.BR</t>
  </si>
  <si>
    <t>VILA NIVI</t>
  </si>
  <si>
    <t>JARDIM VARGINHA</t>
  </si>
  <si>
    <t>OCTAVIO MARCONDES FERRAZ ENGENHEIRO</t>
  </si>
  <si>
    <t>E914678A@EDUCACAO.SP.GOV.BR</t>
  </si>
  <si>
    <t>DISTRITO INDUSTRIAL</t>
  </si>
  <si>
    <t>MIRASSOLANDIA</t>
  </si>
  <si>
    <t>RUA 9</t>
  </si>
  <si>
    <t>PARQUE SAO MIGUEL</t>
  </si>
  <si>
    <t>RIBEIRAO PIRES</t>
  </si>
  <si>
    <t>ALIANCA</t>
  </si>
  <si>
    <t>ATALIBA PIRES DO AMARAL PROFESSOR</t>
  </si>
  <si>
    <t>CONJUNTO RESIDENCIAL VICTOR D'ANDREA</t>
  </si>
  <si>
    <t>AVENIDA FAUSTO ESTEVES DOS SANTOS</t>
  </si>
  <si>
    <t>E049529A@EDUCACAO.SP.GOV.BR</t>
  </si>
  <si>
    <t>ELMANO FERREIRA VELOSO</t>
  </si>
  <si>
    <t>CHACARAS REUNIDAS</t>
  </si>
  <si>
    <t xml:space="preserve">MONTE AZUL </t>
  </si>
  <si>
    <t>CIDADE JARDIM</t>
  </si>
  <si>
    <t>ANNA MARIA HOEPPNER GOMES PROFESSORA</t>
  </si>
  <si>
    <t>RUA TAUBATE</t>
  </si>
  <si>
    <t>E906268A@EDUCACAO.SP.GOV.BR</t>
  </si>
  <si>
    <t>VIRGILIO CAPOANI</t>
  </si>
  <si>
    <t xml:space="preserve">JOSE PAULINO DA SILVA </t>
  </si>
  <si>
    <t>E025896A@EDUCACAO.SP.GOV.BR</t>
  </si>
  <si>
    <t>SANTA FE</t>
  </si>
  <si>
    <t>JARDIM DAS TULIPAS</t>
  </si>
  <si>
    <t xml:space="preserve">ADELINO MARTINS </t>
  </si>
  <si>
    <t>BATATAIS</t>
  </si>
  <si>
    <t>JARDIM SAO PAULO</t>
  </si>
  <si>
    <t>VITOR MEIRELLES</t>
  </si>
  <si>
    <t>SAO BERNARDO</t>
  </si>
  <si>
    <t>RUA ESPIRITO SANTO</t>
  </si>
  <si>
    <t>E018879A@EDUCACAO.SP.GOV.BR</t>
  </si>
  <si>
    <t>WILSON ROBERTO SIMONINI PROF</t>
  </si>
  <si>
    <t>PARQUE DOM JOAO NERI</t>
  </si>
  <si>
    <t xml:space="preserve">JOAO CORREIA DE MAGALHAES </t>
  </si>
  <si>
    <t>E044349A@EDUCACAO.SP.GOV.BR</t>
  </si>
  <si>
    <t>ARARAQUARA</t>
  </si>
  <si>
    <t>MOTUCA</t>
  </si>
  <si>
    <t>RODOVIA</t>
  </si>
  <si>
    <t xml:space="preserve">TIRADENTES </t>
  </si>
  <si>
    <t>TANCREDO DO AMARAL</t>
  </si>
  <si>
    <t>AV D.PEDRO II</t>
  </si>
  <si>
    <t>E015763A@EDUCACAO.SP.GOV.BR</t>
  </si>
  <si>
    <t>VALPARAISO</t>
  </si>
  <si>
    <t>JARDIM MOREIRA</t>
  </si>
  <si>
    <t>IDALINA GRANDIN MIRANDOLA PROFA</t>
  </si>
  <si>
    <t>VILA BERTINI</t>
  </si>
  <si>
    <t xml:space="preserve">AGENOR FAION </t>
  </si>
  <si>
    <t>E907297A@EDUCACAO.SP.GOV.BR</t>
  </si>
  <si>
    <t>MITSUSADA UMETANI DR</t>
  </si>
  <si>
    <t>RUA STELIO MACHADO LOUREIRO</t>
  </si>
  <si>
    <t>E030570A@EDUCACAO.SP.GOV.BR</t>
  </si>
  <si>
    <t>LICOLINA VILLELA REIS ALVES PROFA</t>
  </si>
  <si>
    <t xml:space="preserve">LAURINDO CAETANO DE ANDRADE </t>
  </si>
  <si>
    <t>E029737A@EDUCACAO.SP.GOV.BR</t>
  </si>
  <si>
    <t>ALTO DO CARDOSO</t>
  </si>
  <si>
    <t xml:space="preserve">MONTEIRO LOBATO </t>
  </si>
  <si>
    <t>VILA ROSARIA</t>
  </si>
  <si>
    <t>CHACARAS REUNIDAS IGARAPES</t>
  </si>
  <si>
    <t xml:space="preserve">RUBIAO JUNIOR </t>
  </si>
  <si>
    <t>CAMPO GRANDE</t>
  </si>
  <si>
    <t>IMIRIM</t>
  </si>
  <si>
    <t>RUA JOAQUIM AFONSO DE SOUZA</t>
  </si>
  <si>
    <t>JARDIM ANTUNES</t>
  </si>
  <si>
    <t>TSUYA OHNO KIMURA PROFESSORA</t>
  </si>
  <si>
    <t>BASTOS</t>
  </si>
  <si>
    <t>AVENIDA GASPAR RICARDO</t>
  </si>
  <si>
    <t>E034666A@EDUCACAO.SP.GOV.BR</t>
  </si>
  <si>
    <t>MASSANORI KARAZAWA</t>
  </si>
  <si>
    <t>BAIRRO COLONIAL PINHAL</t>
  </si>
  <si>
    <t>ESTRADA VICINAL KUNIHEI ARIGA</t>
  </si>
  <si>
    <t>E046917A@EDUCACAO.SP.GOV.BR</t>
  </si>
  <si>
    <t>VILA BANDEIRANTES</t>
  </si>
  <si>
    <t>NOVO HORIZONTE</t>
  </si>
  <si>
    <t>VILA GUILHERMINA</t>
  </si>
  <si>
    <t>BRIGADEIRO TOBIAS</t>
  </si>
  <si>
    <t>ALTO DA PONTE</t>
  </si>
  <si>
    <t>QUINTA DA PAINEIRA</t>
  </si>
  <si>
    <t>AVENIDA SAO PAULO</t>
  </si>
  <si>
    <t>JARDIM ROSA DE FRANCA</t>
  </si>
  <si>
    <t>ARNOLFO AZEVEDO</t>
  </si>
  <si>
    <t>CIDADE INDUSTRIAL</t>
  </si>
  <si>
    <t xml:space="preserve">TOMAZ ALVES DE FIGUEIREDO </t>
  </si>
  <si>
    <t>E013109A@EDUCACAO.SP.GOV.BR</t>
  </si>
  <si>
    <t>SAO JOSE DA BELA VISTA</t>
  </si>
  <si>
    <t>VILA SANTA MARIA</t>
  </si>
  <si>
    <t>COSMOPOLIS</t>
  </si>
  <si>
    <t>CLEMENTINA</t>
  </si>
  <si>
    <t>PLANALTO</t>
  </si>
  <si>
    <t>JOAO CARREIRA</t>
  </si>
  <si>
    <t>CAMBIRA</t>
  </si>
  <si>
    <t>FAZENDA PRIMAVERA</t>
  </si>
  <si>
    <t>E905914A@EDUCACAO.SP.GOV.BR</t>
  </si>
  <si>
    <t>VILA SAO PAULO</t>
  </si>
  <si>
    <t>CIDADE ADEMAR</t>
  </si>
  <si>
    <t>MARIA BERNARDETI FERNANDES RODRIGUES PROFA</t>
  </si>
  <si>
    <t>ITAPIRAPUA PAULISTA</t>
  </si>
  <si>
    <t>RIBEIRAO DA VARZEA</t>
  </si>
  <si>
    <t>RUA ANTONIO LEAL DE MATOS</t>
  </si>
  <si>
    <t>E912037A@EDUCACAO.SP.GOV.BR</t>
  </si>
  <si>
    <t>CAJURU</t>
  </si>
  <si>
    <t>ELIAS LAGES DE MAGALHAES PROF</t>
  </si>
  <si>
    <t>ITAOCA</t>
  </si>
  <si>
    <t>AVENIDA INDEPENDENCIA</t>
  </si>
  <si>
    <t>E014345A@EDUCACAO.SP.GOV.BR</t>
  </si>
  <si>
    <t>CONJUNTO HABITACIONAL IVO TOZZI</t>
  </si>
  <si>
    <t>VILA FATIMA</t>
  </si>
  <si>
    <t>RUBIAO JUNIOR</t>
  </si>
  <si>
    <t>RECANTO JATOBA</t>
  </si>
  <si>
    <t>PAULO SARASATE GOVERNADOR</t>
  </si>
  <si>
    <t>CONJUNTO RESIDENCIAL PRESTES MAIA</t>
  </si>
  <si>
    <t xml:space="preserve">INACIO PINTO LIMA </t>
  </si>
  <si>
    <t>E036812A@EDUCACAO.SP.GOV.BR</t>
  </si>
  <si>
    <t xml:space="preserve">ALGARD </t>
  </si>
  <si>
    <t>PIRAPORA DO BOM JESUS</t>
  </si>
  <si>
    <t>RUA ORLANDO BUCCI</t>
  </si>
  <si>
    <t>PIEDADE</t>
  </si>
  <si>
    <t>RODOVIA JOSE DE CARVALHO</t>
  </si>
  <si>
    <t>MARGARIDA PINHO RODRIGUES</t>
  </si>
  <si>
    <t>VILA MARGARIDA</t>
  </si>
  <si>
    <t>RUA DOUTOR POLYDORO DE OLIVEIRA BITTENCOURT</t>
  </si>
  <si>
    <t>E012300A@EDUCACAO.SP.GOV.BR</t>
  </si>
  <si>
    <t>VARGEM GRANDE DO SUL</t>
  </si>
  <si>
    <t>MONTE ALEGRE DO SUL</t>
  </si>
  <si>
    <t>HELENA ZERRENNER</t>
  </si>
  <si>
    <t>QUINTA DIVISAO</t>
  </si>
  <si>
    <t>PALMEIRAS DE SAO PAULO</t>
  </si>
  <si>
    <t>SANTA LUZIA</t>
  </si>
  <si>
    <t>E007158A@EDUCACAO.SP.GOV.BR</t>
  </si>
  <si>
    <t>JARDIM LAJEADO</t>
  </si>
  <si>
    <t>LAJEADO</t>
  </si>
  <si>
    <t>CAPUAVA</t>
  </si>
  <si>
    <t>HATSUE TOYOTA</t>
  </si>
  <si>
    <t>VILA REBELO</t>
  </si>
  <si>
    <t>RUA CARLOS FERRARI</t>
  </si>
  <si>
    <t>E903673A@EDUCACAO.SP.GOV.BR</t>
  </si>
  <si>
    <t>VILA ZAT</t>
  </si>
  <si>
    <t>NUCLEO HABITACIONAL MARY DOTA</t>
  </si>
  <si>
    <t>VILA IANNI</t>
  </si>
  <si>
    <t>JARDIM DA SAUDE</t>
  </si>
  <si>
    <t>CURSINO</t>
  </si>
  <si>
    <t>ELVIRA PARADA MANGA PROFA</t>
  </si>
  <si>
    <t>VL JOSEFINA</t>
  </si>
  <si>
    <t>R APOLO</t>
  </si>
  <si>
    <t>E048811A@EDUCACAO.SP.GOV.BR</t>
  </si>
  <si>
    <t>SAO JUDAS</t>
  </si>
  <si>
    <t>PALMITAL</t>
  </si>
  <si>
    <t>FERDINANDO IENNY</t>
  </si>
  <si>
    <t>OURO VERDE</t>
  </si>
  <si>
    <t>AVENIDA RIO DE JANEIRO</t>
  </si>
  <si>
    <t>E031446A@EDUCACAO.SP.GOV.BR</t>
  </si>
  <si>
    <t>LUIZ ANTONIO FRAGOSO PROF</t>
  </si>
  <si>
    <t xml:space="preserve">ANTONIO ESTEVAO DE CARVALHO </t>
  </si>
  <si>
    <t>E002409A@EDUCACAO.SP.GOV.BR</t>
  </si>
  <si>
    <t>JARDIM PERI</t>
  </si>
  <si>
    <t>BEBEDOURO</t>
  </si>
  <si>
    <t>SAO PEDRO</t>
  </si>
  <si>
    <t>OLIMPIA</t>
  </si>
  <si>
    <t>JARDIM MARACANA</t>
  </si>
  <si>
    <t>JARDIM EUROPA</t>
  </si>
  <si>
    <t>VOTUPORANGA</t>
  </si>
  <si>
    <t>AMERICO DE CAMPOS</t>
  </si>
  <si>
    <t>VILA SAO JOSE</t>
  </si>
  <si>
    <t>AGUA RASA</t>
  </si>
  <si>
    <t>VILA MONUMENTO</t>
  </si>
  <si>
    <t>JARDIM SAO PAULO(ZONA LESTE)</t>
  </si>
  <si>
    <t>VILA YARA</t>
  </si>
  <si>
    <t>JARDIM FIGUEIRA GRANDE</t>
  </si>
  <si>
    <t>DALTON MORATO VILLAS BOAS PROFESSOR</t>
  </si>
  <si>
    <t>AVENIDA DOMINGOS CAMERLINGO CALO</t>
  </si>
  <si>
    <t>E034198A@EDUCACAO.SP.GOV.BR</t>
  </si>
  <si>
    <t>VILA ROMA</t>
  </si>
  <si>
    <t>JARDIM MONTE KEMEL</t>
  </si>
  <si>
    <t>ARUJA</t>
  </si>
  <si>
    <t>JARDIM JOSELY</t>
  </si>
  <si>
    <t>TRES FRONTEIRAS</t>
  </si>
  <si>
    <t>ESPIRITO SANTO DO PINHAL</t>
  </si>
  <si>
    <t>MARIA DO CARMO CAMPOS FERREIRA DONA</t>
  </si>
  <si>
    <t>JARDIM SORAIA</t>
  </si>
  <si>
    <t xml:space="preserve">GAGLIANO NETTO </t>
  </si>
  <si>
    <t>E923576A@EDUCACAO.SP.GOV.BR</t>
  </si>
  <si>
    <t>RUA LONDRES</t>
  </si>
  <si>
    <t>RESSACA</t>
  </si>
  <si>
    <t>ALTO HIGIENOPOLIS</t>
  </si>
  <si>
    <t>VIRGILIO ANTUNES PROF</t>
  </si>
  <si>
    <t>VILA DOUTOR JOAO BATISTA (PARTE ALTA)</t>
  </si>
  <si>
    <t xml:space="preserve">ANTONIO PINTO </t>
  </si>
  <si>
    <t>E012385A@EDUCACAO.SP.GOV.BR</t>
  </si>
  <si>
    <t>VILA REGENTE FEIJO</t>
  </si>
  <si>
    <t xml:space="preserve">BOM JESUS </t>
  </si>
  <si>
    <t>CHACARA GAIVOTAS</t>
  </si>
  <si>
    <t>PAULO SAO</t>
  </si>
  <si>
    <t>E924805A@EDUCACAO.SP.GOV.BR</t>
  </si>
  <si>
    <t>ODETTE BUENO RIBEIRO PROFESSORA</t>
  </si>
  <si>
    <t>RESIDENCIAL MOREIRA JUNIOR</t>
  </si>
  <si>
    <t>OSORIO DE PAULA MARQUES CAPITAO</t>
  </si>
  <si>
    <t>E442324A@EDUCACAO.SP.GOV.BR</t>
  </si>
  <si>
    <t>RUA VOLUNTARIOS DA PATRIA</t>
  </si>
  <si>
    <t>JARDIM JARAGUA</t>
  </si>
  <si>
    <t xml:space="preserve">AMADOR BUENO DA VEIGA </t>
  </si>
  <si>
    <t>JOAO BAPTISTA DO AMARAL VASCONCELLOS PROFESSOR</t>
  </si>
  <si>
    <t>VILA APARECIDA</t>
  </si>
  <si>
    <t>RUA PAULO MENDES DE CARVALHO</t>
  </si>
  <si>
    <t>E910077A@EDUCACAO.SP.GOV.BR</t>
  </si>
  <si>
    <t>JACUPIRANGA</t>
  </si>
  <si>
    <t>RUA ESTEVAM GALLO</t>
  </si>
  <si>
    <t>PALMIRA GRASSIOTTO FERREIRA DA SILVA PROF</t>
  </si>
  <si>
    <t>PARQUE SAO BERNARDO</t>
  </si>
  <si>
    <t xml:space="preserve">ALMEIDA LEME </t>
  </si>
  <si>
    <t>E042043A@EDUCACAO.SP.GOV.BR</t>
  </si>
  <si>
    <t>MIRANTE DO PARANAPANEMA</t>
  </si>
  <si>
    <t>SANDOVALINA</t>
  </si>
  <si>
    <t>JOAO THIENNE DR</t>
  </si>
  <si>
    <t>RUA INDEPENDENCIA</t>
  </si>
  <si>
    <t>E017309A@EDUCACAO.SP.GOV.BR</t>
  </si>
  <si>
    <t>EDIR PAULINO ALBUQUERQUE PROFA</t>
  </si>
  <si>
    <t>CENTRO RESIDENCIAL</t>
  </si>
  <si>
    <t>RUA ARISTIDES RAMOS SANTOS</t>
  </si>
  <si>
    <t>E923205A@EDUCACAO.SP.GOV.BR</t>
  </si>
  <si>
    <t>JARDIM ADUTORA</t>
  </si>
  <si>
    <t xml:space="preserve">SAPOPEMBA </t>
  </si>
  <si>
    <t>BENTO PEREIRA DA ROCHA PROFESSOR</t>
  </si>
  <si>
    <t>JARDIM RUBILENE</t>
  </si>
  <si>
    <t>PEDREIRA</t>
  </si>
  <si>
    <t xml:space="preserve">GEORGE BENDA </t>
  </si>
  <si>
    <t>E005058A@EDUCACAO.SP.GOV.BR</t>
  </si>
  <si>
    <t>NENE LOURENCO</t>
  </si>
  <si>
    <t>RIBEIRAO CORRENTE</t>
  </si>
  <si>
    <t>MONTE ALEGRE</t>
  </si>
  <si>
    <t>RUA FORTUNATO MESSIAS NUNES</t>
  </si>
  <si>
    <t>E023152A@EDUCACAO.SP.GOV.BR</t>
  </si>
  <si>
    <t>ANGELA SUELI PONTES DIAS PROFESSORA</t>
  </si>
  <si>
    <t>JARDIM LUIZ MAURO</t>
  </si>
  <si>
    <t xml:space="preserve">LUIZ ZANDRINI </t>
  </si>
  <si>
    <t>E922109A@EDUCACAO.SP.GOV.BR</t>
  </si>
  <si>
    <t>VILA MADALENA</t>
  </si>
  <si>
    <t>ALTO DE PINHEIROS</t>
  </si>
  <si>
    <t>PARQUE MARAJOARA</t>
  </si>
  <si>
    <t>MARIA NELIDA SAMPAIO DE MELLO DONA</t>
  </si>
  <si>
    <t>JARDIM SANTA LUZIA</t>
  </si>
  <si>
    <t>RUA SANTA LUZIA</t>
  </si>
  <si>
    <t>E040654A@EDUCACAO.SP.GOV.BR</t>
  </si>
  <si>
    <t>JOSE ROBERTO FRIEBOLIN PROFESSOR</t>
  </si>
  <si>
    <t>VILA ROSALIA</t>
  </si>
  <si>
    <t xml:space="preserve">BAHIA </t>
  </si>
  <si>
    <t>E006051A@EDUCACAO.SP.GOV.BR</t>
  </si>
  <si>
    <t>SAO BENTO DO SAPUCAI</t>
  </si>
  <si>
    <t>KM 05</t>
  </si>
  <si>
    <t>SAMUEL KLABIN</t>
  </si>
  <si>
    <t>VILA DALVA</t>
  </si>
  <si>
    <t>RUA BORIS ALEXANDRE</t>
  </si>
  <si>
    <t>E044350A@EDUCACAO.SP.GOV.BR</t>
  </si>
  <si>
    <t>JOAO XXIII PAPA</t>
  </si>
  <si>
    <t>VILA ARRUDA</t>
  </si>
  <si>
    <t>JARDIM FERRAZ</t>
  </si>
  <si>
    <t>DOMINGOS PARO</t>
  </si>
  <si>
    <t>PITANGUEIRAS</t>
  </si>
  <si>
    <t>DISTRITO DE IBITIUVA</t>
  </si>
  <si>
    <t>IBITIUVA</t>
  </si>
  <si>
    <t>RUA SETE</t>
  </si>
  <si>
    <t>E022664A@EDUCACAO.SP.GOV.BR</t>
  </si>
  <si>
    <t>VILA PEDROSO</t>
  </si>
  <si>
    <t>SEBASTIANA VALDIRIA PEREIRA DA SILVA PROFA</t>
  </si>
  <si>
    <t>PARQUE JARAGUA</t>
  </si>
  <si>
    <t xml:space="preserve">CARLOS PEREIRA BICUDO </t>
  </si>
  <si>
    <t>Q 2</t>
  </si>
  <si>
    <t>E071161A@EDUCACAO.SP.GOV.BR</t>
  </si>
  <si>
    <t>PEDRO MONTEIRO DO AMARAL CAPITAO</t>
  </si>
  <si>
    <t>JARDIM SAO BENTO</t>
  </si>
  <si>
    <t>RUA NURSIA</t>
  </si>
  <si>
    <t>E000322A@EDUCACAO.SP.GOV.BR</t>
  </si>
  <si>
    <t>MANOEL BENTO DA CRUZ</t>
  </si>
  <si>
    <t>HIGIENOPOLIS</t>
  </si>
  <si>
    <t xml:space="preserve">CARLOS GOMES </t>
  </si>
  <si>
    <t>E029798A@EDUCACAO.SP.GOV.BR</t>
  </si>
  <si>
    <t>VILA SANTA CATARINA</t>
  </si>
  <si>
    <t>ESTADIO</t>
  </si>
  <si>
    <t>BENITO MARTINELLI PROF</t>
  </si>
  <si>
    <t>JARDIM SANTA ANTONIETA</t>
  </si>
  <si>
    <t xml:space="preserve">ELIEZER ROCHA </t>
  </si>
  <si>
    <t>E903693A@EDUCACAO.SP.GOV.BR</t>
  </si>
  <si>
    <t>CICERO CASTILHO CUNHA</t>
  </si>
  <si>
    <t>SUD MENNUCCI</t>
  </si>
  <si>
    <t>SUD MENUCCI</t>
  </si>
  <si>
    <t>RUA ANTONIO GAMBAROTO</t>
  </si>
  <si>
    <t>E030673A@EDUCACAO.SP.GOV.BR</t>
  </si>
  <si>
    <t>REGIANE DO CARMO MONTEIRO PROFESSORA</t>
  </si>
  <si>
    <t>JARDIM ADELFIORE</t>
  </si>
  <si>
    <t xml:space="preserve">TARCON </t>
  </si>
  <si>
    <t>E924726A@EDUCACAO.SP.GOV.BR</t>
  </si>
  <si>
    <t>REPUBLICA DA VENEZUELA</t>
  </si>
  <si>
    <t>JARDIM ARAPONGAS</t>
  </si>
  <si>
    <t xml:space="preserve">CAMPO ALEGRE </t>
  </si>
  <si>
    <t>E904399A@EDUCACAO.SP.GOV.BR</t>
  </si>
  <si>
    <t>TAQUARITUBA</t>
  </si>
  <si>
    <t>VILA SANTA RITA DE CASSIA</t>
  </si>
  <si>
    <t>ENGENHEIRO SCHMIDT</t>
  </si>
  <si>
    <t>GOPOUVA</t>
  </si>
  <si>
    <t>MANUEL BANDEIRA</t>
  </si>
  <si>
    <t>VILA PERUS</t>
  </si>
  <si>
    <t xml:space="preserve">JULIO CESAR LEAL </t>
  </si>
  <si>
    <t>E036959A@EDUCACAO.SP.GOV.BR</t>
  </si>
  <si>
    <t>AMERICO VIRGINIO DOS SANTOS PROF</t>
  </si>
  <si>
    <t>VILA SANTANA</t>
  </si>
  <si>
    <t>PRAÇA</t>
  </si>
  <si>
    <t>PRACA JOAO RODRIGO DE SOUZA ARANHA</t>
  </si>
  <si>
    <t>E014849A@EDUCACAO.SP.GOV.BR</t>
  </si>
  <si>
    <t>CELSO ANTONIO PROFESSOR</t>
  </si>
  <si>
    <t>CAJATI</t>
  </si>
  <si>
    <t>RUA ALOIS HOLD</t>
  </si>
  <si>
    <t>E035002A@EDUCACAO.SP.GOV.BR</t>
  </si>
  <si>
    <t>AVENIDA RIO BRANCO</t>
  </si>
  <si>
    <t>ITUVERAVA</t>
  </si>
  <si>
    <t>JUNDIAPEBA</t>
  </si>
  <si>
    <t>OLEO</t>
  </si>
  <si>
    <t>JARDIM ZAIRA</t>
  </si>
  <si>
    <t>CUNHA</t>
  </si>
  <si>
    <t>BOCAINA</t>
  </si>
  <si>
    <t>CAMPOS DE CUNHA</t>
  </si>
  <si>
    <t>BAIRRO DA BOCAINA</t>
  </si>
  <si>
    <t>JARDIM CIDADE PIRITUBA</t>
  </si>
  <si>
    <t>VILA BELA VISTA</t>
  </si>
  <si>
    <t>RESIDENCIAL PASIN</t>
  </si>
  <si>
    <t xml:space="preserve">HUNGRIA </t>
  </si>
  <si>
    <t>JARDIM SAO JORGE</t>
  </si>
  <si>
    <t>MANOEL IGNACIO DA SILVA</t>
  </si>
  <si>
    <t>VILA SAO FRANCISCO</t>
  </si>
  <si>
    <t>RUA LUIZ CAMILO DE CAMARGO</t>
  </si>
  <si>
    <t>E017279A@EDUCACAO.SP.GOV.BR</t>
  </si>
  <si>
    <t>VILA GUSTAVO CORREIA</t>
  </si>
  <si>
    <t>ITATINGA</t>
  </si>
  <si>
    <t>RIBEIRAO GRANDE</t>
  </si>
  <si>
    <t>VILA ASSIS</t>
  </si>
  <si>
    <t>PARQUE RESIDENCIAL BEIRA RIO</t>
  </si>
  <si>
    <t>CANINDE</t>
  </si>
  <si>
    <t>PARI</t>
  </si>
  <si>
    <t>CECAP</t>
  </si>
  <si>
    <t>JOANITA BIANCHI BONSEGNO CARVALHO PROFESSORA</t>
  </si>
  <si>
    <t>SAO JOAO DE IRACEMA</t>
  </si>
  <si>
    <t>RUA SEBASTIAO BATISTA DOS SANTOS</t>
  </si>
  <si>
    <t>E030727A@EDUCACAO.SP.GOV.BR</t>
  </si>
  <si>
    <t>PARQUE INDUSTRIAL</t>
  </si>
  <si>
    <t>JARDIM</t>
  </si>
  <si>
    <t>RECREIO CAMPESTRE</t>
  </si>
  <si>
    <t>FRANCISCO PARENTE</t>
  </si>
  <si>
    <t>VILA ODETE</t>
  </si>
  <si>
    <t>RUA TOSHIO YOSHIDA</t>
  </si>
  <si>
    <t>E902861A@EDUCACAO.SP.GOV.BR</t>
  </si>
  <si>
    <t>VILA PARAISO</t>
  </si>
  <si>
    <t>RUA BOM PASTOR</t>
  </si>
  <si>
    <t>JARDIM ANGELA MARIA</t>
  </si>
  <si>
    <t>E919093A@EDUCACAO.SP.GOV.BR</t>
  </si>
  <si>
    <t>JARDIM JUSSARA</t>
  </si>
  <si>
    <t>MOEMA</t>
  </si>
  <si>
    <t>CENTRO DE ATEND SOCIOEDUC AO ADOLESCENTE ANDORINHAS CI</t>
  </si>
  <si>
    <t>VILA SAN MARTIN</t>
  </si>
  <si>
    <t>ALADINO SELMI COMENDADOR</t>
  </si>
  <si>
    <t>PEDAGCASAANDORINHAS@FUNDACAOCASA.SP.GOV.BR</t>
  </si>
  <si>
    <t>ALAY JOSE CORREA VEREADOR</t>
  </si>
  <si>
    <t>JARDIM VALERI</t>
  </si>
  <si>
    <t>RUA SERRA DA JUREIA</t>
  </si>
  <si>
    <t>E041592A@EDUCACAO.SP.GOV.BR</t>
  </si>
  <si>
    <t>JARDIM LEONOR</t>
  </si>
  <si>
    <t>SEBASTIAO FERNANDES PALMA PROFESSOR</t>
  </si>
  <si>
    <t>VILA SEIXAS</t>
  </si>
  <si>
    <t>RUA CASEMIRO DE ABREU</t>
  </si>
  <si>
    <t>E024077A@EDUCACAO.SP.GOV.BR</t>
  </si>
  <si>
    <t>ANDREI SAKHAROV</t>
  </si>
  <si>
    <t>COHAB I</t>
  </si>
  <si>
    <t>AVENIDA AMAZONAS</t>
  </si>
  <si>
    <t>E914859A@EDUCACAO.SP.GOV.BR</t>
  </si>
  <si>
    <t>ATIBAIA</t>
  </si>
  <si>
    <t>MACARIO DE ALMEIDA CONEGO</t>
  </si>
  <si>
    <t>SANTO ANTONIO DA ALEGRIA</t>
  </si>
  <si>
    <t>AVENIDA FRANCISCO ANTONIO MAFRA</t>
  </si>
  <si>
    <t>E023036A@EDUCACAO.SP.GOV.BR</t>
  </si>
  <si>
    <t>CONJUNTO HABITACIONAL JARDIM HUMBERTO SALVADOR</t>
  </si>
  <si>
    <t>JARDIM SANTA HELENA</t>
  </si>
  <si>
    <t>JARDIM AEROPORTO III</t>
  </si>
  <si>
    <t xml:space="preserve">LEANDRO FERNANDES MARTINS </t>
  </si>
  <si>
    <t>BARROSO ALMIRANTE</t>
  </si>
  <si>
    <t>AVENIDA JABAQUARA</t>
  </si>
  <si>
    <t>E004765A@EDUCACAO.SP.GOV.BR</t>
  </si>
  <si>
    <t>MARIA APARECIDA RECHINELI MODANEZI PROFESSORA</t>
  </si>
  <si>
    <t>PILAR DO SUL</t>
  </si>
  <si>
    <t>RUA PEDRO HELEODORO PINTO</t>
  </si>
  <si>
    <t>E925019A@EDUCACAO.SP.GOV.BR</t>
  </si>
  <si>
    <t>RUTH MAMEDE DE GODOY PROFA</t>
  </si>
  <si>
    <t>DISTRITO DE ROSALIA</t>
  </si>
  <si>
    <t>ROSALIA</t>
  </si>
  <si>
    <t>RUA KANITI YAMANE</t>
  </si>
  <si>
    <t>E033637A@EDUCACAO.SP.GOV.BR</t>
  </si>
  <si>
    <t>CAMBUCI</t>
  </si>
  <si>
    <t>DRACENA</t>
  </si>
  <si>
    <t>BAIRRO BOA ESPERANCA</t>
  </si>
  <si>
    <t>BOA ESPERANCA</t>
  </si>
  <si>
    <t>RUA MANOEL HIGINO DE MORAES</t>
  </si>
  <si>
    <t>E910156A@EDUCACAO.SP.GOV.BR</t>
  </si>
  <si>
    <t>HUMBERTO DE ALENCAR CASTELLO BRANCO MARECHAL</t>
  </si>
  <si>
    <t>CUBATAO</t>
  </si>
  <si>
    <t>JARDIM CASQUEIRO</t>
  </si>
  <si>
    <t>E011423A@EDUCACAO.SP.GOV.BR</t>
  </si>
  <si>
    <t>VILA MOINHO VELHO</t>
  </si>
  <si>
    <t>PENHA DE FRANCA</t>
  </si>
  <si>
    <t>PARQUE RESIDENCIAL ABILIO PEDRO</t>
  </si>
  <si>
    <t>VINHEDO</t>
  </si>
  <si>
    <t>CONJUNTO RESIDENCIAL GALO BRANCO</t>
  </si>
  <si>
    <t>PARQUE RESIDENCIAL COCAIA</t>
  </si>
  <si>
    <t xml:space="preserve">CANAL DE COCAIA </t>
  </si>
  <si>
    <t>VILA SILVIANIA</t>
  </si>
  <si>
    <t xml:space="preserve">PEQUIA </t>
  </si>
  <si>
    <t>SANTA ADELIA</t>
  </si>
  <si>
    <t>JARDIM CRUZEIRO DO SUL</t>
  </si>
  <si>
    <t>JORDANOPOLIS</t>
  </si>
  <si>
    <t>VIA</t>
  </si>
  <si>
    <t>RUA XV DE NOVEMBRO</t>
  </si>
  <si>
    <t>ARACOIABA DA SERRA</t>
  </si>
  <si>
    <t>EDMUR NEVES PROFESSOR</t>
  </si>
  <si>
    <t>E028472A@EDUCACAO.SP.GOV.BR</t>
  </si>
  <si>
    <t>DIVA FIGUEIREDO DA SILVEIRA</t>
  </si>
  <si>
    <t>PARAGUACU PAULISTA</t>
  </si>
  <si>
    <t>VILA AFFINI</t>
  </si>
  <si>
    <t>AVENIDA SIQUEIRA CAMPOS</t>
  </si>
  <si>
    <t>E033327A@EDUCACAO.SP.GOV.BR</t>
  </si>
  <si>
    <t>RUA SANTA LUCIA FILIPPINI</t>
  </si>
  <si>
    <t>ORLANDO SIGNORELLI</t>
  </si>
  <si>
    <t>DIC VI</t>
  </si>
  <si>
    <t>RUA NELSON BARBOSA DA SILVA</t>
  </si>
  <si>
    <t>E045676A@EDUCACAO.SP.GOV.BR</t>
  </si>
  <si>
    <t>IBITINGA</t>
  </si>
  <si>
    <t>POPULINA</t>
  </si>
  <si>
    <t>RUA PARANA</t>
  </si>
  <si>
    <t>GUARIBA</t>
  </si>
  <si>
    <t>CRISTINA DE CASTRO PAES PROFESSORA</t>
  </si>
  <si>
    <t>PARQUE PAULISTANO</t>
  </si>
  <si>
    <t>JARDIM HELENA</t>
  </si>
  <si>
    <t>JOSE ARTUR NOVA DOUTOR</t>
  </si>
  <si>
    <t>E434292A@EDUCACAO.SP.GOV.BR</t>
  </si>
  <si>
    <t>BROOKLIN PAULISTA</t>
  </si>
  <si>
    <t>VILA MORAES</t>
  </si>
  <si>
    <t>KM 08</t>
  </si>
  <si>
    <t>CAMILO SAHADE</t>
  </si>
  <si>
    <t>IGARACU DO TIETE</t>
  </si>
  <si>
    <t>COHAB</t>
  </si>
  <si>
    <t>RUA RICIERI ZERLIN</t>
  </si>
  <si>
    <t>E909282A@EDUCACAO.SP.GOV.BR</t>
  </si>
  <si>
    <t>WINSTON CHURCHILL</t>
  </si>
  <si>
    <t>RUA ANTONIO MALAQUIAS PEDROSO</t>
  </si>
  <si>
    <t>E023607A@EDUCACAO.SP.GOV.BR</t>
  </si>
  <si>
    <t>RUA URUGUAI</t>
  </si>
  <si>
    <t>PARQUE BRASIL</t>
  </si>
  <si>
    <t>BELMIRA MARIN DONA</t>
  </si>
  <si>
    <t>CHACARA BELENZINHO</t>
  </si>
  <si>
    <t>JARDIM CUMBICA</t>
  </si>
  <si>
    <t>JARDIM DAS NACOES</t>
  </si>
  <si>
    <t xml:space="preserve">ARGENTINA </t>
  </si>
  <si>
    <t>GASTAO VIDIGAL</t>
  </si>
  <si>
    <t>CABREUVA</t>
  </si>
  <si>
    <t>JARDIM PAULISTANO (ZONA NORTE)</t>
  </si>
  <si>
    <t>VILA MARTINS</t>
  </si>
  <si>
    <t>ANDRONICO DE MELLO PROFESSOR</t>
  </si>
  <si>
    <t>JARDIM COLOMBO</t>
  </si>
  <si>
    <t>RUA THEO DUTRA</t>
  </si>
  <si>
    <t>E004170A@EDUCACAO.SP.GOV.BR</t>
  </si>
  <si>
    <t>RUA GENERAL OSORIO</t>
  </si>
  <si>
    <t>JARDIM SUMARE</t>
  </si>
  <si>
    <t>PRACA DOUTOR CARLOS SAMPAIO FILHO</t>
  </si>
  <si>
    <t>TAQUARIVAI</t>
  </si>
  <si>
    <t>AGUDOS</t>
  </si>
  <si>
    <t>MARIA ELENA COLONIA PROFESSORA</t>
  </si>
  <si>
    <t xml:space="preserve">GUADALAJARA </t>
  </si>
  <si>
    <t>E007742A@EDUCACAO.SP.GOV.BR</t>
  </si>
  <si>
    <t>PEDREGULHO</t>
  </si>
  <si>
    <t>PARQUE NOVO MUNDO</t>
  </si>
  <si>
    <t>VILA MARIA</t>
  </si>
  <si>
    <t>VILA SAO FRANCISCO (ZONA LESTE)</t>
  </si>
  <si>
    <t>JARDIM ZULMIRA</t>
  </si>
  <si>
    <t xml:space="preserve">SALVADOR STEFANELLI </t>
  </si>
  <si>
    <t>VIRADOURO</t>
  </si>
  <si>
    <t>RUA TIRADENTES</t>
  </si>
  <si>
    <t xml:space="preserve">GUANABARA </t>
  </si>
  <si>
    <t>MARIA AUGUSTA CORREA PROFESSORA</t>
  </si>
  <si>
    <t>RUA PROFESSOR LEONCIO CORREIA</t>
  </si>
  <si>
    <t>E040988A@EDUCACAO.SP.GOV.BR</t>
  </si>
  <si>
    <t>JARDIM VERA CRUZ(ZONA LESTE)</t>
  </si>
  <si>
    <t>SANDRA REGINA PIRES PROFESSORA</t>
  </si>
  <si>
    <t>BARAO DE ANTONINA</t>
  </si>
  <si>
    <t>AVENIDA BRASILIA</t>
  </si>
  <si>
    <t>E015581A@EDUCACAO.SP.GOV.BR</t>
  </si>
  <si>
    <t>CASA GRANDE</t>
  </si>
  <si>
    <t>SALTINHO</t>
  </si>
  <si>
    <t>MARIA JUDITA SAVIOLI DE OLIVEIRA</t>
  </si>
  <si>
    <t>PARQUE FREZARIN</t>
  </si>
  <si>
    <t xml:space="preserve">BARTOLOMEU DE GUSMAO </t>
  </si>
  <si>
    <t>E907546A@EDUCACAO.SP.GOV.BR</t>
  </si>
  <si>
    <t xml:space="preserve">ARIZONA </t>
  </si>
  <si>
    <t>TABATINGA</t>
  </si>
  <si>
    <t>JARDIM MIRANDA D'AVIZ</t>
  </si>
  <si>
    <t>VILA LEOPOLDINA</t>
  </si>
  <si>
    <t>MASSAGUACU</t>
  </si>
  <si>
    <t>JARDIM SANTA MARTA</t>
  </si>
  <si>
    <t>CAMPO BELO</t>
  </si>
  <si>
    <t>MONTE ALTO</t>
  </si>
  <si>
    <t>ELOYNA SALGADO RIBEIRO PROFESSORA</t>
  </si>
  <si>
    <t>RESIDENCIAL E COMERCIAL CIDADE MORUMBI</t>
  </si>
  <si>
    <t xml:space="preserve">JOSE BENEDICTO ALVES DOS SANTOS </t>
  </si>
  <si>
    <t>E916262A@EDUCACAO.SP.GOV.BR</t>
  </si>
  <si>
    <t>JARDIM SANTA EMILIA</t>
  </si>
  <si>
    <t>PENITENCIARIA DE PRACINHA</t>
  </si>
  <si>
    <t>PRACINHA</t>
  </si>
  <si>
    <t>KM 16</t>
  </si>
  <si>
    <t>ESTRADA VICINAL GERALDO RISSATO</t>
  </si>
  <si>
    <t>JOSE MARIA PEREZ FERREIRA PROFESSOR</t>
  </si>
  <si>
    <t>E918829A@EDUCACAO.SP.GOV.BR</t>
  </si>
  <si>
    <t>ANTONIO ZANAGA</t>
  </si>
  <si>
    <t>CENTRO ATEND SOCIO-EDUC ADOLESC - VILA CONCEICAO-CI</t>
  </si>
  <si>
    <t>JARDIM QUISISANA (VILA NOVA CURUCA)</t>
  </si>
  <si>
    <t xml:space="preserve">JEAN LACOME </t>
  </si>
  <si>
    <t>OCTACILIO DE CARVALHO LOPES PROF</t>
  </si>
  <si>
    <t>E044283A@EDUCACAO.SP.GOV.BR</t>
  </si>
  <si>
    <t>BANANAL</t>
  </si>
  <si>
    <t>PLINIO DAMASCO PENNA PROFESSOR</t>
  </si>
  <si>
    <t>VILA BANCARIA MUNHOZ</t>
  </si>
  <si>
    <t>RUA GENERAL ULHOA CINTRA</t>
  </si>
  <si>
    <t>E000589A@EDUCACAO.SP.GOV.BR</t>
  </si>
  <si>
    <t>BARCELONA</t>
  </si>
  <si>
    <t>ITIRAPINA</t>
  </si>
  <si>
    <t>CELESTINA VALENTE LENGENFELDER PROFA</t>
  </si>
  <si>
    <t>B ESTACAO</t>
  </si>
  <si>
    <t>R VINTE E UM DE MARCO</t>
  </si>
  <si>
    <t>E005770A@EDUCACAO.SP.GOV.BR</t>
  </si>
  <si>
    <t>NOEMIA GARCIA CICILIATO PROFA</t>
  </si>
  <si>
    <t>FLORINIA</t>
  </si>
  <si>
    <t>FLORINEA</t>
  </si>
  <si>
    <t>RUA LIVINO CARDOSO OLIVEIRA</t>
  </si>
  <si>
    <t>E900874A@EDUCACAO.SP.GOV.BR</t>
  </si>
  <si>
    <t>LUIZ ALVES CEL</t>
  </si>
  <si>
    <t>VILA SIQUEIRA CAMPOS</t>
  </si>
  <si>
    <t>ANCHIETA PADRE</t>
  </si>
  <si>
    <t>E017073A@EDUCACAO.SP.GOV.BR</t>
  </si>
  <si>
    <t>PALESTINA</t>
  </si>
  <si>
    <t>RUA PAULO ARAUJO</t>
  </si>
  <si>
    <t>JARDIM SILVANIA</t>
  </si>
  <si>
    <t>RUA SEIS</t>
  </si>
  <si>
    <t>E920058A@EDUCACAO.SP.GOV.BR</t>
  </si>
  <si>
    <t>JARDIM AMANDA</t>
  </si>
  <si>
    <t>PARAISOPOLIS</t>
  </si>
  <si>
    <t>VILA ANDRADE</t>
  </si>
  <si>
    <t>RUA ITACOLOMI</t>
  </si>
  <si>
    <t>BENEDITO MANOEL DOS SANTOS</t>
  </si>
  <si>
    <t>RUA BENEDITO ANTONIO RIBEIRO</t>
  </si>
  <si>
    <t>E041907A@EDUCACAO.SP.GOV.BR</t>
  </si>
  <si>
    <t>JARDIM BOPEVA</t>
  </si>
  <si>
    <t>E012178A@EDUCACAO.SP.GOV.BR</t>
  </si>
  <si>
    <t>BORA</t>
  </si>
  <si>
    <t>JARDIM SANTA TEREZINHA (ZONA LESTE)</t>
  </si>
  <si>
    <t>SYLVIA DE PAULA LEITE BAUER</t>
  </si>
  <si>
    <t>JARDIM AEROPORTO I</t>
  </si>
  <si>
    <t>LAURO ROGERIO DE ARAUJO CORONEL</t>
  </si>
  <si>
    <t>E900291A@EDUCACAO.SP.GOV.BR</t>
  </si>
  <si>
    <t>PONTAL</t>
  </si>
  <si>
    <t>HELENA LOMBARDI BRAGA PROFESSORA</t>
  </si>
  <si>
    <t>JARDIM NORMA</t>
  </si>
  <si>
    <t xml:space="preserve">VIRGINIA DE MIRANDA </t>
  </si>
  <si>
    <t>E003086A@EDUCACAO.SP.GOV.BR</t>
  </si>
  <si>
    <t>FLORIDA PAULISTA</t>
  </si>
  <si>
    <t>RAPOSO TAVARES</t>
  </si>
  <si>
    <t>JARDIM DA PEDREIRA</t>
  </si>
  <si>
    <t>VANIR FERRERO MORAES PROFESSORA</t>
  </si>
  <si>
    <t>GUZOLANDIA</t>
  </si>
  <si>
    <t>RUA JOAO CALEFI</t>
  </si>
  <si>
    <t>E030752A@EDUCACAO.SP.GOV.BR</t>
  </si>
  <si>
    <t>NICOTA SOARES PROFESSORA</t>
  </si>
  <si>
    <t>JARDIM BELVEDERE</t>
  </si>
  <si>
    <t>TRAVESSA ROSELANDIA</t>
  </si>
  <si>
    <t>E015489A@EDUCACAO.SP.GOV.BR</t>
  </si>
  <si>
    <t>RUA PRUDENTE DE MORAIS</t>
  </si>
  <si>
    <t>SAO JOAO CLIMACO</t>
  </si>
  <si>
    <t>IGNES AMELIA OLIVEIRA MACHADO PROFESSORA</t>
  </si>
  <si>
    <t>RUA LUIS BELLI</t>
  </si>
  <si>
    <t>E902044A@EDUCACAO.SP.GOV.BR</t>
  </si>
  <si>
    <t>CEL JTO A EE PEREIRA BARRETO</t>
  </si>
  <si>
    <t>RUA NOSSA SENHORA DA LAPA</t>
  </si>
  <si>
    <t>E003402A@EDUCACAO.SP.GOV.BR</t>
  </si>
  <si>
    <t>RUA PONCIANO TONUSSI</t>
  </si>
  <si>
    <t>RIBEIRAO BRANCO</t>
  </si>
  <si>
    <t>AZEVEDO FIGUEIREDO</t>
  </si>
  <si>
    <t>E016248A@EDUCACAO.SP.GOV.BR</t>
  </si>
  <si>
    <t>CENTRO DE PROGRESSAO PENITENCIARIA DE PORTO FELIZ</t>
  </si>
  <si>
    <t>JARDIM CONCEICAO</t>
  </si>
  <si>
    <t>KM.5</t>
  </si>
  <si>
    <t>ESTRADA VICINAL PORTO FELIZ A RAFARD</t>
  </si>
  <si>
    <t>FERRAZOPOLIS</t>
  </si>
  <si>
    <t>NILDO DO AMARAL JUNIOR PADRE</t>
  </si>
  <si>
    <t xml:space="preserve">TROPICALIA </t>
  </si>
  <si>
    <t>E904624A@EDUCACAO.SP.GOV.BR</t>
  </si>
  <si>
    <t>BURITIZAL</t>
  </si>
  <si>
    <t>RUA WASHINGTON LUIS</t>
  </si>
  <si>
    <t>TARUMA</t>
  </si>
  <si>
    <t>VILA DOURADOS</t>
  </si>
  <si>
    <t>JOAO RICARDO BORGES DE LIMA</t>
  </si>
  <si>
    <t xml:space="preserve">CRUZAMENTO COM AVENIDA SATURNINO JOAO DA SILVA </t>
  </si>
  <si>
    <t xml:space="preserve">JOAO CESARIO SIMAO </t>
  </si>
  <si>
    <t>E286710A@EDUCACAO.SP.GOV.BR</t>
  </si>
  <si>
    <t>JOAO BATISTA LEME PROFESSOR</t>
  </si>
  <si>
    <t>VILA ALEMA</t>
  </si>
  <si>
    <t>E021702A@EDUCACAO.SP.GOV.BR</t>
  </si>
  <si>
    <t>NOSSA SENHORA APARECIDA</t>
  </si>
  <si>
    <t>ARISTIDES DE CASTRO</t>
  </si>
  <si>
    <t xml:space="preserve">LEOPOLDO COUTO DE MAGALHAES JUNIOR </t>
  </si>
  <si>
    <t>E003918A@EDUCACAO.SP.GOV.BR</t>
  </si>
  <si>
    <t>TREZE DE MAIO</t>
  </si>
  <si>
    <t>CENTRO ATEND SOCIOEDC ADOLESC INTERNATO FEM MOOCA CI</t>
  </si>
  <si>
    <t>ALTO DA MOOCA</t>
  </si>
  <si>
    <t>MOOCA</t>
  </si>
  <si>
    <t xml:space="preserve">JAPURUCHITA </t>
  </si>
  <si>
    <t>E001569A@EDUCACAO.SP.GOV.BR</t>
  </si>
  <si>
    <t>VILA DIRCE II</t>
  </si>
  <si>
    <t>JARDIM YAYA</t>
  </si>
  <si>
    <t>E923801A@EDUCACAO.SP.GOV.BR</t>
  </si>
  <si>
    <t>JARDIM BRASIL (ZONA NORTE)</t>
  </si>
  <si>
    <t>SELMA MARIA MARTINS CUNHA PROFESSORA</t>
  </si>
  <si>
    <t>JARDIM TATIANA</t>
  </si>
  <si>
    <t>RUA ADRIANO MACIEL DE QUEIROZ</t>
  </si>
  <si>
    <t>E406685A@EDUCACAO.SP.GOV.BR</t>
  </si>
  <si>
    <t>BARRA BONITA</t>
  </si>
  <si>
    <t>RECREIO SAO JORGE</t>
  </si>
  <si>
    <t>UTINGA</t>
  </si>
  <si>
    <t>BARAO DE MONTE SANTO</t>
  </si>
  <si>
    <t>PRACA ADEMAR DE BARROS</t>
  </si>
  <si>
    <t>E019161A@EDUCACAO.SP.GOV.BR</t>
  </si>
  <si>
    <t>PEDRA BELA</t>
  </si>
  <si>
    <t>LAURO GOMES DE ALMEIDA</t>
  </si>
  <si>
    <t>RUA GENERAL CRAVEIRO LOPES</t>
  </si>
  <si>
    <t>E009234A@EDUCACAO.SP.GOV.BR</t>
  </si>
  <si>
    <t>JARDIM MARIA AMALIA</t>
  </si>
  <si>
    <t xml:space="preserve">SATELITE JAPETUS </t>
  </si>
  <si>
    <t>ANTONIO PERCHES LORDELLO PROFESSOR</t>
  </si>
  <si>
    <t>JARDIM NOVA ITALIA</t>
  </si>
  <si>
    <t>RUA PASCHOAL DE LUCA</t>
  </si>
  <si>
    <t>E020096A@EDUCACAO.SP.GOV.BR</t>
  </si>
  <si>
    <t xml:space="preserve">INDEPENDENCIA </t>
  </si>
  <si>
    <t>MATAO</t>
  </si>
  <si>
    <t>VILA CARDIM</t>
  </si>
  <si>
    <t>TEODORO SAMPAIO</t>
  </si>
  <si>
    <t>ESTACAO</t>
  </si>
  <si>
    <t>INUBIA PAULISTA</t>
  </si>
  <si>
    <t>MIRANDOPOLIS</t>
  </si>
  <si>
    <t xml:space="preserve">JARDIM MARIA LUIZA </t>
  </si>
  <si>
    <t>JARDIM COLINA MARIA LUIZA</t>
  </si>
  <si>
    <t>RUA ALAMBARI</t>
  </si>
  <si>
    <t>E388973A@EDUCACAO.SP.GOV.BR</t>
  </si>
  <si>
    <t>BRAZ CUBAS</t>
  </si>
  <si>
    <t>SILVINO JOSE DE OLIVEIRA PROF</t>
  </si>
  <si>
    <t>VILA CORDENONSI</t>
  </si>
  <si>
    <t>MIGUEL COUTO PROFESSOR</t>
  </si>
  <si>
    <t>E016962A@EDUCACAO.SP.GOV.BR</t>
  </si>
  <si>
    <t>LAURENTINA LORENA CORREA DA SILVA PROFA</t>
  </si>
  <si>
    <t>SANTA ISABEL</t>
  </si>
  <si>
    <t>RUA CENTRO COMUNITARIO</t>
  </si>
  <si>
    <t>E006543A@EDUCACAO.SP.GOV.BR</t>
  </si>
  <si>
    <t>VILA NOVA</t>
  </si>
  <si>
    <t>SITIO CONCEICAOZINHA (VICENTE DE CARVALHO)</t>
  </si>
  <si>
    <t>ANTONIO SANTO</t>
  </si>
  <si>
    <t>SERRANA</t>
  </si>
  <si>
    <t>RUA SAO PEDRO</t>
  </si>
  <si>
    <t>PAULINIA</t>
  </si>
  <si>
    <t>MORUMBI</t>
  </si>
  <si>
    <t xml:space="preserve">BRASILIA </t>
  </si>
  <si>
    <t>JARDIM IRAPIRANGA</t>
  </si>
  <si>
    <t xml:space="preserve">ANTONIO JOSE BENTES </t>
  </si>
  <si>
    <t>RUA ANITA GARIBALDI</t>
  </si>
  <si>
    <t>JARDIM SALETE</t>
  </si>
  <si>
    <t>JARDIM DO BOSQUE</t>
  </si>
  <si>
    <t>ELIAS FAUSTO</t>
  </si>
  <si>
    <t>DUQUE DE CAXIAS</t>
  </si>
  <si>
    <t>VILA ITAIM</t>
  </si>
  <si>
    <t>MANDAQUI</t>
  </si>
  <si>
    <t>TAGUAI</t>
  </si>
  <si>
    <t>LEVI VIEIRA DA MAIA PROFESSOR</t>
  </si>
  <si>
    <t>VILA ANY</t>
  </si>
  <si>
    <t>RUA IARA</t>
  </si>
  <si>
    <t>E437736A@EDUCACAO.SP.GOV.BR</t>
  </si>
  <si>
    <t>BOITUVA</t>
  </si>
  <si>
    <t>RUA SAO MARCOS</t>
  </si>
  <si>
    <t>JACARE</t>
  </si>
  <si>
    <t>RUA CANADA</t>
  </si>
  <si>
    <t>TEREZA DELTA</t>
  </si>
  <si>
    <t>AVENIDA IMPERADOR DOM PEDRO II</t>
  </si>
  <si>
    <t>E924210A@EDUCACAO.SP.GOV.BR</t>
  </si>
  <si>
    <t xml:space="preserve">PIRACICABA </t>
  </si>
  <si>
    <t>BENEDITO BORGES DA SILVEIRA</t>
  </si>
  <si>
    <t>ELISIARIO</t>
  </si>
  <si>
    <t>E026566A@EDUCACAO.SP.GOV.BR</t>
  </si>
  <si>
    <t>IARAS</t>
  </si>
  <si>
    <t>VILA MATHIESEN</t>
  </si>
  <si>
    <t>ILHA SOLTEIRA</t>
  </si>
  <si>
    <t>ZONA SUL</t>
  </si>
  <si>
    <t xml:space="preserve">GAIVAO </t>
  </si>
  <si>
    <t>E925202A@EDUCACAO.SP.GOV.BR</t>
  </si>
  <si>
    <t>JOAQUIM RIBEIRO</t>
  </si>
  <si>
    <t>E021611A@EDUCACAO.SP.GOV.BR</t>
  </si>
  <si>
    <t>LIONS CLUBE CENTRO</t>
  </si>
  <si>
    <t>QUIETUDE</t>
  </si>
  <si>
    <t xml:space="preserve">ODUVALDO D. BRUZZETTI </t>
  </si>
  <si>
    <t>E905008A@EDUCACAO.SP.GOV.BR</t>
  </si>
  <si>
    <t>VICENTE THEMUDO LESSA PROFESSOR</t>
  </si>
  <si>
    <t xml:space="preserve">JOAO BALHESTEIRO </t>
  </si>
  <si>
    <t>E010397A@EDUCACAO.SP.GOV.BR</t>
  </si>
  <si>
    <t>JOAO SAO</t>
  </si>
  <si>
    <t>CRISTAIS PAULISTA</t>
  </si>
  <si>
    <t>JOVIANO SATLER DE LIMA PROFESSOR</t>
  </si>
  <si>
    <t>JARDIM CACIQUE</t>
  </si>
  <si>
    <t xml:space="preserve">BERNARDO JOSE PEREIRA SOBRINHO </t>
  </si>
  <si>
    <t>E916559A@EDUCACAO.SP.GOV.BR</t>
  </si>
  <si>
    <t>ALCIDES DE CASTRO GALVAO</t>
  </si>
  <si>
    <t>RUA BENEDITO ZACARIAS AROUCA</t>
  </si>
  <si>
    <t>E011332A@EDUCACAO.SP.GOV.BR</t>
  </si>
  <si>
    <t>QUEIROZ FILHO PROFESSOR</t>
  </si>
  <si>
    <t>RUA  MANOEL ABADE</t>
  </si>
  <si>
    <t>E021337A@EDUCACAO.SP.GOV.BR</t>
  </si>
  <si>
    <t>YONNE CESAR GUAYCURU DE OLIVEIRA PROFESSORA</t>
  </si>
  <si>
    <t>NOSSA SENHORA DO PERPETUO SOCORRO</t>
  </si>
  <si>
    <t xml:space="preserve">MANOEL DA SILVA CARVALHO </t>
  </si>
  <si>
    <t>E040836A@EDUCACAO.SP.GOV.BR</t>
  </si>
  <si>
    <t>PIRAPOZINHO</t>
  </si>
  <si>
    <t>CACHOEIRA PAULISTA</t>
  </si>
  <si>
    <t>PARQUE PRIMAVERA</t>
  </si>
  <si>
    <t>JARDIM PROGRESSO</t>
  </si>
  <si>
    <t>DA LAGOA</t>
  </si>
  <si>
    <t xml:space="preserve">JOAO RODRIGUES DE MORAES </t>
  </si>
  <si>
    <t>RESIDENCIAL SAO JOSE</t>
  </si>
  <si>
    <t xml:space="preserve">IMIRIM </t>
  </si>
  <si>
    <t>JARDIM AEROPORTO</t>
  </si>
  <si>
    <t>PENITENCIARIA I DE POTIM</t>
  </si>
  <si>
    <t>POTIM</t>
  </si>
  <si>
    <t>DOS CORREIAS</t>
  </si>
  <si>
    <t>KM 9,2</t>
  </si>
  <si>
    <t>ESTRADA DO JACARE</t>
  </si>
  <si>
    <t>CRISTIANE.DUARTE@SAP.SP.GOV.BR</t>
  </si>
  <si>
    <t>PARQUE UNIVERSITARIO</t>
  </si>
  <si>
    <t>CASEMIRO POFFO PROFESSOR</t>
  </si>
  <si>
    <t>SAO CAETANINHO</t>
  </si>
  <si>
    <t xml:space="preserve">ROGERIO GUILHERME SOARES </t>
  </si>
  <si>
    <t>E917000A@EDUCACAO.SP.GOV.BR</t>
  </si>
  <si>
    <t>JARDIM SANTA LUCIA</t>
  </si>
  <si>
    <t xml:space="preserve">DINAMARCA </t>
  </si>
  <si>
    <t>ITIRAPUA</t>
  </si>
  <si>
    <t>SYLVIO DE AGUIAR MAYA DR</t>
  </si>
  <si>
    <t>RUA ALFREDO MARTINELLI</t>
  </si>
  <si>
    <t>E017656A@EDUCACAO.SP.GOV.BR</t>
  </si>
  <si>
    <t>PARQUE FERNANDA</t>
  </si>
  <si>
    <t>ANGELO CAMPO DALL ORTO</t>
  </si>
  <si>
    <t xml:space="preserve">JARDIM  NOVA VENEZA </t>
  </si>
  <si>
    <t>E017243P@EDUCACAO.SP.GOV.BR</t>
  </si>
  <si>
    <t>JARDIM FLORENCE</t>
  </si>
  <si>
    <t>REPUBLICA</t>
  </si>
  <si>
    <t>LUZIA DELLA ROSA HACL PROFESSORA</t>
  </si>
  <si>
    <t>MASCATE</t>
  </si>
  <si>
    <t>AVENIDA MATHIAS LOPES</t>
  </si>
  <si>
    <t>E919214A@EDUCACAO.SP.GOV.BR</t>
  </si>
  <si>
    <t>PEDERNEIRAS</t>
  </si>
  <si>
    <t>VILA CLARICE</t>
  </si>
  <si>
    <t>TEOFILO ELIAS PROF</t>
  </si>
  <si>
    <t>RUA JOSE ALVES DE LIMA</t>
  </si>
  <si>
    <t>E033091A@EDUCACAO.SP.GOV.BR</t>
  </si>
  <si>
    <t>YVONE FRUTUOSO PRODOSSIMO PROFESSORA</t>
  </si>
  <si>
    <t>BATISTINI</t>
  </si>
  <si>
    <t xml:space="preserve">MARINGA </t>
  </si>
  <si>
    <t>E906670A@EDUCACAO.SP.GOV.BR</t>
  </si>
  <si>
    <t>VILA SAO PEDRO</t>
  </si>
  <si>
    <t>SYLVIO TORQUATO JUNQUEIRA</t>
  </si>
  <si>
    <t>PRACA MAGINO DINIZ JUNQUEIRA</t>
  </si>
  <si>
    <t>E024685A@EDUCACAO.SP.GOV.BR</t>
  </si>
  <si>
    <t>EMILIO ROMI COMENDADOR</t>
  </si>
  <si>
    <t>JARDIM PANAMBI</t>
  </si>
  <si>
    <t>DONA CAROLINA</t>
  </si>
  <si>
    <t>E017231A@EDUCACAO.SP.GOV.BR</t>
  </si>
  <si>
    <t>GOMES CARDIM PROFESSOR</t>
  </si>
  <si>
    <t>AVENIDA LACERDA FRANCO</t>
  </si>
  <si>
    <t>E004467A@EDUCACAO.SP.GOV.BR</t>
  </si>
  <si>
    <t>VILA ESTER</t>
  </si>
  <si>
    <t>JARDIM ITAQUA</t>
  </si>
  <si>
    <t xml:space="preserve">MOTORISTAS </t>
  </si>
  <si>
    <t>E923928A@EDUCACAO.SP.GOV.BR</t>
  </si>
  <si>
    <t>PARQUE GUARANI</t>
  </si>
  <si>
    <t>JARDIM SAO DOMINGOS</t>
  </si>
  <si>
    <t>PAULINA ROSA PROFESSORA</t>
  </si>
  <si>
    <t>JARDIM SANTA RITA DE CASSIA</t>
  </si>
  <si>
    <t>RUA RENE DESCARTES</t>
  </si>
  <si>
    <t>E900527A@EDUCACAO.SP.GOV.BR</t>
  </si>
  <si>
    <t>NUCLEO HABITACIONAL JOAO ZILLO</t>
  </si>
  <si>
    <t xml:space="preserve">ASSIS CHATEAUBRIAND </t>
  </si>
  <si>
    <t>JARDIM CARLOS BASSO</t>
  </si>
  <si>
    <t>JARDIM JOSE SAMPAIO JUNIOR</t>
  </si>
  <si>
    <t>JARDIM NELIA</t>
  </si>
  <si>
    <t xml:space="preserve">JOSE ALVES COELHO </t>
  </si>
  <si>
    <t>NOVA ITAPEVI</t>
  </si>
  <si>
    <t>CASSIA DOS COQUEIROS</t>
  </si>
  <si>
    <t>MODESTO TAVARES DE LIMA PROF</t>
  </si>
  <si>
    <t>RUA ACACIO DE MORAES TERRA</t>
  </si>
  <si>
    <t>E015246A@EDUCACAO.SP.GOV.BR</t>
  </si>
  <si>
    <t>SERRARIA</t>
  </si>
  <si>
    <t>(ANTIGO VILA SANTA MARIA)</t>
  </si>
  <si>
    <t>AVENIDA AFONSO MONTEIRO DA CRUZ</t>
  </si>
  <si>
    <t>E035671A@EDUCACAO.SP.GOV.BR</t>
  </si>
  <si>
    <t>AGUAS DE LINDOIA</t>
  </si>
  <si>
    <t>RUA MATO GROSSO</t>
  </si>
  <si>
    <t>VILA ELZE</t>
  </si>
  <si>
    <t>SAO LUCAS</t>
  </si>
  <si>
    <t>JANIO QUADROS GOVERNADOR</t>
  </si>
  <si>
    <t>CORUMBATAI</t>
  </si>
  <si>
    <t>AVENIDA HUM</t>
  </si>
  <si>
    <t>E021659A@EDUCACAO.SP.GOV.BR</t>
  </si>
  <si>
    <t>ESTRADA MUNICIPAL</t>
  </si>
  <si>
    <t>PARQUE AMERICA</t>
  </si>
  <si>
    <t>MARIA SANTANA DE ALMEIDA PROFESSORA</t>
  </si>
  <si>
    <t>SETE BARRAS</t>
  </si>
  <si>
    <t>RUA PRESIDENTE HUMBERTO DE ALENCAR CASTELO BRANCO</t>
  </si>
  <si>
    <t>E035154A@EDUCACAO.SP.GOV.BR</t>
  </si>
  <si>
    <t>PRISCILA DE FATIMA PINTO PROFESSORA</t>
  </si>
  <si>
    <t>VILA LUCINDA/ROMANA</t>
  </si>
  <si>
    <t>JANIO DA SILVA QUADROS PRESIDENTE</t>
  </si>
  <si>
    <t>E362759A@EDUCACAO.SP.GOV.BR</t>
  </si>
  <si>
    <t>JANDIRA DE MORAES NUNO PROFESSORA</t>
  </si>
  <si>
    <t>BACURITI</t>
  </si>
  <si>
    <t>E026293A@EDUCACAO.SP.GOV.BR</t>
  </si>
  <si>
    <t xml:space="preserve">LUAR DO SERTAO </t>
  </si>
  <si>
    <t>NOVA GUARA</t>
  </si>
  <si>
    <t xml:space="preserve">CORIFEU DE AZEVEDO MARQUES </t>
  </si>
  <si>
    <t>VILA INDAIA</t>
  </si>
  <si>
    <t>MONTE APRAZIVEL</t>
  </si>
  <si>
    <t>RUA WASHINGTON LUIZ</t>
  </si>
  <si>
    <t>BAIRRO VERAVA</t>
  </si>
  <si>
    <t>SOROCAMIRIM ESTANCIA CONDOMINIO BELA VISTA</t>
  </si>
  <si>
    <t>E920204A@EDUCACAO.SP.GOV.BR</t>
  </si>
  <si>
    <t>RUA DOUTOR BENEDITO MATARAZZO</t>
  </si>
  <si>
    <t xml:space="preserve">QUINZE DE NOVEMBRO </t>
  </si>
  <si>
    <t>BOSQUE DOS EUCALIPTOS</t>
  </si>
  <si>
    <t>VILA SILVA TELES</t>
  </si>
  <si>
    <t>VERGINIO MELLONI</t>
  </si>
  <si>
    <t>JARDIM BOA VISTA</t>
  </si>
  <si>
    <t>AVENIDA PRESIDENTE VARGAS</t>
  </si>
  <si>
    <t>E024326A@EDUCACAO.SP.GOV.BR</t>
  </si>
  <si>
    <t>BLANCA ZWICKER SIMOES PROFESSORA</t>
  </si>
  <si>
    <t>JARDIM ANALIA FRANCO</t>
  </si>
  <si>
    <t>MARIO TEIXEIRA INSPETOR</t>
  </si>
  <si>
    <t>E002082A@EDUCACAO.SP.GOV.BR</t>
  </si>
  <si>
    <t>ANHANGUERA</t>
  </si>
  <si>
    <t>JARDIM PRESIDENTE DUTRA</t>
  </si>
  <si>
    <t>FRANCA FRANCHI PROFA</t>
  </si>
  <si>
    <t>SERRA NEGRA</t>
  </si>
  <si>
    <t>SERRA DE BAIXO</t>
  </si>
  <si>
    <t>KM12</t>
  </si>
  <si>
    <t xml:space="preserve">RODOVIA SERRA NEGRA-MONTE ALEGRE DO SUL  </t>
  </si>
  <si>
    <t>E921579A@EDUCACAO.SP.GOV.BR</t>
  </si>
  <si>
    <t>ALCYR DA ROSA LIMA PROF</t>
  </si>
  <si>
    <t>VILA ARACELI</t>
  </si>
  <si>
    <t>RUA MARTIM AFONSO DE SOUZA</t>
  </si>
  <si>
    <t>E033406A@EDUCACAO.SP.GOV.BR</t>
  </si>
  <si>
    <t>GUILHERME BUZINARO PREFEITO</t>
  </si>
  <si>
    <t>FLORA RICA</t>
  </si>
  <si>
    <t>RUA VEREADOR RAIMUNDO ANTONIO DE ARAUJO</t>
  </si>
  <si>
    <t>E030995A@EDUCACAO.SP.GOV.BR</t>
  </si>
  <si>
    <t>RUA RUI BARBOSA</t>
  </si>
  <si>
    <t>MARCELINO VELEZ PROFESSOR</t>
  </si>
  <si>
    <t>CONJUNTO HABITACIONAL PADRE ANCHIETA</t>
  </si>
  <si>
    <t>RUA DOM ANTONIO MARIA ALVES DE SIQUEIRA</t>
  </si>
  <si>
    <t xml:space="preserve"> E018485A@EDUCACAO.SP.GOV.BR</t>
  </si>
  <si>
    <t>ARLETE TEREZINHA PIZAO PROFA</t>
  </si>
  <si>
    <t xml:space="preserve">RODRIGUES ALVARENGA </t>
  </si>
  <si>
    <t>E037734A@EDUCACAO.SP.GOV.BR</t>
  </si>
  <si>
    <t>CARDOSO</t>
  </si>
  <si>
    <t>FILOMENA SCATENA CHRISTOFANO</t>
  </si>
  <si>
    <t>ALFREDO MARCONDES</t>
  </si>
  <si>
    <t>RUA DAS AMERICAS</t>
  </si>
  <si>
    <t>E031896A@EDUCACAO.SP.GOV.BR</t>
  </si>
  <si>
    <t>JARDIM ALEGRIA</t>
  </si>
  <si>
    <t>JOSE SAO</t>
  </si>
  <si>
    <t>PARQUE MIKAIL</t>
  </si>
  <si>
    <t>PARQUE DA MOOCA</t>
  </si>
  <si>
    <t>MARIA JOSE MAIA DE TOLEDO PROFA</t>
  </si>
  <si>
    <t>JD SAO CAMILO</t>
  </si>
  <si>
    <t>R PEDRO LATANCE</t>
  </si>
  <si>
    <t>E042705A@EDUCACAO.SP.GOV.BR</t>
  </si>
  <si>
    <t>VILA PLANALTO</t>
  </si>
  <si>
    <t>ZENON CLEANTES DE MOURA PROFESSOR</t>
  </si>
  <si>
    <t>FABRIL</t>
  </si>
  <si>
    <t>RUA DO ALOJAMENTO</t>
  </si>
  <si>
    <t>E011642A@EDUCACAO.SP.GOV.BR</t>
  </si>
  <si>
    <t>PAULO FERRARI MASSARO PROFESSOR</t>
  </si>
  <si>
    <t xml:space="preserve">ALEXANDRE ANDREOTTI </t>
  </si>
  <si>
    <t>E035543A@EDUCACAO.SP.GOV.BR</t>
  </si>
  <si>
    <t>ARACY DA SILVA FREITAS PROFESSORA</t>
  </si>
  <si>
    <t>E012269A@EDUCACAO.SP.GOV.BR</t>
  </si>
  <si>
    <t>GUARACAI</t>
  </si>
  <si>
    <t>IRAPUA</t>
  </si>
  <si>
    <t>HYLDA PARDO DE OLIVEIRA PROFA</t>
  </si>
  <si>
    <t xml:space="preserve">ARTHUR VAZ LIMA </t>
  </si>
  <si>
    <t>E047004A@EDUCACAO.SP.GOV.BR</t>
  </si>
  <si>
    <t>CID BOUCAULT PROFESSOR</t>
  </si>
  <si>
    <t>RUA PROFESSORA LUCINDA BASTOS</t>
  </si>
  <si>
    <t>E923060A@EDUCACAO.SP.GOV.BR</t>
  </si>
  <si>
    <t>JOSE SILVA JUNIOR PROFESSOR</t>
  </si>
  <si>
    <t>JARDIM BANDEIRAS</t>
  </si>
  <si>
    <t>ARNALDO MANGILE SARGENTO</t>
  </si>
  <si>
    <t>E019434A@EDUCACAO.SP.GOV.BR</t>
  </si>
  <si>
    <t>ESTERINA PLACCO</t>
  </si>
  <si>
    <t>VILA BRASILIA</t>
  </si>
  <si>
    <t xml:space="preserve">ARARAQUARA </t>
  </si>
  <si>
    <t>E024430A@EDUCACAO.SP.GOV.BR</t>
  </si>
  <si>
    <t>LOTEAMENTO SANTA ROSA</t>
  </si>
  <si>
    <t>SAO JOSE DO RIO PARDO</t>
  </si>
  <si>
    <t>ARIRANHA</t>
  </si>
  <si>
    <t>JARDIM SAO PEDRO</t>
  </si>
  <si>
    <t>JARDIM ITAMARATY</t>
  </si>
  <si>
    <t>AREIAS</t>
  </si>
  <si>
    <t>CARMOSINA MONTEIRO VIANNA PROFA</t>
  </si>
  <si>
    <t xml:space="preserve">ANTONIO PALMIERI </t>
  </si>
  <si>
    <t>E001296A@EDUCACAO.SP.GOV.BR</t>
  </si>
  <si>
    <t>PARQUE DAS LARANJEIRAS</t>
  </si>
  <si>
    <t>MARIO BULCAO GIUDICE PROFESSOR</t>
  </si>
  <si>
    <t>BAIRRO DO SANTANA</t>
  </si>
  <si>
    <t>RUA IMPERATRIZ LEOPOLDINA</t>
  </si>
  <si>
    <t>E013336A@EDUCACAO.SP.GOV.BR</t>
  </si>
  <si>
    <t>ORLANDIA</t>
  </si>
  <si>
    <t>ANHUMAS</t>
  </si>
  <si>
    <t>JOSE COSTA DEPUTADO</t>
  </si>
  <si>
    <t>JARDIM BRASILIA</t>
  </si>
  <si>
    <t>JARDIM PEDRA BRANCA</t>
  </si>
  <si>
    <t>FARTURA</t>
  </si>
  <si>
    <t>LUCIA SILVA DE ASSUMPCAO</t>
  </si>
  <si>
    <t>RUA JOSE DE ALENCAR</t>
  </si>
  <si>
    <t>E032682A@EDUCACAO.SP.GOV.BR</t>
  </si>
  <si>
    <t>ALTINOPOLIS</t>
  </si>
  <si>
    <t>GINASIO</t>
  </si>
  <si>
    <t>VILA ESPERANCA</t>
  </si>
  <si>
    <t>EMILIANOPOLIS</t>
  </si>
  <si>
    <t>MARIA RODRIGUES GONCALVES PROFESSORA</t>
  </si>
  <si>
    <t>JARDIM MARICA</t>
  </si>
  <si>
    <t xml:space="preserve">PEDRO ALVARES CABRAL </t>
  </si>
  <si>
    <t>E006836A@EDUCACAO.SP.GOV.BR</t>
  </si>
  <si>
    <t>EUZEBIO ANTONIO RODRIGUES PROFESSOR</t>
  </si>
  <si>
    <t>JARDIM AMANDA II</t>
  </si>
  <si>
    <t>E924131A@EDUCACAO.SP.GOV.BR</t>
  </si>
  <si>
    <t>ROQUE BARBOSA DE MIRANDA</t>
  </si>
  <si>
    <t>ESTRADA DO RIBEIRO</t>
  </si>
  <si>
    <t>E904430A@EDUCACAO.SP.GOV.BR</t>
  </si>
  <si>
    <t>ANTONIO ALVES ARANHA PROFESSOR</t>
  </si>
  <si>
    <t>JARDIM RIBEIRO</t>
  </si>
  <si>
    <t>AVENIDA ONZE DE AGOSTO</t>
  </si>
  <si>
    <t>E018089A@EDUCACAO.SP.GOV.BR</t>
  </si>
  <si>
    <t>RURAL</t>
  </si>
  <si>
    <t>IPORANGA</t>
  </si>
  <si>
    <t>ALVES DIAS</t>
  </si>
  <si>
    <t>JARDIM SAO LUCAS</t>
  </si>
  <si>
    <t>ALTO</t>
  </si>
  <si>
    <t>NOVA CASTILHO</t>
  </si>
  <si>
    <t>PENITENCIARIA II DE LAVINIA</t>
  </si>
  <si>
    <t>LAVINIA</t>
  </si>
  <si>
    <t>PEROBAL</t>
  </si>
  <si>
    <t>KM 03</t>
  </si>
  <si>
    <t>ESTRADA MUNICIPAL LAVINIA TABAJARA</t>
  </si>
  <si>
    <t>JARDIM BOA ESPERANCA</t>
  </si>
  <si>
    <t>PERDIZES</t>
  </si>
  <si>
    <t>BARRA FUNDA</t>
  </si>
  <si>
    <t>PARQUE ITAMARATI</t>
  </si>
  <si>
    <t>PHILOMENA CARDOSO DE OLIVEIRA PROFESSORA</t>
  </si>
  <si>
    <t xml:space="preserve">GUILHERME BACKEUSER </t>
  </si>
  <si>
    <t>E011551A@EDUCACAO.SP.GOV.BR</t>
  </si>
  <si>
    <t>CONCHAS</t>
  </si>
  <si>
    <t>VILA SANTA TEREZINHA</t>
  </si>
  <si>
    <t>JOAO LUIZ DE GODOY MOREIRA PROFESSOR</t>
  </si>
  <si>
    <t>JARDIM ALMEIDA PRADO</t>
  </si>
  <si>
    <t>RUA ANA ALVES DOS SANTOS</t>
  </si>
  <si>
    <t>E923175A@EDUCACAO.SP.GOV.BR</t>
  </si>
  <si>
    <t>SÓCRATES BRASILEIRO SAMPAIO DE SOUZA VIEIRA DE OLIVEIRA</t>
  </si>
  <si>
    <t>PARQUE RAMOS FREITAS</t>
  </si>
  <si>
    <t xml:space="preserve">ANTONIO SIMPLICIO </t>
  </si>
  <si>
    <t>E579476A@EDUCACAO.SP.GOV.BR</t>
  </si>
  <si>
    <t>RUA SANTA CRUZ</t>
  </si>
  <si>
    <t>JARDIM DOS ESTADOS</t>
  </si>
  <si>
    <t xml:space="preserve">JOSE MARCHI </t>
  </si>
  <si>
    <t>IGNACIO MIGUEL ESTEFNO</t>
  </si>
  <si>
    <t>JOAO BATISTA JULIAO</t>
  </si>
  <si>
    <t>RUA DESEMBARGADOR PLINIO DE CARVALHO PINTO</t>
  </si>
  <si>
    <t>E040824A@EDUCACAO.SP.GOV.BR</t>
  </si>
  <si>
    <t>JARDIM VITORIA</t>
  </si>
  <si>
    <t xml:space="preserve">RENATO RINALDI </t>
  </si>
  <si>
    <t>MARIA IVONE MARTINS ROSA PROFESSORA</t>
  </si>
  <si>
    <t xml:space="preserve">JARDIM DENADAI </t>
  </si>
  <si>
    <t>RUA LUCIANO RAMOS AYALA</t>
  </si>
  <si>
    <t>E905636A@EDUCACAO.SP.GOV.BR</t>
  </si>
  <si>
    <t>PADROEIRA</t>
  </si>
  <si>
    <t xml:space="preserve">BENEDITO ALVES TURIBIO </t>
  </si>
  <si>
    <t xml:space="preserve">TREZE DE MAIO </t>
  </si>
  <si>
    <t>JARDIM DAS OLIVEIRAS</t>
  </si>
  <si>
    <t>PLACIDIO BRAGA NOGUEIRA PROFESSOR</t>
  </si>
  <si>
    <t xml:space="preserve">ABILIO NASCIMENTO </t>
  </si>
  <si>
    <t>E043148A@EDUCACAO.SP.GOV.BR</t>
  </si>
  <si>
    <t>MARIA ANTONIETA MARTINS DE ALMEIDA PROFESSORA</t>
  </si>
  <si>
    <t>JARDIM PINHEIRINHO</t>
  </si>
  <si>
    <t>AVENIDA DOS COQUEIROS</t>
  </si>
  <si>
    <t>E010054A@EDUCACAO.SP.GOV.BR</t>
  </si>
  <si>
    <t>MARIA DAS DORES VIANA PEREIRA PROFESSORA</t>
  </si>
  <si>
    <t>ITAPEUNA</t>
  </si>
  <si>
    <t>RODOVIA SP 165</t>
  </si>
  <si>
    <t>KM 88</t>
  </si>
  <si>
    <t>E035212A@EDUCACAO.SP.GOV.BR</t>
  </si>
  <si>
    <t>MORRO GRANDE</t>
  </si>
  <si>
    <t>VILA FLORA</t>
  </si>
  <si>
    <t>RUA BARAO DO RIO BRANCO</t>
  </si>
  <si>
    <t>JARDIM BUSCARDI</t>
  </si>
  <si>
    <t>RINCAO</t>
  </si>
  <si>
    <t>BARAO DE GERALDO</t>
  </si>
  <si>
    <t>SANTA RITA DO PASSA QUATRO</t>
  </si>
  <si>
    <t>SITIO DO PIQUERI</t>
  </si>
  <si>
    <t xml:space="preserve">ANTONELO DA MESSINA </t>
  </si>
  <si>
    <t>CONJUNTO HABITACIONAL CASTRO ALVES</t>
  </si>
  <si>
    <t xml:space="preserve">SARA KUBITSCHECK </t>
  </si>
  <si>
    <t>JARDIM SANTO ALBERTO</t>
  </si>
  <si>
    <t>HOLAMBRA</t>
  </si>
  <si>
    <t>JARDIM CARLOS LOURENCO</t>
  </si>
  <si>
    <t>ESMERALDA SANCHES DA ROCHA PROFA</t>
  </si>
  <si>
    <t>RUA CARLOS ALBERTO ANDRADE SANTORO</t>
  </si>
  <si>
    <t>E029117A@EDUCACAO.SP.GOV.BR</t>
  </si>
  <si>
    <t>NATIVIDADE DA SERRA</t>
  </si>
  <si>
    <t>VARGEM GRANDE</t>
  </si>
  <si>
    <t>RUA CURITIBA</t>
  </si>
  <si>
    <t>DESCALVADO</t>
  </si>
  <si>
    <t>MARIA APARECIDA DE CASTRO MASIERO PROFESSORA</t>
  </si>
  <si>
    <t>VILA RE</t>
  </si>
  <si>
    <t xml:space="preserve">PANGAUA </t>
  </si>
  <si>
    <t>E002550A@EDUCACAO.SP.GOV.BR</t>
  </si>
  <si>
    <t>IRACEMA PINHEIRO FRANCO PROFA</t>
  </si>
  <si>
    <t>JARDIM SALTENSE</t>
  </si>
  <si>
    <t>RUA VALENTIN JOSE MOSCHINI</t>
  </si>
  <si>
    <t>E905264A@EDUCACAO.SP.GOV.BR</t>
  </si>
  <si>
    <t>SANTO ANTONIO DE POSSE</t>
  </si>
  <si>
    <t>SAO JORGE</t>
  </si>
  <si>
    <t>ESPLANADA</t>
  </si>
  <si>
    <t>HOMERO CALVOSO PROFESSOR</t>
  </si>
  <si>
    <t>SAO PEDRO DO TURVO</t>
  </si>
  <si>
    <t>E034265A@EDUCACAO.SP.GOV.BR</t>
  </si>
  <si>
    <t>OSCAR DIAS CORREIA MINISTRO</t>
  </si>
  <si>
    <t>JARDIM IPANEMA (ZONA OESTE)</t>
  </si>
  <si>
    <t xml:space="preserve">ALEXIOS JAFET </t>
  </si>
  <si>
    <t>E290543A@EDUCACAO.SP.GOV.BR</t>
  </si>
  <si>
    <t>MONTANHAO</t>
  </si>
  <si>
    <t xml:space="preserve">PRIMO BECHELLI </t>
  </si>
  <si>
    <t>SARUTAIA</t>
  </si>
  <si>
    <t>RUA SANTA CATARINA</t>
  </si>
  <si>
    <t>ASSUNCAO</t>
  </si>
  <si>
    <t>BAIRRO CANGUME</t>
  </si>
  <si>
    <t>CANGUME</t>
  </si>
  <si>
    <t>E041452A@EDUCACAO.SP.GOV.BR</t>
  </si>
  <si>
    <t>GUINES AFFONSO MORALES PROFESSOR</t>
  </si>
  <si>
    <t>NEVES PAULISTA</t>
  </si>
  <si>
    <t>RUA BADDY BASSITT</t>
  </si>
  <si>
    <t>E027650A@EDUCACAO.SP.GOV.BR</t>
  </si>
  <si>
    <t>CONSOLACAO</t>
  </si>
  <si>
    <t>ARACARIGUAMA</t>
  </si>
  <si>
    <t>RUA PRINCESA ISABEL</t>
  </si>
  <si>
    <t>POLONI</t>
  </si>
  <si>
    <t>JARDIM MERCEDES</t>
  </si>
  <si>
    <t>RUA PARA</t>
  </si>
  <si>
    <t>DORA MARIA MACIEL DE CASTRO KANSO PROFESSORA</t>
  </si>
  <si>
    <t>VILLAGE  CAMPINAS</t>
  </si>
  <si>
    <t>RUA PROFESSOR EMILIO COELHO</t>
  </si>
  <si>
    <t>E018193A@EDUCACAO.SP.GOV.BR</t>
  </si>
  <si>
    <t>ALTINO ARANTES DOUTOR</t>
  </si>
  <si>
    <t>PEDRO DE TOLEDO</t>
  </si>
  <si>
    <t>CAETANO CARBONE PROFESSOR</t>
  </si>
  <si>
    <t>RUA SOPHIA DIAS MENCK</t>
  </si>
  <si>
    <t>E015600A@EDUCACAO.SP.GOV.BR</t>
  </si>
  <si>
    <t>CIDADE NOVA I</t>
  </si>
  <si>
    <t>MOGI MODERNO</t>
  </si>
  <si>
    <t>ROSANGELA BASILE PROFESSORA</t>
  </si>
  <si>
    <t>PARQUE RIBEIRAO PRETO</t>
  </si>
  <si>
    <t>RUA SAMUEL MARTINELLI</t>
  </si>
  <si>
    <t>E911306A@EDUCACAO.SP.GOV.BR</t>
  </si>
  <si>
    <t xml:space="preserve">SOROCABA </t>
  </si>
  <si>
    <t>PARQUE SAO RAFAEL</t>
  </si>
  <si>
    <t>JARDIM OLIVEIRA CAMARGO</t>
  </si>
  <si>
    <t>HERCULANDIA</t>
  </si>
  <si>
    <t>DAVID NASSER JORNALISTA</t>
  </si>
  <si>
    <t xml:space="preserve">SEVERIANO CARDOSO </t>
  </si>
  <si>
    <t>E044386A@EDUCACAO.SP.GOV.BR</t>
  </si>
  <si>
    <t>JUDITH SANT ANA DIEGUES PROFESSORA</t>
  </si>
  <si>
    <t>ILHA COMPRIDA</t>
  </si>
  <si>
    <t>MEU RECANTO</t>
  </si>
  <si>
    <t>RUA BETHOVEEN</t>
  </si>
  <si>
    <t>E903723A@EDUCACAO.SP.GOV.BR</t>
  </si>
  <si>
    <t>JARDIM DO LAGO</t>
  </si>
  <si>
    <t>SAO DOMINGOS</t>
  </si>
  <si>
    <t>LUIS DOS SANTOS METALURGICO</t>
  </si>
  <si>
    <t>E902020A@EDUCACAO.SP.GOV.BR</t>
  </si>
  <si>
    <t>JARDIM PARQUE MORUMBI</t>
  </si>
  <si>
    <t>RUA SAO BENEDITO</t>
  </si>
  <si>
    <t>JARDIM SONIA MARIA</t>
  </si>
  <si>
    <t>BARRA DO CHAPEU</t>
  </si>
  <si>
    <t>ROCINHA</t>
  </si>
  <si>
    <t xml:space="preserve">ESTADUAL PAULO VIRGILIO </t>
  </si>
  <si>
    <t>JARDIM DO CASTELO</t>
  </si>
  <si>
    <t>RUA FRANCA</t>
  </si>
  <si>
    <t>JOAO JOSE DE AZEVEDO MONSENHOR</t>
  </si>
  <si>
    <t>BOM SUCESSO</t>
  </si>
  <si>
    <t>KM 12</t>
  </si>
  <si>
    <t>RODOVIA DOUTOR CAIO GOMES FIGUEIREDO</t>
  </si>
  <si>
    <t>E013444A@EDUCACAO.SP.GOV.BR</t>
  </si>
  <si>
    <t>JARDIM COLINA</t>
  </si>
  <si>
    <t>RIO GRANDE</t>
  </si>
  <si>
    <t>CEEJA JOSE LIBANIO FILHO PROFESSOR</t>
  </si>
  <si>
    <t>VILA ROSA</t>
  </si>
  <si>
    <t xml:space="preserve">CLAUDIONOR SANDOVAL </t>
  </si>
  <si>
    <t>E980201A@EDUCACAO.SP.GOV.BR</t>
  </si>
  <si>
    <t>ILZA IRMA MOELLER COPPIO PROFESSORA</t>
  </si>
  <si>
    <t>VILA SINHA</t>
  </si>
  <si>
    <t xml:space="preserve">JAGUARI </t>
  </si>
  <si>
    <t>E013523A@EDUCACAO.SP.GOV.BR</t>
  </si>
  <si>
    <t>SAO SIMAO</t>
  </si>
  <si>
    <t>PORTAO</t>
  </si>
  <si>
    <t>CARLOS BORBA PROFESSOR</t>
  </si>
  <si>
    <t>JARDIM RODRIGO</t>
  </si>
  <si>
    <t xml:space="preserve">RUA JOANA PEDROSO DOS SANTOS </t>
  </si>
  <si>
    <t>E046255A@EDUCACAO.SP.GOV.BR</t>
  </si>
  <si>
    <t>JARDIM JOAO XXIII</t>
  </si>
  <si>
    <t>WALTER PAIVA PROFESSOR</t>
  </si>
  <si>
    <t xml:space="preserve">TUPINAMBA </t>
  </si>
  <si>
    <t>E049612A@EDUCACAO.SP.GOV.BR</t>
  </si>
  <si>
    <t>SAVINO CAMPIGLI</t>
  </si>
  <si>
    <t>JARDIM  DALL'ORTO</t>
  </si>
  <si>
    <t>RUA SEBASTIAO JOSE TEIXEIRA</t>
  </si>
  <si>
    <t>E914940A@EDUCACAO.SP.GOV.BR</t>
  </si>
  <si>
    <t>GUAREI</t>
  </si>
  <si>
    <t>CEL JTO A EE BUENOS AIRES</t>
  </si>
  <si>
    <t>RUA DOUTOR OLAVO EGIDIO</t>
  </si>
  <si>
    <t>EE000942A@EDUCACAO.SP.GOV.BR</t>
  </si>
  <si>
    <t>VILA HARMONIA</t>
  </si>
  <si>
    <t>MARESIAS</t>
  </si>
  <si>
    <t>RUA DO ROSARIO</t>
  </si>
  <si>
    <t>DIVINOLANDIA</t>
  </si>
  <si>
    <t>WILLIAM AURELI</t>
  </si>
  <si>
    <t>JARDIM RIO PRAIA</t>
  </si>
  <si>
    <t>RUA CARIJOS</t>
  </si>
  <si>
    <t>E011617A@EDUCACAO.SP.GOV.BR</t>
  </si>
  <si>
    <t>PAULO FILGUEIRAS JUNIOR DOUTOR</t>
  </si>
  <si>
    <t>CASTELO</t>
  </si>
  <si>
    <t xml:space="preserve">FRANCISCO DE BARROS MELLO </t>
  </si>
  <si>
    <t>E011861A@EDUCACAO.SP.GOV.BR</t>
  </si>
  <si>
    <t xml:space="preserve">MACHADO DE ASSIS </t>
  </si>
  <si>
    <t>JARDIM SAO JOAO</t>
  </si>
  <si>
    <t>CONJUNTO HABITACIONAL SITIO CONCEICAO</t>
  </si>
  <si>
    <t>JOSE MARIA DOS REIS DOUTOR</t>
  </si>
  <si>
    <t>COROADOS</t>
  </si>
  <si>
    <t>E030260A@EDUCACAO.SP.GOV.BR</t>
  </si>
  <si>
    <t>JARDIM IBIRAPUERA</t>
  </si>
  <si>
    <t xml:space="preserve">VATICANO </t>
  </si>
  <si>
    <t>JOAO ARANHA</t>
  </si>
  <si>
    <t>VILA FRANCISCA</t>
  </si>
  <si>
    <t>MARIA CINTRA NUNES ROCHA PROFA DONA BRANCA</t>
  </si>
  <si>
    <t>JARDIM CAMBUI</t>
  </si>
  <si>
    <t>RUA ANA MARIA BONETI</t>
  </si>
  <si>
    <t>E070038A@EDUCACAO.SP.GOV.BR</t>
  </si>
  <si>
    <t>EROTIDES APARECIDA OLIVEIRA DA SILVA PROFESSORA</t>
  </si>
  <si>
    <t>JARDIM JAPAO (CAUCAIA DO ALTO)</t>
  </si>
  <si>
    <t>E046590A@EDUCACAO.SP.GOV.BR</t>
  </si>
  <si>
    <t>SANTOS DUMONT</t>
  </si>
  <si>
    <t>BANDEIRANTES</t>
  </si>
  <si>
    <t>DOS CASA</t>
  </si>
  <si>
    <t>TAIACU</t>
  </si>
  <si>
    <t>ERNESTO SCHIMIDT CORONEL</t>
  </si>
  <si>
    <t>SUZANAPOLIS</t>
  </si>
  <si>
    <t>RUA PRESIDENTE VARGAS</t>
  </si>
  <si>
    <t>E030582A@EDUCACAO.SP.GOV.BR</t>
  </si>
  <si>
    <t>PROFESSORA NAIR GUILHERMINA PINHEIRO NOGUEIRA – NAIRZINHA</t>
  </si>
  <si>
    <t>JARDIM JOQUEI CLUBE</t>
  </si>
  <si>
    <t xml:space="preserve">ORESTES LOPES DE CAMARGO </t>
  </si>
  <si>
    <t>E576487A@EDUCACAO.SP.GOV.BR</t>
  </si>
  <si>
    <t>CEL JTO A EE MONSENHOR SARRION</t>
  </si>
  <si>
    <t>VILA ROBERTO</t>
  </si>
  <si>
    <t xml:space="preserve">MARCONDES FILHO </t>
  </si>
  <si>
    <t>E032074A@EDUCACAO.SP.GOV.BR</t>
  </si>
  <si>
    <t>JARDIM TRANQUILIDADE</t>
  </si>
  <si>
    <t>GUARAREMA</t>
  </si>
  <si>
    <t>BARTOLOMEU DE GUSMAO PADRE</t>
  </si>
  <si>
    <t>CHICO DE PAULA</t>
  </si>
  <si>
    <t xml:space="preserve">ITANHAEM </t>
  </si>
  <si>
    <t>E011915A@EDUCACAO.SP.GOV.BR</t>
  </si>
  <si>
    <t>RUA SAO LOURENCO</t>
  </si>
  <si>
    <t>JARDIM VILA GALVAO</t>
  </si>
  <si>
    <t>PRACA NOSSA SENHORA APARECIDA</t>
  </si>
  <si>
    <t>PARQUE IMPERIAL</t>
  </si>
  <si>
    <t>CICERO ROMAO BATISTA PADRE</t>
  </si>
  <si>
    <t>E920241A@EDUCACAO.SP.GOV.BR</t>
  </si>
  <si>
    <t>MANUEL EUCLIDES DE BRITO</t>
  </si>
  <si>
    <t>VILA SANTA CRUZ</t>
  </si>
  <si>
    <t xml:space="preserve">ANTONIO FERRAZ COSTA </t>
  </si>
  <si>
    <t>E019677A@EDUCACAO.SP.GOV.BR</t>
  </si>
  <si>
    <t>RUA PIRATININGA</t>
  </si>
  <si>
    <t>VILA NUNES</t>
  </si>
  <si>
    <t>RUA PROJETADA</t>
  </si>
  <si>
    <t>BARRA DO TURVO</t>
  </si>
  <si>
    <t>JARDIM NOSSA SENHORA DE FATIMA</t>
  </si>
  <si>
    <t>TUIUTI</t>
  </si>
  <si>
    <t>CESARIO LANGE</t>
  </si>
  <si>
    <t>PARANAPANEMA</t>
  </si>
  <si>
    <t>JOAO SAMPAIO DOUTOR</t>
  </si>
  <si>
    <t>MONTE LIBANO</t>
  </si>
  <si>
    <t xml:space="preserve">AMADOR BUENO </t>
  </si>
  <si>
    <t>E040435A@EDUCACAO.SP.GOV.BR</t>
  </si>
  <si>
    <t>JARDIM MORADA DO SOL</t>
  </si>
  <si>
    <t>JARDIM IPANEMA (ZONA SUL)</t>
  </si>
  <si>
    <t>MARCIA HELENA BARBOSA LINO PROFESSORA</t>
  </si>
  <si>
    <t>CAMPO DOS ALEMAES</t>
  </si>
  <si>
    <t xml:space="preserve">JOSE RODRIGUES SALGADO </t>
  </si>
  <si>
    <t>E922018A@EDUCACAO.SP.GOV.BR</t>
  </si>
  <si>
    <t>PARQUE RESIDENCIAL ELOY CHAVES</t>
  </si>
  <si>
    <t>VILA DO SOL</t>
  </si>
  <si>
    <t>RUA SAO PAULO</t>
  </si>
  <si>
    <t>PAULA SANTOS PROF</t>
  </si>
  <si>
    <t xml:space="preserve">PRUDENTE DE MORAES </t>
  </si>
  <si>
    <t>E015635A@EDUCACAO.SP.GOV.BR</t>
  </si>
  <si>
    <t>CONJUNTO HABITACIONAL EUCLIDES FIGUEIREDO</t>
  </si>
  <si>
    <t>BENTO SAO</t>
  </si>
  <si>
    <t>MIGUEL ROQUE PROFESSOR</t>
  </si>
  <si>
    <t>VILA GUARANI (Z SUL)</t>
  </si>
  <si>
    <t xml:space="preserve">DOMICIANO LEITE RIBEIRO </t>
  </si>
  <si>
    <t>E038209A@EDUCACAO.SP.GOV.BR</t>
  </si>
  <si>
    <t>SANTA CRUZ DA CONCEICAO</t>
  </si>
  <si>
    <t>GENESIO MACHADO PROFESSOR</t>
  </si>
  <si>
    <t>RUA MIGUEL SUTIL</t>
  </si>
  <si>
    <t>E016111A@EDUCACAO.SP.GOV.BR</t>
  </si>
  <si>
    <t>JARDIM MARIA LUIZA</t>
  </si>
  <si>
    <t>VILA MARCONDES</t>
  </si>
  <si>
    <t>HOLAMBRA II</t>
  </si>
  <si>
    <t>RODOVIA RAPOSO TAVARES</t>
  </si>
  <si>
    <t>CONCHAL</t>
  </si>
  <si>
    <t>CHACARA MAFALDA</t>
  </si>
  <si>
    <t>1 ANDAR</t>
  </si>
  <si>
    <t>CENTRO DE ATEND SOCIOEDUC AO ADOLESCENTE RIO NILO CI</t>
  </si>
  <si>
    <t>BRAS</t>
  </si>
  <si>
    <t xml:space="preserve">PIRATININGA </t>
  </si>
  <si>
    <t>FLOR DO VALE</t>
  </si>
  <si>
    <t>AVENIDA VITORIA REGIA</t>
  </si>
  <si>
    <t xml:space="preserve">VINTE E TRES DE MAIO </t>
  </si>
  <si>
    <t>MACEDO</t>
  </si>
  <si>
    <t>VILA BUENOS AIRES</t>
  </si>
  <si>
    <t>PARQUE TAQUARAL</t>
  </si>
  <si>
    <t>RUA BARAO DE JACAREI</t>
  </si>
  <si>
    <t>CECAP I</t>
  </si>
  <si>
    <t>JOSE DOMINGOS DA SILVEIRA PROFESSOR</t>
  </si>
  <si>
    <t>JARDIM MUTINGA</t>
  </si>
  <si>
    <t>VICENTE DE PAULA SAO</t>
  </si>
  <si>
    <t>E009921A@EDUCACAO.SP.GOV.BR</t>
  </si>
  <si>
    <t>FRANCISCO PESSOA</t>
  </si>
  <si>
    <t>CONJUNTO HABITACIONAL ANA JACINTA</t>
  </si>
  <si>
    <t xml:space="preserve">SANTINA DE SOUZA OLIVETTE </t>
  </si>
  <si>
    <t>E921920A@EDUCACAO.SP.GOV.BR</t>
  </si>
  <si>
    <t>VILA BRASILEIRA</t>
  </si>
  <si>
    <t>RIOLANDIA</t>
  </si>
  <si>
    <t>AVENIDA TRES</t>
  </si>
  <si>
    <t>SUISSA</t>
  </si>
  <si>
    <t>DAGOBERTO NOGUEIRA DA FONSECA</t>
  </si>
  <si>
    <t>JARDIM SUARAO</t>
  </si>
  <si>
    <t>RUA PADRE DE CONDE</t>
  </si>
  <si>
    <t>E012026A@EDUCACAO.SP.GOV.BR</t>
  </si>
  <si>
    <t xml:space="preserve">BACIO DE FILICAIA </t>
  </si>
  <si>
    <t>CIDADE UNIVERSITARIA</t>
  </si>
  <si>
    <t>CEL JTO A EE REGINA DIAS ANTUNES DA SILVA PROFA</t>
  </si>
  <si>
    <t>PEDRO NOLASCO DA SILVA</t>
  </si>
  <si>
    <t xml:space="preserve">BATATAIS </t>
  </si>
  <si>
    <t xml:space="preserve">TAQUACETUBA </t>
  </si>
  <si>
    <t>PARQUE DAS AROEIRAS II</t>
  </si>
  <si>
    <t xml:space="preserve">JOAO ARCANJO </t>
  </si>
  <si>
    <t>E565052A@EDUCACAO.SP.GOV.BR</t>
  </si>
  <si>
    <t>VILA INDUSTRIAL</t>
  </si>
  <si>
    <t>AVENIDA JOSE PUCCINELLI</t>
  </si>
  <si>
    <t>E576669A@EDUCACAO.SP.GOV.BR</t>
  </si>
  <si>
    <t>CORDEIROPOLIS</t>
  </si>
  <si>
    <t>VILA PIRAJUSSARA</t>
  </si>
  <si>
    <t>PARQUE OURO FINO</t>
  </si>
  <si>
    <t xml:space="preserve">JOSE DE ANDRADE </t>
  </si>
  <si>
    <t>VILA NOVA CONCEICAO</t>
  </si>
  <si>
    <t>ALVARO GUIAO DR</t>
  </si>
  <si>
    <t xml:space="preserve">VITORIO GUARACIABA </t>
  </si>
  <si>
    <t>E029373A@EDUCACAO.SP.GOV.BR</t>
  </si>
  <si>
    <t>JARDIM SANTA CLARA</t>
  </si>
  <si>
    <t>VILA MOGILAR</t>
  </si>
  <si>
    <t>JARDIM BELEM</t>
  </si>
  <si>
    <t xml:space="preserve">ABEL TAVARES </t>
  </si>
  <si>
    <t>E002835A@EDUCACAO.SP.GOV.BR</t>
  </si>
  <si>
    <t>JOAO ALVES MONSENHOR</t>
  </si>
  <si>
    <t xml:space="preserve">HELVINO MORAES </t>
  </si>
  <si>
    <t>E014023A@EDUCACAO.SP.GOV.BR</t>
  </si>
  <si>
    <t>COSTA MACHADO</t>
  </si>
  <si>
    <t>ROCHDALE</t>
  </si>
  <si>
    <t xml:space="preserve">PARANA </t>
  </si>
  <si>
    <t>RUA MARECHAL FLORIANO PEIXOTO</t>
  </si>
  <si>
    <t>JARDIM IPANEMA</t>
  </si>
  <si>
    <t>JOSE DE MOURA REZENDE MINISTRO</t>
  </si>
  <si>
    <t>VILA SANTOS</t>
  </si>
  <si>
    <t xml:space="preserve">GONCALVES DIAS </t>
  </si>
  <si>
    <t>E014148A@EDUCACAO.SP.GOV.BR</t>
  </si>
  <si>
    <t>PARAISO</t>
  </si>
  <si>
    <t>VILA CONSTANCA</t>
  </si>
  <si>
    <t>JARDIM NOVO HORIZONTE</t>
  </si>
  <si>
    <t>JARDIM MAIA</t>
  </si>
  <si>
    <t>JUSSARA</t>
  </si>
  <si>
    <t>JARDIM FLORIDIANA</t>
  </si>
  <si>
    <t>PARQUE COLONIAL</t>
  </si>
  <si>
    <t>BENE TEIXEIRA DA FONSECA DO AMARAL GURGEL PROFA</t>
  </si>
  <si>
    <t xml:space="preserve">FELICIDADE </t>
  </si>
  <si>
    <t>E924124A@EDUCACAO.SP.GOV.BR</t>
  </si>
  <si>
    <t>GUAPIACU</t>
  </si>
  <si>
    <t>RIBEIRAO CLARO</t>
  </si>
  <si>
    <t>MARIA TEREZA GUIMARAES DE ANGELO PROFA</t>
  </si>
  <si>
    <t>JARDIM MARILIA</t>
  </si>
  <si>
    <t xml:space="preserve">PIRASSUNUNGA </t>
  </si>
  <si>
    <t>E908289A@EDUCACAO.SP.GOV.BR</t>
  </si>
  <si>
    <t>CIDADE SATELITE SANTA BARBARA</t>
  </si>
  <si>
    <t>IPIGUA</t>
  </si>
  <si>
    <t>JARDIM VERGUEIRO</t>
  </si>
  <si>
    <t>MATILDE VIEIRA</t>
  </si>
  <si>
    <t>PRACA CORONEL EDMUNDO TRENCH</t>
  </si>
  <si>
    <t>E014679A@EDUCACAO.SP.GOV.BR</t>
  </si>
  <si>
    <t>VERGUEIRO SENADOR</t>
  </si>
  <si>
    <t>JARDIM NORONHA</t>
  </si>
  <si>
    <t>MALBA THEREZA FERRAZ CAMPANER PROFESSORA</t>
  </si>
  <si>
    <t>JARDIM ORIENTE</t>
  </si>
  <si>
    <t xml:space="preserve">MIKADO </t>
  </si>
  <si>
    <t>E042316A@EDUCACAO.SP.GOV.BR</t>
  </si>
  <si>
    <t>JOAQUIM RODRIGUES FILHO PROFESSOR</t>
  </si>
  <si>
    <t>PRESIDENTE EPITACIO</t>
  </si>
  <si>
    <t>RUA ANTONIO VENANCIO LOPES</t>
  </si>
  <si>
    <t>20-53</t>
  </si>
  <si>
    <t>E911215A@EDUCACAO.SP.GOV.BR</t>
  </si>
  <si>
    <t>JAGUARIUNA</t>
  </si>
  <si>
    <t>ALDEIA RIO BRANCO</t>
  </si>
  <si>
    <t>RIO BRANCO</t>
  </si>
  <si>
    <t>E100948A@EDUCACAO.SP.GOV.BR</t>
  </si>
  <si>
    <t>FRAGA MAJOR</t>
  </si>
  <si>
    <t>TIBIRICA</t>
  </si>
  <si>
    <t>RUA CARMELO ZAMATARO</t>
  </si>
  <si>
    <t>E025161A@EDUCACAO.SP.GOV.BR</t>
  </si>
  <si>
    <t>CELIA VASQUES FERRARI DUCH PROFESSORA</t>
  </si>
  <si>
    <t>RUA BENEDITO PAULINO NOGUEIRA</t>
  </si>
  <si>
    <t>E039731A@EDUCACAO.SP.GOV.BR</t>
  </si>
  <si>
    <t>PIMENTAS VII</t>
  </si>
  <si>
    <t>CONJUNTO MARCOS FREIRE</t>
  </si>
  <si>
    <t xml:space="preserve">MARGINAL SUL </t>
  </si>
  <si>
    <t>E297525A@EDUCACAO.SP.GOV.BR</t>
  </si>
  <si>
    <t>TADAKIYO SAKAI</t>
  </si>
  <si>
    <t>VILA OLINDA</t>
  </si>
  <si>
    <t xml:space="preserve">HAMBURGO </t>
  </si>
  <si>
    <t>E037114A@EDUCACAO.SP.GOV.BR</t>
  </si>
  <si>
    <t>CARMINA MENDES SERODIO</t>
  </si>
  <si>
    <t>CIDADE SERODIO</t>
  </si>
  <si>
    <t>RUA ABILIO MENDES DE OLIVEIRA</t>
  </si>
  <si>
    <t>E923424A@EDUCACAO.SP.GOV.BR</t>
  </si>
  <si>
    <t>JARDIM ROSSI</t>
  </si>
  <si>
    <t>JOAO PAULO II</t>
  </si>
  <si>
    <t>JARDIM CAMPO VERDE</t>
  </si>
  <si>
    <t xml:space="preserve">BARNABE COSTA </t>
  </si>
  <si>
    <t>E038453A@EDUCACAO.SP.GOV.BR</t>
  </si>
  <si>
    <t>CAPELA DO ALTO</t>
  </si>
  <si>
    <t>IBIRAREMA</t>
  </si>
  <si>
    <t>LAURO BARREIRA</t>
  </si>
  <si>
    <t>SANTA CRUZ DAS PALMEIRAS</t>
  </si>
  <si>
    <t>E021519A@EDUCACAO.SP.GOV.BR</t>
  </si>
  <si>
    <t>PENITENCIARIA II NILTON SILVA</t>
  </si>
  <si>
    <t>JARDIM ALICE</t>
  </si>
  <si>
    <t>KM 44,5</t>
  </si>
  <si>
    <t>RODOVIA EDGARD MAXIMO ZAMBOTO SP 354</t>
  </si>
  <si>
    <t>CAMPO LIMPO PAULISTA</t>
  </si>
  <si>
    <t>EGLE LUPORINI COSTA PROFESSORA</t>
  </si>
  <si>
    <t>PRACA GOVERNADOR CARVALHO PINTO</t>
  </si>
  <si>
    <t>E020722A@EDUCACAO.SP.GOV.BR</t>
  </si>
  <si>
    <t>VILA CARMELA I</t>
  </si>
  <si>
    <t>PARQUE SAO VICENTE</t>
  </si>
  <si>
    <t>CEEJA CECILIA DULTRA CARAM PROFESSORA</t>
  </si>
  <si>
    <t>JARDIM PAULISTANO</t>
  </si>
  <si>
    <t xml:space="preserve">GUARUJA </t>
  </si>
  <si>
    <t>E980024A@EDUCACAO.SP.GOV.BR</t>
  </si>
  <si>
    <t>JOSE AUGUSTO DE AZEVEDO ANTUNES PROFESSOR</t>
  </si>
  <si>
    <t>CASA BRANCA</t>
  </si>
  <si>
    <t xml:space="preserve">TATUI </t>
  </si>
  <si>
    <t>E008084A@EDUCACAO.SP.GOV.BR</t>
  </si>
  <si>
    <t>LAZARO DUARTE DO PATEO PROFESSOR</t>
  </si>
  <si>
    <t>JARDIM BRASIL</t>
  </si>
  <si>
    <t>RUA SEBASTIAO TOLEDO</t>
  </si>
  <si>
    <t>E020114A@EDUCACAO.SP.GOV.BR</t>
  </si>
  <si>
    <t>NELSON STROILI PROFESSOR</t>
  </si>
  <si>
    <t>RUA M 22</t>
  </si>
  <si>
    <t>E041661A@EDUCACAO.SP.GOV.BR</t>
  </si>
  <si>
    <t>BOM JESUS DOS PERDOES</t>
  </si>
  <si>
    <t xml:space="preserve">PERNAMBUCO </t>
  </si>
  <si>
    <t>PARQUE SAO JORGE</t>
  </si>
  <si>
    <t>ANTONIO FERREIRA DE MENEZES VEREADOR</t>
  </si>
  <si>
    <t>MARIO ROSSI QUADRA CAPITAO</t>
  </si>
  <si>
    <t>E901003A@EDUCACAO.SP.GOV.BR</t>
  </si>
  <si>
    <t>BENEDITO GEBARA</t>
  </si>
  <si>
    <t>DUARTINA</t>
  </si>
  <si>
    <t>RUA SETE DE SETEMBRO</t>
  </si>
  <si>
    <t>E025331A@EDUCACAO.SP.GOV.BR</t>
  </si>
  <si>
    <t>RUA LUIZ GAMA</t>
  </si>
  <si>
    <t>SYLVIA PORTUGAL GOUVEA DE SYLLOS PROFESSOR A</t>
  </si>
  <si>
    <t>SITIO NOVO</t>
  </si>
  <si>
    <t>ESTRADA PREFEITO AURINO VILELA DE ANDRADE</t>
  </si>
  <si>
    <t>E019324A@EDUCACAO.SP.GOV.BR</t>
  </si>
  <si>
    <t>AVENIDA DOM PEDRO I</t>
  </si>
  <si>
    <t>IPAUSSU</t>
  </si>
  <si>
    <t>DI CAVALCANTI</t>
  </si>
  <si>
    <t>REPRESA</t>
  </si>
  <si>
    <t>ESTRADA DO CACULA</t>
  </si>
  <si>
    <t>E041245A@EDUCACAO.SP.GOV.BR</t>
  </si>
  <si>
    <t>ESTHER MAURINO RODRIGUES PROFA</t>
  </si>
  <si>
    <t>JARDIM VANTE ANGELIERI</t>
  </si>
  <si>
    <t>RUA FELIX ROCCO</t>
  </si>
  <si>
    <t>E922481A@EDUCACAO.SP.GOV.BR</t>
  </si>
  <si>
    <t>VILA MARIA EUGENIA</t>
  </si>
  <si>
    <t>CINELZIA LORENCI MARONI PROFESSORA</t>
  </si>
  <si>
    <t>PIACATU</t>
  </si>
  <si>
    <t>RUA MIGUEL MURGO</t>
  </si>
  <si>
    <t>E030508A@EDUCACAO.SP.GOV.BR</t>
  </si>
  <si>
    <t>SOLO SAGRADO</t>
  </si>
  <si>
    <t>RUA QUATRO</t>
  </si>
  <si>
    <t>MONTE CABRAO</t>
  </si>
  <si>
    <t>ANTONIO DUTRA PROFESSOR</t>
  </si>
  <si>
    <t>NUCLEO RESIDENCIAL DOUTOR LUIZ DE MATTOS PIMENTA</t>
  </si>
  <si>
    <t xml:space="preserve">BENEDITO DE GODOY CAMARGO </t>
  </si>
  <si>
    <t>E049499A@EDUCACAO.SP.GOV.BR</t>
  </si>
  <si>
    <t>POMPEIA</t>
  </si>
  <si>
    <t>RUA BARTOLOMEU DE GUSMAO</t>
  </si>
  <si>
    <t>PENITENCIARIA II DOUTOR ANTONIO DE SOUZA NETO</t>
  </si>
  <si>
    <t>APARECIDINHA</t>
  </si>
  <si>
    <t>ANTONIO DE SOUZA NETTO DOUTOR</t>
  </si>
  <si>
    <t>VILA ANTONIETA</t>
  </si>
  <si>
    <t>ARICANDUVA</t>
  </si>
  <si>
    <t>LUCIANOPOLIS</t>
  </si>
  <si>
    <t>CENTRO DE ATEND SOCIOEDUCATIVO AO ADOLESCENTE SANTOS CI</t>
  </si>
  <si>
    <t>KM 1</t>
  </si>
  <si>
    <t>RODOVIA RIO SANTOS</t>
  </si>
  <si>
    <t>ANTONIO CARLOS FERREIRA NOBRE PROFESSOR</t>
  </si>
  <si>
    <t>PARQUE SAO DOMINGOS</t>
  </si>
  <si>
    <t xml:space="preserve">AGOSTINHO DOS SANTOS </t>
  </si>
  <si>
    <t>E037643A@EDUCACAO.SP.GOV.BR</t>
  </si>
  <si>
    <t>MARAPE</t>
  </si>
  <si>
    <t>RUA SAO JOAO</t>
  </si>
  <si>
    <t>AIMONE SALA PROF</t>
  </si>
  <si>
    <t>RUA HILARIO MILAN</t>
  </si>
  <si>
    <t>E907248A@EDUCACAO.SP.GOV.BR</t>
  </si>
  <si>
    <t>RUBIACEA</t>
  </si>
  <si>
    <t>TUPI</t>
  </si>
  <si>
    <t>JARDIM TROPICAL II</t>
  </si>
  <si>
    <t>FLAVIA VIZIBELI PIRRO PROFESSORA</t>
  </si>
  <si>
    <t>PARQUE JABAQUARA</t>
  </si>
  <si>
    <t>ABREU E LIMA PADRE</t>
  </si>
  <si>
    <t>E004029A@EDUCACAO.SP.GOV.BR</t>
  </si>
  <si>
    <t>FRANCISCO PIERGENTILE</t>
  </si>
  <si>
    <t>ROSANA</t>
  </si>
  <si>
    <t>RUA SALLES ANTONIO FROZINI</t>
  </si>
  <si>
    <t>E032136A@EDUCACAO.SP.GOV.BR</t>
  </si>
  <si>
    <t>JARDIM SANTA RITA II</t>
  </si>
  <si>
    <t>DIRCE PASTORE DONATO PROFA</t>
  </si>
  <si>
    <t>PARQUE EDU CHAVES</t>
  </si>
  <si>
    <t xml:space="preserve">BOM JESUS DA CACHOEIRA </t>
  </si>
  <si>
    <t>E046036A@EDUCACAO.SP.GOV.BR</t>
  </si>
  <si>
    <t>ENCRUZILHADA</t>
  </si>
  <si>
    <t>VALENTIM DO AMARAL</t>
  </si>
  <si>
    <t>ANHEMBI</t>
  </si>
  <si>
    <t>E014746A@EDUCACAO.SP.GOV.BR</t>
  </si>
  <si>
    <t>BENTO DA SILVA CESAR PROFESSOR</t>
  </si>
  <si>
    <t>JARDIM SAO CARLOS V</t>
  </si>
  <si>
    <t>RUA PEDRO GOMES ESCOBAR</t>
  </si>
  <si>
    <t>E921981A@EDUCACAO.SP.GOV.BR</t>
  </si>
  <si>
    <t>IBATE</t>
  </si>
  <si>
    <t>VILA DONA ROSA ZURITA</t>
  </si>
  <si>
    <t>OSCAR THOMPSON</t>
  </si>
  <si>
    <t>AVENIDA LINS DE VASCONCELOS</t>
  </si>
  <si>
    <t>E004455A@EDUCACAO.SP.GOV.BR</t>
  </si>
  <si>
    <t>OTAVIANO SOARES ALBUQUERQUE</t>
  </si>
  <si>
    <t>AVENIDA ARIADNE GUIMARAES CARVALHO</t>
  </si>
  <si>
    <t>E034964A@EDUCACAO.SP.GOV.BR</t>
  </si>
  <si>
    <t>LARANJEIRAS</t>
  </si>
  <si>
    <t>FRANCISCO DE SOUZA MELLO PROFESSOR</t>
  </si>
  <si>
    <t>SABAUNA</t>
  </si>
  <si>
    <t xml:space="preserve">AURORA </t>
  </si>
  <si>
    <t>E006701A@EDUCACAO.SP.GOV.BR</t>
  </si>
  <si>
    <t>CENTRO ATEND SOCIO-EDUC AO ADOLESC DE FRANCA - CI</t>
  </si>
  <si>
    <t>JARDIM MARAMBAIA</t>
  </si>
  <si>
    <t>SIDNEY ROMEU DE ANDRADE DOUTOR</t>
  </si>
  <si>
    <t>E065997A@EDUCACAO.SP.GOV.BR</t>
  </si>
  <si>
    <t>CEL JTO A EE ANTONIO AUGUSTO REIS NEVES DOUTOR</t>
  </si>
  <si>
    <t>AVENIDA DOUTOR ANDRADE E SILVA</t>
  </si>
  <si>
    <t>E028071A@EDUCACAO.SP.GOV.BR</t>
  </si>
  <si>
    <t>JARDIM PRESIDENTE</t>
  </si>
  <si>
    <t>JOAO CANDIDO FERNANDES FILHO PROF</t>
  </si>
  <si>
    <t>SABINO</t>
  </si>
  <si>
    <t>AVENIDA PADRE ANCHIETA</t>
  </si>
  <si>
    <t>E026207A@EDUCACAO.SP.GOV.BR</t>
  </si>
  <si>
    <t>SUMAREZINHO</t>
  </si>
  <si>
    <t>RUA AMAPA</t>
  </si>
  <si>
    <t>CDHU</t>
  </si>
  <si>
    <t>PARQUE MORUMBI</t>
  </si>
  <si>
    <t>JARDIM ANHANGUERA</t>
  </si>
  <si>
    <t>A</t>
  </si>
  <si>
    <t>MARIA CECILIA FERRAZ DE FREITAS PROFA</t>
  </si>
  <si>
    <t>NUCLEO HABITACIONAL NOVA MARILIA</t>
  </si>
  <si>
    <t xml:space="preserve">JOAO BAPTISTA MARINHO </t>
  </si>
  <si>
    <t>E047855A@EDUCACAO.SP.GOV.BR</t>
  </si>
  <si>
    <t>ENEIDA</t>
  </si>
  <si>
    <t>BARAO GERALDO</t>
  </si>
  <si>
    <t>CYNIRA STOCCO FAUSTO PROFESSORA</t>
  </si>
  <si>
    <t xml:space="preserve">ELISIO TEIXEIRA LEITE </t>
  </si>
  <si>
    <t>E479500A@EDUCACAO.SP.GOV.BR</t>
  </si>
  <si>
    <t>JOAO EVANGELISTA MARIANO DA COSTA LOBO PROFESSOR</t>
  </si>
  <si>
    <t>JARDIM DAS CEREJEIRAS</t>
  </si>
  <si>
    <t xml:space="preserve">BUENOS AIRES </t>
  </si>
  <si>
    <t>E907315A@EDUCACAO.SP.GOV.BR</t>
  </si>
  <si>
    <t>GALIA</t>
  </si>
  <si>
    <t>JOSE ALEIXO DA SILVA PASSOS CORONEL</t>
  </si>
  <si>
    <t>BRODOWSKI</t>
  </si>
  <si>
    <t>VILA NOSSA SENHORA  APARECIDA</t>
  </si>
  <si>
    <t>BRODOSQUI</t>
  </si>
  <si>
    <t>RUA JOSE DE MELLO</t>
  </si>
  <si>
    <t>E023838A@EDUCACAO.SP.GOV.BR</t>
  </si>
  <si>
    <t>SAO CRISTOVAO</t>
  </si>
  <si>
    <t>JARDIM CAMARGO NOVO</t>
  </si>
  <si>
    <t>CEL JTO A EE CYRO DE BARROS REZENDE PROF</t>
  </si>
  <si>
    <t>VILA SAO SEBASTIAO</t>
  </si>
  <si>
    <t>JARDIM BELAS ARTES</t>
  </si>
  <si>
    <t>PARQUE CASA DE PEDRA</t>
  </si>
  <si>
    <t>VILA ALICE (VICENTE DE CARVALHO)</t>
  </si>
  <si>
    <t>RUA AMAZONAS</t>
  </si>
  <si>
    <t>NIOMAR APPARECIDA MATTOS GOBBO AMARAL GURGEL PROFA</t>
  </si>
  <si>
    <t>PARQUE GRAMADO</t>
  </si>
  <si>
    <t xml:space="preserve">ALFREDO SPINOLA DE MELLO </t>
  </si>
  <si>
    <t>E903772A@EDUCACAO.SP.GOV.BR</t>
  </si>
  <si>
    <t xml:space="preserve">TAMBAU </t>
  </si>
  <si>
    <t>CEL JTO A EE HEDY MADALENA BOCCHI PROFESSORA</t>
  </si>
  <si>
    <t>JARDIM EVEREST</t>
  </si>
  <si>
    <t xml:space="preserve">PICO DO ITATIAIA </t>
  </si>
  <si>
    <t>E917552A@EDUCACAO.SP.GOV.BR</t>
  </si>
  <si>
    <t>JARDIM MONTE AZUL</t>
  </si>
  <si>
    <t>SOPHIA VELTER SALGADO PROFESSORA</t>
  </si>
  <si>
    <t>VILA NOVA TEIXEIRA</t>
  </si>
  <si>
    <t>RUA SALVADOR LOMBARDI NETO</t>
  </si>
  <si>
    <t>E018545A@EDUCACAO.SP.GOV.BR</t>
  </si>
  <si>
    <t>SUELI OLIVEIRA SILVA MARTINS PROFESSORA</t>
  </si>
  <si>
    <t xml:space="preserve">MONTE CARMELO </t>
  </si>
  <si>
    <t>E906347A@EDUCACAO.SP.GOV.BR</t>
  </si>
  <si>
    <t>ESTRADA VICINAL</t>
  </si>
  <si>
    <t>MANOEL CAMILLO JUNIOR PROFESSOR</t>
  </si>
  <si>
    <t>PARIQUERA-ACU</t>
  </si>
  <si>
    <t>PARIQUERA ACU</t>
  </si>
  <si>
    <t>RUA PEDRO BONNE</t>
  </si>
  <si>
    <t>E035208A@EDUCACAO.SP.GOV.BR</t>
  </si>
  <si>
    <t>JARDIM RESIDENCIAL VETORASSO</t>
  </si>
  <si>
    <t>SEBASTIANOPOLIS DO SUL</t>
  </si>
  <si>
    <t>ZILDA GRACA MARTINS DE OLIVEIRA PROFESSORA</t>
  </si>
  <si>
    <t>VILA CARMELA</t>
  </si>
  <si>
    <t>RUA MANOEL REIS DA SILVA</t>
  </si>
  <si>
    <t>E923771A@EDUCACAO.SP.GOV.BR</t>
  </si>
  <si>
    <t>DINAH DE MORAES E SEIXAS PROFESSORA</t>
  </si>
  <si>
    <t>AVENIDA LEA FELDMAN</t>
  </si>
  <si>
    <t>O 645</t>
  </si>
  <si>
    <t>E911069A@EDUCACAO.SP.GOV.BR</t>
  </si>
  <si>
    <t>PARQUE BOLOGNE</t>
  </si>
  <si>
    <t xml:space="preserve">BARONESA </t>
  </si>
  <si>
    <t xml:space="preserve">ESTUDANTES </t>
  </si>
  <si>
    <t>CENTRO ATEND SOCIO-EDUC ADOLESCENTE DE BAURU - CI</t>
  </si>
  <si>
    <t>NUCLEO RESIDENCIAL PRESIDENTE GEISEL</t>
  </si>
  <si>
    <t>AVENIDA LUCIO LUCIANO</t>
  </si>
  <si>
    <t>KM231</t>
  </si>
  <si>
    <t>CONCEICAO DO HERVAL</t>
  </si>
  <si>
    <t>ARACAIBA</t>
  </si>
  <si>
    <t>PARQUE RESIDENCIAL MARENGO</t>
  </si>
  <si>
    <t>ORESTES ORIS DE ALBUQUERQUE PROF</t>
  </si>
  <si>
    <t>ANGATUBA</t>
  </si>
  <si>
    <t>JARDIM INGA</t>
  </si>
  <si>
    <t>RUA JONAS VILKAS</t>
  </si>
  <si>
    <t>E903197A@EDUCACAO.SP.GOV.BR</t>
  </si>
  <si>
    <t>VILA LIBERDADE</t>
  </si>
  <si>
    <t>RUA CAPITAO ALBERTO MENDES JUNIOR</t>
  </si>
  <si>
    <t>JARDIM ESMERALDA</t>
  </si>
  <si>
    <t>HEITOR ANTONIO EIRAS GARCIA ENGENHEIRO</t>
  </si>
  <si>
    <t>RUA SIQUEIRA CAMPOS</t>
  </si>
  <si>
    <t>FRANCISCO CAMARGO CESAR</t>
  </si>
  <si>
    <t>LOPES DE OLIVEIRA</t>
  </si>
  <si>
    <t xml:space="preserve">RIUSAKU KANIZAWA </t>
  </si>
  <si>
    <t>E016172A@EDUCACAO.SP.GOV.BR</t>
  </si>
  <si>
    <t>CENTRO ATEND SOCIOEDUC ADOLESCENTE DE SOROCABA CI</t>
  </si>
  <si>
    <t>AVENIDA ANTONIO DE SOUZA NETO</t>
  </si>
  <si>
    <t>SAO JOAO</t>
  </si>
  <si>
    <t>VILA ARRIETE</t>
  </si>
  <si>
    <t>GIL VICENTE</t>
  </si>
  <si>
    <t xml:space="preserve">ANTONIO ELIAS SCHOUERI </t>
  </si>
  <si>
    <t>E904879A@EDUCACAO.SP.GOV.BR</t>
  </si>
  <si>
    <t>VILA MISSIONARIA</t>
  </si>
  <si>
    <t>RUA SAO LUIZ GONZAGA</t>
  </si>
  <si>
    <t>CAXIAS DUQUE</t>
  </si>
  <si>
    <t>LILIANA URTIAGA ANDREAZZA</t>
  </si>
  <si>
    <t>MALLET MARECHAL</t>
  </si>
  <si>
    <t>ESTRELA DO NORTE</t>
  </si>
  <si>
    <t>MACUCO</t>
  </si>
  <si>
    <t>RUA BAHIA</t>
  </si>
  <si>
    <t>VILA MASCOTE</t>
  </si>
  <si>
    <t xml:space="preserve">PALESTINA </t>
  </si>
  <si>
    <t>JOAO BATISTA BERBET</t>
  </si>
  <si>
    <t>MARTINOPOLIS</t>
  </si>
  <si>
    <t>TECAINDA</t>
  </si>
  <si>
    <t>RUA FRANCISCO PERCINOTO</t>
  </si>
  <si>
    <t>E032451A@EDUCACAO.SP.GOV.BR</t>
  </si>
  <si>
    <t>BENEDICTO EVANGELISTA COSTA PROFESSOR</t>
  </si>
  <si>
    <t>JARDIM  GILDA</t>
  </si>
  <si>
    <t>AV  DAS OLIVIERAS</t>
  </si>
  <si>
    <t>E435491A@EDUCACAO.SP.GOV.BR</t>
  </si>
  <si>
    <t>RUA MARQUES DE POMBAL</t>
  </si>
  <si>
    <t>NILCE MAIA SOUTO MELO PROFA</t>
  </si>
  <si>
    <t xml:space="preserve">HONDURAS </t>
  </si>
  <si>
    <t>E029762A@EDUCACAO.SP.GOV.BR</t>
  </si>
  <si>
    <t>ISABEL CAMPOS DOUTORA</t>
  </si>
  <si>
    <t>PRESIDENTE VENCESLAU</t>
  </si>
  <si>
    <t>VILA BONFIM</t>
  </si>
  <si>
    <t>RUA PIRAPORA</t>
  </si>
  <si>
    <t>E032190A@EDUCACAO.SP.GOV.BR</t>
  </si>
  <si>
    <t>JOAO FRANCISCO COELHO CEL</t>
  </si>
  <si>
    <t>RUA RODRIGO MONTEIRO</t>
  </si>
  <si>
    <t>E026098A@EDUCACAO.SP.GOV.BR</t>
  </si>
  <si>
    <t>EMILIA DE PAIVA MEIRA PROFESSORA</t>
  </si>
  <si>
    <t>VILA CARMOSINA</t>
  </si>
  <si>
    <t xml:space="preserve">PORTO XAVIER </t>
  </si>
  <si>
    <t>E003062A@EDUCACAO.SP.GOV.BR</t>
  </si>
  <si>
    <t>PRACA JOSE QUINTINO PEREIRA</t>
  </si>
  <si>
    <t>PARQUE SANTA RITA</t>
  </si>
  <si>
    <t>JARDIM SANTO ANDRE</t>
  </si>
  <si>
    <t xml:space="preserve">SERTANISTAS </t>
  </si>
  <si>
    <t>ANTONIO ALVES BERNARDINO</t>
  </si>
  <si>
    <t>TINGA</t>
  </si>
  <si>
    <t>AVENIDA MARECHAL DEODORO DA FONSECA</t>
  </si>
  <si>
    <t>E045147A@EDUCACAO.SP.GOV.BR</t>
  </si>
  <si>
    <t>JARDIM TRIUNFO</t>
  </si>
  <si>
    <t>TURIUBA</t>
  </si>
  <si>
    <t>RUA CAPITAO VICENTE GONCALVES</t>
  </si>
  <si>
    <t>RUI RODRIGUES DORIA DOUTOR</t>
  </si>
  <si>
    <t>VILA ALEXANDRINA</t>
  </si>
  <si>
    <t xml:space="preserve">OLIVO GOMES </t>
  </si>
  <si>
    <t>E013924A@EDUCACAO.SP.GOV.BR</t>
  </si>
  <si>
    <t>VILA RENATO (ZONA NORTE)</t>
  </si>
  <si>
    <t>ILHABELA</t>
  </si>
  <si>
    <t>BARRA VELHA</t>
  </si>
  <si>
    <t>DIONYSIO VIEIRA PROFESSOR</t>
  </si>
  <si>
    <t>JARDIM SANTA MARINA</t>
  </si>
  <si>
    <t xml:space="preserve">JOSE LUIZ PEREIRA DA SILVA </t>
  </si>
  <si>
    <t>E919925A@EDUCACAO.SP.GOV.BR</t>
  </si>
  <si>
    <t>SIMAO MATHIAS PROFESSOR</t>
  </si>
  <si>
    <t>JARDIM TRES MARIAS</t>
  </si>
  <si>
    <t xml:space="preserve">RAGUEB CHOHFI </t>
  </si>
  <si>
    <t>E916742A@EDUCACAO.SP.GOV.BR</t>
  </si>
  <si>
    <t>CERQUEIRA CESAR</t>
  </si>
  <si>
    <t>CACILDA BECKER</t>
  </si>
  <si>
    <t>VILA PORTUGUESA</t>
  </si>
  <si>
    <t>RUA CAPITAO JOSE AMARAL</t>
  </si>
  <si>
    <t>E037722A@EDUCACAO.SP.GOV.BR</t>
  </si>
  <si>
    <t>VARGEM GRANDE PAULISTA</t>
  </si>
  <si>
    <t>JARDIM MIRIAM</t>
  </si>
  <si>
    <t>RUA JOSE BONIFACIO</t>
  </si>
  <si>
    <t>ACHILES MALVEZZI</t>
  </si>
  <si>
    <t>POTIRENDABA</t>
  </si>
  <si>
    <t>RUA PEDRO GARCIA DIAS</t>
  </si>
  <si>
    <t>E028502A@EDUCACAO.SP.GOV.BR</t>
  </si>
  <si>
    <t>VILA CALU</t>
  </si>
  <si>
    <t>JARDIM PAULICEIA</t>
  </si>
  <si>
    <t>JURUMIRIM</t>
  </si>
  <si>
    <t>OSWALDO DE OLIVEIRA LIMA</t>
  </si>
  <si>
    <t>JARDIM REVISTA</t>
  </si>
  <si>
    <t xml:space="preserve">PLANALTO </t>
  </si>
  <si>
    <t>E046450A@EDUCACAO.SP.GOV.BR</t>
  </si>
  <si>
    <t>PAULO LUIG FREI</t>
  </si>
  <si>
    <t>CARLOS DE CAMPOS</t>
  </si>
  <si>
    <t>E001521A@EDUCACAO.SP.GOV.BR</t>
  </si>
  <si>
    <t>JARDIM CAPIVARI</t>
  </si>
  <si>
    <t>AMADOR BUENO DA VEIGA</t>
  </si>
  <si>
    <t xml:space="preserve">JOSE MARIA DE OLIVEIRA </t>
  </si>
  <si>
    <t>E014175A@EDUCACAO.SP.GOV.BR</t>
  </si>
  <si>
    <t>JARDIM SAPOPEMBA</t>
  </si>
  <si>
    <t>ALICE SALES CUNHA PROFESSORA</t>
  </si>
  <si>
    <t>RUA JOSE POLONI</t>
  </si>
  <si>
    <t>E027510A@EDUCACAO.SP.GOV.BR</t>
  </si>
  <si>
    <t>JOAO MARINGONI</t>
  </si>
  <si>
    <t>NUCLEO RESIDENCIAL BEIJA-FLOR</t>
  </si>
  <si>
    <t>JULIETA GUEDES DE MENDONCA PROFESSORA</t>
  </si>
  <si>
    <t>E049657A@EDUCACAO.SP.GOV.BR</t>
  </si>
  <si>
    <t xml:space="preserve">PAU BRASIL </t>
  </si>
  <si>
    <t>CENTRO ATEND SOCIOEDUC ADOLESCENTE GRANDES LAGOS CI</t>
  </si>
  <si>
    <t>RESIDENCIAL HELENA</t>
  </si>
  <si>
    <t>KM 3,5</t>
  </si>
  <si>
    <t>RODOVIA DELCIO CUSTODIO DA SILVA</t>
  </si>
  <si>
    <t>PEDAGCASASJRIOPRETO@FUNDACAOCASA.SP.GOV.BR</t>
  </si>
  <si>
    <t>JARDIM SANTO ANTONIO</t>
  </si>
  <si>
    <t>ROMILDA LAZARA PILLON DOS SANTOS PROFESSORA</t>
  </si>
  <si>
    <t>AGUA SUMIDA</t>
  </si>
  <si>
    <t>PLANALTO DO SUL</t>
  </si>
  <si>
    <t>ASSENTAMENTO AGUA SUMIDA</t>
  </si>
  <si>
    <t>E913662A@EDUCACAO.SP.GOV.BR</t>
  </si>
  <si>
    <t>CAMPINHO</t>
  </si>
  <si>
    <t>RUA SANTA CLARA</t>
  </si>
  <si>
    <t>ALTO DA RIVIERA</t>
  </si>
  <si>
    <t>EUCLIDES DA CUNHA PAULISTA</t>
  </si>
  <si>
    <t>FRANCISCO MIGNONE</t>
  </si>
  <si>
    <t>GLEBA DO PESSEGO</t>
  </si>
  <si>
    <t xml:space="preserve">RIO BIRIGUI </t>
  </si>
  <si>
    <t>E906190A@EDUCACAO.SP.GOV.BR</t>
  </si>
  <si>
    <t>LOURENCO FILHO PROFESSOR</t>
  </si>
  <si>
    <t>PLANALTO PAULISTA</t>
  </si>
  <si>
    <t xml:space="preserve">TACAUNAS </t>
  </si>
  <si>
    <t>E003980A@EDUCACAO.SP.GOV.BR</t>
  </si>
  <si>
    <t>JORGE RODINI LUIZ PROFESSOR</t>
  </si>
  <si>
    <t>JARDIM JOAQUIM PROCOPIO ARAUJO FERRAZ</t>
  </si>
  <si>
    <t>RUA LUIZ AUGUSTO VELLUDO</t>
  </si>
  <si>
    <t>E918167A@EDUCACAO.SP.GOV.BR</t>
  </si>
  <si>
    <t>HILMAR MACHADO DE OLIVEIRA</t>
  </si>
  <si>
    <t>VILA WILLIAMS</t>
  </si>
  <si>
    <t>RUA FAUSTO FLORIANO TOLEDO</t>
  </si>
  <si>
    <t>E033492A@EDUCACAO.SP.GOV.BR</t>
  </si>
  <si>
    <t>JARDIM DULCE</t>
  </si>
  <si>
    <t>PAULICEIA</t>
  </si>
  <si>
    <t>RUA DOUTOR DEODATO WERTHEIMER</t>
  </si>
  <si>
    <t>JOAO MARIA OGNO OSB DOM</t>
  </si>
  <si>
    <t xml:space="preserve">MARIA CARLOTA </t>
  </si>
  <si>
    <t>E002461A@EDUCACAO.SP.GOV.BR</t>
  </si>
  <si>
    <t>BOTAFOGO</t>
  </si>
  <si>
    <t>PE DA SERRA</t>
  </si>
  <si>
    <t>RODOVIA PREFEITO CASEMIRO TEIXEIRA</t>
  </si>
  <si>
    <t>KM 11</t>
  </si>
  <si>
    <t>PARQUE ESMERALDA</t>
  </si>
  <si>
    <t>JARDIM ANDRADE</t>
  </si>
  <si>
    <t>JARDIM PACAEMBU</t>
  </si>
  <si>
    <t>HELENA LEMMI PROFESSORA</t>
  </si>
  <si>
    <t>RUA JUA</t>
  </si>
  <si>
    <t>E004662A@EDUCACAO.SP.GOV.BR</t>
  </si>
  <si>
    <t>LAVRINHAS</t>
  </si>
  <si>
    <t>AVENIDA SANTA CLARA</t>
  </si>
  <si>
    <t>JARDIM RIO BRANCO</t>
  </si>
  <si>
    <t>ABDIEL LOPES MONTEIRO PROF</t>
  </si>
  <si>
    <t>CAMPINA DE FORA</t>
  </si>
  <si>
    <t>RUA SAO SEBASTIAO</t>
  </si>
  <si>
    <t>E038885A@EDUCACAO.SP.GOV.BR</t>
  </si>
  <si>
    <t>VILA VITORIA</t>
  </si>
  <si>
    <t>CLOVIS RENE CALABREZ PROF</t>
  </si>
  <si>
    <t>V P OUTUBRO</t>
  </si>
  <si>
    <t xml:space="preserve">FREGUESIA DA CACHOEIRA </t>
  </si>
  <si>
    <t>E906165A@EDUCACAO.SP.GOV.BR</t>
  </si>
  <si>
    <t>VILA BUTANTA</t>
  </si>
  <si>
    <t>LEONIDAS HORTA DE MACEDO PROFESSOR</t>
  </si>
  <si>
    <t xml:space="preserve">MIGUEL RIBAS </t>
  </si>
  <si>
    <t>E904247A@EDUCACAO.SP.GOV.BR</t>
  </si>
  <si>
    <t>JARDIM ITAPEVA</t>
  </si>
  <si>
    <t>AVENIDA NAVARRO DE ANDRADE</t>
  </si>
  <si>
    <t>ALAMBARI</t>
  </si>
  <si>
    <t>TUPI PAULISTA</t>
  </si>
  <si>
    <t>E031513A@EDUCACAO.SP.GOV.BR</t>
  </si>
  <si>
    <t>MARIA PAULA RAMALHO PAES PROFESSORA</t>
  </si>
  <si>
    <t>PARQUE DA TORRE</t>
  </si>
  <si>
    <t>RUA FRANCISCO ANTONIO CORREA</t>
  </si>
  <si>
    <t>E016822A@EDUCACAO.SP.GOV.BR</t>
  </si>
  <si>
    <t>JULIA FERREIRA LEITE PROFA</t>
  </si>
  <si>
    <t>GUARANTA</t>
  </si>
  <si>
    <t>AVENIDA CORONEL RODOLFO MACIEL</t>
  </si>
  <si>
    <t>E042997A@EDUCACAO.SP.GOV.BR</t>
  </si>
  <si>
    <t>JOSE ROMEU DA SILVA</t>
  </si>
  <si>
    <t>VILA FALCHI</t>
  </si>
  <si>
    <t xml:space="preserve">PASCHOAL FALCHI </t>
  </si>
  <si>
    <t>E007754A@EDUCACAO.SP.GOV.BR</t>
  </si>
  <si>
    <t>CENTRO DE ATEND SOCIO EDUC AO ADOLESC SANTO ANDRE II CI</t>
  </si>
  <si>
    <t>VILA GUIOMAR</t>
  </si>
  <si>
    <t>JORGE MARCOS DE OLIVEIRA DOM</t>
  </si>
  <si>
    <t>JARDIM RODOLFO PIRANI</t>
  </si>
  <si>
    <t xml:space="preserve">RODOLFO PIRANI </t>
  </si>
  <si>
    <t>HIROSHI KOSUGE</t>
  </si>
  <si>
    <t>BAIRRO KANTIAN</t>
  </si>
  <si>
    <t>E913583A@EDUCACAO.SP.GOV.BR</t>
  </si>
  <si>
    <t xml:space="preserve">GUAPORE </t>
  </si>
  <si>
    <t xml:space="preserve">SANTAREM </t>
  </si>
  <si>
    <t>VILA AEROPORTO</t>
  </si>
  <si>
    <t xml:space="preserve">ITAPURA </t>
  </si>
  <si>
    <t>VILA FIRMIANO PINTO</t>
  </si>
  <si>
    <t>JARDIM SAO PAULO II</t>
  </si>
  <si>
    <t>VILA SANTA RITA</t>
  </si>
  <si>
    <t>RODOVIA COMANDANTE JOAO RIBEIRO DE BARROS</t>
  </si>
  <si>
    <t>LARANJAL PAULISTA</t>
  </si>
  <si>
    <t>AMERICO BRASILIENSE</t>
  </si>
  <si>
    <t>PAULO DE ARRUDA PENTEADO PROFESSOR</t>
  </si>
  <si>
    <t>CONJUNTO RESIDENCIAL HUMAITA</t>
  </si>
  <si>
    <t>JOSE SINGER DOUTOR</t>
  </si>
  <si>
    <t>E905012A@EDUCACAO.SP.GOV.BR</t>
  </si>
  <si>
    <t>RUA 5</t>
  </si>
  <si>
    <t>RUA GUARANTA</t>
  </si>
  <si>
    <t>ESTUFA II</t>
  </si>
  <si>
    <t>ATALIBA JULIO DE OLIVEIRA PROF</t>
  </si>
  <si>
    <t>VILA NOVA ITAPETININGA</t>
  </si>
  <si>
    <t xml:space="preserve">JOSE SANTANA DE OLIVEIRA </t>
  </si>
  <si>
    <t>E049293A@EDUCACAO.SP.GOV.BR</t>
  </si>
  <si>
    <t>VILA AURORA</t>
  </si>
  <si>
    <t>MACEDONIA</t>
  </si>
  <si>
    <t>JARDIM MIMAS</t>
  </si>
  <si>
    <t>ALBERTO FERRIANI PROFESSOR</t>
  </si>
  <si>
    <t>ANTONIO MARINCEK</t>
  </si>
  <si>
    <t>RUA FREDERICO GALLACHO</t>
  </si>
  <si>
    <t>E048446A@EDUCACAO.SP.GOV.BR</t>
  </si>
  <si>
    <t>FELICIO TARABAY DEPUTADO</t>
  </si>
  <si>
    <t>TARABAI</t>
  </si>
  <si>
    <t>JARDIM DAS ACACIAS</t>
  </si>
  <si>
    <t>RUA JOSE CANDIDO</t>
  </si>
  <si>
    <t>E032759A@EDUCACAO.SP.GOV.BR</t>
  </si>
  <si>
    <t>RUA JOAO FELIPE</t>
  </si>
  <si>
    <t>E016913A@EDUCACAO.SP.GOV.BR</t>
  </si>
  <si>
    <t>JOSE MARIA WHITAKER DOUTOR</t>
  </si>
  <si>
    <t>JARDIM SANTA CRUZ (SACOMA)</t>
  </si>
  <si>
    <t>ARNALDO DANTE PADRE</t>
  </si>
  <si>
    <t>E038167A@EDUCACAO.SP.GOV.BR</t>
  </si>
  <si>
    <t>CONJUNTO HABITACIONAL JUSCELINO KUBITSCHEK</t>
  </si>
  <si>
    <t>DEODORO MARECHAL</t>
  </si>
  <si>
    <t>REAL PARQUE</t>
  </si>
  <si>
    <t>DEMARCHI</t>
  </si>
  <si>
    <t>AVENIDA PRESIDENTE CASTELO BRANCO</t>
  </si>
  <si>
    <t>LIDIA ONELIA KALIL AUN CREPALDI PROFESSORA</t>
  </si>
  <si>
    <t>JARDIM SANTA ROSA</t>
  </si>
  <si>
    <t>RUA DOUTOR ADHEMAR PEREIRA DE BARROS</t>
  </si>
  <si>
    <t>E045834A@EDUCACAO.SP.GOV.BR</t>
  </si>
  <si>
    <t>JABORANDI</t>
  </si>
  <si>
    <t>NAGIB MIGUEL ELCHMER PROFESSOR</t>
  </si>
  <si>
    <t>PARQUE JOAO RAMALHO</t>
  </si>
  <si>
    <t xml:space="preserve">MASSARANDUBA </t>
  </si>
  <si>
    <t>E008461A@EDUCACAO.SP.GOV.BR</t>
  </si>
  <si>
    <t>PATROCINIO PAULISTA</t>
  </si>
  <si>
    <t>RUA PIO AVELINO</t>
  </si>
  <si>
    <t>ITABERABA</t>
  </si>
  <si>
    <t xml:space="preserve">ITABERABA </t>
  </si>
  <si>
    <t>VILA URSULINA</t>
  </si>
  <si>
    <t>POZZOBON</t>
  </si>
  <si>
    <t>RUA BEM TE VI</t>
  </si>
  <si>
    <t>BAIRRO SERRA DO INDAIA</t>
  </si>
  <si>
    <t>SERRA DO INDAIA</t>
  </si>
  <si>
    <t>ESTRADA GUABIROBEIRAS , KM 10</t>
  </si>
  <si>
    <t>E926097A@EDUCACAO.SP.GOV.BR</t>
  </si>
  <si>
    <t>REYNALDO PORCHAT PROFESSOR</t>
  </si>
  <si>
    <t xml:space="preserve">ALIADOS </t>
  </si>
  <si>
    <t>E003347A@EDUCACAO.SP.GOV.BR</t>
  </si>
  <si>
    <t>OLIVEIRA BARROS</t>
  </si>
  <si>
    <t>JOAO LIGABUE CONEGO</t>
  </si>
  <si>
    <t>VILA GUSTAVO</t>
  </si>
  <si>
    <t xml:space="preserve">GROTA </t>
  </si>
  <si>
    <t>E001259A@EDUCACAO.SP.GOV.BR</t>
  </si>
  <si>
    <t xml:space="preserve">GUACA </t>
  </si>
  <si>
    <t xml:space="preserve">RODRIGUES ALVES </t>
  </si>
  <si>
    <t>MILTON CRUZEIRO PROFESSOR</t>
  </si>
  <si>
    <t xml:space="preserve">ALAMANDAS </t>
  </si>
  <si>
    <t>E003220A@EDUCACAO.SP.GOV.BR</t>
  </si>
  <si>
    <t>VILA DOUTOR CARDOSO</t>
  </si>
  <si>
    <t>PEDRA BRANCA</t>
  </si>
  <si>
    <t>JUQUITIBA</t>
  </si>
  <si>
    <t>JARDIM PALMEIRAS</t>
  </si>
  <si>
    <t>RUA DAS VIOLETAS</t>
  </si>
  <si>
    <t>E903048A@EDUCACAO.SP.GOV.BR</t>
  </si>
  <si>
    <t>CATIAPOA</t>
  </si>
  <si>
    <t>VILA ANA ROSA NOVAES</t>
  </si>
  <si>
    <t>PROFESSORA MARIA LUCIA PADOVANI DE OLIVEIRA</t>
  </si>
  <si>
    <t>CHACARA LETONIA</t>
  </si>
  <si>
    <t>AVENIDA COMENDADOR THOMAZ FORTUNATO</t>
  </si>
  <si>
    <t>E578563A@EDUCACAO.SP.GOV.BR</t>
  </si>
  <si>
    <t>BADY BASSITT</t>
  </si>
  <si>
    <t>CONJUNTO HABITACIONAL A E CARVALHO</t>
  </si>
  <si>
    <t>IACANGA</t>
  </si>
  <si>
    <t>CELESTINO DE CAMPOS PROFESSOR</t>
  </si>
  <si>
    <t>VILA MIMOSA</t>
  </si>
  <si>
    <t>AVENIDA ANA BEATRIZ BIERREMBACH</t>
  </si>
  <si>
    <t>E018600A@EDUCACAO.SP.GOV.BR</t>
  </si>
  <si>
    <t>RANGEL PESTANA</t>
  </si>
  <si>
    <t xml:space="preserve">MEIRELES REIS </t>
  </si>
  <si>
    <t>E017553A@EDUCACAO.SP.GOV.BR</t>
  </si>
  <si>
    <t>ALAYDE MARIA VICENTE PROFESSORA</t>
  </si>
  <si>
    <t>JARDIM MARIA ALICE</t>
  </si>
  <si>
    <t>RUA IDA RICHI</t>
  </si>
  <si>
    <t>E900163A@EDUCACAO.SP.GOV.BR</t>
  </si>
  <si>
    <t>PIQUETE</t>
  </si>
  <si>
    <t>JARDIM VERGUEIRO (SACOMA)</t>
  </si>
  <si>
    <t>JARDIM PORTUGAL</t>
  </si>
  <si>
    <t>XV DE NOVEMBRO</t>
  </si>
  <si>
    <t>GERALDO CORREIA DE CARVALHO DOUTOR</t>
  </si>
  <si>
    <t>RUA ITAGUACU</t>
  </si>
  <si>
    <t>E037151A@EDUCACAO.SP.GOV.BR</t>
  </si>
  <si>
    <t>AVENIDA PROFESSOR ARISTOTELES MENEZES</t>
  </si>
  <si>
    <t>JUQUIA</t>
  </si>
  <si>
    <t>FRANCISCO DE ARAUJO MASCARENHAS DOUTOR</t>
  </si>
  <si>
    <t>JARDIM FORTALEZA</t>
  </si>
  <si>
    <t>AVENIDA ARISTOTELES COSTA</t>
  </si>
  <si>
    <t>E018739A@EDUCACAO.SP.GOV.BR</t>
  </si>
  <si>
    <t>QUIRIRIM</t>
  </si>
  <si>
    <t>CESAR LACERDA DE VERGUEIRO SENADOR</t>
  </si>
  <si>
    <t>RUA MARECHAL DEODORO</t>
  </si>
  <si>
    <t>REPUBLICA DO CHILE</t>
  </si>
  <si>
    <t xml:space="preserve">MARACAIA </t>
  </si>
  <si>
    <t>E000425A@EDUCACAO.SP.GOV.BR</t>
  </si>
  <si>
    <t>SINESIA MARTINI PROFA</t>
  </si>
  <si>
    <t>SAO BENEDITO</t>
  </si>
  <si>
    <t xml:space="preserve">GERONIMO SANTON </t>
  </si>
  <si>
    <t>E037928A@EDUCACAO.SP.GOV.BR</t>
  </si>
  <si>
    <t>JOAQUIM LOPES LEAO PASTOR</t>
  </si>
  <si>
    <t>PARQUE BITARU</t>
  </si>
  <si>
    <t>ALEXANDRE SENDIM</t>
  </si>
  <si>
    <t>E909877A@EDUCACAO.SP.GOV.BR</t>
  </si>
  <si>
    <t>JARDIM AURORA (ZONA LESTE)</t>
  </si>
  <si>
    <t>VENDA BRANCA</t>
  </si>
  <si>
    <t>NELSON FERNANDES DEPUTADO</t>
  </si>
  <si>
    <t>VICENTE FELICIO PRIMO</t>
  </si>
  <si>
    <t>NELSON CALIXTO</t>
  </si>
  <si>
    <t>AVENIDA JOAO CERNACH</t>
  </si>
  <si>
    <t>E030259A@EDUCACAO.SP.GOV.BR</t>
  </si>
  <si>
    <t>KEIZO ISHIHARA</t>
  </si>
  <si>
    <t>CONJUNTO RESIDENCIAL BUTANTA</t>
  </si>
  <si>
    <t xml:space="preserve">MARIO GESSULLO </t>
  </si>
  <si>
    <t>E003955A@EDUCACAO.SP.GOV.BR</t>
  </si>
  <si>
    <t>VILA TALARICO</t>
  </si>
  <si>
    <t>UBIRAJARA BERNA DE CHIARA UBIRAJARA BRASIL</t>
  </si>
  <si>
    <t>EUGENIO DE MELO</t>
  </si>
  <si>
    <t xml:space="preserve">FLOR DE LIS </t>
  </si>
  <si>
    <t>E901573P@EDUCACAO.SP.GOV.BR</t>
  </si>
  <si>
    <t>VILA ANTONIO AUGUSTO LUIZ</t>
  </si>
  <si>
    <t>RUA SAO BENTO</t>
  </si>
  <si>
    <t>LUIZA SALETTE JUNCA DE ALMEIDA PROFESSORA</t>
  </si>
  <si>
    <t>VILA SOUZA</t>
  </si>
  <si>
    <t>AVENIDA DEPUTADO CANTIDIO SAMPAIO</t>
  </si>
  <si>
    <t>E924751A@EDUCACAO.SP.GOV.BR</t>
  </si>
  <si>
    <t xml:space="preserve">VILA CARIOCA </t>
  </si>
  <si>
    <t>RUA ALVARO FRAGOSO</t>
  </si>
  <si>
    <t>E004418A@EDUCACAO.SP.GOV.BR</t>
  </si>
  <si>
    <t>JAYME DE BARROS CAMARA DOM</t>
  </si>
  <si>
    <t>AVENIDA JOSE MANCINI</t>
  </si>
  <si>
    <t>E017036A@EDUCACAO.SP.GOV.BR</t>
  </si>
  <si>
    <t>ANA RITA GODINHO POUSA PROFESSORA</t>
  </si>
  <si>
    <t>VILA ESMERALDA</t>
  </si>
  <si>
    <t>RUA BENEDITA FRANCO GOMES</t>
  </si>
  <si>
    <t>E018200A@EDUCACAO.SP.GOV.BR</t>
  </si>
  <si>
    <t>IDALINA DO AMARAL GRACA</t>
  </si>
  <si>
    <t>IPIRANGUINHA</t>
  </si>
  <si>
    <t>RUA DA CASCATA</t>
  </si>
  <si>
    <t>E045123A@EDUCACAO.SP.GOV.BR</t>
  </si>
  <si>
    <t>ACLIMACAO</t>
  </si>
  <si>
    <t>JARDIM TAMOIO</t>
  </si>
  <si>
    <t>PAULO VIRGINIO</t>
  </si>
  <si>
    <t>MARGINAL ESQUERDA</t>
  </si>
  <si>
    <t>LARGO BOM JESUS</t>
  </si>
  <si>
    <t>E013146A@EDUCACAO.SP.GOV.BR</t>
  </si>
  <si>
    <t>VILA CRUZEIRO</t>
  </si>
  <si>
    <t>RECANTO VERDE DO SOL</t>
  </si>
  <si>
    <t>MARY AZEVEDO DE CARVALHO PROFESSORA</t>
  </si>
  <si>
    <t xml:space="preserve">BAIRRO INHUGUVIRA </t>
  </si>
  <si>
    <t>JARDIM HOLD</t>
  </si>
  <si>
    <t>RUA ESMERALDA</t>
  </si>
  <si>
    <t>E035294A@EDUCACAO.SP.GOV.BR</t>
  </si>
  <si>
    <t>CONJUNTO HABITACIONAL SAO JOSE</t>
  </si>
  <si>
    <t>FELIPE RICCI DE CAMARGO PROFESSOR</t>
  </si>
  <si>
    <t>PARQUE NOVO ORATORIO</t>
  </si>
  <si>
    <t xml:space="preserve">BASILEIA </t>
  </si>
  <si>
    <t>E008539A@EDUCACAO.SP.GOV.BR</t>
  </si>
  <si>
    <t>JARDIM ARPOADOR</t>
  </si>
  <si>
    <t>SAO JOAQUIM</t>
  </si>
  <si>
    <t>JARDIM GUARANI</t>
  </si>
  <si>
    <t>BENEDITO RAMOS ARANTES CEL</t>
  </si>
  <si>
    <t>IGARATA</t>
  </si>
  <si>
    <t>MARIA HELENA MARCONDES</t>
  </si>
  <si>
    <t>E013959A@EDUCACAO.SP.GOV.BR</t>
  </si>
  <si>
    <t>INFANTE DOM HENRIQUE</t>
  </si>
  <si>
    <t xml:space="preserve">TEODORO MASCARENHAS </t>
  </si>
  <si>
    <t>E002636A@EDUCACAO.SP.GOV.BR</t>
  </si>
  <si>
    <t>PARAPUA</t>
  </si>
  <si>
    <t>RUA SAO LUIZ</t>
  </si>
  <si>
    <t>STELLA COUVERT RIBEIRO PROFESSORA</t>
  </si>
  <si>
    <t>RUA FRANCISCO DESSIMONI</t>
  </si>
  <si>
    <t>E019045A@EDUCACAO.SP.GOV.BR</t>
  </si>
  <si>
    <t>RUA XAVANTES</t>
  </si>
  <si>
    <t>AVENIDA DEPUTADO ULISSES GUIMARAES</t>
  </si>
  <si>
    <t>ATALIBA LEONEL</t>
  </si>
  <si>
    <t>RUA NENE FREITAS</t>
  </si>
  <si>
    <t>E034459A@EDUCACAO.SP.GOV.BR</t>
  </si>
  <si>
    <t>DEMETRIO IVAHY BADARO DOUTOR</t>
  </si>
  <si>
    <t>RESIDENCIAL ARCO-IRIS</t>
  </si>
  <si>
    <t xml:space="preserve">ATTILA BROTERO DE ASSIS </t>
  </si>
  <si>
    <t>E925913A@EDUCACAO.SP.GOV.BR</t>
  </si>
  <si>
    <t>BAMBU</t>
  </si>
  <si>
    <t>CEL JTO A EE VALENCIO SOARES RODRIGUES</t>
  </si>
  <si>
    <t>JD OLIMPIA</t>
  </si>
  <si>
    <t>RUA PROFESSOR VALDECIR CAMPESTRE</t>
  </si>
  <si>
    <t>VILA BARROS</t>
  </si>
  <si>
    <t>ROSA MARIA MADEIRA MARQUES FREIRE PROFA</t>
  </si>
  <si>
    <t>JARDIM UNIAO</t>
  </si>
  <si>
    <t>RUA ALICE DUARTE GUILGER</t>
  </si>
  <si>
    <t>E924118A@EDUCACAO.SP.GOV.BR</t>
  </si>
  <si>
    <t>CHACARA BELA VISTA</t>
  </si>
  <si>
    <t>PENITENCIARIA III ASP PAULO GUIMARAES</t>
  </si>
  <si>
    <t xml:space="preserve">MIGUEL PISTILLI </t>
  </si>
  <si>
    <t>JOCELYN PONTES GESTAL PROF</t>
  </si>
  <si>
    <t>JARDIM MIMAR</t>
  </si>
  <si>
    <t xml:space="preserve">PEDRO GONCALVES VAREJAO </t>
  </si>
  <si>
    <t>E001818A@EDUCACAO.SP.GOV.BR</t>
  </si>
  <si>
    <t>BEATRIZ R BASSI ASTORINO PROFESSORA</t>
  </si>
  <si>
    <t>VILA EMA</t>
  </si>
  <si>
    <t>RUA JUIZ DE FORA</t>
  </si>
  <si>
    <t>E001697A@EDUCACAO.SP.GOV.BR</t>
  </si>
  <si>
    <t>VILA MARINA</t>
  </si>
  <si>
    <t>VILA CALDAS</t>
  </si>
  <si>
    <t>VARGAS PRESIDENTE</t>
  </si>
  <si>
    <t>MIGUELOPOLIS</t>
  </si>
  <si>
    <t>TORRINHA</t>
  </si>
  <si>
    <t>CIDADE NOVA SAO MIGUEL</t>
  </si>
  <si>
    <t>JARDIM NOVO I</t>
  </si>
  <si>
    <t>MARIA APPARECIDA PINTO DA CUNHA PROFESSORA</t>
  </si>
  <si>
    <t>RUA REVERENDO ATAIDES COSTA</t>
  </si>
  <si>
    <t>E049475A@EDUCACAO.SP.GOV.BR</t>
  </si>
  <si>
    <t>PARQUE SONIA</t>
  </si>
  <si>
    <t xml:space="preserve">JULIAO PEREIRA MACHADO </t>
  </si>
  <si>
    <t>CONJUNTO HABITACIONAL CARRAOZINHO</t>
  </si>
  <si>
    <t>JARDIM VILA CARRAO</t>
  </si>
  <si>
    <t xml:space="preserve">GONCALVES DA COSTA </t>
  </si>
  <si>
    <t>E921464A@EDUCACAO.SP.GOV.BR</t>
  </si>
  <si>
    <t>TARCISIO ALVARES LOBO</t>
  </si>
  <si>
    <t>VILA SIQUEIRA</t>
  </si>
  <si>
    <t>LIMAO</t>
  </si>
  <si>
    <t>RUA ESTELA BORGES MORATO</t>
  </si>
  <si>
    <t>E000536A@EDUCACAO.SP.GOV.BR</t>
  </si>
  <si>
    <t>OTTONIEL JUNQUEIRA PROFESSOR</t>
  </si>
  <si>
    <t>RUA ALFREDO GOMES</t>
  </si>
  <si>
    <t>E038830A@EDUCACAO.SP.GOV.BR</t>
  </si>
  <si>
    <t>CAROLINA ARRUDA VASCONCELLOS PROFESSORA</t>
  </si>
  <si>
    <t>PARQUE HIPOLITO</t>
  </si>
  <si>
    <t>AVENIDA ARLINDA ABREU RIBEIRO</t>
  </si>
  <si>
    <t>E909524A@EDUCACAO.SP.GOV.BR</t>
  </si>
  <si>
    <t>CIDADE SAO MATEUS</t>
  </si>
  <si>
    <t>ESTHER FRANKEL SAMPAIO</t>
  </si>
  <si>
    <t>RUA TUJUBA</t>
  </si>
  <si>
    <t>E002483A@EDUCACAO.SP.GOV.BR</t>
  </si>
  <si>
    <t>JOAO BREMBATTI CALVOSO</t>
  </si>
  <si>
    <t>E029609A@EDUCACAO.SP.GOV.BR</t>
  </si>
  <si>
    <t>JARDIM COIMBRA</t>
  </si>
  <si>
    <t>NILCE CONCEICAO DE LIMA PROFESSORA</t>
  </si>
  <si>
    <t>JARDIM SAO LEOPOLDO</t>
  </si>
  <si>
    <t>RUA NATALIO ANGELO STABELI</t>
  </si>
  <si>
    <t>E922857A@EDUCACAO.SP.GOV.BR</t>
  </si>
  <si>
    <t>GUAIANAZES</t>
  </si>
  <si>
    <t>WALTHER WEISZFLOG</t>
  </si>
  <si>
    <t>AVENIDA DOS ESTUDANTES</t>
  </si>
  <si>
    <t>E005630A@EDUCACAO.SP.GOV.BR</t>
  </si>
  <si>
    <t>KM 18</t>
  </si>
  <si>
    <t>RISOLETA LOPES ARANHA PROFESSORA</t>
  </si>
  <si>
    <t>E016950A@EDUCACAO.SP.GOV.BR</t>
  </si>
  <si>
    <t>LOURDES PEREIRA PROFA</t>
  </si>
  <si>
    <t>VILA FIUZA</t>
  </si>
  <si>
    <t xml:space="preserve">MONTES CLAROS </t>
  </si>
  <si>
    <t>E033236A@EDUCACAO.SP.GOV.BR</t>
  </si>
  <si>
    <t>VERA BRAGA FRANCO GIACOMINI PROFA</t>
  </si>
  <si>
    <t>AVENIDA ORIGENES LESSA</t>
  </si>
  <si>
    <t>E049682A@EDUCACAO.SP.GOV.BR</t>
  </si>
  <si>
    <t>YOSHIO NINOMIYA</t>
  </si>
  <si>
    <t>VILA FAZZEONI</t>
  </si>
  <si>
    <t xml:space="preserve">JOAO ANDRE LEYSER </t>
  </si>
  <si>
    <t>E908964A@EDUCACAO.SP.GOV.BR</t>
  </si>
  <si>
    <t xml:space="preserve">CESARIO MOTTA </t>
  </si>
  <si>
    <t>ANTONIO TOMAZ PADRE</t>
  </si>
  <si>
    <t>PARQUE RODRIGO BARRETO</t>
  </si>
  <si>
    <t>RUA MINAS GERAIS</t>
  </si>
  <si>
    <t>ALBERTO TORRES</t>
  </si>
  <si>
    <t>AVENIDA DOUTOR VITAL BRASIL</t>
  </si>
  <si>
    <t>E004157A@EDUCACAO.SP.GOV.BR</t>
  </si>
  <si>
    <t>GUILHERME DE OLIVEIRA GOMES DEPUTADO</t>
  </si>
  <si>
    <t>CIPAVA</t>
  </si>
  <si>
    <t xml:space="preserve">HIPOLITO DA SILVA </t>
  </si>
  <si>
    <t>E011022A@EDUCACAO.SP.GOV.BR</t>
  </si>
  <si>
    <t>MARIA HELENA MARDEGAN SCABELLO PROFESSORA</t>
  </si>
  <si>
    <t>JARDIM ANA ESTELA</t>
  </si>
  <si>
    <t>RUA JOSE ITALO DE CAMARGO</t>
  </si>
  <si>
    <t>E925470A@EDUCACAO.SP.GOV.BR</t>
  </si>
  <si>
    <t>JARDIM IRENE</t>
  </si>
  <si>
    <t>AGUAS DA PRATA</t>
  </si>
  <si>
    <t xml:space="preserve">EDU CHAVES </t>
  </si>
  <si>
    <t>RUA F</t>
  </si>
  <si>
    <t>JARDIM NOVO OSASCO</t>
  </si>
  <si>
    <t>ANTONIO MILITAO DE LIMA</t>
  </si>
  <si>
    <t>CHACARA SAO JOAO</t>
  </si>
  <si>
    <t>E024624A@EDUCACAO.SP.GOV.BR</t>
  </si>
  <si>
    <t>PENTEADO</t>
  </si>
  <si>
    <t>CATIGUA</t>
  </si>
  <si>
    <t>RUA VISCONDE DO RIO BRANCO</t>
  </si>
  <si>
    <t>VILA MONTE SERRAT</t>
  </si>
  <si>
    <t>ALVARENGA</t>
  </si>
  <si>
    <t>JARDIM CRISTINA</t>
  </si>
  <si>
    <t>VILA ZILDA</t>
  </si>
  <si>
    <t>ARLINDO BITTENCOURT PROFESSOR</t>
  </si>
  <si>
    <t>VILA MONTEIRO  GLEBA 1</t>
  </si>
  <si>
    <t>RUA SILVERIO IGNARRA SOBRINHO</t>
  </si>
  <si>
    <t>E024557A@EDUCACAO.SP.GOV.BR</t>
  </si>
  <si>
    <t>VILA ALBERTINA</t>
  </si>
  <si>
    <t>CRUZ DAS POSSES</t>
  </si>
  <si>
    <t xml:space="preserve">CAMA PATENTE </t>
  </si>
  <si>
    <t>PARQUE ALTO DE FATIMA</t>
  </si>
  <si>
    <t>CLORINDA CIAMPITTI PERRELLA</t>
  </si>
  <si>
    <t>JARDIM MAUA</t>
  </si>
  <si>
    <t xml:space="preserve">IGNACIO BARRETTA </t>
  </si>
  <si>
    <t>E907121A@EDUCACAO.SP.GOV.BR</t>
  </si>
  <si>
    <t>PANORAMA</t>
  </si>
  <si>
    <t>NOSSO TETO</t>
  </si>
  <si>
    <t>JARDIM CHAPADAO</t>
  </si>
  <si>
    <t xml:space="preserve">MONTE LIBANO </t>
  </si>
  <si>
    <t>E018512A@EDUCACAO.SP.GOV.BR</t>
  </si>
  <si>
    <t>LUIZ MENEZES PROF</t>
  </si>
  <si>
    <t>VILA ANGELINA</t>
  </si>
  <si>
    <t xml:space="preserve">HENRIQUE RANGEL DE CASTRO </t>
  </si>
  <si>
    <t>E037175A@EDUCACAO.SP.GOV.BR</t>
  </si>
  <si>
    <t>PRESIDENTE BERNARDES</t>
  </si>
  <si>
    <t>VILA BOA VISTA</t>
  </si>
  <si>
    <t>JARDIM HAYDEE</t>
  </si>
  <si>
    <t>RUA SAMPAIO JUNIOR</t>
  </si>
  <si>
    <t xml:space="preserve">DISTRITO FEDERAL </t>
  </si>
  <si>
    <t>YOLANDA LUIZ SICHIERI PROFESSORA</t>
  </si>
  <si>
    <t>CONJUNTO HABITACIONAL ORLANDO FONSECA</t>
  </si>
  <si>
    <t>ETTORE QUARANTA</t>
  </si>
  <si>
    <t>E127875A@EDUCACAO.SP.GOV.BR</t>
  </si>
  <si>
    <t>JARDIM VIRGINIA</t>
  </si>
  <si>
    <t>JARDIM SANTA MONICA</t>
  </si>
  <si>
    <t>CONJUNTO HABITACIONAL NATAL MERLI</t>
  </si>
  <si>
    <t>NATAL MERLI</t>
  </si>
  <si>
    <t>PRACA NEY OLIVEIRA MACHADO</t>
  </si>
  <si>
    <t>E0921701A@EDUCACAO.SP.GOV.BR</t>
  </si>
  <si>
    <t>VILA NOSSA SENHORA DAS VITORIAS</t>
  </si>
  <si>
    <t>RUA BENJAMIN CONSTANT</t>
  </si>
  <si>
    <t>DULCE FERREIRA BOARIN PROFESSORA</t>
  </si>
  <si>
    <t>RUA DOUTOR FLEURY SILVEIRA</t>
  </si>
  <si>
    <t>E000577A@EDUCACAO.SP.GOV.BR</t>
  </si>
  <si>
    <t>ALCIDES CELESTINO FILHO VEREADOR</t>
  </si>
  <si>
    <t>CEZAR DE SOUZA</t>
  </si>
  <si>
    <t xml:space="preserve">BENEDITO DE OLIVEIRA </t>
  </si>
  <si>
    <t>E191255A@EDUCACAO.SP.GOV.BR</t>
  </si>
  <si>
    <t>CLOTILDE AYELLO ROCHA PROFA</t>
  </si>
  <si>
    <t>RETIRO</t>
  </si>
  <si>
    <t>LOTEAMENTO SAO BENEDITO</t>
  </si>
  <si>
    <t>E012634A@EDUCACAO.SP.GOV.BR</t>
  </si>
  <si>
    <t>PIAI</t>
  </si>
  <si>
    <t>KM 13</t>
  </si>
  <si>
    <t>SENHORINHAS</t>
  </si>
  <si>
    <t>ORLANDO ELLERO PROFESSOR</t>
  </si>
  <si>
    <t>SAO JUDAS TADEU</t>
  </si>
  <si>
    <t>E010534A@EDUCACAO.SP.GOV.BR</t>
  </si>
  <si>
    <t>ARTUR NOGUEIRA</t>
  </si>
  <si>
    <t xml:space="preserve">LAURA </t>
  </si>
  <si>
    <t>MARIA ALICE CRISSIUMA MESQUITA DONA</t>
  </si>
  <si>
    <t>E009635A@EDUCACAO.SP.GOV.BR</t>
  </si>
  <si>
    <t>CACONDE</t>
  </si>
  <si>
    <t>CONCEICAO</t>
  </si>
  <si>
    <t>CRISTIANO DE CARVALHO</t>
  </si>
  <si>
    <t>SEVERINIA</t>
  </si>
  <si>
    <t>JARDIM UNIVERSITARIO</t>
  </si>
  <si>
    <t>AGROVILA I</t>
  </si>
  <si>
    <t>13 DE MAIO</t>
  </si>
  <si>
    <t>FAZENDA PIRITUBA</t>
  </si>
  <si>
    <t>E905227A@EDUCACAO.SP.GOV.BR</t>
  </si>
  <si>
    <t>ADAMASTOR BAPTISTA PROF</t>
  </si>
  <si>
    <t>RODOVIA PREFEITO LUIZ SALOMAO CHAMMA</t>
  </si>
  <si>
    <t>KM 43</t>
  </si>
  <si>
    <t>E005654@EDUCACAO.SP.GOV.BR</t>
  </si>
  <si>
    <t>PRIMAVERA</t>
  </si>
  <si>
    <t>VILA PALMIRA</t>
  </si>
  <si>
    <t>URBANO ALVES DE SOUZA PEREIRA ENGENHEIRO</t>
  </si>
  <si>
    <t>JARDIM INDEPENDENCIA</t>
  </si>
  <si>
    <t>RUA ANTONIO RODRIGUES MIRANDA COMENDADOR</t>
  </si>
  <si>
    <t>E014266A@EDUCACAO.SP.GOV.BR</t>
  </si>
  <si>
    <t>CAETANO MIELE PROFESSOR</t>
  </si>
  <si>
    <t>VILA LONDRINA</t>
  </si>
  <si>
    <t xml:space="preserve">FRANCISCO DAMANTE </t>
  </si>
  <si>
    <t>E002719A@EDUCACAO.SP.GOV.BR</t>
  </si>
  <si>
    <t>JARDIM DA GRANJA</t>
  </si>
  <si>
    <t>VILA GIMENES</t>
  </si>
  <si>
    <t>VILA ANCHIETA</t>
  </si>
  <si>
    <t>JOSE FERNANDES PROFESSOR</t>
  </si>
  <si>
    <t>DISTRITO DE AJAPI</t>
  </si>
  <si>
    <t>AJAPI</t>
  </si>
  <si>
    <t>E021623A@EDUCACAO.SP.GOV.BR</t>
  </si>
  <si>
    <t>VILA NOVA DAS BELEZAS</t>
  </si>
  <si>
    <t>JOSE FREDERICO MARQUES PROFESSOR</t>
  </si>
  <si>
    <t xml:space="preserve">NELSON JOSE DE CARVALHO FERREIRA </t>
  </si>
  <si>
    <t>E919755A@EDUCACAO.SP.GOV.BR</t>
  </si>
  <si>
    <t>EDGAR RAIMUNDO DA COSTA DR</t>
  </si>
  <si>
    <t>TRAVESSA ORLANDO J DE AQUINO</t>
  </si>
  <si>
    <t>E029427A@EDUCACAO.SP.GOV.BR</t>
  </si>
  <si>
    <t>CEL JTO A EE GERALDO LOURENCO PADRE</t>
  </si>
  <si>
    <t>MARIO D ELIA</t>
  </si>
  <si>
    <t>JARDIM CONSOLACAO</t>
  </si>
  <si>
    <t>RUA COUTO MAGALHAES</t>
  </si>
  <si>
    <t>E023176A@EDUCACAO.SP.GOV.BR</t>
  </si>
  <si>
    <t>PIO X</t>
  </si>
  <si>
    <t>E028712A@EDUCACAO.SP.GOV.BR</t>
  </si>
  <si>
    <t>FRANCISCA HELENA FURIA II PROFESSORA</t>
  </si>
  <si>
    <t>CIDADE RECREIO DA BORDA DO CAMPO</t>
  </si>
  <si>
    <t xml:space="preserve">MICO LEAO-DOURADO </t>
  </si>
  <si>
    <t>E286217A@EDUCACAO.SP.GOV.BR</t>
  </si>
  <si>
    <t>ITAPURA</t>
  </si>
  <si>
    <t xml:space="preserve">ITALIA </t>
  </si>
  <si>
    <t>OCTAVIANO CARDOSO</t>
  </si>
  <si>
    <t>E030247A@EDUCACAO.SP.GOV.BR</t>
  </si>
  <si>
    <t>CIPO GUACU</t>
  </si>
  <si>
    <t>VILA PALMEIRAS</t>
  </si>
  <si>
    <t>VILA CLEMENTINA</t>
  </si>
  <si>
    <t>PARQUE CISPER</t>
  </si>
  <si>
    <t>SANTA BRANCA</t>
  </si>
  <si>
    <t>PARQUE NOVO HORIZONTE</t>
  </si>
  <si>
    <t>JARDIM DA CONQUISTA (ZONA LESTE)</t>
  </si>
  <si>
    <t>VILA ENDRES</t>
  </si>
  <si>
    <t>RUA ARGENTINA</t>
  </si>
  <si>
    <t>ERVIN HORVATH DOUTOR</t>
  </si>
  <si>
    <t>CIDADE NOVA LOUZADA</t>
  </si>
  <si>
    <t xml:space="preserve">AMERICANA </t>
  </si>
  <si>
    <t xml:space="preserve">E038428A@EDUCACAO.SP.GOV.BR </t>
  </si>
  <si>
    <t>FRANCISCO LOURENCO DE MELO PROFESSOR</t>
  </si>
  <si>
    <t>VILA SUZUKI</t>
  </si>
  <si>
    <t>RUA SOL NASCENTE</t>
  </si>
  <si>
    <t>E041981A@EDUCACAO.SP.GOV.BR</t>
  </si>
  <si>
    <t>BARBOSA</t>
  </si>
  <si>
    <t>ESTRELA D'OESTE</t>
  </si>
  <si>
    <t>ESTRELA D OESTE</t>
  </si>
  <si>
    <t>MANUEL BORBA GATO</t>
  </si>
  <si>
    <t xml:space="preserve">ALVARENGA </t>
  </si>
  <si>
    <t>E005150A@EDUCACAO.SP.GOV.BR</t>
  </si>
  <si>
    <t>JORGE AMADO ESCRITOR</t>
  </si>
  <si>
    <t>JARDIM SAO MARCOS</t>
  </si>
  <si>
    <t>ESTRADA SAO FRANCISCO</t>
  </si>
  <si>
    <t>E923758A@EDUCACAO.SP.GOV.BR</t>
  </si>
  <si>
    <t>SANTA ERNESTINA</t>
  </si>
  <si>
    <t>VILA RICA</t>
  </si>
  <si>
    <t>NOVA INDEPENDENCIA</t>
  </si>
  <si>
    <t>APARECIDO ROBERTO TONELLOTTI PROFESSOR</t>
  </si>
  <si>
    <t>VL GUILHERME</t>
  </si>
  <si>
    <t>AVENIDA ULISSES GUIMARAES</t>
  </si>
  <si>
    <t>E923631A@EDUCACAO.SP.GOV.BR</t>
  </si>
  <si>
    <t>LEONCIO PIMENTEL</t>
  </si>
  <si>
    <t>AVENIDA JOAO SIMON SOLA</t>
  </si>
  <si>
    <t>E015453A@EDUCACAO.SP.GOV.BR</t>
  </si>
  <si>
    <t>CENTRO ATEND SOCIO-EDUC AO ADOLESC - NOVO TEMPO - CI</t>
  </si>
  <si>
    <t xml:space="preserve">GOVERNO </t>
  </si>
  <si>
    <t>PEDAGCASANOVOTEMPO@CASA.SP.GOV.BR</t>
  </si>
  <si>
    <t>CEL JTO A EE PEDRO NUNES DA ROCHA PROF</t>
  </si>
  <si>
    <t>VILA EUROPA</t>
  </si>
  <si>
    <t xml:space="preserve">JOVIANO SOARES </t>
  </si>
  <si>
    <t>VILA SANTA HELENA</t>
  </si>
  <si>
    <t>HUGO MIELE PROFESSOR</t>
  </si>
  <si>
    <t>BOA VISTA</t>
  </si>
  <si>
    <t>SARAPUI</t>
  </si>
  <si>
    <t xml:space="preserve">ESTRADA MUNICIPAL </t>
  </si>
  <si>
    <t>JOSUE MATTOS DE AGUIAR</t>
  </si>
  <si>
    <t xml:space="preserve">LAERTE CEARENSE </t>
  </si>
  <si>
    <t>E009672A@EDUCACAO.SP.GOV.BR</t>
  </si>
  <si>
    <t>RUA DR ALFREDO CASEMIRO DA ROCHA FILHO</t>
  </si>
  <si>
    <t>E012646A@EDUCACAO.SP.GOV.BR</t>
  </si>
  <si>
    <t>FRANCISCO GLICERIO GENERAL</t>
  </si>
  <si>
    <t>ALTO ALEGRE</t>
  </si>
  <si>
    <t>FRANCISCO PEREIRA DA SILVA PROFESSOR</t>
  </si>
  <si>
    <t>VILA TATETUBA</t>
  </si>
  <si>
    <t xml:space="preserve">UIRAPURU </t>
  </si>
  <si>
    <t>E013936A@EDUCACAO.SP.GOV.BR</t>
  </si>
  <si>
    <t>EXPEDITO CAMARGO FREIRE PROFESSOR</t>
  </si>
  <si>
    <t>BRANCAS NUVENS</t>
  </si>
  <si>
    <t>GENKO SAKANE</t>
  </si>
  <si>
    <t>E442550A@EDUCACAO.SP.GOV.BR</t>
  </si>
  <si>
    <t>CENTRO DE ATEND SOCIOEDUC AO ADOLESC JOAO DO PULO CI</t>
  </si>
  <si>
    <t xml:space="preserve">MORVAN DIAS DE FIGUEIREDO </t>
  </si>
  <si>
    <t>SECESCOLARDRM5@CASA.SP.GOV.BR</t>
  </si>
  <si>
    <t>RUA NOSSA SENHORA APARECIDA</t>
  </si>
  <si>
    <t>GERALDO PECORARI PROF</t>
  </si>
  <si>
    <t>JUNQUEIROPOLIS</t>
  </si>
  <si>
    <t>E031306A@EDUCACAO.SP.GOV.BR</t>
  </si>
  <si>
    <t>APPARECIDA RAHAL PROFESSORA</t>
  </si>
  <si>
    <t>E003116A@EDUCACAO.SP.GOV.BR</t>
  </si>
  <si>
    <t>16 DE JULHO</t>
  </si>
  <si>
    <t>CENTREVILLE</t>
  </si>
  <si>
    <t>RUA GENERAL OLIMPIO MOURAO FILHO</t>
  </si>
  <si>
    <t>E923370A@EDUCACAO.SP.GOV.BR</t>
  </si>
  <si>
    <t>JARDIM PRUDENCIA</t>
  </si>
  <si>
    <t>LEDA GUIMARAES NATAL</t>
  </si>
  <si>
    <t xml:space="preserve">AMERICO COXA </t>
  </si>
  <si>
    <t>E923059A@EDUCACAO.SP.GOV.BR</t>
  </si>
  <si>
    <t>RUA GUIDO DAL COL</t>
  </si>
  <si>
    <t>JARDIM SANTANA</t>
  </si>
  <si>
    <t>JARDIM MIRANTE</t>
  </si>
  <si>
    <t>ALVORADA</t>
  </si>
  <si>
    <t>SANTA TERESINHA</t>
  </si>
  <si>
    <t>ALVINOPOLIS</t>
  </si>
  <si>
    <t>ALTO IPIRANGA</t>
  </si>
  <si>
    <t xml:space="preserve">ITAQUAQUECETUBA </t>
  </si>
  <si>
    <t>JARDIM SAO LOURENCO</t>
  </si>
  <si>
    <t>VILA SAO JOAO</t>
  </si>
  <si>
    <t>VILA MARLENE</t>
  </si>
  <si>
    <t xml:space="preserve">BENTO FIGUEIREDO </t>
  </si>
  <si>
    <t>JOAO RODRIGUES GUIAO DOUTOR</t>
  </si>
  <si>
    <t>E024193A@EDUCACAO.SP.GOV.BR</t>
  </si>
  <si>
    <t>WILLIAN AMIN DOUTOR</t>
  </si>
  <si>
    <t>AVENIDA LEOPOLDO CARLOS DE OLIVEIRA</t>
  </si>
  <si>
    <t>E023218A@EDUCACAO.SP.GOV.BR</t>
  </si>
  <si>
    <t xml:space="preserve">FELICIANO DE MENDONCA </t>
  </si>
  <si>
    <t>FRUTUOSO PEREIRA DE MORAES</t>
  </si>
  <si>
    <t>BICO DO PATO</t>
  </si>
  <si>
    <t>RUA BICO DO PATO</t>
  </si>
  <si>
    <t>E034997A@EDUCACAO.SP.GOV.BR</t>
  </si>
  <si>
    <t>JARDIM POPULAR</t>
  </si>
  <si>
    <t>RIBEIRAO BONITO</t>
  </si>
  <si>
    <t>AVENIDA DOIS</t>
  </si>
  <si>
    <t>ULISSES DE OLIVEIRA VALENTE PROF</t>
  </si>
  <si>
    <t>E017061A@EDUCACAO.SP.GOV.BR</t>
  </si>
  <si>
    <t>ARISTIDES PEREIRA FILHO PROFESSOR</t>
  </si>
  <si>
    <t>JARDIM CARLOS CASSETARI</t>
  </si>
  <si>
    <t>RUA EDUARDO FELIX DE MENDONCA</t>
  </si>
  <si>
    <t>E906116A@EDUCACAO.SP.GOV.BR</t>
  </si>
  <si>
    <t>PARAIBUNA</t>
  </si>
  <si>
    <t>CEL JTO A EE DANIEL VERANO PROFESSOR</t>
  </si>
  <si>
    <t xml:space="preserve">CARLOS LUVISON </t>
  </si>
  <si>
    <t>E016809A@EDUCACAO.SP.GOV.BR</t>
  </si>
  <si>
    <t>MONTE AZUL PAULISTA</t>
  </si>
  <si>
    <t>MARIA JOSE</t>
  </si>
  <si>
    <t>E003759A@EDUCACAO.SP.GOV.BR</t>
  </si>
  <si>
    <t>CENTRO DE ATEND SOCIOEDUC AO ADOLESCENTE MONGAGUA CI</t>
  </si>
  <si>
    <t>AGENOR DE CAMPOS</t>
  </si>
  <si>
    <t>BALNEARIO CAVALO MARINHO</t>
  </si>
  <si>
    <t>AVENIDA DOS MARISCOS</t>
  </si>
  <si>
    <t>PEDAGCASAMONGAGUA@FUNDACAOCASA.SP.GOV.BR</t>
  </si>
  <si>
    <t>JOAQUIM LEITE DE SOUZA CEL</t>
  </si>
  <si>
    <t>NOVA LOUZA</t>
  </si>
  <si>
    <t>KM 187</t>
  </si>
  <si>
    <t>SP 342 - MOGI GUACU - ESPIRITO SANTO DO PINHAL</t>
  </si>
  <si>
    <t>E020394A@EDUCACAO.SP.GOV.BR</t>
  </si>
  <si>
    <t xml:space="preserve">SALGADO FILHO </t>
  </si>
  <si>
    <t xml:space="preserve">FLORIANO PEIXOTO </t>
  </si>
  <si>
    <t>ECHAPORA</t>
  </si>
  <si>
    <t>RUA MARANHAO</t>
  </si>
  <si>
    <t>JOAO DORIA DEPUTADO</t>
  </si>
  <si>
    <t>E924829A@EDUCACAO.SP.GOV.BR</t>
  </si>
  <si>
    <t>ELZA PECANHA DE GODOY</t>
  </si>
  <si>
    <t>VILA ELZA</t>
  </si>
  <si>
    <t>RUA BENEDITO VIEIRA DA SILVA</t>
  </si>
  <si>
    <t>E909373A@EDUCACAO.SP.GOV.BR</t>
  </si>
  <si>
    <t>OURO FINO PAULISTA</t>
  </si>
  <si>
    <t xml:space="preserve">PACAEMBU </t>
  </si>
  <si>
    <t>VILA MORSE</t>
  </si>
  <si>
    <t>JARDIM CASTELO</t>
  </si>
  <si>
    <t>PROFESSOR JOAO TEIXEIRA SAMPAIO</t>
  </si>
  <si>
    <t>RESIDENCIAL PEREIRINHA</t>
  </si>
  <si>
    <t>E578009A@EDUCACAO.SP.GOV.BR</t>
  </si>
  <si>
    <t>JULIA DA SILVEIRA MELLO PROFA</t>
  </si>
  <si>
    <t>RIBEIRA</t>
  </si>
  <si>
    <t>CATAS ALTAS</t>
  </si>
  <si>
    <t>ESTRADA  RIBEIRA  ITAPIRAPUA  PAULISTA KM09</t>
  </si>
  <si>
    <t>E048239A@EDUCACAO.SP.GOV.BR</t>
  </si>
  <si>
    <t>EUCLIDES IGESCA</t>
  </si>
  <si>
    <t>RUA SANTA CLOTILDE</t>
  </si>
  <si>
    <t>E906300A@EDUCACAO.SP.GOV.BR</t>
  </si>
  <si>
    <t>BALNEARIO GAIVOTA</t>
  </si>
  <si>
    <t>RESIDENCIAL SOL NASCENTE</t>
  </si>
  <si>
    <t>JAGUARA</t>
  </si>
  <si>
    <t>JOSE ALVES DE CERQUEIRA CESAR</t>
  </si>
  <si>
    <t xml:space="preserve"> AVENIDA SAO LUIZ</t>
  </si>
  <si>
    <t>E005915A@EDUCACAO.SP.GOV.BR</t>
  </si>
  <si>
    <t>FRANCISCO MARQUES PINTO</t>
  </si>
  <si>
    <t>NOVA GRANADA</t>
  </si>
  <si>
    <t>E027820A@EDUCACAO.SP.GOV.BR</t>
  </si>
  <si>
    <t>JULIO DINIS</t>
  </si>
  <si>
    <t>PDA QUINZE</t>
  </si>
  <si>
    <t>R JUCARAL</t>
  </si>
  <si>
    <t>E046310A@EDUCACAO.SP.GOV.BR</t>
  </si>
  <si>
    <t>CARLOS GOMES</t>
  </si>
  <si>
    <t>AVENIDA ANCHIETA</t>
  </si>
  <si>
    <t>E018302A@EDUCACAO.SP.GOV.BR</t>
  </si>
  <si>
    <t>JARDIM IPE</t>
  </si>
  <si>
    <t>JARDIM NOVA REPUBLICA</t>
  </si>
  <si>
    <t>BAETA NEVES</t>
  </si>
  <si>
    <t>MIRANDOLINA DE ALMEIDA CANTO PROFESSORA</t>
  </si>
  <si>
    <t>PIRACICAMIRIM</t>
  </si>
  <si>
    <t>E020758A@EDUCACAO.SP.GOV.BR</t>
  </si>
  <si>
    <t>JARDIM IVANA</t>
  </si>
  <si>
    <t>VILA SAO CRISTOVAO</t>
  </si>
  <si>
    <t>VILA INDEPENDENCIA</t>
  </si>
  <si>
    <t xml:space="preserve">NARCISOS </t>
  </si>
  <si>
    <t>VITALINO BERNINI PADRE PROFESSOR</t>
  </si>
  <si>
    <t>RUA L</t>
  </si>
  <si>
    <t>E911343A@EDUCACAO.SP.GOV.BR</t>
  </si>
  <si>
    <t>RIBEIRO DOS SANTOS</t>
  </si>
  <si>
    <t>CANAS</t>
  </si>
  <si>
    <t>ROCIO</t>
  </si>
  <si>
    <t>BAIRRO BOM SUCESSO</t>
  </si>
  <si>
    <t>ESTRADA DO BOM SUCESSO</t>
  </si>
  <si>
    <t>E013500A@EDUCACAO.SP.GOV.BR</t>
  </si>
  <si>
    <t>PEROLA BYINGTON DONA</t>
  </si>
  <si>
    <t>AMERICANOPOLIS</t>
  </si>
  <si>
    <t>RUA DOUTOR ALCIDES DE CAMPOS</t>
  </si>
  <si>
    <t>E004686A@EDUCACAO.SP.GOV.BR</t>
  </si>
  <si>
    <t>ADELMO FRANCISCO DA SILVA</t>
  </si>
  <si>
    <t>RESIDENCIAL SAO DOMINGOS</t>
  </si>
  <si>
    <t xml:space="preserve">ZULEIKA LIMA PUCCI </t>
  </si>
  <si>
    <t>E496558A@EDUCACAO.SP.GOV.BR</t>
  </si>
  <si>
    <t>PACAEMBU</t>
  </si>
  <si>
    <t>NOSSA SENHORA DO O</t>
  </si>
  <si>
    <t>RECANTO DOS PASSAROS</t>
  </si>
  <si>
    <t>BAETA NEVES DOUTOR</t>
  </si>
  <si>
    <t xml:space="preserve">CAMPINAS </t>
  </si>
  <si>
    <t>E009088A@EDUCACAO.SP.GOV.BR</t>
  </si>
  <si>
    <t>JARDIM APURA</t>
  </si>
  <si>
    <t>CEL JTO A EE PEDRO CASEMIRO LEITE PROFESSOR</t>
  </si>
  <si>
    <t>AVENIDA PROFESSOR JOSE BARRETO</t>
  </si>
  <si>
    <t>CELCOTIA@IG.COM.BR</t>
  </si>
  <si>
    <t>BALNEARIO SAO FRANCISCO</t>
  </si>
  <si>
    <t>JARDIM SAO JUDAS TADEU</t>
  </si>
  <si>
    <t>SONIA MARIA ALEXANDRE PEREIRA PROFESSORA</t>
  </si>
  <si>
    <t>JARDIM TORRAO DE OURO</t>
  </si>
  <si>
    <t xml:space="preserve">WALDEMAR TEIXEIRA </t>
  </si>
  <si>
    <t>E351064A@EDUCACAO.SP.GOV.BR</t>
  </si>
  <si>
    <t>LUIZ PEREIRA SOBRINHO PROFESSOR</t>
  </si>
  <si>
    <t>ALTO DE SANTA LUCIA</t>
  </si>
  <si>
    <t>E040587A@EDUCACAO.SP.GOV.BR</t>
  </si>
  <si>
    <t>JARDIM CASTANHEIRA</t>
  </si>
  <si>
    <t>CESAR DACORSO FILHO PROF</t>
  </si>
  <si>
    <t>JARDIM ETELVINA</t>
  </si>
  <si>
    <t xml:space="preserve">JOAO GOMES DE FARIAS </t>
  </si>
  <si>
    <t>E036560A@EDUCACAO.SP.GOV.BR</t>
  </si>
  <si>
    <t>CHACARA FLORIDA II</t>
  </si>
  <si>
    <t>CHACARA FLORIDA 2</t>
  </si>
  <si>
    <t>RUA CAMINHO CELIO JOSE PAULO</t>
  </si>
  <si>
    <t>E919007A@EDUCACAO.SP.GOV.BR</t>
  </si>
  <si>
    <t>FRANCISCO FERREIRA DE FREITAS</t>
  </si>
  <si>
    <t>RUA PADRE SOARES</t>
  </si>
  <si>
    <t>E024296A@EDUCACAO.SP.GOV.BR</t>
  </si>
  <si>
    <t xml:space="preserve">RODOVIA RAPOSO TAVARES </t>
  </si>
  <si>
    <t>CELESTINA DE CAMPOS TOLEDO TEIXEIRA PROFESSORA</t>
  </si>
  <si>
    <t>FLORESTA DO SUL</t>
  </si>
  <si>
    <t>RUA SEBASTIAO RODRIGUES DE SOUZA</t>
  </si>
  <si>
    <t>E031884A@EDUCACAO.SP.GOV.BR</t>
  </si>
  <si>
    <t>GABRIEL PRESTES</t>
  </si>
  <si>
    <t>E012944A@EDUCACAO.SP.GOV.BR</t>
  </si>
  <si>
    <t>PENITENCIARIA JOSE PARADA NETO I</t>
  </si>
  <si>
    <t xml:space="preserve">BENEDITO CLIMERIO DE SANTANA </t>
  </si>
  <si>
    <t>JULIO MESQUITA</t>
  </si>
  <si>
    <t>LOURENCO DE ALMEIDA SENNE DR</t>
  </si>
  <si>
    <t>POLON</t>
  </si>
  <si>
    <t xml:space="preserve">PIO XII </t>
  </si>
  <si>
    <t>E033704A@EDUCACAO.SP.GOV.BR</t>
  </si>
  <si>
    <t>PARQUE PINHEIROS</t>
  </si>
  <si>
    <t>CENTRO ATEND SOCIOEDUC AO ADOLESCENTE DE PERUIBE CI</t>
  </si>
  <si>
    <t>ESTANCIA PEROLA NEGRA</t>
  </si>
  <si>
    <t>RODOVIA SP 55</t>
  </si>
  <si>
    <t>KM 347</t>
  </si>
  <si>
    <t>PEDAGCASAPERUIBE@FUNDACAOCASA.SP.GOV.BR</t>
  </si>
  <si>
    <t>AFRANIO PEIXOTO</t>
  </si>
  <si>
    <t>RUA MARIA CANDIDA</t>
  </si>
  <si>
    <t>E000760A@EDUCACAO.SP.GOV.BR</t>
  </si>
  <si>
    <t>JARDIM JORGE ATALLA</t>
  </si>
  <si>
    <t>RUA OVIDIO DE BARROS LEITE</t>
  </si>
  <si>
    <t>E916473A@EDUCACAO.SP.GOV.BR</t>
  </si>
  <si>
    <t>JARDIM OURO VERDE</t>
  </si>
  <si>
    <t>ANTONIO FERRAZ</t>
  </si>
  <si>
    <t>MINEIROS DO TIETE</t>
  </si>
  <si>
    <t>RUA 27 DE AGOSTO</t>
  </si>
  <si>
    <t>E025653A@EDUCACAO.SP.GOV.BR</t>
  </si>
  <si>
    <t>CRAVINHOS</t>
  </si>
  <si>
    <t>RUA 1 DE MAIO</t>
  </si>
  <si>
    <t>RAFAEL SAO</t>
  </si>
  <si>
    <t>JARDIM ITACOLOMI</t>
  </si>
  <si>
    <t>VILA PENTEADO</t>
  </si>
  <si>
    <t>JOAO CALY PROFESSOR</t>
  </si>
  <si>
    <t>CIDADE INTERCAP</t>
  </si>
  <si>
    <t xml:space="preserve">ANTONIO MACIEL DE OLIVEIRA </t>
  </si>
  <si>
    <t>E010248A@EDUCACAO.SP.GOV.BR</t>
  </si>
  <si>
    <t>JOEL MIRANDA CAPITAO</t>
  </si>
  <si>
    <t>RUA VIRGINIO TONINI</t>
  </si>
  <si>
    <t>E025012A@EDUCACAO.SP.GOV.BR</t>
  </si>
  <si>
    <t xml:space="preserve">GUAIANAZES </t>
  </si>
  <si>
    <t>PONTE ALTA</t>
  </si>
  <si>
    <t>MACATUBA</t>
  </si>
  <si>
    <t>LEOPOLDO LEME VERNECK</t>
  </si>
  <si>
    <t>PALMITALZINHO</t>
  </si>
  <si>
    <t>BAIRRO PALMITALZINHO</t>
  </si>
  <si>
    <t>E048215A@EDUCACAO.SP.GOV.BR</t>
  </si>
  <si>
    <t>SANTA CLARA D'OESTE</t>
  </si>
  <si>
    <t>SANTA CLARA D OESTE</t>
  </si>
  <si>
    <t xml:space="preserve">MARIO DE ANDRADE </t>
  </si>
  <si>
    <t>AUGUSTO DO AMARAL DEPUTADO</t>
  </si>
  <si>
    <t>E038131A@EDUCACAO.SP.GOV.BR</t>
  </si>
  <si>
    <t>JARDIM CAMPOS ELISEOS</t>
  </si>
  <si>
    <t>AVENIDA MARECHAL JUAREZ TAVORA</t>
  </si>
  <si>
    <t>PARQUE CONTINENTAL</t>
  </si>
  <si>
    <t>VILA PARQUE JABAQUARA</t>
  </si>
  <si>
    <t>OSCAR SALGADO BUENO PROFESSOR</t>
  </si>
  <si>
    <t>VILA DINIZ</t>
  </si>
  <si>
    <t>RUA OROZIMBO MIGUEL DE ABREU</t>
  </si>
  <si>
    <t>E028599A@EDUCACAO.SP.GOV.BR</t>
  </si>
  <si>
    <t>FONSECA MAJOR</t>
  </si>
  <si>
    <t>RUA VENANCIO AYRES</t>
  </si>
  <si>
    <t>E015192A@EDUCACAO.SP.GOV.BR</t>
  </si>
  <si>
    <t>PLINIO CAIADO DE CASTRO DR</t>
  </si>
  <si>
    <t xml:space="preserve">JOAO BATISTA SANTIAGO </t>
  </si>
  <si>
    <t>E002948A@EDUCACAO.SP.GOV.BR</t>
  </si>
  <si>
    <t>MATEUS BISPO DOM</t>
  </si>
  <si>
    <t>RUA QUINZE DE NOVEMBRO</t>
  </si>
  <si>
    <t>E021124A@EDUCACAO.SP.GOV.BR</t>
  </si>
  <si>
    <t>JOSE DOS SANTOS ALMEIDA</t>
  </si>
  <si>
    <t>RUA ANGELO PIPOLO</t>
  </si>
  <si>
    <t>E032980A@EDUCACAO.SP.GOV.BR</t>
  </si>
  <si>
    <t>DOMINGOS QUIRINO FERREIRA CORONEL</t>
  </si>
  <si>
    <t xml:space="preserve">CAFE </t>
  </si>
  <si>
    <t>E004807A@EDUCACAO.SP.GOV.BR</t>
  </si>
  <si>
    <t>ZONA NORTE</t>
  </si>
  <si>
    <t>AVENIDA BRASIL NORTE</t>
  </si>
  <si>
    <t>VILA HORTENCIA</t>
  </si>
  <si>
    <t>NANCI CRISTINA DO ESPIRITO SANTO PROFESSORA</t>
  </si>
  <si>
    <t xml:space="preserve">FERNANDO DE NORONHA </t>
  </si>
  <si>
    <t>E043989A@EDUCACAO.SP.GOV.BR</t>
  </si>
  <si>
    <t xml:space="preserve">ESPIRITO SANTO </t>
  </si>
  <si>
    <t>ESPLANADA DA ESTACAO</t>
  </si>
  <si>
    <t>JARDIM IARA</t>
  </si>
  <si>
    <t>RUA SERRA NEGRA</t>
  </si>
  <si>
    <t>E925676A@EDUCACAO.SP.GOV.BR</t>
  </si>
  <si>
    <t>VICENTE NUNES</t>
  </si>
  <si>
    <t>GABRIEL GONCALVES PROFESSOR</t>
  </si>
  <si>
    <t>VILA CAMILOPOLIS</t>
  </si>
  <si>
    <t xml:space="preserve">CIRO MONTEIRO </t>
  </si>
  <si>
    <t>E907170A@EDUCACAO.SP.GOV.BR</t>
  </si>
  <si>
    <t>ODILON BATISTA JORDAO VEREADOR</t>
  </si>
  <si>
    <t>RUA CORONEL MORAES CUNHA</t>
  </si>
  <si>
    <t>E016780A@EDUCACAO.SP.GOV.BR</t>
  </si>
  <si>
    <t>JARDIM SAO SAVERIO</t>
  </si>
  <si>
    <t>VILA BARAO</t>
  </si>
  <si>
    <t>MARIANO BARBOSA DE SOUZA PROF</t>
  </si>
  <si>
    <t>ESTRADA MUNICIPAL  DO KONDO</t>
  </si>
  <si>
    <t>E908903A@EDUCACAO.SP.GOV.BR</t>
  </si>
  <si>
    <t>PANDIA CALOGERAS</t>
  </si>
  <si>
    <t>AVENIDA PAES DE BARROS</t>
  </si>
  <si>
    <t>E001545A@EDUCACAO.SP.GOV.BR</t>
  </si>
  <si>
    <t>VILA MONTEIRO</t>
  </si>
  <si>
    <t>JARDIM DAS ROSAS</t>
  </si>
  <si>
    <t>RUA TEODORO FEDERZONI</t>
  </si>
  <si>
    <t>E923114A@EDUCACAO.SP.GOV.BR</t>
  </si>
  <si>
    <t>GUILHERMINA</t>
  </si>
  <si>
    <t>PARQUE SENHOR DO BONFIM</t>
  </si>
  <si>
    <t>CAMILO MARQUES PAULA PROFESSOR DOUTOR</t>
  </si>
  <si>
    <t>VILA BRIZOLA</t>
  </si>
  <si>
    <t>RUA WALTER PIMENTEL</t>
  </si>
  <si>
    <t>E049463A@EDUCACAO.SP.GOV.BR</t>
  </si>
  <si>
    <t>VILA ILZE</t>
  </si>
  <si>
    <t>OCTAVIA CANDIDO DOS SANTOS</t>
  </si>
  <si>
    <t>PIRAJUSSARA</t>
  </si>
  <si>
    <t xml:space="preserve">CANTANHEDE </t>
  </si>
  <si>
    <t>E477977A@EDUCACAO.SP.GOV.BR</t>
  </si>
  <si>
    <t>FELICIO LAURITO DOUTOR</t>
  </si>
  <si>
    <t>PASTORIL</t>
  </si>
  <si>
    <t>RUA DOS ESTUDANTES</t>
  </si>
  <si>
    <t xml:space="preserve">E007961A@EDUCACAO.SP.GOV.BR       </t>
  </si>
  <si>
    <t>DONA CATARINA</t>
  </si>
  <si>
    <t>AYROSA</t>
  </si>
  <si>
    <t>ADELINO SIMIONI</t>
  </si>
  <si>
    <t>CLAUDIO ABRAHAO PROFESSOR</t>
  </si>
  <si>
    <t>VILA JUNDIAI</t>
  </si>
  <si>
    <t>RUA DOUTOR JOAO ANTONIO RODRIGUES DE MORAES</t>
  </si>
  <si>
    <t>E044982A@EDUCACAO.SP.GOV.BR</t>
  </si>
  <si>
    <t>JARDIM ANTONIO VON ZUBEN</t>
  </si>
  <si>
    <t>AGUA BRANCA</t>
  </si>
  <si>
    <t>MAURICIO ALVES BRAZ VEREADOR</t>
  </si>
  <si>
    <t>JARDIM MARAGOJIPE</t>
  </si>
  <si>
    <t xml:space="preserve">PIXINGUINHA </t>
  </si>
  <si>
    <t>E912311A@EDUCACAO.SP.GOV.BR</t>
  </si>
  <si>
    <t>ENNIO MARIO BASSALHO DE ANDRADE PROFESSOR</t>
  </si>
  <si>
    <t>VILA PRINCIPE DE GALES</t>
  </si>
  <si>
    <t>PRACA SAO JORGE</t>
  </si>
  <si>
    <t>E008163A@EDUCACAO.SP.GOV.BR</t>
  </si>
  <si>
    <t>ADELIA CHUCRI NEME</t>
  </si>
  <si>
    <t>AVENIDA PRESIDENTE JUSCELINO KUBITSCHEK</t>
  </si>
  <si>
    <t>E046826A@EDUCACAO.SP.GOV.BR</t>
  </si>
  <si>
    <t>JARDIM SANTA ESMERALDA</t>
  </si>
  <si>
    <t>PEDRO BRASIL BANDECCHI PROF</t>
  </si>
  <si>
    <t>E902871A@EDUCACAO.SP.GOV.BR</t>
  </si>
  <si>
    <t>RUA SAO JOSE</t>
  </si>
  <si>
    <t>ANNA TEIXEIRA PRADO ZACHARIAS PROFESSORA</t>
  </si>
  <si>
    <t xml:space="preserve">PAULINA </t>
  </si>
  <si>
    <t>E001491A@EDUCACAO.SP.GOV.BR</t>
  </si>
  <si>
    <t>KM 32</t>
  </si>
  <si>
    <t>CENTRO ATEND SOCIO-EDUC ADOLESC - ENCOSTA NORTE-CI</t>
  </si>
  <si>
    <t xml:space="preserve">ARY CORDOVIL </t>
  </si>
  <si>
    <t>MARIA IZABEL CRUZ PIMENTEL DONA</t>
  </si>
  <si>
    <t>BRAZ</t>
  </si>
  <si>
    <t>RUA CORONEL JOAO CRUZ</t>
  </si>
  <si>
    <t>E038908A@EDUCACAO.SP.GOV.BR</t>
  </si>
  <si>
    <t>JARDIM SAPORITO</t>
  </si>
  <si>
    <t>JOSEPHINA CINTRA DAMIAO PROFESSORA</t>
  </si>
  <si>
    <t>CHACARA NANI</t>
  </si>
  <si>
    <t xml:space="preserve">JARARAU </t>
  </si>
  <si>
    <t>E041786A@EDUCACAO.SP.GOV.BR</t>
  </si>
  <si>
    <t>BAIRRO DO CEDRO</t>
  </si>
  <si>
    <t>CEDRO</t>
  </si>
  <si>
    <t>E012798A@EDUCACAO.SP.GOV.BR</t>
  </si>
  <si>
    <t>EDUIR BENEDICTO SCARPARI PROFESSOR</t>
  </si>
  <si>
    <t xml:space="preserve">LUTERO LUIZ </t>
  </si>
  <si>
    <t>E920782A@EDUCACAO.SP.GOV.BR</t>
  </si>
  <si>
    <t>CESIDIO AMBROGI PROFESSOR</t>
  </si>
  <si>
    <t>VILA IAPI</t>
  </si>
  <si>
    <t xml:space="preserve">GABRIEL ORTIZ MONTEIRO </t>
  </si>
  <si>
    <t>E046838A@EDUCACAO.SP.GOV.BR</t>
  </si>
  <si>
    <t>NARBAL FONTES PROFESSORA</t>
  </si>
  <si>
    <t>AVENIDA CONCEICAO</t>
  </si>
  <si>
    <t>E000711A@EDUCACAO.SP.GOV.BR</t>
  </si>
  <si>
    <t>TRAVESSAO</t>
  </si>
  <si>
    <t>PONTE PRETA</t>
  </si>
  <si>
    <t>MARIANO DE OLIVEIRA PROFESSOR</t>
  </si>
  <si>
    <t>RUA ALMIRANTE ISAIAS DE NORONHA</t>
  </si>
  <si>
    <t>E000139A@EDUCACAO.SP.GOV.BR</t>
  </si>
  <si>
    <t xml:space="preserve">GOIAS </t>
  </si>
  <si>
    <t>SANTA TEREZA</t>
  </si>
  <si>
    <t xml:space="preserve">DENIZAR TREVIZANI </t>
  </si>
  <si>
    <t>ODILA LEITE DOS SANTOS PROFESSORA</t>
  </si>
  <si>
    <t>MONTE BELO</t>
  </si>
  <si>
    <t>R. JUNDIAÍ</t>
  </si>
  <si>
    <t>E007134A@EDUCACAO.SP.GOV.BR</t>
  </si>
  <si>
    <t>ESTHER VERIS CERPE PROFESSORA</t>
  </si>
  <si>
    <t>VILA TEIXEIRA</t>
  </si>
  <si>
    <t xml:space="preserve">MOEMA </t>
  </si>
  <si>
    <t>E034630A@EDUCACAO.SP.GOV.BR</t>
  </si>
  <si>
    <t>FAZENDA SAO BENTO</t>
  </si>
  <si>
    <t>ENGENHEIRO VERAS</t>
  </si>
  <si>
    <t>FAZENDA HAROLDINA</t>
  </si>
  <si>
    <t>E922559A@EDUCACAO.SP.GOV.BR</t>
  </si>
  <si>
    <t>JARDIM REAL</t>
  </si>
  <si>
    <t>CIDADE JARDIM CUMBICA</t>
  </si>
  <si>
    <t>SAO VICENTE DE PAULO</t>
  </si>
  <si>
    <t>DOM BARRETO</t>
  </si>
  <si>
    <t>E016974A@EDUCACAO.SP.GOV.BR</t>
  </si>
  <si>
    <t>JARDIM SIMUS</t>
  </si>
  <si>
    <t>AMERICO FIGUEIREDO DOUTOR</t>
  </si>
  <si>
    <t>JARDIM NOVO ANGULO</t>
  </si>
  <si>
    <t>JARDIM TARUMA</t>
  </si>
  <si>
    <t>VILA MOREIRA</t>
  </si>
  <si>
    <t>PARQUE DOS CAMARGOS</t>
  </si>
  <si>
    <t>KM 20</t>
  </si>
  <si>
    <t>NANTES</t>
  </si>
  <si>
    <t>JARDIM PEDRO OMETTO</t>
  </si>
  <si>
    <t>MARIO TAVARES DOUTOR</t>
  </si>
  <si>
    <t>VILA SAO BENEDITO</t>
  </si>
  <si>
    <t xml:space="preserve">GUILHERME NICOLETTI </t>
  </si>
  <si>
    <t>E013407A@EDUCACAO.SP.GOV.BR</t>
  </si>
  <si>
    <t xml:space="preserve">NACOES UNIDAS </t>
  </si>
  <si>
    <t>ENGENHEIRO COELHO</t>
  </si>
  <si>
    <t>VILA GUMERCINDO</t>
  </si>
  <si>
    <t>ANTONIO FIRMINO DE PROENCA PROF</t>
  </si>
  <si>
    <t>RUA DA MOOCA</t>
  </si>
  <si>
    <t>E001454A@EDUCACAO.SP.GOV.BR</t>
  </si>
  <si>
    <t xml:space="preserve">HORTENCIAS </t>
  </si>
  <si>
    <t>DAVID CARNEIRO EWBANK</t>
  </si>
  <si>
    <t xml:space="preserve">ALBERTO DE AZEVEDO </t>
  </si>
  <si>
    <t>E022937A@EDUCACAO.SP.GOV.BR</t>
  </si>
  <si>
    <t>MOMBACA</t>
  </si>
  <si>
    <t>PARQUE DOROTEIA</t>
  </si>
  <si>
    <t>RUA DOS CALANGOS</t>
  </si>
  <si>
    <t>E566020A@EDUCACAO.SP.GOV.BR</t>
  </si>
  <si>
    <t>INES BREGA CORDEIRO PROFESSORA</t>
  </si>
  <si>
    <t>VILA PRINCESA ISABEL</t>
  </si>
  <si>
    <t xml:space="preserve">CENTRALINA </t>
  </si>
  <si>
    <t>E904867A@EDUCACAO.SP.GOV.BR</t>
  </si>
  <si>
    <t>ORLANDO MAURICIO ZAMBOTTO</t>
  </si>
  <si>
    <t>JARINU</t>
  </si>
  <si>
    <t>MARACANA</t>
  </si>
  <si>
    <t>RUA JOSE EDUARDO</t>
  </si>
  <si>
    <t>E910533A@EDUCACAO.SP.GOV.BR</t>
  </si>
  <si>
    <t>BALBINA NETTO VELLOSO PROFA</t>
  </si>
  <si>
    <t xml:space="preserve">FRANCISCO FERNANDES FRAZAO </t>
  </si>
  <si>
    <t>E003281A@EDUCACAO.SP.GOV.BR</t>
  </si>
  <si>
    <t>CEL JTO A EE JOAQUIM FERNANDO PAES DE BARROS NETO</t>
  </si>
  <si>
    <t>PARQUE PARAISO</t>
  </si>
  <si>
    <t>RUA PERSIA</t>
  </si>
  <si>
    <t>GERALDO ALVES MACHADO PROF</t>
  </si>
  <si>
    <t>ALVARES FLORENCE</t>
  </si>
  <si>
    <t>E028952A@EDUCACAO.SP.GOV.BR</t>
  </si>
  <si>
    <t>MARIA DE LOURDES GUIMARAES PROFESSORA</t>
  </si>
  <si>
    <t>JARDIM CRISTIANE</t>
  </si>
  <si>
    <t xml:space="preserve">ITUIUTABA </t>
  </si>
  <si>
    <t>E037266A@EDUCACAO.SP.GOV.BR</t>
  </si>
  <si>
    <t>JOAQUIM RODRIGUES MADUREIRA</t>
  </si>
  <si>
    <t xml:space="preserve">ORQUIDEAS </t>
  </si>
  <si>
    <t>E025562A@EDUCACAO.SP.GOV.BR</t>
  </si>
  <si>
    <t>E023991A@EDUCACAO.SP.GOV.BR</t>
  </si>
  <si>
    <t>JARDIM CARAMINGUAVA</t>
  </si>
  <si>
    <t>TACIBA</t>
  </si>
  <si>
    <t>JOSE GABRIEL DE OLIVEIRA</t>
  </si>
  <si>
    <t xml:space="preserve">CILLO </t>
  </si>
  <si>
    <t>E017012A@EDUCACAO.SP.GOV.BR</t>
  </si>
  <si>
    <t>PARQUE SAO FRANCISCO</t>
  </si>
  <si>
    <t>DOURADO</t>
  </si>
  <si>
    <t>JOSE DO RIO PRETO SAO</t>
  </si>
  <si>
    <t>PARQUE SANTOS DUMONT</t>
  </si>
  <si>
    <t>VILA PROGRESSO (ZONA LESTE)</t>
  </si>
  <si>
    <t>SE</t>
  </si>
  <si>
    <t>RUA DA FIGUEIRA</t>
  </si>
  <si>
    <t>E001363A@EDUCACAO.SP.GOV.BR</t>
  </si>
  <si>
    <t>MIGUEL RUSSO</t>
  </si>
  <si>
    <t xml:space="preserve">TABAJARA </t>
  </si>
  <si>
    <t>JUMIRIM</t>
  </si>
  <si>
    <t>CAPINZAL</t>
  </si>
  <si>
    <t>JARDIM FLAMBOYANS</t>
  </si>
  <si>
    <t>PARQUE DOS FLAMBOYANS</t>
  </si>
  <si>
    <t xml:space="preserve">VIRGILIO BUENO </t>
  </si>
  <si>
    <t>E576475A@EDUCACAO.SP.GOV.BR</t>
  </si>
  <si>
    <t>NUPORANGA</t>
  </si>
  <si>
    <t>PARQUE SAO LUCAS</t>
  </si>
  <si>
    <t>RUA SAO LUCAS</t>
  </si>
  <si>
    <t xml:space="preserve">RIO BRANCO </t>
  </si>
  <si>
    <t>JAIME CORTESAO</t>
  </si>
  <si>
    <t xml:space="preserve">JORGE WASHINGTON </t>
  </si>
  <si>
    <t>E039111A@EDUCACAO.SP.GOV.BR</t>
  </si>
  <si>
    <t xml:space="preserve">FENICIA </t>
  </si>
  <si>
    <t>OSWALDO CRUZ</t>
  </si>
  <si>
    <t>HENRIQUE NICOPELLI MONSENHOR</t>
  </si>
  <si>
    <t>JARDIM PEROLA</t>
  </si>
  <si>
    <t xml:space="preserve">ACUCAR </t>
  </si>
  <si>
    <t>E922353A@EDUCACAO.SP.GOV.BR</t>
  </si>
  <si>
    <t>PORTAL SANTA FE</t>
  </si>
  <si>
    <t>MARCIO DE SOUZA E MELLO MARECHAL DO AR</t>
  </si>
  <si>
    <t>JARDIM PANORAMA</t>
  </si>
  <si>
    <t>RUA GRACA ARANHA</t>
  </si>
  <si>
    <t>E043138A@EDUCACAO.SP.GOV.BR</t>
  </si>
  <si>
    <t>JOSE DE CARVALHO PADRE</t>
  </si>
  <si>
    <t>VILA MARIETA</t>
  </si>
  <si>
    <t>MIGUEL SAO</t>
  </si>
  <si>
    <t>E002781A@EDUCACAO.SP.GOV.BR</t>
  </si>
  <si>
    <t>ALIPIO DE BARROS PROFESSOR</t>
  </si>
  <si>
    <t>AVENIDA COMENDADOR FEIZ ZARZUR</t>
  </si>
  <si>
    <t>E000206A@EDUCACAO.SP.GOV.BR</t>
  </si>
  <si>
    <t>BENEDITO ESTEVAM DOS SANTOS DOUTOR</t>
  </si>
  <si>
    <t>VILA SANTO ESTEVAO</t>
  </si>
  <si>
    <t xml:space="preserve">AGUAPEI </t>
  </si>
  <si>
    <t>E002070A@EDUCACAO.SP.GOV.BR</t>
  </si>
  <si>
    <t>CRUZ SANTA</t>
  </si>
  <si>
    <t>ANTONIO CARLOS DA TRINDADE</t>
  </si>
  <si>
    <t xml:space="preserve">ONIX </t>
  </si>
  <si>
    <t>E924040A@EDUCACAO.SP.GOV.BR</t>
  </si>
  <si>
    <t>CELIA RIBEIRO LANDIM PROFA</t>
  </si>
  <si>
    <t xml:space="preserve">LOURENCO FRANCO DO PRADO </t>
  </si>
  <si>
    <t>E923795A@EDUCACAO.SP.GOV.BR</t>
  </si>
  <si>
    <t>YOSHIYA TAKAOKA</t>
  </si>
  <si>
    <t>VILA PAIVA</t>
  </si>
  <si>
    <t xml:space="preserve">JOSE BONIFACIO DE ARANTES </t>
  </si>
  <si>
    <t>E013648A@EDUCACAO.SP.GOV.BR</t>
  </si>
  <si>
    <t>MARIA CECILIA DA SILVA GROHMANN PROFESSORA</t>
  </si>
  <si>
    <t>VILA CAMPANELA</t>
  </si>
  <si>
    <t xml:space="preserve">JOSE ALVES DOS SANTOS </t>
  </si>
  <si>
    <t>E003207A@EDUCACAO.SP.GOV.BR</t>
  </si>
  <si>
    <t>LUIZ LOBO NETO DOUTOR</t>
  </si>
  <si>
    <t xml:space="preserve">MACAUBA </t>
  </si>
  <si>
    <t>E008096A@EDUCACAO.SP.GOV.BR</t>
  </si>
  <si>
    <t>RUA SAO SALVADOR</t>
  </si>
  <si>
    <t>FLAVIO XAVIER ARANTES PROFESSOR</t>
  </si>
  <si>
    <t>RUA MIGUEL FERNANDES MALDONADO</t>
  </si>
  <si>
    <t>E037503A@EDUCACAO.SP.GOV.BR</t>
  </si>
  <si>
    <t>ANTONIO JOSE DE SUCRE</t>
  </si>
  <si>
    <t xml:space="preserve">VALDOMIRO GONZAGA SILVA </t>
  </si>
  <si>
    <t>E925385A@EDUCACAO.SP.GOV.BR</t>
  </si>
  <si>
    <t xml:space="preserve">ELIAS ALVES DA COSTA </t>
  </si>
  <si>
    <t>AVENIDA DA SAUDADE</t>
  </si>
  <si>
    <t>ALAMEDA YOSAKICHI YOSHIDA</t>
  </si>
  <si>
    <t>PAULO DE FARIA</t>
  </si>
  <si>
    <t>RUA BOM JESUS</t>
  </si>
  <si>
    <t>IRACEMA LEITE E SILVA PROFESSORA</t>
  </si>
  <si>
    <t>BOREBI</t>
  </si>
  <si>
    <t>E025914A@EDUCACAO.SP.GOV.BR</t>
  </si>
  <si>
    <t>VILA GEA</t>
  </si>
  <si>
    <t xml:space="preserve">TONINHAS </t>
  </si>
  <si>
    <t>PENITENCIARIA DE PARAGUACU PAULISTA</t>
  </si>
  <si>
    <t>SAPEZAL</t>
  </si>
  <si>
    <t>KM 47</t>
  </si>
  <si>
    <t>RODOVIA MANILIO GOBBI</t>
  </si>
  <si>
    <t>BARAO ATALIBA NOGUEIRA</t>
  </si>
  <si>
    <t>RAQUEL SAES MELHADO DA SILVA PROFESSORA</t>
  </si>
  <si>
    <t>JARDIM  NOVA HORTOLANDIA</t>
  </si>
  <si>
    <t>RUA WALDOMIRO CARLOS DA SILVA</t>
  </si>
  <si>
    <t>E047806A@EDUCACAO.SP.GOV.BR</t>
  </si>
  <si>
    <t>LUIS ARROBAS MARTINS DOUTOR</t>
  </si>
  <si>
    <t>VILA ZELINA</t>
  </si>
  <si>
    <t>JOAQUIM LEME DO PRADO PROFESSOR</t>
  </si>
  <si>
    <t>AVENIDA IMIRIM</t>
  </si>
  <si>
    <t>E000848A@EDUCACAO.SP.GOV.BR</t>
  </si>
  <si>
    <t>VILA NICACIO</t>
  </si>
  <si>
    <t>CENTRO ATEND SOCIO-EDUC ADOLESC - FRANCO DA ROCHA-CI -1</t>
  </si>
  <si>
    <t>RUA MARCOS VINICIUS DONADEL GOES</t>
  </si>
  <si>
    <t>IFROCHA@CASA.SP.GOV.BR</t>
  </si>
  <si>
    <t>MIGUEL ABU YAGHI CORONEL</t>
  </si>
  <si>
    <t>RUA PROFESSOR JORGE DE ALMEIDA</t>
  </si>
  <si>
    <t>E035185A@EDUCACAO.SP.GOV.BR</t>
  </si>
  <si>
    <t>ALICE ANTENOR DE SOUZA PROFESSORA</t>
  </si>
  <si>
    <t>JARDIM PICERNO II</t>
  </si>
  <si>
    <t>RUA DAS CRIANCAS</t>
  </si>
  <si>
    <t>E049414A@EDUCACAO.SP.GOV.BR</t>
  </si>
  <si>
    <t>RUA ALAGOAS</t>
  </si>
  <si>
    <t>ESTHER GARCIA PROFA EE</t>
  </si>
  <si>
    <t>JARDIM MYRNA</t>
  </si>
  <si>
    <t>RUA ANTONIO CARLOS BENJAMIM DOS SANTOS</t>
  </si>
  <si>
    <t>E046361A@EDUCACAO.SP.GOV.BR</t>
  </si>
  <si>
    <t>BENEDITO FAGUNDES MARQUES</t>
  </si>
  <si>
    <t>AV DOS COQUEIROS</t>
  </si>
  <si>
    <t>E005712A@EDUCACAO.SP.GOV.BR</t>
  </si>
  <si>
    <t>CAMBUI</t>
  </si>
  <si>
    <t>ANTENOR SOARES GANDRA DOUTOR</t>
  </si>
  <si>
    <t>JARDIM LARANJEIRAS</t>
  </si>
  <si>
    <t xml:space="preserve">VIANAS </t>
  </si>
  <si>
    <t>CABRALIA PAULISTA</t>
  </si>
  <si>
    <t>CECILIA DE GODOY CAMARGO JORNALISTA</t>
  </si>
  <si>
    <t>JARDIM ROSALINA</t>
  </si>
  <si>
    <t>RUA SILVANA TEIXEIRA REIS</t>
  </si>
  <si>
    <t>E127796A@EDUCACAO.SP.GOV.BR</t>
  </si>
  <si>
    <t>TABAPUA</t>
  </si>
  <si>
    <t>ELZA SALVESTRO BONILHA PROFESSORA</t>
  </si>
  <si>
    <t>JARDIM ITANGUA</t>
  </si>
  <si>
    <t xml:space="preserve">ARLINDA ALMEIDA DOS SANTOS </t>
  </si>
  <si>
    <t>E042419A@EDUCACAO.SP.GOV.BR</t>
  </si>
  <si>
    <t>MUNHOZ JUNIOR</t>
  </si>
  <si>
    <t>JARDIM NOVA AMERICA</t>
  </si>
  <si>
    <t>JARDIM ROBRU</t>
  </si>
  <si>
    <t>JULIO MAIA</t>
  </si>
  <si>
    <t xml:space="preserve">SOBRAL JUNIOR </t>
  </si>
  <si>
    <t>E000851A@EDUCACAO.SP.GOV.BR</t>
  </si>
  <si>
    <t>JARDIM CENTENARIO</t>
  </si>
  <si>
    <t>JOSE ANTONIO COUTINHO CONDINO PROFESSOR</t>
  </si>
  <si>
    <t>JARDIM SANTA HERMINIA</t>
  </si>
  <si>
    <t xml:space="preserve">A </t>
  </si>
  <si>
    <t>E912712A@EDUCACAO.SP.GOV.BR</t>
  </si>
  <si>
    <t>PRESCILIANO PINTO DE OLIVEIRA DOUTOR</t>
  </si>
  <si>
    <t>NIPOA</t>
  </si>
  <si>
    <t>E027480A@EDUCACAO.SP.GOV.BR</t>
  </si>
  <si>
    <t>MOYSES HORTA DE MACEDO PROFESSOR</t>
  </si>
  <si>
    <t>RUA 7 DE SETEMBRO</t>
  </si>
  <si>
    <t>E018946A@EDUCACAO.SP.GOV.BR</t>
  </si>
  <si>
    <t>PARANAPIACABA</t>
  </si>
  <si>
    <t>ROSA MARI DE SOUZA SIMIELLI PROFESSORA</t>
  </si>
  <si>
    <t>SOROCABANO</t>
  </si>
  <si>
    <t>AVENIDA MAJOR NOVAES</t>
  </si>
  <si>
    <t>E023735A@EDUCACAO.SP.GOV.BR</t>
  </si>
  <si>
    <t>JARDIM SANTO ELIAS</t>
  </si>
  <si>
    <t xml:space="preserve">EUCLIDES DA CUNHA </t>
  </si>
  <si>
    <t>ANTONIO XAVIER MENDONCA PROF</t>
  </si>
  <si>
    <t xml:space="preserve">ROMEU CRIVELLI QUADRA </t>
  </si>
  <si>
    <t>E025227A@EDUCACAO.SP.GOV.BR</t>
  </si>
  <si>
    <t>EUGENIO DE MELLO</t>
  </si>
  <si>
    <t>JARDIM VISTA ALEGRE</t>
  </si>
  <si>
    <t>IRACEMAPOLIS</t>
  </si>
  <si>
    <t>EURIPEDES DE CASTRO</t>
  </si>
  <si>
    <t xml:space="preserve">EDGAR RUZZANT </t>
  </si>
  <si>
    <t>E001119A@EDUCACAO.SP.GOV.BR</t>
  </si>
  <si>
    <t>CIDADE JARDIM II</t>
  </si>
  <si>
    <t xml:space="preserve">VIOLETAS </t>
  </si>
  <si>
    <t>CONJUNTO RESIDENCIAL JOSE BONIFACIO</t>
  </si>
  <si>
    <t>DOS PAES</t>
  </si>
  <si>
    <t>ANNA PERES DA SILVA PROFESSORA</t>
  </si>
  <si>
    <t xml:space="preserve">VICENZO SARDELLI </t>
  </si>
  <si>
    <t>E918854A@EDUCACAO.SP.GOV.BR</t>
  </si>
  <si>
    <t>VILA AMELIA</t>
  </si>
  <si>
    <t>JOAQUIM FERREIRA PEDRO PROF</t>
  </si>
  <si>
    <t>ANTONIO HADDAD</t>
  </si>
  <si>
    <t>E013110A@EDUCACAO.SP.GOV.BR</t>
  </si>
  <si>
    <t>SIMAO SALEM REVERENDO</t>
  </si>
  <si>
    <t xml:space="preserve">LAS PALMAS </t>
  </si>
  <si>
    <t>E038489A@EDUCACAO.SP.GOV.BR</t>
  </si>
  <si>
    <t>JARDIM ISIS</t>
  </si>
  <si>
    <t>CLEOPHANIA GALVAO DA SILVA PROFA</t>
  </si>
  <si>
    <t>VILA CARVALHO</t>
  </si>
  <si>
    <t xml:space="preserve">LUIZ NOBILE </t>
  </si>
  <si>
    <t>E033212A@EDUCACAO.SP.GOV.BR</t>
  </si>
  <si>
    <t>JOAO BAPTISTA TEIXEIRA</t>
  </si>
  <si>
    <t>RUA CARLOS GOMES</t>
  </si>
  <si>
    <t>E027406A@EDUCACAO.SP.GOV.BR</t>
  </si>
  <si>
    <t>ISAC PEREIRA GARCEZ ENG</t>
  </si>
  <si>
    <t>RUA VENDRAMIM</t>
  </si>
  <si>
    <t>E031276A@EDUCACAO.SP.GOV.BR</t>
  </si>
  <si>
    <t>LUIS WASHINGTON VITA PROFESSOR</t>
  </si>
  <si>
    <t>FRANCISCO SILVIANO ALVES BRANDAO VICE-PRESIDENTE</t>
  </si>
  <si>
    <t>E007596A@EDUCACAO.SP.GOV.BR</t>
  </si>
  <si>
    <t>VILA MARINGA</t>
  </si>
  <si>
    <t xml:space="preserve">LONDRINA </t>
  </si>
  <si>
    <t>NOVO PARAISO</t>
  </si>
  <si>
    <t>ALICE CHUERY PROFESSORA</t>
  </si>
  <si>
    <t>RUA ANTONIO CAMARGO</t>
  </si>
  <si>
    <t>E006208A@EDUCACAO.SP.GOV.BR</t>
  </si>
  <si>
    <t>ZEICY APPARECIDA NOGUEIRA BAPTISTA PROFESSORA</t>
  </si>
  <si>
    <t>JARDIM OLIVEIRAS</t>
  </si>
  <si>
    <t xml:space="preserve">JOSE DOMINGUES DE MORAES </t>
  </si>
  <si>
    <t>E010297A@EDUCACAO.SP.GOV.BR</t>
  </si>
  <si>
    <t>JARDIM JAPAO</t>
  </si>
  <si>
    <t xml:space="preserve">CEREJEIRAS </t>
  </si>
  <si>
    <t>WALTER SCHEPIS PROFESSOR</t>
  </si>
  <si>
    <t>SITIO PAECARA</t>
  </si>
  <si>
    <t>RUA JOANA MENEZES DE MELLO FARO</t>
  </si>
  <si>
    <t>E011484A@EDUCACAO.SP.GOV.BR</t>
  </si>
  <si>
    <t>HONORATO FERREIRA DA SILVA</t>
  </si>
  <si>
    <t>ITABOA</t>
  </si>
  <si>
    <t>RUA MIRASSOL</t>
  </si>
  <si>
    <t>E905252A@EDUCACAO.SP.GOV.BR</t>
  </si>
  <si>
    <t>CEEJA DE GUARUJA</t>
  </si>
  <si>
    <t>JARDIM HELENA MARIA</t>
  </si>
  <si>
    <t>CARLOS NERHING DOUTOR</t>
  </si>
  <si>
    <t>E482473A@EDUCACAO.SP.GOV.BR</t>
  </si>
  <si>
    <t>VICTOR MIGUEL ROMANO PROF</t>
  </si>
  <si>
    <t>E001727A@EDUCACAO.SP.GOV.BR</t>
  </si>
  <si>
    <t>MANUEL ALVES CONEGO</t>
  </si>
  <si>
    <t>JARDIM MORRO AZUL</t>
  </si>
  <si>
    <t>PRACA PRIMEIRO DE MAIO</t>
  </si>
  <si>
    <t>E904028A@EDUCACAO.SP.GOV.BR</t>
  </si>
  <si>
    <t>JARDIM ESTER</t>
  </si>
  <si>
    <t>VILA HELENA</t>
  </si>
  <si>
    <t>PONTE SECA</t>
  </si>
  <si>
    <t>JOSE JOAQUIM CARDOSO DE MELLO NETO PROFESSOR</t>
  </si>
  <si>
    <t>JARDIM DAS ROSAS (ZONA SUL)</t>
  </si>
  <si>
    <t xml:space="preserve">TEIXEIRA LOPES </t>
  </si>
  <si>
    <t>E038222A@EDUCACAO.SP.GOV.BR</t>
  </si>
  <si>
    <t>JARDIM GLORIA</t>
  </si>
  <si>
    <t>VIRGILIO SILVEIRA PROF</t>
  </si>
  <si>
    <t>RECHA</t>
  </si>
  <si>
    <t>RECHAN</t>
  </si>
  <si>
    <t>RUA JOAO GALDINO DE CAMARGO</t>
  </si>
  <si>
    <t>E015155A@EDUCACAO.SP.GOV.BR</t>
  </si>
  <si>
    <t>ORINDIUVA</t>
  </si>
  <si>
    <t>JARDIM GUANABARA</t>
  </si>
  <si>
    <t>TURMALINA</t>
  </si>
  <si>
    <t>JARDIM MORUMBI</t>
  </si>
  <si>
    <t>JARDIM SANTA TEREZINHA</t>
  </si>
  <si>
    <t xml:space="preserve">EDUARDO PRADO </t>
  </si>
  <si>
    <t>GENESIO DE ASSIS PROF</t>
  </si>
  <si>
    <t>ALDO CAMPOS VEREADOR</t>
  </si>
  <si>
    <t>E029890A@EDUCACAO.SP.GOV.BR</t>
  </si>
  <si>
    <t>NUCLEO HABITACIONAL LUIS ZILLO</t>
  </si>
  <si>
    <t>GUAICARA</t>
  </si>
  <si>
    <t>BARRINHA</t>
  </si>
  <si>
    <t>RUA MACHADO DE ASSIS</t>
  </si>
  <si>
    <t>JARDIM CAROMBE</t>
  </si>
  <si>
    <t>GENOVEVA JUNQUEIRA DONA</t>
  </si>
  <si>
    <t>VILA CLELIA</t>
  </si>
  <si>
    <t xml:space="preserve">NILO NORONHA </t>
  </si>
  <si>
    <t>E026165A@EDUCACAO.SP.GOV.BR</t>
  </si>
  <si>
    <t xml:space="preserve">AMAZONAS </t>
  </si>
  <si>
    <t>HORACIO LAFER MINISTRO</t>
  </si>
  <si>
    <t xml:space="preserve">DIAS DA SILVA </t>
  </si>
  <si>
    <t>E000700A@EDUCACAO.SP.GOV.BR</t>
  </si>
  <si>
    <t>VILA SANTA ROSA</t>
  </si>
  <si>
    <t>RIBEIRAO</t>
  </si>
  <si>
    <t>JARDIM ALAMO</t>
  </si>
  <si>
    <t>VILA DAS BELEZAS</t>
  </si>
  <si>
    <t>BALNEARIO SAO JOSE</t>
  </si>
  <si>
    <t>RUA DO COMERCIO</t>
  </si>
  <si>
    <t>ZULMIRA DA SILVA SALLES PROFESSORA</t>
  </si>
  <si>
    <t>JARDIM URANO</t>
  </si>
  <si>
    <t xml:space="preserve">OLAVO GUIMARAES CORREA </t>
  </si>
  <si>
    <t>E028605A@EDUCACAO.SP.GOV.BR</t>
  </si>
  <si>
    <t>VILA MENK</t>
  </si>
  <si>
    <t>JARDIM DANIEL DAVID HADDAD</t>
  </si>
  <si>
    <t>RUA BRASIL</t>
  </si>
  <si>
    <t>ANA ROSA ZUCKER D'ANNUNZIATA PROFA</t>
  </si>
  <si>
    <t>PARQUE PAULISTA</t>
  </si>
  <si>
    <t>LUZIA PERES REGO PROFESSORA</t>
  </si>
  <si>
    <t>E025471A@EDUCACAO.SP.GOV.BR</t>
  </si>
  <si>
    <t>RUA SANTO RIZZO</t>
  </si>
  <si>
    <t>JARDIM MITSUTANI</t>
  </si>
  <si>
    <t xml:space="preserve">DOMINGOS SEQUEIRA </t>
  </si>
  <si>
    <t>ANTONIO MOREIRA COELHO DEPUTADO</t>
  </si>
  <si>
    <t>E012075A@EDUCACAO.SP.GOV.BR</t>
  </si>
  <si>
    <t>MARIA AMELIA BRAZ PROFA</t>
  </si>
  <si>
    <t>JARDIM SAO RAFAEL</t>
  </si>
  <si>
    <t>AMADOR ARRAIS FREI</t>
  </si>
  <si>
    <t>E005447A@EDUCACAO.SP.GOV.BR</t>
  </si>
  <si>
    <t>OTTO DE BARROS VIDAL PROFESSOR</t>
  </si>
  <si>
    <t xml:space="preserve">JOAQUIM JOSE DE LIMA </t>
  </si>
  <si>
    <t>E041683A@EDUCACAO.SP.GOV.BR</t>
  </si>
  <si>
    <t>BAIRRO BOA VISTA INTERVALES</t>
  </si>
  <si>
    <t>BOA VISTA INTERVALES</t>
  </si>
  <si>
    <t>BAIRRO BOA VISTA</t>
  </si>
  <si>
    <t>E915075A@EDUCACAO.SP.GOV.BR</t>
  </si>
  <si>
    <t>BOA ESPERANCA DO SUL</t>
  </si>
  <si>
    <t>AVENIDA DOS NOGUEIRAS</t>
  </si>
  <si>
    <t xml:space="preserve">ESTELA NAVES JUNQUEIRA </t>
  </si>
  <si>
    <t>RUA AURORA</t>
  </si>
  <si>
    <t>AGUAS DE SAO PEDRO</t>
  </si>
  <si>
    <t>ANTONIO VIEIRA PADRE</t>
  </si>
  <si>
    <t>AVENIDA CRUZEIRO DO SUL</t>
  </si>
  <si>
    <t>E000929A@EDUCACAO.SP.GOV.BR</t>
  </si>
  <si>
    <t>AFONSO MORENO</t>
  </si>
  <si>
    <t>JD SANTO ANTONIO</t>
  </si>
  <si>
    <t>R OLAVO BILAC</t>
  </si>
  <si>
    <t>E041853A@EDUCACAO.SP.GOV.BR</t>
  </si>
  <si>
    <t>CHACARA INGLESA</t>
  </si>
  <si>
    <t>AUGUSTO DA SILVA CESAR PROF</t>
  </si>
  <si>
    <t>EXPEDICIONARIOS DO BRASIL</t>
  </si>
  <si>
    <t>E021957A@EDUCACAO.SP.GOV.BR</t>
  </si>
  <si>
    <t>ANA LUIZA FLORENCE BORGES PROFA</t>
  </si>
  <si>
    <t>JARDIM SILVEIRA</t>
  </si>
  <si>
    <t xml:space="preserve">JOSE PAULO CANDIDO </t>
  </si>
  <si>
    <t>E039172A@EDUCACAO.SP.GOV.BR</t>
  </si>
  <si>
    <t xml:space="preserve">LAGRIMAS </t>
  </si>
  <si>
    <t>RUA ARACAJU</t>
  </si>
  <si>
    <t>BENEDITO DOS SANTOS GUERREIRO</t>
  </si>
  <si>
    <t>RUA SAO CARLOS</t>
  </si>
  <si>
    <t>E901027A@EDUCACAO.SP.GOV.BR</t>
  </si>
  <si>
    <t>GERALDINO DOS SANTOS DEPUTADO</t>
  </si>
  <si>
    <t>E910831A@EDUCACAO.SP.GOV.BR</t>
  </si>
  <si>
    <t>FRANCISCA DE ASSIS FERREIRA NOVAK</t>
  </si>
  <si>
    <t>JARDIM SANTA BARBARA</t>
  </si>
  <si>
    <t>AVENIDA SANTA BARBARA</t>
  </si>
  <si>
    <t>E006014A@EDUCACAO.SP.GOV.BR</t>
  </si>
  <si>
    <t>CENTRO ATEND SOCIOEDUC ADOLESC SAO JOSE DOS CAMPOS CI</t>
  </si>
  <si>
    <t>TAMOIOS</t>
  </si>
  <si>
    <t>RODOVIA TAMOIOS</t>
  </si>
  <si>
    <t>PEGAGCSETAMOIOS@CASA.SP.GOV.BR</t>
  </si>
  <si>
    <t>BAIRRO FRANCISCO CASTILHO</t>
  </si>
  <si>
    <t>FRANCISCO CASTILHO</t>
  </si>
  <si>
    <t>NERIO BISUTTI</t>
  </si>
  <si>
    <t>E462792A@EDUCACAO.SP.GOV.BR</t>
  </si>
  <si>
    <t>JARDIM LEONIDAS MOREIRA</t>
  </si>
  <si>
    <t>PARQUE JAMBEIRO</t>
  </si>
  <si>
    <t>JARDIM SAO LUIZ</t>
  </si>
  <si>
    <t>VILA AUGUSTA</t>
  </si>
  <si>
    <t>MOACYR SANTOS DE CAMPOS PROFESSOR</t>
  </si>
  <si>
    <t>JARDIM NILOPOLIS</t>
  </si>
  <si>
    <t>RUA COMANDANTE ATALIBA EURIDES VIEIRA</t>
  </si>
  <si>
    <t>E903875A@EDUCACAO.SP.GOV.BR</t>
  </si>
  <si>
    <t>TIAGO ALBERIONE PADRE</t>
  </si>
  <si>
    <t>MACAUBAL</t>
  </si>
  <si>
    <t>ERNANI CALBUCCI PROF</t>
  </si>
  <si>
    <t>TUCURA</t>
  </si>
  <si>
    <t xml:space="preserve">JOSE MATHIAS </t>
  </si>
  <si>
    <t>E020618A@EDUCACAO.SP.GOV.BR</t>
  </si>
  <si>
    <t>LAMIA DEL CISTIA</t>
  </si>
  <si>
    <t>VILA AUREA (VICENTE DE CARVALHO)</t>
  </si>
  <si>
    <t xml:space="preserve">ALTINOPOLIS </t>
  </si>
  <si>
    <t>E041610A@EDUCACAO.SP.GOV.BR</t>
  </si>
  <si>
    <t>JAIR TOLEDO XAVIER PROFESSOR</t>
  </si>
  <si>
    <t>E923254A@EDUCACAO.SP.GOV.BR</t>
  </si>
  <si>
    <t>CELSO FERREIRA DA SILVA PROFESSOR</t>
  </si>
  <si>
    <t>RUA SANTO ANTONIO</t>
  </si>
  <si>
    <t xml:space="preserve">RIACHUELO </t>
  </si>
  <si>
    <t>JARDIM IMPERIAL</t>
  </si>
  <si>
    <t>ANNETTE MARLENE FERNANDES DE MELLO IRMA</t>
  </si>
  <si>
    <t>VILA GUARACIABA</t>
  </si>
  <si>
    <t xml:space="preserve">ARLINDO BETTIO </t>
  </si>
  <si>
    <t>45B</t>
  </si>
  <si>
    <t>E924374A@EDUCACAO.SP.GOV.BR</t>
  </si>
  <si>
    <t>LAUDELINA DE OLIVEIRA POURRAT PROFESSORA</t>
  </si>
  <si>
    <t>VALE DO REDENTOR II</t>
  </si>
  <si>
    <t>RUA JOSE CALSONI</t>
  </si>
  <si>
    <t>E900473A@EDUCACAO.SP.GOV.BR</t>
  </si>
  <si>
    <t>IPUA</t>
  </si>
  <si>
    <t>UBALDO COSTA LEITE DOUTOR</t>
  </si>
  <si>
    <t xml:space="preserve">JOSE DA COSTA PEREIRA </t>
  </si>
  <si>
    <t>E037655A@EDUCACAO.SP.GOV.BR</t>
  </si>
  <si>
    <t>SILVA JARDIM</t>
  </si>
  <si>
    <t xml:space="preserve">TUCURUVI </t>
  </si>
  <si>
    <t>E001156A@EDUCACAO.SP.GOV.BR</t>
  </si>
  <si>
    <t>FAUSTO CARDOSO FIGUEIRA DE MELLO DOUTOR</t>
  </si>
  <si>
    <t xml:space="preserve">FRANCISCO ALVES </t>
  </si>
  <si>
    <t>E008801A@EDUCACAO.SP.GOV.BR</t>
  </si>
  <si>
    <t>JARDIM COLORADO</t>
  </si>
  <si>
    <t xml:space="preserve">BARREIRA GRANDE </t>
  </si>
  <si>
    <t>JOAO GUIDOTTI</t>
  </si>
  <si>
    <t xml:space="preserve">RUA ANHANGUERA </t>
  </si>
  <si>
    <t>E040459A@EDUCACAO.SP.GOV.BR</t>
  </si>
  <si>
    <t>ANA MARIA POPPOVIC</t>
  </si>
  <si>
    <t>CAMPANARIO</t>
  </si>
  <si>
    <t>( ANTIGO JARDIM REID)</t>
  </si>
  <si>
    <t>RUA SERRA DA MANTIQUEIRA</t>
  </si>
  <si>
    <t>E041185A@EDUCACAO.SP.GOV.BR</t>
  </si>
  <si>
    <t>METALURGICOS</t>
  </si>
  <si>
    <t>MATTATHIAS GOMES DOS SANTOS REV</t>
  </si>
  <si>
    <t xml:space="preserve">MANUEL DUARTE FERRO </t>
  </si>
  <si>
    <t>E043734A@EDUCACAO.SP.GOV.BR</t>
  </si>
  <si>
    <t>FLORA STELLA PROFESSORA</t>
  </si>
  <si>
    <t>JARDIM GOPIUVA</t>
  </si>
  <si>
    <t>ESTRADA GOPIUVA</t>
  </si>
  <si>
    <t>E009647A@EDUCACAO.SP.GOV.BR</t>
  </si>
  <si>
    <t>ALVARO DE SOUZA VIEIRA</t>
  </si>
  <si>
    <t>AVENIDA PRINCESA IZABEL</t>
  </si>
  <si>
    <t>E007959A@EDUCACAO.SP.GOV.BR</t>
  </si>
  <si>
    <t>TOPOLANDIA</t>
  </si>
  <si>
    <t>CEL JTO A EE MANOEL BENTO DA CRUZ</t>
  </si>
  <si>
    <t>E29978A@EDUCACAO.SP.GOV.BR</t>
  </si>
  <si>
    <t>CANTIDIO SAMPAIO DEPUTADO</t>
  </si>
  <si>
    <t>ISIS CASTRO DE MELLO CESAR PROFA</t>
  </si>
  <si>
    <t>CJ HAB T IPES I (SUL)</t>
  </si>
  <si>
    <t>T.DOS IPES</t>
  </si>
  <si>
    <t>R BENEDITO MORAIS SOBRINHO</t>
  </si>
  <si>
    <t>E916651A@EDUCACAO.SP.GOV.BR</t>
  </si>
  <si>
    <t>BONFIM PAULISTA</t>
  </si>
  <si>
    <t>VILA MIGUEL VICENTE CURY</t>
  </si>
  <si>
    <t>CLEISE MARISA SIQUEIRA PROFA</t>
  </si>
  <si>
    <t xml:space="preserve">PEDRO RODRIGUES </t>
  </si>
  <si>
    <t>E924003A@EDUCACAO.SP.GOV.BR</t>
  </si>
  <si>
    <t>JESUS JOSE ATTAB PROFESSOR</t>
  </si>
  <si>
    <t>VILA MARCELO</t>
  </si>
  <si>
    <t xml:space="preserve">ANA AMELIA DO NASCIMENTO </t>
  </si>
  <si>
    <t>E920997A@EDUCACAO.SP.GOV.BR</t>
  </si>
  <si>
    <t>ESTUFA I</t>
  </si>
  <si>
    <t>PRACA DA MATRIZ</t>
  </si>
  <si>
    <t>ALBERTO BACAN PROFESSOR</t>
  </si>
  <si>
    <t>VILA NOVA CUMBICA</t>
  </si>
  <si>
    <t xml:space="preserve">JAGUARIBI </t>
  </si>
  <si>
    <t>E038374A@EDUCACAO.SP.GOV.BR</t>
  </si>
  <si>
    <t>SANTA ROSA</t>
  </si>
  <si>
    <t>JARDIM SANTA TEREZA</t>
  </si>
  <si>
    <t>ANTONIO DE BENEDICTIS PROF DR</t>
  </si>
  <si>
    <t>PEDRINHAS PAULISTA</t>
  </si>
  <si>
    <t>RUA ENGENHEIRO MARIO STEFANI</t>
  </si>
  <si>
    <t>E033085A@EDUCACAO.SP.GOV.BR</t>
  </si>
  <si>
    <t xml:space="preserve">CENTRAL </t>
  </si>
  <si>
    <t>VILA VARELA</t>
  </si>
  <si>
    <t>BURI</t>
  </si>
  <si>
    <t>PEDRO PEDROSA</t>
  </si>
  <si>
    <t>NHANDEARA</t>
  </si>
  <si>
    <t>RUA ADELINO TIRAPELLI</t>
  </si>
  <si>
    <t>E027583A@EDUCACAO.SP.GOV.BR</t>
  </si>
  <si>
    <t>LUIZ GONZAGA DA COSTA PROFESSOR</t>
  </si>
  <si>
    <t>BAIRRO SAO JOAO</t>
  </si>
  <si>
    <t>AVENIDA DAS  AMOREIRAS</t>
  </si>
  <si>
    <t>E018508A@EDUCACAO.SP.GOV.BR</t>
  </si>
  <si>
    <t>EDINALDO APARECIDO SALLES ESTUDANTE</t>
  </si>
  <si>
    <t>RUA DOUTOR EURICO DE SOUZA PEREIRA</t>
  </si>
  <si>
    <t>E049448A@EDUCACAO.SP.GOV.BR</t>
  </si>
  <si>
    <t>VILA BOM JARDIM</t>
  </si>
  <si>
    <t xml:space="preserve">VALDOMIRO LUIZ </t>
  </si>
  <si>
    <t>VERA CRUZ</t>
  </si>
  <si>
    <t>CEL JTO A EE FRANCISCO DE AGUIAR PECANHA</t>
  </si>
  <si>
    <t xml:space="preserve">JOAO BATISTA CONTI </t>
  </si>
  <si>
    <t>CONGONHAL</t>
  </si>
  <si>
    <t>VITORIO JOSE ANTONIO ZAMARION PROFESSOR</t>
  </si>
  <si>
    <t>VILA MANOEL FERREIRA</t>
  </si>
  <si>
    <t>RUA DOUTOR OSVALDO ANHERT</t>
  </si>
  <si>
    <t>E042648A@EDUCACAO.SP.GOV.BR</t>
  </si>
  <si>
    <t>JOSE MAURICIO DA ROCHA DOM</t>
  </si>
  <si>
    <t>ROBERTO SIMONSEN SENADOR</t>
  </si>
  <si>
    <t>E017784A@EDUCACAO.SP.GOV.BR</t>
  </si>
  <si>
    <t>JARDIM EMILIA</t>
  </si>
  <si>
    <t>VILA NOVA MANCHESTER</t>
  </si>
  <si>
    <t>GAVIAO PEIXOTO CONSELHEIRO</t>
  </si>
  <si>
    <t>GAVIAO PEIXOTO</t>
  </si>
  <si>
    <t>ALAMEDA PICCOLO</t>
  </si>
  <si>
    <t>E021908A@EDUCACAO.SP.GOV.BR</t>
  </si>
  <si>
    <t>SAO GONCALO</t>
  </si>
  <si>
    <t>MASSAKO HIGASHIOKA PROFESSORA</t>
  </si>
  <si>
    <t>RUA ARACATUBA</t>
  </si>
  <si>
    <t>E040733A@EDUCACAO.SP.GOV.BR</t>
  </si>
  <si>
    <t>MARIA DE CARVALHO SENNE PROFESSORA</t>
  </si>
  <si>
    <t xml:space="preserve">PUQUIXA </t>
  </si>
  <si>
    <t>E002562A@EDUCACAO.SP.GOV.BR</t>
  </si>
  <si>
    <t>CAMILO LELLIS PROFESSOR</t>
  </si>
  <si>
    <t>RUA MONTEIRO LOBATO</t>
  </si>
  <si>
    <t>E020333A@EDUCACAO.SP.GOV.BR</t>
  </si>
  <si>
    <t>JOAO CARLOS MARTINS MAESTRO</t>
  </si>
  <si>
    <t>PARQUE NOVO SANTO AMARO</t>
  </si>
  <si>
    <t>RUA DOUTOR RENATO LOCCHI</t>
  </si>
  <si>
    <t>E924714A@EDUCACAO.SP.GOV.BR</t>
  </si>
  <si>
    <t>ALBINO LUIZ CALDAS PROFESSOR</t>
  </si>
  <si>
    <t>HUMAITA</t>
  </si>
  <si>
    <t>RUA IRMA MARIA RITA DE SOUZA BRITO LOPES - IRMA DULCE</t>
  </si>
  <si>
    <t>E901404A@EDUCACAO.SP.GOV.BR</t>
  </si>
  <si>
    <t>ANTONIO LERARIO</t>
  </si>
  <si>
    <t>PARQUE AGRINCO</t>
  </si>
  <si>
    <t>E006774A@EDUCACAO.SP.GOV.BR</t>
  </si>
  <si>
    <t>CARLOS DIAS DE SANT ANNA PROFESSOR</t>
  </si>
  <si>
    <t>JARDIM DOS IPES</t>
  </si>
  <si>
    <t xml:space="preserve">RECIFE </t>
  </si>
  <si>
    <t>E043850A@EDUCACAO.SP.GOV.BR</t>
  </si>
  <si>
    <t>MARIO PATARRA FRATTINI PROF</t>
  </si>
  <si>
    <t>E017140A@EDUCACAO.SP.GOV.BR</t>
  </si>
  <si>
    <t>BALNEARIO PRAIA DO PEREQUE</t>
  </si>
  <si>
    <t>PARQUE TERRA NOVA II</t>
  </si>
  <si>
    <t>DOLCINOPOLIS</t>
  </si>
  <si>
    <t>AFONSO PENA PRESIDENTE</t>
  </si>
  <si>
    <t>RUA ARNALDO FERREIRA LIMA</t>
  </si>
  <si>
    <t>E026311A@EDUCACAO.SP.GOV.BR</t>
  </si>
  <si>
    <t>VILA ROSINA</t>
  </si>
  <si>
    <t xml:space="preserve">LUIZ VAZ DE CAMOES </t>
  </si>
  <si>
    <t>LONGINO VASTBINDER PADRE</t>
  </si>
  <si>
    <t xml:space="preserve">ITATIBA </t>
  </si>
  <si>
    <t>E035920A@EDUCACAO.SP.GOV.BR</t>
  </si>
  <si>
    <t>TEJUPA</t>
  </si>
  <si>
    <t>RODOVIA PRESIDENTE DUTRA</t>
  </si>
  <si>
    <t>VILA MORUMBI</t>
  </si>
  <si>
    <t>GUERRA JUNQUEIRO</t>
  </si>
  <si>
    <t xml:space="preserve">FLORIANO ARRESTI </t>
  </si>
  <si>
    <t>E904314A@EDUCACAO.SP.GOV.BR</t>
  </si>
  <si>
    <t>JARDIM NOVA CIDADE</t>
  </si>
  <si>
    <t>SOLON BORGES DOS REIS</t>
  </si>
  <si>
    <t>AVENIDA JOSE JOAQUIM SEABRA</t>
  </si>
  <si>
    <t>1187 A</t>
  </si>
  <si>
    <t>E924271A@EDUCACAO.SP.GOV.BR</t>
  </si>
  <si>
    <t>CEL JTO A EE STELIO MACHADO LOUREIRO PROFESSOR</t>
  </si>
  <si>
    <t xml:space="preserve">MARIO DE SOUZA CAMPOS </t>
  </si>
  <si>
    <t>E030119A@EDUCACAO.SP.GOV.BR</t>
  </si>
  <si>
    <t>PARQUE MEIA LUA</t>
  </si>
  <si>
    <t>RAFAEL PAES DE BARROS DOUTOR</t>
  </si>
  <si>
    <t>RUA PAULO MARIANO PIRES</t>
  </si>
  <si>
    <t>E033510A@EDUCACAO.SP.GOV.BR</t>
  </si>
  <si>
    <t>OSCAR PEDROSO HORTA MINISTRO</t>
  </si>
  <si>
    <t>SANTA MERCEDES</t>
  </si>
  <si>
    <t>PRACA ALIPIO BEDAQUE</t>
  </si>
  <si>
    <t>E031297A@EDUCACAO.SP.GOV.BR</t>
  </si>
  <si>
    <t>AVENIDA AMERICO MESSIAS DOS SANTOS</t>
  </si>
  <si>
    <t>RUA SANTA EFIGENIA</t>
  </si>
  <si>
    <t>VILA SANTA TERESA (ZONA SUL)</t>
  </si>
  <si>
    <t>ABILIO FONTES PROF</t>
  </si>
  <si>
    <t>JOAO BATISTA DE MACEDO MENDES DOUTOR</t>
  </si>
  <si>
    <t>E015106A@EDUCACAO.SP.GOV.BR</t>
  </si>
  <si>
    <t>VILA MATHIAS</t>
  </si>
  <si>
    <t>PAULO MONTE SERRAT PROFESSOR</t>
  </si>
  <si>
    <t>VILA CANERO</t>
  </si>
  <si>
    <t xml:space="preserve">TORIBA </t>
  </si>
  <si>
    <t>E001399A@EDUCACAO.SP.GOV.BR</t>
  </si>
  <si>
    <t>JARDIM MITUZI</t>
  </si>
  <si>
    <t>AGENOR DE MIRANDA ARAUJO NETO - CAZUZA</t>
  </si>
  <si>
    <t>JARDIM GUARUJA</t>
  </si>
  <si>
    <t xml:space="preserve">ARNALDO DANIEL </t>
  </si>
  <si>
    <t>E438054A@EDUCACAO.SP.GO.BR</t>
  </si>
  <si>
    <t>AREALVA</t>
  </si>
  <si>
    <t>VILA JARDINI</t>
  </si>
  <si>
    <t>JOSEPHINA GALVAO DE FRANCA ANDREUCCI PROFESSORA</t>
  </si>
  <si>
    <t>ORATORIO</t>
  </si>
  <si>
    <t xml:space="preserve">RODOVIA DOUTOR OTAVIO DE OLIVEIRA SANTOS </t>
  </si>
  <si>
    <t>KM 06</t>
  </si>
  <si>
    <t>E017711A@EDUCACAO.SP.GOV.BR</t>
  </si>
  <si>
    <t>HADLA FERES PROFESSORA</t>
  </si>
  <si>
    <t>E009738A@EDUCACAO.SP.GOV.BR</t>
  </si>
  <si>
    <t xml:space="preserve">CHILE </t>
  </si>
  <si>
    <t>DJALMA FORJAZ DOUTOR</t>
  </si>
  <si>
    <t>RUA NELSON PEREIRA LOPES</t>
  </si>
  <si>
    <t>E021532A@EDUCACAO.SP.GOV.BR</t>
  </si>
  <si>
    <t>MURUTINGA DO SUL</t>
  </si>
  <si>
    <t>VILA RODRIGUES</t>
  </si>
  <si>
    <t>NOVA CAMPINA</t>
  </si>
  <si>
    <t>RUA NELSON ANTUNES CORDEIRO</t>
  </si>
  <si>
    <t>ARLINDO SILVESTRE PROFESSOR</t>
  </si>
  <si>
    <t>PARQUE NOSSA SENHORA DAS DORES</t>
  </si>
  <si>
    <t>I ETAPA</t>
  </si>
  <si>
    <t>RUA ALDERICO WISS BARBOSA</t>
  </si>
  <si>
    <t>E048461A@EDUCACAO.SP.GOV.BR</t>
  </si>
  <si>
    <t>PARQUE VICENTE LEPORACE I</t>
  </si>
  <si>
    <t>IOLANDA RIBEIRO NOVAIS PROFA</t>
  </si>
  <si>
    <t>CHACARA ESPRAIADO</t>
  </si>
  <si>
    <t>VICENTE SAO</t>
  </si>
  <si>
    <t>E042808A@EDUCACAO.SP.GOV.BR</t>
  </si>
  <si>
    <t>ROLDAO LOPES DE BARROS PROFESSOR</t>
  </si>
  <si>
    <t>JARDIM DA GLORIA</t>
  </si>
  <si>
    <t>RUA COLONIA DA GLORIA</t>
  </si>
  <si>
    <t>E003724A@EDUCACAO.SP.GOV.BR</t>
  </si>
  <si>
    <t>AMERICO BRASILIENSE DOUTOR</t>
  </si>
  <si>
    <t xml:space="preserve">QUARTO CENTENARIO </t>
  </si>
  <si>
    <t>E008266A@EDUCACAO.SP.GOV.BR</t>
  </si>
  <si>
    <t>ALCHESTE DE GODOY ANDIA PROFA</t>
  </si>
  <si>
    <t xml:space="preserve">COMERCIO </t>
  </si>
  <si>
    <t>E047016A@EDUCACAO.SP.GOV.BR</t>
  </si>
  <si>
    <t>PARQUE DA SERRA DO MAR</t>
  </si>
  <si>
    <t>MARIO KOZEL FILHO</t>
  </si>
  <si>
    <t>VILA SEABRA</t>
  </si>
  <si>
    <t xml:space="preserve">TIETE </t>
  </si>
  <si>
    <t>E002859A@EDUCACAO.SP.GOV.BR</t>
  </si>
  <si>
    <t xml:space="preserve">LEONOR MAZALLI </t>
  </si>
  <si>
    <t>JARDIM ALCIR RAINERI</t>
  </si>
  <si>
    <t>JARDIM ALCIR  RAINERI</t>
  </si>
  <si>
    <t>AVENIDA ALCEBIADES SPADOTTO</t>
  </si>
  <si>
    <t>E474629A@EDUCACAO.SP.GOV.BR</t>
  </si>
  <si>
    <t>RUA SARA NEWTON</t>
  </si>
  <si>
    <t>JARDIM CAROLINA</t>
  </si>
  <si>
    <t>CENTRO ATEND SOCIO-EDUC ADOLESCENTE-ENCOSTA NORTE-CI</t>
  </si>
  <si>
    <t>OCAUCU</t>
  </si>
  <si>
    <t>BAIRRO CARMO MESSIAS</t>
  </si>
  <si>
    <t>CARMO MESSIAS</t>
  </si>
  <si>
    <t>ESTRADA DO CARMO MESSIAS</t>
  </si>
  <si>
    <t>E914587A@EDUCACAO.SP.GOV.BR</t>
  </si>
  <si>
    <t>ESTER EUNICE ALMEIDA FARIA DE OLIVEIRA PROFESSORA</t>
  </si>
  <si>
    <t>RUA GABRIEL GAETI</t>
  </si>
  <si>
    <t>E043114A@EDUCACAO.SP.GOV.BR</t>
  </si>
  <si>
    <t>ILSON GOMES PROFESSOR</t>
  </si>
  <si>
    <t>CONJUNTO RESIDENCIAL ALVARO BOVOLENTA</t>
  </si>
  <si>
    <t xml:space="preserve">ISOLINA BONISE </t>
  </si>
  <si>
    <t>E901945A@EDUCACAO.SP.GOV.BR</t>
  </si>
  <si>
    <t>SEBASTIAO DE CASTRO PROFESSOR</t>
  </si>
  <si>
    <t>VILA SUISSA</t>
  </si>
  <si>
    <t xml:space="preserve">RICIERI JOSE MARCATTO </t>
  </si>
  <si>
    <t>E006622A@EDUCACAO.SP.GOV.BR</t>
  </si>
  <si>
    <t>CENTRO DE ATEND SOCIOEDC AO ADOLESCENTE RIO TAMISA CI 36</t>
  </si>
  <si>
    <t>MURSA CORONEL</t>
  </si>
  <si>
    <t>MARIA ISABEL NEVES BASTOS PROFA</t>
  </si>
  <si>
    <t>JARDIM RENATA</t>
  </si>
  <si>
    <t>MARIA DE LOURDES MAXIMO</t>
  </si>
  <si>
    <t>E921051A@EDUCACAO.SP.GOV.BR</t>
  </si>
  <si>
    <t>CEL JTO A ZULMIRA CAMPOS</t>
  </si>
  <si>
    <t>PRACA MARECHAL EURICO GASPAR DUTRA</t>
  </si>
  <si>
    <t>VILA PERI PERI</t>
  </si>
  <si>
    <t>QUATA</t>
  </si>
  <si>
    <t>BOICUCANGA</t>
  </si>
  <si>
    <t>SAO SILVESTRE</t>
  </si>
  <si>
    <t>ARLINDO PINTO DA SILVA PROF</t>
  </si>
  <si>
    <t xml:space="preserve">MARCION </t>
  </si>
  <si>
    <t>E040332A@EDUCACAO.SP.GOV.BR</t>
  </si>
  <si>
    <t>VILA BRASIL</t>
  </si>
  <si>
    <t>EDEN</t>
  </si>
  <si>
    <t>JARDIM SAMPAIO</t>
  </si>
  <si>
    <t>AVENIDA CENTRAL</t>
  </si>
  <si>
    <t>VILA ARICANDUVA</t>
  </si>
  <si>
    <t>JARDIM DALL'ORTO</t>
  </si>
  <si>
    <t>MARTINHO PRADO JUNIOR</t>
  </si>
  <si>
    <t xml:space="preserve">ZULMIRA DE FREITAS COSTA </t>
  </si>
  <si>
    <t>SILVIA APARECIDA DOS SANTOS PROFESSORA</t>
  </si>
  <si>
    <t xml:space="preserve">AURELIO PASI </t>
  </si>
  <si>
    <t>E918799A@EDUCACAO.SP.GOV.BR</t>
  </si>
  <si>
    <t>EDESIO CASTANHO</t>
  </si>
  <si>
    <t>AVENIDA SAO JOAO</t>
  </si>
  <si>
    <t>E024508A@EDUCACAO.SP.GOV.BR</t>
  </si>
  <si>
    <t>VILA SA</t>
  </si>
  <si>
    <t>RODRIGUES ALVES CONSELHEIRO</t>
  </si>
  <si>
    <t>MIGUEL PISTILLI</t>
  </si>
  <si>
    <t>E914460A@EDUCACAO.SP.GOV.BR</t>
  </si>
  <si>
    <t>MARIA AUGUSTA SARAIVA DOUTORA</t>
  </si>
  <si>
    <t>RUA MAJOR DIOGO</t>
  </si>
  <si>
    <t>E038124A@EDUCACAO.SP.GOV.BR</t>
  </si>
  <si>
    <t>VILA NOVA SANTANA</t>
  </si>
  <si>
    <t>OSWALDO FLORENCIO PROFESSOR</t>
  </si>
  <si>
    <t>RUA MARTINS COSTA</t>
  </si>
  <si>
    <t>E034915A@EDUCACAO.SP.GOV.BR</t>
  </si>
  <si>
    <t>LEONILDA ROSSI BARRIQUELO PROFESSORA</t>
  </si>
  <si>
    <t xml:space="preserve">JARDIM MINEAPOLIS </t>
  </si>
  <si>
    <t>RUA MANOEL BENTO MARQUES GOMES</t>
  </si>
  <si>
    <t>E909609A@EDUCACAO.SP.GOV.BR</t>
  </si>
  <si>
    <t>AGOSTINHO LIMA DE VILHENA PROF</t>
  </si>
  <si>
    <t>JARDIM NOEMIA</t>
  </si>
  <si>
    <t>RUA LUIZ RODRIGUES PEREIRA</t>
  </si>
  <si>
    <t>E070002A@EDUCACAO.SP.GOV.BR</t>
  </si>
  <si>
    <t>CARMO</t>
  </si>
  <si>
    <t>PARQUE BOTURUSSU</t>
  </si>
  <si>
    <t>VILA TIBERIO</t>
  </si>
  <si>
    <t>TAPINAS</t>
  </si>
  <si>
    <t>HENRIQUE SAMMARTINO ALFERES</t>
  </si>
  <si>
    <t>JARDIM ROSA EMILIA</t>
  </si>
  <si>
    <t xml:space="preserve">MARIA APARECIDA PEDROSA </t>
  </si>
  <si>
    <t>E010649A@EDUCACAO.SP.GOV.BR</t>
  </si>
  <si>
    <t>CENTRO DE RESSOCIALIZACAO DR MANOEL CARLOS MUNIZ</t>
  </si>
  <si>
    <t>VILA PARQUE DAS AMERICAS</t>
  </si>
  <si>
    <t xml:space="preserve">MEN DE SA </t>
  </si>
  <si>
    <t>ADMINISTRATIVO@CRLINS.SAP.SP.GOV.BR</t>
  </si>
  <si>
    <t>TIRADENTES</t>
  </si>
  <si>
    <t>JORGE COURY DOUTOR</t>
  </si>
  <si>
    <t>PAULISTA</t>
  </si>
  <si>
    <t xml:space="preserve">JOAQUIM ANDRE </t>
  </si>
  <si>
    <t>E021179@EDUCACAO.SP.GOV.BR</t>
  </si>
  <si>
    <t>JARDIM SANTO EDUARDO</t>
  </si>
  <si>
    <t>MARCELO TADEU DE OLIVEIRA CASTRO CAMPOS MARQUES PROFESSOR</t>
  </si>
  <si>
    <t>PARQUE DIRCE</t>
  </si>
  <si>
    <t xml:space="preserve">JURUAIA </t>
  </si>
  <si>
    <t xml:space="preserve">E901921A@EDUCACAO.SP.GOV.BR </t>
  </si>
  <si>
    <t>MARCELINO TOMBI PROF</t>
  </si>
  <si>
    <t>JARDIM SAO ROQUE</t>
  </si>
  <si>
    <t xml:space="preserve">SOLIMOES </t>
  </si>
  <si>
    <t>E042481A@EDUCACAO.SP.GOV.BR</t>
  </si>
  <si>
    <t>CHLORITA DE OLIVEIRA PENTEADO MARTINS PROFA</t>
  </si>
  <si>
    <t>RUA ARTHUR RIBEIRO</t>
  </si>
  <si>
    <t>E024958A@EDUCACAO.SP.GOV.BR</t>
  </si>
  <si>
    <t>JARDIM SABIA</t>
  </si>
  <si>
    <t>CLARINDA MACHADO DE SOUZA</t>
  </si>
  <si>
    <t>RUA JOSE ALVES DE BARCELOS</t>
  </si>
  <si>
    <t>E027686A@EDUCACAO.SP.GOV.BR</t>
  </si>
  <si>
    <t>CACHOEIRA</t>
  </si>
  <si>
    <t>CEL JTO A EE CHRISTINO CABRAL PROF</t>
  </si>
  <si>
    <t xml:space="preserve">GERSON FRANCA QUADRA </t>
  </si>
  <si>
    <t>EURICO GASPAR DUTRA MARECHAL</t>
  </si>
  <si>
    <t xml:space="preserve">HIPOLITO CORDEIRO </t>
  </si>
  <si>
    <t>E038246A@EDUCACAO.SP.GOV.BR</t>
  </si>
  <si>
    <t>CONJUNTO HABITACIONAL TEOTONIO VILELA</t>
  </si>
  <si>
    <t>JOAO DEOCLECIO DA SILVA RAMOS PROFESSOR DOUTOR</t>
  </si>
  <si>
    <t>TALHADO</t>
  </si>
  <si>
    <t>DISTRITO DE TALHADO</t>
  </si>
  <si>
    <t>RUA CAPITAO DELMIRO DE AVILA</t>
  </si>
  <si>
    <t>E028859A@EDUCACAO.SP.GOV.BR</t>
  </si>
  <si>
    <t>RONALDO GARIBALDI PERETTI PROFESSOR</t>
  </si>
  <si>
    <t>E041002A@EDUCACAO.SP.GOV.BR</t>
  </si>
  <si>
    <t>VILA MUNICIPAL</t>
  </si>
  <si>
    <t>KAKUNOSUKE HASEGAWA</t>
  </si>
  <si>
    <t>JARDIM PAINEIRA</t>
  </si>
  <si>
    <t xml:space="preserve">SERRA DOS PARECIS </t>
  </si>
  <si>
    <t>E045019A@EDUCACAO.SP.GOV.BR</t>
  </si>
  <si>
    <t>ALVINO BITTENCOURT PROFESSOR</t>
  </si>
  <si>
    <t>CHACARA CALIFORNIA</t>
  </si>
  <si>
    <t>FRANCISCO MACHADO DE CAMPOS</t>
  </si>
  <si>
    <t>E002045A@EDUCACAO.SP.GOV.BR</t>
  </si>
  <si>
    <t>REGENTE FEIJO</t>
  </si>
  <si>
    <t>GIUSEPPE ANGELO BERTOLLI PADRE</t>
  </si>
  <si>
    <t>E921440A@EDUCACAO.SP.GOV.BR</t>
  </si>
  <si>
    <t>ALCYR OLIVEIRA PORCIUNCULA PROFESSOR</t>
  </si>
  <si>
    <t>VILA MENCK</t>
  </si>
  <si>
    <t>AVENIDA PRESIDENTE MEDICE</t>
  </si>
  <si>
    <t>E010728A@EDUCACAO.SP.GOV.BR</t>
  </si>
  <si>
    <t>AURELIANO MENDONCA PROFESSOR</t>
  </si>
  <si>
    <t xml:space="preserve">OTAVIO PINTO CESAR </t>
  </si>
  <si>
    <t>E035828A@EDUCACAO.SP.GOV.BR</t>
  </si>
  <si>
    <t xml:space="preserve">MONTE ALEGRE </t>
  </si>
  <si>
    <t>BERNARDO O'HIGGINS DOM</t>
  </si>
  <si>
    <t xml:space="preserve">JOSE DE AMENABAR </t>
  </si>
  <si>
    <t>E444133A@EDUCACAO.SP.GOV.BR</t>
  </si>
  <si>
    <t>I.A.P.I.</t>
  </si>
  <si>
    <t>ESTRADA MUNICIPAL DO BAYTON</t>
  </si>
  <si>
    <t>E918672A@EDUCACAO.SP.GOV.BR</t>
  </si>
  <si>
    <t>JARDIM DOM JOSE</t>
  </si>
  <si>
    <t>VILA HABITACIONAL</t>
  </si>
  <si>
    <t>RUA LUDOVICO VICTORIO</t>
  </si>
  <si>
    <t>JARDIM SANTA ROSALIA</t>
  </si>
  <si>
    <t>LUCIO ANTUNES DE SOUZA DOM</t>
  </si>
  <si>
    <t>VILA CARMELO</t>
  </si>
  <si>
    <t>RUA VINTE E TRES DE SETEMBRO</t>
  </si>
  <si>
    <t>E014795A@EDUCACAO.SP.GOV.BR</t>
  </si>
  <si>
    <t>VIRGINIA RAMALHO</t>
  </si>
  <si>
    <t>VILA NOVA SA</t>
  </si>
  <si>
    <t>RUA GASPAR RICARDO</t>
  </si>
  <si>
    <t>E034216A@EDUCACAO.SP.GOV.BR</t>
  </si>
  <si>
    <t>ELISA DE CAMPOS LIMA NOVELLI DONA</t>
  </si>
  <si>
    <t>ARVAO</t>
  </si>
  <si>
    <t>RUA SEBASTIAO LUCIO RIBEIRO</t>
  </si>
  <si>
    <t>E918556A@EDUCACAO.SP.GOV.BR</t>
  </si>
  <si>
    <t>CECILIA DA PALMA VALENTIM SARDINHA PROFESSORA</t>
  </si>
  <si>
    <t>CIDADE ARISTON ESTELA AZEVEDO</t>
  </si>
  <si>
    <t>E035452A@EDUCACAO.SP.GOV.BR</t>
  </si>
  <si>
    <t>PARQUE SAO BENTO</t>
  </si>
  <si>
    <t xml:space="preserve">ALCINO OLIVEIRA ROSA </t>
  </si>
  <si>
    <t>MARIA THEREZINHA JORGE AMORIM</t>
  </si>
  <si>
    <t>E910880A@EDUCACAO.SP.GOV.BR</t>
  </si>
  <si>
    <t>PAULO TUROLLA</t>
  </si>
  <si>
    <t>BAIRRO DOS ROSAS</t>
  </si>
  <si>
    <t>RODOVIA ENGENHEIRO CONSTANCIO CINTRA SP360</t>
  </si>
  <si>
    <t>KM 121</t>
  </si>
  <si>
    <t>E905380A@EDUCACAO.SP.GOV.BR</t>
  </si>
  <si>
    <t>VICENTE DE PAULA ALMEIDA</t>
  </si>
  <si>
    <t>ARAPEI</t>
  </si>
  <si>
    <t>AVENIDA SEBASTIAO ANGELO COSTA</t>
  </si>
  <si>
    <t>E012488A@EDUCACAO.SP.GOV.BR</t>
  </si>
  <si>
    <t>ANTONIO JOAQUIM DE CARVALHO</t>
  </si>
  <si>
    <t>PRACA DR PEDRO DE TOLEDO</t>
  </si>
  <si>
    <t>E022020A@EDUCACAO.SP.GOV.BR</t>
  </si>
  <si>
    <t>MARIE NADER CALFAT PROFESSORA</t>
  </si>
  <si>
    <t>( ANTIGO JARDIM AMALIA )</t>
  </si>
  <si>
    <t>RUA OLMEIRO</t>
  </si>
  <si>
    <t>E046462A@EDUCACAO.SP.GOV.BR</t>
  </si>
  <si>
    <t xml:space="preserve">NORUEGA </t>
  </si>
  <si>
    <t>JARDIM ORESTES LOPES DE CAMARGO</t>
  </si>
  <si>
    <t xml:space="preserve">GREGORIO PEREIRA </t>
  </si>
  <si>
    <t>E412181A@EDUCACAO.SP.GOV.BR</t>
  </si>
  <si>
    <t>SALESOPOLIS</t>
  </si>
  <si>
    <t>ROSARIO</t>
  </si>
  <si>
    <t>JARDIM WILMA FLOR</t>
  </si>
  <si>
    <t xml:space="preserve">WILMA FLOR </t>
  </si>
  <si>
    <t>E922900A@EDUCACAO.SP.GOV.BR</t>
  </si>
  <si>
    <t>CARMEN NETTO DOS SANTOS PROFESSORA</t>
  </si>
  <si>
    <t>PARQUE RESIDENCIAL CALIFORNIA</t>
  </si>
  <si>
    <t>RUA SAN GENARO</t>
  </si>
  <si>
    <t xml:space="preserve">E045007A@EDUCACAO.SP.GOV.BR </t>
  </si>
  <si>
    <t>AVENIDA DUQUE DE CAXIAS</t>
  </si>
  <si>
    <t>TRES PONTES</t>
  </si>
  <si>
    <t>LUIZ MARTINI</t>
  </si>
  <si>
    <t>IMOVEL PEDREGULHAL</t>
  </si>
  <si>
    <t xml:space="preserve">FRANCISCO FRANCO DE GODOY BUENO </t>
  </si>
  <si>
    <t>E020278A@EDUCACAO.SP.GOV.BR</t>
  </si>
  <si>
    <t xml:space="preserve">SANTOS PEREIRA </t>
  </si>
  <si>
    <t>CHIQUINHA RODRIGUES</t>
  </si>
  <si>
    <t xml:space="preserve">CAIAPE </t>
  </si>
  <si>
    <t>E000231A@EDUCACAO.SP.GOV.BR</t>
  </si>
  <si>
    <t>TANCREDO DE ALMEIDA NEVES PRES</t>
  </si>
  <si>
    <t>E902901A@EDUCACAO.SP.GOV.BR</t>
  </si>
  <si>
    <t>RUA LEME</t>
  </si>
  <si>
    <t>JARDIM DAS CAMELIAS</t>
  </si>
  <si>
    <t xml:space="preserve">CANGICA </t>
  </si>
  <si>
    <t>E915683A@EDUCACAO.SP.GOV.BR</t>
  </si>
  <si>
    <t>VILA BRANDINA</t>
  </si>
  <si>
    <t xml:space="preserve">MIRANDINHA </t>
  </si>
  <si>
    <t>JARDIM SANTA CECILIA</t>
  </si>
  <si>
    <t>MERCIA ARTIMOS MARON PROFESSORA</t>
  </si>
  <si>
    <t>(ANTIGO JARDIM SANTA RITA)</t>
  </si>
  <si>
    <t>RUA SANTA MARTA</t>
  </si>
  <si>
    <t>E007336A@EDUCACAO.SP.GOV.BR</t>
  </si>
  <si>
    <t>VERA LUCIA COSMO LUCENA PROFESSORA</t>
  </si>
  <si>
    <t>E919779A@EDUCACAO.SP.GOV.BR</t>
  </si>
  <si>
    <t>MILTON MARTINS POITENA</t>
  </si>
  <si>
    <t>JARDIM IVOTY</t>
  </si>
  <si>
    <t>RUA JOAQUIM PEDRO DO NASCIMENTO</t>
  </si>
  <si>
    <t>E907935A@EDUCACAO.SP.GOV.BR</t>
  </si>
  <si>
    <t>MARIA PILAR ORTEGA GARCIA PROFESSORA</t>
  </si>
  <si>
    <t>NOVA CANAA PAULISTA</t>
  </si>
  <si>
    <t>E028320A@EDUCACAO.SP.GOV.BR</t>
  </si>
  <si>
    <t>CEEJA CICERO DE ALVARENGA MONSENHOR</t>
  </si>
  <si>
    <t xml:space="preserve">NOVE DE JULHO </t>
  </si>
  <si>
    <t>E980146A@EDUCACAO.SP.GOV.BR</t>
  </si>
  <si>
    <t>ROSEIRA</t>
  </si>
  <si>
    <t>ROSEIRA VELHA</t>
  </si>
  <si>
    <t>FRANCISCO D AMICO</t>
  </si>
  <si>
    <t xml:space="preserve">ARLINDO GENARIO DE FREITAS </t>
  </si>
  <si>
    <t>E906438A@EDUCACAO.SP.GOV.BR</t>
  </si>
  <si>
    <t>AVENIDA MATAO</t>
  </si>
  <si>
    <t>LUIZ NARCISO GOMES DOUTOR</t>
  </si>
  <si>
    <t>RUA DOUTOR JORGE TIBIRICA</t>
  </si>
  <si>
    <t>E021350A@EDUCACAO.SP.GOV.BR</t>
  </si>
  <si>
    <t>MANOEL BENTO NETO</t>
  </si>
  <si>
    <t>SANTOPOLIS DO AGUAPEI</t>
  </si>
  <si>
    <t>RUA CASSIMIRO NOGUEIRA DA SILVA</t>
  </si>
  <si>
    <t>E030454A@EDUCACAO.SP.GOV.BR</t>
  </si>
  <si>
    <t>CAICARA</t>
  </si>
  <si>
    <t xml:space="preserve">ORATORIO </t>
  </si>
  <si>
    <t>JOSE SCALVI DE OLIVEIRA PROF</t>
  </si>
  <si>
    <t>JARDIM CAMANDOCAIA</t>
  </si>
  <si>
    <t xml:space="preserve">SEBASTIAO RODRIGUES DE ALMEIDA </t>
  </si>
  <si>
    <t>E049426A@EDUCACAO.SP.GOV.BR</t>
  </si>
  <si>
    <t>JARDIM SANTA FE (ZONA SUL)</t>
  </si>
  <si>
    <t>JARDIM PIRATININGA</t>
  </si>
  <si>
    <t>FERNAO</t>
  </si>
  <si>
    <t xml:space="preserve">JULIO DE MESQUITA </t>
  </si>
  <si>
    <t>AVENIDA BARAO DE MAUA</t>
  </si>
  <si>
    <t>PAULO DE BARROS FERRAZ PROFESSOR</t>
  </si>
  <si>
    <t xml:space="preserve">PANAMA </t>
  </si>
  <si>
    <t>E049542A@EDUCACAO.SP.GOV.BR</t>
  </si>
  <si>
    <t>RUA SAO JOAQUIM</t>
  </si>
  <si>
    <t>SENADOR SALGADO FILHO</t>
  </si>
  <si>
    <t>MARIA ALICE COLEVATI RODRIGUES PROFESSORA</t>
  </si>
  <si>
    <t>E907364A@EDUCACAO.SP.GOV.BR</t>
  </si>
  <si>
    <t>ICEM</t>
  </si>
  <si>
    <t xml:space="preserve">VITAL BRASIL </t>
  </si>
  <si>
    <t>MARIO PEREIRA PINTO</t>
  </si>
  <si>
    <t xml:space="preserve">COLIBRI </t>
  </si>
  <si>
    <t>E036080A@EDUCACAO.SP.GOV.BR</t>
  </si>
  <si>
    <t>SINHA PANTOJA</t>
  </si>
  <si>
    <t>RECANTO SANTO ANTONIO</t>
  </si>
  <si>
    <t xml:space="preserve">SIMAO DE LEMOS </t>
  </si>
  <si>
    <t>E005472A@EDUCACAO.SP.GOV.BR</t>
  </si>
  <si>
    <t xml:space="preserve">CHAPADA DIAMANTINA </t>
  </si>
  <si>
    <t>JARDIM MARGARIDA</t>
  </si>
  <si>
    <t>VICENTE TEODORO DE SOUZA PROFESSOR</t>
  </si>
  <si>
    <t>JARDIM MARIA GORETTI</t>
  </si>
  <si>
    <t>RUA JORGE DE LIMA</t>
  </si>
  <si>
    <t>E907873A@EDUCACAO.SP.GOV.BR</t>
  </si>
  <si>
    <t>VILA RECREIO</t>
  </si>
  <si>
    <t>HONORIO HEINRICH BERNARD NACKE MONSENHOR</t>
  </si>
  <si>
    <t>VILA PRIMAVERA</t>
  </si>
  <si>
    <t>RUA AMADEU CONSOLIN</t>
  </si>
  <si>
    <t>E019525A@EDUCACAO.SP.GOV.BR</t>
  </si>
  <si>
    <t>NASIB CURY</t>
  </si>
  <si>
    <t>JARDIM TEOTONIO VILELA</t>
  </si>
  <si>
    <t xml:space="preserve">JOAO CORREA DE CARVALHO </t>
  </si>
  <si>
    <t>E917990A@EDUCACAO.SP.GOV.BR</t>
  </si>
  <si>
    <t>E579440A@EDUCACAO.SP.GOV.BR</t>
  </si>
  <si>
    <t>JARDIM YEDA</t>
  </si>
  <si>
    <t>JOSE BARRETO PROFESSOR</t>
  </si>
  <si>
    <t>E010571A@EDUCACAO.SP.GOV.BR</t>
  </si>
  <si>
    <t>JARDIM PAINEIRAS</t>
  </si>
  <si>
    <t>KM 17</t>
  </si>
  <si>
    <t>PARQUE RESIDENCIAL DOM LAFAIETE LIBANIO</t>
  </si>
  <si>
    <t>ROOSEVELT PRESIDENTE</t>
  </si>
  <si>
    <t>E004340A@EDUCACAO.SP.GOV.BR</t>
  </si>
  <si>
    <t>JARDIM DOS CISNES</t>
  </si>
  <si>
    <t>AVENIDA JUSCELINO KUBITSCHECK</t>
  </si>
  <si>
    <t>E497812A@EDUCACAO.SP.GOV.BR</t>
  </si>
  <si>
    <t>CASTINAUTA DE BARROS MELLO E ALBUQUERQUE PROFESSORA</t>
  </si>
  <si>
    <t>RUA ORLANDO DE OLIVEIRA</t>
  </si>
  <si>
    <t>E018818A@EDUCACAO.SP.GOV.BR</t>
  </si>
  <si>
    <t>CHACARA VISTA ALEGRE</t>
  </si>
  <si>
    <t>ETELVINA DE GOES MARCUCCI PROFESSORA</t>
  </si>
  <si>
    <t xml:space="preserve">JOSE CARLOS DE TOLEDO PIZA </t>
  </si>
  <si>
    <t>E906530@EDUCACAO.SP.GOV.BR</t>
  </si>
  <si>
    <t>BARIRI</t>
  </si>
  <si>
    <t>MIGUEL MALUHY COMENDADOR</t>
  </si>
  <si>
    <t>ANTONIO GUEDES DE AZEVEDO PROF</t>
  </si>
  <si>
    <t>NOVO JARDIM PAGANI</t>
  </si>
  <si>
    <t>FLAVIO DE TOLEDO CAMPOS</t>
  </si>
  <si>
    <t>E900990A@EDUCACAO.SP.GOV.BR</t>
  </si>
  <si>
    <t>CHACARA SANTO ANTONIO (ZONA SUL)</t>
  </si>
  <si>
    <t xml:space="preserve">AMERICO BRASILIENSE </t>
  </si>
  <si>
    <t>JARDIM SAO SALVADOR</t>
  </si>
  <si>
    <t>ALEXANDRE GRIGOLLI PADRE</t>
  </si>
  <si>
    <t>NOVA GERTY</t>
  </si>
  <si>
    <t xml:space="preserve">NELLY PELLEGRINO </t>
  </si>
  <si>
    <t>E009453P@EDUCACAO.SP.GOV.BR</t>
  </si>
  <si>
    <t>MANOEL ALEXANDRE MARCONDES MACHADO DOUTOR</t>
  </si>
  <si>
    <t>RUA ROGERIO GARCIA SANCHES</t>
  </si>
  <si>
    <t>E018824A@EDUCACAO.SP.GOV.BR</t>
  </si>
  <si>
    <t>GINEZ CARMONA MARTINEZ DOUTOR</t>
  </si>
  <si>
    <t>RINOPOLIS</t>
  </si>
  <si>
    <t>AVENIDA RINOPOLIS</t>
  </si>
  <si>
    <t>E031604A@EDUCACAO.SP.GOV.BR</t>
  </si>
  <si>
    <t>REGINOPOLIS</t>
  </si>
  <si>
    <t>RUA PADRE MOISES DE MIRANDA</t>
  </si>
  <si>
    <t>JOAQUIM SIMAO</t>
  </si>
  <si>
    <t>VARADOURO</t>
  </si>
  <si>
    <t>RODOVIA PREFEITO JOAQUIM SIMAO</t>
  </si>
  <si>
    <t>E036146A@EDUCACAO.SP.GOV.BR</t>
  </si>
  <si>
    <t>JARDIM DOS OLIVEIRAS</t>
  </si>
  <si>
    <t xml:space="preserve">JORGE TIBIRICA </t>
  </si>
  <si>
    <t>GUARAPIRANGA</t>
  </si>
  <si>
    <t>LUIZ JOSE DIAS PROF</t>
  </si>
  <si>
    <t>RUA ANGELO SANTOS PENTEADO</t>
  </si>
  <si>
    <t>E014369A@EDUCACAO.SP.GOV.BR</t>
  </si>
  <si>
    <t>GUAIMBE</t>
  </si>
  <si>
    <t>CENTRO DE PROGRESSAO PENITENCIARIA DE FRANCO DA ROCHA</t>
  </si>
  <si>
    <t>KM 41</t>
  </si>
  <si>
    <t>DG@CPFRANCO.SAP.SP.GOV.BR</t>
  </si>
  <si>
    <t>VILA DAS MERCES</t>
  </si>
  <si>
    <t xml:space="preserve">WASHINGTON LUIZ </t>
  </si>
  <si>
    <t>SUPER QUADRA MORUMBI</t>
  </si>
  <si>
    <t>JUAREZ TAVORA MARECHAL</t>
  </si>
  <si>
    <t>CONRADO SIVILA ALSINA PADRE</t>
  </si>
  <si>
    <t>JARDIM BOM CLIMA</t>
  </si>
  <si>
    <t>AVENIDA BOM CLIMA</t>
  </si>
  <si>
    <t>E005873A@EDUCACAO.SP.GOV.BR</t>
  </si>
  <si>
    <t>JARDIM OTTAWA</t>
  </si>
  <si>
    <t>KM 145</t>
  </si>
  <si>
    <t>RUA FLORIANO PEIXOTO</t>
  </si>
  <si>
    <t>BALNEARIO PRAIA DO PERNAMBUCO</t>
  </si>
  <si>
    <t xml:space="preserve">BOSQUE </t>
  </si>
  <si>
    <t>ITIRO MUTO</t>
  </si>
  <si>
    <t xml:space="preserve">PAULO ARAUJO NOVAES </t>
  </si>
  <si>
    <t>E902895A@EDUCACAO.SP.GOV.BR</t>
  </si>
  <si>
    <t>SERROTE</t>
  </si>
  <si>
    <t>DIMPINA ROCHA LOPES PROFESSORA</t>
  </si>
  <si>
    <t>SP 79</t>
  </si>
  <si>
    <t xml:space="preserve">RODOVIA  PADRE  GUILHERME HOOWEL </t>
  </si>
  <si>
    <t>KM 134</t>
  </si>
  <si>
    <t>DIMPINALOPES@GMAIL.COM</t>
  </si>
  <si>
    <t>RUA BRASILIA</t>
  </si>
  <si>
    <t>SITIO DO CAMPO</t>
  </si>
  <si>
    <t>JOAO BATISTA RIBEIRO</t>
  </si>
  <si>
    <t>AVENIDA MAJOR GASPARINO DE QUADROS</t>
  </si>
  <si>
    <t>E026037A@EDUCACAO.SP.GOV.BR</t>
  </si>
  <si>
    <t>VILA INVERNADA</t>
  </si>
  <si>
    <t>ALTAIR</t>
  </si>
  <si>
    <t xml:space="preserve">GALVAO BUENO </t>
  </si>
  <si>
    <t>ROMUALDO MONTEIRO DE BARROS PROFESSOR</t>
  </si>
  <si>
    <t>RUA BOLIVIA</t>
  </si>
  <si>
    <t>E042882A@EDUCACAO.SP.GOV.BR</t>
  </si>
  <si>
    <t>HERCY MORAES PROFESSORA</t>
  </si>
  <si>
    <t>VILA PERSEU LEITE DE BARROS</t>
  </si>
  <si>
    <t xml:space="preserve">PAULO PROVENZA SOBRINHO </t>
  </si>
  <si>
    <t>E018788A@EDUCACAO.SP.GOV.BR</t>
  </si>
  <si>
    <t>EULALIA MALTA PROFESSORA</t>
  </si>
  <si>
    <t>JARDIM ARABUTA</t>
  </si>
  <si>
    <t>ALAMEDA FERNANDO BAPTISTA MEDINA</t>
  </si>
  <si>
    <t>E010121A@EDUCACAO.SP.GOV.BR</t>
  </si>
  <si>
    <t>CENTRO ATEND SOCIOEDUC ADOLESCENTE DE SAO VICENTE CI</t>
  </si>
  <si>
    <t>RODOVIA MANOEL DA NOBREGA</t>
  </si>
  <si>
    <t>PEDAGCASASAOVICENTE@FUNDACAOCASA.SP.GOV.BR</t>
  </si>
  <si>
    <t>JOSE MUNIZ TEIXEIRA</t>
  </si>
  <si>
    <t>RUA ANTONIO FILADELFO COLLACO</t>
  </si>
  <si>
    <t>E034770A@EDUCACAO.SP.GOV.BR</t>
  </si>
  <si>
    <t>JARDIM MARCIA</t>
  </si>
  <si>
    <t>CAJOBI</t>
  </si>
  <si>
    <t>MORAES</t>
  </si>
  <si>
    <t>MARIA DE SANTO INOCENCIO LIMA IRMA</t>
  </si>
  <si>
    <t>RUA ANTONIO JORGE LOUREIRO</t>
  </si>
  <si>
    <t>E045822A@EDUCACAO.SP.GOV.BR</t>
  </si>
  <si>
    <t>JOAO RODRIGUES BUENO</t>
  </si>
  <si>
    <t>VILA CAROL</t>
  </si>
  <si>
    <t>RUA PROFESSORA VALDEREZ CAMARGO CURTO</t>
  </si>
  <si>
    <t>E905297A@EDUCACAO.SP.GOV.BR</t>
  </si>
  <si>
    <t>VILA ANITA COSTA</t>
  </si>
  <si>
    <t>CENTRO ATEND SOCIO-EDUC ADOLESCENTE - RIO NOVO - CI</t>
  </si>
  <si>
    <t>ESTRADA VICINAL DOUTOR JAIR GILBERTO CAMPANATTI</t>
  </si>
  <si>
    <t>KM 02</t>
  </si>
  <si>
    <t>PEDAGCASARIONOVO@FUNDACAOCASA.SP.GOV.BR</t>
  </si>
  <si>
    <t>ADOLFO</t>
  </si>
  <si>
    <t>ADOLPHO CARVALHO PROFESSOR</t>
  </si>
  <si>
    <t xml:space="preserve">MELVIN JONES </t>
  </si>
  <si>
    <t>E048324A@EDUCACAO.SP.GOV.BR</t>
  </si>
  <si>
    <t>BARONI</t>
  </si>
  <si>
    <t>CEL JTO A EE JOSEPHA CASTRO PROFA</t>
  </si>
  <si>
    <t>RUA JOAO DOS REIS</t>
  </si>
  <si>
    <t>NELSON FERREIRA DA SILVA PROFESSOR</t>
  </si>
  <si>
    <t xml:space="preserve">WLADIMIR HERZOG </t>
  </si>
  <si>
    <t>E901556A@EDUCACAO.SP.GOV.BR</t>
  </si>
  <si>
    <t>JOSEPHINA ZINNI ALMADA PROFA</t>
  </si>
  <si>
    <t xml:space="preserve">ANTONIO TORRES PENEDO </t>
  </si>
  <si>
    <t>E048586A@EDUCACAO.SP.GOV.BR</t>
  </si>
  <si>
    <t>MIECIO CAVALHEIRO BONILHA PROF</t>
  </si>
  <si>
    <t>TRAVESSA ANTONIO PEREIRA DA SILVA</t>
  </si>
  <si>
    <t>E026451A@EDUCACAO.SP.GOV.BR</t>
  </si>
  <si>
    <t>VITORIA BRASIL</t>
  </si>
  <si>
    <t>RUA NOVE DE JULHO</t>
  </si>
  <si>
    <t>CENTRO DE ATEND SOCIOEDUC AO ADOLESC GUARULHOS CI</t>
  </si>
  <si>
    <t>CIDADE ARACILIA</t>
  </si>
  <si>
    <t>RUA MINISTRO HIPOLITO</t>
  </si>
  <si>
    <t>E006452A@EDUCACAO.SP.GOV.BR</t>
  </si>
  <si>
    <t>PASCHOAL THOMEU DEPUTADO</t>
  </si>
  <si>
    <t xml:space="preserve">VINTE E OITO </t>
  </si>
  <si>
    <t>E925573A@EDUCACAO.SP.GOV.BR</t>
  </si>
  <si>
    <t>SAO LUIZ</t>
  </si>
  <si>
    <t>VILA NILO</t>
  </si>
  <si>
    <t xml:space="preserve">ALVARENGAS </t>
  </si>
  <si>
    <t xml:space="preserve">THOMAS DOMINGUEZ </t>
  </si>
  <si>
    <t>BENEDITA NAIR XAVIER VEDOVELLO PROFA</t>
  </si>
  <si>
    <t xml:space="preserve">BENEDITO MAIA DE FIGUEIREDO </t>
  </si>
  <si>
    <t>E020291A@EDUCACAO.SP.GOV.BR</t>
  </si>
  <si>
    <t>ANDRE FRANCO MONTORO GOVERNADOR</t>
  </si>
  <si>
    <t>SAO LOURENCO DA SERRA</t>
  </si>
  <si>
    <t>RUA JOAO ALFREDO DE MORAES</t>
  </si>
  <si>
    <t>E080615A@EDUCACAO.SP.GOV.BR</t>
  </si>
  <si>
    <t>JOSE TEIXEIRA DO AMARAL</t>
  </si>
  <si>
    <t>URANIA</t>
  </si>
  <si>
    <t>RUA BOA ESPERANCA</t>
  </si>
  <si>
    <t>E027212A@EDUCACAO.SP.GOV.BR</t>
  </si>
  <si>
    <t>PIRAJUI</t>
  </si>
  <si>
    <t>MARIA CHEILA ALVES PROFESSORA</t>
  </si>
  <si>
    <t xml:space="preserve">PARQUE DAS NACOES </t>
  </si>
  <si>
    <t>RUA ALDO DE OLIVEIRA MULLER</t>
  </si>
  <si>
    <t>E042560A@EDUCACAO.SP.GOV.BR</t>
  </si>
  <si>
    <t>GUSTAVO FERNANDO KUHLMANN</t>
  </si>
  <si>
    <t>DISTRITO DE BOTAFOGO</t>
  </si>
  <si>
    <t>RUA AVELINO MARIOTINI</t>
  </si>
  <si>
    <t>E022731A@EDUCACAO.SP.GOV.BR</t>
  </si>
  <si>
    <t>JARDIM CONTINENTAL</t>
  </si>
  <si>
    <t>CAMPO LARGO</t>
  </si>
  <si>
    <t>MARIA JANNUZZI MASCARI PROFESSORA</t>
  </si>
  <si>
    <t xml:space="preserve">ITAPECERICA </t>
  </si>
  <si>
    <t>E902780A@EDUCACAO.SP.GOV.BR</t>
  </si>
  <si>
    <t>JARDIM RAQUEL</t>
  </si>
  <si>
    <t>LOURDES</t>
  </si>
  <si>
    <t xml:space="preserve">JOSE DE ALENCAR </t>
  </si>
  <si>
    <t>CIDADE PARQUE BRASILIA</t>
  </si>
  <si>
    <t xml:space="preserve">BERILO </t>
  </si>
  <si>
    <t>EUNICE LAUREANO DA SILVA PROFESSORA</t>
  </si>
  <si>
    <t xml:space="preserve">FLORINDO ANTONIO BARATELLA </t>
  </si>
  <si>
    <t>E002756A@EDUCACAO.SP.GOV.BR</t>
  </si>
  <si>
    <t>JARDIM TANGARA</t>
  </si>
  <si>
    <t>MARILENA PIUMBATO CHAPARRO PROFESSORA</t>
  </si>
  <si>
    <t>PARQUE ANHANGUERA (SAO DOMINGOS)</t>
  </si>
  <si>
    <t xml:space="preserve">BOAVENTURA PEREIRA </t>
  </si>
  <si>
    <t>E904259A@EDUCACAO.SP.GOV.BR</t>
  </si>
  <si>
    <t>RUA AVARE</t>
  </si>
  <si>
    <t>BAUDILIO BIAGI</t>
  </si>
  <si>
    <t>RUA STELLA VERGINIO DOS SANTOS SIMIONATO</t>
  </si>
  <si>
    <t>E905811A@EDUCACAO.SP.GOV.BR</t>
  </si>
  <si>
    <t>ERMELINDA CLARICE SANCHES PROFA</t>
  </si>
  <si>
    <t>RUA ANGELO MARZOLA</t>
  </si>
  <si>
    <t>50-A</t>
  </si>
  <si>
    <t>E033479A@EDUCACAO.SP.GOV.BR</t>
  </si>
  <si>
    <t>JOSE ARTIGAS GENERAL</t>
  </si>
  <si>
    <t>(ANTIGO JARDIM MARILENE )</t>
  </si>
  <si>
    <t>E007377A@EDUCACAO.SP.GOV.BR</t>
  </si>
  <si>
    <t>RUA MARCILIO DIAS</t>
  </si>
  <si>
    <t>E036110A@EDUCACAO.SP.GOV.BR</t>
  </si>
  <si>
    <t>RUA DURVALINO COSTA E SILVA</t>
  </si>
  <si>
    <t>E016792A@EDUCACAO.SP.GOV.BR</t>
  </si>
  <si>
    <t>VILA VERDE</t>
  </si>
  <si>
    <t>VILA PATTI</t>
  </si>
  <si>
    <t>JARDIM IGUATEMI</t>
  </si>
  <si>
    <t>IIJIMA</t>
  </si>
  <si>
    <t>VILA DO AMERICANO</t>
  </si>
  <si>
    <t xml:space="preserve">KANGO TAKIUTI </t>
  </si>
  <si>
    <t>E007274A@EDUCACAO.SP.GOV.BR</t>
  </si>
  <si>
    <t>JARDIM AVELINO</t>
  </si>
  <si>
    <t>THEREZINHA SARTORI PROFESSORA</t>
  </si>
  <si>
    <t>VILA NOEMIA</t>
  </si>
  <si>
    <t xml:space="preserve">VITORINO DELL ANTONIA </t>
  </si>
  <si>
    <t>E007560A@EDUCACAO.SP.GOV.BR</t>
  </si>
  <si>
    <t>RANDOLFO MOREIRA FERNANDES</t>
  </si>
  <si>
    <t xml:space="preserve">CARLOS CANOVA </t>
  </si>
  <si>
    <t>E018909A@EDUCACAO.SP.GOV.BR</t>
  </si>
  <si>
    <t>EUGENIO FRANCO</t>
  </si>
  <si>
    <t>NUCLEO RESIDENCIAL SILVIO VILARI</t>
  </si>
  <si>
    <t>E024521A@EDUCACAO.SP.GOV.BR</t>
  </si>
  <si>
    <t>JARDIM ICATU</t>
  </si>
  <si>
    <t>ALDEIA KOPENOTI</t>
  </si>
  <si>
    <t>POSTO INDIGENA KOPENOTI</t>
  </si>
  <si>
    <t>E100110A@EDUCACAO.SP.GOV.BR</t>
  </si>
  <si>
    <t>JOSE OMETTO</t>
  </si>
  <si>
    <t>USINA SAO JOAO</t>
  </si>
  <si>
    <t>LARGO DA IGREJA</t>
  </si>
  <si>
    <t>E020023A@EDUCACAO.SP.GOV.BR</t>
  </si>
  <si>
    <t>JOSE AUGUSTO DE OLIVEIRA PROFESSOR</t>
  </si>
  <si>
    <t>RUA SEBASTIAO MIRANDA</t>
  </si>
  <si>
    <t>E034228A@EDUCACAO.SP.GOV.BR</t>
  </si>
  <si>
    <t>ITOBI</t>
  </si>
  <si>
    <t>RESIDENCIAL BEBEDOURO</t>
  </si>
  <si>
    <t xml:space="preserve">PEDRO LOPES </t>
  </si>
  <si>
    <t>AVENIDA BANDEIRANTES</t>
  </si>
  <si>
    <t>CEL JTO A MARIA ISABEL RODRIGUES ORSO PROFA</t>
  </si>
  <si>
    <t>JARDIM ROBERTO SELMI DEI</t>
  </si>
  <si>
    <t>RUA JOSE LOGATTI</t>
  </si>
  <si>
    <t>JARDIM RECREIO</t>
  </si>
  <si>
    <t>JOAO RAMACCIOTTI PROF</t>
  </si>
  <si>
    <t>JOAO DORIVAL CARDOSO DOUTOR</t>
  </si>
  <si>
    <t>E002690A@EDUCACAO.SP.GOV.BR</t>
  </si>
  <si>
    <t>MONTEIRO LOBATO</t>
  </si>
  <si>
    <t>ROQUE IELO PROFESSOR</t>
  </si>
  <si>
    <t>BAIRRO SANTO ANTONIO</t>
  </si>
  <si>
    <t>RUA AUGUSTO MARTINS DE OLIVEIRA</t>
  </si>
  <si>
    <t>E925724A@EDUCACAO.SP.GOV.BR</t>
  </si>
  <si>
    <t>CEL JTO A EE ADALGISA CAVEZZALE DE CAMPOS PROFA</t>
  </si>
  <si>
    <t>PARANA</t>
  </si>
  <si>
    <t>RUA FRANCISCO CARDOSO DOS SANTOS</t>
  </si>
  <si>
    <t>E034162A@EDUCACAO.SP.GOV.BR</t>
  </si>
  <si>
    <t>MALVINA LEITE E SILVA PROFESSORA</t>
  </si>
  <si>
    <t>GERALDO FRANCISCO RUFINO</t>
  </si>
  <si>
    <t>E039676A@EDUCACAO.SP.GOV.BR</t>
  </si>
  <si>
    <t>ANTONIO DE BAPTISTA PROF</t>
  </si>
  <si>
    <t>NUCLEO HABITACIONAL CASTELO BRANCO</t>
  </si>
  <si>
    <t>E033561A@EDUCACAO.SP.GOV.BR</t>
  </si>
  <si>
    <t>SILVEIRAS</t>
  </si>
  <si>
    <t>SERAPHINA RENZI MARTELLO</t>
  </si>
  <si>
    <t>ESTRADA VELHA</t>
  </si>
  <si>
    <t>E039469A@EDUCACAO.SP.GOV.BR</t>
  </si>
  <si>
    <t>ANTONIO DOS SANTOS PROF</t>
  </si>
  <si>
    <t>JARDIM DAS ESTACOES (VILA XAVIER)</t>
  </si>
  <si>
    <t>VILA XAVIER</t>
  </si>
  <si>
    <t xml:space="preserve">ISMAEL DE ARAUJO </t>
  </si>
  <si>
    <t>E038982A@EDUCACAO.SP.GOV.BR</t>
  </si>
  <si>
    <t>VILA NAIR</t>
  </si>
  <si>
    <t>ESTACAO GEORGE OETTERER</t>
  </si>
  <si>
    <t>E908228A@EDUCACAO.SP.GOV.BR</t>
  </si>
  <si>
    <t>WALFREDO ARANTES CALDAS PROFESSOR</t>
  </si>
  <si>
    <t>DEPUTADO CANTIDIO SAMPAIO</t>
  </si>
  <si>
    <t>E000048A@EDUCACAO.SP.GOV.BR</t>
  </si>
  <si>
    <t>NOVA EUROPA</t>
  </si>
  <si>
    <t>RUA AURELIANO RICARDO SILVA</t>
  </si>
  <si>
    <t>MARGARIDA MAIA DE ALMEIDA VIEIRA PROFESSORA</t>
  </si>
  <si>
    <t>PARQUE RESIDENCIAL ALVORADA</t>
  </si>
  <si>
    <t>E914459A@EDUCACAO.SP.GOV.BR</t>
  </si>
  <si>
    <t>VILA MODRO</t>
  </si>
  <si>
    <t>ALDEIA TANGARA</t>
  </si>
  <si>
    <t>RUA DE ACESSO ANTONIO CALICO</t>
  </si>
  <si>
    <t>E469774A@EDUCACAO.SP.GOV.BR</t>
  </si>
  <si>
    <t>EUNICE TEREZINHA DE OLIVEIRA FRAGOAS PROFA</t>
  </si>
  <si>
    <t>E915661A@EDUCACAO.SP.GOV.BR</t>
  </si>
  <si>
    <t>JORGE NINO SOARES PROFESSOR</t>
  </si>
  <si>
    <t>DOS JUSTINOS</t>
  </si>
  <si>
    <t>AVENIDA 31 DE MARCO</t>
  </si>
  <si>
    <t>E902196A@EDUCACAO.SP.GOV.BR</t>
  </si>
  <si>
    <t xml:space="preserve">GUARANI </t>
  </si>
  <si>
    <t>VILA AGUA FUNDA</t>
  </si>
  <si>
    <t xml:space="preserve">UM </t>
  </si>
  <si>
    <t>AVENIDA CONDESSA ELISABETH ROBIANO</t>
  </si>
  <si>
    <t>POLVILHO</t>
  </si>
  <si>
    <t>HILDA HILST ESCRITORA</t>
  </si>
  <si>
    <t>RUA GIRLANE SIMOES</t>
  </si>
  <si>
    <t>E924556A@EDUCACAO.SP.GOV.BR</t>
  </si>
  <si>
    <t>CERRADO</t>
  </si>
  <si>
    <t>JOSE MARIA REYS PROF</t>
  </si>
  <si>
    <t>E001090A@EDUCACAO.SP.GOV.BR</t>
  </si>
  <si>
    <t>ESMERALDA LEONOR FURLANI CALAF PROFESSORA</t>
  </si>
  <si>
    <t>LEONOR MENDES DE BARROS</t>
  </si>
  <si>
    <t>AVENIDA JOAO DELLA COLETA</t>
  </si>
  <si>
    <t>L 2210</t>
  </si>
  <si>
    <t>E917680A@EDUCACAO.SP.GOV.BR</t>
  </si>
  <si>
    <t>JARDIM RAFAEL</t>
  </si>
  <si>
    <t>BERNARDINO DE CAMPOS</t>
  </si>
  <si>
    <t>FAZENDA GRANDE</t>
  </si>
  <si>
    <t>ALDEIA KARUGWA</t>
  </si>
  <si>
    <t>BAIRRO DOS VITOR</t>
  </si>
  <si>
    <t>DEITR@EDUCACAO.SP.GOV.BR</t>
  </si>
  <si>
    <t>BOFETE</t>
  </si>
  <si>
    <t>BARONESA</t>
  </si>
  <si>
    <t xml:space="preserve">BELO HORIZONTE </t>
  </si>
  <si>
    <t>AVENIDA SETE DE JANEIRO</t>
  </si>
  <si>
    <t>ISABEL PRINCESA</t>
  </si>
  <si>
    <t>BOSQUE DA SAUDE</t>
  </si>
  <si>
    <t xml:space="preserve">IBIRAREMA </t>
  </si>
  <si>
    <t>E004873A@EDUCACAO.SP.GOV.BR</t>
  </si>
  <si>
    <t>GALDINO MOREIRA PROFESSOR</t>
  </si>
  <si>
    <t>PARQUE ENSEADA</t>
  </si>
  <si>
    <t>RUA MARIA ALZIRA DA CONCEICAO</t>
  </si>
  <si>
    <t>E011563A@EDUCACAO.SP.GOV.BR</t>
  </si>
  <si>
    <t>MARIA DULCE MENDES PROFESSORA</t>
  </si>
  <si>
    <t xml:space="preserve">TUPI </t>
  </si>
  <si>
    <t>E041634A@EDUCACAO.SP.GOV.BR</t>
  </si>
  <si>
    <t>AVELINO APARECIDO RIBEIRO DOUTOR</t>
  </si>
  <si>
    <t>PRACA DA MONCAO</t>
  </si>
  <si>
    <t>E014552A@EDUCACAO.SP.GOV.BR</t>
  </si>
  <si>
    <t>JOSE CARLOS BRAGA DE SOUZA DOUTOR</t>
  </si>
  <si>
    <t>JARDIM SAVOY</t>
  </si>
  <si>
    <t>RUA OCTACILIO DANTAS</t>
  </si>
  <si>
    <t>E037254A@EDUCACAO.SP.GOV.BR</t>
  </si>
  <si>
    <t>RUA FORTALEZA</t>
  </si>
  <si>
    <t>VILA TATU</t>
  </si>
  <si>
    <t>JARDIM ORIENTAL</t>
  </si>
  <si>
    <t>PIO XII</t>
  </si>
  <si>
    <t>PIQUERI</t>
  </si>
  <si>
    <t xml:space="preserve">OTAVIO DOMINGUITO </t>
  </si>
  <si>
    <t>E000644A@EDUCACAO.SP.GOV.BR</t>
  </si>
  <si>
    <t>ARMANDO GOMES DE ARAUJO PROF</t>
  </si>
  <si>
    <t>VILA SIMONE</t>
  </si>
  <si>
    <t xml:space="preserve">ALFREDO MOREIRA PINTO </t>
  </si>
  <si>
    <t>E002926A@EDUCACAO.SP.GOV.BR</t>
  </si>
  <si>
    <t>FARIA LIMA BRIGADEIRO</t>
  </si>
  <si>
    <t>VILA POMPEIA</t>
  </si>
  <si>
    <t>RUA CAJAIBA</t>
  </si>
  <si>
    <t>E003633A@EDUCACAO.SP.GOV.BR</t>
  </si>
  <si>
    <t>GAVIAO PEIXOTO BRIGADEIRO</t>
  </si>
  <si>
    <t xml:space="preserve">MOGEIRO </t>
  </si>
  <si>
    <t>E000024A@EDUCACAO.SP.GOV.BR</t>
  </si>
  <si>
    <t>USHISUKE MIADAIRA</t>
  </si>
  <si>
    <t>RUA SHINNOEI AKAMINE</t>
  </si>
  <si>
    <t>E034897A@EDUCACAO.SP.GOV.BR</t>
  </si>
  <si>
    <t>CIDADE BOA VISTA</t>
  </si>
  <si>
    <t>NOEMIA DIAS PEROTTI DONA</t>
  </si>
  <si>
    <t>RUA PROFESSORA DALVA COLAFERRO</t>
  </si>
  <si>
    <t>E029336A@EDUCACAO.SP.GOV.BR</t>
  </si>
  <si>
    <t>RESIDENCIAL ALVORADA</t>
  </si>
  <si>
    <t>JOSE VIRANDA PROF</t>
  </si>
  <si>
    <t>VILA GIUNTA</t>
  </si>
  <si>
    <t xml:space="preserve">FORTUNATO RESTA QUADRA </t>
  </si>
  <si>
    <t>E025318A@EDUCACAO.SP.GOV.BR</t>
  </si>
  <si>
    <t>JOAO PORTUGAL</t>
  </si>
  <si>
    <t>RUA PROFESSORA ODETE GARCIA</t>
  </si>
  <si>
    <t>E029300A@EDUCACAO.SP.GOV.BR</t>
  </si>
  <si>
    <t>JARDIM SANTA CRUZ</t>
  </si>
  <si>
    <t>TANQUE CAIO</t>
  </si>
  <si>
    <t>DAGOBERTO SALLES FILHO DEPUTADO</t>
  </si>
  <si>
    <t>JARDIM SAO LUIZ (CAUCAI DO ALTO)</t>
  </si>
  <si>
    <t>AVENIDA LUIZ FERREIRA GIL</t>
  </si>
  <si>
    <t>E048112A@EDUCACAO.GOV.BR</t>
  </si>
  <si>
    <t>JARDIM IMPERADOR (ZONA LESTE)</t>
  </si>
  <si>
    <t>DUMONT</t>
  </si>
  <si>
    <t>PARQUE VITORIA</t>
  </si>
  <si>
    <t>ROSARIA ISOLINA DE MORAES DONA</t>
  </si>
  <si>
    <t>VILA NELY</t>
  </si>
  <si>
    <t xml:space="preserve">RIO PINHEIROS </t>
  </si>
  <si>
    <t>E912347A@EDUCACAO.SP.GOV.BR</t>
  </si>
  <si>
    <t>NOVA ITARIRI</t>
  </si>
  <si>
    <t>CECILIA ROLEMBERG PORTO GUELLI PROFESSORA</t>
  </si>
  <si>
    <t>VILA RIO BRANCO</t>
  </si>
  <si>
    <t>E019409A@EDUCACAO.SP.GOV.BR</t>
  </si>
  <si>
    <t>JAPUI</t>
  </si>
  <si>
    <t>RUY BARBOSA CONSELHEIRO</t>
  </si>
  <si>
    <t>HORTO FLORESTAL</t>
  </si>
  <si>
    <t>ANTONIO CASTELAR DE FRANCESCHI PROFESSOR</t>
  </si>
  <si>
    <t>E001247A@EDUCACAO.SP.GOV.BR</t>
  </si>
  <si>
    <t>MIRNA LOIDE CORREIA FERLE PROFESSORA</t>
  </si>
  <si>
    <t>E007821A@EDUCACAO.SP.GOV.BR</t>
  </si>
  <si>
    <t>ANDRE OHL</t>
  </si>
  <si>
    <t>E001430A@EDUCACAO.SP.GOV.BR</t>
  </si>
  <si>
    <t>JARDIM DAS BANDEIRAS</t>
  </si>
  <si>
    <t xml:space="preserve">ALTINO ARANTES </t>
  </si>
  <si>
    <t>FERREIRA</t>
  </si>
  <si>
    <t>ANESIA SINCORA PROFESSORA</t>
  </si>
  <si>
    <t>E000784A@EDUCACAO.SP.GOV.BR</t>
  </si>
  <si>
    <t>OSCAR ALVES JANEIRO PROFESSOR</t>
  </si>
  <si>
    <t>RESIDENCIAL BOSQUE DE VERSALLES</t>
  </si>
  <si>
    <t xml:space="preserve">ARLINDO CRESSONI </t>
  </si>
  <si>
    <t>E905409A@EDUCACAO.SP.GOV.BR</t>
  </si>
  <si>
    <t>ADHERBAL DE PAULA FERREIRA</t>
  </si>
  <si>
    <t xml:space="preserve">PEIXOTO GOMIDE </t>
  </si>
  <si>
    <t>E015088A@EDUCACAO.SP.GOV.BR</t>
  </si>
  <si>
    <t>SINHA JUNQUEIRA DONA</t>
  </si>
  <si>
    <t>RUA CONSELHEIRO DANTAS</t>
  </si>
  <si>
    <t>E023929A@EDUCACAO.SP.GOV.BR</t>
  </si>
  <si>
    <t>JARDIM NIDIA</t>
  </si>
  <si>
    <t>PARQUE JANDAIA</t>
  </si>
  <si>
    <t>MARIA DO CARMO BARBOSA PROFESSORA</t>
  </si>
  <si>
    <t>TANQUE</t>
  </si>
  <si>
    <t>JOSE SILVA</t>
  </si>
  <si>
    <t>E017887A@EDUCACAO.SP.GOV.BR</t>
  </si>
  <si>
    <t>VILA SANTA TEREZA</t>
  </si>
  <si>
    <t>CAETANO DE CAMPOS (CONSOLACAO)</t>
  </si>
  <si>
    <t>RUA JOAO GUIMARAES ROSA</t>
  </si>
  <si>
    <t>E003852A@EDUCACAO.SP.GOV.BR</t>
  </si>
  <si>
    <t>JULIO CESAR FLORIDO RAFAELI PROFESSOR</t>
  </si>
  <si>
    <t>S/N</t>
  </si>
  <si>
    <t>E498452A@EDUCACAO.SP.GOV.BR</t>
  </si>
  <si>
    <t>JARDIM IMPERADOR</t>
  </si>
  <si>
    <t>JARDIM MARISA</t>
  </si>
  <si>
    <t>RUA ALVES GUIMARAES</t>
  </si>
  <si>
    <t>ELIAS</t>
  </si>
  <si>
    <t>MESSIAS FREIRE PROFESSOR</t>
  </si>
  <si>
    <t xml:space="preserve">IBI </t>
  </si>
  <si>
    <t>E037461A@EDUCACAO.SP.GOV.BR</t>
  </si>
  <si>
    <t>COLONIA (ZONA LESTE)</t>
  </si>
  <si>
    <t>NELSON GOMES CAETANO PROF</t>
  </si>
  <si>
    <t>CONJUNTO HABITACIONAL JOVA RURAL</t>
  </si>
  <si>
    <t xml:space="preserve">ANTONIO SERGIO DE MATOS </t>
  </si>
  <si>
    <t>E269360A@EDUCACAO.SP.GOV.BR</t>
  </si>
  <si>
    <t xml:space="preserve">AVELINO ZANETTI </t>
  </si>
  <si>
    <t>JULIO PRESTES DE ALBUQUERQUE DOUTOR</t>
  </si>
  <si>
    <t>AVENIDA DOUTOR EUGENIO SALERNO</t>
  </si>
  <si>
    <t>E016160A@EDUCACAO.SP.GOV.BR</t>
  </si>
  <si>
    <t>SEBASTIAO INOC ASSUMPCAO PROF</t>
  </si>
  <si>
    <t>RUA JACINTO RIBEIRO BARROS</t>
  </si>
  <si>
    <t>E025252A@EDUCACAO.SP.GOV.BR</t>
  </si>
  <si>
    <t>PAULO DE ALMEIDA NOGUEIRA DOUTOR</t>
  </si>
  <si>
    <t>SERICICULTURA</t>
  </si>
  <si>
    <t>RUA PRESIDENTE GETULIO VARGAS</t>
  </si>
  <si>
    <t>E019975A@EDUCACAO.SP.GOV.BR</t>
  </si>
  <si>
    <t xml:space="preserve">CINCO </t>
  </si>
  <si>
    <t>JARDIM SIMOES</t>
  </si>
  <si>
    <t>VILA OSASCO</t>
  </si>
  <si>
    <t>VILA JAGUARA</t>
  </si>
  <si>
    <t>VILA LOURDES</t>
  </si>
  <si>
    <t>PENITENCIARIA WELLINGTON RODRIGO SEGURA</t>
  </si>
  <si>
    <t>MONTALVAO</t>
  </si>
  <si>
    <t xml:space="preserve">ESTRADA VICINAL RAIMUNDO MAIOLINI </t>
  </si>
  <si>
    <t>RUA SANTA ROSA</t>
  </si>
  <si>
    <t>ALVA FABRI MIRANDA PROFESSORA</t>
  </si>
  <si>
    <t>NH MICHEL NEME</t>
  </si>
  <si>
    <t>RUA JOSUE ALMEIDA FRANCO</t>
  </si>
  <si>
    <t>O 869</t>
  </si>
  <si>
    <t>E038027A@EDUCACAO.SP.GOV.BR</t>
  </si>
  <si>
    <t>CENTRO DE DET PROVISORIA PAULO GILBERTO DE ARAUJO</t>
  </si>
  <si>
    <t>CONDESSA ELISABETH DE ROBIANO</t>
  </si>
  <si>
    <t>FERNANDO RICARDO GOUVEA PAOLINI PROF</t>
  </si>
  <si>
    <t>RUA MANOEL DE SOUZA MENDES</t>
  </si>
  <si>
    <t>E904752A@EDUCACAO.SP.GOV.BR</t>
  </si>
  <si>
    <t>MARIA ANTONIA ZANGARINI FERREIRA PROFESSORA</t>
  </si>
  <si>
    <t>SETOR IV</t>
  </si>
  <si>
    <t>GLEBA XV DE NOVEMBRO</t>
  </si>
  <si>
    <t>E918015A@EDUCACAO.SP.GOV.BR</t>
  </si>
  <si>
    <t>RUA DAS PRIMAVERAS</t>
  </si>
  <si>
    <t>FLAVIO JOSE OSORIO NEGRINI PROFESSOR</t>
  </si>
  <si>
    <t>JARDIM OLINDA</t>
  </si>
  <si>
    <t xml:space="preserve">CASIMIRO </t>
  </si>
  <si>
    <t>E041737A@EDUCACAO.SP.GOV.BR</t>
  </si>
  <si>
    <t>AYRES DE MOURA PROFESSOR</t>
  </si>
  <si>
    <t>RUA ARTUR ORLANDO</t>
  </si>
  <si>
    <t>E000012A@EDUCACAO.SP.GOV.BR</t>
  </si>
  <si>
    <t>TERUKO UEDA YAMAGUTI PROFESSORA</t>
  </si>
  <si>
    <t xml:space="preserve">AMADEU GIUSTI </t>
  </si>
  <si>
    <t>E409169A@EDUCACAO.SP.GOV.BR</t>
  </si>
  <si>
    <t>BAIRRO DE MONTE SERRAT</t>
  </si>
  <si>
    <t>MONTE SERRAT</t>
  </si>
  <si>
    <t>RUA VICENTE TONOLI</t>
  </si>
  <si>
    <t>E915609A@EDUCACAO.SP.GOV.BR</t>
  </si>
  <si>
    <t>JARDIM SANTA GERTRUDES</t>
  </si>
  <si>
    <t xml:space="preserve">JOAO BARBOSA </t>
  </si>
  <si>
    <t>DISTRITO</t>
  </si>
  <si>
    <t>CAPELA</t>
  </si>
  <si>
    <t>BAIRRO DO ITAIM</t>
  </si>
  <si>
    <t>MATO DENTRO</t>
  </si>
  <si>
    <t>E902366A@EDUCACAO.SP.GOV.BR</t>
  </si>
  <si>
    <t>ADALGISA DE SAO JOSE GUALTIERI</t>
  </si>
  <si>
    <t>VILA MARTA</t>
  </si>
  <si>
    <t>ALONSO FERREIRA CARVALHO PADRE</t>
  </si>
  <si>
    <t>E903395A@EDUCACAO.SP.GOV.BR</t>
  </si>
  <si>
    <t>PAULO MACHADO DE CARVALHO</t>
  </si>
  <si>
    <t>RUA AGUIAR DE BARROS</t>
  </si>
  <si>
    <t>E918994A@EDUCACAO.SP.GOV.BR</t>
  </si>
  <si>
    <t>FRANCISCO MATARAZZO CONDE</t>
  </si>
  <si>
    <t>E024314A@EDUCACAO.SP.GOV.BR</t>
  </si>
  <si>
    <t>CHACARA BRAZ MIRAGLIA</t>
  </si>
  <si>
    <t>JOAO PIRES DE CAMARGO DR</t>
  </si>
  <si>
    <t>VILA MELHADO</t>
  </si>
  <si>
    <t xml:space="preserve">JOSE NOGUEIRA NEVES </t>
  </si>
  <si>
    <t>E021945A@EDUCACAO.SP.GOV.BR</t>
  </si>
  <si>
    <t>CASA</t>
  </si>
  <si>
    <t xml:space="preserve">MEXICO </t>
  </si>
  <si>
    <t>EUSEBIO DE PAULA MARCONDES PROFESSOR</t>
  </si>
  <si>
    <t>VILA CAMPO GRANDE</t>
  </si>
  <si>
    <t xml:space="preserve">DOMINGAS GALLETERI BLOTTA </t>
  </si>
  <si>
    <t>E005071A@EDUCACAO.SP.GOV.BR</t>
  </si>
  <si>
    <t>MARIA HELENA DUARTE CAETANO PROFESSORA</t>
  </si>
  <si>
    <t>COTA 200</t>
  </si>
  <si>
    <t>E011691A@EDUCACAO.SP.GOV.BR</t>
  </si>
  <si>
    <t>VIRGILIO GARCIA CAPITAO</t>
  </si>
  <si>
    <t>RUA SANTA RITA</t>
  </si>
  <si>
    <t>E024259A@EDUCACAO.SP.GOV.BR</t>
  </si>
  <si>
    <t xml:space="preserve">FERNAO SALLES </t>
  </si>
  <si>
    <t>E016159A@EDUCACAO.SP.GOV.BR</t>
  </si>
  <si>
    <t>FEITAL</t>
  </si>
  <si>
    <t>BELA VISTA SAO CARLENSE</t>
  </si>
  <si>
    <t>ORVILLE DERBY</t>
  </si>
  <si>
    <t xml:space="preserve">SAIGON </t>
  </si>
  <si>
    <t>E002297A@EDUCACAO.SP.GOV.BR</t>
  </si>
  <si>
    <t>PEDRO YOSHICHIKA IRIE</t>
  </si>
  <si>
    <t>LEITAO</t>
  </si>
  <si>
    <t>RUA APARECIDO RIBEIRO DAMASCENO</t>
  </si>
  <si>
    <t>E901283A@EDUCACAO.SP.GOV.BR</t>
  </si>
  <si>
    <t>JARDIM REDENTOR</t>
  </si>
  <si>
    <t>JARDIM DOM BOSCO</t>
  </si>
  <si>
    <t>MAHATMA GHANDI</t>
  </si>
  <si>
    <t>JARDIM ORATORIO</t>
  </si>
  <si>
    <t xml:space="preserve">NATAL </t>
  </si>
  <si>
    <t xml:space="preserve">E045068A@EDUCACAO.SP.GOV.BR       </t>
  </si>
  <si>
    <t>BAIRRO DOS PAES</t>
  </si>
  <si>
    <t>E910004A@EDUCACAO.SP.GOV.BR</t>
  </si>
  <si>
    <t>JARDIM MARIA AUGUSTA</t>
  </si>
  <si>
    <t>RUA PROFESSOR CLOVIS WINTHER</t>
  </si>
  <si>
    <t>E014254A@EDUCACAO.SP.GOV.BR</t>
  </si>
  <si>
    <t>JETHRO VAZ DE TOLEDO PROFESSOR</t>
  </si>
  <si>
    <t>JARDIM ITAPUA</t>
  </si>
  <si>
    <t xml:space="preserve">GARCA </t>
  </si>
  <si>
    <t>E048501A@EDUCACAO.SP.GOV.BR</t>
  </si>
  <si>
    <t>JARDIM CAXAMBU</t>
  </si>
  <si>
    <t>BOSQUE CAPUAVA</t>
  </si>
  <si>
    <t xml:space="preserve">PONTA PORA </t>
  </si>
  <si>
    <t>EDGARDO CAJADO DOUTOR</t>
  </si>
  <si>
    <t>RUA GENERAL CAMARA</t>
  </si>
  <si>
    <t>E024120A@EDUCACAO.SP.GOV.BR</t>
  </si>
  <si>
    <t>ENGENHEIRO NEIVA</t>
  </si>
  <si>
    <t>JARDIM ANA MARIA</t>
  </si>
  <si>
    <t>JORGE DUPRAT FIGUEIREDO</t>
  </si>
  <si>
    <t xml:space="preserve">ANTONIO LOMBARDO </t>
  </si>
  <si>
    <t>E043928A@EDUCACAO.SP.GOV.BR</t>
  </si>
  <si>
    <t>FRANCISCO BORGES VIEIRA DOUTOR</t>
  </si>
  <si>
    <t>VILA ALPINA</t>
  </si>
  <si>
    <t>RUA PARATINQUARA</t>
  </si>
  <si>
    <t>E001843A@EDUCACAO.SP.GOV.BR</t>
  </si>
  <si>
    <t>CANDIDO PORTINARI</t>
  </si>
  <si>
    <t>PRACA CORONEL NOGUEIRA</t>
  </si>
  <si>
    <t>E023000A@EDUCACAO.SP.GOV.BR</t>
  </si>
  <si>
    <t>LYGIA DE AZEVEDO SOUZA E SA PROFESSORA</t>
  </si>
  <si>
    <t>RUA DOUTOR MAURICIO DE LACERDA</t>
  </si>
  <si>
    <t>E004595A@EDUCACAO.SP.GOV.BR</t>
  </si>
  <si>
    <t>OUROESTE</t>
  </si>
  <si>
    <t>CEL JTO A EE GUSTAVO BARROSO</t>
  </si>
  <si>
    <t xml:space="preserve">ALFEU DE ALCANTARA MONTEIRO </t>
  </si>
  <si>
    <t>EEGUSTAVOBARROSO@GMAIL.COM</t>
  </si>
  <si>
    <t>CEDRAL</t>
  </si>
  <si>
    <t>LUIZ D AUREA PROFESSOR</t>
  </si>
  <si>
    <t>VILA NOVA SAO VICENTE</t>
  </si>
  <si>
    <t xml:space="preserve">OITO </t>
  </si>
  <si>
    <t>E038842A@EDUCACAO.SP.GOV.BR</t>
  </si>
  <si>
    <t>RODOLFO MIRANDA SENADOR</t>
  </si>
  <si>
    <t>AVENIDA MARIO AMARAL GURGEL</t>
  </si>
  <si>
    <t>E025324A@EDUCACAO.SP.GOV.BR</t>
  </si>
  <si>
    <t>PARQUE RESIDENCIAL SAO CLEMENTE</t>
  </si>
  <si>
    <t>JOSE JORGE PROFESSOR</t>
  </si>
  <si>
    <t>CIDADE DAS FLORES</t>
  </si>
  <si>
    <t xml:space="preserve">PINHEIRO </t>
  </si>
  <si>
    <t>E902755A@EDUCACAO.SP.GOV.BR</t>
  </si>
  <si>
    <t>ANTONIO PRATICI PREFEITO</t>
  </si>
  <si>
    <t>RESIDENCIAL PARQUE CUMBICA</t>
  </si>
  <si>
    <t>RUA CARLOS DRUMOND ANDRADE</t>
  </si>
  <si>
    <t>E901830A@EDUCACAO.SP.GOV.BR</t>
  </si>
  <si>
    <t>JARDIM FLOR DA MONTANHA</t>
  </si>
  <si>
    <t>ARNO HAUSSER</t>
  </si>
  <si>
    <t>E030740A@EDUCACAO.SP.GOV.BR</t>
  </si>
  <si>
    <t>CENTRO DE DETENCAO PROVISORIO DE CAPELA DO ALTO</t>
  </si>
  <si>
    <t>CAPANEMA</t>
  </si>
  <si>
    <t>RUA PERNAMBUCO</t>
  </si>
  <si>
    <t>VILA BELVEDERE</t>
  </si>
  <si>
    <t>GILDASIO SILVA LIMA PROFESSOR</t>
  </si>
  <si>
    <t>CAIABU</t>
  </si>
  <si>
    <t>RUA HENRIQUE PEDRO FERREIRA</t>
  </si>
  <si>
    <t>E032591A@EDUCACAO.SP.GOV.BR</t>
  </si>
  <si>
    <t>JOSE BONIFACIO DO COUTO</t>
  </si>
  <si>
    <t>RUA VEREADOR ANTONIO APARECIDO</t>
  </si>
  <si>
    <t>E033376A@EDUCACAO.SP.GOV.BR</t>
  </si>
  <si>
    <t>LUIZ SERGIO CLAUDINO DOS SANTOS DEPUTADO</t>
  </si>
  <si>
    <t>VILA JOAO BATISTA</t>
  </si>
  <si>
    <t xml:space="preserve">PEDRO ANTONIO CONCEICAO </t>
  </si>
  <si>
    <t>E923606A@EDUCACAO.SP.GOV.BR</t>
  </si>
  <si>
    <t>RUA MARIA HELENA</t>
  </si>
  <si>
    <t>PAULO LEIVAS MACALAO PASTOR</t>
  </si>
  <si>
    <t xml:space="preserve">ALTO SUCURIU </t>
  </si>
  <si>
    <t>E048604A@EDUCACAO.SP.GOV.BR</t>
  </si>
  <si>
    <t>JOAO CRISPINIANO SOARES</t>
  </si>
  <si>
    <t>RUA FRANCISCO ANTUNES</t>
  </si>
  <si>
    <t>E006233A@EDUCACAO.SP.GOV.BR</t>
  </si>
  <si>
    <t>VILA CAMPESINA</t>
  </si>
  <si>
    <t>MARAPOAMA</t>
  </si>
  <si>
    <t>SOLO SAGRADO I</t>
  </si>
  <si>
    <t>JARDIM DAS PALMAS</t>
  </si>
  <si>
    <t xml:space="preserve">JOSE MARIA PINTO ZILLI </t>
  </si>
  <si>
    <t>CELIA PRIMO CALIL PROFA</t>
  </si>
  <si>
    <t>RUA MAURILIO ROQUE TOASSA</t>
  </si>
  <si>
    <t>E025203A@EDUCACAO.SP.GOV.BR</t>
  </si>
  <si>
    <t>FRANCISCO PIO BENGUELLA</t>
  </si>
  <si>
    <t>ESPIGAO</t>
  </si>
  <si>
    <t>E032761A@EDUCACAO.SP.GOV.BR</t>
  </si>
  <si>
    <t>EUGENIO VICTORIO DELIBERATO</t>
  </si>
  <si>
    <t>E007080A@EDUCACAO.SP.GOV.BR</t>
  </si>
  <si>
    <t>IVONE DOS ANJOS DA SILVA CAMPOS PROFA</t>
  </si>
  <si>
    <t xml:space="preserve">R. BENEDITO FONTANA </t>
  </si>
  <si>
    <t>E269396A@EDUCACAO.SP.GOV.BR</t>
  </si>
  <si>
    <t>WALDEMAR DE FREITAS ROSA PROFESSOR</t>
  </si>
  <si>
    <t>VILA FIORI</t>
  </si>
  <si>
    <t xml:space="preserve">HENRIQUE FIORE </t>
  </si>
  <si>
    <t>E041646A@EDUCACAO.SP.GOV.BR</t>
  </si>
  <si>
    <t>CENTRO ALTO</t>
  </si>
  <si>
    <t>MARIAPOLIS</t>
  </si>
  <si>
    <t>RUA DOUTOR RENE CORREA</t>
  </si>
  <si>
    <t>JARDIM ARMENIA</t>
  </si>
  <si>
    <t>VICTOR MAIDA</t>
  </si>
  <si>
    <t>E025045A@EDUCACAO.SP.GOV.BR</t>
  </si>
  <si>
    <t>ANTONIO ABLAS FILHO DOUTOR</t>
  </si>
  <si>
    <t>E011897A@EDUCACAO.SP.GOV.BR</t>
  </si>
  <si>
    <t>CEL JTO A EE LUIZ CAMPACCI</t>
  </si>
  <si>
    <t>V CAMPACCI</t>
  </si>
  <si>
    <t>AMADEU MEUCCI</t>
  </si>
  <si>
    <t>E016559A@EDUCACAO.SP.GOV.BR</t>
  </si>
  <si>
    <t>ABEL DOS REIS</t>
  </si>
  <si>
    <t>RUA ANTONIO CORREA NEVES</t>
  </si>
  <si>
    <t>E024399A@EDUCACAO.SP.GOV.BR</t>
  </si>
  <si>
    <t>GUILHERME GIORGI COMENDADOR</t>
  </si>
  <si>
    <t>JARDIM DAS ROSAS (ZONA LESTE I)</t>
  </si>
  <si>
    <t xml:space="preserve">SEBASTIAO MARCHESONI </t>
  </si>
  <si>
    <t>E041695A@EDUCACAO.SP.GOV.BR</t>
  </si>
  <si>
    <t>PEDRO RAPHAEL DA ROCHA</t>
  </si>
  <si>
    <t>E021635A@EDUCACAO.SP.GOV.BR</t>
  </si>
  <si>
    <t>FIORAVANTE ZAMPOL</t>
  </si>
  <si>
    <t>E008448A@EDUCACAO.SP.GOV.BR</t>
  </si>
  <si>
    <t>CANITAR</t>
  </si>
  <si>
    <t>JURACY NEVES DE MELLO FERRACCIU PROFESSOR</t>
  </si>
  <si>
    <t>NOIVA DA COLINA</t>
  </si>
  <si>
    <t>RUA JOSE PENATTI</t>
  </si>
  <si>
    <t>E919330A@EDUCACAO.SP.GOV.BR</t>
  </si>
  <si>
    <t>JARDIM DAS MAGNOLIAS</t>
  </si>
  <si>
    <t>CONCEICAO RIBEIRO PROFESSORA</t>
  </si>
  <si>
    <t>AVENIDA SINIMBU</t>
  </si>
  <si>
    <t>E922432A@EDUCACAO.SP.GOV.BR</t>
  </si>
  <si>
    <t>ANDERSON DA SILVA SOARES</t>
  </si>
  <si>
    <t>JARDIM IKEDA</t>
  </si>
  <si>
    <t>E902937A@EDUCACAO.SP.GOV.BR</t>
  </si>
  <si>
    <t>RUA ARTUR BERNARDES</t>
  </si>
  <si>
    <t>GETULINA</t>
  </si>
  <si>
    <t>AGROVILA III</t>
  </si>
  <si>
    <t>JACINTO DO AMARAL NARDUCCI PROF</t>
  </si>
  <si>
    <t>AV PRESIDENTE TANCREDO NEVES</t>
  </si>
  <si>
    <t>E011447A@EDUCACAO.SP.GOV.BR</t>
  </si>
  <si>
    <t>PARQUE SAVOY CITY</t>
  </si>
  <si>
    <t>EUCLYDES DESLANDES PROFESSOR</t>
  </si>
  <si>
    <t xml:space="preserve">CASA </t>
  </si>
  <si>
    <t>E008849A@EDUCACAO.SP.GOV.BR</t>
  </si>
  <si>
    <t>FRANCISCO DE ASSIS REYS</t>
  </si>
  <si>
    <t>E004424A@EDUCACAO.SP.GOV.BR</t>
  </si>
  <si>
    <t>ESTIVA GERBI</t>
  </si>
  <si>
    <t>ALVARO ALVIM</t>
  </si>
  <si>
    <t>PRACA DOM LAFAIETE LIBANIO</t>
  </si>
  <si>
    <t>E030132A@EDUCACAO.SP.GOV.BR</t>
  </si>
  <si>
    <t>BAIRRO VARGEM DO TANQUE</t>
  </si>
  <si>
    <t>VARGEM DO TANQUE</t>
  </si>
  <si>
    <t>VILA GRANADA</t>
  </si>
  <si>
    <t>JARDIM DAS LARANJEIRAS</t>
  </si>
  <si>
    <t>LUZIA DE QUEIROZ E OLIVEIRA PROFA</t>
  </si>
  <si>
    <t xml:space="preserve">ITAQUERA </t>
  </si>
  <si>
    <t>E003153A@EDUCACAO.SP.GOV.BR</t>
  </si>
  <si>
    <t>GERSON DE MOURA MUZEL PROFESSOR</t>
  </si>
  <si>
    <t>Avenida Carlos Alberto Bastos Machado</t>
  </si>
  <si>
    <t>E906578A@EDUCACAO.SP.GOV.BR</t>
  </si>
  <si>
    <t>MARIO GUILHERME NOTARI</t>
  </si>
  <si>
    <t>JARDIM LUCIANA MARIA</t>
  </si>
  <si>
    <t>RUA IDA CALDINI</t>
  </si>
  <si>
    <t>E900357A@EDUCACAO.SP.GOV.BR</t>
  </si>
  <si>
    <t>VIELA</t>
  </si>
  <si>
    <t>ANTONIO CARLOS PACHECO E SILVA</t>
  </si>
  <si>
    <t>RUA JOAO BUENO BLACK</t>
  </si>
  <si>
    <t>E913005A@EDUCACAO.SP.GOV.BR</t>
  </si>
  <si>
    <t xml:space="preserve">BERTIOGA </t>
  </si>
  <si>
    <t xml:space="preserve">AUSTRALIA </t>
  </si>
  <si>
    <t>MARCIA NUTI MOLINA</t>
  </si>
  <si>
    <t>E905975A@EDUCACAO.SP.GOV.BR</t>
  </si>
  <si>
    <t>9 DE JULHO</t>
  </si>
  <si>
    <t>JARDIM CONTENDAS</t>
  </si>
  <si>
    <t>MARIO ROSARIO LAPENTA</t>
  </si>
  <si>
    <t>E024880A@EDUCACAO.SP.GOV.BR</t>
  </si>
  <si>
    <t>HENRIQUETA COSTA PORTO PROFESSORA</t>
  </si>
  <si>
    <t>E047946A@EDUCACAO.SP.GOV.BR</t>
  </si>
  <si>
    <t>LUIZ GONZAGA PINTO E SILVA PROFESSOR</t>
  </si>
  <si>
    <t xml:space="preserve">GERALDO FRAGA DE OLIVEIRA </t>
  </si>
  <si>
    <t>E005186A@EDUCACAO.SP.GOV.BR</t>
  </si>
  <si>
    <t>BAIRRO DO SALTINHO</t>
  </si>
  <si>
    <t>RENATO DIAS DE ARAUJO PROF</t>
  </si>
  <si>
    <t xml:space="preserve">CARMEM DE ALMEIDA </t>
  </si>
  <si>
    <t>E915695A@EDUCACAO.SP.GOV.BR</t>
  </si>
  <si>
    <t>VILA ROMANA</t>
  </si>
  <si>
    <t>IVETE SALA DE QUEIROZ PROFESSORA</t>
  </si>
  <si>
    <t>RECANTO DAS LARANJEIRAS</t>
  </si>
  <si>
    <t>E909385A@EDUCACAO.SP.GOV.BR</t>
  </si>
  <si>
    <t>PARQUE ASSUNCAO</t>
  </si>
  <si>
    <t xml:space="preserve">CAMELIAS </t>
  </si>
  <si>
    <t>VILA BOCAINA</t>
  </si>
  <si>
    <t>PARQUE ERASMO ASSUNCAO</t>
  </si>
  <si>
    <t>ZULMIRA CAVALHEIRO FAUSTINO DONA</t>
  </si>
  <si>
    <t xml:space="preserve">LUIZ GRASSMANN </t>
  </si>
  <si>
    <t>E005061A@EDUCACAO.SP.GOV.BR</t>
  </si>
  <si>
    <t>CULTURA E LIBERDADE</t>
  </si>
  <si>
    <t>RUA DOUTOR JOSE DE MOURA RESENDE</t>
  </si>
  <si>
    <t>E033625A@EDUCACAO.SP.GOV.BR</t>
  </si>
  <si>
    <t>CELSO GAMA DOUTOR</t>
  </si>
  <si>
    <t>VILA ASSUNCAO</t>
  </si>
  <si>
    <t>PRACA ASSUNCAO</t>
  </si>
  <si>
    <t>E008059A@EDUCACAO.SP.GOV.BR</t>
  </si>
  <si>
    <t>VILA JULIA</t>
  </si>
  <si>
    <t>ALTAMIR GONCALVES PROFESSOR</t>
  </si>
  <si>
    <t>E016184A@EDUCACAO.SP.GOV.BR</t>
  </si>
  <si>
    <t>PARQUE INTERNACIONAL</t>
  </si>
  <si>
    <t>JARDIM REGINA</t>
  </si>
  <si>
    <t>WILLIAN RODRIGUES REBUA PROFESSOR</t>
  </si>
  <si>
    <t>E009854A@EDUCACAO.SP.GOV.BR</t>
  </si>
  <si>
    <t>CRISTOVAO SAO</t>
  </si>
  <si>
    <t>JARDIM DO MAR</t>
  </si>
  <si>
    <t>BAIRRO DA CATIOCA</t>
  </si>
  <si>
    <t>CATIOCA</t>
  </si>
  <si>
    <t>ESTRADA MUNICIPAL DA CATIOCA  KM 18</t>
  </si>
  <si>
    <t>PARQUE SAO JOAQUIM</t>
  </si>
  <si>
    <t xml:space="preserve">MANOEL LEITE DA CUNHA </t>
  </si>
  <si>
    <t>JARDIM SAO GUILHERME</t>
  </si>
  <si>
    <t xml:space="preserve">ARISTIDES DE BARROS </t>
  </si>
  <si>
    <t>JOAO SALGADO SOBRINHO DEPUTADO</t>
  </si>
  <si>
    <t xml:space="preserve">AERICO MACCAGNAN </t>
  </si>
  <si>
    <t>E905756A@EDUCACAO.SP.GOV.BR</t>
  </si>
  <si>
    <t>AURIFLAMA</t>
  </si>
  <si>
    <t>SAO BENTO</t>
  </si>
  <si>
    <t>ROGERIO LAZARO TOCCHETON PROF</t>
  </si>
  <si>
    <t xml:space="preserve">FRANCISCO FALCATO JUNIOR </t>
  </si>
  <si>
    <t>E045287A@EDUCACAO.SP.GOV.BR</t>
  </si>
  <si>
    <t>KM 15</t>
  </si>
  <si>
    <t>ESTRADA VEREADOR MARIO S HANASHIRO</t>
  </si>
  <si>
    <t>JOAQUIM ALVES FIGUEIREDO</t>
  </si>
  <si>
    <t>RUA NIPOA</t>
  </si>
  <si>
    <t>E026554A@EDUCACAO.SP.GOV.BR</t>
  </si>
  <si>
    <t>BENTO DE ABREU</t>
  </si>
  <si>
    <t xml:space="preserve">SOUZA PEREIRA </t>
  </si>
  <si>
    <t>APARECIDA LOPES RAMOS PROFA</t>
  </si>
  <si>
    <t>ORIENTE</t>
  </si>
  <si>
    <t>AVENIDA MAX WIRTH</t>
  </si>
  <si>
    <t>E043266A@EDUCACAO.SP.GOV.BR</t>
  </si>
  <si>
    <t>FRANCISCO RIBEIRO ROSA PROFESSOR</t>
  </si>
  <si>
    <t>JARDIM TONATO</t>
  </si>
  <si>
    <t>E035464A@EDUCACAO.SP.GOV.BR</t>
  </si>
  <si>
    <t xml:space="preserve">LUIZ GATTI </t>
  </si>
  <si>
    <t>LEONTINA SILVA BUSCH PROFESSORA</t>
  </si>
  <si>
    <t xml:space="preserve">GUIDO JOSE BELLON </t>
  </si>
  <si>
    <t>E917837A@EDUCACAO.SP.GOV.BR</t>
  </si>
  <si>
    <t>AVENIDA BOM JESUS</t>
  </si>
  <si>
    <t>RENATA MENEZES DOS SANTOS PROFESSORA</t>
  </si>
  <si>
    <t>CIDADE LUZ</t>
  </si>
  <si>
    <t xml:space="preserve">MANOEL DA COSTA CAPANEMA </t>
  </si>
  <si>
    <t>E924817A@EDUCACAO.SP.GOV.BR</t>
  </si>
  <si>
    <t>CIDADE VISTA VERDE</t>
  </si>
  <si>
    <t>VILA GARCES</t>
  </si>
  <si>
    <t>PARQUE CONTINENTAL III</t>
  </si>
  <si>
    <t>E925032A@EDUCACAO.SP.GOV.BR</t>
  </si>
  <si>
    <t>LYDES RACHEL GUTIERRES PROFESSORA</t>
  </si>
  <si>
    <t>(ANTIGO JARDIM PAINEIRAS )</t>
  </si>
  <si>
    <t>RUA PARAOPEBA</t>
  </si>
  <si>
    <t>E007365A@EDUCACAO.SP.GOV.BR</t>
  </si>
  <si>
    <t>FERNANDO MAGALHAES PROFESSOR</t>
  </si>
  <si>
    <t>VARZEA</t>
  </si>
  <si>
    <t>PRACA VICENTE TORTORELLI</t>
  </si>
  <si>
    <t>E019318A@EDUCACAO.SP.GOV.BR</t>
  </si>
  <si>
    <t>IACRI</t>
  </si>
  <si>
    <t>CUIABA PAULISTA</t>
  </si>
  <si>
    <t>CANDIDO RODRIGUES</t>
  </si>
  <si>
    <t>ESTANCIA FRATERNIDADE</t>
  </si>
  <si>
    <t>CENTRO DE PROGRESSAO PENIT DOUTOR JAVERT DE ANDRADE</t>
  </si>
  <si>
    <t>KM 47,5</t>
  </si>
  <si>
    <t>RODOVIA  BR 153</t>
  </si>
  <si>
    <t>PARQUE INDEPENDENCIA</t>
  </si>
  <si>
    <t>ANTONIO DE OLIVEIRA GODINHO PADRE</t>
  </si>
  <si>
    <t>E919068A@EDUCACAO.SP.GOV.BR</t>
  </si>
  <si>
    <t>GUSTAVO BARROSO</t>
  </si>
  <si>
    <t>E916729A@EDUCACAO.SP.GOV.BR</t>
  </si>
  <si>
    <t>ERNESTO MONTE</t>
  </si>
  <si>
    <t>VILA NOEMY</t>
  </si>
  <si>
    <t>E025537A@EDUCACAO.SP.GOV.BR</t>
  </si>
  <si>
    <t>ARCHIMEDES ARISTEU MENDES DE CARVALHO PROFESSOR</t>
  </si>
  <si>
    <t>PARQUE RESIDENCIAL MARIA STELLA FAGA</t>
  </si>
  <si>
    <t xml:space="preserve">LUIZ GUALTIERI </t>
  </si>
  <si>
    <t>E906773A@EDUCACAO.SP.GOV.BR</t>
  </si>
  <si>
    <t>FRANCISCO GLYCERIO DE FREITAS DR</t>
  </si>
  <si>
    <t xml:space="preserve">COSMO JOSE DA SILVA </t>
  </si>
  <si>
    <t>E909063A@EDUCACAO.SP.GOV.BR</t>
  </si>
  <si>
    <t>OSMAR TEIXEIRA SERRA REV PROFESSOR</t>
  </si>
  <si>
    <t>RUA DARCY DE TOLEDO</t>
  </si>
  <si>
    <t>E912360A@EDUCACAO.SP.GOV.BR</t>
  </si>
  <si>
    <t>MARIA OSORIO TEIXEIRA PROFESSORA</t>
  </si>
  <si>
    <t xml:space="preserve">JOSE DIAS DONADELLI </t>
  </si>
  <si>
    <t>E041282A@EDUCACAO.SP.GOV.BR</t>
  </si>
  <si>
    <t>JOSE MARCELINO DA FONSECA MAJOR</t>
  </si>
  <si>
    <t>PARQUE MANDAQUI</t>
  </si>
  <si>
    <t>Rua Soldado Bentinho</t>
  </si>
  <si>
    <t>E000863A@EDUCACAO.SP.GOV.BR</t>
  </si>
  <si>
    <t>JOSE SIQUEIRA BUENO</t>
  </si>
  <si>
    <t>BATATUBA</t>
  </si>
  <si>
    <t>E017905A@EDUCACAO.SP.GOV.BR</t>
  </si>
  <si>
    <t>CIDADE NAUTICA</t>
  </si>
  <si>
    <t>JEFFERSON SOARES DE SOUZA PROF</t>
  </si>
  <si>
    <t>RUA MANOEL NOVAES</t>
  </si>
  <si>
    <t>E016585A@EDUCACAO.SP.GOV.BR</t>
  </si>
  <si>
    <t>MATADOURO</t>
  </si>
  <si>
    <t>JOSE LIBERATTI PROFESSOR</t>
  </si>
  <si>
    <t>CASTELO BRANCO PRESIDENTE</t>
  </si>
  <si>
    <t>E010789A@EDUCACAO.SP.GOV.BR</t>
  </si>
  <si>
    <t>MACIEL DE CASTRO JUNIOR</t>
  </si>
  <si>
    <t>RUA 31 DE MARCO</t>
  </si>
  <si>
    <t>E023024A@EDUCACAO.SP.GOV.BR</t>
  </si>
  <si>
    <t>JARDIM SANTA CATARINA</t>
  </si>
  <si>
    <t>CENTRO DE DETENCAO PROVISORIA FEMININO DE FRANCO DA ROCHA</t>
  </si>
  <si>
    <t xml:space="preserve">MARCUS VINICIUS DONADEL GOES </t>
  </si>
  <si>
    <t>CDPFRANCO@CDPFRANCO.SAP.SP.GOV.BR</t>
  </si>
  <si>
    <t>GENNY PIMAZZONI PROFESSORA</t>
  </si>
  <si>
    <t>CARDEAL</t>
  </si>
  <si>
    <t>E020953A@EDUCACAO.SP.GOV.BR</t>
  </si>
  <si>
    <t>KM 63</t>
  </si>
  <si>
    <t>ARLETE ELOIZA FERREIRA TEIXEIRA PROFESSORA</t>
  </si>
  <si>
    <t>JARDIM NOVA DETROIT</t>
  </si>
  <si>
    <t xml:space="preserve">ORLANDO SILVA </t>
  </si>
  <si>
    <t>E905112A@EDUCACAO.SP.GOV.BR</t>
  </si>
  <si>
    <t>JARDIM MONTE BELO</t>
  </si>
  <si>
    <t>ORESTES GUIMARAES</t>
  </si>
  <si>
    <t>E001570A@EDUCACAO.SP.GOV.BR</t>
  </si>
  <si>
    <t>ALBERTO SALOTTI PROF EE</t>
  </si>
  <si>
    <t>JARDIM FLORESTA</t>
  </si>
  <si>
    <t xml:space="preserve">CARLOS OBERHUBER </t>
  </si>
  <si>
    <t>E005289A@EDUCACAO.SP.GOV.BR</t>
  </si>
  <si>
    <t>JOSE FLORENTINO DE SOUZA</t>
  </si>
  <si>
    <t>BRAUNA</t>
  </si>
  <si>
    <t>RUA ENEDIR SAMPAIO</t>
  </si>
  <si>
    <t>E030512A@EDUCACAO.SP.GOV.BR</t>
  </si>
  <si>
    <t>NOVA LUZITANIA</t>
  </si>
  <si>
    <t>VILA RIBEIROPOLIS</t>
  </si>
  <si>
    <t>PARQUE CONTINENTAL I</t>
  </si>
  <si>
    <t xml:space="preserve">TRINTA E SETE </t>
  </si>
  <si>
    <t>JARDIM FANGANIELLO</t>
  </si>
  <si>
    <t>PARQUE MARABA</t>
  </si>
  <si>
    <t>LAZARO FRANCO DE MORAES</t>
  </si>
  <si>
    <t>RUA BENTO DE MELLO</t>
  </si>
  <si>
    <t>ESCOLAZARO@HOTMAIL.COM</t>
  </si>
  <si>
    <t xml:space="preserve">INGLATERRA </t>
  </si>
  <si>
    <t>VILA ZEFERINA</t>
  </si>
  <si>
    <t>CEL JTO A EE ANTONIA CARLOTA GOMES PROFESSORA</t>
  </si>
  <si>
    <t>LUIZ DO PARAITINGA SAO</t>
  </si>
  <si>
    <t>E908058A@EDUCACAO.SP.GOV.BR</t>
  </si>
  <si>
    <t>JOSE DOS REIS PONTES</t>
  </si>
  <si>
    <t>AVENIDA JOSE DOS REIS PONTES</t>
  </si>
  <si>
    <t>E905495A@EDUCACAO.SP.GOV.BR</t>
  </si>
  <si>
    <t>SILVIO DE CARVALHO PINTO JUNIOR DOUTOR</t>
  </si>
  <si>
    <t>CIDADE PLANEJADA I</t>
  </si>
  <si>
    <t>DOUTOR CYRO BERLINCK</t>
  </si>
  <si>
    <t>E909361A@EDUCACAO.SP.GOV.BR</t>
  </si>
  <si>
    <t>RIO ACIMA</t>
  </si>
  <si>
    <t xml:space="preserve">ZEPHIRO PUCCINELLI </t>
  </si>
  <si>
    <t>E446567A@EDUCACAO.SP.GOV.BR</t>
  </si>
  <si>
    <t>JARDIM NOVO MUNDO</t>
  </si>
  <si>
    <t xml:space="preserve">TRES </t>
  </si>
  <si>
    <t>JOAO RAMALHO</t>
  </si>
  <si>
    <t>E009261A@EDUCACAO.SP.GOV.BR</t>
  </si>
  <si>
    <t>CIDADE MORUMBI</t>
  </si>
  <si>
    <t>ULYSSES SANCHES RAMIRES PROF</t>
  </si>
  <si>
    <t>BAIRRO JARDIM</t>
  </si>
  <si>
    <t>R SANDALO</t>
  </si>
  <si>
    <t>E048781A@EDUCACAO.SP.GOV.BR</t>
  </si>
  <si>
    <t>RUA JOAO PESSOA</t>
  </si>
  <si>
    <t>MARIA APARECIDA MACHADO JULIANELLI</t>
  </si>
  <si>
    <t xml:space="preserve">PEDRO MARCIANO DE ALCANTARA </t>
  </si>
  <si>
    <t>E046280A@EDUCACAO.SP.GOV.BR</t>
  </si>
  <si>
    <t>HENRIQUE DUMONT VILLARES</t>
  </si>
  <si>
    <t>AVENIDA PRESIDENTE ALTINO</t>
  </si>
  <si>
    <t>E004042A@EDUCACAO.SP.GOV.BR</t>
  </si>
  <si>
    <t>JARDIM SAO BERNARDO</t>
  </si>
  <si>
    <t>ESTEVAM DIAS TAVARES PROFESSOR</t>
  </si>
  <si>
    <t>VILA NOVA BONSUCESSO</t>
  </si>
  <si>
    <t>TRAVESSA SAO ROQUE</t>
  </si>
  <si>
    <t>E006488A@EDUCACAO.SP.GOV.BR</t>
  </si>
  <si>
    <t>TEIXEIRA POMBO COMENDADOR</t>
  </si>
  <si>
    <t>ESCOLA</t>
  </si>
  <si>
    <t>E037916A@EDUCACAO.SP.GOV.BR</t>
  </si>
  <si>
    <t>LUCIANE DO ESPIRITO SANTO PROFA</t>
  </si>
  <si>
    <t>E923527A@EDUCACAO.SP.GOV.BR</t>
  </si>
  <si>
    <t>INAH LOPES DE OLIVEIRA MACEDO PROFA</t>
  </si>
  <si>
    <t>BAIRRO ALTO</t>
  </si>
  <si>
    <t>RUA FRANKLIN GUTIERRES</t>
  </si>
  <si>
    <t>E910036A@EDUCACAO.SP.GOV.BR</t>
  </si>
  <si>
    <t>DUGLAS TEIXEIRA MONTEIRO PROFESSOR</t>
  </si>
  <si>
    <t>PARQUE IPE</t>
  </si>
  <si>
    <t>AVENIDA PROFESSOR OSCAR CAMPIGLIA</t>
  </si>
  <si>
    <t>E041750A@EDUCACAO.SP.GOV.BR</t>
  </si>
  <si>
    <t>GLORIA AZEDIA BONETTI PROFESSORA</t>
  </si>
  <si>
    <t>E010984A@EDUCACAO.SP.GOV.BR</t>
  </si>
  <si>
    <t>MARIA APARECIDA PINTO DE ABREU MAGNO PROFESSORA</t>
  </si>
  <si>
    <t>E909798A@EDUCACAO.SP.GOV.BR</t>
  </si>
  <si>
    <t>ODETTE DE SOUZA CARVALHO MADRE</t>
  </si>
  <si>
    <t>CHACARAS ANA LUCIA</t>
  </si>
  <si>
    <t xml:space="preserve">JOAO BATISTA MEDINA </t>
  </si>
  <si>
    <t>E010030A@EDUCACAO.SP.GOV.BR</t>
  </si>
  <si>
    <t>VILA CHICO JULIO</t>
  </si>
  <si>
    <t>EMILIA LEITE MARTINS</t>
  </si>
  <si>
    <t>ESTRADA MUNICIPAL BENJAMIM ANTONIO FERNANDES</t>
  </si>
  <si>
    <t>E902743A@EDUCACAO.SP.GOV.BR</t>
  </si>
  <si>
    <t>JARDIM ANGELICA</t>
  </si>
  <si>
    <t>PONTE GRANDE</t>
  </si>
  <si>
    <t>TUPY</t>
  </si>
  <si>
    <t>MARIA TEREZA DE SOUZA FALCARELI PROFESSORA</t>
  </si>
  <si>
    <t>RUA AFONSO SARDINHA</t>
  </si>
  <si>
    <t>E903206A@EDUCACAO.SP.GOV.BR</t>
  </si>
  <si>
    <t>JARDIM CASA GRANDE</t>
  </si>
  <si>
    <t>JARDIM ITAPARK VELHO</t>
  </si>
  <si>
    <t>FERNANDO MILANO PROFESSOR</t>
  </si>
  <si>
    <t>PARQUE LAGUNA</t>
  </si>
  <si>
    <t xml:space="preserve">TOM JOBIM </t>
  </si>
  <si>
    <t>E921154A@EDUCACAO.SP.GOV.BR</t>
  </si>
  <si>
    <t>JOSE DOMINGUES RODRIGUES PROF</t>
  </si>
  <si>
    <t xml:space="preserve">RAYON </t>
  </si>
  <si>
    <t>E909324A@EDUCACAO.SP.GOV.BR</t>
  </si>
  <si>
    <t>JOAQUIM FERREIRA LIMA PROFESSOR</t>
  </si>
  <si>
    <t>VILA TRINTA E UM DE MARCO</t>
  </si>
  <si>
    <t>RUA JOAO NOGUEIRA FERRAZ FILHO</t>
  </si>
  <si>
    <t>E018399A@EDUCACAO.SP.GOV.BR</t>
  </si>
  <si>
    <t>CENTRO (CAUCAIA DO ALTO)</t>
  </si>
  <si>
    <t>JARDIM ALGODOAL</t>
  </si>
  <si>
    <t>JARDIM SAO CARLOS (ZONA LESTE)</t>
  </si>
  <si>
    <t>JORGE BARBOSA MOREIRA PROFESSOR</t>
  </si>
  <si>
    <t>VILA CANDIDA</t>
  </si>
  <si>
    <t xml:space="preserve">MARIA CANDIDA DELGADO </t>
  </si>
  <si>
    <t>E013559A@EDUCACAO.SP.GOV.BR</t>
  </si>
  <si>
    <t>ROGERIO LACAZ PROF</t>
  </si>
  <si>
    <t>ESCOLA ESPECIALISTA DA AERONAUTICA</t>
  </si>
  <si>
    <t>E012919A@EDUCACAO.SP.GOV.BR</t>
  </si>
  <si>
    <t>JOAQUIN SUAREZ</t>
  </si>
  <si>
    <t>FAZENDA DA JUTA</t>
  </si>
  <si>
    <t xml:space="preserve">DOMINGOS ALALEONE </t>
  </si>
  <si>
    <t>E924490A@EDUCACAO.SP.GOV.BR</t>
  </si>
  <si>
    <t>LEONOR ZUHLKE FALSON PROFESSORA</t>
  </si>
  <si>
    <t>JARDIM EULINA</t>
  </si>
  <si>
    <t>RUA JOAO RODRIGUES SERRA</t>
  </si>
  <si>
    <t>E040861A@EDUCACAO.SP.GOV.BR</t>
  </si>
  <si>
    <t>BENEDITO PEREIRA CARDOSO PROFESSOR</t>
  </si>
  <si>
    <t>RIOS</t>
  </si>
  <si>
    <t>AVENIDA SACADURA CABRAL</t>
  </si>
  <si>
    <t>E022214A@EDUCACAO.SP.GOV.BR</t>
  </si>
  <si>
    <t>BAIRRO BENGALAR</t>
  </si>
  <si>
    <t>BENGALAR</t>
  </si>
  <si>
    <t>TRAVESSA SANTO IVO</t>
  </si>
  <si>
    <t>JUQUEI</t>
  </si>
  <si>
    <t>RUA LAURINDO VIEIRA CARDOSO</t>
  </si>
  <si>
    <t>ADHEMAR ANTONIO PRADO PROFESSOR</t>
  </si>
  <si>
    <t xml:space="preserve">FERNANDES TOURINHO </t>
  </si>
  <si>
    <t>E003244A@EDUCACAO.SP.GOV.BR</t>
  </si>
  <si>
    <t>ESTHER MEDINA PROFESSORA</t>
  </si>
  <si>
    <t>VILA LUCINDA</t>
  </si>
  <si>
    <t>RUA CABO VERDE</t>
  </si>
  <si>
    <t>E008709A@EDUCACAO.SP.GOV.BR</t>
  </si>
  <si>
    <t>SANTA CRUZ BOA VISTA</t>
  </si>
  <si>
    <t>RUA JOSE MANZONI</t>
  </si>
  <si>
    <t>JARDIM GARCIA</t>
  </si>
  <si>
    <t>AGUA FRIA</t>
  </si>
  <si>
    <t>JARDIM PREVIDENCIA</t>
  </si>
  <si>
    <t>JARDIM RUTH</t>
  </si>
  <si>
    <t>CONJUNTO MAURO MARCONDES</t>
  </si>
  <si>
    <t>PARQUE VITORIA REGIA</t>
  </si>
  <si>
    <t>VILA LEMOS</t>
  </si>
  <si>
    <t xml:space="preserve">SILVA JARDIM QUADRA </t>
  </si>
  <si>
    <t>PARQUE DAS BANDEIRAS</t>
  </si>
  <si>
    <t>JARDIM GUAIRACA</t>
  </si>
  <si>
    <t>LEONOR DA SILVA CARRAMONA PROFESSORA</t>
  </si>
  <si>
    <t>JARDIM VITORIA REGIA</t>
  </si>
  <si>
    <t xml:space="preserve">FLORINDA CAPALBO DE PACE </t>
  </si>
  <si>
    <t>E043047A@EDUCACAO.SP.GOV.BR</t>
  </si>
  <si>
    <t>JARDIM MODELO</t>
  </si>
  <si>
    <t>CARLOS RUHL COMANDANTE</t>
  </si>
  <si>
    <t>PAULO DELICIO</t>
  </si>
  <si>
    <t>AGUAS DE SANTA BARBARA</t>
  </si>
  <si>
    <t>RUA PEDRO DIAS BATISTA</t>
  </si>
  <si>
    <t>E014515A@EDUCACAO.SP.GOV.BR</t>
  </si>
  <si>
    <t>ARISTIDES AUGUSTO FERNANDES DOUTOR</t>
  </si>
  <si>
    <t>E007778A@EDUCACAO.SP.GOV.BR</t>
  </si>
  <si>
    <t>VILA CAIUBA</t>
  </si>
  <si>
    <t>PORANGABA</t>
  </si>
  <si>
    <t>JARDIM INDUSTRIAL</t>
  </si>
  <si>
    <t>FRANCISCO LOPES DE AZEVEDO PROFESSOR</t>
  </si>
  <si>
    <t xml:space="preserve">ANTARES </t>
  </si>
  <si>
    <t>E039640A@EDUCACAO.SP.GOV.BR</t>
  </si>
  <si>
    <t>PARQUE AGRESTE</t>
  </si>
  <si>
    <t xml:space="preserve">PERU </t>
  </si>
  <si>
    <t xml:space="preserve">GUILHERME DE ALMEIDA </t>
  </si>
  <si>
    <t>NOVA ALIANCA</t>
  </si>
  <si>
    <t>JARDIM GURILANDIA</t>
  </si>
  <si>
    <t>PEDRO DE MELLO</t>
  </si>
  <si>
    <t>RUA 16 DE JULHO</t>
  </si>
  <si>
    <t>E020928A@EDUCACAO.SP.GOV.BR</t>
  </si>
  <si>
    <t xml:space="preserve">MIGUEL ACHIOLE DA FONSECA </t>
  </si>
  <si>
    <t>RUA BERNARDINO PEREIRA DA SILVA</t>
  </si>
  <si>
    <t>KM 42</t>
  </si>
  <si>
    <t>RIBEIRAO DOS INDIOS</t>
  </si>
  <si>
    <t>JAGUARIBE</t>
  </si>
  <si>
    <t>QUELUZ</t>
  </si>
  <si>
    <t>PENITENCIARIA MASCULINA DE MAIRINQUE</t>
  </si>
  <si>
    <t>CRISTAL</t>
  </si>
  <si>
    <t>ESTRADA MUNICIPAL SININDU</t>
  </si>
  <si>
    <t>INAMAR</t>
  </si>
  <si>
    <t>ANTONIO FACHADA PROF</t>
  </si>
  <si>
    <t xml:space="preserve">URSULA POUSA ARAUJO TORRES </t>
  </si>
  <si>
    <t>E046152A@EDUCACAO.SP.GOV.BR</t>
  </si>
  <si>
    <t>CEL JTO A EE MANUEL CABRAL</t>
  </si>
  <si>
    <t>PCA DA REPUBLICA</t>
  </si>
  <si>
    <t>E014230A@EDUCACAO.SP.GOV.BR</t>
  </si>
  <si>
    <t>PENITENCIARIA ORLANDO BRANDO FILINTO</t>
  </si>
  <si>
    <t>KM 4</t>
  </si>
  <si>
    <t>RODOVIA DOUTOR JAIR GILBERTO CAMPANATTI</t>
  </si>
  <si>
    <t>PRODUCAOIARAS@GMAIL.COM</t>
  </si>
  <si>
    <t>MIGUEL OLIVA FEITOSA PROFESSOR</t>
  </si>
  <si>
    <t>E036456A@EDUCACAO.SP.GOV.BR</t>
  </si>
  <si>
    <t xml:space="preserve">CANDIDO PORTINARI </t>
  </si>
  <si>
    <t>HELIO PALERMO PROF</t>
  </si>
  <si>
    <t xml:space="preserve">ALFREDO CASALE </t>
  </si>
  <si>
    <t>E047454A@EDUCACAO.SP.GOV.BR</t>
  </si>
  <si>
    <t>CLARISSE PELIZONE DE LIMA PROFA</t>
  </si>
  <si>
    <t>PLATINA</t>
  </si>
  <si>
    <t>RUA MIGUEL LOPES MONTES</t>
  </si>
  <si>
    <t>E033340A@EDUCACAO.SP.GOV.BR</t>
  </si>
  <si>
    <t>ALBERTO FIERZ</t>
  </si>
  <si>
    <t>PARQUE ESTER</t>
  </si>
  <si>
    <t>E917761A@EDUCACAO.SP.GOV.BR</t>
  </si>
  <si>
    <t>LUIZ HIPOLITO PROFESSOR</t>
  </si>
  <si>
    <t>VILA DAINESE</t>
  </si>
  <si>
    <t xml:space="preserve">JOAO BATISTA BAZANELLI </t>
  </si>
  <si>
    <t>E011873A@EDUCACAO.SP.GOV.BR</t>
  </si>
  <si>
    <t>JERONYMO GALLO MONSENHOR</t>
  </si>
  <si>
    <t>AVENIDA BARAO DE VALENCA</t>
  </si>
  <si>
    <t>E021064A@EDUCACAO.SP.GOV.BR</t>
  </si>
  <si>
    <t>JARDIM NOVO PARELHEIROS</t>
  </si>
  <si>
    <t>RUA DOS LIRIOS</t>
  </si>
  <si>
    <t>EDUARDO REBOUCAS DE CARVALHO PADRE</t>
  </si>
  <si>
    <t>PARQUE ALTO DA  BOA  VISTA</t>
  </si>
  <si>
    <t>RUA ANTONIO FERRER PLATERO</t>
  </si>
  <si>
    <t>E919135A@EDUCACAO.SP.GOV.BR</t>
  </si>
  <si>
    <t>JOAO RIBEIRO DE BARROS COMANDANTE</t>
  </si>
  <si>
    <t>CUMBICA</t>
  </si>
  <si>
    <t>RUA JUAZEIRO DO NORTE</t>
  </si>
  <si>
    <t>E006359A@EDUCACAO.SP.GOV.BR</t>
  </si>
  <si>
    <t>ELISEU JORGE PROFESSOR</t>
  </si>
  <si>
    <t>JARDIM IVONETE</t>
  </si>
  <si>
    <t xml:space="preserve">MARIA DO ROSARIO </t>
  </si>
  <si>
    <t>E901912A@EDUCACAO.SP.GOV.BR</t>
  </si>
  <si>
    <t>PRACA BERNARDINO DE CAMPOS</t>
  </si>
  <si>
    <t>JARDIM FERNANDA</t>
  </si>
  <si>
    <t>MOABE CURY</t>
  </si>
  <si>
    <t>CONJUNTO RESIDENCIAL ELMANO VELOSO</t>
  </si>
  <si>
    <t xml:space="preserve">AVELINO ALVES DA SILVA </t>
  </si>
  <si>
    <t>E047934A@EDUCACAO.SP.GOV.BR</t>
  </si>
  <si>
    <t>SERGIO DA COSTA PROF</t>
  </si>
  <si>
    <t>ASSOCIACAO SOBRADINHO</t>
  </si>
  <si>
    <t>BARTOLOME MITRE PRESIDENTE</t>
  </si>
  <si>
    <t>E925184A@EDUCACAO.SP.GOV.BR</t>
  </si>
  <si>
    <t>DUILIO MAZIERO</t>
  </si>
  <si>
    <t>JARDIM MORADA ALTA</t>
  </si>
  <si>
    <t>RUA JARINU</t>
  </si>
  <si>
    <t>E919305A@EDUCACAO.SP.GOV.BR</t>
  </si>
  <si>
    <t>CENTRO ATEND SOCIO-ED ADOLESC JOAO PAULO II - CI</t>
  </si>
  <si>
    <t>RODOVIA SALIM ANTONIO CURIATI  SP 245</t>
  </si>
  <si>
    <t>KM21,5</t>
  </si>
  <si>
    <t>PEDAGCASACERQUEIRACESAR3@FUNDACAOCASA.SP.GOV.BR</t>
  </si>
  <si>
    <t xml:space="preserve">LIRIOS </t>
  </si>
  <si>
    <t>JARDIM DO TREVO</t>
  </si>
  <si>
    <t>JARDIM HELIO CAZARINI</t>
  </si>
  <si>
    <t>MIGUEL OMAR BARRETO PROFESSOR</t>
  </si>
  <si>
    <t>PARQUE SHIRAIWA</t>
  </si>
  <si>
    <t>RODOVIA COMENDADOR ALBERTO BONFIGLIOLI</t>
  </si>
  <si>
    <t>E031914A@EDUCACAO.SP.GOV.BR</t>
  </si>
  <si>
    <t>MARANHAO</t>
  </si>
  <si>
    <t>BOM FIM DO BOM JESUS</t>
  </si>
  <si>
    <t>RUA ARMANDO SALES DE OLIVEIRA</t>
  </si>
  <si>
    <t>MARIA STELLA DE CERQUEIRA CESAR PROFA</t>
  </si>
  <si>
    <t xml:space="preserve">GASPAR DE LEMOS </t>
  </si>
  <si>
    <t>E036250A@EDUCACAO.SP.GOV.BR</t>
  </si>
  <si>
    <t>GABRIEL ORTIZ PROFESSOR</t>
  </si>
  <si>
    <t>E002422A@EDUCACAO.SP.GOV.BR</t>
  </si>
  <si>
    <t>VICENTE MELRO</t>
  </si>
  <si>
    <t>RUA BELMONTE</t>
  </si>
  <si>
    <t>E006497A@EDUCACAO.SP.GOV.BR</t>
  </si>
  <si>
    <t>BALBINOS</t>
  </si>
  <si>
    <t>INDEPENDENCIA</t>
  </si>
  <si>
    <t>DOMINGOS JOAO BAPTISTA SPINELLI PROFESSOR DOUTOR</t>
  </si>
  <si>
    <t>QUINTINO FACCI II</t>
  </si>
  <si>
    <t>RUA DEPUTADO ORLANDO JURCA</t>
  </si>
  <si>
    <t>E044660A@EDUCACAO.SP.GOV.BR</t>
  </si>
  <si>
    <t>RUA AMERICA</t>
  </si>
  <si>
    <t>MORRO DE NOVA CINTRA</t>
  </si>
  <si>
    <t>JOAO OCTAVIO DOS SANTOS</t>
  </si>
  <si>
    <t>MORRO DO BUFO</t>
  </si>
  <si>
    <t>E038805A@EDUCACAO.SP.GOV.BR</t>
  </si>
  <si>
    <t>AGOSTINHO CANO</t>
  </si>
  <si>
    <t xml:space="preserve">CINCO-C </t>
  </si>
  <si>
    <t>E907078A@EDUCACAO.SP.GOV.BR</t>
  </si>
  <si>
    <t>CESAR MARTINEZ</t>
  </si>
  <si>
    <t>INDIANOPOLIS</t>
  </si>
  <si>
    <t xml:space="preserve">IRAE </t>
  </si>
  <si>
    <t>E004078A@EDUCACAO.SP.GOV.BR</t>
  </si>
  <si>
    <t>JOAO FIRMINO DE CAMPOS</t>
  </si>
  <si>
    <t>RUA VISCONDE DE ALCANTARA</t>
  </si>
  <si>
    <t>E001879A@EDUCACAO.SP.GOV.BR</t>
  </si>
  <si>
    <t>CASTRO ALVES</t>
  </si>
  <si>
    <t>AVENIDA PAULISTA</t>
  </si>
  <si>
    <t>E033613A@EDUCACAO.SP.GOV.BR</t>
  </si>
  <si>
    <t>ODAIR PACHECO PEDROSO PROFESSOR</t>
  </si>
  <si>
    <t xml:space="preserve">ACRE </t>
  </si>
  <si>
    <t>E010583A@EDUCACAO.SP.GOV.BR</t>
  </si>
  <si>
    <t>MARIA SOARES SANTOS PROFESSORA</t>
  </si>
  <si>
    <t>JARDIM BRIQUET</t>
  </si>
  <si>
    <t>RUA NELSON EZEQUIEL DE FARIAS</t>
  </si>
  <si>
    <t>E910454A@EDUCACAO.SP.GOV.BR</t>
  </si>
  <si>
    <t>ZACARIAS</t>
  </si>
  <si>
    <t>NELSON ALVES TREMURA PROF</t>
  </si>
  <si>
    <t>AVENIDA THEOFILO JOAQUIM RIBEIRO</t>
  </si>
  <si>
    <t>E027753A@EDUCACAO.SP.GOV.BR</t>
  </si>
  <si>
    <t>ALTO CAFEZAL</t>
  </si>
  <si>
    <t>GABRIEL DA SILVA PROFESSOR</t>
  </si>
  <si>
    <t>E017917A@EDUCACAO.SP.GOV.BR</t>
  </si>
  <si>
    <t>JARDIM AUREA</t>
  </si>
  <si>
    <t>CEEJA NORBERTO SOARES RAMOS PROFESSOR</t>
  </si>
  <si>
    <t>RUA ASSIS MACHADO</t>
  </si>
  <si>
    <t>E980109A@EDUCACAO.SP.GOV.BR</t>
  </si>
  <si>
    <t>LUIZ CAMPO DALL ORTO SOBRINHO</t>
  </si>
  <si>
    <t xml:space="preserve">GOIANESIA </t>
  </si>
  <si>
    <t>E042500A@EDUCACAO.SP.GOV.BR</t>
  </si>
  <si>
    <t>CONJUNTO HABITACIONAL PRESIDENTE EURICO GASPAR DUT</t>
  </si>
  <si>
    <t>JARDIM VERA CRUZ</t>
  </si>
  <si>
    <t xml:space="preserve">SALVADOR MILEGO </t>
  </si>
  <si>
    <t>VILA PIRITUBA</t>
  </si>
  <si>
    <t>JORGE AMERICANO PROF</t>
  </si>
  <si>
    <t>E026074A@EDUCACAO.SP.GOV.BR</t>
  </si>
  <si>
    <t>CRISTIANE CHAVES MOREIRA BRAGA PROFESSORA</t>
  </si>
  <si>
    <t xml:space="preserve">FABIANO PINHEIRO DA SILVA </t>
  </si>
  <si>
    <t>E924994A@EDUCACAO.SP.GOV.BR</t>
  </si>
  <si>
    <t>MARIA DE LOURDES STIPP STEFFEN PROFESSORA</t>
  </si>
  <si>
    <t>JARDIM MARINA</t>
  </si>
  <si>
    <t>RUA MESTRE ANTONIO BENEDITO JESUS</t>
  </si>
  <si>
    <t>E909403A@EDUCACAO.SP.GOV.BR</t>
  </si>
  <si>
    <t>JARDIM DO CARMO</t>
  </si>
  <si>
    <t>CEL JTO A EE JOSE MANOEL LOBO DR</t>
  </si>
  <si>
    <t>CEL.VOTUPORANGA@IG.COM.BR</t>
  </si>
  <si>
    <t>FERNANDO PRESTES</t>
  </si>
  <si>
    <t>VILA GUARANI</t>
  </si>
  <si>
    <t>ALICE VILELA GALVAO PROFA</t>
  </si>
  <si>
    <t>RUA HOMERO ORTIZ MARCONDES</t>
  </si>
  <si>
    <t>E013134A@EDUCACAO.SP.GOV.BR</t>
  </si>
  <si>
    <t>RUA DOM PEDRO II</t>
  </si>
  <si>
    <t>ARY CORREA DOUTOR</t>
  </si>
  <si>
    <t>RUA ANTONIO HENRIQUE ROLLI</t>
  </si>
  <si>
    <t>E900916A@EDUCACAO.SP.GOV.BR</t>
  </si>
  <si>
    <t>NUCLEO RESIDENCIAL EDISON BASTOS GASPARINI</t>
  </si>
  <si>
    <t>JARDIM MONTE CARLO</t>
  </si>
  <si>
    <t>RUA RIO GRANDE DO NORTE</t>
  </si>
  <si>
    <t>REPUBLICA DO PERU</t>
  </si>
  <si>
    <t>JARDIM NOVA COIMBRA</t>
  </si>
  <si>
    <t>E048124A@EDUCACAO.SP.GOV.BR</t>
  </si>
  <si>
    <t>VANIA APARECIDA CASSARA PROFESSORA</t>
  </si>
  <si>
    <t>AVENIDA JOAO DE SOUZA FRANCO</t>
  </si>
  <si>
    <t>E079873A@EDUCACAO.SP.GOV.BR</t>
  </si>
  <si>
    <t>PARQUE SAO JERONIMO</t>
  </si>
  <si>
    <t>UMUARAMA</t>
  </si>
  <si>
    <t>VICENTE MELILLO PADRE</t>
  </si>
  <si>
    <t>JARDIM BANDEIRANTES</t>
  </si>
  <si>
    <t>DECIA LOURDES MACHADO DOS SANTOS PROFA</t>
  </si>
  <si>
    <t>NUCLEO HABITACIONAL MONSENHOR PASETTO</t>
  </si>
  <si>
    <t xml:space="preserve">FLOSCULO FRANCO DO AMARAL </t>
  </si>
  <si>
    <t>E903589A@EDUCACAO.SP.GOV.BR</t>
  </si>
  <si>
    <t>ABILIO RAPOSO FERRAZ JUNIOR</t>
  </si>
  <si>
    <t>ITAI</t>
  </si>
  <si>
    <t>VILA JARDIM BRASIL</t>
  </si>
  <si>
    <t>RUA PEDRO VILLEN</t>
  </si>
  <si>
    <t>E903188A@EDUCACAO.SP.GOV.BR</t>
  </si>
  <si>
    <t>COTA LEONEL DONA</t>
  </si>
  <si>
    <t xml:space="preserve">ALTO DA BOA VISTA </t>
  </si>
  <si>
    <t>RUA ANTONIETA PAULUCCI</t>
  </si>
  <si>
    <t>E905185A@EDUCACAO.SP.GOV.BR</t>
  </si>
  <si>
    <t>VILA FIDALGO</t>
  </si>
  <si>
    <t>VILA IPOJUCA</t>
  </si>
  <si>
    <t>RUA BENEDITO CALIXTO</t>
  </si>
  <si>
    <t>E034836A@EDUCACAO.SP.GOV.BR</t>
  </si>
  <si>
    <t>ROBERTO MARINHO JORNALISTA</t>
  </si>
  <si>
    <t>VILA RENASCENCA</t>
  </si>
  <si>
    <t>NOVA APARECIDA</t>
  </si>
  <si>
    <t xml:space="preserve">SUDOESTE </t>
  </si>
  <si>
    <t>E065535A@EDUCACAO.SP.GOV.BR</t>
  </si>
  <si>
    <t>ARY MENEGATTO PROF</t>
  </si>
  <si>
    <t>RUA SANTA TEREZA</t>
  </si>
  <si>
    <t>E017188A@EDUCACAO.SP.GOV.BR</t>
  </si>
  <si>
    <t>ADHEMAR BOLINA PROFESSOR</t>
  </si>
  <si>
    <t>JARDIM TAKEBE</t>
  </si>
  <si>
    <t>AVENIDA MARIA JOSE DE SIQUEIRA MELO</t>
  </si>
  <si>
    <t>E006592A@EDUCACAO.SP.GOV.BR</t>
  </si>
  <si>
    <t>LAURA AUGUSTA DE CARVALHO ROSAS PROFA</t>
  </si>
  <si>
    <t>PARATEI DO MEIO</t>
  </si>
  <si>
    <t>E039652A@EDUCACAO.SP.GOV.BR</t>
  </si>
  <si>
    <t>RUA BARAO DE MAUA</t>
  </si>
  <si>
    <t>BERNARDO FERREIRA MACHADO CAPITAO</t>
  </si>
  <si>
    <t>RUA FRANCISCO JOSE DE LIMA</t>
  </si>
  <si>
    <t>E035014A@EDUCACAO.SP.GOV.BR</t>
  </si>
  <si>
    <t>JOAO PAULINO DE FARIA JUNIOR PROFESSOR</t>
  </si>
  <si>
    <t xml:space="preserve">LAUDO FERREIRA DE CAMARGO </t>
  </si>
  <si>
    <t>E038465A@EDUCACAO.SP.GOV.BR</t>
  </si>
  <si>
    <t>JORGE FALEIROS</t>
  </si>
  <si>
    <t>E023073A@EDUCACAO.SP.GOV.BR</t>
  </si>
  <si>
    <t>IZOLINA PATROCINIO DE LIMA PROFESSORA</t>
  </si>
  <si>
    <t>DA USINA</t>
  </si>
  <si>
    <t>RUA SAO VICENTE</t>
  </si>
  <si>
    <t>E047089A@EDUCACAO.SP.GOV.BR</t>
  </si>
  <si>
    <t>IDALINA MACEDO COSTA SODRE DONA</t>
  </si>
  <si>
    <t>SANTA PAULA</t>
  </si>
  <si>
    <t>RUA CONSELHEIRO LAFAYETTE</t>
  </si>
  <si>
    <t>E009581A@EDUCACAO.SP.GOV.BR</t>
  </si>
  <si>
    <t>RUA COPACABANA</t>
  </si>
  <si>
    <t>MARIA ELYDE MONACO DOS SANTOS PROFESSORA</t>
  </si>
  <si>
    <t>TERRA ROXA</t>
  </si>
  <si>
    <t>AVENIDA JOSE CHIARELLI</t>
  </si>
  <si>
    <t>E022639A@EDUCACAO.SP.GOV.BR</t>
  </si>
  <si>
    <t>VILA BELO HORIZONTE</t>
  </si>
  <si>
    <t xml:space="preserve">GLADYS BERNARDES MINHOTO </t>
  </si>
  <si>
    <t>PALMEIRA D'OESTE</t>
  </si>
  <si>
    <t>PALMEIRA D OESTE</t>
  </si>
  <si>
    <t>RUA PAPA JOAO XXIII</t>
  </si>
  <si>
    <t>GENEROSO ALVES DE SIQUEIRA DOUTOR</t>
  </si>
  <si>
    <t>E008151A@EDUCACAO.SP.GOV.BR</t>
  </si>
  <si>
    <t>TAPIRAI</t>
  </si>
  <si>
    <t>ARQUIMINIO MARQUES DA SILVA PROFESSOR</t>
  </si>
  <si>
    <t xml:space="preserve">SYLVIO ROMERO </t>
  </si>
  <si>
    <t>E016408A@EDUCACAO.SP.GOV.BR</t>
  </si>
  <si>
    <t>PINHAL</t>
  </si>
  <si>
    <t>BAIRRO DO PINHAL</t>
  </si>
  <si>
    <t>MARIA APARECIDA FERNANDES LEITE PROFA</t>
  </si>
  <si>
    <t>VIA ITAVUVU</t>
  </si>
  <si>
    <t>ESTRADA MUNICIPAL PORTO FELIZ A SOROCABA</t>
  </si>
  <si>
    <t>E910107A@EDUCACAO.SP.GOV.BR</t>
  </si>
  <si>
    <t>SEBASTIAO TEIXEIRA PINTO PROFESSOR</t>
  </si>
  <si>
    <t>VILA TUPA MIRIM I</t>
  </si>
  <si>
    <t xml:space="preserve">ABEL FERREIRA LEITE </t>
  </si>
  <si>
    <t>E034563A@EDUCACAO.SP.GOV.BR</t>
  </si>
  <si>
    <t>CENTRO DE ATEND SOCIOEDUC AO ADOLESCENTE DE ITANHAEM CI</t>
  </si>
  <si>
    <t>JARDIM AGUAPEU</t>
  </si>
  <si>
    <t>ESTRADA CORONEL JOAQUIM BRANCO</t>
  </si>
  <si>
    <t>PEDAGCASAITANHAEM@FUNDACAOCASA.SP.GOV.BR</t>
  </si>
  <si>
    <t>ESPIRITO SANTO DO TURVO</t>
  </si>
  <si>
    <t>JARDIM CANAA</t>
  </si>
  <si>
    <t>ASTOLFO ARAUJO DEPUTADO</t>
  </si>
  <si>
    <t>E002598A@EDUCACAO.SP.GOV.BR</t>
  </si>
  <si>
    <t>RAFAEL DE MORAES LIMA PROF</t>
  </si>
  <si>
    <t>JARDIM LEONOR MENDES DE BARROS</t>
  </si>
  <si>
    <t xml:space="preserve">LAVINIA PACHECO E SILVA </t>
  </si>
  <si>
    <t>E001181A@EDUCACAO.SP.GOV.BR</t>
  </si>
  <si>
    <t>RUA DAS CAMELIAS</t>
  </si>
  <si>
    <t>HELENA URBANO NAGIB PROFESSORA</t>
  </si>
  <si>
    <t xml:space="preserve">PAULO LEITE DE SIQUEIRA </t>
  </si>
  <si>
    <t>E906682A@EDUCACAO.SP.GOV.BR</t>
  </si>
  <si>
    <t>PARQUE CAPUAVA</t>
  </si>
  <si>
    <t>MARIA NAZARENA CORREA IRMA</t>
  </si>
  <si>
    <t>RUA SAO TIAGO</t>
  </si>
  <si>
    <t>E046929A@EDUCACAO.SP.GOV.BR</t>
  </si>
  <si>
    <t>JARDIM BETHANIA</t>
  </si>
  <si>
    <t>JARDIM BRASILANDIA</t>
  </si>
  <si>
    <t>HUGO GAMBETTI PROF</t>
  </si>
  <si>
    <t>SANTA MARIA DO GURUPA</t>
  </si>
  <si>
    <t>E026141A@EDUCACAO.SP.GOV.BR</t>
  </si>
  <si>
    <t>SANTA DALMOLIN DEMARCHI</t>
  </si>
  <si>
    <t xml:space="preserve">ANTONIO SERAFIM ZAMPIERI </t>
  </si>
  <si>
    <t>E042031A@EDUCACAO.SP.GOV.BR</t>
  </si>
  <si>
    <t>CENTRAL PARQUE SOROCABA</t>
  </si>
  <si>
    <t>CEL JTO A EE PROFA IGNES CORREA ALLEN</t>
  </si>
  <si>
    <t>VILA DAS NACOES</t>
  </si>
  <si>
    <t>RUA SAO FRANCISCO</t>
  </si>
  <si>
    <t>TOSHIMARO KACUTA COMENDADOR</t>
  </si>
  <si>
    <t>EMPOSSADOS</t>
  </si>
  <si>
    <t>KM 274</t>
  </si>
  <si>
    <t>RODOVIA SEBASTIAO FERRAZ DE CAMARGO PENTEADO,SP 250</t>
  </si>
  <si>
    <t>E913534A@EDUCACAO.SP.GOV.BR</t>
  </si>
  <si>
    <t>ANTONIETA GRASSI MALATRASI PROFA</t>
  </si>
  <si>
    <t>VILA MAMEDINA</t>
  </si>
  <si>
    <t>GABRIEL DE OLIVEIRA ROCHA DOUTOR</t>
  </si>
  <si>
    <t>E035841A@EDUCACAO.SP.GOV.BR</t>
  </si>
  <si>
    <t>JOAO BATISTA VILANOVA ARTIGAS PROF</t>
  </si>
  <si>
    <t>JARDIM ELZA</t>
  </si>
  <si>
    <t xml:space="preserve">FERNANDO DE GODOI </t>
  </si>
  <si>
    <t>E902858A@EDUCACAO.SP.GOV.BR</t>
  </si>
  <si>
    <t>JOSE DINI</t>
  </si>
  <si>
    <t>TIPO DE ENSINO - FUND  I - MANHA/ FUND II - TARDE/MED.EJA.NT</t>
  </si>
  <si>
    <t>E917746A@EDUCACAO.SP.GOV.BR</t>
  </si>
  <si>
    <t>CENTRO DE RESSOCIALIZACAO FEMININO DE PIRACICABA</t>
  </si>
  <si>
    <t>CANDIDO RONDON MARECHAL</t>
  </si>
  <si>
    <t>AVENIDA RUBENS CARAMEZ</t>
  </si>
  <si>
    <t>E010613A@EDUCACAO.SP.GOV.BR</t>
  </si>
  <si>
    <t>JARDIM NOVA SANTA RITA</t>
  </si>
  <si>
    <t>CENTRO DE PROGRESSAO PENITENCIARIA DR ALBERTO BROCCHIERI</t>
  </si>
  <si>
    <t>GABIROBA</t>
  </si>
  <si>
    <t>RODOVIA MARECHAL RONDON</t>
  </si>
  <si>
    <t>KM 350</t>
  </si>
  <si>
    <t>PENHA BRASIL GENERAL</t>
  </si>
  <si>
    <t>JOSE CANDIDO</t>
  </si>
  <si>
    <t xml:space="preserve">RINTARO TAKAHASHI </t>
  </si>
  <si>
    <t>E029865A@EDUCACAO.SP.GOV.BR</t>
  </si>
  <si>
    <t>LUPERCIO</t>
  </si>
  <si>
    <t>LAGEADO DE ARACAIBA</t>
  </si>
  <si>
    <t>PEDRO CREM FILHO PROFESSOR</t>
  </si>
  <si>
    <t>RECREIO</t>
  </si>
  <si>
    <t>AVENIDA PAULO MENEGUEL</t>
  </si>
  <si>
    <t>E021222A@EDUCACAO.SP.GOV.BR</t>
  </si>
  <si>
    <t>AMILCARE MATTEI PROF</t>
  </si>
  <si>
    <t>JARDIM MARIA IZABEL</t>
  </si>
  <si>
    <t>EDUARDO GOMES BRIGADEIRO</t>
  </si>
  <si>
    <t>E033728A@EDUCACAO.SP.GOV.BR</t>
  </si>
  <si>
    <t>MARCELO DE MESQUITA PROFESSOR</t>
  </si>
  <si>
    <t>IPEUNA</t>
  </si>
  <si>
    <t>ESPIRITO SANTO</t>
  </si>
  <si>
    <t>RODOVIA DOS TAMOIOS</t>
  </si>
  <si>
    <t>TEREZINHA LOT ZIN TELECO PROFESSORA</t>
  </si>
  <si>
    <t>RESIDENCIAL PORTAL DA PEROLA II</t>
  </si>
  <si>
    <t xml:space="preserve">WANDERLEY MARTINS VINHOTI </t>
  </si>
  <si>
    <t>E446981A@EDUCACAO.SP.GOV.BR</t>
  </si>
  <si>
    <t>EDGARD DE MOURA BITTENCOURT DESEMBARGADOR</t>
  </si>
  <si>
    <t>E009885A@EDUCACAO.SP.GOV.BR</t>
  </si>
  <si>
    <t xml:space="preserve">SIQUEIRA CAMPOS </t>
  </si>
  <si>
    <t>VILA SUL AMERICANA</t>
  </si>
  <si>
    <t>AVENIDA BENTO DA SILVA BUENO</t>
  </si>
  <si>
    <t>JARDIM PARANA</t>
  </si>
  <si>
    <t xml:space="preserve">MUNIZ FERREIRA </t>
  </si>
  <si>
    <t>EMILIO IMMOOS PADRE</t>
  </si>
  <si>
    <t>PARQUE SANTA ELIZABETH</t>
  </si>
  <si>
    <t>AVENIDA PARANAPANEMA</t>
  </si>
  <si>
    <t>E045226A@EDUCACAO.SP.GOV.BR</t>
  </si>
  <si>
    <t>PINDORAMA</t>
  </si>
  <si>
    <t>LUCAS NOGUEIRA GARCEZ PROFESSOR</t>
  </si>
  <si>
    <t xml:space="preserve">MANGUEIRAS </t>
  </si>
  <si>
    <t>E042122A@EDUCACAO.SP.GOV.BR</t>
  </si>
  <si>
    <t>ANTONIO PRADO JUNIOR</t>
  </si>
  <si>
    <t>JARDIM ROSINA</t>
  </si>
  <si>
    <t xml:space="preserve">DAVID BOSCARIOL </t>
  </si>
  <si>
    <t>E007705A@EDUCACAO.SP.GOV.BR</t>
  </si>
  <si>
    <t>VILA SAO JOAO DA BOA VISTA</t>
  </si>
  <si>
    <t>AGUA COMPRIDA</t>
  </si>
  <si>
    <t>KM 70</t>
  </si>
  <si>
    <t>ALEXANDRINA GOMES DE ARAUJO RODRIGUES PROFESSORA</t>
  </si>
  <si>
    <t>RUA BENEDICTO LUIZ MARCONDES BARROS</t>
  </si>
  <si>
    <t>E048197A@EDUCACAO.SP.GOV.BR</t>
  </si>
  <si>
    <t xml:space="preserve">BRAGANCA PAULISTA </t>
  </si>
  <si>
    <t>LAERTE RAMOS DE CARVALHO PROF DR</t>
  </si>
  <si>
    <t xml:space="preserve">ANIBAL DOS ANJOS CARVALHO </t>
  </si>
  <si>
    <t>E037448A@EDUCACAO.SP.GOV.BR</t>
  </si>
  <si>
    <t>JARDIM VILLACA</t>
  </si>
  <si>
    <t>JOAO QUEIROZ MARQUES PROF</t>
  </si>
  <si>
    <t>DISTRITO DE RUBIAO JUNIOR</t>
  </si>
  <si>
    <t>RUA JAIRO ZUCARI</t>
  </si>
  <si>
    <t>E014850A@EDUCACAO.SP.GOV.BR</t>
  </si>
  <si>
    <t>CACAPAVA VELHA</t>
  </si>
  <si>
    <t>NEYDY DE CAMPOS MELGES PROF</t>
  </si>
  <si>
    <t>JARDIM LAURA</t>
  </si>
  <si>
    <t xml:space="preserve">MARGARIDA CARLOS DE ALBUQUERQUE </t>
  </si>
  <si>
    <t>E902597A@EDUCACAO.SP.GOV.BR</t>
  </si>
  <si>
    <t>JARDIM DAS PALMEIRAS</t>
  </si>
  <si>
    <t xml:space="preserve">IPIRANGA </t>
  </si>
  <si>
    <t>VIRGÍNIA VALÉRIA APARECIDA DE ALMEIDA FREITAS</t>
  </si>
  <si>
    <t>E924386A@EDUCACAO.SP.GOV.BR</t>
  </si>
  <si>
    <t>RUA 9 DE JULHO</t>
  </si>
  <si>
    <t>SOUSAS</t>
  </si>
  <si>
    <t>MAYA ALICE EKMAN</t>
  </si>
  <si>
    <t>JARDIM BARRA DE JANGADA</t>
  </si>
  <si>
    <t>E036936A@EDUCACAO.SP.GOV.BR</t>
  </si>
  <si>
    <t xml:space="preserve">PONEY CLUB </t>
  </si>
  <si>
    <t>ANIBAL DO PRADO E SILVA PROF</t>
  </si>
  <si>
    <t>CONJUNTO RESIDENCIAL IPIRANGA</t>
  </si>
  <si>
    <t>RUA ANTONIO PAES DE CAMARGO</t>
  </si>
  <si>
    <t>E024909A@EDUCACAO.SP.GOV.BR</t>
  </si>
  <si>
    <t>VAL FLOR</t>
  </si>
  <si>
    <t>LAURA DA PURIFICACAO DE CASTRO MENDES PROFESSORA</t>
  </si>
  <si>
    <t>JARDIM SAO MANOEL</t>
  </si>
  <si>
    <t xml:space="preserve">IMACULADA </t>
  </si>
  <si>
    <t>E921336A@EDUCACAO.SP.GOV.BR</t>
  </si>
  <si>
    <t>ESMERALDA MILANO MARONI PROFESSORA</t>
  </si>
  <si>
    <t>PARQUE RESIDENCIAL JANDAIA</t>
  </si>
  <si>
    <t>ESTRADA MUNICIPAL BGI 348</t>
  </si>
  <si>
    <t>E913856A@EDUCACAO.SP.GOV.BR</t>
  </si>
  <si>
    <t>JULIETA NOGUEIRA RINALDI PROFESSORA</t>
  </si>
  <si>
    <t xml:space="preserve">IELMO MARINHO </t>
  </si>
  <si>
    <t>E001922A@EDUCACAO.SP.GOV.BR</t>
  </si>
  <si>
    <t>MARIA DOLORES VERISSIMO MADUREIRA PROFESSORA</t>
  </si>
  <si>
    <t>JARDIM ANHEMBI</t>
  </si>
  <si>
    <t xml:space="preserve">SERRA DO RONCADOR </t>
  </si>
  <si>
    <t>E035361A@EDUCACAO.SP.GOV.BR</t>
  </si>
  <si>
    <t>YVETE GABRIEL ATIQUE PROFESSORA</t>
  </si>
  <si>
    <t>E044180A@EDUCACAO.SP.GOV.BR</t>
  </si>
  <si>
    <t>LESBINO DE SOUZA ALKIMIN</t>
  </si>
  <si>
    <t>E027121A@EDUCACAO.SP.GOV.BR</t>
  </si>
  <si>
    <t>EURINY DE SOUZA VIEIRA PROFA</t>
  </si>
  <si>
    <t>CHAPADINHA</t>
  </si>
  <si>
    <t>ESTRADA MUNICIPAL JOSE CORREA DE MORAES</t>
  </si>
  <si>
    <t>E918519A@EDUCACAO.SP.GOV.BR</t>
  </si>
  <si>
    <t>CONJUNTO HABITACIONAL PARQUE ITAJAI</t>
  </si>
  <si>
    <t>ENSEADA</t>
  </si>
  <si>
    <t>MIRA ESTRELA</t>
  </si>
  <si>
    <t>JOSE EMYGDIO DE FARIA DOUTOR</t>
  </si>
  <si>
    <t>JACI</t>
  </si>
  <si>
    <t>RUA MARIA JOANNA DO AMARAL MENDONCA</t>
  </si>
  <si>
    <t>E027364A@EDUCACAO.SP.GOV.BR</t>
  </si>
  <si>
    <t>ROMEU ALBERTI DOM</t>
  </si>
  <si>
    <t xml:space="preserve">FLORINDA BORDIZAN SAMPAIO </t>
  </si>
  <si>
    <t>E912086A@EDUCACAO.SP.GOV.BR</t>
  </si>
  <si>
    <t>JARDIM NOVA POA</t>
  </si>
  <si>
    <t xml:space="preserve">APARECIDA </t>
  </si>
  <si>
    <t>PARQUE DOURADO</t>
  </si>
  <si>
    <t>CAETANO ZAMITTI MAMMANA PROF</t>
  </si>
  <si>
    <t xml:space="preserve">CARLO BIBIENA </t>
  </si>
  <si>
    <t>E905157A@EDUCACAO.SP.GOV.BR</t>
  </si>
  <si>
    <t>PRESIDENTE ALTINO</t>
  </si>
  <si>
    <t>CEEJA HERNANI NOBRE PROFESSOR</t>
  </si>
  <si>
    <t>RUA LUCAS EVANGELISTA</t>
  </si>
  <si>
    <t>E980161A@EDUCACAO.SP.GOV.BR</t>
  </si>
  <si>
    <t xml:space="preserve">JOSE PEDRO NOGUEIRA FILHO </t>
  </si>
  <si>
    <t>JARDIM LUCILA</t>
  </si>
  <si>
    <t>JOAQUIM GOULART PROFESSOR</t>
  </si>
  <si>
    <t>RUA YOSHIKO SAMITSU</t>
  </si>
  <si>
    <t>E035099A@EDUCACAO.SP.GOV.BR</t>
  </si>
  <si>
    <t>JARDIM CLEMENTINO</t>
  </si>
  <si>
    <t xml:space="preserve">KIZAEMON TAKEUTI </t>
  </si>
  <si>
    <t>WALKIR VERGANI</t>
  </si>
  <si>
    <t>PRACA ELPIDIO ROMAO TEIXEIRA</t>
  </si>
  <si>
    <t>E011265A@EDUCACAO.SP.GOV.BR</t>
  </si>
  <si>
    <t>ALDEIA PINDO TY</t>
  </si>
  <si>
    <t>LINHA JURUBATUBA</t>
  </si>
  <si>
    <t>ALDEIA PINDO  TY</t>
  </si>
  <si>
    <t>E559076A@EDUCACAO.SP.GOV.BR</t>
  </si>
  <si>
    <t>CIDADE ARACY</t>
  </si>
  <si>
    <t xml:space="preserve">ARNOLDO ALMEIDA PIRES </t>
  </si>
  <si>
    <t>ROTARY</t>
  </si>
  <si>
    <t>AVENIDA SENADOR ADOLF SCHINDLING</t>
  </si>
  <si>
    <t>E005885A@EDUCACAO.SP.GOV.BR</t>
  </si>
  <si>
    <t>FERREIRA DOS MATOS</t>
  </si>
  <si>
    <t>FERNANDO GASPARIAN</t>
  </si>
  <si>
    <t xml:space="preserve">LUSTER </t>
  </si>
  <si>
    <t>E269384A@EDUCACAO.SP.GOV.BR</t>
  </si>
  <si>
    <t>JOSEANO COSTA PINTO PROF</t>
  </si>
  <si>
    <t>NOSSA SENHORA DO MONTE SERRAT</t>
  </si>
  <si>
    <t xml:space="preserve">BANDEIRAS </t>
  </si>
  <si>
    <t>E046930A@EDUCACAO.SP.GOV.BR</t>
  </si>
  <si>
    <t xml:space="preserve">SERRA DA CANASTRA </t>
  </si>
  <si>
    <t>PARQUE PIRATININGA</t>
  </si>
  <si>
    <t>TAUNAY VISCONDE DE</t>
  </si>
  <si>
    <t>AVENIDA CELESTINO BOURROUL</t>
  </si>
  <si>
    <t>E000449A@EDUCACAO.SP.GOV.BR</t>
  </si>
  <si>
    <t>QUINTANA</t>
  </si>
  <si>
    <t>INDIA MARIA ROSA</t>
  </si>
  <si>
    <t>GUAPORANGA</t>
  </si>
  <si>
    <t>POSTO INDIGENA ICATU</t>
  </si>
  <si>
    <t>E395365A@EDUCACAO.SP.GOV.BR</t>
  </si>
  <si>
    <t>PRADOPOLIS</t>
  </si>
  <si>
    <t>JARDIM GUACIARA</t>
  </si>
  <si>
    <t>VILA SIMOES</t>
  </si>
  <si>
    <t>ISRAEL NICEUS MOREIRA PROF</t>
  </si>
  <si>
    <t>JARDIM SANTA EFIGENIA</t>
  </si>
  <si>
    <t xml:space="preserve">LUIZ TARDIVO </t>
  </si>
  <si>
    <t>E911264A@EDUCACAO.SP.GOV.BR</t>
  </si>
  <si>
    <t>JOAQUIM LUIZ DE BRITO PROFESSOR</t>
  </si>
  <si>
    <t>E000395A@EDUCACAO.SP.GOV.BR</t>
  </si>
  <si>
    <t>NEIVA DE LOURDES ANDRADE PROFESSORA</t>
  </si>
  <si>
    <t xml:space="preserve">GIUSEPPE TARTINI </t>
  </si>
  <si>
    <t>E924027A@EDUCACAO.SP.GOV.BR</t>
  </si>
  <si>
    <t>JOAO PEDRO FERRAZ</t>
  </si>
  <si>
    <t>RUA CORONEL JONAS GONCALVES GONZAGA</t>
  </si>
  <si>
    <t>E027972A@EDUCACAO.SP.GOV.BR</t>
  </si>
  <si>
    <t>RUBENS DE OLIVEIRA CAMARGO ESCOLA ESTADUAL</t>
  </si>
  <si>
    <t>RUBINEIA</t>
  </si>
  <si>
    <t>AVENIDA GUIMARAES ROSA</t>
  </si>
  <si>
    <t>E028381A@EDUCACAO.SP.GOV.BR</t>
  </si>
  <si>
    <t>TRES ALIANCAS</t>
  </si>
  <si>
    <t>VILA MACENO</t>
  </si>
  <si>
    <t>JOAQUIM ABARCA</t>
  </si>
  <si>
    <t>VILA ESPANHA</t>
  </si>
  <si>
    <t>E034587A@EDUCACAO.SP.GOV.BR</t>
  </si>
  <si>
    <t>MARIO DA SILVA PINTO DR</t>
  </si>
  <si>
    <t>NICOTA FORTES DONA</t>
  </si>
  <si>
    <t>E012397A@EDUCACAO.SP.GOV.BR</t>
  </si>
  <si>
    <t>E919858A@EDUCACAO.SP.GOV.BR</t>
  </si>
  <si>
    <t>JARDIM REIMBERG</t>
  </si>
  <si>
    <t>SANTA OLIMPIA</t>
  </si>
  <si>
    <t xml:space="preserve">FREIRE DE ANDRADE </t>
  </si>
  <si>
    <t>E008941A@EDUCACAO.SP.GOV.BR</t>
  </si>
  <si>
    <t>AUGUSTO MELEGA</t>
  </si>
  <si>
    <t>ESTRADA ANTONIO DIAS RODRIGUES</t>
  </si>
  <si>
    <t>E914137A@EDUCACAO.SP.GOV.BR</t>
  </si>
  <si>
    <t>BENTO QUIRINO</t>
  </si>
  <si>
    <t>RUA JOSE SILVEIRA</t>
  </si>
  <si>
    <t>AVENIDA SAO CARLOS</t>
  </si>
  <si>
    <t>JARDIM SAO BARTOLOMEU</t>
  </si>
  <si>
    <t>DALVA LELLIS GARCIA PRADO PROFA</t>
  </si>
  <si>
    <t xml:space="preserve">VILA NOSSA SENHORA APARECIDA </t>
  </si>
  <si>
    <t>AV 25</t>
  </si>
  <si>
    <t>E022421A@EDUCACAO.SP.GOV.BR</t>
  </si>
  <si>
    <t>VILMA APPARECIDA ANSELMO SILVEIRA PROFESSORA</t>
  </si>
  <si>
    <t xml:space="preserve">JOAO DOMINGUES TAVARES </t>
  </si>
  <si>
    <t>E908769A@EDUCACAO.SP.GOV.BR</t>
  </si>
  <si>
    <t>ROQUE PASSARELLI PROFESSOR</t>
  </si>
  <si>
    <t>CIDADE JULIA</t>
  </si>
  <si>
    <t>VILA SAO JORGE</t>
  </si>
  <si>
    <t>DIRCE BELLUZZO DE CAMPOS PROFA</t>
  </si>
  <si>
    <t>E033558A@EDUCACAO.SP.GOV.BR</t>
  </si>
  <si>
    <t>SEBASTIANA COSTA BITTENCOURT PROFESSORA</t>
  </si>
  <si>
    <t>BARRA DO UNA</t>
  </si>
  <si>
    <t>RUA VALINHOS</t>
  </si>
  <si>
    <t>E046700A@EDUCACAO.SP.GOV.BR</t>
  </si>
  <si>
    <t>VILA GALVAO</t>
  </si>
  <si>
    <t>AVENIDA GENERAL CARNEIRO</t>
  </si>
  <si>
    <t>E018797A@EDUCACAO.SP.GOV.BR</t>
  </si>
  <si>
    <t>PARQUE ANDREENSE</t>
  </si>
  <si>
    <t>VILA AUREA</t>
  </si>
  <si>
    <t>GERALDO CORREIA DE CARVALHO</t>
  </si>
  <si>
    <t xml:space="preserve">DOMINGOS FERNANDES </t>
  </si>
  <si>
    <t>DINORA MARCONDES GOMES PROFA</t>
  </si>
  <si>
    <t>RUA EMILIA GALLI</t>
  </si>
  <si>
    <t>E021830A@EDUCACAO.SP.GOV.BR</t>
  </si>
  <si>
    <t>MEIRA JUNIOR DOUTOR</t>
  </si>
  <si>
    <t>RUA JULIO DE MESQUITA</t>
  </si>
  <si>
    <t>E024053A@EDUCACAO.SP.GOV.BR</t>
  </si>
  <si>
    <t>RUA RIO DE JANEIRO</t>
  </si>
  <si>
    <t>VILA FALCAO</t>
  </si>
  <si>
    <t>HELIOS HEBER LINO PROFESSOR</t>
  </si>
  <si>
    <t>JARDIM ONDINA</t>
  </si>
  <si>
    <t xml:space="preserve">MONTES PIRINEUS </t>
  </si>
  <si>
    <t>E910302A@EDUCACAO.SP.GOV.BR</t>
  </si>
  <si>
    <t>AVELINA PALMA LOSSO PROFESSORA</t>
  </si>
  <si>
    <t>RUA MILTON TEIXEIRA DE SA</t>
  </si>
  <si>
    <t>E920800A@EDUCACAO.SP.GOV.BR</t>
  </si>
  <si>
    <t>RUA SOROCABA</t>
  </si>
  <si>
    <t>JARDIM LAYR</t>
  </si>
  <si>
    <t>MARINA GROHMANN SOARES FERNANDES PROFESSORA</t>
  </si>
  <si>
    <t>VILA TRUJILLO</t>
  </si>
  <si>
    <t xml:space="preserve">MAURO MARQUES DA SILVA </t>
  </si>
  <si>
    <t>E042444A@EDUCACAO.SP.GOV.BR</t>
  </si>
  <si>
    <t xml:space="preserve">JEQUIRITUBA </t>
  </si>
  <si>
    <t>RUA CASTRO ALVES</t>
  </si>
  <si>
    <t xml:space="preserve">TOME DE SOUZA </t>
  </si>
  <si>
    <t>MARTA APARECIDA HJERTQUIST BARBOSA PROFA</t>
  </si>
  <si>
    <t>FUNDACAO CASAS  POPULARES  SALVADOR FILARDI</t>
  </si>
  <si>
    <t>RUA SARGENTO JOSE DOS SANTOS</t>
  </si>
  <si>
    <t>E920484A@EDUCACAO.SP.GOV.BR</t>
  </si>
  <si>
    <t>ALBINO MELO DE OLIVEIRA PROFESSOR</t>
  </si>
  <si>
    <t>ENGORDADOURO</t>
  </si>
  <si>
    <t>AVENIDA PROFESSOR PEDRO CLARISMUNDO FORNARI</t>
  </si>
  <si>
    <t>E039974A@EDUCACAO.SP.GOV.BR</t>
  </si>
  <si>
    <t>JOSE RIGHETTO SOBRINHO PROF</t>
  </si>
  <si>
    <t xml:space="preserve">CRIUVA </t>
  </si>
  <si>
    <t>E048690A@EDUCACAO.SP.GOV.BR</t>
  </si>
  <si>
    <t>VILA UBIRAJARA</t>
  </si>
  <si>
    <t>CELESTINO BOURROUL PROFESSOR</t>
  </si>
  <si>
    <t>JARDIM VILA RICA</t>
  </si>
  <si>
    <t xml:space="preserve">INCONFIDENCIA MINEIRA </t>
  </si>
  <si>
    <t>E038490A@EDUCACAO.SP.GOV.BR</t>
  </si>
  <si>
    <t>MARCELINO BRAGA CEL</t>
  </si>
  <si>
    <t>E021829A@EDUCACAO.SP.GOV.BR</t>
  </si>
  <si>
    <t>ALBERTO LEVY PROFESSOR</t>
  </si>
  <si>
    <t>AVENIDA INDIANOPOLIS</t>
  </si>
  <si>
    <t>E004145A@EDUCACAO.SP.GOV.BR</t>
  </si>
  <si>
    <t>WILSON CAMARGO PROF</t>
  </si>
  <si>
    <t xml:space="preserve">FLORINDO CIBIN </t>
  </si>
  <si>
    <t>E921567A@EDUCACAO.SP.GOV.BR</t>
  </si>
  <si>
    <t>CARLOS GIULIETTO</t>
  </si>
  <si>
    <t>TECLA DONA</t>
  </si>
  <si>
    <t>E041889A@EDUCACAO.SP.GOV.BR</t>
  </si>
  <si>
    <t xml:space="preserve">JOAO PESSOA </t>
  </si>
  <si>
    <t>RICARDO PERUZZO PROFESSOR</t>
  </si>
  <si>
    <t>RUA DOUTOR LUIZ DE TOLEDO PIZA SOBRINHO</t>
  </si>
  <si>
    <t>E905926A@EDUCACAO.SP.GOV.BR</t>
  </si>
  <si>
    <t>JOAQUIM ALVARES CRUZ PROF</t>
  </si>
  <si>
    <t>BARRAGEM</t>
  </si>
  <si>
    <t>RUA DOIS</t>
  </si>
  <si>
    <t>E038283A@EDUCACAO.SP.GOV.BR</t>
  </si>
  <si>
    <t>TRABALHADORES</t>
  </si>
  <si>
    <t>PEDRO GALRAO DO NASCIMENTO</t>
  </si>
  <si>
    <t>ESTRADA DO RIO ACIMA</t>
  </si>
  <si>
    <t>KM 3</t>
  </si>
  <si>
    <t>E005721A@EDUCACAO.SP.GOV.BR</t>
  </si>
  <si>
    <t>ANTONIO FRANCISCO D AVILA</t>
  </si>
  <si>
    <t>AVENIDA PREFEITO ANTONIO CRISOSTOMO COIMBRA</t>
  </si>
  <si>
    <t>E024818A@EDUCACAO.SP.GOV.BR</t>
  </si>
  <si>
    <t>VILA MIRANTE</t>
  </si>
  <si>
    <t>OLIVIA ANGELA FURLANI PROFESSORA</t>
  </si>
  <si>
    <t>RESIDENCIAL MONTE LIBANO</t>
  </si>
  <si>
    <t>RUA ANTONIO AGATIELO</t>
  </si>
  <si>
    <t>E924283A@EDUCACAO.SP.GOV.BR</t>
  </si>
  <si>
    <t>GALDINO DE CASTRO</t>
  </si>
  <si>
    <t>PRACA JOAQUIM CANDIDO GARCIA</t>
  </si>
  <si>
    <t>E022330A@EDUCACAO.SP.GOV.BR</t>
  </si>
  <si>
    <t>LOTEAMENTO PARQUE NOVA ESPERANCA</t>
  </si>
  <si>
    <t>(ANTIGO JARDIM DONINI)</t>
  </si>
  <si>
    <t>RUA SAFIRA</t>
  </si>
  <si>
    <t>E007493A@EDUCACAO.SP.GOV.BR</t>
  </si>
  <si>
    <t>MARIA NIVEA COSTA PINTO FREITAS PROFA</t>
  </si>
  <si>
    <t>E919697A@EDUCACAO.SP.GOV.BR</t>
  </si>
  <si>
    <t>VILA XAVIER (VILA XAVIER)</t>
  </si>
  <si>
    <t>WANEL VILLE</t>
  </si>
  <si>
    <t>YOLANDA SALLES CABIANCA PROFESSORA</t>
  </si>
  <si>
    <t xml:space="preserve">ALLAN KARDEC </t>
  </si>
  <si>
    <t>E020047A@EDUCACAO.SP.GOV.BR</t>
  </si>
  <si>
    <t>SAO LUIZ DO PARAITINGA</t>
  </si>
  <si>
    <t>SAO LUIS DO PARAITINGA</t>
  </si>
  <si>
    <t>VILA BARUEL</t>
  </si>
  <si>
    <t>RUA DEZ</t>
  </si>
  <si>
    <t>ANTONIO BRASILIO MENEZES DA FONSECA PROFESSOR</t>
  </si>
  <si>
    <t>CIDADE MIGUEL BADRA</t>
  </si>
  <si>
    <t xml:space="preserve">EDMILSON RODRIGUES MARCELINO </t>
  </si>
  <si>
    <t>E923850A@EDUCACAO.SP.GOV.BR</t>
  </si>
  <si>
    <t>EDGARDO CARDOSO DOUTOR</t>
  </si>
  <si>
    <t>RUA CATARINA MILANI MALULY</t>
  </si>
  <si>
    <t>E034319A@EDUCACAO.SP.GOV.BR</t>
  </si>
  <si>
    <t>VILA CORREA</t>
  </si>
  <si>
    <t>ADOLPHO ROSSIN MAJOR</t>
  </si>
  <si>
    <t>RUA GERTRUDES MORO ROSSIN</t>
  </si>
  <si>
    <t>E047776A@EDUCACAO.SP.GOV.BR</t>
  </si>
  <si>
    <t>AVENIDA JOAO PESSOA</t>
  </si>
  <si>
    <t>CONJUNTO HABITACIONAL CAMARGO</t>
  </si>
  <si>
    <t xml:space="preserve">JOAO MANOEL FERNANDES </t>
  </si>
  <si>
    <t>EDGARD PIMENTEL REZENDE PROFESSOR</t>
  </si>
  <si>
    <t>VILA NINA</t>
  </si>
  <si>
    <t xml:space="preserve">JERONIMO SOUTO MAIOR </t>
  </si>
  <si>
    <t>E037679A@EDUCACAO.SP.GOV.BR</t>
  </si>
  <si>
    <t>JARDIM IPE II</t>
  </si>
  <si>
    <t xml:space="preserve">OURO PRETO </t>
  </si>
  <si>
    <t>ALVARO TRINDADE DE OLIVEIRA PROFESSOR</t>
  </si>
  <si>
    <t xml:space="preserve">ADELINA GAMEIRO </t>
  </si>
  <si>
    <t>E921415A@EDUCACAO.SP.GOV.BR</t>
  </si>
  <si>
    <t>AVENIDA DEPUTADO EMILIO CARLOS</t>
  </si>
  <si>
    <t>CEL JTO A EE REGENTE FEIJO</t>
  </si>
  <si>
    <t xml:space="preserve">ANDRADAS </t>
  </si>
  <si>
    <t>E015748A@EDUCACAO.SP.GOV.BR</t>
  </si>
  <si>
    <t>COMUNIDADE NOSSA SENHORA APARECIDA</t>
  </si>
  <si>
    <t>FAZENDA REUNIDAS</t>
  </si>
  <si>
    <t>KM 140</t>
  </si>
  <si>
    <t>RODOVIA BR 153</t>
  </si>
  <si>
    <t>E911616A@EDUCACAO.SP.GOV.BR</t>
  </si>
  <si>
    <t>JARDIM ARCO IRIS</t>
  </si>
  <si>
    <t xml:space="preserve">CASA GRANDE </t>
  </si>
  <si>
    <t>( ANTIGO JARDIM ALVORADA )</t>
  </si>
  <si>
    <t>RUA AFONSO PENA</t>
  </si>
  <si>
    <t>E906633A@EDUCACAO.SP.GOV.BR</t>
  </si>
  <si>
    <t>VILA SANTA TERESA (ZONA LESTE)</t>
  </si>
  <si>
    <t>RONCON</t>
  </si>
  <si>
    <t>CAMILO PEDUTI</t>
  </si>
  <si>
    <t>JARDIM UTINGA</t>
  </si>
  <si>
    <t xml:space="preserve">MARTIM FRANCISCO </t>
  </si>
  <si>
    <t>E008710A@EDUCACAO.SP.GOV.BR</t>
  </si>
  <si>
    <t>CAETANO DO SUL SAO</t>
  </si>
  <si>
    <t>MONCOES</t>
  </si>
  <si>
    <t>JANUARIO SYLVIO PEZZOTTI PROFESSOR</t>
  </si>
  <si>
    <t>RUA 08 JD</t>
  </si>
  <si>
    <t>E435485A@EDUCACAO.SP.GOV.BR</t>
  </si>
  <si>
    <t>DAVID JORGE CURI PROFESSOR</t>
  </si>
  <si>
    <t xml:space="preserve">ITAPETI </t>
  </si>
  <si>
    <t>E006973A@EDUCACAO.SP.GOV.BR</t>
  </si>
  <si>
    <t>JOSE DE CAMPOS PROFESSOR</t>
  </si>
  <si>
    <t xml:space="preserve">JOAO BATISTA NUNES BECCARI </t>
  </si>
  <si>
    <t>E920666A@EDUCACAO.SP.GOV.BR</t>
  </si>
  <si>
    <t>REPUBLICA DE HONDURAS</t>
  </si>
  <si>
    <t>JARDIM NAIR</t>
  </si>
  <si>
    <t xml:space="preserve">DELTA </t>
  </si>
  <si>
    <t>E925445A@EDUCACAO.SP.GOV.BR</t>
  </si>
  <si>
    <t>POTUVERA</t>
  </si>
  <si>
    <t>LUIZ ROBERTO PINHEIRO ALEGRETTI PROFESSOR</t>
  </si>
  <si>
    <t xml:space="preserve">RUA DO AMOR </t>
  </si>
  <si>
    <t>E903851A@EDUCACAO.SP.GOV.BR</t>
  </si>
  <si>
    <t>ALDEIA AGUAPEU</t>
  </si>
  <si>
    <t>AGUAPEU</t>
  </si>
  <si>
    <t>E559106A@EDUCACAO.SP.GOV.BR</t>
  </si>
  <si>
    <t>ANTONIO GOMES DE OLIVEIRA PROF</t>
  </si>
  <si>
    <t xml:space="preserve">NICOLINO ROSELLI </t>
  </si>
  <si>
    <t>E033741A@EDUCACAO.SP.GOV.BR</t>
  </si>
  <si>
    <t>MANUEL CABRAL</t>
  </si>
  <si>
    <t>PRACA DA REPUBLICA</t>
  </si>
  <si>
    <t>JOSE ABILIO DE PAULA</t>
  </si>
  <si>
    <t>JOSE PEDRO ASSINI</t>
  </si>
  <si>
    <t>E020990A@EDUCACAO.SP.GOV.BR</t>
  </si>
  <si>
    <t>ITAJOBI</t>
  </si>
  <si>
    <t>FAZENDA SAO GERALDO</t>
  </si>
  <si>
    <t>TAPERA</t>
  </si>
  <si>
    <t>ESTRADA MUNICIPAL DO CAPINZAL</t>
  </si>
  <si>
    <t>SALES OLIVEIRA</t>
  </si>
  <si>
    <t>JOAO CAMARGO PROF</t>
  </si>
  <si>
    <t xml:space="preserve">ANGELO DE CANDIA </t>
  </si>
  <si>
    <t>E902639A@EDUCACAO.SP.GOV.BR</t>
  </si>
  <si>
    <t>RODOVIA JOSE SIMOES LOURO JUNIOR</t>
  </si>
  <si>
    <t>NATALINO FIDENCIO PROFESSOR</t>
  </si>
  <si>
    <t>PARQUE SANTA TERESA</t>
  </si>
  <si>
    <t>E921427A@EDUCACAO.SP.GOV.BR</t>
  </si>
  <si>
    <t>RITUCO MITANI PROFA</t>
  </si>
  <si>
    <t>JD BENINTENDI</t>
  </si>
  <si>
    <t>AVENIDA ORLANDO AMOROSO</t>
  </si>
  <si>
    <t>E005691A@EDUCACAO.SP.GOV.BR</t>
  </si>
  <si>
    <t>ESTRADA CORONEL JOSE GLADIADOR</t>
  </si>
  <si>
    <t>E924398A@EDUCACAO.SP.GOV.BR</t>
  </si>
  <si>
    <t>JARDIM HERCULANO</t>
  </si>
  <si>
    <t>MARCILAC ENGENHEIRO</t>
  </si>
  <si>
    <t>MARIA LEDA FERNANDES BRIGO PROFESSORA</t>
  </si>
  <si>
    <t>RUA WAMBES</t>
  </si>
  <si>
    <t>E900148A@EDUCACAO.SP.GOV.BR</t>
  </si>
  <si>
    <t>MAE DOS HOMENS</t>
  </si>
  <si>
    <t>MARIA CAROLINA CASINI CARDIM PROFESSORA</t>
  </si>
  <si>
    <t>(ANTIGO JARDIM DAS PAINEIRAS)</t>
  </si>
  <si>
    <t>RUA PURUS</t>
  </si>
  <si>
    <t>E007444A@EDUCACAO.SP.GOV.BR</t>
  </si>
  <si>
    <t>ANA SIQUEIRA DA SILVA</t>
  </si>
  <si>
    <t>CIDADE D'ABRIL</t>
  </si>
  <si>
    <t xml:space="preserve">MAURO DE ARAUJO RIBEIRO </t>
  </si>
  <si>
    <t>E037692A@EDUCACAO.SP.GOV.BR</t>
  </si>
  <si>
    <t>JARDIM VILA FORMOSA</t>
  </si>
  <si>
    <t>FABIO JOSE DE ARAUJO</t>
  </si>
  <si>
    <t>ARAMINA</t>
  </si>
  <si>
    <t>RUA AFONSO GARCIA DA SILVEIRA</t>
  </si>
  <si>
    <t>E023334A@EDUCACAO.SP.GOV.BR</t>
  </si>
  <si>
    <t>JARDIM ROSOLEM</t>
  </si>
  <si>
    <t>FRANCISCO TEODORO DE ANDRADE</t>
  </si>
  <si>
    <t>E029361A@EDUCACAO.SP.GOV.BR</t>
  </si>
  <si>
    <t>SALIM FARAH MALUF PROFESSOR</t>
  </si>
  <si>
    <t xml:space="preserve">JARDIM TAMOIO </t>
  </si>
  <si>
    <t>E044325A@EDUCACAO.SP.GOV.BR</t>
  </si>
  <si>
    <t xml:space="preserve">DAGOBERTO JOSE MACHADO </t>
  </si>
  <si>
    <t>RUA ANTONIO BOZ VIDAL</t>
  </si>
  <si>
    <t>E191267A@EDUCACAO.SP.GOV.BR</t>
  </si>
  <si>
    <t>ISABEL A REDENTORA</t>
  </si>
  <si>
    <t>JD B FLOR</t>
  </si>
  <si>
    <t>R TEOFILO OTONI</t>
  </si>
  <si>
    <t>E009970A@EDUCACAO.SP.GOV.BR</t>
  </si>
  <si>
    <t>PERICLES GALVAO PROF</t>
  </si>
  <si>
    <t>CHAPADA GRANDE</t>
  </si>
  <si>
    <t>ESTRADA JOSE CORREA DE MORAES</t>
  </si>
  <si>
    <t>E905239A@EDUCACAO.SP.GOV.BR</t>
  </si>
  <si>
    <t>JARDIM PONTE RASA</t>
  </si>
  <si>
    <t>CESARIO COIMBRA DOUTOR</t>
  </si>
  <si>
    <t>RUA DOUTOR ARMANDO SALLES DE OLIVEIRA</t>
  </si>
  <si>
    <t>E019914A@EDUCACAO.SP.GOV.BR</t>
  </si>
  <si>
    <t>VILA CLAUDIA</t>
  </si>
  <si>
    <t>RUA CONEGO BICUDO</t>
  </si>
  <si>
    <t>MARINHA DO BRASIL</t>
  </si>
  <si>
    <t xml:space="preserve">PONTE RASA </t>
  </si>
  <si>
    <t>E002823A@EDUCACAO.SP.GOV.BR</t>
  </si>
  <si>
    <t>REGINA COUTINHO NOGUEIRA</t>
  </si>
  <si>
    <t xml:space="preserve">NUNO ALVARES PEREIRA </t>
  </si>
  <si>
    <t>E018387A@EDUCACAO.SP.GOV.BR</t>
  </si>
  <si>
    <t>PARADA XV DE NOVEMBRO</t>
  </si>
  <si>
    <t>ANTONIO FURLAN JUNIOR DOUTOR</t>
  </si>
  <si>
    <t>RUA HUMBERTO ORTOLAN</t>
  </si>
  <si>
    <t>E023620A@EDUCACAO.SP.GOV.BR</t>
  </si>
  <si>
    <t>MANOEL GOUVEIA DE LIMA</t>
  </si>
  <si>
    <t>BAIXADA</t>
  </si>
  <si>
    <t>E024715A@EDUCACAO.SP.GOV.BR</t>
  </si>
  <si>
    <t>FRANCISCO DE PAULA SANTOS PROF</t>
  </si>
  <si>
    <t>RUA OLEGARIO DE PAULA</t>
  </si>
  <si>
    <t>E045366A@EDUCACAO.SP.GOV.BR</t>
  </si>
  <si>
    <t>OSWALDO RANAZZI PROFESSOR</t>
  </si>
  <si>
    <t>RUA OSVALDO CRUZ</t>
  </si>
  <si>
    <t>E032924A@EDUCACO.SP.GOV.BR</t>
  </si>
  <si>
    <t>NAIR OLEGARIO CAJUEIRO</t>
  </si>
  <si>
    <t xml:space="preserve">CATALDO PARRILHA </t>
  </si>
  <si>
    <t>E438042A@EDUCACAO.SP.GOV.BR</t>
  </si>
  <si>
    <t>CEL JTO A EE ORLANDO SIGNORELLI</t>
  </si>
  <si>
    <t>DIC VI (CONJUNTO HABITACIONAL SANTO DIAS SILVA)</t>
  </si>
  <si>
    <t>RUA TRINTA E DOIS</t>
  </si>
  <si>
    <t>HOMERO SILVA</t>
  </si>
  <si>
    <t>CANHEMA</t>
  </si>
  <si>
    <t>(ANTIGO JARDIM CANHEMA)</t>
  </si>
  <si>
    <t>E039329A@EDUCACAO.SP.GOV.BR</t>
  </si>
  <si>
    <t xml:space="preserve">PAULO HORCEL </t>
  </si>
  <si>
    <t xml:space="preserve">GASPAR RICARDO </t>
  </si>
  <si>
    <t>VILA ARENS II</t>
  </si>
  <si>
    <t>AGUA CHATA</t>
  </si>
  <si>
    <t>MARINA CERQUEIRA CESAR PROFESSORA</t>
  </si>
  <si>
    <t>RUA ACURUA</t>
  </si>
  <si>
    <t>E03517A@EDUCACAO.SP.GOV.BR</t>
  </si>
  <si>
    <t>JOSE PINTO DO AMARAL PROFESSOR</t>
  </si>
  <si>
    <t>VILA BARRETO</t>
  </si>
  <si>
    <t>AVENIDA PRECIOSA PURIFICACAO RAMOS</t>
  </si>
  <si>
    <t>E903231A@EDUCACAO.SP.GOV.BR</t>
  </si>
  <si>
    <t>PEREQUE</t>
  </si>
  <si>
    <t>MARIA APARECIDA LOPES PROFA</t>
  </si>
  <si>
    <t xml:space="preserve">RESIDENCIAL ATHENAS                </t>
  </si>
  <si>
    <t>RUA DIRCEU CAVALINI</t>
  </si>
  <si>
    <t>E922584A@EDUCACAO.SP.GOV.BR</t>
  </si>
  <si>
    <t>SAO LOURENCO DO TURVO</t>
  </si>
  <si>
    <t>ADELAIDE MARIA DE BARROS PROFESSORA</t>
  </si>
  <si>
    <t>CONJUNTO TOYAMA</t>
  </si>
  <si>
    <t>E924830A@EDUCACAO.SP.GOV.BR</t>
  </si>
  <si>
    <t>SYLAS BALTAZAR DE ARAUJO PROFESSOR</t>
  </si>
  <si>
    <t>RUA PROFESSORA MARIA SAKIHARA</t>
  </si>
  <si>
    <t>E035269A@EDUCACAO.SP.GOV.BR</t>
  </si>
  <si>
    <t>NOVA PAULINIA</t>
  </si>
  <si>
    <t>HCTP 2 DE FRANCO DA ROCHA</t>
  </si>
  <si>
    <t>KM 45</t>
  </si>
  <si>
    <t>RODOVIA LUIZ SALOMAO CHAMMA</t>
  </si>
  <si>
    <t>PADOVANIANA@IBEST.COM.BR</t>
  </si>
  <si>
    <t>REPUBLICA ARGENTINA</t>
  </si>
  <si>
    <t>PARQUE NACOES UNIDAS</t>
  </si>
  <si>
    <t>E924763A@EDUCACAO.SP.GOV.BR</t>
  </si>
  <si>
    <t>DIOGO GARCIA MARTINS EXPEDICIONARIO</t>
  </si>
  <si>
    <t>RUA JOAQUIM RIBEIRO</t>
  </si>
  <si>
    <t>E030326A@EDUCACAO.SP.GOV.BR</t>
  </si>
  <si>
    <t>VALE DO SOL</t>
  </si>
  <si>
    <t>LUCINDA BASTOS PROFESSORA</t>
  </si>
  <si>
    <t>CONJUNTO RESIDENCIAL SANTO ANGELO</t>
  </si>
  <si>
    <t>RUA SAO JORGE</t>
  </si>
  <si>
    <t>E048495A@EDUCACAO.SP.GOV.BR</t>
  </si>
  <si>
    <t>KYRILLOS DOUTOR</t>
  </si>
  <si>
    <t>INSTITUTO DE PREVIDENCIA</t>
  </si>
  <si>
    <t xml:space="preserve">ANTONIO ADIB CHAMMAS </t>
  </si>
  <si>
    <t>E003967A@EDUCACAO.SP.GOV.BR</t>
  </si>
  <si>
    <t>JOAO SIMOES NETTO PROF</t>
  </si>
  <si>
    <t>PARQUE SANTA TEREZINHA</t>
  </si>
  <si>
    <t>RUA JOSEFINA FRANCISCA MALAQUINI</t>
  </si>
  <si>
    <t>E917655A@EDUCACAO.SP.GOV.BR</t>
  </si>
  <si>
    <t>VILA SEDENHO</t>
  </si>
  <si>
    <t>JARDIM ELISA</t>
  </si>
  <si>
    <t>VILA MALUF</t>
  </si>
  <si>
    <t>SANTO ANTONIO DO JARDIM</t>
  </si>
  <si>
    <t>ALTINO ARANTES PROFESSOR</t>
  </si>
  <si>
    <t>AVENIDA SANTOS</t>
  </si>
  <si>
    <t>E034502A@EDUCACAO.SP.GOV.BR</t>
  </si>
  <si>
    <t>FANNY MONZONI SANTOS PROFESSORA</t>
  </si>
  <si>
    <t>VILA YOLANDA</t>
  </si>
  <si>
    <t xml:space="preserve">DELFINO CERQUEIRA </t>
  </si>
  <si>
    <t>E010820A@EDUCACAO.SP.GOV.BR</t>
  </si>
  <si>
    <t>CORDELIA RIBEIRO RAGOZO PROFESSORA</t>
  </si>
  <si>
    <t>SAN LEANDRO</t>
  </si>
  <si>
    <t>RUA FRANCISCO ALEXANDRE</t>
  </si>
  <si>
    <t>E915555A@EDUCACAO.SP.GOV.BR</t>
  </si>
  <si>
    <t>RENATO BRAGA PROFESSOR</t>
  </si>
  <si>
    <t>JARDIM CASA BLANCA</t>
  </si>
  <si>
    <t>RUA ARTHUR BLISS</t>
  </si>
  <si>
    <t>E004911A@EDUCACAO.SP.GOV.BR</t>
  </si>
  <si>
    <t>DOROTY DAVID MUZEL PROFESSORA</t>
  </si>
  <si>
    <t>VILA DOM SILVIO</t>
  </si>
  <si>
    <t>E910089A@EDUCACAO.SP.GOV.BR</t>
  </si>
  <si>
    <t>JARDIM TENIS CLUBE</t>
  </si>
  <si>
    <t>BENJAMIN CONSTANT</t>
  </si>
  <si>
    <t>ORLANDO SILVA</t>
  </si>
  <si>
    <t xml:space="preserve">PIRES RODOVALHO </t>
  </si>
  <si>
    <t>E040472A@EDUCACAO.SP.GOV.BR</t>
  </si>
  <si>
    <t>PERY GUARANY BLACKMAN PROF</t>
  </si>
  <si>
    <t xml:space="preserve">MONACO </t>
  </si>
  <si>
    <t>E042389A@EDUCACAO.SP.GOV.BR</t>
  </si>
  <si>
    <t>BENEDITA FRANCA DA VEIGA DONA</t>
  </si>
  <si>
    <t>RUA REGENTE FEIJO</t>
  </si>
  <si>
    <t>CIDADE JARDIM I</t>
  </si>
  <si>
    <t>SAO BENEDITO DAS AREIAS</t>
  </si>
  <si>
    <t>ROSA BONFIGLIOLI</t>
  </si>
  <si>
    <t>RUA PROFESSORA RAPHAELA GOMES AFONSO</t>
  </si>
  <si>
    <t>E010741A@EDUCACAO.SP.GOV.BR</t>
  </si>
  <si>
    <t>CEL JTO A EE INDIA VANUIRE</t>
  </si>
  <si>
    <t xml:space="preserve">GUARANIS </t>
  </si>
  <si>
    <t>E034617A@EDUCACAO.SP.GOV.BR</t>
  </si>
  <si>
    <t xml:space="preserve">RAIMUNDO PEREIRA DE MAGALHAES </t>
  </si>
  <si>
    <t>CENTRO DE ATEND SOCIOEDUC AO ADOLESC GUAIANAZES I CI</t>
  </si>
  <si>
    <t xml:space="preserve">JULIO GOUVEIA </t>
  </si>
  <si>
    <t>RAUL PILLA DEPUTADO</t>
  </si>
  <si>
    <t>RUA SAO BERTOLDO</t>
  </si>
  <si>
    <t>E002884A@EDUCACAO.SP.GOV.BR</t>
  </si>
  <si>
    <t xml:space="preserve">EDUARDO DE ABREU </t>
  </si>
  <si>
    <t>RUA OITO DEZEMBRO</t>
  </si>
  <si>
    <t>E031264A@EDUCACAO.SP.GOV.BR</t>
  </si>
  <si>
    <t>ISAAC GRINBERG HISTORIADOR</t>
  </si>
  <si>
    <t>JARDIM SANTA TERESA</t>
  </si>
  <si>
    <t>RUA FERNANDO NAMURA</t>
  </si>
  <si>
    <t>E923977A@EDUCACAO.SP.GOV.BR</t>
  </si>
  <si>
    <t>LIDIA SANAE OYA</t>
  </si>
  <si>
    <t>AGROVILA ROSANELA</t>
  </si>
  <si>
    <t>PROJETO AGROVILA ROSANELA</t>
  </si>
  <si>
    <t>E909658A@EDUCACAO.SP.GOV.BR</t>
  </si>
  <si>
    <t>PORTO SEGURO VISCONDE DE</t>
  </si>
  <si>
    <t>E016147A@EDUCACAO.SP.GOV.BR</t>
  </si>
  <si>
    <t>JUCA PADRE</t>
  </si>
  <si>
    <t>VILA CARMEM</t>
  </si>
  <si>
    <t>PRACA EUCLIDES FIGUEIREDO</t>
  </si>
  <si>
    <t>E013080A@EDUCACAO.SP.GOV.BR</t>
  </si>
  <si>
    <t>RUA PIRES DA MOTA</t>
  </si>
  <si>
    <t>CORIPHEU DE AZEVEDO MARQUES</t>
  </si>
  <si>
    <t>APARECIDA D'OESTE</t>
  </si>
  <si>
    <t>APARECIDA D OESTE</t>
  </si>
  <si>
    <t>RUA MANOEL ASSUMPCAO VIEIRA</t>
  </si>
  <si>
    <t>E028435A@EDUCACAO.SP.GOV.BR</t>
  </si>
  <si>
    <t>VILA JAU</t>
  </si>
  <si>
    <t xml:space="preserve">JAIR DE GODOY </t>
  </si>
  <si>
    <t>JARDIM ALPINO</t>
  </si>
  <si>
    <t>JULIO DE CARVALHO BARATA</t>
  </si>
  <si>
    <t>RUA ELY REY</t>
  </si>
  <si>
    <t>1A</t>
  </si>
  <si>
    <t>E916493A@EDUCACAO.SP.GOV.BR</t>
  </si>
  <si>
    <t xml:space="preserve">MARIA OSORIO VALLE </t>
  </si>
  <si>
    <t>JARDIM MONUMENTO</t>
  </si>
  <si>
    <t>ABIGAIL DE AZEVEDO GRILLO PROFESSOR</t>
  </si>
  <si>
    <t>AVENIDA DOUTOR JOAO TEODORO</t>
  </si>
  <si>
    <t>E021246A@EDUCACAO.SP.GOV.BR</t>
  </si>
  <si>
    <t>JARDIM NOVA ESPERANCA</t>
  </si>
  <si>
    <t>ROSENTINA FARIA SYLLOS PROFESSORA</t>
  </si>
  <si>
    <t>RUA NELSON TAUFIC NASSIF</t>
  </si>
  <si>
    <t>E905434A@EDUCACAO.SP.GOV.BR</t>
  </si>
  <si>
    <t>JOAO GOULART PRESIDENTE</t>
  </si>
  <si>
    <t>E902299A@EDUCACAO.SP.GOV.BR</t>
  </si>
  <si>
    <t>CPPF DRA MARINA MARIGO CARDOSO DE OLIVEIRA DO BUTANTA</t>
  </si>
  <si>
    <t>KM 19,5</t>
  </si>
  <si>
    <t xml:space="preserve">RAPOSO TAVARES </t>
  </si>
  <si>
    <t>RUA DOS JACARANDAS</t>
  </si>
  <si>
    <t>AVENIDA DOM PEDRO II</t>
  </si>
  <si>
    <t xml:space="preserve">ESPANHA </t>
  </si>
  <si>
    <t xml:space="preserve">PAULO SETUBAL </t>
  </si>
  <si>
    <t>CASA VERDE ALTA</t>
  </si>
  <si>
    <t>NUCLEO HABITACIONAL NOBUJI NAGASAWA</t>
  </si>
  <si>
    <t>CARAMURU</t>
  </si>
  <si>
    <t>JARDIM SAO DIMAS</t>
  </si>
  <si>
    <t>AUGUSTO DE SOUZA SARDINHA</t>
  </si>
  <si>
    <t>TAQUARI</t>
  </si>
  <si>
    <t>RUA DOS MARIANOS</t>
  </si>
  <si>
    <t>E907467A@EDUCACAO.SP.GOV.BR</t>
  </si>
  <si>
    <t>SALVADOR MOYA</t>
  </si>
  <si>
    <t xml:space="preserve">ITAIARA </t>
  </si>
  <si>
    <t>E038210A@EDUCACAO.SP.GOV.BR</t>
  </si>
  <si>
    <t>JURUCE</t>
  </si>
  <si>
    <t>JOAO MARTINS DE ALMEIDA PROFESSOR</t>
  </si>
  <si>
    <t>RUA FREI MAURICIO</t>
  </si>
  <si>
    <t>E013195A@EDUCACAO.SP.GOV.BR</t>
  </si>
  <si>
    <t xml:space="preserve">UTARO KANAI </t>
  </si>
  <si>
    <t>FRANCISCO SALES DE ALMEIDA LEITE</t>
  </si>
  <si>
    <t>RUA PIERINA RONDANIN BOER</t>
  </si>
  <si>
    <t>E024831A@EDUCACAO.SP.GOV.BR</t>
  </si>
  <si>
    <t>ALICE MACIEL SANCHES PROFESSORA</t>
  </si>
  <si>
    <t>VILA ORTEGA</t>
  </si>
  <si>
    <t>RUA JOAO CREPALDI</t>
  </si>
  <si>
    <t>E032876A@EDUCACAO.SP.GOV.BR</t>
  </si>
  <si>
    <t>PENITENCIÁRIA GILMAR MONTEIRO DE SOUZA</t>
  </si>
  <si>
    <t>RODOVIA ARCIRIO RIGOTO</t>
  </si>
  <si>
    <t>KM 2,5</t>
  </si>
  <si>
    <t xml:space="preserve">RODOVIA DE ACESSO ARCIRIO RIGOTO </t>
  </si>
  <si>
    <t>AJICE</t>
  </si>
  <si>
    <t>LAURINDO GOMES CARNEIRO CORONEL</t>
  </si>
  <si>
    <t>JARDIM SAN REMO</t>
  </si>
  <si>
    <t>RUA NATAL ALBINO LEME</t>
  </si>
  <si>
    <t>E903930A@EDUCACAO.SP.GOV.BR</t>
  </si>
  <si>
    <t>CENTRO ATEND SOCIO-EDUC ADOLESCENTE - ARACA - CI</t>
  </si>
  <si>
    <t>KM 1,45</t>
  </si>
  <si>
    <t>ESTRADA GOULART</t>
  </si>
  <si>
    <t>E029774A@EDUCACAO.SP.GOV.BR</t>
  </si>
  <si>
    <t>BAIRRO DA PONTINHA</t>
  </si>
  <si>
    <t>PONTINHA</t>
  </si>
  <si>
    <t>ESTRADA MUNICIPAL DA BARRA DO JOAO ALVES</t>
  </si>
  <si>
    <t>JOAO DE MOURA GUIMARAES PROFESSOR</t>
  </si>
  <si>
    <t>IGARAI</t>
  </si>
  <si>
    <t>RUA OSWALDO CRUZ</t>
  </si>
  <si>
    <t>E018971A@EDUCACAO.SP.GOV.BR</t>
  </si>
  <si>
    <t>CACHOEIRA DE EMAS</t>
  </si>
  <si>
    <t>BAIRRO DOS BARNABES RECANTO DAS ORQUIDEAS</t>
  </si>
  <si>
    <t>BAIRRO DOS BARNABES</t>
  </si>
  <si>
    <t>RUA ANTONIO FRANCISCO PEREIRA</t>
  </si>
  <si>
    <t>E080548A@EDUCACAO.SP.GOV.BR</t>
  </si>
  <si>
    <t>HENRIQUETA RIVERA MIRANDA PROFA</t>
  </si>
  <si>
    <t>RIFAINA</t>
  </si>
  <si>
    <t>RUA CARLOS VEDOVATO</t>
  </si>
  <si>
    <t>E023164A@EDUCACAO.SP.GOV.BR</t>
  </si>
  <si>
    <t>RUBEM CARLOS LUDWIG GENERAL</t>
  </si>
  <si>
    <t>MARIA IMACULADA</t>
  </si>
  <si>
    <t xml:space="preserve">MARIA IMACULADA </t>
  </si>
  <si>
    <t>E040678A@EDUCACAO.SP.GOV.BR</t>
  </si>
  <si>
    <t xml:space="preserve">LARANJEIRAS </t>
  </si>
  <si>
    <t>CANDIDO GONCALVES GOMIDE PROFESSOR</t>
  </si>
  <si>
    <t>E000224A@EDUCACAO.SP.GOV.BR</t>
  </si>
  <si>
    <t>VARINHAS</t>
  </si>
  <si>
    <t>FRANCISCO ROSWELL FREIRE</t>
  </si>
  <si>
    <t xml:space="preserve">LOUIS DAQUIN </t>
  </si>
  <si>
    <t>E036262A@EDUCACAO.SP.GOV.BR</t>
  </si>
  <si>
    <t>TOLENTINO MIRAGLIA DOUTOR</t>
  </si>
  <si>
    <t xml:space="preserve">PAULO BOTELHO DE ALMEIDA PRADO </t>
  </si>
  <si>
    <t>E025628A@EDUCACAO.SP.GOV.BR</t>
  </si>
  <si>
    <t>JARDIM AURELIA</t>
  </si>
  <si>
    <t>JOSE SYLVIO CIMINO PROFESSOR</t>
  </si>
  <si>
    <t xml:space="preserve">MARTINS </t>
  </si>
  <si>
    <t>E006130A@EDUCACAO.SP.GOV.BR</t>
  </si>
  <si>
    <t>VILA LUZITA</t>
  </si>
  <si>
    <t>PATRIARCA DA INDEPENDENCIA</t>
  </si>
  <si>
    <t>E018417A@EDUCACAO.SP.GOV.BR</t>
  </si>
  <si>
    <t>BENEDITO GOMES DE ARAUJO PROFESSOR</t>
  </si>
  <si>
    <t xml:space="preserve">CARAVELAS </t>
  </si>
  <si>
    <t>E008278A@EDUCACAO.SP.GOV.BR</t>
  </si>
  <si>
    <t>VILA PIZA</t>
  </si>
  <si>
    <t>CASEMIRO DA ROCHA DR</t>
  </si>
  <si>
    <t>PRACA DO ROSARIO</t>
  </si>
  <si>
    <t>ORTIZES</t>
  </si>
  <si>
    <t>ANTONIO BRAZ GAMBARINI DOUTOR</t>
  </si>
  <si>
    <t xml:space="preserve">ARNALDINHA DOS SANTOS CORDEIRO </t>
  </si>
  <si>
    <t>E902032A@EDUCACAO.SP.GOV.BR</t>
  </si>
  <si>
    <t>SANTA LUCIA</t>
  </si>
  <si>
    <t>JARDIM ESPERANCA</t>
  </si>
  <si>
    <t>E021866A@EDUCACAO.SP.GOV.BR</t>
  </si>
  <si>
    <t>MARTINHO RUBENS BELLUCO PROFESSOR</t>
  </si>
  <si>
    <t xml:space="preserve">ARISTODEMO ARDITO </t>
  </si>
  <si>
    <t>E925883A@EDUCACAO.SP.GOV.BR</t>
  </si>
  <si>
    <t>VILA SANCHES</t>
  </si>
  <si>
    <t>DORIVAL ALVES</t>
  </si>
  <si>
    <t xml:space="preserve">CEARA </t>
  </si>
  <si>
    <t>E021994A@EDUCACAO.SP.GOV.BR</t>
  </si>
  <si>
    <t>FRANCISCO PRUDENTE CORREA CORONEL</t>
  </si>
  <si>
    <t>AVENIDA ANGELINA LIMA P CORREA</t>
  </si>
  <si>
    <t>E030004A@EDUCACAO.SP.GOV.BR</t>
  </si>
  <si>
    <t>RUA PEDRO SIA</t>
  </si>
  <si>
    <t>LEO PIZZATO PROF</t>
  </si>
  <si>
    <t>E033108A@EDUCACAO.SP.GOV.BR</t>
  </si>
  <si>
    <t>CEL JTO A EE ENOCH GARCIA LEAL</t>
  </si>
  <si>
    <t>AV 7</t>
  </si>
  <si>
    <t>BENJAMIN BASTOS</t>
  </si>
  <si>
    <t>PRACA WASHINGTON LUIZ</t>
  </si>
  <si>
    <t>E019021A@EDUCACAO.SP.GOV.BR</t>
  </si>
  <si>
    <t>JOSE CELSO DE MELLO PROF</t>
  </si>
  <si>
    <t>CONJUNTO HABITACIONAL ORLANDO LISBOA DE ALMEIDA</t>
  </si>
  <si>
    <t>ALBERTO QUINTO LABRONICE DOUTOR</t>
  </si>
  <si>
    <t>E924076A@EDUCACAO.SP.GOV.BR</t>
  </si>
  <si>
    <t>PENITENCIARIA ODON RAMOS MARANHAO</t>
  </si>
  <si>
    <t>HORTO FLORESTAL DE BELA VISTA</t>
  </si>
  <si>
    <t>KM 5,5</t>
  </si>
  <si>
    <t xml:space="preserve">ESTRADA MUNICIPAL DE IPERO </t>
  </si>
  <si>
    <t>JARDIM GUADALAJARA</t>
  </si>
  <si>
    <t>PILAR GARCIA VIDAL DONA</t>
  </si>
  <si>
    <t>AGENOR CALDEIRA DINIZ PASTOR</t>
  </si>
  <si>
    <t>E002331A@EDUCACAO.SP.GOV.BR</t>
  </si>
  <si>
    <t>WALDEMAR DA SILVA RIGOTTO PROFESSOR</t>
  </si>
  <si>
    <t>E042146A@EDUCACAO.SP.GOV.BR</t>
  </si>
  <si>
    <t>RUBENS PAIVA DEPUTADO</t>
  </si>
  <si>
    <t>JARDIM SAMAMBAIA TREVO</t>
  </si>
  <si>
    <t>RUA CORRETOR MANOEL RODRIGUES PROCOPIO DO VALE</t>
  </si>
  <si>
    <t>E903097A@EDUCACAO.SP.GOV.BR</t>
  </si>
  <si>
    <t>RUA MANOEL JOAQUIM MENDES</t>
  </si>
  <si>
    <t>JARDIM TIETE</t>
  </si>
  <si>
    <t xml:space="preserve">JOSE FRANCISCO DOS SANTOS </t>
  </si>
  <si>
    <t>CEL JTO A EE ROOSEVELT PRESIDENTE</t>
  </si>
  <si>
    <t>ZENAIDE VILALVA DE ARAUJO PROFESSORA</t>
  </si>
  <si>
    <t xml:space="preserve">BELO JARDIM </t>
  </si>
  <si>
    <t>E000176A@EDUCACAO.SP.GOV.BR</t>
  </si>
  <si>
    <t>ESMERALDO SOARES TARQUINIO DE CAMPOS FILHO</t>
  </si>
  <si>
    <t>E049153A@EDUCACAO.SP.GOV.BR</t>
  </si>
  <si>
    <t>FAZENDA CACHOEIRA</t>
  </si>
  <si>
    <t>E297392A@EDUCACAO.SP.GOV.BR</t>
  </si>
  <si>
    <t>CLODONIL CARDOSO</t>
  </si>
  <si>
    <t>RUA VITORIANO RIBEIRO</t>
  </si>
  <si>
    <t>E047715A@EDUCACAO.SP.GOV.BR</t>
  </si>
  <si>
    <t>PARDINHO</t>
  </si>
  <si>
    <t>RUA VITORINO</t>
  </si>
  <si>
    <t>JUSTINO GOMES DE CASTRO MAESTRO</t>
  </si>
  <si>
    <t>VILA LAMBARI</t>
  </si>
  <si>
    <t>E019012A@EDUCACAO.SP.GOV.BR</t>
  </si>
  <si>
    <t>PIO ANTUNES DE FIGUEIREDO DOUTOR</t>
  </si>
  <si>
    <t>RUA JOAO BATISTA BORGES</t>
  </si>
  <si>
    <t>E030193A@EDUCACAO.SP.GOV.BR</t>
  </si>
  <si>
    <t>PENITENCIARIA JOAO BATISTA DE ARRUDA SAMPAIO</t>
  </si>
  <si>
    <t>AMAURY TEIXEIRA VASQUES PROF</t>
  </si>
  <si>
    <t xml:space="preserve">MIGRANTES </t>
  </si>
  <si>
    <t>E908022A@EDUCACAO.SP.GOV.BR</t>
  </si>
  <si>
    <t>SITIO MORRO GRANDE</t>
  </si>
  <si>
    <t>JOAQUIM MOREIRA BERNARDES PROFESSOR</t>
  </si>
  <si>
    <t>AVENIDA CONDE DE SAO LOURENCO</t>
  </si>
  <si>
    <t>E009167A@EDUCACAO.SP.GOV.BR</t>
  </si>
  <si>
    <t>ANTONIO DIAS PASCHOAL PROFESSOR</t>
  </si>
  <si>
    <t>RUA LUIZ BAGATTA</t>
  </si>
  <si>
    <t>E018983A@EDUCACAO.SP.GOV.BR</t>
  </si>
  <si>
    <t>SAO JOAO DO PAU D'ALHO</t>
  </si>
  <si>
    <t>SAO JOAO DO PAU D ALHO</t>
  </si>
  <si>
    <t>DIB AUDI</t>
  </si>
  <si>
    <t>JARDIM ELIZABETH</t>
  </si>
  <si>
    <t xml:space="preserve">JANUARIO DA CUNHA BARBOSA </t>
  </si>
  <si>
    <t>E906542A@EDUCACAO.SP.GOV.BR</t>
  </si>
  <si>
    <t>JULIO RIBEIRO</t>
  </si>
  <si>
    <t>RUA DOUTOR NESTOR ALBERTO DE MACEDO</t>
  </si>
  <si>
    <t>E004741A@EDUCACAO.SP.GOV.BR</t>
  </si>
  <si>
    <t>SANTA MARIA DA SERRA</t>
  </si>
  <si>
    <t>JARDIM SANTA MENA</t>
  </si>
  <si>
    <t>PARATEI</t>
  </si>
  <si>
    <t>JARDIM OLGA VERONI</t>
  </si>
  <si>
    <t>NOVA GUATAPORANGA</t>
  </si>
  <si>
    <t>ALESSANDRA CRISTINA RODRIGUES DE O PEZZATO PROFA</t>
  </si>
  <si>
    <t>RESIDENCIAL JUNDIAI</t>
  </si>
  <si>
    <t>AVENIDA MANOEL ANTONIO DIAS FILHO PRESBITERO</t>
  </si>
  <si>
    <t>E435119A@EDUCACAO.SP.GOV.BR</t>
  </si>
  <si>
    <t xml:space="preserve">BAIRRO CRUZEIRO </t>
  </si>
  <si>
    <t>E406004A@EDUCACAO.SP.GOV.BR</t>
  </si>
  <si>
    <t>PENITENCIARIA III DE FRANCO DA ROCHA</t>
  </si>
  <si>
    <t>RUA PADRE ANCHIETA</t>
  </si>
  <si>
    <t>NEUSA FIGUEIREDO MARCAL PROFESSORA</t>
  </si>
  <si>
    <t xml:space="preserve">LUCIA ZINCAGLIA </t>
  </si>
  <si>
    <t>E908745A@EDUCACAO.SP.GOV.BR</t>
  </si>
  <si>
    <t>SERGIO BUARQUE DE HOLANDA</t>
  </si>
  <si>
    <t>(ANTIGO JARDIM SANTA DIRCE)</t>
  </si>
  <si>
    <t xml:space="preserve">DEZENOVE DE NOVEMBRO </t>
  </si>
  <si>
    <t>E007420A@EDUCACAO.SP.GOV.BR</t>
  </si>
  <si>
    <t>JARDIM LUCELIA</t>
  </si>
  <si>
    <t>JESUINO DE ARRUDA</t>
  </si>
  <si>
    <t>PRACA DONA MARIA GERTRUDES DE ARRUDA</t>
  </si>
  <si>
    <t>E024478A@EDUCACAO.SP.GOV.BR</t>
  </si>
  <si>
    <t>PARQUE JUREMA</t>
  </si>
  <si>
    <t>ANTONIO FERNANDES PROFESSOR</t>
  </si>
  <si>
    <t>RUA PROFESSOR ANTONIO FERNANDES</t>
  </si>
  <si>
    <t>E035075A@EDUCACAO.SP.GOV.BR</t>
  </si>
  <si>
    <t>PENITENCIARIA II DE POTIM</t>
  </si>
  <si>
    <t>CORREIAS</t>
  </si>
  <si>
    <t>KM 9</t>
  </si>
  <si>
    <t>DTD@P2POTIM.SAP.GOV.BR</t>
  </si>
  <si>
    <t>CENTRO DE ATEND SOCIOEDUC AO ADOLESC BELEM CI</t>
  </si>
  <si>
    <t>NUCLEO HABITACIONAL THEREZA MARIA BARBIERI</t>
  </si>
  <si>
    <t>IRACEMA BELLO ORICCHIO DOUTORA</t>
  </si>
  <si>
    <t>CHACARAS BARTIRA</t>
  </si>
  <si>
    <t>MARIA JOSE FERRAZ PRADO DONA</t>
  </si>
  <si>
    <t>E010315A@EDUCACAO.SP.GOV.BR</t>
  </si>
  <si>
    <t>IVANI MARIA PAES PROFESSORA</t>
  </si>
  <si>
    <t>RAFARD</t>
  </si>
  <si>
    <t xml:space="preserve">ADHEMAR DE BARROS </t>
  </si>
  <si>
    <t>ANISIO CARNEIRO PROFESSOR</t>
  </si>
  <si>
    <t>PRACA SERVULO DE CASTRO</t>
  </si>
  <si>
    <t>E034654A@EDUCACAO.SP.GOV.BR</t>
  </si>
  <si>
    <t>FRANCISCO BERNARDES FERREIRA COMENDADOR</t>
  </si>
  <si>
    <t>RUA DOUTOR OSCAR WERNECK</t>
  </si>
  <si>
    <t>E028113A@EDUCACAO.SP.GOV.BR</t>
  </si>
  <si>
    <t>FELIPE CARDOSO</t>
  </si>
  <si>
    <t>ESTRADA DOUTOR PLINIO ALVES DE MORAES</t>
  </si>
  <si>
    <t>E901337A@EDUCACAO.SP.GOV.BR</t>
  </si>
  <si>
    <t>GERALDO HONORATO AZZI SACHS PROF</t>
  </si>
  <si>
    <t>JARDIM PAULISTANO (VILA XAVIER)</t>
  </si>
  <si>
    <t xml:space="preserve">BENEDITO FLORIO </t>
  </si>
  <si>
    <t>E021891A@EDUCACAO.SP.GOV.BR</t>
  </si>
  <si>
    <t>VILA MOLLON IV</t>
  </si>
  <si>
    <t>RUA IMACULADA CONCEICAO</t>
  </si>
  <si>
    <t xml:space="preserve">GETULIO VARGAS </t>
  </si>
  <si>
    <t>ESTEPHANO ORLANDO PAULOVSKI PROFESSOR</t>
  </si>
  <si>
    <t>E924593A@EDUCACAO.SP.GOV.BR</t>
  </si>
  <si>
    <t>VILA ROBERTINA</t>
  </si>
  <si>
    <t>MILCIO BAZOLI PROFESSOR</t>
  </si>
  <si>
    <t>ESTRADA ESTADUAL PARA JACUPIRANGA</t>
  </si>
  <si>
    <t>E035038A@EDUCACAO.SP.GOV.BR</t>
  </si>
  <si>
    <t>JARDIM MARAJOARA</t>
  </si>
  <si>
    <t>MARIA HELENA DENIS FIGUEIREDO PROFA</t>
  </si>
  <si>
    <t>AVENIDA DARCY DE OLIVEIRA REIS</t>
  </si>
  <si>
    <t>E045433A@EDUCACAO.SP.GOV.BR</t>
  </si>
  <si>
    <t>CEL JTO A EE PROF ANTONIO JOSE LEITE</t>
  </si>
  <si>
    <t xml:space="preserve">DEZ DE MAIO </t>
  </si>
  <si>
    <t>E000371A@EDUCACAO.SP.GOV.BR</t>
  </si>
  <si>
    <t>GUIOMAR DIAS DA SILVA PROFA</t>
  </si>
  <si>
    <t xml:space="preserve">MANAUS </t>
  </si>
  <si>
    <t>E903802A@EDUCACAO.SP.GOV.BR</t>
  </si>
  <si>
    <t>JARDIM IMBE</t>
  </si>
  <si>
    <t>ALEM PONTE</t>
  </si>
  <si>
    <t>ANIS FADUL DOUTOR</t>
  </si>
  <si>
    <t xml:space="preserve">BENEDITO JOSE RANGEL </t>
  </si>
  <si>
    <t>E007055A@EDUCACAO.SP.GOV.BR</t>
  </si>
  <si>
    <t>BARAO DA BOCAINA</t>
  </si>
  <si>
    <t>RUA COMENDADOR SAMPAIO</t>
  </si>
  <si>
    <t>E012543A@EDUCACAO.SP.GOV.BR</t>
  </si>
  <si>
    <t>CONJUNTO HABITACIONAL ITAQUERA IV I</t>
  </si>
  <si>
    <t xml:space="preserve">AQUARELA DO BRASIL </t>
  </si>
  <si>
    <t>E916766A@EDUCACAO.SP.GOV.BR</t>
  </si>
  <si>
    <t>CEL JTO A EE MANOEL GOUVEIA DE LIMA</t>
  </si>
  <si>
    <t>CLARO CAMARGO RIBEIRO</t>
  </si>
  <si>
    <t>AMADOR BUENO</t>
  </si>
  <si>
    <t>RUA BAMBINA AMIRABILLE CHALUPPE</t>
  </si>
  <si>
    <t>E010479A@EDUCACAO.SP.GOV.BR</t>
  </si>
  <si>
    <t>HAMILTON JOSE BIANCHI MONSENHOR</t>
  </si>
  <si>
    <t>VILA MARAJO</t>
  </si>
  <si>
    <t xml:space="preserve">JOSE RABELLO PORTELLA </t>
  </si>
  <si>
    <t>E900588A@EDUCACAO.SP.GOV.BR</t>
  </si>
  <si>
    <t>IDENE RODRIGUES DOS SANTOS PROF</t>
  </si>
  <si>
    <t>E031525A@EDUCACAO.SP.GOV.BR</t>
  </si>
  <si>
    <t>JOSE PEREIRA DE QUEIROZ DR</t>
  </si>
  <si>
    <t>VILA NOVA SAVOIA</t>
  </si>
  <si>
    <t xml:space="preserve">PARANHOS </t>
  </si>
  <si>
    <t>E002641A@EDUCACAO.SP.GOV.BR</t>
  </si>
  <si>
    <t>VILA NOVA MAZZEI</t>
  </si>
  <si>
    <t>ONDA VERDE</t>
  </si>
  <si>
    <t>JARDIM CAMBARA</t>
  </si>
  <si>
    <t>NICEIA ALBARELLO FERRARI PROFESSORA</t>
  </si>
  <si>
    <t>(ANTIGO JARDIM REMANSO)</t>
  </si>
  <si>
    <t>E007341A@EDUCACAO.SP.GOV.BR</t>
  </si>
  <si>
    <t>JARDIM DIVA TARLA DE CARVALHO</t>
  </si>
  <si>
    <t>ADELIA FRASCINO DONA</t>
  </si>
  <si>
    <t>VILA WALTER BECKER</t>
  </si>
  <si>
    <t>RUA MARIO BIGHETTI</t>
  </si>
  <si>
    <t>E022573A@EDUCACAO.SP.GOV.BR</t>
  </si>
  <si>
    <t>RUA RECIFE</t>
  </si>
  <si>
    <t>JARDIM ADRIANA</t>
  </si>
  <si>
    <t>ALCEU GUERNER GONZALEZ PROF</t>
  </si>
  <si>
    <t xml:space="preserve">CORNELIO DE ARZAO </t>
  </si>
  <si>
    <t>E038118A@EDUCACAO.SP.GOV.BR</t>
  </si>
  <si>
    <t>VILA SAO ROQUE</t>
  </si>
  <si>
    <t>E926085A@EDUCACAO.SP.GOV.BR</t>
  </si>
  <si>
    <t xml:space="preserve">AMANCIA DIAS SAMPAIO PROFA </t>
  </si>
  <si>
    <t>JARDIM TERRAS DE SAO JOAO</t>
  </si>
  <si>
    <t xml:space="preserve">ARY D'AVILA </t>
  </si>
  <si>
    <t>E127292A@EDUCACAO.SP.GOV.BR</t>
  </si>
  <si>
    <t xml:space="preserve">MARGARIDAS </t>
  </si>
  <si>
    <t>GERACINA DE MENEZES SANCHES PROFESSORA</t>
  </si>
  <si>
    <t>RUA ORELIO LOLLI</t>
  </si>
  <si>
    <t>E917643A@EDUCACAO.SP.GOV.BR</t>
  </si>
  <si>
    <t>CENTRO DE ATEND SOCIOEDUC AO ADOLESC NOVA VIDA CI</t>
  </si>
  <si>
    <t>POMPILIO MERCADANTE DR</t>
  </si>
  <si>
    <t>TAMANDARE ALMIRANTE</t>
  </si>
  <si>
    <t>E013808A@EDUCACAO.SP.GOV.BR</t>
  </si>
  <si>
    <t>LOURDES MARIA DE CAMARGO PROFESSORA</t>
  </si>
  <si>
    <t>E037837A@EDUCACAO.SP.GOV.BR</t>
  </si>
  <si>
    <t>VILA VOTOCEL</t>
  </si>
  <si>
    <t>RUA DOUTOR FERNANDO COSTA</t>
  </si>
  <si>
    <t>VLADIMIR HERZOG JORNALISTA</t>
  </si>
  <si>
    <t xml:space="preserve">CRUZEIRO </t>
  </si>
  <si>
    <t>E039548A@EDUCACAO.SP.GOV.BR</t>
  </si>
  <si>
    <t>ERASMO BATISTA SILVA DE ALMEIDA</t>
  </si>
  <si>
    <t>( ANTIGO JARDIM MAMBAE )</t>
  </si>
  <si>
    <t>RUA JOSE CLEMENTE PEREIRA</t>
  </si>
  <si>
    <t>E910247A@EDUCACAO.SP.GOV.BR</t>
  </si>
  <si>
    <t>INACIA TERUKO INAGAKI PROFESSORA</t>
  </si>
  <si>
    <t xml:space="preserve">DANIEL BERG </t>
  </si>
  <si>
    <t>E920344A@EDUCACAO.SP.GOV.BR</t>
  </si>
  <si>
    <t>GERSON DE BARROS MARGARIDO PROFESSOR</t>
  </si>
  <si>
    <t>E043412A@EDUCACAO.SP.GOV.BR</t>
  </si>
  <si>
    <t>JOSE NARCISO VIEIRA EHRENBERG PADRE</t>
  </si>
  <si>
    <t>E039913A@EDUCACAO.SP.GOV.BR</t>
  </si>
  <si>
    <t>TURVO</t>
  </si>
  <si>
    <t>GERALDO SORG PROF</t>
  </si>
  <si>
    <t>E020285A@EDUCACAO.SP.GOV.BR</t>
  </si>
  <si>
    <t>SEBASTIAO DE OLIVEIRA GUSMAO PROFESSOR</t>
  </si>
  <si>
    <t>MORRO DOCE</t>
  </si>
  <si>
    <t>RUA FRANCISCO GIRON</t>
  </si>
  <si>
    <t>E000059A@EDUCACAO.SP.GOV.BR</t>
  </si>
  <si>
    <t>ELMIRA GOULART PEREIRA PROFESSORA</t>
  </si>
  <si>
    <t>RUA OLGA BERNARDES ZAMPERLINI</t>
  </si>
  <si>
    <t>E028174A@EDUCACAO.SP.GOV.BR</t>
  </si>
  <si>
    <t>JARDIM SANTA ANGELA</t>
  </si>
  <si>
    <t>PERCIO GOMES GONZALES DR</t>
  </si>
  <si>
    <t>AVENIDA AUGUSTO ROQUE</t>
  </si>
  <si>
    <t>E030910A@EDUCACAO.SP.GOV.BR</t>
  </si>
  <si>
    <t>EDITH SILVEIRA DALMASO PROFESSORA</t>
  </si>
  <si>
    <t>JARDIM JAMAICA</t>
  </si>
  <si>
    <t>RUA NELSON TOMAZINI</t>
  </si>
  <si>
    <t>E922717A@EDUCACAO.SP.GOV.BR</t>
  </si>
  <si>
    <t>JULIA CALHAU RODRIGUES PROFESSORA</t>
  </si>
  <si>
    <t>DOM BOSCO</t>
  </si>
  <si>
    <t>RUA RORAIMA</t>
  </si>
  <si>
    <t>E047053A@EDUCACAO.SP.GOV.BR</t>
  </si>
  <si>
    <t>SILVIO XAVIER ANTUNES PROFESSOR</t>
  </si>
  <si>
    <t xml:space="preserve">JOSE DA SILVA MARTHA </t>
  </si>
  <si>
    <t>E000140A@EDUCACAO.SP.GOV.BR</t>
  </si>
  <si>
    <t>LEVI PEREIRA MARTINS PROFESSOR</t>
  </si>
  <si>
    <t>ESTRADA DO BAYNGTON</t>
  </si>
  <si>
    <t>E914848A@EDUCACAO.SP.GOV.BR</t>
  </si>
  <si>
    <t>BRUNO PIERONI PROFESSOR</t>
  </si>
  <si>
    <t>RUA LUIZ OBERST ESCUDEIRO</t>
  </si>
  <si>
    <t>E023553A@EDUCACAO.SP.GOV.BR</t>
  </si>
  <si>
    <t>AYR PICANCO BARBOSA DE ALMEIDA PROFESSORA</t>
  </si>
  <si>
    <t xml:space="preserve">GALILEIA </t>
  </si>
  <si>
    <t>E047958A@EDUCACAO.SP.GOV.BR</t>
  </si>
  <si>
    <t>VILA NOSSA SENHORA DO BONFIM</t>
  </si>
  <si>
    <t xml:space="preserve">LUIZ FIGUEIREDO FILHO </t>
  </si>
  <si>
    <t>CAROLINA AUGUSTA SERAPHIM PROFESSORA</t>
  </si>
  <si>
    <t>RUA CINCO B</t>
  </si>
  <si>
    <t>E021556A@EDUCACAO.SP.GOV.BR</t>
  </si>
  <si>
    <t>RIO BONITO</t>
  </si>
  <si>
    <t xml:space="preserve">AZULAO </t>
  </si>
  <si>
    <t>PEDRO MOREIRA MATOS PROF</t>
  </si>
  <si>
    <t xml:space="preserve">RAFAEL ZIMBARDI </t>
  </si>
  <si>
    <t>E046224A@EDUCACAO.SP.GOV.BR</t>
  </si>
  <si>
    <t>CEL JTO A EE JOAQUIM RIBEIRO</t>
  </si>
  <si>
    <t>JARDIM DONANGELA</t>
  </si>
  <si>
    <t>ALMEIDA VERGUEIRO DR</t>
  </si>
  <si>
    <t>PRACA DA BANDEIRA</t>
  </si>
  <si>
    <t>E020412A@EDUCACAO.SP.GOV.BR</t>
  </si>
  <si>
    <t>PENITENCIARIA SGTO PM ANTONIO LUIZ DE SOUZA</t>
  </si>
  <si>
    <t>AGUAS DO CANIVETE</t>
  </si>
  <si>
    <t>KM 4,1</t>
  </si>
  <si>
    <t>ESTRADA VICINAL ROBERTO KASSIM</t>
  </si>
  <si>
    <t>JARDIM MARIA EUGENIA</t>
  </si>
  <si>
    <t>AVANHANDAVA</t>
  </si>
  <si>
    <t>PAULISTANIA</t>
  </si>
  <si>
    <t>RUA RODRIGUES ALVES</t>
  </si>
  <si>
    <t>JARDIM CLAUDIO</t>
  </si>
  <si>
    <t>JARDIM COMERCIAL</t>
  </si>
  <si>
    <t>PENITENCIARIA FEMININA SANTA MARIA EUFRASIA PELLETIER</t>
  </si>
  <si>
    <t xml:space="preserve">RUA MONSENHOR AMADOR BUENO </t>
  </si>
  <si>
    <t>ZORAIDE DE CAMPOS HELU PROFESSORA</t>
  </si>
  <si>
    <t xml:space="preserve">GIOVANI PALADINO </t>
  </si>
  <si>
    <t>E044261A@EDUCACAO.SP.GOV.BR</t>
  </si>
  <si>
    <t>BOM PASTOR II</t>
  </si>
  <si>
    <t>E352585A@EDUCACAO.SP.GOV.BR</t>
  </si>
  <si>
    <t>MARIANINHA QUEIROZ PROFESSORA</t>
  </si>
  <si>
    <t>PRACA DEZ DE AGOSTO</t>
  </si>
  <si>
    <t>E010017A@EDUCACAO.SP.GOV.BR</t>
  </si>
  <si>
    <t>CIDADE SATELITE IRIS</t>
  </si>
  <si>
    <t>JOAQUIM MARQUES DA SILVA SOBRINHO TTE</t>
  </si>
  <si>
    <t>DO POLVILHO</t>
  </si>
  <si>
    <t>RUA AMERICO DE CAMPOS</t>
  </si>
  <si>
    <t>E005551A@EDUCACAO.SP.GOV.BR</t>
  </si>
  <si>
    <t>DESPEZIO</t>
  </si>
  <si>
    <t>DEODORO DA FONSECA MARECHAL</t>
  </si>
  <si>
    <t>JOSE THEOTONIO DOS SANTOS PROFESSOR</t>
  </si>
  <si>
    <t>AMBUITA</t>
  </si>
  <si>
    <t>RUA FRANCISCA MARIA DA SILVA RIBEIRO</t>
  </si>
  <si>
    <t>E043886A@EDUCACAO.SP.GOV.BR</t>
  </si>
  <si>
    <t>VALOIS SCORTECCI</t>
  </si>
  <si>
    <t>RUA QUARENTA</t>
  </si>
  <si>
    <t>E036894A@EDUCACAO.SP.GOV.BR</t>
  </si>
  <si>
    <t>WASHINGTON LUIZ DOUTOR</t>
  </si>
  <si>
    <t>AVENIDA DOUTOR CHIQUINHO ARANTES</t>
  </si>
  <si>
    <t>E022949A@EDUCACAO.SP.GOV.BR</t>
  </si>
  <si>
    <t>JARDIM JACIRA</t>
  </si>
  <si>
    <t>ARMANDO DE SALLES OLIVEIRA GOVERNADOR</t>
  </si>
  <si>
    <t>E035282A@EDUCACAO.SP.GOV.BR</t>
  </si>
  <si>
    <t>PARQUE ALBINA</t>
  </si>
  <si>
    <t>31 DE MARCO</t>
  </si>
  <si>
    <t xml:space="preserve">PEDRO PINHEIRO </t>
  </si>
  <si>
    <t>E018533A@EDUCACAO.SP.GOV.BR</t>
  </si>
  <si>
    <t>LUZIA GODOY PROFA</t>
  </si>
  <si>
    <t xml:space="preserve">AUSONIA </t>
  </si>
  <si>
    <t>E037771A@EDUCACAO.SP.GOV.BR</t>
  </si>
  <si>
    <t>RUA MANOEL QUITO</t>
  </si>
  <si>
    <t>CAPIM AZEDO</t>
  </si>
  <si>
    <t>RUA RIACHUELO</t>
  </si>
  <si>
    <t>ROMAO PUIGARI</t>
  </si>
  <si>
    <t>AVENIDA RANGEL PESTANA</t>
  </si>
  <si>
    <t>E001405A@EDUCACAO.SP.GOV.BR</t>
  </si>
  <si>
    <t>MARIVALDO CARLOS DEGAN PROFESSOR</t>
  </si>
  <si>
    <t>E127887A@EDUCACAO.SP.GOV.BR</t>
  </si>
  <si>
    <t>JARDIM PIQUEROBY</t>
  </si>
  <si>
    <t xml:space="preserve">LEONCIO DA COSTA VIEIRA </t>
  </si>
  <si>
    <t>E046048A@EDUCACAO.SP.GOV.BR</t>
  </si>
  <si>
    <t>PEDRO TAQUES</t>
  </si>
  <si>
    <t>E003256A@EDUCACAO.SP.GOV.BR</t>
  </si>
  <si>
    <t>LUIZ CARLOS GOMES</t>
  </si>
  <si>
    <t xml:space="preserve">JOAO ABDELNUR ABRAHAO </t>
  </si>
  <si>
    <t>E913765A@EDUCACAO.SP.GOV.BR</t>
  </si>
  <si>
    <t>NEUZA DE OLIVEIRA PREVIDE PROFESSORA</t>
  </si>
  <si>
    <t xml:space="preserve">JOAO VENTURA DOS SANTOS </t>
  </si>
  <si>
    <t>E040770A@EDUCACAO.SP.GOV.BR</t>
  </si>
  <si>
    <t>MINERVINA SANT ANNA CARNEIRO PROFA</t>
  </si>
  <si>
    <t>JUNQUEIRA</t>
  </si>
  <si>
    <t>RUA PAULO APARECIDO GIRALDI</t>
  </si>
  <si>
    <t>E026086A@EDUCACAO.SP.GOV.BR</t>
  </si>
  <si>
    <t>PARQUE DOS SERVIDORES</t>
  </si>
  <si>
    <t>COOPERLOTES</t>
  </si>
  <si>
    <t>RUA SHYRLEI RAMOS DE SOUZA</t>
  </si>
  <si>
    <t>E462822A@EDUCACAO.SP.GOV.BR</t>
  </si>
  <si>
    <t>JOAO NERY DOM</t>
  </si>
  <si>
    <t>ITALO BETARELLO</t>
  </si>
  <si>
    <t>JARDIM SAO JOAO (JARAGUA)</t>
  </si>
  <si>
    <t xml:space="preserve">ANDRESA </t>
  </si>
  <si>
    <t>E038097A@EDUCACAO.SP.GOV.BR</t>
  </si>
  <si>
    <t>TRISTAO DE ATHAYDE</t>
  </si>
  <si>
    <t>(ANTIGO JARDIM ROSINHA )</t>
  </si>
  <si>
    <t>RUA VICENTE ADAMO ZARA</t>
  </si>
  <si>
    <t>E039524A@EDUCACAO.SP.GOV.BR</t>
  </si>
  <si>
    <t>CENTRO DE PROGRESSAO PENITENCIARIA DE VALPARAISO</t>
  </si>
  <si>
    <t>VALDEVINO DE S PACHECO</t>
  </si>
  <si>
    <t>ESTRADA MUNICIPAL VPS 012 VPS 351</t>
  </si>
  <si>
    <t>EURYCLIDES DE JESUS ZERBINI</t>
  </si>
  <si>
    <t>E916924A@EDUCACAO.SP.GOV.BR</t>
  </si>
  <si>
    <t>TEOFILA PINTO DE CAMARGO PROFA</t>
  </si>
  <si>
    <t>AVENIDA DOS AMAROS</t>
  </si>
  <si>
    <t>E024983A@EDUCACAO.SP.GOV.BR</t>
  </si>
  <si>
    <t>TRAVESSA ANTONIO FILIPPO</t>
  </si>
  <si>
    <t>E012816A@EDUCACAO.SP.GOV.BR</t>
  </si>
  <si>
    <t>VILA ANGLO BRASILEIRA</t>
  </si>
  <si>
    <t>JOSE FERNANDO ABBUD PROFESSOR</t>
  </si>
  <si>
    <t>E923151A@EDUCACAO.SP.GOV.BR</t>
  </si>
  <si>
    <t>ESTEVES DA SILVA DOUTOR</t>
  </si>
  <si>
    <t>RUA JORDAO HOMEM DA COSTA</t>
  </si>
  <si>
    <t>E011253A@EDUCACAO.SP.GOV.BR</t>
  </si>
  <si>
    <t>JOSE BORGES DOS SANTOS JUNIOR REV</t>
  </si>
  <si>
    <t xml:space="preserve">DANIEL ARCIONI </t>
  </si>
  <si>
    <t>E910855A@EDUCACAO.SP.GOV.BR</t>
  </si>
  <si>
    <t>CYRIACO SCARANELLO PIRES CONEGO</t>
  </si>
  <si>
    <t>PARQUE DO CAFE I</t>
  </si>
  <si>
    <t>E920678A@EDUCACAO.SP.GOV.BR</t>
  </si>
  <si>
    <t>ELZA SARAIVA MONTEIRO PROFA</t>
  </si>
  <si>
    <t>AVENIDA MARIANA CALIGIORI RONCHETTI</t>
  </si>
  <si>
    <t>E037382A@EDUCACAO.SP.GOV.BR</t>
  </si>
  <si>
    <t>ALBERTO ANDALO</t>
  </si>
  <si>
    <t>PRACA PIO XII</t>
  </si>
  <si>
    <t>E028538A@EDUCACAO.SP.GOV.BR</t>
  </si>
  <si>
    <t>CENTRO DE ATEND SOCIO-EDUC AO ADOLESCENTE DE IARAS I-CI</t>
  </si>
  <si>
    <t>RODOVIA VICINAL DOUTOR  JAIR GILBERTO CAMPANATTI</t>
  </si>
  <si>
    <t>PEDAGCASAMADRETERESA1@FUNDACAOCASA.SP.GOV.BR</t>
  </si>
  <si>
    <t>VICENTINA APARECIDA TAMBORINO PROFESSORA</t>
  </si>
  <si>
    <t>RUA JOAO ONORIO CAIXETA</t>
  </si>
  <si>
    <t>E925342A@EDUCACAO.SP.GOV.BR</t>
  </si>
  <si>
    <t>RENE MUAWAD PRESIDENTE</t>
  </si>
  <si>
    <t>E914836A@EDUCACAO.SP.GOV.BR</t>
  </si>
  <si>
    <t>EMILIANO AUGUSTO CAVALCANTI DE ALBUQUERQUE E MELO</t>
  </si>
  <si>
    <t>AVENIDA DIOGENES RIBEIRO DE LIMA</t>
  </si>
  <si>
    <t>E003657A@EDUCACAO.SP.GOV.BR</t>
  </si>
  <si>
    <t>FRANCISCO ANTONIO GONCALVES</t>
  </si>
  <si>
    <t>E020321A@EDUCACAO.SP.GOV.BR</t>
  </si>
  <si>
    <t>JARDIM BELVAL</t>
  </si>
  <si>
    <t>PENITENCIARIA ODETE LEITE DE CAMPOS CRITTER HORTOLANDIA II</t>
  </si>
  <si>
    <t>LISANTO</t>
  </si>
  <si>
    <t>CONJUNTO HABITACIONAL INACIO MONTEIRO</t>
  </si>
  <si>
    <t>GEORGINA HELENA FORTAREL PROFESSORA</t>
  </si>
  <si>
    <t xml:space="preserve">FLOR DE MAIO </t>
  </si>
  <si>
    <t>E036031A@EDUCACAO.SP.GOV.BR</t>
  </si>
  <si>
    <t>WANDYCK FREITAS JORNALISTA</t>
  </si>
  <si>
    <t xml:space="preserve">MIGUEL ORTEGA </t>
  </si>
  <si>
    <t>E010352A@EDUCACAO.SP.GOV.BR</t>
  </si>
  <si>
    <t>CARMEN DA SILVA PINTO PROFESSORA</t>
  </si>
  <si>
    <t>E915828A@EDUCACAO.SP.GOV.BR</t>
  </si>
  <si>
    <t>JOSEPHA MARIA DE OLIVEIRA BERSANO PROFA</t>
  </si>
  <si>
    <t>RUA JOSE CUSTODIO</t>
  </si>
  <si>
    <t>E025021A@EDUCACAO.SP.GOV.BR</t>
  </si>
  <si>
    <t>ROBERTO BIANCHI</t>
  </si>
  <si>
    <t>IPELANDIA</t>
  </si>
  <si>
    <t xml:space="preserve">KEIDA HARADA </t>
  </si>
  <si>
    <t>E006993A@EDUCACAO.SP.GOV.BR</t>
  </si>
  <si>
    <t>FLOREAL</t>
  </si>
  <si>
    <t>LIDIA PERRI BARBOSA PROFA</t>
  </si>
  <si>
    <t>SANTO ANTONIO DO ARACANGUA</t>
  </si>
  <si>
    <t>STO ANTONIO DO ARACANGUA</t>
  </si>
  <si>
    <t>RUA MANOEL PAULINO</t>
  </si>
  <si>
    <t>E029836A@EDUCACAO.SP.GOV.BR</t>
  </si>
  <si>
    <t>VICTOR GERALDO SIMONSEN</t>
  </si>
  <si>
    <t>E910594A@EDUCACAO.SP.GOV.BR</t>
  </si>
  <si>
    <t>JARDIM PENHA</t>
  </si>
  <si>
    <t>JOSE SCARAMELLI PROFESSOR</t>
  </si>
  <si>
    <t>E005861A@EDUCACAO.SP.GOV.BR</t>
  </si>
  <si>
    <t>ASP SANDRO ALVES DA SILVA</t>
  </si>
  <si>
    <t xml:space="preserve">RODOVIA ABRA ASSED SP 333 </t>
  </si>
  <si>
    <t xml:space="preserve">KM 28 </t>
  </si>
  <si>
    <t>PARQUE MINAS GERAIS</t>
  </si>
  <si>
    <t>RUA MARECHAL DEODORO DA FONSECA</t>
  </si>
  <si>
    <t>PROSPERIDADE</t>
  </si>
  <si>
    <t>CEL JTO A EE ARMANDO GONCALVES PROF</t>
  </si>
  <si>
    <t>AVENIDA DONA EVARISTA DE CASTRO FERREIRA</t>
  </si>
  <si>
    <t>E034873A@EDUCACAO.SP.GOV.BR</t>
  </si>
  <si>
    <t>CEL JTO A EE JULIO PRESTES DE ALBUQUERQUE DOUTOR</t>
  </si>
  <si>
    <t>EUGENIO ZERBINI PROFESSOR</t>
  </si>
  <si>
    <t xml:space="preserve">PIAVUNAS </t>
  </si>
  <si>
    <t>E004960P@EDUCACAO.SP.GOV.BR</t>
  </si>
  <si>
    <t>JOSE ROMAO PROFESSOR</t>
  </si>
  <si>
    <t xml:space="preserve">MANOEL CONCEICAO </t>
  </si>
  <si>
    <t>E021027A@EDUCACAO.SP.GOV.BR</t>
  </si>
  <si>
    <t>PENITENCIARIA DE IRAPURU</t>
  </si>
  <si>
    <t>IRAPURU</t>
  </si>
  <si>
    <t>PATURI</t>
  </si>
  <si>
    <t xml:space="preserve">ESTRADA MUNICIPAL IRAPURU </t>
  </si>
  <si>
    <t>ANTONIO JOSE PERES MARQUES PROF</t>
  </si>
  <si>
    <t>VILA UNIVERSITARIA</t>
  </si>
  <si>
    <t>E901313A@EDUCACAO.SP.GOV.BR</t>
  </si>
  <si>
    <t>VICTORIO NAPOLEAO OLIANI PROFESSOR</t>
  </si>
  <si>
    <t>VILA SILVIA</t>
  </si>
  <si>
    <t xml:space="preserve">COLONIA LEOPOLDINA </t>
  </si>
  <si>
    <t>E909048A@EDUCACAO.SP.GOV.BR</t>
  </si>
  <si>
    <t>VILA SAO VICENTE</t>
  </si>
  <si>
    <t>JORNALISTA RUY MESQUITA</t>
  </si>
  <si>
    <t xml:space="preserve">ROSALVO JOSE DA SILVA </t>
  </si>
  <si>
    <t>E046073A@EDUCACAO.SP.GOV.BR</t>
  </si>
  <si>
    <t>PEDRO TOFANO VEREADOR</t>
  </si>
  <si>
    <t xml:space="preserve">ARQUIAS GOMES DE MIRANDA </t>
  </si>
  <si>
    <t>E031951A@EDUCACAO.SP.GOV.BR</t>
  </si>
  <si>
    <t>CENTRO DE PROGRESSAO PENITENCIARIA PROF ATALIBA NOGUEIRA</t>
  </si>
  <si>
    <t>CHACARA NOVA BOA VISTA</t>
  </si>
  <si>
    <t>KM 4,5</t>
  </si>
  <si>
    <t>RODOVIA JORNALISTA FRANCISCO AGUIRRE PROENCA</t>
  </si>
  <si>
    <t>PETERSON.SOUZA@SAP.SP.GOV.BR</t>
  </si>
  <si>
    <t>PAUL HUGON PROF</t>
  </si>
  <si>
    <t>JOSE DE ALMEIDA BOTELHO GENERAL</t>
  </si>
  <si>
    <t>E000735A@EDUCACAO.SP.GOV.BR</t>
  </si>
  <si>
    <t>CAMPINA DO MONTE ALEGRE</t>
  </si>
  <si>
    <t>RAUL CORTEZ - RAUL CRISTIANO MACHADO CORTEZ</t>
  </si>
  <si>
    <t>RUA  FAUSTOLO</t>
  </si>
  <si>
    <t>E925767A@EDUCACAO.SP.GOV.BR</t>
  </si>
  <si>
    <t>JARDIM SAO BENTO III</t>
  </si>
  <si>
    <t>E925238A@EDUCACAO.SP.GOV.BR</t>
  </si>
  <si>
    <t>CESARIO MOTTA DR</t>
  </si>
  <si>
    <t xml:space="preserve">THOMAZ SIMON </t>
  </si>
  <si>
    <t>E015787A@EDUCACAO.SP.GOV.BR</t>
  </si>
  <si>
    <t>SARAH ARNOLDI BARBOSA PROFA</t>
  </si>
  <si>
    <t>VILA PAES</t>
  </si>
  <si>
    <t>RUA RIO GRANDE</t>
  </si>
  <si>
    <t>E029002A@EDUCACAO.SP.GOV.BR</t>
  </si>
  <si>
    <t xml:space="preserve">MARIO PALMERIO </t>
  </si>
  <si>
    <t>BAIRRO MONJOLADA</t>
  </si>
  <si>
    <t>MONJOLADA</t>
  </si>
  <si>
    <t>E913546A@EDUCACAO.SP.GOV.BR</t>
  </si>
  <si>
    <t>ALBERTO SCHWEITZER</t>
  </si>
  <si>
    <t xml:space="preserve">MATACOES </t>
  </si>
  <si>
    <t>E002938A@EDUCACAO.SP.GOV.BR</t>
  </si>
  <si>
    <t>RUA JOAO ANTONIO OLIVEIRA</t>
  </si>
  <si>
    <t>GIORGIO GAGLIANI CAPUTO PADRE</t>
  </si>
  <si>
    <t>VILA IOLANDA(LAJEADO)</t>
  </si>
  <si>
    <t>RUA QUIMANGA</t>
  </si>
  <si>
    <t>E923540A@EDUCACAO.SP.GOV.BR</t>
  </si>
  <si>
    <t>RUA ALONSO DE ANDRADE</t>
  </si>
  <si>
    <t>PORFIRIO DE ALCANTARA PIMENTEL CAPITAO</t>
  </si>
  <si>
    <t>PRACA DOUTOR CALIMERIO BECHELLI</t>
  </si>
  <si>
    <t>E027561A@EDUCACAO.SP.GOV.BR</t>
  </si>
  <si>
    <t>JOSE BELMIRO DA ROCHA</t>
  </si>
  <si>
    <t>E026396A@EDUCACAO.SP.GOV.BR</t>
  </si>
  <si>
    <t>PAULO DA COSTA PAN CHACON PROFESSOR</t>
  </si>
  <si>
    <t>AVENIDA PEDRO PAULINO</t>
  </si>
  <si>
    <t>E921439A@EDUCACAO.SP.GOV.BR</t>
  </si>
  <si>
    <t>ARLINDO VIEIRA PADRE</t>
  </si>
  <si>
    <t>MARIA DE LOURDES VIEIRA</t>
  </si>
  <si>
    <t xml:space="preserve">PEDROSO DA SILVA </t>
  </si>
  <si>
    <t xml:space="preserve">E923588A@EDUCACAO.SP.GOV.BR </t>
  </si>
  <si>
    <t>CENTRO DE DETENCAO PROVISORIO DOUTOR FELIX NOBRE DE CAMPOS</t>
  </si>
  <si>
    <t>PENITENCIARIA FEMININA SANDRA APARECIDA LARIO VIANNA</t>
  </si>
  <si>
    <t>PRI 010</t>
  </si>
  <si>
    <t xml:space="preserve">ROD VICINAL JOAO PEREIRA MARTINS </t>
  </si>
  <si>
    <t>KM 01</t>
  </si>
  <si>
    <t>MARIA DA GLORIA COSTA E SILVA PROFESSORA</t>
  </si>
  <si>
    <t>RUA DOUTOR MONTEIRO DE BARROS</t>
  </si>
  <si>
    <t>E001673A@EDUCACAO.SP.GOV.BR</t>
  </si>
  <si>
    <t>LEONOR GUIMARAES PROFA</t>
  </si>
  <si>
    <t>VILA CELESTE</t>
  </si>
  <si>
    <t>PRACA DOM PEDRO I</t>
  </si>
  <si>
    <t>E013006A@EDUCACAO.SP.GOV.BR</t>
  </si>
  <si>
    <t>BASILIO RODRIGUES DA SILVA PROFESSOR</t>
  </si>
  <si>
    <t>CONJUNTO JOSE PEDRO CAROLO</t>
  </si>
  <si>
    <t>RUA LUIZ MOURA</t>
  </si>
  <si>
    <t>E914356A@EDUCACAO.SP.GOV.BR</t>
  </si>
  <si>
    <t>ANTONIO DE ALMEIDA JUNIOR</t>
  </si>
  <si>
    <t xml:space="preserve">CESAR LADEIRA </t>
  </si>
  <si>
    <t>E038702A@EDUCACAO.SP.GOV.BR</t>
  </si>
  <si>
    <t>VILA BARTIRA</t>
  </si>
  <si>
    <t>SEMIRAMIS PRADO DE OLIVEIRA PROFESSORA</t>
  </si>
  <si>
    <t>SACO DA RIBEIRA</t>
  </si>
  <si>
    <t>E011186A@EDUCACAO.SP.GOV.BR</t>
  </si>
  <si>
    <t>JOSE CARLOS DA SILVA PROFESSOR</t>
  </si>
  <si>
    <t>E030387A@EDUCACAO.SP.GOV.BR</t>
  </si>
  <si>
    <t>JARDIM SOMARA</t>
  </si>
  <si>
    <t>HUGO TAKAHASHI ENG</t>
  </si>
  <si>
    <t>60-A</t>
  </si>
  <si>
    <t>E916500A@EDUCACAO.SP.GOV.BR</t>
  </si>
  <si>
    <t xml:space="preserve">FRANCISCO CAPARA </t>
  </si>
  <si>
    <t>VILA BANCARIA</t>
  </si>
  <si>
    <t>LUIZ ROSANOVA PROFESSOR</t>
  </si>
  <si>
    <t>E003141A@EDUCACAO.SP.GOV.BR</t>
  </si>
  <si>
    <t>JOAO PEDRO DE CARVALHO NETO</t>
  </si>
  <si>
    <t>RUA DR LAURO CLETO</t>
  </si>
  <si>
    <t>E906979A@EDUCACAO.SP.GOV.BR</t>
  </si>
  <si>
    <t>PEDRO DE MORAES VICTOR DR</t>
  </si>
  <si>
    <t xml:space="preserve">BOAVENTURA COLETTI </t>
  </si>
  <si>
    <t>E001326A@EDUCACAO.SP.GOV.BR</t>
  </si>
  <si>
    <t>MANOEL JOSE DA FONSECA</t>
  </si>
  <si>
    <t>RUA DEOLINDA SILVEIRA CAMARGO</t>
  </si>
  <si>
    <t>E019653A@EDUCACAO.SP.GOV.BR</t>
  </si>
  <si>
    <t>CITY PETROPOLIS</t>
  </si>
  <si>
    <t>CENTRO DE PROGRESSAO PENITENCIARIA DE PACAEMBU</t>
  </si>
  <si>
    <t>KM 615</t>
  </si>
  <si>
    <t>ROD COMANDANTE JOAO RIBEIRO DE BARROS</t>
  </si>
  <si>
    <t>TRABALHOCPPPAC@GMAIL.COM</t>
  </si>
  <si>
    <t>FRANCISCO MILTON DE ANDRADE</t>
  </si>
  <si>
    <t>RUA FABRICIO RICARDI MARQUES DE OLIVEIRA</t>
  </si>
  <si>
    <t>E921048A@EDUCACAO.SP.GOV.BR</t>
  </si>
  <si>
    <t>FAZENDA DA JUTA VI</t>
  </si>
  <si>
    <t xml:space="preserve">LISA NOBLET </t>
  </si>
  <si>
    <t>E268288A@EDUCACAO.SP.GOV.BR</t>
  </si>
  <si>
    <t>JOSE MANOEL LOBO DR</t>
  </si>
  <si>
    <t>PATRIMONIO NOVO</t>
  </si>
  <si>
    <t>E028988A@EDUCACAO.SP.GOV.BR</t>
  </si>
  <si>
    <t>JARDIM PEABIRU</t>
  </si>
  <si>
    <t>AVENIDA FRANCISCO DE OLIVEIRA LEITE</t>
  </si>
  <si>
    <t>DINORATH DO VALLE PROFESSORA</t>
  </si>
  <si>
    <t>JARDIM SAO MARCO</t>
  </si>
  <si>
    <t xml:space="preserve">NIVALDO CANIZZA </t>
  </si>
  <si>
    <t>E436239A@EDUCACAO.SP.GOV.BR</t>
  </si>
  <si>
    <t>ELIAS DE MELLO AYRES PROFESSOR</t>
  </si>
  <si>
    <t>SAO DIMAS</t>
  </si>
  <si>
    <t>RUA CORONEL. FERNANDO FEBELIANO DA COSTA</t>
  </si>
  <si>
    <t>E020825A@EDUCACAO.SP.GOV.BR</t>
  </si>
  <si>
    <t>MARIA JOSE BARBOSA CASTRO TOLEDO PROFESSORA</t>
  </si>
  <si>
    <t>VILA MARQUES</t>
  </si>
  <si>
    <t>E032694A@EDUCACAO.SP.GOV.BR</t>
  </si>
  <si>
    <t>SEBASTIAO VILLACA PROF</t>
  </si>
  <si>
    <t>ANTONIO BRUNETTI PADRE</t>
  </si>
  <si>
    <t>E015052A@EDUCACAO.SP.GOV.BR</t>
  </si>
  <si>
    <t>LAURO ZIMMERMANN FILHO</t>
  </si>
  <si>
    <t>LUIS GONZAGA TRAVASSOS DA ROSA</t>
  </si>
  <si>
    <t xml:space="preserve">AFONSO VIDAL </t>
  </si>
  <si>
    <t>E046334A@EDUCACAO.SP.GOV.BR</t>
  </si>
  <si>
    <t>JARDIM VISTA LINDA</t>
  </si>
  <si>
    <t>CEL JTO A EE PLINIO NEGRAO</t>
  </si>
  <si>
    <t>PLINIO RODRIGUES DE MORAIS</t>
  </si>
  <si>
    <t>E016469A@EDUCACAO.SP.GOV.BR</t>
  </si>
  <si>
    <t>FRANCISCO BALDUINO DE SOUZA CHIQUINHO PROF</t>
  </si>
  <si>
    <t>AVENIDA COMENDADOR JOSE GIORGI</t>
  </si>
  <si>
    <t>E033315A@EDUCACAO.SP.GOV.BR</t>
  </si>
  <si>
    <t>MIGUEL COUTO DR</t>
  </si>
  <si>
    <t>E026475A@EDUCACAO.SP.GOV.BR</t>
  </si>
  <si>
    <t>JERONIMO DE CAMARGO</t>
  </si>
  <si>
    <t>JARDIM ELIANA</t>
  </si>
  <si>
    <t>INDIAPORA</t>
  </si>
  <si>
    <t>PARQUE TRES MARIAS</t>
  </si>
  <si>
    <t>KM 19</t>
  </si>
  <si>
    <t>ALFREDO EVANGELISTA NOGUEIRA</t>
  </si>
  <si>
    <t>TRABIJU</t>
  </si>
  <si>
    <t>RUA DOS BRAGAS</t>
  </si>
  <si>
    <t>E021921A@EDUCACAO.SP.GOV.BR</t>
  </si>
  <si>
    <t>SAMUEL WAINER</t>
  </si>
  <si>
    <t>E041804A@EDUCACAO.SP.GOV.BR</t>
  </si>
  <si>
    <t>BENEDITA DE REZENDE PROFESSORA</t>
  </si>
  <si>
    <t>ASSIS RIBEIRO DOUTOR</t>
  </si>
  <si>
    <t>E002773A@EDUCACAO.SP.GOV.BR</t>
  </si>
  <si>
    <t xml:space="preserve">GUARAPIRANGA </t>
  </si>
  <si>
    <t>AMARO JOSE DOS SANTOS PASTOR</t>
  </si>
  <si>
    <t>E006002A@EDUCACAO.SP.GOV.BR</t>
  </si>
  <si>
    <t>MIQUELINA CARTOLANO PROFA</t>
  </si>
  <si>
    <t>VILA PASSOS</t>
  </si>
  <si>
    <t xml:space="preserve">MARIO PRUDENTE DE AQUINO FILHO </t>
  </si>
  <si>
    <t>E903127A@EDUCACAO.SP.GOV.BR</t>
  </si>
  <si>
    <t>ANTONIO BARREIROS PROFESSOR</t>
  </si>
  <si>
    <t>PRACA JOAO MONTANS</t>
  </si>
  <si>
    <t>E022901A@EDUCACAO.SP.GOV.BR</t>
  </si>
  <si>
    <t>MAGI MONSENHOR</t>
  </si>
  <si>
    <t xml:space="preserve">SALGUEIROS </t>
  </si>
  <si>
    <t>E017176A@EDUCACAO.SP.GOV.BR</t>
  </si>
  <si>
    <t>LASAR SEGALL</t>
  </si>
  <si>
    <t>RUA DOUTOR THIRSO MARTINS</t>
  </si>
  <si>
    <t>E004893A@EDUCACAO.SP.GOV.BR</t>
  </si>
  <si>
    <t>DANIEL VERANO PROFESSOR</t>
  </si>
  <si>
    <t>FABIO JUNQUEIRA FRANCO</t>
  </si>
  <si>
    <t xml:space="preserve">C-20 </t>
  </si>
  <si>
    <t>E907736A@EDUCACAO.SP.GOV.BR</t>
  </si>
  <si>
    <t>CELESTINO CORREIA PINA PROFESSOR</t>
  </si>
  <si>
    <t>RUA PILAR DO SUL</t>
  </si>
  <si>
    <t>E046528A@EDUCACAO.SP.GOV.BR</t>
  </si>
  <si>
    <t>ALDEIA SANTA CRUZ</t>
  </si>
  <si>
    <t>ILHA DO CARDOSO</t>
  </si>
  <si>
    <t>PARQUE ESTADUAL DA ILHA DO CARDOSO</t>
  </si>
  <si>
    <t>E100389A@EDUCACAO.SP.GOV.BR</t>
  </si>
  <si>
    <t>JOSE DE SAN MARTIN</t>
  </si>
  <si>
    <t>E925457A@EDUCACAO.SP.GOV.BR</t>
  </si>
  <si>
    <t>CEL JTO A EE 9 DE JULHO</t>
  </si>
  <si>
    <t>JD VERA CRUZ</t>
  </si>
  <si>
    <t>OITO DE DEZEMBRO</t>
  </si>
  <si>
    <t>LUIS MAGALHAES DE ARAUJO PROFESSOR</t>
  </si>
  <si>
    <t>E041063A@EDUCACAO.SP.GOV.BR</t>
  </si>
  <si>
    <t>HERMINIA LOPES LOBO PROFESSORA</t>
  </si>
  <si>
    <t>AVENIDA DOUTOR ERASMO</t>
  </si>
  <si>
    <t>E008394A@EDUCACAO.SP.GOV.BR</t>
  </si>
  <si>
    <t>DOM AGNELO CARDEAL ROSSI</t>
  </si>
  <si>
    <t>RUA AMERICO TURINI</t>
  </si>
  <si>
    <t>E925949A@EDUCACAO.SP.GOV.BR</t>
  </si>
  <si>
    <t>SANTA EUDOXIA</t>
  </si>
  <si>
    <t>ANEZIA AMORIM MARTINS PROFA</t>
  </si>
  <si>
    <t>PAVAO</t>
  </si>
  <si>
    <t>MARIO JUNQUEIRA DA SILVA PROFESSOR</t>
  </si>
  <si>
    <t>DIC IV (CONJUNTO HABITACIONAL LECH WALESA)</t>
  </si>
  <si>
    <t>RUA CECILIA MEIRELLES</t>
  </si>
  <si>
    <t>E905446A@EDUCACAO.SP.GOV.B</t>
  </si>
  <si>
    <t>RITA BICUDO PEREIRA PROFA</t>
  </si>
  <si>
    <t xml:space="preserve">PERI RONCHETTI </t>
  </si>
  <si>
    <t>E000693A@EDUCACAO.SP.GOV.BR</t>
  </si>
  <si>
    <t xml:space="preserve">MARIO MENEGATTI </t>
  </si>
  <si>
    <t>ANTONIA LUCCHESI PROFESSORA</t>
  </si>
  <si>
    <t>JARDIM LEOCADIA</t>
  </si>
  <si>
    <t>E900400A@EDUCACAO.SP.GOV.BR</t>
  </si>
  <si>
    <t>DOLORES MARTINS DE CASTRO PROFESSORA</t>
  </si>
  <si>
    <t>DISTRITO DE CANDIA</t>
  </si>
  <si>
    <t>CANDIA</t>
  </si>
  <si>
    <t>E022559A@EDUCACAO.SP.GOV.BR</t>
  </si>
  <si>
    <t>CEEJA DE POA</t>
  </si>
  <si>
    <t>VILA CRISTELO</t>
  </si>
  <si>
    <t xml:space="preserve">CRISCIUMA </t>
  </si>
  <si>
    <t>E497988A@EDUCACAO.SP.GOV.BR</t>
  </si>
  <si>
    <t>ROSINA FRAZATTO DOS SANTOS PROFESSORA</t>
  </si>
  <si>
    <t>RUA REVERENDO JOSE COELHO FERRAZ</t>
  </si>
  <si>
    <t>E911744A@EDUCACAO.SP.GOV.BR</t>
  </si>
  <si>
    <t>LUIZ CAMPACCI</t>
  </si>
  <si>
    <t>VILA CAMPACCI</t>
  </si>
  <si>
    <t>RUA AMADEU MEUCCI</t>
  </si>
  <si>
    <t>JOAO SUSSUMU HIRATA DEPUTADO</t>
  </si>
  <si>
    <t>RUA COMENDADOR ANTUNES DOS SANTOS</t>
  </si>
  <si>
    <t>E036298A@EDUCACAO.SP.GOV.BR</t>
  </si>
  <si>
    <t>AVENIDA NACOES UNIDAS</t>
  </si>
  <si>
    <t>JORGE CALIL ASSAD SALLUM PROF</t>
  </si>
  <si>
    <t>RESIDENCIAL FURLAN</t>
  </si>
  <si>
    <t xml:space="preserve">ALBERTO NOVAES </t>
  </si>
  <si>
    <t>E049918A@EDUCACAO.SP.GOV.BR</t>
  </si>
  <si>
    <t>CARLOS CRISTOVAM ZINK PROFESSOR</t>
  </si>
  <si>
    <t>E018612A@EDUCACAO.SP.GOV.BR</t>
  </si>
  <si>
    <t>MARIA APPARECIDA MENDES SILVA LACERDA PROFESSORA</t>
  </si>
  <si>
    <t>RUA MAJOR EUZEBIO DE MORAES CUNHA</t>
  </si>
  <si>
    <t>E925937A@EDUCACAO.SP.GOV.BR</t>
  </si>
  <si>
    <t>PARQUE SANTA ISABEL</t>
  </si>
  <si>
    <t xml:space="preserve">ANTONIO APARECIDO FERRAZ </t>
  </si>
  <si>
    <t>E016287A@EDUCACAO.SP.GOV.BR</t>
  </si>
  <si>
    <t>VICENTE RIZZO DR</t>
  </si>
  <si>
    <t>RUA MOGI MIRIM</t>
  </si>
  <si>
    <t>E017632A@EDUCACAO.SP.GOV.BR</t>
  </si>
  <si>
    <t>VILA TONINHO</t>
  </si>
  <si>
    <t>EMYGDIO DE BARROS PROFESSOR</t>
  </si>
  <si>
    <t>AVENIDA NOSSA SENHORA DA ASSUNCAO</t>
  </si>
  <si>
    <t>E004121A@EDUCACAO.SP.GOV.BR</t>
  </si>
  <si>
    <t>JOAO RODRIGUES FERNANDES</t>
  </si>
  <si>
    <t>AVENIDA JOAO RODRIGUES FERNANDES</t>
  </si>
  <si>
    <t>E030624A@EDUCACAO.SP.GOV.BR</t>
  </si>
  <si>
    <t>SILVERIO DA CUNHA LACERDA</t>
  </si>
  <si>
    <t>PRUDENCIO E MORAES</t>
  </si>
  <si>
    <t>DISTRITO DE PRUD DE MORAES</t>
  </si>
  <si>
    <t>RUA BENEDITO DA CUNHA LACERDA</t>
  </si>
  <si>
    <t>E030776A@EDUCACAO.SP.GOV.BR</t>
  </si>
  <si>
    <t xml:space="preserve">FRIBURGO </t>
  </si>
  <si>
    <t>KM 2</t>
  </si>
  <si>
    <t>SUELI APARECIDA FIGUEIRA DOS SANTOS PROFESSORA</t>
  </si>
  <si>
    <t>AVENIDA RUTH MARQUES DO VALE</t>
  </si>
  <si>
    <t>E038751A@EDUCACAO.SP.GOV.BR</t>
  </si>
  <si>
    <t>JOSE VIEIRA DE MORAES PROF</t>
  </si>
  <si>
    <t xml:space="preserve">FREDERICO RENE DE JAEGHER </t>
  </si>
  <si>
    <t>E005368A@EDUCACAO.SP.GOV.BR</t>
  </si>
  <si>
    <t>JOSE ALVIM</t>
  </si>
  <si>
    <t>PRACA GUILHERME GONCALVES</t>
  </si>
  <si>
    <t>E018053A@EDUCACAO.SP.GOV.BR</t>
  </si>
  <si>
    <t>ALDEIA RENASCER</t>
  </si>
  <si>
    <t>CORCOVADO</t>
  </si>
  <si>
    <t>BAIRRO CORCOVADO</t>
  </si>
  <si>
    <t>E100201A@EDUCACAO.SP.GOV.BR</t>
  </si>
  <si>
    <t>SANTO DIAS DA SILVA</t>
  </si>
  <si>
    <t>RUA ALFREDO CORTES</t>
  </si>
  <si>
    <t>E041609A@EDUCACAO.SP.GOV.BR</t>
  </si>
  <si>
    <t>CEL JTO A EE ERMELINO MATARAZZO</t>
  </si>
  <si>
    <t>E985065A@EDUCACAO.SP.GOV.BR</t>
  </si>
  <si>
    <t>LEONOR RENDESI PROFESSORA</t>
  </si>
  <si>
    <t xml:space="preserve">BOAVENTURA RODRIGUES DA SILVA </t>
  </si>
  <si>
    <t>E040964A@EDUCACAO.SP.GOV.BR</t>
  </si>
  <si>
    <t>RUA BENEDITA CRUZ</t>
  </si>
  <si>
    <t>JARDIM NOVE DE JULHO</t>
  </si>
  <si>
    <t>PAULO QUEIROZ DOUTOR</t>
  </si>
  <si>
    <t>PERICLES SOARES</t>
  </si>
  <si>
    <t>RUA DOUTOR ALDERICO VIEIRA PERDIGAO</t>
  </si>
  <si>
    <t>E916183A@EDUCACAO.SP.GOV.BR</t>
  </si>
  <si>
    <t>ALDEIA TEKOA MIRIM</t>
  </si>
  <si>
    <t>TREVO</t>
  </si>
  <si>
    <t xml:space="preserve">PARALELA A RODOVIA GOVERNADOR MARIO COVAS </t>
  </si>
  <si>
    <t>RUA SERRA DA LEOA</t>
  </si>
  <si>
    <t>E469798A@EDUCACAO.SP.GOV.BR</t>
  </si>
  <si>
    <t>RESTINGA</t>
  </si>
  <si>
    <t>RUA GERALDO VERISSIMO</t>
  </si>
  <si>
    <t>PAULINA MADRE</t>
  </si>
  <si>
    <t>VIRGILIO CAMPELO PADRE</t>
  </si>
  <si>
    <t>E917382A@EDUCACAO.SP.GOV.BR</t>
  </si>
  <si>
    <t>AMELIA DE ARAUJO DONA</t>
  </si>
  <si>
    <t>VILA FERNANDES</t>
  </si>
  <si>
    <t xml:space="preserve">VACANGA </t>
  </si>
  <si>
    <t>E002057A@EDUCACAO.SP.GOV.BR</t>
  </si>
  <si>
    <t>TORQUATO MINHOTO</t>
  </si>
  <si>
    <t>E025306A@EDUCACAO.SP.GOV.BR</t>
  </si>
  <si>
    <t>LUIZ CINTRA DO PRADO PROFESSOR</t>
  </si>
  <si>
    <t>JARDIM GUARAU</t>
  </si>
  <si>
    <t>RUA ARTUR FERREIRA DE ABREU</t>
  </si>
  <si>
    <t>E901738A@EDUCACAO.SP.GOV.BR</t>
  </si>
  <si>
    <t>CEL JTO A EE DOM PEDRO I</t>
  </si>
  <si>
    <t>E002914A@EDUCACAO.SP.GOV.BR</t>
  </si>
  <si>
    <t>LUIZA HIDAKA PROFESSORA</t>
  </si>
  <si>
    <t xml:space="preserve">JOSE CORREIA GONCALVES </t>
  </si>
  <si>
    <t>E923448A@EDUCACAO.SP.GOV.BR</t>
  </si>
  <si>
    <t xml:space="preserve">IBIUNA </t>
  </si>
  <si>
    <t>ANTONIO FONTANA</t>
  </si>
  <si>
    <t>FRUT DO CAMPO</t>
  </si>
  <si>
    <t>FRUTAL DO CAMPO</t>
  </si>
  <si>
    <t>RUA OTAVIO PEREIRA</t>
  </si>
  <si>
    <t>E032992A@EDUCACAO.SP.GOV.BR</t>
  </si>
  <si>
    <t>LEA APARECIDA DE OLIVEIRA VEREADORA</t>
  </si>
  <si>
    <t>E910879A@EDUCACAO.SP.GOV.BR</t>
  </si>
  <si>
    <t>CEL JTO A EE IDENE RODRIGUES DOS SANTOS PROF</t>
  </si>
  <si>
    <t>CYRO DE BARROS REZENDE PROFESSOR</t>
  </si>
  <si>
    <t>E018168A@EDUCACAO.SP.GOV.BR</t>
  </si>
  <si>
    <t>VILA VALPARAISO</t>
  </si>
  <si>
    <t xml:space="preserve">TAPAJOS </t>
  </si>
  <si>
    <t>CARLOS LENCASTRE PROFESSOR</t>
  </si>
  <si>
    <t>RUA ANTONIO GRIGOLETO</t>
  </si>
  <si>
    <t>E018776A@EDUCACAO.SP.GOV.BR</t>
  </si>
  <si>
    <t>VERA ATHAYDE PEREIRA PROFA</t>
  </si>
  <si>
    <t xml:space="preserve">LECONTE DE LISLE </t>
  </si>
  <si>
    <t>E038313A@EDUCACAO.SP.GOV.BR</t>
  </si>
  <si>
    <t>SALES</t>
  </si>
  <si>
    <t>PRACA NOVE DE JULHO</t>
  </si>
  <si>
    <t>MARIA BATAGLIN DELAZARI</t>
  </si>
  <si>
    <t>DOMELIA</t>
  </si>
  <si>
    <t>E026001A@EDUCACAO.SP.GOV.BR</t>
  </si>
  <si>
    <t>SEBASTIAO RAMOS NOGUEIRA PROFESSOR</t>
  </si>
  <si>
    <t>RUA CANDIDO MOTA</t>
  </si>
  <si>
    <t>E042686A@EDUCACAO.SP.GOV.BR</t>
  </si>
  <si>
    <t>MARIA PACHECO NOBRE PROFESSORA</t>
  </si>
  <si>
    <t>E012233A@EDUCACAO.SP.GOV.BR</t>
  </si>
  <si>
    <t>JARDIM REPUBLICA</t>
  </si>
  <si>
    <t>RITA DE MACEDO BARRETO PROFESSORA</t>
  </si>
  <si>
    <t>RUA ANTONIO LUIZ PIRES</t>
  </si>
  <si>
    <t>E019124A@EDUCACAO.SP.GOV.BR</t>
  </si>
  <si>
    <t>VILMA CATHARINA MOSCA LEONE PROFESSORA</t>
  </si>
  <si>
    <t>JARDIM MELVI</t>
  </si>
  <si>
    <t>AVENIDA MILENA PETRUCH</t>
  </si>
  <si>
    <t>E042171A@EDUCACAO.SP.GOV.BR</t>
  </si>
  <si>
    <t>LUCIA GISSI CERASO PROFA</t>
  </si>
  <si>
    <t xml:space="preserve">SERAFIM BORGES DO VAL </t>
  </si>
  <si>
    <t>E919469A@EDUCACAO.SP.GOV.BR</t>
  </si>
  <si>
    <t>ABEL AUGUSTO FRAGATA</t>
  </si>
  <si>
    <t xml:space="preserve">AIMORES </t>
  </si>
  <si>
    <t>E033820A@EDUCACAO.SP.GOV.BR</t>
  </si>
  <si>
    <t>MARCIANO DE TOLEDO PIZA PROFESSOR</t>
  </si>
  <si>
    <t>E021696A@EDUCACAO.SP.GOV.BR</t>
  </si>
  <si>
    <t>CENTRO DE PROGRESSAO PENITENCIARIA DE JARDINOPOLIS</t>
  </si>
  <si>
    <t>SP 334</t>
  </si>
  <si>
    <t xml:space="preserve">ROD CANDIDO PORTINARI </t>
  </si>
  <si>
    <t>KM 323</t>
  </si>
  <si>
    <t>NELSON PIZZOTTI MENDES PROFESSOR</t>
  </si>
  <si>
    <t>CONDOMINIO MARACANA</t>
  </si>
  <si>
    <t>E008424A@EDUCACAO.SP.GOV.BR</t>
  </si>
  <si>
    <t>SALVADOR ORTEGA FERNANDES PROFESSOR</t>
  </si>
  <si>
    <t>JOAQUIM VITORIO PEREIRA</t>
  </si>
  <si>
    <t>E910120A@EDUCACAO.SP.GOV.BR</t>
  </si>
  <si>
    <t>FABIO EDUARDO RAMOS ESQUIVEL</t>
  </si>
  <si>
    <t>(ANTIGO JARDIM MARIA LEONOR )</t>
  </si>
  <si>
    <t>RUA ORENSE</t>
  </si>
  <si>
    <t>E007500A@EDUCACAO.SP.GOV.BR</t>
  </si>
  <si>
    <t xml:space="preserve">EQUADOR </t>
  </si>
  <si>
    <t>AGNES LIEDTKE</t>
  </si>
  <si>
    <t>AVENIDA GREGORIO SULIAN</t>
  </si>
  <si>
    <t>E030703A@EDUCACAO.SP.GOV.BR</t>
  </si>
  <si>
    <t>CARLOS ESTEVAM ALDO MARTINS PROFESSOR</t>
  </si>
  <si>
    <t>SILVESTRE SAO</t>
  </si>
  <si>
    <t>E433615A@EDUCACAO.SP.GOV.BR</t>
  </si>
  <si>
    <t>MARIA JOSE DE AGUIAR ZEPPELINI PROFESSORA</t>
  </si>
  <si>
    <t>CAMBARA</t>
  </si>
  <si>
    <t>RUA ANTONIO VASQUES</t>
  </si>
  <si>
    <t>E905604A@EDUCACAO.SP.GOV.BR</t>
  </si>
  <si>
    <t>EVILAZIO DE GOES VIEIRA</t>
  </si>
  <si>
    <t xml:space="preserve">CRISTIANO VIEIRA PEDRICO </t>
  </si>
  <si>
    <t>E924143A@EDUCACAO.SP.GOV.BR</t>
  </si>
  <si>
    <t>GRANJA VIANA</t>
  </si>
  <si>
    <t>ESTRADA VELHA DE SOROCABA</t>
  </si>
  <si>
    <t>E010546A@EDUCACAO.SP.GOV.BR</t>
  </si>
  <si>
    <t>AVENIDA BARAO DO RIO BRANCO</t>
  </si>
  <si>
    <t>OSCAR PEREIRA MACHADO</t>
  </si>
  <si>
    <t>JARDIM NAKAMURA</t>
  </si>
  <si>
    <t xml:space="preserve">MIGUEL DIONIZIO VALLE </t>
  </si>
  <si>
    <t>E906566A@EDUCACAO.SP.GOV.BR</t>
  </si>
  <si>
    <t>CELIO RODRIGUES ALVES</t>
  </si>
  <si>
    <t>PARQUE DAS ANDORINHAS</t>
  </si>
  <si>
    <t>RUA DOS SOROCABANOS</t>
  </si>
  <si>
    <t>E047272A@EDUCACAO.SP.GOV.BR</t>
  </si>
  <si>
    <t xml:space="preserve">BEGONIA REAL </t>
  </si>
  <si>
    <t>E433482A@EDUCACAO.SP.GOV.BR</t>
  </si>
  <si>
    <t>JARDIM ICARAI</t>
  </si>
  <si>
    <t>RUA DOUTOR TEIXEIRA DE BARROS</t>
  </si>
  <si>
    <t>NUCLEO BONANZA</t>
  </si>
  <si>
    <t>GLEBA XV DE NOVEMBRO SETOR I</t>
  </si>
  <si>
    <t>E558771A@EDUCACAO.SP.GOV.BR</t>
  </si>
  <si>
    <t>CID DE OLIVEIRA LEITE PROFESSOR</t>
  </si>
  <si>
    <t>RUA ITARARE</t>
  </si>
  <si>
    <t>E024090A@EDUCACAO.SP.GOV.BR</t>
  </si>
  <si>
    <t>EUCLIDES MARIA BORBA</t>
  </si>
  <si>
    <t>RODOVIA BUNJIRO NAKAO KM..59,5</t>
  </si>
  <si>
    <t>E015945A@EDUCACAO.SP.GOV.BR</t>
  </si>
  <si>
    <t>RUA FLORIANOPOLIS</t>
  </si>
  <si>
    <t>CATHARINA CASALE PADOVANI PROFESSORA</t>
  </si>
  <si>
    <t>SANTA TERESINHA DE PIRACICABA</t>
  </si>
  <si>
    <t xml:space="preserve">VIRGILIO DA SILVA FAGUNDES </t>
  </si>
  <si>
    <t>E020837A@EDUCACAO.SP.GOV.BR</t>
  </si>
  <si>
    <t>SILVIO DE ALMEIDA</t>
  </si>
  <si>
    <t>RIACHUELO</t>
  </si>
  <si>
    <t>RUA CORONEL JOAQUIM ALVES</t>
  </si>
  <si>
    <t>E022925A@EDUCACAO.SP.GOV.BR</t>
  </si>
  <si>
    <t>PARQUE VIVIANE JARDIM ADRIANA</t>
  </si>
  <si>
    <t>PARQUE VIVIANE</t>
  </si>
  <si>
    <t xml:space="preserve">RONDA ALTA </t>
  </si>
  <si>
    <t>E926059A@EDUCACAO.SP.GOV.BR</t>
  </si>
  <si>
    <t>MARIA APARECIDA RICO PROFA</t>
  </si>
  <si>
    <t>PAGADOR DE ANDRADE</t>
  </si>
  <si>
    <t>ANTONIO ALVES</t>
  </si>
  <si>
    <t>E045445A@EDUCACAO.SP.GOV.BR</t>
  </si>
  <si>
    <t xml:space="preserve">OSWALDO CRUZ </t>
  </si>
  <si>
    <t>SANTO ANTONIO DO PINHAL</t>
  </si>
  <si>
    <t>LUIZ PIZZA DOUTOR</t>
  </si>
  <si>
    <t>VICTORIO AMERICO FONTANA PROF</t>
  </si>
  <si>
    <t>JARDIM SAO GABRIEL</t>
  </si>
  <si>
    <t xml:space="preserve">NEPOMUCENO </t>
  </si>
  <si>
    <t>E039354A@EDUCACAO.SP.GOV.BR</t>
  </si>
  <si>
    <t xml:space="preserve">NORDESTINA </t>
  </si>
  <si>
    <t xml:space="preserve">ALEMANHA </t>
  </si>
  <si>
    <t>ALDEIA NIMUENDAJU</t>
  </si>
  <si>
    <t>POSTO INDIGENA NIMUENDAJU</t>
  </si>
  <si>
    <t>E100146A@EDUCACAO.SP.GOV.BR</t>
  </si>
  <si>
    <t>PIRAPORINHA</t>
  </si>
  <si>
    <t>SAID MURAD</t>
  </si>
  <si>
    <t xml:space="preserve">PINHEIRO DO PARANA </t>
  </si>
  <si>
    <t>E902846A@EDUCACAO.SP.GOV.BR</t>
  </si>
  <si>
    <t>ESTRADA DO ALVARENGA</t>
  </si>
  <si>
    <t>LINDOIA</t>
  </si>
  <si>
    <t xml:space="preserve">SERRA DAS ARARAS </t>
  </si>
  <si>
    <t>AVENIDA COMANDANTE SAMPAIO</t>
  </si>
  <si>
    <t>JARDIM PONTE ALTA I</t>
  </si>
  <si>
    <t>CEL JTO A EE NOSSA SENHORA DA PENHA</t>
  </si>
  <si>
    <t>RUA PADRE BENEDITO DE CAMARGO</t>
  </si>
  <si>
    <t>E985053A@EDUCACAO.SP.GOV.BR</t>
  </si>
  <si>
    <t>ELMOZA ANTONIO JOAO PROFA</t>
  </si>
  <si>
    <t>RUA RUY BARBOSA</t>
  </si>
  <si>
    <t>E030892A@EDUCACAO.SP.GOV.BR</t>
  </si>
  <si>
    <t>ASA BRANCA DA SERRA</t>
  </si>
  <si>
    <t>JARDIM NISALVES</t>
  </si>
  <si>
    <t xml:space="preserve">ALMERINDO PEREIRA BUENO </t>
  </si>
  <si>
    <t>E918659A@EDUCACAO.SP.GOV.BR</t>
  </si>
  <si>
    <t>JARDIM DAMASCENO</t>
  </si>
  <si>
    <t>MISS BROWNE</t>
  </si>
  <si>
    <t>RUA PADRE CHICO</t>
  </si>
  <si>
    <t>E003566A@EDUCACAO.SP.GOV.BR</t>
  </si>
  <si>
    <t>MARIA CAROLINA DE LIMA DONA</t>
  </si>
  <si>
    <t>E024659A@EDUCACAO.SP.GOV.BR</t>
  </si>
  <si>
    <t>ALCIDES GUIDETTI ZAGATTO PROFESSOR</t>
  </si>
  <si>
    <t>RUA OSVALDO F CAMPOS</t>
  </si>
  <si>
    <t>E020761A@EDUCACAO.SP.GOV.BR</t>
  </si>
  <si>
    <t>EDSON LUIZ RIBEIRO LUZIA PROFESSOR</t>
  </si>
  <si>
    <t xml:space="preserve">VITOR JOSE DE CASTRO </t>
  </si>
  <si>
    <t>E906955A@EDUCACAO.SP.GOV.BR</t>
  </si>
  <si>
    <t>JACOMO STAVALE PROFESSOR</t>
  </si>
  <si>
    <t xml:space="preserve">MANUEL MADRUGA </t>
  </si>
  <si>
    <t>E000553A@EDUCACAO.SP.GOV.BR</t>
  </si>
  <si>
    <t>HUMBERTO DANTAS</t>
  </si>
  <si>
    <t xml:space="preserve">SERRA DO MAR </t>
  </si>
  <si>
    <t>E037059A@EDUCACAO.SP.GOV.BR</t>
  </si>
  <si>
    <t>RUA HERMES DA FONSECA</t>
  </si>
  <si>
    <t>DERVILLE ALLEGRETTI DEPUTADO</t>
  </si>
  <si>
    <t>JARDIM MARIA RITA</t>
  </si>
  <si>
    <t>E040617A@EDUCACAO.SP.GOV.BR</t>
  </si>
  <si>
    <t>RAQUEL ASSIS BARREIROS PROFA</t>
  </si>
  <si>
    <t>E000814A@EDUCACAO.SP.GOV.BR</t>
  </si>
  <si>
    <t>PAUL EUGENE CHARBONNEAU PROF DOUTOR</t>
  </si>
  <si>
    <t>RUA JOSE ROMUALDO DE OLIVEIRA</t>
  </si>
  <si>
    <t>E907397A@EDUCACAO.SP.GOV.BR</t>
  </si>
  <si>
    <t>CERQUEIRA CESAR DOUTOR</t>
  </si>
  <si>
    <t>RUA CORONEL CAMARGO</t>
  </si>
  <si>
    <t>E013985A@EDUCACAO.SP.GOV.BR</t>
  </si>
  <si>
    <t>CENTRO ATEND SOCIOEDUC ADOLESCENTE DE SOROCABA I CI</t>
  </si>
  <si>
    <t>PEDAGCASASOROCABA1@FUNDACAOCASA.SP.GOV.BR</t>
  </si>
  <si>
    <t>VILA MARIZA MAZZEI</t>
  </si>
  <si>
    <t xml:space="preserve">FRANCISCO BRUNO </t>
  </si>
  <si>
    <t>E000875A@EDUCACAO.SP.GOV.BR</t>
  </si>
  <si>
    <t>ODILA BENTO MIRARCHI PROFESSORA</t>
  </si>
  <si>
    <t xml:space="preserve">CARLOS TAMAGNINI </t>
  </si>
  <si>
    <t>E007687A@EDUCACAO.SP.GOV.BR</t>
  </si>
  <si>
    <t>AREIAO</t>
  </si>
  <si>
    <t>FUNDACAO DA CASA POPULAR</t>
  </si>
  <si>
    <t>AVENIDA SANTANA</t>
  </si>
  <si>
    <t>E446300A@EDUCACAO.SP.GOV.BR</t>
  </si>
  <si>
    <t>BENEVENUTO MADUREIRA PROFESSOR</t>
  </si>
  <si>
    <t xml:space="preserve">MARIA COELHO LOPES </t>
  </si>
  <si>
    <t>E011770A@EDUCACAO.SP.GOV.BR</t>
  </si>
  <si>
    <t xml:space="preserve">TAMANDARE </t>
  </si>
  <si>
    <t>MARIA DE LOURDES CAMPOS FREIRE MARQUES PROFESSORA</t>
  </si>
  <si>
    <t>JARDIM PARAISO DE VIRACOPOS</t>
  </si>
  <si>
    <t>AVENIDA ANDRE TOSELLO</t>
  </si>
  <si>
    <t>E907406A@EDUCACAO.SP.GOV.BR</t>
  </si>
  <si>
    <t>ANA CECILIA MARTINS PROFESSORA</t>
  </si>
  <si>
    <t>ENCARNACAO GARCIA SANCHES</t>
  </si>
  <si>
    <t>E918593A@EDUCACAO.SP.GOV.BR</t>
  </si>
  <si>
    <t xml:space="preserve">JOSE BARBOSA DE SIQUEIRA </t>
  </si>
  <si>
    <t>ANTONIO VILELA JUNIOR PROFESSOR</t>
  </si>
  <si>
    <t>RUA CONSELHEIRO GOMIDE</t>
  </si>
  <si>
    <t>E018715A@EDUCACAO.SP.GOV.BR</t>
  </si>
  <si>
    <t>FRANCISCA LOPES NEGRI</t>
  </si>
  <si>
    <t>E904727A@EDUCACAO.SP.GOV.BR</t>
  </si>
  <si>
    <t>CEL JTO A EE WILLIAN RODRIGUES REBUA</t>
  </si>
  <si>
    <t xml:space="preserve">GUATEMALA </t>
  </si>
  <si>
    <t>JERIQUARA</t>
  </si>
  <si>
    <t>RUA CAPITAO ANTONIO JOAQUIM</t>
  </si>
  <si>
    <t>JARDIM DO LAGO CONTINUACAO</t>
  </si>
  <si>
    <t xml:space="preserve">VASCO CINQUINI </t>
  </si>
  <si>
    <t>PARQUE NOVA ESPERANCA</t>
  </si>
  <si>
    <t>LOTEAMENTO DAS GAIVOTAS II</t>
  </si>
  <si>
    <t>E925160A@EDUCACAO.SP.GOV.BR</t>
  </si>
  <si>
    <t>JARDIM PERI PERI</t>
  </si>
  <si>
    <t>PEREQUE MIRIM</t>
  </si>
  <si>
    <t>RUA BENEDITO HENRIQUE</t>
  </si>
  <si>
    <t>REMEDIOS</t>
  </si>
  <si>
    <t>ALTO SAO PEDRO</t>
  </si>
  <si>
    <t>RUBENS FERREIRA MARTINS</t>
  </si>
  <si>
    <t>E027832A@EDUCACAO.SP.GOV.BR</t>
  </si>
  <si>
    <t>JOAO BERNARDI</t>
  </si>
  <si>
    <t>RUA CIRO ALVES LEAO</t>
  </si>
  <si>
    <t>E031471A@EDUCACAO.SP.GOV.BR</t>
  </si>
  <si>
    <t>JOAQUIM GUILHERME MOREIRA PORTO DOUTOR</t>
  </si>
  <si>
    <t>VILA CANTIZANI</t>
  </si>
  <si>
    <t>E034320A@EDUCACAO.SP.GOV.BR</t>
  </si>
  <si>
    <t>JOAO FIORELLO REGINATO PROFESSOR</t>
  </si>
  <si>
    <t>RUA NOSSA SENHORA DAS DORES</t>
  </si>
  <si>
    <t>E045706A@EDUCACAO.SP.GOV.BR</t>
  </si>
  <si>
    <t xml:space="preserve">ONZE DE AGOSTO </t>
  </si>
  <si>
    <t>ANTONIO BEZERRA DE ARAUJO PREFEITO</t>
  </si>
  <si>
    <t>RUA PROFESSORA MARIA PARDINHO DE SOUZA CONCEICAO</t>
  </si>
  <si>
    <t>E028393A@EDUCACAO.SP.GOV.BR</t>
  </si>
  <si>
    <t>JARDIM SAO JORGE DO GUAPITUBA</t>
  </si>
  <si>
    <t>LUIZA MARIA BERNARDES NORY PROFESSORA</t>
  </si>
  <si>
    <t>RUA JOAQUIM BURANELLO</t>
  </si>
  <si>
    <t>E913868A@EDUCACAO.SP.GOV.BR</t>
  </si>
  <si>
    <t>HUGO PENTEADO TEIXEIRA</t>
  </si>
  <si>
    <t>RUA DOUTOR MAURICIO LOURENCAO SEBER</t>
  </si>
  <si>
    <t xml:space="preserve"> E915592A@EDUCACAO.SP.GOV.BR</t>
  </si>
  <si>
    <t>PARQUE SAO JUDAS TADEU</t>
  </si>
  <si>
    <t>AUGUSTO MARIANI DR</t>
  </si>
  <si>
    <t>E029397A@EDUCACAO.SP.GOV.BR</t>
  </si>
  <si>
    <t>WALDEMIRO NAFFAH DOUTOR</t>
  </si>
  <si>
    <t>JOSE ROBERTO PACHECO</t>
  </si>
  <si>
    <t>JARDIM FREI GALVAO</t>
  </si>
  <si>
    <t xml:space="preserve">EDILIA SOUZA LIMA </t>
  </si>
  <si>
    <t>E902494A@EDUCACAO.SP.GOV.BR</t>
  </si>
  <si>
    <t>UNIAO PAULISTA</t>
  </si>
  <si>
    <t>CENTRO ATEND SOCIO-EDUC ADOLESCENTE DE MARILIA - CI</t>
  </si>
  <si>
    <t>RODOVIA SP 333</t>
  </si>
  <si>
    <t>KM 343</t>
  </si>
  <si>
    <t>E033753A@EDUCACAO.SP.GOV.BR</t>
  </si>
  <si>
    <t>ANTONIO DE BARROS SERRA PROFESSOR</t>
  </si>
  <si>
    <t xml:space="preserve">CAMPOS SALLES </t>
  </si>
  <si>
    <t>E028769A@EDUCACAO.SP.GOV.BR</t>
  </si>
  <si>
    <t>JOAQUIM FERNANDO PAES DE BARROS NETO</t>
  </si>
  <si>
    <t>E040757A@EDUCACAO.SP.GOV.BR</t>
  </si>
  <si>
    <t xml:space="preserve">PARA </t>
  </si>
  <si>
    <t>PEDRO PAULO DE AGUIAR</t>
  </si>
  <si>
    <t>JD VASSOURAS II</t>
  </si>
  <si>
    <t>AV PAULO BROSSARD</t>
  </si>
  <si>
    <t>E921026A@EDUCACAO.SP.GOV.BR</t>
  </si>
  <si>
    <t>HELIO DEL CISTIA</t>
  </si>
  <si>
    <t>E070282A@EDUCACAO.SP.GOV.BR</t>
  </si>
  <si>
    <t>JOAO CRUZ PROF</t>
  </si>
  <si>
    <t>CIDADE SALVADOR</t>
  </si>
  <si>
    <t xml:space="preserve">JOSE RIBEIRO MOREIRA </t>
  </si>
  <si>
    <t>E049256A@EDUCACAO.SP.GOV.BR</t>
  </si>
  <si>
    <t>ELISIARIO PINTO DE MORAIS VEREADOR</t>
  </si>
  <si>
    <t>DO ALEGRE</t>
  </si>
  <si>
    <t>NOSSA SENHORA DO REMEDIO</t>
  </si>
  <si>
    <t>E006750A@EDUCACAO.SP.GOV.BR</t>
  </si>
  <si>
    <t>LEICO AKAISHI PROFESSORA</t>
  </si>
  <si>
    <t xml:space="preserve">PAULO DE CANDIDO </t>
  </si>
  <si>
    <t>E007882A@EDUCACAO.SP.GOV.BR</t>
  </si>
  <si>
    <t>ALVARES DE AZEVEDO</t>
  </si>
  <si>
    <t xml:space="preserve">IGNACIO ALVES DE MATTOS </t>
  </si>
  <si>
    <t>E003190A@EDUCACAO.SP.GOV.BR</t>
  </si>
  <si>
    <t>CAMPOS NOVOS PAULISTA</t>
  </si>
  <si>
    <t>LUIS AMBRA DESEMBARGADOR</t>
  </si>
  <si>
    <t xml:space="preserve">ALTOLANDIA </t>
  </si>
  <si>
    <t>E284300A@EDUCACAO.SP.GOV.BR</t>
  </si>
  <si>
    <t>RUA CARLOS BEVILACQUA</t>
  </si>
  <si>
    <t xml:space="preserve">IGREJA </t>
  </si>
  <si>
    <t>JARDIM PEREIRA</t>
  </si>
  <si>
    <t>SADA UMEIZAWA PROFESSORA</t>
  </si>
  <si>
    <t>VILA SANTA CECILIA</t>
  </si>
  <si>
    <t>E043849A@EDUCACAO.SP.GOV.BR</t>
  </si>
  <si>
    <t>SANTA ROSA DE LIMA</t>
  </si>
  <si>
    <t>JARDIM VALE DAS VIRTUDES</t>
  </si>
  <si>
    <t xml:space="preserve">NAINPUR </t>
  </si>
  <si>
    <t>E906554A@EDUCACAO.SP.GOV.BR</t>
  </si>
  <si>
    <t>ARMANDO SESTINI</t>
  </si>
  <si>
    <t>E908381A@EDUCACAO.SP.GOV.BR</t>
  </si>
  <si>
    <t>IZABEL SILVEIRA MELLO SOARES DONA (DONA SINHA)</t>
  </si>
  <si>
    <t>AVENIDA PEDRO SATURNINO DE OLIVEIRA</t>
  </si>
  <si>
    <t>E909555A@EDUCACAO.SP.GOV.BR</t>
  </si>
  <si>
    <t>CEL JTO A EE ANTONIO OLYMPIO DOUTOR</t>
  </si>
  <si>
    <t xml:space="preserve">FRANCISCO BARRETO </t>
  </si>
  <si>
    <t>QUARTA DIVISAO</t>
  </si>
  <si>
    <t>JARDIM SAO BENTO NOVO</t>
  </si>
  <si>
    <t>ESCOLASTICA ROSA DE ALMEIDA PROFESSORA</t>
  </si>
  <si>
    <t>VILA HARO</t>
  </si>
  <si>
    <t>EMILIO RIBAS DOUTOR</t>
  </si>
  <si>
    <t>E016366A@EDUCACAO.SP.GOV.BR</t>
  </si>
  <si>
    <t>SERGIO MILLIET DA COSTA E SILVA</t>
  </si>
  <si>
    <t xml:space="preserve">JURUBATUBA </t>
  </si>
  <si>
    <t>E008308A@EDUCACAO.SP.GOV.BR</t>
  </si>
  <si>
    <t>FRANCISCO GUEDELHA PROF</t>
  </si>
  <si>
    <t xml:space="preserve">JORGE VENANCIO </t>
  </si>
  <si>
    <t>E917312A@EDUCACAO.SP.GOV.BR</t>
  </si>
  <si>
    <t>SARA SANCHES RUSSO PROFESSORA</t>
  </si>
  <si>
    <t>AVENIDA SANTA TEREZA</t>
  </si>
  <si>
    <t>E923898A@EDUCACAO.SP.GOV.BR</t>
  </si>
  <si>
    <t>GUARACI</t>
  </si>
  <si>
    <t>AREIOPOLIS</t>
  </si>
  <si>
    <t>REPUBLICA DO HAITI</t>
  </si>
  <si>
    <t xml:space="preserve">NOVO ORIENTE DO PIAUI </t>
  </si>
  <si>
    <t>E924246A@EDUCACAO.SP.GOV.BR</t>
  </si>
  <si>
    <t>ALZIRA TONELLI ZACCARELLI PROFESSORA</t>
  </si>
  <si>
    <t>RUA JOAO ZAMPIERI</t>
  </si>
  <si>
    <t>E919664A@EDUCACAO.SP.GOV.BR</t>
  </si>
  <si>
    <t>CENTRO DE ATENDIMENTO SOC EDUC AO ADOLES IRAPURU I - CI</t>
  </si>
  <si>
    <t>PATURY</t>
  </si>
  <si>
    <t>KM 6</t>
  </si>
  <si>
    <t xml:space="preserve">ESTRADA MUNICIPAL  IRV </t>
  </si>
  <si>
    <t>PEDAGCASAIRAPURU1@FUNDACAOCASA.SP.GOV.BR</t>
  </si>
  <si>
    <t>RAFAEL DE OLIVEIRA</t>
  </si>
  <si>
    <t>CHACARA PLANALTO</t>
  </si>
  <si>
    <t xml:space="preserve">ANTONIO PORCARI </t>
  </si>
  <si>
    <t>E019380A@EDUCACAO.SP.GOV.BR</t>
  </si>
  <si>
    <t>ABRAHAO JACOB LAFER DOUTOR</t>
  </si>
  <si>
    <t>E012051A@EDUCACAO.SP.GOV.BR</t>
  </si>
  <si>
    <t>CONJUNTO RESIDENCIAL TRINTA E UM DE MARCO</t>
  </si>
  <si>
    <t>MARIA HELENA BARBOSA MARTINS PROFESSORA</t>
  </si>
  <si>
    <t>E005976A@EDUCACAO.SP.GOV.BR</t>
  </si>
  <si>
    <t>RUBEM BRAGA CRONISTA</t>
  </si>
  <si>
    <t>E916511A@EDUCACAO.SP.GOV.BR</t>
  </si>
  <si>
    <t>RUA CESARIO MOTTA</t>
  </si>
  <si>
    <t>FRANCISCO VOCCIO</t>
  </si>
  <si>
    <t xml:space="preserve">ITA </t>
  </si>
  <si>
    <t>E913820A@EDUCACAO.SP.GOV.BR</t>
  </si>
  <si>
    <t>PAULO CHAVES PROFESSOR</t>
  </si>
  <si>
    <t>JARDIM CAIEIRA</t>
  </si>
  <si>
    <t>E901261A@EDUCACAO.SP.GOV.BR</t>
  </si>
  <si>
    <t>ANDRE LOPES</t>
  </si>
  <si>
    <t>MAXIMO RIBEIRO NUNES PROFESSOR</t>
  </si>
  <si>
    <t>RUA SOLDADO ANTONIO ROMANO DE OLIVEIRA</t>
  </si>
  <si>
    <t>E039214A@EDUCACAO.SP.GOV.BR</t>
  </si>
  <si>
    <t>VILA VIENENSE</t>
  </si>
  <si>
    <t>CARLOS EDUARDO MATTARAZZO CARREIRA PROF</t>
  </si>
  <si>
    <t>RUA ANTONIO SOARES DA SILVA</t>
  </si>
  <si>
    <t>E070117A@EDUCACAO.SP.GOV.BR</t>
  </si>
  <si>
    <t>17 DE SETEMBRO</t>
  </si>
  <si>
    <t>FLANDRIA</t>
  </si>
  <si>
    <t>RUA RODOLFO LARA CAMPOS</t>
  </si>
  <si>
    <t>E033881A@EDUCACAO.SP.GOV.BR</t>
  </si>
  <si>
    <t>JOAO ALVARES DE SIQUEIRA BUENO</t>
  </si>
  <si>
    <t>ANTONIO PEREIRA DA SILVA CABO</t>
  </si>
  <si>
    <t>E006221A@EDUCACAO.SP.GOV.BR</t>
  </si>
  <si>
    <t>DIDIO DA SILVEIRA BALDY PROF</t>
  </si>
  <si>
    <t>VILA TOLSTOI</t>
  </si>
  <si>
    <t>SARAZATE SENADOR</t>
  </si>
  <si>
    <t>E037813A@EDUCACAO.SP.GOV.BR</t>
  </si>
  <si>
    <t>CENTRO DE DETENCAO PROVISORIA II PINHEIROS</t>
  </si>
  <si>
    <t>E003372A@EDUCACAO.SP.GOV.BR</t>
  </si>
  <si>
    <t>CEEJA DE AVARE</t>
  </si>
  <si>
    <t>MISAEL EUFRASIO LEAL PREFEITO</t>
  </si>
  <si>
    <t>E497277A@EDUCACAO.SP.GOV.BR</t>
  </si>
  <si>
    <t>JOSE RODRIGUES ALVES SOBRINHO DR</t>
  </si>
  <si>
    <t>VILA CANEVARI</t>
  </si>
  <si>
    <t>RUA DR CELESTINO</t>
  </si>
  <si>
    <t>E012531A@EDUCACAO.SP.GOV.BR</t>
  </si>
  <si>
    <t>JARDIM PINHEIROS</t>
  </si>
  <si>
    <t>LUISA ROLFSEN PETRILLI PROFA</t>
  </si>
  <si>
    <t>PARQUE RESIDENCIAL IGUATEMI</t>
  </si>
  <si>
    <t>MADRE TEREZA DE CALCUTA</t>
  </si>
  <si>
    <t xml:space="preserve">AGNES GONXHA BOJAXHIU </t>
  </si>
  <si>
    <t>E043540A@EDUCACAO.SP.GOV.BR</t>
  </si>
  <si>
    <t>JOSE ROBERTO MELCHIOR DR</t>
  </si>
  <si>
    <t>JARDIM HERNIQUE MARTINS</t>
  </si>
  <si>
    <t>R.IRMA JOANA P.A.MARTINS</t>
  </si>
  <si>
    <t>E902378A@EDUCACAO.SP.GOV.BR</t>
  </si>
  <si>
    <t>VICENTINOPOLIS</t>
  </si>
  <si>
    <t>JOSE PENNA</t>
  </si>
  <si>
    <t>RUA VINTE E QUATRO DE DEZEMBRO</t>
  </si>
  <si>
    <t>E014540A@EDUCACAO.SP.GOV.BR</t>
  </si>
  <si>
    <t>AMERICO SUGAI</t>
  </si>
  <si>
    <t>QUATINGA</t>
  </si>
  <si>
    <t>KM 23</t>
  </si>
  <si>
    <t>MOGI QUATINGA</t>
  </si>
  <si>
    <t>E006889A@EDUCACAO.SP.GOV.BR</t>
  </si>
  <si>
    <t>JARDIM LAS VEGAS</t>
  </si>
  <si>
    <t>BAPTISTA DOLCI</t>
  </si>
  <si>
    <t>RUA ATILIO GONCALVES</t>
  </si>
  <si>
    <t>E027108A@EDUCACAO.SP.GOV.BR</t>
  </si>
  <si>
    <t>BOM SUCESSO DE ITARARE</t>
  </si>
  <si>
    <t>JARDIM UMARIZAL</t>
  </si>
  <si>
    <t xml:space="preserve">JARACATIA </t>
  </si>
  <si>
    <t>JULIO DE MESQUITA FILHO</t>
  </si>
  <si>
    <t>RUA AGOSTINHO GOMES</t>
  </si>
  <si>
    <t>E004315A@EDUCACAO.SP.GOV.BR</t>
  </si>
  <si>
    <t>ROBERTO RODRIGUES DE AZEVEDO PASTOR</t>
  </si>
  <si>
    <t>CHACARAS FAZENDA  COELHO</t>
  </si>
  <si>
    <t>RUA TIBURTINO RODRIGUES NASCIMENTO</t>
  </si>
  <si>
    <t>E045524A@EDUCACAO.SP.GOV.BR</t>
  </si>
  <si>
    <t>JOAO BRASIO</t>
  </si>
  <si>
    <t>MARRECAS</t>
  </si>
  <si>
    <t>RUA PAULO DE ARRUDA MENDES</t>
  </si>
  <si>
    <t>E031458A@EDUCACAO.SP.GOV.BR</t>
  </si>
  <si>
    <t>VALENTIM CARRA PROFESSOR</t>
  </si>
  <si>
    <t xml:space="preserve">FRANCISCO LUSTOSA </t>
  </si>
  <si>
    <t>E908782A@EDUCACAO.SP.GOV.BR</t>
  </si>
  <si>
    <t>ANTONIA EUGENIA MARTINS PROFA</t>
  </si>
  <si>
    <t>JARDIM AMERICA (VILA XAVIER)</t>
  </si>
  <si>
    <t>AVENIDA SANTA ADELIA</t>
  </si>
  <si>
    <t>E021885A@EDUCACAO.SP.GOV.BR</t>
  </si>
  <si>
    <t>ASTOR VASQUES LOPES PROF</t>
  </si>
  <si>
    <t>E908236A@EDUCACAO.SP.GOV.BR</t>
  </si>
  <si>
    <t>JOSE MARCELINO DE ALMEIDA</t>
  </si>
  <si>
    <t>RUA PROFESSORA NAIR DE ALMEIDA</t>
  </si>
  <si>
    <t>E028137A@EDUCACAO.SP.GOV.BR</t>
  </si>
  <si>
    <t>CELIO LUIZ NEGRINI PROFESSOR</t>
  </si>
  <si>
    <t xml:space="preserve">PEDRA BRANCA </t>
  </si>
  <si>
    <t>E915750A@EDUCACAO.SP.GOV.BR</t>
  </si>
  <si>
    <t>LEOPOLDO SANTANA PROFESSOR</t>
  </si>
  <si>
    <t>RUA MANOEL DUARTE OLIVEIRA</t>
  </si>
  <si>
    <t>E005010A@EDUCACAO.SP.GOV.BR</t>
  </si>
  <si>
    <t>HEITOR CAVALCANTI ALENCAR FURTADO DEPUTADO</t>
  </si>
  <si>
    <t>JARDIM FREITAS JUNIOR</t>
  </si>
  <si>
    <t xml:space="preserve">ROBERTO PASCHOAL IGNACIO </t>
  </si>
  <si>
    <t>E049104A@EDUCACAO.SP.GOV.BR</t>
  </si>
  <si>
    <t>MALIR TEREZINHA RAMALHO GOMES PROFESSORA</t>
  </si>
  <si>
    <t>E462767A@EDUCACAO.SP.GOV.BR</t>
  </si>
  <si>
    <t>PARQUE SANTA BARBARA</t>
  </si>
  <si>
    <t xml:space="preserve">JOSE ESTIMA FILHO </t>
  </si>
  <si>
    <t>JARDIM REGINA ALICE</t>
  </si>
  <si>
    <t>OLGA CURY</t>
  </si>
  <si>
    <t xml:space="preserve">ALEXANDRE FLEMING </t>
  </si>
  <si>
    <t>E046164A@EDUCACAO.SP.GOV.BR</t>
  </si>
  <si>
    <t xml:space="preserve">CONCORDIA </t>
  </si>
  <si>
    <t>VILA ITAPURA</t>
  </si>
  <si>
    <t>MERIDIANO</t>
  </si>
  <si>
    <t xml:space="preserve">AMIZADE </t>
  </si>
  <si>
    <t>ISAMO SERIKIYAKU PROFESSOR</t>
  </si>
  <si>
    <t>VILA FEITAL</t>
  </si>
  <si>
    <t xml:space="preserve">SCHENK </t>
  </si>
  <si>
    <t>E041221A@EDUCACAO.SP.GOV.BR</t>
  </si>
  <si>
    <t>GABRIEL COZZETTO</t>
  </si>
  <si>
    <t>PRACA SIMAO DAUD</t>
  </si>
  <si>
    <t>E027397A@EDUCACAO.SP.GOV.BR</t>
  </si>
  <si>
    <t>VICENTE BARBOSA</t>
  </si>
  <si>
    <t>AVENIDA AGOSTINHO BARBOSA</t>
  </si>
  <si>
    <t>E029981A@EDUCACAO.SP.GOV.BR</t>
  </si>
  <si>
    <t>RUA EUCLIDES DA CUNHA</t>
  </si>
  <si>
    <t>JARDIM APARECIDA</t>
  </si>
  <si>
    <t>JARDIM NOVO EDEN</t>
  </si>
  <si>
    <t>JARDIM SAO CRISTOVAO</t>
  </si>
  <si>
    <t>PONTE ALTA III</t>
  </si>
  <si>
    <t>RUA DOUTOR MARIO ROMEU DE LUCCA</t>
  </si>
  <si>
    <t>E925559A@EDUCACAO.SP.GOV.BR</t>
  </si>
  <si>
    <t>RUA ANTONIO MARTINS</t>
  </si>
  <si>
    <t>RUA TTE ANTONIO SEBASTIAO THOMAZ</t>
  </si>
  <si>
    <t>E561411A@EDUCACAO.SP.GOV.BR</t>
  </si>
  <si>
    <t>TARSILA DO AMARAL</t>
  </si>
  <si>
    <t>E038726A@EDUCACAO.SP.GOV.BR</t>
  </si>
  <si>
    <t>JARDIM ZAVAGLIA</t>
  </si>
  <si>
    <t>RESIDENCIAL DEPUTADO JOSE ZAVAGLIA</t>
  </si>
  <si>
    <t>RUA SOLDADO ELISEU DA SILVA</t>
  </si>
  <si>
    <t>E579439A@EDUCACAO.SP.GOV.BR</t>
  </si>
  <si>
    <t xml:space="preserve">JOAO XXIII </t>
  </si>
  <si>
    <t>LUIS GONZAGA CARVALHO MELO PROFESSOR</t>
  </si>
  <si>
    <t xml:space="preserve">ANTONIO DE TOLEDO LARA FILHO </t>
  </si>
  <si>
    <t>E036997A@EDUCACAO.SP.GOV.BR</t>
  </si>
  <si>
    <t>MANOEL JACINTHO VIEIRA DE MORAES DOUTOR</t>
  </si>
  <si>
    <t>PRACA CAPITAO NELSON SALES DE ABREU</t>
  </si>
  <si>
    <t>E021477A@EDUCACAO.SP.GOV.BR</t>
  </si>
  <si>
    <t>CONJUNTO HABITACIONAL AGUIA DE HAIA</t>
  </si>
  <si>
    <t xml:space="preserve">IMPERIAL </t>
  </si>
  <si>
    <t>CEL JTO A EE SALVADOR MORENO MUNHOZ</t>
  </si>
  <si>
    <t>CARLOS HERLING</t>
  </si>
  <si>
    <t>E032372A@EDUCACAO.SP.GOV.BR</t>
  </si>
  <si>
    <t>MANOEL DOS SANTOS</t>
  </si>
  <si>
    <t>MAGDA</t>
  </si>
  <si>
    <t>RUA VERGILIO NOSSA</t>
  </si>
  <si>
    <t>E030533A@EDUCACAO.SP.GOV.BR</t>
  </si>
  <si>
    <t>VILA UNIAO (ZONA LESTE)</t>
  </si>
  <si>
    <t>WASHINGTON LUIS DOUTOR</t>
  </si>
  <si>
    <t>IDA YOLANDA LANZONI DE BARROS PROFESSORA</t>
  </si>
  <si>
    <t>VILA ZACARIAS</t>
  </si>
  <si>
    <t xml:space="preserve">PAULO ALVES DE SOUZA </t>
  </si>
  <si>
    <t>E903255A@EDUCACAO.SP.GOV.BR</t>
  </si>
  <si>
    <t>RUA MARTIM AFONSO</t>
  </si>
  <si>
    <t>JARDIM GARDENIA AZUL</t>
  </si>
  <si>
    <t>ODILON CORREA PROFESSOR</t>
  </si>
  <si>
    <t>CIDADE CLARET</t>
  </si>
  <si>
    <t>E021738A@EDUCACAO.SP.GOV.BR</t>
  </si>
  <si>
    <t>FERNANDO VALEZI</t>
  </si>
  <si>
    <t>AVENIDA CORONEL VIRGILIO ROCHA</t>
  </si>
  <si>
    <t>E026050A@EDUCACAO.SP.GOV.BR</t>
  </si>
  <si>
    <t>TIBURCIO ESTEVAM DE SIQUEIRA</t>
  </si>
  <si>
    <t xml:space="preserve">JOSE DE SOUZA </t>
  </si>
  <si>
    <t>E019483A@EDUCACAO.SP.GOV.BR</t>
  </si>
  <si>
    <t>GERTRUDES EDER</t>
  </si>
  <si>
    <t>JARDIM VALO VELHO</t>
  </si>
  <si>
    <t>PM GILBERTO AUGUSTINHO</t>
  </si>
  <si>
    <t>AVENIDA SOLDADO</t>
  </si>
  <si>
    <t>E037138A@EDUCACAO.SP.GOV.BR</t>
  </si>
  <si>
    <t>ROSARITA TORKOMIAN PROFA</t>
  </si>
  <si>
    <t>E909178A@EDUCACAO.SP.GOV.BR</t>
  </si>
  <si>
    <t>JUCA LOUREIRO PROFESSOR</t>
  </si>
  <si>
    <t>RUA OSVALDO NOGUEIRA</t>
  </si>
  <si>
    <t>E020345A@EDUCACAO.SP.GOV.BR</t>
  </si>
  <si>
    <t>PENITENCIARIA JOAQUIM DE SILOS CINTRA</t>
  </si>
  <si>
    <t>RODOVIA ARI PINTO LIMPELT</t>
  </si>
  <si>
    <t>RIVARIVACB@YAHOO.COM.BR</t>
  </si>
  <si>
    <t>CENTRO DE ATEND SOCIO-EDUC AO ADOLESCENTE DE ARUJA - CI</t>
  </si>
  <si>
    <t>WALDOMIRO LUIS COUTINHO</t>
  </si>
  <si>
    <t>E006476A@EDUCACAO.SP.GOV.BR</t>
  </si>
  <si>
    <t>MARABA PAULISTA</t>
  </si>
  <si>
    <t>ROMEU DE CAMPOS VERGAL DEP</t>
  </si>
  <si>
    <t>BAIRRO DOS FRANCOS</t>
  </si>
  <si>
    <t>RUA MANUEL LUIS SARAGIOTTO</t>
  </si>
  <si>
    <t>E043515A@EDUCACAO.SP.GOV.BR</t>
  </si>
  <si>
    <t>RAIMUNDO SERAFIM DE LIMA INSPETOR</t>
  </si>
  <si>
    <t>JARDIM SAO FRANCISCO DE ASSIS</t>
  </si>
  <si>
    <t xml:space="preserve">BENTO BARROSO PEREIRA </t>
  </si>
  <si>
    <t>E461295A@EDUCACAO.SP.GOV.BR</t>
  </si>
  <si>
    <t>SEBASTIAO VAYEGO DE CARVALHO PROFESSOR</t>
  </si>
  <si>
    <t>VILA CIDADE SICILIANO</t>
  </si>
  <si>
    <t>RUA MAUA</t>
  </si>
  <si>
    <t>E037278A@EDUCACAO.SP.GOV.BR</t>
  </si>
  <si>
    <t>MARISTELA VIEIRA PROFESSORA</t>
  </si>
  <si>
    <t xml:space="preserve">PARAGUACU </t>
  </si>
  <si>
    <t>E904971A@EDUCACAO.SP.GOV.BR</t>
  </si>
  <si>
    <t>JAIR MIRANDA DOUTOR</t>
  </si>
  <si>
    <t>RUA FRANCISCO FOOT</t>
  </si>
  <si>
    <t>E006245A@EDUCACAO.SP.GOV.BR</t>
  </si>
  <si>
    <t>LADEIRA 20 DE ABRIL</t>
  </si>
  <si>
    <t>E012774A@EDUCACAO.SP.GOV.BR</t>
  </si>
  <si>
    <t>RENATA GRAZIANO DE OLIVEIRA PRADO PROFESSORA</t>
  </si>
  <si>
    <t>E035610A@EDUCACAO.SP.GOV.BR</t>
  </si>
  <si>
    <t>MARLENE APARECIDA MAIA OLBERG PROFESSORA</t>
  </si>
  <si>
    <t xml:space="preserve">OLIVEIRA </t>
  </si>
  <si>
    <t>E444388A@EDUCACAO.SP.GOV.BR</t>
  </si>
  <si>
    <t>CASSIANO RICARDO</t>
  </si>
  <si>
    <t>VILA FIGUEIREDO</t>
  </si>
  <si>
    <t>RUA AGOSTINHO CARDOSO</t>
  </si>
  <si>
    <t>E007936A@EDUCACAO.SP.GOV.BR</t>
  </si>
  <si>
    <t xml:space="preserve">ARARAS </t>
  </si>
  <si>
    <t>LAPA DE BAIXO</t>
  </si>
  <si>
    <t xml:space="preserve">PARQUE NOVO GRAJAU </t>
  </si>
  <si>
    <t>PARQUE PLANALTO</t>
  </si>
  <si>
    <t xml:space="preserve">AUGUSTO TEIXEIRA </t>
  </si>
  <si>
    <t>E415443@EDUCACAO.SP.GOV.BR</t>
  </si>
  <si>
    <t>MARTIN EGIDIO DAMY</t>
  </si>
  <si>
    <t xml:space="preserve">PAULO GARCIA AQUILINE </t>
  </si>
  <si>
    <t>E037102A@EDUCACAO.SP.GOV.BR</t>
  </si>
  <si>
    <t>MARIA CONCEICAO APARECIDA BASSO PROFA</t>
  </si>
  <si>
    <t>BRASITANIA</t>
  </si>
  <si>
    <t>E026852A@EDUCACAO.SP.GOV.BR</t>
  </si>
  <si>
    <t>DEGTGNIT@EDUCACAO.SP.GOV.BR</t>
  </si>
  <si>
    <t>ANTONIO DEFFUNE DOUTOR</t>
  </si>
  <si>
    <t>ALTO DA BRANCAL</t>
  </si>
  <si>
    <t>E049323A@EDUCACAO.SP.GOV.BR</t>
  </si>
  <si>
    <t>JOAQUIM GONCALVES DE OLIVEIRA</t>
  </si>
  <si>
    <t>CRUZALIA</t>
  </si>
  <si>
    <t>RUA PATRICIO ZANDONADI</t>
  </si>
  <si>
    <t>E033078A@EDUCACAO.SP.GOV.BR</t>
  </si>
  <si>
    <t xml:space="preserve">FORCA PUBLICA </t>
  </si>
  <si>
    <t>ONDINA RIVERA MIRANDA CINTRA PROFESSORA</t>
  </si>
  <si>
    <t>VILA HUMAITA</t>
  </si>
  <si>
    <t>RUA MARQUES DE ALEGRETE</t>
  </si>
  <si>
    <t>E008436A@EDUCACAO.SP.GOV.BR</t>
  </si>
  <si>
    <t>MARIA JOSE MORAIS DE CARVALHO PROFESSORA</t>
  </si>
  <si>
    <t>SITIO RIBEIRAO BONITO</t>
  </si>
  <si>
    <t>E911884A@EDUCACAO.SP.GOV.BR</t>
  </si>
  <si>
    <t>DURVAL EVARISTO DOS SANTOS VEREADOR</t>
  </si>
  <si>
    <t>VILA SAO CARLOS</t>
  </si>
  <si>
    <t>PRACA DOS AMORES</t>
  </si>
  <si>
    <t>E902408A@EDUCACAO.SP.GOV.BR</t>
  </si>
  <si>
    <t>IDA IOLANDA</t>
  </si>
  <si>
    <t>JARDIM SANTA INES</t>
  </si>
  <si>
    <t>THEREZINHA SACCOMANO PASSARO PROFA</t>
  </si>
  <si>
    <t>E014394A@EDUCACAO.SP.GOV.BR</t>
  </si>
  <si>
    <t>VALENTIM GENTIL</t>
  </si>
  <si>
    <t>ITAICI</t>
  </si>
  <si>
    <t>BATISTA RENZI</t>
  </si>
  <si>
    <t>E035518A@EDUCACAO.SP.GOV.BR</t>
  </si>
  <si>
    <t>ENGENHEIRO MARSILAC</t>
  </si>
  <si>
    <t>MARSILAC</t>
  </si>
  <si>
    <t>SEVERINO TAGLIARI</t>
  </si>
  <si>
    <t>RUA RICARDO TAGLIARI</t>
  </si>
  <si>
    <t>E924866A@EDUCACAO.SP.GOV.BR</t>
  </si>
  <si>
    <t>MANUEL CIRIDIAO BUARQUE PROFESSOR</t>
  </si>
  <si>
    <t>RUA CERRO CORA</t>
  </si>
  <si>
    <t>E003585A@EDUCACAO.SP.GOV.BR</t>
  </si>
  <si>
    <t>JOAO PESSOA MASCHIETTO PROF</t>
  </si>
  <si>
    <t xml:space="preserve">CESAR ABUD </t>
  </si>
  <si>
    <t>E904041A@EDUCACAO.SP.GOV.BR</t>
  </si>
  <si>
    <t xml:space="preserve">CEL JTO A EE DONA ZALINA ROLIM </t>
  </si>
  <si>
    <t>LUIS CARLOS DOUTOR</t>
  </si>
  <si>
    <t>JOAO BATISTA DE OLIVEIRA</t>
  </si>
  <si>
    <t>VILA JOSE BONIFACIO</t>
  </si>
  <si>
    <t>SEBASTIAO DE ALMEIDA MACHADO PROFESSOR</t>
  </si>
  <si>
    <t>E022160A@EDUCACAO.SP.GOV.BR</t>
  </si>
  <si>
    <t>JOSE BOMPANI VEREADOR</t>
  </si>
  <si>
    <t>VALENTINA FIGUEIREDO</t>
  </si>
  <si>
    <t>RUA JOAO GUAL</t>
  </si>
  <si>
    <t>E903474A@EDUCACAO.SP.GOV.BR</t>
  </si>
  <si>
    <t>VICTORIO FORNASARO</t>
  </si>
  <si>
    <t>E009817A@EDUCACAO.SP.GOV.BR</t>
  </si>
  <si>
    <t>CONJUNTO HABITACIONAL PARQUE DOURADO II</t>
  </si>
  <si>
    <t xml:space="preserve">AMERICO TRUFELI </t>
  </si>
  <si>
    <t>E923291A@EDUCACAO.SP.GOV.BR</t>
  </si>
  <si>
    <t>LENIO VIEIRA DE MORAES PROFESSOR</t>
  </si>
  <si>
    <t>E040551A@EDUCACAO.SP.GOV.BR</t>
  </si>
  <si>
    <t>JARDIM LUIZA II</t>
  </si>
  <si>
    <t xml:space="preserve">JORGE AMADO </t>
  </si>
  <si>
    <t>E916584A@EDUCACAO.SP.GOV.BR</t>
  </si>
  <si>
    <t>LIRIA YURICO SUMIDA PROFESSORA</t>
  </si>
  <si>
    <t>RUA CORONEL ISIDORO COIMBRA</t>
  </si>
  <si>
    <t>E032645A@EDUCACAO.SP.GOV.BR</t>
  </si>
  <si>
    <t>BARRA</t>
  </si>
  <si>
    <t>BAIRRO DA BARRA</t>
  </si>
  <si>
    <t>AZARIAS RIBEIRO CEL</t>
  </si>
  <si>
    <t>SAO  JOSE DAS LARANJEIRAS</t>
  </si>
  <si>
    <t>SAO JOSE DAS LARANJEIRAS</t>
  </si>
  <si>
    <t>E040186A@EDUCACAO.SP.GOV.BR</t>
  </si>
  <si>
    <t>JOAQUIM ADOLFO ARAUJO PROFESSOR</t>
  </si>
  <si>
    <t xml:space="preserve">FRANCISCO MADERO </t>
  </si>
  <si>
    <t>E005083A@EDUCACAO.SP.GOV.BR</t>
  </si>
  <si>
    <t>ALEXANDRE ANSALDO MOZZILLI PROFESSOR</t>
  </si>
  <si>
    <t>RUA DOUTOR FRANCISCO LOUREIRO</t>
  </si>
  <si>
    <t>E909212A@EDUCACAO.SP.GOV.BR</t>
  </si>
  <si>
    <t>KM 108</t>
  </si>
  <si>
    <t>ALMEIDA PINTO</t>
  </si>
  <si>
    <t>PRACA SAO SEBASTIAO</t>
  </si>
  <si>
    <t>E022263A@EDUCACAO.SP.GOV.BR</t>
  </si>
  <si>
    <t xml:space="preserve">JAPAO </t>
  </si>
  <si>
    <t>AVENIDA 7 DE SETEMBRO</t>
  </si>
  <si>
    <t>ENGENHO VELHO</t>
  </si>
  <si>
    <t>CAROARA</t>
  </si>
  <si>
    <t>VICENTE DE PAULO DALE COUTINHO GAL EXE</t>
  </si>
  <si>
    <t xml:space="preserve">GIOVANNI GABRIELI </t>
  </si>
  <si>
    <t>E037412A@EDUCACAO.SP.GOV.BR</t>
  </si>
  <si>
    <t>PONTE ALTA V</t>
  </si>
  <si>
    <t xml:space="preserve">FLORESTAN FERNANDES </t>
  </si>
  <si>
    <t>E925044A@EDUCACAO.SP.GOV.BR</t>
  </si>
  <si>
    <t>REPUBLICA DA BOLIVIA</t>
  </si>
  <si>
    <t>RUA OUTEIRO DA CRUZ</t>
  </si>
  <si>
    <t>E000985A@EDUCACAO.SP.GOV.BR</t>
  </si>
  <si>
    <t>EDER BERNARDES DOS SANTOS SOLDADO PM</t>
  </si>
  <si>
    <t>CONJUNTO HABITACIONAL ENCOSTA NORTE</t>
  </si>
  <si>
    <t>E916523A@EDUCACAO.SP.GOV.BR</t>
  </si>
  <si>
    <t>DELMIRA DE OLIVEIRA LOPES PROFA</t>
  </si>
  <si>
    <t>E017197A@EDUCACAO.SP.GOV.BR</t>
  </si>
  <si>
    <t>DOLORES BELEM NOVAES PROFESSORA</t>
  </si>
  <si>
    <t>RUA FRANCISCO FRANKLIN DA SILVA</t>
  </si>
  <si>
    <t>E022676A@EDUCACAO.SP.GOV.BR</t>
  </si>
  <si>
    <t>VILA BASTOS</t>
  </si>
  <si>
    <t>JOAO BATISTA CURADO PROFESSOR</t>
  </si>
  <si>
    <t>E036006A@EDUCACAO.SP.GOV.BR</t>
  </si>
  <si>
    <t>SAO FRANCISCO DA PRAIA</t>
  </si>
  <si>
    <t>MARIA REGINA MACHADO DE CASTRO GUIMARAES PROFA</t>
  </si>
  <si>
    <t xml:space="preserve">NOITIBO </t>
  </si>
  <si>
    <t>E910272A@EDUCACAO.SP.GOV.BR</t>
  </si>
  <si>
    <t>MARIA DE LOURDES GENTILLE STEFANO PROFA</t>
  </si>
  <si>
    <t>RUA PROFESSORA LAURA AUGUSTA G SCHIAVO</t>
  </si>
  <si>
    <t>E903528A@EDUCACAO.SP.GOV.BR</t>
  </si>
  <si>
    <t xml:space="preserve">MANUEL ALVES SOARES </t>
  </si>
  <si>
    <t>BERNARDINO QUERIDO PROFESSOR</t>
  </si>
  <si>
    <t>PARQUE AEROPORTO</t>
  </si>
  <si>
    <t xml:space="preserve">AUGUSTA MOREIRA DE CASTRO GUIMARAES </t>
  </si>
  <si>
    <t>E014217A@EDUCACAO.SP.GOV.BR</t>
  </si>
  <si>
    <t>GERALDO DOMINGOS CORTEZ PROFESSOR</t>
  </si>
  <si>
    <t xml:space="preserve">ALVARO DE MENDONCA </t>
  </si>
  <si>
    <t>E003074A@EDUCACAO.SP.GOV.BR</t>
  </si>
  <si>
    <t>CEL JTO A EE MARIA DE LOURDES FRANCA SILVEIRA PROFESSORA</t>
  </si>
  <si>
    <t xml:space="preserve">PEDRO NANO </t>
  </si>
  <si>
    <t>E019446A@EDUCACAO.SP.GOV.BR</t>
  </si>
  <si>
    <t xml:space="preserve">METALURGICOS </t>
  </si>
  <si>
    <t>JOSUE BENEDICTO MENDES PROFESSOR</t>
  </si>
  <si>
    <t>SUD MENUCCI PROFESSOR</t>
  </si>
  <si>
    <t>E011061A@EDUCACAO.SP.GOV.BR</t>
  </si>
  <si>
    <t>CEL JTO A EE JOAQUIM ANTONIO PEREIRA</t>
  </si>
  <si>
    <t>CELJAP@BOL.COM.BR</t>
  </si>
  <si>
    <t>RUA CORONEL JOAO DE OLIVEIRA MELO</t>
  </si>
  <si>
    <t>E037333A@EDUCACAO.SP.GOV.BR</t>
  </si>
  <si>
    <t>AVENIDA PRESIDENTE KENNEDY</t>
  </si>
  <si>
    <t>CEL JTO A EE BENEDITO FAGUNDES MARQUES</t>
  </si>
  <si>
    <t>CASTELANI</t>
  </si>
  <si>
    <t>JARDIM SANTO ONOFRE</t>
  </si>
  <si>
    <t>PIO TELLES PEIXOTO PROFESSOR</t>
  </si>
  <si>
    <t xml:space="preserve">ARTUR ORLANDO </t>
  </si>
  <si>
    <t>E000164A@EDUCACAO.SP.GOV.BR</t>
  </si>
  <si>
    <t>JOSE RODRIGUES DE FREITAS VEREADOR</t>
  </si>
  <si>
    <t>ESTRADA DO QUEIMADO</t>
  </si>
  <si>
    <t>E049815A@EDUCACAO.SP.GOV.BR</t>
  </si>
  <si>
    <t>NEUZA MARIA NAZATTO DE CARVALHO PROFA</t>
  </si>
  <si>
    <t xml:space="preserve">OURO </t>
  </si>
  <si>
    <t>E045512A@EDUCACAO.SP.GOV.BR</t>
  </si>
  <si>
    <t>LORIS NASSIF MATTAR PROFA</t>
  </si>
  <si>
    <t>ESTRADA MUNICIPAL BEASILIO VIEIRA</t>
  </si>
  <si>
    <t>E902160P@EDUCACAO.SP.GOV.BR</t>
  </si>
  <si>
    <t>VILA PROGREDIOR</t>
  </si>
  <si>
    <t>BAIRRO DOS ELIAS</t>
  </si>
  <si>
    <t>E043369A@EDUCACAO.SP.GOV.BR</t>
  </si>
  <si>
    <t>CENTRO(VARPA)</t>
  </si>
  <si>
    <t>VARPA</t>
  </si>
  <si>
    <t>PORTO NOVO</t>
  </si>
  <si>
    <t>DURVALINO GRION PROF</t>
  </si>
  <si>
    <t>RUA NOEMIA RAMAZINI DE OLIVEIRA</t>
  </si>
  <si>
    <t>E031045A@EDUCACAO.SP.GOV.BR</t>
  </si>
  <si>
    <t>JARDIM NOVA SUICA</t>
  </si>
  <si>
    <t>ARMANI PADRE</t>
  </si>
  <si>
    <t>E020254A@EDUCACAO.SP.GOV.BR</t>
  </si>
  <si>
    <t xml:space="preserve">LUISA </t>
  </si>
  <si>
    <t>OSWALD DE ANDRADE</t>
  </si>
  <si>
    <t xml:space="preserve">JOSE CARLOS DOS SANTOS MARQUES </t>
  </si>
  <si>
    <t>E037400A@EDUCACAO.SP.GOV.BR</t>
  </si>
  <si>
    <t>RUA MOREIRA DE GODOI</t>
  </si>
  <si>
    <t>CEL JTO A EE ALEXANDRE DE GUSMAO</t>
  </si>
  <si>
    <t>RUA CISPLATINA</t>
  </si>
  <si>
    <t>E004479A@EDUCACAO.SP.GOV.BR</t>
  </si>
  <si>
    <t>MARIO CARDOSO FRANCO PROFESSOR</t>
  </si>
  <si>
    <t>CIDADE DE DEUS</t>
  </si>
  <si>
    <t>RUA EMBAIXADOR JOSE CARLOS DE MACEDO SOARES</t>
  </si>
  <si>
    <t>E014285A@EDUCACAO.SP.GOV.BR</t>
  </si>
  <si>
    <t>JARDIM GERMANIA</t>
  </si>
  <si>
    <t>AFONSO SCHIMIDT</t>
  </si>
  <si>
    <t xml:space="preserve">BERNARDO PINTO </t>
  </si>
  <si>
    <t>94-96</t>
  </si>
  <si>
    <t>E011435A@EDUCACAO.SP.GOV.BR</t>
  </si>
  <si>
    <t>VILA MERCES</t>
  </si>
  <si>
    <t>PAULO FRANCISCO DE ASSIS PROF</t>
  </si>
  <si>
    <t>RUA JOSE DE OLIVEIRA BARRETO</t>
  </si>
  <si>
    <t>E014412A@EDUCACAO.SP.GOV.BR</t>
  </si>
  <si>
    <t>ANESIA MARTINS MATTOS PROFESSORA</t>
  </si>
  <si>
    <t>VILA CONCEICAO</t>
  </si>
  <si>
    <t xml:space="preserve">JUVENAL NOGUEIRA </t>
  </si>
  <si>
    <t>E020680A@EDUCACAO.SP.GOV.BR</t>
  </si>
  <si>
    <t>JARDIM MORAES PRADO II</t>
  </si>
  <si>
    <t>JARDIM MORAIS PRADO</t>
  </si>
  <si>
    <t xml:space="preserve">JOSE DIOGO ABADIANO </t>
  </si>
  <si>
    <t>195 B</t>
  </si>
  <si>
    <t>E925330A@EDUCACAO.SP.GOV.BR</t>
  </si>
  <si>
    <t>CEL JTO A EE IDALINA MACEDO COSTA SODRE DONA</t>
  </si>
  <si>
    <t>EUPHLY JALLES DOUTOR</t>
  </si>
  <si>
    <t>E027145A@EDUCACAO.SP.GOV.BR</t>
  </si>
  <si>
    <t>LUIZ ALEXANDRE DOS SANTOS</t>
  </si>
  <si>
    <t>JD BANDEIRANTES</t>
  </si>
  <si>
    <t>R ANGELO MISSON</t>
  </si>
  <si>
    <t>E921038A@EDUCACAO.SP.GOV.BR</t>
  </si>
  <si>
    <t>EMILIO JOSE SALIM MONSENHOR DOUTOR</t>
  </si>
  <si>
    <t>LOT EAMENTO S A SAUDADE</t>
  </si>
  <si>
    <t>RUA HOCHE NEGER SEGURADO</t>
  </si>
  <si>
    <t>E018740A@EDUCACAO.SP.GOV.BR</t>
  </si>
  <si>
    <t>CENTRO ATEND SOCIOEDUC ADOLESCENTE PARADA DE TAIPAS CI</t>
  </si>
  <si>
    <t>CONJUNTO RESIDENCIAL ELISIO TEIXEIRA LEITE</t>
  </si>
  <si>
    <t>TRAVESSA DA RUA  JOAO AMADO COUTINHO 1010</t>
  </si>
  <si>
    <t>RUA PROJETADA 02</t>
  </si>
  <si>
    <t>E901684A@EDUCACAO.SP.GOV.BR</t>
  </si>
  <si>
    <t>EURYDICE ZERBINI PROFESSORA</t>
  </si>
  <si>
    <t>PARQUE FONGARO</t>
  </si>
  <si>
    <t xml:space="preserve">EPIACABA </t>
  </si>
  <si>
    <t>E004480A@EDUCACAO.SP.GOV.BR</t>
  </si>
  <si>
    <t>JOSE SILVEIRA DA MOTTA PROFESSOR</t>
  </si>
  <si>
    <t xml:space="preserve">PIRACEMA </t>
  </si>
  <si>
    <t>E046231A@EDUCACAO.SP.GOV.BR</t>
  </si>
  <si>
    <t>PENITENCIARIA OSIRIS SOUZA E SILVA</t>
  </si>
  <si>
    <t>SANTA AMERICA</t>
  </si>
  <si>
    <t>KM 9,5</t>
  </si>
  <si>
    <t xml:space="preserve">ESTRADA VICINAL AURELIO ANDRADE JUNQUEIRA </t>
  </si>
  <si>
    <t>BIRAUY@GMAIL.COM</t>
  </si>
  <si>
    <t>PARQUE SAO QUIRINO</t>
  </si>
  <si>
    <t>ANNE FRANK</t>
  </si>
  <si>
    <t>RUA  GUIRA ACANGATARA</t>
  </si>
  <si>
    <t>E037000A@EDUCACAO.SP.GOV.BR</t>
  </si>
  <si>
    <t>ANTONIO CARLOS</t>
  </si>
  <si>
    <t>AVENIDA WILSON VEIGA</t>
  </si>
  <si>
    <t>E026578A@EDUCACAO.SP.GOV.BR</t>
  </si>
  <si>
    <t>PARQUE PERUCHE</t>
  </si>
  <si>
    <t>EDUARDO VAZ DOUTOR</t>
  </si>
  <si>
    <t>CERCADO GRANDE</t>
  </si>
  <si>
    <t xml:space="preserve">LIVIO ABRAMO </t>
  </si>
  <si>
    <t>E040685A@EDUCACAO.SP.GOV.BR</t>
  </si>
  <si>
    <t>MIRELLA PESCE DESIDERE PROFESSORA</t>
  </si>
  <si>
    <t>NUCLEO BARTHOLOMEU BUENO DE MIRANDA</t>
  </si>
  <si>
    <t xml:space="preserve">VINTE E UM DE SETEMBRO </t>
  </si>
  <si>
    <t>E049724A@EDUCACAO.SP.GOV.BR</t>
  </si>
  <si>
    <t>MARIA DO CARMO AUGUSTI PROFA</t>
  </si>
  <si>
    <t>JARDIM MARIO COVAS</t>
  </si>
  <si>
    <t>RUA CYRA DE OLIVEIRA PETRIN</t>
  </si>
  <si>
    <t>E435454A@EDUCACAO.SP.GOV.BR</t>
  </si>
  <si>
    <t>MARIANINA DE ROSIS MORAES PROFESSORA</t>
  </si>
  <si>
    <t>PARQUE FLORELY</t>
  </si>
  <si>
    <t>E045561A@EDUCACAO.SP.GOV.BR</t>
  </si>
  <si>
    <t xml:space="preserve">AFRICA </t>
  </si>
  <si>
    <t>JARDIM SANTA INES I</t>
  </si>
  <si>
    <t xml:space="preserve">ABELARDO ALVES DE PAIVA </t>
  </si>
  <si>
    <t>CONJUNTO HABITACIONAL PADRE MANOEL DE PAIVA</t>
  </si>
  <si>
    <t>JOSE BATISTA CAMPOS</t>
  </si>
  <si>
    <t>JARDIM CARAGUAVA</t>
  </si>
  <si>
    <t>E045172A@EDUCACAO.SP.GOV.BR</t>
  </si>
  <si>
    <t>CEL JTO A EE PEIXOTO GOMIDE</t>
  </si>
  <si>
    <t>AVENIDA PEIXOTO GOMIDE</t>
  </si>
  <si>
    <t>ERNESTINA.XAVIER@HOTMAIL.COM</t>
  </si>
  <si>
    <t>PAULO SETUBAL</t>
  </si>
  <si>
    <t>E000590A@EDUCACAO.SP.GOV.BR</t>
  </si>
  <si>
    <t>CEL JTO A EE THEODORO CORREA CINTRA PROF</t>
  </si>
  <si>
    <t>V PAULISTA</t>
  </si>
  <si>
    <t>JOAQUIM CORREA CINTRA</t>
  </si>
  <si>
    <t>E013286A@EDUCACAO.SP.GOV.BR</t>
  </si>
  <si>
    <t>ZILDA COMEGNO MONTI PROFESSORA</t>
  </si>
  <si>
    <t>VILA SAUL</t>
  </si>
  <si>
    <t>RUA FRANCISCO SANSON</t>
  </si>
  <si>
    <t>E904223A@EDUCACAO.SP.GOV.BR</t>
  </si>
  <si>
    <t>ARCHITICLINO SANTOS PROFESSOR</t>
  </si>
  <si>
    <t>RUA MAESTRO ITALO IZZO</t>
  </si>
  <si>
    <t>E004066A@EDUCACAO.SP.GOV.BR</t>
  </si>
  <si>
    <t>MANOEL DE NOBREGA DEPUTADO</t>
  </si>
  <si>
    <t>E002951A@EDUCACAO.SP.GOV.BR</t>
  </si>
  <si>
    <t>AFFONSO DE CARVALHO DESEMBARGADOR</t>
  </si>
  <si>
    <t>AVENIDA ANTONIO JOAQUIM OLIVEIRA</t>
  </si>
  <si>
    <t>E013468A@EDUCACAO.SP.GOV.BR</t>
  </si>
  <si>
    <t>JARDIM AMERICA DO</t>
  </si>
  <si>
    <t xml:space="preserve">PEDRO DA CUNHA ALBUQUERQUE LOPES </t>
  </si>
  <si>
    <t xml:space="preserve">E908642A@EDUCACAO.SP.GOV.BR </t>
  </si>
  <si>
    <t>E014312A@EDUCACAO.SP.GOV.BR</t>
  </si>
  <si>
    <t>CABUCU</t>
  </si>
  <si>
    <t>MERCIA MARIA PRETTI SOARES PROFESSORA</t>
  </si>
  <si>
    <t>E900941A@EDUCACAO.SP.GOV.BR</t>
  </si>
  <si>
    <t>JOAQUIM ANTONIO LADEIRA PROFESSOR</t>
  </si>
  <si>
    <t>VILA BOSSI</t>
  </si>
  <si>
    <t>RUA CAPITAO ALVARO PEREIRA</t>
  </si>
  <si>
    <t>E019458A@EDUCACAO.SP.GOV.BR</t>
  </si>
  <si>
    <t>PEDRO FERREIRA CINTRA PROF</t>
  </si>
  <si>
    <t>E017516A@EDUCACAO.SP.GOV.BR</t>
  </si>
  <si>
    <t>JOAQUIM ANTONIO PEREIRA</t>
  </si>
  <si>
    <t>AV DOS ARNALDOS</t>
  </si>
  <si>
    <t>E026797A@EDUCACAO.SP.GOV.BR</t>
  </si>
  <si>
    <t>VILA ARENS</t>
  </si>
  <si>
    <t>RUA SILVANO RIBEIRO DIROZ</t>
  </si>
  <si>
    <t>REYNALDO KUNTZ BUSCH DR</t>
  </si>
  <si>
    <t>PRACA GUARANI</t>
  </si>
  <si>
    <t>E012359A@EDUCACAO.SP.GOV.BR</t>
  </si>
  <si>
    <t>JARDIM CASTRO ALVES</t>
  </si>
  <si>
    <t>JULIETA VIANNA SIMOES DE SANT ANNA PROFESSORA</t>
  </si>
  <si>
    <t xml:space="preserve">ROSA AIZEMBERG </t>
  </si>
  <si>
    <t>E041270A@EDUCACAO.SP.GOV.BR</t>
  </si>
  <si>
    <t>SAO FRANCISCO DE ASSIS</t>
  </si>
  <si>
    <t>JOAO BATISTA DE AQUINO PE</t>
  </si>
  <si>
    <t>AVENIDA JOAO TRAVAIN</t>
  </si>
  <si>
    <t>E025987A@EDUCACAO.SP.GOV.BR</t>
  </si>
  <si>
    <t>NARANDIBA</t>
  </si>
  <si>
    <t>EDUARDO VELHO FILHO PROF</t>
  </si>
  <si>
    <t>VILA VERGUEIRO</t>
  </si>
  <si>
    <t xml:space="preserve">VANGELIO MONDELLI </t>
  </si>
  <si>
    <t>1 23</t>
  </si>
  <si>
    <t>E025240A@EDUCACAO.SP.GOV.BR</t>
  </si>
  <si>
    <t>CENTRO DE RESSOCIALIZACAO ARACATUBA CLASSES PROV</t>
  </si>
  <si>
    <t>RUA SACADURA CABRAL</t>
  </si>
  <si>
    <t>JARDIM DINORAH</t>
  </si>
  <si>
    <t>IGNACIO GIOIA MONSENHOR</t>
  </si>
  <si>
    <t>VIA DE ACESSO JOAO ROMAN</t>
  </si>
  <si>
    <t>E037874A@EDUCACAO.SP.GOV.BR</t>
  </si>
  <si>
    <t>DANTE GUEDINE FILHO PROF</t>
  </si>
  <si>
    <t>PROLONGAMENTO VILA INDUSTRIAL</t>
  </si>
  <si>
    <t xml:space="preserve">DIONIZIO FACIOLI </t>
  </si>
  <si>
    <t>E022950A@EDUCACAO.SP.GOV.BR</t>
  </si>
  <si>
    <t>MENDONCA</t>
  </si>
  <si>
    <t>MARIA ROSA CAROLINO DOS SANTOS PROFESSORA</t>
  </si>
  <si>
    <t>PARQUE SILVA AZEVEDO (NOVA VENEZA)</t>
  </si>
  <si>
    <t>E045597A@EDUCACAO.SP.GOV.BR</t>
  </si>
  <si>
    <t>JULIA RIOS ATHAYDE PROFESSORA</t>
  </si>
  <si>
    <t xml:space="preserve">JOAO PINTO </t>
  </si>
  <si>
    <t>E900370A@EDUCACAO.SP.GOV.BR</t>
  </si>
  <si>
    <t>WANDA COSTA DAHER PROFESSORA</t>
  </si>
  <si>
    <t>HABITETO - ANA PAULA ELEUTERIO</t>
  </si>
  <si>
    <t xml:space="preserve">CHICO XAVIER </t>
  </si>
  <si>
    <t>E924885A@EDUCACAO.SP.GOV.BR</t>
  </si>
  <si>
    <t>HOSP DE CUSTODIA E TRATAMENTO PSIQ PROF ANDRE TEIXEIRA LIMA</t>
  </si>
  <si>
    <t>ELIZETE DE OLIVEIRA BERTINI</t>
  </si>
  <si>
    <t>E010078A@EDUCACAO.SP.GOV.BR</t>
  </si>
  <si>
    <t>FLORESTAN FERNANDES</t>
  </si>
  <si>
    <t>E925500A@EDUCACAO.SP.GOV.BR</t>
  </si>
  <si>
    <t>RUA DOS ANDRADAS</t>
  </si>
  <si>
    <t>E025367A@EDUCACAO.SP.GOV.BR</t>
  </si>
  <si>
    <t>JOAQUIM TORRES SANTIAGO PROFESSOR</t>
  </si>
  <si>
    <t xml:space="preserve">ANTONIO BONICI </t>
  </si>
  <si>
    <t>E904569A@EDUCACAO.SP.GOV.BR</t>
  </si>
  <si>
    <t>MORRO DO ALGODAO</t>
  </si>
  <si>
    <t>MARIA TRUJILO TORLONI</t>
  </si>
  <si>
    <t>E009350A@EDUCACAO.SP.GOV.BR</t>
  </si>
  <si>
    <t>CEL JTO A EE JUSTINO GOMES DE CASTRO MAESTRO</t>
  </si>
  <si>
    <t>ELIZA RAQUEL MACEDO DE SOUZA PROFA</t>
  </si>
  <si>
    <t xml:space="preserve">DARCI MANO </t>
  </si>
  <si>
    <t>E003050A@EDUCACAO.SP.GOV.BR</t>
  </si>
  <si>
    <t>MARIA DAS GRACAS SALES DE OLIVEIRA PROFA</t>
  </si>
  <si>
    <t>JARDIM MONTE SERRAT</t>
  </si>
  <si>
    <t>RUA PREFEITO JOSE BASILIO ALVARENGA</t>
  </si>
  <si>
    <t>E901878A@EDUCACAO.SP.GOV.BR</t>
  </si>
  <si>
    <t>AURORA SCODRO GROFF</t>
  </si>
  <si>
    <t>VILA MARIA HELENA</t>
  </si>
  <si>
    <t>RUA TAPUIA</t>
  </si>
  <si>
    <t>E907424A@EDUCACAO.SP.GOV.BR</t>
  </si>
  <si>
    <t>MARCO ANTONIO PRUDENTE DE TOLEDO PROFESSOR</t>
  </si>
  <si>
    <t>E922924A@EDUCACAO.SP.GOV.BR</t>
  </si>
  <si>
    <t>SILVIA JORGE POLLASTRINI PROFESSORA</t>
  </si>
  <si>
    <t>RUA PROFESSORA.ALICE T C SARAIVA</t>
  </si>
  <si>
    <t>E011952A@EDUCACAO.SP.GOV.BR</t>
  </si>
  <si>
    <t>GUIDO ROSOLEN</t>
  </si>
  <si>
    <t xml:space="preserve">GUIDO ROSOLEM </t>
  </si>
  <si>
    <t>E017255A@EDUCACAO.SP.GOV.BR</t>
  </si>
  <si>
    <t>TANCREDO NEVES PRESIDENTE</t>
  </si>
  <si>
    <t xml:space="preserve">ESTER </t>
  </si>
  <si>
    <t>DAS POSSES</t>
  </si>
  <si>
    <t>RUA DOS PINUS</t>
  </si>
  <si>
    <t>E014667A@EDUCACAO.SP.GOV.BR</t>
  </si>
  <si>
    <t>PONTE DE SAO JOAO</t>
  </si>
  <si>
    <t>ACCACIO DE VASCONCELLOS CAMARGO PROFESSOR</t>
  </si>
  <si>
    <t>E016196A@EDUCACAO.SP.GOV.BR</t>
  </si>
  <si>
    <t>VILA ISIS CRISTINA</t>
  </si>
  <si>
    <t xml:space="preserve">MARIA ZILDA GAMBA NATEL </t>
  </si>
  <si>
    <t>E925469A@EDUCACAO.SP.GOV.BR</t>
  </si>
  <si>
    <t>ALFREDO ROBERTO</t>
  </si>
  <si>
    <t>PARQUE RESIDENCIAL CASA BRANCA</t>
  </si>
  <si>
    <t xml:space="preserve">ISABEL CASTANHEDA MAYER </t>
  </si>
  <si>
    <t>E908460A@EDUCACAO.SP.GOV.BR</t>
  </si>
  <si>
    <t>CARLOS DE LAET PROF</t>
  </si>
  <si>
    <t>VILA AURORA (ZONA NORTE)</t>
  </si>
  <si>
    <t xml:space="preserve">ALBERTINA VIEIRA DA SILVA GORDO </t>
  </si>
  <si>
    <t>E000905A@EDUCACAO.SP.GOV.BR</t>
  </si>
  <si>
    <t>OLGA FONSECA PROFESSORA</t>
  </si>
  <si>
    <t>(ANTIGO JARDIM DO PARQUE )</t>
  </si>
  <si>
    <t>RUA NATAL</t>
  </si>
  <si>
    <t>E039512A@EDUCACAO.SP.GOV.BR</t>
  </si>
  <si>
    <t>INOCOOP II</t>
  </si>
  <si>
    <t xml:space="preserve">ELIAS DABARIAN </t>
  </si>
  <si>
    <t>E925123A@EDUCACAO.SP.GOV.BR</t>
  </si>
  <si>
    <t>ISAIAS LUIZ MATIAZZO</t>
  </si>
  <si>
    <t>E005587A@EDUCACAO.SP.GOV.BR</t>
  </si>
  <si>
    <t>CORA CORALINA POETISA</t>
  </si>
  <si>
    <t>ESTRADA DO RIO PEQUENO</t>
  </si>
  <si>
    <t>E904485A@EDUCACAO.SP.GOV.BR</t>
  </si>
  <si>
    <t>RUTH DALVA FERRAZ FARAO PROFESSORA</t>
  </si>
  <si>
    <t>RUA CUSTODIO RIBEIRO</t>
  </si>
  <si>
    <t>E027881A@EDUCACAO.SP.GOV.BR</t>
  </si>
  <si>
    <t>ARNALDO LAURINDO PROFESSOR</t>
  </si>
  <si>
    <t xml:space="preserve">ALTINO ALVES DE ABREU </t>
  </si>
  <si>
    <t>E046346A@EDUCACAO.SP.GOV.BR</t>
  </si>
  <si>
    <t>VILA GODINHO</t>
  </si>
  <si>
    <t>ORACINA CORREA DE MORAES RODINE PROFA</t>
  </si>
  <si>
    <t xml:space="preserve">HUMBERTO REIS ALVES </t>
  </si>
  <si>
    <t>E043655A@EDUCACAO.SP.GOV.BR</t>
  </si>
  <si>
    <t>ARIOVALDO PUPO AMORIM PROFESSOR</t>
  </si>
  <si>
    <t>E037291A@EDUCACAO.SP.GOV.BR</t>
  </si>
  <si>
    <t>IOLANDA VELLUTINI PROFESSORA</t>
  </si>
  <si>
    <t>JOAO ANTONIO ROMAO MAESTRO</t>
  </si>
  <si>
    <t>E037205A@EDUCACAO.SP.GOV.BR</t>
  </si>
  <si>
    <t>SAGRES</t>
  </si>
  <si>
    <t>WALTER BELIAN</t>
  </si>
  <si>
    <t>JARDIM SANTA ADELIA</t>
  </si>
  <si>
    <t>SERGIO SAO</t>
  </si>
  <si>
    <t>E003335A@EDUCACAO.SP.GOV.BR</t>
  </si>
  <si>
    <t>PARQUE RODOVIAS</t>
  </si>
  <si>
    <t>CENTRO DE DETENCAO PROVISORIA PIRACICABA</t>
  </si>
  <si>
    <t>RODOVIA PIRACICABA LIMEIRA</t>
  </si>
  <si>
    <t>CDPPIRACICABA@CDPPIR.SAP.SP.GOV.BR</t>
  </si>
  <si>
    <t>CLEOFANO MOTA</t>
  </si>
  <si>
    <t>RUA MANOEL HIPOLITO</t>
  </si>
  <si>
    <t>E032657A@EDUCACAO.SP.GOV.BR</t>
  </si>
  <si>
    <t>ALFREDO INACIO TRINDADE</t>
  </si>
  <si>
    <t xml:space="preserve">JOAO ROSA </t>
  </si>
  <si>
    <t>E001168A@EDUCACAO.SP.GOV.BR</t>
  </si>
  <si>
    <t>JOAQUIM SILVERIO GOMES DOS REIS PROFESSOR</t>
  </si>
  <si>
    <t>COHAB JOSE  BONIFACIO</t>
  </si>
  <si>
    <t>RUA GUILHERME DE VALENCIA</t>
  </si>
  <si>
    <t>E048665A@EDUCACAO.SP.GOV.BR</t>
  </si>
  <si>
    <t>DOM PEDRO I</t>
  </si>
  <si>
    <t>SEBASTIAO FARIA ZIMBRES PROFESSOR</t>
  </si>
  <si>
    <t>VILA MARILENA</t>
  </si>
  <si>
    <t xml:space="preserve">QUINTA DO PACO </t>
  </si>
  <si>
    <t>E003268A@EDUCACAO.SP.GOV.BR</t>
  </si>
  <si>
    <t>RODOLFO JOSE DA COSTA E SILVA</t>
  </si>
  <si>
    <t>RUA DOUTOR JORGE BALDUZZI</t>
  </si>
  <si>
    <t>E924436A@EDUCACAO.SP.GOV.BR</t>
  </si>
  <si>
    <t>ITAEL DE MATTOS PROFESSOR</t>
  </si>
  <si>
    <t>E028400A@EDUCACAO.SP.GOV.BR</t>
  </si>
  <si>
    <t>CARLOS AUGUSTO DE FREITAS VILLALVA JUNIOR DOUTOR</t>
  </si>
  <si>
    <t>AVENIDA ENGENHEIRO ARMANDO DE ARRUDA PEREIRA</t>
  </si>
  <si>
    <t>E004704A@EDUCACAO.SP.GOV.BR</t>
  </si>
  <si>
    <t>ENZO BRUNO CARRAMASCHI PROFESSOR</t>
  </si>
  <si>
    <t>BILAC</t>
  </si>
  <si>
    <t>RUA DA CONCEICAO</t>
  </si>
  <si>
    <t>E030235A@EDUCACAO.SP.GOV.BR</t>
  </si>
  <si>
    <t>EDUARDO SILVA PROF</t>
  </si>
  <si>
    <t>E921178A@EDUCACAO.SP.GOV.BR</t>
  </si>
  <si>
    <t>ADIWALDE DE OLIVEIRA COELHO PROFESSOR</t>
  </si>
  <si>
    <t>E922420A@EDUCACAO.SP.GOV.BR</t>
  </si>
  <si>
    <t>CLEMENTE MARTON SEGURA PADRE</t>
  </si>
  <si>
    <t>E028745A@EDUCACAO.SP.GOV.BR</t>
  </si>
  <si>
    <t>BARRO BRANCO</t>
  </si>
  <si>
    <t>SANTA RITA D'OESTE</t>
  </si>
  <si>
    <t>SANTA RITA D OESTE</t>
  </si>
  <si>
    <t>EMBURA</t>
  </si>
  <si>
    <t>JARDIM CANADA</t>
  </si>
  <si>
    <t>MARIA HELENA GONCALVES DE ARRUDA PROFESSORA</t>
  </si>
  <si>
    <t>E269359A@EDUCACAO.SP.GOV.BR</t>
  </si>
  <si>
    <t>OSVALDO GIACOIA DOUTOR</t>
  </si>
  <si>
    <t>(ANTIGO VILA ALICE)</t>
  </si>
  <si>
    <t>E007468A@EDUCACAO.SP.GOV.BR</t>
  </si>
  <si>
    <t>MARIA PECCIOLI GIANNASI PROFESSORA</t>
  </si>
  <si>
    <t>E005236A@EDUCACAO.SP.GOV.BR</t>
  </si>
  <si>
    <t>ELVIRA SANTOS DE OLIVEIRA DONA</t>
  </si>
  <si>
    <t>PRACA MOGI MIRIM</t>
  </si>
  <si>
    <t>E017681A@EDUCACAO.SP.GOV.BR</t>
  </si>
  <si>
    <t>VILA SCARPELLI</t>
  </si>
  <si>
    <t>GALDINO LOPES CHAGAS PROFESSOR</t>
  </si>
  <si>
    <t>JARDIM MARISTELA</t>
  </si>
  <si>
    <t xml:space="preserve">SABAO </t>
  </si>
  <si>
    <t>E000279A@EDUCACAO.SP.GOV.BR</t>
  </si>
  <si>
    <t>CEL JTO A EE LEME CARDEAL</t>
  </si>
  <si>
    <t>PRACA PRESIDENTE KENNEDY</t>
  </si>
  <si>
    <t>CLOTHILDE MARTINS ZANEI PROFESSORA</t>
  </si>
  <si>
    <t xml:space="preserve">LORETO </t>
  </si>
  <si>
    <t>E008114A@EDUCACAO.SP.GOV.BR</t>
  </si>
  <si>
    <t>PARQUE PAYOL</t>
  </si>
  <si>
    <t>PARQUE PAYOL I</t>
  </si>
  <si>
    <t>E925834A@EDUCACAO.SP.GOV.BR</t>
  </si>
  <si>
    <t>FRANCISCO AUGUSTO DA COSTA BRAGA PROF</t>
  </si>
  <si>
    <t xml:space="preserve">PEDRO CAPPIO </t>
  </si>
  <si>
    <t>E012920A@EDUCACAO.SP.GOV.BR</t>
  </si>
  <si>
    <t>KM 5</t>
  </si>
  <si>
    <t>JOSE BELUCIO</t>
  </si>
  <si>
    <t>ALBINO MININELE</t>
  </si>
  <si>
    <t>E908137A@EDUCACAO.SP.GOV.BR</t>
  </si>
  <si>
    <t>ZENAIDE PERETO RIBEIRO ROCHA PROFESSORA</t>
  </si>
  <si>
    <t>CONJUNTO HABITACIONAL GILBERTO ROSSETTI</t>
  </si>
  <si>
    <t xml:space="preserve">MARCOS FOGARIN </t>
  </si>
  <si>
    <t>E901295A@EDUCACAO.SP.GOV.BR</t>
  </si>
  <si>
    <t>ALBERTO GRAF CAPITAO</t>
  </si>
  <si>
    <t>RUA CAJAMAR</t>
  </si>
  <si>
    <t>E005575A@EDUCACAO.SP.GOV.BR</t>
  </si>
  <si>
    <t>JARDIM NOVO CAMPOS ELISIOS</t>
  </si>
  <si>
    <t>PARURU</t>
  </si>
  <si>
    <t>PASSAGEM</t>
  </si>
  <si>
    <t>E923229A@EDUCACAO.SP.GOV.BR</t>
  </si>
  <si>
    <t>PENITENCIARIA I MARIO MOURA ALBUQUERQUE</t>
  </si>
  <si>
    <t xml:space="preserve">EDGARD MAXIMO ZAMBOTO </t>
  </si>
  <si>
    <t>BENEDITO FLORES DE AZEVEDO</t>
  </si>
  <si>
    <t>LOTEAMENTO JOAO DE BARROS</t>
  </si>
  <si>
    <t xml:space="preserve">EMILIO HADAMI KAMIMURA </t>
  </si>
  <si>
    <t>E911124A@EDUCACAO.SP.GOV.BR</t>
  </si>
  <si>
    <t>UNIAO DE VILA NOVA</t>
  </si>
  <si>
    <t>CEEJA TANCREDO NEVES PRESIDENTE</t>
  </si>
  <si>
    <t>VILA SOUTO</t>
  </si>
  <si>
    <t xml:space="preserve">CARLOS DE CAMPOS QUADRA </t>
  </si>
  <si>
    <t>E980067A@EDUCACAO.SP.GOV.BR</t>
  </si>
  <si>
    <t>JOSE GILBERTO DE OLIVEIRA SOUZA PROFESSOR</t>
  </si>
  <si>
    <t>JARDIM DOLORES</t>
  </si>
  <si>
    <t>RUA APARECIDO COSSI</t>
  </si>
  <si>
    <t>E905665A@EDUCACAO.SP.GOV.BR</t>
  </si>
  <si>
    <t>PONTALINDA</t>
  </si>
  <si>
    <t>GENTIL DE CAMARGO PROFESSOR</t>
  </si>
  <si>
    <t>ESTRADA MUNICIPAL PROFESSOR DOUTOR JOSE LUIZ CEMBRANELLI</t>
  </si>
  <si>
    <t>E901600A@EDUCACAO.SP.GOV.BR</t>
  </si>
  <si>
    <t>MARIA IGNES ARAUJO PAULA SANTOS PROFESSORA</t>
  </si>
  <si>
    <t>E036161A@EDUCACAO.SP.GOV.BR</t>
  </si>
  <si>
    <t>JARDIM MARTINS</t>
  </si>
  <si>
    <t>JOSE ABRAO MELHEM</t>
  </si>
  <si>
    <t>VILA PIACENTI</t>
  </si>
  <si>
    <t>RUA OSCAR RAYEL</t>
  </si>
  <si>
    <t>E029014A@EDUCACAO.SP.GOV.BR</t>
  </si>
  <si>
    <t xml:space="preserve">ANTONIO FRANCISCO COUTINHO </t>
  </si>
  <si>
    <t>OSCAR WALDOMIRO DE VASCONCELLOS PROFESSOR</t>
  </si>
  <si>
    <t>BARRANIA</t>
  </si>
  <si>
    <t>PRACA SANTO ANTONIO</t>
  </si>
  <si>
    <t>E019240A@EDUCACAO.SP.GOV.BR</t>
  </si>
  <si>
    <t>CEL JTO A EE MONSENHOR BICUDO</t>
  </si>
  <si>
    <t>E0985508A@EDUCACAO.SP.GOV.BR</t>
  </si>
  <si>
    <t>HUMBERTO VICTORAZZO PROFESSOR</t>
  </si>
  <si>
    <t>RUA APARECIDA</t>
  </si>
  <si>
    <t>E015921A@EDUCACAO.SP.GOV.BR</t>
  </si>
  <si>
    <t>GUAIANAS</t>
  </si>
  <si>
    <t>JOSE ARANTES TERRA PROF</t>
  </si>
  <si>
    <t>RUA ALVORADA</t>
  </si>
  <si>
    <t>E030065A@EDUCACAO.SP.GOV.BR</t>
  </si>
  <si>
    <t>CENTRO DE ATEND SOCIOEDUC AO ADOLESCENTE OURO PRETO CI</t>
  </si>
  <si>
    <t>CARLOTA DE NEGREIROS ROCHA PROFA</t>
  </si>
  <si>
    <t>FRAGATA</t>
  </si>
  <si>
    <t xml:space="preserve">ANTONIO AUGUSTO NETTO </t>
  </si>
  <si>
    <t>E033736A@EDUCACAO.SP.GOV.BR</t>
  </si>
  <si>
    <t>FERNAO DIAS PAES LEME</t>
  </si>
  <si>
    <t>E917011A@EDUCACAO.SP.GOV.BR</t>
  </si>
  <si>
    <t>DIRCE LEOPOLDINA CINTRA VILLAS BOAS PROFESSORA</t>
  </si>
  <si>
    <t>CONJUNTO HABITACIONAL TERRA DOS IPES II (FASE II)</t>
  </si>
  <si>
    <t xml:space="preserve">ALAMEDA DAS GREVILEAS </t>
  </si>
  <si>
    <t>E924325A@EDUCACAO.SP.GOV.BR</t>
  </si>
  <si>
    <t>GENOEFA D AQUINO PACITTI PROFESSORA</t>
  </si>
  <si>
    <t>JARDIM PALMIRA</t>
  </si>
  <si>
    <t>RUA OLIMPIO MARTINS</t>
  </si>
  <si>
    <t>E006087A@EDUCACAO.SP.GOV.BR</t>
  </si>
  <si>
    <t>FERNAO DIAS PAES</t>
  </si>
  <si>
    <t>PEDROSO DE MORAIS</t>
  </si>
  <si>
    <t>E003682A@EDUCACAO.SP.GOV.BR</t>
  </si>
  <si>
    <t>BAIRRO JAIRE</t>
  </si>
  <si>
    <t>JAIRE</t>
  </si>
  <si>
    <t>ESTRADA MUNICIPAL IGUAPE PARIQUERA - ACU</t>
  </si>
  <si>
    <t>E919559A@EDUCACAO.SP.GOV.BR</t>
  </si>
  <si>
    <t>JOAO DE CASTRO GONCALVES DR</t>
  </si>
  <si>
    <t>CONSERVA</t>
  </si>
  <si>
    <t xml:space="preserve">TIBIRICA </t>
  </si>
  <si>
    <t>E017164A@EDUCACAO.SP.GOV.BR</t>
  </si>
  <si>
    <t>AMELIA KERR NOGUEIRA PROFESSORA</t>
  </si>
  <si>
    <t>JARDIM HORIZONTE AZUL</t>
  </si>
  <si>
    <t>AVENIDA  DOS FUNCIONARIOS PUBLICOS</t>
  </si>
  <si>
    <t>E005411A@EDUCACAO.SP.GOV.BR</t>
  </si>
  <si>
    <t>FLORINDA CARDOSO PROFESSORA</t>
  </si>
  <si>
    <t xml:space="preserve">ITAUNA </t>
  </si>
  <si>
    <t>E000759A@EDUCACAO.SP.GOV.BR</t>
  </si>
  <si>
    <t>WILSON PRESTES MIRAMONTES PROFESSOR</t>
  </si>
  <si>
    <t xml:space="preserve">LEVANTE SANTUCCI </t>
  </si>
  <si>
    <t>E039809A@EDUCACAO.SP.GOV.BR</t>
  </si>
  <si>
    <t>VICTOR BRITTO BASTOS PROFESSOR</t>
  </si>
  <si>
    <t xml:space="preserve">JOSE NOGUEIRA DE CARVALHO </t>
  </si>
  <si>
    <t>E028733A@EDUCACAO.SP.GOV.BR</t>
  </si>
  <si>
    <t>ESTRADA MUNICIPAL JOSE BENEDITO DE OLIVEIRA</t>
  </si>
  <si>
    <t>SOUZA</t>
  </si>
  <si>
    <t>CENTRO ATEND SOCIOEDUC AO ADOLESCENTE NOGUEIRA 27 CI</t>
  </si>
  <si>
    <t>KM19,5</t>
  </si>
  <si>
    <t>E908400A@EDUCACAO.SP.GOV.BR</t>
  </si>
  <si>
    <t>RIACHO GRANDE</t>
  </si>
  <si>
    <t>PEDRO TORRES PROF</t>
  </si>
  <si>
    <t>RUA AMANDO DE BARROS</t>
  </si>
  <si>
    <t>E014941A@EDUCACAO.SP.GOV.BR</t>
  </si>
  <si>
    <t>JARDIM EDEN</t>
  </si>
  <si>
    <t>FERNANDO GUEDES DE MORAES PROF</t>
  </si>
  <si>
    <t>RUA DOUTOR ANTONIO JARBAS VEIGA DE BARROS</t>
  </si>
  <si>
    <t>E916432A@EDUCACAO.SP.GOV.BR</t>
  </si>
  <si>
    <t>HERACLIDES BATALHA DE CAMARGO DESEMBARGADOR</t>
  </si>
  <si>
    <t xml:space="preserve">MARIA DO CARMO INESTAL FERRER </t>
  </si>
  <si>
    <t>E912177A@EDUCACAO.SP.GOV.BR</t>
  </si>
  <si>
    <t>JOAO ALVES DE ALMEIDA PROFESSOR</t>
  </si>
  <si>
    <t>TANQUINHO (GUAMIUM)</t>
  </si>
  <si>
    <t>RUA DOUTOR ALBERTO COURY</t>
  </si>
  <si>
    <t>E021040A@EDUCACAO.SP.GOV.BR</t>
  </si>
  <si>
    <t xml:space="preserve">FERNANDO ARENS </t>
  </si>
  <si>
    <t>CEL JTO A EE SECKLER MONSENHOR</t>
  </si>
  <si>
    <t xml:space="preserve">MONSENHOR SECKLER </t>
  </si>
  <si>
    <t>CENTRO COMUNITARIO</t>
  </si>
  <si>
    <t>PAULO MENDES SILVA</t>
  </si>
  <si>
    <t>E019768A@EDUCACAO.SP.GOV.BR</t>
  </si>
  <si>
    <t>WILSON RACHID</t>
  </si>
  <si>
    <t xml:space="preserve">ITAIM </t>
  </si>
  <si>
    <t>E923597A@EDUCACAO.SP.GOV.BR</t>
  </si>
  <si>
    <t>JARDIM CAMPESTRE</t>
  </si>
  <si>
    <t xml:space="preserve">FAGUNDES VARELA </t>
  </si>
  <si>
    <t>LUIZ BIANCONI</t>
  </si>
  <si>
    <t>JARDIM ANZAI</t>
  </si>
  <si>
    <t>E007183A@EDUCACAO.SP.GOV.BR</t>
  </si>
  <si>
    <t>ANTONIO DIEDERICHSEN</t>
  </si>
  <si>
    <t>E023848A@EDUCACAO.SP.GOV.BR</t>
  </si>
  <si>
    <t>JOAO DIONISIO PROFESSOR</t>
  </si>
  <si>
    <t>E027339A@EDUCACAO.SP.GOV.BR</t>
  </si>
  <si>
    <t>AVENIDA RIO DO PEIXE</t>
  </si>
  <si>
    <t>E017437A@EDUCACAO.SP.GOV.BR</t>
  </si>
  <si>
    <t>OCTAVIO PIMENTA REIS</t>
  </si>
  <si>
    <t>JARDIM SENADOR VERGUEIRO</t>
  </si>
  <si>
    <t>RUA PROFESSORA FACUNDA LANGE ADRIEN</t>
  </si>
  <si>
    <t>E047314A@EDUCACAO.SP.GOV.BR</t>
  </si>
  <si>
    <t>PERCIO PUCCINI PROFESSOR</t>
  </si>
  <si>
    <t>E036213A@EDUCACAO.SP.GOV.BR</t>
  </si>
  <si>
    <t>JARDIM BOTUJURU</t>
  </si>
  <si>
    <t>JOEL ANTONIO DE LIMA GENESIO PROFESSOR</t>
  </si>
  <si>
    <t xml:space="preserve">ARTUR JORGE GUAZZI </t>
  </si>
  <si>
    <t>E047673A@EDUCACAO.SP.GOV.BR</t>
  </si>
  <si>
    <t>LUIZ ZACHARIAS DE LIMA DOUTOR</t>
  </si>
  <si>
    <t>ANANIAS DE CARVALHO</t>
  </si>
  <si>
    <t>E023577A@EDUCACAO.SP.GOV.BR</t>
  </si>
  <si>
    <t>PARQUE ANHANGUERA</t>
  </si>
  <si>
    <t>PARQUE ANHANGUERA  RESIDENCIAL SOL NASCENTE</t>
  </si>
  <si>
    <t>E923624A@EDUCACAO.SP.GOV.BR</t>
  </si>
  <si>
    <t>JARDIM CAMPO BELO</t>
  </si>
  <si>
    <t>ROMANA DE OLIVEIRA SALLES CUNHA PROFA</t>
  </si>
  <si>
    <t xml:space="preserve">MONTE ALEGRE DO SUL </t>
  </si>
  <si>
    <t>E913157A@EDUCACAO.SP.GOV.BR</t>
  </si>
  <si>
    <t>IVANI APARECIDA QUEIROZ PEREZ PROFESSORA</t>
  </si>
  <si>
    <t xml:space="preserve">PARQUE EUCLIDES  MIRANDA </t>
  </si>
  <si>
    <t>RUA PRESIDENTE MARECHAL FLORIANO PEIXOTO</t>
  </si>
  <si>
    <t>E924982A@EDUCACAO.SP.GOV.BR</t>
  </si>
  <si>
    <t>SANTA CRUZ DA ESPERANCA</t>
  </si>
  <si>
    <t>VILA IZABEL</t>
  </si>
  <si>
    <t>AVENIDA PEDRO PIRES DE MELO</t>
  </si>
  <si>
    <t>E924878A@EDUCACAO.SP.GOV.BR</t>
  </si>
  <si>
    <t>SITIO PINHEIRINHO</t>
  </si>
  <si>
    <t>VERA TEREZA</t>
  </si>
  <si>
    <t>JOAO DE FARIA</t>
  </si>
  <si>
    <t>AVENIDA ANTONIO PRADO</t>
  </si>
  <si>
    <t>E022861A@EDUCACAO.SP.GOV.BR</t>
  </si>
  <si>
    <t>FRANCISCO MATARAZZO SOBRINHO</t>
  </si>
  <si>
    <t>E038738A@EDUCACAO.SP.GOV.BR</t>
  </si>
  <si>
    <t>VILA PEREIRA</t>
  </si>
  <si>
    <t>PRACA NOSSA SENHORA DE LOURDES</t>
  </si>
  <si>
    <t>GEMMA VASCONCELOS CAMARGO CAPELLO PROFA</t>
  </si>
  <si>
    <t>PARQUE OLARIA</t>
  </si>
  <si>
    <t>E900459A@EDUCACAO.SP.GOV.BR</t>
  </si>
  <si>
    <t>LUDOVINA CREDIDIO PEIXOTO</t>
  </si>
  <si>
    <t>RUA JESUINO ARRUDA</t>
  </si>
  <si>
    <t>E003736A@EDUCACAO.SP.GOV.BR</t>
  </si>
  <si>
    <t>CENTRO DE RESSOCIALIZACAO MASCULINO DE ARARAQUARA</t>
  </si>
  <si>
    <t xml:space="preserve">ESTRADA MUNICIPAL DE ARARAQUARA </t>
  </si>
  <si>
    <t>LAERT DE ALMEIDA SAO BERNARDO PROFESSOR</t>
  </si>
  <si>
    <t>JARDIM SAINT MORITZ</t>
  </si>
  <si>
    <t>RUA ODETE DOMINGUES MARQUES</t>
  </si>
  <si>
    <t>E046565A@EDUCACAO.SP.GOV.BR</t>
  </si>
  <si>
    <t>RUA MARECHAL RONDON</t>
  </si>
  <si>
    <t>PARQUE CIDADE NOVA</t>
  </si>
  <si>
    <t>CARLOS AUGUSTO FROELICH DOUTOR</t>
  </si>
  <si>
    <t>PRACA DOS FUNDADORES</t>
  </si>
  <si>
    <t>E026591A@EDUCACAO.SP.GOV.BR</t>
  </si>
  <si>
    <t>JARDIM DONA NICOTA DE BARROS</t>
  </si>
  <si>
    <t>CELSO BARBIERI DR</t>
  </si>
  <si>
    <t>E907789A@EDUCACAO.SP.GOV.BR</t>
  </si>
  <si>
    <t>JARDIM AMELIA</t>
  </si>
  <si>
    <t>WALDEMAR SALGADO PROF</t>
  </si>
  <si>
    <t>E045457A@EDUCACAO.SP.GOV.BR</t>
  </si>
  <si>
    <t>HENRIQUE ROCHA DE ANDRADE PROFESSOR</t>
  </si>
  <si>
    <t>RESIDENCIAL NOVA BAURU</t>
  </si>
  <si>
    <t>RUA JOSE DOS SANTOS GARCIA</t>
  </si>
  <si>
    <t>Q2</t>
  </si>
  <si>
    <t>E462724A@EDUCACAO.SP.GOV.BR</t>
  </si>
  <si>
    <t>CONJUNTO RESIDENCIAL DOM PEDRO I</t>
  </si>
  <si>
    <t>JARDIM TORINO</t>
  </si>
  <si>
    <t>BARBARA VIDAL CESAR</t>
  </si>
  <si>
    <t>TURIBA DO SUL</t>
  </si>
  <si>
    <t>RUA FRANCISCO LOURO</t>
  </si>
  <si>
    <t>E015436A@EDUCACAO.SP.GOV.BR</t>
  </si>
  <si>
    <t>RAUL HUMAITA VILLA NOVA CORONEL</t>
  </si>
  <si>
    <t>RUA MAESTRO JOAO BATISTA JULIAO</t>
  </si>
  <si>
    <t>E004819A@EDUCACAO.SP.GOV.BR</t>
  </si>
  <si>
    <t>ALAYDE DOMINGUES COUTO MACEDO PROFESSORA</t>
  </si>
  <si>
    <t>JARDIM TUPA</t>
  </si>
  <si>
    <t>AVENIDA BRIGADEIRO MANOEL RODRIGUES JORDAO</t>
  </si>
  <si>
    <t>E009878A@EDUCACAO.SP.GOV.BR</t>
  </si>
  <si>
    <t>VILA JARAGUA</t>
  </si>
  <si>
    <t xml:space="preserve">TURISTICA DO JARAGUA </t>
  </si>
  <si>
    <t>SEBASTIAO MONACO VEREADOR</t>
  </si>
  <si>
    <t>CONJUNTO HABITACIONAL VILA DOS COMERCIARIOS II</t>
  </si>
  <si>
    <t>E044568A@EDUCACAO.SP.GOV.BR</t>
  </si>
  <si>
    <t>OSCALIA GOES CORREA SANTOS PROFESSORA</t>
  </si>
  <si>
    <t>E905598A@EDUCACAO.SP.GOV.BR</t>
  </si>
  <si>
    <t>PAULO NOGUEIRA PROFESSOR</t>
  </si>
  <si>
    <t>JARDIM SANTA FRANCISCA</t>
  </si>
  <si>
    <t>E005897A@EDUCACAO.SP.GOV.BR</t>
  </si>
  <si>
    <t>REDUCINO DE OLIVEIRA LARA PROFESSOR</t>
  </si>
  <si>
    <t xml:space="preserve">CONTOS GAUCHESCOS </t>
  </si>
  <si>
    <t>E004534A@EDUCACAO.SP.GOV.BR</t>
  </si>
  <si>
    <t>PORTAO VERMELHO</t>
  </si>
  <si>
    <t>RUA JOAQUIM SOARES RODRIGUES</t>
  </si>
  <si>
    <t>REGINA MIRANDA BRANT DE CARVALHO PROFA</t>
  </si>
  <si>
    <t xml:space="preserve">FILOMENA BELMONT </t>
  </si>
  <si>
    <t>E039391A@EDUCACAO.SP.GOV.BR</t>
  </si>
  <si>
    <t>SATURNINO PEREIRA PROFESSOR</t>
  </si>
  <si>
    <t>JARDIM SOARES</t>
  </si>
  <si>
    <t xml:space="preserve">BERNARDINO ANTUNES </t>
  </si>
  <si>
    <t>E909185A@EDUCACAO.SP.GOV.BR</t>
  </si>
  <si>
    <t>NAIR DE ALMEIDA PROFA</t>
  </si>
  <si>
    <t>RODOVIA SERRA NEGRA-LINDOIA KM 157</t>
  </si>
  <si>
    <t>E047065A@EDUCACAO.SP.GOV.BR</t>
  </si>
  <si>
    <t>VILA MARTE</t>
  </si>
  <si>
    <t>LEA DE FREITAS MONTEIRO PROFA</t>
  </si>
  <si>
    <t>JARDIM BRASIL (VILA XAVIER)</t>
  </si>
  <si>
    <t xml:space="preserve">ALAGOAS </t>
  </si>
  <si>
    <t>E022147A@EDUCACAO.SP.GOV.BR</t>
  </si>
  <si>
    <t>CICERO BARCALA JUNIOR</t>
  </si>
  <si>
    <t>E908538A@EDUCACAO.SP.GOV.BR</t>
  </si>
  <si>
    <t>PARQUE RESIDENCIAL POTIGUARA</t>
  </si>
  <si>
    <t>VILA CALIFORNIA</t>
  </si>
  <si>
    <t>JOSE TALARICO</t>
  </si>
  <si>
    <t xml:space="preserve">WALDEMAR CARLOS PEREIRA </t>
  </si>
  <si>
    <t>E002677A@EDUCACAO.SP.GOV.BR</t>
  </si>
  <si>
    <t>JARDIM LEBLON</t>
  </si>
  <si>
    <t>ANTONIO JOSE DOS SANTOS DOM</t>
  </si>
  <si>
    <t>E033112A@EDUCACAO.SP.GOV.BR</t>
  </si>
  <si>
    <t>MARGARIDA PAROLI SOARES PROFESSORA</t>
  </si>
  <si>
    <t>RUA TULIO TAQUES DE LEMOS</t>
  </si>
  <si>
    <t>E920113A@EDUCACAO.SP.GOV.BR</t>
  </si>
  <si>
    <t>SAO JOSE DO BARREIRO</t>
  </si>
  <si>
    <t>CUPECE</t>
  </si>
  <si>
    <t>FABIO FARIA DE SYLLOS PROFESSOR</t>
  </si>
  <si>
    <t>AVENIDA BRIGADEIRO RAFAEL TOBIAS DE AGUIAR</t>
  </si>
  <si>
    <t>E018454A@EDUCACAO.SP.GOV.BR</t>
  </si>
  <si>
    <t>JOSE DE OLIVEIRA ORLANDI</t>
  </si>
  <si>
    <t>JARDIM HELIAN</t>
  </si>
  <si>
    <t xml:space="preserve">ADRIANO BERTOZZI </t>
  </si>
  <si>
    <t>E041713A@EDUCACAO.SP.GOV.BR</t>
  </si>
  <si>
    <t>CASTANHO DE ALMEIDA CEL</t>
  </si>
  <si>
    <t>RUA CORONEL ANDRADE</t>
  </si>
  <si>
    <t>E015003A@EDUCACAO.SP.GOV.BR</t>
  </si>
  <si>
    <t>ADOLFO CASAIS MONTEIRO PROF</t>
  </si>
  <si>
    <t>E005381A@EDUCACAO.SP.GOV.BR</t>
  </si>
  <si>
    <t xml:space="preserve">FRANCESCO USPER </t>
  </si>
  <si>
    <t>DISTRITO DE JURUCE</t>
  </si>
  <si>
    <t>PRACA SAO GERALDO</t>
  </si>
  <si>
    <t>CEL JTO A EE WALTER FERREIRA PROF</t>
  </si>
  <si>
    <t>E023887A@EDUCACAO.SP.GOV.BR</t>
  </si>
  <si>
    <t>ARISTEU VASCONCELLOS LEITE</t>
  </si>
  <si>
    <t>E016718A@EDUCACAO.SP.GOV.BR</t>
  </si>
  <si>
    <t>JARDIM IVA</t>
  </si>
  <si>
    <t>OCTACILIO DE OLIVEIRA PADRE</t>
  </si>
  <si>
    <t>RUA PROFESSOR ANTONIO SEABRA</t>
  </si>
  <si>
    <t>E047557A@EDUCACAO.SP.GOV.BR</t>
  </si>
  <si>
    <t>ROSELIA BRAGA XAVIER PROFESSORA</t>
  </si>
  <si>
    <t>AVENIDA VEREADOR ARMANDO FERREIRA</t>
  </si>
  <si>
    <t>E043357A@EDUCACAO.SP.GOV.BR</t>
  </si>
  <si>
    <t>PEDRO LELIS DE SOUZA PREFEITO</t>
  </si>
  <si>
    <t>SITIO BORDA DA MATA</t>
  </si>
  <si>
    <t xml:space="preserve">FLOR DE LIZ </t>
  </si>
  <si>
    <t>E406806A@EDUCACAO.SP.GOV.BR</t>
  </si>
  <si>
    <t>RAUL FONSECA</t>
  </si>
  <si>
    <t>AVENIDA INHAIBA</t>
  </si>
  <si>
    <t>E004546A@EDUCACAO.SP.GOV.BR</t>
  </si>
  <si>
    <t>OTAVIO MARTINS DE SOUZA PROF</t>
  </si>
  <si>
    <t xml:space="preserve">JOAO FERREIRA FONTELAS </t>
  </si>
  <si>
    <t>E022809A@EDUCACAO.SP.GOV.BR</t>
  </si>
  <si>
    <t>PORFIRIO PIMENTEL</t>
  </si>
  <si>
    <t>E027509A@EDUCACAO.SP.GOV.BR</t>
  </si>
  <si>
    <t xml:space="preserve">IMPERADOR </t>
  </si>
  <si>
    <t>DOMINGOS BAUER LEITE POETA</t>
  </si>
  <si>
    <t>E900035A@EDUCACAO.SP.GOV.BR</t>
  </si>
  <si>
    <t>JARDIM SHANGRILA (ZONA SUL)</t>
  </si>
  <si>
    <t>BARRO BRANCO (ZONA NORTE)</t>
  </si>
  <si>
    <t xml:space="preserve">MARTIRES ARMENIOS </t>
  </si>
  <si>
    <t>JOSE EDSON MARTINS GOMES PROFESSOR</t>
  </si>
  <si>
    <t>E925421A@EDUCACAO.SP.GOV.BR</t>
  </si>
  <si>
    <t>E925007A@EDUCACAO.SP.GOV.BR</t>
  </si>
  <si>
    <t xml:space="preserve">PAIAGUAS </t>
  </si>
  <si>
    <t>AVENIDA SAO JOSE</t>
  </si>
  <si>
    <t>CLOTILDE BELINE CAPITANI PROFESSORA</t>
  </si>
  <si>
    <t>JARDIM ARCHILA</t>
  </si>
  <si>
    <t xml:space="preserve">ROQUE MARTINS DE PAULA </t>
  </si>
  <si>
    <t>E042468A@EDUCACAO.SP.GOV.BR</t>
  </si>
  <si>
    <t>LEME CARDEAL</t>
  </si>
  <si>
    <t>E020357A@EDUCACAO.SP.GOV.BR</t>
  </si>
  <si>
    <t>BREJO ALEGRE</t>
  </si>
  <si>
    <t>RUA DAS PALMEIRAS</t>
  </si>
  <si>
    <t>CENTRO DE ATEND SOCIOEDUC AO ADOLESCENTE LIMEIRA CI</t>
  </si>
  <si>
    <t>SP 330 - KM 138</t>
  </si>
  <si>
    <t xml:space="preserve">ANHANGUERA </t>
  </si>
  <si>
    <t>PEDAGCASALIMEIRA@FUNDACAOCASA.SP.GOV.BR</t>
  </si>
  <si>
    <t>GUIOMAR CAMOLESI SOUZA PROFESSORA</t>
  </si>
  <si>
    <t xml:space="preserve">ITALIA BIGLIA MASSARI </t>
  </si>
  <si>
    <t>E900369A@EDUCACAO.SP.GOV.BR</t>
  </si>
  <si>
    <t>CEL JTO A EE AIDA LEDA BAUER DAVIES PROFESSORA</t>
  </si>
  <si>
    <t xml:space="preserve">INACIO MONTEIRO </t>
  </si>
  <si>
    <t>JOSE DO AMARAL MELLO PROF</t>
  </si>
  <si>
    <t>VILA NOVA GALVAO</t>
  </si>
  <si>
    <t xml:space="preserve">ALPHEU LUIZ GASPARINO </t>
  </si>
  <si>
    <t>E001348A@EDUCACAO.SP.GOV.BR</t>
  </si>
  <si>
    <t>JOSE DE SOUZA DR</t>
  </si>
  <si>
    <t xml:space="preserve"> RUA ADELAIDE SOUZA BARREIROS</t>
  </si>
  <si>
    <t>E044490A@EDUCACAO.SP.GOV.BR</t>
  </si>
  <si>
    <t>WALDOMIRO MARIANI PROFESSOR</t>
  </si>
  <si>
    <t>E474873A@EDUCACAO.SP.GOV.BR</t>
  </si>
  <si>
    <t>ANA HERONDINA SOARES SCHYCHOF PROFESSORA</t>
  </si>
  <si>
    <t xml:space="preserve">CIDADE DE WASHINGTON </t>
  </si>
  <si>
    <t>E917448A@EDUCACAO.SP.GOV.BR</t>
  </si>
  <si>
    <t>BAIRRO TURVO DOS ALMEIDAS</t>
  </si>
  <si>
    <t>E926036A@EDUCACAO.SP.GOV.BR</t>
  </si>
  <si>
    <t>JARDIM MONJOLO</t>
  </si>
  <si>
    <t>FIDELIS PADRE</t>
  </si>
  <si>
    <t>RUA CAPITAO JERONIMO FORTUNATO</t>
  </si>
  <si>
    <t>E028940A@EDUCACAO.SP.GOV.BR</t>
  </si>
  <si>
    <t>ZULMIRA DE ALMEIDA LAMBERT PROFESSORA</t>
  </si>
  <si>
    <t xml:space="preserve">CAMPOS </t>
  </si>
  <si>
    <t>E012142A@EDUCACAO.SP.GOV.BR</t>
  </si>
  <si>
    <t>JOSE ANTONIO SANTANA</t>
  </si>
  <si>
    <t>RESIDENCIAL NOVA ERA</t>
  </si>
  <si>
    <t>AVENIDA ELEUTERIO ALVES DE LIMA</t>
  </si>
  <si>
    <t>E028095A@EDUCACAO.SP.GOV.BR</t>
  </si>
  <si>
    <t>RUA PAULO SETUBAL</t>
  </si>
  <si>
    <t>PENITENCIARIA FEMININA II DE TREMEMBE</t>
  </si>
  <si>
    <t>UNA</t>
  </si>
  <si>
    <t>VICENTE PEIXOTO PROFESSOR</t>
  </si>
  <si>
    <t xml:space="preserve">DIOGO BENITEZ </t>
  </si>
  <si>
    <t>E011083A@EDUCACAO.SP.GOV.BR</t>
  </si>
  <si>
    <t>AMELIA DOS SANTOS MUSA PROFESSORA</t>
  </si>
  <si>
    <t>E023917A@EDUCACAO.SP.GOV.BR</t>
  </si>
  <si>
    <t>LEONIDAS DO AMARAL VIEIRA</t>
  </si>
  <si>
    <t>E034253A@EDUCACAO.SP.GOV.BR</t>
  </si>
  <si>
    <t>ELIAS ZUGAIB PROFESSOR</t>
  </si>
  <si>
    <t>JARDIM OBELISCO</t>
  </si>
  <si>
    <t>E035524A@EDUCACAO.SP.GOV.BR</t>
  </si>
  <si>
    <t>ABAITINGA</t>
  </si>
  <si>
    <t>FERNANDO ALUISO CORREA PROF</t>
  </si>
  <si>
    <t>RUA JOAO ANTONIO MINEIRO</t>
  </si>
  <si>
    <t>E910387A@EDUCACAO.SP.GOV.BR</t>
  </si>
  <si>
    <t>JOSE ERMIRIO DE MORAES SENADOR</t>
  </si>
  <si>
    <t xml:space="preserve">ITALIA SALVESTRO MORA </t>
  </si>
  <si>
    <t>E016779A@EDUCACAO.SP.GOV.BR</t>
  </si>
  <si>
    <t>CEL JTO A EE ALBERTO SALOTTI PROF</t>
  </si>
  <si>
    <t>BAIRRO DA PALMEIRINHA</t>
  </si>
  <si>
    <t>PALMEIRINHA</t>
  </si>
  <si>
    <t>RUA JOAO PEREIRA DA SILVA</t>
  </si>
  <si>
    <t>E902184A@EDUCACAO.SP.GOV.BR</t>
  </si>
  <si>
    <t>ANTONIO ALVES CRUZ PROFESSOR</t>
  </si>
  <si>
    <t>E003700A@EDUCACAO.SP.GOV.BR</t>
  </si>
  <si>
    <t>VILA SOFIA</t>
  </si>
  <si>
    <t>AMADOR DOS SANTOS FERNANDES PROF</t>
  </si>
  <si>
    <t xml:space="preserve">JOAO MENDES DE CARVALHO </t>
  </si>
  <si>
    <t>E923539A@EDUCACAO.SP.GOV.BR</t>
  </si>
  <si>
    <t>DEOLINDA MANEIRA SEVERO PROFESSORA</t>
  </si>
  <si>
    <t>RUA YORIKO GONCALVES</t>
  </si>
  <si>
    <t>E913972A@EDUCACAO.SP.GOV.BR</t>
  </si>
  <si>
    <t>BRENO DI GRADO PROF</t>
  </si>
  <si>
    <t xml:space="preserve">MANUEL ALVARES PIMENTEL </t>
  </si>
  <si>
    <t>E915701A@EDUCACAO.SP.GOV.BR</t>
  </si>
  <si>
    <t>JARDIM SANTA ANA</t>
  </si>
  <si>
    <t>FRANCISCO ARNONI PREFEITO</t>
  </si>
  <si>
    <t>HUMBERTO DE ALENCAR CASTELO BRANCO MARECHAL</t>
  </si>
  <si>
    <t>E007651A@EDUCACAO.SP.GOV.BR</t>
  </si>
  <si>
    <t>E012786A@EDUCACAO.SP.GOV.BR</t>
  </si>
  <si>
    <t>AVELINO ALVES PALMA</t>
  </si>
  <si>
    <t>OLIVIA DE FARIA NOGUEIRA</t>
  </si>
  <si>
    <t>ROD JOSE SIMOES LOURO JR</t>
  </si>
  <si>
    <t>E044878A@EDUCACAO.SP.GOV.BR</t>
  </si>
  <si>
    <t>FABIO FANUCCHI PROFESSOR</t>
  </si>
  <si>
    <t>JOAO PEREZ SANTOS</t>
  </si>
  <si>
    <t>RUA DANTE GRISOLIA</t>
  </si>
  <si>
    <t>E032438A@EDUCACAO.SP.GOV.BR</t>
  </si>
  <si>
    <t>MITIHARU TANAKA</t>
  </si>
  <si>
    <t>JARDIM CRUZ ALTA</t>
  </si>
  <si>
    <t>RUA VIGARIO ALFONSO NIKRAKE</t>
  </si>
  <si>
    <t>E049505A@EDUCACAO.SP.GOV.BR</t>
  </si>
  <si>
    <t>CENTRO ATEND SOCIOEDUC AO ADOLESCENTE DE ARARAQUARA CI</t>
  </si>
  <si>
    <t>CONDOMINIO SATELITE</t>
  </si>
  <si>
    <t xml:space="preserve">JOSE GORLA </t>
  </si>
  <si>
    <t>E022123A@EDUCACAO.SP.GOV.BR</t>
  </si>
  <si>
    <t>BIRITIBA USSU</t>
  </si>
  <si>
    <t>JOSE MAZELLA PROFESSOR</t>
  </si>
  <si>
    <t>RODOVIA OSWALDO CRUZ</t>
  </si>
  <si>
    <t>E916675A@EDUCACAO.SP.GOV.BR</t>
  </si>
  <si>
    <t>VILA CARDOSO FRANCO</t>
  </si>
  <si>
    <t>ROBERTO CORTE REAL JORNALISTA</t>
  </si>
  <si>
    <t>E044748A@EDUCACAO.SP.GOV.BR</t>
  </si>
  <si>
    <t>BAIRRO DO BALAEIRO</t>
  </si>
  <si>
    <t>BALAEIRO</t>
  </si>
  <si>
    <t>MIGUEL SANSIGOLO PROF</t>
  </si>
  <si>
    <t xml:space="preserve">FRANCISCO DA ROCHA </t>
  </si>
  <si>
    <t>E901702A@EDUCACAO.SP.GOV.BR</t>
  </si>
  <si>
    <t>JARDIM MOSTEIRO</t>
  </si>
  <si>
    <t>JOSE CARLOS MONTEIRO</t>
  </si>
  <si>
    <t>E026414A@EDUCACAO.SP.GOV.BR</t>
  </si>
  <si>
    <t>RUA SAO ROQUE</t>
  </si>
  <si>
    <t>CASTORINA CAVALHEIRO DONA</t>
  </si>
  <si>
    <t>RUA PREFEITO PASSOS</t>
  </si>
  <si>
    <t>E018065A@EDUCACAO.SP.GOV.BR</t>
  </si>
  <si>
    <t>AFFONSO JOSE FIORAVANTI PROFESSOR</t>
  </si>
  <si>
    <t xml:space="preserve">ECA DE QUEIROZ </t>
  </si>
  <si>
    <t>E909543A@EDUCACAO.SP.GOV.BR</t>
  </si>
  <si>
    <t>VILA DOS ANDRADES</t>
  </si>
  <si>
    <t>JULIA LOPES DE ALMEIDA</t>
  </si>
  <si>
    <t xml:space="preserve">CRUZEIRO DO SUL </t>
  </si>
  <si>
    <t>E010959A@EDUCACAO.SP.GOV.BR</t>
  </si>
  <si>
    <t>JARDIM CARAPICUIBA</t>
  </si>
  <si>
    <t>EUGENIA VILHENA DE MORAIS PROFESSORA</t>
  </si>
  <si>
    <t xml:space="preserve">ABILIO SAMPAIO </t>
  </si>
  <si>
    <t>E024065A@EDUCACAO.SP.GOV.BR</t>
  </si>
  <si>
    <t>RANCHO GRANDE</t>
  </si>
  <si>
    <t>CLEMENTINO VIEIRA CORDEIRO</t>
  </si>
  <si>
    <t>JURUPARA</t>
  </si>
  <si>
    <t>ESTRADA VELHA SOROCABA PIEDADE</t>
  </si>
  <si>
    <t>E045329A@EDUCACAO.SP.GOV.BR</t>
  </si>
  <si>
    <t>WALFREDO DE ANDRADE FOGACA PROFESSOR</t>
  </si>
  <si>
    <t xml:space="preserve">ADANILO GRACIANO PIMENTEL </t>
  </si>
  <si>
    <t>E039020A@EDUCACAO.SP.GOV.BR</t>
  </si>
  <si>
    <t>EMPRESARIAL 18 DO FORTE</t>
  </si>
  <si>
    <t>BAIRRO PE DA SERRA</t>
  </si>
  <si>
    <t>E918052A@EDUCACAO.SP.GOV.BR</t>
  </si>
  <si>
    <t>MARREY JUNIOR DOUTOR</t>
  </si>
  <si>
    <t>RUA CORONEL ALBINO</t>
  </si>
  <si>
    <t>E032098A@EDUCACAO.SP.GOV.BR</t>
  </si>
  <si>
    <t>GENESIO CANDIDO PEREIRA DOUTOR</t>
  </si>
  <si>
    <t>PRACA GENERAL MARCONDES SALGADO</t>
  </si>
  <si>
    <t>E013274A@EDUCACAO.SP.GOV.BR</t>
  </si>
  <si>
    <t>HORACIO MANLEY LANE</t>
  </si>
  <si>
    <t>E015830A@EDUCACAO.SP.GOV.BR</t>
  </si>
  <si>
    <t xml:space="preserve">JOSE LOPES NETO </t>
  </si>
  <si>
    <t>ANGELO BARROS DE ARAUJO PROFESSOR</t>
  </si>
  <si>
    <t>AVENIDA BENJAMIM ARANTES DA SILVA JUNIOR</t>
  </si>
  <si>
    <t>E909919A@EDUCACAO.SP.GOV.BR</t>
  </si>
  <si>
    <t>FREDERICO VERGUEIRO STEIDEL</t>
  </si>
  <si>
    <t xml:space="preserve">ATLANTIDA </t>
  </si>
  <si>
    <t>E002094A@EDUCACAO.SP.GOV.BR</t>
  </si>
  <si>
    <t>AMELIA LOPES ANDERS PROFA</t>
  </si>
  <si>
    <t xml:space="preserve">PEDRO MARTINS PARRA </t>
  </si>
  <si>
    <t>E914198A@EDUCACAO.SP.GOV.BR</t>
  </si>
  <si>
    <t>WASHINGTON LUIZ</t>
  </si>
  <si>
    <t>E021325A@EDUCACAO.SP.GOV.BR</t>
  </si>
  <si>
    <t>REPUBLICA DO EQUADOR</t>
  </si>
  <si>
    <t>VILA ENGENHO NOVO</t>
  </si>
  <si>
    <t>E009830A@EDUCACAO.SP.GOV.BR</t>
  </si>
  <si>
    <t>CEL JTO A EE ALBINO CESAR</t>
  </si>
  <si>
    <t xml:space="preserve">CAJAMAR </t>
  </si>
  <si>
    <t>E001173A@EDUCACAO.SP.GOV.BR</t>
  </si>
  <si>
    <t>ANTONIO MARINHO DE CARVALHO FILHO</t>
  </si>
  <si>
    <t>E032189A@EDUCACAO.SP.GOV.BR</t>
  </si>
  <si>
    <t>JOSE LUIZ DE SIQUEIRA PROFESSOR</t>
  </si>
  <si>
    <t>RUA VEREADOR MAMUD ASSIM SUCARIA</t>
  </si>
  <si>
    <t>E023619A@EDUCACAO.SP.GOV.BR</t>
  </si>
  <si>
    <t>ALDEIA EKERUA</t>
  </si>
  <si>
    <t>E100195A@EDUCACAO.SP.GOV.BR</t>
  </si>
  <si>
    <t>AVENIDA PORTUGAL</t>
  </si>
  <si>
    <t xml:space="preserve">FABIO </t>
  </si>
  <si>
    <t>CARMEM MUNHOZ COELHO PROFA</t>
  </si>
  <si>
    <t>E022822A@EDUCACAO.SP.GOV.BR</t>
  </si>
  <si>
    <t>ENEAS CEZAR FERREIRA DOUTOR</t>
  </si>
  <si>
    <t xml:space="preserve">RUA DOUTOR PAULO ANDRADE NOGUEIRA </t>
  </si>
  <si>
    <t>E915580A@EDUCACAO.SP.GOV.BR</t>
  </si>
  <si>
    <t>JARDIM FRATERNIDADE</t>
  </si>
  <si>
    <t>LAILA GALEP SACKER PROFESSORA</t>
  </si>
  <si>
    <t>E046991A@EDUCACAO.SP.GOV.BR</t>
  </si>
  <si>
    <t xml:space="preserve">GABRIELA MISTRAL </t>
  </si>
  <si>
    <t>JARDIM FATIMA</t>
  </si>
  <si>
    <t>CENTRO DE DETEN PROV DR JOSE EDUARDO MARIZ DE OLIVEIRA</t>
  </si>
  <si>
    <t>ESTRADA PIRASSUNUNGA</t>
  </si>
  <si>
    <t>JARDIM ALVINOPOLIS</t>
  </si>
  <si>
    <t>ISRAEL SCHOBA PROFESSOR</t>
  </si>
  <si>
    <t>JARDIM SAO MATEUS</t>
  </si>
  <si>
    <t>RUA GUIDO CINCI</t>
  </si>
  <si>
    <t>E045640A@EDUCACAO.SP.GOV.BR</t>
  </si>
  <si>
    <t>RAFAEL LEME FRANCO PROFESSOR</t>
  </si>
  <si>
    <t>JARDIM ANTARTICA</t>
  </si>
  <si>
    <t>E042870A@EDUCACAO.SP.GOV.BR</t>
  </si>
  <si>
    <t>ALBERTO JOSE ISMAEL PROFESSOR</t>
  </si>
  <si>
    <t>QUINTA DAS PAINEIRAS</t>
  </si>
  <si>
    <t>AVENIDA DOUTOR JOSE HENRIQUE DUARTE</t>
  </si>
  <si>
    <t>E043060A@EDUCACAO.SP.GOV.BR</t>
  </si>
  <si>
    <t>E906414A@EDUCACAO.SP.GOV.BR</t>
  </si>
  <si>
    <t>PRACA PADRE VICTOR COELHO DE ALMEIDA</t>
  </si>
  <si>
    <t>JARDIM HEDY</t>
  </si>
  <si>
    <t>BARRO BRANCO II</t>
  </si>
  <si>
    <t>RUA EDUARDO REUTER</t>
  </si>
  <si>
    <t>415B</t>
  </si>
  <si>
    <t>E926048A@EDUCACAO.SP.GOV.BR</t>
  </si>
  <si>
    <t xml:space="preserve">HEITOR PENTEADO </t>
  </si>
  <si>
    <t>E011848A@EDUCACAO.SP.GOV.BR</t>
  </si>
  <si>
    <t>MARIA CANDIDA DE BARROS ARAUJO PROFESSORA</t>
  </si>
  <si>
    <t xml:space="preserve">ANGELO CAMARGO SAMPAIO </t>
  </si>
  <si>
    <t>E039779A@EDUCACAO.SP.GOV.BR</t>
  </si>
  <si>
    <t>CRISPIM</t>
  </si>
  <si>
    <t>VILA BOM JESUS</t>
  </si>
  <si>
    <t>JOSE ANTONIO DE AFFONSECA ROGE FERREIRA</t>
  </si>
  <si>
    <t>E919986A@EDUCACAO.SP.GOV.BR</t>
  </si>
  <si>
    <t>BENTO DE SIQUEIRA PROFESSOR</t>
  </si>
  <si>
    <t>E027900A@EDUCACAO.SP.GOV.BR</t>
  </si>
  <si>
    <t>VINICIUS DE MORAES</t>
  </si>
  <si>
    <t>E010492A@EDUCACAO.SP.GOV.BR</t>
  </si>
  <si>
    <t>BANGU</t>
  </si>
  <si>
    <t xml:space="preserve">MOMBUCA </t>
  </si>
  <si>
    <t xml:space="preserve">JOAO BATISTA MORATO DO CANTO </t>
  </si>
  <si>
    <t>RUTH NEVES SANT ANNA PROFESSORA</t>
  </si>
  <si>
    <t>JORGE TIBIRICA DOUTOR</t>
  </si>
  <si>
    <t>E007638A@EDUCACAO.SP.GOV.BR</t>
  </si>
  <si>
    <t>CENTRO ATEND SOCIOEDUC AO ADOLESCENTE DE MIRASSOL CI</t>
  </si>
  <si>
    <t>ESTRADA VICINAL MSS 393</t>
  </si>
  <si>
    <t xml:space="preserve">PEDAGCASAMIRASSOL@FUNDACAOCASA.SP.GOV.BR           </t>
  </si>
  <si>
    <t>MORADA DOS NOBRES</t>
  </si>
  <si>
    <t>CEL JTO A EE FRANCISCO FERREIRA LOPES</t>
  </si>
  <si>
    <t>E006713A@EDUCACAO.SP.GOV.BR</t>
  </si>
  <si>
    <t>JARDIM CINTIA</t>
  </si>
  <si>
    <t>ANTONIO TEIXEIRA DOS SANTOS</t>
  </si>
  <si>
    <t>E027418A@EDUCACAO.SP.GOV.BR</t>
  </si>
  <si>
    <t>ALCEU GOMES DA SILVA PROF</t>
  </si>
  <si>
    <t xml:space="preserve">E070221A@EDUCACAO.SP.GOV.BR    </t>
  </si>
  <si>
    <t>RUA ROQUE VIEIRA</t>
  </si>
  <si>
    <t>JAMAICA</t>
  </si>
  <si>
    <t>ESPLANADA DOS BARREIROS</t>
  </si>
  <si>
    <t>AVENIDA CENTENARIO</t>
  </si>
  <si>
    <t>UCHOA</t>
  </si>
  <si>
    <t>DULCE MARIA SAMPAIO PROFESSORA</t>
  </si>
  <si>
    <t xml:space="preserve">E921497A@EDUCACAO.SP.GOV.BR </t>
  </si>
  <si>
    <t>BALSAMO</t>
  </si>
  <si>
    <t>VILA CAROLINA</t>
  </si>
  <si>
    <t>CARLOS FREDERICO WERNECK LACERDA JORNALISTA</t>
  </si>
  <si>
    <t xml:space="preserve">CONCEICAO DO NORTE </t>
  </si>
  <si>
    <t>E037709A@EDUCACAO.SP.GOV.BR</t>
  </si>
  <si>
    <t>CLOTILDE DE CASTRO BARREIRA PROFA</t>
  </si>
  <si>
    <t>PRACA MONSENHOR DAVID</t>
  </si>
  <si>
    <t>E033157A@EDUCACAO.SP.GOV.BR</t>
  </si>
  <si>
    <t>PROFESSORA MERTILA LARCHER DE MORAES</t>
  </si>
  <si>
    <t>PEDRO TRINCA</t>
  </si>
  <si>
    <t>E980213A@EDUCACAO.SP.GOV.BR</t>
  </si>
  <si>
    <t>SANTA LUIZA II</t>
  </si>
  <si>
    <t>JUVENTINO NOGUEIRA RAMOS</t>
  </si>
  <si>
    <t>E029506A@EDUCACAO.SP.GOV.BR</t>
  </si>
  <si>
    <t>CEL JTO A EE JOSE VICENTE MACHADO NETTO DR</t>
  </si>
  <si>
    <t>PAULO JOSE OCTAVIANO PROFESSOR</t>
  </si>
  <si>
    <t>RUA PEDRO CORTADO</t>
  </si>
  <si>
    <t xml:space="preserve"> E909397A@EDUCACAO.SP.GOV.BR</t>
  </si>
  <si>
    <t>WILLIAM SILVA PROFESSOR</t>
  </si>
  <si>
    <t>RUA DARIO ROLAND</t>
  </si>
  <si>
    <t>E045810A@EDUCACAO.SP.GOV.BR</t>
  </si>
  <si>
    <t>NORA MONSENHOR</t>
  </si>
  <si>
    <t>RUA MONSENHOR NORA</t>
  </si>
  <si>
    <t>E020631A@EDUCACAO.SP.GOV.BR</t>
  </si>
  <si>
    <t xml:space="preserve">PEREQUE </t>
  </si>
  <si>
    <t>EMIKO FUJIMOTO PROFESSORA</t>
  </si>
  <si>
    <t xml:space="preserve">MAUA E ADUTORA RIO CLARO </t>
  </si>
  <si>
    <t>E007766A@EDUCACAO.SP.GOV.BR</t>
  </si>
  <si>
    <t>LUCIANO ARMENTANO</t>
  </si>
  <si>
    <t>JARDIM ESTORIL</t>
  </si>
  <si>
    <t>E909762A@EDUCACAO.SP.GOV.BR</t>
  </si>
  <si>
    <t>JOSE JORGE NETO PROFESSOR</t>
  </si>
  <si>
    <t>ANALANDIA</t>
  </si>
  <si>
    <t>E021301A@EDUCACAO.SP.GOV.BR</t>
  </si>
  <si>
    <t>CEL JTO A EE MAURO DE OLIVEIRA PROFESSOR</t>
  </si>
  <si>
    <t>RUA PEDRO SOARES ALMEIDA</t>
  </si>
  <si>
    <t>EE003554A@EDUCACAO.SP.GOV.BR</t>
  </si>
  <si>
    <t>ALFREDO MINERVINO</t>
  </si>
  <si>
    <t>VILA BELA</t>
  </si>
  <si>
    <t>RUA POLONI</t>
  </si>
  <si>
    <t>E026657A@EDUCACAO.SP.GOV.BR</t>
  </si>
  <si>
    <t xml:space="preserve">ALKINDAR MONTEIRO JUNQUEIRA </t>
  </si>
  <si>
    <t>ANTONIO MORAES BARROS DR</t>
  </si>
  <si>
    <t>AVENIDA PRUDENTE DE MORAIS</t>
  </si>
  <si>
    <t>E024922A@EDUCACAO.SP.GOV.BR</t>
  </si>
  <si>
    <t>PONGAI</t>
  </si>
  <si>
    <t>NESTOR DE CAMARGO PREFEITO</t>
  </si>
  <si>
    <t>E040548A@EDUCACAO.SP.GOV.BR</t>
  </si>
  <si>
    <t>CORONEL MACEDO</t>
  </si>
  <si>
    <t>BENEDITO SAMPAIO PROFESSOR</t>
  </si>
  <si>
    <t>RUA DELFINO CINTRA</t>
  </si>
  <si>
    <t>E018429A@EDUCACAO.SP.GOV.BR</t>
  </si>
  <si>
    <t>ORLANDO GERIBOLA PROFESSOR</t>
  </si>
  <si>
    <t>BUSSOCABA</t>
  </si>
  <si>
    <t xml:space="preserve">SOCIEDADE ESPORTIVA PALMEIRAS </t>
  </si>
  <si>
    <t>E046619A@EDUCACAO.SP.GOV.BR</t>
  </si>
  <si>
    <t>WANDA MASCAGNI DE SA PROFESSORA</t>
  </si>
  <si>
    <t>E908459A@EDUCACAO.SP.GOV.BR</t>
  </si>
  <si>
    <t>NOVA CAMPINAS</t>
  </si>
  <si>
    <t>CENTRO DE ATEND SOCIOEDUC AO ADOLESCENTE SAO PAULO CI</t>
  </si>
  <si>
    <t>JOAO DE DEUS CARDOSO DE MELLO</t>
  </si>
  <si>
    <t>JARDIM SOUZA</t>
  </si>
  <si>
    <t xml:space="preserve">FRANCISCO DE ALMEIDA SOUZA </t>
  </si>
  <si>
    <t>E005253A@EDUCACAO.SP.GOV.BR</t>
  </si>
  <si>
    <t>RAUL BRASIL PROFESSOR</t>
  </si>
  <si>
    <t>E006981A@EDUCACAO.SP.GOV.BR</t>
  </si>
  <si>
    <t>JAYME ALMEIDA PAIVA DOUTOR</t>
  </si>
  <si>
    <t>RUA PAULA SOUZA</t>
  </si>
  <si>
    <t>E035178A@EDUCACAO.SP.GOV.BR</t>
  </si>
  <si>
    <t>ESTELA BORGES MORATO</t>
  </si>
  <si>
    <t xml:space="preserve">TUJUMIRIM </t>
  </si>
  <si>
    <t>E002860A@EDUCACAO.SP.GOV.BR</t>
  </si>
  <si>
    <t>CENTRO DE RESSOCIALIZACAO ANGELO FERNANDO BARATELLA ENF</t>
  </si>
  <si>
    <t xml:space="preserve">ADOLFO BERTOLOTTI </t>
  </si>
  <si>
    <t>SSILVA@SP.GOV.BR</t>
  </si>
  <si>
    <t>IVOTURUCAIA</t>
  </si>
  <si>
    <t>BENEDICTO MAURO DOS SANTOS PROF</t>
  </si>
  <si>
    <t>AVENIDA SAO MATHEUS</t>
  </si>
  <si>
    <t>E046814A@EDUCACAO.SP.GOV.BR</t>
  </si>
  <si>
    <t>OCTAVIO DE ALMEIDA BUENO PROFESSOR</t>
  </si>
  <si>
    <t>RUA GERSON DE SOUZA LIMA</t>
  </si>
  <si>
    <t>E040356A@EDUCACAO.SP.GOV.BR</t>
  </si>
  <si>
    <t>MARIA DE LOURDES ARANHA DE ASSIS PACHECO PROFESSORA</t>
  </si>
  <si>
    <t xml:space="preserve">ANGELO ANDRADE </t>
  </si>
  <si>
    <t>E906980A@EDUCACAO.SP.GOV.BR</t>
  </si>
  <si>
    <t>REPUBLICA DO URUGUAI</t>
  </si>
  <si>
    <t xml:space="preserve">ANTONIO ROBERTO DE ALMEIDA </t>
  </si>
  <si>
    <t>E002793A@EDUCACAO.SP.GOV.BR</t>
  </si>
  <si>
    <t>HELENA BORSETTI PROFA</t>
  </si>
  <si>
    <t>RUA ANGELO PASTORI</t>
  </si>
  <si>
    <t>E025148A@EDUCACAO.SP.GOV.BR</t>
  </si>
  <si>
    <t>ARY DE OLIVEIRA GARCIA PROFESSOR</t>
  </si>
  <si>
    <t>E047818A@EDUCACAO.SP.GOV.BR</t>
  </si>
  <si>
    <t>JUDITH FERRAO LEGASPE PROFESSORA</t>
  </si>
  <si>
    <t>JARDIM JOSE OMETTO II</t>
  </si>
  <si>
    <t xml:space="preserve">NACERE COSME </t>
  </si>
  <si>
    <t>E901064A@EDUCACAO.SP.GOV.BR</t>
  </si>
  <si>
    <t>CONCEICAO APARECIDA TERZA GOMES CARDINALES PROFESSORA</t>
  </si>
  <si>
    <t>E917540A@EDUCACAO.SP.GOV.BR</t>
  </si>
  <si>
    <t>TAIACUPEBA</t>
  </si>
  <si>
    <t>ORLANDO DONDA PROF</t>
  </si>
  <si>
    <t>AVENIDA RIO GRANDE</t>
  </si>
  <si>
    <t>E026104A@EDUCACAO.SP.GOV.BR</t>
  </si>
  <si>
    <t>CLEOBULO AMAZONAS DUARTE PROFESSOR</t>
  </si>
  <si>
    <t>RUA DOUTOR GUEDES COELHO</t>
  </si>
  <si>
    <t>E041415A@EDUCACAO.SP.GOV.BR</t>
  </si>
  <si>
    <t>JOAO EVANGELISTA COSTA PROFESSOR</t>
  </si>
  <si>
    <t xml:space="preserve">CUPECE </t>
  </si>
  <si>
    <t>E005149A@EDUCACAO.SP.GOV.BR</t>
  </si>
  <si>
    <t>SALUSTIANO LEMOS</t>
  </si>
  <si>
    <t>PRACA JOSE GARCIA DE ABREU</t>
  </si>
  <si>
    <t>E048458A@EDUCACAO.SP.GOV.BR</t>
  </si>
  <si>
    <t>AROLDO DE AZEVEDO PROF</t>
  </si>
  <si>
    <t xml:space="preserve">FILIPA ALVARES </t>
  </si>
  <si>
    <t>E001752A@EDUCACAO.SP.GOV.BR</t>
  </si>
  <si>
    <t>ALTINA MORAES SAMPAIO PROFA</t>
  </si>
  <si>
    <t>CONJUNTO HABITACIONAL NOSSA SENHORA APARECIDA</t>
  </si>
  <si>
    <t xml:space="preserve">BAURU </t>
  </si>
  <si>
    <t>E048513A@EDUCACAO.SP.GOV.BR</t>
  </si>
  <si>
    <t>FREDERICO DE BARROS BROTERO PROFESSOR</t>
  </si>
  <si>
    <t>RUA JAIMINHO</t>
  </si>
  <si>
    <t>E006063A@EDUCACAO.SP.GOV.BR</t>
  </si>
  <si>
    <t>EDIR HELEN SGAVIOLI FACCIOLI PROFESSORA</t>
  </si>
  <si>
    <t>RUA ANTONIO DE FREITAS PEREIRA</t>
  </si>
  <si>
    <t>E025756A@EDUCACAO.SP.GOV.BR</t>
  </si>
  <si>
    <t>FLORISBELLA DE CAMPOS WERNECK DONA</t>
  </si>
  <si>
    <t xml:space="preserve">RAIMUNDO MONTANARI </t>
  </si>
  <si>
    <t>E037308A@EDUCACAO.SP.GOV.BR</t>
  </si>
  <si>
    <t>EDUARDO GOMES BRIGADEIRO COHAB</t>
  </si>
  <si>
    <t xml:space="preserve">JOAO AMADO COUTINHO </t>
  </si>
  <si>
    <t>E901884A@EDUCACAO.SP.GOV.BR</t>
  </si>
  <si>
    <t>UBIRAJARA</t>
  </si>
  <si>
    <t>PARQUE RESIDENCIAL ZABANI</t>
  </si>
  <si>
    <t>PENITENCIARIA DR ANTONIO DE QUEIROZ FILHO</t>
  </si>
  <si>
    <t>RODOVIA DE ACESSO</t>
  </si>
  <si>
    <t>EDUCACAO.P1ITIRAPINA@SAP.SP.GOV.BR</t>
  </si>
  <si>
    <t>CAROLINA DE QUADROS TOLEDO PROFESSORA</t>
  </si>
  <si>
    <t>E026585A@EDUCACAO.SP.GOV.BR</t>
  </si>
  <si>
    <t>ELOI LOPES FERRAZ DOUTOR</t>
  </si>
  <si>
    <t>BAGUACU</t>
  </si>
  <si>
    <t>E028125A@EDUCACAO.SP.GOV.BR</t>
  </si>
  <si>
    <t>MARIA AMALIA DE MAGALHAES TURNER PROFA</t>
  </si>
  <si>
    <t xml:space="preserve">BENEDITO MARTINIANO GONCALVES </t>
  </si>
  <si>
    <t>E012750A@EDUCACAO.SP.GOV.BR</t>
  </si>
  <si>
    <t>ARY BARROSO</t>
  </si>
  <si>
    <t>RUA SANTA EUDOXIA</t>
  </si>
  <si>
    <t>E000310A@EDUCACAO.SP.GOV.BR</t>
  </si>
  <si>
    <t>PERICLES EUGENIO DA SILVA RAMOS PROFESSOR</t>
  </si>
  <si>
    <t>ARIRI</t>
  </si>
  <si>
    <t>E916717A@EDUCACAO.SP.GOV.BR</t>
  </si>
  <si>
    <t>JOSE CARLOS ANTUNES PROFESSOR</t>
  </si>
  <si>
    <t>E008187A@EDUCACAO.SP.GOV.BR</t>
  </si>
  <si>
    <t>CEL JTO A EE JOAO GOMES MARTINS CORONEL</t>
  </si>
  <si>
    <t>RUA PADRE JOAO SCHNEIDER</t>
  </si>
  <si>
    <t>E032505A@EDUCACAO.SP.GOV.BR</t>
  </si>
  <si>
    <t xml:space="preserve">CENTRO </t>
  </si>
  <si>
    <t>KENKITI SIMOMOTO</t>
  </si>
  <si>
    <t>JARDIM ARCO-IRIS</t>
  </si>
  <si>
    <t>E048136A@EDUCACAO.SP.GOV.BR</t>
  </si>
  <si>
    <t>SITIO PAREDAO</t>
  </si>
  <si>
    <t>ANTONIETA FERRARESE PROFESSORA</t>
  </si>
  <si>
    <t>RUA MATUSO MATUCHIMA</t>
  </si>
  <si>
    <t>E016743A@EDUCACAO.SP.GOV.BR</t>
  </si>
  <si>
    <t>VILA NOVA CRISTINA</t>
  </si>
  <si>
    <t xml:space="preserve">ATALAIA DO NORTE </t>
  </si>
  <si>
    <t>MARIA LOURDES N ALBERGARIA PROFA</t>
  </si>
  <si>
    <t xml:space="preserve">JOSE MASCARENHAS </t>
  </si>
  <si>
    <t>E002343A@EDUCACAO.SP.GOV.BR</t>
  </si>
  <si>
    <t>NOEMIA KUESTER PISANI GERULIS PROFESSORA</t>
  </si>
  <si>
    <t>SALTELMO</t>
  </si>
  <si>
    <t>SANTELMO</t>
  </si>
  <si>
    <t>N 55</t>
  </si>
  <si>
    <t>E900230A@EDUCACAO.SP.GOV.BR</t>
  </si>
  <si>
    <t>JARDIM SANTA LIDIA</t>
  </si>
  <si>
    <t>RUA JOSE NILSON FERRETTI</t>
  </si>
  <si>
    <t>E925073A@EDUCACAO.SP.GOV.BR</t>
  </si>
  <si>
    <t>BAIRRO BOM JARDIM</t>
  </si>
  <si>
    <t>ESTRADA DE BERTIOGA</t>
  </si>
  <si>
    <t>FUNDACAO</t>
  </si>
  <si>
    <t>SANTO HINO</t>
  </si>
  <si>
    <t>DISTRITO DE SANTO ANTONIO PARANAPANEMA</t>
  </si>
  <si>
    <t>SANTO ANTONIO DO PARANAPANEMA</t>
  </si>
  <si>
    <t>RUA MASSAE HINO</t>
  </si>
  <si>
    <t>E032979A@EDUCACAO.SP.GOV.BR</t>
  </si>
  <si>
    <t>CIDADE DOMITILA</t>
  </si>
  <si>
    <t>MARIA PIA SILVA CASTRO PROFA</t>
  </si>
  <si>
    <t>PARQUE DO HORTO</t>
  </si>
  <si>
    <t xml:space="preserve">ANTONIO BRENTINI </t>
  </si>
  <si>
    <t>E916110A@EDUCACAO.SP.GOV.BR</t>
  </si>
  <si>
    <t>MARISE DA COSTA CORREA DE OLIVEIRA PROFESSORA</t>
  </si>
  <si>
    <t>E009684A@EDUCACAO.SP.GOV.BR</t>
  </si>
  <si>
    <t xml:space="preserve">TAPUIAS </t>
  </si>
  <si>
    <t>MICHEL ANTONIO ALEM PROFESSOR</t>
  </si>
  <si>
    <t>AVENIDA TREZE</t>
  </si>
  <si>
    <t>E021726A@EDUCACAO.SP.GOV.BR</t>
  </si>
  <si>
    <t>JOAO BAPTISTA NEGRAO FILHO PROFESSOR</t>
  </si>
  <si>
    <t>RUA 6 JG</t>
  </si>
  <si>
    <t>E921944A@EDUCACAO.SP.GOV.BR</t>
  </si>
  <si>
    <t>VILA THOMAZINA</t>
  </si>
  <si>
    <t xml:space="preserve">JOAO INACIO VELASCO </t>
  </si>
  <si>
    <t>JARDIM JABAQUARA</t>
  </si>
  <si>
    <t>FRANCELINA FRANCO PROFESSORA</t>
  </si>
  <si>
    <t>E015568A@EDUCACAO.SP.GOV.BR</t>
  </si>
  <si>
    <t>CONJUNTO PROMORAR RAPOSO TAVARES</t>
  </si>
  <si>
    <t>RUA FERNAO SALES</t>
  </si>
  <si>
    <t>FRANCISCO FARIA NETO PROFESSOR</t>
  </si>
  <si>
    <t>JARDIM SYDNEY</t>
  </si>
  <si>
    <t xml:space="preserve">SILVERIO DE CASTRO SOUSA </t>
  </si>
  <si>
    <t>E000115A@EDUCACAO.SP.GOV.BR</t>
  </si>
  <si>
    <t>LELIO TOLEDO PIZA E ALMEIDA DOUTOR</t>
  </si>
  <si>
    <t>E034575A@EDUCACAO.SP.GOV.BR</t>
  </si>
  <si>
    <t>BERNARDO RODRIGUES NOGUEIRA DOM</t>
  </si>
  <si>
    <t>JOAO MARIA OGNO DOM</t>
  </si>
  <si>
    <t>E002458A@EDUCACAO.SP.GOV.BR</t>
  </si>
  <si>
    <t>JOSE MARIA MATOSINHO</t>
  </si>
  <si>
    <t>PAULO JOSE OTAVIANO PROFESSOR</t>
  </si>
  <si>
    <t>E018570A@EDUCACAO.SP.GOV.BR</t>
  </si>
  <si>
    <t>IRIA KUNZ IRMA</t>
  </si>
  <si>
    <t>JARDIM PRESIDENTE KENNEDY</t>
  </si>
  <si>
    <t>E010145A@EDUCACAO.SP.GOV.BR</t>
  </si>
  <si>
    <t>WILMA RAGAZZI BOCCARDO PROFESSORA</t>
  </si>
  <si>
    <t xml:space="preserve">BACABAL </t>
  </si>
  <si>
    <t>E013778A@EDUCACAO.SP.GOV.BR</t>
  </si>
  <si>
    <t>ADELAIDE FERRAZ DE OLIVEIRA PROFA</t>
  </si>
  <si>
    <t>BENTO DO SAPUCAI SAO</t>
  </si>
  <si>
    <t>E002549A@EDUCACAO.SP.GOV.BR</t>
  </si>
  <si>
    <t>HENRIQUE SMITH BAYMA DR</t>
  </si>
  <si>
    <t xml:space="preserve">SALSA PARRILHA </t>
  </si>
  <si>
    <t>E037357A@EDUCACAO.SP.GOV.BR</t>
  </si>
  <si>
    <t>LAIS AMARAL VICENTE PROFESSORA</t>
  </si>
  <si>
    <t>E004583A@EDUCACAO.SP.GOV.BR</t>
  </si>
  <si>
    <t>CONDE DO PINHAL</t>
  </si>
  <si>
    <t>RUA FRANCISCO BRISCESSE</t>
  </si>
  <si>
    <t>E042894A@EDUCACAO.SP.GOV.BR</t>
  </si>
  <si>
    <t>HENRIQUE MORATO PROF</t>
  </si>
  <si>
    <t>E024946A@EDUCACAO.SP.GOV.BR</t>
  </si>
  <si>
    <t>JOSE EDUARDO VIEIRA RADUAN DOUTOR</t>
  </si>
  <si>
    <t>VILA JAMIL</t>
  </si>
  <si>
    <t xml:space="preserve">JOSEPHINA FREGONESE CAUVILLA </t>
  </si>
  <si>
    <t>E908502A@EDUCACAO.SP.GOV.BR</t>
  </si>
  <si>
    <t>REPUBLICA DE EL SALVADOR</t>
  </si>
  <si>
    <t xml:space="preserve">MAR VERMELHO </t>
  </si>
  <si>
    <t>E036389A@EDUCACAO.SP.GOV.BR</t>
  </si>
  <si>
    <t>PARQUE RESIDENCIAL NOVA CACAPAVA</t>
  </si>
  <si>
    <t>MARIA JOSE DE MATTOS GOBBO PROFA</t>
  </si>
  <si>
    <t xml:space="preserve">COELHO NETO </t>
  </si>
  <si>
    <t>E017139A@EDUCACAO.SP.GOV.BR</t>
  </si>
  <si>
    <t>MARIA HELENA BASSO ANTUNES PROFESSORA</t>
  </si>
  <si>
    <t>E031665A@EDUCACAO.SP.GOV.BR</t>
  </si>
  <si>
    <t>JESUS GUILHERME GIACOMINI</t>
  </si>
  <si>
    <t>RUA PROFESSOR RENATO JARDIM</t>
  </si>
  <si>
    <t>E918155A@EDUCACAO.SP.GOV.BR</t>
  </si>
  <si>
    <t>NAPOLEAO CORULE</t>
  </si>
  <si>
    <t>E014761A@EDUCACAO.SP.GOV.BR</t>
  </si>
  <si>
    <t>JOSE APARECIDO CASTELUCCI PROFESSOR</t>
  </si>
  <si>
    <t>DOS ALEIXOS</t>
  </si>
  <si>
    <t>RUA JOSE MARIA TOMAZI</t>
  </si>
  <si>
    <t>E049888A@EDUCACAO.SP.GOV.BR</t>
  </si>
  <si>
    <t>DOM GASTAO BISPO</t>
  </si>
  <si>
    <t>RUA DOUTOR DUARTE NUNES</t>
  </si>
  <si>
    <t>E024466A@EDUCACAO.SP.GOV.BR</t>
  </si>
  <si>
    <t>ANTONIO AUGUSTO REIS NEVES DOUTOR</t>
  </si>
  <si>
    <t>BARAO DE FRANCA</t>
  </si>
  <si>
    <t>VL S DUMONT</t>
  </si>
  <si>
    <t>R FRANCISCO MARCOLINO</t>
  </si>
  <si>
    <t>E023115A@EDUCACAO.SP.GOV.BR</t>
  </si>
  <si>
    <t>RUA BERNARDINO DE CAMPOS</t>
  </si>
  <si>
    <t>CEL JTO A EE FRANCISCO MARQUES PINTO</t>
  </si>
  <si>
    <t>EEFMP@IG.COM.BR</t>
  </si>
  <si>
    <t>MARIA ALICE ALVES PEREIRA</t>
  </si>
  <si>
    <t>MARAFUNDA</t>
  </si>
  <si>
    <t>RUA ANA MARIA DE ALMEIDA</t>
  </si>
  <si>
    <t>E046747A@EDUCACAO.SP.GOV.BR</t>
  </si>
  <si>
    <t>CEL JTO A EE NICOTA SOARES</t>
  </si>
  <si>
    <t>ROSA DE LIMA SANTA</t>
  </si>
  <si>
    <t>ANTONIO TONON</t>
  </si>
  <si>
    <t>E014473A@EDUCACAO.SP.GOV.BR</t>
  </si>
  <si>
    <t>RUA FERNAO DIAS PAES LEMES</t>
  </si>
  <si>
    <t>RIVERSUL</t>
  </si>
  <si>
    <t>CHACARA RECREIO CRUZEIRO DO SUL</t>
  </si>
  <si>
    <t>MARIA LUISA MONTEIRO DA CUNHA BIBLIOTECARIA</t>
  </si>
  <si>
    <t>RUA INACIO MANUEL ALVARES</t>
  </si>
  <si>
    <t>E906529A@EDUCACAO.SP.GOV.BR</t>
  </si>
  <si>
    <t>VILA SAO JOAO DO IPIRANGA</t>
  </si>
  <si>
    <t>RAYMUNDO CINTRA PROF</t>
  </si>
  <si>
    <t>VITORIANA</t>
  </si>
  <si>
    <t xml:space="preserve">TURMA SEIS </t>
  </si>
  <si>
    <t>E014862@EDUCACAO.SP.GOV.BR</t>
  </si>
  <si>
    <t xml:space="preserve">MANOEL DE SOUZA AZEVEDO </t>
  </si>
  <si>
    <t>CEL JTO A EE RODRIGUES ALVES CONSELHEIRO</t>
  </si>
  <si>
    <t>RUA VISCONDE DE GUARATINGUETA</t>
  </si>
  <si>
    <t>E012661A@EDUCACAO.SP.GOV.BR</t>
  </si>
  <si>
    <t>JOAQUIM GONCALVES FERREIRA DA SILVA</t>
  </si>
  <si>
    <t xml:space="preserve">VESPASIANO </t>
  </si>
  <si>
    <t>E912323A@EDUCACAO.SP.GOV.BR</t>
  </si>
  <si>
    <t>AVENIDA MARCIANO XAVIER DE OLIVEIRA</t>
  </si>
  <si>
    <t>ALFREDO REIS VIEGAS DOUTOR</t>
  </si>
  <si>
    <t xml:space="preserve">OLGA DE ALMEIDA MACHADO </t>
  </si>
  <si>
    <t>E012063A@EDUCACAO.SP.GOV.BR</t>
  </si>
  <si>
    <t>CENTRO ATEND SOCIO-EDUC ADOLESCENTE - TRES RIOS - CI</t>
  </si>
  <si>
    <t>ESTRADA VICINAL DOUTOR JAIR G.CAMPANATTI</t>
  </si>
  <si>
    <t>PEDAGCASATRESRIOS@FUNDACAOCASA.SP.GOV.BR</t>
  </si>
  <si>
    <t>JOSEPHA PINTO CHIAVELLI PROFESSORA</t>
  </si>
  <si>
    <t>E923333A@EDUCACAO.SP.GOV.BR</t>
  </si>
  <si>
    <t>DAE</t>
  </si>
  <si>
    <t>NAIR TOLEDO DAMIAO PROFESSORA</t>
  </si>
  <si>
    <t>E909208A@EDUCACAO.SP.GOV.BR</t>
  </si>
  <si>
    <t>JADYR GUIMARAES CASTRO PROFA</t>
  </si>
  <si>
    <t>RUA  TENENTE CORONEL JOSE G O DE SOUZA</t>
  </si>
  <si>
    <t>E913625A@EDUCACAO.SP.GOV.BR</t>
  </si>
  <si>
    <t>LUIZ DARLY GOMES DE ARAUJO PROFESSOR</t>
  </si>
  <si>
    <t>RUA ODORICO CARDOSO DOS SANTOS</t>
  </si>
  <si>
    <t>E014400A@EDUCACAO.SP.GOV.BR</t>
  </si>
  <si>
    <t>MATHIAS OCTAVIO ROXO NOBRE DOUTOR</t>
  </si>
  <si>
    <t>E008898A@EDUCACAO.SP.GOV.BR</t>
  </si>
  <si>
    <t>MAUA VISCONDE DE</t>
  </si>
  <si>
    <t xml:space="preserve">E007729A@EDUCACAO.SP.GOV.BR      </t>
  </si>
  <si>
    <t>ZILDA DOMINGOS DE OLIVEIRA</t>
  </si>
  <si>
    <t>E917035A@EDUCACAO.SP.GOV.BR</t>
  </si>
  <si>
    <t>AMARAL WAGNER</t>
  </si>
  <si>
    <t>E008540A@EDUCACAO.SP.GOV.BR</t>
  </si>
  <si>
    <t xml:space="preserve">CLELIA </t>
  </si>
  <si>
    <t>VILA SANTA LUCIA</t>
  </si>
  <si>
    <t>BARROSO DO AMARAL PROFESSOR</t>
  </si>
  <si>
    <t>NABIHA ABDALLA CHOHFI</t>
  </si>
  <si>
    <t xml:space="preserve">RAIMUNDO GONCALVES FERREIRA </t>
  </si>
  <si>
    <t>E907005A@EDUCACAO.SP.GOV.BR</t>
  </si>
  <si>
    <t>21 DE ABRIL</t>
  </si>
  <si>
    <t>E026189A@EDUCACAO.SP.GOV.BR</t>
  </si>
  <si>
    <t>LUDGERO BRAGA PROFESSOR</t>
  </si>
  <si>
    <t>JARDIM HIKARE</t>
  </si>
  <si>
    <t xml:space="preserve">ROMILDO BRUNO </t>
  </si>
  <si>
    <t>E907923A@EDUCACAO.SP.GOV.BR</t>
  </si>
  <si>
    <t>TOUFIC JOULIAN</t>
  </si>
  <si>
    <t>E009751A@EDUCACAO.SP.GOV.BR</t>
  </si>
  <si>
    <t>LUIGINO BURIGOTTO</t>
  </si>
  <si>
    <t>VILA LABAKI</t>
  </si>
  <si>
    <t>RUA AMBROSINO HENRIQUE</t>
  </si>
  <si>
    <t>E901258A@EDUCACAO.SP.GOV.BR</t>
  </si>
  <si>
    <t>DESOLINA BETTI GREGORIN PROFESSORA</t>
  </si>
  <si>
    <t>AVENIDA MANOEL PITTA JUNIOR</t>
  </si>
  <si>
    <t>E027873A@EDUCACAO.SP.GOV.BR</t>
  </si>
  <si>
    <t>RUA PEDRO ALVARES CABRAL</t>
  </si>
  <si>
    <t>BENEDITA PINTO FERREIRA</t>
  </si>
  <si>
    <t>RUA JOSE PEDRO DE OLIVEIRA BARBOSA</t>
  </si>
  <si>
    <t>E035853A@EDUCACAO.SP.GOV.BR</t>
  </si>
  <si>
    <t>KOSUKE ENDO</t>
  </si>
  <si>
    <t>DISTRITO DE CUIABA PAULISTA</t>
  </si>
  <si>
    <t>E032852A@EDUCACAO.SP.GOV.BR</t>
  </si>
  <si>
    <t>CEL JTO A EE ANTONIO C C GUIMARAES FILHO PROFESSOR</t>
  </si>
  <si>
    <t xml:space="preserve">MUTINGA </t>
  </si>
  <si>
    <t>E037392A@TERRA.COM.BR</t>
  </si>
  <si>
    <t>VILA BARCELONA</t>
  </si>
  <si>
    <t>ALBERTINA FORTAREL PROFESSORA</t>
  </si>
  <si>
    <t>RUA DANTE BELLODI</t>
  </si>
  <si>
    <t>E019835A@EDUCACAO.SP.GOV.BR</t>
  </si>
  <si>
    <t>EUCLIDES MIRANDA VEREADOR</t>
  </si>
  <si>
    <t>VILA YOLANDA COSTA SILVA</t>
  </si>
  <si>
    <t>RUA ERNESTO PEGGION</t>
  </si>
  <si>
    <t>E035981A@EDUCACAO.SP.GOV.BR</t>
  </si>
  <si>
    <t>EUNICE CORDEIRO DOS SANTOS RODRIGUES PROFESSORA</t>
  </si>
  <si>
    <t>RUA MAJOR MANOEL FERNANDES NETTO</t>
  </si>
  <si>
    <t>E013511A@EDUCACAO.SP.GOV.BR</t>
  </si>
  <si>
    <t>MARIA DE ALMEIDA SCHLEDORN PROFESSORA</t>
  </si>
  <si>
    <t>E909506A@EDUCACAO.SP.GOV.BR</t>
  </si>
  <si>
    <t>EDMUNDO LUIZ DE NOBREGA TEIXEIRA</t>
  </si>
  <si>
    <t>AVENIDA JEAN LIEUTAUD</t>
  </si>
  <si>
    <t>E041993A@EDUCACAO.SP.GOV.BR</t>
  </si>
  <si>
    <t>CICERO BARBOSA LIMA JUNIOR PROF</t>
  </si>
  <si>
    <t>R BRASILIA</t>
  </si>
  <si>
    <t>E029105A@EDUCACAO.SP.GOV.BR</t>
  </si>
  <si>
    <t>HILDEBRANDO SIQUEIRA PROFESSOR</t>
  </si>
  <si>
    <t>RUA SILVIO DI MARZIO</t>
  </si>
  <si>
    <t>E035932A@EDUCACAO.SP.GOV.BR</t>
  </si>
  <si>
    <t>CAETANO DE CAMPOS</t>
  </si>
  <si>
    <t>E038143A@EDUCACAO.SP.GOV.BR</t>
  </si>
  <si>
    <t>ALDEIA GWAWIRA</t>
  </si>
  <si>
    <t>E127164A@EDUCACAO.SP.GOV.BR</t>
  </si>
  <si>
    <t>JOAO MICHELIN</t>
  </si>
  <si>
    <t>RUA MANOEL JOAQUIM GARCIA</t>
  </si>
  <si>
    <t>E014485A@EDUCACAO.SP.GOV.BR</t>
  </si>
  <si>
    <t>JOSE EDSON MOYSES PROF</t>
  </si>
  <si>
    <t>RUA ALBERTO GALETI</t>
  </si>
  <si>
    <t>E030958A@EDUCACAO.SP.GOV.BR</t>
  </si>
  <si>
    <t xml:space="preserve">RIO GRANDE DO SUL </t>
  </si>
  <si>
    <t>OSWALDO SCHIAVON</t>
  </si>
  <si>
    <t>RESIDENCIAL  JARDIM PEDRO MAIA</t>
  </si>
  <si>
    <t>RUA ALFREDO GOMES AREIAS</t>
  </si>
  <si>
    <t>E044600A@EDUCACAO.SP.GOV.BR</t>
  </si>
  <si>
    <t>FLORA PRESTES CESAR PROFA</t>
  </si>
  <si>
    <t>E015124A@EDUCACAO.SP.GOV.BR</t>
  </si>
  <si>
    <t>AUGUSTO PEREIRA DE MORAES</t>
  </si>
  <si>
    <t>AVENIDA OLSEN</t>
  </si>
  <si>
    <t>E030466A@EDUCACAO.SP.GOV.BR</t>
  </si>
  <si>
    <t>SADAMITA IVASSAKI</t>
  </si>
  <si>
    <t>RUA GENTIL CAMARGO</t>
  </si>
  <si>
    <t>E038921A@EDUCACAO.SP.GOV.BR</t>
  </si>
  <si>
    <t>WANDA FELIX DE ANDRADE PROFESSORA</t>
  </si>
  <si>
    <t xml:space="preserve">PARQUE  BANDEIRANTES </t>
  </si>
  <si>
    <t>RUA NELSON SETTI</t>
  </si>
  <si>
    <t>E900497A@EDUCACAO.SP.GOV.BR</t>
  </si>
  <si>
    <t>RUA GAMALHER TRISTAO</t>
  </si>
  <si>
    <t>PROJETO LAGOA SAO PAULO</t>
  </si>
  <si>
    <t>E904211A@EDUCACAO.SP.GOV.BR</t>
  </si>
  <si>
    <t xml:space="preserve">MARQUES DE TAMANDARE ALMIRANTE </t>
  </si>
  <si>
    <t xml:space="preserve">JACARE-COPAIBA </t>
  </si>
  <si>
    <t>E000401A@EDUCACAO.SP.GOV.BR</t>
  </si>
  <si>
    <t>DEOCLES VIEIRA DE CAMARGO PROF</t>
  </si>
  <si>
    <t xml:space="preserve">SETE DE MAIO </t>
  </si>
  <si>
    <t>E923035A@EDUCACAO.SP.GOV.BR</t>
  </si>
  <si>
    <t>PARQUE BRASILIA</t>
  </si>
  <si>
    <t>LACY LENSKI LOPES PROFESSORA</t>
  </si>
  <si>
    <t xml:space="preserve">MONGAGUA </t>
  </si>
  <si>
    <t>E904417A@EDUCACAO.SP.GOV.BR</t>
  </si>
  <si>
    <t>JARDIM LENIZE</t>
  </si>
  <si>
    <t>CLOTILDE PELUSO PROFESSORA</t>
  </si>
  <si>
    <t xml:space="preserve">SAGRES </t>
  </si>
  <si>
    <t>E008035A@EDUCACAO.SP.GOV.BR</t>
  </si>
  <si>
    <t>RUA DA EDUCACAO</t>
  </si>
  <si>
    <t>MARIA ISABEL RODRIGUES ORSO PROFA</t>
  </si>
  <si>
    <t>JOSE LOGATTI DOUTOR</t>
  </si>
  <si>
    <t>E435697A@EDUCACAO.SP.GOV.BR</t>
  </si>
  <si>
    <t>EXPEDICIONARIOS BRASILEIROS</t>
  </si>
  <si>
    <t xml:space="preserve">ORIVALDO BRAGA </t>
  </si>
  <si>
    <t>E907881A@EDUCACAO.SP.GOV.BR</t>
  </si>
  <si>
    <t xml:space="preserve">JOAQUIM NABUCO </t>
  </si>
  <si>
    <t>BAIRRO NOSSA SENHORA APARECIDA</t>
  </si>
  <si>
    <t>RUA JOSE MARTINS PEREIRA  BALIEIRO</t>
  </si>
  <si>
    <t>E919238A@EDUCACAO.SP.GOV.BR</t>
  </si>
  <si>
    <t>HERNANI FURINI PROFESSOR</t>
  </si>
  <si>
    <t>E923783@EDUCACAO.SP.GOV.BR</t>
  </si>
  <si>
    <t>OLIMPIA FALCI DONA</t>
  </si>
  <si>
    <t>VILA CAMARGO</t>
  </si>
  <si>
    <t>TRAVESSA SERGIPE</t>
  </si>
  <si>
    <t>E907133A@EDUCACAO.SP.GOV.BR</t>
  </si>
  <si>
    <t>ELCIO ANTONIO SELMI PROFESSOR</t>
  </si>
  <si>
    <t>RESIDENCIAL COSMOS</t>
  </si>
  <si>
    <t xml:space="preserve">HELENIRA R. DE SOUZA NAZARETH </t>
  </si>
  <si>
    <t>E127784A@EDUCACAO.SP.GOV.BR</t>
  </si>
  <si>
    <t>BAIRRO NOSSA SENHORA DA CONCEICAO</t>
  </si>
  <si>
    <t>NOSSA SENHORA CONCEICAO</t>
  </si>
  <si>
    <t>RUA OSWALDO BARBOSA GUIMARAES</t>
  </si>
  <si>
    <t>E910569A@EDUCACAO.SP.GOV.BR</t>
  </si>
  <si>
    <t>NEYDE APPARECIDA SOLLITTO PROFESSORA</t>
  </si>
  <si>
    <t>E004947A@EDUCACAO.SP.GOV.BR</t>
  </si>
  <si>
    <t>ILHA DA JUVENTUDE</t>
  </si>
  <si>
    <t>APARECIDA DONIZETE DE PAULA PROFESSORA</t>
  </si>
  <si>
    <t>( ANTIGO JARDIM PITANGUEIRAS )</t>
  </si>
  <si>
    <t>E906608A@EDUCACAO.SP.GOV.BR</t>
  </si>
  <si>
    <t>ANSELMO BISPO DOS SANTOS</t>
  </si>
  <si>
    <t>AVENIDA 13 DE MAIO</t>
  </si>
  <si>
    <t>E022500A@EDUCACAO.SP.GOV.BR</t>
  </si>
  <si>
    <t xml:space="preserve">AURIFLAMA </t>
  </si>
  <si>
    <t>PENITENCIARIA I DE GUAREI</t>
  </si>
  <si>
    <t>CAPELA VELHA</t>
  </si>
  <si>
    <t xml:space="preserve">ESTRADA VICINAL DOMICIANO </t>
  </si>
  <si>
    <t>AGNALDO SEBASTIAO VIEIRA PADRE</t>
  </si>
  <si>
    <t>E008229A@EDUCACAO.SP.GOV.BR</t>
  </si>
  <si>
    <t>BENEDITA DE REZENDE PROFA</t>
  </si>
  <si>
    <t>JARDIM DONALISIO</t>
  </si>
  <si>
    <t xml:space="preserve">VICENTE DONALISIO </t>
  </si>
  <si>
    <t>E037564A@EDUCACAO.SP.GOV.BR</t>
  </si>
  <si>
    <t>IDALINA CALDEIRA DE SOUZA PEREIRA PROFESSORA</t>
  </si>
  <si>
    <t>RUA CASSIO SOARES COUTO</t>
  </si>
  <si>
    <t>E924568A@EDUCACAO.SP.GOV.BR</t>
  </si>
  <si>
    <t>FRANCISCO DE AGUIAR PECANHA</t>
  </si>
  <si>
    <t>RUA JOAO BATISTA CONTI</t>
  </si>
  <si>
    <t>E018004A@EDUCACAO.SP.GOV.BR</t>
  </si>
  <si>
    <t>WILQUEM MANOEL NEVES DOUTOR</t>
  </si>
  <si>
    <t>JARDIM CISOTO</t>
  </si>
  <si>
    <t>AVENIDA OLAVO BILAC</t>
  </si>
  <si>
    <t>E028046A@EDUCACAO.SP.GOV.BR</t>
  </si>
  <si>
    <t>ROBERTO UGOLINI COMENDADOR</t>
  </si>
  <si>
    <t>LUIZ GONZAGA RIGHINI PROFESSOR</t>
  </si>
  <si>
    <t>E000498A@EDUCACAO.SP.GOV.BR</t>
  </si>
  <si>
    <t>GENARO DOMARCO</t>
  </si>
  <si>
    <t>RENASCENCA</t>
  </si>
  <si>
    <t>AVENIDA LUIZ FERNANDO MOREIRA</t>
  </si>
  <si>
    <t>E028800A@EDUCACAO.SP.GOV.BR</t>
  </si>
  <si>
    <t>CARLOS CELSO LENARDUZZI</t>
  </si>
  <si>
    <t>SANTA ALBERTINA</t>
  </si>
  <si>
    <t>E027112A@EDUCACAO.SP.GOV.BR</t>
  </si>
  <si>
    <t>SAO NICOLAU DE FLUE</t>
  </si>
  <si>
    <t>HELVETIA</t>
  </si>
  <si>
    <t>ALAMEDA ANTONIO AMBIEL</t>
  </si>
  <si>
    <t>E045724A@EDUCACAO.SP.GOV.BR</t>
  </si>
  <si>
    <t xml:space="preserve">DOIS </t>
  </si>
  <si>
    <t xml:space="preserve">E497289A@EDUCACAO.SP.GOV.BR </t>
  </si>
  <si>
    <t>WALTER CARDOSO GALATI PROF</t>
  </si>
  <si>
    <t xml:space="preserve">JOAQUIM FRANCISCO VALENTE </t>
  </si>
  <si>
    <t>E909312A@EDUCACAO.SP.GOV.BR</t>
  </si>
  <si>
    <t>CRISPINIANO CONSELHEIRO</t>
  </si>
  <si>
    <t xml:space="preserve">ARMINDA DE LIMA </t>
  </si>
  <si>
    <t>E005824A@EDUCACAO.SP.GOV.BR</t>
  </si>
  <si>
    <t>RUA OSCAR FERREIRA DA SILVA</t>
  </si>
  <si>
    <t>E495529A@EDUCACAO.SP.GOV.BR</t>
  </si>
  <si>
    <t>LUIZ DE CASTRO PINTO PROF</t>
  </si>
  <si>
    <t>RUA PROF JOSE MARQUES DE OLIVEIRA</t>
  </si>
  <si>
    <t>E012968A@EDUCACAO.SP.GOV.BR</t>
  </si>
  <si>
    <t>ZILDA ROMEIRO PINTO MOREIRA DA SILVA PROF</t>
  </si>
  <si>
    <t>RUA MACARANI</t>
  </si>
  <si>
    <t>E006270A@EDUCACAO.SP.GOV.BR</t>
  </si>
  <si>
    <t>THEREZINA DA FONSECA PARES PROFESSORA</t>
  </si>
  <si>
    <t>RUA BERTHOLDO FERNANDES DE CASTRO</t>
  </si>
  <si>
    <t xml:space="preserve"> E905461A@EDUCACAO.SP.GOV.BR</t>
  </si>
  <si>
    <t>THEREZA SILVEIRA DE ALMEIDA PROFESSORA</t>
  </si>
  <si>
    <t>E011502A@EDUCACAO.SP.GOV.BR</t>
  </si>
  <si>
    <t>ROBERTO PASCHOALICK PROFESSOR</t>
  </si>
  <si>
    <t>E922742A@EDUCACAO.SP.GOV.BR</t>
  </si>
  <si>
    <t>ANTONIO MARIN</t>
  </si>
  <si>
    <t>AVENIDA JOSE NUNES DOS SANTOS</t>
  </si>
  <si>
    <t>E027777A@EDUCACAO.SP.GOV.BR</t>
  </si>
  <si>
    <t>MARIA JANUARIA VAZ TUCCORI PROFESSORA</t>
  </si>
  <si>
    <t>RUA CESAR GUIDETTI</t>
  </si>
  <si>
    <t>E020795A@EDUCACAO.SP.GOV.BR</t>
  </si>
  <si>
    <t>PORTO PRIMAVERA</t>
  </si>
  <si>
    <t>LIBERO DE ALMEIDA SILVARES</t>
  </si>
  <si>
    <t>E026980A@EDUCACAO.SP.GOV.BR</t>
  </si>
  <si>
    <t>TANNEL ABBUD COMENDADOR</t>
  </si>
  <si>
    <t>E031963A@EDUCACAO.SP.GOV.BR</t>
  </si>
  <si>
    <t>URBANO DE OLIVEIRA PINTO REV</t>
  </si>
  <si>
    <t xml:space="preserve">TANTAS PALAVRAS </t>
  </si>
  <si>
    <t>E911008A@EDUCACAO.SP.GOV.BR</t>
  </si>
  <si>
    <t>SAO PAULO DA CRUZ</t>
  </si>
  <si>
    <t>RUA SAO PAULO DA CRUZ</t>
  </si>
  <si>
    <t>E912396A@EDUCACAO.SP.GOV.BR</t>
  </si>
  <si>
    <t>WASHINGTON LUIZ PEREIRA DE SOUZA DR</t>
  </si>
  <si>
    <t>E006385A@EDUCACAO.SP.GOV.BR</t>
  </si>
  <si>
    <t>GERALDO LOURENCO PADRE</t>
  </si>
  <si>
    <t>E020527A@EDUCACAO.SP.GOV.BR</t>
  </si>
  <si>
    <t>FLORESTANO LIBUTTI</t>
  </si>
  <si>
    <t>E021969A@EDUCACAO.SP.GOV.BR</t>
  </si>
  <si>
    <t>GUARIZINHO</t>
  </si>
  <si>
    <t>FRANCISCO PEDRO MONTEIRO DA SILVA</t>
  </si>
  <si>
    <t>E022081A@EDUCACAO.SP.GOV.BR</t>
  </si>
  <si>
    <t xml:space="preserve">JOAO RAMALHO </t>
  </si>
  <si>
    <t>JARDIM SILVIA</t>
  </si>
  <si>
    <t>RUA PIAUI</t>
  </si>
  <si>
    <t>CAIO PRADO JUNIOR DEPUTADO</t>
  </si>
  <si>
    <t>VILA MORELLATO</t>
  </si>
  <si>
    <t>RUA OSCAR BRESSANE</t>
  </si>
  <si>
    <t>E009799A@EDUCACAO.SP.GOV.BR</t>
  </si>
  <si>
    <t>IRINEU MONTEIRO DE PINHO REV</t>
  </si>
  <si>
    <t xml:space="preserve">CHUVA E SOL </t>
  </si>
  <si>
    <t>E912268A@EDUCACAO.SP.GOV.BR</t>
  </si>
  <si>
    <t>CHACARA FLORIDA</t>
  </si>
  <si>
    <t>JARDIM LUIZ ZUCCA</t>
  </si>
  <si>
    <t>CARLOS ALBERTO DE OLIVEIRA PROF</t>
  </si>
  <si>
    <t>E033285A@EDUCACAO.SP.GOV.BR</t>
  </si>
  <si>
    <t>TIMBURI</t>
  </si>
  <si>
    <t>PORTAL DA JUREIA</t>
  </si>
  <si>
    <t>RUA TUCURUVI</t>
  </si>
  <si>
    <t>E924301A@EDUCACAO.SP.GOV.BR</t>
  </si>
  <si>
    <t>OCTAVIO MENDES DOUTOR</t>
  </si>
  <si>
    <t>E000723A@EDUCACAO.SP.GOV.BR</t>
  </si>
  <si>
    <t>ANTONIO DE MELLO COTRIM PROFESSOR</t>
  </si>
  <si>
    <t>RUA DONA STELA</t>
  </si>
  <si>
    <t>E020849A@EDUCACAO.SP.GOV.BR</t>
  </si>
  <si>
    <t>FRANCISCO EMYGDIO PEREIRA NETO DOUTOR</t>
  </si>
  <si>
    <t xml:space="preserve">ARMANDO BACKX </t>
  </si>
  <si>
    <t>E008758A@EDUCACAO.SP.GOV.BR</t>
  </si>
  <si>
    <t>PROVINCIA DE NAGASAKI</t>
  </si>
  <si>
    <t xml:space="preserve">DORANDIA </t>
  </si>
  <si>
    <t>E048021A@EDUCACAO.SP.GOV.BR</t>
  </si>
  <si>
    <t>JARDIM JOSE OMETTO I</t>
  </si>
  <si>
    <t>JOAQUIM MENDES FELIZ</t>
  </si>
  <si>
    <t>E049086A@EDUCACAO.SP.GOV.BR</t>
  </si>
  <si>
    <t>ANTONIO LISBOA PROFESSOR</t>
  </si>
  <si>
    <t xml:space="preserve">BAIRRO JARDIM SAO PAULO </t>
  </si>
  <si>
    <t>RUA PROFESSOR FABIO FANUCCHI</t>
  </si>
  <si>
    <t>E000917A@EDUCACAO.SP.GOV.BR</t>
  </si>
  <si>
    <t>JULIA COLLACO FRANCA PROFESSORA</t>
  </si>
  <si>
    <t>E004601A@EDUCACAO.SP.GOV.BR</t>
  </si>
  <si>
    <t>LUCIANO IVO TOGNETTI PROFESSOR</t>
  </si>
  <si>
    <t>PARQUE MORADA DO SOL</t>
  </si>
  <si>
    <t>RUA DOS ANTURIOS</t>
  </si>
  <si>
    <t>E462846A@EDUCACAO.SP.GOV.BR</t>
  </si>
  <si>
    <t>DANIEL PAULO VERANO PONTES PROFESSOR</t>
  </si>
  <si>
    <t>E004091A@EDUCACAO.SP.GOV.BR</t>
  </si>
  <si>
    <t>REPUBLICA DO PARAGUAY</t>
  </si>
  <si>
    <t>VILA SAO MAURICIO</t>
  </si>
  <si>
    <t>RUA CARLOS MULLER</t>
  </si>
  <si>
    <t>E001892A@EDUCACAO.SP.GOV.BR</t>
  </si>
  <si>
    <t>CEL JTO A EE PROFA LYDIA YVONE GOMES MARQUES</t>
  </si>
  <si>
    <t>FAUSTINA</t>
  </si>
  <si>
    <t>E033888A@EDUCACAO.SP.GOV.BR</t>
  </si>
  <si>
    <t>VILA FACHINI</t>
  </si>
  <si>
    <t xml:space="preserve">BRAGA </t>
  </si>
  <si>
    <t>VENERANDA MARTINS SIQUEIRA DONA</t>
  </si>
  <si>
    <t>E902559A@EDUCACAO.SP.GOV.BR</t>
  </si>
  <si>
    <t xml:space="preserve">SYLVIO TORRES </t>
  </si>
  <si>
    <t>LUIZ LATORRACA PROFESSOR</t>
  </si>
  <si>
    <t>NOVA  JABOTICABAL</t>
  </si>
  <si>
    <t>AVENIDA CAPITAO ALBERTO MENDES JUNIOR</t>
  </si>
  <si>
    <t>E023711A@EDUCACAO.SP.GOV.BR</t>
  </si>
  <si>
    <t>MARCIA APARECIDA DA SILVA FARIA RIES PROFESSORA</t>
  </si>
  <si>
    <t>CHACARA SAO MARCOS</t>
  </si>
  <si>
    <t>ESTRADA SAO SEBASTIAO</t>
  </si>
  <si>
    <t>E919056A@EDUCACAO.SP.GOV.BR</t>
  </si>
  <si>
    <t>CENTRO DE ATEND SOCIOEDUC AO ADOLESC NELSON MANDELA CI</t>
  </si>
  <si>
    <t xml:space="preserve">LUCIO LUCIANO QUADRA </t>
  </si>
  <si>
    <t>PEDAGCASABAURU@FUNDACAOCASA.SP.GOV.BR</t>
  </si>
  <si>
    <t xml:space="preserve">DOMINGUES RIBAS </t>
  </si>
  <si>
    <t>ALZIRA VALLE ROLEMBERG PROFESSORA</t>
  </si>
  <si>
    <t>E908149A@EDUCACAO.SP.GOV.BR</t>
  </si>
  <si>
    <t>ALICE RODRIGUES MOTTA PROFESSORA</t>
  </si>
  <si>
    <t>E034903A@EDUCACAO.SP.GOV.BR</t>
  </si>
  <si>
    <t>COCUERA</t>
  </si>
  <si>
    <t>RUA SAO VICENTE DE PAULA</t>
  </si>
  <si>
    <t>LAURA LOPES</t>
  </si>
  <si>
    <t xml:space="preserve">CORAL </t>
  </si>
  <si>
    <t>E009416A@EDUCACAO.SP.GOV.BR</t>
  </si>
  <si>
    <t>BRASILISIA MACHADO LOBO PROFA</t>
  </si>
  <si>
    <t>RUA MASSAO OGAWA</t>
  </si>
  <si>
    <t>E920332A@EDUCACAO.SP.GOV.BR</t>
  </si>
  <si>
    <t>INOCENCIO MAIA PROF</t>
  </si>
  <si>
    <t>RUA JOAO LINO</t>
  </si>
  <si>
    <t>E017000A@EDUCACAO.SP.GOV.BR</t>
  </si>
  <si>
    <t>PARQUE CEDRAL</t>
  </si>
  <si>
    <t>ANGELO BORTOLO</t>
  </si>
  <si>
    <t>BORTOLANDIA</t>
  </si>
  <si>
    <t xml:space="preserve">ANTONIO GONCALVES SILVA </t>
  </si>
  <si>
    <t>E001272A@EDUCACAO.SP.GOV.BR</t>
  </si>
  <si>
    <t>RUA CARAGUATATUBA</t>
  </si>
  <si>
    <t>GABRIEL PAULINO BUENO COUTO BISPO DOM</t>
  </si>
  <si>
    <t xml:space="preserve">RETIRO </t>
  </si>
  <si>
    <t>E019501A@EDUCACAO.SP.GOV.BR</t>
  </si>
  <si>
    <t>MARIA HELENA SCANNAVINO</t>
  </si>
  <si>
    <t>JARDIM RESIDENCIAL ETEMP</t>
  </si>
  <si>
    <t xml:space="preserve">FLAVIO CLARO DE FARIA </t>
  </si>
  <si>
    <t>E579889A@EDUCACAO.SP.GOV.BR</t>
  </si>
  <si>
    <t>MARIA IZABEL FONTOURA</t>
  </si>
  <si>
    <t>EMBAU</t>
  </si>
  <si>
    <t>E013055A@EDUCACAO.SP.GOV.BR</t>
  </si>
  <si>
    <t>GUALBERTO MOREIRA DOUTOR</t>
  </si>
  <si>
    <t xml:space="preserve">BONIFACIO DE OLIVEIRA CASSU </t>
  </si>
  <si>
    <t>E900382A@EDUCACAO.SP.GOV.BR</t>
  </si>
  <si>
    <t>RESIDENCIAL BALDASSARI</t>
  </si>
  <si>
    <t>LAERTE BARBOSA CINTRA PROFESSOR</t>
  </si>
  <si>
    <t>ALBERTO FRANCIA GOMES MARTINS DOUTOR</t>
  </si>
  <si>
    <t>VILA ALTO DE SANTO ANDRE</t>
  </si>
  <si>
    <t xml:space="preserve">PARSIFAL </t>
  </si>
  <si>
    <t>E008552A@EDUCACAO.SP.GOV.BR</t>
  </si>
  <si>
    <t>LUIS DA CAMARA CASCUDO</t>
  </si>
  <si>
    <t>VILA IPE</t>
  </si>
  <si>
    <t>E044817A@EDUCACAO.SP.GOV.BR</t>
  </si>
  <si>
    <t>CENTRO ATEND SOCIO-EDUC ADOLESCENTE - TAPAJOS 29 - CI</t>
  </si>
  <si>
    <t>ESTRADA DO GOVERNO</t>
  </si>
  <si>
    <t>UITAPAJOS@CASA.SP.GOV.BR</t>
  </si>
  <si>
    <t>SERGIO MURILLO RADUAN PROFESSOR</t>
  </si>
  <si>
    <t xml:space="preserve">JOAO HONORIO CAIXETA </t>
  </si>
  <si>
    <t>E924787A@EDUCACAO.SP.GOV.BR</t>
  </si>
  <si>
    <t>ANNA PONTES TOLEDO NATALI PROFESSORA</t>
  </si>
  <si>
    <t xml:space="preserve">PACO DO LUMIAR </t>
  </si>
  <si>
    <t>E902248A@EDUCACAO.SP.GOV.BR</t>
  </si>
  <si>
    <t>PRACA NOSSA SENHORA DO CEDRO</t>
  </si>
  <si>
    <t>JARDIM ODETE</t>
  </si>
  <si>
    <t>BENEDITA ARRUDA PROFESSORA</t>
  </si>
  <si>
    <t>VILA DIDI</t>
  </si>
  <si>
    <t>E019690A@EDUCACAO.SP.GOV.BR</t>
  </si>
  <si>
    <t>FLAMINIO LESSA DR</t>
  </si>
  <si>
    <t>E012932A@EDUCACAO.SP.GOV.BR</t>
  </si>
  <si>
    <t>CENTRO ATEND SOCIO-EDUC AO ADOLESC DE BRAGANCA PTA-CI</t>
  </si>
  <si>
    <t>RUA SENADOR ROBERTO SIMONSEN</t>
  </si>
  <si>
    <t>PEDAGCASABRAGANCAPAULISTA@FUNDACAOCASA.SP.GOV.BR</t>
  </si>
  <si>
    <t>BRUNO RICCO PADRE</t>
  </si>
  <si>
    <t>AVENIDA RIO REAL</t>
  </si>
  <si>
    <t>E006282A@EDUCACAO.SP.GOV.BR</t>
  </si>
  <si>
    <t>GERALDO ENEAS DE CAMPOS PROFESSOR</t>
  </si>
  <si>
    <t>JARDIM PAU PRETO</t>
  </si>
  <si>
    <t>RUA VOLUNTARIO JOAO DOS SANTOS</t>
  </si>
  <si>
    <t>E018659A@EDUCACAO.SP.GOV.BR</t>
  </si>
  <si>
    <t>GUIMARAES JUNIOR DOUTOR</t>
  </si>
  <si>
    <t>RUA LAFAIETE</t>
  </si>
  <si>
    <t>E024028A@EDUCACAO.SP.GOV.BR</t>
  </si>
  <si>
    <t>CEL JTO A EE RAUL VENTURELLI DR</t>
  </si>
  <si>
    <t xml:space="preserve">YOITI IKEDA </t>
  </si>
  <si>
    <t>JULIO MASTRODOMENICO PROFESSOR</t>
  </si>
  <si>
    <t>E034009A@EDUCACAO.SP.GOV.BR</t>
  </si>
  <si>
    <t>JOAQUIM LUCIO CARDOSO FILHO</t>
  </si>
  <si>
    <t>JARDIM ALZIRA FRANCO</t>
  </si>
  <si>
    <t xml:space="preserve">SAQUAREMA </t>
  </si>
  <si>
    <t>E008679A@EDUCACAO.SP.GOV.BR</t>
  </si>
  <si>
    <t>ZULMIRO ALVES DE SIQUEIRA</t>
  </si>
  <si>
    <t>CAMPO DOS ALEIXOS</t>
  </si>
  <si>
    <t>ESTRADA MUNICIPAL PEDRO FERRARA</t>
  </si>
  <si>
    <t>E901222A@EDUCACAO.SP.GOV.BR</t>
  </si>
  <si>
    <t>MILTON CERNACH PROFESSOR</t>
  </si>
  <si>
    <t>RUA SAMURAI</t>
  </si>
  <si>
    <t>E006142A@EDUCACAO.SP.GOV.BR</t>
  </si>
  <si>
    <t>ODETE PEREIRA GOULART SALES PROFESSORA</t>
  </si>
  <si>
    <t>DISTRITO DO BRACO</t>
  </si>
  <si>
    <t>BRACO</t>
  </si>
  <si>
    <t>E903735A@EDUCACAO.SP.GOV.BR</t>
  </si>
  <si>
    <t>RUA NOSSA SENHORA DAS MERCES</t>
  </si>
  <si>
    <t>ARANDU</t>
  </si>
  <si>
    <t>JOAO LOURENCO RODRIGUES PROFESSOR</t>
  </si>
  <si>
    <t>RUA DOUTOR EMILIO RIBAS</t>
  </si>
  <si>
    <t>E018235A@EDUCACAO.SP.GOV.BR</t>
  </si>
  <si>
    <t>ARTHUR CHAGAS JUNIOR PROF</t>
  </si>
  <si>
    <t>E902809A@EDUCACAO.SP.GOV.BR</t>
  </si>
  <si>
    <t>CEL JTO A EE PAULINO NUNES ESPOSO</t>
  </si>
  <si>
    <t xml:space="preserve">SADAMU INOUE </t>
  </si>
  <si>
    <t>E985168A@EDUCACAO.SP.GOV.BR</t>
  </si>
  <si>
    <t>VILA NIWA</t>
  </si>
  <si>
    <t>FERNANDA DE CAMARGO PIRES PROFESSORA</t>
  </si>
  <si>
    <t>E495104A@EDUCACAO.SP.GOV.BR</t>
  </si>
  <si>
    <t>INDIANA</t>
  </si>
  <si>
    <t>GABRIEL POZZI PROFESSOR</t>
  </si>
  <si>
    <t>RUA MELVIN JONES</t>
  </si>
  <si>
    <t>E020163A@EDUCACAO.SP.GOV.BR</t>
  </si>
  <si>
    <t>MERCIA MARIA CAZARINI PROFA</t>
  </si>
  <si>
    <t>BAIRRO PORTAL DO EDEN</t>
  </si>
  <si>
    <t>RUA GECENEY CABREIRA</t>
  </si>
  <si>
    <t>E925895A@EDUCACAO.SP.GOV.BR</t>
  </si>
  <si>
    <t>ALDEIA TAQUARI</t>
  </si>
  <si>
    <t>BAIRRO TAQUARI</t>
  </si>
  <si>
    <t>E499523A@EDUCACAO.SP.GOV.BR</t>
  </si>
  <si>
    <t>LAGOA BRANCA</t>
  </si>
  <si>
    <t xml:space="preserve">QUEIROS FILHO </t>
  </si>
  <si>
    <t>BAIRRO VARGEM GRANDE</t>
  </si>
  <si>
    <t>E924519A@EDUCACAO.SP.GOV.BR</t>
  </si>
  <si>
    <t>JERONIMO BARBOSA SANDOVAL</t>
  </si>
  <si>
    <t>MANOEL NICACIO DOUTOR</t>
  </si>
  <si>
    <t>E023206A@EDUCACAO.SP.GOV.BR</t>
  </si>
  <si>
    <t>EMICO MATSUMOTO GEOGRAFA</t>
  </si>
  <si>
    <t xml:space="preserve">ANGELINA BALCO DA SILVA </t>
  </si>
  <si>
    <t>E446920A@EDUCACAO.SP.GOV.BR</t>
  </si>
  <si>
    <t>CEL JTO A EE MONSENHOR GONCALVES</t>
  </si>
  <si>
    <t>RUA DOUTOR PRESCILIANO PINTO</t>
  </si>
  <si>
    <t>E028708A@EDUCACAO.SP.GOV.BR</t>
  </si>
  <si>
    <t>ANTONIO JOSE PEDROSO PROFESSOR</t>
  </si>
  <si>
    <t>XIS</t>
  </si>
  <si>
    <t>AVENIDA QUINZE DE NOVEMBRO</t>
  </si>
  <si>
    <t>E023760A@EDUCACAO.SP.GOV.BR</t>
  </si>
  <si>
    <t>WANDER TAFFO MUSICO</t>
  </si>
  <si>
    <t xml:space="preserve">MANGUALDE </t>
  </si>
  <si>
    <t>E121484A@EDUCACAO.SP.GOV.BR</t>
  </si>
  <si>
    <t>THEODORO DE MORAES PROFESSOR</t>
  </si>
  <si>
    <t>AVENIDA REGENTE FEIJO</t>
  </si>
  <si>
    <t>E001387A@EDUCACAO.SP.GOV.BR</t>
  </si>
  <si>
    <t>VICTOR DOS SANTOS CUNHA PROF</t>
  </si>
  <si>
    <t xml:space="preserve">JOAO SIMAO DE CASTRO </t>
  </si>
  <si>
    <t>E001028A@EDUCACAO.SP.GOV.BR</t>
  </si>
  <si>
    <t>NEWTON CAMARA LEAL BARROS</t>
  </si>
  <si>
    <t xml:space="preserve">NARIZINHO </t>
  </si>
  <si>
    <t>E014291A@EDUCACAO.SP.GOV.BR</t>
  </si>
  <si>
    <t>ASPASIA</t>
  </si>
  <si>
    <t>JOSE XAVIER CORTEZ</t>
  </si>
  <si>
    <t xml:space="preserve">HIERAPOLIS </t>
  </si>
  <si>
    <t>E925354A@EDUCACAO.SP.GOV.BR</t>
  </si>
  <si>
    <t>CINIRA DANIEL DA SILVA PROFESSORA</t>
  </si>
  <si>
    <t>E035348A@EDUCACAO.SP.GOV.BR</t>
  </si>
  <si>
    <t>FERNANDES SOARES PROF</t>
  </si>
  <si>
    <t xml:space="preserve">ERVA DO SERENO </t>
  </si>
  <si>
    <t>E910776A@EDUCACAO.SP.GOV.BR</t>
  </si>
  <si>
    <t>JARDIM TELES DE MENEZES</t>
  </si>
  <si>
    <t>RUA JACANA</t>
  </si>
  <si>
    <t>E065985A@EDUCACAO.SP.GOV.BR</t>
  </si>
  <si>
    <t>RUBENS DO AMARAL DEPUTADO</t>
  </si>
  <si>
    <t>RUA FILIPE CARDOSO</t>
  </si>
  <si>
    <t>E038155A@EDUCACAO.SP.GOV.BR</t>
  </si>
  <si>
    <t>FRANCISCO DE ASSIS</t>
  </si>
  <si>
    <t>VILA PALMEIRAS II</t>
  </si>
  <si>
    <t>RUA HERMINIA GREGORIO PEREIRA LOPES</t>
  </si>
  <si>
    <t xml:space="preserve"> E914897A@EDUCACAO.SP.GOV.BR</t>
  </si>
  <si>
    <t>MARIA CECILIA PANTANO PROFESSORA</t>
  </si>
  <si>
    <t>JARDIM ITAPARK</t>
  </si>
  <si>
    <t>EVARISTO BASSO</t>
  </si>
  <si>
    <t>E920320A@EDUCACAO.SP.GOV.BR</t>
  </si>
  <si>
    <t>IVONE PALMA TODOROV RUGGIERI PROFESSORA</t>
  </si>
  <si>
    <t xml:space="preserve">MUCIO LEAO </t>
  </si>
  <si>
    <t>E008503A@EDUCACAO.SP.GOV.BR</t>
  </si>
  <si>
    <t>MAUD SA DE MIRANDA MONTEIRO PROFESSORA</t>
  </si>
  <si>
    <t xml:space="preserve">FALKENBERG </t>
  </si>
  <si>
    <t>E908373A@EDUCACAO.SP.GOV.BR</t>
  </si>
  <si>
    <t>VILA SANTA FE</t>
  </si>
  <si>
    <t>AVENIDA VICTOR ODORICO BUENO</t>
  </si>
  <si>
    <t>E913455A@EDUCACAO.SP.GOV.BR</t>
  </si>
  <si>
    <t>EUNICE VIRGINIA RAMOS NAVERO PROFESSORA</t>
  </si>
  <si>
    <t>PARQUE IMPERADOR</t>
  </si>
  <si>
    <t xml:space="preserve">ALCEU AMOROSO LIMA </t>
  </si>
  <si>
    <t>E912924A@EDUCACAO.SP.GOV.BR</t>
  </si>
  <si>
    <t>ESTRADA ITAPECERICA A CAMPO LIMPO</t>
  </si>
  <si>
    <t>ANGELO SCARABUCCI</t>
  </si>
  <si>
    <t>VILA SCARABUCCI</t>
  </si>
  <si>
    <t xml:space="preserve">ROSA DEL MONTE </t>
  </si>
  <si>
    <t>E022913A@EDUCACAO.SP.GOV.BR</t>
  </si>
  <si>
    <t>KM 21</t>
  </si>
  <si>
    <t>CARLINA CACAPAVA DE MELLO PROFESSORA</t>
  </si>
  <si>
    <t xml:space="preserve">RONALDO RIBEIRO DE SA </t>
  </si>
  <si>
    <t>E008564A@EDUCACAO.SP.GOV.BR</t>
  </si>
  <si>
    <t>AMERICO DE MOURA PROFESSOR</t>
  </si>
  <si>
    <t>RUA MENDONCA CORTE REAL</t>
  </si>
  <si>
    <t>E001855A@EDUCACAO.SP.GOV.BR</t>
  </si>
  <si>
    <t>PARQUE PIRAJUSSARA</t>
  </si>
  <si>
    <t>VICTORIA MARCON BELLUCCI PROFA</t>
  </si>
  <si>
    <t>PRACA DOS COLIBRIS</t>
  </si>
  <si>
    <t>E922766A@EDUCACAO.SP.GOV.BR</t>
  </si>
  <si>
    <t>CENTRO ATEND SOCIO-ED AO ADOLESCENTE RIO DOURADO LINS - CI</t>
  </si>
  <si>
    <t>RODOVIA DAVID EID</t>
  </si>
  <si>
    <t>CASARIODOURADO@FUNDACAOCASA.SP.GOV.BR</t>
  </si>
  <si>
    <t xml:space="preserve">TERRA TOMBADA </t>
  </si>
  <si>
    <t>E923047A@EDUCACAO.SP.GOV.BR</t>
  </si>
  <si>
    <t>CLARICE LISPECTOR</t>
  </si>
  <si>
    <t>TORRES TIBAGI</t>
  </si>
  <si>
    <t>RUA MIGUEL BIONDI</t>
  </si>
  <si>
    <t>E006212A@EDUCACAO.SP.GOV.BR</t>
  </si>
  <si>
    <t>GETULIO VARGAS DOUTOR</t>
  </si>
  <si>
    <t>RUA DOUTOR DOMINGOS SGORLON</t>
  </si>
  <si>
    <t>E903462A@EDUCACAO.SP.GOV.BR</t>
  </si>
  <si>
    <t>CEL JTO A EE GENARO DOMARCO</t>
  </si>
  <si>
    <t>DIRCE APARECIDA PEREIRA MARCONDES</t>
  </si>
  <si>
    <t>RUA ENGENHEIRO ORLANDO DRUMOND MURGEL</t>
  </si>
  <si>
    <t>E901519A@EDUCACAO.SP.GOV.BR</t>
  </si>
  <si>
    <t>AVENIDA DOMENICO RAO</t>
  </si>
  <si>
    <t>JOSE LEME LOPES DOUTOR</t>
  </si>
  <si>
    <t>E912487A@EDUCACAO.SP.GOV.BR</t>
  </si>
  <si>
    <t>LEILA MARISA PASSARO PROFA</t>
  </si>
  <si>
    <t>KM 255</t>
  </si>
  <si>
    <t>RODOVIA SEBASTIAO FERRAZ DE CAMARGO PENTEADO</t>
  </si>
  <si>
    <t>E048227A@EDUCACAO.SP.GOV.BR</t>
  </si>
  <si>
    <t>MATILDE MACEDO SOARES</t>
  </si>
  <si>
    <t>JOSE SORIANO DE SOUSA</t>
  </si>
  <si>
    <t>E000358A@EDUCACAO.SP.GOV.BR</t>
  </si>
  <si>
    <t>CEEJA VALBERTO FUSARI</t>
  </si>
  <si>
    <t>E980134A@EDUCACAO.SP.GOV.BR</t>
  </si>
  <si>
    <t>VILA ANASTACIO</t>
  </si>
  <si>
    <t>RUA ALMIRANTE BARROSO</t>
  </si>
  <si>
    <t xml:space="preserve">JOSE BENEDITO DOS SANTOS </t>
  </si>
  <si>
    <t>MARIA UMBELINA RODRIGUES DE AZEVEDO PROFA</t>
  </si>
  <si>
    <t>JARDIM COLONIA</t>
  </si>
  <si>
    <t xml:space="preserve">NILO MAXIMO </t>
  </si>
  <si>
    <t>E045421A@EDUCACAO.SP.GOV.BR</t>
  </si>
  <si>
    <t>THEREZINHA APPARECIDA VILLANI DE CAMARGO PROFA</t>
  </si>
  <si>
    <t>JARDIM FANTINATO</t>
  </si>
  <si>
    <t>JORGE FRANCA CAMARGO DOUTOR</t>
  </si>
  <si>
    <t>E920757A@EDUCACAO.SP.GOV.BR</t>
  </si>
  <si>
    <t>BARAO DE JUNDIAI</t>
  </si>
  <si>
    <t>JARDIM SAGRADO CORACAO DE JESUS</t>
  </si>
  <si>
    <t xml:space="preserve">JACINTO NALINI </t>
  </si>
  <si>
    <t>E019732A@EDUCACAO.SP.GOV.BR</t>
  </si>
  <si>
    <t>JARDIM DA LARANJEIRA (ZONA LESTE)</t>
  </si>
  <si>
    <t xml:space="preserve">PIRAMIDE DOS PIQUES </t>
  </si>
  <si>
    <t>CLARINA AMARAL GURGEL PROFA</t>
  </si>
  <si>
    <t xml:space="preserve">IRARA BRANCA </t>
  </si>
  <si>
    <t>E005423A@EDUCACAO.SP.GOV.BR</t>
  </si>
  <si>
    <t>LUCY SALINA FERNANDES GAION PROFA</t>
  </si>
  <si>
    <t>RUA ANANIAS ROSA</t>
  </si>
  <si>
    <t>E025069A@EDUCACAO.SP.GOV.BR</t>
  </si>
  <si>
    <t>DARCI LOPES PROFA</t>
  </si>
  <si>
    <t>OLINDA DE ALMEIDA MERCADANTE PROFESSORA</t>
  </si>
  <si>
    <t>E926024A@EDUCACAO.SP.GOV.BR</t>
  </si>
  <si>
    <t>INSTITUTO MARIA IMACULADA</t>
  </si>
  <si>
    <t>EST RESSACA</t>
  </si>
  <si>
    <t>E035415A@EDUCACAO.SP.GOV.BR</t>
  </si>
  <si>
    <t>ANTONIO SALES OLIVEIRA PROFESSOR</t>
  </si>
  <si>
    <t>RUA JOSE VIEIRA</t>
  </si>
  <si>
    <t>E923382A@EDUCACAO.SP.GOV.BR</t>
  </si>
  <si>
    <t>PARQUE ARTUR ALVIM</t>
  </si>
  <si>
    <t>CEL JTO A EE ANGELO GOSUEN PROF</t>
  </si>
  <si>
    <t xml:space="preserve">FORTALEZA </t>
  </si>
  <si>
    <t>E036870A@EDUCACAO.SP.GOV.BR</t>
  </si>
  <si>
    <t>PARQUE UNIVERSITARIO DE VIRACOPOS</t>
  </si>
  <si>
    <t>RENE RODRIGUES DE MORAES PROFESSOR</t>
  </si>
  <si>
    <t>RUA DOUTOR CARLOS NEHRING</t>
  </si>
  <si>
    <t>E011459A@EDUCACAO.SP.GOV.BR</t>
  </si>
  <si>
    <t>ARY BOUZAN PROFESSOR</t>
  </si>
  <si>
    <t>E036675A@EDUCACAO.SP.GOV.BR</t>
  </si>
  <si>
    <t>ANTONIO BERRETA PROF</t>
  </si>
  <si>
    <t>VILA GATTI</t>
  </si>
  <si>
    <t>E015702A@EDUCACAO.SP.GOV.BR</t>
  </si>
  <si>
    <t>JOAQUIM DE MICHIELI PROF</t>
  </si>
  <si>
    <t>BERNARDINO TRANCHESI DOUTOR</t>
  </si>
  <si>
    <t>E025513A@EDUCACAO.SP.GOV.BR</t>
  </si>
  <si>
    <t>RESIDENCIAL CIDADE JARDIM</t>
  </si>
  <si>
    <t>AVENIDA JOAO XXIII</t>
  </si>
  <si>
    <t>AMERICO FRANCO</t>
  </si>
  <si>
    <t xml:space="preserve">DOBRADA </t>
  </si>
  <si>
    <t>E907030A@EDUCACAO.SP.GOV.BR</t>
  </si>
  <si>
    <t xml:space="preserve">LEBLON </t>
  </si>
  <si>
    <t>E918805A@EDUCACAO.SP.GOV.BR</t>
  </si>
  <si>
    <t>CIDADE SANTA JULIA</t>
  </si>
  <si>
    <t>CAPAO ALTO</t>
  </si>
  <si>
    <t>JARDIM ANCHIETA</t>
  </si>
  <si>
    <t>LEOPOLDO JOSE DE SANT ANNA PROFESSOR</t>
  </si>
  <si>
    <t>RUA PROFESSOR JOSE GONCALVES PAIM</t>
  </si>
  <si>
    <t>E012348A@EDUCACAO.SP.GOV.BR</t>
  </si>
  <si>
    <t>JOAO CONCEICAO DOUTOR</t>
  </si>
  <si>
    <t>JOSE JOAQUIM DOS SANTOS PROFESSOR</t>
  </si>
  <si>
    <t>AVENIDA ANA ROCHA DE OLIVEIRA</t>
  </si>
  <si>
    <t>E028319A@EDUCACAO.SP.GOV.BR</t>
  </si>
  <si>
    <t>MENOTTI DEL PICCHIA POETA</t>
  </si>
  <si>
    <t xml:space="preserve">COROATA </t>
  </si>
  <si>
    <t>E908997A@EDUCACAO.SP.GOV.BR</t>
  </si>
  <si>
    <t>LUCIA AKEMI MIYA PROFA</t>
  </si>
  <si>
    <t>JD S PEDRO</t>
  </si>
  <si>
    <t>EST JOAO RODRIGUES DE MORAES</t>
  </si>
  <si>
    <t>E035427A@EDUCACAO.SP.GOV.BR</t>
  </si>
  <si>
    <t>TEREZINHA MARIANO MAGNANI PROFESSORA</t>
  </si>
  <si>
    <t>E038076A@EDUCACAO.SP.GOV.BR</t>
  </si>
  <si>
    <t>JARDIM CRIS</t>
  </si>
  <si>
    <t>CEL JTO A EE SANSARA SINGH FILHO PROF</t>
  </si>
  <si>
    <t>JULIETA CALDAS FERRAZ PROFESSORA</t>
  </si>
  <si>
    <t>RUA AVELINA NOGUEIRA PRADO</t>
  </si>
  <si>
    <t>E010170A@EDUCACAO.SP.GOV.BR</t>
  </si>
  <si>
    <t>CEL JTO A EE ALVARO GUIAO DOUTOR</t>
  </si>
  <si>
    <t>E024442A@EDUCACAO.SP.GOV.BR</t>
  </si>
  <si>
    <t>VILA SANTA FLORA</t>
  </si>
  <si>
    <t>ALZIRA SALOMAO PROFESSORA</t>
  </si>
  <si>
    <t>RUA JANSEN DE MELLO</t>
  </si>
  <si>
    <t>E917291A@EDUCACAO.SP.GOV.BR</t>
  </si>
  <si>
    <t>JOSE RICARDO PUCCI PROF</t>
  </si>
  <si>
    <t>JARDIM PINHEIROS I</t>
  </si>
  <si>
    <t xml:space="preserve">IVETE VARGAS </t>
  </si>
  <si>
    <t>E911288A@EDUCACAO.SP.GOV.BR</t>
  </si>
  <si>
    <t>DOLORES ANTUNES DA SILVA</t>
  </si>
  <si>
    <t xml:space="preserve">FRANCA </t>
  </si>
  <si>
    <t>E918581A@EDUCACAO.SP.GOV.BR</t>
  </si>
  <si>
    <t>HERCULANO DE FREITAS PROFESSOR</t>
  </si>
  <si>
    <t xml:space="preserve">OLIVIER BACHELIN </t>
  </si>
  <si>
    <t>E043953A@EDUCACAO.SP.GOV.BR</t>
  </si>
  <si>
    <t>DIOGENES RIBEIRO DE LIMA</t>
  </si>
  <si>
    <t>RUA ANTONIO MOURA ROLIM</t>
  </si>
  <si>
    <t>JULIA MACEDO PANTOJA PROFESSORA</t>
  </si>
  <si>
    <t xml:space="preserve">ASSUPA </t>
  </si>
  <si>
    <t>E001958A@EDUCACAO.SP.GOV.BR</t>
  </si>
  <si>
    <t>JOAQUIM ALVES FERREIRA MONSENHOR</t>
  </si>
  <si>
    <t>RUA PADRE CLARET</t>
  </si>
  <si>
    <t>E022962A@EDUCACAO.SP.GOV.BR</t>
  </si>
  <si>
    <t>MARIA DE LOURDES NASCIMENTO GUERREIRO PROFESSORA</t>
  </si>
  <si>
    <t>ETTORE MARQUEZELLI</t>
  </si>
  <si>
    <t>RUA ANTONIO SILVA</t>
  </si>
  <si>
    <t>E917588A@EDUCACAO.SP.GOV.BR</t>
  </si>
  <si>
    <t>RODOVIA REGIS BITTENCOURT</t>
  </si>
  <si>
    <t>KM 07</t>
  </si>
  <si>
    <t>RECREIO ALVORADA</t>
  </si>
  <si>
    <t>PARQUE  ORESTES ONGARO</t>
  </si>
  <si>
    <t>RUA RIO MISSISSIPI</t>
  </si>
  <si>
    <t>E919378A@EDUCACAO.SP.GOV.BR</t>
  </si>
  <si>
    <t>BRAZILIA TONDI DE LIMA</t>
  </si>
  <si>
    <t xml:space="preserve">IZABEL DE ANDRADE MAIA </t>
  </si>
  <si>
    <t>E042055A@EDUCACAO.SP.GOV.BR</t>
  </si>
  <si>
    <t>ZILDA PRADO PAULOVICH PROFA</t>
  </si>
  <si>
    <t>AVENIDA NOSSO SENHOR DO BOM FIM</t>
  </si>
  <si>
    <t>E029324A@EDUCACAO.SP.GOV.BR</t>
  </si>
  <si>
    <t>MAYLASKY</t>
  </si>
  <si>
    <t>ODILA BOVOLENTA DE MENDONCA PROFESSORA</t>
  </si>
  <si>
    <t>E027352A@EDUCACAO.SP.GOV.BR</t>
  </si>
  <si>
    <t>FLAVIO LA SELVA PROFESSOR</t>
  </si>
  <si>
    <t xml:space="preserve">CARMELO CALI </t>
  </si>
  <si>
    <t>E914733A@EDUCACAO.SP.GOV.BR</t>
  </si>
  <si>
    <t>LEONARDO VILAS BOAS</t>
  </si>
  <si>
    <t>E011058A@EDUCACAO.SP.GOV.BR</t>
  </si>
  <si>
    <t>VENANCIO CORONEL</t>
  </si>
  <si>
    <t>JOAO LEITE CORONEL</t>
  </si>
  <si>
    <t>E020308A@EDUCACAO.SP.GOV.BR</t>
  </si>
  <si>
    <t>18 DE JUNHO</t>
  </si>
  <si>
    <t>E032220A@EDUCACAO.SP.GOV.BR</t>
  </si>
  <si>
    <t>OLINDA LEITE SINISGALLI PROFESSORA</t>
  </si>
  <si>
    <t xml:space="preserve">EMILIO KEMP </t>
  </si>
  <si>
    <t>E910995A@EDUCACAO.SP.GOV.BR</t>
  </si>
  <si>
    <t>LENITA CORREA CAMARGO PROFA</t>
  </si>
  <si>
    <t>BELEM CAPELA</t>
  </si>
  <si>
    <t>RUA DAS MAGNOLIAS</t>
  </si>
  <si>
    <t>E916869A@EDUCACAO.SP.GOV.BR</t>
  </si>
  <si>
    <t>SHIRLEY CAMARGO VON ZUBEN PROFESSORA</t>
  </si>
  <si>
    <t>RUA ESPLANADA VALENTIM GENTIL</t>
  </si>
  <si>
    <t>E027911A@EDUCACAO.SP.GOV.BR</t>
  </si>
  <si>
    <t>ALFREDO MARCONDES CABRAL CEL</t>
  </si>
  <si>
    <t>E026384A@EDUCACAO.SP.GOV.BR</t>
  </si>
  <si>
    <t>JOAO BREDICKS</t>
  </si>
  <si>
    <t>E034599A@EDUCACAO.SP.GOV.BR</t>
  </si>
  <si>
    <t>LAEL DE MOURA PRADO PROF</t>
  </si>
  <si>
    <t>VL SABRINA</t>
  </si>
  <si>
    <t>AV PROFESSOR CASTRO JUNIOR</t>
  </si>
  <si>
    <t>E001200A@EDUCACAO.SP.GOV.BR</t>
  </si>
  <si>
    <t>JOSE OSORIO DE CAMPOS MAIA E ALMEIDA PROFESSOR</t>
  </si>
  <si>
    <t>JARDIM BERTANHA</t>
  </si>
  <si>
    <t xml:space="preserve">TERENCIO COSTA DIAS </t>
  </si>
  <si>
    <t>E900412A@EDUCACAO.SP.GOV.BR</t>
  </si>
  <si>
    <t xml:space="preserve">MARTINS FONTES </t>
  </si>
  <si>
    <t xml:space="preserve">ANTONIO JOAO DE MEDEIROS </t>
  </si>
  <si>
    <t>ALDEIA NHAMANDU MIRIM</t>
  </si>
  <si>
    <t>ESTANCIA SANTA CRUZ</t>
  </si>
  <si>
    <t>ROD PADRE MANUEL DE NOBREGA</t>
  </si>
  <si>
    <t>KM 339</t>
  </si>
  <si>
    <t>E469786A@EDUCACAO.SP.GOV.BR</t>
  </si>
  <si>
    <t>ERODICE PONTES DE QUEIROZ REV</t>
  </si>
  <si>
    <t>AV. PROFESSOR HERMOGENES DE FREITAS LEITAO FILHO</t>
  </si>
  <si>
    <t>E041798A@EDUCACAO.SP.GOV.BR</t>
  </si>
  <si>
    <t>CEL JTO A EE PROF AMARAL WAGNER</t>
  </si>
  <si>
    <t>E985193A@EDUCACAO.SP.GOV.BR</t>
  </si>
  <si>
    <t>DIRCEU FERREIRA DA SILVA PROFESSOR</t>
  </si>
  <si>
    <t>CAGUACU</t>
  </si>
  <si>
    <t>RODOVIA EMERENCIANO PRESTES DE BARROS</t>
  </si>
  <si>
    <t>KM 7,5</t>
  </si>
  <si>
    <t>E920952A@EDUCACAO.SP.GOV.BR</t>
  </si>
  <si>
    <t>JARDIM MAVISOU</t>
  </si>
  <si>
    <t>CEL JTO A EE VERA BRAGA FRANCO GIACOMINI PROFA</t>
  </si>
  <si>
    <t>NUCLEO DE HABITACIONAL JOAO ZILLO</t>
  </si>
  <si>
    <t>ANTONIO RAPOSO TAVARES</t>
  </si>
  <si>
    <t xml:space="preserve">VINTE E UM DE DEZEMBRO </t>
  </si>
  <si>
    <t>E011095A@EDUCACAO.SP.GOV.BR</t>
  </si>
  <si>
    <t>LUIZ GONZAGA DE CAMARGO FLEURY PROFESSOR</t>
  </si>
  <si>
    <t xml:space="preserve">NHONHO NEVES </t>
  </si>
  <si>
    <t>E016330A@EDUCACAO.SP.GOV.BR</t>
  </si>
  <si>
    <t>OSCAR BRESSANE</t>
  </si>
  <si>
    <t>AVENIDA JOSE MANZANO GARCIA</t>
  </si>
  <si>
    <t>JORGE SARAIVA</t>
  </si>
  <si>
    <t xml:space="preserve">ARCELINA TEIXEIRA DA SILVA </t>
  </si>
  <si>
    <t>E036596A@EDUCACAO.SP.GOV.BR</t>
  </si>
  <si>
    <t>OCTAVIO MONTEIRO DE CASTRO PROFESSOR</t>
  </si>
  <si>
    <t>VILA MANGALOT</t>
  </si>
  <si>
    <t xml:space="preserve">ITAQUIRAI </t>
  </si>
  <si>
    <t>E000152A@EDUCACAO.SP.GOV.BR</t>
  </si>
  <si>
    <t>SYLVIA RIBEIRO DE CARVALHO PROFA</t>
  </si>
  <si>
    <t xml:space="preserve">NAIR ROSILIO GUTIERREZ </t>
  </si>
  <si>
    <t>E047843A@EDUCACAO.SP.GOV.BR</t>
  </si>
  <si>
    <t>OSCAR VILLARES</t>
  </si>
  <si>
    <t>E019197A@EDUCACAO.SP.GOV.BR</t>
  </si>
  <si>
    <t>BONFIM</t>
  </si>
  <si>
    <t>EMILIO JUSTO DEPUTADO</t>
  </si>
  <si>
    <t>VILA ITAPANHAU</t>
  </si>
  <si>
    <t>PEDRO SALVETTI NETTO PROFESSOR</t>
  </si>
  <si>
    <t>E045664A@EDUCACAO.SP.GOV.BR</t>
  </si>
  <si>
    <t>VILA VIANELO</t>
  </si>
  <si>
    <t>CYRO BARREIROS PROFESSOR</t>
  </si>
  <si>
    <t>AVENIDA ARACATI</t>
  </si>
  <si>
    <t>E035713A@EDUCACAO.SP.GOV.BR</t>
  </si>
  <si>
    <t>ZIPORA RUBINSTEIN PROFESSORA</t>
  </si>
  <si>
    <t>RUA IRMAO DEODORO</t>
  </si>
  <si>
    <t>E914721A@EDUCACAO.SP.GOV.BR</t>
  </si>
  <si>
    <t>AGGEO PEREIRA DO AMARAL PROFESSOR</t>
  </si>
  <si>
    <t xml:space="preserve">HERCULES TAVARES </t>
  </si>
  <si>
    <t>E016299A@EDUCACAO.SP.GOV.BR</t>
  </si>
  <si>
    <t>JOAO ANTUNES ALEXANDRE</t>
  </si>
  <si>
    <t>JARDIM CANUTO</t>
  </si>
  <si>
    <t>RUA AVELINO GOMES DE ALMEIDA</t>
  </si>
  <si>
    <t>E014333A@EDUCACAO.SP.GOV.BR</t>
  </si>
  <si>
    <t>JARDIM SILVA TELES</t>
  </si>
  <si>
    <t>RUA MANOEL VIEIRA</t>
  </si>
  <si>
    <t>EPAMINONDAS FERREIRA LOBO DOUTOR</t>
  </si>
  <si>
    <t>RUA MAJOR SALVADOR RUFINO</t>
  </si>
  <si>
    <t>E015301A@EDUCACAO.SP.GOV.BR</t>
  </si>
  <si>
    <t>DEOLINDA COPELLI DE SOUZA LIMA PROFESSORA</t>
  </si>
  <si>
    <t>VILA RUY BARBOSA</t>
  </si>
  <si>
    <t xml:space="preserve">JUSSARA </t>
  </si>
  <si>
    <t>E035993A@EDUCACAO.SP.GOV.BR</t>
  </si>
  <si>
    <t>ALBERTO MEDALJON PROFESSOR</t>
  </si>
  <si>
    <t>RUA CONSELHEIRO LEONCIO DE CARVALHO</t>
  </si>
  <si>
    <t>E901088A@EDUCACAO.SP.GOV.BR</t>
  </si>
  <si>
    <t>JARDIM VIRGINIA BIANCA</t>
  </si>
  <si>
    <t>ARIOSTO RIBEIRO PERSICANO PROF</t>
  </si>
  <si>
    <t xml:space="preserve">PANTALEAO  </t>
  </si>
  <si>
    <t>RODOVIA SP 352</t>
  </si>
  <si>
    <t>FAZENDA AGUA SANTA</t>
  </si>
  <si>
    <t>E903814A@EDUCACAO.SP.GOV.BR</t>
  </si>
  <si>
    <t>JARDIM RIVIERA</t>
  </si>
  <si>
    <t>OSCAR KURTZ CAMARGO</t>
  </si>
  <si>
    <t>RUA JOAQUIM AMANTINO FERREIRA</t>
  </si>
  <si>
    <t>E015076A@EDUCACAO.SP.GOV.BR</t>
  </si>
  <si>
    <t>HECKEL TAVARES</t>
  </si>
  <si>
    <t>E037023A@EDUCACAO.SP.GOV.BR</t>
  </si>
  <si>
    <t>IBRANTINA CARDONA</t>
  </si>
  <si>
    <t>RUA DR JORGE LATOUR</t>
  </si>
  <si>
    <t>E017450A@EDUCACAO.SP.GOV.BR</t>
  </si>
  <si>
    <t>VICENTE RAO PROFESSOR</t>
  </si>
  <si>
    <t>RUA PASTOR RUBENS LOPES</t>
  </si>
  <si>
    <t>E038234A@EDUCACAO.SP.GOV.BR</t>
  </si>
  <si>
    <t>ODARICO OLIVEIRA NASCIMENTO PROF</t>
  </si>
  <si>
    <t xml:space="preserve">RODOVIA ARAO SAHM </t>
  </si>
  <si>
    <t>KM31,5</t>
  </si>
  <si>
    <t>E005733A@EDUCACAO.SP.GOV.BR</t>
  </si>
  <si>
    <t>CELIA KEIKO IKEDA PROFESSORA</t>
  </si>
  <si>
    <t>RESIDENCIAL MARICA</t>
  </si>
  <si>
    <t xml:space="preserve">ORLANDO FERREIRA </t>
  </si>
  <si>
    <t>E914435A@EDUCACAO.SP.GOV.BR</t>
  </si>
  <si>
    <t>JOAO BAPTISTA DE BRITO PROFESSOR</t>
  </si>
  <si>
    <t xml:space="preserve">ROSA D'ANGELO PISAPIA </t>
  </si>
  <si>
    <t>E010873A@EDUCACAO.SP.GOV.BR</t>
  </si>
  <si>
    <t>FRANCISCO RIBEIRO SAMPAIO PROFESSOR</t>
  </si>
  <si>
    <t>JARDIM NOSSA SENHORA DE LOURDES</t>
  </si>
  <si>
    <t>RUA FERNANDO VAQUEIRO FERREIRA</t>
  </si>
  <si>
    <t>RADIO CLUB</t>
  </si>
  <si>
    <t>GLEBA XV DE NOVEMBRO S.II</t>
  </si>
  <si>
    <t>E903620A@EDUCACAO.SP.GOV.BR</t>
  </si>
  <si>
    <t>DAVID JOSE LUZ PROF</t>
  </si>
  <si>
    <t>AVENIDA PARANA</t>
  </si>
  <si>
    <t>E900862A@EDUCACAO.SP.GOV.BR</t>
  </si>
  <si>
    <t>JOSE PIRES DE CARVALHO DOUTOR</t>
  </si>
  <si>
    <t>E924088A@EDUCACAO.SP.GOV.BR</t>
  </si>
  <si>
    <t>ARLINDO FANTINI PROFESSOR</t>
  </si>
  <si>
    <t xml:space="preserve">PAULO MARCONDES </t>
  </si>
  <si>
    <t>E044684A@EDUCACAO.SP.GOV.BR</t>
  </si>
  <si>
    <t>MIGUEL REALE PROFESSOR</t>
  </si>
  <si>
    <t>(ANTIGO JARDIM SAPOPEMA)</t>
  </si>
  <si>
    <t>RUA ACUCENA</t>
  </si>
  <si>
    <t>E923148A@EDUCACAO.SP.GOV.BR</t>
  </si>
  <si>
    <t>FERNANDO BUONADUCE PROFESSOR</t>
  </si>
  <si>
    <t>JARDIM PORTAL DO OESTE I</t>
  </si>
  <si>
    <t>AVENIDA JUSCELINO KUBTSCHEK DE OLIVEIRA</t>
  </si>
  <si>
    <t>E904740A@EDUCACAO.SP.GOV.BR</t>
  </si>
  <si>
    <t>FREDERICO MARCICANO</t>
  </si>
  <si>
    <t xml:space="preserve">AVENIDA JOAO CIPULO </t>
  </si>
  <si>
    <t>E015854A@EDUCACAO.SP.GOV.BR</t>
  </si>
  <si>
    <t>DIOGENES ALMEIDA MARINS PROFESSOR</t>
  </si>
  <si>
    <t>VILA ARTURA</t>
  </si>
  <si>
    <t>RODOVIA RAPOSO TAVARES KM 109</t>
  </si>
  <si>
    <t>E036651A@EDUCACAO.SP.GOV.BR</t>
  </si>
  <si>
    <t>ANTONIO DUARTE DE CASTRO</t>
  </si>
  <si>
    <t>ALAMEDA JACUMA</t>
  </si>
  <si>
    <t>E903747A@EDUCACAO.SP.GOV.BR</t>
  </si>
  <si>
    <t>PAULO DE OLIVEIRA MELLO PROFESSOR</t>
  </si>
  <si>
    <t xml:space="preserve">KASUMO SUMIZONO </t>
  </si>
  <si>
    <t>E910405A@EDUCACAO.SP.GOV.BR</t>
  </si>
  <si>
    <t>PIQUEROBI</t>
  </si>
  <si>
    <t xml:space="preserve">JOAO GUERRA </t>
  </si>
  <si>
    <t>DOS FINCO</t>
  </si>
  <si>
    <t xml:space="preserve">CECILIA ITER </t>
  </si>
  <si>
    <t>E921312A@EDUCACAO.SP.GOV.BR</t>
  </si>
  <si>
    <t>RODOVIA BUNJIRO NAKAO</t>
  </si>
  <si>
    <t>RUA GENERAL COSTA CAMPOS</t>
  </si>
  <si>
    <t>ADONIAS FILHO</t>
  </si>
  <si>
    <t>( ANTIGO JARDIM RUYCE )</t>
  </si>
  <si>
    <t xml:space="preserve">CASSIO </t>
  </si>
  <si>
    <t>E904703A@EDUCACAO.SP.GOV.BR</t>
  </si>
  <si>
    <t>ZULMIRA CAMPOS PROFESSORA</t>
  </si>
  <si>
    <t>E046760A@EDUCACAO.SP.GOV.BR</t>
  </si>
  <si>
    <t>RUA JOSE PINTO DE ALMEIDA</t>
  </si>
  <si>
    <t>ANTONIO TANURI PROFESSOR</t>
  </si>
  <si>
    <t>E026876A@EDUCACAO.SP.GOV.BR</t>
  </si>
  <si>
    <t>GLICERIO</t>
  </si>
  <si>
    <t>JULIO MESQUITA DR</t>
  </si>
  <si>
    <t>E017619A@EDUCACAO.SP.GOV.BR</t>
  </si>
  <si>
    <t>CAROLINA AUGUSTA DA COSTA GALVAO PROFESSORA</t>
  </si>
  <si>
    <t>RUA MARIA DAFFRE</t>
  </si>
  <si>
    <t>E001909A@EDUCACAO.SP.GOV.BR</t>
  </si>
  <si>
    <t>CDP ASP VALDECIR FABIANO DE RIOLANDIA</t>
  </si>
  <si>
    <t>ESTRADA MUNICIPAL RIOLANDIA/CARDOSO</t>
  </si>
  <si>
    <t>VILA MONTE BELO</t>
  </si>
  <si>
    <t xml:space="preserve">CAPANEMA </t>
  </si>
  <si>
    <t>ARTHUR DA SILVA BERNARDES PRESIDENTE</t>
  </si>
  <si>
    <t>AVENIDA WASHINGTON LUIZ</t>
  </si>
  <si>
    <t>E016664A@EDUCACAO.SP.GOV.BR</t>
  </si>
  <si>
    <t>CEL JTO A EE FELICIO LAURITO DR</t>
  </si>
  <si>
    <t>BUENOS AIRES</t>
  </si>
  <si>
    <t>E000942A@EDUCACAO.SP.GOV.BR</t>
  </si>
  <si>
    <t>ANIBAL VITOR FAVA</t>
  </si>
  <si>
    <t>SANTO EXPEDITO</t>
  </si>
  <si>
    <t>E031987A@EDUCACAO.SP.GOV.BR</t>
  </si>
  <si>
    <t>IGNACIO ZURITA JUNIOR</t>
  </si>
  <si>
    <t>PRACA BARAO DE ARARAS</t>
  </si>
  <si>
    <t>E020060A@EDUCACAO.SP.GOV.BR</t>
  </si>
  <si>
    <t>E021441A@EDUCACAO.SP.GOV.BR</t>
  </si>
  <si>
    <t>PRUDENTE DOUTOR</t>
  </si>
  <si>
    <t>E020862A@EDUCACAO.SP.GOV.BR</t>
  </si>
  <si>
    <t>ASSIS JOSE AMBROSIO</t>
  </si>
  <si>
    <t xml:space="preserve">ALFARROBEIRAS </t>
  </si>
  <si>
    <t>E906141A@EDUCACAO.SP.GOV.BR</t>
  </si>
  <si>
    <t>AUREA MOREIRA RACHOU PROFESSORA</t>
  </si>
  <si>
    <t>SERTAO QUINA</t>
  </si>
  <si>
    <t>RUA PADRE JOAO BAYLE</t>
  </si>
  <si>
    <t>E011198A@EDUCACAO.SP.GOV.BR</t>
  </si>
  <si>
    <t>OSWALDO LACERDA GOMES CARDIM PROFESSOR</t>
  </si>
  <si>
    <t>(ANTIGO JARDIM ABC)</t>
  </si>
  <si>
    <t>AVENIDA DAS AMEIXEIRAS</t>
  </si>
  <si>
    <t>E041178A@EDUCACAO.SP.GOV.BR</t>
  </si>
  <si>
    <t>GUIA LOPES</t>
  </si>
  <si>
    <t>E025549A@EDUCACAO.SP.GOV.BR</t>
  </si>
  <si>
    <t>CENTRO E ATEND SOCIOEDUC AO ADOLESCENTE II CI</t>
  </si>
  <si>
    <t xml:space="preserve">JOSE PASCOWITCH </t>
  </si>
  <si>
    <t>ARACY LEME DA VEIGA RAVACHE PROFESSORA</t>
  </si>
  <si>
    <t>JARDIM NOVO CARRAO</t>
  </si>
  <si>
    <t xml:space="preserve">CANDIDO MENDES DE ALMEIDA </t>
  </si>
  <si>
    <t>E002069A@EDUCACAO.SP.GOV.BR</t>
  </si>
  <si>
    <t>MARILDA FERREIRA DE BRITO BARROS PEREIRA</t>
  </si>
  <si>
    <t>VALE DOS PINHEIROS</t>
  </si>
  <si>
    <t>RUA MANOEL SALDANHA</t>
  </si>
  <si>
    <t>E045470A@EDUCACAO.SP.GOV.BR</t>
  </si>
  <si>
    <t>CENTRO DE PROGRESSAO PENITENCIARIA DE MONGAGUA</t>
  </si>
  <si>
    <t>BALNEAREO ARARA VERMELHA</t>
  </si>
  <si>
    <t>RUA DOS MARISCOS</t>
  </si>
  <si>
    <t>MARIA RAMOS PROFESSORA</t>
  </si>
  <si>
    <t>RUA MAESTRO ADOLPHO RAIMUNDO CAPUTTO</t>
  </si>
  <si>
    <t>E024612A@EDUCACAO.SP.GOV.BR</t>
  </si>
  <si>
    <t>JARDIM ARICANDUVA</t>
  </si>
  <si>
    <t>JAMIL PEDRO SAWAYA PROF</t>
  </si>
  <si>
    <t xml:space="preserve">PALMEIRINA </t>
  </si>
  <si>
    <t>E002434A@EDUCACAO.SP.GOV.BR</t>
  </si>
  <si>
    <t>FRANCISCO ANTUNES FILHO</t>
  </si>
  <si>
    <t>PARQUE CECAP</t>
  </si>
  <si>
    <t>RUA PROFESSORA MARIA DEL PILAR MUNHOZ BONONATO</t>
  </si>
  <si>
    <t>E006166A@EDUCACAO.SP.GOV.BR</t>
  </si>
  <si>
    <t>PARQUE SANTA MADALENA</t>
  </si>
  <si>
    <t>MARIA MARQUES DE NORONHA PROFESSORA</t>
  </si>
  <si>
    <t>E040629A@EDUCACAO.SP.GOV.BR</t>
  </si>
  <si>
    <t>CEL JTO A EE JOAO DIAS DA SILVEIRA PROFESSOR</t>
  </si>
  <si>
    <t xml:space="preserve">SOUSA BREVES </t>
  </si>
  <si>
    <t>E002008A@EDUCACAO.SP.GOV.BR</t>
  </si>
  <si>
    <t>OSSIS SALVESTRINI MENDES PROFESSORA</t>
  </si>
  <si>
    <t xml:space="preserve">PAES DE LINHARES </t>
  </si>
  <si>
    <t>E016378A@EDUCACAO.SP.GOV.BR</t>
  </si>
  <si>
    <t>GUARANI D'OESTE</t>
  </si>
  <si>
    <t>GUARANI D OESTE</t>
  </si>
  <si>
    <t>CONJUNTO HABITACIONAL ROBERTO ROMANO</t>
  </si>
  <si>
    <t>ALBERTO BADRA DOUTOR</t>
  </si>
  <si>
    <t xml:space="preserve">JOSEFINA MORETTI </t>
  </si>
  <si>
    <t>E041749A@EDUCACAO.SP.GOV.BR</t>
  </si>
  <si>
    <t>BAIRRO ITAQUACIARA</t>
  </si>
  <si>
    <t>ITAQUACIARA</t>
  </si>
  <si>
    <t>ABIAS DA SILVA</t>
  </si>
  <si>
    <t>E903036A@EDUCACAO.SP.GOV.BR</t>
  </si>
  <si>
    <t>CIDADE NITRO OPERARIA</t>
  </si>
  <si>
    <t>GABRIEL HERNANDEZ</t>
  </si>
  <si>
    <t>PRACA PREFEITO ANTONIO FERREIRA PINTO</t>
  </si>
  <si>
    <t>E026736A@EDUCACAO.SP.GOV.BR</t>
  </si>
  <si>
    <t xml:space="preserve">CARLOS DE CAMPO </t>
  </si>
  <si>
    <t>RUA CORONEL FERNANDO PRESTES</t>
  </si>
  <si>
    <t>EUGENIA FERRAREZI NUNES</t>
  </si>
  <si>
    <t>JARDIM COLINA DA SERRA</t>
  </si>
  <si>
    <t>E924659A@EDUCACAO.SP.GOV.BR</t>
  </si>
  <si>
    <t>RESIDENCIAL ANA DOROTHEA</t>
  </si>
  <si>
    <t>VILA NOVA ALBA</t>
  </si>
  <si>
    <t xml:space="preserve">JESUS CRISTO </t>
  </si>
  <si>
    <t>MARIA ANGELICA BAILLOT PROFESSORA</t>
  </si>
  <si>
    <t>TOLEDOPOLIS</t>
  </si>
  <si>
    <t>E016901A@EDUCACAO.SP.GOV.BR</t>
  </si>
  <si>
    <t>BAIRRO VITALINO</t>
  </si>
  <si>
    <t>VITALINO</t>
  </si>
  <si>
    <t>ESTRADA CACHOEIRA DO FRANCA</t>
  </si>
  <si>
    <t>E915282A@EDUCACAO.SP.GOV.BR</t>
  </si>
  <si>
    <t>FANNY ALTAFIM MACIEL PROFESSORA</t>
  </si>
  <si>
    <t>NUCLEO HABITACIONAL ANTONIO LORENZETTI</t>
  </si>
  <si>
    <t>E044040A@EDUCACAO.SP.GOV.BR</t>
  </si>
  <si>
    <t>FRANCISCO PRESTES MAIA ENGENHEIRO</t>
  </si>
  <si>
    <t xml:space="preserve">ALVARO GUIMARAES </t>
  </si>
  <si>
    <t>E008886A@EDUCACAO.SP.GOV.BR</t>
  </si>
  <si>
    <t>PENITENCIARIA LUIZ GONZAGA VIEIRA P II DE PIRAJUI</t>
  </si>
  <si>
    <t>RODOVIA VICINAL PREFEITO ANIBAL HAMAN</t>
  </si>
  <si>
    <t>CTEPLGV2@YAHOO.COM.BR</t>
  </si>
  <si>
    <t>JOSE AUGUSTO RIBEIRO</t>
  </si>
  <si>
    <t>VILA PRUDENCIANA</t>
  </si>
  <si>
    <t xml:space="preserve">NIVALDO NERES GUSMAO </t>
  </si>
  <si>
    <t>E033200A@EDUCACAO.SP.GOV.BR</t>
  </si>
  <si>
    <t>DISTRITO DE MAYLASKI</t>
  </si>
  <si>
    <t>JARDIM CAPARELLI (MAILASQUI)</t>
  </si>
  <si>
    <t xml:space="preserve">LEONCIO DE TOLEDO </t>
  </si>
  <si>
    <t>E479433A@EDUCACAO.SP.GOV.BR</t>
  </si>
  <si>
    <t>HCTP DR ARNALDO AMADO FERREIRA DE TAUBATE</t>
  </si>
  <si>
    <t>LUIZ MARCARI</t>
  </si>
  <si>
    <t>E915002A@EDUCACAO.SP.GOV.BR</t>
  </si>
  <si>
    <t>RUA BORBA GATO</t>
  </si>
  <si>
    <t>VILA JOAO MONTESANO</t>
  </si>
  <si>
    <t xml:space="preserve">OCEANIA </t>
  </si>
  <si>
    <t>JORGE CORREA PROF</t>
  </si>
  <si>
    <t>E029889A@EDUCACAO.SP.GOV.BR</t>
  </si>
  <si>
    <t>GIUSEPPE FORMIGONI</t>
  </si>
  <si>
    <t>E026700A@EDUCACAO.SP.GOV.BR</t>
  </si>
  <si>
    <t>BASILIO BOSNIAC</t>
  </si>
  <si>
    <t>E041348A@EDUCACAO.SP.GOV.BR</t>
  </si>
  <si>
    <t>COSME DE FARIA MAJOR</t>
  </si>
  <si>
    <t>JARDIM NOVA GUAIANAZES</t>
  </si>
  <si>
    <t xml:space="preserve">ANIBAL THOMAZ GOMES </t>
  </si>
  <si>
    <t>E037096A@EDUCACAO.SP.GOV.BR</t>
  </si>
  <si>
    <t>CEL JTO A EE NATERCIA CREMM DE MORAES PEDRO PROFESSORA</t>
  </si>
  <si>
    <t xml:space="preserve">MANDAGUARI </t>
  </si>
  <si>
    <t>GERALDO TRISTAO DE LIMA PROFESSOR</t>
  </si>
  <si>
    <t>RUA CORONEL OVIDIO</t>
  </si>
  <si>
    <t>E906759A@EDUCACAO.SP.GOV.BR</t>
  </si>
  <si>
    <t>FRANCISCO GOMES PROFESSOR</t>
  </si>
  <si>
    <t>RUA PROFESSOR ANTONIO DA SILVEIRA</t>
  </si>
  <si>
    <t>E024260A@EDUCACAO.SP.GOV.BR</t>
  </si>
  <si>
    <t>RUA AZIZI SALOMAO</t>
  </si>
  <si>
    <t>JARDIM IPIRANGA</t>
  </si>
  <si>
    <t>MOACYR AMARAL DOS SANTOS</t>
  </si>
  <si>
    <t>JARDIM BURITI</t>
  </si>
  <si>
    <t xml:space="preserve">CARLOS BELLEVILLE </t>
  </si>
  <si>
    <t>E048653A@EDUCACAO.SP.GOV.BR</t>
  </si>
  <si>
    <t>RACHID JABUR</t>
  </si>
  <si>
    <t>E033030A@EDUCACAO.SP.GOV.BR</t>
  </si>
  <si>
    <t>CEL JTO A EE CELESTINA VALENTE LEGENFELDER</t>
  </si>
  <si>
    <t>R.VINTE E UM DE MARCO</t>
  </si>
  <si>
    <t>E005770@EDUCACAO.SP.GOV.BR</t>
  </si>
  <si>
    <t>RUA ALTINO ARANTES</t>
  </si>
  <si>
    <t>COLOMBIA</t>
  </si>
  <si>
    <t>MARILENE DE OLIVEIRA ACETTO PROFESSORA</t>
  </si>
  <si>
    <t>VILA CARLINA</t>
  </si>
  <si>
    <t xml:space="preserve">CANDIDO GONCALO MENDES </t>
  </si>
  <si>
    <t>E007648A@EDUCACAO.SP.GOV.BR</t>
  </si>
  <si>
    <t>SALGADO FILHO MINISTRO</t>
  </si>
  <si>
    <t>JARDIM SAO CARLOS (ZONA SUL)</t>
  </si>
  <si>
    <t xml:space="preserve">PEDRO GONCALVES MEIRA </t>
  </si>
  <si>
    <t>E035580A@EDUCACAO.SP.GOV.BR</t>
  </si>
  <si>
    <t>CARLOS KOCH DOUTOR</t>
  </si>
  <si>
    <t>JARDIM MAGALY</t>
  </si>
  <si>
    <t>ESTRADA DO GRAMADO</t>
  </si>
  <si>
    <t>E037552A@EDUCACAO.SP.GOV.BR</t>
  </si>
  <si>
    <t>ESTANCIA SANTO ANTONIO</t>
  </si>
  <si>
    <t>FRANCISCO MESQUITA JORNALISTA</t>
  </si>
  <si>
    <t xml:space="preserve">WENCESLAU GUIMARAES </t>
  </si>
  <si>
    <t>E036766A@EDUCACAO.SP.GOV.BR</t>
  </si>
  <si>
    <t>VISTA LINDA</t>
  </si>
  <si>
    <t>RUA JOSE CARLOS PACCI</t>
  </si>
  <si>
    <t>E921737A@EDUCACAO.SP.GOV.BR</t>
  </si>
  <si>
    <t>CONJUNTO HABITACIONAL MARECHAL MASCARENHAS DE MORA</t>
  </si>
  <si>
    <t>PEDRO MASCARENHAS DOUTOR</t>
  </si>
  <si>
    <t xml:space="preserve">AMBROSIO MOLINA </t>
  </si>
  <si>
    <t>E013596A@EDUCACAO.SP.GOV.BR</t>
  </si>
  <si>
    <t>CENTRO ATEND SOCIO-EDUC AO ADOLESC DE TAQUARITINGA - CI</t>
  </si>
  <si>
    <t>ESTRADA VICINAL TQR 242</t>
  </si>
  <si>
    <t>E025124A@EDUCACAO.SP.GOV.BR</t>
  </si>
  <si>
    <t>HOMERO ALVES</t>
  </si>
  <si>
    <t xml:space="preserve">VOLUNTARIOS DA FRANCA </t>
  </si>
  <si>
    <t>E022986A@EDUCACAO.SP.GOV.BR</t>
  </si>
  <si>
    <t>PASQUALE FILIPPELLI PADRE</t>
  </si>
  <si>
    <t>GUACURI</t>
  </si>
  <si>
    <t xml:space="preserve">PAULINO ALVES ESCUDEIRO </t>
  </si>
  <si>
    <t>E914824A@EDUCACAO.SP.GOV.BR</t>
  </si>
  <si>
    <t>DURVAL GUEDES DE AZEVEDO PROF</t>
  </si>
  <si>
    <t>RUA MARCEL PINTO DE OLIVEIRA</t>
  </si>
  <si>
    <t>E900229A@EDUCACAO.SP.GOV.BR</t>
  </si>
  <si>
    <t>ANTONIO DO VALLE SOBRINHO</t>
  </si>
  <si>
    <t>JARDIM CAMPO  BELO</t>
  </si>
  <si>
    <t>RUA VIRGINIO BASSO</t>
  </si>
  <si>
    <t>E042572A@EDUCACAO.SP.GOV.BR</t>
  </si>
  <si>
    <t>CENTRO DE RESSOCIALIZACAO FEMININO DE SAO JOSE DOS CAMPOS</t>
  </si>
  <si>
    <t xml:space="preserve">FRANCISCO ALMADA </t>
  </si>
  <si>
    <t>ANTONIO EMILIO SOUZA PENNA PROFESSOR</t>
  </si>
  <si>
    <t xml:space="preserve">CAROLINA MARIA DO CARMO </t>
  </si>
  <si>
    <t>E000620A@EDUCACAO.SP.GOV.BR</t>
  </si>
  <si>
    <t>ANTONIO PADILHA</t>
  </si>
  <si>
    <t>E016433A@EDUCACAO.SP.GOV.BR</t>
  </si>
  <si>
    <t>ARIOVALDO DA FONSECA PROF DR</t>
  </si>
  <si>
    <t>CONJUNTO PAULO BIASI</t>
  </si>
  <si>
    <t>RUA OSWALTER COLTURATO</t>
  </si>
  <si>
    <t>E914368A@EDUCACAO.SP.GOV.BR</t>
  </si>
  <si>
    <t>ANTONIO AGGIO</t>
  </si>
  <si>
    <t xml:space="preserve">HERCILIA GONCALVES DOS SANTOS </t>
  </si>
  <si>
    <t>E046061A@EDUCACAO.SP.GOV.BR</t>
  </si>
  <si>
    <t>QUADRA</t>
  </si>
  <si>
    <t>OSWALDO GUERNER GONZALEZ PROFESSOR</t>
  </si>
  <si>
    <t>RUA CARUSO</t>
  </si>
  <si>
    <t>E036985A@EDUCACAO.SP.GOV.BR</t>
  </si>
  <si>
    <t>CEL JTO A EE JULIA MACEDO PANTOJA PROFESSORA</t>
  </si>
  <si>
    <t>RUA ASSUPA</t>
  </si>
  <si>
    <t>CEEJA SEBASTIANA ULIAN PESSINE PROFA</t>
  </si>
  <si>
    <t xml:space="preserve">VINTE E QUATRO DE DEZEMBRO </t>
  </si>
  <si>
    <t>E980043A@EDUCACAO.SP.GOV.BR</t>
  </si>
  <si>
    <t>ANTONIO LUIZ DE MORAES PROFESSOR</t>
  </si>
  <si>
    <t>TAQUARI PONTE</t>
  </si>
  <si>
    <t xml:space="preserve">ORLANDO LEME FRANCO </t>
  </si>
  <si>
    <t>E070269A@EDUCACAO.SP.GOV.BR</t>
  </si>
  <si>
    <t>AVENIDA ENGENHEIRO FRANCISCO JOSE LONGO</t>
  </si>
  <si>
    <t>AVENIDA ONZE</t>
  </si>
  <si>
    <t>CALIXTO DE SOUZA ARANHA PROFESSOR</t>
  </si>
  <si>
    <t>RUA SIMAO LOPES</t>
  </si>
  <si>
    <t>E004649A@EDUCACAO.SP.GOV.BR</t>
  </si>
  <si>
    <t>AMIZADE</t>
  </si>
  <si>
    <t>GUERINO RASO</t>
  </si>
  <si>
    <t>QUARTA PARADA</t>
  </si>
  <si>
    <t xml:space="preserve">SERRA DA BOCAINA </t>
  </si>
  <si>
    <t>E001485A@EDUCACAO.SP.GOV.BR</t>
  </si>
  <si>
    <t>DOMINGOS THEODORO DE OLIVEIRA AZEVEDO</t>
  </si>
  <si>
    <t>VILA LOYOLA</t>
  </si>
  <si>
    <t>RUA PROFESSOR FRANCISCO A. MARTINS JUNIOR</t>
  </si>
  <si>
    <t>E020709A@EDUCACAO.SP.GOV.BR</t>
  </si>
  <si>
    <t>MARIA APARECIDA MASCHIETTO OKAZAKI PROFESSORA</t>
  </si>
  <si>
    <t>JARDIM VANIA MARIA</t>
  </si>
  <si>
    <t xml:space="preserve">ANGELO PASCHOAL </t>
  </si>
  <si>
    <t>E921373A@EDUCACAO.SP.GOV.BR</t>
  </si>
  <si>
    <t>RUTH RAMOS CAPPI PROFESSORA</t>
  </si>
  <si>
    <t>RUA VEREADOR SAMUEL BERTO</t>
  </si>
  <si>
    <t>E020148A@EDUCACAO.SP.GOV.BR</t>
  </si>
  <si>
    <t>JOVINO SILVEIRA DR</t>
  </si>
  <si>
    <t>E017644A@EDUCACAO.SP.GOV.BR</t>
  </si>
  <si>
    <t>NEUSA OKANO MIZUNO PROFESSORA</t>
  </si>
  <si>
    <t>HUMBERTO TEODORO DE CASTRO</t>
  </si>
  <si>
    <t>E900709A@EDUCACAO.SP.GOV.BR</t>
  </si>
  <si>
    <t>TAKAKO SUZUKI PROFESSORA</t>
  </si>
  <si>
    <t>VILA MELEN</t>
  </si>
  <si>
    <t>RUA VEREADOR MIGUEL PIMENTA DUARTE</t>
  </si>
  <si>
    <t>E032700A@EDUCACAO.SP.GOV.BR</t>
  </si>
  <si>
    <t>CEL JTO A EE ODILON BATISTA JORDAO VER</t>
  </si>
  <si>
    <t>RUA CEL MORAES CUNHA</t>
  </si>
  <si>
    <t>CENTRO ATEND SOCIOED AO ADOLESC CAMPINAS UN II CI</t>
  </si>
  <si>
    <t>PEDAGCASACAMPINAS@FUNDACAOCASA.SP.GOV.BR</t>
  </si>
  <si>
    <t>LUIZ AUGUSTO DE OLIVEIRA PROFESSOR</t>
  </si>
  <si>
    <t>E024454A@EDUCACAO.SP.GOV.BR</t>
  </si>
  <si>
    <t>LACERDA FRANCO SENADOR</t>
  </si>
  <si>
    <t>CENTRO REABILITACAO PENITENCIARIA OSVALDO CRUZ CLS PROV</t>
  </si>
  <si>
    <t>KM 572</t>
  </si>
  <si>
    <t xml:space="preserve">COMANDANTE JOAO RIBEIRO BARROS </t>
  </si>
  <si>
    <t>CTE@PEOSCRUZ.SAP.GOV.BR</t>
  </si>
  <si>
    <t>OTILIA DE PAULA LEITE PROFA</t>
  </si>
  <si>
    <t>E914514A@EDUCACAO.SP.GOV.BR</t>
  </si>
  <si>
    <t>JOAO BATISTA BERNARDES PROFESSOR</t>
  </si>
  <si>
    <t>E008813A@EDUCACAO.SP.GOV.BR</t>
  </si>
  <si>
    <t>BARNABES</t>
  </si>
  <si>
    <t>RUA ANTONIO SOARES GODINHO</t>
  </si>
  <si>
    <t>E036365A@EDUCACAO.SP.GOV.BR</t>
  </si>
  <si>
    <t>JARDIM LIMOEIRO III</t>
  </si>
  <si>
    <t>3 DIVISAO</t>
  </si>
  <si>
    <t>RUA GOLFO DA CALIFORNIA</t>
  </si>
  <si>
    <t>E925412A@EDUCACAO.SP.GOV.BR</t>
  </si>
  <si>
    <t>JUNDIAQUARA</t>
  </si>
  <si>
    <t>CLOVIS DE ARRUDA CAMPOS DR</t>
  </si>
  <si>
    <t xml:space="preserve">AUGUSTO KELLER </t>
  </si>
  <si>
    <t>E029749A@EDUCACAO.SP.GOV.BR</t>
  </si>
  <si>
    <t>CENTRO ATEND SOCIOEDUCATIVO AO ADOLESC TERRA NOVA CI</t>
  </si>
  <si>
    <t>JARDIM ADRIANE</t>
  </si>
  <si>
    <t xml:space="preserve">RUA ZAIRE </t>
  </si>
  <si>
    <t>PEDAGUIITAQUA@SP.GOV.BR</t>
  </si>
  <si>
    <t xml:space="preserve">JOSE ALVES DA SILVA </t>
  </si>
  <si>
    <t>VILA ERCILIA ALGARVE</t>
  </si>
  <si>
    <t>JARDIM DO ALGARVE</t>
  </si>
  <si>
    <t>E923722A@EDUCACAO.SP.GOV.BR</t>
  </si>
  <si>
    <t>FADLO HAIDAR</t>
  </si>
  <si>
    <t xml:space="preserve">MURMURIOS DA TARDE </t>
  </si>
  <si>
    <t>E044337A@EDUCACAO.SP.GOV.BR</t>
  </si>
  <si>
    <t>PENITENCIARIA II DE ITAPETININGA</t>
  </si>
  <si>
    <t>RODOVIA GLADYS BERNARDES MINHOTO</t>
  </si>
  <si>
    <t>NELSON CARDIM DE BRITO PROFESSOR</t>
  </si>
  <si>
    <t xml:space="preserve">INDONESIA </t>
  </si>
  <si>
    <t>E008631A@EDUCACAO.SP.GOV.BR</t>
  </si>
  <si>
    <t>HERBERT BALDUS</t>
  </si>
  <si>
    <t xml:space="preserve">CANCAO DA TERRA </t>
  </si>
  <si>
    <t>E005459A@EDUCACAO.SP.GOV.BR</t>
  </si>
  <si>
    <t>MARIA ROSA BROTA PROFESSORA</t>
  </si>
  <si>
    <t>E005812A@EDUCACAO.SP.GOV.BR</t>
  </si>
  <si>
    <t>OLGA BENATTI PROFESSORA</t>
  </si>
  <si>
    <t>RUA IBITIRAMA</t>
  </si>
  <si>
    <t>E001788A@EDUCACAO.SP.GOV.BR</t>
  </si>
  <si>
    <t>MARTIM FRANCISCO</t>
  </si>
  <si>
    <t>LAUDELINO FERNANDES DOS SANTOS PROFESSOR</t>
  </si>
  <si>
    <t>E012221A@EDUCACAO.SP.GOV.BR</t>
  </si>
  <si>
    <t>IBITU</t>
  </si>
  <si>
    <t>RODOVIA JUVENAL PONCIANO DE CAMARGO</t>
  </si>
  <si>
    <t>NELSON MONTEIRO PALMA PROFESSOR</t>
  </si>
  <si>
    <t xml:space="preserve">FRANCISCO BONICIO </t>
  </si>
  <si>
    <t>E921543A@EDUCACAO.SP.GOV.BR</t>
  </si>
  <si>
    <t>IZABEL LERRO ORTENBLAD</t>
  </si>
  <si>
    <t>NOVAIS</t>
  </si>
  <si>
    <t>RUA ANTONIO SANCHES</t>
  </si>
  <si>
    <t>E028204A@EDUCACAO.SP.GOV.BR</t>
  </si>
  <si>
    <t xml:space="preserve">ANTONIO FELIPE FILHO </t>
  </si>
  <si>
    <t>RUA CORONEL MARCONDES</t>
  </si>
  <si>
    <t>E032360A@EDUCACAO.SP.GOV.BR</t>
  </si>
  <si>
    <t>AVENIDA NILO DAVID</t>
  </si>
  <si>
    <t>JOAO PRADO MARGARIDO PROF</t>
  </si>
  <si>
    <t xml:space="preserve">CARMINE MONETTI </t>
  </si>
  <si>
    <t>E044313A@EDUCACAO.SP.GOV.BR</t>
  </si>
  <si>
    <t>GENOVEVA PINHEIRO VIEIRA DE VITTA PROFESSORA</t>
  </si>
  <si>
    <t>E024703A@EDUCACAO.SP.GOV.BR</t>
  </si>
  <si>
    <t>CLARICE COSTA CONTI PROFA</t>
  </si>
  <si>
    <t xml:space="preserve">MARIA CAVALCANTE PROENCA </t>
  </si>
  <si>
    <t>E045500A@EDUCACAO.SP.GOV.BR</t>
  </si>
  <si>
    <t>DO CEDRO</t>
  </si>
  <si>
    <t>E918398A@EDUCACAO.SP.GOV.BR</t>
  </si>
  <si>
    <t xml:space="preserve">IRINEU BULLER ALMEIDA </t>
  </si>
  <si>
    <t>HENRIQUE ROUGET PELEGRINE</t>
  </si>
  <si>
    <t>E034691A@EDUCACAO.SP.GOV.BR</t>
  </si>
  <si>
    <t>EDUARDO DE SOUZA PORTO CEL</t>
  </si>
  <si>
    <t xml:space="preserve">RUA JOSE BONIFACIO </t>
  </si>
  <si>
    <t>E033522A@EDUCACAO.SP.GOV.BR</t>
  </si>
  <si>
    <t>JARDIM PARQUE JUPIA</t>
  </si>
  <si>
    <t>SEBASTIAO PINTO PROF</t>
  </si>
  <si>
    <t>E015097A@EDUCACAO.SP.GOV.BR</t>
  </si>
  <si>
    <t>OLGA YASUKO YAMASHITA PROFESSORA</t>
  </si>
  <si>
    <t>E032585A@EDUCACAO.SP.GOV.BR</t>
  </si>
  <si>
    <t>ALDEMIR DE SOUZA CASTRO PROFESSOR</t>
  </si>
  <si>
    <t>(ANTIGO JARDIM RUYCE)</t>
  </si>
  <si>
    <t>AVENIDA DONA RUYCE FERRAZ ALVIM</t>
  </si>
  <si>
    <t>E007432A@EDUCACAO.SP.GOV.BR</t>
  </si>
  <si>
    <t>BENEDITO ORTIZ CORONEL</t>
  </si>
  <si>
    <t>E022512A@EDUCACAO.SP.GOV.BR</t>
  </si>
  <si>
    <t>ARMANDO ARAUJO</t>
  </si>
  <si>
    <t xml:space="preserve">JUVENAL PARADA </t>
  </si>
  <si>
    <t>E001512A@EDUCACAO.SP.GOV.BR</t>
  </si>
  <si>
    <t xml:space="preserve">BARROS CONEGO </t>
  </si>
  <si>
    <t>AVENIDA DOUTOR FRANCISCO JUNQUEIRA</t>
  </si>
  <si>
    <t>E023826A@EDUCACAO.SP.GOV.BR</t>
  </si>
  <si>
    <t>ADELAIDE ROSA FERNANDES MACHADO DE SOUZA PROFESSORA</t>
  </si>
  <si>
    <t>AVENIDA DONA BELMIRA MARIN</t>
  </si>
  <si>
    <t>E925998A@EDUCACAO.SP.GOV.BR</t>
  </si>
  <si>
    <t>VILA RUI BARBOSA</t>
  </si>
  <si>
    <t>ANTONIO MATARAZZO PROF</t>
  </si>
  <si>
    <t>JARDIM CANDIDO BERTINI</t>
  </si>
  <si>
    <t>E017292A@EDUCACAO.SP.GOV.BR</t>
  </si>
  <si>
    <t>JARDIM ROMANO</t>
  </si>
  <si>
    <t xml:space="preserve">TOMAS LOPES DE CAMARGO </t>
  </si>
  <si>
    <t>E483631A@EDUCACAO.SP.GOV.BR</t>
  </si>
  <si>
    <t>ANTONIO FRANCISCO DOS SANTOS JUNIOR</t>
  </si>
  <si>
    <t>E026347A@EDUCACAO.SP.GOV.BR</t>
  </si>
  <si>
    <t>VILA CALIFORNIA(ZONA SUL)</t>
  </si>
  <si>
    <t>FORTUNATO DE CAMARGO DR</t>
  </si>
  <si>
    <t>RUA IRMAOS BASILE</t>
  </si>
  <si>
    <t>E015027A@EDUCACAO.SP.GOV.BR</t>
  </si>
  <si>
    <t>AEVP RENATO GONCALVES RODRIGUES CENTRO DENT PROV</t>
  </si>
  <si>
    <t>ALFREDO BRESSER</t>
  </si>
  <si>
    <t xml:space="preserve">SUMIDOURO </t>
  </si>
  <si>
    <t>E003897A@EDUCACAO.SP.GOV.BR</t>
  </si>
  <si>
    <t>CEL JTO A EE NARCISO PIERONI</t>
  </si>
  <si>
    <t>R VISCONDE DO RIO BRANCO</t>
  </si>
  <si>
    <t>JARDIM PORTELA</t>
  </si>
  <si>
    <t>GETULIO NOGUEIRA DE SA PROFESSOR</t>
  </si>
  <si>
    <t>AVENIDA HUMBERTO CERESER</t>
  </si>
  <si>
    <t>E019872A@EDUCACAO.SP.GOV.BR</t>
  </si>
  <si>
    <t>NELSON GIRARD PROF</t>
  </si>
  <si>
    <t xml:space="preserve">JOAO MARQUESI </t>
  </si>
  <si>
    <t>E925287A@EDUCACAO.SP.GOV.BR</t>
  </si>
  <si>
    <t>SERAPIAO SAO</t>
  </si>
  <si>
    <t>JOAO CID GODOY PROFESSOR</t>
  </si>
  <si>
    <t>RUA BARAO DE MONTE SANTO</t>
  </si>
  <si>
    <t>E019215A@EDUCACAO.SP.GOV.BR</t>
  </si>
  <si>
    <t>JARDIM PRIMAVERA II</t>
  </si>
  <si>
    <t>E924970A@EDUCACAO.SP.GOV.BR</t>
  </si>
  <si>
    <t>ODETE FERNANDES PINTO DA SILVA PROFA</t>
  </si>
  <si>
    <t>RUA CHIBATA</t>
  </si>
  <si>
    <t>E006178A@EDUCACAO.SP.GOV.BR</t>
  </si>
  <si>
    <t>CEL JTO A EE JAYME DE BARROS CAMARA DOM</t>
  </si>
  <si>
    <t>VOLUNTARIOS DE 32</t>
  </si>
  <si>
    <t>E028848A@EDUCACAO.SP.GOV.BR</t>
  </si>
  <si>
    <t>FRANCISCO BARRETO LEME</t>
  </si>
  <si>
    <t>JOAQUIM EGIDIO</t>
  </si>
  <si>
    <t>RUA ANTONIO NUNES FELIPE</t>
  </si>
  <si>
    <t>E018107A@EDUCACAO.SP.GOV.BR</t>
  </si>
  <si>
    <t>CYRENE DE OLIVEIRA LAET DONA</t>
  </si>
  <si>
    <t xml:space="preserve">ESTER ELISA </t>
  </si>
  <si>
    <t>E001235A@EDUCACAO.SP.GOV.BR</t>
  </si>
  <si>
    <t>AVENIDA IPORANGA</t>
  </si>
  <si>
    <t>DIACONO HAMILTON BONTORIM DE SOUZA PROFESSOR</t>
  </si>
  <si>
    <t>ALTOS DA VILA PAIVA</t>
  </si>
  <si>
    <t xml:space="preserve">RIO DO PEIXE </t>
  </si>
  <si>
    <t>E497095A@EDUCACAO.SP.GOV.BR</t>
  </si>
  <si>
    <t>JOAO RIBEIRO DA SILVEIRA</t>
  </si>
  <si>
    <t>AVENIDA ISAAC ALVES FERREIRA</t>
  </si>
  <si>
    <t>E027819A@EDUCACAO.SP.GOV.BR</t>
  </si>
  <si>
    <t>MARGARIDA DE CAMILLIS</t>
  </si>
  <si>
    <t>E007316A@EDUCACAO.SP.GOV.BR</t>
  </si>
  <si>
    <t>MARIO TEIXEIRA MARIANO PROFESSOR</t>
  </si>
  <si>
    <t>JARDIM PRIMAVERA (ZONA NORTE)</t>
  </si>
  <si>
    <t>RUA DOM ANTONIO DE ALMEIDA LUSTOSA</t>
  </si>
  <si>
    <t>E000504A@EDUCACAO.SP.GOV.BR</t>
  </si>
  <si>
    <t>SANTA ZELIA</t>
  </si>
  <si>
    <t>ASSENTAMENTO SANTA ZELIA</t>
  </si>
  <si>
    <t>TORRE DE PEDRA</t>
  </si>
  <si>
    <t>RUA ATALIBA COSTA AVILA</t>
  </si>
  <si>
    <t>MIGUEL DE CERVANTES Y SAAVEDRA DOM</t>
  </si>
  <si>
    <t xml:space="preserve">CANDIDO MOTA </t>
  </si>
  <si>
    <t>E002847A@EDUCACAO.SP.GOV.BR</t>
  </si>
  <si>
    <t>CEL JTO A EE AURELIO ARROBAS MARTINS</t>
  </si>
  <si>
    <t>E985326A@EDUCACAO.SP.GOV.BR</t>
  </si>
  <si>
    <t>REGINA HALEPIAN ANTUNES PROFESSORA</t>
  </si>
  <si>
    <t>E036377A@EDUCACAO.SP.GOV.BR</t>
  </si>
  <si>
    <t>ITAGUACU</t>
  </si>
  <si>
    <t>YASUO SASAKI</t>
  </si>
  <si>
    <t>RUA TURMALINA</t>
  </si>
  <si>
    <t>E039861A@EDUCACAO.SP.GOV.BR</t>
  </si>
  <si>
    <t>JOAQUIM JOSE CORONEL</t>
  </si>
  <si>
    <t>PRACA CORONEL JOAQUIM JOSE</t>
  </si>
  <si>
    <t>E020588A@EDUCACAO.SP.GOV.BR</t>
  </si>
  <si>
    <t>NELSON DO NASCIMENTO MONTEIRO PROFESSOR</t>
  </si>
  <si>
    <t xml:space="preserve">HERMENEGILDO SCARENSI </t>
  </si>
  <si>
    <t>E042328A@EDUCACAO.SP.GOV.BR</t>
  </si>
  <si>
    <t>SEBASTIAO DE MORAES CARDOSO</t>
  </si>
  <si>
    <t>VL S MARIA</t>
  </si>
  <si>
    <t>R LISBOA</t>
  </si>
  <si>
    <t>E009994A@EDUCACAO.SP.GOV.BR</t>
  </si>
  <si>
    <t>PROFA MARIA EUNICE BORGES DE MIRANDA REIS</t>
  </si>
  <si>
    <t>JUVENAL BASTOS</t>
  </si>
  <si>
    <t>E565696A@EDUCACAO.SP.GOV.BR</t>
  </si>
  <si>
    <t xml:space="preserve">IGUATEMI </t>
  </si>
  <si>
    <t>AVENIDA CORIFEU DE AZEVEDO MARQUES</t>
  </si>
  <si>
    <t xml:space="preserve">LIBERO BADARO </t>
  </si>
  <si>
    <t>LEOVERGILIO MOREIRA PROF</t>
  </si>
  <si>
    <t>JARDIM ATALIBA LEONEL</t>
  </si>
  <si>
    <t xml:space="preserve">CARLOS MARTEL </t>
  </si>
  <si>
    <t>E269372A@EDUCACAO.SP.GOV.BR</t>
  </si>
  <si>
    <t>MARIA APARECIDA DOS SANTOS OLIVEIRA</t>
  </si>
  <si>
    <t>CONJUNTO HABITACIONAL VILA MARIA</t>
  </si>
  <si>
    <t>AVENIDA ALBINO DE BAPTISTA</t>
  </si>
  <si>
    <t>E903516A@EDUCACAO.SP.GOV.BR</t>
  </si>
  <si>
    <t>MAXIMILIANO BARUTO DOUTOR</t>
  </si>
  <si>
    <t xml:space="preserve">ELETRICISTA </t>
  </si>
  <si>
    <t>E047260A@EDUCACAO.SP.GOV.BR</t>
  </si>
  <si>
    <t>AVENIDA SANTA CATARINA</t>
  </si>
  <si>
    <t>WALTER CARRER PROF</t>
  </si>
  <si>
    <t>CDHU II  NUCLEO HABITACIONAL PROFESSOR JOSE INNOCENTI</t>
  </si>
  <si>
    <t>RUA ABILIO RAMOS FILHO</t>
  </si>
  <si>
    <t>E014953A@EDUCACAO.SP.GOV.BR</t>
  </si>
  <si>
    <t>CEL JTO A EE VIRGINIA RAMALHO</t>
  </si>
  <si>
    <t>ASTROGILDO SILVA PROFESSOR</t>
  </si>
  <si>
    <t>JARDIM PATENTE</t>
  </si>
  <si>
    <t>AVENIDA PATENTE</t>
  </si>
  <si>
    <t>E004364A@EDUCACAO.SP.GOV.BR</t>
  </si>
  <si>
    <t>RUA NOVE</t>
  </si>
  <si>
    <t>ANTONIO COMAR VEREADOR</t>
  </si>
  <si>
    <t>AVENIDA ANTONIO MACEK</t>
  </si>
  <si>
    <t>E025100A@EDUCACAO.SP.GOV.BR</t>
  </si>
  <si>
    <t>ANTONIO NUNES LOPES DA SILVA PROFESSOR</t>
  </si>
  <si>
    <t>TREVO -  JARDIM SAMAMBAIA</t>
  </si>
  <si>
    <t>AVENIDA DANTE BELLOMARIA</t>
  </si>
  <si>
    <t>E901386A@EDUCACAO.SP.GOV.BR</t>
  </si>
  <si>
    <t>DINORAH SILVA DOS SANTOS PROFESSORA</t>
  </si>
  <si>
    <t>RUA FRANCISCO DAS CHAGAS SOARES</t>
  </si>
  <si>
    <t>E045100A@EDUCACAO.SP.GOV.BR</t>
  </si>
  <si>
    <t>MARLENE CAMARGO RIBEIRO PROFESSORA</t>
  </si>
  <si>
    <t xml:space="preserve">OTAVIO PEREIRA </t>
  </si>
  <si>
    <t>E041973A@EDUCACAO.SP.GOV.BR</t>
  </si>
  <si>
    <t>FRANCISCO NARDY FILHO</t>
  </si>
  <si>
    <t>VILA LEIS</t>
  </si>
  <si>
    <t xml:space="preserve">BARTIRA </t>
  </si>
  <si>
    <t>E015660A@EDUCACAO.SP.GOV.BR</t>
  </si>
  <si>
    <t>CALVINO BARBOSA FERRAZ</t>
  </si>
  <si>
    <t>RUA JOSE ANTONIO SALGADO</t>
  </si>
  <si>
    <t>E034289A@EDUCACAO.SP.GOV.BR</t>
  </si>
  <si>
    <t>MARIA DO CARMO ARRUDA DA SILVA PROFESSORA</t>
  </si>
  <si>
    <t>E034058A@EDUCACAO.SP.GOV.BR</t>
  </si>
  <si>
    <t>MARIO COVAS GOVERNADOR</t>
  </si>
  <si>
    <t>RUA MISAEL BERGANTON</t>
  </si>
  <si>
    <t>E406272A@EDUCACAO.SP.GOV.BR</t>
  </si>
  <si>
    <t>MOACYR CAMPOS PROFESSOR</t>
  </si>
  <si>
    <t xml:space="preserve">RIO DAS PEDRAS </t>
  </si>
  <si>
    <t>E001971A@EDUCACAO.SP.GOV.BR</t>
  </si>
  <si>
    <t>VILA SOCIALISTA</t>
  </si>
  <si>
    <t>(ANTIGO BAIRRO VILA SOCIALISTA )</t>
  </si>
  <si>
    <t>RUA JOVERCINA PAULA DE OLIVEIRA</t>
  </si>
  <si>
    <t>E296533A@EDUCACAO.SP.GOV.BR</t>
  </si>
  <si>
    <t xml:space="preserve">MAFALDA </t>
  </si>
  <si>
    <t>OSWALDO CAMARGO PIRES PROFESSOR</t>
  </si>
  <si>
    <t xml:space="preserve">TURIASSU </t>
  </si>
  <si>
    <t>E019461A@EDUCACAO.SP.GOV.BR</t>
  </si>
  <si>
    <t>TEREZINE ARANTES FERRAZ BIBLIOTECARIA</t>
  </si>
  <si>
    <t xml:space="preserve">USHIKICHI KAMIYA </t>
  </si>
  <si>
    <t>E906153A@EDUCACAO.SP.GOV.BR</t>
  </si>
  <si>
    <t>ISAIAS JOSE FERREIRA DOUTOR</t>
  </si>
  <si>
    <t xml:space="preserve">XV DE NOVEMBRO </t>
  </si>
  <si>
    <t>E023486A@EDUCACAO.SP.GOV.BR</t>
  </si>
  <si>
    <t>GILBERTO DE CARVALHO PROFESSOR</t>
  </si>
  <si>
    <t>ESTRADA DO MARENGO</t>
  </si>
  <si>
    <t>E352603A@EDUCACAO.SP.GOV.BR</t>
  </si>
  <si>
    <t>JOAO PEDRO DO NASCIMENTO PROF</t>
  </si>
  <si>
    <t>E038878A@EDUCACAO.SP.GOV.BR</t>
  </si>
  <si>
    <t>JARDIM REGINA (MOREIRA CESAR)</t>
  </si>
  <si>
    <t>PROFESSORA ORNELLA RITA FERRARI SACILOTTO</t>
  </si>
  <si>
    <t>E578587A@EDUCACAO.SP.GOV.BR</t>
  </si>
  <si>
    <t>VEIGA JUNIOR PROFESSOR</t>
  </si>
  <si>
    <t>AVENIDA ADHEMAR DE BARROS</t>
  </si>
  <si>
    <t>E034800A@EDUCACAO.SP.GOV.BR</t>
  </si>
  <si>
    <t>FRANCISCO CRISTIANO LIMA DE FREITAS</t>
  </si>
  <si>
    <t>E904958P@EDUCACAO.SP.GOV.BR</t>
  </si>
  <si>
    <t>VICENTE FERREIRA DOS SANTOS PROFESSOR</t>
  </si>
  <si>
    <t>RUA PADRE SANTO MARINO</t>
  </si>
  <si>
    <t>E020035A@EDUCACAO.SP.GOV.BR</t>
  </si>
  <si>
    <t>JOAO NOGUEIRA LOTUFO PROFESSOR</t>
  </si>
  <si>
    <t xml:space="preserve">JOSE MARCOS DE ALBUQUERQUE </t>
  </si>
  <si>
    <t>E046267A@EDUCACAO.SP.GOV.BR</t>
  </si>
  <si>
    <t>ROBERT KENNEDY SENADOR</t>
  </si>
  <si>
    <t xml:space="preserve">NILO PECANHA </t>
  </si>
  <si>
    <t>E008874A@EDUCACAO.SP.GOV.BR</t>
  </si>
  <si>
    <t>PAULO KOBAYASHI PROFESSOR</t>
  </si>
  <si>
    <t xml:space="preserve">MAURICIO MARIANO </t>
  </si>
  <si>
    <t>E284361A@EDUCACAO.SP.GOV.BR</t>
  </si>
  <si>
    <t>VILA MARIA IZABEL</t>
  </si>
  <si>
    <t>ANTONIO CARLOS COUTO DE BARROS DOUTOR</t>
  </si>
  <si>
    <t>CONJUNTO HABITACIONAL VILA SANTANA (SOUSAS)</t>
  </si>
  <si>
    <t xml:space="preserve">AGENOR AUGUSTO DO NASCIMENTO </t>
  </si>
  <si>
    <t>E040423A@EDUCACAO.SP.GOV.BR</t>
  </si>
  <si>
    <t>AKIO SATORU PROFESSOR</t>
  </si>
  <si>
    <t>E027248A@EDUCACAO.SP.GOV.BR</t>
  </si>
  <si>
    <t>FRANCISCO WHITACKER CORONEL</t>
  </si>
  <si>
    <t>RUA APARECIDA Z P LOPES</t>
  </si>
  <si>
    <t>E032621A@EDUCACAO.SP.GOV.BR</t>
  </si>
  <si>
    <t>LINO VIEIRA RUIVO</t>
  </si>
  <si>
    <t>RODOVIA PRESIDENTE TANCREDO ALMEIDA NEVES</t>
  </si>
  <si>
    <t>E015957A@EDUCACAO.SP.GOV.BR</t>
  </si>
  <si>
    <t xml:space="preserve">JOAO ELIAS </t>
  </si>
  <si>
    <t>E005174A@EDUCACAO.SP.GOV.BR</t>
  </si>
  <si>
    <t>ARISTIDES GREVE PADRE</t>
  </si>
  <si>
    <t xml:space="preserve">ROSSINI </t>
  </si>
  <si>
    <t>E008667A@EDUCACAO.SP.GOV.BR</t>
  </si>
  <si>
    <t>CEL JTO A EE JOAQUIM GUILHERME MOREIRA PORTO DR</t>
  </si>
  <si>
    <t>CEL2011PIRAJU@YAHOO.COM.BR</t>
  </si>
  <si>
    <t>JOAQUIM DA FONSECA SARAIVA</t>
  </si>
  <si>
    <t>E008618A@EDUCACAO.SP.GOV.BR</t>
  </si>
  <si>
    <t>CENTRO ATEND SOCIO-ED ADOLESC DE CERQUEIRA CESAR II-CI</t>
  </si>
  <si>
    <t>RODOVIA SALIM ANTONIO CURIATI - SP 245</t>
  </si>
  <si>
    <t>PEDAGCASACERQUEIRACESAR2@FUNDACAOCASA.SP.GOV.BR</t>
  </si>
  <si>
    <t>VENERANDO NALINI MONSENHOR</t>
  </si>
  <si>
    <t xml:space="preserve">ARCHANGELO BIANCHINI </t>
  </si>
  <si>
    <t>E036043A@EDUCACAO.SP.GOV.BR</t>
  </si>
  <si>
    <t>CARLOS GARCIA DOUTOR</t>
  </si>
  <si>
    <t xml:space="preserve">SIDNEI </t>
  </si>
  <si>
    <t>E008624A@EDUCACAO.SP.GOV.BR</t>
  </si>
  <si>
    <t>SETH DE ALMEIDA</t>
  </si>
  <si>
    <t>E903541A@EDUCACAO.SP.GOV.BR</t>
  </si>
  <si>
    <t>CLAUDIO ABRAMO</t>
  </si>
  <si>
    <t>( ANTIGO JARDIM MARIA TEREZA )</t>
  </si>
  <si>
    <t>RUA BAEPENDY</t>
  </si>
  <si>
    <t>E906645A@EDUCACAO.SP.GOV.BR</t>
  </si>
  <si>
    <t>VALENCIO SOARES RODRIGUES</t>
  </si>
  <si>
    <t>JARDIM OLIMPIA</t>
  </si>
  <si>
    <t>E010406A@EDUCACAO.SP.GOV.BR</t>
  </si>
  <si>
    <t>MARIA DA CONCEICAO QUERIDO PROFA</t>
  </si>
  <si>
    <t>JARDIM PARAISO II</t>
  </si>
  <si>
    <t>RUA SERAFIM HERMIDA SOARES</t>
  </si>
  <si>
    <t>CEL JTO A EE ANTONIO RAPOSO TAVARES</t>
  </si>
  <si>
    <t>E985235A@EDUCACAO.SP.GOV.BR</t>
  </si>
  <si>
    <t>BATISTA NOVAIS CORONEL</t>
  </si>
  <si>
    <t>VILA MONTENEGRO</t>
  </si>
  <si>
    <t>LARGO SAO JOAO</t>
  </si>
  <si>
    <t>E020436A@EDUCACAO.SP.GOV.BR</t>
  </si>
  <si>
    <t>ANGELINA MADUREIRA PROFESSORA</t>
  </si>
  <si>
    <t>RUA VICENTE FERREIRA LEITE</t>
  </si>
  <si>
    <t>E000437A@EDUCACAO.SP.GOV.BR</t>
  </si>
  <si>
    <t>BICUDO MONSENHOR</t>
  </si>
  <si>
    <t>VILA TESOURO</t>
  </si>
  <si>
    <t>PUTIM</t>
  </si>
  <si>
    <t xml:space="preserve">JOAO RODOLFO CASTELLI </t>
  </si>
  <si>
    <t>ALEXANDRE RODRIGUES NOGUEIRA</t>
  </si>
  <si>
    <t>RUA ALEXANDRE RODRIGUES NOGUEIRA</t>
  </si>
  <si>
    <t>E035403A@EDUCACAO.SP.GOV.BR</t>
  </si>
  <si>
    <t>SEBASTIAO DE SOUZA BUENO PROF</t>
  </si>
  <si>
    <t xml:space="preserve">FRANCISCO DE MEDEIROS JORDAO </t>
  </si>
  <si>
    <t>E001036A@EDUCACAO.SP.GOV.BR</t>
  </si>
  <si>
    <t>AV RINCAO</t>
  </si>
  <si>
    <t>E497381A@EDUCACAO.SP.GOV.BR</t>
  </si>
  <si>
    <t>JOAQUIM PINTO MACHADO JUNIOR PROFESSOR MACHADINHO</t>
  </si>
  <si>
    <t>AVENIDA DR LAZARO LUIZ ZAMNHOF</t>
  </si>
  <si>
    <t>E462330A@EDUCACAO.SP.GOV.BR</t>
  </si>
  <si>
    <t>DUARTE LEOPOLDO E SILVA DOM</t>
  </si>
  <si>
    <t xml:space="preserve">PINEDO </t>
  </si>
  <si>
    <t>E005356A@EDUCACAO.SP.GOV.BR</t>
  </si>
  <si>
    <t>JOSE LEITE PINHEIRO JR PROF</t>
  </si>
  <si>
    <t>E015696A@EDUCACAO.SP.GOV.BR</t>
  </si>
  <si>
    <t>CARLOS CORREA VIANNA PROF</t>
  </si>
  <si>
    <t>E025392A@EDUCACAO.SP.GOV.BR</t>
  </si>
  <si>
    <t>SANTA CLARA</t>
  </si>
  <si>
    <t>JOSEPHA CUBAS DA SILVA PROFESSORA</t>
  </si>
  <si>
    <t>FRANCISCO DE ALMEIDA JORNALISTA</t>
  </si>
  <si>
    <t>E034010A@EDUCACAO.SP.GOV.BR</t>
  </si>
  <si>
    <t>MIRANTE</t>
  </si>
  <si>
    <t>MARIA ANTONIA CHULES PRINCS</t>
  </si>
  <si>
    <t>KM 40</t>
  </si>
  <si>
    <t>KM 37</t>
  </si>
  <si>
    <t>E924489A@EDUCACAO.SP.GOV.BR</t>
  </si>
  <si>
    <t xml:space="preserve">JOAQUIM SERRA </t>
  </si>
  <si>
    <t>BELGICA ALLEONI BORGES PROFESSORA</t>
  </si>
  <si>
    <t>RUA MANOEL LUCIANO</t>
  </si>
  <si>
    <t>E910351A@EDUCACAO.SP.GOV.BR</t>
  </si>
  <si>
    <t>JOSE PARADA PROFESSOR</t>
  </si>
  <si>
    <t>PARQUE PRETORIA</t>
  </si>
  <si>
    <t>RUA BEM-TE-VI</t>
  </si>
  <si>
    <t>E050436A@EDUCACAO.SP.GOV.BR</t>
  </si>
  <si>
    <t>MARIA ELISA DE OLIVEIRA PROFA</t>
  </si>
  <si>
    <t>E921750A@EDUCACAO.SP.GOV.BR</t>
  </si>
  <si>
    <t>BRASILIO MACHADO</t>
  </si>
  <si>
    <t>RUA DOS MORAS</t>
  </si>
  <si>
    <t>E003876A@EDUCACAO.SP.GOV.BR</t>
  </si>
  <si>
    <t>AVENIDA PRESIDENTE ARTHUR BERNARDES</t>
  </si>
  <si>
    <t>E009313A@EDUCACAO.SP.GOV.BR</t>
  </si>
  <si>
    <t>RUA GONCALVES DIAS</t>
  </si>
  <si>
    <t>ROBERTO SCARABUCI PROFESSOR</t>
  </si>
  <si>
    <t xml:space="preserve">JOSE DE ANDRADE PINTO </t>
  </si>
  <si>
    <t>E496546A@EDUCACAO.SP.GOV.BR</t>
  </si>
  <si>
    <t>MARIA GALANTE NORA PROFESSORA</t>
  </si>
  <si>
    <t xml:space="preserve">ANTONIO PEREIRA DA SILVA </t>
  </si>
  <si>
    <t>E043059A@EDUCACAO.SP.GOV.BR</t>
  </si>
  <si>
    <t>ANTONIO CAIO</t>
  </si>
  <si>
    <t>RUA MAJOR JOAO MANOEL</t>
  </si>
  <si>
    <t>E017590A@EDUCACAO.SP.GOV.BR</t>
  </si>
  <si>
    <t>FUAS DE MATTOS SABINO DOUTOR</t>
  </si>
  <si>
    <t>CELSO AUGUSTO DANIEL PREFEITO ENGENHEIRO</t>
  </si>
  <si>
    <t>LOTEAMENTO</t>
  </si>
  <si>
    <t>E925640A@EDUCACAO.SP.GOV.BR</t>
  </si>
  <si>
    <t>JARDIM SAO MATHEUS</t>
  </si>
  <si>
    <t>ENGENHEIRO TAVEIRA</t>
  </si>
  <si>
    <t>RUA POTYGUARA</t>
  </si>
  <si>
    <t>CAETETUBA</t>
  </si>
  <si>
    <t>FRANCISCO BONFIM</t>
  </si>
  <si>
    <t>RUA PARANAGUA</t>
  </si>
  <si>
    <t>E023966A@EDUCACAO.SP.GOV.BR</t>
  </si>
  <si>
    <t>SUZANA WALTER</t>
  </si>
  <si>
    <t>DO ITINGA</t>
  </si>
  <si>
    <t>RUA JULIANO HENRIQUE DE OLIVEIRA</t>
  </si>
  <si>
    <t>E919950A@EDUCACAO.SP.GOV.BR</t>
  </si>
  <si>
    <t>NAZIRA NAGIB JORGE MURAD RODRIGUES PROFESSORA</t>
  </si>
  <si>
    <t>BAIRRO DOS  MORROS</t>
  </si>
  <si>
    <t>DEOLINDO ALVES DA LUZ</t>
  </si>
  <si>
    <t>E922024A@EDUCACAO.SP.GOV.BR</t>
  </si>
  <si>
    <t>ANNA LACIVITTA AMARAL DONA</t>
  </si>
  <si>
    <t xml:space="preserve">ORLANDO SCURACHIO </t>
  </si>
  <si>
    <t>E048948A@EDUCACAO.SP.GOV.BR</t>
  </si>
  <si>
    <t>RAGE ANDERAOS PROF</t>
  </si>
  <si>
    <t>E032554A@EDUCACAO.SP.GOV.BR</t>
  </si>
  <si>
    <t>MARIA DE LOURDES SILVEIRA COSENTINO PROFESSORA</t>
  </si>
  <si>
    <t>E045861A@EDUCACAO.SP.GOV.BR</t>
  </si>
  <si>
    <t>HERMINIA SILVA DE MESQUITA PROFA</t>
  </si>
  <si>
    <t xml:space="preserve">JOSE BENEDITO DUARTE </t>
  </si>
  <si>
    <t>E013705A@EDUCACAO.SP.GOV.BR</t>
  </si>
  <si>
    <t>SOPHIA MARIA JANUARIA AMARAL</t>
  </si>
  <si>
    <t>RUA PENSILVANIA</t>
  </si>
  <si>
    <t>E906517A@EDUCACAO.SP.GOV.BR</t>
  </si>
  <si>
    <t>SUZANA BENEDICTA GIGO AYRES PROFESSORA</t>
  </si>
  <si>
    <t>RUA AURELIO GARLETTI</t>
  </si>
  <si>
    <t>E909427A@EDUCACAO.SP.GOV.BR</t>
  </si>
  <si>
    <t>PEDRO MALOZZE</t>
  </si>
  <si>
    <t>E006646A@EDUCACAO.SP.GOV.BR</t>
  </si>
  <si>
    <t>ANTONIO ADOLFO LOBBE PROFESSOR</t>
  </si>
  <si>
    <t>RUA SANTA ISABEL</t>
  </si>
  <si>
    <t>E024491A@EDUCACAO.SP.GOV.BR</t>
  </si>
  <si>
    <t>ALEXANDRINA SANTIAGO NETTO</t>
  </si>
  <si>
    <t>E907972A@EDUCACAO.SP.GOV.BR</t>
  </si>
  <si>
    <t>JOSE ODIN DE ARRUDA PROFESSOR</t>
  </si>
  <si>
    <t>E016100A@EDUCACAO.SP.GOV.BR</t>
  </si>
  <si>
    <t>GUILHERMINO MENDES DE ANDRADE MAJOR</t>
  </si>
  <si>
    <t>E006531A@EDUCACAO.SP.GOV.BR</t>
  </si>
  <si>
    <t>MARLENE ADUA FORTUNATO PROFESSORA</t>
  </si>
  <si>
    <t>CHACARA DO SOL</t>
  </si>
  <si>
    <t xml:space="preserve">GAIVOTAS DO CEU </t>
  </si>
  <si>
    <t>E917503A@EDUCACAO.SP.GOV.BR</t>
  </si>
  <si>
    <t>CIDADE NOVA JACAREI</t>
  </si>
  <si>
    <t>ANTONIO CAPUTO</t>
  </si>
  <si>
    <t>R GRANDE</t>
  </si>
  <si>
    <t>R MARCILIO CONRADO</t>
  </si>
  <si>
    <t>E008990A@EDUCACAO.SP.GOV.BR</t>
  </si>
  <si>
    <t>COSMORAMA</t>
  </si>
  <si>
    <t>VILA GEORGINA</t>
  </si>
  <si>
    <t>SILVESTRE AUGUSTO DO NASCIMENTO</t>
  </si>
  <si>
    <t>E047612A@EDUCACAO.SP.GOV.BR</t>
  </si>
  <si>
    <t>HERMINIA DA SILVEIRA MELLO DONA</t>
  </si>
  <si>
    <t>RUA GREGORIO GONCALVES CAMPOS</t>
  </si>
  <si>
    <t>E041440A@EDUCACAO.SP.GOV.BR</t>
  </si>
  <si>
    <t>PRAIA DE BORACEIA</t>
  </si>
  <si>
    <t>E921749A@EDUCACAO.SP.GOV.BR</t>
  </si>
  <si>
    <t>LEONOR FERNANDES COSTA ZACHARIAS</t>
  </si>
  <si>
    <t>JARDIM DAS FONTES</t>
  </si>
  <si>
    <t xml:space="preserve">ENRIQUE AMORIM </t>
  </si>
  <si>
    <t>E906591A@EDUCACAO.SP.GOV.BR</t>
  </si>
  <si>
    <t>JARDIM MONTEZUMA</t>
  </si>
  <si>
    <t>FIORAVANTE IERVOLINO</t>
  </si>
  <si>
    <t>JARDIM PARAVENTI</t>
  </si>
  <si>
    <t>RUA JORACY DE CAMARGO</t>
  </si>
  <si>
    <t>E037515A@EDUCACAO.SP.GOV.BR</t>
  </si>
  <si>
    <t>WALLACE COCKRANE SIMONSEN</t>
  </si>
  <si>
    <t xml:space="preserve">TASMAN </t>
  </si>
  <si>
    <t>E009295A@EDUCACAO.SP.GOV.BR</t>
  </si>
  <si>
    <t>HUGO LACORTE VITALE DEPUTADO</t>
  </si>
  <si>
    <t>E005095A@EDUCACAO.SP.GOV.BR</t>
  </si>
  <si>
    <t>SILVANA EVANGELISTA PROFESSORA</t>
  </si>
  <si>
    <t>E923278A@EDUCACAO.SP.GOV.BR</t>
  </si>
  <si>
    <t>HORTA CORONEL</t>
  </si>
  <si>
    <t>RUA MANOEL MACHADO</t>
  </si>
  <si>
    <t>E012403A@EDUCACAO.SP.GOV.BR</t>
  </si>
  <si>
    <t>RUA DANIEL CESARIO DE ANDRADE</t>
  </si>
  <si>
    <t>E018594A@EDUCACAO.SP.GOV.BR</t>
  </si>
  <si>
    <t>NILTON ROBERT PROSPERO PROF</t>
  </si>
  <si>
    <t xml:space="preserve">RUA PROFA LUCILEIDE MARIA ROMANINI </t>
  </si>
  <si>
    <t>E914373A@EDUCACAO.SP.GOV.BR</t>
  </si>
  <si>
    <t>PORTAL DO ALTO</t>
  </si>
  <si>
    <t>RUA ALFREDO CALIXTO</t>
  </si>
  <si>
    <t>E925718A@EDUCACAO.SP.GOV.BR</t>
  </si>
  <si>
    <t>JOSE HERMENEGILDO LEONI PROFESSOR</t>
  </si>
  <si>
    <t xml:space="preserve">DOMENICO DE PALMA </t>
  </si>
  <si>
    <t>E901763A@EDUCACAO.SP.GOV.BR</t>
  </si>
  <si>
    <t>FLAIR CARLOS DE OLIVEIRA ARMANY DOUTOR</t>
  </si>
  <si>
    <t>ESTRADA MUNICIPAL AMADEO TENEDINI</t>
  </si>
  <si>
    <t>E045494A@EDUCACAO.SP.GOV.BR</t>
  </si>
  <si>
    <t xml:space="preserve">ABILIO CESAR </t>
  </si>
  <si>
    <t>JULIA BERNARDES RODRIGUES PROFESSORA</t>
  </si>
  <si>
    <t>E901568A@EDUCACAO.SP.GOV.BR</t>
  </si>
  <si>
    <t>OSVALDO ELCI PROFESSOR</t>
  </si>
  <si>
    <t>RUA CAJOBI</t>
  </si>
  <si>
    <t>E009702A@EDUCACAO.SP.GOV.BR</t>
  </si>
  <si>
    <t>HILTON FEDERICI PROFESSOR</t>
  </si>
  <si>
    <t>VILA SAO ISABEL</t>
  </si>
  <si>
    <t>RUA EDUARDO MODESTO</t>
  </si>
  <si>
    <t>E042651A@EDUCACAO.SP.GOV.BR</t>
  </si>
  <si>
    <t>HELENA PAVANELLI PORTO PROFESSORA</t>
  </si>
  <si>
    <t>E034642A@EDUCACAO.SP.GOV.BR</t>
  </si>
  <si>
    <t>JOSE PIRES ALVIM</t>
  </si>
  <si>
    <t>RUA EMIDIO FAZZIO</t>
  </si>
  <si>
    <t>E042584A@EDUCACAO.SP.GOV.BR</t>
  </si>
  <si>
    <t>BRANCA BAUMANN DO AMARAL PROFESSORA</t>
  </si>
  <si>
    <t>E916959A@EDUCACAO.SP.GOV.BR</t>
  </si>
  <si>
    <t>ANTONIO PIRES BARBOSA DOUTOR</t>
  </si>
  <si>
    <t>RUA PAULO MANGABEIRA ALBERNAZ</t>
  </si>
  <si>
    <t>E047173A@EDUCACAO.SP.GOV.BR</t>
  </si>
  <si>
    <t>BENERALDO DE TOLEDO PIZA PROFESSOR</t>
  </si>
  <si>
    <t xml:space="preserve">MARTINICA </t>
  </si>
  <si>
    <t>E900175A@EDUCACAO.SP.GOV.BR</t>
  </si>
  <si>
    <t>CHACARA CAMPONESA JARDIM VASSOURAS</t>
  </si>
  <si>
    <t>JARDIM VASSOURAS I</t>
  </si>
  <si>
    <t>RUA SAO DOMINGOS COM HAWAI</t>
  </si>
  <si>
    <t>E288408A@EDUCACAO.SP.GOV.BR</t>
  </si>
  <si>
    <t xml:space="preserve">HERBERT SPENCER </t>
  </si>
  <si>
    <t>FORTALEZA</t>
  </si>
  <si>
    <t>MARIO ALEXANDRE FARO NIERI</t>
  </si>
  <si>
    <t xml:space="preserve">ALFREDO MENDES </t>
  </si>
  <si>
    <t>E041233A@EDUCACAO.SP.GOV.BR</t>
  </si>
  <si>
    <t>OSCAR DE ALMEIDA PROFESSOR</t>
  </si>
  <si>
    <t>D ASSISTENCIA</t>
  </si>
  <si>
    <t>E911148A@EDUCACAO.SP.GOV.BR</t>
  </si>
  <si>
    <t>VICTOR OLIVA PROFESSOR</t>
  </si>
  <si>
    <t xml:space="preserve">ALVILANDIA </t>
  </si>
  <si>
    <t>E003803A@EDUCACAO.SP.GOV.BR</t>
  </si>
  <si>
    <t>WALTER FERREIRA PROFESSOR</t>
  </si>
  <si>
    <t>FLORIVALDO LEAL</t>
  </si>
  <si>
    <t>VILA TABAJARA</t>
  </si>
  <si>
    <t>E032050A@EDUCACAO.SP.GOV.BR</t>
  </si>
  <si>
    <t>SALIME MUDEH PROFESSORA</t>
  </si>
  <si>
    <t>RUA SAGRES</t>
  </si>
  <si>
    <t>E046437A@EDUCACAO.SP.GOV.BR</t>
  </si>
  <si>
    <t>ANNA DE MELLO CASTRIANI PROFESSORA</t>
  </si>
  <si>
    <t>RUA JOSE DA SILVA FORTUNATO</t>
  </si>
  <si>
    <t>E918040A@EDUCACAO.SP.GOV.BR</t>
  </si>
  <si>
    <t>JOSE FRANCO CRAVEIRO</t>
  </si>
  <si>
    <t>AVENIDA DOUTOR RENATO SILVA</t>
  </si>
  <si>
    <t>E017759A@EDUCACAO.SP.GOV.BR</t>
  </si>
  <si>
    <t>BURGO PAULISTA</t>
  </si>
  <si>
    <t>ANA CONSUELO GARCIA PERES MURAD PROFESSORA</t>
  </si>
  <si>
    <t>(ANTIGO JARDIM NACOES)</t>
  </si>
  <si>
    <t>RUA SIDNEY</t>
  </si>
  <si>
    <t>E007547A@EDUCACAO.SP.GOV.BR</t>
  </si>
  <si>
    <t>JARDIM SANTA EDWIGES (CAPELA DO SOCORRO)</t>
  </si>
  <si>
    <t>PENITENCIARIA DOUTOR DANILO PINHEIRO</t>
  </si>
  <si>
    <t>JARDIM SAO LOURENZO</t>
  </si>
  <si>
    <t>MARIA GONCALVES DA MOTTA</t>
  </si>
  <si>
    <t>CONJUNTO HABITACIONAL HAYDEE ATHIE</t>
  </si>
  <si>
    <t>PRACA DOUTOR JOSE ATALIBA LEONEL</t>
  </si>
  <si>
    <t>E906827A@EDUCACAO.SP.GOV.BR</t>
  </si>
  <si>
    <t>ATAULPHO ALVES</t>
  </si>
  <si>
    <t xml:space="preserve">MARIA SUSANO POLILO </t>
  </si>
  <si>
    <t>E003037A@EDUCACAO.SP.GOV.BR</t>
  </si>
  <si>
    <t>MARIA APARECIDA VERISSIMO MADUREIRA RAMOS PROFESSORA</t>
  </si>
  <si>
    <t xml:space="preserve">CARVALHOS </t>
  </si>
  <si>
    <t>E905100A@EDUCACAO.SP.GOV.BR</t>
  </si>
  <si>
    <t>RUA DOS ITALIANOS</t>
  </si>
  <si>
    <t>E003505A@EDUCACAO.SP.GOV.BR</t>
  </si>
  <si>
    <t>ALARICO SILVEIRA DOUTOR</t>
  </si>
  <si>
    <t>RUA CONSELHEIRO BROTERO</t>
  </si>
  <si>
    <t>E003530A@EDUCACAO.SP.GOV.BR</t>
  </si>
  <si>
    <t xml:space="preserve">JOSE FRANCISCO DA SILVA </t>
  </si>
  <si>
    <t xml:space="preserve">E576499A@EDUCACAO.SP.GOV.BR </t>
  </si>
  <si>
    <t>GERALDO CAMPOS MOREIRA PROFESSOR DOUTOR</t>
  </si>
  <si>
    <t xml:space="preserve">MUTUIPE </t>
  </si>
  <si>
    <t>E037011A@EDUCACAO.SP.GOV.BR</t>
  </si>
  <si>
    <t>FRANCISCO COCCARO PROFESSOR</t>
  </si>
  <si>
    <t xml:space="preserve">JOSE LUIZ FLAQUER </t>
  </si>
  <si>
    <t>E016421A@EDUCACAO.SP.GOV.BR</t>
  </si>
  <si>
    <t>APRIGIO DE OLIVEIRA</t>
  </si>
  <si>
    <t>RUA SENADOR DANTAS</t>
  </si>
  <si>
    <t>E006579A@EDUCACAO.SP.GOV.BR</t>
  </si>
  <si>
    <t>JARDIM SANTOS DUMONT I</t>
  </si>
  <si>
    <t>E446312A@EDUCACAO.SP.GOV.BR</t>
  </si>
  <si>
    <t>MARIO PEDRO VERCELLINO ALFERES</t>
  </si>
  <si>
    <t>VILA GINASIAL</t>
  </si>
  <si>
    <t>AVENIDA ALEXANDRINA BERTOLDI VERCELLINO</t>
  </si>
  <si>
    <t>E016697A@EDUCACAO.SP.GOV.BR</t>
  </si>
  <si>
    <t>CECILIA DE NEGRI PROFESSORA</t>
  </si>
  <si>
    <t xml:space="preserve">JARDIM SAO FRANCISCO </t>
  </si>
  <si>
    <t>RUA FRANCISCO FIGUEIREDO PIMENTA</t>
  </si>
  <si>
    <t>E037941A@EDUCACAO.SP.GOV.BR</t>
  </si>
  <si>
    <t>ASSUERO QUADRI PRESTES DR PROFESSOR</t>
  </si>
  <si>
    <t xml:space="preserve">JOSE LOPES RIBEIRO </t>
  </si>
  <si>
    <t>E496534A@EDUCACAO.SP.GOV.BR</t>
  </si>
  <si>
    <t>ESTRADA DA BARRA</t>
  </si>
  <si>
    <t>E919974A@EDUCACAO.SP.GOV.BR</t>
  </si>
  <si>
    <t>CENTRO DE RESSOCIALIZACAO FEM DE SAO JOSE DO RIO PRETO</t>
  </si>
  <si>
    <t>SAO BENEDITO DA CAPELINHA (ZONA RURAL)</t>
  </si>
  <si>
    <t xml:space="preserve">BR-153 </t>
  </si>
  <si>
    <t>ALEXANDRE FLEMING</t>
  </si>
  <si>
    <t>KUARAY O E A SOL NASCENTE</t>
  </si>
  <si>
    <t>ALDEIA ITAOCA</t>
  </si>
  <si>
    <t>E559097A@EDUCACAO.SP.GOV.BR</t>
  </si>
  <si>
    <t>LUCÍLIA GROTHE LIBERATO</t>
  </si>
  <si>
    <t>BARRA AZEITE</t>
  </si>
  <si>
    <t>E049803A@EDUCACAO.SP.GOV.BR</t>
  </si>
  <si>
    <t>ANTONIO OLYMPIO DOUTOR</t>
  </si>
  <si>
    <t>PRACA FRANCISCO BARRETO</t>
  </si>
  <si>
    <t>E022469A@EDUCACAO.SP.GOV.BR</t>
  </si>
  <si>
    <t>PARQUE UIRAPURU</t>
  </si>
  <si>
    <t>MARINA AMARANTE RIBEIRO VASQUES SANCHES PROFESSORA</t>
  </si>
  <si>
    <t>RUA GONCALO MIRANDA</t>
  </si>
  <si>
    <t>13-44</t>
  </si>
  <si>
    <t>E191536A@EDUCACAO.SP.GOV.BR</t>
  </si>
  <si>
    <t>CEL JTO A EE LUIZ ZACHARIAS DE LIMA DR</t>
  </si>
  <si>
    <t>EZEQUIEL MACHADO NASCIMENTO PROFESSOR</t>
  </si>
  <si>
    <t xml:space="preserve">ANGELO ELIAS </t>
  </si>
  <si>
    <t>E016135A@EDUCACAO.SP.GOV.BR</t>
  </si>
  <si>
    <t>EDEVALDO PERASSI PROFESSOR</t>
  </si>
  <si>
    <t xml:space="preserve">EDEN </t>
  </si>
  <si>
    <t>E916985A@EDUCACAO.SP.GOV.BR</t>
  </si>
  <si>
    <t>DISNEI FRANCISCO SCORNAIENCHI DOUTOR</t>
  </si>
  <si>
    <t>RUA EDMUNDO VOSGRAU</t>
  </si>
  <si>
    <t>E917758A@EDUCACAO.SP.GOV.BR</t>
  </si>
  <si>
    <t>JD FERNAO DIAS</t>
  </si>
  <si>
    <t>SERAPHINA ETELVINA PAGLIUSO PROFESSORA</t>
  </si>
  <si>
    <t>E031690A@EDUCACAO.SP.GOV.BR</t>
  </si>
  <si>
    <t>PARQUE CENTO E VINTE II</t>
  </si>
  <si>
    <t>RUA LAZARO CLAUDIO DE OLIVEIRA</t>
  </si>
  <si>
    <t>E924167A@EDUCACAO.SP.GOV.BR</t>
  </si>
  <si>
    <t>CECILIANO JOSE ENNES PROFESSOR</t>
  </si>
  <si>
    <t xml:space="preserve">SALVADOR CARDOSO </t>
  </si>
  <si>
    <t>E003864A@EDUCACAO.SP.GOV.BR</t>
  </si>
  <si>
    <t>HUMBERTO TURNER</t>
  </si>
  <si>
    <t>ITAGACABA</t>
  </si>
  <si>
    <t xml:space="preserve">LUIZ BITTENCOURT </t>
  </si>
  <si>
    <t>E012373A@EDUCACAO.SP.GOV.BR</t>
  </si>
  <si>
    <t>IDOROTI DE SOUZA ALVAREZ</t>
  </si>
  <si>
    <t>E924465A@EDUCACAO.SP.GOV.BR</t>
  </si>
  <si>
    <t>JOSE DA CONCEICAO HOLTZ PROF</t>
  </si>
  <si>
    <t>GRAMADINHO</t>
  </si>
  <si>
    <t>RUA FRANCISCO ALMEIDA MELO</t>
  </si>
  <si>
    <t>E043394A@EDUCACAO.SP.GOV.BR</t>
  </si>
  <si>
    <t>ANITA COSTA DONA</t>
  </si>
  <si>
    <t>AVENIDA DEPUTADO WALDEMAR LOPES FERRAZ</t>
  </si>
  <si>
    <t>E028034A@EDUCACAO.SP.GOV.BR</t>
  </si>
  <si>
    <t>ADAHIR GUIMARAES FOGACA PROFESSOR</t>
  </si>
  <si>
    <t>E028685A@EDUCACAO.SP.GOV.BR</t>
  </si>
  <si>
    <t>JURACI LIMA LUPO PROFA</t>
  </si>
  <si>
    <t>PARQUE RESIDENCIAL SANTA AMELIA</t>
  </si>
  <si>
    <t xml:space="preserve">IRENE GALVANI CASADO </t>
  </si>
  <si>
    <t>E908162A@EDUCACAO.SP.GOV.BR</t>
  </si>
  <si>
    <t>ALFREDO VIANELLO GREGORIO COMENDADOR</t>
  </si>
  <si>
    <t>JD SAO LUIS</t>
  </si>
  <si>
    <t>RUA FELIPE DE VERAS</t>
  </si>
  <si>
    <t>E005400A@EDUCACAO.SP.GOV.BR</t>
  </si>
  <si>
    <t>JARDIM PAULISTA I</t>
  </si>
  <si>
    <t>ANGELICA DE OLIVEIRA PROFESSORA</t>
  </si>
  <si>
    <t>E031948A@EDUCACAO.SP.GOV.BR</t>
  </si>
  <si>
    <t>ILIA ZILDA INNOCENTI BLANCO PROFESSORA</t>
  </si>
  <si>
    <t>LAVRAS</t>
  </si>
  <si>
    <t>E006312A@EDUCACAO.SP.GOV.BR</t>
  </si>
  <si>
    <t>ROSA SALLES LEITE PENTEADO PROFA</t>
  </si>
  <si>
    <t>E026372A@EDUCACAO.SP.GOV.BR</t>
  </si>
  <si>
    <t>BENEDICTA ARANHA DE OLIVEIRA LINO PROFA</t>
  </si>
  <si>
    <t>CONJUNTO HABITACIONAL 31 MARCO (COHAB)</t>
  </si>
  <si>
    <t>AVENIDA GENERAL ORLANDO GEISEL</t>
  </si>
  <si>
    <t>E049402A@EDUCACAO.SP.GOV.BR</t>
  </si>
  <si>
    <t>OLIVIA BIANCO PROFESSORA</t>
  </si>
  <si>
    <t>RUA PROFESSOR JOSE MARTINS DE TOLEDO</t>
  </si>
  <si>
    <t>E021052A@EDUCACAO.SP.GOV.BR</t>
  </si>
  <si>
    <t>ANSELMO BERTONCINI</t>
  </si>
  <si>
    <t>RUA JOSE RAMOS DE MELO</t>
  </si>
  <si>
    <t>E04801A@EDUCACAO.SP.GOV.BR</t>
  </si>
  <si>
    <t>CEEJA ALDA MARANGONI FRANCA PROFA</t>
  </si>
  <si>
    <t>E980055A@EDUCACAO.SP.GOV.BR</t>
  </si>
  <si>
    <t>MARIA DE ALBUQUERQUE DIAS BAPTISTA PROFA</t>
  </si>
  <si>
    <t>RUA DOUTOR MARCELO DE OLIVEIRA IVO</t>
  </si>
  <si>
    <t>E040848A@EDUCACAO.SP.GOV.BR</t>
  </si>
  <si>
    <t>SUMIE IWATA PROFESSORA</t>
  </si>
  <si>
    <t>RUA PROFESSORA LUCILA CERQUEIRA</t>
  </si>
  <si>
    <t>E909129A@EDUCACAO.SP.GOV.BR</t>
  </si>
  <si>
    <t>ROBERTA MARIA LOPES CHAVES PROFESSORA</t>
  </si>
  <si>
    <t>JARDIM BETEL</t>
  </si>
  <si>
    <t>RUA MARIA DE MENESES COSTA LACERDA</t>
  </si>
  <si>
    <t>E039184A@EDUCACAO.SP.GOV.BR</t>
  </si>
  <si>
    <t>RUA PRIMAVERA</t>
  </si>
  <si>
    <t>POTUNDUVA</t>
  </si>
  <si>
    <t>CORIOLANO MONTEIRO PROFESSOR</t>
  </si>
  <si>
    <t>RUA LUIZ CHIODETTO</t>
  </si>
  <si>
    <t>E047120A@EDUCACAO.SP.GOV.BR</t>
  </si>
  <si>
    <t>ROMEU DE MORAES</t>
  </si>
  <si>
    <t>RUA TONELERO</t>
  </si>
  <si>
    <t>JOSE PEDRETTI NETTO PROF</t>
  </si>
  <si>
    <t xml:space="preserve">VEIGA RUSSO </t>
  </si>
  <si>
    <t>E014886A@EDUCACAO.SP.GOV.BR</t>
  </si>
  <si>
    <t>VILA ABRANCHES</t>
  </si>
  <si>
    <t>VANIOLE DIONYSIO MARQUES PAVAN PROFA</t>
  </si>
  <si>
    <t>RUA VEREADOR ALDO CAMPOS</t>
  </si>
  <si>
    <t>E030016A@EDUCACAO.SP.GOV.BR</t>
  </si>
  <si>
    <t>VILA DA OPORTUNIDADE</t>
  </si>
  <si>
    <t xml:space="preserve">CHAPECO </t>
  </si>
  <si>
    <t>E923459A@EDUCACAO.SP.GOV.BR</t>
  </si>
  <si>
    <t>HONORINO FABBRI DOUTOR</t>
  </si>
  <si>
    <t>JARDIM  SUMAREZINHO</t>
  </si>
  <si>
    <t>RUA OSORIO CANDIDO DA SILVA</t>
  </si>
  <si>
    <t>E036468A@EDUCACAO.SP.GOV.BR</t>
  </si>
  <si>
    <t>CEL JTO A EE BENJAMIN BASTOS</t>
  </si>
  <si>
    <t>CENTRO DE DETENCAO PROVISORIA I BELEM</t>
  </si>
  <si>
    <t>JOSE CAMILO DE ANDRADE</t>
  </si>
  <si>
    <t xml:space="preserve">JOSE DIAS SOUZA </t>
  </si>
  <si>
    <t>E921518A@EDUCACAO.SP.GOV.BR</t>
  </si>
  <si>
    <t>LUIZ BENEDITINO FERREIRA</t>
  </si>
  <si>
    <t>AMARO SANTO</t>
  </si>
  <si>
    <t>E901374A@EDUCACAO.SP.GOV.BR</t>
  </si>
  <si>
    <t>ROBERTO FEIJO DOUTOR</t>
  </si>
  <si>
    <t>RUA DONA LAURINDA</t>
  </si>
  <si>
    <t>E006762A@EDUCACAO.SP.GOV.BR</t>
  </si>
  <si>
    <t>ADENILSON DOS SANTOS FRANCO PROFESSOR</t>
  </si>
  <si>
    <t xml:space="preserve">VIRGINIA PLASCIDINA DA CONCEICAO </t>
  </si>
  <si>
    <t>E923886A@EDUCACAO.SP.GOV.BR</t>
  </si>
  <si>
    <t>CENTRO DE PROGRESSAO PENITENCIARIA DE HORTOLANDIA</t>
  </si>
  <si>
    <t>PARQUE PERON</t>
  </si>
  <si>
    <t>DE VELHA CAMPINAS-MONTE MOR</t>
  </si>
  <si>
    <t>MARIA EVANILDA GOMES PROFESSORA</t>
  </si>
  <si>
    <t>ITORORO DO PARANAPANEMA</t>
  </si>
  <si>
    <t>RUA MARCIO JOSE DE ARAUJO</t>
  </si>
  <si>
    <t>E040162A@EDUCACAO.SP.GOV.BR</t>
  </si>
  <si>
    <t>ANTONIO MANOEL ALVES DE LIMA</t>
  </si>
  <si>
    <t xml:space="preserve">PIETRO CASELLA </t>
  </si>
  <si>
    <t>E041038A@EDUCACAO.SP.GOV.BR</t>
  </si>
  <si>
    <t>PIRMINO ANTONIO SCHMIDT MONSENHOR</t>
  </si>
  <si>
    <t>FAZENDA SANTA HELENA</t>
  </si>
  <si>
    <t>BR 153</t>
  </si>
  <si>
    <t>KM221</t>
  </si>
  <si>
    <t>E033789A@EDUCACAO.SP.GOV.BR</t>
  </si>
  <si>
    <t>CENTRO DE ATEND SOCIO-EDUC AO ADOLESC JARDIM SAO LUIZ I CI</t>
  </si>
  <si>
    <t xml:space="preserve">FREDERICO GROTTE </t>
  </si>
  <si>
    <t>ABRANCHE JOSE PROF</t>
  </si>
  <si>
    <t>RUA JOAQUIM HENRIQUE DE OLIVEIRA</t>
  </si>
  <si>
    <t>E907224A@EDUCACAO.SP.GOV.BR</t>
  </si>
  <si>
    <t>TULLIO ESPINDOLA DE CASTRO PROFESSOR</t>
  </si>
  <si>
    <t xml:space="preserve">ZEZINHO MAGALHAES </t>
  </si>
  <si>
    <t>E025636A@EDUCACAO.SP.GOV.BR</t>
  </si>
  <si>
    <t>JULIA AMALIA AZEVEDO ANTUNES PROFESSORA</t>
  </si>
  <si>
    <t xml:space="preserve">LUIS PINTO </t>
  </si>
  <si>
    <t>E001995A@EDUCACAO.SP.GOV.BR</t>
  </si>
  <si>
    <t>RAUL CARDOSO DE ALMEIDA PROFESSOR</t>
  </si>
  <si>
    <t>E004522A@EDUCACAO.SP.GOV.BR</t>
  </si>
  <si>
    <t>IRACEMA DE CASTRO AMARANTE PROFA</t>
  </si>
  <si>
    <t xml:space="preserve">VITORIA QUADRA </t>
  </si>
  <si>
    <t>14-99</t>
  </si>
  <si>
    <t>E038003A@EDUCACAO.SP.GOV.BR</t>
  </si>
  <si>
    <t>PENITENCIARIA MASCULINA DE RIBEIRAO PRETO</t>
  </si>
  <si>
    <t>RODOVIA ABRAO ASSED</t>
  </si>
  <si>
    <t>SERGIO VIEIRA DE MELLO DIPLOMATA</t>
  </si>
  <si>
    <t>E923904A@EDUCACAO.SP.GOV.BR</t>
  </si>
  <si>
    <t>GRACINDA MARIA FERREIRA PROFESSORA</t>
  </si>
  <si>
    <t xml:space="preserve">ALAN CIBER PINTO </t>
  </si>
  <si>
    <t>E905021A@EDUCACAO.SP.GOV.BR</t>
  </si>
  <si>
    <t>ALVARO ORTIZ PROFESSOR</t>
  </si>
  <si>
    <t>CONJUNTO HABITACIONAL FAZENDA DO CARMO</t>
  </si>
  <si>
    <t>TEOTONIO ALVES PEREIRA</t>
  </si>
  <si>
    <t>VILA SAO JOSE (IPIRANGA)</t>
  </si>
  <si>
    <t>RUA ARCIPRESTE EZEQUIAS</t>
  </si>
  <si>
    <t>E004510A@EDUCACAO.SP.GOV.BR</t>
  </si>
  <si>
    <t>HEIDI ALVES LAZZARINI</t>
  </si>
  <si>
    <t xml:space="preserve">QUINTA DA CONRARIA </t>
  </si>
  <si>
    <t>E923564A@EDUCACAO.SP.GOV.BR</t>
  </si>
  <si>
    <t>FRANCISCO GLICERIO</t>
  </si>
  <si>
    <t>AVENIDA DOUTOR MORAES SALES</t>
  </si>
  <si>
    <t>E018247A@EDUCACAO.SP.GOV.BR</t>
  </si>
  <si>
    <t>IVENS VIEIRA</t>
  </si>
  <si>
    <t>RUA MAJOR PEREIRA DE MORAES</t>
  </si>
  <si>
    <t>E014990A@EDUCACAO.SP.GOV.BR</t>
  </si>
  <si>
    <t>MARIA DO CARMO SILVA FERREIRA PROFA - DONA NENZINHA</t>
  </si>
  <si>
    <t xml:space="preserve">ALCEU PEDIGONE </t>
  </si>
  <si>
    <t>E442318A@EDUCACAO.SP.GOV.BR</t>
  </si>
  <si>
    <t>EUGENIO MARIZ DE OLIVEIRA NETTO</t>
  </si>
  <si>
    <t>RUA DONA VIRGNIA</t>
  </si>
  <si>
    <t>E902305A@EDUCACAO.SP.GOV.BR</t>
  </si>
  <si>
    <t>JARDIM PINHEIROS (VILA XAVIER)</t>
  </si>
  <si>
    <t>TIJUCO PRETO</t>
  </si>
  <si>
    <t>BENEDITO LAZARO DE CAMPOS DR</t>
  </si>
  <si>
    <t>RUA ANA DA FONSECA BICUDO</t>
  </si>
  <si>
    <t>E038945A@EDUCACAO.SP.GOV.BR</t>
  </si>
  <si>
    <t>CASSIO CIAMPOLINI DEPUTADO</t>
  </si>
  <si>
    <t xml:space="preserve">GUAPEBA </t>
  </si>
  <si>
    <t>E040320A@EDUCACAO.SP.GOV.BR</t>
  </si>
  <si>
    <t>REPUBLICA DA COLOMBIA</t>
  </si>
  <si>
    <t xml:space="preserve">RENDEIRA </t>
  </si>
  <si>
    <t>E130333A@EDUCACAO.SP.GOV.BR</t>
  </si>
  <si>
    <t>CARLOS MACHADO BITENCOURT MARECHAL</t>
  </si>
  <si>
    <t>RUA MADALENA RAMPINELLI</t>
  </si>
  <si>
    <t>E006105A@EDUCACAO.SP.GOV.BR</t>
  </si>
  <si>
    <t>ADALBERTO PRADO E SILVA PROFESSOR</t>
  </si>
  <si>
    <t>VILA COSTA E SILVA</t>
  </si>
  <si>
    <t>RUA DOS  ARAPANES</t>
  </si>
  <si>
    <t>E018260A@EDUCACAO.SP.GOV.BR</t>
  </si>
  <si>
    <t>O PEQUENO CORACAO</t>
  </si>
  <si>
    <t xml:space="preserve">FERNAO DE MAGALHAES </t>
  </si>
  <si>
    <t>TOME TEIXEIRA</t>
  </si>
  <si>
    <t>E015325A@EDUCACAO.SP.GOV.BR</t>
  </si>
  <si>
    <t>JARDIM MARIA DO CARMO</t>
  </si>
  <si>
    <t>PENITENCIARIA DE ASSIS</t>
  </si>
  <si>
    <t>AGUA DO PAVAO</t>
  </si>
  <si>
    <t>RODOVIA CLEMENTINO ALVES DE SOUZA</t>
  </si>
  <si>
    <t>AYMORE DO BRASIL PROFESSOR</t>
  </si>
  <si>
    <t xml:space="preserve">CLEMENTINA </t>
  </si>
  <si>
    <t>AVENIDA GONCALVES</t>
  </si>
  <si>
    <t>E022445A@EDUCACAO.SP.GOV.BR</t>
  </si>
  <si>
    <t>CONDOMINIO RESIDENCIAL VILLAGE</t>
  </si>
  <si>
    <t>PARQUE RESIDENCIAL SCAFFID II</t>
  </si>
  <si>
    <t>RUA HENRIQUE GIOVANINI XAVIER</t>
  </si>
  <si>
    <t>E915269A@EDUCACAO.SP.GOV.BR</t>
  </si>
  <si>
    <t>NELSON ANTONIO DO NASCIMENTO JUNIOR PROFESSOR</t>
  </si>
  <si>
    <t>JARDIM DOS MORAES</t>
  </si>
  <si>
    <t>E191279A@EDUCACAO.SP.GOV.BR</t>
  </si>
  <si>
    <t>PEDRO MAZZA PROFESSOR</t>
  </si>
  <si>
    <t xml:space="preserve">ODETE MIMESSI </t>
  </si>
  <si>
    <t>E013584A@EDUCACAO.SP.GOV.BR</t>
  </si>
  <si>
    <t>E462664A@EDUCACAO.SP.GOV.BR</t>
  </si>
  <si>
    <t>JACOB CASSEB PROFESSOR</t>
  </si>
  <si>
    <t>E008977A@EDUCACAO.SP.GOV.BR</t>
  </si>
  <si>
    <t>ADOLPHO PLUSKAT PROF</t>
  </si>
  <si>
    <t xml:space="preserve">CAFE DO BRASIL </t>
  </si>
  <si>
    <t>E044301A@EDUCACAO.SP.GOV.BR</t>
  </si>
  <si>
    <t>JARDIM ITAQUITI</t>
  </si>
  <si>
    <t>JOSE ZILAH GONCALVES DOS SANTOS PROFESSOR</t>
  </si>
  <si>
    <t xml:space="preserve">PRINCESA DO RIO </t>
  </si>
  <si>
    <t>AVENIDA ALCIDES FERRI</t>
  </si>
  <si>
    <t>E907431A@EDUCACAO.SP.GOV.BR</t>
  </si>
  <si>
    <t>FRANCISCO GRAZIANO</t>
  </si>
  <si>
    <t>JARDIM NOVAS ARARAS</t>
  </si>
  <si>
    <t>RUA  DAS PALMEIRAS</t>
  </si>
  <si>
    <t>E020059A@EDUCACAO.SP.GOV.BR</t>
  </si>
  <si>
    <t>LUCIANO GUIDOTTI COMENDADOR</t>
  </si>
  <si>
    <t xml:space="preserve">ARMANDO CHIQUITO </t>
  </si>
  <si>
    <t>E037989A@EDUCACAO.SP.GOV.BR</t>
  </si>
  <si>
    <t>VALTER DA SILVA COSTA VEREADOR</t>
  </si>
  <si>
    <t>E036353A@EDUCACAO.SP.GOV.BR</t>
  </si>
  <si>
    <t>MARIA PRESTES MAIA</t>
  </si>
  <si>
    <t>JARDIM CATARINA</t>
  </si>
  <si>
    <t xml:space="preserve">ANTONIO FERRACIOLLI </t>
  </si>
  <si>
    <t>E908940A@EDUCACAO.SP.GOV.BR</t>
  </si>
  <si>
    <t>SEVERINO MOREIRA BARBOSA</t>
  </si>
  <si>
    <t>AVENIDA DEOCLECIANO DA SILVA AZEVEDO</t>
  </si>
  <si>
    <t>E013171A@EDUCACAO.SP.GOV.BR</t>
  </si>
  <si>
    <t>RICARDINA CAMPELLO FONSECA RODRIGUES</t>
  </si>
  <si>
    <t>E009714A@EDUCACAO.SP.GOV.BR</t>
  </si>
  <si>
    <t>AMERICO ALVES</t>
  </si>
  <si>
    <t>E012609A@EDUCACAO.SP.GOV.BR</t>
  </si>
  <si>
    <t>PERILLIER MADEMOISELLE</t>
  </si>
  <si>
    <t>JARDIM DAS IMBUIAS</t>
  </si>
  <si>
    <t xml:space="preserve">CAROLINA MICHAELIS </t>
  </si>
  <si>
    <t>E035661A@EDUCACAO.SP.GOV.BR</t>
  </si>
  <si>
    <t>DILECTA CENEVIVA MARTINELLI PROFA</t>
  </si>
  <si>
    <t>E017218A@EDUCACAO.SP.GOV.BR</t>
  </si>
  <si>
    <t>CAMILO MARIA CAVALHEIRO DOM</t>
  </si>
  <si>
    <t xml:space="preserve">GARUVA </t>
  </si>
  <si>
    <t>E901714A@EDUCACAO.SP.GOV.BR</t>
  </si>
  <si>
    <t>ANA FERRARI ROSSI</t>
  </si>
  <si>
    <t xml:space="preserve">Rua Elio Savane </t>
  </si>
  <si>
    <t>E914010A@EDUCACAO.SP.GOV.BR</t>
  </si>
  <si>
    <t>MANUEL DA NOBREGA PADRE</t>
  </si>
  <si>
    <t>RUA SANTA PRISCA</t>
  </si>
  <si>
    <t>E000334A@EDUCACAO.SP.GOV.BR</t>
  </si>
  <si>
    <t>MATEUS NUNES DE SIQUEIRA PADRE</t>
  </si>
  <si>
    <t>PRACA DOUTOR YUGAWA</t>
  </si>
  <si>
    <t>E017899A@EDUCACAO.SP.GOV.BR</t>
  </si>
  <si>
    <t>NAZARIA CIPRIANO DE FREITAS</t>
  </si>
  <si>
    <t>ESTRADA MUNICIPAL TANCREDO DE ALMEIDA NEVES</t>
  </si>
  <si>
    <t>E045299A@EDUCACAO.SP.GOV.BR</t>
  </si>
  <si>
    <t>LEONOR DE OLIVEIRA MELLO</t>
  </si>
  <si>
    <t xml:space="preserve">JOAQUINA MARIA DE JESUS </t>
  </si>
  <si>
    <t>E006658A@EDUCACAO.SP.GOV.BR</t>
  </si>
  <si>
    <t>MARIA DE OLIVEIRA LELLIS ITO PROFESSORA</t>
  </si>
  <si>
    <t>RUA DOUTOR JOSE MARIA WHITAKER</t>
  </si>
  <si>
    <t>E049396A@EDUCACAO.SP.GOV.BR</t>
  </si>
  <si>
    <t>JULIO ASCANIO MALLET PROF</t>
  </si>
  <si>
    <t>E042900A@EDUCACAO.SP.GOV.BR</t>
  </si>
  <si>
    <t>QUINTINO FACCI I</t>
  </si>
  <si>
    <t>SALTO GRANDE</t>
  </si>
  <si>
    <t>EDUARDO GOMES MARECHAL DO AR</t>
  </si>
  <si>
    <t>JARDIM CUNHAMBEBE (VICENTE DE CARVALHO)</t>
  </si>
  <si>
    <t xml:space="preserve">CASTELO BRANCO </t>
  </si>
  <si>
    <t>E011666A@EDUCACAO.SP.GOV.BR</t>
  </si>
  <si>
    <t xml:space="preserve">SALIM MAHFOUD </t>
  </si>
  <si>
    <t>CEL JTO A EE WALTHER WEISZFLOG</t>
  </si>
  <si>
    <t>MARIO FLORENCE PROFESSOR</t>
  </si>
  <si>
    <t>E027923A@EDUCACAO.SP.GOV.BR</t>
  </si>
  <si>
    <t>JOAO NASCIF CHALUPP</t>
  </si>
  <si>
    <t xml:space="preserve">FRANCISCO RODRIGUES PAES </t>
  </si>
  <si>
    <t>E046607A@EDUCACAO.SP.GOV.BR</t>
  </si>
  <si>
    <t>PENITENCIARIA JOAO BATISTA SANTANA</t>
  </si>
  <si>
    <t>PENITENCIARIA@PRIO.SAP.SP.GOV.BR</t>
  </si>
  <si>
    <t>GUALTER DA SILVA PROFESSOR</t>
  </si>
  <si>
    <t>RUA ANATOLE FRANCE</t>
  </si>
  <si>
    <t>E004492A@EDUCACAO.SP.GOV.BR</t>
  </si>
  <si>
    <t>JOSE CARLOS DIAS PROFESSOR</t>
  </si>
  <si>
    <t>RUA VICHY</t>
  </si>
  <si>
    <t>E000516A@EDUCACAO.SP.GOV.BR</t>
  </si>
  <si>
    <t>OSVALDO MARTINS</t>
  </si>
  <si>
    <t>VILA ANNA</t>
  </si>
  <si>
    <t>RUA OCTAVIO PONTELLI</t>
  </si>
  <si>
    <t>E031616A@EDUCACAO.SP.GOV.BR</t>
  </si>
  <si>
    <t>PEDRO MORCELI</t>
  </si>
  <si>
    <t xml:space="preserve">JOAO AVELINO FAUTHZ </t>
  </si>
  <si>
    <t>E904806A@EDUCACAO.SP.GOV.BR</t>
  </si>
  <si>
    <t>JOSE INOCENCIO DA COSTA</t>
  </si>
  <si>
    <t>E024934A@EDUCACAO.SP.GOV.BR</t>
  </si>
  <si>
    <t>NAYME CARDIM PROFESSORA</t>
  </si>
  <si>
    <t xml:space="preserve">MANOEL SIMOES </t>
  </si>
  <si>
    <t>E007900A@EDUCACAO.SP.GOV.BR</t>
  </si>
  <si>
    <t>GERALDO HOMERO FRANCA OTTONI PROFESSOR</t>
  </si>
  <si>
    <t xml:space="preserve">BERNARDO ROLIM DE MOURA </t>
  </si>
  <si>
    <t>E036500A@EDUCACAO.SP.GOV.BR</t>
  </si>
  <si>
    <t>SERGIO ESTANISLAU CAMARGO</t>
  </si>
  <si>
    <t xml:space="preserve">OTELO AUGUSTO RIBEIRO </t>
  </si>
  <si>
    <t>E914712A@EDUCACAO.SP.GOV.BR</t>
  </si>
  <si>
    <t>ANTONIO SPROESSER PROFESSOR</t>
  </si>
  <si>
    <t>RUA PEDRO EDUARDO MOLLER</t>
  </si>
  <si>
    <t>E917783A@EDUCACAO.SP.GOV.BR</t>
  </si>
  <si>
    <t>MARIO FRANCISCO DE AMORIM</t>
  </si>
  <si>
    <t>RUA SOLDADO PACIFICO CARVALHO MACHADO</t>
  </si>
  <si>
    <t>E904181A@EDUCACAO.SP.GOV.BR</t>
  </si>
  <si>
    <t>EDGAR ALVES DA CUNHA PROFESSOR</t>
  </si>
  <si>
    <t>E009436A@EDUCACAO.SP.GOV.BR</t>
  </si>
  <si>
    <t>ESPERANCA DE OLIVEIRA SAAVEDRA DONA</t>
  </si>
  <si>
    <t>E045056A@EDUCACAO.SP.GOV.BR</t>
  </si>
  <si>
    <t>NACIF AMIN CHALUPE</t>
  </si>
  <si>
    <t>RODOVIA ENGENHEIRO RENE BENEDITO SILVA</t>
  </si>
  <si>
    <t>E010443A@EDUCACAO.SP.GOV.BR</t>
  </si>
  <si>
    <t>JOSE NOGUEIRA DE SOUZA</t>
  </si>
  <si>
    <t>RUA DOUTOR NUNES</t>
  </si>
  <si>
    <t>E027169A@EDUCACAO.SP.GOV.BR</t>
  </si>
  <si>
    <t>FERNANDO DE AZEVEDO PROFESSOR</t>
  </si>
  <si>
    <t xml:space="preserve">CORDOVIL FERNANDES LOPES </t>
  </si>
  <si>
    <t>E011812A@EDUCACAO.SP.GOV.BR</t>
  </si>
  <si>
    <t>JOAO PACHECO DE ALMEIDA PRADO</t>
  </si>
  <si>
    <t>RUA ANTONIO ANTONIASSI</t>
  </si>
  <si>
    <t>E025793A@EDUCACAO.SP.GOV.BR</t>
  </si>
  <si>
    <t>IRENE DA SILVA COSTA PROFESSORA</t>
  </si>
  <si>
    <t xml:space="preserve">PEDRO BRANCALION </t>
  </si>
  <si>
    <t xml:space="preserve">E007833A@EDUCACAO.SP.GOV.BR        </t>
  </si>
  <si>
    <t>EDUCADOR PEDRO CIA</t>
  </si>
  <si>
    <t>ESTRADA DO PEDROSO</t>
  </si>
  <si>
    <t>E029178A@EDUCACAO.SP.GOV.BR</t>
  </si>
  <si>
    <t>GERALDO TORRANO PROFESSOR</t>
  </si>
  <si>
    <t xml:space="preserve">COHAB TERESA SANDRILLI TINCANI </t>
  </si>
  <si>
    <t>E903498A@EDUCACAO.SP.GOV.BR</t>
  </si>
  <si>
    <t>ANTONIO DA COSTA SANTOS PREFEITO</t>
  </si>
  <si>
    <t>JARDIM PLANALTO DE VIRACOPOS</t>
  </si>
  <si>
    <t>RUA GUERINO DONEGA</t>
  </si>
  <si>
    <t>E922985A@EDUCACAO.SP.GOV.BR</t>
  </si>
  <si>
    <t>BRASILIO MACHADO NETO COMENDADOR</t>
  </si>
  <si>
    <t>SESC</t>
  </si>
  <si>
    <t>BOA VISTA PAULISTA</t>
  </si>
  <si>
    <t xml:space="preserve">AGNALDO CURSINO </t>
  </si>
  <si>
    <t>E007024A@EDUCACAO.SP.GOV.BR</t>
  </si>
  <si>
    <t>JARDIM MONTE CRISTO/PARQUE OZIEL</t>
  </si>
  <si>
    <t>IRACEMA DE BARROS BERTOLASO PROFESSORA</t>
  </si>
  <si>
    <t>E007572A@EDUCACAO.SP.GOV.BR</t>
  </si>
  <si>
    <t>JOAO DE MORAES GOES</t>
  </si>
  <si>
    <t>E017851A@EDUCACAO.SP.GOV.BR</t>
  </si>
  <si>
    <t>RAFAEL THOMEU</t>
  </si>
  <si>
    <t>RUA FLOR DA SERRA</t>
  </si>
  <si>
    <t>E907091A@EDUCACAO.SP.GOV.BR</t>
  </si>
  <si>
    <t>VICENTE LEPORACE</t>
  </si>
  <si>
    <t xml:space="preserve">JOAO ALVES TORRES </t>
  </si>
  <si>
    <t>E005435A@EDUCACAO.SP.GOV.BR</t>
  </si>
  <si>
    <t>NENA GIANNASI BUCK PROFESSORA</t>
  </si>
  <si>
    <t>PRACA SEBASTIAO BARALDI</t>
  </si>
  <si>
    <t>E022697A@EDUCACAO.SP.GOV.BR</t>
  </si>
  <si>
    <t>LUTECIA</t>
  </si>
  <si>
    <t>CLAUDIA FRANCISCO DA SILVA</t>
  </si>
  <si>
    <t>JARDIM NOVA MERCEDES</t>
  </si>
  <si>
    <t xml:space="preserve">ANTONIO CARLOS FOLEGATTI </t>
  </si>
  <si>
    <t>E436012A@EDUCACAO.SP.GOV.BR</t>
  </si>
  <si>
    <t>OCTACILIO SANT ANNA PROF</t>
  </si>
  <si>
    <t>RUA ANTONIO GARBI</t>
  </si>
  <si>
    <t>E026128A@EDUCACAO.SP.GOV.BR</t>
  </si>
  <si>
    <t>HENRIQUE TEIXEIRA LOTT MARECHAL</t>
  </si>
  <si>
    <t>RUA UBIRATAN</t>
  </si>
  <si>
    <t>E902100A@EDUCACAO.SP.GOV.BR</t>
  </si>
  <si>
    <t>ADELINO JOSE DA SILVA D AZEVEDO PROF</t>
  </si>
  <si>
    <t xml:space="preserve">ALBERTO DE MACEDO </t>
  </si>
  <si>
    <t>E003232A@EDUCACAO.SP.GOV.BR</t>
  </si>
  <si>
    <t>UMBERTO CONTE CHECCHIA PROFESSOR</t>
  </si>
  <si>
    <t>E913649A@EDUCACAO.SP.GOV.BR</t>
  </si>
  <si>
    <t>ALBINO FIORE</t>
  </si>
  <si>
    <t>E904351A@EDUCACAO.SP.GOV.BR</t>
  </si>
  <si>
    <t>FRANCISCO ALVARES PROFESSOR</t>
  </si>
  <si>
    <t>VILA HOLLANDIA</t>
  </si>
  <si>
    <t xml:space="preserve">RHODIA </t>
  </si>
  <si>
    <t>KM15</t>
  </si>
  <si>
    <t>E018867A@EDUCACAO.SP.GOV.BR</t>
  </si>
  <si>
    <t>LEDA FELICE FERREIRA PROFESSORA</t>
  </si>
  <si>
    <t>RUA CRISTALINO WEISHAUPT</t>
  </si>
  <si>
    <t>E925603A@EDUCACAO.SP.GOV.BR</t>
  </si>
  <si>
    <t>EPHIGENIA CARDOSO MACHADO FORTUNATO PROFESSORA</t>
  </si>
  <si>
    <t>AVENIDA ANTONIO JOSE DA SILVA</t>
  </si>
  <si>
    <t>E025860A@EDUCACAO.SP.GOV.BR</t>
  </si>
  <si>
    <t>JUVELINA DE OLIVEIRA RODRIGUES PROFA</t>
  </si>
  <si>
    <t>RUA JOSE ALEX DE BARROS</t>
  </si>
  <si>
    <t>E016986A@EDUCACAO.SP.GOV.BR</t>
  </si>
  <si>
    <t xml:space="preserve">ARACAJU </t>
  </si>
  <si>
    <t>ARY BOCUHY PROF</t>
  </si>
  <si>
    <t>RUA ABEL SARTORI</t>
  </si>
  <si>
    <t>E924611A@EDUCACAO.SP.GOV.BR</t>
  </si>
  <si>
    <t>JOSE CARLOS DA SILVA JUNIOR</t>
  </si>
  <si>
    <t>JARDIM VERA TEREZA</t>
  </si>
  <si>
    <t>AVENIDA ALTINA</t>
  </si>
  <si>
    <t>E044945A@EDUCACAO.SP.GOV.BR</t>
  </si>
  <si>
    <t>VICENTE LUIS GROSSO</t>
  </si>
  <si>
    <t>JARDIM NOVA ESTANCIA</t>
  </si>
  <si>
    <t>AVENIDA ANGELO FRANZIN</t>
  </si>
  <si>
    <t>E919354A@EDUCACAO.SP.GOV.BR</t>
  </si>
  <si>
    <t>HEITOR PENTEADO DR</t>
  </si>
  <si>
    <t xml:space="preserve">PROFESSORES </t>
  </si>
  <si>
    <t>E017206A@EDUCACAO.SP.GOV.BR</t>
  </si>
  <si>
    <t>PAULO COELHO DA SILVA</t>
  </si>
  <si>
    <t>VILA FERREIRA</t>
  </si>
  <si>
    <t>RUA MANOEL RODRIGUES SANTANA</t>
  </si>
  <si>
    <t>E908800A@EDUCACAO.SP.GOV.BR</t>
  </si>
  <si>
    <t>GUILHERMINO RODRIGUES DE LIMA</t>
  </si>
  <si>
    <t>JARDIM ARUJA</t>
  </si>
  <si>
    <t>RUA GUARU</t>
  </si>
  <si>
    <t>E006439A@EDUCACAO.SP.GOV.BR</t>
  </si>
  <si>
    <t>SERGIO PAULO MUNIZ PIMENTA CAPITAO</t>
  </si>
  <si>
    <t xml:space="preserve">GASPAR DE GODOI MOREIRA </t>
  </si>
  <si>
    <t>E910284A@EDUCACAO.SP.GOV.BR</t>
  </si>
  <si>
    <t>CARLOS GUIMARAES DOUTOR</t>
  </si>
  <si>
    <t>E021295A@EDUCACAO.SP.GOV.BR</t>
  </si>
  <si>
    <t>JOAO CLIMACO DE CAMARGO PIRES</t>
  </si>
  <si>
    <t>RUA PROFESSOR ANTONIO PRUDENTE DE MORAES</t>
  </si>
  <si>
    <t>E016226A@EDUCACAO.SP.GOV.BR</t>
  </si>
  <si>
    <t>ULISSES VICTOR GERVASIO PROFESSOR</t>
  </si>
  <si>
    <t>E048483A@EDUCACAO.SP.GOV.BR</t>
  </si>
  <si>
    <t xml:space="preserve">SALVADOR </t>
  </si>
  <si>
    <t>OROZIMBO SOSTENA PROFESSOR</t>
  </si>
  <si>
    <t>JARDIM ESTADIO</t>
  </si>
  <si>
    <t xml:space="preserve">VICENTE PIRES PARDINI </t>
  </si>
  <si>
    <t>E043539A@EDUCACAO.SP.GOV.BR</t>
  </si>
  <si>
    <t>RUA XV DE AGOSTO</t>
  </si>
  <si>
    <t>JARDIM ANALANDIA</t>
  </si>
  <si>
    <t>PIRAPITINGUI</t>
  </si>
  <si>
    <t>THOMAZ RIBEIRO DE LIMA</t>
  </si>
  <si>
    <t>PACIFICO WAGNER FREI</t>
  </si>
  <si>
    <t>E011320A@EDUCACAO.SP.GOV.BR</t>
  </si>
  <si>
    <t>ALVARO GUIAO DOUTOR</t>
  </si>
  <si>
    <t>E024512A@EDUCACAO.SP.GOV.BR</t>
  </si>
  <si>
    <t>CAROLINA FRANCINI BURALI DONA</t>
  </si>
  <si>
    <t>E033145A@EDUCACAO.SP.GOV.BR</t>
  </si>
  <si>
    <t>CEL JTO A EE ANTONIO FACHADA PROF</t>
  </si>
  <si>
    <t>CORINA CACAPAVA BARTH PROFA</t>
  </si>
  <si>
    <t>VILA JUDITH</t>
  </si>
  <si>
    <t>RUA DOUTOR COUTINHO</t>
  </si>
  <si>
    <t>E015180A@EDUCACAO.SP.GOV.BR</t>
  </si>
  <si>
    <t>EMBAUBA</t>
  </si>
  <si>
    <t>ILDA VIEIRA VILELA</t>
  </si>
  <si>
    <t>E472505A@EDUCACAO.SP.GOV.BR</t>
  </si>
  <si>
    <t>RUA LINS</t>
  </si>
  <si>
    <t>VILA ERNA</t>
  </si>
  <si>
    <t>JOAO DE SOUZA CAMPOS CORONEL</t>
  </si>
  <si>
    <t>AVENIDA FAGUNDES</t>
  </si>
  <si>
    <t>E024272A@EDUCACAO.SP.GOV.BR</t>
  </si>
  <si>
    <t>FARID FAYAD PROF</t>
  </si>
  <si>
    <t>RUA LUCENTINO CATINI</t>
  </si>
  <si>
    <t>E049670A@EDUCACAO.SP.GOV.BR</t>
  </si>
  <si>
    <t>CURUCUTU</t>
  </si>
  <si>
    <t xml:space="preserve">ALAMBIQUE </t>
  </si>
  <si>
    <t>FLORENTINA MARTINS SANCHEZ PROFESSORA</t>
  </si>
  <si>
    <t>E011162A@EDUCACAO.SP.GOV.BR</t>
  </si>
  <si>
    <t>AVENIDA NOSSA SENHORA APARECIDA</t>
  </si>
  <si>
    <t>CONJUNTO HABITACIONAL ENGENHEIRO OTAVIO RASI</t>
  </si>
  <si>
    <t>MAURICIO MILANI</t>
  </si>
  <si>
    <t>E047703A@EDUCACAO.SP.GOV.BR</t>
  </si>
  <si>
    <t>VALENTINA SILVA DE OLIVEIRA FIGUEIREDO DONA</t>
  </si>
  <si>
    <t>RUA DOUTORA JOANA ZANAGA ABOIM GOMES</t>
  </si>
  <si>
    <t>E047168A@EDUCACAO.SP.GOV.BR</t>
  </si>
  <si>
    <t>ARTHUR CYRILLO FREIRE DOUTOR</t>
  </si>
  <si>
    <t>E016251A@EDUCACAO.SP.GOV.BR</t>
  </si>
  <si>
    <t>AVENIDA SANTOS DUMONT</t>
  </si>
  <si>
    <t>GERALDO COSTA</t>
  </si>
  <si>
    <t>RUA DA PALHA</t>
  </si>
  <si>
    <t>MARIA AUDENIR DE CARVALHO PROFESSORA</t>
  </si>
  <si>
    <t>QUADRA 80</t>
  </si>
  <si>
    <t>E044696A@EDUCACAO.SP.GOV.BR</t>
  </si>
  <si>
    <t>AVENIDA ELIEZER MAGALHAES</t>
  </si>
  <si>
    <t>PENITENCIARIA II DE MIRANDOPOLIS</t>
  </si>
  <si>
    <t>AVENIDA DR OSWALDO BRANDI FARIA</t>
  </si>
  <si>
    <t>SAO JOAO DAS DUAS PONTES</t>
  </si>
  <si>
    <t>PARISI</t>
  </si>
  <si>
    <t>JOAO BATISTA DE CARVALHO MONSENHOR</t>
  </si>
  <si>
    <t xml:space="preserve">CRISTIANIA </t>
  </si>
  <si>
    <t>E005484A@EDUCACAO.SP.GOV.BR</t>
  </si>
  <si>
    <t>COSTA MANSO MINISTRO</t>
  </si>
  <si>
    <t>LUIZ SIMIONI SOBRINHO PROFESSOR</t>
  </si>
  <si>
    <t xml:space="preserve">FRANCISCO LOPES PINTO </t>
  </si>
  <si>
    <t>E037459A@EDUCACAO.SP.GOV.BR</t>
  </si>
  <si>
    <t>PASCHOAL FLAMINO</t>
  </si>
  <si>
    <t>URU</t>
  </si>
  <si>
    <t>AVENIDA ALTINO NEGRISOLI</t>
  </si>
  <si>
    <t>E026190A@EDUCACAO.SP.GOV.BR</t>
  </si>
  <si>
    <t>AQUILINO RIBEIRO</t>
  </si>
  <si>
    <t xml:space="preserve">ONOFRE LEITE MEIRELLES </t>
  </si>
  <si>
    <t>E904302A@EDUCACAO.SP.GOV.BR</t>
  </si>
  <si>
    <t>SAMUEL DE CASTRO NEVES DOUTOR</t>
  </si>
  <si>
    <t>VIRGINIA VITTORELLI CORRER</t>
  </si>
  <si>
    <t>E021180A@EDUCACAO.SP.GOV.BR</t>
  </si>
  <si>
    <t>DORIVAL MONTEIRO DE OLIVEIRA PROFESSOR</t>
  </si>
  <si>
    <t xml:space="preserve">PEDREIROS </t>
  </si>
  <si>
    <t>E042304A@EDUCACAO.SP.GOV.BR</t>
  </si>
  <si>
    <t>NOEDIR MAZZINI</t>
  </si>
  <si>
    <t xml:space="preserve">JORGE JOSE </t>
  </si>
  <si>
    <t>E017528A@EDUCACAO.SP.GOV.BR</t>
  </si>
  <si>
    <t>LUIZ RIVELLI PROFESSOR</t>
  </si>
  <si>
    <t>E048297A@EDUCACAO.SP.GOV.BR</t>
  </si>
  <si>
    <t>CARLOS DRUMMOND DE ANDRADE</t>
  </si>
  <si>
    <t>VILA MAGINI</t>
  </si>
  <si>
    <t>E007699A@EDUCACAO.SP.GOV.BR</t>
  </si>
  <si>
    <t>ASSENTAMENTO SANTA CLARA</t>
  </si>
  <si>
    <t>ASSENTAMENTO CHE GUEVARA</t>
  </si>
  <si>
    <t>E925810A@EDUCACAO.SP.GOV.BR</t>
  </si>
  <si>
    <t>CEL JTO A EE JOSE VIEIRA MACEDO PROF</t>
  </si>
  <si>
    <t xml:space="preserve">IPIAU </t>
  </si>
  <si>
    <t>E013560A@EDUCACAO.SP.GOV.BR</t>
  </si>
  <si>
    <t>THOMAZIA MONTORO</t>
  </si>
  <si>
    <t>RUA DOUTOR ADOLFO MELO JUNIOR</t>
  </si>
  <si>
    <t>E004248A@EDUCACAO.SP.GOV.BR</t>
  </si>
  <si>
    <t>JARDIM GABRIELA I</t>
  </si>
  <si>
    <t>JOSE CARDOSO PROFESSOR</t>
  </si>
  <si>
    <t>CONJUNTO HABITACIONAL ARCO-IRIS (CECAP)</t>
  </si>
  <si>
    <t xml:space="preserve">9 C </t>
  </si>
  <si>
    <t>E045895A@EDUCACAO.SP.GOV.BR</t>
  </si>
  <si>
    <t>MARIO LINS DOUTOR</t>
  </si>
  <si>
    <t>E023985A@EDUCACAO.SP.GOV.BR</t>
  </si>
  <si>
    <t>ALDEIA TEREGUA</t>
  </si>
  <si>
    <t>E100341A@EDUCACAO.SP.GOV.BR</t>
  </si>
  <si>
    <t>EDUARDO MILAD KOAIK DOM</t>
  </si>
  <si>
    <t>RUA ARACUAI</t>
  </si>
  <si>
    <t>E446048A@EDUCACAO.SP.GOV.BR</t>
  </si>
  <si>
    <t>PARQUE SANTA AMELIA</t>
  </si>
  <si>
    <t xml:space="preserve">CULTO A CIENCIA </t>
  </si>
  <si>
    <t>JARDIM ALEGRIA II</t>
  </si>
  <si>
    <t>AVENIDA BARBACENA</t>
  </si>
  <si>
    <t>E050404A@EDUCACAO.SP.GOV.BR</t>
  </si>
  <si>
    <t>GABRIELA MISTRAL</t>
  </si>
  <si>
    <t>BARACCA MAJOR</t>
  </si>
  <si>
    <t>E001089A@EDUCACAO.SP.GOV.BR</t>
  </si>
  <si>
    <t>JARDIM DOUTOR ANTONIO PETRAGLIA</t>
  </si>
  <si>
    <t>MARIA CRISTINA MONTORA SIMOES PROFESSORA</t>
  </si>
  <si>
    <t>ALAMEDA FERNANDO BATISTA MEDINA</t>
  </si>
  <si>
    <t>E922304A@EDUCACAO.SP.GOV.BR</t>
  </si>
  <si>
    <t>ESTACAO DONA CATARINA</t>
  </si>
  <si>
    <t xml:space="preserve">RUA SANTA CATARINA </t>
  </si>
  <si>
    <t>E903243A@EDUCACAO.SP.GOV.BR</t>
  </si>
  <si>
    <t>RUA JOAQUIM DOS SANTOS</t>
  </si>
  <si>
    <t>E922687A@EDUCACAO.SP.GOV.BR</t>
  </si>
  <si>
    <t>CANUTO DO VAL</t>
  </si>
  <si>
    <t>AVENIDA DOUTOR ABRAAO RIBEIRO</t>
  </si>
  <si>
    <t>E003426A@EDUCACAO.SP.GOV.BR</t>
  </si>
  <si>
    <t>JARDIM PROENCA</t>
  </si>
  <si>
    <t>THEREZINHA RODRIGUES PROFESSORA</t>
  </si>
  <si>
    <t xml:space="preserve">JOSE PERES </t>
  </si>
  <si>
    <t>E907492A@EDUCACAO.SP.GOV.BR</t>
  </si>
  <si>
    <t>GABRIEL MONTEIRO</t>
  </si>
  <si>
    <t>CEL JTO A EE ESTHER GARCIA PROFA</t>
  </si>
  <si>
    <t>ANTONIO CARLOS B. DOS SANTOS</t>
  </si>
  <si>
    <t>RECREIO SAO JORGE II</t>
  </si>
  <si>
    <t>RUA ITORORO</t>
  </si>
  <si>
    <t>E925068A@EDUCACAO.SP.GOV.BR</t>
  </si>
  <si>
    <t>PARQUE SUBURBANO</t>
  </si>
  <si>
    <t>JOSE BARTOCCI PROFESSOR</t>
  </si>
  <si>
    <t>E002392A@EDUCACAO.SP.GOV.BR</t>
  </si>
  <si>
    <t>QUINZINHO CAMARGO PREFEITO</t>
  </si>
  <si>
    <t>VILA TIBIRICA</t>
  </si>
  <si>
    <t>RUA NABY ASSAF</t>
  </si>
  <si>
    <t>E034344A@EDUCACAO.SP.GOV.BR</t>
  </si>
  <si>
    <t>BAIRRO JUNDIAIZINHO</t>
  </si>
  <si>
    <t>JD OLIMPO</t>
  </si>
  <si>
    <t>ESTRADA MUNICIPAL BENEDICTO ANTONIO DA SILVA</t>
  </si>
  <si>
    <t>E902652A@EDUCACAO.SP.GOV.BR</t>
  </si>
  <si>
    <t>MARIA HILDA ORNELAS DE OLIVEIRA PROFESSORA</t>
  </si>
  <si>
    <t>JARDIM SANTO AFONSO</t>
  </si>
  <si>
    <t xml:space="preserve">IVINHEMA </t>
  </si>
  <si>
    <t>E035725A@EDUCACAO.SP.GOV.BR</t>
  </si>
  <si>
    <t>ALFREDO GOMES PROF</t>
  </si>
  <si>
    <t xml:space="preserve">MARIA DE SAO JOSE CUNHA </t>
  </si>
  <si>
    <t>E040319A@EDUCACAO.SP.GOV.BR</t>
  </si>
  <si>
    <t>PENITENCIARIA FEMININA DE RIBEIRAO PRETO</t>
  </si>
  <si>
    <t>JARDIM MARCHESI</t>
  </si>
  <si>
    <t xml:space="preserve">ALFREDO CONDEIXA </t>
  </si>
  <si>
    <t>JARDIM TOME</t>
  </si>
  <si>
    <t>MORAIS BARROS</t>
  </si>
  <si>
    <t>RUA ALFERES JOSE CAETANO</t>
  </si>
  <si>
    <t>E020916A@EDUCACAO.SP.GOV.BR</t>
  </si>
  <si>
    <t>VALERIO STRANG PROF</t>
  </si>
  <si>
    <t xml:space="preserve">ANGELICA ALVES DE ALMEIDA </t>
  </si>
  <si>
    <t>E020624A@EDUCACAO.SP.GOV.BR</t>
  </si>
  <si>
    <t>CENTRO (ARCADAS)</t>
  </si>
  <si>
    <t>ARCADAS</t>
  </si>
  <si>
    <t>JOSE BORGES ANDRADE</t>
  </si>
  <si>
    <t>RAINHA MARGARIDA</t>
  </si>
  <si>
    <t>E910260A@EDUCACAO.SP.GOV.BR</t>
  </si>
  <si>
    <t>CUNHA BUENO VISCONDE DA</t>
  </si>
  <si>
    <t>DISTRITO SANTA EUDOXIA</t>
  </si>
  <si>
    <t>RUA CORONEL JOAQUIM CINTRA</t>
  </si>
  <si>
    <t>E024600A@EDUCACAO.SP.GOV.BR</t>
  </si>
  <si>
    <t>JARDIM TOKIO</t>
  </si>
  <si>
    <t>ALDEIA YWY PYHAU</t>
  </si>
  <si>
    <t>DOS VITOR</t>
  </si>
  <si>
    <t>CENTRO ATEND SOCIOEDUC ADOLESCENTE CI RIO PARDO</t>
  </si>
  <si>
    <t>ADÃO DO CARMO LEONEL</t>
  </si>
  <si>
    <t xml:space="preserve">RODOVIA MARIO DONEGA </t>
  </si>
  <si>
    <t>BENEDICTO LEME VIEIRA NETO PROFESSOR</t>
  </si>
  <si>
    <t>RUA FRANCISCO ROBERTO DANIEL</t>
  </si>
  <si>
    <t>E903310A@EDUCACAO.SP.GOV.BR</t>
  </si>
  <si>
    <t>PEREIRA INACIO COMENDADOR</t>
  </si>
  <si>
    <t>ARLINDO FAVARO PROFESSOR</t>
  </si>
  <si>
    <t>JARDIM EROISI</t>
  </si>
  <si>
    <t xml:space="preserve">JOSE LOPES SILVA </t>
  </si>
  <si>
    <t>E901246A@EDUCACAO.SP.GOV.BR</t>
  </si>
  <si>
    <t>REISDENCIAL SAO JOSE</t>
  </si>
  <si>
    <t>RUA LUCIA CRAVEIRO BRESSAN</t>
  </si>
  <si>
    <t>E924945A@EDUCACAO.SP.GOV.BR</t>
  </si>
  <si>
    <t>FRANCISCO MARTINS DOS SANTOS</t>
  </si>
  <si>
    <t>FLORIDA</t>
  </si>
  <si>
    <t>E012014A@EDUCACAO.SP.GOV.BR</t>
  </si>
  <si>
    <t>SALVADOR LIGABUE PROFESSOR</t>
  </si>
  <si>
    <t xml:space="preserve">MORENINHA LINDA </t>
  </si>
  <si>
    <t>E922092A@EDUCACAO.SP.GOV.BR</t>
  </si>
  <si>
    <t>VILA RUTH</t>
  </si>
  <si>
    <t>SIMON SWITZAR PADRE</t>
  </si>
  <si>
    <t>NAIR SANTOS CUNHA PROFESSORA</t>
  </si>
  <si>
    <t xml:space="preserve">ANTONIO LOPES DOS SANTOS </t>
  </si>
  <si>
    <t>E028678A@EDUCACAO.SP.GOV.BR</t>
  </si>
  <si>
    <t>TARQUINIO COBRA OLYNTHO</t>
  </si>
  <si>
    <t>PRACA CAPITAO MARIO RODRIGUES</t>
  </si>
  <si>
    <t>E019159A@EDUCACAO.SP.GOV.BR</t>
  </si>
  <si>
    <t>CEL JTO A EE CASTELO BRANCO</t>
  </si>
  <si>
    <t>CBRANCO@WIDESOFT.COM.BR</t>
  </si>
  <si>
    <t>JENI DAVI BACHA PROFESSORA</t>
  </si>
  <si>
    <t>BUQUIRINHA</t>
  </si>
  <si>
    <t>RUA ANTONIO DE OLIVEIRA PINTO</t>
  </si>
  <si>
    <t>E037849A@EDUCACAO.SP.GOV.BR</t>
  </si>
  <si>
    <t>PARQUE CONTINENTAL GLEBA I</t>
  </si>
  <si>
    <t>E924052A@EDUCACAO.SP.GOV.BR</t>
  </si>
  <si>
    <t>IVO LIBONI PROFESSOR</t>
  </si>
  <si>
    <t>AVENIDA JOSE BONIFACIO</t>
  </si>
  <si>
    <t>E032633A@EDUCACAO.SP.GOV.BR</t>
  </si>
  <si>
    <t>ANTONIO GROTKOWSKY PASTOR E VEREADOR</t>
  </si>
  <si>
    <t>JARDIM NOVO PORTUGAL</t>
  </si>
  <si>
    <t>E035701A@EDUCACAO.SP.GOV.BR</t>
  </si>
  <si>
    <t>SOLANGE MAURA ALBINO</t>
  </si>
  <si>
    <t>JARDIM MINESOTA</t>
  </si>
  <si>
    <t>RUA LOURDES XAVIER DE OLIVEIRA</t>
  </si>
  <si>
    <t>E039834A@EDUCACAO.SP.GOV.BR</t>
  </si>
  <si>
    <t>ELISIO DE OLIVEIRA NEVES VEREADOR</t>
  </si>
  <si>
    <t>R.CRISTOBAL CLAUDIO ELILLO</t>
  </si>
  <si>
    <t>E921385A@EDUCACAO.SP.GOV.BR</t>
  </si>
  <si>
    <t>SUELY MACHADO DA SILVA PROFA</t>
  </si>
  <si>
    <t xml:space="preserve">PORTO VELHO </t>
  </si>
  <si>
    <t>E900679A@EDUCACAO.SP.GOV.BR</t>
  </si>
  <si>
    <t>ADELINA PASQUINO CASSIS PROFA</t>
  </si>
  <si>
    <t xml:space="preserve">FRANCISCO PROCOPIO DE OLIVEIRA </t>
  </si>
  <si>
    <t>E911252A@EDUCACAO.SP.GOV.BR</t>
  </si>
  <si>
    <t>CENTRO ATEND SOCIO EDUC AO ADOLESCENTE SAO B CAMPO II CI</t>
  </si>
  <si>
    <t xml:space="preserve">SERVIDAO PARTICULAR </t>
  </si>
  <si>
    <t>JUSTINO CARDOSO DR</t>
  </si>
  <si>
    <t xml:space="preserve">JOAO SOUTO MAIOR </t>
  </si>
  <si>
    <t>E037795A@EDUCACAO.SP.GOV.BR</t>
  </si>
  <si>
    <t xml:space="preserve">ARTUR BENEDITO DE OLIVEIRA PORTO </t>
  </si>
  <si>
    <t>E042341A@EDUCACAO.SP.GOV.BR</t>
  </si>
  <si>
    <t>JOSE AUGUSTO BARTHOLO</t>
  </si>
  <si>
    <t>DISTRITO AVENCAS</t>
  </si>
  <si>
    <t>AVENCAS</t>
  </si>
  <si>
    <t>RUA GIRASSOL</t>
  </si>
  <si>
    <t>E033686A@EDUCACAO.SP.GOV.BR</t>
  </si>
  <si>
    <t>ALTO DO CRUZEIRO</t>
  </si>
  <si>
    <t>JARDIM OURO PRETO</t>
  </si>
  <si>
    <t xml:space="preserve">HENRIQUE THONI FILHO </t>
  </si>
  <si>
    <t>E577066A@EDUCACAO.SP.GOV.BR</t>
  </si>
  <si>
    <t>PENITENCIARIA DE CAPELA DO ALTO</t>
  </si>
  <si>
    <t>KM 134,1</t>
  </si>
  <si>
    <t>CEL JTO A EE COLONIA DOS PESCADORES</t>
  </si>
  <si>
    <t xml:space="preserve">SERGIPE </t>
  </si>
  <si>
    <t>COLONIADOSPESCADORES@HOTMAIL.COM.BR</t>
  </si>
  <si>
    <t>JOAO SOARES MONSENHOR</t>
  </si>
  <si>
    <t>VILA LUCY</t>
  </si>
  <si>
    <t xml:space="preserve">NHONHO PIRES </t>
  </si>
  <si>
    <t>E016275A@EDUCACAO.SP.GOV.BR</t>
  </si>
  <si>
    <t>JOSE ANTONIO DE CASTILHO</t>
  </si>
  <si>
    <t>E030697A@EDUCACAO.SP.GOV.BR</t>
  </si>
  <si>
    <t>EUNICE MARQUES MOURA BASTOS PROFA</t>
  </si>
  <si>
    <t xml:space="preserve">NARCEJA </t>
  </si>
  <si>
    <t>E900060A@EDUCACAO.SP.GOV.BR</t>
  </si>
  <si>
    <t>CENTRO ATEND SOCIO-EDUC ADOLESC - ARACA - CI</t>
  </si>
  <si>
    <t>JARDIM SANTA LIDIA I</t>
  </si>
  <si>
    <t xml:space="preserve">FRAIBURGO </t>
  </si>
  <si>
    <t>E578022A@EDUCACAO.SP.GOV.BR</t>
  </si>
  <si>
    <t>RUTH CABRAL TRONCARELLI PROFESSORA</t>
  </si>
  <si>
    <t xml:space="preserve">ANTONIO GANDINI </t>
  </si>
  <si>
    <t>E048689A@EDUCACAO.SP.GOV.BR</t>
  </si>
  <si>
    <t>JARDIM GUAPITUBA</t>
  </si>
  <si>
    <t xml:space="preserve">ROSA BONINI MARIANI </t>
  </si>
  <si>
    <t>SYLVIA MAFRA MACHADO PROFESSORA</t>
  </si>
  <si>
    <t>E041105A@EDUCACAO.SP.GOV.BR</t>
  </si>
  <si>
    <t>CENTRO DE ATEND SOCIO-EDUCAO ADOLESC JARDIM SAO LUIZ II CI</t>
  </si>
  <si>
    <t>JARDIM SANTA ELIZABETH</t>
  </si>
  <si>
    <t>RUA MARIA APARECIDA MITTIDIERI</t>
  </si>
  <si>
    <t>E065468A@EDUCACAO.SP.GOV.BR</t>
  </si>
  <si>
    <t>ANTONIO FIORAVANTE DE MENEZES</t>
  </si>
  <si>
    <t>RUA FERNANDO BACCO</t>
  </si>
  <si>
    <t>E032104A@EDUCACAO.SP.GOV.BR</t>
  </si>
  <si>
    <t>RUA HUM SP 79</t>
  </si>
  <si>
    <t>E040289A@EDUCACAO.SP.GOV.BR</t>
  </si>
  <si>
    <t>IZABEL RODRIGUES GALVAO PROFESSORA</t>
  </si>
  <si>
    <t>VILA ASTURIAS</t>
  </si>
  <si>
    <t>E039780A@EDUCACAO.SP.GOV.BR</t>
  </si>
  <si>
    <t>PENITENCIARIA MASCULINA DE CERQUEIRA CESAR</t>
  </si>
  <si>
    <t>RODOVIA ANTONIO SALIM CURIATI</t>
  </si>
  <si>
    <t>CTE.CERQUEIRACESAR@GMAIL.COM</t>
  </si>
  <si>
    <t>JARDIM COLINAS</t>
  </si>
  <si>
    <t>FRANCISCO FERREIRA LOPES</t>
  </si>
  <si>
    <t>DOUTOR DEODATO WERTHEIMER</t>
  </si>
  <si>
    <t>XENOFONTE STRABAO DE CASTRO PROFESSOR</t>
  </si>
  <si>
    <t>E917266A@EDUCACAO.SP.GOV.BR</t>
  </si>
  <si>
    <t>CURUPA</t>
  </si>
  <si>
    <t>GENY GOMES DONA</t>
  </si>
  <si>
    <t>RUA ABUD ABRAHAO FELIX</t>
  </si>
  <si>
    <t>E019082A@EDUCACAO.SP.GOV.BR</t>
  </si>
  <si>
    <t>BALNEARIO SAMBURA</t>
  </si>
  <si>
    <t>AVENIDA EDUARDO ALVARES MACHADO</t>
  </si>
  <si>
    <t>E911331A@EDUCACAO.SP.GOV.BR</t>
  </si>
  <si>
    <t>ADOLFO ALFEU FERRERO</t>
  </si>
  <si>
    <t>E024697A@EDUCACAO.SP.GOV.BR</t>
  </si>
  <si>
    <t>MARTINHO DA SILVA</t>
  </si>
  <si>
    <t>JARDIM VAZ DE LIMA</t>
  </si>
  <si>
    <t>E904348A@EDUCACAO.SP.GOV.BR</t>
  </si>
  <si>
    <t>EDSON VIANEI ALVES PROF</t>
  </si>
  <si>
    <t>RUA GONCALVES LEDO</t>
  </si>
  <si>
    <t>E923000A@EDUCACAO.SP.GOV.BR</t>
  </si>
  <si>
    <t>ALEMAES</t>
  </si>
  <si>
    <t>CENTRO AT SOCIO-ED ADOLESC - MAESTRO CARLOS GOMES UN I CI</t>
  </si>
  <si>
    <t>PEDAGCASAMCGOMES@FUNDACAOCASA.SP.GOV.BR</t>
  </si>
  <si>
    <t>MICHEL HABER PROF</t>
  </si>
  <si>
    <t xml:space="preserve">JOAO DOS SANTOS FERREIRA </t>
  </si>
  <si>
    <t>E911276A@EDUCACAO.SP.GOV.BR</t>
  </si>
  <si>
    <t>RUA FIORAVANTE SICCHIERI</t>
  </si>
  <si>
    <t>CENTRO DE RESSOCIALIZACAO DE SUMARE</t>
  </si>
  <si>
    <t>PARQUE RESIDENCIAL FLORENCA</t>
  </si>
  <si>
    <t>PEDRO MASCARI</t>
  </si>
  <si>
    <t>AVENIDA JOAO CYRINO</t>
  </si>
  <si>
    <t>E025094A@EDUCACAO.SP.GOV.BR</t>
  </si>
  <si>
    <t>DONIZETTI APARECIDO LEITE PROFESSOR</t>
  </si>
  <si>
    <t>RUA JAVINA SCHUNCK</t>
  </si>
  <si>
    <t>E914782A@EDUCACAO.SP.GOV.BR</t>
  </si>
  <si>
    <t>LUIGI PIRANDELLO</t>
  </si>
  <si>
    <t xml:space="preserve">LARANJA DA CHINA </t>
  </si>
  <si>
    <t>E036778A@EDUCACAO.SP.GOV.BR</t>
  </si>
  <si>
    <t>AMADOR ARRUDA MENDES PROF</t>
  </si>
  <si>
    <t>E041671A@EDUCACAO.SP.GOV.BR</t>
  </si>
  <si>
    <t>FABIANA DE QUEIROZ</t>
  </si>
  <si>
    <t>RUA JOSE FERNANDES TEIXEIRA ZUZA</t>
  </si>
  <si>
    <t>E049037A@EDUCACAO.SP.GOV.BR</t>
  </si>
  <si>
    <t>GILBERTO GIRALDI</t>
  </si>
  <si>
    <t>E019033A@EDUCACAO.SP.GOV.BR</t>
  </si>
  <si>
    <t>JOSE PEDRO DE OLIVEIRA</t>
  </si>
  <si>
    <t>RUA ALBINO DE OLIVEIRA</t>
  </si>
  <si>
    <t>E018582A@EDUCACAO.SP.GOV.BR</t>
  </si>
  <si>
    <t>JOSE ALVES MIRA</t>
  </si>
  <si>
    <t>E025768A@EDUCACAO.SP.GOV.BR</t>
  </si>
  <si>
    <t>CARLOS ARAUJO PIMENTEL PROFESSOR DOUTOR</t>
  </si>
  <si>
    <t xml:space="preserve">JIVAROS </t>
  </si>
  <si>
    <t>E037148A@EDUCACAO.SP.GOV.BR</t>
  </si>
  <si>
    <t>SARAH SALVESTRO PROFESSORA</t>
  </si>
  <si>
    <t xml:space="preserve">JOSE MARTINEZ PERES </t>
  </si>
  <si>
    <t>E922754A@EDUCACAO.SP.GOV.BR</t>
  </si>
  <si>
    <t>JOANA DE AGUIRRE MARINS PEIXOTO PROFESSORA</t>
  </si>
  <si>
    <t>RUA VINTE E UM</t>
  </si>
  <si>
    <t>E914009A@EDUCACAO.SP.GOV.BR</t>
  </si>
  <si>
    <t>JOAO GUMERCINDO GUIMARAES PROFESSOR</t>
  </si>
  <si>
    <t>RUA SAO JOAQUIM DA BARRA</t>
  </si>
  <si>
    <t>E018831A@EDUCACAO.SP.GOV.BR</t>
  </si>
  <si>
    <t>MOACYR MIRANDA PINTO PROFESSOR DOUTOR</t>
  </si>
  <si>
    <t>RUA LYDIO RODRIGUES PORTELLA</t>
  </si>
  <si>
    <t>E431597A@EDUCACAO.SP.GOV.BR</t>
  </si>
  <si>
    <t>JOSE ALFREDO DE ALMEIDA</t>
  </si>
  <si>
    <t>E043254A@EDUCACAO.SP.GOV.BR</t>
  </si>
  <si>
    <t>ANGELO MENDES DE ALMEIDA DOUTOR</t>
  </si>
  <si>
    <t xml:space="preserve">APACE </t>
  </si>
  <si>
    <t>E004698A@EDUCACAO.SP.GOV.BR</t>
  </si>
  <si>
    <t>ALICE ROLIM DE MOURA HOLTZ PROFESSORA</t>
  </si>
  <si>
    <t xml:space="preserve">ANALIA PEREIRA </t>
  </si>
  <si>
    <t>E908332A@EDUCACAO.SP.GOV.BR</t>
  </si>
  <si>
    <t>CEL JTO A EE MARIO FLORENCE PROFESSOR</t>
  </si>
  <si>
    <t>OSWALDO DOS SANTOS SOARES PROFESSOR DOUTOR</t>
  </si>
  <si>
    <t>E909889A@EDUCACAO.SP.GOV.BR</t>
  </si>
  <si>
    <t>MATHILDE TEIXEIRA DE MORAES PROFESSORA</t>
  </si>
  <si>
    <t>PARQUE DOS ESTADOS</t>
  </si>
  <si>
    <t>RUA OSWALDO RUSSOMANO</t>
  </si>
  <si>
    <t>E900187A@EDUCACAO.SP.GOV.BR</t>
  </si>
  <si>
    <t>CICERO USBERTI PROF</t>
  </si>
  <si>
    <t>E028976A@EDUCACAO.SP.GOV.BR</t>
  </si>
  <si>
    <t>GENEZIA IZABEL CARDOSO MENCACCI PROFESSORA</t>
  </si>
  <si>
    <t xml:space="preserve">ANTONIO BASSO </t>
  </si>
  <si>
    <t>E914629A@EDUCACAO.SP.GOV.BR</t>
  </si>
  <si>
    <t xml:space="preserve">REGO BARROS </t>
  </si>
  <si>
    <t>E002136A@EDUCACAO.SP.GOV.BR</t>
  </si>
  <si>
    <t>CLYBAS PINTO FERRAZ DR</t>
  </si>
  <si>
    <t>CECILIA SANTA</t>
  </si>
  <si>
    <t>E033261A@EDUCACAO.SP.GOV.BR</t>
  </si>
  <si>
    <t>ODNEI MARIA MARTINS SANTURBANO PROFESSORA</t>
  </si>
  <si>
    <t>E921361A@EDUCACAO.SP.GOV.BR</t>
  </si>
  <si>
    <t>PAULO TRAJANO DA SILVEIRA SANTOS PROFESSOR</t>
  </si>
  <si>
    <t xml:space="preserve">PRAIA DO TUMIARU </t>
  </si>
  <si>
    <t>E048598A@EDUCACAO.SP.GOV.BR</t>
  </si>
  <si>
    <t>FERNANDO BRASIL PROF</t>
  </si>
  <si>
    <t>DISTRITO DE CURUPA</t>
  </si>
  <si>
    <t>RUA 1 DE FEVEREIRO</t>
  </si>
  <si>
    <t>E022056A@EDUCACAO.SP.GOV.BR</t>
  </si>
  <si>
    <t>JACOB SALVADOR ZVEIBIL</t>
  </si>
  <si>
    <t>E907108A@EDUCACAO.SP.GOV.BR</t>
  </si>
  <si>
    <t>MARIA JOSE BARONE FERNANDES PROFA</t>
  </si>
  <si>
    <t xml:space="preserve">ITAICICA </t>
  </si>
  <si>
    <t>E902238A@EDUCACAO.SP.GOV.BR</t>
  </si>
  <si>
    <t>ORLANDO PEREZ PROFESSOR</t>
  </si>
  <si>
    <t xml:space="preserve">SEBASTIAO LEMOS </t>
  </si>
  <si>
    <t>E914988A@EDUCACAO.SP.GOV.BR</t>
  </si>
  <si>
    <t>ARACY LEITE PEREIRA LOPES DONA</t>
  </si>
  <si>
    <t>VILA MONTE CARLO</t>
  </si>
  <si>
    <t xml:space="preserve">FRANCISCO PARROTA </t>
  </si>
  <si>
    <t>E049992A@EDUCACAO.SP.GOV.BR</t>
  </si>
  <si>
    <t>BAIRRO DO EMBAUZINHO</t>
  </si>
  <si>
    <t>EMBAUZINHO</t>
  </si>
  <si>
    <t>RUA CORONEL JOSE JOAQUIM FERREIRA</t>
  </si>
  <si>
    <t>E924635A@EDUCACAO.SP.GOV.BR</t>
  </si>
  <si>
    <t>AUGUSTO RIBEIRO DE CARVALHO PROFESSOR</t>
  </si>
  <si>
    <t>RUA PROFESSOR JOAO MACHADO</t>
  </si>
  <si>
    <t>E000450A@EDUCACAO.SP.GOV.BR</t>
  </si>
  <si>
    <t>BENEDITO NASCIMENTO ROSAS PROFESSOR</t>
  </si>
  <si>
    <t>E020424A@EDUCACAO.SP.GOV.BR</t>
  </si>
  <si>
    <t>MERCEDES PAZ BUENO PROFA</t>
  </si>
  <si>
    <t xml:space="preserve">XINGU QUADRA </t>
  </si>
  <si>
    <t>E025495A@EDUCACAO.SP.GOV.BR</t>
  </si>
  <si>
    <t>PEDRO CASEMIRO LEITE PROFESSOR</t>
  </si>
  <si>
    <t>E035488A@EDUCACAO.SP.GOV.BR</t>
  </si>
  <si>
    <t>LUIZ LUSTOSA DA SILVA PROFESSOR DOUTOR</t>
  </si>
  <si>
    <t>E010868A@EDUCACAO.SP.GOV.BR</t>
  </si>
  <si>
    <t>GAVINO VIRDES JORNALISTA</t>
  </si>
  <si>
    <t>NOVA GUATAPARA</t>
  </si>
  <si>
    <t>RUA VALDEMAR STOQUE</t>
  </si>
  <si>
    <t>E024132A@EDUCACAO.SP.GOV.BR</t>
  </si>
  <si>
    <t>ALDEIA PEGUAO TY</t>
  </si>
  <si>
    <t>SAIBADELA</t>
  </si>
  <si>
    <t>PARQUE ESTADUAL INTERVALES</t>
  </si>
  <si>
    <t>E559088A@EDUCACAO.SP.GOV.BR</t>
  </si>
  <si>
    <t>CEL JTO A EE FABIO BARRETO DOUTOR</t>
  </si>
  <si>
    <t>AVENIDA CLARA GIANOTI DE SOUZA</t>
  </si>
  <si>
    <t>CELFABIOBARRETO@GMAIL.COM</t>
  </si>
  <si>
    <t xml:space="preserve">JARDIM ICARAI </t>
  </si>
  <si>
    <t xml:space="preserve">AMALIA FORTI POLI </t>
  </si>
  <si>
    <t>E430705A@EDUCACAO.SP.GOV.BR</t>
  </si>
  <si>
    <t>FRANCISCA HELENA FURIA PROFESSORA</t>
  </si>
  <si>
    <t>E907066A@EDUCACAO.SP.GOV.BR</t>
  </si>
  <si>
    <t>ANIZ BADRA DOUTOR</t>
  </si>
  <si>
    <t>MARIO DAVID ANDREAZZA MINISTRO</t>
  </si>
  <si>
    <t>E917394A@EDUCACAO.SP.GOV.BR</t>
  </si>
  <si>
    <t xml:space="preserve">AFONSO SCHIMIDTH </t>
  </si>
  <si>
    <t>JARDIM RIO DAS PEDRAS</t>
  </si>
  <si>
    <t xml:space="preserve">PARANAPANEMA </t>
  </si>
  <si>
    <t>JARDIM CAIUBI</t>
  </si>
  <si>
    <t>CENTRO ATEND SOCIOEDUC ADOLESC SANTA EMILIA GUARUJA CI</t>
  </si>
  <si>
    <t>E049141A@EDUCACAO.SP.GOV.BR</t>
  </si>
  <si>
    <t>RONDON MARECHAL</t>
  </si>
  <si>
    <t>PARQUE RESIDENCIAL INDAIA</t>
  </si>
  <si>
    <t>PAULO OCTAVIO DE AZEVEDO PROFESSOR</t>
  </si>
  <si>
    <t xml:space="preserve">ANTONIO VIEIRA MISTURA </t>
  </si>
  <si>
    <t>E005241A@EDUCACAO.SP.GOV.BR</t>
  </si>
  <si>
    <t>EDMEA ATTAB PROFESSORA</t>
  </si>
  <si>
    <t>VILA CLARA</t>
  </si>
  <si>
    <t xml:space="preserve">OLIVERIO GIRONDO </t>
  </si>
  <si>
    <t>E004881A@EDUCACAO.SP.GOV.BR</t>
  </si>
  <si>
    <t>THEODORA DE CAMARGO AYRES PROFESSORA</t>
  </si>
  <si>
    <t>RUA MARTHA ZANFIROW DE CAMARGO</t>
  </si>
  <si>
    <t>E046139A@EDUCACAO.SP.GOV.BR</t>
  </si>
  <si>
    <t>AUGUST JOHANNES FERDINANDUS STAUDER PADRE</t>
  </si>
  <si>
    <t xml:space="preserve">FRANCISCO DE ALVARENGA </t>
  </si>
  <si>
    <t>ORLANDO VITALIANO VEREADOR</t>
  </si>
  <si>
    <t xml:space="preserve">CESAR MONTAGNANA </t>
  </si>
  <si>
    <t>E044647A@EDUCACAO.SP.GOV.BR</t>
  </si>
  <si>
    <t>ALFREDO PAULINO</t>
  </si>
  <si>
    <t>RUA CAATIVA</t>
  </si>
  <si>
    <t>E003360A@EDUCACAO.SP.GOV.BR</t>
  </si>
  <si>
    <t>SATURNINO ANTONIO ROSA</t>
  </si>
  <si>
    <t>AVENIDA SAO SEBASTIAO</t>
  </si>
  <si>
    <t>E028186A@EDUCACAO.SP.GOV.BR</t>
  </si>
  <si>
    <t>JOAQUIM PEDROSO DE ALVARENGA</t>
  </si>
  <si>
    <t>RODOVIA JOSE BOLDRINI</t>
  </si>
  <si>
    <t>E018624A@EDUCACAO.SP.GOV.BR</t>
  </si>
  <si>
    <t>JARDIM PEREIRA DO AMPARO</t>
  </si>
  <si>
    <t>E922171A@EDUCACAO.SP.GOV.BR</t>
  </si>
  <si>
    <t>IRENE DE LIMA PAIVA PROFESSORA</t>
  </si>
  <si>
    <t xml:space="preserve">LUTECIA </t>
  </si>
  <si>
    <t>E002197A@EDUCACAO.SP.GOV.BR</t>
  </si>
  <si>
    <t>CENTRO ATEND SOCIOEDUC ADOLESCENTE VILA LEOPOLDINA CI</t>
  </si>
  <si>
    <t>E003542A@EDUCACAO.SP.GOV.BR</t>
  </si>
  <si>
    <t>HYEROCLIO ELOY PESSOA BARROS</t>
  </si>
  <si>
    <t>E038386A@EDUCACAO.SP.GOV.BR</t>
  </si>
  <si>
    <t xml:space="preserve">NUCLEO HABITACIONAL JOSE PAULINO NOGUEIRA </t>
  </si>
  <si>
    <t>JARDIM MONTE ALEGRE I</t>
  </si>
  <si>
    <t>AVENIDA DOS TRABALHADORES</t>
  </si>
  <si>
    <t>E035956A@EDUCACAO.SP.GOV.BR</t>
  </si>
  <si>
    <t>HAROLDO VELOSO BRIGADEIRO</t>
  </si>
  <si>
    <t>E006506A@EDUCACAO.SP.GOV.BR</t>
  </si>
  <si>
    <t>MARTINHO SYLVIO BIZUTTI PROFESSOR</t>
  </si>
  <si>
    <t>SANTA RITA DO PARAISO</t>
  </si>
  <si>
    <t>RUA JOAQUINA ANGELICA FERREIRA</t>
  </si>
  <si>
    <t>E023231A@EDUCACAO.SP.GOV.BR</t>
  </si>
  <si>
    <t>OSMAR BASTOS CONCEICAO PROFESSOR</t>
  </si>
  <si>
    <t xml:space="preserve">PINHEIRO DE FARIA </t>
  </si>
  <si>
    <t>E040460A@EDUCACAO.SP.GOV.BR</t>
  </si>
  <si>
    <t>CEL JTO A EE JOAO BAPTISTA DE BRITO PROF</t>
  </si>
  <si>
    <t>E458624A@EDUCACAO.SP.GOV.BR</t>
  </si>
  <si>
    <t>BENEDITO APARECIDO TAVARES PROF</t>
  </si>
  <si>
    <t>JD CRUZEIRO</t>
  </si>
  <si>
    <t>R HIPOLITO TRIGO SANTIAGO</t>
  </si>
  <si>
    <t>E910636A@EDUCACAO.SP.GOV.BR</t>
  </si>
  <si>
    <t>PARQUE PIRATININGA III</t>
  </si>
  <si>
    <t xml:space="preserve">E923953A@EDUCACAO.SP.GOV.BR </t>
  </si>
  <si>
    <t>CONJUNTO HABITACIONAL PADRE MANOEL DA NOBREGA</t>
  </si>
  <si>
    <t>JOAQUIM IZIDORO MARINS PROFESSOR</t>
  </si>
  <si>
    <t xml:space="preserve">DOLORES BRUNO </t>
  </si>
  <si>
    <t>E016093A@EDUCACAO.SP.GOV.BR</t>
  </si>
  <si>
    <t>ANTONIO CASTELAR DE FRANCESCHI</t>
  </si>
  <si>
    <t>RUA DOM PERO SARDINHA</t>
  </si>
  <si>
    <t>E004789A@EDUCACAO.SP.GOV.BR</t>
  </si>
  <si>
    <t>CEL JTO A EE JOSE MARQUES DA CRUZ PROF</t>
  </si>
  <si>
    <t xml:space="preserve">KENNEDY </t>
  </si>
  <si>
    <t xml:space="preserve">OURICANA </t>
  </si>
  <si>
    <t>E004753A@EDUCACAO.SP.GOV.BR</t>
  </si>
  <si>
    <t>NARCISO PIERONI</t>
  </si>
  <si>
    <t>E017735A@EDUCACAO.SP.GOV.BR</t>
  </si>
  <si>
    <t>BENTO DE ABREU SAMPAIO VIDAL</t>
  </si>
  <si>
    <t xml:space="preserve">CINCINATINA </t>
  </si>
  <si>
    <t>E033662A@EDUCACAO.SP.GOV.BR</t>
  </si>
  <si>
    <t>JOSE MARIOTTO FERREIRA MAJOR AVIADOR</t>
  </si>
  <si>
    <t>VILA DAS ACACIAS</t>
  </si>
  <si>
    <t>CAMPUS DO CTA</t>
  </si>
  <si>
    <t>PRACA MARECHAL EDUARDO GOMES</t>
  </si>
  <si>
    <t>E013869A@EDUCACAO.SP.GOV.BR</t>
  </si>
  <si>
    <t>NARCISO DA SILVA CESAR</t>
  </si>
  <si>
    <t>E021933A@EDUCACAO.SP.GOV.BR</t>
  </si>
  <si>
    <t>PENITENCIARIA DR SEBASTIAO MARTINS SILVEIRA</t>
  </si>
  <si>
    <t xml:space="preserve">FRANCISCO VAZ FILHO </t>
  </si>
  <si>
    <t>JOAO RONCON</t>
  </si>
  <si>
    <t xml:space="preserve">GUILHERMINO RONCON </t>
  </si>
  <si>
    <t>E921129A@EDUCACAO.SP.GOV.BR</t>
  </si>
  <si>
    <t>BAIRRO DO JERICO</t>
  </si>
  <si>
    <t>JERICO</t>
  </si>
  <si>
    <t>ESTRADA MUNICIPAL DA CATIOCA</t>
  </si>
  <si>
    <t>VILA SAO RAFAEL</t>
  </si>
  <si>
    <t>SONIA APARECIDA MAXIMIANO BUENO PROFA</t>
  </si>
  <si>
    <t>JARDIM NOVO ITACOLOMI</t>
  </si>
  <si>
    <t>RUA MARIA CARMELA PEDRINI MARCHESI</t>
  </si>
  <si>
    <t>E921836A@EDUCACAO.SP.GOV.BR</t>
  </si>
  <si>
    <t>JULIETA GUEDES MENDONCA PROFA</t>
  </si>
  <si>
    <t>E031252A@EDUCACAO.SP.GOV.BR</t>
  </si>
  <si>
    <t>TAIEKA TAKAHASHI GIMENES PROFA</t>
  </si>
  <si>
    <t>RUA COSTA AGUIAR</t>
  </si>
  <si>
    <t>E030831A@EDUCACAO.SP.GOV.BR</t>
  </si>
  <si>
    <t>DIDITA CARDOSO ALVES PROFESSORA</t>
  </si>
  <si>
    <t>E038532A@EDUCACAO.SP.GOV.BR</t>
  </si>
  <si>
    <t>SEBASTIAO GOMES</t>
  </si>
  <si>
    <t>RUA VICTOR FAVRETTO</t>
  </si>
  <si>
    <t>E909518A@EDUCACAO.SP.GOV.BR</t>
  </si>
  <si>
    <t>CYNIRA PIRES DOS SANTOS PROFESSORA</t>
  </si>
  <si>
    <t xml:space="preserve">ANGELA TOME </t>
  </si>
  <si>
    <t>E009337A@EDUCACAO.SP.GOV.BR</t>
  </si>
  <si>
    <t>RUA SAO GERALDO</t>
  </si>
  <si>
    <t>ANTONIO DE CAMPOS GONCALVES PROFESSOR</t>
  </si>
  <si>
    <t>E008230A@EDUCACAO.SP.GOV.BR</t>
  </si>
  <si>
    <t>SEBASTIAO SILVANO DE ANDRADE</t>
  </si>
  <si>
    <t>E579257A@EDUCACAO.SP.GOV.BR</t>
  </si>
  <si>
    <t>SEBASTIANA PAIE RODELLA PROFA</t>
  </si>
  <si>
    <t>PARQUE LIBERDADE</t>
  </si>
  <si>
    <t>E922183A@EDUCACAO.SP.GOV.BR</t>
  </si>
  <si>
    <t>LUIS TADEU FACION PROFESSOR</t>
  </si>
  <si>
    <t>DISTRITO NOVA APARECIDA</t>
  </si>
  <si>
    <t xml:space="preserve">DIVINO BARBOSA DIAMANTINO </t>
  </si>
  <si>
    <t>E191309A@EDUCACAO.SP.GOV.BR</t>
  </si>
  <si>
    <t>LARGO SANTA CRUZ</t>
  </si>
  <si>
    <t>FRANCISCO GONCALVES VIEIRA PROF</t>
  </si>
  <si>
    <t xml:space="preserve"> LARANJEIRAS</t>
  </si>
  <si>
    <t>RUA ILMA DOS SANTOS BATISTA</t>
  </si>
  <si>
    <t>E005605A@EDUCACAO.SP.GOV.BR</t>
  </si>
  <si>
    <t>CARLOS HENRIQUE LIBERALLI PROFESSOR</t>
  </si>
  <si>
    <t>MARIA FERRAZ DO AMARAL DONA</t>
  </si>
  <si>
    <t>E039251A@EDUCACAO.SP.GOV.BR</t>
  </si>
  <si>
    <t>JOSE LIMA PEDREIRA DE FREITAS PROFESSORA</t>
  </si>
  <si>
    <t xml:space="preserve">RUA VISCONDE DE INHOMIRIN </t>
  </si>
  <si>
    <t>E023875A@EDUCACAO.SP.GOV.BR</t>
  </si>
  <si>
    <t>FLAMINIO FAVERO PROFESSOR</t>
  </si>
  <si>
    <t>AVENIDA GENERAL PENHA BRASIL</t>
  </si>
  <si>
    <t>E046243A@EDUCACAO.SP.GOV.BR</t>
  </si>
  <si>
    <t>NORMA MONICO TRUZZI PROFA</t>
  </si>
  <si>
    <t>JAFA</t>
  </si>
  <si>
    <t>E033443A@EDUCACAO.SP.GOV.BR</t>
  </si>
  <si>
    <t>PENITENCIARIA FEMININA DE TUPI PAULISTA</t>
  </si>
  <si>
    <t>GUARACIABA</t>
  </si>
  <si>
    <t>SP 294 - KM 667,8</t>
  </si>
  <si>
    <t>RODOVIA COMENDADOR JOAO RIBEIRO DE BARROS</t>
  </si>
  <si>
    <t>CTE@PFTUPI.SAP.SP.GOV.BR</t>
  </si>
  <si>
    <t>AUGUSTO MEIRELLES REIS FILHO PROFESSOR</t>
  </si>
  <si>
    <t>RUA PADRE JOAO GUALBERTO</t>
  </si>
  <si>
    <t>E000462A@EDUCACAO.SP.GOV.BR</t>
  </si>
  <si>
    <t>MANOEL FERRAZ PROFESSOR</t>
  </si>
  <si>
    <t>RUA MARIA CELLE DA COSTA</t>
  </si>
  <si>
    <t>E020850A@EDUCACAO.SP.GOV.BR</t>
  </si>
  <si>
    <t>CAFE FILHO PRESIDENTE</t>
  </si>
  <si>
    <t xml:space="preserve">GASTAO RAUL DE FORTON BOUSQUET </t>
  </si>
  <si>
    <t>E037624A@EDUCACAO.SP.GOV.BR</t>
  </si>
  <si>
    <t>ACYLINO AMARAL GURGEL PROF</t>
  </si>
  <si>
    <t xml:space="preserve">WINSTON CHURCHIL </t>
  </si>
  <si>
    <t>E015817A@EDUCACAO.SP.GOV.BR</t>
  </si>
  <si>
    <t>DJALMA OCTAVIANO PROFESSOR</t>
  </si>
  <si>
    <t>RUA WILLIAN BOOTH</t>
  </si>
  <si>
    <t>E018569A@EDUCACAO.SP.GOV.BR</t>
  </si>
  <si>
    <t>LYDIA SCALET WALKER PROFA</t>
  </si>
  <si>
    <t>JD BATISTA GENARI</t>
  </si>
  <si>
    <t>R ONZE</t>
  </si>
  <si>
    <t>E906232A@EDUCACAO.SP.GOV.BR</t>
  </si>
  <si>
    <t>RUA DOM ANTONIO CANDIDO DE ALVARENGA</t>
  </si>
  <si>
    <t>E006920A@EDUCACAO.SP.GOV.BR</t>
  </si>
  <si>
    <t>JOAQUIM JUSTINO CARREIRA</t>
  </si>
  <si>
    <t>PARQUE ALMERINDA PEREIRA CHAVES</t>
  </si>
  <si>
    <t xml:space="preserve">JOSE BENEDITO CONSTANTINO ROSA </t>
  </si>
  <si>
    <t>E925020A@EDUCACAO.SP.GOV.BR</t>
  </si>
  <si>
    <t xml:space="preserve">LUIS DA FONSECA GALVAO </t>
  </si>
  <si>
    <t>YOLANDA BERNARDINI ROBERT PROFESSORA</t>
  </si>
  <si>
    <t>E904824A@EDUCACAO.SP.GOV.BR</t>
  </si>
  <si>
    <t>MARIA CRISTINA LOPES</t>
  </si>
  <si>
    <t>E010376A@EDUCACAO.SP.GOV.BR</t>
  </si>
  <si>
    <t>JARDIM DOM ANGELICO</t>
  </si>
  <si>
    <t xml:space="preserve">ALFONSE JOAILLER </t>
  </si>
  <si>
    <t>E267971A@EDUCACAO.SP.GOV.BR</t>
  </si>
  <si>
    <t>MARIA JULIETA DE GODOI CARTEZANI PROFESSORA</t>
  </si>
  <si>
    <t>RUA CAMPO GRANDE</t>
  </si>
  <si>
    <t>E901097A@EDUCACAO.SP.GOV.BR</t>
  </si>
  <si>
    <t>CEL JTO A EE URUBUPUNGA</t>
  </si>
  <si>
    <t>BRASIL SUL</t>
  </si>
  <si>
    <t>E036195A@EDUCACAO.SP.GOV.BR</t>
  </si>
  <si>
    <t>CEL JTO A EE JOSE CONTI</t>
  </si>
  <si>
    <t>AVENIDA JOSE MICHEL MUCARE</t>
  </si>
  <si>
    <t>E985831A@EDUCACAO.SP.GOV.BR</t>
  </si>
  <si>
    <t>WALDEMAR FREIRE VERAS VEREADOR</t>
  </si>
  <si>
    <t>VILA TIJUCO</t>
  </si>
  <si>
    <t>RUA DOUTOR BRANDAO VERAS</t>
  </si>
  <si>
    <t>E006185A@EDUCACAO.SP.GOV.BR</t>
  </si>
  <si>
    <t>JOSE GIORGI</t>
  </si>
  <si>
    <t>RUA PRINCIPE PEDRO</t>
  </si>
  <si>
    <t>E032414A@EDUCACAO.SP.GOV.BR</t>
  </si>
  <si>
    <t>CAMILO FAUSTINO DE MELLO PROFESSOR</t>
  </si>
  <si>
    <t xml:space="preserve">ELISA DASAMBIAGIO </t>
  </si>
  <si>
    <t>E006919A@EDUCACAO.SP.GOV.BR</t>
  </si>
  <si>
    <t>ANTONIA BINATO SILVA VO NINA</t>
  </si>
  <si>
    <t>DESTILARIA ALCIDIA</t>
  </si>
  <si>
    <t>FAZENDA ALCIDIA</t>
  </si>
  <si>
    <t>E909646A@EDUCACAO.SP.GOV.BR</t>
  </si>
  <si>
    <t>FRANCISCA MESSA GUTIERREZ</t>
  </si>
  <si>
    <t>RUA ANTONIO GUTIERREZ MESSA</t>
  </si>
  <si>
    <t>E907698A@EDUCACAO.SP.GOV.BR</t>
  </si>
  <si>
    <t>JOSE WILSON PADINHA PROFESSOR</t>
  </si>
  <si>
    <t xml:space="preserve">DIOGENES RIBEIRO DE LIMA </t>
  </si>
  <si>
    <t>E009891A@EDUCACAO.SP.GOV.BR</t>
  </si>
  <si>
    <t>ERNANI RODRIGUES PROF</t>
  </si>
  <si>
    <t xml:space="preserve">SENHOR DO BONFIM </t>
  </si>
  <si>
    <t>E033273A@EDUCACAO.SP.GOV.BR</t>
  </si>
  <si>
    <t>JARDIM DR PAULO GOMES ROMEO</t>
  </si>
  <si>
    <t>JARDIM DOUTOR PAULO GOMES ROMEO</t>
  </si>
  <si>
    <t xml:space="preserve">LUIS FELICIO </t>
  </si>
  <si>
    <t>E566780A@EDUCACAO.SP.GOV.BR</t>
  </si>
  <si>
    <t>AMOS MEUCCI</t>
  </si>
  <si>
    <t>E009763A@EDUCACAO.SP.GOV.BR</t>
  </si>
  <si>
    <t>ANA FRANCO DA ROCHA BRANDO PROFA</t>
  </si>
  <si>
    <t>CHACARA PECCIOLI</t>
  </si>
  <si>
    <t>QUINZINHO DOUTOR</t>
  </si>
  <si>
    <t>E496376A@EDUCACAO.SP.GOV.BR</t>
  </si>
  <si>
    <t>JOAQUIM BATISTA DOUTOR</t>
  </si>
  <si>
    <t>RUA PROFESSOR CARLOS NOBRE ROSA</t>
  </si>
  <si>
    <t>E023541A@EDUCACAO.SP.GOV.BR</t>
  </si>
  <si>
    <t>MARILIA SANTOS CARVALHO DE POLILLO PROFESSORA</t>
  </si>
  <si>
    <t xml:space="preserve">ISABELA </t>
  </si>
  <si>
    <t>E444121A@EDUCACAO.SP.GOV.BR</t>
  </si>
  <si>
    <t>FRANCISCO DE PAULA CONCEICAO JUNIOR PROFESSOR</t>
  </si>
  <si>
    <t>E038258A@EDUCACAO.SP.GOV.BR</t>
  </si>
  <si>
    <t>MIRINHA TONELLO</t>
  </si>
  <si>
    <t>E039755A@EDUCACAO.SP.GOV.BR</t>
  </si>
  <si>
    <t>MARIA ESTER DAS NEVES DUTRA DAMASIO PROFESSORA</t>
  </si>
  <si>
    <t>E035865A@EDUCACAO.SP.GOV.BR</t>
  </si>
  <si>
    <t>JOAO CHAMMAS COMENDADOR</t>
  </si>
  <si>
    <t>ANTONIO DE CONTI</t>
  </si>
  <si>
    <t>RUA COMENDADOR JOAO CHAMMAS</t>
  </si>
  <si>
    <t>S 672</t>
  </si>
  <si>
    <t>E047533A@EDUCACAO.SP.GOV.BR</t>
  </si>
  <si>
    <t>CASSIO DA COSTA VIDIGAL</t>
  </si>
  <si>
    <t>JARDIM JOAMAR</t>
  </si>
  <si>
    <t>E001314A@EDUCACAO.SP.GOV.BR</t>
  </si>
  <si>
    <t>RUA JOAQUIM DE PAULA E SILVA</t>
  </si>
  <si>
    <t>E023310A@EDUCACAO.SP.GOV.BR</t>
  </si>
  <si>
    <t>CARMELA MORANO PREVIDELLI PROFA</t>
  </si>
  <si>
    <t>RUA ANTONIO SACOMANO SOB</t>
  </si>
  <si>
    <t>E048379A@EDUCACAO.SP.GOV.BR</t>
  </si>
  <si>
    <t>CEL JTO A EE MARIA ANGELICA BAILLOT PROFA</t>
  </si>
  <si>
    <t>THEREZINHA ARANHA MANTELLI</t>
  </si>
  <si>
    <t>RUA PROFESSOR ANTONIO DE CASTRO LOPES</t>
  </si>
  <si>
    <t>E910843A@EDUCACAO.SP.GOV.BR</t>
  </si>
  <si>
    <t>SANT ANA DO PARAIBA</t>
  </si>
  <si>
    <t>E013651A@EDUCACAO.SP.GOV.BR</t>
  </si>
  <si>
    <t>PORCINO RODRIGUES PROF</t>
  </si>
  <si>
    <t>R MARIA APARECIDA PEIXOTO MARINHO BARBOSA</t>
  </si>
  <si>
    <t>E009957A@EDUCACAO.SP.GOV.BR</t>
  </si>
  <si>
    <t>PRIMO FERREIRA PROFESSOR</t>
  </si>
  <si>
    <t>E011824A@EDUCACAO.SP.GOV.BR</t>
  </si>
  <si>
    <t>DIC III (CONJUNTO HABITACIONAL RUY NOVAES)</t>
  </si>
  <si>
    <t>JARDIM CAICARA</t>
  </si>
  <si>
    <t>MARIA UBALDINA DE BARROS FURQUIM PROFESSORA</t>
  </si>
  <si>
    <t>E028061A@EDUCACAO.SP.GOV.BR</t>
  </si>
  <si>
    <t>CONJUNTO HABITACIONAL JULIO DE MESQUITA FILHO</t>
  </si>
  <si>
    <t>RUA SENADOR NILO COELHO</t>
  </si>
  <si>
    <t>E922894A@EDUCACAO.SP.GOV.BR</t>
  </si>
  <si>
    <t>ALBERTO SANTOS DUMONT</t>
  </si>
  <si>
    <t>AVENIDA DOUTOR FABIO DAL FABBRO</t>
  </si>
  <si>
    <t>E032475A@EDUCACAO.SP.GOV.BR</t>
  </si>
  <si>
    <t>ROGER JULES DE CARVALHO MANGE</t>
  </si>
  <si>
    <t xml:space="preserve">ESTUDANTES DA CHINA </t>
  </si>
  <si>
    <t>E916535A@EDUCACAO.SP.GOV.BR</t>
  </si>
  <si>
    <t>ABILIO MANOEL</t>
  </si>
  <si>
    <t>PRACA VALENCIO DE BARROS</t>
  </si>
  <si>
    <t>E022603A@EDUCACAO.SP.GOV.BR</t>
  </si>
  <si>
    <t>ANTONIO MAGALHAES BASTOS</t>
  </si>
  <si>
    <t>AVENIDA CORONEL FRANCISCO GOMES VIEIRA</t>
  </si>
  <si>
    <t>E014278A@EDUCACAO.SP.GOV.BR</t>
  </si>
  <si>
    <t>AVENIDA PASCHOAL PICONI</t>
  </si>
  <si>
    <t>ESCOLASTICA ANTUNES SALGADO PROFESSORA</t>
  </si>
  <si>
    <t xml:space="preserve">LUIS GONZAGA RIBEIRO </t>
  </si>
  <si>
    <t>E916286A@EDUCACAO.SP.GOV.BR</t>
  </si>
  <si>
    <t>DINAH LUCIA BALESTRERO PROFESSORA</t>
  </si>
  <si>
    <t>RUA ANGELO DALLA DEA</t>
  </si>
  <si>
    <t>E021805A@EDUCACAO.SP.GOV.BR</t>
  </si>
  <si>
    <t>SINHARINHA CAMARINHA</t>
  </si>
  <si>
    <t>E034332A@EDUCACAO.SP.GOV.BR</t>
  </si>
  <si>
    <t>INAH JACY DE CASTRO AGUIAR</t>
  </si>
  <si>
    <t>E909130A@EDUCACAO.SP.GOV.BR</t>
  </si>
  <si>
    <t>BAIRRO DAS PALMEIRAS</t>
  </si>
  <si>
    <t>DAS PALMEIRAS</t>
  </si>
  <si>
    <t>RODOVIA BR 116  KM 317</t>
  </si>
  <si>
    <t>E044891A@EDUCACAO.SP.GOV.BR</t>
  </si>
  <si>
    <t>TITO LIMA</t>
  </si>
  <si>
    <t>E048100A@EDUCACAO.SP.GOV.BR</t>
  </si>
  <si>
    <t>ERNESTO QUISSAK PROF</t>
  </si>
  <si>
    <t>E012695A@EDUCACACAO.SP.GOV.BR</t>
  </si>
  <si>
    <t>JACQUES ORLANDO CAMINHA D AVILA REVERENDO</t>
  </si>
  <si>
    <t xml:space="preserve">ANTONIO RAMOS ROSA </t>
  </si>
  <si>
    <t>E915725A@EDUCACAO.SP.GOV.BR</t>
  </si>
  <si>
    <t>ANGELICA DE JESUS FERREIRA</t>
  </si>
  <si>
    <t>E061585A@EDUCACAO.SP.GOV.BR</t>
  </si>
  <si>
    <t>JOAO BOEMER JARDIM PROFESSOR</t>
  </si>
  <si>
    <t xml:space="preserve">CRISTOVAO SANTIAGO </t>
  </si>
  <si>
    <t>E000103A@EDUCACAO.SP.GOV.BR</t>
  </si>
  <si>
    <t>AGUA FUNDA</t>
  </si>
  <si>
    <t>RUA FRANCISCO HURTADO</t>
  </si>
  <si>
    <t>E004561A@EDUCACAO.SP.GOV.BR</t>
  </si>
  <si>
    <t>FRANCISCO FELICIANO FERREIRA DA SILVA PROF CHICO FERREIRA</t>
  </si>
  <si>
    <t>E036341A@EDUCACAO.SP.GOV.BR</t>
  </si>
  <si>
    <t>RUTH GUIMARÃES BOTELHO</t>
  </si>
  <si>
    <t xml:space="preserve">CARAIVA </t>
  </si>
  <si>
    <t>E478416A@EDUCACAO.SP.GOV.BR</t>
  </si>
  <si>
    <t>ANTONIO DE MOURA ABUD DOUTOR</t>
  </si>
  <si>
    <t xml:space="preserve">ANTIDIO DE AGUIAR </t>
  </si>
  <si>
    <t>E049220A@EDUCACAO.SP.GOV.BR</t>
  </si>
  <si>
    <t>JOSE BALTAZAR DE SOUZA</t>
  </si>
  <si>
    <t>RUA JOSE ANTONIO VIEIRA</t>
  </si>
  <si>
    <t>E905288A@EDUCACAO.SP.GOV.BR</t>
  </si>
  <si>
    <t>ZILAH FERREIRA VIAGI PASSARELLI DE CAMPOS PROFESSORA</t>
  </si>
  <si>
    <t>E919724A@EDUCACAO.SP.GOV.BR</t>
  </si>
  <si>
    <t>JOSE BARBOSA DE ARAUJO VEREADOR</t>
  </si>
  <si>
    <t>JARDIM FIORELO</t>
  </si>
  <si>
    <t>E040502A@EDUCACAO.SP.GOV.BR</t>
  </si>
  <si>
    <t>LETICIA DE GODOY BUENO DE CARVALHO LOPES PROFA</t>
  </si>
  <si>
    <t xml:space="preserve">PEDRO GALEAZI </t>
  </si>
  <si>
    <t>MARIA LUCIA AMBROZIO PROFA</t>
  </si>
  <si>
    <t xml:space="preserve">ANTONIO JANUARIO FERRAZ </t>
  </si>
  <si>
    <t>E909154A@EDUCACAO.SP.GOV.BR</t>
  </si>
  <si>
    <t>RENATO SENECA DE SA FLEURY PROFESSOR</t>
  </si>
  <si>
    <t xml:space="preserve">AMERICO DE CARVALHO </t>
  </si>
  <si>
    <t>E042420A@EDUCACAO.SP.GOV.BR</t>
  </si>
  <si>
    <t>ANNA CALVO DE GODOY PROFESSORA</t>
  </si>
  <si>
    <t>JARDIM MAUA I</t>
  </si>
  <si>
    <t>E913996A@EDUCACAO.SP.GOV.BR</t>
  </si>
  <si>
    <t>WALDEMAR MONIZ DA ROCHA BARROS DR</t>
  </si>
  <si>
    <t>FRANCISCO DE ABREU FERNANDES</t>
  </si>
  <si>
    <t xml:space="preserve">HENRIQUE DIAS </t>
  </si>
  <si>
    <t>E033765A@EDUCACAO.SP.GOV.BR</t>
  </si>
  <si>
    <t>CEL JTO A EE JOSE FERREIRA DA SILVA</t>
  </si>
  <si>
    <t>PRACA 8 DE SETEMBRO</t>
  </si>
  <si>
    <t>E024417A@EDUCACAO.SP.GOV.BR</t>
  </si>
  <si>
    <t>AFONSO VERGUEIRO DOUTOR</t>
  </si>
  <si>
    <t>RUA ANTONIO RODRIGUES SIMOES</t>
  </si>
  <si>
    <t>E016846A@EDUCACAO.SP.GOV.BR</t>
  </si>
  <si>
    <t>ZULEIKA DE BARROS MARTINS FERREIRA PROFESSORA</t>
  </si>
  <si>
    <t>E003499A@EDUCACAO.SP.GOV.BR</t>
  </si>
  <si>
    <t>AMALIA GARCIA RIBEIRO PATTO PROFESSORA</t>
  </si>
  <si>
    <t>E014187A@EDUCACAO.SP.GOV.BR</t>
  </si>
  <si>
    <t>EGILDO PASCHOALUCCI VEREADOR</t>
  </si>
  <si>
    <t>RUA CARLOS MUCCINI</t>
  </si>
  <si>
    <t>E016445A@EDUCACAO.SP.GOV.BR</t>
  </si>
  <si>
    <t xml:space="preserve">GENTIL BRAGA </t>
  </si>
  <si>
    <t>WILSON RAMOS BRANDAO PROFESSOR</t>
  </si>
  <si>
    <t>E914605A@EDUCACAO.SP.GOV.BR</t>
  </si>
  <si>
    <t>JOAO CARDOSO DOS SANTOS PROFESSOR</t>
  </si>
  <si>
    <t>RUA THIAGO SILVESTRE FURTADO</t>
  </si>
  <si>
    <t>E006671A@EDUCACAO.SP.GOV.BR</t>
  </si>
  <si>
    <t>CEL JTO A EE OLAVO HANSEN</t>
  </si>
  <si>
    <t>FELICIA DE RINALDIS FRANCO</t>
  </si>
  <si>
    <t xml:space="preserve">CAMPINORTE </t>
  </si>
  <si>
    <t>E904260A@EDUCACAO.SP.GOV.BR</t>
  </si>
  <si>
    <t>GABRIEL MONTEIRO DA SILVA</t>
  </si>
  <si>
    <t>E033674A@EDUCACAO.SP.GOV.BR</t>
  </si>
  <si>
    <t>NELSON DE CASTRO MAESTRO</t>
  </si>
  <si>
    <t>VILA DAS INDUSTRIAS</t>
  </si>
  <si>
    <t xml:space="preserve">ANTONIO BUFULLIN </t>
  </si>
  <si>
    <t>E034685A@EDUCACAO.SP.GOV.BR</t>
  </si>
  <si>
    <t>JARDIM SANTA CLARA DO LAGO</t>
  </si>
  <si>
    <t>JARDIM SANTA CLARA LAGO</t>
  </si>
  <si>
    <t>RUA LUIZ DA COSTA CAMARGO</t>
  </si>
  <si>
    <t>E048240A@EDUCACAO.SP.GOV.BR</t>
  </si>
  <si>
    <t>MARIA DE LOURDES MORAES COSTELA PROFA</t>
  </si>
  <si>
    <t>AV PRINCESA ISABEL</t>
  </si>
  <si>
    <t>E905276A@EDUCACAO.SP.GOV.BR</t>
  </si>
  <si>
    <t>IZABEL DE ALMEIDA MARIN PROFESSORA</t>
  </si>
  <si>
    <t>VILA IZABEL MARIN</t>
  </si>
  <si>
    <t>RUA MANOEL MARIN BERBEL</t>
  </si>
  <si>
    <t>E048562A@EDUCACAO.SP.GOV.BR</t>
  </si>
  <si>
    <t>SAN MARTIN</t>
  </si>
  <si>
    <t>ALCIDES DA COSTA VIDIGAL</t>
  </si>
  <si>
    <t>RUA GEREMIA LUNARDELLI</t>
  </si>
  <si>
    <t>E037597A@EDUCACAO.SP.GOV.BR</t>
  </si>
  <si>
    <t>ROSARIA JANUZZI PROFA</t>
  </si>
  <si>
    <t>ESTRADA APIAI IPORANGA</t>
  </si>
  <si>
    <t>E046848A@EDUCACAO.SP.GOV.BR</t>
  </si>
  <si>
    <t>PAULO EIRO</t>
  </si>
  <si>
    <t>RUA PADRE JOSE MARIA</t>
  </si>
  <si>
    <t>E005125A@EDUCACAO.SP.GOV.BR</t>
  </si>
  <si>
    <t>ISABEL FERREIRA DA SILVA PROFESSORA BELINHA</t>
  </si>
  <si>
    <t>A923072E@EDUCACAO.SP.GOV.BR</t>
  </si>
  <si>
    <t>ZITA DE GODOY CAMARGO PROFESSORA</t>
  </si>
  <si>
    <t xml:space="preserve">M 17A </t>
  </si>
  <si>
    <t>E917916A@EDUCACAO.SP.GOV.BR</t>
  </si>
  <si>
    <t>MARISA DE MELLO PROFA</t>
  </si>
  <si>
    <t>E002355A@EDUCACAO.SP.GOV.BR</t>
  </si>
  <si>
    <t>PEDRO ROBERTO VAGHI</t>
  </si>
  <si>
    <t>PARQUE CONTINENTAL IV</t>
  </si>
  <si>
    <t>RUA FALCAO DOURADO</t>
  </si>
  <si>
    <t>E916821A@EDUCACAO.SP.GOV.BR</t>
  </si>
  <si>
    <t>DIMAS MOZART E SILVA PROFESSOR</t>
  </si>
  <si>
    <t>E900424A@EDUCACAO.SP.GOV.BR</t>
  </si>
  <si>
    <t>JOCILA PEREIRA GUIMARAES PROFESSORA</t>
  </si>
  <si>
    <t xml:space="preserve">MARIA ELISA DA NOBREGA </t>
  </si>
  <si>
    <t>E037631A@EDUCACAO.SP.GOV.BR</t>
  </si>
  <si>
    <t>CARLOS RICHARD STRAUTMANN PASTOR</t>
  </si>
  <si>
    <t>AVENIDA DOUTOR ARMANDO COLANGELO</t>
  </si>
  <si>
    <t>E901854A@EDUCACAO.SP.GOV.BR</t>
  </si>
  <si>
    <t>PAULO ISMAEL DOS SANTOS SOBRINHO</t>
  </si>
  <si>
    <t xml:space="preserve">E577078A@EDUCACAO.SP.GOV.BR             </t>
  </si>
  <si>
    <t>ATALIBA DE OLIVEIRA PROFESSOR</t>
  </si>
  <si>
    <t>RUA SAO SILVESTRE</t>
  </si>
  <si>
    <t>E004339A@EDUCACAO.SP.GOV.BR</t>
  </si>
  <si>
    <t>ANTONIO ALVES CAVALHEIRO</t>
  </si>
  <si>
    <t>RUA ANTONIO ALVES CAVALHEIRO</t>
  </si>
  <si>
    <t>E019938A@EDUCACAO.SP.GOV.BR</t>
  </si>
  <si>
    <t>CEL JTO A EE FRANCISCO F FERREIRA DA SILVA PROF</t>
  </si>
  <si>
    <t>TERCIO MORAES PEREIRA REV</t>
  </si>
  <si>
    <t xml:space="preserve">PEDRO SOARES DE ANDRADE </t>
  </si>
  <si>
    <t>E046309A@EDUCACAO.SP.GOV.BR</t>
  </si>
  <si>
    <t>FRANCISCO NAPOLEAO MAIA PROFESSOR</t>
  </si>
  <si>
    <t>VILA SALERMO</t>
  </si>
  <si>
    <t>FRANCISCO DE SALLES SAO</t>
  </si>
  <si>
    <t>E019379A@EDUCACAO.SP.GOV.BR</t>
  </si>
  <si>
    <t>HIROSHI SAKANO</t>
  </si>
  <si>
    <t>ESTRADA ESQUERDA DO RIO RIBEIRA DE IGUAPE</t>
  </si>
  <si>
    <t>E910429A@EDUCACAO.SP.GOV.BR</t>
  </si>
  <si>
    <t>BENEDITA RIBAS F SILVEIRA PROFESSORA</t>
  </si>
  <si>
    <t xml:space="preserve">JOSE TAVARES DE SIQUEIRA </t>
  </si>
  <si>
    <t>E002227A@EDUCACAO.SP.GOV.BR</t>
  </si>
  <si>
    <t xml:space="preserve">JOSE PERINA </t>
  </si>
  <si>
    <t>MARIO TROMBINI COMENDADOR</t>
  </si>
  <si>
    <t>JARDIM RIO SANTOS</t>
  </si>
  <si>
    <t>JOSE BENEDITO DE FARIA</t>
  </si>
  <si>
    <t>E039559A@EDUCACAO.SP.GOV.BR</t>
  </si>
  <si>
    <t>SOICHI MABE</t>
  </si>
  <si>
    <t>JARDIM ARACATI</t>
  </si>
  <si>
    <t xml:space="preserve">AMARO GOMES </t>
  </si>
  <si>
    <t>E048744A@EDUCACAO.SP.GOV.BR</t>
  </si>
  <si>
    <t>ROMEO MECCA PADRE</t>
  </si>
  <si>
    <t>RUA DOS CARIOCAS</t>
  </si>
  <si>
    <t>E048999A@EDUCACAO.SP.GOV.BR</t>
  </si>
  <si>
    <t>MARTIM AFONSO</t>
  </si>
  <si>
    <t>E012212A@EDUCACAO.SP.GOV.BR</t>
  </si>
  <si>
    <t>JUVENAL RAMOS BARBOSA</t>
  </si>
  <si>
    <t>RUA MARCOS ANTONIO LIOTTA</t>
  </si>
  <si>
    <t>E006099A@EDUCACAO.SP.GOV.BR</t>
  </si>
  <si>
    <t>TABA MARAJOARA</t>
  </si>
  <si>
    <t>PAULO EMILIO SALLES GOMES</t>
  </si>
  <si>
    <t xml:space="preserve">CIPRESTES </t>
  </si>
  <si>
    <t>E035695A@EDUCACAO.SP.GOV.BR</t>
  </si>
  <si>
    <t>JOAO DE ALMEIDA BARBOSA</t>
  </si>
  <si>
    <t>AVENIDA NOVA CUMBICA</t>
  </si>
  <si>
    <t>E006336A@EDUCACAO.SP.GOV.BR</t>
  </si>
  <si>
    <t>CENTRO DE PROGRESSAO PENIT DR EDGARD MAGALHAES NORONHA</t>
  </si>
  <si>
    <t>KM 138</t>
  </si>
  <si>
    <t xml:space="preserve">RODOVIA AMADOR BUENO DA VEIGA </t>
  </si>
  <si>
    <t>LAURITA ORTEGA MARI</t>
  </si>
  <si>
    <t xml:space="preserve">TSURUKI TSUNO </t>
  </si>
  <si>
    <t>E010169A@EDUCACAO.SP.GOV.BR</t>
  </si>
  <si>
    <t>JOAO GOMES MARTINS CORONEL</t>
  </si>
  <si>
    <t>AVENIDA PADRE JOAO SCHNNEIDER</t>
  </si>
  <si>
    <t>JOSE ESCOBAR PROFESSOR</t>
  </si>
  <si>
    <t>RUA GREENFELD</t>
  </si>
  <si>
    <t>E004397A@EDUCACAO.SP.GOV.BR</t>
  </si>
  <si>
    <t>PEDRO TEIXEIRA DE QUEIROZ</t>
  </si>
  <si>
    <t>E027947A@EDUCACAO.SP.GOV.BR</t>
  </si>
  <si>
    <t>SILVANIA APARECIDA SANTOS PROFA</t>
  </si>
  <si>
    <t>RUA IRINEU JOSE BORDON</t>
  </si>
  <si>
    <t>E049906A@EDUCACAO.SP.GOV.BR</t>
  </si>
  <si>
    <t>JARDIM SOUZA LIMA DO</t>
  </si>
  <si>
    <t>E127814A@EDUCACAO.SP.GOV.BR</t>
  </si>
  <si>
    <t>JARDIM SANTIAGO</t>
  </si>
  <si>
    <t>CAETANO LOURENCO DE CAMARGO</t>
  </si>
  <si>
    <t>RUA CONEGO ANSELMO VALVEKENS</t>
  </si>
  <si>
    <t>E025811A@EDUCACAO.SP.GOV.BR</t>
  </si>
  <si>
    <t>ARMANDO DE SALLES OLIVEIRA DR</t>
  </si>
  <si>
    <t>AVENIDA CONDE DE SERRA NEGRA</t>
  </si>
  <si>
    <t>E014874A@EDUCACAO.SP.GOV.BR</t>
  </si>
  <si>
    <t>ATILIO INNOCENTI PROF</t>
  </si>
  <si>
    <t>RUA LUIZ RICARDO</t>
  </si>
  <si>
    <t>E014965A@EDUCACAO.SP.GOV.BR</t>
  </si>
  <si>
    <t>NELSON ANTONIO ROMAO PADRE</t>
  </si>
  <si>
    <t>E024971A@EDUCACAO.SP.GOV.BR</t>
  </si>
  <si>
    <t>CHICO PADRE</t>
  </si>
  <si>
    <t>LAGOINHA</t>
  </si>
  <si>
    <t>AVENIDA CORONEL MANOEL ANTONIO DOMINGUES DE CASTRO</t>
  </si>
  <si>
    <t>E012889A@EDUCACAO.SP.GOV.BR</t>
  </si>
  <si>
    <t>LOURENCO ZANELATTI</t>
  </si>
  <si>
    <t>E909051A@EDUCACAO.SP.GOV.BR</t>
  </si>
  <si>
    <t>PARQUE OZIEL</t>
  </si>
  <si>
    <t xml:space="preserve">FAUZE SELHE </t>
  </si>
  <si>
    <t>E127012A@EDUCACAO.SP.GOV.BR</t>
  </si>
  <si>
    <t>VILA IVONE</t>
  </si>
  <si>
    <t>RUA HORACIO ROBERTO DO NASCIMENTO</t>
  </si>
  <si>
    <t>PAULINA NUNES DE MORAES PROFESSORA</t>
  </si>
  <si>
    <t xml:space="preserve">AEROPORTO </t>
  </si>
  <si>
    <t>RUA VINTE OITO</t>
  </si>
  <si>
    <t>E022329A@EDUCACAO.SP.GOV.BR</t>
  </si>
  <si>
    <t>JULIO PARDO COUTO PROFESSOR</t>
  </si>
  <si>
    <t>NOVA MIRIM</t>
  </si>
  <si>
    <t xml:space="preserve">JULIO PRESTES DE ALBUQUERQUE </t>
  </si>
  <si>
    <t>E909828A@EDUCACAO.SP.GOV.BR</t>
  </si>
  <si>
    <t>JOSE PEDRO DE MORAES</t>
  </si>
  <si>
    <t>ESTRADA MUNICIPAL CAJU</t>
  </si>
  <si>
    <t>RUA JOSE DOS CAMPOS</t>
  </si>
  <si>
    <t>E047797A@EDUCACAO.SP.GOV.BR</t>
  </si>
  <si>
    <t>MARIO CASASSANTA PROFESSOR</t>
  </si>
  <si>
    <t>RUA PARAMU</t>
  </si>
  <si>
    <t>E001685A@EDUCACAO.SP.GOV.BR</t>
  </si>
  <si>
    <t>JOSE BUSTAMANTE DEPUTADO</t>
  </si>
  <si>
    <t xml:space="preserve">ANTONIO DE CAMARGO ORTIZ </t>
  </si>
  <si>
    <t>E901726A@EDUCACAO.SP.GOV.BR</t>
  </si>
  <si>
    <t>JARDIM ALADIM</t>
  </si>
  <si>
    <t>ALFREDO MARCONDES CABRAL</t>
  </si>
  <si>
    <t>E032256A@EDUCACAO.SP.GOV.BR</t>
  </si>
  <si>
    <t>LYDIA KITZ MOREIRA</t>
  </si>
  <si>
    <t>TRAVESSA JOSE ROSSI</t>
  </si>
  <si>
    <t>E923357A@EDUCACAO.SP.GOV.BR</t>
  </si>
  <si>
    <t>REPUBLICA DO SURINAME</t>
  </si>
  <si>
    <t>E923990A@EDUCACAO.SP.GOV.BR</t>
  </si>
  <si>
    <t>ALCIDES BOSCOLO PROFESSOR</t>
  </si>
  <si>
    <t xml:space="preserve">MIGUEL FERREIRA DE MELO </t>
  </si>
  <si>
    <t>E003177A@EDUCACAO.SP.GOV.BR</t>
  </si>
  <si>
    <t xml:space="preserve">BELGRADO </t>
  </si>
  <si>
    <t>CARLOTA FERNANDES DE SOUZA RODINI</t>
  </si>
  <si>
    <t>JARDIM CELINA</t>
  </si>
  <si>
    <t>E901076A@EDUCACAO.SP.GOV.BR</t>
  </si>
  <si>
    <t>RUA BARTOLOMEU BUENO</t>
  </si>
  <si>
    <t>CENTRO DE ATEND SOCIOEDUC AO ADOLESC LORENA - CI</t>
  </si>
  <si>
    <t>SANTA LUCRECIA</t>
  </si>
  <si>
    <t xml:space="preserve">CHIQUITO DE AQUINO </t>
  </si>
  <si>
    <t>KM 002</t>
  </si>
  <si>
    <t>CASALORENA@CASA.SP.GOV.BR</t>
  </si>
  <si>
    <t>GABRIELA FREIRE LOBO PROFA</t>
  </si>
  <si>
    <t>E006567A@EDUCACAO.SP.GOV.BR</t>
  </si>
  <si>
    <t>RODOVIA DA INTEGRACAO KM 15</t>
  </si>
  <si>
    <t>ARGEO PINTO DIAS ENG</t>
  </si>
  <si>
    <t xml:space="preserve">FALCAO PEREGRINO </t>
  </si>
  <si>
    <t>E046059A@EDUCACAO.SP.GOV.BR</t>
  </si>
  <si>
    <t>SARRION MONSENHOR</t>
  </si>
  <si>
    <t>CECILIA PEREIRA PROFESSORA</t>
  </si>
  <si>
    <t>JARDIM PARANAPANEMA</t>
  </si>
  <si>
    <t xml:space="preserve">SERRA DO UMBUZEIRO </t>
  </si>
  <si>
    <t>E018119A@EDUCACAO.SP.GOV.BR</t>
  </si>
  <si>
    <t>ALCINDO BUENO DE ASSIS MINISTRO</t>
  </si>
  <si>
    <t>RUA CORONEL LUIZ LEME</t>
  </si>
  <si>
    <t>E017991A@EDUCACAO.SP.GOV.BR</t>
  </si>
  <si>
    <t>NARCISO BERTOLINO CAPITAO</t>
  </si>
  <si>
    <t>AVENIDA PROFESSORA MARIA UBALDINA  BARROS FURQUIM</t>
  </si>
  <si>
    <t>E028022A@EDUCACAO.SP.GOV.BR</t>
  </si>
  <si>
    <t>OSCAVO DE PAULA E SILVA PROFESSOR</t>
  </si>
  <si>
    <t>E008655A@EDUCACAO.SP.GOV.BR</t>
  </si>
  <si>
    <t>ELOI LACERDA PROF</t>
  </si>
  <si>
    <t>E010674A@EDUCACAO.SP.GOV.BR</t>
  </si>
  <si>
    <t>TOMAZ ORTEGA GARCIA PROFESSOR</t>
  </si>
  <si>
    <t>CONJUNTO LUIZ BRONDI</t>
  </si>
  <si>
    <t>AVENIDA JOAO MAXIMIANO</t>
  </si>
  <si>
    <t>E906839A@EDUCACAO.SP.GOV.BR</t>
  </si>
  <si>
    <t xml:space="preserve">ALBERTO VEIGA </t>
  </si>
  <si>
    <t>JOAO APOCALIPSE PROFESSOR</t>
  </si>
  <si>
    <t>E017838A@EDUCACAO.SP.GOV.BR</t>
  </si>
  <si>
    <t>FABIO BARRETO DOUTOR</t>
  </si>
  <si>
    <t>E035130A@EDUCACAO.SO.GOV.BR</t>
  </si>
  <si>
    <t>MILTON DA SILVA RODRIGUES PROFESSOR</t>
  </si>
  <si>
    <t xml:space="preserve">JOAO CORDEIRO </t>
  </si>
  <si>
    <t>E037710A@EDUCACAO.SP.GOV.BR</t>
  </si>
  <si>
    <t>ANTONIO CANDIDO CORREA GUIMARAES FILHO PROFESSOR</t>
  </si>
  <si>
    <t>E000188A@EDUCACAO.SP.GOV.BR</t>
  </si>
  <si>
    <t>PARQUE JANE II</t>
  </si>
  <si>
    <t>E122245A@EDUCACAO.SP.GOV.BR</t>
  </si>
  <si>
    <t>ELISIO DE CASTRO DOUTOR</t>
  </si>
  <si>
    <t>ANESIA LOUREIRO GAMA PROFESSORA</t>
  </si>
  <si>
    <t xml:space="preserve">EDUARDO DE OLIVEIRA </t>
  </si>
  <si>
    <t>E009325A@EDUCACAO.SP.GOV.BR</t>
  </si>
  <si>
    <t>SANTA HELENA</t>
  </si>
  <si>
    <t>JOSE MARCONDES DE MATTOS DOUTOR</t>
  </si>
  <si>
    <t xml:space="preserve">ALBERTO GERALDO RODRIGUES </t>
  </si>
  <si>
    <t>E039664A@EDUCACAO.SP.GOV.BR</t>
  </si>
  <si>
    <t>FRANCISCO DE OLIVEIRA FARACO PROF</t>
  </si>
  <si>
    <t>E049273A@EDUCACAO.SP.GOV.BR</t>
  </si>
  <si>
    <t>ITAUNA VISCONDE DE</t>
  </si>
  <si>
    <t>RUA SILVA BUENO</t>
  </si>
  <si>
    <t>E004327A@EDUCACAO.SP.GOV.BR</t>
  </si>
  <si>
    <t xml:space="preserve">FRANCISCO DE ABREU </t>
  </si>
  <si>
    <t>BAIRRO ENGENHEIRO MAIA</t>
  </si>
  <si>
    <t>ENGENHEIRO MAIA</t>
  </si>
  <si>
    <t>AVENIDA ENGENHEIRO MAIA</t>
  </si>
  <si>
    <t>E916341A@EDUCACAO.SP.GOV.BR</t>
  </si>
  <si>
    <t>CEL JTO A EE NICIA FABIOLA ZANUTTO GIRALDI PROFESSORA</t>
  </si>
  <si>
    <t>RUA SEBASTIAO SAMPAIO</t>
  </si>
  <si>
    <t>E923023A@EDUCACAO.SP.GOV.BR</t>
  </si>
  <si>
    <t>CIPO</t>
  </si>
  <si>
    <t>MARCOS ANTONIO COSTA PROFESSOR</t>
  </si>
  <si>
    <t xml:space="preserve">GODOI BUENO </t>
  </si>
  <si>
    <t>E923916A@EDUCACAO.SP.GOV.BR</t>
  </si>
  <si>
    <t>ALBINO CESAR</t>
  </si>
  <si>
    <t xml:space="preserve">LEONARDO MARTINS NETO </t>
  </si>
  <si>
    <t>CANDIDO DE OLIVEIRA PROF</t>
  </si>
  <si>
    <t xml:space="preserve">LUIZ PINELLI </t>
  </si>
  <si>
    <t>E037588A@EDUCACAO.SP.GOV.BR</t>
  </si>
  <si>
    <t>OITO DE ABRIL</t>
  </si>
  <si>
    <t>E008199A@EDUCACAO.SP.GOV.BR</t>
  </si>
  <si>
    <t>MAGDALENA SANSEVERINO GROSSO PROFESSORA</t>
  </si>
  <si>
    <t>RUA JOHANNES THEODORUS DE WITT</t>
  </si>
  <si>
    <t>E903991A@EDUCACAO.SP.GOV.BR</t>
  </si>
  <si>
    <t>NEVES PRADO MONTEIRO</t>
  </si>
  <si>
    <t xml:space="preserve">ESTADO DE ISRAEL </t>
  </si>
  <si>
    <t>E011794A@EDUCACAO.SP.GOV.BR</t>
  </si>
  <si>
    <t>CENTRO DE ATEND SOCIEDUC AO ADOLESCENTE DE BATATAIS CI</t>
  </si>
  <si>
    <t>ALAMEDA ANTONIO DALPICOLO</t>
  </si>
  <si>
    <t>PEDAGCASABATATAIS@FUNDACACASA.SP.GOV.BR</t>
  </si>
  <si>
    <t>CEL JTO A EE SEVERINO MOREIRA BARBOSA</t>
  </si>
  <si>
    <t>JARDIM ODETE III</t>
  </si>
  <si>
    <t>QUINTA DA BOA VISTA (RESIDENCIAL)</t>
  </si>
  <si>
    <t xml:space="preserve">GALVAO </t>
  </si>
  <si>
    <t xml:space="preserve">E925512A@EDUCACAO.SP.GOV.BR </t>
  </si>
  <si>
    <t>BONIFACIO DE CARVALHO CORONEL</t>
  </si>
  <si>
    <t>AVENIDA DOUTOR AUGUSTO DE TOLEDO</t>
  </si>
  <si>
    <t>E009573A@EDUCACAO.SP.GOV.BR</t>
  </si>
  <si>
    <t>PRACA BARAO DO RIO PARDO</t>
  </si>
  <si>
    <t>JARDIM BOTANICO</t>
  </si>
  <si>
    <t>RUA NOSSA SENHORA DA CONCEICAO</t>
  </si>
  <si>
    <t>EDERA IRENE PEREIRA DE OLIVEIRA CARDOSO PROFESSORA</t>
  </si>
  <si>
    <t>RUA SAO JANUARIO</t>
  </si>
  <si>
    <t>E925925A@EDUCACAO.SP.GOV.BR</t>
  </si>
  <si>
    <t>ELIANE APARECIDA DANTAS DA SILVA PROFESSORA</t>
  </si>
  <si>
    <t xml:space="preserve">VALTER DE SOUZA COSTA </t>
  </si>
  <si>
    <t>E918623A@EDUCACAO.SP.GOV.BR</t>
  </si>
  <si>
    <t>JOAQUIM DE CARVALHO TERRA PROFESSOR</t>
  </si>
  <si>
    <t>RUA CORONEL SEABRA</t>
  </si>
  <si>
    <t>E008370A@EDUCACAO.SP.GOV.BR</t>
  </si>
  <si>
    <t>BAIRRO DO JARDIM</t>
  </si>
  <si>
    <t>SITIO JARDIM KM 12</t>
  </si>
  <si>
    <t>JARDIM SAO NICOLAU</t>
  </si>
  <si>
    <t>RUA WASHINGTON OSORIO DE OLIVEIRA</t>
  </si>
  <si>
    <t>JOAQUIM ANDRADE MEIRELLES PROFESSOR</t>
  </si>
  <si>
    <t xml:space="preserve">MARANDUBA </t>
  </si>
  <si>
    <t>E035373A@EDUCACAO.SP.GOV.BR</t>
  </si>
  <si>
    <t xml:space="preserve">CARIJOS </t>
  </si>
  <si>
    <t>DULCE CARNEIRO PROFESSORA</t>
  </si>
  <si>
    <t xml:space="preserve">GRANDE MADRUGADA </t>
  </si>
  <si>
    <t>E004935A@EDUCACAO.SP.GOV.BR</t>
  </si>
  <si>
    <t>JOSE ROBERTO MAGALHAES TEIXEIRA PREFEITO</t>
  </si>
  <si>
    <t>RUA JOSE ALVES FERREIRA</t>
  </si>
  <si>
    <t xml:space="preserve"> E065473A@EDUCACAO.SP.GOV.BR</t>
  </si>
  <si>
    <t>CARLOS JOSE RIBEIRO PROFESSOR</t>
  </si>
  <si>
    <t>RUA ADOLFO ANDRE</t>
  </si>
  <si>
    <t>E903848A@EDUCACAO.SP.GOV.BR</t>
  </si>
  <si>
    <t>PASCHOAL CARLOS MAGNO</t>
  </si>
  <si>
    <t>AV CEL LUIZ TENORIO BRITO</t>
  </si>
  <si>
    <t>E010285A@EDUCACAO.SP.GOV.BR</t>
  </si>
  <si>
    <t>MARIO DEDINI COMENDADOR</t>
  </si>
  <si>
    <t xml:space="preserve">RICARDO PINTO CESAR </t>
  </si>
  <si>
    <t>E048355A@EDUCACAO.SP.GOV.BR</t>
  </si>
  <si>
    <t>JOSE VILAGELIN NETO PROFESSOR</t>
  </si>
  <si>
    <t>RUA DOM LUIZ ANTONIO DE SOUZA</t>
  </si>
  <si>
    <t>E018211A@EDUCACAO.SP.GOV.BR</t>
  </si>
  <si>
    <t>QUINZE DE OUTUBRO</t>
  </si>
  <si>
    <t>E019823A@EDUCACAO.SP.GOV.BR</t>
  </si>
  <si>
    <t>ALVARO COTOMACCI PROFESSOR</t>
  </si>
  <si>
    <t>RUA TENENTE MOACYR BRILHANTE</t>
  </si>
  <si>
    <t>E907376A@EDUCACAO.SP.GOV.BR</t>
  </si>
  <si>
    <t>ANTONIO PERCILIANO GAUDENCIO</t>
  </si>
  <si>
    <t>RUA JULIETA VIEIRA</t>
  </si>
  <si>
    <t>E027479A@EDUCACAO.SP.GOV.BR</t>
  </si>
  <si>
    <t>MANOEL DA NOBREGA PADRE</t>
  </si>
  <si>
    <t>E000346A@EDUCACAO.SP.GOV.BR</t>
  </si>
  <si>
    <t>CENTRO ATEND SOCIOEDUC AO ADOLESC DE CARAGUATATUBA - CI</t>
  </si>
  <si>
    <t>PEDAGOGICO.CASACARAGUATATUBA@GMAIL.COM</t>
  </si>
  <si>
    <t>CANDIDO RODRIGUES DOUTOR</t>
  </si>
  <si>
    <t>PRACA BARAO DO RIO BRANCO</t>
  </si>
  <si>
    <t>E019112A@EDUCACAO.SP.GOV.BR</t>
  </si>
  <si>
    <t>JARDIM GUANHEMBU</t>
  </si>
  <si>
    <t>CARLOS FRANCISCO DE PAULA PROFESSOR</t>
  </si>
  <si>
    <t>RUA LARANJAL PAULISTA</t>
  </si>
  <si>
    <t>E018880A@EDUCACAO.SP.GOV.BR</t>
  </si>
  <si>
    <t>NEWTON PIMENTA NEVES PROFESSOR</t>
  </si>
  <si>
    <t xml:space="preserve">SUACUNA </t>
  </si>
  <si>
    <t>E046176A@EDUCACAO.SP.GOV.BR</t>
  </si>
  <si>
    <t>ALZIRA DIAS DE TOLEDO PIZA PROFA</t>
  </si>
  <si>
    <t>AVENIDA LUIGI ROMANIA</t>
  </si>
  <si>
    <t>E042778A@EDUCACAO.SP.GOV.BR</t>
  </si>
  <si>
    <t>JARDIM ZAIRA VIII</t>
  </si>
  <si>
    <t>RUA JOAO CESARIO SIMAO</t>
  </si>
  <si>
    <t>E434164A@EDUCACAO.SP.GOV.BR</t>
  </si>
  <si>
    <t>VILA ISOLINA MAZZEI</t>
  </si>
  <si>
    <t>JOSE AMBROSIO DOS SANTOS</t>
  </si>
  <si>
    <t>E033650A@EDUCACAO.SP.GOV.BR</t>
  </si>
  <si>
    <t>CENTRO ATEND SOCIOEDUC ADOLESCENTE CANDIO PORTINARI CI</t>
  </si>
  <si>
    <t>JARDIM ITAU</t>
  </si>
  <si>
    <t>RODOVIA GEOVANA APARECIDA DELIBERTO</t>
  </si>
  <si>
    <t>PEDAGCASAPORTINARI@FUNDACAOCASA.SP.GOV.BR</t>
  </si>
  <si>
    <t>MARIA EXPEDITA SILVA PROFESSORA</t>
  </si>
  <si>
    <t xml:space="preserve">ALFREDO SEBASTIAO DA SILVA </t>
  </si>
  <si>
    <t>E923400A@EDUCACAO.SP.GOV.BR</t>
  </si>
  <si>
    <t>ESTANISLAU AUGUSTO PROFESSOR</t>
  </si>
  <si>
    <t>RUA MAESTRO BRAGA</t>
  </si>
  <si>
    <t>E017875A@EDUCACAO.SP.GOV.BR</t>
  </si>
  <si>
    <t>LARGO JOSE BONIFACIO</t>
  </si>
  <si>
    <t>ANTONIO LUIZ BARREIROS</t>
  </si>
  <si>
    <t>E037576A@EDUCACAO.SP.GOV.BR</t>
  </si>
  <si>
    <t>CAROLINA CINTRA DA SILVEIRA PROFESSORA</t>
  </si>
  <si>
    <t>E041051A@EDUCACAO.SP.GOV.BR</t>
  </si>
  <si>
    <t>CID AUGUSTO GUELLI PROFESSOR</t>
  </si>
  <si>
    <t>JARDIM ANNY</t>
  </si>
  <si>
    <t>E006397A@EDUCACAO.SP.GOV.BR</t>
  </si>
  <si>
    <t>JOAO FIRMINO CORREIA DE ARAUJO DOUTOR</t>
  </si>
  <si>
    <t xml:space="preserve">MARIA AZEVEDO FLORENCE </t>
  </si>
  <si>
    <t>E008837A@EDUCACAO.SP.GOV.BR</t>
  </si>
  <si>
    <t>MARIO MARQUES DE OLIVEIRA PROFESSOR</t>
  </si>
  <si>
    <t>VILA SANTA CLARA</t>
  </si>
  <si>
    <t xml:space="preserve">BUENOPOLIS </t>
  </si>
  <si>
    <t>E001703A@EDUCACAO.SP.GOV.BR</t>
  </si>
  <si>
    <t>MARIO COVAS JUNIOR GOVERNADOR</t>
  </si>
  <si>
    <t>RUA DOUTOR ARCHIMEDES BAVA</t>
  </si>
  <si>
    <t>E923485A@EDUCACAO.SP.GOV.BR</t>
  </si>
  <si>
    <t>JOSE ROQUE DE ALMEIDA ROSA PROFESSOR</t>
  </si>
  <si>
    <t xml:space="preserve">AMADOR CALVILHO FERNANDES </t>
  </si>
  <si>
    <t>E903280A@EDUCACAO.SP.GOV.BR</t>
  </si>
  <si>
    <t>JORDINA AMARAL ARRUDA PROFESSORA</t>
  </si>
  <si>
    <t>RECREIO MARAJOARA</t>
  </si>
  <si>
    <t xml:space="preserve">REINERO CORRADINI </t>
  </si>
  <si>
    <t>E038957A@EDUCACAO.SP.GOV.BR</t>
  </si>
  <si>
    <t>RUA SANTA MARIA</t>
  </si>
  <si>
    <t>AUGUSTO BAILLOT PROF</t>
  </si>
  <si>
    <t>JARDIM SAO JOSE (ARTUR ALVIM)</t>
  </si>
  <si>
    <t xml:space="preserve">SUSANA DACRE </t>
  </si>
  <si>
    <t>E036559A@EDUCACAO.SP.GOV.BR</t>
  </si>
  <si>
    <t>CARLOS PASQUALE PROFESSOR</t>
  </si>
  <si>
    <t>LAGES MARQUES</t>
  </si>
  <si>
    <t>E038179A@EDUCACAO.SP.GOV.BR</t>
  </si>
  <si>
    <t>JUVENAL ALVIM MAJOR</t>
  </si>
  <si>
    <t>VILA THAIS</t>
  </si>
  <si>
    <t>ALAMEDA LUCAS NOGUEIRA GARCEZ</t>
  </si>
  <si>
    <t>E018041A@EDUCACAO.SP.GOV.BR</t>
  </si>
  <si>
    <t>PEDRO CELESTINO TONOLLI PROFESSOR</t>
  </si>
  <si>
    <t>JARDIM SAO JOAQUIM</t>
  </si>
  <si>
    <t xml:space="preserve">ARAPONGAS </t>
  </si>
  <si>
    <t>E924660A@EDUCACAO.SP.GOV.BR</t>
  </si>
  <si>
    <t>RUA IPIRANGA</t>
  </si>
  <si>
    <t>CEL JTO A EE ALCINDO BUENO DE ASSIS MINISTRO</t>
  </si>
  <si>
    <t>LUIZ LEME CORONEL</t>
  </si>
  <si>
    <t>BAIRRO AGUAS CLARAS</t>
  </si>
  <si>
    <t>AGUAS CLARAS</t>
  </si>
  <si>
    <t>E0564680A@EDUCACAO.SP.GOV.BR</t>
  </si>
  <si>
    <t>JOAO FELICIANO</t>
  </si>
  <si>
    <t xml:space="preserve">ALFREDO RAMOS </t>
  </si>
  <si>
    <t>E013821A@EDUCACAO.SP.GOV.BR</t>
  </si>
  <si>
    <t>JARDIM ARACATI II</t>
  </si>
  <si>
    <t xml:space="preserve">MARCELINO LEITAO DE OLIVEIRA </t>
  </si>
  <si>
    <t>E924684P@EDUCACAO.SP.GOV.BR</t>
  </si>
  <si>
    <t>MELVIN JONES</t>
  </si>
  <si>
    <t xml:space="preserve">LEANDRO DE SOUZA </t>
  </si>
  <si>
    <t>E039378A@EDUCACAO.SP.GOV.BR</t>
  </si>
  <si>
    <t>ORLANDO DRUMOND MURGEL ENGENHEIRO</t>
  </si>
  <si>
    <t>E032207A@EDUCACAO.SP.GOV.BR</t>
  </si>
  <si>
    <t>AVENIDA FERNANDO DE NORONHA</t>
  </si>
  <si>
    <t>ORLANDO HORACIO VITA PROFESSOR</t>
  </si>
  <si>
    <t>RUA DIOGO CABRERA</t>
  </si>
  <si>
    <t>E037746A@EDUCACAO.SP.GOV.BR</t>
  </si>
  <si>
    <t>PRAINHA BRANCA</t>
  </si>
  <si>
    <t>ESTRADA BERTIOGA</t>
  </si>
  <si>
    <t>VILA LINOPOLIS I</t>
  </si>
  <si>
    <t>ALDEIA ITAPU MIRIM</t>
  </si>
  <si>
    <t>BAIRRO VOTUPOCA</t>
  </si>
  <si>
    <t>E477783A@EDUCACAO.SP.GOV.BR</t>
  </si>
  <si>
    <t>ISABEL LUCCI DE OLIVEIRA PROFESSORA</t>
  </si>
  <si>
    <t>PARQUE ESPLANADA</t>
  </si>
  <si>
    <t>RUA JARDIM SUSPENSO</t>
  </si>
  <si>
    <t>E040691A@EDUCACAO.SP.GOV.BR</t>
  </si>
  <si>
    <t>NAZARETH</t>
  </si>
  <si>
    <t>JAMIL ABRAHAO SAAD</t>
  </si>
  <si>
    <t>E021775A@EDUCACAO.SP.GOV.BR</t>
  </si>
  <si>
    <t>EZEQUIEL CASTANHO PROF</t>
  </si>
  <si>
    <t>PRACA CORONEL ANIBAL CASTANHO</t>
  </si>
  <si>
    <t>E045251A@EDUCACAO.SP.GOV.BR</t>
  </si>
  <si>
    <t>LOUIS JOSEPH LEBRET PADRE</t>
  </si>
  <si>
    <t>E008412A@EDUCACAO.SP.GOV.BR</t>
  </si>
  <si>
    <t>MANASSES EPHRAIN PEREIRA PROFESSOR</t>
  </si>
  <si>
    <t>E048331A@EDUCACAO.SP.GOV.BR</t>
  </si>
  <si>
    <t>CONCEICAO DA COSTA NEVES DEPUTADA</t>
  </si>
  <si>
    <t>E910582A@EDUCACAO.SP.GOV.BR</t>
  </si>
  <si>
    <t>OSVALDO RAMOS</t>
  </si>
  <si>
    <t>DIRCE REIS</t>
  </si>
  <si>
    <t>E027170A@EDUCACAO.SP.GOV.BR</t>
  </si>
  <si>
    <t>BENEDITA DE OLIVEIRA ALE PROFESSORA</t>
  </si>
  <si>
    <t>JARDIM COCAIA</t>
  </si>
  <si>
    <t>RUA SAO JOAO DEL REY</t>
  </si>
  <si>
    <t>E037497A@EDUCACAO.SP.GOV.BR</t>
  </si>
  <si>
    <t>MORAIS PACHECO PROF</t>
  </si>
  <si>
    <t>PARQUE BOA VISTA</t>
  </si>
  <si>
    <t xml:space="preserve">PRIMEIRO DE MAIO QUADRA </t>
  </si>
  <si>
    <t>E025458A@EDUCACAO.SP.GOV.BR</t>
  </si>
  <si>
    <t>SANDRA APARECIDA DE ARAUJO PROFESSORA</t>
  </si>
  <si>
    <t>RUA JOAQUIM TAVARES DOS SANTOS</t>
  </si>
  <si>
    <t>E924337A@EDUCACAO.SP.GOV.BR</t>
  </si>
  <si>
    <t>RUA CONSELHEIRO ANTONIO PRADO</t>
  </si>
  <si>
    <t>VICENTE CASALE PADOVANI PROFESSOR</t>
  </si>
  <si>
    <t xml:space="preserve">LUIZ STEFANI </t>
  </si>
  <si>
    <t>E901052A@EDUCACAO.SP.GOV.BR</t>
  </si>
  <si>
    <t>MARIA ISABEL GIUDICE DE ALBUQUERQUE CAVALCANTI PROFA</t>
  </si>
  <si>
    <t>RUA LEONOR DE MORAES</t>
  </si>
  <si>
    <t>E904909A@EDUCACAO.SP.GOV.BR</t>
  </si>
  <si>
    <t>PAULO GRASSI BONILHA DR</t>
  </si>
  <si>
    <t>E029488A@EDUCACAO.SP.GOV.BR</t>
  </si>
  <si>
    <t>ISAURA VALENTINI HANSER PROFA</t>
  </si>
  <si>
    <t>RUA JOAO ROSOLEN</t>
  </si>
  <si>
    <t>E041836A@EDUCACAO.SP.GOV.BR</t>
  </si>
  <si>
    <t>CICERO CANUTO DE LIMA PASTOR</t>
  </si>
  <si>
    <t>MORRO DO INDIO</t>
  </si>
  <si>
    <t xml:space="preserve">CIPOTUBA </t>
  </si>
  <si>
    <t>E048719A@EDUCACAO.SP.GOV.BR</t>
  </si>
  <si>
    <t>HOMERO DOS SANTOS FORTE PROFESSOR</t>
  </si>
  <si>
    <t>E037606A@EDUCACAO.SP.GOV.BR</t>
  </si>
  <si>
    <t>OSWALDO CATALANO</t>
  </si>
  <si>
    <t xml:space="preserve">FILIPE CAMARAO </t>
  </si>
  <si>
    <t>E002264A@EDUCACAO.SP.GOV.BR</t>
  </si>
  <si>
    <t>RUA CONCEICAO MONTE ALEGRE</t>
  </si>
  <si>
    <t>PAULO LUIZ DECOURT PROFESSOR</t>
  </si>
  <si>
    <t>RUA VICENTE CELESTINO</t>
  </si>
  <si>
    <t>E913923A@EDUCACAO.SP.GOV.BR</t>
  </si>
  <si>
    <t>JOSE AYLTON FALCAO PROFESSOR</t>
  </si>
  <si>
    <t>RESIDENCIAL NOVA ESPERANCA</t>
  </si>
  <si>
    <t xml:space="preserve">LUIZ FLAVIO MARCONDES DE OLIVEIRA </t>
  </si>
  <si>
    <t>E922626A@EDUCACAO.SP.GOV.BR</t>
  </si>
  <si>
    <t>RICARDO CAMPOLIM DE ALMEIDA NETO</t>
  </si>
  <si>
    <t>E915117A@EDUCACAO.SP.GOV.BR</t>
  </si>
  <si>
    <t>FRANCISCO DAMANTE PROFESSOR</t>
  </si>
  <si>
    <t>E017942A@EDUCACAO.SP.GOV.BR</t>
  </si>
  <si>
    <t>PROFESSORA LENY APPARECIDA PAGOTTO BOER</t>
  </si>
  <si>
    <t>JARDIM BOER I</t>
  </si>
  <si>
    <t xml:space="preserve">GLORIA </t>
  </si>
  <si>
    <t>E578575A@EDUCACAO.SP.GOV.BR</t>
  </si>
  <si>
    <t>MARIA MAGDALENA DE OLIVEIRA DONA COTA</t>
  </si>
  <si>
    <t>RUA DAS HORTENCIAS</t>
  </si>
  <si>
    <t>E033133A@EDUCACAO.SP.GOV.BR</t>
  </si>
  <si>
    <t>CEL JTO A EE CONRADO SIVILA ALSINA PADRE</t>
  </si>
  <si>
    <t>E048471@EDUCACAO.SP.GOV.BR</t>
  </si>
  <si>
    <t>REPUBLICA DOMINICANA</t>
  </si>
  <si>
    <t>255 A</t>
  </si>
  <si>
    <t>E046401A@EDUCACAO.SP.GOV.BR</t>
  </si>
  <si>
    <t>JOSE QUIRINO CAVALCANTE</t>
  </si>
  <si>
    <t>RUA JOAO AUGUSTO DE ALMEIDA</t>
  </si>
  <si>
    <t>E032906A@EDUCACAO.SP.GOV.BR</t>
  </si>
  <si>
    <t>PURCINA ELISA DE ALMEIDA PROFA</t>
  </si>
  <si>
    <t xml:space="preserve">MADALENA LOURENCO BRUNO </t>
  </si>
  <si>
    <t>E029877A@EDUCACAO.SP.GOV.BR</t>
  </si>
  <si>
    <t>ANTONIO DA CRUZ PAYAO PROF</t>
  </si>
  <si>
    <t>E012890A@EDUCACAO.SP.GOV.BR</t>
  </si>
  <si>
    <t>WALDEMAR RODRIGUES DA SILVA PASTOR</t>
  </si>
  <si>
    <t>JARDIM ORLY</t>
  </si>
  <si>
    <t xml:space="preserve">JENNY LIND </t>
  </si>
  <si>
    <t>E910338A@EDUCACAO.SP.GOV.BR</t>
  </si>
  <si>
    <t>FRANCISCO DE ASSIS PIRES CORREA PROFESSOR</t>
  </si>
  <si>
    <t>RUA SILVIANOPOLIS</t>
  </si>
  <si>
    <t>E043746A@EDUCACAO.SP.GOV.BR</t>
  </si>
  <si>
    <t>VILLA LOBOS MAESTRO</t>
  </si>
  <si>
    <t>PIRANGI</t>
  </si>
  <si>
    <t>E022706A@EDUCACAO.SP.GOV.BR</t>
  </si>
  <si>
    <t>MARIA DE LOURDES TEIXEIRA</t>
  </si>
  <si>
    <t>E909221A@EDUCACAO.SP.GOV.BR</t>
  </si>
  <si>
    <t>HERMINIA GUGLIANO PROFESSORA</t>
  </si>
  <si>
    <t>RUA DOUTOR JORGE LOBATO</t>
  </si>
  <si>
    <t>E023905A@EDUCACAO.SP.GOV.BR</t>
  </si>
  <si>
    <t>RAQUEL DE CASTRO FERREIRA PROFESSORA</t>
  </si>
  <si>
    <t xml:space="preserve">LEOMIL </t>
  </si>
  <si>
    <t>E011548A@EDUCACAO.SP.GOV.BR</t>
  </si>
  <si>
    <t>AMADEU ODORICO DE SOUZA</t>
  </si>
  <si>
    <t>(ANTIGO SITIO MATO DENTRO)</t>
  </si>
  <si>
    <t>AVENIDA NOSSA SENHORA DOS NAVEGANTES</t>
  </si>
  <si>
    <t>E904661A@EDUCACAO.SP.GOV.BR</t>
  </si>
  <si>
    <t>SEBASTIAO PEREIRA VIDAL</t>
  </si>
  <si>
    <t>VILA URUPES</t>
  </si>
  <si>
    <t>E040514A@EDUCACAO.SP.GOV.BR</t>
  </si>
  <si>
    <t>MAURO DE OLIVEIRA PROFESSOR</t>
  </si>
  <si>
    <t>RUA PEDRO SOARES DE ALMEIDA</t>
  </si>
  <si>
    <t>E003554A@EDUCACAO.SP.GOV.BR</t>
  </si>
  <si>
    <t>SALVADOR BOVE PROFESSOR</t>
  </si>
  <si>
    <t>RUA ALBERTO DEGRANDE</t>
  </si>
  <si>
    <t>E903917A@EDUCACAO.SP.GOV.BR</t>
  </si>
  <si>
    <t>SHINQUICHI AGARI</t>
  </si>
  <si>
    <t xml:space="preserve">JOAO MAXIMIANO MAFRA </t>
  </si>
  <si>
    <t>E002999A@EDUCACAO.SP.GOV.BR</t>
  </si>
  <si>
    <t>BENEDICTO CALDEIRA PROFESSOR</t>
  </si>
  <si>
    <t xml:space="preserve">JOSE SALVADOR PAZZOBOM </t>
  </si>
  <si>
    <t>E010900A@EDUCACAO.SP.GOV.BR</t>
  </si>
  <si>
    <t>JEAN PIAGET</t>
  </si>
  <si>
    <t xml:space="preserve">MARIA COPEINSKI </t>
  </si>
  <si>
    <t>E041294A@EDUCACAO.SP.GOV.BR</t>
  </si>
  <si>
    <t>NIDELSE MARTINS DE ALMEIDA PROFESSORA</t>
  </si>
  <si>
    <t>E041324A@EDUCACAO.SP.GOV.BR</t>
  </si>
  <si>
    <t>JARDIM IRAPUA</t>
  </si>
  <si>
    <t xml:space="preserve">MARIA BENEDITA TEIXEIRA LEITE </t>
  </si>
  <si>
    <t>CEL JTO A EE PROFESSORA FANNY MONZONI SANTOS</t>
  </si>
  <si>
    <t>E429351A@EDUCACAO.SP.GOV.BR</t>
  </si>
  <si>
    <t>CENTRO ATEND SOCIO-ED ADOLESC ITAPETININGA-ESPERANCA-CI</t>
  </si>
  <si>
    <t>CASAESPERANCA@CASA.SP.GOV.BR</t>
  </si>
  <si>
    <t>E042006A@EDUCACAO.SP.GOV.BR</t>
  </si>
  <si>
    <t>ADELIO FERRAZ DE CASTRO</t>
  </si>
  <si>
    <t>E017802A@EDUCACAO.SP.GOV.BR</t>
  </si>
  <si>
    <t>APARECIDA FERREIRA DOURADO DE CARVALHO PROFESSORA</t>
  </si>
  <si>
    <t>AVENIDA ANTONIO MORY</t>
  </si>
  <si>
    <t>E036419A@EDUCACAO.SP.GOV.BR</t>
  </si>
  <si>
    <t xml:space="preserve">MARIA CAMPOS SALTO </t>
  </si>
  <si>
    <t>IRACEMA RAUEN MACIEL PROFESSORA</t>
  </si>
  <si>
    <t xml:space="preserve">BENFICA </t>
  </si>
  <si>
    <t>E048161A@EDUCACAO.SP.GOV.BR</t>
  </si>
  <si>
    <t xml:space="preserve">SIQUEIRA BUENO </t>
  </si>
  <si>
    <t>GERALDO DE REZENDE BARAO</t>
  </si>
  <si>
    <t>RUA JERONIMO PATTARO</t>
  </si>
  <si>
    <t>E018521A@EDUCACAO.SP.GOV.BR</t>
  </si>
  <si>
    <t>ANTONIO BERNARDES DE OLIVEIRA PROFESSOR</t>
  </si>
  <si>
    <t xml:space="preserve">JEAN MAROT </t>
  </si>
  <si>
    <t>E044398A@EDUCACAO.SP.GOV.BR</t>
  </si>
  <si>
    <t>MARIO SALES SOUTO ENGENHEIRO</t>
  </si>
  <si>
    <t>E009726A@EDUCACAO.SP.GOV.BR</t>
  </si>
  <si>
    <t>DONIZETTI TAVARES DE LIMA PADRE</t>
  </si>
  <si>
    <t>RUA CORONEL MANOEL SOUZA MEIRELLES</t>
  </si>
  <si>
    <t>E019008A@EDUCACAO.SP.GOV.BR</t>
  </si>
  <si>
    <t>ANTONIO ODILON FRANCESCHINI PREFEITO</t>
  </si>
  <si>
    <t xml:space="preserve">VILAREJO </t>
  </si>
  <si>
    <t>E070233A@EDUCACAO.SP.GOV.BR</t>
  </si>
  <si>
    <t>CENTRO ATEND SOCIO-EDUC ADOLESCENTE - RIO NEGRO 25 - CI</t>
  </si>
  <si>
    <t>UIRIONEGRO@CASA.SP.GOV.BR</t>
  </si>
  <si>
    <t>DANTE ALIGHIERI VITA PROFESSOR</t>
  </si>
  <si>
    <t>CYRENIA ARRUDA CAMARGO</t>
  </si>
  <si>
    <t>E035907A@EDUCACAO.SP.GOV.BR</t>
  </si>
  <si>
    <t>NELSON FERNANDES</t>
  </si>
  <si>
    <t>PRACA ZEQUINHA DE ABREU</t>
  </si>
  <si>
    <t>E024284A@EDUCACAO.SP.GOV.BR</t>
  </si>
  <si>
    <t>GASTAO RAMOS PROFESSOR</t>
  </si>
  <si>
    <t>TRES MONTANHAS</t>
  </si>
  <si>
    <t xml:space="preserve">SERRA DAS ANTAS </t>
  </si>
  <si>
    <t>E038684A@EDUCACAO.SP.GOV.BR</t>
  </si>
  <si>
    <t>JARDIM DOS PIMENTAS</t>
  </si>
  <si>
    <t xml:space="preserve">JABOATAO </t>
  </si>
  <si>
    <t>E269402A@EDUCACAO.SP.GOV.BR</t>
  </si>
  <si>
    <t>SEBASTIAO DE OLIVEIRA ROCHA PROFESSOR</t>
  </si>
  <si>
    <t>RUA PADRE TEIXEIRA</t>
  </si>
  <si>
    <t>ITAJU</t>
  </si>
  <si>
    <t>CENTRO DE ATEND SOCIOEDUC AO ADOLESC BELA VISTA CI</t>
  </si>
  <si>
    <t>JOSE CARLOS DONADELI PANICE PROF</t>
  </si>
  <si>
    <t xml:space="preserve">EDNA BERTONCINI COMPARINI </t>
  </si>
  <si>
    <t>E922444A@EDUCACAO.SP.GOV.BR</t>
  </si>
  <si>
    <t>ROBERTO MANGE</t>
  </si>
  <si>
    <t>AVENIDA CARLOS ALBERTO BASTOS MACHADO</t>
  </si>
  <si>
    <t>E039159A@EDUCACAO.SP.GOV.BR</t>
  </si>
  <si>
    <t>DEMOSTHENES MARQUES PROFESSOR</t>
  </si>
  <si>
    <t>RUA  ALENCAR ARARIPE</t>
  </si>
  <si>
    <t>E004273A@EDUCACAO.SP.GOV.BR</t>
  </si>
  <si>
    <t>JOAO TEIXEIRA DE ARAUJO PROFESSOR</t>
  </si>
  <si>
    <t>BRABANCIA</t>
  </si>
  <si>
    <t>RUA ANTONIO GONCALVES GUERRA</t>
  </si>
  <si>
    <t>E014588A@EDUCACAO.SP.GOV.BR</t>
  </si>
  <si>
    <t>VILA MAGINI II</t>
  </si>
  <si>
    <t>E923825A@EDUCACAO.SP.GOV.BR</t>
  </si>
  <si>
    <t>JARDIM DONA FRANCISCA</t>
  </si>
  <si>
    <t>OROSIMBO MAIA</t>
  </si>
  <si>
    <t>AVENIDA ANDRADE NEVES</t>
  </si>
  <si>
    <t>E018351A@EDUCACAO.SP.GOV.BR</t>
  </si>
  <si>
    <t>CENTRO ATEND SOCIO-EDUC AO ADOLESCENTE - ITAQUERA-CI</t>
  </si>
  <si>
    <t>MIGUEL IGNACIO CURI</t>
  </si>
  <si>
    <t>AURELIO BUARQUE DE HOLANDA FERREIRA PROF</t>
  </si>
  <si>
    <t>JOSE GRAVONSKI DOUTOR</t>
  </si>
  <si>
    <t>E909191A@EDUCACAO.SP.GOV.BR</t>
  </si>
  <si>
    <t>JORGE ANDRADE</t>
  </si>
  <si>
    <t>5B</t>
  </si>
  <si>
    <t>E902640A@EDUCACAO.SP.GOV.BR</t>
  </si>
  <si>
    <t>LYDIA HELENA FRANDSEN STUHR PROFESSORA</t>
  </si>
  <si>
    <t>RUA JOAO LOPES HIDALGO</t>
  </si>
  <si>
    <t>E043102A@EDUCACAO.SP.GOV.BR</t>
  </si>
  <si>
    <t xml:space="preserve">ANDRE CURSINO DOS SANTOS </t>
  </si>
  <si>
    <t>ANTONIO DE PADUA PRADO PROFESSOR</t>
  </si>
  <si>
    <t>RUA SERAPHIN GILBERTO CANDELO</t>
  </si>
  <si>
    <t>E047788A@EDUCACAO.SP.GOV.BR</t>
  </si>
  <si>
    <t>JOSE CHEDIAK</t>
  </si>
  <si>
    <t>E001880A@EDUCACAO.SP.GOV.BR</t>
  </si>
  <si>
    <t>SALVADOR RAMOS DE MOURA PROF</t>
  </si>
  <si>
    <t>RUA JOSE ANTONIO SANCHES</t>
  </si>
  <si>
    <t>E031461A@EDUCACAO.SP.GOV.BR</t>
  </si>
  <si>
    <t>MARIA IZABEL SAMPAIO VIDAL</t>
  </si>
  <si>
    <t>PADRE NOBREGA</t>
  </si>
  <si>
    <t xml:space="preserve">SAMPAIO VIDAL </t>
  </si>
  <si>
    <t>E033819A@EDUCACAO.SP.GOV.BR</t>
  </si>
  <si>
    <t>JARDIM MYRNA II</t>
  </si>
  <si>
    <t>AVENIDA CARLOS ALBERT0 BASTOS MACHADO</t>
  </si>
  <si>
    <t>E924015A@EDUCACAO.SP.GOV.BR</t>
  </si>
  <si>
    <t>AURELIANO LEITE DOUTOR</t>
  </si>
  <si>
    <t xml:space="preserve">NAIR LUCIOLA RODRIGUES </t>
  </si>
  <si>
    <t>E010881A@EDUCACAO.SP.GOV.BR</t>
  </si>
  <si>
    <t>ORESTES LADEIRA PE</t>
  </si>
  <si>
    <t>JARDIM DULCE MARIA</t>
  </si>
  <si>
    <t>RUA DAS AZALEIAS</t>
  </si>
  <si>
    <t>E020485A@EDUCACAO.SP.GOV.BR</t>
  </si>
  <si>
    <t>KATIA MARIA TARIFA LEME TONELLI PROFA</t>
  </si>
  <si>
    <t>JD PROGRESSO</t>
  </si>
  <si>
    <t>RUA MAXIMO GORKI</t>
  </si>
  <si>
    <t>E050428A@EDUCACAO.SP.GOV.BR</t>
  </si>
  <si>
    <t>SOLEMAR</t>
  </si>
  <si>
    <t>TEODORO SAO</t>
  </si>
  <si>
    <t>RUA LAZARO DE ALMEIDA CAMPOS</t>
  </si>
  <si>
    <t>E925081A@EDUCACAO.SP.GOV.BR</t>
  </si>
  <si>
    <t>FRANCISCO BRASILIENSE FUSCO DOUTOR</t>
  </si>
  <si>
    <t>E039317A@EDUCACAO.SP.GOV.BR</t>
  </si>
  <si>
    <t>E035270A@EDUCACAO.SP.GOV.BR</t>
  </si>
  <si>
    <t>RUA JOSE BARBOSA</t>
  </si>
  <si>
    <t>ALDEIA TAKUARI TY</t>
  </si>
  <si>
    <t>BAIRRO ACARAU</t>
  </si>
  <si>
    <t>E495219A@EDUCACAO.SP.GOV.BR</t>
  </si>
  <si>
    <t xml:space="preserve">BARAO DO RIO BRANCO </t>
  </si>
  <si>
    <t>PRACA ROOSEVELT</t>
  </si>
  <si>
    <t>E026670A@EDUCACAO.SP.GOV.BR</t>
  </si>
  <si>
    <t>CEL JTO EE SOPHIA GABRIEL DE OLIVEIRA PROFA</t>
  </si>
  <si>
    <t>PRACA ARCHIMEDES GURGEL</t>
  </si>
  <si>
    <t>E900266A@EDUCACAO.SP.GOV.BR</t>
  </si>
  <si>
    <t>RUA BARAO DE JUNDIAI</t>
  </si>
  <si>
    <t>E019537A@EDUCACAO.SP.GOV.BR</t>
  </si>
  <si>
    <t>WALTER BARRETTO MELCHERT PROF</t>
  </si>
  <si>
    <t xml:space="preserve">JOSE FAZZIO </t>
  </si>
  <si>
    <t>E900217A@EDUCACAO.SP.GOV.BR</t>
  </si>
  <si>
    <t>MARIO FRANCISCON</t>
  </si>
  <si>
    <t>E907182A@EDUCACAO.SP.GOV.BR</t>
  </si>
  <si>
    <t>SIMAO DA SILVA</t>
  </si>
  <si>
    <t>E024235A@EDUCACAO.SP.GOV.BR</t>
  </si>
  <si>
    <t>ANTONIO REGINATO PROF</t>
  </si>
  <si>
    <t>E043242A@EDUCACAO.SP.GOV.BR</t>
  </si>
  <si>
    <t>JOAO SILVA PROFESSOR</t>
  </si>
  <si>
    <t>E004923A@EDUCACAO.SP.GOV.BR</t>
  </si>
  <si>
    <t>ELZA MIGUEL FRANCISCO PROFESSORA</t>
  </si>
  <si>
    <t>E024727A@EDUCACAO.SP.GOV.BR</t>
  </si>
  <si>
    <t>JOSE SANCHES POSTIGO DEPUTADO</t>
  </si>
  <si>
    <t>AVENIDA OSVALDO CRUZ</t>
  </si>
  <si>
    <t>E032165A@EDUCACAO.SP.GOV.BR</t>
  </si>
  <si>
    <t>FERRUCIO CHIARATTI</t>
  </si>
  <si>
    <t>E905847A@EDUCACAO.SP.GOV.BR</t>
  </si>
  <si>
    <t>JACQUES YVES COUSTEAU COMANDANTE</t>
  </si>
  <si>
    <t>RUA BENEDITO LUCAS PARREIRA</t>
  </si>
  <si>
    <t>E921087A@EDUCACAO.SP.GOV.BR</t>
  </si>
  <si>
    <t>RUA 28</t>
  </si>
  <si>
    <t>MARIO NAKATA PROFESSOR</t>
  </si>
  <si>
    <t xml:space="preserve">EURACHIO MAURICIO </t>
  </si>
  <si>
    <t>E036158A@EDUCACAO.SP.GOV.BR</t>
  </si>
  <si>
    <t>NELI HELENA ASSIS DE ANDRADE PROFESSORA</t>
  </si>
  <si>
    <t>RUA ARISTIDES XAVIER DE BRITO</t>
  </si>
  <si>
    <t>E042638A@EDUCACAO.SP.GOV.BR</t>
  </si>
  <si>
    <t>EMILIA ANNA ANTONIO PROFESSORA</t>
  </si>
  <si>
    <t>RUA MORAS</t>
  </si>
  <si>
    <t>E005927A@EDUCACAO.SP.GOV.BR</t>
  </si>
  <si>
    <t>PAULO CAMILO DE CAMARGO</t>
  </si>
  <si>
    <t>RUA CATULO DA PAIXAO CEARENSE</t>
  </si>
  <si>
    <t>E907595A@EDUCACAO.SP.GOV.BR</t>
  </si>
  <si>
    <t>GABRIEL PINTO DE FARIA PROFESSOR</t>
  </si>
  <si>
    <t>RUA CORONEL ACACIO PIEDADE</t>
  </si>
  <si>
    <t>E015441A@EDUCACAO.SP.GOV.BR</t>
  </si>
  <si>
    <t>CENTRO DE RESSOCIALIZACAO FEMININO DE RIO CLARO</t>
  </si>
  <si>
    <t xml:space="preserve">12 BE </t>
  </si>
  <si>
    <t>PENITENCIARIA DE JUNQUEIROPOLIS</t>
  </si>
  <si>
    <t>KM 638,2 VICINAL ALCIDES CANOLA KM 2</t>
  </si>
  <si>
    <t>RIBEIRAO DO SUL</t>
  </si>
  <si>
    <t xml:space="preserve">TOMAS DE SANTA MARIA </t>
  </si>
  <si>
    <t>PARQUE RESIDENCIAL MARIA ELMIRA</t>
  </si>
  <si>
    <t>VILA FURLAN</t>
  </si>
  <si>
    <t>ANTONIO MESSIAS SZYMANSKI PROFESSOR</t>
  </si>
  <si>
    <t xml:space="preserve">JOSE RICARDO NALLE </t>
  </si>
  <si>
    <t xml:space="preserve">E007845A@EDUCACAO.SP.GOV.BR       </t>
  </si>
  <si>
    <t>VILA ARIZONA I</t>
  </si>
  <si>
    <t>JARDIM ZELIA</t>
  </si>
  <si>
    <t xml:space="preserve">SEBASTIAO JOSE DE ALMEIDA </t>
  </si>
  <si>
    <t>E923709A@EDUCACAO.SP.GOV.BR</t>
  </si>
  <si>
    <t>THIMOTEO VAN DEN BROECK FREI</t>
  </si>
  <si>
    <t xml:space="preserve">MARIA DIANA FREIRE MARMORA </t>
  </si>
  <si>
    <t>E041142A@EDUCACAO.SP.GOV.BR</t>
  </si>
  <si>
    <t>ALBERTO VELLONE PADRE</t>
  </si>
  <si>
    <t>RUA BENEDITO NOVO</t>
  </si>
  <si>
    <t>E915944A@EDUCACAO.SP.GOV.BR</t>
  </si>
  <si>
    <t>ADALBERTO MECCA SAMPAIO PROFESSOR</t>
  </si>
  <si>
    <t>CHACARA QUIRIRI</t>
  </si>
  <si>
    <t>E914800A@EDUCACAO.SP.GOV.BR</t>
  </si>
  <si>
    <t>FRANCISCO DUARTE</t>
  </si>
  <si>
    <t>RUA SAMUEL KLEPACH</t>
  </si>
  <si>
    <t>E033947A@EDUCACAO.SP.GOV.BR</t>
  </si>
  <si>
    <t>AGUA VERMELHA</t>
  </si>
  <si>
    <t>GABRIEL RIBEIRO DOS SANTOS DOUTOR</t>
  </si>
  <si>
    <t>RUA MAJOR JOAO NOGUEIRA DE LIMA</t>
  </si>
  <si>
    <t>E011228A@EDUCACAO.SP.GOV.BR</t>
  </si>
  <si>
    <t>REPUBLICA DA VENEZUELA II</t>
  </si>
  <si>
    <t xml:space="preserve">E285785A@EDUCACAO.SP.GOV.BR    </t>
  </si>
  <si>
    <t>ANA CANDIDA DE BARROS MOLINA PROFESSORA</t>
  </si>
  <si>
    <t xml:space="preserve">SAIGIRO NAKAMURA </t>
  </si>
  <si>
    <t>E013572A@EDUCACAO.SP.GOV.BR</t>
  </si>
  <si>
    <t>JOAQUIM SILVIO NOGUEIRA</t>
  </si>
  <si>
    <t>E028642A@EDUCACAO.SP.GOV.BR</t>
  </si>
  <si>
    <t>JARDIM CEREJEIRAS</t>
  </si>
  <si>
    <t>PRACA TIRADENTES</t>
  </si>
  <si>
    <t>DELCIO DE SOUZA CUNHA PROFESSOR</t>
  </si>
  <si>
    <t>(ANTIGO JARDIM IRAN )</t>
  </si>
  <si>
    <t>RUA BELIZE</t>
  </si>
  <si>
    <t>E904697A@EDUCACAO.SP.GOV.BR</t>
  </si>
  <si>
    <t xml:space="preserve">RUA PROJETADA </t>
  </si>
  <si>
    <t>JOSE ANTONIO DE MENDONCA</t>
  </si>
  <si>
    <t>E027376A@EDUCACAO.SP.GOV.BR</t>
  </si>
  <si>
    <t>MARIA OLIMPIA DE SOUZA QUEIROZ MACIEL</t>
  </si>
  <si>
    <t>RUA ANTONIO QUERUBIM</t>
  </si>
  <si>
    <t>E902159A@EDUCACAO.SP.GOV.BR</t>
  </si>
  <si>
    <t>RUBENS ZAMITH PROFESSOR</t>
  </si>
  <si>
    <t>RESIDENCIAL VALE DAS ACACIAS</t>
  </si>
  <si>
    <t>E901520A@EDUCACAO.SP.GOV.BR</t>
  </si>
  <si>
    <t>RUA 14</t>
  </si>
  <si>
    <t>RUI BLOEM</t>
  </si>
  <si>
    <t>RUA DOS BOGARIS</t>
  </si>
  <si>
    <t>E004832A@EDUCACAO.SP.GOV.BR</t>
  </si>
  <si>
    <t>IRALDO ANTONIO MARTINS DE TOLEDO</t>
  </si>
  <si>
    <t>AVENIDA PEDRO ANTONIO GOMES</t>
  </si>
  <si>
    <t>E031598A@EDUCACAO.SP.GOV.BR</t>
  </si>
  <si>
    <t>VIRGILIA RODRIGUES ALVES DE CARVALHO PINTO</t>
  </si>
  <si>
    <t>RUA DOMINGOS BARBIERI</t>
  </si>
  <si>
    <t>E004224A@EDUCACAO.SP.GOV.BR</t>
  </si>
  <si>
    <t>JOAQUIM GARCIA SALVADOR PROFESSOR</t>
  </si>
  <si>
    <t>E005800A@EDUCACAO.SP.GOV.BR</t>
  </si>
  <si>
    <t>JOAQUIM FRANCO DE ALMEIDA CORONEL</t>
  </si>
  <si>
    <t>JAMBEIRO</t>
  </si>
  <si>
    <t>RUA MAJOR GURGEL</t>
  </si>
  <si>
    <t>E013699A@EDUCACAO.SP.GOV.BR</t>
  </si>
  <si>
    <t>NELSON ALVES DE GODOY DR</t>
  </si>
  <si>
    <t>CENTRO (TRES PONTES)</t>
  </si>
  <si>
    <t xml:space="preserve">RACHID KASSOUF </t>
  </si>
  <si>
    <t>E017565A@EDUCACAO.SP.GOV.BR</t>
  </si>
  <si>
    <t>PEDRO MORGANTI COMENDADOR</t>
  </si>
  <si>
    <t>ALAMEDA DOS ESTADOS</t>
  </si>
  <si>
    <t>E021878A@EDUCACAO.SP.GOV.BR</t>
  </si>
  <si>
    <t>AVENIDA BRIGADEIRO FARIA LIMA</t>
  </si>
  <si>
    <t>ANDRE BROCA PROF</t>
  </si>
  <si>
    <t>E012877A@EDUCACAO.SP.GOV.BR</t>
  </si>
  <si>
    <t>GASPAR RICARDO JUNIOR DR</t>
  </si>
  <si>
    <t>E016858A@EDUCACAO.SP.GOV.BR</t>
  </si>
  <si>
    <t>MARIA LEONI</t>
  </si>
  <si>
    <t>PRACA CARMEM MIRANDA</t>
  </si>
  <si>
    <t>E005988A@EDUCACAO.SP.GOV.BR</t>
  </si>
  <si>
    <t>STELA MACHADO</t>
  </si>
  <si>
    <t>VILA PACIFICO</t>
  </si>
  <si>
    <t xml:space="preserve">WENCESLAU BRAZ QUADRA </t>
  </si>
  <si>
    <t>15-73</t>
  </si>
  <si>
    <t>E025297A@EDUCACAO.SP.GOV.BR</t>
  </si>
  <si>
    <t>CEL JTO A EE ORIGENES LESSA</t>
  </si>
  <si>
    <t>MACEDO SOARES EMBAIXADOR</t>
  </si>
  <si>
    <t>CITY BARRETOS</t>
  </si>
  <si>
    <t>E022457A@EDUCACAO.SP.GOV.BR</t>
  </si>
  <si>
    <t>JOAO BORGES PROFESSOR</t>
  </si>
  <si>
    <t>E002173A@EDUCACAO.SP.GOV.BR</t>
  </si>
  <si>
    <t>PAULO DE CASTRO FERREIRA JUNIOR JORNALISTA</t>
  </si>
  <si>
    <t>RUA JORGE FADLO</t>
  </si>
  <si>
    <t>E925615A@EDUCACAO.SP.GOV.BR</t>
  </si>
  <si>
    <t>DARWIN FELIX PROF</t>
  </si>
  <si>
    <t>E013018A@EDUCACAO.SP.GOV.BR</t>
  </si>
  <si>
    <t>PROFESSOR VIVALTER KERCHE DE CAMARGO</t>
  </si>
  <si>
    <t>RUA ZUMBI DOS PALMARES</t>
  </si>
  <si>
    <t>E926012A@EDUCACAO.SP.GOV.BR</t>
  </si>
  <si>
    <t>MARILENE DE LURDES LISBOA SINGH PROFESSORA</t>
  </si>
  <si>
    <t>RUA ANTONIO VICENTE DE MELO</t>
  </si>
  <si>
    <t>E026864A@EDUCACAO.SP.GOV.BR</t>
  </si>
  <si>
    <t>JOSE DE BARROS MARTINS EDITOR</t>
  </si>
  <si>
    <t>E913443A@EDUCACAO.SP.GOV.BR</t>
  </si>
  <si>
    <t>FRANCISCO PEREIRA DA ROCHA DOUTOR</t>
  </si>
  <si>
    <t>E012294A@EDUCACAO.SP.GOV.BR</t>
  </si>
  <si>
    <t>JOAO BATISTA BOTELHO</t>
  </si>
  <si>
    <t>RUA FLORO MARTINS VIEIRA</t>
  </si>
  <si>
    <t>E029816A@EDUCACAO.SP.GOV.BR</t>
  </si>
  <si>
    <t>CENTRO ATEND SOCIO-EDUC AO ADOLESCENTE DE ATIBAIA-CI</t>
  </si>
  <si>
    <t>CHACARAS FERNAO DIAS</t>
  </si>
  <si>
    <t xml:space="preserve">ZINIAS </t>
  </si>
  <si>
    <t>CASAATIBAIA@FUNDACAOCASA.SP.GOV.BR</t>
  </si>
  <si>
    <t>NAGIB IZAR</t>
  </si>
  <si>
    <t xml:space="preserve">MONTE CARDOSO </t>
  </si>
  <si>
    <t>E044271A@EDUCACAO.SP.GOV.BR</t>
  </si>
  <si>
    <t>MARIA APARECIDA FRANCA BARBOSA DE ARAUJO PROFESSORA</t>
  </si>
  <si>
    <t>AVENIDA HONORIO FERREIRA PEDROSA</t>
  </si>
  <si>
    <t>E906748A@EDUCACAO.SP.GOV.BR</t>
  </si>
  <si>
    <t>FRANCISCO VICENTE LOPES GONCALVES PROFESSOR</t>
  </si>
  <si>
    <t xml:space="preserve">RODOLFO SCHULT </t>
  </si>
  <si>
    <t>E044885A@EDUCACAO.SP.GOV.BR</t>
  </si>
  <si>
    <t>JARDIM NOVA CUMBICA II</t>
  </si>
  <si>
    <t>E925986A@EDUCACAO.SP.GOV.BR</t>
  </si>
  <si>
    <t>JOSE AUGUSTO LEITE FRANCO PROFESSOR</t>
  </si>
  <si>
    <t xml:space="preserve">IRAUNA </t>
  </si>
  <si>
    <t>E008692A@EDUCACAO.SP.GOV.BR</t>
  </si>
  <si>
    <t>LINCOLN FELICIANO</t>
  </si>
  <si>
    <t>AVENIDA NOSSA SENHORA DA LAPA</t>
  </si>
  <si>
    <t>E011630A@EDUCACAO.SP.GOV.BR</t>
  </si>
  <si>
    <t>MIGUEL JORGE</t>
  </si>
  <si>
    <t>RUA DOMINGOS PADOVAN</t>
  </si>
  <si>
    <t>E900771A@EDUCACAO.SP.GOV.BR</t>
  </si>
  <si>
    <t>PARQUE DOS SONHOS 9A</t>
  </si>
  <si>
    <t>E474859A@EDUCACAO.SP.GOV.BR</t>
  </si>
  <si>
    <t>ARMINDA SBRISSIA IRMA</t>
  </si>
  <si>
    <t xml:space="preserve">BENEDITO DE ABREU </t>
  </si>
  <si>
    <t>E042936A@EDUCACAO.SP.GOV.BR</t>
  </si>
  <si>
    <t>JARDIM MONTE VERDE</t>
  </si>
  <si>
    <t>MARIO DE ANDRADE</t>
  </si>
  <si>
    <t>E003992A@EDUCACAO.SP.GOV.BR</t>
  </si>
  <si>
    <t>PLINIO GONCALVES DE OLIVEIRA SANTOS</t>
  </si>
  <si>
    <t>RUA PEDRO ESBORIOL</t>
  </si>
  <si>
    <t>E011204A@EDUCACAO.SP.GOV.BR</t>
  </si>
  <si>
    <t>JARDIM MARIA DIRCE III</t>
  </si>
  <si>
    <t>RUA TREZE DE JULHO</t>
  </si>
  <si>
    <t>E925111A@EDUCACAO.SP.GOV.BR</t>
  </si>
  <si>
    <t>ERGILIA MICELLI PROFA</t>
  </si>
  <si>
    <t>RUA DR JOSE DE FREITAS MADEIRA</t>
  </si>
  <si>
    <t>E046085A@EDUCACAO.SP.GOV.BR</t>
  </si>
  <si>
    <t>IRIA BARBIERI VITA PROFESSORA</t>
  </si>
  <si>
    <t>JARDIM SANTA CLAUDIA</t>
  </si>
  <si>
    <t>RUA DOS BRANDIMARTE</t>
  </si>
  <si>
    <t>E911446A@EDUCACAO.SP.GOV.BR</t>
  </si>
  <si>
    <t>JOSE GERALDO DE LIMA PROF EE</t>
  </si>
  <si>
    <t xml:space="preserve">ANTONIO MARIANO </t>
  </si>
  <si>
    <t>E005373A@EDUCACAO.SP.GOV.BR</t>
  </si>
  <si>
    <t>VICTOR CIVITA</t>
  </si>
  <si>
    <t xml:space="preserve">REGIANI </t>
  </si>
  <si>
    <t>E915737A@EDUCACAO.SP.GOV.BR</t>
  </si>
  <si>
    <t>BATISTA CEPELOS</t>
  </si>
  <si>
    <t>E010595A@EDUCACAO.SP.GOV.BR</t>
  </si>
  <si>
    <t>JOSE DA COSTA PROFESSOR</t>
  </si>
  <si>
    <t>JARDIM TRINTA E UM DE MARCO</t>
  </si>
  <si>
    <t>E011685A@EDUCACAO.SP.GOV.BR</t>
  </si>
  <si>
    <t>ARTHUR FRANCISCO ANDRIGHETTI</t>
  </si>
  <si>
    <t>SAO JOAO DO MARINHEIRO</t>
  </si>
  <si>
    <t>AVENIDA NEISSER MACHADO</t>
  </si>
  <si>
    <t>E029269A@EDUCACAO.SP.GOV.BR</t>
  </si>
  <si>
    <t>ALBERTO FERREIRA REZENDE PROFESSOR</t>
  </si>
  <si>
    <t>AVENIDA RICIERI CHIQUETTO</t>
  </si>
  <si>
    <t>E019549A@EDUCACAO.SP.GOV.BR</t>
  </si>
  <si>
    <t>JEREMIAS DE PAULA EDUARDO</t>
  </si>
  <si>
    <t>RUA GUSTAVO DE GODOY</t>
  </si>
  <si>
    <t>E023668A@EDUCACAO.SP.GOV.BR</t>
  </si>
  <si>
    <t>VILA COUTO</t>
  </si>
  <si>
    <t>JOAO BATISTA SOLDE</t>
  </si>
  <si>
    <t>JARDIM DAS MARGARIDAS</t>
  </si>
  <si>
    <t>MAUA VISCONDE</t>
  </si>
  <si>
    <t>E041373A@EDUCACAO.SP.GOV.BR</t>
  </si>
  <si>
    <t>NICOLINO MORENA DOUTOR</t>
  </si>
  <si>
    <t>ROSEMARY DE MELLO MOREIRA PEREIRA PROFESSORA</t>
  </si>
  <si>
    <t xml:space="preserve">JOSE HENRIQUE DIAS </t>
  </si>
  <si>
    <t>E905331A@EDUCACAO.SP.GOV.BR</t>
  </si>
  <si>
    <t>JOAO ROSA CORONEL</t>
  </si>
  <si>
    <t>E016871A@EDUCACAO.SP.GOV.BR</t>
  </si>
  <si>
    <t>JOAO AMOS COMENIUS</t>
  </si>
  <si>
    <t xml:space="preserve">ESTEVAO MENDONCA </t>
  </si>
  <si>
    <t>E004736A@EDUCACAO.SP.GOV.BR</t>
  </si>
  <si>
    <t>HUMBERTO DE CAMPOS INSTITUTO POPULAR</t>
  </si>
  <si>
    <t>RUA IRMA SERAFINA</t>
  </si>
  <si>
    <t>E907481A@EDUCACAO.SP.GOV.BR</t>
  </si>
  <si>
    <t>MARIA APARECIDA QUEIROZ CASARI PROFESSORA</t>
  </si>
  <si>
    <t>RUA ARMANDO SALES</t>
  </si>
  <si>
    <t>E032244A@EDUCACAO.SP.GOV.BR</t>
  </si>
  <si>
    <t>SHIRO KYONO DEPUTADO</t>
  </si>
  <si>
    <t>E902226A@EDUCACAO.SP.GOV.BR</t>
  </si>
  <si>
    <t>LAURINDA CARDOSO MELLO FREIRE PROFESSORA</t>
  </si>
  <si>
    <t xml:space="preserve">FELIPE CAMARAO </t>
  </si>
  <si>
    <t>E006661A@EDUCACAO.SP.GOV.BR</t>
  </si>
  <si>
    <t>RUA PROJETADA - A</t>
  </si>
  <si>
    <t>E034952A@EDUCACAO.SP.GOV.BR</t>
  </si>
  <si>
    <t>APARECIDA DE FATIMA SILVA PROFESSORA</t>
  </si>
  <si>
    <t xml:space="preserve">ARAGUARI </t>
  </si>
  <si>
    <t>E902093A@EDUCACAO.SP.GOV.BR</t>
  </si>
  <si>
    <t>KM 349</t>
  </si>
  <si>
    <t>DIRETOR RICARDO GENESIO DA SILVA</t>
  </si>
  <si>
    <t>JARDIM CIPAVA II</t>
  </si>
  <si>
    <t>AVENIDA PIEDADE COIADO GARCIA ARCOR</t>
  </si>
  <si>
    <t>E925627A@EDUCACAO.SP.GOV.BR</t>
  </si>
  <si>
    <t>LEVI CARNEIRO</t>
  </si>
  <si>
    <t>AVENIDA ANTONIO CARLOS BENJAMIN DOS SANTOS</t>
  </si>
  <si>
    <t>E005290A@EDUCACAO.SP.GOV.BR</t>
  </si>
  <si>
    <t>DARCY SILVEIRA VAZ PROFESSOR</t>
  </si>
  <si>
    <t>RUA JOAO SILVEIRA</t>
  </si>
  <si>
    <t>E048012A@EDUCACAO.SP.GOV.BR</t>
  </si>
  <si>
    <t>CEL JTO A EE PORPHYRIO DA PAZ GENERAL</t>
  </si>
  <si>
    <t>RUA PRESIDENTE COSTA E SILVA</t>
  </si>
  <si>
    <t>E018892A@EDUCACAO.SP.GOV.BR</t>
  </si>
  <si>
    <t>AVENIDA RUI BARBOSA LIMA</t>
  </si>
  <si>
    <t>ESTHER CARPINELLI RIBAS PROFESSORA</t>
  </si>
  <si>
    <t>RUA LUIZ MARQUES SANTOS</t>
  </si>
  <si>
    <t>E045275A@EDUCACAO.SP.GOV.BR</t>
  </si>
  <si>
    <t>JOSE MONTEIRO BOANOVA PROFESSOR</t>
  </si>
  <si>
    <t>RUA DALTON</t>
  </si>
  <si>
    <t>SYLVIA DE MELLO PROFESSORA</t>
  </si>
  <si>
    <t>VILA ANTARTICA</t>
  </si>
  <si>
    <t>E037242A@EDUCACAO.SP.GOV.BR</t>
  </si>
  <si>
    <t xml:space="preserve">ANTONIO DE COUROS </t>
  </si>
  <si>
    <t>E000619A@EDUCACAO.SP.GOV.BR</t>
  </si>
  <si>
    <t>CEEJA RICARDO JOSE POCI MENDES</t>
  </si>
  <si>
    <t>VILA CABRAL</t>
  </si>
  <si>
    <t>RUA ERIC VERHULST</t>
  </si>
  <si>
    <t>E980031A@EDUCACAO.SP.GOV.BR</t>
  </si>
  <si>
    <t>ALCINA MORAES SALLES PROFA</t>
  </si>
  <si>
    <t xml:space="preserve">TARIANA </t>
  </si>
  <si>
    <t>E045412A@EDUCACAO.SP.GOV.BR</t>
  </si>
  <si>
    <t xml:space="preserve">LUIS PILLA </t>
  </si>
  <si>
    <t>ANA MACIEIRA DE OLIVEIRA</t>
  </si>
  <si>
    <t>PEDRAS</t>
  </si>
  <si>
    <t>AVENIDA IVO MARIO ISAAC PIRES, KM 1</t>
  </si>
  <si>
    <t>E010625A@EDUCACAO.SP.GOV.BR</t>
  </si>
  <si>
    <t>MARCOS ALEXANDRE SODRE PROFESSOR</t>
  </si>
  <si>
    <t xml:space="preserve">CAFEZAL </t>
  </si>
  <si>
    <t>E919299A@EDUCACAO.SP.GOV.BR</t>
  </si>
  <si>
    <t>PENITENCIARIA NESTOR CANOA</t>
  </si>
  <si>
    <t>AVENIDA DR OSVALDO BRANDI DE FARIA</t>
  </si>
  <si>
    <t>JOSE DE CAMARGO BARROS DOM</t>
  </si>
  <si>
    <t>E018673A@EDUCACAO.SP.GOV.BR</t>
  </si>
  <si>
    <t>E496601A@EDUCACAO.SP.GOV.BR</t>
  </si>
  <si>
    <t>JOSE JORGE DO AMARAL PROFESSOR</t>
  </si>
  <si>
    <t xml:space="preserve">FRANCISCO MARIOTTO </t>
  </si>
  <si>
    <t>E008904A@EDUCACAO.SP.GOV.BR</t>
  </si>
  <si>
    <t>MARIA LUIZA DE GUIMARAES MEDEIROS PROFESSORA</t>
  </si>
  <si>
    <t>E013754A@EDUCACAO.SP.GOV.BR</t>
  </si>
  <si>
    <t>APARECIDA DE LOURDES MORAIS ARAUJO PROFESSORA</t>
  </si>
  <si>
    <t>JARDIM RIO DOURO</t>
  </si>
  <si>
    <t>RUA FORTE DO SANTO ANTONIO</t>
  </si>
  <si>
    <t>E924404A@EDUCACAO.SP.GOV.BR</t>
  </si>
  <si>
    <t>JOSE MARUN ATALLA</t>
  </si>
  <si>
    <t>E901829A@EDUCACAO.SP.GOV.BR</t>
  </si>
  <si>
    <t>JARDIM MONTESANO</t>
  </si>
  <si>
    <t>E061591A@EDUCACAO.SP.GOV.BR</t>
  </si>
  <si>
    <t>EPITACIO PESSOA</t>
  </si>
  <si>
    <t>RUA FREI PACIFICO MONTEFALCO</t>
  </si>
  <si>
    <t>E015362A@EDUCACAO.SP.GOV.BR</t>
  </si>
  <si>
    <t>DEZESSETE</t>
  </si>
  <si>
    <t>RUA ASTEROIDE BETA</t>
  </si>
  <si>
    <t>E079893A@EDUCACAO.SP.GOV.BR</t>
  </si>
  <si>
    <t>VILA SAO NICOLAU</t>
  </si>
  <si>
    <t>MAGALI ALONSO PROFESSORA</t>
  </si>
  <si>
    <t>VILA TUPI  QUIETUDE</t>
  </si>
  <si>
    <t>AVENIDA MINISTRO MARCOS FREIRE</t>
  </si>
  <si>
    <t>E045196A@EDUCACAO.SP.GOV.BR</t>
  </si>
  <si>
    <t xml:space="preserve">BOROROS </t>
  </si>
  <si>
    <t>E909836A@EDUCACAO.SP.GOV.BR</t>
  </si>
  <si>
    <t xml:space="preserve">ANGA </t>
  </si>
  <si>
    <t>OLINDO DARTORA DR</t>
  </si>
  <si>
    <t>AVENIDA OTAVIO SPIGAROLLO</t>
  </si>
  <si>
    <t>E005599A@EDUCACAO.SP.GOV.BR</t>
  </si>
  <si>
    <t>JOAO OMETTO</t>
  </si>
  <si>
    <t>ASTROGILDO ARRUDA PROF</t>
  </si>
  <si>
    <t xml:space="preserve">DOMINGOS DO SACRAMENTO </t>
  </si>
  <si>
    <t>E037035A@EDUCACAO.SP.GOV.BR</t>
  </si>
  <si>
    <t>CENTRO ATEND SOCIOEDUC AO ADOLESCENTE JATOBA 28 CI</t>
  </si>
  <si>
    <t>JARDIM MASE</t>
  </si>
  <si>
    <t>PIETRO PETRI</t>
  </si>
  <si>
    <t>RUA JOAO PEDRO MIZIARA</t>
  </si>
  <si>
    <t>E005745A@EDUCACAO.SP.GOV.BR</t>
  </si>
  <si>
    <t>OZIAS LUCIO DOS SANTOS</t>
  </si>
  <si>
    <t>PRODUCAOPACAEMBU@IG.COM.BR</t>
  </si>
  <si>
    <t>ANTONIA CARLOTA GOMES PROFESSORA</t>
  </si>
  <si>
    <t>RUA SAO LUIZ DO PARAITINGA</t>
  </si>
  <si>
    <t>CENTRO DE DETENCAO PROVISORIA DE PONTAL</t>
  </si>
  <si>
    <t>ROD ARMANDO DE SALLES OLIVEIRA SP 322</t>
  </si>
  <si>
    <t>EAT@CDPPONTAL.SAP.SP.GOV.BR</t>
  </si>
  <si>
    <t>MARIA JOSEFINA KUHLMANN FLAQUER PROFESSORA</t>
  </si>
  <si>
    <t xml:space="preserve">NOEL ROSA </t>
  </si>
  <si>
    <t>E007845A@EDUCACAO.SP.GOV.BR</t>
  </si>
  <si>
    <t>CEL JTO A EE HORACIO MANLEY LANE</t>
  </si>
  <si>
    <t>ANTOINE DE SAINT EXUPERY</t>
  </si>
  <si>
    <t>VILA CARBONE</t>
  </si>
  <si>
    <t>RUA ANTONIO RIBEIRO DE MORAIS</t>
  </si>
  <si>
    <t>E000383A@EDUCACAO.SP.GOV.BR</t>
  </si>
  <si>
    <t>ISMAEL AGUIAR LEME</t>
  </si>
  <si>
    <t>AVENIDA DOUTOR JOSE ADRIANO MARREY JUNIOR</t>
  </si>
  <si>
    <t>E018036A@EDUCACAO.SP.GOV.BR</t>
  </si>
  <si>
    <t>SALVADOR MORENO MUNHOZ</t>
  </si>
  <si>
    <t>RUA CARLOS HERLING</t>
  </si>
  <si>
    <t>JARDIM NOSSA SENHORA APARECIDA</t>
  </si>
  <si>
    <t>ICAPARA</t>
  </si>
  <si>
    <t>RUA VITORINO ANTONIO DA SILVA</t>
  </si>
  <si>
    <t>GIANFRANCESCO S B M GUARNIERI</t>
  </si>
  <si>
    <t>RUA ITAPIRA</t>
  </si>
  <si>
    <t>E922250A@EDUCACAO.SP.GOV.BR</t>
  </si>
  <si>
    <t>GENTILA GUIZZI PINATTI</t>
  </si>
  <si>
    <t>RUA ALBINO SALVIONI</t>
  </si>
  <si>
    <t>E027492A@EDUCACAO.SP.GOV.BR</t>
  </si>
  <si>
    <t>JARDIM BI-CENTENARIO</t>
  </si>
  <si>
    <t xml:space="preserve">PAULINO ALBEJANTE </t>
  </si>
  <si>
    <t>E035919A@EDUCACAO.SP.GOV.BR</t>
  </si>
  <si>
    <t>IRENE DE ASSIS SAES PROFA</t>
  </si>
  <si>
    <t xml:space="preserve">TUPININQUINS </t>
  </si>
  <si>
    <t>E037936A@EDUCACAO.SP.GOV.BR</t>
  </si>
  <si>
    <t>CUIABA</t>
  </si>
  <si>
    <t>LUIZ AMARAL WAGNER PROF</t>
  </si>
  <si>
    <t>E001053A@EDUCACAO.SP.GOV.BR</t>
  </si>
  <si>
    <t>PRACA RIO BRANCO</t>
  </si>
  <si>
    <t>ANTONIO KASSAWARA KATUTOK</t>
  </si>
  <si>
    <t>E030211A@EDUCACAO.SP.GOV.BR</t>
  </si>
  <si>
    <t>CEL JTO A EE MONSENHOR NORA</t>
  </si>
  <si>
    <t>RUA MONSENHOR MOYSES NORA</t>
  </si>
  <si>
    <t>E985302A@EDUCACAO.SP.GOV.BR</t>
  </si>
  <si>
    <t>A HEBRAICA</t>
  </si>
  <si>
    <t xml:space="preserve">ALZIRO ZARUR </t>
  </si>
  <si>
    <t>E909026A@EDUCACAO.SP.GOV.BR</t>
  </si>
  <si>
    <t>GODOFREDO FURTADO</t>
  </si>
  <si>
    <t>RUA JOAO MOURA</t>
  </si>
  <si>
    <t>E003839A@EDUCACAO.SP.GOV.BR</t>
  </si>
  <si>
    <t>ANTONIO FIGUEIREDO NAVAS COMENDADOR</t>
  </si>
  <si>
    <t>RUA GENTIL MOREIRA</t>
  </si>
  <si>
    <t>E035233A@EDUCACAO.SP.GOV.BR</t>
  </si>
  <si>
    <t>MARQUES DE SAO VICENTE</t>
  </si>
  <si>
    <t>AVENIDA DOUTOR BERNARDINO DE CAMPOS</t>
  </si>
  <si>
    <t>E011927A@EDUCACAO.SP.GOV.BR</t>
  </si>
  <si>
    <t>ENNIO CHIESA PROFESSOR</t>
  </si>
  <si>
    <t>JARDIM DOURADO</t>
  </si>
  <si>
    <t xml:space="preserve">MARIANO MANZONI </t>
  </si>
  <si>
    <t>E005782A@EDUCACAO.SP.GOV.BR</t>
  </si>
  <si>
    <t>BELKICE MANHAES REIS PROFESSORA</t>
  </si>
  <si>
    <t>CIDADE NOVA AMERICA</t>
  </si>
  <si>
    <t xml:space="preserve">JANE VANINE CAPOZI </t>
  </si>
  <si>
    <t>E916812A@EDUCACAO.SP.GOV.BR</t>
  </si>
  <si>
    <t>LEONARDO SOARES RODRIGUES</t>
  </si>
  <si>
    <t>AVENIDA EMBUIA</t>
  </si>
  <si>
    <t>E036663A@EDUCACAO.SP.GOV.BR</t>
  </si>
  <si>
    <t>ANTONIO AUGUSTO LOPES DE OLIVEIRA JUNIOR</t>
  </si>
  <si>
    <t>VILA LIDIA</t>
  </si>
  <si>
    <t>AVENIDA PREFEITO JOSE PIMENTA NEVES</t>
  </si>
  <si>
    <t>E049566A@EDUCACAO.SP.GOV.BR</t>
  </si>
  <si>
    <t>PARQUE RESIDENCIAL AEROPORTO</t>
  </si>
  <si>
    <t>PENITENCIARIA II DE SAO VICENTE</t>
  </si>
  <si>
    <t>KM 282</t>
  </si>
  <si>
    <t>RODOVIA PADRE MANOEL DA NOBREGA</t>
  </si>
  <si>
    <t>JOAO.FERREIRALIMA@SAP.SP.GOV.BR</t>
  </si>
  <si>
    <t>MARIA VIRGINIA MANSUR BIAGI PROFESSORA</t>
  </si>
  <si>
    <t>RUA JOSE ZANELLA</t>
  </si>
  <si>
    <t>E919433A@EDUCACAO.SP.GOV.BR</t>
  </si>
  <si>
    <t>ROSSINE CAMARGO GUARNIERI</t>
  </si>
  <si>
    <t>PARQUE FLORESTAL</t>
  </si>
  <si>
    <t>E913431A@EDUCACAO.SP.GOV.BR</t>
  </si>
  <si>
    <t>CEL JTO A EE TORQUATO CALEIRO</t>
  </si>
  <si>
    <t>RUA LIBERO BADARO</t>
  </si>
  <si>
    <t>KM 34</t>
  </si>
  <si>
    <t>IZABEL PRINCESA</t>
  </si>
  <si>
    <t>IRACEMA BRASIL DE SIQUEIRA PROFESSORA</t>
  </si>
  <si>
    <t>VILA AUREA MARIA</t>
  </si>
  <si>
    <t xml:space="preserve">MANOEL MARGARIDO </t>
  </si>
  <si>
    <t>E041117A@EDUCACAO.SP.GOV.BR</t>
  </si>
  <si>
    <t>ZALINA ROLIM DONA</t>
  </si>
  <si>
    <t>E002471A@EDUCACAO.SP.GOV.BR</t>
  </si>
  <si>
    <t>CACILDA CACAPAVA DE OLIVEIRA PROFESSORA</t>
  </si>
  <si>
    <t xml:space="preserve">AMELIA RODRIGUES </t>
  </si>
  <si>
    <t>E904797A@EDUCACAO.SP.GOV.BR</t>
  </si>
  <si>
    <t>GABRIELLA MONTEIRO DE ATHAYDE MARCONDES PROFESSORA</t>
  </si>
  <si>
    <t>CAPITAO AVELINO ALVES PEREIRA</t>
  </si>
  <si>
    <t>E013432A@EDUCACAO.SP.GOV.BR</t>
  </si>
  <si>
    <t>LEONOR OLIVEIRA MARTINS PROFESSORA</t>
  </si>
  <si>
    <t>DOS LEITES</t>
  </si>
  <si>
    <t>ESTRADA VICINAL ANTONIO VICHI</t>
  </si>
  <si>
    <t>E910132A@EDUCACAO.SP.GOV.BR</t>
  </si>
  <si>
    <t>CASIMIRO DE ABREU</t>
  </si>
  <si>
    <t>RUA CORONEL JORDAO</t>
  </si>
  <si>
    <t>E000978A@EDUCACAO.SP.GOV.BR</t>
  </si>
  <si>
    <t>MARIA BARBIERI DE FREITAS DONA</t>
  </si>
  <si>
    <t>AVENIDA FLORIANO PEIXOTO</t>
  </si>
  <si>
    <t>E034629A@EDUCACAO.SP.GOV.BR</t>
  </si>
  <si>
    <t>MAURICIO MONTECCHI</t>
  </si>
  <si>
    <t>AVENIDA ACRE</t>
  </si>
  <si>
    <t>E022755A@EDUCACAO.SP.GOV.BR</t>
  </si>
  <si>
    <t>CARLOS TANCLER PROFESSOR</t>
  </si>
  <si>
    <t>RUA RICIERI DELBONI</t>
  </si>
  <si>
    <t>E909415A@EDUCACAO.SP.GOV.BR</t>
  </si>
  <si>
    <t xml:space="preserve">JOAO TONIOLLI </t>
  </si>
  <si>
    <t>E350588A@EDUCACAO.SP.GOV.BR</t>
  </si>
  <si>
    <t>CENTRO ATEND SOCIO-EDUC AO ADOLESCENTE S B DO CAMPO I CI</t>
  </si>
  <si>
    <t>MARINHA FERREIRA DO NASCIMENTO PROFESSORA</t>
  </si>
  <si>
    <t>E904788A@EDUCACAO.SP.GOV.BR</t>
  </si>
  <si>
    <t>QUADRA 144</t>
  </si>
  <si>
    <t>AVENIDA DOS BARRAGEIROS</t>
  </si>
  <si>
    <t>E043631A@EDUCACAO.SP.GOV.BR</t>
  </si>
  <si>
    <t>FERNANDO CAMPOS ROSAS PROFESSOR</t>
  </si>
  <si>
    <t>RUA ANGELO DAMIAO</t>
  </si>
  <si>
    <t>E900631A@EDUCACAO.SP.GOV.BR</t>
  </si>
  <si>
    <t>MYRTHES THEREZINHA ASSAD VILLELA PROFA</t>
  </si>
  <si>
    <t xml:space="preserve">FIRMO DE OLIVEIRA </t>
  </si>
  <si>
    <t>E044921A@EDUCACAO.SP.GOV.BR</t>
  </si>
  <si>
    <t>EDMUNDO DE CARVALHO DOUTOR</t>
  </si>
  <si>
    <t>RUA TIBERIO</t>
  </si>
  <si>
    <t>E003591A@EDUCACAO.SP.GOV.BR</t>
  </si>
  <si>
    <t>CAETANO MUNHOZ PREFEITO</t>
  </si>
  <si>
    <t>PRADO</t>
  </si>
  <si>
    <t>E017620A@EDUCACAO.SP.GOV.BR</t>
  </si>
  <si>
    <t xml:space="preserve">BARRETOS </t>
  </si>
  <si>
    <t>ALDEIA ARACA MIRIM</t>
  </si>
  <si>
    <t>RIBEIRAO VERMELHO</t>
  </si>
  <si>
    <t>E568430A@EDUCACAO.SP.GOV.BR</t>
  </si>
  <si>
    <t>JARDIM MAZZA</t>
  </si>
  <si>
    <t xml:space="preserve">CARMEM ESCABIA MOTTA COELHO </t>
  </si>
  <si>
    <t>MANOEL AUGUSTO VIEIRA NETO DESEMBARGADOR</t>
  </si>
  <si>
    <t>RUA MARQUES DE SANTO AMARO</t>
  </si>
  <si>
    <t>E049013A@EDUCACAO.SP.GOV.BR</t>
  </si>
  <si>
    <t>VARGINHA</t>
  </si>
  <si>
    <t>BAIRRO DA VARGINHA</t>
  </si>
  <si>
    <t>MARIA FRIZZARIN PROFA</t>
  </si>
  <si>
    <t>JARDIM MIRANDOLA</t>
  </si>
  <si>
    <t xml:space="preserve">UDINE </t>
  </si>
  <si>
    <t>E435442A@EDUCACAO.SP.GOV.BR</t>
  </si>
  <si>
    <t>PLINIO NEGRAO</t>
  </si>
  <si>
    <t>E005198A@EDUCACAO.SP.GOV.BR</t>
  </si>
  <si>
    <t>SIMPLICIANO CAMPOLIM DE ALMEIDA</t>
  </si>
  <si>
    <t>RUA SALATIEL DAVID MUZEL</t>
  </si>
  <si>
    <t>E015428A@EDUCACAO.SP.GOV.BR</t>
  </si>
  <si>
    <t>LUIZ VAZ DE CAMOES</t>
  </si>
  <si>
    <t xml:space="preserve">JOAO PEDRO LUNA </t>
  </si>
  <si>
    <t>E902883A@EDUCACAO.SP.GOV.BR</t>
  </si>
  <si>
    <t>E014424A@EDUCACAO.SP.GOV.BR</t>
  </si>
  <si>
    <t>SOMENZARI</t>
  </si>
  <si>
    <t>ERNESTO FONSECA DOUTOR</t>
  </si>
  <si>
    <t>CHAVANTES NOVO</t>
  </si>
  <si>
    <t>PRACA DOS ESTUDANTES</t>
  </si>
  <si>
    <t>E033893A@EDUCACAO.SP.GOV.BR</t>
  </si>
  <si>
    <t>JOAO DIAS DA SILVEIRA PROFESSOR</t>
  </si>
  <si>
    <t>JOSE APPARECIDO MUNHOZ PROFESSOR</t>
  </si>
  <si>
    <t>JARDIM CONSERVANI</t>
  </si>
  <si>
    <t>RUA DEPUTADO ULYSSES GUIMARAES</t>
  </si>
  <si>
    <t>E924854A@EDUCACAO.SP.GOV.BR</t>
  </si>
  <si>
    <t>JOSE RIBEIRO GUIMARAES</t>
  </si>
  <si>
    <t>E916961A@EDUCACAO.SP.GOV.BR</t>
  </si>
  <si>
    <t>NOVA GUANABARA</t>
  </si>
  <si>
    <t>ERICO DE ABREU SODRE</t>
  </si>
  <si>
    <t>RUA PROFESSORA LUDOVINA CREDIDIO PEIXOTO</t>
  </si>
  <si>
    <t>E004716A@EDUCACAO.SP.GOV.BR</t>
  </si>
  <si>
    <t>FRANCISCO RIBEIRO SOARES JUNIOR</t>
  </si>
  <si>
    <t>E023358A@EDUCACAO.SP.GOV.BR</t>
  </si>
  <si>
    <t>PEDRO MORAES CAVALCANTI</t>
  </si>
  <si>
    <t>JARDIM NOVA IGUACU</t>
  </si>
  <si>
    <t xml:space="preserve">DOIS CORREGOS </t>
  </si>
  <si>
    <t>E020989A@EDUCACAO.SP.GOV.BR</t>
  </si>
  <si>
    <t>ALDEIA RIO BRANCO II</t>
  </si>
  <si>
    <t>E100407A@EDUCACAO.SP.GOV.BR</t>
  </si>
  <si>
    <t>CEL JTO A EE HENRIQUE LESPINASSE PROF</t>
  </si>
  <si>
    <t>RUA CORONEL ANTONIO BELTRUDES</t>
  </si>
  <si>
    <t>E023059A@EDUCACAO.SP.GOV.BR</t>
  </si>
  <si>
    <t>MARIA DA CONCEICAO MOURA BRANCO PROFESSORA</t>
  </si>
  <si>
    <t>E009477A@EDUCACAO.SP.GOV.BR</t>
  </si>
  <si>
    <t>HAROLDO GUIMARAES BASTOS ENGENHEIRO</t>
  </si>
  <si>
    <t>RUA LUCI ERCILIA</t>
  </si>
  <si>
    <t>E026906A@EDUCACAO.SP.GOV.BR</t>
  </si>
  <si>
    <t>RITA FERRAZ CASELLI PROFESSORA</t>
  </si>
  <si>
    <t>E024211A@EDUCACAO.SP.GOV.BR</t>
  </si>
  <si>
    <t>CAMPOS DE SAO JOSE</t>
  </si>
  <si>
    <t>MIQUELINA PEDROSO MAGNANI PROFESSORA</t>
  </si>
  <si>
    <t>E914769A@EDUCACAO.SP.GOV.BR</t>
  </si>
  <si>
    <t>DORIVAL CALAZANS LUZ PROF</t>
  </si>
  <si>
    <t>VILA IRMAOS ANDRADE</t>
  </si>
  <si>
    <t>E026448A@EDUCACAO.SP.GOV.BR</t>
  </si>
  <si>
    <t>FRANCISCO ALVES MOURAO PROFESSOR</t>
  </si>
  <si>
    <t>RUA ADELINA MARIA DE JESUS</t>
  </si>
  <si>
    <t>E902500A@EDUCACAO.SP.GOV.BR</t>
  </si>
  <si>
    <t>JARDIM SANTA</t>
  </si>
  <si>
    <t>BENEDITO ANTONIO FILHO</t>
  </si>
  <si>
    <t>E461635A@EDUCACAO.SP.GOV.BR</t>
  </si>
  <si>
    <t>NERCY AMELIA MARTELINI DAHER PROFESSORA</t>
  </si>
  <si>
    <t>RUA ALUIZIO DE AZEVEDO</t>
  </si>
  <si>
    <t>E043333A@EDUCACAO.SP.GOV.BR</t>
  </si>
  <si>
    <t>JOAO MANOEL DO AMARAL</t>
  </si>
  <si>
    <t xml:space="preserve">LA SALLE </t>
  </si>
  <si>
    <t>E022073A@EDUCACAO.SP.GOV.BR</t>
  </si>
  <si>
    <t>LEONINA ALVES CONEGLIAN PROFA</t>
  </si>
  <si>
    <t>E025902A@EDUCACAO.SP.GOV.BR</t>
  </si>
  <si>
    <t>RUA VINTE</t>
  </si>
  <si>
    <t>RINALDO POLI PREFEITO</t>
  </si>
  <si>
    <t xml:space="preserve">AVENIDA MARTINS JUNIOR </t>
  </si>
  <si>
    <t>E900126A@EDUCACAO.SP.GOV.BR</t>
  </si>
  <si>
    <t>HONORIO MONTEIRO DOUTOR</t>
  </si>
  <si>
    <t xml:space="preserve">MAGONDI </t>
  </si>
  <si>
    <t>E036705A@EDUCACAO.SP.GOV.BR</t>
  </si>
  <si>
    <t>PONTES GESTAL</t>
  </si>
  <si>
    <t>BAIRRO SANTA RITA DO PONTAL</t>
  </si>
  <si>
    <t>ESTRADA DA ESCOLA</t>
  </si>
  <si>
    <t>E032300A@EDUCACAO.SP.GOV.BR</t>
  </si>
  <si>
    <t>MARIO BOMBASSEI FILHO PROFESSOR</t>
  </si>
  <si>
    <t>RUA OVIDIO CAMILO</t>
  </si>
  <si>
    <t>E923187A@EDUCACAO.SP.GOV.BR</t>
  </si>
  <si>
    <t>RESIDENCIAL PARQUE DOS SERVIDORES</t>
  </si>
  <si>
    <t xml:space="preserve">ANTONIO TEIXEIRA DUARTE </t>
  </si>
  <si>
    <t>E925706A@EDUCACAO.SP.GOV.BR</t>
  </si>
  <si>
    <t>PARQUE PIRATININGA II</t>
  </si>
  <si>
    <t>RUA JOAQUIM SERRA</t>
  </si>
  <si>
    <t>E923941A@EDUCACAO.SP.GOV.BR</t>
  </si>
  <si>
    <t>CENTRO DE RESSOCIALIZACAO MASC DE RIO CLARO CLS PROV</t>
  </si>
  <si>
    <t>JARDIM NOVA RIO CLARO</t>
  </si>
  <si>
    <t xml:space="preserve">30 NR </t>
  </si>
  <si>
    <t>MARCIOSANTOS@SP.GOV.BR</t>
  </si>
  <si>
    <t>CENTRO DE RESSOCIALIZACAO FEMININO DE ARARAQUARA</t>
  </si>
  <si>
    <t>VILA FERROVIARIA</t>
  </si>
  <si>
    <t xml:space="preserve">JORGE BILLER TEIXEIRA </t>
  </si>
  <si>
    <t>CICERO ANTONIO DE SA RAMALHO PROFESSOR</t>
  </si>
  <si>
    <t xml:space="preserve">FERRAZ DE VASCONCELOS </t>
  </si>
  <si>
    <t>E043990A@EDUCACAO.SP.GOV.BR</t>
  </si>
  <si>
    <t>GERALDO JUSTINIANO DE REZENDE SILVA PROFESSOR</t>
  </si>
  <si>
    <t xml:space="preserve">BASILIO VALENTE DE AGUIAR </t>
  </si>
  <si>
    <t>E007161A@EDUCACAO.SP.GOV.BR</t>
  </si>
  <si>
    <t>JOAQUIM PEDROSO SARGENTO</t>
  </si>
  <si>
    <t>DIC I (CONJUNTO HABITACIONAL MONSENHOR LUIZ FERNANDO ABREU)</t>
  </si>
  <si>
    <t>RUA CARLOS RENATO FREDERICO</t>
  </si>
  <si>
    <t>E901106A@EDUCACAO.SP.GOV.BR</t>
  </si>
  <si>
    <t>DOMINGOS PEIXOTO DA SILVA PROFESSOR</t>
  </si>
  <si>
    <t>E041269A@EDUCACAO.SP.GOV.BR</t>
  </si>
  <si>
    <t>VALENTINO REDIVO</t>
  </si>
  <si>
    <t>JARDIM VALENTINA</t>
  </si>
  <si>
    <t>RUA ANA LACIVITA AMARAL</t>
  </si>
  <si>
    <t>E036201A@EDUCACAO.SP.GOV.BR</t>
  </si>
  <si>
    <t>JOAO JORGE MARMORATO PROFESSOR</t>
  </si>
  <si>
    <t xml:space="preserve">VICENTE PELICANO </t>
  </si>
  <si>
    <t>E900795A@EDUCACAO.SP.GOV.BR</t>
  </si>
  <si>
    <t>RUA ORLANDO MOLINA</t>
  </si>
  <si>
    <t>E029634A@EDUCACAO.SP.GOV.BR</t>
  </si>
  <si>
    <t>CAJURU DO SUL</t>
  </si>
  <si>
    <t>GETULIO LIMA CAPITAO</t>
  </si>
  <si>
    <t>RUA VEREADOR OMAR ROCHA</t>
  </si>
  <si>
    <t>E024648A@EDUCACAO.SP.GOV.BR</t>
  </si>
  <si>
    <t>LAZARO SOARES PROFESSOR</t>
  </si>
  <si>
    <t>RUA FABRICIO VIEIRA DE LIMA</t>
  </si>
  <si>
    <t>E015261A@EDUCACAO.SP.GOV.BR</t>
  </si>
  <si>
    <t>RICARDO ANTONIO PECCHIO PROFESSOR</t>
  </si>
  <si>
    <t>E038556A@EDUCACAO.SP.GOV.BR</t>
  </si>
  <si>
    <t>ARY FONSECA</t>
  </si>
  <si>
    <t>E900977A@EDUCACAO.SP.GOV.BR</t>
  </si>
  <si>
    <t>JOANA HELENA DE CASTILHO MARQUES PROFESSORA</t>
  </si>
  <si>
    <t>PARQUE RESIDENCIAL MONREAL</t>
  </si>
  <si>
    <t>RUA ALVARO GOMES</t>
  </si>
  <si>
    <t>191 A</t>
  </si>
  <si>
    <t>E919111A@EDUCACAO.SP.GOV.BR</t>
  </si>
  <si>
    <t>COLONIA</t>
  </si>
  <si>
    <t>BENEDITO TOLOSA PROFESSOR</t>
  </si>
  <si>
    <t>PRACA DIRCEU DE LIMA</t>
  </si>
  <si>
    <t>E000309A@EDUCACAO.SP.GOV.BR</t>
  </si>
  <si>
    <t>ODONE BELLINE PROF</t>
  </si>
  <si>
    <t>E047909A@EDUCACAO.SP.GOV.BR</t>
  </si>
  <si>
    <t>PEDRO ELIAS PROFESSOR</t>
  </si>
  <si>
    <t>AVENIDA MARECHAL DEODORO</t>
  </si>
  <si>
    <t>E028836A@EDUCACAO.SP.GOV.BR</t>
  </si>
  <si>
    <t>JARDIM CLAUDIA</t>
  </si>
  <si>
    <t>MARCO ANTONIO MENCACCI PROFESSOR</t>
  </si>
  <si>
    <t>JARDIM JOSANE</t>
  </si>
  <si>
    <t>JOSE MELHADO CAMPOS DOM</t>
  </si>
  <si>
    <t>E919913A@EDUCACAO.SP.GOV.BR</t>
  </si>
  <si>
    <t>ORLANDO FRANCA DE CARVALHO PROFESSOR</t>
  </si>
  <si>
    <t>ALAMEDA  JOAQUIM LUIZ VIZICATO</t>
  </si>
  <si>
    <t>E903371A@EDUCACAO.SP.GOV.BR</t>
  </si>
  <si>
    <t>NICOTA DE SOUZA DONA</t>
  </si>
  <si>
    <t>RUA NELSON BAZOTTI</t>
  </si>
  <si>
    <t>E027424A@EDUCACAO.SP.GOV.BR</t>
  </si>
  <si>
    <t>NILO SANTOS VIEIRA PROF</t>
  </si>
  <si>
    <t>BELVEDERE CLUB DOS 500</t>
  </si>
  <si>
    <t>E012841A@EDUCACAO.SP.GOV.BR</t>
  </si>
  <si>
    <t>ISAI LEIRNER</t>
  </si>
  <si>
    <t xml:space="preserve">PLACIDO DE CASTRO </t>
  </si>
  <si>
    <t>E001417A@EDUCACAO.SP.GOV.BR</t>
  </si>
  <si>
    <t>IBRAHIM NOBRE</t>
  </si>
  <si>
    <t>JARDIM LUANDA</t>
  </si>
  <si>
    <t>RUA PROFESSOR DJALMA BENTO</t>
  </si>
  <si>
    <t>E039299A@EDUCACAO.SP.GOV.BR</t>
  </si>
  <si>
    <t>DULCE BREVES NEVES PROFESSORA</t>
  </si>
  <si>
    <t>E005964A@EDUCACAO.SP.GOV.BR</t>
  </si>
  <si>
    <t>GENESIO BOAMORTE DOUTOR</t>
  </si>
  <si>
    <t>RUA FREI MARCOS RIGHI</t>
  </si>
  <si>
    <t>E034472A@EDUCACAO.SP.GOV.BR</t>
  </si>
  <si>
    <t>PENITENCIARIA FEMININA DE CAMPINAS</t>
  </si>
  <si>
    <t>CARLOS ALBERTO GALHIEGO PROFESSOR</t>
  </si>
  <si>
    <t xml:space="preserve">JOHN BOYD DUNLOP </t>
  </si>
  <si>
    <t xml:space="preserve"> E039901A@EDUCACAO.SP.GOV.BR</t>
  </si>
  <si>
    <t>RAFAEL RODRIGUES FILHO PREFEITO</t>
  </si>
  <si>
    <t>SITIO SAO FRANCISCO</t>
  </si>
  <si>
    <t xml:space="preserve">DEZ </t>
  </si>
  <si>
    <t>E297513A@EDUCACAO.SP.GOV.BR</t>
  </si>
  <si>
    <t>LEONOR FERNANDES DA SILVA PROFA</t>
  </si>
  <si>
    <t>E015647A@EDUCACAO.SP.GOV.BR</t>
  </si>
  <si>
    <t>BENEDITO FERREIRA DE ALBUQUERQUE PROF</t>
  </si>
  <si>
    <t>VILA ROSCHEL</t>
  </si>
  <si>
    <t xml:space="preserve">BENJAMIM DIEMAR </t>
  </si>
  <si>
    <t>E039385A@EDUCACAO.SP.GOV.BR</t>
  </si>
  <si>
    <t>CEL JTO A EE OTTONIEL JUNQUEIRA PROFESSOR</t>
  </si>
  <si>
    <t>E435740A@EDUCACAO.SP.GOV.BR</t>
  </si>
  <si>
    <t>CHB EMBU N II</t>
  </si>
  <si>
    <t xml:space="preserve">ZUMBI DOS PALMARES </t>
  </si>
  <si>
    <t xml:space="preserve">E566202A@EDUCACAO.SP.GOV.BR    </t>
  </si>
  <si>
    <t>PAULO TAPAJOS</t>
  </si>
  <si>
    <t>MANOEL FERREIRA</t>
  </si>
  <si>
    <t xml:space="preserve"> KM 74,5 ESTRADA KAMAZUKA</t>
  </si>
  <si>
    <t>RODOVIA MOGI BERTIOGA KM  74 ESTRADA KAMAZUKA</t>
  </si>
  <si>
    <t>E912190A@EDUCACAO.SP.GOV.BR</t>
  </si>
  <si>
    <t>VILA DO LAGO</t>
  </si>
  <si>
    <t>VILA DOS PASSAROS</t>
  </si>
  <si>
    <t>AVENIDA DOS SABIAS</t>
  </si>
  <si>
    <t>E906815A@EDUCACAO.SP.GOV.BR</t>
  </si>
  <si>
    <t>SALVADOR ROCCO PROFESSOR</t>
  </si>
  <si>
    <t>E002161A@EDUCACAO.SP.GOV.BR</t>
  </si>
  <si>
    <t>JOSE CANDIDO DE SOUZA</t>
  </si>
  <si>
    <t>RUA DIANA</t>
  </si>
  <si>
    <t>E003475A@EDUCACAO.SP.GOV.BR</t>
  </si>
  <si>
    <t>MANOEL MARTINS</t>
  </si>
  <si>
    <t>VILA BIAGIO</t>
  </si>
  <si>
    <t>E024806A@EDUCACAO.SP.GOV.BR</t>
  </si>
  <si>
    <t>STEFAN ZWEIG</t>
  </si>
  <si>
    <t xml:space="preserve">GENARO ARILA ARENSANZ </t>
  </si>
  <si>
    <t>E001740A@EDUCACAO.SP.GOV.BR</t>
  </si>
  <si>
    <t>DELFINO RIBEIRO GUIMARAES</t>
  </si>
  <si>
    <t xml:space="preserve">WALDEMAR DELBONE </t>
  </si>
  <si>
    <t>E007602A@EDUCACAO.SP.GOV.BR</t>
  </si>
  <si>
    <t>ALDO ANGELINI</t>
  </si>
  <si>
    <t>AVENIDA NARCISO PIERONI</t>
  </si>
  <si>
    <t>E016512A@EDUCACAO.SP.GOV.BR</t>
  </si>
  <si>
    <t>JOSE APARECIDO GUEDES DE AZEVEDO PROF</t>
  </si>
  <si>
    <t>E025525A@EDUCACAO.SP.GOV.BR</t>
  </si>
  <si>
    <t>RUA 15 DE NOVEMBRO</t>
  </si>
  <si>
    <t>MANOEL DA SILVEIRA PORTO FILHO REVERENDO PROFESSOR</t>
  </si>
  <si>
    <t xml:space="preserve">SIMAO ALVES DE ALMEIDA </t>
  </si>
  <si>
    <t>E908952A@EDUCACAO.SP.GOV.BR</t>
  </si>
  <si>
    <t>LICINIO CARPINELLI PROFESSOR</t>
  </si>
  <si>
    <t>E041920A@EDUCACAO.SP.GOV.BR</t>
  </si>
  <si>
    <t>REDENCAO DA SERRA</t>
  </si>
  <si>
    <t>NATHANAEL SILVA PROFESSOR</t>
  </si>
  <si>
    <t>E019495A@EDUCACAO.SP.GOV.BR</t>
  </si>
  <si>
    <t>JARDIM GONZAGA</t>
  </si>
  <si>
    <t>NICIA FABIOLA ZANUTTO GIRALDI PROFESSORA</t>
  </si>
  <si>
    <t>MESOPOLIS</t>
  </si>
  <si>
    <t>JOAO CRUZ COSTA PROFESSOR</t>
  </si>
  <si>
    <t>AVENIDA JOSE MARIA DA SILVA</t>
  </si>
  <si>
    <t>E043761A@EDUCACAO.SP.GOV.BR</t>
  </si>
  <si>
    <t>GERALDO ZANCOPE PROF</t>
  </si>
  <si>
    <t xml:space="preserve">AMERICA </t>
  </si>
  <si>
    <t>E033716A@EDUCACAO.SP.GOV.BR</t>
  </si>
  <si>
    <t>CARLOS BAROZZI</t>
  </si>
  <si>
    <t>AVENIDA CARLOS BAROZZI</t>
  </si>
  <si>
    <t>E026839A@EDUCACAO.SP.GOV.BR</t>
  </si>
  <si>
    <t>LOURENCO FRANCO DE OLIVEIRA</t>
  </si>
  <si>
    <t>E017693A@EDUCACAO.SP.GOV.BR</t>
  </si>
  <si>
    <t>RUA CORONEL FRANCO</t>
  </si>
  <si>
    <t>AZEVEDO SOARES</t>
  </si>
  <si>
    <t>P ALEGRE</t>
  </si>
  <si>
    <t xml:space="preserve">RODOVIA PREFEITO LUIZ SALOMAO CHAMMA </t>
  </si>
  <si>
    <t>E005666A@EDUCACAO.SP.GOV.BR</t>
  </si>
  <si>
    <t>JOSE CAVARIANI PROFESSOR</t>
  </si>
  <si>
    <t>RUA NANCY DE FATIMA POWILLEIT</t>
  </si>
  <si>
    <t>E011460A@EDUCACAO.SP.GOV.BR</t>
  </si>
  <si>
    <t>ODETTE ALGODOAL LANZARA PROFESSORA</t>
  </si>
  <si>
    <t>E038568A@EDUCACAO.SP.GOV.BR</t>
  </si>
  <si>
    <t>MARIA APARECIDA FERREIRA PROFESSORA</t>
  </si>
  <si>
    <t>E046188A@EDUCACAO.SP.GOV.BR</t>
  </si>
  <si>
    <t>DIVA GOMES DOS SANTOS PROFESSORA</t>
  </si>
  <si>
    <t xml:space="preserve">JOSE LEARDINI </t>
  </si>
  <si>
    <t>E045073A@EDUCACAO.SP.GOV.BR</t>
  </si>
  <si>
    <t>JOSE VICENTE BERTOLI PROFESSOR</t>
  </si>
  <si>
    <t>ESTRADA MUNICIPAL DO  BAIRRO  ANGATUBA</t>
  </si>
  <si>
    <t>E049827A@EDUCACAO.SP.GOV.BR</t>
  </si>
  <si>
    <t>CENTRO DE ATEND SOCIOEDUC AO ADOLESC VILA GUILHERME CI</t>
  </si>
  <si>
    <t>RUA PRIMO ZANELLA</t>
  </si>
  <si>
    <t>E040400A@EDUCACAO.SP.GOV.BR</t>
  </si>
  <si>
    <t>ASCANIO DE AZEVEDO CASTILHO PROF</t>
  </si>
  <si>
    <t>E003098A@EDUCACAO.SP.GOV.BR</t>
  </si>
  <si>
    <t>VILA CICMA</t>
  </si>
  <si>
    <t>DAVINA AGUIAR DIAS PROFESSORA</t>
  </si>
  <si>
    <t>E004996A@EDUCACAO.SP.GOV.BR</t>
  </si>
  <si>
    <t>PEDRO ARBUES CORONEL</t>
  </si>
  <si>
    <t xml:space="preserve">LUCINDA GOMES BARRETO </t>
  </si>
  <si>
    <t>E002159A@EDUCACAO.SP.GOV.BR</t>
  </si>
  <si>
    <t>PEDRA DE CARVALHO PROFESSORA</t>
  </si>
  <si>
    <t xml:space="preserve">CARLOS AYRES </t>
  </si>
  <si>
    <t>E008783A@EDUCACAO.SP.GOV.BR</t>
  </si>
  <si>
    <t>LACIO</t>
  </si>
  <si>
    <t>JOSE AYUMAR GONCALVES DE MIRANDA PROFESSOR</t>
  </si>
  <si>
    <t>ESTRADA TABOAO  LAMBARI</t>
  </si>
  <si>
    <t>KM28</t>
  </si>
  <si>
    <t>E043795A@EDUCACAO.SP.GOV.BR</t>
  </si>
  <si>
    <t>SONIA MARIA VENTURELLI PROFESSORA</t>
  </si>
  <si>
    <t>CONJUNTO HABITACIONAL SAO DEOCLECIANO</t>
  </si>
  <si>
    <t xml:space="preserve">NOVA CONSTITUICAO </t>
  </si>
  <si>
    <t>E918688A@EDUCACAO.SP.GOV.BR</t>
  </si>
  <si>
    <t>CEL JTO A EE BENEDICTO RODRIGUES PROF</t>
  </si>
  <si>
    <t xml:space="preserve">RECANTO CIDADE NOVA </t>
  </si>
  <si>
    <t>RUA MARIA HELENA ANTUNES SIQUEIRA</t>
  </si>
  <si>
    <t>E913741A@EDUCACAO.SP.GOV.BR</t>
  </si>
  <si>
    <t>CEL JTO A EE ALFREDO PUJOL DOUTOR</t>
  </si>
  <si>
    <t>E013420A@EDUCACAO.SP.GOV.BR</t>
  </si>
  <si>
    <t>JOAO BAPTISTA ALVES SILVA PROF</t>
  </si>
  <si>
    <t xml:space="preserve">MANUEL VIEIRA DA LUZ </t>
  </si>
  <si>
    <t>E048616A@EDUCACAO.SP.GOV.BR</t>
  </si>
  <si>
    <t>BOM PASTOR</t>
  </si>
  <si>
    <t>MARIA DO CARMO RICCI VON ZUBEN PROFESSORA</t>
  </si>
  <si>
    <t>AVENIDA NOSSA SENHORA DE LOURDES</t>
  </si>
  <si>
    <t>E920642A@EDUCACAO.SP.GOV.BR</t>
  </si>
  <si>
    <t>DARIO BRASIL DOUTOR</t>
  </si>
  <si>
    <t>RUA DONA AURORA</t>
  </si>
  <si>
    <t>E036473A@EDUCACAO.SP.GOV.BR</t>
  </si>
  <si>
    <t>HUGO DE AGUIAR</t>
  </si>
  <si>
    <t>AVENIDA JOSE MIGUEL ACKEL</t>
  </si>
  <si>
    <t>E907085A@EDUCACAO.SP.GOV.BR</t>
  </si>
  <si>
    <t xml:space="preserve">IPE-ROXO </t>
  </si>
  <si>
    <t>LAURA EMMIE PYLES PROFA</t>
  </si>
  <si>
    <t xml:space="preserve">BORRACHA </t>
  </si>
  <si>
    <t>E919160A@EDUCACAO.SP.GOV.BR</t>
  </si>
  <si>
    <t>ANTONIO DAUN</t>
  </si>
  <si>
    <t>RUA PEDRO PORFIRIO FRANCO</t>
  </si>
  <si>
    <t>E033467A@EDUCACAO.SP.GOV.BR</t>
  </si>
  <si>
    <t>AZEVEDO JUNIOR</t>
  </si>
  <si>
    <t>E011708A@EDUCACAO.SP.GOV.BR</t>
  </si>
  <si>
    <t>CESAR MARENGO</t>
  </si>
  <si>
    <t xml:space="preserve">JOAQUIM PEIXOTO </t>
  </si>
  <si>
    <t>E037369A@EDUCACAO.SP.GOV.BR</t>
  </si>
  <si>
    <t>JOAO ORTIZ RODRIGUES</t>
  </si>
  <si>
    <t>FILIPINHO</t>
  </si>
  <si>
    <t>ESTR DR ANDRE STUCCHI</t>
  </si>
  <si>
    <t>E904193A@EDUCACAO.SP.GOV.BR</t>
  </si>
  <si>
    <t>FRANCISCO EUGENIO DE LIMA</t>
  </si>
  <si>
    <t>E019288A@EDUCACAO.SP.GOV.BR</t>
  </si>
  <si>
    <t>FERNANDO BARBOSA LIMA</t>
  </si>
  <si>
    <t>JARDIM ARAGUAIA</t>
  </si>
  <si>
    <t>AVENIDA DOS BICUDOS</t>
  </si>
  <si>
    <t>E047570A@EDUCACAO.SP.GOV.BR</t>
  </si>
  <si>
    <t>JOSE LEITE PINHEIRO PROFESSOR</t>
  </si>
  <si>
    <t>PRACA MANOEL SOARES NOGUEIRA</t>
  </si>
  <si>
    <t>E014527A@EDUCACAO.SP.GOV.BR</t>
  </si>
  <si>
    <t>RUA JAGUARIBE</t>
  </si>
  <si>
    <t>S/Nº</t>
  </si>
  <si>
    <t>CIDADE EDSON</t>
  </si>
  <si>
    <t xml:space="preserve">CARAMURU </t>
  </si>
  <si>
    <t>KM 66</t>
  </si>
  <si>
    <t>IRENE RESINA MIGLIORUCCI PROFESSORA</t>
  </si>
  <si>
    <t>E903711A@EDUCACAO.SP.GOV.BR</t>
  </si>
  <si>
    <t>MIGUEL VIEIRA FERREIRA DR</t>
  </si>
  <si>
    <t>E001211A@EDUCACAO.SP.GOV.BR</t>
  </si>
  <si>
    <t>HELIO LUIZ DOBROCHINSKI PROF</t>
  </si>
  <si>
    <t>AVENIDA HENRIQUE SCHUNCK</t>
  </si>
  <si>
    <t>E046536A@EDUCACAO.SP.GOV.BR</t>
  </si>
  <si>
    <t>LUZIA BARUQUE KIRCHE PROFA</t>
  </si>
  <si>
    <t>EDSON DOS SANTOS MANO DOUTOR</t>
  </si>
  <si>
    <t>E922961A@EDUCACAO.SP.GOV.BR</t>
  </si>
  <si>
    <t>CEL JTO A EE REYNALDO KUNTZ BUSCH DOUTOR</t>
  </si>
  <si>
    <t>E435752A@EDUCACAO.SP.GOV.BR</t>
  </si>
  <si>
    <t>PLINIO FERRAZ</t>
  </si>
  <si>
    <t>8 A 41</t>
  </si>
  <si>
    <t>E025173A@EDUCACAO.SP.GOV.BR</t>
  </si>
  <si>
    <t xml:space="preserve">JOAO BATISTA DE GODOY </t>
  </si>
  <si>
    <t>OLGA MARINOVIC DORO PROFA</t>
  </si>
  <si>
    <t xml:space="preserve">CUSTODIO LOBO </t>
  </si>
  <si>
    <t xml:space="preserve">E002367A@EDUCACAO.SP.GOV.BR </t>
  </si>
  <si>
    <t>MARIA CELIA FALCAO RODRIGUES PROFESSORA</t>
  </si>
  <si>
    <t>RUA ARACY VALENTE</t>
  </si>
  <si>
    <t>E914757A@EDUCACAO.SP.GOV.BR</t>
  </si>
  <si>
    <t>DARIO MONTEIRO DE BRITO PROF</t>
  </si>
  <si>
    <t xml:space="preserve">SALVADOR BALBINO DE MATOS </t>
  </si>
  <si>
    <t>E902603A@EDUCACAO.SP.GOV.BR</t>
  </si>
  <si>
    <t>JULIO DE FARIA E SOUZA PROFESSOR</t>
  </si>
  <si>
    <t>VILA FRANCOS</t>
  </si>
  <si>
    <t xml:space="preserve">POMPEU PEQUENO DE SOUZA BRASIL </t>
  </si>
  <si>
    <t>E000073A@EDUCACAO.SP.GOV.BR</t>
  </si>
  <si>
    <t>AYRTON BUSCH PROF</t>
  </si>
  <si>
    <t>AYRTON BUSCH QUADRA PROFESSOR</t>
  </si>
  <si>
    <t>14-41</t>
  </si>
  <si>
    <t>E025239A@EDUCACAO.SP.GOV.BR</t>
  </si>
  <si>
    <t>ANNA CUEVAS GUIMARAES</t>
  </si>
  <si>
    <t>JARDIM DANIEL D HADDAD</t>
  </si>
  <si>
    <t>E016861A@EDUCACAO.SP.GOV.BR</t>
  </si>
  <si>
    <t>CIRCE TEIXEIRA MUSA E SILVA PROFESSORA</t>
  </si>
  <si>
    <t>RUA WILSON MUTTI</t>
  </si>
  <si>
    <t>E017954A@EDUCACAO.SP.GOV.BR</t>
  </si>
  <si>
    <t xml:space="preserve">MARIO LOPES LEAO </t>
  </si>
  <si>
    <t>ORLIK LUZ DR</t>
  </si>
  <si>
    <t xml:space="preserve">COELHO NETTO </t>
  </si>
  <si>
    <t>E022871A@EDUCACAO.SP.GOV.BR</t>
  </si>
  <si>
    <t>CEL JTO A EE LUIZ MARTINI</t>
  </si>
  <si>
    <t>NOSSA SENHORA DE LORETO</t>
  </si>
  <si>
    <t>ZONA E - AFA</t>
  </si>
  <si>
    <t>RUA E 44</t>
  </si>
  <si>
    <t>E021436A@EDUCACAO.SP.GOV.BR</t>
  </si>
  <si>
    <t>PEDRO BARROS</t>
  </si>
  <si>
    <t>JURANDYR DE SOUZA LIMA</t>
  </si>
  <si>
    <t>TRAVIU</t>
  </si>
  <si>
    <t xml:space="preserve">RUA ROBERTO CARBONARI </t>
  </si>
  <si>
    <t>E904090A@EDUCACAO.SP.GOV.BR</t>
  </si>
  <si>
    <t>ALBERTO ALVES ROLLO DR</t>
  </si>
  <si>
    <t>NOVA VILA CERQUEIRA</t>
  </si>
  <si>
    <t>E907704A@EDUCACAO.SP.GOV.BR</t>
  </si>
  <si>
    <t>LAURINDA VIEIRA PINTO PROFESSORA</t>
  </si>
  <si>
    <t>JARDIM NOVA IBIUNA</t>
  </si>
  <si>
    <t>E016056A@EDUCACAO.SP.GOV.BR</t>
  </si>
  <si>
    <t>RECANTO ELIMAR</t>
  </si>
  <si>
    <t>JOSE FELICIANO DE OLIVEIRA PROFESSOR</t>
  </si>
  <si>
    <t xml:space="preserve">JOAO VICTOR ATISANI </t>
  </si>
  <si>
    <t>E019422A@EDUCACAO.SP.GOV.BR</t>
  </si>
  <si>
    <t>MARIA FALCONI DE FELICIO</t>
  </si>
  <si>
    <t>E022494A@EDUCACAO.SP.GOV.BR</t>
  </si>
  <si>
    <t>SHIGUETOSHI YOSHIHARA</t>
  </si>
  <si>
    <t xml:space="preserve"> CAMPINAL</t>
  </si>
  <si>
    <t>AVENIDA NISHIRO SHIGUEMATSU</t>
  </si>
  <si>
    <t>E032268A@EDUCACAO.SP.GOV.BR</t>
  </si>
  <si>
    <t>MARIA APARECIDA DOS SANTOS CASTRO PROFA</t>
  </si>
  <si>
    <t>JARDIM FIGUEIRA</t>
  </si>
  <si>
    <t xml:space="preserve">RIO DANUBIO </t>
  </si>
  <si>
    <t>E905392A@EDUCACAO.SP.GOV.BR</t>
  </si>
  <si>
    <t>CELINA</t>
  </si>
  <si>
    <t>JORGE MADUREIRA PROFESSOR</t>
  </si>
  <si>
    <t>GUAIBA</t>
  </si>
  <si>
    <t>RUA GERALDO RIBEIRO DUARTE</t>
  </si>
  <si>
    <t>E914630A@EDUCACAO.SP.GOV.BR</t>
  </si>
  <si>
    <t>FRANCISCO DE PAULA VICENTE DE AZEVEDO</t>
  </si>
  <si>
    <t>E036717A@EDUCACAO.SP.GOV.BR</t>
  </si>
  <si>
    <t>CEL JTO A EE CARLOS AUGUSTO DE CAMARGO PROFESSOR</t>
  </si>
  <si>
    <t>RUA VICENTE GARCIA</t>
  </si>
  <si>
    <t>BENEDITO DUTRA TEIXEIRA PROFESSOR</t>
  </si>
  <si>
    <t>RUA CAETANO PARISI</t>
  </si>
  <si>
    <t>E021283A@EDUCACAO.SP.GOV.BR</t>
  </si>
  <si>
    <t>BENEDITO DE LIMA TUCUNDUVA DOUTOR</t>
  </si>
  <si>
    <t>E009659A@EDUCACAO.SP.GOV.BR</t>
  </si>
  <si>
    <t>MARIA DO CARMO DE GODOY RAMOS PROFA</t>
  </si>
  <si>
    <t>AVENIDA JUCA PRETO</t>
  </si>
  <si>
    <t>E017673A@EDUCACAO.SP.GOV.BR</t>
  </si>
  <si>
    <t>JARDIM JULIETA</t>
  </si>
  <si>
    <t>EVANDRO CAIAFA ESQUIVEL PROFESSOR</t>
  </si>
  <si>
    <t>RUA BERNARDO LOBO</t>
  </si>
  <si>
    <t>E007456A@EDUCACAO.SP.GOV.BR</t>
  </si>
  <si>
    <t>FREDERICO MARIANO</t>
  </si>
  <si>
    <t>VILA SANTA CRUZ (ZONA LESTE)</t>
  </si>
  <si>
    <t xml:space="preserve">JERONIMO PRADO </t>
  </si>
  <si>
    <t>E048707A@EDUCACAO.SP.GOV.BR</t>
  </si>
  <si>
    <t>JOSEPHINA NAJAR HERNANDEZ PROFESSORA</t>
  </si>
  <si>
    <t xml:space="preserve">PEDRO PAULO DOS SANTOS </t>
  </si>
  <si>
    <t>E046449A@EDUCACAO.SP.GOV.BR</t>
  </si>
  <si>
    <t>PLINIO PAULO BRAGA PROFESSOR</t>
  </si>
  <si>
    <t>E005939A@EDUCACAO.SP.GOV.BR</t>
  </si>
  <si>
    <t>DEODATO WERTHEIMER DOUTOR</t>
  </si>
  <si>
    <t>RUA ENGENHEIRO GUALBERTO</t>
  </si>
  <si>
    <t>E006865A@EDUCACAO.SP.GOV.BR</t>
  </si>
  <si>
    <t>BAIRRO NOVA ITARIRI</t>
  </si>
  <si>
    <t>E906049A@EDUCACAO.SP.GOV.BR</t>
  </si>
  <si>
    <t>OLIVEIRA GOMES COMENDADOR</t>
  </si>
  <si>
    <t>RUA JOAO VIEIRA BARROS JUNIOR</t>
  </si>
  <si>
    <t>E013079A@EDUCACAO.SP.GOV.BR</t>
  </si>
  <si>
    <t>ABELARDO CESAR DOUTOR</t>
  </si>
  <si>
    <t>RUA NEUZA TEREZA OLIVEIRA</t>
  </si>
  <si>
    <t>E041560A@EDUCACAO.SP.GOV.BR</t>
  </si>
  <si>
    <t>ISMENIA MONTEIRO DE OLIVEIRA PROFESSORA</t>
  </si>
  <si>
    <t>LOTEAMENTO RESIDENCIAL ANDRADE</t>
  </si>
  <si>
    <t xml:space="preserve">SEBASTIAO MACHADO DE ANDRADE </t>
  </si>
  <si>
    <t>E045408A@EDUCACAO.SP.GOV.BR</t>
  </si>
  <si>
    <t>SENTARO TAKAOKA DOUTOR</t>
  </si>
  <si>
    <t>ESTRADA MOGI SALESOPOLIS.KM 08</t>
  </si>
  <si>
    <t>E006610A@EDUCACAO.SP.GOV.BR</t>
  </si>
  <si>
    <t>LEONOR QUADROS</t>
  </si>
  <si>
    <t xml:space="preserve">BALTAZAR GOMES DE ALARCAO </t>
  </si>
  <si>
    <t>E004868A@EDUCACAO.SP.GOV.BR</t>
  </si>
  <si>
    <t>HELOISA LEMENHE MARASCA PROFESSORA</t>
  </si>
  <si>
    <t xml:space="preserve">14 A </t>
  </si>
  <si>
    <t>E909567A@EDUCACAO.SP.GOV.BR</t>
  </si>
  <si>
    <t>MILDRE ALVARES BIAGGI PROFESSORA</t>
  </si>
  <si>
    <t>RUA MONT'ALVERNE</t>
  </si>
  <si>
    <t>E004406A@EDUCACAO.SP.GOV.BR</t>
  </si>
  <si>
    <t>GILBERTO FREYRE</t>
  </si>
  <si>
    <t>E908708A@EDUCACAO.SP.GOV.BR</t>
  </si>
  <si>
    <t>ANTONIO CARLOS BRASILEIRO DE ALMEIDA JOBIM TOM JOBIM</t>
  </si>
  <si>
    <t>TRAVESSA SINHA MOCA</t>
  </si>
  <si>
    <t>E352573A@EDUCACAO.SP.GOV.BR</t>
  </si>
  <si>
    <t>CEL JTO A EE VERIDIANA CAMACHO CARVALHO GOMES PROFA</t>
  </si>
  <si>
    <t xml:space="preserve">CARLOS DOS SANTOS </t>
  </si>
  <si>
    <t>E037783A@EDUCACAO.SP.GOV.BR</t>
  </si>
  <si>
    <t>NOSSA SENHORA DE FATIMA</t>
  </si>
  <si>
    <t>MARIA DE SAO LUIZ IRMA</t>
  </si>
  <si>
    <t>E019471A@EDUCACAO.SP.GOV.BR</t>
  </si>
  <si>
    <t>BRISABELLA ALMEIDA NOBRE PROFESSORA</t>
  </si>
  <si>
    <t>RUA SANTA GENOVEVA</t>
  </si>
  <si>
    <t>E001797A@EDUCACAO.SP.GOV.BR</t>
  </si>
  <si>
    <t>LUIZ DE SOUZA LEAO</t>
  </si>
  <si>
    <t>PARQUE MARIA CRISTINA</t>
  </si>
  <si>
    <t xml:space="preserve">CECY CESAR LOPES TORRES </t>
  </si>
  <si>
    <t>E034551A@EDUCACAO.SP.GOV.BR</t>
  </si>
  <si>
    <t>MARLY DIVA BONFANTI PROFA</t>
  </si>
  <si>
    <t xml:space="preserve">PEDRO OSORIO FILHO </t>
  </si>
  <si>
    <t>E915658A@EDUCACAO.SP.GOV.BR</t>
  </si>
  <si>
    <t>CLAUDIO RIBEIRO DA SILVA PROF</t>
  </si>
  <si>
    <t>PRACA QUINZE DE NOVEMBRO</t>
  </si>
  <si>
    <t>E015751A@EDUCACAO.SP.GOV.BR</t>
  </si>
  <si>
    <t>CRISTIANO VOLKART</t>
  </si>
  <si>
    <t xml:space="preserve">PAUL HARRIS </t>
  </si>
  <si>
    <t>E018144A@EDUCACAO.SP.GOV.BR</t>
  </si>
  <si>
    <t>ELYSEU SIMOES MACHADO PROFESSOR</t>
  </si>
  <si>
    <t xml:space="preserve">ACAUA </t>
  </si>
  <si>
    <t>E902585A@EDUCACAO.SP.GOV.BR</t>
  </si>
  <si>
    <t>FRANCISCA LISBOA PERALTA PROFESSORA</t>
  </si>
  <si>
    <t>AVENIDA PROFESSOR LOURENCO FILHO</t>
  </si>
  <si>
    <t>E010790A@EDUCACAO.SP.GOV.BR</t>
  </si>
  <si>
    <t>ROSA PAVONE PIMONT DOUTORA</t>
  </si>
  <si>
    <t>RUA CONDE DE PROENCA</t>
  </si>
  <si>
    <t>E902664A@EDUCACAO.SP.GOV.BR</t>
  </si>
  <si>
    <t>JARDIM SANTA INES II</t>
  </si>
  <si>
    <t xml:space="preserve">JOSE ALEXANDRE MACHADO </t>
  </si>
  <si>
    <t>ADAIL JARBAS DUCLOS</t>
  </si>
  <si>
    <t>VL SANTISTA</t>
  </si>
  <si>
    <t>R AMADOR BUENO</t>
  </si>
  <si>
    <t>E048823A@EDUCACAO.SP.GOV.BR</t>
  </si>
  <si>
    <t>CARLOS MOLTENI PROFESSOR</t>
  </si>
  <si>
    <t xml:space="preserve">TEREZA CLEMENTINA THOMAZINI DE FREITAS </t>
  </si>
  <si>
    <t>E007067A@EDUCACAO.SP.GOV.BR</t>
  </si>
  <si>
    <t>GLAUCIO REINALDO MENDES PEREIRA ASP C RESSOCIALIZACAO</t>
  </si>
  <si>
    <t>OLIVIO PEIXOTO PROF</t>
  </si>
  <si>
    <t>E023139A@EDUCACAO.SP.GOV.BR</t>
  </si>
  <si>
    <t>ANDRELINO VIEIRA PROFESSOR</t>
  </si>
  <si>
    <t>E039019A@EDUCACAO.SP.GOV.BR</t>
  </si>
  <si>
    <t>LACY BONILHA DE SOUZA PROFESSORA</t>
  </si>
  <si>
    <t>E907741A@EDUCACAO.SP.GOV.BR</t>
  </si>
  <si>
    <t>CENTRO DE ATEND SOCIOEDUC AO ADOLESC CASA CEREJA II CI</t>
  </si>
  <si>
    <t>CHACARA GUAIO</t>
  </si>
  <si>
    <t xml:space="preserve">MANUEL SEBASTIAO </t>
  </si>
  <si>
    <t>CASACEREJA@CASA.SP.GOV.BR</t>
  </si>
  <si>
    <t>JULIETA TERLIZZI BINDO PROFA</t>
  </si>
  <si>
    <t xml:space="preserve">ANTONIO RIBEIRO MACEDO </t>
  </si>
  <si>
    <t>E039093A@EDUCACAO.SP.GOV.BR</t>
  </si>
  <si>
    <t>HELIO POLESEL PROFESSOR</t>
  </si>
  <si>
    <t>RUA CORDEIROS</t>
  </si>
  <si>
    <t>E046425A@EDUCACAO.SP.GOV.BR</t>
  </si>
  <si>
    <t>AVENIDA CAPITAO VENANCIO DE OLIVEIRA MACHADO</t>
  </si>
  <si>
    <t>E025136A@EDUCACAO.SP.GOV.BR</t>
  </si>
  <si>
    <t>JUAN CARLOS ONETTI ESCRITOR</t>
  </si>
  <si>
    <t>CONJUNTO JOSE BONIFACIO</t>
  </si>
  <si>
    <t>RUA CAMUTANGA</t>
  </si>
  <si>
    <t>E412173A@EDUCACAO.SP.GOV.BR</t>
  </si>
  <si>
    <t>OSWALDO ARANHA BANDEIRA DE MELLO PROF</t>
  </si>
  <si>
    <t>SENA FREITAS PADRE</t>
  </si>
  <si>
    <t>E043722A@EDUCACAO.SP.GOV.BR</t>
  </si>
  <si>
    <t>MARIA ANTONIETTA GARNERO LA FORTEZZA PROFESSORA</t>
  </si>
  <si>
    <t>RUA OSWALDO SOUZA</t>
  </si>
  <si>
    <t>E048264A@EDUCACAO.SP.GOV.BR</t>
  </si>
  <si>
    <t>MELLITA LOBENWEIN BRASILIENSE PROFESSORA</t>
  </si>
  <si>
    <t>RUA ABEL FRANCISCO PEREIRA</t>
  </si>
  <si>
    <t>E920770A@EDUCACAO.SP.GOV.BR</t>
  </si>
  <si>
    <t>ADUAR KEMELL DIBO PROFESSOR</t>
  </si>
  <si>
    <t>JARDIM DOS COQUEIROS</t>
  </si>
  <si>
    <t xml:space="preserve">MANOEL PEREIRA </t>
  </si>
  <si>
    <t>E496571A@EDUCACAO.SP.GOV.BR</t>
  </si>
  <si>
    <t>OVIDIO ANTONIO DE SOUZA REVDO</t>
  </si>
  <si>
    <t xml:space="preserve">ITANGUA </t>
  </si>
  <si>
    <t>E914617A@EDUCACAO.SP.GOV.BR</t>
  </si>
  <si>
    <t>JOAO PEDRO DE GODOY MOREIRA CEL</t>
  </si>
  <si>
    <t>E017401A@EDUCACAO.SP.GOV.BR</t>
  </si>
  <si>
    <t>SOPHIA GABRIEL DE OLIVEIRA PROFA</t>
  </si>
  <si>
    <t>ARCHIMEDES GURGEL</t>
  </si>
  <si>
    <t>JOSE FRANCISCO PASCHOAL</t>
  </si>
  <si>
    <t>VILA MAJOR CICERO DE CARVALHO</t>
  </si>
  <si>
    <t>E022627A@EDUCACAO.SP.GOV.BR</t>
  </si>
  <si>
    <t xml:space="preserve">JOSE PEREIRA LOPES </t>
  </si>
  <si>
    <t>LIONS CLUBE</t>
  </si>
  <si>
    <t>PRACA JOSE FELIX NUNES</t>
  </si>
  <si>
    <t>E020084A@EDUCACAO.SP.GOV.BR</t>
  </si>
  <si>
    <t>IVAN BRASIL</t>
  </si>
  <si>
    <t>RUA DA AJUDA</t>
  </si>
  <si>
    <t>E038398A@EDUCACAO.SP.GOV.BR</t>
  </si>
  <si>
    <t>RUBENS MERCADANTE DE LIMA PROFESSOR DOUTOR</t>
  </si>
  <si>
    <t>VILA HORIZONTE</t>
  </si>
  <si>
    <t xml:space="preserve">JOAO MARIANO DE PAULA </t>
  </si>
  <si>
    <t>E041129A@EDUCACAO.SP.GOV.BR</t>
  </si>
  <si>
    <t>JOSE DOS REIS MIRANDA FILHO PROFESSOR</t>
  </si>
  <si>
    <t>VILA SANTA MARIA DO CARMO</t>
  </si>
  <si>
    <t xml:space="preserve">DELCIDES PRESOTTO </t>
  </si>
  <si>
    <t>E022858A@EDUCACAO.SP.GOV.BR</t>
  </si>
  <si>
    <t>SAO LEOPOLDO VISCONDE DE</t>
  </si>
  <si>
    <t>E011721A@EDUCACAO.SP.GOV.BR</t>
  </si>
  <si>
    <t>JARDIM ALINE</t>
  </si>
  <si>
    <t>E580824A@EDUCACAO.SP.GOV.BR</t>
  </si>
  <si>
    <t>ARY GOMES CORONEL</t>
  </si>
  <si>
    <t>RUA ALEGRE</t>
  </si>
  <si>
    <t>E006048A@EDUCACAO.SP.GOV.BR</t>
  </si>
  <si>
    <t>GASTAO STRANG PROFESSOR</t>
  </si>
  <si>
    <t xml:space="preserve">MANSUR JOSE SADEK </t>
  </si>
  <si>
    <t>RUA VATICANO</t>
  </si>
  <si>
    <t>GUERINO VEDOATO</t>
  </si>
  <si>
    <t>RUA ENZO CASTELANI</t>
  </si>
  <si>
    <t>E911896A@EDUCACAO.SP.GOV.BR</t>
  </si>
  <si>
    <t>LURDES PENNA CARMELO PROFESSORA</t>
  </si>
  <si>
    <t>KM87</t>
  </si>
  <si>
    <t>E015970A@EDUCACAO.SP.GOV.BR</t>
  </si>
  <si>
    <t>ASSENTAMENTO ZUMBI DOS PALMARES</t>
  </si>
  <si>
    <t>ESTRADA  INTERMUNICIPAL SP-261</t>
  </si>
  <si>
    <t>E566032A@EDUCACAO.SP.GOV.BR</t>
  </si>
  <si>
    <t>CARLOS FERREIRA DE MORAES PROFESSOR</t>
  </si>
  <si>
    <t>E010510A@EDUCACAO.SP.GOV.BR</t>
  </si>
  <si>
    <t>PAULO CLEMENTE SANTINI</t>
  </si>
  <si>
    <t>JARDIM PRAIANO</t>
  </si>
  <si>
    <t>RUA MARIO MALHEIRO</t>
  </si>
  <si>
    <t>E011538A@EDUCACAO.SP.GOV.BR</t>
  </si>
  <si>
    <t>CENTRO DE ATEND SOCIOEDUC AO ADOLESC GUAIANAZES II CI</t>
  </si>
  <si>
    <t>SILVA PRADO DEPUTADO</t>
  </si>
  <si>
    <t>LUIS ANTONIO RANTIN MOUTINHO ENGENHEIRO</t>
  </si>
  <si>
    <t>E002811A@EDUCACAO.SP.GOV.BR</t>
  </si>
  <si>
    <t>JOAO CLIMACO DA SILVA KRUSE PROFESSOR</t>
  </si>
  <si>
    <t xml:space="preserve">TUIUTI </t>
  </si>
  <si>
    <t>E002012A@EDUCACAO.SP.GOV.BR</t>
  </si>
  <si>
    <t>JOSE MARCILIANO DA COSTA JUNIOR PROFESSOR</t>
  </si>
  <si>
    <t>E036109A@EDUCACAO.SP.GOV.BR</t>
  </si>
  <si>
    <t>MARIA ANGELA BATISTA DIAS PROFA</t>
  </si>
  <si>
    <t>VILA GAMMON</t>
  </si>
  <si>
    <t>E043230A@EDUCACAO.SP.GOV.BR</t>
  </si>
  <si>
    <t>ARACY SANTINHO BARBERI PROFA</t>
  </si>
  <si>
    <t>RUA IRMAOS CAMPANA</t>
  </si>
  <si>
    <t>E025999A@EDUCACAO.SP.GOV.BR</t>
  </si>
  <si>
    <t>ISAAC SCHRAIBER PROFESSOR</t>
  </si>
  <si>
    <t xml:space="preserve">ALVARO DO PRADO </t>
  </si>
  <si>
    <t>E909117A@EDUCACAO.SP.GOV.BR</t>
  </si>
  <si>
    <t>CONSTANTINO SIMOES DE LIMA PROFESSOR</t>
  </si>
  <si>
    <t>ESTRADA JUCA SANCHES  - CENTRO RURAL</t>
  </si>
  <si>
    <t>E040368A@EDUCACAO.SP.GOV.BR</t>
  </si>
  <si>
    <t>ANTONIO CANDIDO BARONE</t>
  </si>
  <si>
    <t>E002240A@EDUCACAO.SP.GOV.BR</t>
  </si>
  <si>
    <t>SALLES JUNIOR DOUTOR</t>
  </si>
  <si>
    <t>RUA DEMETRIO CALFAT</t>
  </si>
  <si>
    <t>E024533A@EDUCACAO.SP.GOV.BR</t>
  </si>
  <si>
    <t>RUA ILHA DA JUVENTUDE</t>
  </si>
  <si>
    <t>E463061A@EDUCACAO.SP.GOV.BR</t>
  </si>
  <si>
    <t>SILVESTRE DE LIMA CORONEL</t>
  </si>
  <si>
    <t>RUA QUARENTA E DOIS</t>
  </si>
  <si>
    <t>E022391A@EDUCACAO.SP.GOV.BR</t>
  </si>
  <si>
    <t>MARIA IMACULADA CERQUEIRA BORHER PROFA</t>
  </si>
  <si>
    <t>RUA GABRIEL TADEU ANTUNES MEDEIROS</t>
  </si>
  <si>
    <t>E908290A@EDUCACAO.SP.GOV.BR</t>
  </si>
  <si>
    <t>ADELAIDE ESCOBAR BUENO PROFESSORA</t>
  </si>
  <si>
    <t xml:space="preserve">AUGUSTO WALENDY </t>
  </si>
  <si>
    <t>E007730A@EDUCACAO.SP.GOV.BR</t>
  </si>
  <si>
    <t>GONCALVES DIAS</t>
  </si>
  <si>
    <t>NILO LUIS MAZZEI</t>
  </si>
  <si>
    <t>E000966A@EDUCACAO.SP.GOV.BR</t>
  </si>
  <si>
    <t>JOSE PINHEIRO DE LACERDA CAPITAO</t>
  </si>
  <si>
    <t>E900655A@EDUCACAO.SP.GOV.BR</t>
  </si>
  <si>
    <t>AVENIDA DOUTOR JOSE SOARES FARIA</t>
  </si>
  <si>
    <t>RUA CAPITAO EMIDIO MOREIRA</t>
  </si>
  <si>
    <t>ARISTOTELES DE ANDRADE PROFESSOR</t>
  </si>
  <si>
    <t xml:space="preserve">ANTONIO ALABARCE LOPES </t>
  </si>
  <si>
    <t>E006798A@EDUCACAO.SP.GOV.BR</t>
  </si>
  <si>
    <t>PARAPUA DE</t>
  </si>
  <si>
    <t>RUA GOIANIA</t>
  </si>
  <si>
    <t>E031586A@EDUCACAO.SP.GOV.BR</t>
  </si>
  <si>
    <t>ROQUE THEOPHILO</t>
  </si>
  <si>
    <t xml:space="preserve">CAVALEIRO DE JORGE </t>
  </si>
  <si>
    <t>E268276A@EDUCACAO.SP.GOV.BR</t>
  </si>
  <si>
    <t>JOSE NICOLAU PIRAGINE PROFESSOR</t>
  </si>
  <si>
    <t>BITENCOURT MARECHAL</t>
  </si>
  <si>
    <t>E909300A@EDUCACAO.SP.GOV.BR</t>
  </si>
  <si>
    <t xml:space="preserve">PUGLISI </t>
  </si>
  <si>
    <t>E011587A@EDUCACAO.SP.GOV.BR</t>
  </si>
  <si>
    <t>DOMINGOS CAMBIAGHI PROF</t>
  </si>
  <si>
    <t>TRAVESSA MARIO CRUZ</t>
  </si>
  <si>
    <t>E005708A@EDUCACAO.SP.GOV.BR</t>
  </si>
  <si>
    <t>ALDEIA DJAIKOATY</t>
  </si>
  <si>
    <t>BAIRRO LAMBARI</t>
  </si>
  <si>
    <t>E194906A@EDUCACAO.SP.GOV.BR</t>
  </si>
  <si>
    <t>JOSE CAVALCANTI SILVA DESEMBARGADOR</t>
  </si>
  <si>
    <t xml:space="preserve">GEORGE BERNANOS </t>
  </si>
  <si>
    <t>E901775A@EDUCACAO.SP.GOV.BR</t>
  </si>
  <si>
    <t>JOAO BASTOS SOARES</t>
  </si>
  <si>
    <t>JARDIM TRABALHISTA</t>
  </si>
  <si>
    <t>RUA LAVRINHAS</t>
  </si>
  <si>
    <t xml:space="preserve">BOA VISTA </t>
  </si>
  <si>
    <t>IZAC SILVERIO PROF</t>
  </si>
  <si>
    <t xml:space="preserve">BITENCOURT DA SILVA </t>
  </si>
  <si>
    <t>E906797A@EDUCACAO.SP.GOV.BR</t>
  </si>
  <si>
    <t>SEMIRAMIS TURELLI AZEVEDO PROFA</t>
  </si>
  <si>
    <t>GLADYS BERNARDES MINHOTO DONA</t>
  </si>
  <si>
    <t>E905343A@EDUCACAO.SP.GOV.BR</t>
  </si>
  <si>
    <t>WALDOMIRO POMPEO PREFEITO</t>
  </si>
  <si>
    <t>JARDIM DIVINOLANDIA</t>
  </si>
  <si>
    <t>AVENIDA CARILAU CERRI</t>
  </si>
  <si>
    <t>E046395A@EDUCACAO.SP.GOV.BR</t>
  </si>
  <si>
    <t>CANADA</t>
  </si>
  <si>
    <t>E011836A@EDUCACAO.SP.GOV.BR</t>
  </si>
  <si>
    <t>COESTER</t>
  </si>
  <si>
    <t>AYMAR BAPTISTA PRADO PROFESSOR DOUTOR</t>
  </si>
  <si>
    <t>PARQUE RESIDENCIAL CIDADE UNIVERSITARIA</t>
  </si>
  <si>
    <t>RUA MINISTRO VICTOR NUNES LEAL</t>
  </si>
  <si>
    <t>E905800A@EDUCACAO.SP.GOV.BR</t>
  </si>
  <si>
    <t>FERNANDO PESSOA</t>
  </si>
  <si>
    <t>COCAIA</t>
  </si>
  <si>
    <t>ANGELO MARTINO PROF</t>
  </si>
  <si>
    <t>E025070A@EDUCACAO.SP.GOV.BR</t>
  </si>
  <si>
    <t>ODAIR DE OLIVEIRA SEGAMARCHI PROFA</t>
  </si>
  <si>
    <t xml:space="preserve">ANTONIO MORAES BARROS </t>
  </si>
  <si>
    <t>E907534A@EDUCACAO.SP.GOV.BR</t>
  </si>
  <si>
    <t>ALFREDO BURKART PROFESSOR</t>
  </si>
  <si>
    <t>E009441A@EDUCACAO.SP.GOV.BR</t>
  </si>
  <si>
    <t>MANOEL JOSE DA CRUZ PASTOR</t>
  </si>
  <si>
    <t>E906931A@EDUCACAO.SP.GOV.BR</t>
  </si>
  <si>
    <t>CARLOS DE MORAES ANDRADE PROF</t>
  </si>
  <si>
    <t>E036729A@EDUCACAO.SP.GOV.BR</t>
  </si>
  <si>
    <t>E925652A@EDUCACAO.SP.GOV.BR</t>
  </si>
  <si>
    <t>BRASILIA CASTANHO DE OLIVEIRA DONA</t>
  </si>
  <si>
    <t>E005836A@EDUCACAO.SP.GOV.BR</t>
  </si>
  <si>
    <t>VILA DOS REMEDIOS</t>
  </si>
  <si>
    <t>AUDA MALTA PROFESSORA</t>
  </si>
  <si>
    <t>ARCO-IRIS</t>
  </si>
  <si>
    <t>RUA JOSE DEMORI</t>
  </si>
  <si>
    <t>E034548A@EDUCACAO.SP.GOV.BR</t>
  </si>
  <si>
    <t>ANTONIO ZANAGA I</t>
  </si>
  <si>
    <t>MARIO AVESANI PREFEITO</t>
  </si>
  <si>
    <t>RUA MANOEL PIRES DE CAMPOS</t>
  </si>
  <si>
    <t>E907558A@EDUCACAO.SP.GOV.BR</t>
  </si>
  <si>
    <t>CENTRO DE ATENDSOCIOED AO ADOLESCENTE DE SAO CARLOS CI</t>
  </si>
  <si>
    <t>CONJUNTO HABITACIONAL WALDOMIRO LOBBE SOBRINHO</t>
  </si>
  <si>
    <t>CHACARA 048</t>
  </si>
  <si>
    <t xml:space="preserve">AYRTON SALVADOR LEOPOLDINO JUNIOR </t>
  </si>
  <si>
    <t>PEDAGCASASAOCARLOS@CASA.SP.GOV.BR</t>
  </si>
  <si>
    <t>CEL JTO A EE JOSE ALVES MIRA</t>
  </si>
  <si>
    <t>LUIZ GAMA</t>
  </si>
  <si>
    <t>E029713A@EDUCACAO.SP.GOV.BR</t>
  </si>
  <si>
    <t>ANTONIO MOBILI PADRE</t>
  </si>
  <si>
    <t>JARDIM CAMPINA GRANDE</t>
  </si>
  <si>
    <t>RUA GERALDO JOSE DE ALMEIDA</t>
  </si>
  <si>
    <t xml:space="preserve"> E913984A@EDUCACAO.SP.GOV.BR</t>
  </si>
  <si>
    <t>ARNALDO BARRETO</t>
  </si>
  <si>
    <t xml:space="preserve">ANTONIO PESTANA </t>
  </si>
  <si>
    <t>E001302A@EDUCACAO.SP.GOV.BR</t>
  </si>
  <si>
    <t>CENTRO DE RESSOCIALIZACAO DE MOCOCA</t>
  </si>
  <si>
    <t>DISTRITO INDUSTRIAL II</t>
  </si>
  <si>
    <t xml:space="preserve">SASSAKI MASSAO </t>
  </si>
  <si>
    <t>MARCELO.MARTINS1@SAP.SP.GOV.BR</t>
  </si>
  <si>
    <t>JULIETA FARAO PROFA</t>
  </si>
  <si>
    <t xml:space="preserve">BATISTA FERGUSIO </t>
  </si>
  <si>
    <t>E902792A@EDUCACAO.SP.GOV.BR</t>
  </si>
  <si>
    <t>EDUARDO SOARES PROF</t>
  </si>
  <si>
    <t>E036912A@EDUCACAO.SP.GOV.BR</t>
  </si>
  <si>
    <t>NELSON MANZANARES DR</t>
  </si>
  <si>
    <t>E038325A@EDUCACAO.SP.GOV.BR</t>
  </si>
  <si>
    <t>JOAQUIM VILELA DE OLIVEIRA MARCONDES</t>
  </si>
  <si>
    <t>AV. PRESIDENTE VARGAS</t>
  </si>
  <si>
    <t>E012683A@EDUCACAO.SP.GOV.BR</t>
  </si>
  <si>
    <t xml:space="preserve">HUMBERTO CASAGRANDE </t>
  </si>
  <si>
    <t>OSCAR ANTONIO DA COSTA</t>
  </si>
  <si>
    <t>AVENIDA OSCAR ANTONIO DA COSTA</t>
  </si>
  <si>
    <t>E027066A@EDUCACAO.SP.GOV.BR</t>
  </si>
  <si>
    <t>MARCOS RIBEIRO CORONEL</t>
  </si>
  <si>
    <t>RUA DEOCLECIANO RIBEIRO</t>
  </si>
  <si>
    <t>E034373A@EDUCACAO.SP.GOV.BR</t>
  </si>
  <si>
    <t xml:space="preserve">BENEDITO BENTO </t>
  </si>
  <si>
    <t>JACANA ALTAIR PEREIRA GUERRINI PROFESSORA</t>
  </si>
  <si>
    <t>RUA DOUTOR PAULO PINTO</t>
  </si>
  <si>
    <t>E021088A@EDUCACAO.SP.GOV.BR</t>
  </si>
  <si>
    <t>MOACIR THOMAZ DA SILVA</t>
  </si>
  <si>
    <t xml:space="preserve">ANA MARIA BONFADINI </t>
  </si>
  <si>
    <t>E041385A@EDUCACAO.SP.GOV.BR</t>
  </si>
  <si>
    <t>PEDRO BRANDAO DOS REIS</t>
  </si>
  <si>
    <t>E027443A@EDUCACAO.SP.GOV.BR</t>
  </si>
  <si>
    <t>JANDYRA NERY GATTI PROFA</t>
  </si>
  <si>
    <t>MARECHAL ARTUR DA COSTA E SILVA</t>
  </si>
  <si>
    <t>E907728A@EDUCACAO.SP.GOV.BR</t>
  </si>
  <si>
    <t>CENTRO DE DETENCAO PROVISORIA DE CERQUEIRA CESAR</t>
  </si>
  <si>
    <t>SUPERVISOR@CDPCCESAR.SAP.SP.GOV.BR</t>
  </si>
  <si>
    <t>CARLOS PORTO CORONEL</t>
  </si>
  <si>
    <t xml:space="preserve">LEITAO </t>
  </si>
  <si>
    <t>E013785A@EDUCACAO.SP.GOV.BR</t>
  </si>
  <si>
    <t>CENTRO DE ATEND SOCIOEDUC AO ADOLESCENTE GUAYI - CI</t>
  </si>
  <si>
    <t>HIPOLITO MINISTRO</t>
  </si>
  <si>
    <t>SANTO AGOSTINHO</t>
  </si>
  <si>
    <t>OSCARLINA DE ARAUJO OLIVEIRA PROFESSORA</t>
  </si>
  <si>
    <t>JARDIM MEXICO</t>
  </si>
  <si>
    <t xml:space="preserve">GUIDO GABOARDI </t>
  </si>
  <si>
    <t>E901192A@EDUCACAO.SP.GOV.BR</t>
  </si>
  <si>
    <t>JOAO MARTINS</t>
  </si>
  <si>
    <t>JARDIM CELIA REGINA</t>
  </si>
  <si>
    <t>E037540A@EDUCACAO.SP.GOV.BR</t>
  </si>
  <si>
    <t xml:space="preserve">PETROGRADO </t>
  </si>
  <si>
    <t>RIZZIERI POLETTI</t>
  </si>
  <si>
    <t>AVENIDA GERALDO  FRARE</t>
  </si>
  <si>
    <t>E024867A@EDUCACAO.SP.GOV.BR</t>
  </si>
  <si>
    <t>OSCAR BLOIS</t>
  </si>
  <si>
    <t xml:space="preserve">JARDIM PANAMERICANO </t>
  </si>
  <si>
    <t xml:space="preserve">RUA ANGELO DA SILVA </t>
  </si>
  <si>
    <t>E922249A@EDUCACAO.SP.GOV.BR</t>
  </si>
  <si>
    <t>JOSE CLARET DIONISIO PROFESSOR</t>
  </si>
  <si>
    <t>RESIDENCIAL JOAO LUIZ</t>
  </si>
  <si>
    <t>RUA JOSE ALVES PEREIRA</t>
  </si>
  <si>
    <t>E909592A@EDUCACAO.SP.GOV.BR</t>
  </si>
  <si>
    <t>OLAVO HANSEN</t>
  </si>
  <si>
    <t>E037312A@EDUCACAO.SP.GOV.BR</t>
  </si>
  <si>
    <t>WANDA BENTO GONCALVES PROFESSORA</t>
  </si>
  <si>
    <t>E008473A@EDUCACAO.SP.GOV.BR</t>
  </si>
  <si>
    <t>CEL JTO A EE MAJOR PRADO</t>
  </si>
  <si>
    <t xml:space="preserve">LOURENCO PRADO </t>
  </si>
  <si>
    <t>EEMAJORPRADO@GMAIL.COM</t>
  </si>
  <si>
    <t>IRENE BRANCO DA SILVA PROFESSORA</t>
  </si>
  <si>
    <t xml:space="preserve">QUARUNAS </t>
  </si>
  <si>
    <t>E002732A@EDUCACAO.SP.GOV.BR</t>
  </si>
  <si>
    <t>NICOLA MARTINS ROMEIRA</t>
  </si>
  <si>
    <t>RUA NICOLA MARTINS ROMEIRA</t>
  </si>
  <si>
    <t>E034149A@EDUCACAO.SP.GOV.BR</t>
  </si>
  <si>
    <t>RESIDENCIAL JARDIM BAMBI</t>
  </si>
  <si>
    <t>RUA GABRIELA GURGEL FREITAS</t>
  </si>
  <si>
    <t>E925056A@EDUCACAO.SP.GOV.BR</t>
  </si>
  <si>
    <t xml:space="preserve">SERGIO PEREIRA PORTO FISICO </t>
  </si>
  <si>
    <t xml:space="preserve">CECILIA MEIRELES </t>
  </si>
  <si>
    <t>E914885A@EDUCACAO.SP.GOV.BR</t>
  </si>
  <si>
    <t>ORLANDO DA COSTA TELLES</t>
  </si>
  <si>
    <t>JARDIM  ENCANTO DO PLANALTO</t>
  </si>
  <si>
    <t>RUA JOAO FASSINA</t>
  </si>
  <si>
    <t>E913736A@EDUCACAO.SP.GOV.BR</t>
  </si>
  <si>
    <t>SERGIO PEDRO SPERANZA PROF</t>
  </si>
  <si>
    <t>PARQUE SAO PAULO (VILA XAVIER)</t>
  </si>
  <si>
    <t>RUA PROFESSOR STANLEY ROBSON CERQUEIRA</t>
  </si>
  <si>
    <t>E922973A@EDUCACAO.SP.GOV.BR</t>
  </si>
  <si>
    <t>VILA ROQUE</t>
  </si>
  <si>
    <t>JOAO AUGUSTO DE MELLO PROFESSOR</t>
  </si>
  <si>
    <t>RUA LASAR SEGALL</t>
  </si>
  <si>
    <t>E023954A@EDUCACAO.SP.GOV.BR</t>
  </si>
  <si>
    <t>CANDIDO DE MOURA PROF</t>
  </si>
  <si>
    <t>RUA POLONIA</t>
  </si>
  <si>
    <t>E041488A@EDUCACAO.SP.GOV.BR</t>
  </si>
  <si>
    <t>ANTONIO JOSE LEITE PROF</t>
  </si>
  <si>
    <t>CEL JTO A EE NESTOR GOMES DE ARAUJO PROF</t>
  </si>
  <si>
    <t>E023528A@EDUCACAO.SP.GOV.BR</t>
  </si>
  <si>
    <t>YOLANDA CONTE PROFESSORA</t>
  </si>
  <si>
    <t xml:space="preserve">JOSE ADRIANO MARREY JUNIOR </t>
  </si>
  <si>
    <t>E012245A@EDUCACAO.SP.GOV.BR</t>
  </si>
  <si>
    <t>JOAO CURSINO</t>
  </si>
  <si>
    <t>E013948A@EDUCACAO.SP.GOV.BR</t>
  </si>
  <si>
    <t>JOSE BARBOSA DE ALMEIDA PROFESSOR</t>
  </si>
  <si>
    <t>E046218A@EDUCACAO.SP.GOV.BR</t>
  </si>
  <si>
    <t>JOAO GAUDENCIO MAININE PROFESSOR</t>
  </si>
  <si>
    <t>SOMMA</t>
  </si>
  <si>
    <t>ESTRADA VEREADOR AROLDO ALVES NEVES</t>
  </si>
  <si>
    <t>E007912A@EDUCACAO.SP.GOV.BR</t>
  </si>
  <si>
    <t>EXERCITO BRASILEIRO</t>
  </si>
  <si>
    <t xml:space="preserve">REBELO DA SILVA </t>
  </si>
  <si>
    <t>E002689A@EDUCACAO.SP.GOV.BR</t>
  </si>
  <si>
    <t>E016937A@EDUCACAO.SP.GOV.BR</t>
  </si>
  <si>
    <t>ABRAHAO DE MORAES PROFESSOR</t>
  </si>
  <si>
    <t>AVENIDA GROENLANDIA</t>
  </si>
  <si>
    <t>E049098A@EDUCACAO.SP.GOV.BR</t>
  </si>
  <si>
    <t>BERNADETE APARECIDA PEREIRA GODOI PROFA</t>
  </si>
  <si>
    <t>E461313A@EDUCACAO.SP.GOV.BR</t>
  </si>
  <si>
    <t>E020011A@EDUCACAO.SP.GOV.BR</t>
  </si>
  <si>
    <t>PENITENCIARIA DE TAQUARITUBA</t>
  </si>
  <si>
    <t>EDUARDO SAIGH</t>
  </si>
  <si>
    <t>RODOVIA ESTADUAL EDUARDO SAIGH KM 326</t>
  </si>
  <si>
    <t>DEJAIR.XAVIER@SAP.SP.GOV.BR</t>
  </si>
  <si>
    <t>FARID EID</t>
  </si>
  <si>
    <t>E910200A@EDUCACAO.SP.GOV.BR</t>
  </si>
  <si>
    <t>PAULO DE LIMA CORREA</t>
  </si>
  <si>
    <t>E026748A@EDUCACAO.SP.GOV.BR</t>
  </si>
  <si>
    <t>ESTUARIO</t>
  </si>
  <si>
    <t xml:space="preserve">MOSCOU </t>
  </si>
  <si>
    <t>AMELIA CESAR MACHADO DE ARAUJO PROFESSORA</t>
  </si>
  <si>
    <t>JARDIM GUTIERRES</t>
  </si>
  <si>
    <t>RUA JOAQUIM SCHEREPEL</t>
  </si>
  <si>
    <t>E905318A@EDUCACAO.SP.GOV.BR</t>
  </si>
  <si>
    <t>MEXICO</t>
  </si>
  <si>
    <t>VILA JOANIZA</t>
  </si>
  <si>
    <t xml:space="preserve">LEONEL DA GAMA BELES </t>
  </si>
  <si>
    <t>E005113A@EDUCACAO.SP.GOV.BR</t>
  </si>
  <si>
    <t>AFONSO CAFARO</t>
  </si>
  <si>
    <t>E026897A@EDUCACAO.SP.GOV.BR</t>
  </si>
  <si>
    <t>JORGE RAHME PROFESSOR</t>
  </si>
  <si>
    <t xml:space="preserve">TABOAO </t>
  </si>
  <si>
    <t>E009003A@EDUCACAO.SP.GOV.BR</t>
  </si>
  <si>
    <t>LEONIDAS PAIVA PROF</t>
  </si>
  <si>
    <t>JD LEONOR MENDES DE BARROS</t>
  </si>
  <si>
    <t>E906803A@EDUCACAO.SP.GOV.BR</t>
  </si>
  <si>
    <t>JOSE BAPTISTA RIOS CASTELLOES PROFESSOR</t>
  </si>
  <si>
    <t xml:space="preserve">ITATA </t>
  </si>
  <si>
    <t>E910326A@EDUCACAO.SP.GOV.BR</t>
  </si>
  <si>
    <t>NEWTON PRADO</t>
  </si>
  <si>
    <t xml:space="preserve">JOSE MANOEL DE A. OLIVEIRA </t>
  </si>
  <si>
    <t>E021520A@EDUCACAO.SP.GOV.BR</t>
  </si>
  <si>
    <t>NANCY DE REZENDE ZAMARIAN PROFESSORA</t>
  </si>
  <si>
    <t>RUA DOUTOR GASTAO DE PAULA LEITAO</t>
  </si>
  <si>
    <t>E905537A@EDUCACAO.SP.GOV.BR</t>
  </si>
  <si>
    <t>JARDIM MOTORAMA</t>
  </si>
  <si>
    <t>JOSE OSCAR ABREU SAMPAIO</t>
  </si>
  <si>
    <t>VILA SULINA</t>
  </si>
  <si>
    <t xml:space="preserve">LUISA MARIA ROSA </t>
  </si>
  <si>
    <t>E039342A@EDUCACAO.SP.GOV.BR</t>
  </si>
  <si>
    <t>GLETE DE ALCANTARA PROFESSORA</t>
  </si>
  <si>
    <t>RUA PROFESSOR WLADEMIR PINTO FERRAZ</t>
  </si>
  <si>
    <t>E023899A@EDUCACAO.SP.GOV.BR</t>
  </si>
  <si>
    <t>JAIR BARTH PROF</t>
  </si>
  <si>
    <t>JOSE SIDNEY DA CUNHA DOUTOR</t>
  </si>
  <si>
    <t>E900285A@EDUCACAO.SP.GOV.BR</t>
  </si>
  <si>
    <t>ALDEIA URUITY</t>
  </si>
  <si>
    <t>BAIRRO MUSACEA</t>
  </si>
  <si>
    <t>E127176A@EDUCACAO.SP.GOV.BR</t>
  </si>
  <si>
    <t>CEL JTO A EE HENRIQUE MORATO PROF</t>
  </si>
  <si>
    <t>AGENOR DE CARVALHO CAPITAO</t>
  </si>
  <si>
    <t>AVENIDA ADELIA CALEFFI GERBI</t>
  </si>
  <si>
    <t>E020382A@EDUCACAO.SP.GOV.BR</t>
  </si>
  <si>
    <t>PEDRO AUGUSTO RANGEL FILHO PROFESSOR</t>
  </si>
  <si>
    <t xml:space="preserve">PEDRO AUGUSTO RANGEL </t>
  </si>
  <si>
    <t>E900436A@EDUCACAO.SP.GOV.BR</t>
  </si>
  <si>
    <t>CHYO YAMAMOTO DONA</t>
  </si>
  <si>
    <t>ESTRADA DOS VADOS</t>
  </si>
  <si>
    <t>E006294A@EDUCACAO.SP.GOV.BR</t>
  </si>
  <si>
    <t>QUEIROZ</t>
  </si>
  <si>
    <t>PARAISO CAVALCANTI DOUTOR</t>
  </si>
  <si>
    <t>RUA PROFESSOR ORLANDO FRANCA DE CARVALHO</t>
  </si>
  <si>
    <t>E022724A@EDUCACAO.SP.GOV.BR</t>
  </si>
  <si>
    <t>YERVANT KISSAJIKIAN</t>
  </si>
  <si>
    <t xml:space="preserve">PAISAGEM NOTURNA </t>
  </si>
  <si>
    <t>E906207A@EDUCACAO.SP.GOV.BR</t>
  </si>
  <si>
    <t>BERNARDO CARO</t>
  </si>
  <si>
    <t>CONJUNTO HABITACIONAL RESIDENCIAL OLIMPIA</t>
  </si>
  <si>
    <t xml:space="preserve">HIPISMO </t>
  </si>
  <si>
    <t>E564990A@EDUCACAO.SP.GOV.BR</t>
  </si>
  <si>
    <t>ANA MARIA JUNQUEIRA PROFA</t>
  </si>
  <si>
    <t>E022846A@EDUCACAO.SP.GOV.BR</t>
  </si>
  <si>
    <t>SIDRONIA NUNES PIRES</t>
  </si>
  <si>
    <t>AVENIDA INOCENCIO PIRES DE OLIVEIRA</t>
  </si>
  <si>
    <t>E908551A@EDUCACAO.SP.GOV.BR</t>
  </si>
  <si>
    <t>BAIRRO VARGEM</t>
  </si>
  <si>
    <t>RODOVIA JULIO DEL FABRO</t>
  </si>
  <si>
    <t xml:space="preserve">E920216A@EDUCACAO.SP.GOV.BR   </t>
  </si>
  <si>
    <t>DANUZIA DE SANTI PROFA</t>
  </si>
  <si>
    <t>PRACA SAO BENEDITO</t>
  </si>
  <si>
    <t>E014448A@EDUCACAO.SP.GOV.BR</t>
  </si>
  <si>
    <t>MARIA JOSE MORAES SALLES PROFESSORA</t>
  </si>
  <si>
    <t>PRACA CORONEL JACINTO OSORIO</t>
  </si>
  <si>
    <t>E909359A@EDUCACAO.SP.GOV.BR</t>
  </si>
  <si>
    <t>BENEDITO MATARAZZO DEPUTADO</t>
  </si>
  <si>
    <t xml:space="preserve">MINDANAU </t>
  </si>
  <si>
    <t>E001557A@EDUCACAO.SP.GOV.BR</t>
  </si>
  <si>
    <t>HOMERO FERNANDO MILANO</t>
  </si>
  <si>
    <t xml:space="preserve">JOAO BARBOSA DE MORAES </t>
  </si>
  <si>
    <t>E007122A@EDUCACAO.SP.GOV.BR</t>
  </si>
  <si>
    <t>JOAQUIM DE TOLEDO CAMARGO PROFESSOR</t>
  </si>
  <si>
    <t>E021684A@EDUCACAO.SP.GOV.BR</t>
  </si>
  <si>
    <t>ONELIA FAGGIONI MOREIRA PROFESSORA</t>
  </si>
  <si>
    <t>AVENIDA SALUSTIANO PUPIM</t>
  </si>
  <si>
    <t>E906104A@EDUCACAO.SP.GOV.BR</t>
  </si>
  <si>
    <t>NELSON CABRINI PROF</t>
  </si>
  <si>
    <t xml:space="preserve">ANTONIO HERNANDEZ </t>
  </si>
  <si>
    <t>E033698A@EDUCACAO.SP.GOV.BR</t>
  </si>
  <si>
    <t>PEDRO VIRIATO PARIGOT DE SOUZA ENGENHEIRO</t>
  </si>
  <si>
    <t xml:space="preserve">BENJAMIN CAPUSSO </t>
  </si>
  <si>
    <t>E036785A@EDUCACAO.SP.GOV.BR</t>
  </si>
  <si>
    <t>CIPO DO MEIO</t>
  </si>
  <si>
    <t>CECILIA MEIRELES</t>
  </si>
  <si>
    <t>RUA AURELIO PARIZI</t>
  </si>
  <si>
    <t>E029221A@EDUCACAO.SP.GOV.BR</t>
  </si>
  <si>
    <t>MARIA ANTONIETTA DE CASTRO PROFA</t>
  </si>
  <si>
    <t xml:space="preserve">INACIO FIRMO </t>
  </si>
  <si>
    <t>E904272A@EDUCACAO.SP.GOV.BR</t>
  </si>
  <si>
    <t>RUA ANTONIO LICO</t>
  </si>
  <si>
    <t>E435508A@EDUCACAO.SP.GOV.BR</t>
  </si>
  <si>
    <t>FIDELINO DE FIGUEIREDO PROFESSOR</t>
  </si>
  <si>
    <t>E003670A@EDUCACAO.SP.GOV.BR</t>
  </si>
  <si>
    <t>DORIVAL DE CARVALHO</t>
  </si>
  <si>
    <t>RUA JOAO BORDIGNON</t>
  </si>
  <si>
    <t>E049633A@EDUCACAO.SP.GOV.BR</t>
  </si>
  <si>
    <t>OTAVIO FERRARI</t>
  </si>
  <si>
    <t>RUA MARIO PRANDINI</t>
  </si>
  <si>
    <t>E015404A@EDUCACAO.SP.GOV.BR</t>
  </si>
  <si>
    <t>JULIA DELLA CASA PAULA PROFESSORA</t>
  </si>
  <si>
    <t>E043771A@EDUCACAO.SP.GOV.BR</t>
  </si>
  <si>
    <t xml:space="preserve">JOSE AMIEIRO </t>
  </si>
  <si>
    <t>E925743A@EDUCACAO.SP.GOV.BR</t>
  </si>
  <si>
    <t>CARLOS CHAGAS DR</t>
  </si>
  <si>
    <t xml:space="preserve">BENEDITO RAYMUNDO DE MATTOS QUADRA </t>
  </si>
  <si>
    <t>E040939A@EDUCACAO.SP.GOV.BR</t>
  </si>
  <si>
    <t xml:space="preserve">LAGOA DOURADA </t>
  </si>
  <si>
    <t>E463140A@EDUCACAO.SP.GOV.BR</t>
  </si>
  <si>
    <t>BRENNO ROSSI MAESTRO</t>
  </si>
  <si>
    <t xml:space="preserve">JOSE PARDO </t>
  </si>
  <si>
    <t>E916730A@EDUCACAO.SP.GOV.BR</t>
  </si>
  <si>
    <t>CEL JTO A EE FABIANO JOSE MOREIRA CAMARGO PADRE</t>
  </si>
  <si>
    <t xml:space="preserve">RUA PADRE HAROLDO </t>
  </si>
  <si>
    <t>OSMAR FRANCISCO DA CONCEICAO DOUTOR</t>
  </si>
  <si>
    <t>RUA CAPITAO SALVADOR MARIANO PONTES</t>
  </si>
  <si>
    <t>E920587A@EDUCACAO.SP.GOV.BR</t>
  </si>
  <si>
    <t>BAIRRO DAS PERNAMBUCANAS</t>
  </si>
  <si>
    <t>R HONDURAS</t>
  </si>
  <si>
    <t>E013791A@EDUCACAO.SP.GOV.BR</t>
  </si>
  <si>
    <t>CONSUELO FERNANDES DE MAGALHAES CASTRO DONA</t>
  </si>
  <si>
    <t>VILA CRUZEIRO SUL</t>
  </si>
  <si>
    <t>RUA DOUTOR MIGUEL COUTINHO</t>
  </si>
  <si>
    <t>E032335A@EDUCACAO.SP.GOV.BR</t>
  </si>
  <si>
    <t>NAIR HANNICKEL ROMARO</t>
  </si>
  <si>
    <t>E904934A@EDUCACAO.SP.GOV.BR</t>
  </si>
  <si>
    <t>JOSE NASCIMENTO PROFESSOR</t>
  </si>
  <si>
    <t>E005046A@EDUCACAO.SP.GOV.BR</t>
  </si>
  <si>
    <t>ANTONIO SANCHES LOPES</t>
  </si>
  <si>
    <t>RUA ANGELO PAVAN</t>
  </si>
  <si>
    <t>E026273A@EDUCACAO.SP.GOV.BR</t>
  </si>
  <si>
    <t>HANS WIRTH</t>
  </si>
  <si>
    <t>E031549A@EDUCACAO.SP.GOV.BR</t>
  </si>
  <si>
    <t>JUSTINO JERRY FARIA PROFESSOR</t>
  </si>
  <si>
    <t>E028903A@EDUCACAO.SP.GOV.BR</t>
  </si>
  <si>
    <t>MARIA DO CARMO LELIS PROFA</t>
  </si>
  <si>
    <t>RUA LIONS CLUB</t>
  </si>
  <si>
    <t>E907236A@EDUCACAO.SP.GOV.BR</t>
  </si>
  <si>
    <t>PENITENCIARIA DOUTOR GERALDO DE ANDRADE VIEIRA I</t>
  </si>
  <si>
    <t xml:space="preserve">RODOVIA PADRE MANOEL DA NOBREGA </t>
  </si>
  <si>
    <t>CTE@P1SVICENTE.SAP.SP.GOV.BR</t>
  </si>
  <si>
    <t>CONJUNTO RESIDENCIAL NOVA BERTIOGA</t>
  </si>
  <si>
    <t>ANTONIA BAPTISTA CALAZANS LUZ PROFA</t>
  </si>
  <si>
    <t>E014370A@EDUCACAO.SP.GOV.BR</t>
  </si>
  <si>
    <t>JARDIM SANTA TEREZINHA (PARELHEIROS)</t>
  </si>
  <si>
    <t>ANTONIO LUCAS</t>
  </si>
  <si>
    <t>RUA BENEDITO CORDEIRO</t>
  </si>
  <si>
    <t>E923369A@EDUCACAO.SP.GOV.BR</t>
  </si>
  <si>
    <t>JOSE SERGIO PEREIRA PROFESSOR</t>
  </si>
  <si>
    <t xml:space="preserve">SUL AMERICANOS </t>
  </si>
  <si>
    <t>E149317A@EDUCACAO.SP.GOV.BR</t>
  </si>
  <si>
    <t>MANOEL GRANDINI CASQUEL DOUTOR</t>
  </si>
  <si>
    <t>E008291A@EDUCACAO.SP.GOV.BR</t>
  </si>
  <si>
    <t>PAULO CAVALCANTI ALBUQUERQUE PROFESSOR</t>
  </si>
  <si>
    <t>E002288A@EDUCACAO.SP.GOV.BR</t>
  </si>
  <si>
    <t>JOSE BENICIO DOS SANTOS</t>
  </si>
  <si>
    <t>VILA VELOSO</t>
  </si>
  <si>
    <t>E040599A@EDUCACAO.SP.GOV.BR</t>
  </si>
  <si>
    <t>SEBASTIAO FRANCISCO FERRAZ DE ARRUDA PROF</t>
  </si>
  <si>
    <t>JARDIM 2000</t>
  </si>
  <si>
    <t>AVENIDA ATTILIO ZENDRON</t>
  </si>
  <si>
    <t>E919470A@EDUCACAO.SP.GOV.BR</t>
  </si>
  <si>
    <t>DOMINGOS CAMERLINGO CALO</t>
  </si>
  <si>
    <t>E033923A@EDUCACAO.SP.GOV.BR</t>
  </si>
  <si>
    <t>MATILDE MARIA CREMM</t>
  </si>
  <si>
    <t>RUA SEBASTIAO PEREIRA DA SILVA</t>
  </si>
  <si>
    <t>E009982A@EDUCACAO.SP.GOV.BR</t>
  </si>
  <si>
    <t>CEEJA CLARA MANTELLI DONA</t>
  </si>
  <si>
    <t xml:space="preserve">ALCANTARA MACHADO </t>
  </si>
  <si>
    <t>E980018A@EDUCACAO.SP.GOV.BR</t>
  </si>
  <si>
    <t xml:space="preserve">ANDREA DEMARCHI </t>
  </si>
  <si>
    <t>RAUL FERNANDES CHANCELER</t>
  </si>
  <si>
    <t>E021748A@EDUCACAO.SP.GOV.BR</t>
  </si>
  <si>
    <t xml:space="preserve">PARANAGUA </t>
  </si>
  <si>
    <t>LUIZ LEITE</t>
  </si>
  <si>
    <t>ALCEU VIEIRA CAPITAO</t>
  </si>
  <si>
    <t>E017541A@EDUCACAO.SP.GOV.BR</t>
  </si>
  <si>
    <t>URUBUPUNGA</t>
  </si>
  <si>
    <t>ARACY BUENO CONTI PROFESSORA</t>
  </si>
  <si>
    <t>JARDIM ATIBAIA</t>
  </si>
  <si>
    <t>PRACA JOAO PAULO II</t>
  </si>
  <si>
    <t>E047077A@EDUCACAO.SP.GOV.BR</t>
  </si>
  <si>
    <t>ALFREDO CARDOSO DOUTOR</t>
  </si>
  <si>
    <t xml:space="preserve">MORAIS BARROS </t>
  </si>
  <si>
    <t>E020977A@EDUCACAO.SP.GOV.BR</t>
  </si>
  <si>
    <t>PENITENCIARIA JOAO AUGUSTINHO PANNUCCI</t>
  </si>
  <si>
    <t>KM 50,7</t>
  </si>
  <si>
    <t>RODOVIA GENERAL EUCLIDES FIGUEIREDO  SP 563</t>
  </si>
  <si>
    <t>CENTRO ATEND SOCIO-EDUC ADOLESCENTE - JACARANDA 21 - CI</t>
  </si>
  <si>
    <t>UIJACARABDA@CASA.SP.GOV.BR</t>
  </si>
  <si>
    <t>PAULINA CARDOSO PROFA</t>
  </si>
  <si>
    <t>E012828A@EDUCACAO.SP.GOV.BR</t>
  </si>
  <si>
    <t>E036407A@EDUCACAO.SP.GOV.BR</t>
  </si>
  <si>
    <t>ARTHUR WOLFF NETTO PROFESSOR</t>
  </si>
  <si>
    <t xml:space="preserve">AZOR SILVA </t>
  </si>
  <si>
    <t>E038180A@EDUCACAO.SP.GOV.BR</t>
  </si>
  <si>
    <t>AMALIA PIMENTEL PROFA</t>
  </si>
  <si>
    <t>JARDIM FRANCANO</t>
  </si>
  <si>
    <t>RUA VOLUNTARIO MARIO MAZINI</t>
  </si>
  <si>
    <t>E022780A@EDUCACAO.SP.GOV.BR</t>
  </si>
  <si>
    <t>JOSE ZANOVELLI</t>
  </si>
  <si>
    <t>RUA CANDIDO POLONI</t>
  </si>
  <si>
    <t>E027534A@EDUCACAO.SP.GOV.BR</t>
  </si>
  <si>
    <t>MAURICIO ANISSE CURY DOUTOR</t>
  </si>
  <si>
    <t>RITA DE CASSIA DA SILVA PROFESSORA</t>
  </si>
  <si>
    <t xml:space="preserve">PLACIDA PRETINI </t>
  </si>
  <si>
    <t>E924544A@EDUCACAO.SP.GOV.BR</t>
  </si>
  <si>
    <t>DONATO MARCELO BALBO</t>
  </si>
  <si>
    <t>RUA JOAO CAINELLI</t>
  </si>
  <si>
    <t>E027005A@EDUCACAO.SP.GOV.BR</t>
  </si>
  <si>
    <t>CENTRO DE PROGRESSAO PENITENCIARIA DE SAO MIGUEL PAULISTA</t>
  </si>
  <si>
    <t>305 A</t>
  </si>
  <si>
    <t>ANTONIO LOURENCO CORREA</t>
  </si>
  <si>
    <t>CRISTINA FITTIPALDI PROFESSORA</t>
  </si>
  <si>
    <t>E008102A@EDUCACAO.SP.GOV.BR</t>
  </si>
  <si>
    <t>CEL JTO A EE LIOMAR FREITAS CAMARA PROFA</t>
  </si>
  <si>
    <t>VILA REAL CONTINUACAO</t>
  </si>
  <si>
    <t>EDNA APARECIDA BAMPA FONSECA</t>
  </si>
  <si>
    <t>E039858A@EDUCACAO.SP.GOV.BR</t>
  </si>
  <si>
    <t>INAH DE MELLO PROFESSORA</t>
  </si>
  <si>
    <t>E008722A@EDUCACAO.SP.GOV.BR</t>
  </si>
  <si>
    <t>RUTH SA PROFESSORA</t>
  </si>
  <si>
    <t>AV MONSENHOR THEODOMIRO</t>
  </si>
  <si>
    <t>E045482A@EDUCACAO.SP.GOV.BR</t>
  </si>
  <si>
    <t>JOSE CARLOS PRESTES PROFESSOR</t>
  </si>
  <si>
    <t>E043977A@EDUCACAO.SP.GOV.BR</t>
  </si>
  <si>
    <t>ERASTO CASTANHO DE ANDRADE PROFESSOR</t>
  </si>
  <si>
    <t>RUA JOAO BATISTA MODOLO</t>
  </si>
  <si>
    <t>E025773A@EDUCACAO.SP.GOV.BR</t>
  </si>
  <si>
    <t>GRAZIELA MALHEIRO FORTES PROFESSORA</t>
  </si>
  <si>
    <t>JARDIM PARAÍSO</t>
  </si>
  <si>
    <t>MARIA ROSA DA SILVA</t>
  </si>
  <si>
    <t>E043588A@EDUCACAO.SP.GOV.BR</t>
  </si>
  <si>
    <t>AVENIDA ANIBAL CORREIA</t>
  </si>
  <si>
    <t>E908617A@EDUCACAO.SP.GOV.BR</t>
  </si>
  <si>
    <t>AUREA ANUNCIACAO AMERICO DE GODOI PROFESSORA</t>
  </si>
  <si>
    <t>JARDIM SAMAMBAIA</t>
  </si>
  <si>
    <t>RUA JOAQUIM SEVERINO</t>
  </si>
  <si>
    <t>E018156A@EDUCACAO.SP.GOV.BR</t>
  </si>
  <si>
    <t>FRANCISCO DA SILVEIRA FRANCO</t>
  </si>
  <si>
    <t>DIST.-ARCADAS</t>
  </si>
  <si>
    <t xml:space="preserve">JOSE JACOBSEN </t>
  </si>
  <si>
    <t>E017536A@EDUCACAO.SP.GOV.BR</t>
  </si>
  <si>
    <t>ORMINDA GUIMARAES COTRIM</t>
  </si>
  <si>
    <t>VILA CARONE</t>
  </si>
  <si>
    <t>E022640A@EDUCACAO.SP.GOV.BR</t>
  </si>
  <si>
    <t>ROCCA DORDALL</t>
  </si>
  <si>
    <t>RUA DOUTOR RODRIGUES DE ALMEIDA</t>
  </si>
  <si>
    <t>E037060A@EDUCACAO.SP.GOV.BR</t>
  </si>
  <si>
    <t>JOSE SIMPLICIO PROF</t>
  </si>
  <si>
    <t xml:space="preserve">MUNICIPAL FRANCISCO EUGENIO BICUDO </t>
  </si>
  <si>
    <t>E924581A@EDUCACAO.SP.GOV.BR</t>
  </si>
  <si>
    <t>CEL JTO A EE PAULA SANTOS PROFA</t>
  </si>
  <si>
    <t>UMBERTO LUIZ D URSO DR</t>
  </si>
  <si>
    <t xml:space="preserve">MAGNOLIA AZUL </t>
  </si>
  <si>
    <t>E925196A@EDUCACAO.SP.GOV.BR</t>
  </si>
  <si>
    <t>REGINA POMPEIA PINTO PROFA</t>
  </si>
  <si>
    <t>RUA JOSE RODRIGUES FONTES</t>
  </si>
  <si>
    <t>E013158A@EDUCACAO.SP.GOV.BR</t>
  </si>
  <si>
    <t>RUA SEBASTIAO JOSE DA COSTA</t>
  </si>
  <si>
    <t>EVANDRO CAVALCANTI LINS E SILVA</t>
  </si>
  <si>
    <t xml:space="preserve">CARMELA TERRANOVA RAIMONDI </t>
  </si>
  <si>
    <t>E923667A@EDUCACAO.SP.GOV.BR</t>
  </si>
  <si>
    <t>ARCHIMEDES BAVA PROFESSOR</t>
  </si>
  <si>
    <t>E901398A@EDUCACAO.SP.GOV.BR</t>
  </si>
  <si>
    <t>MARIA RITA ARAUJO COSTA PROFESSORA</t>
  </si>
  <si>
    <t>RUA ERNESTO BERGAMASCO</t>
  </si>
  <si>
    <t>E045559A@EDUCACAO.SP.GOV.BR</t>
  </si>
  <si>
    <t>MARIA APARECIDA FELIX PORTO PROFESSORA</t>
  </si>
  <si>
    <t>E913832A@EDUCACAO.SP.GOV.BR</t>
  </si>
  <si>
    <t>HOMERO THON</t>
  </si>
  <si>
    <t>E008345A@EDUCACAO.SP.GOV.BR</t>
  </si>
  <si>
    <t>AUGUSTA DO AMARAL PECANHA PROFESSORA</t>
  </si>
  <si>
    <t>AVENIDA JOSE LEITE PECANHA</t>
  </si>
  <si>
    <t>E042602A@EDUCACAO.SP.GOV.BR</t>
  </si>
  <si>
    <t>AIR FERREIRA DO NASCIMENTO PROFESSOR</t>
  </si>
  <si>
    <t>E352561A@EDUCACAO.SP.GOV.BR</t>
  </si>
  <si>
    <t>AROLDO DONIZETTI LEITE</t>
  </si>
  <si>
    <t>E496479A@EDUCACAO.SP.GOV.BR</t>
  </si>
  <si>
    <t>MANOEL RODRIGUES PROFESSOR</t>
  </si>
  <si>
    <t>JARDIM MARIA ENEIDA</t>
  </si>
  <si>
    <t>RUA DOUTOR JOAO CARLOS AZEVEDO</t>
  </si>
  <si>
    <t>E920307A@EDUCACAO.SP.GOV.BR</t>
  </si>
  <si>
    <t>SITIO CONCEICAO</t>
  </si>
  <si>
    <t xml:space="preserve">WILSON FERNANDO S.CARVALHO </t>
  </si>
  <si>
    <t>E438112A@EDUCACAO.SP.GOV.BR</t>
  </si>
  <si>
    <t>TOLEDO BARBOSA</t>
  </si>
  <si>
    <t>E000681A@EDUCACAO.SP.GOV.BR</t>
  </si>
  <si>
    <t>AFONSO PENNA JUNIOR PROF</t>
  </si>
  <si>
    <t xml:space="preserve">MUANA </t>
  </si>
  <si>
    <t>E002653A@EDUCACAO.SP.GOV.BR</t>
  </si>
  <si>
    <t>CENTRO ATEND SOCIOEDUC AO ADOLESCENTE AROEIRA 37 CI</t>
  </si>
  <si>
    <t>RODOVIA RAPOSO TAVARES KM 19,5</t>
  </si>
  <si>
    <t>PENITENCIARIA FEMININA DE MOGI GUACU</t>
  </si>
  <si>
    <t>KM 15-501</t>
  </si>
  <si>
    <t xml:space="preserve">ALMINO MONTEIRO ALVARES AFFONSO </t>
  </si>
  <si>
    <t>PRODUCAO@PFMOGIGUACU.SAP.SP.GOV.BR</t>
  </si>
  <si>
    <t>JARDIM NORONHA V</t>
  </si>
  <si>
    <t xml:space="preserve">RUFINO ZADO </t>
  </si>
  <si>
    <t>E479081A@EDUCACAO.SP.GOV.BR</t>
  </si>
  <si>
    <t>FRANCISCO FERNANDES FRAZAO</t>
  </si>
  <si>
    <t>E483643A@EDUCACAO.SP.GOV.BR</t>
  </si>
  <si>
    <t>JARDIM MARIA DUARTE</t>
  </si>
  <si>
    <t xml:space="preserve">MIRANDAS </t>
  </si>
  <si>
    <t>E907637A@EDUCACAO.SP.GOV.BR</t>
  </si>
  <si>
    <t>JOSE DE CAMPOS CAMARGO PROFESSOR</t>
  </si>
  <si>
    <t>SEVERIANO SAO</t>
  </si>
  <si>
    <t>E002446A@EDUCACAO.SP.GOV.BR</t>
  </si>
  <si>
    <t>RUA CONCEICAO</t>
  </si>
  <si>
    <t>URIAS BRAGA COSTA PROFESSOR</t>
  </si>
  <si>
    <t xml:space="preserve">ALTINO CORREA DE ALMEIDA MORAES </t>
  </si>
  <si>
    <t>E479342A@EDUCACAO.SP.GOV.BR</t>
  </si>
  <si>
    <t>GIULIO DAVID LEONE PROF</t>
  </si>
  <si>
    <t xml:space="preserve">RIBEIRA DO VOUGA </t>
  </si>
  <si>
    <t>E036742A@EDUCACAO.SP.GOV.BR</t>
  </si>
  <si>
    <t>MARIA HELENA SIKORSKI CERQUEIRA CESAR PROFESSORA</t>
  </si>
  <si>
    <t>E036183A@EDUCACAO.SP.GOV.BR</t>
  </si>
  <si>
    <t>VALDIVINO DE CASTRO PEREIRA</t>
  </si>
  <si>
    <t>E005997A@EDUCACAO.SP.GOV.BR</t>
  </si>
  <si>
    <t>LUIS HENRIQUE MARCHI PROFESSOR</t>
  </si>
  <si>
    <t xml:space="preserve">JARDIM SAO JUDAS TADEU </t>
  </si>
  <si>
    <t>RUA GUIDO SEGALHO</t>
  </si>
  <si>
    <t>E042523A@EDUCACAO.SP.GOV.BR</t>
  </si>
  <si>
    <t>JOSE BENEDITO FERREIRA PROFESSOR</t>
  </si>
  <si>
    <t>RUA KAZUKO FUJI SHIMIZU</t>
  </si>
  <si>
    <t>E901842A@EDUCACAO.SP.GOV.BR</t>
  </si>
  <si>
    <t>CEEJA DE LINS</t>
  </si>
  <si>
    <t>E497976A@EDUCACAO.SP.GOV.BR</t>
  </si>
  <si>
    <t>ISAURA DE MIRANDA BOTTO PROFA</t>
  </si>
  <si>
    <t>VL BAZU</t>
  </si>
  <si>
    <t>R TIRADENTES</t>
  </si>
  <si>
    <t>E005678A@EDUCACAO.SP.GOV.BR</t>
  </si>
  <si>
    <t>NUCLEO HABITACIONAL VIDA NOVA BAIRRO MAURO MARCONDES</t>
  </si>
  <si>
    <t xml:space="preserve"> E923394A@EDUCACAO.SP.GOV.BR</t>
  </si>
  <si>
    <t>HERCULANO PIMENTEL DOUTOR</t>
  </si>
  <si>
    <t>E015313A@EDUCACAO.SP.GOV.BR</t>
  </si>
  <si>
    <t>WOLNEY RADIGHIERI PROF</t>
  </si>
  <si>
    <t>SIMOES</t>
  </si>
  <si>
    <t>AVENIDA CORONEL AMANDO SIMOES</t>
  </si>
  <si>
    <t>E026300A@EDUCACAO.SP.GOV.BR</t>
  </si>
  <si>
    <t>ORIGENES LESSA</t>
  </si>
  <si>
    <t>(ANTIGO JARDIM SANTA ELIZABETH)</t>
  </si>
  <si>
    <t>RUA PADRE ANTONIO TOMAZ</t>
  </si>
  <si>
    <t>E904673A@EDUCACAO.SP.GOV.BR</t>
  </si>
  <si>
    <t>PRUDENTE DE MORAES</t>
  </si>
  <si>
    <t>FRANCISCO ANTONIO MARTINS JUNIOR PROFESSOR</t>
  </si>
  <si>
    <t xml:space="preserve">ROCHA MEDRANO </t>
  </si>
  <si>
    <t>E035592A@EDUCACAO.SP.GOV.BR</t>
  </si>
  <si>
    <t>LEOPOLDINO MEIRA DE ANDRADE DR</t>
  </si>
  <si>
    <t>E024961A@EDUCACAO.SP.GOV.BR</t>
  </si>
  <si>
    <t>DOLORES GARCIA PASCHOALIN</t>
  </si>
  <si>
    <t>RUA JOSE DE ALBUQUERQUE</t>
  </si>
  <si>
    <t>E908563A@EDUCACAO.SP.GOV.BR</t>
  </si>
  <si>
    <t>FULVIO ABRAMO</t>
  </si>
  <si>
    <t xml:space="preserve">JOSE ROMEIRO </t>
  </si>
  <si>
    <t>E920265A@EDUCACAO.SP.GOV.BR</t>
  </si>
  <si>
    <t>CEL JTO A EE BENEDITO CALIXTO</t>
  </si>
  <si>
    <t>E985624A@EDUCACAO.SP.GOV.BR</t>
  </si>
  <si>
    <t>JOSE NEYDE CESAR LESSA DOUTOR</t>
  </si>
  <si>
    <t>E010650A@EDUCACAO.SP.GOV.BR</t>
  </si>
  <si>
    <t>MARIA GEMMA DE SOUZA OLIVEIRA PROFESSORA</t>
  </si>
  <si>
    <t>RUA PROFESSOR MALAQUIAS OLIVEIRA FREITAS</t>
  </si>
  <si>
    <t>E042092A@EDUCACAO.SP.GOV.BR</t>
  </si>
  <si>
    <t>ACACIO DOS SANTOS PELEGRINI PROFESSOR</t>
  </si>
  <si>
    <t>E901179A@EDUCACAO.SP.GOV.BR</t>
  </si>
  <si>
    <t>JOAO MARCIANO DE ALMEIDA DR</t>
  </si>
  <si>
    <t>E022792A@EDUCACAO.SP.GOV.BR</t>
  </si>
  <si>
    <t>AGENOR COUTO DE MAGALHAES DOUTOR</t>
  </si>
  <si>
    <t xml:space="preserve">GUILHERME MANKEL </t>
  </si>
  <si>
    <t>E000197A@EDUCACAO.SP.GOV.BR</t>
  </si>
  <si>
    <t>KM 22</t>
  </si>
  <si>
    <t>E926073A@EDUCACAO.SP.GOV.BR</t>
  </si>
  <si>
    <t>ANTONIO DE OLIVEIRA BUENO FILHO</t>
  </si>
  <si>
    <t xml:space="preserve">CICERO PINTO FERRAZ </t>
  </si>
  <si>
    <t>E903334A@EDUCACAO.SP.GOV.BR</t>
  </si>
  <si>
    <t>NEUSA CESTARI FABRI PROFESSORA</t>
  </si>
  <si>
    <t>VILA SAPUCAI</t>
  </si>
  <si>
    <t>S1100</t>
  </si>
  <si>
    <t>E025689A@EDUCACAO.SP.GOV.BR</t>
  </si>
  <si>
    <t>ENIO VILAS BOAS PROFESSOR</t>
  </si>
  <si>
    <t xml:space="preserve">JOSE JOAQUIM DE AZEVEDO </t>
  </si>
  <si>
    <t>E012087A@EDUCACAO.SP.GOV.BR</t>
  </si>
  <si>
    <t>VICTOR LACORTE PROF</t>
  </si>
  <si>
    <t xml:space="preserve">MARIO YBARRA DE ALMEIDA </t>
  </si>
  <si>
    <t>E021970A@EDUCACAO.SP.GOV.BR</t>
  </si>
  <si>
    <t>EURICO FIGUEIREDO PROF</t>
  </si>
  <si>
    <t>FONSECA FILHO MINISTRO</t>
  </si>
  <si>
    <t>E001004A@EDUCACAO.SP.GOV.BR</t>
  </si>
  <si>
    <t>JOANNA DI FELIPPE PROFESSORA</t>
  </si>
  <si>
    <t>RAMAL PEDRO LAGO</t>
  </si>
  <si>
    <t>ESTRADA VICINAL DR.  AGENOR MONDADORI</t>
  </si>
  <si>
    <t>KM6</t>
  </si>
  <si>
    <t>E914174A@EDUCACAO.SP.GOV.BR</t>
  </si>
  <si>
    <t>PAULO NOVAES DE CARVALHO PROFESSOR</t>
  </si>
  <si>
    <t xml:space="preserve">FRANCISCO MARENGO </t>
  </si>
  <si>
    <t>E002148A@EDUCACAO.SP.GOV.BR</t>
  </si>
  <si>
    <t>FULVIA MARIA APARECIDA CANCHERINI FAZZIO PROFESSORA</t>
  </si>
  <si>
    <t>RUA TOQUIO</t>
  </si>
  <si>
    <t>E049924A@EDUCACAO.SP.GOV.BR</t>
  </si>
  <si>
    <t>ALADINO POLON</t>
  </si>
  <si>
    <t>AVENIDA PREFEITO ENGENHEIRO GINO DARTORA</t>
  </si>
  <si>
    <t>E921002A@EDUCACAO.SP.GOV.BR</t>
  </si>
  <si>
    <t xml:space="preserve">MATEOS DEMARCHI </t>
  </si>
  <si>
    <t>SAMUEL MORSE PROFESSOR</t>
  </si>
  <si>
    <t>E037473A@EDUCACAO.SP.GOV.BR</t>
  </si>
  <si>
    <t>ARMEL MIRANDA</t>
  </si>
  <si>
    <t>E029543A@EDUCACAO.SP.GOV.BR</t>
  </si>
  <si>
    <t>HERMANO RIBEIRO DA SILVA</t>
  </si>
  <si>
    <t>TRAVESSA PROF  DALMO BELFORT DE MATTOS</t>
  </si>
  <si>
    <t>E039275A@EDUCACAO.SP.GOV.BR</t>
  </si>
  <si>
    <t>CEL JTO A EE WALDEMAR QUEIROZ PROFESSOR</t>
  </si>
  <si>
    <t xml:space="preserve">RUA SEIS DE JUNHO </t>
  </si>
  <si>
    <t>E030041A@EDUCACAO.SP.GOV.BR</t>
  </si>
  <si>
    <t>JOSE DANIEL DA SILVEIRA</t>
  </si>
  <si>
    <t xml:space="preserve">ADILSON DIAS DE SOUZA </t>
  </si>
  <si>
    <t>E904715A@EDUCACAO.SP.GOV.BR</t>
  </si>
  <si>
    <t>NELLY BAHDUR CANO PROFESSORA</t>
  </si>
  <si>
    <t>CONJUNTO HABITACIONAL BANDEIRANTES</t>
  </si>
  <si>
    <t>AVENIDA BARTOLOMEU BUENO</t>
  </si>
  <si>
    <t>E044623A@EDUCACAO.SP.GOV.BR</t>
  </si>
  <si>
    <t>CENTRO ATEND SOCIOEDUC AO ADOLESCENTE DE RIO CLARO CI</t>
  </si>
  <si>
    <t>KM 79</t>
  </si>
  <si>
    <t xml:space="preserve">WILSON FINARDI </t>
  </si>
  <si>
    <t>CASARIOCLARO@CASA.SP.GOV.BR</t>
  </si>
  <si>
    <t>MARIA EUNICE MARTINS FERREIRA PROFESSORA</t>
  </si>
  <si>
    <t>RUA GUTEMBERG MARTINS FERREIRA</t>
  </si>
  <si>
    <t>E030348A@EDUCACAO.SP.GOV.BR</t>
  </si>
  <si>
    <t>RECANTO VERDE SOL</t>
  </si>
  <si>
    <t xml:space="preserve">PEDRO RAMAZZANI </t>
  </si>
  <si>
    <t>E267983A@EDUCACAO.SP.GOV.BR</t>
  </si>
  <si>
    <t>AURORA FERRAZ VIANNA DOS SANTOS PROFESSORA DONA</t>
  </si>
  <si>
    <t>PARQUE 1 DE MAIO</t>
  </si>
  <si>
    <t>AVENIDA OSWALDO PEREIRA TEIXEIRA</t>
  </si>
  <si>
    <t>E922511A@EDUCACAO.SP.GOV.BR</t>
  </si>
  <si>
    <t>PAULO NOGUEIRA FILHO</t>
  </si>
  <si>
    <t xml:space="preserve">ADAO GONCALVES </t>
  </si>
  <si>
    <t>E037667A@EDUCACAO.SP.GOV.BR</t>
  </si>
  <si>
    <t>BAIRRO SERTAO DO PINHAL</t>
  </si>
  <si>
    <t>E297380A@EDUCACAO.SP.GOV.BR</t>
  </si>
  <si>
    <t>BENEVIDES BERALDO COMENDADOR</t>
  </si>
  <si>
    <t>SILVIO FERREIRA DOMINGUES</t>
  </si>
  <si>
    <t>E902135A@EDUCACAO.SP.GOV.BR</t>
  </si>
  <si>
    <t>CEL JTO A EE LEOPOLDO SANTANA PROFESSOR</t>
  </si>
  <si>
    <t xml:space="preserve">MANOEL DUARTE OLIVEIRA </t>
  </si>
  <si>
    <t>E985156A@EDUCACAO.SP.GOV.BR</t>
  </si>
  <si>
    <t>IRMAOS ISMAEL</t>
  </si>
  <si>
    <t>E027765A@EDUCACAO.SP.GOV.BR</t>
  </si>
  <si>
    <t>JOSE MANOEL ALVARES ROSENDE PROFESSOR</t>
  </si>
  <si>
    <t>RUA CARMINE PUGLIESI</t>
  </si>
  <si>
    <t>E045627A@EDUCACAO.SP.GOV.BR</t>
  </si>
  <si>
    <t>JAIME DE OLIVEIRA PROF</t>
  </si>
  <si>
    <t>ESTRADA APIAI BARRA DO CHAPEU</t>
  </si>
  <si>
    <t>E913522A@EDUCACAO.SP.GOV.BR</t>
  </si>
  <si>
    <t>SUZANA DE CAMPOS DONA</t>
  </si>
  <si>
    <t xml:space="preserve">ANTONIO MAIA </t>
  </si>
  <si>
    <t>E000061A@EDUCACAO.SP.GOV.BR</t>
  </si>
  <si>
    <t>ANTONIO LUIZ DUARTE</t>
  </si>
  <si>
    <t>RUA JOAQUIM VIEIRA DE MEDEIROS</t>
  </si>
  <si>
    <t>E014459A@EDUCACAO.SP.GOV.BR</t>
  </si>
  <si>
    <t>HELOISA CARNEIRO PROFESSORA</t>
  </si>
  <si>
    <t>RUA ANTONIO COVELLO</t>
  </si>
  <si>
    <t>E004674A@EDUCACAO.SP.GOV.BR</t>
  </si>
  <si>
    <t>JOSE INOCENCIO MOREIRA CORONEL</t>
  </si>
  <si>
    <t>PRACA JOAO PEREIRA DA SILVA</t>
  </si>
  <si>
    <t>E035737A@EDUCACAO.SP.GOV.BR</t>
  </si>
  <si>
    <t>ERNESTA XAVIER RABELO ORSI PROFA</t>
  </si>
  <si>
    <t>RUA JUVENAL ROLIN CYRENEU</t>
  </si>
  <si>
    <t>E015209A@EDUCACAO.SP.GOV.BR</t>
  </si>
  <si>
    <t>CEL JTO A EE FADLO HAIDAR</t>
  </si>
  <si>
    <t>E981369A@EDUCACAO.SP.GOV.BR</t>
  </si>
  <si>
    <t>CONJUNTO HABITACIONAL DOUTOR ANTONIO FRANCISCO INO</t>
  </si>
  <si>
    <t>LAIS BERTONI PEREIRA PROFESSORA</t>
  </si>
  <si>
    <t>VILA PALACIOS</t>
  </si>
  <si>
    <t>AVENIDA MARIA JULIETA GODOI CARTEZANI</t>
  </si>
  <si>
    <t>E018491A@EDUCACAO.SP.GOV.BR</t>
  </si>
  <si>
    <t xml:space="preserve">CARLOS CHAGAS </t>
  </si>
  <si>
    <t>PEREIRA DE MATTOS DOUTOR</t>
  </si>
  <si>
    <t>E049219A@EDUCACAO.SP.GOV.BR</t>
  </si>
  <si>
    <t>SEBASTIAO WALTER FUSCO</t>
  </si>
  <si>
    <t>AVENIDA SARGENTO JAIME REGALO PEREIRA</t>
  </si>
  <si>
    <t>E041919A@EDUCACAO.SP.GOV.BR</t>
  </si>
  <si>
    <t>VILA COMERCIAL</t>
  </si>
  <si>
    <t>ANTONIO PINTO DE ALMEIDA FERRAZ DOUTOR</t>
  </si>
  <si>
    <t>RUA ANGELINA GEROLAMO TORIN</t>
  </si>
  <si>
    <t>E048343A@EDUCACAO.SP.GOV.BR</t>
  </si>
  <si>
    <t>PENITENCIARIA DE ASSIS CLASSES PROVISORIAS</t>
  </si>
  <si>
    <t>EVONIO MARQUES PROF</t>
  </si>
  <si>
    <t>E910557A@EDUCACAO.SP.GOV.BR</t>
  </si>
  <si>
    <t>JOSE FOZ DOUTOR</t>
  </si>
  <si>
    <t xml:space="preserve">JOSE RAINHO TEIXEIRA </t>
  </si>
  <si>
    <t>E031999A@EDUCACAO.SP.GOV.BR</t>
  </si>
  <si>
    <t>CENTRO ATEND SOCIO-EDUC ADOLESCENTE - DE JACAREI - CI</t>
  </si>
  <si>
    <t>KM 173</t>
  </si>
  <si>
    <t>E127292A@EDUCACO.SP.GOV.BR</t>
  </si>
  <si>
    <t>BENTO DE QUEIROZ PADRE</t>
  </si>
  <si>
    <t>RUA ANTONIO MARANHO</t>
  </si>
  <si>
    <t>E034095A@EDUCACAO.SP.GOV.BR</t>
  </si>
  <si>
    <t>JOSE DE ANCHIETA PADRE</t>
  </si>
  <si>
    <t>RUA JOSE VIRILLO</t>
  </si>
  <si>
    <t>E909488A@EDUCACAO.SP.GOV.BR</t>
  </si>
  <si>
    <t>MATRIZ</t>
  </si>
  <si>
    <t>JOSE GASPAR DOM</t>
  </si>
  <si>
    <t>JOAO DOMINGOS MADEIRA PROFESSOR</t>
  </si>
  <si>
    <t>E043552A@EDUCACAO.SP.GOV.BR</t>
  </si>
  <si>
    <t>BENEDICTO RODRIGUES PROFESSOR</t>
  </si>
  <si>
    <t>MARIA ANDRE SCHUNCK DONA</t>
  </si>
  <si>
    <t>RUA JOSE NOGUEIRA</t>
  </si>
  <si>
    <t>E010273A@EDUCAAO.SP.GOV.BR</t>
  </si>
  <si>
    <t>AURELINA FERREIRA PROFESSORA</t>
  </si>
  <si>
    <t>E047824A@EDUCACAO.SP.GOV.BR</t>
  </si>
  <si>
    <t>E457243A@EDUCACAO.SP.GOV.BR</t>
  </si>
  <si>
    <t>ELIZA DE OLIVEIRA RIBEIRO</t>
  </si>
  <si>
    <t>PARQUE MIRAFLOR</t>
  </si>
  <si>
    <t>RUA LUIZA PREBOTTI TASSO</t>
  </si>
  <si>
    <t>E048173A@EDUCACAO.SP.GOV.BR</t>
  </si>
  <si>
    <t>CEL JTO A EE MARLENE CAMARGO RIBEIRO</t>
  </si>
  <si>
    <t>ELISABETH STEAGALL PIRTOUSCHEG PROFA</t>
  </si>
  <si>
    <t xml:space="preserve">IRIDIO </t>
  </si>
  <si>
    <t>E017115A@EDUCACAO.SP.GOV.BR</t>
  </si>
  <si>
    <t>CEL JTO A EE JOSE QUIRINO CAVALCANTE</t>
  </si>
  <si>
    <t>FRANCISCO ALVES BRIZOLA PROF</t>
  </si>
  <si>
    <t>TANGARAS</t>
  </si>
  <si>
    <t>FRANCISCO MANDALITI</t>
  </si>
  <si>
    <t>E049645A@EDUCACAO.SP.GOV.BR</t>
  </si>
  <si>
    <t>SHISUKO IOSHIDA NIWA PROFESSORA</t>
  </si>
  <si>
    <t>AVENIDA JOSE BELLO</t>
  </si>
  <si>
    <t>E007869A@EDUCACAO.SP.GOV.BR</t>
  </si>
  <si>
    <t>CEL JTO A EE ALICE CHUERY PROFESSORA</t>
  </si>
  <si>
    <t xml:space="preserve">ANTONIO CAMARGO </t>
  </si>
  <si>
    <t>SATURNINO LEON ARROYO</t>
  </si>
  <si>
    <t>E026979A@EDUCACAO.SP.GOV.BR</t>
  </si>
  <si>
    <t>ERNESTINA DEL BUONO TRAMA PROFESSORA</t>
  </si>
  <si>
    <t>E037084A@EDUCACAO.SP.GOV.BR</t>
  </si>
  <si>
    <t>JOAO NUNES PASTOR</t>
  </si>
  <si>
    <t>RUA BIRITIBA MIRIM</t>
  </si>
  <si>
    <t>E906273A@EDUCACAO.SP.GOV.BR</t>
  </si>
  <si>
    <t>RUA DOS BATTEL</t>
  </si>
  <si>
    <t>E925275A@EDUCACAO.SP.GOV.BR</t>
  </si>
  <si>
    <t>JOSE RIBEIRO DE BARROS PROF</t>
  </si>
  <si>
    <t>USINA ESTREITO</t>
  </si>
  <si>
    <t>RUA ESTREITO</t>
  </si>
  <si>
    <t>E023140A@EDUCACAO.SP.GOV.BR</t>
  </si>
  <si>
    <t>CONJUNTO HABITACIONAL EZEQUIEL BARBOSA</t>
  </si>
  <si>
    <t>RUA SERVILIANO DA SILVA JUNIOR</t>
  </si>
  <si>
    <t>E920575A@EDUCACAO.SP.GOV.BR</t>
  </si>
  <si>
    <t>HELENA LOUREIRO ROSSI PROFESSORA</t>
  </si>
  <si>
    <t>E923217A@EDUCACAO.SP.GOV.BR</t>
  </si>
  <si>
    <t>JARDIM DA LUZ</t>
  </si>
  <si>
    <t>RUA ERVAL SECO</t>
  </si>
  <si>
    <t>E923345A@EDUCACAO.SP.GOV.BR</t>
  </si>
  <si>
    <t xml:space="preserve">QUATRO </t>
  </si>
  <si>
    <t>CALHIM MANOEL ABUD</t>
  </si>
  <si>
    <t xml:space="preserve">OSCAR FERNANDES </t>
  </si>
  <si>
    <t>E902925A@EDUCACAO.SP.GOV.BR</t>
  </si>
  <si>
    <t>TOKUZO TERAZAKI</t>
  </si>
  <si>
    <t>PARQUE SANTA ROSA</t>
  </si>
  <si>
    <t>ATE 3799-3800</t>
  </si>
  <si>
    <t>ESTRADA DOS FERNANDES</t>
  </si>
  <si>
    <t>E007146A@EDUCACAO.SP.GOV.BR</t>
  </si>
  <si>
    <t>MERCEDES VALENTINA GIANNOCARIO PROFESSORA</t>
  </si>
  <si>
    <t>ALTO DA  BOA VISTA</t>
  </si>
  <si>
    <t>E912384A@EDUCACAO.SP.GOV.BR</t>
  </si>
  <si>
    <t>ELVIRA DE PARDO MEO MURARO</t>
  </si>
  <si>
    <t>JARDIM FLORENCE I</t>
  </si>
  <si>
    <t xml:space="preserve">RUA VICENTE DE MARCHI </t>
  </si>
  <si>
    <t xml:space="preserve"> E047200A@EDUCACAO.SP.GOV.BR</t>
  </si>
  <si>
    <t>LAURO SANCHEZ PROFESSOR</t>
  </si>
  <si>
    <t xml:space="preserve">ARNALDO CUNHA </t>
  </si>
  <si>
    <t>E016329A@EDUCACAO.SP.GOV.BR</t>
  </si>
  <si>
    <t>HELENA CURY DE TACCA PROFA</t>
  </si>
  <si>
    <t>RUA DOMINGOS JARDINI</t>
  </si>
  <si>
    <t>ADALGISA CAVEZZALE DE CAMPOS PROFA</t>
  </si>
  <si>
    <t>BAIRRO PARANA</t>
  </si>
  <si>
    <t>TITO PRATES DA FONSECA</t>
  </si>
  <si>
    <t xml:space="preserve">MENDONCA JUNIOR </t>
  </si>
  <si>
    <t>E000607A@EDUCACAO.SP.GOV.BR</t>
  </si>
  <si>
    <t>TEREZINHA PALONE DA SILVA DOMINGUES PROFA</t>
  </si>
  <si>
    <t>ESTRADA ESTADUAL</t>
  </si>
  <si>
    <t xml:space="preserve">BARUERI-ITAPEVI </t>
  </si>
  <si>
    <t>E496790A@EDUCACAO.SP.GOV.BR</t>
  </si>
  <si>
    <t>EUSTAQUIO PADRE</t>
  </si>
  <si>
    <t>PEDRO VILLAS BOAS DE SOUZA DOM</t>
  </si>
  <si>
    <t>RUA JOAO RIBEIRO CRAVO ROXO</t>
  </si>
  <si>
    <t>E046541A@EDUCACAO.SP.GOV.BR</t>
  </si>
  <si>
    <t>ALVARO DE SOUZA LIMA DOUTOR</t>
  </si>
  <si>
    <t>RUA MEMORIAL DE AIRES</t>
  </si>
  <si>
    <t>E037618A@EDUCACAO.SP.GOV.BR</t>
  </si>
  <si>
    <t>CEL JTO A EE LAERTE RAMOS PROF DR</t>
  </si>
  <si>
    <t>E029828A@EDUCACAO.SP.GOV.BR</t>
  </si>
  <si>
    <t>MARIA CARDOSO CASTILHO</t>
  </si>
  <si>
    <t>RUA JEAN CARLOS MENDES DE CAMPOS</t>
  </si>
  <si>
    <t>E027960A@EDUCACAO.SP.GOV.BR</t>
  </si>
  <si>
    <t>MIGUEL MUNHOZ FILHO</t>
  </si>
  <si>
    <t xml:space="preserve">AGOSTINHO RUBIN </t>
  </si>
  <si>
    <t>E902512A@EDUCACAO.SP.GOV.BR</t>
  </si>
  <si>
    <t xml:space="preserve">ALVARO DA COSTA </t>
  </si>
  <si>
    <t>FELICIA ADELVAIS PAGLIUSO PROFA</t>
  </si>
  <si>
    <t>RUA DOMINGOS MORANO</t>
  </si>
  <si>
    <t>CLOVIS DE LUCCA PROFESSOR</t>
  </si>
  <si>
    <t>E009124A@EDUCACAO.SP.GOV.BR</t>
  </si>
  <si>
    <t>SALVADOR FILARDI</t>
  </si>
  <si>
    <t>RUA IRENE PREGNOLATO PINTO NOGUEIRA</t>
  </si>
  <si>
    <t>E025288A@EDUCACAO.SP.GOV.BR</t>
  </si>
  <si>
    <t>MARIA DE LOURDES MARTINS PROFESSORA</t>
  </si>
  <si>
    <t xml:space="preserve">JARDIM  MARIA  ANTONIA </t>
  </si>
  <si>
    <t>RUA OSVALDO VACARI</t>
  </si>
  <si>
    <t>E045536A@EDUCACAO.SP.GOV.BR</t>
  </si>
  <si>
    <t>LUCIO ANTUNES DOM</t>
  </si>
  <si>
    <t>AVENIDA PEGE RAPOSO LOPES</t>
  </si>
  <si>
    <t>E031159A@EDUCACAO.SP.GOV.BR</t>
  </si>
  <si>
    <t>SUELY ANTUNES DE MELLO PROFESSORA</t>
  </si>
  <si>
    <t>E013894A@EDUCACAO.SP.GOV.BR</t>
  </si>
  <si>
    <t>ANTONIO PRADO CONSELHEIRO</t>
  </si>
  <si>
    <t>ZILTON BICUDO PROF</t>
  </si>
  <si>
    <t>LAGO AZUL</t>
  </si>
  <si>
    <t>R PERI</t>
  </si>
  <si>
    <t>E925482A@EDUCACAO.SP.GOV.BR</t>
  </si>
  <si>
    <t>ANTONIO VIEIRA CAMPOS</t>
  </si>
  <si>
    <t>E920236A@EDUCACAO.SP.GOV.BR</t>
  </si>
  <si>
    <t>ADALGIZA SEGURADO DA SILVEIRA PROFESSORA</t>
  </si>
  <si>
    <t>AVENIDA PROFESSOR GIOIA MARTINS</t>
  </si>
  <si>
    <t>E004194A@EDUCACAO.SP.GOV.BR</t>
  </si>
  <si>
    <t>CEL JTO A EE 20 DE AGOSTO</t>
  </si>
  <si>
    <t>E9283A@EDUCACAO.SP.GOV.BR</t>
  </si>
  <si>
    <t>PAULO ROLIM LOUREIRO DOM</t>
  </si>
  <si>
    <t>AVENIDA DOMINGOS FANGANIELLO</t>
  </si>
  <si>
    <t>E006117A@EDUCACAO.SP.GOV.BR</t>
  </si>
  <si>
    <t>JOSE REGINATO PROFESSOR</t>
  </si>
  <si>
    <t>E016305A@EDUCACAO.SP.GOV.BR</t>
  </si>
  <si>
    <t>CELESTE PALANDI DE MELLO PROFESSORA</t>
  </si>
  <si>
    <t>RUA DOUTOR ADEMIR CUBERO RUANO</t>
  </si>
  <si>
    <t>E901124A@EDUCACAO.SP.GOV.B</t>
  </si>
  <si>
    <t>CENTRO DE DETENCAO PROVISORIA DE TAIUVA</t>
  </si>
  <si>
    <t>ROD BRIGADEIRO FARIA LIMA</t>
  </si>
  <si>
    <t>KM 359</t>
  </si>
  <si>
    <t>ANTONIO DE QUEIROZ PROFESSOR</t>
  </si>
  <si>
    <t>RUA SAMUEL CHEQUE</t>
  </si>
  <si>
    <t>E020102A@EDUCACAO.SP.GOV.BR</t>
  </si>
  <si>
    <t>ERNESTO MASSELANI</t>
  </si>
  <si>
    <t xml:space="preserve">SEBASTIAO VERISSIMO </t>
  </si>
  <si>
    <t>E919408A@EDUCACAO.SP.GOV.BR</t>
  </si>
  <si>
    <t>ALMIR PEREIRA BAHIA REVERENDO</t>
  </si>
  <si>
    <t>PARQUE INDUSTRIAL DACI</t>
  </si>
  <si>
    <t xml:space="preserve">IBIRAMA </t>
  </si>
  <si>
    <t>E010261A@EDUCACAO.SP.GOV.BR</t>
  </si>
  <si>
    <t>MARTINIANO ANTONIO RODRIGUES</t>
  </si>
  <si>
    <t>RUA 21 DE MARCO</t>
  </si>
  <si>
    <t>E027455A@EDUCACAO.SP.GOV.BR</t>
  </si>
  <si>
    <t>GABRIEL FELIX DO AMARAL PROFESSOR</t>
  </si>
  <si>
    <t>JARDIM BOTAFOGO 1</t>
  </si>
  <si>
    <t>E905835A@EDUCACAO.SP.GOV.BR</t>
  </si>
  <si>
    <t>VERIDIANA CAMACHO CARVALHO GOMES PROFA</t>
  </si>
  <si>
    <t>SILVIO MIOTTO</t>
  </si>
  <si>
    <t>E026918A@EDUCACAO.SP.GOV.BR</t>
  </si>
  <si>
    <t>ELYO FERREIRA DE CASTRO PROFESSOR</t>
  </si>
  <si>
    <t>E039408A@EDUCACAO.SP.GOV.BR</t>
  </si>
  <si>
    <t>ELYDIA BENETTI PROFESSOA</t>
  </si>
  <si>
    <t>JARDIM BOA VISTA II</t>
  </si>
  <si>
    <t>RUA PROFESSORA ELIDIA BENETTI</t>
  </si>
  <si>
    <t>E036420A@EDUCACAO.SP.GOV.BR</t>
  </si>
  <si>
    <t>CORALINA RIBEIRO DOS SANTOS CALDEIRA DONA</t>
  </si>
  <si>
    <t>VILA EDNA</t>
  </si>
  <si>
    <t>AVENIDA TANCREDO NEVES</t>
  </si>
  <si>
    <t>E901362A@EDUCACAO.SP.GOV.BR</t>
  </si>
  <si>
    <t>JARDIM SILVIA II</t>
  </si>
  <si>
    <t>Rua Vereador Assis Gomes da Silva</t>
  </si>
  <si>
    <t>E924532A@EDUCACAO.SP.GOV.BR</t>
  </si>
  <si>
    <t>VILA JOAO RAMALHO</t>
  </si>
  <si>
    <t>JORGE LUIS BORGES</t>
  </si>
  <si>
    <t xml:space="preserve">MILAGRE DOS PEIXES </t>
  </si>
  <si>
    <t>E907017A@EDUCACAO.SP.GOV.BR</t>
  </si>
  <si>
    <t>MARIA APARECIDA COIMBRA PROFA</t>
  </si>
  <si>
    <t>E044076A@EDUCACAO.SP.GOV.BR</t>
  </si>
  <si>
    <t>EUCLIDES DA CUNHA</t>
  </si>
  <si>
    <t>PRACA OLIVEIROS PINHEIRO</t>
  </si>
  <si>
    <t>E019148A@EDUCACAO.SP.GOV.BR</t>
  </si>
  <si>
    <t>PENITENCIARIA I DE LAVINIA</t>
  </si>
  <si>
    <t xml:space="preserve">ESTRADA MUNICIPAL LAVINIA TABAJARA </t>
  </si>
  <si>
    <t>ANDRE RODRIGUES DE ALKIMIN PROFESSOR</t>
  </si>
  <si>
    <t>RUA DOM BARRETO</t>
  </si>
  <si>
    <t>E017097A@EDUCACAO.SP.GOV.BR</t>
  </si>
  <si>
    <t>CONJUNTO HABITACIONAL HELENA BRAZ VENDRAMINI</t>
  </si>
  <si>
    <t xml:space="preserve">MARINA SALADINI ALVES </t>
  </si>
  <si>
    <t>E577145A@EDUCACAO.SP.GOV.BR</t>
  </si>
  <si>
    <t>ANTONIETA DI LASCIO OZEKI PROFESSORA</t>
  </si>
  <si>
    <t>PAISAGEM RENOIR</t>
  </si>
  <si>
    <t xml:space="preserve">TUNDRA </t>
  </si>
  <si>
    <t>E010522A@EDUCACAO.SP.GOV.BR</t>
  </si>
  <si>
    <t xml:space="preserve">CANDELARIA </t>
  </si>
  <si>
    <t>JULIA DE CASTRO CARNEIRO</t>
  </si>
  <si>
    <t>E010327A@EDUCACAO.SP.GOV.BR</t>
  </si>
  <si>
    <t>ADEMAR VIEIRA PISCO</t>
  </si>
  <si>
    <t>RUA CORONEL JOSE ANTONIO FROTA</t>
  </si>
  <si>
    <t>E020734A@EDUCACAO.SP.GOV.BR</t>
  </si>
  <si>
    <t>ALMERINDA RODRIGUES MELLO PROFESSORA</t>
  </si>
  <si>
    <t>RUA REI ALBERTO DA BELGICA</t>
  </si>
  <si>
    <t>E002239A@EDUCACAO.SP.GOV.BR</t>
  </si>
  <si>
    <t>ZULMIRA DE OLIVEIRA PROFESSORA</t>
  </si>
  <si>
    <t>RUA CAPAO BONITO</t>
  </si>
  <si>
    <t>E015544A@EDUCACAO.SP.GOV.BR</t>
  </si>
  <si>
    <t>LIVIO MARCOS GUERCIA PROFESSOR</t>
  </si>
  <si>
    <t>( ANTIGO JARDIM MARIA TEREZA)</t>
  </si>
  <si>
    <t>E039500A@EDUCACAO.SP.GOV.BR</t>
  </si>
  <si>
    <t>PARQUE DAS ACACIAS</t>
  </si>
  <si>
    <t xml:space="preserve">ANDRE FURTADO DE MENDONCA </t>
  </si>
  <si>
    <t>JOAQUIM NABUCO</t>
  </si>
  <si>
    <t>E000541A@SEE.SP.GOV.BR</t>
  </si>
  <si>
    <t>DIRCEU JUNQUEIRA DE SOUZA PROF</t>
  </si>
  <si>
    <t>AVENIDA JORGE MALAQUIAS PEREIRA</t>
  </si>
  <si>
    <t>E013973A@EDUCACAO.SP.GOV.BR</t>
  </si>
  <si>
    <t>CEL JTO A EE ESTEVAN FERRI PROFESSOR</t>
  </si>
  <si>
    <t xml:space="preserve">CANTIDIO MIRAGAIA </t>
  </si>
  <si>
    <t>E023462A@EDUCACAO.SP.GOV.BR</t>
  </si>
  <si>
    <t>LAGEADO DE ITAOCA</t>
  </si>
  <si>
    <t>VILA RUBENS</t>
  </si>
  <si>
    <t>IDOMINEU ANTUNES CALDEIRA</t>
  </si>
  <si>
    <t>PARQUE BAHIA</t>
  </si>
  <si>
    <t>E010558A@EDUCACAO.SP.GOV.BR</t>
  </si>
  <si>
    <t>DINORA ROCHA PROFESSORA</t>
  </si>
  <si>
    <t>PORTO RIBEIRA</t>
  </si>
  <si>
    <t>E034757A@EDUCACAO.SP.GOV.BR</t>
  </si>
  <si>
    <t xml:space="preserve">FRANCISCO ESCOBAR </t>
  </si>
  <si>
    <t>JOSE CHALUPPE</t>
  </si>
  <si>
    <t>LARGO ADELINA NUNES COELHO</t>
  </si>
  <si>
    <t>E010388A@EDUCACAO.SP.GOV.BR</t>
  </si>
  <si>
    <t>CHIBATA MIYAKOSHI</t>
  </si>
  <si>
    <t xml:space="preserve">EDUARDO DE MARTINO </t>
  </si>
  <si>
    <t>E039263A@EDUCACAO.SP.GOV.BR</t>
  </si>
  <si>
    <t>FRANCISCO FERREIRA DE SOUZA PROFESSOR</t>
  </si>
  <si>
    <t>GLEBA RIBEIRAO BONITO</t>
  </si>
  <si>
    <t>E913674A@EDUCACAO.SP.GOV.BR</t>
  </si>
  <si>
    <t>ORLANDO QUAGLIATO</t>
  </si>
  <si>
    <t>FAZ STA MARIA</t>
  </si>
  <si>
    <t>AV JAIME ROSSI - USINA SAO LUIZ</t>
  </si>
  <si>
    <t>E034150A@EDUCACAO.SP.GOV.BR</t>
  </si>
  <si>
    <t>VALENTIM AMARAL DEPUTADO</t>
  </si>
  <si>
    <t>E008072A@EDUCACAO.SP.GOV.BR</t>
  </si>
  <si>
    <t>RUA DA CONSOLACAO</t>
  </si>
  <si>
    <t>ANTONIO TEREZIO MENDES PEIXOTO PROFESSOR</t>
  </si>
  <si>
    <t>JARDIM PADRE AUGUSTO SANI</t>
  </si>
  <si>
    <t>ARY FERREIRA DIAS DOUTOR</t>
  </si>
  <si>
    <t>E377156A@EDUCACAO.SP.GOV.BR</t>
  </si>
  <si>
    <t>GUIDO SEGALHO</t>
  </si>
  <si>
    <t>JARDIM BONFIM</t>
  </si>
  <si>
    <t xml:space="preserve">PASCOAL CELESTINO SOARES </t>
  </si>
  <si>
    <t>E018922A@EDUCACAO.SP.GOV.BR</t>
  </si>
  <si>
    <t>HUMBERTO DE CAMPOS</t>
  </si>
  <si>
    <t>E016214A@EDUCACAO.SP.GOV.BR</t>
  </si>
  <si>
    <t>JARDIM ARIANO</t>
  </si>
  <si>
    <t>AGENOR MEDEIROS PROFESSOR</t>
  </si>
  <si>
    <t>E024375A@EDUCACAO.SP.GOV.BR</t>
  </si>
  <si>
    <t>FRIEDRICH VON VOITH</t>
  </si>
  <si>
    <t xml:space="preserve">ANTONIO DE CABEZON </t>
  </si>
  <si>
    <t>E910296A@EDUCACAO.SP.GOV.BR</t>
  </si>
  <si>
    <t>HELIO PENTEADO DE CASTRO PROFESSOR</t>
  </si>
  <si>
    <t xml:space="preserve">IPEUNA </t>
  </si>
  <si>
    <t>E047375A@EDUCACAO.SP.GOV.BR</t>
  </si>
  <si>
    <t>REPUBLICA DA GUATEMALA</t>
  </si>
  <si>
    <t xml:space="preserve">MANFREDO FEST </t>
  </si>
  <si>
    <t>E925391A@EDUCACAO.SP.GOV.BR</t>
  </si>
  <si>
    <t>LEOVEGILDO CHAGAS SANTOS PROFESSOR</t>
  </si>
  <si>
    <t>E020126A@EDUCACAO.SP.GOV.BR</t>
  </si>
  <si>
    <t>NOE RODRIGUES PADRE</t>
  </si>
  <si>
    <t>E414612A@EDUCACAO.SP.GOV.BR</t>
  </si>
  <si>
    <t>CEL JTO A EE MARIA JOAQUINA DE ARRUDA PROFESSORA</t>
  </si>
  <si>
    <t>29 DE AGOSTO</t>
  </si>
  <si>
    <t>E021490A@GMAIL.COM</t>
  </si>
  <si>
    <t>BRUNO FLORENZANO PROFESSOR</t>
  </si>
  <si>
    <t>ALDO BOLINI PADRE</t>
  </si>
  <si>
    <t>E434814A@EDUCACAO.SP.GOV.BR</t>
  </si>
  <si>
    <t>JOSE GONCALVES DE MENDONCA</t>
  </si>
  <si>
    <t>E033017A@EDUCACAO.SP.GOV.BR</t>
  </si>
  <si>
    <t>YOLANDA BUENO DE GODOY PROFESSORA</t>
  </si>
  <si>
    <t xml:space="preserve">JOAO FRANCISCO DA SILVA </t>
  </si>
  <si>
    <t>E013456A@EDUCACAO.SP.GOV.BR</t>
  </si>
  <si>
    <t>ROQUE CELESTINO PIRES</t>
  </si>
  <si>
    <t>E010601A@EDUCACAO.SP.GOV.BR</t>
  </si>
  <si>
    <t>SEDE</t>
  </si>
  <si>
    <t>LEONEL BRIZOLA</t>
  </si>
  <si>
    <t>RUA MARIA PAPE</t>
  </si>
  <si>
    <t>E050386A@EDUCACAO.SP.GOV.BR</t>
  </si>
  <si>
    <t>RODOVIA REGIS BITENCOURT</t>
  </si>
  <si>
    <t>KM 384</t>
  </si>
  <si>
    <t>E034861A@EDUCACAO.SP.GOV.BR</t>
  </si>
  <si>
    <t>RUBENS OSCAR GUELLI PROFESSOR</t>
  </si>
  <si>
    <t>RUA MARCELO CAVALCANTE DE MENEZES</t>
  </si>
  <si>
    <t>E900485A@EDUCACAO.SP.GOV.BR</t>
  </si>
  <si>
    <t>MARIO VIEIRA MARCONDES</t>
  </si>
  <si>
    <t>AVENIDA QUARENTA E TRES (NUMERACAO COM ZERO INICIAL)</t>
  </si>
  <si>
    <t>E022354A@EDUCACAO.SP.GOV.BR</t>
  </si>
  <si>
    <t xml:space="preserve">JOSE BONGIOVANI </t>
  </si>
  <si>
    <t>RACHEL DE QUEIROZ ESCRITORA</t>
  </si>
  <si>
    <t xml:space="preserve"> E924573A@EDUCACAO.SP.GOV.BR</t>
  </si>
  <si>
    <t>JACINTO PERNAS GOMATO</t>
  </si>
  <si>
    <t>RUA D PEDRO I</t>
  </si>
  <si>
    <t>E031422A@EDUCACAO.SP.GOV.BR</t>
  </si>
  <si>
    <t>MARIA ANGERAMI SCALAMANDRE</t>
  </si>
  <si>
    <t>E016044A@EDUCACAO.SP.GOV.BR</t>
  </si>
  <si>
    <t>CONSUELO FREIRE BRANDAO PROFESSORA</t>
  </si>
  <si>
    <t xml:space="preserve">ARTUR LEITE DE BARROS JUNIOR </t>
  </si>
  <si>
    <t>E018934A@EDUCACAO.SP.GOV.BR</t>
  </si>
  <si>
    <t>ANTONIO DE OLIVEIRA CAMARGO PROFESSOR</t>
  </si>
  <si>
    <t>RUA CARLO GRAZIA ENGENHEIRO</t>
  </si>
  <si>
    <t>E036808A@EDUCACAO.SP.GOV.BR</t>
  </si>
  <si>
    <t>ABRAO BENJAMIM PROF</t>
  </si>
  <si>
    <t>E904831A@EDUCACAO.SP.GOV.BR</t>
  </si>
  <si>
    <t>RODOVIA PAULO VIRGINIO</t>
  </si>
  <si>
    <t>ELI URIAS MUZEL PROFESSOR</t>
  </si>
  <si>
    <t>E908605A@EDUCACAO.SP.GOV.BR</t>
  </si>
  <si>
    <t>TORQUATO CALEIRO</t>
  </si>
  <si>
    <t>E023127A@EDUCACAO.SP.GOV.BR</t>
  </si>
  <si>
    <t>VITO CARMINE CERBASI PROFESSOR</t>
  </si>
  <si>
    <t>JARDIM SANTA MADALENA</t>
  </si>
  <si>
    <t>RUA WALDEMAR PRADO</t>
  </si>
  <si>
    <t>E042559A@EDUCACAO.SP.GOV.BR</t>
  </si>
  <si>
    <t>WALDEMAR FERREIRA PROFESSOR</t>
  </si>
  <si>
    <t xml:space="preserve">PROSPERO GRISI </t>
  </si>
  <si>
    <t>E021428A@EDUCACAO.SP.GOV.BR</t>
  </si>
  <si>
    <t>PEDRO PAULO GONCALVES LOPES PROFESSOR</t>
  </si>
  <si>
    <t>QUIETUDE  JARDIM ANHANGUERA</t>
  </si>
  <si>
    <t>RUA JOSEFA ALVES SIQUEIRA</t>
  </si>
  <si>
    <t>E048008A@EDUCACAO.SP.GOV.BR</t>
  </si>
  <si>
    <t>JOAO MORETTI</t>
  </si>
  <si>
    <t>AGUIA DA CASTELO</t>
  </si>
  <si>
    <t>RUA JOAO MARCON</t>
  </si>
  <si>
    <t>E908174A@EDUCACAO.SP.GOV.BR</t>
  </si>
  <si>
    <t>ABILIO ALVES MARQUES</t>
  </si>
  <si>
    <t>AVENIDA QUITO STAMATO</t>
  </si>
  <si>
    <t>E022767A@EDUCACAO.SP.GOV.BR</t>
  </si>
  <si>
    <t>JOSE LEANDRO DE BARROS PIMENTEL</t>
  </si>
  <si>
    <t>E918702A@EDUCACAO.SP.GOV.BR</t>
  </si>
  <si>
    <t>CARMO TURANO VOLUNTARIO</t>
  </si>
  <si>
    <t>RUA FELICIO BOTTINO</t>
  </si>
  <si>
    <t>E028861A@EDUCACAO.SP.GOV.BR</t>
  </si>
  <si>
    <t>FRANCISCO CASABONA PROFESSOR</t>
  </si>
  <si>
    <t xml:space="preserve">FRANCISCO HARO ALAMINOS </t>
  </si>
  <si>
    <t>E011113A@EDUCACAO.SP.GOV.BR</t>
  </si>
  <si>
    <t>AMELIA MASSARO PROFA</t>
  </si>
  <si>
    <t>BAIRRO DAS POSSES</t>
  </si>
  <si>
    <t>RUA OTAVIO DE OLIVEIRA LEME</t>
  </si>
  <si>
    <t>E045603A@EDUCACAO.SP.GOV.BR</t>
  </si>
  <si>
    <t>JOSE DUARTE JUNIOR PROFESSOR</t>
  </si>
  <si>
    <t xml:space="preserve">DOMINGOS FAUSTINO SARMIENTO </t>
  </si>
  <si>
    <t>E908848A@EDUCACAO.SP.GOV.BR</t>
  </si>
  <si>
    <t>MARIA CONSTANCA DE MIRANDA CAMPOS PROFA</t>
  </si>
  <si>
    <t xml:space="preserve">FRANCISCO DE ARRUDA TEIXEIRA </t>
  </si>
  <si>
    <t>E914526A@EDUCACAO.SP.GOV.BR</t>
  </si>
  <si>
    <t>DELCIO BACCARO PROFESSOR</t>
  </si>
  <si>
    <t xml:space="preserve">JARDIM INOCOOP </t>
  </si>
  <si>
    <t xml:space="preserve">RUA 1 </t>
  </si>
  <si>
    <t>E049967A@EDUCACAO.SP.GOV.BR</t>
  </si>
  <si>
    <t>ANIBAL DE FREITAS PROFESSOR</t>
  </si>
  <si>
    <t xml:space="preserve">PRIMEIRO DE MARCO </t>
  </si>
  <si>
    <t>E018314A@EDUCACAO.SP.GOV.BR</t>
  </si>
  <si>
    <t>AVENIDA MARGINAL COM RUA BARBINOS</t>
  </si>
  <si>
    <t>E904326A@EDUCACAO.SP.GOV.BR</t>
  </si>
  <si>
    <t>PAULO EGYDIO DE OLIVEIRA CARVALHO SENADOR</t>
  </si>
  <si>
    <t xml:space="preserve">ARARITAGUABA </t>
  </si>
  <si>
    <t>E000673A@EDUCACAO.SP.GOV.BR</t>
  </si>
  <si>
    <t>LOUREIRO JUNIOR PROFESSOR</t>
  </si>
  <si>
    <t>RUA PADRE ADELINO</t>
  </si>
  <si>
    <t>E001375A@EDUCACAO.SP.GOV.BR</t>
  </si>
  <si>
    <t>LUCIA DE CASTRO BUENO PROFESSORA</t>
  </si>
  <si>
    <t xml:space="preserve">MARIO LATORRE </t>
  </si>
  <si>
    <t>E906426A@EDUCACAO.SP.GOV.BR</t>
  </si>
  <si>
    <t>FERNANDO COSTA</t>
  </si>
  <si>
    <t>E031732A@EDUCACAO.SP.GOV.BR</t>
  </si>
  <si>
    <t>JOSE LOPES VEREADOR</t>
  </si>
  <si>
    <t>RUA CORONEL CORNELIO V CAMARGO</t>
  </si>
  <si>
    <t>E913340A@EDUCACAO.SP.GOV.BR</t>
  </si>
  <si>
    <t>CLOVIS DA SILVA ALVES PROFESSOR</t>
  </si>
  <si>
    <t>RUA PADRE BENTO</t>
  </si>
  <si>
    <t xml:space="preserve">E923321A@EDUCACAO.SP.GOV.BR </t>
  </si>
  <si>
    <t>EUGENIO EUCLYDES PEREIRA DA MOTTA CORONEL</t>
  </si>
  <si>
    <t>RUA ANGELO DIANA</t>
  </si>
  <si>
    <t>E015611A@EDUCACAO.SP.GOV.BR</t>
  </si>
  <si>
    <t>LAURO CELIDONIO GOMES DOS REIS DR</t>
  </si>
  <si>
    <t>E904636A@EDUCACAO.SP.GOV.BR</t>
  </si>
  <si>
    <t>CESARINO BORBA</t>
  </si>
  <si>
    <t>RUA JOSE OMETTO</t>
  </si>
  <si>
    <t>E020000A@EDUCACAO.SP.GOV.BR</t>
  </si>
  <si>
    <t>CARLOS DE CAMPOS DOUTOR</t>
  </si>
  <si>
    <t>VILA FRANCISCO MATARAZZO</t>
  </si>
  <si>
    <t>E008643A@EDUCACAO.SP.GOV.BR</t>
  </si>
  <si>
    <t>ELIANA FISCHER BAMBI DELFINO PINTO PROFESSORA</t>
  </si>
  <si>
    <t>RUA DOS LAGOS</t>
  </si>
  <si>
    <t>E913424A@EDUCACAO.SP.GOV.BR</t>
  </si>
  <si>
    <t>AMERICO VALENTIN CHRISTIANINI</t>
  </si>
  <si>
    <t xml:space="preserve">ROSEMARY BELLI </t>
  </si>
  <si>
    <t>E010431A@EDUCACAO.SP.GOV.BR</t>
  </si>
  <si>
    <t>ARMANDO BELLEGARD PROFESSOR</t>
  </si>
  <si>
    <t>E011605A@EDUCACAO.SP.GOV.BR</t>
  </si>
  <si>
    <t>JOSE EGEA PROF</t>
  </si>
  <si>
    <t>E026402A@EDUCACAO.SP.GOV.BR</t>
  </si>
  <si>
    <t>FRANCISCO PEREIRA DE SOUZA FILHO PROF</t>
  </si>
  <si>
    <t xml:space="preserve">GONCALVES RIBEIRO </t>
  </si>
  <si>
    <t>E046292A@EDUCACAO.SP.GOV.BR</t>
  </si>
  <si>
    <t>MARIA CONCEICAO RODRIGUES SILVA MAGON PROFESSORA</t>
  </si>
  <si>
    <t>AVENIDA  NOSSA SENHORA APARECIDA</t>
  </si>
  <si>
    <t>E044635A@EDUCACAO.SP.GOV.BR</t>
  </si>
  <si>
    <t>JARDIM CASTANHA</t>
  </si>
  <si>
    <t>BERNARDES JUNIOR DESEMBARGADOR</t>
  </si>
  <si>
    <t xml:space="preserve">ITAPETININGA </t>
  </si>
  <si>
    <t xml:space="preserve">E015039A@EDUCACAO.SP.GOV.BR                    </t>
  </si>
  <si>
    <t>PORPHYRIO DA PAZ GENERAL</t>
  </si>
  <si>
    <t>CEL JTO A EE DIVA FIGUEIREDO DA SILVEIRA</t>
  </si>
  <si>
    <t>NARCISO YAGUE GUIMARAES VEREADOR</t>
  </si>
  <si>
    <t xml:space="preserve">DESIDERIO JORGE </t>
  </si>
  <si>
    <t>E041130A@EDUCACAO.SP.GOV.BR</t>
  </si>
  <si>
    <t>SALVADOR DE LEONE</t>
  </si>
  <si>
    <t xml:space="preserve">NOVO ALVORECER </t>
  </si>
  <si>
    <t>E040721A@EDUCACAO.SP.GOV.BR</t>
  </si>
  <si>
    <t>AFIZ GEBARA DOUTOR</t>
  </si>
  <si>
    <t xml:space="preserve">BACIA DE SAO FRANCISCO </t>
  </si>
  <si>
    <t>E916791A@EDUCACAO.SP.GOV.BR</t>
  </si>
  <si>
    <t>HELIO NEHRING PROFESSOR</t>
  </si>
  <si>
    <t>RUA ESCOLASTICA COUTO ARANHA</t>
  </si>
  <si>
    <t>E037977A@EDUCACAO.SP.GOV.BR</t>
  </si>
  <si>
    <t>JANDYRA VIEIRA CUNHA BARRA PROFA</t>
  </si>
  <si>
    <t xml:space="preserve">JOAO LOPES DE LIMA </t>
  </si>
  <si>
    <t>E003165A@EDUCACAO.SP.GOV.BR</t>
  </si>
  <si>
    <t>PRISCILIANA DUARTE DE ALMEIDA DONA</t>
  </si>
  <si>
    <t>E005320A@EDUCACAO.SP.GOV.BR</t>
  </si>
  <si>
    <t>JACONIAS LEITE DA SILVA PASTOR</t>
  </si>
  <si>
    <t xml:space="preserve">E903073A@EDUCACAO.SP.GOV.BR   </t>
  </si>
  <si>
    <t>RUA FERDINANDO ANTONIO RENZE</t>
  </si>
  <si>
    <t>E925846A@EDUCACAO.SP.GOV.BR</t>
  </si>
  <si>
    <t>CEL JTO A EE JARDIM MORADA DO SOL</t>
  </si>
  <si>
    <t>AMAURY PACHECO PROF</t>
  </si>
  <si>
    <t xml:space="preserve">IZAURO PIGOZZI </t>
  </si>
  <si>
    <t>E920836A@EDUCACAO.SP.GOV.BR</t>
  </si>
  <si>
    <t xml:space="preserve">CUIABA </t>
  </si>
  <si>
    <t>FRANCISCA RIBEIRO MELLO FERNANDES PROFA</t>
  </si>
  <si>
    <t>E033182A@EDUCACAO.SP.GOV.BR</t>
  </si>
  <si>
    <t>IRENE MACHADO DE LIMA DONA</t>
  </si>
  <si>
    <t>ESTRADA DO CAPINZAL KM 19,5</t>
  </si>
  <si>
    <t>E901660A@EDUCACAO.SP.GOV.BR</t>
  </si>
  <si>
    <t>FRANCISCO TOZZI DR</t>
  </si>
  <si>
    <t>PRACA PHILOMENA PULINO TOZZI</t>
  </si>
  <si>
    <t>E017361A@EDUCACAO.SP.GOV.BR</t>
  </si>
  <si>
    <t>CESAR COSTA DEPUTADO</t>
  </si>
  <si>
    <t>GRANADEIRO GUIMARAES DOUTOR</t>
  </si>
  <si>
    <t>E014000A@EDUCACAO.SP.GOV.BR</t>
  </si>
  <si>
    <t>DAVID ZEIGER</t>
  </si>
  <si>
    <t>E044404A@EDUCACAO.SP.GOV.BR</t>
  </si>
  <si>
    <t>SAVERIO FITTIPALDI</t>
  </si>
  <si>
    <t>E044416A@EDUCACAO.SP.GOV.BR</t>
  </si>
  <si>
    <t>JOAO ANTONIO RODRIGUES PROFESSOR</t>
  </si>
  <si>
    <t>E903838A@EDUCACAO.SP.GOV.BR</t>
  </si>
  <si>
    <t>JOAO BATISTA DE CAMARGO BARROS CEL</t>
  </si>
  <si>
    <t>E014783A@EDUCACAO.SP.GOV.BR</t>
  </si>
  <si>
    <t>JOSE PORPHYRIO DA PAZ</t>
  </si>
  <si>
    <t>E901751A@EDUCACAO.SP.GOV.BR</t>
  </si>
  <si>
    <t>LOTEAMENTO VILA ESPERANCA</t>
  </si>
  <si>
    <t>PENITENCIARIA COMPACTA DE FLORIDA PAULISTA</t>
  </si>
  <si>
    <t>AGRELO</t>
  </si>
  <si>
    <t>PENIT@FLORIDA.SAP.SP.GOV.BR</t>
  </si>
  <si>
    <t>JOSE CELESTINO ARANHA</t>
  </si>
  <si>
    <t>E011150A@EDUCACAO.SP.GOV.BR</t>
  </si>
  <si>
    <t>MANOEL DE MELO MISSIONARIO</t>
  </si>
  <si>
    <t xml:space="preserve">ARCADIA PAULISTANA </t>
  </si>
  <si>
    <t>E914812A@EDUCACAO.SP.GOV.BR</t>
  </si>
  <si>
    <t>DOMINGOS DONATO RIVELLI</t>
  </si>
  <si>
    <t>SANTANA DA PONTE PENSA</t>
  </si>
  <si>
    <t>E028290A@EDUCACAO.SP.GOV.BR</t>
  </si>
  <si>
    <t>JOEL AGUIAR PROF</t>
  </si>
  <si>
    <t>VILA PERES</t>
  </si>
  <si>
    <t>AVENIDA CORIPHEU DE AZEVEDO MARQUES</t>
  </si>
  <si>
    <t>E031069A@EDUCACAO.SP.GOV.BR</t>
  </si>
  <si>
    <t>BARRA GRANDE</t>
  </si>
  <si>
    <t>BARRANCO ALTO</t>
  </si>
  <si>
    <t>EMILIA CREM DOS SANTOS PROFESSORA</t>
  </si>
  <si>
    <t xml:space="preserve">SAMUEL WAINER </t>
  </si>
  <si>
    <t>DALILA DE ANDRADE COSTA PROFESSORA</t>
  </si>
  <si>
    <t xml:space="preserve">ARROIO DO MEIO </t>
  </si>
  <si>
    <t>E000292A@EDUCACAO.SP.GOV.BR</t>
  </si>
  <si>
    <t>BRASILINA VALENTE</t>
  </si>
  <si>
    <t>JARDIM CASTILHO</t>
  </si>
  <si>
    <t>E010042A@EDUCACAO.SP.GOV.BR</t>
  </si>
  <si>
    <t>PLINIO BARRETO</t>
  </si>
  <si>
    <t>E001600A@EDUCACAO.SP.GOV.BR</t>
  </si>
  <si>
    <t>PEIXOTO GOMIDE</t>
  </si>
  <si>
    <t>E015040A@EDUCACAO.SP.GOV.BR</t>
  </si>
  <si>
    <t>SYLVIO DE GIULLI</t>
  </si>
  <si>
    <t>E034496A@EDUCACAO.SP.GOV.BR</t>
  </si>
  <si>
    <t>HOMERO VAZ DO AMARAL</t>
  </si>
  <si>
    <t>JARDIM KIOTO</t>
  </si>
  <si>
    <t xml:space="preserve">BREST </t>
  </si>
  <si>
    <t>E048732A@EDUCACAO.SP.GOV.BR</t>
  </si>
  <si>
    <t>ISMAEL IGLESIAS</t>
  </si>
  <si>
    <t>AVENIDA MANOEL SEVERINO DE CASTRO</t>
  </si>
  <si>
    <t>E011400A@EDUCACAO.SP.GOV.BR</t>
  </si>
  <si>
    <t>ASDRUBAL DO NASCIMENTO QUEIROZ PROFESSOR</t>
  </si>
  <si>
    <t>E925597A@EDUCACAO.SP.GOV.BR</t>
  </si>
  <si>
    <t>RITA PINTO DE ARAUJO PROFESSORA</t>
  </si>
  <si>
    <t>KM 30,5</t>
  </si>
  <si>
    <t>E003323A@EDUCACAO.SP.GOV.BR</t>
  </si>
  <si>
    <t>DINORAH SILVEIRA BORGES PROFESSORA</t>
  </si>
  <si>
    <t>AVENIDA BARAO DOS COCAIS</t>
  </si>
  <si>
    <t>E026761A@EDUCACAO.SP.GOV.BR</t>
  </si>
  <si>
    <t>JARDIM ROSELY</t>
  </si>
  <si>
    <t>VILA SOL NASCENTE</t>
  </si>
  <si>
    <t>SAO FRANCISCO XAVIER</t>
  </si>
  <si>
    <t>MILTON BORGES YPIRANGA</t>
  </si>
  <si>
    <t xml:space="preserve">JURACI SEVERIANO DA SILVA </t>
  </si>
  <si>
    <t>E043345A@EDUCACAO.SP.GOV.BR</t>
  </si>
  <si>
    <t>PEDRO COSTA DEPUTADO</t>
  </si>
  <si>
    <t>E000899A@EDUCACAO.SP.GOV.BR</t>
  </si>
  <si>
    <t>ROMEU MONTORO</t>
  </si>
  <si>
    <t xml:space="preserve">LUIS JULIANI </t>
  </si>
  <si>
    <t>E048636A@EDUCACAO.SP.GOV.BR</t>
  </si>
  <si>
    <t>CEL JTO A EE FERNANDO COSTA</t>
  </si>
  <si>
    <t>E026116A@EDUCACAO.SP.GOV.BR</t>
  </si>
  <si>
    <t>CESAR YASIGI PROFESSOR</t>
  </si>
  <si>
    <t xml:space="preserve">SORIANO DE ALBUQUERQUE </t>
  </si>
  <si>
    <t>E902524A@EDUCACAO.SP.GOV.BR</t>
  </si>
  <si>
    <t>PENITENCIARIA DR JOSE AUGUSTO CESAR SALGADO DE TREMEMBE II</t>
  </si>
  <si>
    <t>KM 138,5</t>
  </si>
  <si>
    <t>RODOVIA AMADOR BUENO DA VEIGA</t>
  </si>
  <si>
    <t>CET@P2TREMEMBE.SAP.SP.GOV.BR</t>
  </si>
  <si>
    <t xml:space="preserve">OITO DE SETEMBRO </t>
  </si>
  <si>
    <t>MARIA LUIZA BASTOS PROFESSORA</t>
  </si>
  <si>
    <t>E031744A@EDUCACAO.SP.GOV.BR</t>
  </si>
  <si>
    <t>ESLI GARCIA DINIZ PROF</t>
  </si>
  <si>
    <t>E006403A@EDUCACAO.SP.GOV.BR</t>
  </si>
  <si>
    <t>ANTONIO APPARECIDO FALCAO PROFESSOR</t>
  </si>
  <si>
    <t>JARDIM ELOYNA</t>
  </si>
  <si>
    <t xml:space="preserve">PONCIANO PEREIRA </t>
  </si>
  <si>
    <t>E922614A@EDUCACAO.SP.GOV.BR</t>
  </si>
  <si>
    <t xml:space="preserve">IBIACEMA </t>
  </si>
  <si>
    <t xml:space="preserve">MIRAFLORES </t>
  </si>
  <si>
    <t>LAUDO FERREIRA DE CAMARGO MINISTRO</t>
  </si>
  <si>
    <t>E008825A@EDUCACAO.SP.GOV.BR</t>
  </si>
  <si>
    <t>DOM PAULO EVARISTO ARNS</t>
  </si>
  <si>
    <t>CORACAO SELVAGEM</t>
  </si>
  <si>
    <t>E925251A@EDUCACAO.SP.GOV.BR</t>
  </si>
  <si>
    <t>JOCIMARA VIEIRA DA SILVA PROFA</t>
  </si>
  <si>
    <t>VL BELA</t>
  </si>
  <si>
    <t>AV SAO PAULO</t>
  </si>
  <si>
    <t>E923643A@EDUCACAO.SP.GOV.BR</t>
  </si>
  <si>
    <t>WALDOMIRO GUIMARAES PROFESSOR</t>
  </si>
  <si>
    <t>RUA DOM HENRIQUE</t>
  </si>
  <si>
    <t>E008459A@EDUCACAO.SP.GOV.BR</t>
  </si>
  <si>
    <t>ANTONIO CARLOS LEHMAN</t>
  </si>
  <si>
    <t>CONJUNTO RESIDENCIAL SAO BENTO</t>
  </si>
  <si>
    <t>RUA ANIBAL BELLINI</t>
  </si>
  <si>
    <t>E432842A@EDUCACAO.SP.GOV.BR</t>
  </si>
  <si>
    <t>HELEN KELLER</t>
  </si>
  <si>
    <t>RUA MARIO OLIVERO</t>
  </si>
  <si>
    <t>E030806A@EDUCACAO.SP.GOV.BR</t>
  </si>
  <si>
    <t>ALTINA MAYNARDES ARAUJO PROFA</t>
  </si>
  <si>
    <t>RUA TEOFILO ANDRADE GAMA</t>
  </si>
  <si>
    <t>E016494A@EDUCACAO.SP.GOV.BR</t>
  </si>
  <si>
    <t>CEL JTO A EE ANA MARIA JUNQUEIRA</t>
  </si>
  <si>
    <t>EDSON RONTANI</t>
  </si>
  <si>
    <t>RESIDENCIAL ALTOS DO PIRACICABA</t>
  </si>
  <si>
    <t xml:space="preserve">OLIVIA ANTONICELLA ZANIN </t>
  </si>
  <si>
    <t>E350308A@EDUCACAO.SP.GOV.BR</t>
  </si>
  <si>
    <t>ADA CARIANI AVALONE PROFA</t>
  </si>
  <si>
    <t>MARCOS DE PAULA RAPHAEL DOUTOR</t>
  </si>
  <si>
    <t>Q 20</t>
  </si>
  <si>
    <t>E919019A@EDUCACAO.SP.GOV.BR</t>
  </si>
  <si>
    <t>VALENTIN GONZALEZ ALONSO PADRE</t>
  </si>
  <si>
    <t>RUA MISSAO VELHA</t>
  </si>
  <si>
    <t>E006348A@EDUCACAO.SP.GOV.BR</t>
  </si>
  <si>
    <t>BAIRRO DO EDEN</t>
  </si>
  <si>
    <t>RUA SALVADOR LEITE MARQUES</t>
  </si>
  <si>
    <t>E478912A@EDUCACAO.SP.GOV.BR</t>
  </si>
  <si>
    <t>MIGUEL MARVULLO</t>
  </si>
  <si>
    <t>E034400A@EDUCACAO.SP.GOV.BR</t>
  </si>
  <si>
    <t>REPUBLICA DE CUBA</t>
  </si>
  <si>
    <t>RUA GOVERNADOR ADHEMAR PEREIRA DE BARROS</t>
  </si>
  <si>
    <t>E035440@EDUCACAO.SP.GOV.BR</t>
  </si>
  <si>
    <t>BIECIO DE BRITTO</t>
  </si>
  <si>
    <t>VILA CAPORANGA</t>
  </si>
  <si>
    <t>CAPORANGA</t>
  </si>
  <si>
    <t>PRACA SAO BOM JESUS</t>
  </si>
  <si>
    <t>E040216A@EDUCACAO.SP.GOV.BR</t>
  </si>
  <si>
    <t>ORLANDO GUIRADO BRAGA PROF</t>
  </si>
  <si>
    <t>E031355A@EDUCACAO.SP.GOV.BR</t>
  </si>
  <si>
    <t>THEODORICO DE OLIVEIRA PROFESSOR</t>
  </si>
  <si>
    <t>E034125A@EDUCACAO.SP.GOV.BR</t>
  </si>
  <si>
    <t>FORTUNATO PANDOLFI ARNONI</t>
  </si>
  <si>
    <t xml:space="preserve">BOA SORTE </t>
  </si>
  <si>
    <t>E007973A@EDUCACAO.SP.GOV.BR</t>
  </si>
  <si>
    <t>AMALIA VALENTINA MARSIGLIA RINO PROFESSORA</t>
  </si>
  <si>
    <t>E031689A@EDUCACAO.SP.GOV.BR</t>
  </si>
  <si>
    <t>ZENAIDE LOPES DE OLIVEIRA GODOY PROFESSORA</t>
  </si>
  <si>
    <t xml:space="preserve">CELSO DOS SANTOS </t>
  </si>
  <si>
    <t>E005137A@EDUCACAO.SP.GOV.BR</t>
  </si>
  <si>
    <t>JARDIM SAIRA</t>
  </si>
  <si>
    <t>JARDIM YONE</t>
  </si>
  <si>
    <t>MARIA AUXILIADORA</t>
  </si>
  <si>
    <t>RUA PADRE JOAO ALVARES</t>
  </si>
  <si>
    <t xml:space="preserve">E010133A@EDUCACAO.SP.GOV.BR    </t>
  </si>
  <si>
    <t>CEL JTO A EE OLGA CURY</t>
  </si>
  <si>
    <t>ORLANDO MINELLA</t>
  </si>
  <si>
    <t>JARDIM JACY</t>
  </si>
  <si>
    <t>E900138A@EDUCACAO.SP.GOV.BR</t>
  </si>
  <si>
    <t>ARISTIDES RODRIGUES SIMOES</t>
  </si>
  <si>
    <t>SÃO PAULO</t>
  </si>
  <si>
    <t>E034678A@EDUCACAO.SP.GOV.BR</t>
  </si>
  <si>
    <t>FRANCISCO SCHMIDT CEL</t>
  </si>
  <si>
    <t>JARDIM SERRADOR</t>
  </si>
  <si>
    <t>E030764A@EDUCACAO.SP.GOV.BR</t>
  </si>
  <si>
    <t>JARDIM ALBERTO GOMES</t>
  </si>
  <si>
    <t>MIGUEL PIRES GODINHO</t>
  </si>
  <si>
    <t>RUA LOURENCO JOSE PEREIRA</t>
  </si>
  <si>
    <t>E916699A@EDUCACAO.SP.GOV.BR</t>
  </si>
  <si>
    <t xml:space="preserve">FFORDE </t>
  </si>
  <si>
    <t>E008597A@EDUCACAO.SP.GOV.BR</t>
  </si>
  <si>
    <t>JOSE GERALDO VIEIRA</t>
  </si>
  <si>
    <t>E038647A@EDUCACAO.SP.GOV.BR</t>
  </si>
  <si>
    <t>JARDIM.JOAO OMETTO</t>
  </si>
  <si>
    <t>RUA ZAIRA PAGIARO OMETTO</t>
  </si>
  <si>
    <t>E047284A@EDUCACAO.SP.GOV.BR</t>
  </si>
  <si>
    <t xml:space="preserve">ALOISIO DE AZEVEDO </t>
  </si>
  <si>
    <t>CEL JTO A EE FIRMINO LADEIRA PROF</t>
  </si>
  <si>
    <t>FIRMINOLADEIRA@IG.COM.BR</t>
  </si>
  <si>
    <t>RUA SANTOS</t>
  </si>
  <si>
    <t>LAERTE PANIGHEL PROFESSOR</t>
  </si>
  <si>
    <t xml:space="preserve">PLANALTO DE ARAXA </t>
  </si>
  <si>
    <t>E909038A@EDUCACAO.SP.GOV.BR</t>
  </si>
  <si>
    <t>FRONTINO GUIMARAES</t>
  </si>
  <si>
    <t>RUA PAULO GONCALVES</t>
  </si>
  <si>
    <t>E000656A@EDUCACAO.SP.GOV.BR</t>
  </si>
  <si>
    <t>E021076A@EDUCACAO.SP.GOV.BR</t>
  </si>
  <si>
    <t>OCTAVIO SOARES DE ARRUDA PROF</t>
  </si>
  <si>
    <t>BRIEDS</t>
  </si>
  <si>
    <t xml:space="preserve">TURUNAS </t>
  </si>
  <si>
    <t>E016949A@EDUCACAO.SP.GOV.BR</t>
  </si>
  <si>
    <t>EDEWALDO FREITAS GAIA SANT ANA PROFESSOR</t>
  </si>
  <si>
    <t>E013493A@EDUCACAO.SP.GOV.BR</t>
  </si>
  <si>
    <t>MARIA AUGUSTA DE MORAES NEVES PROFESSORA</t>
  </si>
  <si>
    <t xml:space="preserve">HUGO VITOR SILVA </t>
  </si>
  <si>
    <t>E004613A@EDUCACAO.SP.GOV.BR</t>
  </si>
  <si>
    <t>CENTRO DE DETENCAO PROVISORIA DE MAUA</t>
  </si>
  <si>
    <t>IGNEZ DOS SANTOS SILVA</t>
  </si>
  <si>
    <t>E009748A@EDUCACAO.SP.GOV.BR</t>
  </si>
  <si>
    <t>AVENIDA NAZIRA HUSNI CHAMAS</t>
  </si>
  <si>
    <t>E027558A@EDUCACAO.SP.GOV.BR</t>
  </si>
  <si>
    <t xml:space="preserve">TURIM </t>
  </si>
  <si>
    <t>ATTILIA PRADO MARGARIDO</t>
  </si>
  <si>
    <t>PLANALTO PARAISO</t>
  </si>
  <si>
    <t xml:space="preserve">JOAQUIM AUGUSTO RIBEIRO DE SOUZA </t>
  </si>
  <si>
    <t>E914997A@EDUCACAO.SP.GOV.BR</t>
  </si>
  <si>
    <t>RUY PRADO DE MENDONCA FILHO PROFESSOR</t>
  </si>
  <si>
    <t>RUA PERU</t>
  </si>
  <si>
    <t>E035087A@EDUCACAO.SP.GOV.BR</t>
  </si>
  <si>
    <t>MARIA DE FATIMA GOMES ALVES</t>
  </si>
  <si>
    <t>E030521A@EDUCACAO.SP.GOV.BR</t>
  </si>
  <si>
    <t>CLEIDE DA FONSECA FERREIRA PROFA</t>
  </si>
  <si>
    <t>ITAQUI</t>
  </si>
  <si>
    <t>KM 186</t>
  </si>
  <si>
    <t>E038970A@EDUCACAO.SP.GOV.BR</t>
  </si>
  <si>
    <t>PENITENCIARIA FEMININA DA CAPITAL</t>
  </si>
  <si>
    <t xml:space="preserve">ZAKI NARCHI </t>
  </si>
  <si>
    <t>LEA ROSA MELO ANDREGHETTI PROFA</t>
  </si>
  <si>
    <t>E903632A@EDUCACAO.SP.GOV.BR</t>
  </si>
  <si>
    <t>DAGOBERTO ROMAG FREI</t>
  </si>
  <si>
    <t xml:space="preserve">JOSE VALTER PACHECO </t>
  </si>
  <si>
    <t>E901155A@EDUCACAO.SP.GOV.BR</t>
  </si>
  <si>
    <t>ZENAIDE AVELINO MAIA PROFESSORA</t>
  </si>
  <si>
    <t xml:space="preserve">FREDERICK BANTING </t>
  </si>
  <si>
    <t>E923552A@EDUCACAO.SP.GOV.BR</t>
  </si>
  <si>
    <t>REGINA DIAS ANTUNES DA SILVA PROFA</t>
  </si>
  <si>
    <t>RUA PEDRO NOLASCO DA SILVA</t>
  </si>
  <si>
    <t>E014357A@EDUCACAO.SP.GOV.BR</t>
  </si>
  <si>
    <t>ANTONIO OLEGARIO DOS SANTOS CARDOSO</t>
  </si>
  <si>
    <t>E006890A@EDUCACAO.SP.GOV.BR</t>
  </si>
  <si>
    <t>PENITENCIARIA ASP ADRIANO APARECIDO DE PIERI DE DRACENA</t>
  </si>
  <si>
    <t>VICINAL DRACENA OURO VERDE</t>
  </si>
  <si>
    <t>ES_VASCONCELOS@YAHOO.COM.BR</t>
  </si>
  <si>
    <t>ADOLFO TRIPOLI PROFESSOR</t>
  </si>
  <si>
    <t>RUA LOURENCO DE AZEVEDO</t>
  </si>
  <si>
    <t>E004259A@EDUCACAO.SP.GOV.BR</t>
  </si>
  <si>
    <t xml:space="preserve">JAGUAREMA </t>
  </si>
  <si>
    <t>LUIZ SCHUNCK</t>
  </si>
  <si>
    <t>AVENIDA LUZA AUGUSTO CORREA</t>
  </si>
  <si>
    <t>E917084A@EDUCACAO.SP.GOV.BR</t>
  </si>
  <si>
    <t>VILA ORATORIO</t>
  </si>
  <si>
    <t>VILA ANDEYARA</t>
  </si>
  <si>
    <t>AVENIDA ANTONIO JOAQUIM MANO</t>
  </si>
  <si>
    <t>ELIZABETH APARECIDA SIMOES MESQUITA PROFESSORA</t>
  </si>
  <si>
    <t xml:space="preserve">JOSE DA NATIVIDADE SALDANHA </t>
  </si>
  <si>
    <t>E072503A@EDUCACAO.SP.GOV.BR</t>
  </si>
  <si>
    <t>MARIA JOSE ANTUNES FERRAZ PROFESSORA</t>
  </si>
  <si>
    <t xml:space="preserve">AMANDIO DO NASCIMENTO </t>
  </si>
  <si>
    <t>E903061A@EDUCACAO.SP.GOV.BR</t>
  </si>
  <si>
    <t>JOSE TAVARES PROFESSOR</t>
  </si>
  <si>
    <t>RUA ZEFERINO DE LIMA</t>
  </si>
  <si>
    <t>E017796A@EDUCACAO.SP.GOV.BR</t>
  </si>
  <si>
    <t>JOAQUIM GOUVEIA FRANCO JUNIOR DEPUTADO</t>
  </si>
  <si>
    <t xml:space="preserve">VITOR HESS </t>
  </si>
  <si>
    <t>E037801A@EDUCACAO.SP.GOV.BR</t>
  </si>
  <si>
    <t>JUVENTINA MARCONDES DOMINGUES DE CASTRO PROFA</t>
  </si>
  <si>
    <t xml:space="preserve">HENRIQUE MUZZIO </t>
  </si>
  <si>
    <t>E005393A@EDUCACAO.SP.GOV.BR</t>
  </si>
  <si>
    <t>HENRIQUE MONTENEGRO CAPITAO</t>
  </si>
  <si>
    <t>E025732A@EDUCACAO.SP.GOV.BR</t>
  </si>
  <si>
    <t>JOSE RAUL POLETTO</t>
  </si>
  <si>
    <t>E916808A@EDUCACAO.SP.GOV.BR</t>
  </si>
  <si>
    <t>FERNANDO BARBOSA PROF</t>
  </si>
  <si>
    <t>JARDIM MOREIRINHA</t>
  </si>
  <si>
    <t xml:space="preserve">RAMIRA MOREIRA SIQUEIRA </t>
  </si>
  <si>
    <t>E917151A@EDUCACAO.SP.GOV.BR</t>
  </si>
  <si>
    <t>FATIMA APARECIDA COSTA FALCON PROFESSORA</t>
  </si>
  <si>
    <t xml:space="preserve">ALTAIR DE SENNA </t>
  </si>
  <si>
    <t>E900965A@EDUCACAO.SP.GOV.BR</t>
  </si>
  <si>
    <t>WILSON PIRES CESAR PROFESSOR</t>
  </si>
  <si>
    <t>RESIDENCIAL OURO VERDE</t>
  </si>
  <si>
    <t xml:space="preserve">JOSE MARIA MONTEIRO </t>
  </si>
  <si>
    <t>E042274A@EDUCACAO.SP.GOV.BR</t>
  </si>
  <si>
    <t>CENTRO ATEND SOCIO-EDUC ADOLESCENTE INT JEQUITIBA - CI</t>
  </si>
  <si>
    <t>E559912A@EDUCACAO.SP.GOV.BR</t>
  </si>
  <si>
    <t>ADOLPHO THOMAS DE AQUINO</t>
  </si>
  <si>
    <t>RUA FRANCISCO MALZONI</t>
  </si>
  <si>
    <t>E022135A@EDUCACAO.SP.GOV.BR</t>
  </si>
  <si>
    <t>PAULO ROSSI PROFESSOR</t>
  </si>
  <si>
    <t>E004571A@EDUCACAO.SP.GOV.BR</t>
  </si>
  <si>
    <t>JOSE PASCHOALICK PROFESSOR</t>
  </si>
  <si>
    <t>GERALDO PIMENTEL ENFERMEIRO</t>
  </si>
  <si>
    <t>E903700A@EDUCACAO.SP.GOV.BR</t>
  </si>
  <si>
    <t>SUETONIO BITTENCOURT JUNIOR PROFESSOR</t>
  </si>
  <si>
    <t>PRACA VISCONDE DE OURO PRETO</t>
  </si>
  <si>
    <t>E011782A@EDUCACAO.SP.GOV.BR</t>
  </si>
  <si>
    <t>ANIZIO FERRAZ GODINHO PROF</t>
  </si>
  <si>
    <t>E014692A@EDUCACAO.SP.GOV.BR</t>
  </si>
  <si>
    <t>ANTONIO ZANAGA PREFEITO</t>
  </si>
  <si>
    <t>E039846A@EDUCACAO.SP.GOV.BR</t>
  </si>
  <si>
    <t>JEREMIAS JUNIOR CORONEL</t>
  </si>
  <si>
    <t>RUA DOUTOR DAVID CODA</t>
  </si>
  <si>
    <t>E034769A@EDUCACAO.SP.GOV.BR</t>
  </si>
  <si>
    <t>ZELIA DULCE DE CAMPOS MAIA PROFESSORA</t>
  </si>
  <si>
    <t>E903267A@EDUCACAO.SP.GOV.BR</t>
  </si>
  <si>
    <t>PRADO MAJOR</t>
  </si>
  <si>
    <t>E025616A@EDUCACAO.SP.GOV.BR</t>
  </si>
  <si>
    <t>JOAO MACHADO DE ARAUJO DOUTOR</t>
  </si>
  <si>
    <t xml:space="preserve">MARIO SOAVE </t>
  </si>
  <si>
    <t>E905324A@EDUCACAO.SP.GOV.BR</t>
  </si>
  <si>
    <t>ITURBIDES BOLIVAR DE ALMEIDA SERRA PROF</t>
  </si>
  <si>
    <t>E901787A@EDUCACAO.SP.GOV.BR</t>
  </si>
  <si>
    <t>EUCLIDES BUENO MIRAGAIA</t>
  </si>
  <si>
    <t>E013602A@EDUCACAO.SP.GOV.BR</t>
  </si>
  <si>
    <t>RUBIAO JUNIOR DOUTOR</t>
  </si>
  <si>
    <t>E019227A@EDUCACAO.SP.GOV.BR</t>
  </si>
  <si>
    <t>MIGUEL JOAO PEREIRA PADILHA</t>
  </si>
  <si>
    <t>BAIRRO DOS PADILHAS</t>
  </si>
  <si>
    <t>RUA JOSE PEREIRA PADILHA</t>
  </si>
  <si>
    <t>E035300A@EDUCACAO.SP.GOV.BR</t>
  </si>
  <si>
    <t>TEOFILO SIQUEIRA</t>
  </si>
  <si>
    <t>E024302A@EDUCACAO.SP.GOV.BR</t>
  </si>
  <si>
    <t>JOSE VIEIRA MACEDO PROFESSOR</t>
  </si>
  <si>
    <t>CLOTILDE VEIGA DE BARROS PROFESSORA</t>
  </si>
  <si>
    <t xml:space="preserve">ALBERTO ARTONI </t>
  </si>
  <si>
    <t>E043151A@EDUCACAO.SP.GOV.BR</t>
  </si>
  <si>
    <t>PEDRO AMAURI SILVA PROFESSOR</t>
  </si>
  <si>
    <t>E043576A@EDUCACAO.SP.GOV.BR</t>
  </si>
  <si>
    <t>SONIA APARECIDA BATAGLIA CARDOSO PROFA</t>
  </si>
  <si>
    <t xml:space="preserve">INDUSTRIA </t>
  </si>
  <si>
    <t>E922959A@EDUCACAO.SP.GOV.BR</t>
  </si>
  <si>
    <t>LUIZ LAZARO ZAMENHOF DR</t>
  </si>
  <si>
    <t xml:space="preserve">EURICO SODRE </t>
  </si>
  <si>
    <t>E039226A@EDUCACAO.SP.GOV.BR</t>
  </si>
  <si>
    <t>MARIO BRIATORE PADRE</t>
  </si>
  <si>
    <t>E033960A@EDUCACAO.SP.GOV.BR</t>
  </si>
  <si>
    <t>NELY CARBONIERI DE ANDRADE PROFA</t>
  </si>
  <si>
    <t>E033424A@EDUCACAO.SP.GOV.BR</t>
  </si>
  <si>
    <t>SYLVIO GUERATTO</t>
  </si>
  <si>
    <t>JD PRIMAVERA</t>
  </si>
  <si>
    <t>R VIOLETAS, DAS</t>
  </si>
  <si>
    <t>E007675A@EDUCACAO.SP.GOV.BR</t>
  </si>
  <si>
    <t>ISAAC VILELA DE ANDRADE</t>
  </si>
  <si>
    <t>E023048A@EDUCACAO.SP.GOV.BR</t>
  </si>
  <si>
    <t>BAIRRO SAO MIGUEL</t>
  </si>
  <si>
    <t>PRACA SAO MIGUEL</t>
  </si>
  <si>
    <t>E920435A@EDUCACAO.SP.GOV.BR</t>
  </si>
  <si>
    <t>MARIA LUIZA FERRARI CICERO PROFESSORA</t>
  </si>
  <si>
    <t>RUA SANTA ADELAIDE</t>
  </si>
  <si>
    <t>E009118A@EDUCACAO.SP.GOV.BR</t>
  </si>
  <si>
    <t>GRACIEMA BAGANHA RIBEIRO</t>
  </si>
  <si>
    <t>RUA DONA AYDA BAGANHA FERREIRA</t>
  </si>
  <si>
    <t>E033534A@EDUCACAO.SP.GOV.BR</t>
  </si>
  <si>
    <t>REGINA BARTELEGA DA CUNHA M JUNQUEIRA ORTIZ MONTEIRO</t>
  </si>
  <si>
    <t>AVENIDA PROFª LUIZA CHAGAS</t>
  </si>
  <si>
    <t>E907200A@EDUCACAO.SP.GOV.BR</t>
  </si>
  <si>
    <t>ALDEIA TEKOA-PORA</t>
  </si>
  <si>
    <t>VOLTA GRANDE</t>
  </si>
  <si>
    <t>BAIRRO VOLTA GRANDE</t>
  </si>
  <si>
    <t>FRANCISCO DA CUNHA JUNQUEIRA DOUTOR</t>
  </si>
  <si>
    <t>RUA JAIR COSTA</t>
  </si>
  <si>
    <t>E024016A@EDUCACAO.SP.GOV.BR</t>
  </si>
  <si>
    <t>OLIVEIRA RIBEIRO NETO</t>
  </si>
  <si>
    <t>E908630A@EDUCACAO.SP.GOV.BR</t>
  </si>
  <si>
    <t>EPAMINONDAS JOSE DE ANDRADE</t>
  </si>
  <si>
    <t>E028939A@EDUCACAO.SP.GOV.BR</t>
  </si>
  <si>
    <t>ANTONIO VALDEMAR GALO VEREADOR</t>
  </si>
  <si>
    <t>E904405A@EDUCACAO.SP.GOV.BR</t>
  </si>
  <si>
    <t>CENTRO DE ATEND SOCIOEDUC AO ADOLESCENTE DE JUNDIAI CI</t>
  </si>
  <si>
    <t>VILA HORTOLANDIA</t>
  </si>
  <si>
    <t>GERALDO DIAS VEREADOR</t>
  </si>
  <si>
    <t>KM 73</t>
  </si>
  <si>
    <t>E045755A@EDUCACAO.SP.GOV.BR</t>
  </si>
  <si>
    <t>MARIA LOURDES ROSARIO NEGREIROS PROFA</t>
  </si>
  <si>
    <t>CIDADE CENTENARIO</t>
  </si>
  <si>
    <t xml:space="preserve">JOAQUIM FELICIO </t>
  </si>
  <si>
    <t>E041701A@EDUCACAO.SP.GOV.BR</t>
  </si>
  <si>
    <t>FRANCISCO MEIRA PROFESSOR</t>
  </si>
  <si>
    <t xml:space="preserve">LUIZ SOARES </t>
  </si>
  <si>
    <t>E011940A@EDUCACAO.SP.GOV.BR</t>
  </si>
  <si>
    <t>HEITOR VILLA LOBOS MAESTRO</t>
  </si>
  <si>
    <t xml:space="preserve">ARVOREIRO </t>
  </si>
  <si>
    <t>E923461A@EDUCACAO.SP.GOV.BR</t>
  </si>
  <si>
    <t>NIPO BRASILEIRA</t>
  </si>
  <si>
    <t xml:space="preserve">NESTOR DOS SANTOS LIMA </t>
  </si>
  <si>
    <t>E004972A@EDUCACAO.SP.GOV.BR</t>
  </si>
  <si>
    <t>ZELIA GATTAI AMADO</t>
  </si>
  <si>
    <t>E923436A@EDUCACAO.SP.GOV.BR</t>
  </si>
  <si>
    <t xml:space="preserve">PENHA </t>
  </si>
  <si>
    <t xml:space="preserve">VICENTE CELESTINO </t>
  </si>
  <si>
    <t>ARTHUR MARRET PROFESSOR</t>
  </si>
  <si>
    <t>RUA FABIO SALVADOR BEI</t>
  </si>
  <si>
    <t>E006300A@EDUCACAO.SP.GOV.BR</t>
  </si>
  <si>
    <t>RODRIGO SOARES JUNIOR JORNALISTA</t>
  </si>
  <si>
    <t>RUA JOAO COELHO DE SOUZA</t>
  </si>
  <si>
    <t>E041191A@EDUCACAO.SP.GOV.BR</t>
  </si>
  <si>
    <t>MARIO LOPES LEAO DR</t>
  </si>
  <si>
    <t>JARDIM DOS ALAMOS</t>
  </si>
  <si>
    <t xml:space="preserve">JOSE MENDES NETTO </t>
  </si>
  <si>
    <t>E043936A@EDUCACAO.SP.GOV.BR</t>
  </si>
  <si>
    <t>DAVID GOLIAS PROF</t>
  </si>
  <si>
    <t>MIGUEL VILAR</t>
  </si>
  <si>
    <t>RUA GASPAR VAZ</t>
  </si>
  <si>
    <t>E498087A@EDUCACAO.SP.GOV.BR</t>
  </si>
  <si>
    <t>AVENIDA FAUSTINO RAMALHO</t>
  </si>
  <si>
    <t>E006269A@EDUCACAO.SP.GOV.BR</t>
  </si>
  <si>
    <t>PROFESSOR GERALDO DO ESPIRITO SANTO FOGACA DE ALMEIDA</t>
  </si>
  <si>
    <t xml:space="preserve">NILZA NEVES ZULIANI </t>
  </si>
  <si>
    <t>E560510A@EDUCACAO.SP.GOV.BR</t>
  </si>
  <si>
    <t>HENRIQUE FERREIRA DOS REIS PROFESSOR</t>
  </si>
  <si>
    <t>E920381A@EDUCACAO.SP.GOV.BR</t>
  </si>
  <si>
    <t>ALFREDO ASHCAR PROF</t>
  </si>
  <si>
    <t>E003300A@EDUCACAO.SP.GOV.BR</t>
  </si>
  <si>
    <t>VIA DE ACESSO HERMINIO PAIZAN</t>
  </si>
  <si>
    <t>E479329A@EDUCACAO.SP.GOV.BR</t>
  </si>
  <si>
    <t>GERALDO BARBOSA DE ALMEIDA PROF</t>
  </si>
  <si>
    <t>E039457A@EDUCACAO.SP.GOV.BR</t>
  </si>
  <si>
    <t>PEDRO FERNANDES DE CAMARGO PROF</t>
  </si>
  <si>
    <t>VILA MARTELI</t>
  </si>
  <si>
    <t>RUA JOAO MARINOMIO DE CAMARGO</t>
  </si>
  <si>
    <t>E015726A@EDUCACAO.SP.GOV.BR</t>
  </si>
  <si>
    <t>COLOMBO DE ALMEIDA PROFESSOR</t>
  </si>
  <si>
    <t>RUA GRACIANO ALTIERI</t>
  </si>
  <si>
    <t>E000528A@EDUCACAO.SP.GOV.BR</t>
  </si>
  <si>
    <t>CENTRO ATEND SOCIOED AO ADOLESCENTE ITAQUAQUECETUBA CI</t>
  </si>
  <si>
    <t>CASAITAQUA@CASA.SP.GOV.BR</t>
  </si>
  <si>
    <t>CEEJA DE PIRAJU</t>
  </si>
  <si>
    <t>E497824A@EDUCACAO.SP.GOV.BR</t>
  </si>
  <si>
    <t>IVO BANDONI PROF</t>
  </si>
  <si>
    <t xml:space="preserve">BOM JESUS DO MONTE </t>
  </si>
  <si>
    <t>E924209A@EDUCACAO.SP.GOV.BR</t>
  </si>
  <si>
    <t>DIVA DA CUNHA BARRA PROFESSORA</t>
  </si>
  <si>
    <t>VILA JUSSARA</t>
  </si>
  <si>
    <t>E009842A@EDUCACAO.SP.GOV.BR</t>
  </si>
  <si>
    <t>ALBERTO MARTINS PROFESSOR</t>
  </si>
  <si>
    <t>RUA ERCILIO DOS SANTOS FILHO</t>
  </si>
  <si>
    <t>E903905A@EDUCACAO.SP.GOV.BR</t>
  </si>
  <si>
    <t>MARIA MATHILDE CASTEIN CASTILHO PROFESSORA</t>
  </si>
  <si>
    <t>RUA PREFEITO FUAD EID</t>
  </si>
  <si>
    <t>E030181A@EDUCACAO.SP.GOV.BR</t>
  </si>
  <si>
    <t>IDALINA LADEIRA FERREIRA PROFESSORA</t>
  </si>
  <si>
    <t>RUA BARRA DA ESTIVA</t>
  </si>
  <si>
    <t>E925561A@EDUCACAO.SP.GOV.BR</t>
  </si>
  <si>
    <t>ALDEIA PIACAGUERA</t>
  </si>
  <si>
    <t>E559118A@EDUCACAO.SP.GOV.BR</t>
  </si>
  <si>
    <t>SANTA CASA</t>
  </si>
  <si>
    <t>CARLOS DE ARNALDO SILVA PROFESSOR</t>
  </si>
  <si>
    <t>RUA DIRCE LIBANO DOS SANTOS</t>
  </si>
  <si>
    <t>E027261A@EDUCACAO.SP.GOV.BR</t>
  </si>
  <si>
    <t>ARTUR BELEM JUNIOR</t>
  </si>
  <si>
    <t>RUA ABIB NAUFIL SANTIAGO</t>
  </si>
  <si>
    <t>E023097A@EDUCACAO.SP.GOV.BR</t>
  </si>
  <si>
    <t>JOSE MAURO DE VASCONCELOS</t>
  </si>
  <si>
    <t>(ANTIGO PARQUE REAL)</t>
  </si>
  <si>
    <t xml:space="preserve">TANQUE </t>
  </si>
  <si>
    <t>E901982A@EDUCACAO.SP.GOV.BR</t>
  </si>
  <si>
    <t>FILOMENA MATARAZZO CONDESSA</t>
  </si>
  <si>
    <t>E002744A@EDUCACAO.SP.GOV.BR</t>
  </si>
  <si>
    <t>JOSE PIAULINO</t>
  </si>
  <si>
    <t>( ANTIGO VILA MULFORD )</t>
  </si>
  <si>
    <t>E904910A@EDUCACAO.SP.GOV.BR</t>
  </si>
  <si>
    <t>VILA DA PAZ</t>
  </si>
  <si>
    <t>BELEM DA SERRA</t>
  </si>
  <si>
    <t>E005502A@EDUCACAO.SP.GOV.BR</t>
  </si>
  <si>
    <t>PEDRO II</t>
  </si>
  <si>
    <t>RUA MARTA</t>
  </si>
  <si>
    <t>E003448A@EDUCACAO.SP.GOV.BR</t>
  </si>
  <si>
    <t>CICERO SIQUEIRA CAMPOS PROF</t>
  </si>
  <si>
    <t>ALAMEDA ALICE</t>
  </si>
  <si>
    <t>E015672A@EDUCACAO.SP.GOV.BR</t>
  </si>
  <si>
    <t>JOAO CAETANO DA ROCHA PROF</t>
  </si>
  <si>
    <t>RUA JOAO SGARBI</t>
  </si>
  <si>
    <t>E025082A@EDUCACAO.SP.GOV.BR</t>
  </si>
  <si>
    <t>YOLANDA ARAUJO SILVA PAIVA PROFESSORA</t>
  </si>
  <si>
    <t>RUA FRANCISCO CHAVES</t>
  </si>
  <si>
    <t>E035191A@EDUCACAO.SP.GOV.BR</t>
  </si>
  <si>
    <t>CARAN APPARECIDO GONCALVES PROFESSOR</t>
  </si>
  <si>
    <t>CEP 05842070</t>
  </si>
  <si>
    <t xml:space="preserve">GREGORIO ALLEGRI </t>
  </si>
  <si>
    <t>E923473A@EDUCACAO.SP.GOV.BR</t>
  </si>
  <si>
    <t>ANA MARIA GARRIDO ORLANDIN PROFA</t>
  </si>
  <si>
    <t>E038337A@EDUCACAO.SP.GOV.BR</t>
  </si>
  <si>
    <t>ORACY MATRICARDI PROF</t>
  </si>
  <si>
    <t>160  B</t>
  </si>
  <si>
    <t>E565039A@EDUCACAO.SP.GOV.BR</t>
  </si>
  <si>
    <t>RUA JOSE JOAQUIM DUARTE DO PATEO</t>
  </si>
  <si>
    <t>ELOI CHAVES</t>
  </si>
  <si>
    <t>AVENIDA ROSA SENHORINI ZERO</t>
  </si>
  <si>
    <t>E021489A@EDUCACAO.SP.GOV.BR</t>
  </si>
  <si>
    <t>BIGUA</t>
  </si>
  <si>
    <t>RUA DO CARMO</t>
  </si>
  <si>
    <t>E034940A@EDUCACAO.SP.GOV.BR</t>
  </si>
  <si>
    <t>PAULO SILVA PROFESSOR</t>
  </si>
  <si>
    <t>E017772A@EDUCACAO.SP.GOV.BR</t>
  </si>
  <si>
    <t>ALCINDO SOARES DO NASCIMENTO PROF</t>
  </si>
  <si>
    <t>E016998A@EDUCACAO.SP.GOV.BR</t>
  </si>
  <si>
    <t xml:space="preserve">CRUZ E SOUZA </t>
  </si>
  <si>
    <t>EZILDA NASCIMENTO FRANCO PROFESSORA</t>
  </si>
  <si>
    <t>E007785A@EDUCACAO.SP.GOV.BR</t>
  </si>
  <si>
    <t>AVENIDA PRESIDENTE HUMBERTO DE ALENCAR CASTELO BRANCO</t>
  </si>
  <si>
    <t>JOSE VASQUES FERRARI PROFESSOR</t>
  </si>
  <si>
    <t>PARQUE CIMENTOLANDIA</t>
  </si>
  <si>
    <t>HUMBERTO FASCETTI PROFESSOR</t>
  </si>
  <si>
    <t>E015519A@EDUCACAO.SP.GOV.BR</t>
  </si>
  <si>
    <t>GABRIELA MARIA ELISABETH WIENKEM IRMA</t>
  </si>
  <si>
    <t>E910442A@EDUCACAO.SP.GOV.BR</t>
  </si>
  <si>
    <t>HILDA SILVA PROFESSORA</t>
  </si>
  <si>
    <t>E019070A@EDUCACAO.SP.GOV.BR</t>
  </si>
  <si>
    <t>CEL JTO A EE JOSEPHA MARIA DE OLIVEIRA BERSANO PROFA</t>
  </si>
  <si>
    <t>CLODOMIRO CARNEIRO</t>
  </si>
  <si>
    <t>E000255A@EDUCACAO.SP.GOV.BR</t>
  </si>
  <si>
    <t>NOSSA SENHORA DA PENHA</t>
  </si>
  <si>
    <t>E002513A@EDUCACAO.SP.GOV.BR</t>
  </si>
  <si>
    <t>CARLOS AUGUSTO DE CAMARGO PROFESSOR</t>
  </si>
  <si>
    <t>E016883A@EDUCACAO.SP.GOV.BR</t>
  </si>
  <si>
    <t>NEUSA MARIA DO BEM PROFESSORA</t>
  </si>
  <si>
    <t>JARDIM DAS ROSAS II</t>
  </si>
  <si>
    <t>RUA BENEDITO CARLOS DOS SANTOS</t>
  </si>
  <si>
    <t>E350643A@EDUCACAO.SP.GOV.BR</t>
  </si>
  <si>
    <t>ARMANDO DIAS</t>
  </si>
  <si>
    <t>E047259A@EDUCACAO.SP.GOV.BR</t>
  </si>
  <si>
    <t xml:space="preserve">GONCALVES DE MAGALHAES </t>
  </si>
  <si>
    <t>RUA VITORINO CARMILO</t>
  </si>
  <si>
    <t>E003414A@EDUCACAO.SP.GOV.BR</t>
  </si>
  <si>
    <t>ELYSABETH DE MELLO RODRIGUES PROFESSORA</t>
  </si>
  <si>
    <t xml:space="preserve">PARQUE  EUCLIDES MIRANDA </t>
  </si>
  <si>
    <t>RUA PRESIDENTE PRUDENTE DE MORAES</t>
  </si>
  <si>
    <t>E045548A@EDUCACAO.SP.GOV.BR</t>
  </si>
  <si>
    <t>ENEDINA GOMES DE FREITAS PROFESSORA</t>
  </si>
  <si>
    <t xml:space="preserve">JUGURTA LOURIVAL GLORIA </t>
  </si>
  <si>
    <t>E041944A@EDUCACAO.SP.GOV.BR</t>
  </si>
  <si>
    <t>MESSIAS DA FONSECA DOUTOR</t>
  </si>
  <si>
    <t>RUA DOUTOR HOFEZ ZACHARIAS BEIHY</t>
  </si>
  <si>
    <t>E024200A@EDUCACAO.SP.GOV.BR</t>
  </si>
  <si>
    <t>MOACYR DE CASTRO FERRAZ PROFESSOR</t>
  </si>
  <si>
    <t xml:space="preserve">JUAN ALDAMA </t>
  </si>
  <si>
    <t>E902536A@EDUCACAO.SP.GOV.BR</t>
  </si>
  <si>
    <t xml:space="preserve">ERASMO BRAGA </t>
  </si>
  <si>
    <t>E018296A@EDUCACAO.SP.GOV.BR</t>
  </si>
  <si>
    <t>JOSE NANTALA BADUE PROFESSOR</t>
  </si>
  <si>
    <t>E907340A@EDUCACAO.SP.GOV.BR</t>
  </si>
  <si>
    <t>E918532A@EDUCACAO.SP.GOV.BR</t>
  </si>
  <si>
    <t>CIDADE DE HIROSHIMA</t>
  </si>
  <si>
    <t xml:space="preserve">VENANCIO LISBOA </t>
  </si>
  <si>
    <t>E003104A@EDUCACAO.SP.GOV.BR</t>
  </si>
  <si>
    <t>RUA PROFESSOR FELIPE LEBEIS DE AGUIAR</t>
  </si>
  <si>
    <t>L 121</t>
  </si>
  <si>
    <t>E025665A@EDUCACAO.SP.GOV.BR</t>
  </si>
  <si>
    <t>JOSE JUSTINO DE OLIVEIRA</t>
  </si>
  <si>
    <t>RUA NAMEN ELIAS</t>
  </si>
  <si>
    <t>E020679A@EDUCACAO.SP.GOV.BR</t>
  </si>
  <si>
    <t>ARACI ZEBRAL TEIXEIRA</t>
  </si>
  <si>
    <t>E914708A@EDUCACAO.SP.GOV.BR</t>
  </si>
  <si>
    <t xml:space="preserve">MANOEL DOS SANTOS CALLADO </t>
  </si>
  <si>
    <t>E918489A@EDUCACAO.SP.GOV.BR</t>
  </si>
  <si>
    <t>E561009A@EDUCACAO.SP.GOV.BR</t>
  </si>
  <si>
    <t>SERGIO DA SILVA NOBREZA PROF</t>
  </si>
  <si>
    <t xml:space="preserve">FRANCESCO MELZI </t>
  </si>
  <si>
    <t>E907112A@EDUCACAO.SP.GOV.BR</t>
  </si>
  <si>
    <t>ERASMO BRAGA</t>
  </si>
  <si>
    <t xml:space="preserve">MARIA EUGENIA </t>
  </si>
  <si>
    <t>E002100A@EDUCACAO.SP.GOV.BR</t>
  </si>
  <si>
    <t>HENRIQUE LESPINASSE PROF</t>
  </si>
  <si>
    <t>SEMINARIO NOSSA SENHORA DA GLORIA</t>
  </si>
  <si>
    <t>E004388A@EDUCACAO.SP.GOV.BR</t>
  </si>
  <si>
    <t>CENTRO DE RESSOCIALIZACAO DE OURINHOS</t>
  </si>
  <si>
    <t>VILA CHRISTONI</t>
  </si>
  <si>
    <t xml:space="preserve">JACINTO FERREIRA DE SA </t>
  </si>
  <si>
    <t>CROURINHOS@SAP.SP.GOV.BR</t>
  </si>
  <si>
    <t>CARLOS VICENTE CERCHIARI</t>
  </si>
  <si>
    <t>E904892A@EDUCACAO.SP.GOV.BR</t>
  </si>
  <si>
    <t>JENNY DE TOLEDO PIZA SCHROEDER PROFESSORA</t>
  </si>
  <si>
    <t xml:space="preserve">CAROLINA MARIA DE JESUS </t>
  </si>
  <si>
    <t>E041531A@EDUCACAO.SP.GOV.BR</t>
  </si>
  <si>
    <t>VITORINO PEREIRA PROFESSOR</t>
  </si>
  <si>
    <t>E026530A@EDUCACAO.SP.GOV.BR</t>
  </si>
  <si>
    <t>CONSTANTINO AUGUSTO PINKE PROF</t>
  </si>
  <si>
    <t>E042473A@EDUCACAO.SP.GOV.BR</t>
  </si>
  <si>
    <t>PROFESSORA MARIA ONDINA ANDRADE</t>
  </si>
  <si>
    <t>SANTA ESMERALDA</t>
  </si>
  <si>
    <t>E518591A@EDUCACAO.SP.GOV.BR</t>
  </si>
  <si>
    <t>BENTO PENTEADO DOS SANTOS PROF</t>
  </si>
  <si>
    <t>ANTONIO ZANAGA II</t>
  </si>
  <si>
    <t xml:space="preserve">SOLANO TRINDADE </t>
  </si>
  <si>
    <t>E049897A@EDUCACAO.SP.GOV.BR</t>
  </si>
  <si>
    <t xml:space="preserve">ANGELO CRISTIANINI </t>
  </si>
  <si>
    <t>E046358A@EDUCACAO.SP.GOV.BR</t>
  </si>
  <si>
    <t>LUCIA HELENA CESAR PROFESSORA</t>
  </si>
  <si>
    <t>E903012A@EDUCACAO.SP.GOV.BR</t>
  </si>
  <si>
    <t>JD AMERICA</t>
  </si>
  <si>
    <t>HENRIQUE MOURAO DOM</t>
  </si>
  <si>
    <t>E026177A@EDUCACAO.SP.GOV.BR</t>
  </si>
  <si>
    <t>AUREA DE OLIVEIRA PROFESSORA</t>
  </si>
  <si>
    <t>E028666A@EDUCACAO.SP.GOV.BR</t>
  </si>
  <si>
    <t>BAIRRO JUNDIAQUARA</t>
  </si>
  <si>
    <t>RUA DR CELSO CHARURI</t>
  </si>
  <si>
    <t>E563043A@EDUCACAO.SP.GOV.BR</t>
  </si>
  <si>
    <t>ADELINO BERTANI</t>
  </si>
  <si>
    <t>RUA JOAO GONCALVES SIQUEIRA</t>
  </si>
  <si>
    <t>E027054A@EDUCACAO.SP.GOV.BR</t>
  </si>
  <si>
    <t>IZIDORO DAUN</t>
  </si>
  <si>
    <t>E033455A@EDUCACAO.SP.GOV.BR</t>
  </si>
  <si>
    <t>HERMOGENES MAJOR</t>
  </si>
  <si>
    <t>E012361A@EDUCACAO.SP.GOV.BR</t>
  </si>
  <si>
    <t>ANDRE XAVIER GALLICHO PROFESSOR</t>
  </si>
  <si>
    <t xml:space="preserve">MOOCA </t>
  </si>
  <si>
    <t>E001442A@EDUCACAO.SP.GOV.BR</t>
  </si>
  <si>
    <t>JULIO CONCEICAO</t>
  </si>
  <si>
    <t xml:space="preserve">ANA NERI </t>
  </si>
  <si>
    <t>E011629A@EDUCACAO.SP.GOV.BR</t>
  </si>
  <si>
    <t>JUDITH GUIMARAES DOS SANTOS PROFA</t>
  </si>
  <si>
    <t xml:space="preserve">MANUEL PEREIRA SAMPAIO </t>
  </si>
  <si>
    <t>E001077A@EDUCACAO.SP.GOV.BR</t>
  </si>
  <si>
    <t>JOAQUIM DE MOURA CANDELARIA PROFESSOR</t>
  </si>
  <si>
    <t xml:space="preserve">JOSEFA ALBUQUERQUE DOS SANTOS </t>
  </si>
  <si>
    <t>E911392A@EDUCACAO.SP.GOV.BR</t>
  </si>
  <si>
    <t>CEEJA PROFESSOR JOÃO SEGURA</t>
  </si>
  <si>
    <t>E497769A@EDUCACAO.SP.GOV.BR</t>
  </si>
  <si>
    <t>JARDIM DO TRIUNFO</t>
  </si>
  <si>
    <t>CANDIDO JOSE MARTINEZ PROFESSOR</t>
  </si>
  <si>
    <t>JARDM JOAO PAULO II</t>
  </si>
  <si>
    <t>E917953A@EDUCACAO.SP.GOV.BR</t>
  </si>
  <si>
    <t>CONJUNTO HABITACIONAL BAIRRO DOS PIMENTAS II</t>
  </si>
  <si>
    <t xml:space="preserve">NORTE E SUL </t>
  </si>
  <si>
    <t>E916857A@EDUCACAO.SP.GOV.BR</t>
  </si>
  <si>
    <t>PLACIDO DE PAULA E SILVA</t>
  </si>
  <si>
    <t>RUA JOSE CARLOS DE TOLEDO</t>
  </si>
  <si>
    <t>E035142A@EDUCACAO.SP.GOV.BR</t>
  </si>
  <si>
    <t>BAIRRO FERREIRA DOS MATOS</t>
  </si>
  <si>
    <t>E915087A@EDUCACAO.SP.GOV.BR</t>
  </si>
  <si>
    <t>YOLANDO MALLOZZI</t>
  </si>
  <si>
    <t xml:space="preserve">ATLANTICO MERIDIONAL </t>
  </si>
  <si>
    <t>E037761A@EDUCACAO.SP.GOV.BR</t>
  </si>
  <si>
    <t>JUSSARA FEITOSA DOMSCHKE PROFESSORA</t>
  </si>
  <si>
    <t>E908484A@EDUCACAO.SP.GOV.BR</t>
  </si>
  <si>
    <t xml:space="preserve">BELMONTE </t>
  </si>
  <si>
    <t>JOSE BENEDITO GONCALVES PROF</t>
  </si>
  <si>
    <t xml:space="preserve">BULGARIA </t>
  </si>
  <si>
    <t>E900321A@EDUCACAO.SP.GOV.BR</t>
  </si>
  <si>
    <t>FATIMA</t>
  </si>
  <si>
    <t>INDIA VANUIRE</t>
  </si>
  <si>
    <t xml:space="preserve">POSTO INDIGENA B </t>
  </si>
  <si>
    <t>E421868A@EDUCACAO.SP.GOV.BR</t>
  </si>
  <si>
    <t>ANTONIO MIGUEL PEREIRA JUNIOR</t>
  </si>
  <si>
    <t>RUA ERICO VERISSIMO</t>
  </si>
  <si>
    <t>E016391A@EDUCACAO.SP.GOV.BR</t>
  </si>
  <si>
    <t>FRANCISCO SILVEIRA COELHO PROF</t>
  </si>
  <si>
    <t>E025159A@EDUCACAO.SP.GOV.BR</t>
  </si>
  <si>
    <t>MIGUEL NAKED MAJOR</t>
  </si>
  <si>
    <t>E045469A@EDUCACAO.SP.GOV.BR</t>
  </si>
  <si>
    <t>SOLANGE APPARECIDA LANDEIRO AGUIAR PROFESSORA</t>
  </si>
  <si>
    <t>E924702A@EDUCACAO.SP.GOV.BR</t>
  </si>
  <si>
    <t>ROBERTO VELTRE PROF</t>
  </si>
  <si>
    <t>E025008A@EDUCACAO.SP.GOV.BR</t>
  </si>
  <si>
    <t>ANTONIO DE ARRUDA RIBEIRO PROF</t>
  </si>
  <si>
    <t xml:space="preserve">AMADOR BUENO DE CAMPOS </t>
  </si>
  <si>
    <t>E017085A@EDUCACAO.SP.GOV.BR</t>
  </si>
  <si>
    <t>PENITENCIARIA TEN PM JOSE ALFREDO CINTRA BORIN</t>
  </si>
  <si>
    <t xml:space="preserve">ESTRADA VICINAL ROBERTO KASSIM </t>
  </si>
  <si>
    <t>CTE@P1REGI.SAP.SP.GOV.BR</t>
  </si>
  <si>
    <t>NASCIMENTO SATIRO DA SILVA</t>
  </si>
  <si>
    <t>E014321A@EDUCACAO.SP.GOV.BR</t>
  </si>
  <si>
    <t>CEL JTO A EE ZILDA BRACONI AMADOR PROFA</t>
  </si>
  <si>
    <t>E007079A@EDUCACAO.SP.GOV.BR</t>
  </si>
  <si>
    <t>OLINDA FURTADO DE ALBUQUERQUE CAVALCANTE PROFESSORA</t>
  </si>
  <si>
    <t xml:space="preserve">EGNES RIMAZZA GIANONI </t>
  </si>
  <si>
    <t>E041968A@EDUCACAO.SP.GOV.BR</t>
  </si>
  <si>
    <t>CONDE DO PARNAIBA</t>
  </si>
  <si>
    <t>E019720A@EDUCACAO.SP.GOV.BR</t>
  </si>
  <si>
    <t>WALDOMIRO SAMPAIO DE SOUZA PREFEITO</t>
  </si>
  <si>
    <t>RUA VEREADOR GERALDO TEODORO DE CARVALHO</t>
  </si>
  <si>
    <t>E031550A@EDUCACAO.SP.GOV.BR</t>
  </si>
  <si>
    <t>TIMOTHEO SILVA PROFESSOR</t>
  </si>
  <si>
    <t>RUA ANTONIO DIAS CARVALHO</t>
  </si>
  <si>
    <t>E020448A@EDUCACAO.SP.GOV.BR</t>
  </si>
  <si>
    <t>PENITENCIARIA I DE SERRA AZUL</t>
  </si>
  <si>
    <t>KM 28</t>
  </si>
  <si>
    <t>ERNESTO THENN DE BARROS PROFESSOR</t>
  </si>
  <si>
    <t>RUA DOUTOR BENTO VIDAL</t>
  </si>
  <si>
    <t>E010686A@EDUCACAO.SP.GOV.BR</t>
  </si>
  <si>
    <t>MIGUEL VICENTE CURY</t>
  </si>
  <si>
    <t>RUA SAO CIRILO</t>
  </si>
  <si>
    <t>E045718A@EDUCACAO.SP.GOV.BR</t>
  </si>
  <si>
    <t>SAO GERALDO</t>
  </si>
  <si>
    <t>E461325A@EDUCACAO.SP.GOV.BR</t>
  </si>
  <si>
    <t>PAULINA DE MORAIS PROFA</t>
  </si>
  <si>
    <t>CACADOR</t>
  </si>
  <si>
    <t>BAIRRO CACADOR</t>
  </si>
  <si>
    <t>E913571A@EDUCACAO.SP.GOV.BR</t>
  </si>
  <si>
    <t>E923837A@EDUCACAO.SP.GOV.BR</t>
  </si>
  <si>
    <t>ELISEU NARCISO REVERENDO</t>
  </si>
  <si>
    <t>RUA SEBASTIAO DE CAMPOS</t>
  </si>
  <si>
    <t>E901118A@EDUCACAO.SP.GOV.BR</t>
  </si>
  <si>
    <t>JORGE FERREIRA</t>
  </si>
  <si>
    <t>RUA LEON TROTSKY</t>
  </si>
  <si>
    <t>E906621A@EDUCACAO.SP.GOV.BR</t>
  </si>
  <si>
    <t>RENATO DE AZEVEDO REZENDE</t>
  </si>
  <si>
    <t>BAIRRO ITAPETININGA</t>
  </si>
  <si>
    <t>ESTRADA VICINAL BENEDITO BUENO SALLES</t>
  </si>
  <si>
    <t>E912852A@EDUCACAO.SP.GOV.BR</t>
  </si>
  <si>
    <t>GLAUBER ROCHA</t>
  </si>
  <si>
    <t>RUA EMIDIO GUALBERTO</t>
  </si>
  <si>
    <t>E041890A@EDUCACAO.SP.GOV.BR</t>
  </si>
  <si>
    <t>ATTILIO DEXTRO PROF</t>
  </si>
  <si>
    <t>JARDIM DOS CEDROS</t>
  </si>
  <si>
    <t xml:space="preserve">ALEXANDRE FURLAN </t>
  </si>
  <si>
    <t>E919159A@EDUCACAO.SP.GOV.BR</t>
  </si>
  <si>
    <t>FULVIO MORGANTI</t>
  </si>
  <si>
    <t>E024545A@EDUCACAO.SP.GOV.BR</t>
  </si>
  <si>
    <t>LUIZ BRAGA PROF</t>
  </si>
  <si>
    <t>16-56</t>
  </si>
  <si>
    <t>E025434A@EDUCACAO.SP.GOV.BR</t>
  </si>
  <si>
    <t>JOSEPHA DOGO DAMO</t>
  </si>
  <si>
    <t>ARIOCY RODRIGUES COSTA DOUTOR</t>
  </si>
  <si>
    <t>E920319A@EDUCACAO.SP.GOV.BR</t>
  </si>
  <si>
    <t>OMAR DONATO BASSANI</t>
  </si>
  <si>
    <t>E008771A@EDUCACAO.SP.GOV.BR</t>
  </si>
  <si>
    <t>JOSE AMERICO DE ALMEIDA DOUTOR</t>
  </si>
  <si>
    <t xml:space="preserve">RAMON BAYEU </t>
  </si>
  <si>
    <t>E043308A@EDUCACAO.SP.GOV.BR</t>
  </si>
  <si>
    <t>E002380A@EDUCACAO.SP.GOV.BR</t>
  </si>
  <si>
    <t>REPUBLICA DA NICARAGUA</t>
  </si>
  <si>
    <t>RUA AUGUSTIN LUBERTI</t>
  </si>
  <si>
    <t>E924647A@EDUCACAO.SP.GOV.BR</t>
  </si>
  <si>
    <t>BAIRRO PAINEIRA DE CIMA</t>
  </si>
  <si>
    <t>ESTRADA MUNICIPAL DO BANGU</t>
  </si>
  <si>
    <t>GALDINO PINHEIRO FRANCO</t>
  </si>
  <si>
    <t xml:space="preserve">SCHWARTZMANN </t>
  </si>
  <si>
    <t>E006683A@EDUCACAO.SP.GOV.BR</t>
  </si>
  <si>
    <t>ANTONIO FRANCISCO PAVANELLO PROFESSOR</t>
  </si>
  <si>
    <t>NINA ZANOTTO DONA</t>
  </si>
  <si>
    <t>E910867A@EDUCACAO.SP.GOV.BR</t>
  </si>
  <si>
    <t>MARIA APARECIDA DE AZEREDO PASSOS</t>
  </si>
  <si>
    <t>RUA AMELIA FUSSAE OKUBO</t>
  </si>
  <si>
    <t>E032918A@EDUCACAO.SP.GOV.BR</t>
  </si>
  <si>
    <t>BENEDICTA DE SALLES PIMENTEL WUTKE PROFESSORA</t>
  </si>
  <si>
    <t>RUA GALDENCIO VIANA DOS PASSOS</t>
  </si>
  <si>
    <t>E039895A@EDUCACAO.SP.GOV.BR</t>
  </si>
  <si>
    <t>PENITENCIARIA II DE SERRA AZUL</t>
  </si>
  <si>
    <t>KM 28,70</t>
  </si>
  <si>
    <t>RODOVIA  ABRAAO ASSED</t>
  </si>
  <si>
    <t>MARIA APPARECIDA NIGRO GAVA PROFESSORA</t>
  </si>
  <si>
    <t>E912585A@EDUCACAO.SP.GOV.BR</t>
  </si>
  <si>
    <t>LUIZ GONZAGA HORTA LISBOA PROFESSOR</t>
  </si>
  <si>
    <t>RUA ANGELO ESTEVES</t>
  </si>
  <si>
    <t>E920502A@EDUCACAO.SP.GOV.BR</t>
  </si>
  <si>
    <t>JARDIM SANTA MARIA III</t>
  </si>
  <si>
    <t xml:space="preserve">GANYMEDES JOSE </t>
  </si>
  <si>
    <t>E294603A@EDUCACAO.SP.GOV.BR</t>
  </si>
  <si>
    <t>MARIA VERA LOMBARDI SIQUEIRA PROFA</t>
  </si>
  <si>
    <t>E910259A@EDUCACAO.SP.GOV.BR</t>
  </si>
  <si>
    <t>AFRANIO DE OLIVEIRA</t>
  </si>
  <si>
    <t>E907194A@EDUCACAO.SP.GOV.BR</t>
  </si>
  <si>
    <t>JOSE SANCHES JOSENDE PROFESSOR</t>
  </si>
  <si>
    <t>E916948A@EDUCACAO.SP.GOV.BR</t>
  </si>
  <si>
    <t>JOAQUIM BRAGA DE PAULA PROFESSOR</t>
  </si>
  <si>
    <t>AVENIDA  DO ORATORIO</t>
  </si>
  <si>
    <t>E001934A@EDUCACAO.SP.GOV.BR</t>
  </si>
  <si>
    <t>MURILLO DO AMARAL PROF</t>
  </si>
  <si>
    <t>CEL JTO A EE BARAO DO RIO BRANCO</t>
  </si>
  <si>
    <t xml:space="preserve">ROOSEVELT </t>
  </si>
  <si>
    <t>MARIA APPARECIDA BALTHAZAR POCO PROFA</t>
  </si>
  <si>
    <t>RUA CLARISMUNDO DE MELLO</t>
  </si>
  <si>
    <t>E030053A@EDUCACAO.SP.GOV.BR</t>
  </si>
  <si>
    <t>CENTRO DE RESSOCIALIZACAO DE BIRIGUI CLASSES PROV</t>
  </si>
  <si>
    <t>RODOVIA MARECHAL CANDIDO RONDON</t>
  </si>
  <si>
    <t>KM 512</t>
  </si>
  <si>
    <t>E905148A@EDUCACAO.SP.GOV.BR</t>
  </si>
  <si>
    <t>JARDIM SAO RICARDO</t>
  </si>
  <si>
    <t>LAURINDA RODRIGUES PEREIRA LEITE PROFA</t>
  </si>
  <si>
    <t xml:space="preserve">BENEDITO AQUILINO DE FREITAS </t>
  </si>
  <si>
    <t>E904648A@EDUCACAO.SP.GOV.BR</t>
  </si>
  <si>
    <t>ATAEL FERNANDO COSTA REVERENDO</t>
  </si>
  <si>
    <t>( ANTIGO JARDIM ABC )</t>
  </si>
  <si>
    <t>RUA DOS PESSEGUEIROS</t>
  </si>
  <si>
    <t>E906612A@EDUCACAO.SP.GOV.BR</t>
  </si>
  <si>
    <t>JOAO FERREIRA DOS SANTOS PROFESSOR</t>
  </si>
  <si>
    <t xml:space="preserve">QUINZE DE OUTUBRO </t>
  </si>
  <si>
    <t>E916304A@EDUCACAO.SP.GOV.BR</t>
  </si>
  <si>
    <t>MIGUEL PEREIRA</t>
  </si>
  <si>
    <t xml:space="preserve"> PRACA CEL CUNHA LARA</t>
  </si>
  <si>
    <t>E012440A@EDUCACAO.SP.GOV.BR</t>
  </si>
  <si>
    <t>MARINOPOLIS</t>
  </si>
  <si>
    <t>MARIA REGINA DEMARCHI FANANI</t>
  </si>
  <si>
    <t>E917515A@EDUCACAO.SP.GOV.BR</t>
  </si>
  <si>
    <t>JOSE FIRPO</t>
  </si>
  <si>
    <t>AVENIDA INTERNACIONAL</t>
  </si>
  <si>
    <t>E030788A@EDUCACAO.SP.GOV.BR</t>
  </si>
  <si>
    <t>JARDIM SELMA HELENA</t>
  </si>
  <si>
    <t>VILA SAO SILVESTRE (ZONA LESTE)</t>
  </si>
  <si>
    <t>NAPOLEAO DE CARVALHO FREIRE PROFESSOR</t>
  </si>
  <si>
    <t>RUA IRAUNA</t>
  </si>
  <si>
    <t>E003924A@EDUCACAO.SP.GOV.BR</t>
  </si>
  <si>
    <t>RUA ANTONIO RAPOSO</t>
  </si>
  <si>
    <t>E003384A@EDUCACAO.SP.GOV.BR</t>
  </si>
  <si>
    <t>TXERU BA ' E KUA - I</t>
  </si>
  <si>
    <t>E417439A@EDUCACAO.SP.GOV.BR</t>
  </si>
  <si>
    <t>ALFRIED THEODOR WEISZFLOG</t>
  </si>
  <si>
    <t>RUA RAIMUNDO DOS REIS</t>
  </si>
  <si>
    <t>E923138A@EDUCACAO.SP.GOV.BR</t>
  </si>
  <si>
    <t>MANOEL DA COSTA NEVES PROFESSOR</t>
  </si>
  <si>
    <t>RUA RESK COURY</t>
  </si>
  <si>
    <t>E021155A@EDUCACAO.SP.GOV.BR</t>
  </si>
  <si>
    <t>ANIGER FRANCISCO DE MARIA MELILLO DOM</t>
  </si>
  <si>
    <t>E925792A@EDUCACAO.SP.GOV.BR</t>
  </si>
  <si>
    <t>PARQUE SAVOY CITY II</t>
  </si>
  <si>
    <t>RUA JAPARANA</t>
  </si>
  <si>
    <t>E909014A@EDUCACAO.SP.GOV.BR</t>
  </si>
  <si>
    <t>ZILAH BARRETO PACITTI PROFESSORA</t>
  </si>
  <si>
    <t>RUA ANTONIO CUNHA LEITE</t>
  </si>
  <si>
    <t>E017929A@EDUCACAO.SP.GOV.BR</t>
  </si>
  <si>
    <t>ANTONIO RUY CARDOSO PROFESSOR</t>
  </si>
  <si>
    <t xml:space="preserve">MARTIRO ANGELO DERENZE </t>
  </si>
  <si>
    <t>E010182A@EDUCACAO.SP.GOV.BR</t>
  </si>
  <si>
    <t>ZENAIDE FRANCO DE FARIA MELLO PROFA</t>
  </si>
  <si>
    <t>E039202A@EDUCACAO.SP.GOV.BR</t>
  </si>
  <si>
    <t>ANDRE DREYFUS PROFESSOR</t>
  </si>
  <si>
    <t>RUA PEDRO DE GODOI</t>
  </si>
  <si>
    <t>E001739A@EDUCACAO.SP.GOV.BR</t>
  </si>
  <si>
    <t>MARTA TERESINHA ROSA PROFESSORA</t>
  </si>
  <si>
    <t xml:space="preserve">ITAPARK </t>
  </si>
  <si>
    <t>E037321A@EDUCACAO.SP.GOV.BR</t>
  </si>
  <si>
    <t>PEDRO AUGUSTO BARRETO PROF</t>
  </si>
  <si>
    <t>RUA CORONEL FRANCISCO RODRIGUES</t>
  </si>
  <si>
    <t>E014904A@EDUCACAO.SP.GOV.BR</t>
  </si>
  <si>
    <t>PRISCILA FERNANDES DA ROCHA</t>
  </si>
  <si>
    <t>RUA DANTE DE OLIVEIRA</t>
  </si>
  <si>
    <t>E462342A@EDUCACAO.SP.GOV.BR</t>
  </si>
  <si>
    <t>PENITENCIARIA SILVIO YOSHIHIRO HINOHARA</t>
  </si>
  <si>
    <t>KM 586</t>
  </si>
  <si>
    <t>HILDA PRATES GALLO PROFESSORA</t>
  </si>
  <si>
    <t>E036687A@EDUCACAO.SP.GOV.BR</t>
  </si>
  <si>
    <t>TEREZA VALVERDE CARDOSO TIRAPELE PROFA</t>
  </si>
  <si>
    <t>E030659A@EDUCACAO.SP.GOV.BR</t>
  </si>
  <si>
    <t>HILDA ROCHA PINTO PROFA</t>
  </si>
  <si>
    <t>E918362A@EDUCACAO.SP.GOV.BR</t>
  </si>
  <si>
    <t>LEONICE DE AQUINO OLIVEIRA</t>
  </si>
  <si>
    <t>JD SAO PAULO</t>
  </si>
  <si>
    <t>RUA EGAS DOS SANTOS</t>
  </si>
  <si>
    <t>E040708A@EDUCACAO.SP.GOV.BR</t>
  </si>
  <si>
    <t>PAULO EDUARDO OLINTHO REHDER JORNALISTA</t>
  </si>
  <si>
    <t>E913418A@EDUCACAO.SP.GOV.BR</t>
  </si>
  <si>
    <t>ATALIBA NOGUEIRA BARAO</t>
  </si>
  <si>
    <t>JARDIM MAGNOLIA</t>
  </si>
  <si>
    <t>RUA CASSIO CIAMPOLINI</t>
  </si>
  <si>
    <t>E018764A@EDUCACAO.SP.GOV.BR</t>
  </si>
  <si>
    <t>SOLANO TRINDADE</t>
  </si>
  <si>
    <t>E010066A@EDUCACAO.SP.GOV.BR</t>
  </si>
  <si>
    <t>JARDIM ESTORIL II</t>
  </si>
  <si>
    <t>JOSE NIGRO PROFESSOR</t>
  </si>
  <si>
    <t>TRAVESSA DO PARQUE</t>
  </si>
  <si>
    <t>E012130A@EDUCACAO.SP.GOV.BR</t>
  </si>
  <si>
    <t>CENTRO DE ATEND SOCIO-EDUC AO ADOLESC FEMININO ANITA GARIBALDI - CI</t>
  </si>
  <si>
    <t>PEDAGCASACERQUEIRACESAR1@FUNDACAOCASA.SP.GOV.BR</t>
  </si>
  <si>
    <t>HELADIO CORREA LAURINI MONSENHOR</t>
  </si>
  <si>
    <t>E039743A@EDUCACAO.SP.GOV.BR</t>
  </si>
  <si>
    <t>EDGARD DE SOUZA DR</t>
  </si>
  <si>
    <t>E012580A@EDUCACAO.SP.GOV.BR</t>
  </si>
  <si>
    <t>RUA PADRE DONIZETI</t>
  </si>
  <si>
    <t>E918830A@EDUCACAO.SP.GOV.BR</t>
  </si>
  <si>
    <t>WALTER NEGRELLI</t>
  </si>
  <si>
    <t xml:space="preserve">CALIXTO BARBIERI </t>
  </si>
  <si>
    <t>E906360A@EDUCACAO.SP.GOV.BR</t>
  </si>
  <si>
    <t>NEUZA MARIA MARANA FEIJAO PROFA</t>
  </si>
  <si>
    <t>E033777A@EDUCACAO.SP.GOV.BR</t>
  </si>
  <si>
    <t>E007663A@EDUCACAO.SP.GOV.BR</t>
  </si>
  <si>
    <t>WILFREDO PINHEIRO PROF</t>
  </si>
  <si>
    <t xml:space="preserve">GALAXIA </t>
  </si>
  <si>
    <t>E909075A@EDUCACAO.SP.GOV.BR</t>
  </si>
  <si>
    <t>NIDE ZAIM CARDOSO PROFA</t>
  </si>
  <si>
    <t>N RESIDENCIAL</t>
  </si>
  <si>
    <t>RUA VEREADOR IRACY ROLIM</t>
  </si>
  <si>
    <t>E005642A@EDUCACAO.SP.GOV.BR</t>
  </si>
  <si>
    <t>ADALGISA MOREIRA PIRES PROFESSORA</t>
  </si>
  <si>
    <t xml:space="preserve">MARCIANO CAPELLA </t>
  </si>
  <si>
    <t>E002537A@EDUCACAO.SP.GOV.BR</t>
  </si>
  <si>
    <t xml:space="preserve">MOINHO VELHO </t>
  </si>
  <si>
    <t>MARIA AUGUSTA SIQUEIRA PROFESSORA</t>
  </si>
  <si>
    <t xml:space="preserve">ANTONIO FESTA </t>
  </si>
  <si>
    <t>E010844A@EDUCACAO.SP.GOV.BR</t>
  </si>
  <si>
    <t>EDIR DO COUTO ROSA PROFESSOR</t>
  </si>
  <si>
    <t>E007213A@EDUCACAO.SP.GOV.BR</t>
  </si>
  <si>
    <t>NEIDE CELESTINA DE OLIVEIRA PROFA</t>
  </si>
  <si>
    <t>R LAGOA GRANDE</t>
  </si>
  <si>
    <t>R.SEBASTIAO P.DE ANDRADE</t>
  </si>
  <si>
    <t>E918817A@EDUCACAO.SP.GOV.BR</t>
  </si>
  <si>
    <t>BALTAZAR DE GODOY MOREIRA PROF</t>
  </si>
  <si>
    <t>E033856A@EDUCACAO.SP.GOV.BR</t>
  </si>
  <si>
    <t>JOSE MIRANDA PREFEITO</t>
  </si>
  <si>
    <t>RUA ALAIR MOREIRA</t>
  </si>
  <si>
    <t>E905641A@EDUCACAO.SP.GOV.BR</t>
  </si>
  <si>
    <t>VITAL FOGACA DE ALMEIDA DOUTOR</t>
  </si>
  <si>
    <t>JARDIM JAU (ZONA LESTE)</t>
  </si>
  <si>
    <t xml:space="preserve">MALACACHETA </t>
  </si>
  <si>
    <t>E002707A@EDUCACAO.SP.GOV.BR</t>
  </si>
  <si>
    <t>DOMINGOS DE MAGALHAES DOUTOR</t>
  </si>
  <si>
    <t>PRACA TULLIO ESPINDOLA DE CASTRO</t>
  </si>
  <si>
    <t>E025835A@EDUCACAO.SP.GOV.BR</t>
  </si>
  <si>
    <t>PLINIO BERARDO PROFESSOR</t>
  </si>
  <si>
    <t>RUA DOMICIANO ALVES DE RESENDE</t>
  </si>
  <si>
    <t>E024144A@EDUCACAO.SP.GOV.BR</t>
  </si>
  <si>
    <t xml:space="preserve">JOAQUIM DOS SANTOS </t>
  </si>
  <si>
    <t>FRANCISCO PAIVA DE FIGUEIREDO PASTOR</t>
  </si>
  <si>
    <t xml:space="preserve">HELIO FERREIRA </t>
  </si>
  <si>
    <t>E037217A@EDUCACAO.SP.GOV.BR</t>
  </si>
  <si>
    <t>BERNARDIM RIBEIRO</t>
  </si>
  <si>
    <t>E906189A@EDUCACAO.SP.GOV.BR</t>
  </si>
  <si>
    <t>EDUARDO VICENTE NASSER DEPUTADO</t>
  </si>
  <si>
    <t>RUA LEONOR MENDES BARROS</t>
  </si>
  <si>
    <t>E019239A@EDUCACAO.SP.GOV.BR</t>
  </si>
  <si>
    <t>RUA JOAO BATISTA BOTELHO</t>
  </si>
  <si>
    <t>E027522A@EDUCACAO.SP.GOV.BR</t>
  </si>
  <si>
    <t>JOAO CAVALHEIRO SALEM PROFESSOR</t>
  </si>
  <si>
    <t>E006427A@EDUCACAO.SP.GOV.BR</t>
  </si>
  <si>
    <t>MARIA APARECIDA GALHARINI DOS SANTOS PROFA</t>
  </si>
  <si>
    <t>RUA RITA ALDEIDA DE SOUZA NUCCI</t>
  </si>
  <si>
    <t>E905999A@EDUCACAO.SP.GOV.BR</t>
  </si>
  <si>
    <t>JOAO GOBBO SOBRINHO</t>
  </si>
  <si>
    <t>RUA AURELIO GOBBO</t>
  </si>
  <si>
    <t>E034241A@EDUCACAO.SP.GOV.BR</t>
  </si>
  <si>
    <t>LOURENCO LUCIANO CARNEIRO PROF</t>
  </si>
  <si>
    <t>E033066A@EDUCACAO.SP.GOV.BR</t>
  </si>
  <si>
    <t>WOLNY CARVALHO RAMOS PROFESSOR</t>
  </si>
  <si>
    <t>E001624A@EDUCACAO.SP.GOV.BR</t>
  </si>
  <si>
    <t>EUDORO VILLELA</t>
  </si>
  <si>
    <t xml:space="preserve">GUAVIRUTUBA </t>
  </si>
  <si>
    <t>E191905A@EDUCACAO.SP.GOV.BR</t>
  </si>
  <si>
    <t>CELISA MERCADANTE FARIA PROFA</t>
  </si>
  <si>
    <t>RUA JACINTO PIMENTEL</t>
  </si>
  <si>
    <t>E903164A@EDUCACAO.SP.GOV.BR</t>
  </si>
  <si>
    <t>JOAO GONCALVES BARBOSA PROFESSOR</t>
  </si>
  <si>
    <t>E014084A@EDUCACAO.SP.GOV.BR</t>
  </si>
  <si>
    <t>ROBERTO AMAURY GALLIERA DOUTOR</t>
  </si>
  <si>
    <t xml:space="preserve">MORRINHOS I </t>
  </si>
  <si>
    <t>RUA ANTONIO DOMINGUES DE OLIVEIRA</t>
  </si>
  <si>
    <t>E908885A@EDUCACAO.SP.GOV.BR</t>
  </si>
  <si>
    <t>LIBERATO GROSSI PROF</t>
  </si>
  <si>
    <t xml:space="preserve">ILHA DA TRINDADE </t>
  </si>
  <si>
    <t>E908939A@EDUCACAO.SP.GOV.BR</t>
  </si>
  <si>
    <t xml:space="preserve">ANTONINHO MARMO </t>
  </si>
  <si>
    <t>E908150A@EDUCACAO.SP.GOV.BR</t>
  </si>
  <si>
    <t>JOSE LINS DO REGO</t>
  </si>
  <si>
    <t>E038295A@EDUCACAO.SP.GOV.BR</t>
  </si>
  <si>
    <t>FERNANDO AMOS SIRIANI DR</t>
  </si>
  <si>
    <t>JD FRATERNIDADE</t>
  </si>
  <si>
    <t>RUA ERNESTO VAZ DE LIMA</t>
  </si>
  <si>
    <t>E921185A@EDUCACAO.SP.GOV.BR</t>
  </si>
  <si>
    <t>PACOVA</t>
  </si>
  <si>
    <t xml:space="preserve">AGUIA </t>
  </si>
  <si>
    <t>AMENAIDE BRAGA DE QUEIROZ PROFA</t>
  </si>
  <si>
    <t>JARDIM FRANCA</t>
  </si>
  <si>
    <t xml:space="preserve">BARRA MANSA </t>
  </si>
  <si>
    <t>E001284A@EDUCACAO.SP.GOV.BR</t>
  </si>
  <si>
    <t>MARIO REYS COMENDADOR</t>
  </si>
  <si>
    <t xml:space="preserve">JERIBATUBA </t>
  </si>
  <si>
    <t>E002975A@EDUCACAO.SP.GOV.BR</t>
  </si>
  <si>
    <t>CONJUNTO HABITACIONAL DONA DOSANJOS MACEDO</t>
  </si>
  <si>
    <t>PARQUE ECOLOGICO CENTENARIO</t>
  </si>
  <si>
    <t>RUA AMELIA SELBER MILANEZ</t>
  </si>
  <si>
    <t>E917928A@EDUCACAO.SP.GOV.BR</t>
  </si>
  <si>
    <t>IRENE RIBEIRO PROFESSORA</t>
  </si>
  <si>
    <t>RUA CORONEL AMARO SOBRINHO</t>
  </si>
  <si>
    <t>E002021A@EDUCACAO.SP.GOV.BR</t>
  </si>
  <si>
    <t>JOSE BENEDITO LEITE BARTHOLOMEI PROFESSOR</t>
  </si>
  <si>
    <t>RUA PAULO ERNANI BRAGA DO NASCIMENTO</t>
  </si>
  <si>
    <t>E908472A@EDUCACAO.SP.GOV.BR</t>
  </si>
  <si>
    <t>OSWALDO RIBEIRO JUNQUEIRA</t>
  </si>
  <si>
    <t>PRACA DOUTOR ROSA MARTINS</t>
  </si>
  <si>
    <t>E024740A@EDUCACAO.SP.GOV.BR</t>
  </si>
  <si>
    <t>EMANOEL ALVES DE ARAUJO ARTISTA PLASTICO</t>
  </si>
  <si>
    <t>E923497A@EDUCACAO.SP.GOV.BR</t>
  </si>
  <si>
    <t>RUA DOUTOR ANTENOR SOARES GANDRA</t>
  </si>
  <si>
    <t>E019860A@EDUCACAO.SP.GOV.BR</t>
  </si>
  <si>
    <t>PEREQUE ACU</t>
  </si>
  <si>
    <t>JOFRE MANOEL PREFEITO</t>
  </si>
  <si>
    <t>COLOMBINA</t>
  </si>
  <si>
    <t>KM22,5</t>
  </si>
  <si>
    <t>E908344A@EDUCACAO.SP.GOV.BR</t>
  </si>
  <si>
    <t>GALVAO FREI</t>
  </si>
  <si>
    <t>DISTRITO DE POTUNDUVA</t>
  </si>
  <si>
    <t>E025781A@EDUCACAO.SP.GOV.BR</t>
  </si>
  <si>
    <t>OMAR DAIBERT REVERENDO</t>
  </si>
  <si>
    <t>E913807A@EDUCACAO.SP.GOV.BR</t>
  </si>
  <si>
    <t>SONIA MARIA MASCHIO BAPTISTA PROFESSORA</t>
  </si>
  <si>
    <t>RUA ADELIA BELLONCI TOMAZIM</t>
  </si>
  <si>
    <t>E925731A@EDUCACAO.SP.GOV.BR</t>
  </si>
  <si>
    <t>PENITENCIARIA DR WALTER FARIA PEREIRA DE QUIEROZ</t>
  </si>
  <si>
    <t>ESTRADA VICINAL PREFEITO ANIBAL HAMAN</t>
  </si>
  <si>
    <t>RAUL VENTURELLI DOUTOR</t>
  </si>
  <si>
    <t>E015222A@EDUCACAO.SP.GOV.BR</t>
  </si>
  <si>
    <t>JARDIM ANA SOFIA</t>
  </si>
  <si>
    <t>(ANTIGO JARDIM ANA SOFIA )</t>
  </si>
  <si>
    <t>RUA HUMBERTO MAROELLI DE MENDONCA</t>
  </si>
  <si>
    <t>E007419A@EDUCACAO.SP.GOV.BR</t>
  </si>
  <si>
    <t>EMIR MACEDO NOGUEIRA JORNALISTA PROF</t>
  </si>
  <si>
    <t xml:space="preserve">IACAPE </t>
  </si>
  <si>
    <t>E048628A@EDUCACAO.SP.GOV.BR</t>
  </si>
  <si>
    <t>ADELINO CHUBA GUIMARO PROFESSOR</t>
  </si>
  <si>
    <t>E911203A@EDUCACAO.SP.GOV.BR</t>
  </si>
  <si>
    <t>ASSIS CHATEAUBRIAND</t>
  </si>
  <si>
    <t xml:space="preserve">ARMANDO GONZAGA </t>
  </si>
  <si>
    <t>E035646A@EDUCACAO.SP.GOV.BR</t>
  </si>
  <si>
    <t>ALVARO DUARTE DE ALMEIDA PROF</t>
  </si>
  <si>
    <t>E028964A@EDUCACAO.SP.GOV.BR</t>
  </si>
  <si>
    <t>PASQUALE PECCICACCO</t>
  </si>
  <si>
    <t xml:space="preserve">NAZARIO PAGANO </t>
  </si>
  <si>
    <t>E000361A@EDUCACAO.SP.GOV.BR</t>
  </si>
  <si>
    <t>CACILDA CALDAS CRUZ DONA</t>
  </si>
  <si>
    <t>RUA CAPITAO SIMOES</t>
  </si>
  <si>
    <t>E025057A@EDUCACAO.SP.GOV.BR</t>
  </si>
  <si>
    <t>ALFREDO MACHADO</t>
  </si>
  <si>
    <t>BAIRRO JARDIM BRASILANDIA</t>
  </si>
  <si>
    <t>RUA OTO LARA RESENDE</t>
  </si>
  <si>
    <t>E911173A@EDUCACAO.SP.GOV.BR</t>
  </si>
  <si>
    <t>RUA JOAO R NOGUEIRA FRAGOSO</t>
  </si>
  <si>
    <t>PROFESSOR PEDRO ANTONIO FERRAZ DE ANDRADE</t>
  </si>
  <si>
    <t>E565040A@EDUCACAO.SP.GOV.BR</t>
  </si>
  <si>
    <t>ERUCE PAULUCCI PROFESSOR</t>
  </si>
  <si>
    <t>VILA MARTINS III</t>
  </si>
  <si>
    <t>RUA PROFESSOR AMORIM</t>
  </si>
  <si>
    <t>E914484A@EDUCACAO.SP.GOV.BR</t>
  </si>
  <si>
    <t>THAYANE LUZIMARA COSTA VALCACER PROFESSORA</t>
  </si>
  <si>
    <t xml:space="preserve">FRIEDRICH VON VOITH </t>
  </si>
  <si>
    <t>E130321A@EDUCACAO.SP.GOV.BR</t>
  </si>
  <si>
    <t>MARIA GERTRUDES CARDOSO REBELLO IRMA</t>
  </si>
  <si>
    <t>II ETAPA</t>
  </si>
  <si>
    <t>E914915A@EDUCACAO.SP.GOV.BR</t>
  </si>
  <si>
    <t>JULIO SECCO DE CARVALHO</t>
  </si>
  <si>
    <t xml:space="preserve">AMELLETTO FRANCESCHELLI </t>
  </si>
  <si>
    <t>E046127A@EDUCACAO.SP.GOV.BR</t>
  </si>
  <si>
    <t>SUELI APARECIDA SE ROSA PROFA</t>
  </si>
  <si>
    <t>CONJUNTO HABITACIONAL ISAURA PITTA GARMS</t>
  </si>
  <si>
    <t>RUA ROBELIO BONORA</t>
  </si>
  <si>
    <t>E070634A@EDUCACAO.SP.GOV.BR</t>
  </si>
  <si>
    <t>NOVA ALDEINHA</t>
  </si>
  <si>
    <t>CLARO CESAR DEPUTADO</t>
  </si>
  <si>
    <t>LOTEAMENTO JOAO TAMBORINDEGUY FERNANDES</t>
  </si>
  <si>
    <t xml:space="preserve">OLIMPIO MARCONDES DE AZEREDO </t>
  </si>
  <si>
    <t>E013262A@EDUCACAO.SP.GOV.BR</t>
  </si>
  <si>
    <t>JOSE HENRIQUE DE PAULA E SILVA PROFESSOR</t>
  </si>
  <si>
    <t>PRACA INTERNACIONAL</t>
  </si>
  <si>
    <t>E008606A@EDUCACAO.SP.GOV.BR</t>
  </si>
  <si>
    <t>ALFREDO MACHADO PEDROSA PROF</t>
  </si>
  <si>
    <t xml:space="preserve">ANTONIO PREVIATO </t>
  </si>
  <si>
    <t>E003189A@EDUCACAO.SP.GOV.BR</t>
  </si>
  <si>
    <t>FRANCISCO GOMES DA SILVA PRADO DR</t>
  </si>
  <si>
    <t>E013687A@EDUCACAO.SP.GOV.BR</t>
  </si>
  <si>
    <t>JOSE FELIX PROF</t>
  </si>
  <si>
    <t>PRACA MIGUEL CORREA DOS OUROS</t>
  </si>
  <si>
    <t>E012725A@EDUCACAO.SP.GOV.BR</t>
  </si>
  <si>
    <t>E023851A@EDUCACAO.SP.GOV.BR</t>
  </si>
  <si>
    <t>JOSE DOS SANTOS PADRE</t>
  </si>
  <si>
    <t>E018697A@EDUCACAO.SP.GOV.BR</t>
  </si>
  <si>
    <t xml:space="preserve">IMPRENSA </t>
  </si>
  <si>
    <t>ADAIL MALMEGRIM GONCALVES PROFESSOR</t>
  </si>
  <si>
    <t>RUA BELA CINTRA</t>
  </si>
  <si>
    <t>E036432A@EDUCACAO.SP.GOV.BR</t>
  </si>
  <si>
    <t>JOAO GALEAO CARVALHAL SENADOR</t>
  </si>
  <si>
    <t>E008357A@EDUCACAO.SP.GOV.BR</t>
  </si>
  <si>
    <t>PARQUE MARAJOARA II</t>
  </si>
  <si>
    <t>E925639A@EDUCACAO.SP.GOV.BR</t>
  </si>
  <si>
    <t>EDUARDO JOSE DE CAMARGO CORONEL</t>
  </si>
  <si>
    <t>AVENIDA MAJOR JOAO  ELIAS DE CALAZANS</t>
  </si>
  <si>
    <t>E013882A@EDUCACAO.SP.GOV.BR</t>
  </si>
  <si>
    <t>CARLOS AYRES PROF</t>
  </si>
  <si>
    <t>E036730A@EDUCACAO.SP.GOV.BR</t>
  </si>
  <si>
    <t>PARQUE JUREMA III</t>
  </si>
  <si>
    <t>E191206A@EDUCACAO.SP.GOV.BR</t>
  </si>
  <si>
    <t>NOSSA SENHORA DOS NAVEGANTES</t>
  </si>
  <si>
    <t>LEONILDA LOPES BIASOTTO PROFA</t>
  </si>
  <si>
    <t>E903504A@EDUCACAO.SP.GOV.BR</t>
  </si>
  <si>
    <t>RUA THOMAZ ZONFRILLE</t>
  </si>
  <si>
    <t>E043205A@EDUCACAO.SP.GOV.BR</t>
  </si>
  <si>
    <t>COLONIA DOS PESCADORES</t>
  </si>
  <si>
    <t>E048537A@EDUCACAO.SP.GOV.BR</t>
  </si>
  <si>
    <t>OVIDIO DE SOUZA DIAS</t>
  </si>
  <si>
    <t>E028228A@EDUCACAO.SP.GOV.BR</t>
  </si>
  <si>
    <t>JACOB THOMAZ ITAPURA DE MIRANDA PROF</t>
  </si>
  <si>
    <t>E043941A@EDUCACAO.SP.GOV.BR</t>
  </si>
  <si>
    <t>ALVARO JOSE DE SOUZA</t>
  </si>
  <si>
    <t>E925755A@EDUCACAO.SP.GOV.BR</t>
  </si>
  <si>
    <t>ANTONIO DE QUEIROZ TELLES DOUTOR</t>
  </si>
  <si>
    <t xml:space="preserve">ITAQUERI </t>
  </si>
  <si>
    <t>E001508A@EDUCACAO.SP.GOV.BR</t>
  </si>
  <si>
    <t>JOSE GUILHERME</t>
  </si>
  <si>
    <t>CAROLINA DONA</t>
  </si>
  <si>
    <t>E017978A@EDUCACAO.SP.GOV.BR</t>
  </si>
  <si>
    <t>VILA INGLESA</t>
  </si>
  <si>
    <t>OTAVIO RAMOS CAPITAO</t>
  </si>
  <si>
    <t>E012506A@EDUCACAO.SP.GOV.BR</t>
  </si>
  <si>
    <t>JOSE IAMAMOTO SOLDADO</t>
  </si>
  <si>
    <t>( ANTIGO JARDIM ARCO-IRIS )</t>
  </si>
  <si>
    <t xml:space="preserve">STRAUSS </t>
  </si>
  <si>
    <t>E910235A@EDUCACAO.SP.GOV.BR</t>
  </si>
  <si>
    <t>MARIA PAULA MARCONDES DOMINGUES PROFA</t>
  </si>
  <si>
    <t xml:space="preserve">MANUEL MORAIS PONTES </t>
  </si>
  <si>
    <t>E001223A@EDUCACAO.SP.GOV.BR</t>
  </si>
  <si>
    <t>JULIA LUIZ RUETE</t>
  </si>
  <si>
    <t>JARDIM ANDORINHAS</t>
  </si>
  <si>
    <t xml:space="preserve">HILEIA </t>
  </si>
  <si>
    <t>E905458A@EDUCACAO.SP.GOV.BR</t>
  </si>
  <si>
    <t>PEDRO ALEXANDRINO</t>
  </si>
  <si>
    <t xml:space="preserve">IMBIRAS </t>
  </si>
  <si>
    <t>E001132A@EDUCACAO.SP.GOV.BR</t>
  </si>
  <si>
    <t>JOSE CARLOS PINOTTI</t>
  </si>
  <si>
    <t xml:space="preserve">CONSTANTINO BASTIA </t>
  </si>
  <si>
    <t>E909695A@EDUCACAO.SP.GOV.BR</t>
  </si>
  <si>
    <t>FERNANDO MARIA FACHINI FREI</t>
  </si>
  <si>
    <t>JARDIM LEVORATO</t>
  </si>
  <si>
    <t>RUA DOMINGOS GREGOLIN</t>
  </si>
  <si>
    <t>E471458A@EDUCACAO.SP.GOV.BR</t>
  </si>
  <si>
    <t>IEPE</t>
  </si>
  <si>
    <t>ALFREDO WESTIN JUNIOR</t>
  </si>
  <si>
    <t>RUA LEONILDO DENARI</t>
  </si>
  <si>
    <t>E032839A@EDUCACAO.SP.GOV.BR</t>
  </si>
  <si>
    <t>JOAO VICTOR LAMANNA DR</t>
  </si>
  <si>
    <t>E049232A@EDUCACAO.SP.GOV.BR</t>
  </si>
  <si>
    <t>DARIO GIOMETTI PROFESSOR</t>
  </si>
  <si>
    <t>RUA JOSE MANOEL DE ANGELO</t>
  </si>
  <si>
    <t>E407215A@EDUCACAO.SP.GOV.BR</t>
  </si>
  <si>
    <t>PARQUE TAMARI</t>
  </si>
  <si>
    <t xml:space="preserve">AMARO DE PONTES </t>
  </si>
  <si>
    <t>E925378A@EDUCACAO.SP.GOV.BR</t>
  </si>
  <si>
    <t>NELLO LORENZON</t>
  </si>
  <si>
    <t>RUA SAO GONCALO DO SAPUCAI</t>
  </si>
  <si>
    <t>E039366A@EDUCACAO.SP.GOV.BR</t>
  </si>
  <si>
    <t>HILDEBRANDO MARTINS SODERO PROF</t>
  </si>
  <si>
    <t>AVENIDA CYRO MOREIRA DE ANDRADE</t>
  </si>
  <si>
    <t>E012555A@EDUCACAO.SP.GOV.BR</t>
  </si>
  <si>
    <t>CELSO ABBADE MOURAO</t>
  </si>
  <si>
    <t>E918337A@EDUCACAO.SP.GOV.BR</t>
  </si>
  <si>
    <t>JOAO BAPTISTA GAZZOLA</t>
  </si>
  <si>
    <t>ANTONIO SIA</t>
  </si>
  <si>
    <t>E478209A@EDUCACAO.SP.GOV.BR</t>
  </si>
  <si>
    <t>JOSE HEITOR CARUSI PROFESSOR</t>
  </si>
  <si>
    <t>E001824A@EDUCACAO.SP.GOV.BR</t>
  </si>
  <si>
    <t>AMBROSINA DE OLIVEIRA MATTOS PROFA</t>
  </si>
  <si>
    <t>DISTRITO DE ARACAIBA</t>
  </si>
  <si>
    <t>RUA ASTROGILDO A OLIVEIRA</t>
  </si>
  <si>
    <t>DILSON FUNARO MINISTRO</t>
  </si>
  <si>
    <t xml:space="preserve">FRANCISCO MACHADO DA SILVA </t>
  </si>
  <si>
    <t>E911537A@EDUCACAO.SP.GOV.BR</t>
  </si>
  <si>
    <t xml:space="preserve">LUIZ PEQUINI </t>
  </si>
  <si>
    <t>CEEJA MARIA APARECIDA PASQUALETO FIGUEIREDO</t>
  </si>
  <si>
    <t>AVENIDA DOUTOR EPITACIO PESSOA</t>
  </si>
  <si>
    <t>CEESMASANTOS@UOL.COM.BR</t>
  </si>
  <si>
    <t>THOMAS ALVES DOUTOR</t>
  </si>
  <si>
    <t>SOUZAS</t>
  </si>
  <si>
    <t>E018272A@EDUCACAO.SP.GOV.BR</t>
  </si>
  <si>
    <t>JARDIM PULICANO</t>
  </si>
  <si>
    <t>ANNITA ATALLA PROFESSORA</t>
  </si>
  <si>
    <t>RUA LOURENCO CAETANO DA SILVA</t>
  </si>
  <si>
    <t>E001764A@EDUCACAO.SP.GOV.BR</t>
  </si>
  <si>
    <t>RUBEN CLAUDIO MOREIRA PROFESSOR</t>
  </si>
  <si>
    <t>E023942A@EDUCACAO.SP.GOV.BR</t>
  </si>
  <si>
    <t>MARIA JOSE DA PENHA FRUGOLI PROFESSORA</t>
  </si>
  <si>
    <t>AVENIDA EMILIO GRANATO</t>
  </si>
  <si>
    <t>E011289A@EDUCACAO.SP.GOV.BR</t>
  </si>
  <si>
    <t>NAIR FERREIRA NEVES PROFESSORA</t>
  </si>
  <si>
    <t>AVENIDA MANOEL TEIXEIRA</t>
  </si>
  <si>
    <t>E011373A@EDUCACAO.SP.GOV.BR</t>
  </si>
  <si>
    <t xml:space="preserve">( ANTIGO JARDIM ELISA) </t>
  </si>
  <si>
    <t>ALAMEDA DA SAUDADE</t>
  </si>
  <si>
    <t>E007389A@EDUCACAO.SP.GOV.BR</t>
  </si>
  <si>
    <t>PROFESSORA MARIA ELOISA PINHEIRO RAMOS</t>
  </si>
  <si>
    <t>E499043A@EDUCACAO.SP.GOV.BR</t>
  </si>
  <si>
    <t>CACILDA LAGES PEREIRA CAVANI PROFA</t>
  </si>
  <si>
    <t>RUA DA MATRIZ</t>
  </si>
  <si>
    <t>E048203A@EDUCACAO.SP.GOV.BR</t>
  </si>
  <si>
    <t>CHRISTIANO MARQUES BONILHA PROFESSOR</t>
  </si>
  <si>
    <t>RUA TRAVESSA QUATRO</t>
  </si>
  <si>
    <t>E049359A@EDUCACAO.SP.GOV.BR</t>
  </si>
  <si>
    <t>GERALDO DE OLIVEIRA</t>
  </si>
  <si>
    <t>JARDIM MONTE DAS OLIVEIRAS</t>
  </si>
  <si>
    <t>RUA OSCAR ARAIUM</t>
  </si>
  <si>
    <t>E497733A@EDUCACAO.SP.GOV.BR</t>
  </si>
  <si>
    <t>MARCELINA MARIA DA SILVA OLIVEIRA DONA</t>
  </si>
  <si>
    <t xml:space="preserve">ARMANDO BAGNARA </t>
  </si>
  <si>
    <t>D.MARCELINAMSO@HOTMAI.COM</t>
  </si>
  <si>
    <t>CARLOS SAMPAIO FILHO DOUTOR</t>
  </si>
  <si>
    <t>E030314A@EDUCACAO.SP.GOV.BR</t>
  </si>
  <si>
    <t>DARCY VIEIRA</t>
  </si>
  <si>
    <t>VILA BARTH</t>
  </si>
  <si>
    <t xml:space="preserve">FRANCISCO RODRIGUES JUNIOR </t>
  </si>
  <si>
    <t>E015143A@EDUCACAO.SP.GOV.BR</t>
  </si>
  <si>
    <t>JOSE RIBEIRO PREFEITO</t>
  </si>
  <si>
    <t>PARANAPUA</t>
  </si>
  <si>
    <t>AVENIDA LUIZETE</t>
  </si>
  <si>
    <t>E027194A@EDUCACAO.SP.GOV.BR</t>
  </si>
  <si>
    <t>CAMILO CASTELO BRANCO</t>
  </si>
  <si>
    <t xml:space="preserve">EDMUNDO ORIOLI </t>
  </si>
  <si>
    <t>E906177A@EDUCACAO.SP.GOV.BR</t>
  </si>
  <si>
    <t>E031574A@EDUCACAO.SP.GOV.BR</t>
  </si>
  <si>
    <t>VILA MARIA AUGUSTA</t>
  </si>
  <si>
    <t>PENITENCIARIA RODRIGO DOS SANTOS FREITAS</t>
  </si>
  <si>
    <t>ARCIRIO RIGOTO</t>
  </si>
  <si>
    <t>KM 1,5</t>
  </si>
  <si>
    <t>HONORATO FAUSTINO</t>
  </si>
  <si>
    <t>E020898A@EDUCACAO.SP.GOV.BR</t>
  </si>
  <si>
    <t>EDUARDO BARNABE DEPUTADO</t>
  </si>
  <si>
    <t>RUA ADILIO DE OLIVEIRA GONCALVES</t>
  </si>
  <si>
    <t xml:space="preserve"> E047156A@EDUCACAO.SP.GOV.BR</t>
  </si>
  <si>
    <t>ANTONIO DE PADUA PASCHOAL DE GODOY PROFESSOR</t>
  </si>
  <si>
    <t xml:space="preserve">SOMA </t>
  </si>
  <si>
    <t>E921117A@EDUCACAO.SP.GOV.BR</t>
  </si>
  <si>
    <t>E022652A@EDUCACAO.SP.GOV.BR</t>
  </si>
  <si>
    <t>SEBASTIANA MUNIZ PAIVA</t>
  </si>
  <si>
    <t>BARRA RIBEIRA - JUREIA</t>
  </si>
  <si>
    <t>BLOCO</t>
  </si>
  <si>
    <t>E047727A@EDUCACAO.SP.GOV.BR</t>
  </si>
  <si>
    <t>IRMA CELESTE LAR</t>
  </si>
  <si>
    <t>AVENIDA DOUTOR TIMOTEO PENTEADO</t>
  </si>
  <si>
    <t>E005940A@EDUCACAO.SP.GOV.BR</t>
  </si>
  <si>
    <t>AMADEU OLIVERIO PROFESSOR</t>
  </si>
  <si>
    <t>E009180A@EDUCACAO.SP.GOV.BR</t>
  </si>
  <si>
    <t>FLAVIO DE CARVALHO</t>
  </si>
  <si>
    <t>E920630A@EDUCACAO.SP.GOV.BR</t>
  </si>
  <si>
    <t>LANDIA SANTOS BATISTA PROFESSORA</t>
  </si>
  <si>
    <t>RUA PROFESSOR ENGENHEIRO CLAUDIO ABRAHAO</t>
  </si>
  <si>
    <t>E007237A@EDUCACAO.SP.GOV.BR</t>
  </si>
  <si>
    <t>AGOSTINHO GRIGOLETO</t>
  </si>
  <si>
    <t>RUA LEOPOLDO CUBAS</t>
  </si>
  <si>
    <t>E030107A@EDUCACAO.SP.GOV.BR</t>
  </si>
  <si>
    <t>JACQUES KLEIN</t>
  </si>
  <si>
    <t>JARDIM  SANTO ANTONIO</t>
  </si>
  <si>
    <t>E038600A@EDUCACAO.SP.GOV.BR</t>
  </si>
  <si>
    <t>ROGERIO LEVORIN PROF</t>
  </si>
  <si>
    <t>JARDIM LEVORIN</t>
  </si>
  <si>
    <t>R CAFE FILHO</t>
  </si>
  <si>
    <t>E038349A@EDUCACAO.SP.GOV.BR</t>
  </si>
  <si>
    <t>MARIO JOAQUIM ESCOBAR DE ANDRADE</t>
  </si>
  <si>
    <t xml:space="preserve">PINHEIROS </t>
  </si>
  <si>
    <t>E044933A@EDUCACAO.SP.GOV.BR</t>
  </si>
  <si>
    <t>JOSE FLORENCIO DO AMARAL</t>
  </si>
  <si>
    <t>E027546A@EDUCACAO.SP.GOV.BR</t>
  </si>
  <si>
    <t>JOSE NOGUEIRA DE BARROS PROFESSOR</t>
  </si>
  <si>
    <t>RUA SAO BOM JESUS</t>
  </si>
  <si>
    <t>E042742A@EDUCACAO.SP.GOV.BR</t>
  </si>
  <si>
    <t>ADONIRO LADEIRA PROFESSOR</t>
  </si>
  <si>
    <t>JARDIM SHANGAI</t>
  </si>
  <si>
    <t>RUA DOUTOR BENEDITO DE GODOI FERRAZ</t>
  </si>
  <si>
    <t>E019744A@EDUCACAO.SP.GOV.BR</t>
  </si>
  <si>
    <t>GIUSEPPE PISONI PADRE</t>
  </si>
  <si>
    <t>RUA JOAQUIM LOPES</t>
  </si>
  <si>
    <t>E007857A@EDUCACAO.SP.GOV.BR</t>
  </si>
  <si>
    <t>JUVENAL MACHADO DE ARAUJO PROFESSOR</t>
  </si>
  <si>
    <t>E035397A@EDUCACAO.SP.GOV.BR</t>
  </si>
  <si>
    <t>ANNA PASSAMONTI BALARDIN</t>
  </si>
  <si>
    <t>CONJUNTO HABITACIONAL  ANTONIO  PEDRO ORTOLAN</t>
  </si>
  <si>
    <t>RUA ANTONIO NADALETO</t>
  </si>
  <si>
    <t>E049585A@EDUCACAO.SP.GOV.BR</t>
  </si>
  <si>
    <t>CELSO PACHECO BENTIN PROFESSOR</t>
  </si>
  <si>
    <t>E035476A@EDUCACAO.SP.GOV.BR</t>
  </si>
  <si>
    <t>LUIZ MARTINS</t>
  </si>
  <si>
    <t>E008138A@EDUCACAO.SP.GOV.BR</t>
  </si>
  <si>
    <t>JERONYMO TRAZZI</t>
  </si>
  <si>
    <t>RUA VICTORIO MIOTTO</t>
  </si>
  <si>
    <t>E027091A@EDUCACAO.SP.GOV.BR</t>
  </si>
  <si>
    <t>ENEAS PROENCA DE ARRUDA PROFESSOR</t>
  </si>
  <si>
    <t xml:space="preserve">ANTONIO MARCIANO DA SILVA </t>
  </si>
  <si>
    <t>E016385A@EDUCACAO.SP.GOV.BR</t>
  </si>
  <si>
    <t>DIONISIA BUENO VELLOSO PROFESSORA</t>
  </si>
  <si>
    <t>E038763A@EDUCACAO.SP.GOV.BR</t>
  </si>
  <si>
    <t>ANTONIO DE PADUA VIEIRA</t>
  </si>
  <si>
    <t xml:space="preserve">MAXIMIANO CORREA DOS SANTOS </t>
  </si>
  <si>
    <t>E003049A@EDUCACAO.SP.GOV.BR</t>
  </si>
  <si>
    <t>ANTONIETA DE SOUZA ALCANTARA</t>
  </si>
  <si>
    <t>E902615A@EDUCACAO.SP.GOV.BR</t>
  </si>
  <si>
    <t>LUIZ CHRISOSTOMO DE OLIVEIRA</t>
  </si>
  <si>
    <t>AVENIDA LUIZ OSORIO</t>
  </si>
  <si>
    <t>E030296A@EDUCACAO.SP.GOV.BR</t>
  </si>
  <si>
    <t>CESARE TOPPINO PADRE</t>
  </si>
  <si>
    <t>PRACA FRANCO DE MELLO</t>
  </si>
  <si>
    <t>E029452A@EDUCACAO.SP.GOV.BR</t>
  </si>
  <si>
    <t>BAIRRO PARAIBUNA II</t>
  </si>
  <si>
    <t>BRAZ II</t>
  </si>
  <si>
    <t>EMILIO WARWICK KERR PASTOR</t>
  </si>
  <si>
    <t xml:space="preserve">WALTER SGARBI </t>
  </si>
  <si>
    <t>E041774A@EDUCACAO.SP.GOV.BR</t>
  </si>
  <si>
    <t>JARDIM CAPELA IV</t>
  </si>
  <si>
    <t>E191224A@EDUCACAO.SP.GOV.BR</t>
  </si>
  <si>
    <t>JORGE MATTAR PADRE</t>
  </si>
  <si>
    <t>RUA DOUTOR JONAS NUNES BRIGAGAO</t>
  </si>
  <si>
    <t>E025197A@EDUCACAO.SP.GOV.BR</t>
  </si>
  <si>
    <t>RIOLANDO CANNO PROFESSOR</t>
  </si>
  <si>
    <t>E910223A@EDUCACAO.SP.GOV.BR</t>
  </si>
  <si>
    <t>JOSE POLLI</t>
  </si>
  <si>
    <t>AVENIDA GUANABARA</t>
  </si>
  <si>
    <t>E019665A@EDUCACAO.SP.GOV.BR</t>
  </si>
  <si>
    <t>CEEJA JEANETTE ANDRADE GODOY AGUILA MARTINS PROFESSORA</t>
  </si>
  <si>
    <t>RUA DOS NHAMBIQUARAS</t>
  </si>
  <si>
    <t>E980122A@EDUCACAO.SP.GOV.BR</t>
  </si>
  <si>
    <t>AYRTON SENNA DA SILVA</t>
  </si>
  <si>
    <t>RUA IPE ROXO</t>
  </si>
  <si>
    <t>E924799A@EDUCACAO.SP.GOV.BR</t>
  </si>
  <si>
    <t>JOAO CRUZ CORONEL</t>
  </si>
  <si>
    <t>AVENIDA PREFEITO PAULO NOVAES</t>
  </si>
  <si>
    <t>E014497A@EDUCACAO.SP.GOV.BR</t>
  </si>
  <si>
    <t>PEDRO MADOGLIO PROFESSOR</t>
  </si>
  <si>
    <t>( ANTIGO JARDIM INAMAR )</t>
  </si>
  <si>
    <t>AVENIDA ANTONIO SYLVIO CUNHA BUENO</t>
  </si>
  <si>
    <t>E007523A@EDUCACAO.SP.GOV.BR</t>
  </si>
  <si>
    <t>EULICE SILVIO MENDONCA DA SILVA PROFESSORA</t>
  </si>
  <si>
    <t>E923618A@EDUCACAO.SP.GOV.BR</t>
  </si>
  <si>
    <t>PAULO MANGABEIRA ALBERNAZ PROF DOUTOR</t>
  </si>
  <si>
    <t xml:space="preserve">JAIR JORGE BOSCO </t>
  </si>
  <si>
    <t>E045697A@EDUCACAO.SP.GOV.BR</t>
  </si>
  <si>
    <t>DORIVALDO DAMM PROFESSOR</t>
  </si>
  <si>
    <t>VIA JORGE CARLOS IVERS</t>
  </si>
  <si>
    <t>E914927A@EDUCACAO.SP.GOV.BR</t>
  </si>
  <si>
    <t>MARIO LEANDRO PROFESSOR</t>
  </si>
  <si>
    <t xml:space="preserve">JOAO DICIERI </t>
  </si>
  <si>
    <t>E046486A@EDUCACAO.SP.GOV.BR</t>
  </si>
  <si>
    <t>E921105A@EDUCACAO.SP.GOV.BR</t>
  </si>
  <si>
    <t>FAUSTINA PINHEIRO SILVA PROFESSORA</t>
  </si>
  <si>
    <t>E041257A@EDUCACAO.SP.GOV.BR</t>
  </si>
  <si>
    <t>GERMANO BENENCASE MAESTRO</t>
  </si>
  <si>
    <t xml:space="preserve">ASTEROIDES </t>
  </si>
  <si>
    <t>E017346A@EDUCACAO.SP.GOV.BR</t>
  </si>
  <si>
    <t>EMIDIO JOSE PINHEIRO PROFESSOR</t>
  </si>
  <si>
    <t>E011526A@EDUCACAO.SP.GOV.BR</t>
  </si>
  <si>
    <t>EDGAR MELLO MATTOS DE CASTRO ENGENHEIRO</t>
  </si>
  <si>
    <t>E917254A@EDUCACAO.SP.GOV.BR</t>
  </si>
  <si>
    <t>MARCILIO DIAS</t>
  </si>
  <si>
    <t xml:space="preserve">ERNESTINA AMADEU SANTOS </t>
  </si>
  <si>
    <t>E011575A@EDUCACAO.SP.GOV.BR</t>
  </si>
  <si>
    <t>MANOEL DA CONCEICAO SANTOS PROFESSOR</t>
  </si>
  <si>
    <t>E035439A@EDUCACAO.SP.GOV.BR</t>
  </si>
  <si>
    <t>HEROIS DA FEB</t>
  </si>
  <si>
    <t>RUA SOLDADO BENEDITO ELISEU DOS SANTOS</t>
  </si>
  <si>
    <t>E000796A@EDUCACAO.SP.GOV.BR</t>
  </si>
  <si>
    <t>JOCENY VILLELA CURADO PROFESSORA</t>
  </si>
  <si>
    <t xml:space="preserve">MARIO JOAO BAMPA </t>
  </si>
  <si>
    <t>E040885A@EDUCACAO.SP.GOV.BR</t>
  </si>
  <si>
    <t>DR THOMAZ ALBERTO WHATELY</t>
  </si>
  <si>
    <t>E024168A@EDUCACAO.SP.GOV.BR</t>
  </si>
  <si>
    <t>IVONE NOGUEIRA DE AZEVEDO PROFESSORA</t>
  </si>
  <si>
    <t>TRIANGULO</t>
  </si>
  <si>
    <t xml:space="preserve">ROUXINOIS </t>
  </si>
  <si>
    <t>E049207A@EDUCACAO.SP.GOV.BR</t>
  </si>
  <si>
    <t>MARIA THEREZA DA CUNHA PEDROSO PROFESSORA</t>
  </si>
  <si>
    <t xml:space="preserve">VITORIA DE SANTO ANTAO </t>
  </si>
  <si>
    <t>E012129A@EDUCACAO.SP.GOV.BR</t>
  </si>
  <si>
    <t>CORIOLANO BURGOS DR</t>
  </si>
  <si>
    <t>E017577A@EDUCACAO.SP.GOV.BR</t>
  </si>
  <si>
    <t>HELENA JOSE BONFA PROFESSORA</t>
  </si>
  <si>
    <t>VISCONDE  SOUTELO</t>
  </si>
  <si>
    <t>ESTRADA MUNICIPAL SOCORRO MONTE ALEGRE</t>
  </si>
  <si>
    <t>E912918A@EDUCACAO.SP.GOV.BR</t>
  </si>
  <si>
    <t>IRENE CAPORALI DE SOUZA PROFESSORA</t>
  </si>
  <si>
    <t>JAIR ROCHA BATALHA DOUTOR</t>
  </si>
  <si>
    <t>E191243A@EDUCACAO.SP.GOV.BR</t>
  </si>
  <si>
    <t>LINDAMIL BARBOSA DE OLIVEIRA PROFESSORA</t>
  </si>
  <si>
    <t>E923199A@EDUCACAO.SP.GOV.BR</t>
  </si>
  <si>
    <t>RUA ANTONIO QUINTILIANO TEIXEIRA</t>
  </si>
  <si>
    <t>RIO BRANCO BARAO DO</t>
  </si>
  <si>
    <t>E020965A@EDUCACAO.SP.GOV.BR</t>
  </si>
  <si>
    <t>MARGARIDA MARIA ALVES</t>
  </si>
  <si>
    <t xml:space="preserve">DIAMANTE VERDE </t>
  </si>
  <si>
    <t>E902263A@EDUCACAO.SP.GOV.BR</t>
  </si>
  <si>
    <t>CEL JTO A EE PAULO EGYDIO O CARVALHO SENADOR</t>
  </si>
  <si>
    <t>ASCENDINO REIS PROFESSOR</t>
  </si>
  <si>
    <t>E002252A@EDUCACAO.SP.GOV.BR</t>
  </si>
  <si>
    <t>MARIA DE LOURDES ALMEIDA SINISGALLI PROFA</t>
  </si>
  <si>
    <t>AV. PROFESSOR HERMGENES DE FREITAS LEITAO</t>
  </si>
  <si>
    <t>E048033A@EDUCACAO.SP.GOV.BR</t>
  </si>
  <si>
    <t>ABDALLA MIGUEL</t>
  </si>
  <si>
    <t>RUA QUINTINO DO VALLE</t>
  </si>
  <si>
    <t>E022100A@EDUCACAO.SP.GOV.BR</t>
  </si>
  <si>
    <t>ANTONIO ZANLUCHI PROFESSOR</t>
  </si>
  <si>
    <t>E917965A@EDUCACAO.SP.GOV.BR</t>
  </si>
  <si>
    <t xml:space="preserve">MANOEL DOS SANTOS BRAGA </t>
  </si>
  <si>
    <t>FRANCISCO PURITA PROFESSOR</t>
  </si>
  <si>
    <t>E028617A@EDUCACAO.SP.GOV.BR</t>
  </si>
  <si>
    <t>BARTHOLOMEU DE CARLOS</t>
  </si>
  <si>
    <t>E038362A@EDUCACAO.SP.GOV.BR</t>
  </si>
  <si>
    <t>BENEDITA DE CAMPOS MARCOLONGO PROFESSORA</t>
  </si>
  <si>
    <t xml:space="preserve">ESTER BOROS </t>
  </si>
  <si>
    <t>E906293A@EDUCACAO.SP.GOV.BR</t>
  </si>
  <si>
    <t>MARIA MONTESSORI</t>
  </si>
  <si>
    <t>E000747A@EDUCACAO.SP.GOV.BR</t>
  </si>
  <si>
    <t>ARTHUR RIBEIRO</t>
  </si>
  <si>
    <t>RUA MARIA RIBEIRO LOPES</t>
  </si>
  <si>
    <t>E032177A@EDUCACAO.SP.GOV.BR</t>
  </si>
  <si>
    <t>LUIS GONZAGA DE MOURA MONSENHOR</t>
  </si>
  <si>
    <t xml:space="preserve">CARLOS FRANCHEU </t>
  </si>
  <si>
    <t>E018120A@EDUCACAO.SP.GOV.BR</t>
  </si>
  <si>
    <t>PAULO ARAUJO NOVAES DOUTOR</t>
  </si>
  <si>
    <t xml:space="preserve">JOSE EUFRASIO LEAL </t>
  </si>
  <si>
    <t>E014461A@EDUCACAO.SP.GOV.BR</t>
  </si>
  <si>
    <t>OACYR ANTONIO ELLERO PROFESSOR</t>
  </si>
  <si>
    <t xml:space="preserve">PAULO PLANAS </t>
  </si>
  <si>
    <t>E462536@EDUCACAO.SP.GOV.BR</t>
  </si>
  <si>
    <t>JOAO ALFREDO DA SILVA</t>
  </si>
  <si>
    <t>RUA NOROESTE</t>
  </si>
  <si>
    <t>E031756A@EDUCACAO.SP.GOV.BR</t>
  </si>
  <si>
    <t>MARTHA FIGUEIRA NETTO DA SILVA PROFESSORA</t>
  </si>
  <si>
    <t>RUA ABEYLARD QUEIROS</t>
  </si>
  <si>
    <t>E039147A@EDUCACAO.SP.GOV.BR</t>
  </si>
  <si>
    <t>CEL JTO A EE MINISTRO JOSE MOURA RESENDE</t>
  </si>
  <si>
    <t>E985740A@EDUCACAO.SP.GOV.BR</t>
  </si>
  <si>
    <t xml:space="preserve">JORGE PACHECO E CHAVES </t>
  </si>
  <si>
    <t>E020783A@EDUCACAO.SP.GOV.BR</t>
  </si>
  <si>
    <t>COHAB INACIO MONTEIRO III</t>
  </si>
  <si>
    <t xml:space="preserve">IGARAPE DA BELA AURORA </t>
  </si>
  <si>
    <t>E922912A@EDUCACAO.SP.GOV.BR</t>
  </si>
  <si>
    <t>CARLOS CORREA MASCARO PROFESSOR</t>
  </si>
  <si>
    <t>RUA ANTONIO FLORES PANICO</t>
  </si>
  <si>
    <t>E914022A@EDUCACAO.SP.GOV.BR</t>
  </si>
  <si>
    <t>CENTRO ATEND SOCIO-EDUC ADOLESC FAZ DO CARMO INT CI</t>
  </si>
  <si>
    <t>RUA PROFESSOR HASEGAWA</t>
  </si>
  <si>
    <t>MARTINS PENA</t>
  </si>
  <si>
    <t>RUA PROFESSOR PAULO MANGABEIRA ALBERNAZ</t>
  </si>
  <si>
    <t>E005034A@EDUCACAO.SP.GOV.BR</t>
  </si>
  <si>
    <t>JACINTO DE OLIVEIRA CAMPOS PROFESSOR</t>
  </si>
  <si>
    <t>VILA PARANA</t>
  </si>
  <si>
    <t>E032311A@EDUCACAO.SP.GOV.BR</t>
  </si>
  <si>
    <t>CENTRO DE ATEND SOCIOEDUC AO ADOLESC PAULISTA CI</t>
  </si>
  <si>
    <t>JOSE DE PAULA FRANCA PROF</t>
  </si>
  <si>
    <t>LADEIRA MANOEL RODRIGUES</t>
  </si>
  <si>
    <t>E012427A@EDUCACAO.SP.GOV.BR</t>
  </si>
  <si>
    <t>BENEDICTO MONTENEGRO PROFESSOR DOUTOR</t>
  </si>
  <si>
    <t>E044106A@EDUCACAO.SP.GOV.BR</t>
  </si>
  <si>
    <t>JARDIM IRENE III</t>
  </si>
  <si>
    <t>E924696A@EDUCACAO.SP.GOV.BR</t>
  </si>
  <si>
    <t>RAFAEL ORSI FILHO PROFESSOR</t>
  </si>
  <si>
    <t>RUA ORSINI DINIZ CAMARGO</t>
  </si>
  <si>
    <t>E920228A@EDUCACAO.SP.GOV.BR</t>
  </si>
  <si>
    <t>OSWALDINA SANTOS PROFA</t>
  </si>
  <si>
    <t xml:space="preserve">RUA DA ESCOLA </t>
  </si>
  <si>
    <t>E041439A@EDUCACAO.SP.GOV.BR</t>
  </si>
  <si>
    <t>PROFESSORA STELLA DA MATTA AMBROSIO</t>
  </si>
  <si>
    <t>RUA ANICETO DEODATO DINIZ E SILVA</t>
  </si>
  <si>
    <t>E497253A@EDUCACAO.SP.GOV.BR</t>
  </si>
  <si>
    <t>BEATRIZ LOPES PROFA</t>
  </si>
  <si>
    <t>RUA GUARUVA</t>
  </si>
  <si>
    <t>E005277A@EDUCACAO.SP.GOV.BR</t>
  </si>
  <si>
    <t>FELIX GUISARD FILHO DOUTOR</t>
  </si>
  <si>
    <t>RUA HELIO ZAMITH</t>
  </si>
  <si>
    <t>E037898A@EDUCACAO.SP.GOV.BR</t>
  </si>
  <si>
    <t>RUBENS PIETRAROIA</t>
  </si>
  <si>
    <t>E038064A@EDUCACAO.SP.GOV.BR</t>
  </si>
  <si>
    <t>PENITENCIARIA ASP JOAQUIM FONSECA LOPES</t>
  </si>
  <si>
    <t>AVENIDA NOEL NUTELS</t>
  </si>
  <si>
    <t>SANTA RITA DE CASSIA</t>
  </si>
  <si>
    <t>E040265A@EDUCACAO.SP.GOV.BR</t>
  </si>
  <si>
    <t>ALTAIR DE FATIMA FURIGO POLETTINI PROFA DRA</t>
  </si>
  <si>
    <t>JARDIM MARIA BONATI BORDIGNON</t>
  </si>
  <si>
    <t xml:space="preserve">BRAULIO DE SOUZA LEITE </t>
  </si>
  <si>
    <t>GERMANO NEGRINI PROFESSOR</t>
  </si>
  <si>
    <t>AVENIDA SAO LUIZ</t>
  </si>
  <si>
    <t>E015891A@EDUCACAO.SP.GOV.BR</t>
  </si>
  <si>
    <t>OSWALDO SAMMARTINO</t>
  </si>
  <si>
    <t>RUA ALBERTO RUFOLLO</t>
  </si>
  <si>
    <t>E010662A@EDUCACAO.SP.GOV.BR</t>
  </si>
  <si>
    <t>MAURA ARRUDA GUIDOLIN PROFA</t>
  </si>
  <si>
    <t xml:space="preserve">DIONISIO RODRIGUES DA SILVA </t>
  </si>
  <si>
    <t>E017152A@EDUCACAO.SP.GOV.BR</t>
  </si>
  <si>
    <t>JAYR DE ANDRADE PROFESSOR</t>
  </si>
  <si>
    <t>RUA LUIS VIANA</t>
  </si>
  <si>
    <t>E906585A@EDUCACAO.SP.GOV.BR</t>
  </si>
  <si>
    <t>JOSEPHA CASTRO PROFESSORA</t>
  </si>
  <si>
    <t>E022561A@EDUCACAO.SP.GOV.BR</t>
  </si>
  <si>
    <t>MARIA FRANCISCA DEOCLECIO ARRIVABENE PROFA</t>
  </si>
  <si>
    <t>RUA CAMILO MOYSES</t>
  </si>
  <si>
    <t xml:space="preserve">E049311A@EDUCACAO.SP.GOV.BR    </t>
  </si>
  <si>
    <t>ANA MARIA BENTO PROFESSORA</t>
  </si>
  <si>
    <t>E050398A@EDUCACAO.SP.GOV.BR</t>
  </si>
  <si>
    <t>CLARICE SEIKO IKEDA CHAGAS</t>
  </si>
  <si>
    <t xml:space="preserve">PAULO COSTA RIBEIRO BASTOS </t>
  </si>
  <si>
    <t>E923679A@EDUCACAO.SP.GOV.BR</t>
  </si>
  <si>
    <t>E008148A@EDUCACAO.SP.GOV.BR</t>
  </si>
  <si>
    <t>MANUELA LACERDA VERGUEIRO</t>
  </si>
  <si>
    <t>RUA TAMUATA</t>
  </si>
  <si>
    <t>E004431A@EDUCACAO.SP.GOV.BR</t>
  </si>
  <si>
    <t>PROFESSOR HENRIQUE COSTA</t>
  </si>
  <si>
    <t xml:space="preserve">RUA ETIOPIA </t>
  </si>
  <si>
    <t xml:space="preserve">E477321A@EDUCACAO.SP.GOV.BR    </t>
  </si>
  <si>
    <t>CENTRO DE RESSOCIALIZACAO DE JAU CLASSES PROVISORIAS</t>
  </si>
  <si>
    <t>2 ZONA INDUSTRIAL</t>
  </si>
  <si>
    <t>KM188</t>
  </si>
  <si>
    <t>MAJORPRADOJAU@GMAIL.COM</t>
  </si>
  <si>
    <t>VALDERICE THEREZINHA DA MOTTA CAMPOS MARCHINI PROFESSORA</t>
  </si>
  <si>
    <t>AVENIDA DOUTOR ANIBAL MARTINS</t>
  </si>
  <si>
    <t>E048859A@EDUCACAO.SP.GOV.BR</t>
  </si>
  <si>
    <t>ALEXANDRE DE AVILA BORGES</t>
  </si>
  <si>
    <t>E022287A@EDUCACAO.SP.GOV.BR</t>
  </si>
  <si>
    <t>CEL JTO A EE ANTONIO MORAES BARROS DR</t>
  </si>
  <si>
    <t>AMADOR AGUIAR</t>
  </si>
  <si>
    <t>E910485A@EDUCACAO.SP.GOV.BR</t>
  </si>
  <si>
    <t>JOSE TROMBI MONSENHOR</t>
  </si>
  <si>
    <t>AVENIDA SAO CAETANO</t>
  </si>
  <si>
    <t>E034368A@EDUCACAO.SP.GOV.BR</t>
  </si>
  <si>
    <t>SILES COLI PROFESSOR</t>
  </si>
  <si>
    <t>QUINTA DA BARONEZA</t>
  </si>
  <si>
    <t>KM42</t>
  </si>
  <si>
    <t>E912864A@EDUCACAO.SP.GOV.BR</t>
  </si>
  <si>
    <t>SANTA SALETE</t>
  </si>
  <si>
    <t>JOSUE SILVEIRA DE MATTOS PADRE</t>
  </si>
  <si>
    <t xml:space="preserve">MANOEL MOLINA MARTINS </t>
  </si>
  <si>
    <t>E020540A@EDUCACAO.SP.GOV.BR</t>
  </si>
  <si>
    <t>LAURO DE ARAUJO</t>
  </si>
  <si>
    <t>E019252A@EDUCACAO.SP.GOV.BR</t>
  </si>
  <si>
    <t>NAIL FRANCO DE MELLO BONI PROFESSORA</t>
  </si>
  <si>
    <t>E041300A@EDUCACAO.SP.GOV.BR</t>
  </si>
  <si>
    <t>E031636A@EDUCACAO.SP.GOV.BR</t>
  </si>
  <si>
    <t>AUGUSTO DA SILVA DOURADO REVERENDO</t>
  </si>
  <si>
    <t>IBITI ROYAL PARK</t>
  </si>
  <si>
    <t>RAFAEL HIDEO SUGUI</t>
  </si>
  <si>
    <t>E914642A@EDUCACAO.SP.GOV.BR</t>
  </si>
  <si>
    <t>LUCIO DE CARVALHO MARQUES PROFESSOR</t>
  </si>
  <si>
    <t xml:space="preserve">JACIRA FERRARI DE OLIVEIRA </t>
  </si>
  <si>
    <t>E039238A@EDUCACAO.SP.GOV.BR</t>
  </si>
  <si>
    <t>RESIDENCIAL BORDON</t>
  </si>
  <si>
    <t>E576670A@EDUCACAO.SP.GOV.BR</t>
  </si>
  <si>
    <t>LUIZ NOGUEIRA MARTINS SENADOR</t>
  </si>
  <si>
    <t>E016412A@EDUCACAO.SP.GOV.BR</t>
  </si>
  <si>
    <t>RUA GUARATUBA</t>
  </si>
  <si>
    <t>E048471A@EDUCACAO.SP.GOV.BR</t>
  </si>
  <si>
    <t>DORA PERETTI DE OLIVEIRA PROFESSORA</t>
  </si>
  <si>
    <t>E908514A@EDUCACAO.SP.GOV.BR</t>
  </si>
  <si>
    <t>MASAITI SEKINE PROFESSOR</t>
  </si>
  <si>
    <t>E918684A@EDUCACAO.SP.GOV.BR</t>
  </si>
  <si>
    <t>BRANCA CASTRO CANTO E MELO PROFESSORA</t>
  </si>
  <si>
    <t xml:space="preserve">COSTA BARROS </t>
  </si>
  <si>
    <t xml:space="preserve">E036973A@EDUCACAO.SP.GOV.BR </t>
  </si>
  <si>
    <t>ANA MARIA DE CARVALHO PEREIRA</t>
  </si>
  <si>
    <t>JARDIM PEROBAL</t>
  </si>
  <si>
    <t>RUA OSCAR SCHIAVON</t>
  </si>
  <si>
    <t>E910375A@EDUCACAO.SP.GOV.BR</t>
  </si>
  <si>
    <t>ANTONIO FRANCISCO REDONDO PROFESSOR</t>
  </si>
  <si>
    <t xml:space="preserve">EVANDRO DANTON FERREIRA GANDRA </t>
  </si>
  <si>
    <t>E000218A@EDUCACAO.SP.GOV.BR</t>
  </si>
  <si>
    <t xml:space="preserve">MARIA SALOME BRAS </t>
  </si>
  <si>
    <t>LAERT JOSE TARALLO MENDES PROF</t>
  </si>
  <si>
    <t>E044672A@EDUCACAO.SP.GOV.BR</t>
  </si>
  <si>
    <t>MARIA APARECIDA RODRIGUES PROFESSORA</t>
  </si>
  <si>
    <t>E900151A@EDUCACAO.SP.GOV.BR</t>
  </si>
  <si>
    <t>N 53</t>
  </si>
  <si>
    <t>CARMEN MIRANDA</t>
  </si>
  <si>
    <t>AVENIDA PROFESSORA TEREZINHA RODRIGUES KALIL</t>
  </si>
  <si>
    <t>E042161A@EDUCACAO.SP.GOV.BR</t>
  </si>
  <si>
    <t>PEDRO JOSE NETO</t>
  </si>
  <si>
    <t>E022068A@EDUCACAO.SP.GOV.BR</t>
  </si>
  <si>
    <t>JARDIM EDUCANDARIO</t>
  </si>
  <si>
    <t xml:space="preserve">CRISTIANE </t>
  </si>
  <si>
    <t>AMADOR E CATHARINA SAPORITO AUGUSTO</t>
  </si>
  <si>
    <t xml:space="preserve">AMARO OLIVEIRA LIMA </t>
  </si>
  <si>
    <t>E901748A@EDUCACAO.SP.GOV.BR</t>
  </si>
  <si>
    <t xml:space="preserve">MANOEL DE CAMARGO SAMPAIO </t>
  </si>
  <si>
    <t>ANTONIO BALDUSCO PREFEITO</t>
  </si>
  <si>
    <t>E910685A@EDUCACAO.SP.GOV.BR</t>
  </si>
  <si>
    <t>GUIOMAR ROCHA RINALDI PROFESSORA</t>
  </si>
  <si>
    <t>RUA DOM FRANCISCO CARDOSO AYRES</t>
  </si>
  <si>
    <t>E004030A@EDUCACAO.SP.GOV.BR</t>
  </si>
  <si>
    <t>CENTRO ATEND SOCIOEDUC ADOLESCENTE DE SERTAOZINHO CI</t>
  </si>
  <si>
    <t>CHACARA BOA VISTA</t>
  </si>
  <si>
    <t>RODOVIA CARLOS TOGNANI, KM 92</t>
  </si>
  <si>
    <t>ADMUISERTAOZINHO@CASA.SP.GOV.BR</t>
  </si>
  <si>
    <t>CARLOS MAXIMILIANO PEREIRA DOS SANTOS</t>
  </si>
  <si>
    <t xml:space="preserve">JERICO </t>
  </si>
  <si>
    <t>E003840A@EDUCACAO.SP.GOV.BR</t>
  </si>
  <si>
    <t>MARIA JUVENAL HOMEM DE MELLO PROFA</t>
  </si>
  <si>
    <t>E041762A@EDUCACAO.SP.GOV.BR</t>
  </si>
  <si>
    <t>DIRCEU DIAS CARNEIRO</t>
  </si>
  <si>
    <t>E903796A@EDUCACAO.SP.GOV.BR</t>
  </si>
  <si>
    <t>DOMINGOS MIGNONI</t>
  </si>
  <si>
    <t xml:space="preserve">JOVINA DE CARVALHO DAU </t>
  </si>
  <si>
    <t>E040769A@EDUCACAO.SP.GOV.BR</t>
  </si>
  <si>
    <t>ANTONIO JOSE CAMPOS DE MENEZES PROFESSOR</t>
  </si>
  <si>
    <t>VILA REAL SANTISTA</t>
  </si>
  <si>
    <t xml:space="preserve">SEBASTIAO DE LIMA FRANCO </t>
  </si>
  <si>
    <t>E912612A@EDUCACAO.SP.GOV.BR</t>
  </si>
  <si>
    <t>CEL JTO A EE PEDRO DIAS DE CAMPOS CEL</t>
  </si>
  <si>
    <t>OSMARINA SEDEH PADILHA PROFESSORA</t>
  </si>
  <si>
    <t>E036336A@EDUCACAO.SP.GOV.BR</t>
  </si>
  <si>
    <t>LUIZ GALHARDO PROFESSOR</t>
  </si>
  <si>
    <t>JARDIM CURA D'ARS</t>
  </si>
  <si>
    <t>RUA PADRE BENTO DIAS PACHECO</t>
  </si>
  <si>
    <t>KM 50</t>
  </si>
  <si>
    <t>KRUKUTU</t>
  </si>
  <si>
    <t>ESTRADA GRANJA SAIKI</t>
  </si>
  <si>
    <t>E103100A@EDUCACAO.SP.GOV.BR</t>
  </si>
  <si>
    <t>ROSA INES BORNIA MOREIRA PROFESSORA</t>
  </si>
  <si>
    <t>SETE PRAIAS</t>
  </si>
  <si>
    <t>E437050A@EDUCACAO.SP.GOV.BR</t>
  </si>
  <si>
    <t>LENY BARROS DA SILVA PROFA</t>
  </si>
  <si>
    <t>RUA OLIMPIO DE MELO</t>
  </si>
  <si>
    <t>E917977A@EDUCACAO.SP.GOV.BR</t>
  </si>
  <si>
    <t>MAURILIO TOMANIK PADRE</t>
  </si>
  <si>
    <t xml:space="preserve">ALCEU DE TOLEDO PONTES </t>
  </si>
  <si>
    <t>JOAO ERNESTO DE SOUZA CAMPOS PROFESSOR</t>
  </si>
  <si>
    <t>RUA MONSENHOR JOSE MARINONI</t>
  </si>
  <si>
    <t>E039305A@EDUCACAO.SP.GOV.BR</t>
  </si>
  <si>
    <t>FIGUEIRA DE TOLEDO</t>
  </si>
  <si>
    <t>RUA JOSE LOPES FIGUEIRA DE TOLEDO</t>
  </si>
  <si>
    <t>E014096A@EDUCACAO.SP.GOV.BR</t>
  </si>
  <si>
    <t>GLORIA DOS SANTOS FONSECA PROFESSORA</t>
  </si>
  <si>
    <t>RUA MANAUS</t>
  </si>
  <si>
    <t>E909737A@EDUCACAO.SP.GOV.BR</t>
  </si>
  <si>
    <t>HAYDEE HIDALGO PROFESSORA</t>
  </si>
  <si>
    <t>JARDIM ARANTES</t>
  </si>
  <si>
    <t>E922146A@EDUCACAO.SP.GOV.BR</t>
  </si>
  <si>
    <t>CLAUDIO DE SOUZA DR</t>
  </si>
  <si>
    <t>RUA FRANCISCO AUGUSTO RODRIGUES</t>
  </si>
  <si>
    <t>E033005A@EDUCACAO.SP.GOV.BR</t>
  </si>
  <si>
    <t>BAIRRO DO ENGENHO</t>
  </si>
  <si>
    <t>HILDA FERRAZ KFOURI PROFESSORA</t>
  </si>
  <si>
    <t>E925366A@EDUCACAO.SP.GOV.BR</t>
  </si>
  <si>
    <t>ARY JORGE ZEITUNE PROFESSOR</t>
  </si>
  <si>
    <t>JARDIM P DUTRA</t>
  </si>
  <si>
    <t xml:space="preserve">ORLANDO RAMOS </t>
  </si>
  <si>
    <t>E041932A@EDUCACAO.SP.GOV.BR</t>
  </si>
  <si>
    <t>AFONSO PASCHOTTE PADRE</t>
  </si>
  <si>
    <t xml:space="preserve">E412983A@EDUCACAO.SP.GOV.BR       </t>
  </si>
  <si>
    <t>GREGORIO WESTRUPP PADRE</t>
  </si>
  <si>
    <t>E048938A@EDUCACAO.SP.GOV.BR</t>
  </si>
  <si>
    <t>HUMBERTO DE SOUZA MELLO GENERAL</t>
  </si>
  <si>
    <t xml:space="preserve">PARADA DE TAIPAS </t>
  </si>
  <si>
    <t>E000280A@EDUCACAO.SP.GOV.BR</t>
  </si>
  <si>
    <t>ALEXANDRE DE GUSMAO</t>
  </si>
  <si>
    <t>RUA  CISPLATINA</t>
  </si>
  <si>
    <t>DURVALINA TEIXEIRA DA FONSECA PROFESSORA</t>
  </si>
  <si>
    <t>E909634A@EDUCACAO.SP.GOV.BR</t>
  </si>
  <si>
    <t>AVENIDA DIAMANTE VERDE</t>
  </si>
  <si>
    <t>E461301A@EDUCACAO.SP.GOV.BR</t>
  </si>
  <si>
    <t>CASEMIRO DA ROCHA SENADOR</t>
  </si>
  <si>
    <t>RODOVIA INDIO TIBIRICA</t>
  </si>
  <si>
    <t>E007870A@EDUCACAO.SP.GOV.BR</t>
  </si>
  <si>
    <t>ANDRE DONATONI</t>
  </si>
  <si>
    <t>PEDRO R SILVA</t>
  </si>
  <si>
    <t>E907820A@EDUCACAO.SP.GOV.BR</t>
  </si>
  <si>
    <t>JOAO CHIARINI DOUTOR PROFESSOR</t>
  </si>
  <si>
    <t xml:space="preserve">JORDAO MARTINS </t>
  </si>
  <si>
    <t>E917898A@EDUCACAO.SP.GOV.BR</t>
  </si>
  <si>
    <t>CENTRO DE RESSOCIALIZACAO DE MARILIA</t>
  </si>
  <si>
    <t>PARQUE SERRA DOURADA</t>
  </si>
  <si>
    <t>KM 465</t>
  </si>
  <si>
    <t>COMANDANTE JOAO RIBEIRO BARROS</t>
  </si>
  <si>
    <t xml:space="preserve">IRAPUA </t>
  </si>
  <si>
    <t>E007031A@EDUCACAO.SP.GOV.BR</t>
  </si>
  <si>
    <t>JARDIM VICENTE DE CARVALHO</t>
  </si>
  <si>
    <t>E269323A@EDUCACAO.SP.GOV.BR</t>
  </si>
  <si>
    <t>JARDIM SABIA II</t>
  </si>
  <si>
    <t>E461143A@EDUCACAO.SP.GOV.BR</t>
  </si>
  <si>
    <t>VILA INAH</t>
  </si>
  <si>
    <t>CEL JTO A EE JOSE GONCALVES DE MENDONCA</t>
  </si>
  <si>
    <t>JGH2000@FEMANET.COM.BR</t>
  </si>
  <si>
    <t>WALKER DA COSTA BARBOSA PROFESSOR</t>
  </si>
  <si>
    <t>E906669A@EDUCACAO.SP.GOV.BR</t>
  </si>
  <si>
    <t>ANTONIO LAPATE NETTO PROFESSOR</t>
  </si>
  <si>
    <t>RUA DA LIBERDADE</t>
  </si>
  <si>
    <t>E901994A@EDUCACAO.SP.GOV.BR</t>
  </si>
  <si>
    <t>ANA PINTO DUARTE PAES PROFESSORA</t>
  </si>
  <si>
    <t>E019550A@EDUCACAO.SP.GOV.BR</t>
  </si>
  <si>
    <t>MARCELO TULMAN NETO</t>
  </si>
  <si>
    <t>JD MIRAGAIA</t>
  </si>
  <si>
    <t>RUA BELADONA</t>
  </si>
  <si>
    <t>E902834A@EDUCACAO.SP.GOV.BR</t>
  </si>
  <si>
    <t>CEL JTO A EE JOAO MANOEL DO AMARAL</t>
  </si>
  <si>
    <t>E022073@EDUCACAO.SP.GOV.BR</t>
  </si>
  <si>
    <t>CANDIDO PROCOPIO FERREIRA DE CAMARGO PROFESSOR</t>
  </si>
  <si>
    <t>E904922A@EDUCACAO.SP.GOV.BR</t>
  </si>
  <si>
    <t>EULALIA SILVA PROFESSORA</t>
  </si>
  <si>
    <t xml:space="preserve">AMARO ANTONIO DE ARAUJO </t>
  </si>
  <si>
    <t>E036274A@EDUCACAO.SP.GOV.BR</t>
  </si>
  <si>
    <t>LUZIA DE ABREU PROFA</t>
  </si>
  <si>
    <t>E021912A@EDUCACAO.SP.GOV.BR</t>
  </si>
  <si>
    <t>BERNARDO MURPHY PADRE</t>
  </si>
  <si>
    <t>CONJUNTO JEFFERSON</t>
  </si>
  <si>
    <t>RUA 13</t>
  </si>
  <si>
    <t>E079900A@EDUCACAO.SP.GOV.BR</t>
  </si>
  <si>
    <t>PROCOPIO FERREIRA</t>
  </si>
  <si>
    <t>RUA SYNIRA DE ARRUDA VALENTE</t>
  </si>
  <si>
    <t>E040859A@EDUCACAO.SP.GOV.BR</t>
  </si>
  <si>
    <t>CHRISTINO CABRAL PROF</t>
  </si>
  <si>
    <t>E025598A@EDUCACAO.SP.GOV.BR</t>
  </si>
  <si>
    <t>20 DE AGOSTO</t>
  </si>
  <si>
    <t>E009283A@EDUCACAO.SP.GOV.BR</t>
  </si>
  <si>
    <t>AMACIO MAZZAROPI</t>
  </si>
  <si>
    <t>E043916A@EDUCACAO.SP.GOV.BR</t>
  </si>
  <si>
    <t>CLODOALDO PORTUGAL CARIBE</t>
  </si>
  <si>
    <t>E007812A@YAHOO.COM.BR</t>
  </si>
  <si>
    <t>JEMINIANO DAVID MUZEL</t>
  </si>
  <si>
    <t>RUA JOAO ANTUNES DE MOURA</t>
  </si>
  <si>
    <t>E015477A@EDUCACAO.SP.GOV.BR</t>
  </si>
  <si>
    <t>DINIZ MARTINS PROFESSOR</t>
  </si>
  <si>
    <t>E011514A@EDUCACAO.SP.GOV.BR</t>
  </si>
  <si>
    <t>CEL JTO A EE JOSE PACIFICO</t>
  </si>
  <si>
    <t>FERES SADALLA</t>
  </si>
  <si>
    <t>E023590A@EDUCACAO.SP.GOV.BR</t>
  </si>
  <si>
    <t>E901805A@EDUCACAO.SP.GOV.BR</t>
  </si>
  <si>
    <t>MARIA DA CONCEICAO OLIVEIRA COSTA PROFESSORA</t>
  </si>
  <si>
    <t xml:space="preserve">LAGOA TAI GRANDE </t>
  </si>
  <si>
    <t>E003219A@EDUCACAO.SP.GOV.BR</t>
  </si>
  <si>
    <t>ADELAIDE PATROCINIO DOS SANTOS</t>
  </si>
  <si>
    <t>BOQUEIRAO  FORTE</t>
  </si>
  <si>
    <t>E049189A@EDUCACAO.SP.GOV.BR</t>
  </si>
  <si>
    <t>RENATO DE ARRUDA PENTEADO PROFESSOR</t>
  </si>
  <si>
    <t xml:space="preserve">FLORIANO DA COSTA BARROSO </t>
  </si>
  <si>
    <t>E000097A@EDUCACAO.SP.GOV.BR</t>
  </si>
  <si>
    <t>MESSIAS GONCALVES TEIXEIRA PROFESSOR</t>
  </si>
  <si>
    <t>E907352A@EDUCACAO.SP.GOV.BR</t>
  </si>
  <si>
    <t>BALNEARIO DAS PALMEIRAS</t>
  </si>
  <si>
    <t xml:space="preserve">PAULINO BORRELLI </t>
  </si>
  <si>
    <t>E042195A@EDUCACAO.SP.GOV.BR</t>
  </si>
  <si>
    <t>JOSEPHINA DE CAMARGO NEVES PROFESSORA</t>
  </si>
  <si>
    <t>RESIDENCIAL MARIO CAZERI</t>
  </si>
  <si>
    <t>AVENIDA LUIS CARLOS LONETTO</t>
  </si>
  <si>
    <t>E040034A@EDUCACAO.SP.GOV.BR</t>
  </si>
  <si>
    <t>BAIRRO DO TURVO</t>
  </si>
  <si>
    <t>JOSE GARCIA DE SALES</t>
  </si>
  <si>
    <t>E498403A@EDUCACAO.SP.GOV.BR</t>
  </si>
  <si>
    <t>UZENIR COELHO ZEITUNE PROFA</t>
  </si>
  <si>
    <t>VILA GUERCHE</t>
  </si>
  <si>
    <t>E029208A@EDUCACAO.SP.GOV.BR</t>
  </si>
  <si>
    <t>OLYMPIA BARTH DE OLIVEIRA PROFA</t>
  </si>
  <si>
    <t xml:space="preserve">ITAPEMIRIM </t>
  </si>
  <si>
    <t>E017334A@EDUCACAO.SP.GOV.BR</t>
  </si>
  <si>
    <t>BENTO FERRAZ DOUTOR</t>
  </si>
  <si>
    <t>PRACA DOUTOR ADHEMAR DE BARROS</t>
  </si>
  <si>
    <t>E027728A@EDUCACAO.SP.GOV.BR</t>
  </si>
  <si>
    <t>CEL JTO A EE FLEURIDES CAVALINI MENECHINO PROFA</t>
  </si>
  <si>
    <t>AVENIDA VITORIO ROMANINI</t>
  </si>
  <si>
    <t>FLEURIDE@TERRA.COM.BR</t>
  </si>
  <si>
    <t>HEMILSON CARLOS MAGRINI PROFESSOR</t>
  </si>
  <si>
    <t>RUA DOMINGOS SAVADOR FIORESE</t>
  </si>
  <si>
    <t>E032185A@EDUCACAO.SP.GOV.BR</t>
  </si>
  <si>
    <t>FRANCISCA ELISA DA SILVA</t>
  </si>
  <si>
    <t>RUA PROFESSOR ARMANDO BERGAMIM</t>
  </si>
  <si>
    <t>E020886A@EDUCACAO.SP.GOV.BR</t>
  </si>
  <si>
    <t>EURIPEDES BRAGA PROFESSOR</t>
  </si>
  <si>
    <t>E013389A@EDUCACAO.SP.GOV.BR</t>
  </si>
  <si>
    <t>PENITENCIARIA ZWINGLIO FERREIRA DE PRESIDENTE VENCESLAU</t>
  </si>
  <si>
    <t xml:space="preserve">AV MARQUES DA SILVA </t>
  </si>
  <si>
    <t>BAIRRO JAGUARI</t>
  </si>
  <si>
    <t>E919366A@EDUCACAO.SP.GOV.BR</t>
  </si>
  <si>
    <t>BALTAZAR FERNANDES</t>
  </si>
  <si>
    <t>E036648A@EDUCACAO.SP.GOV.BR</t>
  </si>
  <si>
    <t>NOSSA SENHORA DO RETIRO</t>
  </si>
  <si>
    <t xml:space="preserve">RUA  DOUTOR  PEDRO MUSTRE PORTUGAL </t>
  </si>
  <si>
    <t>E000565A@EDUCACAO.SP.GOV.BR</t>
  </si>
  <si>
    <t>GABRIEL PEREIRA</t>
  </si>
  <si>
    <t>CONJUNTO HABITACIONAL BRAS CUBAS</t>
  </si>
  <si>
    <t xml:space="preserve">JOTHER SANTOS PINTO </t>
  </si>
  <si>
    <t>E006695A@EDUCACAO.SP.GOV.BR</t>
  </si>
  <si>
    <t>NATERCIA CREMM DE MORAES PEDRO PROFESSORA</t>
  </si>
  <si>
    <t>RUA MANDAGUARI</t>
  </si>
  <si>
    <t>E923308A@EDUCACAO.SP.GOV.BR</t>
  </si>
  <si>
    <t>BENEVENUTO TORRES PROFESSOR</t>
  </si>
  <si>
    <t>RUA ABA</t>
  </si>
  <si>
    <t>E903899A@EDUCACAO.SP.GOV.BR</t>
  </si>
  <si>
    <t>CARLOS ALBERTO PEREIRA</t>
  </si>
  <si>
    <t>JD ITAPECERICA</t>
  </si>
  <si>
    <t>R TERRA NOVA</t>
  </si>
  <si>
    <t>E009945A@EDUCACAO.SP.GOV.BR</t>
  </si>
  <si>
    <t>JOAO PAULO I PAPA</t>
  </si>
  <si>
    <t>E008497A@EDUCACAO.SP.GOV.BR</t>
  </si>
  <si>
    <t>WASHINGTON ALVES NATEL</t>
  </si>
  <si>
    <t>RUA MINISTRO MARIO DAVID ANDREAZZA</t>
  </si>
  <si>
    <t>E904594P@EDUCACAO.SP.GOV.BR</t>
  </si>
  <si>
    <t>ALZIRO BARBOSA NASCIMENTO PROFESSOR</t>
  </si>
  <si>
    <t>E048951A@EDUCACAO.SP.GOV.BR</t>
  </si>
  <si>
    <t>MARIA ODETTE DA SILVEIRA LEITE FRATTINI PROFESSORA</t>
  </si>
  <si>
    <t>NOGUEIRAS</t>
  </si>
  <si>
    <t>ESTRADA MUNICIPAL BAIRRO DOS NOGUEIRAS</t>
  </si>
  <si>
    <t>E912906A@EDUCACAO.SP.GOV.BR</t>
  </si>
  <si>
    <t>AMELIA MONCON RAMPONI PROFESSORA</t>
  </si>
  <si>
    <t xml:space="preserve">JARDIM SANTA CRUZ </t>
  </si>
  <si>
    <t>RUA SAO CONSTANTINO</t>
  </si>
  <si>
    <t>E044027A@EDUCACAO.SP.GOV.BR</t>
  </si>
  <si>
    <t>LINA DA COSTA COUTO PROFA</t>
  </si>
  <si>
    <t xml:space="preserve">JACU-PESSEGO </t>
  </si>
  <si>
    <t>E003136A@EDUCACAO.SP.GOV.BR</t>
  </si>
  <si>
    <t>ANTONIO DAVID MONSENHOR</t>
  </si>
  <si>
    <t xml:space="preserve">ANTONIO LUCIO DOS SANTOS </t>
  </si>
  <si>
    <t>E904132A@EDUCACAO.SP.GOV.BR</t>
  </si>
  <si>
    <t>ACHILES RODRIGUES PROFESSOR</t>
  </si>
  <si>
    <t>HOMERO CORREA LEITE</t>
  </si>
  <si>
    <t>RUA ANTONIO CORTEZ</t>
  </si>
  <si>
    <t>E900576A@EDUCACAO.SP.GOV.BR</t>
  </si>
  <si>
    <t>ANDRE NUNES JUNIOR</t>
  </si>
  <si>
    <t xml:space="preserve">SALVADOR DE PAIVA </t>
  </si>
  <si>
    <t>E003311A@EDUCACAO.SP.GOV.BR</t>
  </si>
  <si>
    <t>CEEJA DE CARAGUATATUBA</t>
  </si>
  <si>
    <t xml:space="preserve">VINTE DE ABRIL </t>
  </si>
  <si>
    <t>CEEJACARAGUA@GMAIL.COM</t>
  </si>
  <si>
    <t>ANTONIO PEREIRA LIMA DR</t>
  </si>
  <si>
    <t xml:space="preserve">JUSA </t>
  </si>
  <si>
    <t>E044465A@EDUCACAO.SP.GOV.BR</t>
  </si>
  <si>
    <t>HELOISA DE ASSUMPCAO PROFESSORA</t>
  </si>
  <si>
    <t>E010923A@EDUCACAO.SP.GOV.BR</t>
  </si>
  <si>
    <t>ANTONIO DE RE VEREADOR</t>
  </si>
  <si>
    <t>RUA DA PENHA</t>
  </si>
  <si>
    <t>E006026A@EDUCACAO.SP.GOV.BR</t>
  </si>
  <si>
    <t>EDUARDO ROBERTO DAHER</t>
  </si>
  <si>
    <t>ESTRADA PREFEITO BENTO ROGER DOMINGUES</t>
  </si>
  <si>
    <t>E040745A@EDUCACAO.SP.GOV.BR</t>
  </si>
  <si>
    <t>RAFAEL MAURO DOUTOR</t>
  </si>
  <si>
    <t>E019781A@EDUCACAO.SP.GOV.BR</t>
  </si>
  <si>
    <t>JOAO PAULO II PAPA</t>
  </si>
  <si>
    <t>RUA CORONEL JOAQUIM MACHADO</t>
  </si>
  <si>
    <t>E065456A@EDUCACAO.SP.GOV.BR</t>
  </si>
  <si>
    <t>RUA DOUTOR NIVALDO ALVES BONILHA</t>
  </si>
  <si>
    <t xml:space="preserve"> E923655A@EDUCACAO.SP.GOV.BR</t>
  </si>
  <si>
    <t>THEREZA DOROTHEA DE ARRUDA REGO PROFESSORA</t>
  </si>
  <si>
    <t xml:space="preserve">CONCEICAO DO CASTELO </t>
  </si>
  <si>
    <t>E002800A@EDUCACAO.SP.GOV.BR</t>
  </si>
  <si>
    <t>LAURO PEREIRA TRAVASSOS PROFESSOR DOUTOR</t>
  </si>
  <si>
    <t>RUA FREI FRANCISCO FERREIRA</t>
  </si>
  <si>
    <t>E036286A@EDUCACAO.SP.GOV.BR</t>
  </si>
  <si>
    <t>JARDIM ZAIRA VI</t>
  </si>
  <si>
    <t>E923746A@EDUCACAO.SP.GOV.BR</t>
  </si>
  <si>
    <t>JOSE OLYMPIO PEREIRA FILHO</t>
  </si>
  <si>
    <t>AVENIDA FERNANDO VASCONCELOS ROSSI</t>
  </si>
  <si>
    <t xml:space="preserve">E912300A@EDUCACAO.SP.GOV.BR </t>
  </si>
  <si>
    <t>MARIA DE LOURDES BEOZZO FRANCHI PROFA</t>
  </si>
  <si>
    <t xml:space="preserve">DANTE MARTIGNAGO </t>
  </si>
  <si>
    <t>E920599A@EDUCACAO.SP.GOV.BR</t>
  </si>
  <si>
    <t>HELIO CERQUEIRA LEITE PROFESSOR</t>
  </si>
  <si>
    <t>E018843A@EDUCACAO.SP.GOV.BR</t>
  </si>
  <si>
    <t>ISABEL LOPES MONTEIRO PROFESSORA</t>
  </si>
  <si>
    <t>E905306A@EDUCACAO.SP.GOV.BR</t>
  </si>
  <si>
    <t>GUIOMAR NOVAES</t>
  </si>
  <si>
    <t xml:space="preserve">LEONIDAS MOREIRA </t>
  </si>
  <si>
    <t>E041014A@EDUCACAO.SP.GOV.BR</t>
  </si>
  <si>
    <t>ANA MESQUITA LAURINI</t>
  </si>
  <si>
    <t>RUA RENATO NIDERAUER ZANCHI</t>
  </si>
  <si>
    <t>E036171A@EDUCACAO.SP.GOV.BR</t>
  </si>
  <si>
    <t>VILA MARQUESA DE SANTOS</t>
  </si>
  <si>
    <t xml:space="preserve">ADIB EID </t>
  </si>
  <si>
    <t>E045093A@EDUCACAO.SP.GOV.BR</t>
  </si>
  <si>
    <t>SUDARIO FERREIRA</t>
  </si>
  <si>
    <t>PARQUE VICENTE LEPORACE II</t>
  </si>
  <si>
    <t>RUA CLOVIS VIEIRA DE ANDRADE</t>
  </si>
  <si>
    <t>E900667A@EDUCACAO.SP.GOV.BR</t>
  </si>
  <si>
    <t>MORATO DE OLIVEIRA DOUTOR</t>
  </si>
  <si>
    <t xml:space="preserve">AMELIA GUERRA </t>
  </si>
  <si>
    <t>E006932A@EDUCACAO.SP.GOV.BR</t>
  </si>
  <si>
    <t>GERALDINA COELHO MONTEIRO PROFESSORA</t>
  </si>
  <si>
    <t>JARDIM NOVA MICHIGAN</t>
  </si>
  <si>
    <t>MARIA HELENA MOREIRA DE QUEIROZ PROFESSORA</t>
  </si>
  <si>
    <t>E901581A@EDUCACAO.SP.GOV.BR</t>
  </si>
  <si>
    <t>FIRMINO GONCALVES SILVEIRA CORONEL</t>
  </si>
  <si>
    <t>RUA PARIS</t>
  </si>
  <si>
    <t>E018077A@EDUCACAO.SP.GOV.BR</t>
  </si>
  <si>
    <t>HEDY MADALENA BOCCHI PROFESSORA</t>
  </si>
  <si>
    <t>RUA PICO DO ITATIAIA</t>
  </si>
  <si>
    <t xml:space="preserve">BENEDITA INY DE AVILA </t>
  </si>
  <si>
    <t>E445897A@EDUCACAO.SP.GOV.BR</t>
  </si>
  <si>
    <t>JOSE GONCALVES DE ANDRADE FIGUEIRA DOUTOR</t>
  </si>
  <si>
    <t>E008928A@EDUCACAO.SP.GOV.BR</t>
  </si>
  <si>
    <t>CONSTANTE OMETTO</t>
  </si>
  <si>
    <t>RUA CASTELO BRANCO</t>
  </si>
  <si>
    <t>E023516A@EDUCACAO.SP.GOV.BR</t>
  </si>
  <si>
    <t>ANTONIO ROSAS DA SILVA GALVAO PROFESSOR</t>
  </si>
  <si>
    <t>RUA ZEFERINO ALVES DE OLIVEIRA</t>
  </si>
  <si>
    <t>E916833A@EDUCACAO.SP.GOV.BR</t>
  </si>
  <si>
    <t>FRANCISCO EUPHRASIO MONTEIRO</t>
  </si>
  <si>
    <t>E016202A@EDUCACAO.SP.GOV.BR</t>
  </si>
  <si>
    <t>FRANCISCO JOAO LEME</t>
  </si>
  <si>
    <t xml:space="preserve">CONSTITUINTE </t>
  </si>
  <si>
    <t>E013638A@EDUCACAO.SP.GOV.BR</t>
  </si>
  <si>
    <t>ISABEL CRISTINA FAVARO PALMA PROFESSORA</t>
  </si>
  <si>
    <t>E906840A@EDUCACAO.SP.GOV.BR</t>
  </si>
  <si>
    <t>ELY DE ALMEIDA CAMPOS PROFESSOR</t>
  </si>
  <si>
    <t>E020151A@EDUCACAO.SP.GOV.BR</t>
  </si>
  <si>
    <t>PONTES GESTAL CEL</t>
  </si>
  <si>
    <t>RUA NATALE PAZIN</t>
  </si>
  <si>
    <t>E028997A@EDUCACAO.SP.GOV.BR</t>
  </si>
  <si>
    <t>MARIA FERREIRA SONNEWEND PROFESSORA</t>
  </si>
  <si>
    <t>RUA MARIA LUIZA VALVANO AURICCHIO</t>
  </si>
  <si>
    <t>E013328A@EDUCACAO.SP.GOV.BR</t>
  </si>
  <si>
    <t>DINAH MOTTA RUNHA PROFA</t>
  </si>
  <si>
    <t>RUA DR FRANCISCO MEIRELES FREIRE</t>
  </si>
  <si>
    <t>E045378A@EDUCACAO.SP.GOV.BR</t>
  </si>
  <si>
    <t>EPAMINONDAS DE OLIVEIRA PROFESSOR</t>
  </si>
  <si>
    <t>RUA HENRIQUE PINHEIRO</t>
  </si>
  <si>
    <t>E016007A@EDUCACAO.SP.GOV.BR</t>
  </si>
  <si>
    <t>YOLANDA BASSI PROFESSORA</t>
  </si>
  <si>
    <t>JARDIM ALTEROPOLIS</t>
  </si>
  <si>
    <t xml:space="preserve">EZIQUIEL CORREA MACHADO </t>
  </si>
  <si>
    <t>E916900A@EDUCACAO.SP.GOV.BR</t>
  </si>
  <si>
    <t>JOAO PALMA GUIAO DOUTOR</t>
  </si>
  <si>
    <t xml:space="preserve">ATTILIO PEDRO CHERUBIM </t>
  </si>
  <si>
    <t>E900758A@EDUCACAO.SP.GOV.BR</t>
  </si>
  <si>
    <t>FRANCISCO FERREIRA DELGADO JUNIOR CONEGO</t>
  </si>
  <si>
    <t>PRACA VEREADOR JOSE SANCHES</t>
  </si>
  <si>
    <t>CONEGODEL@GMAIL.COM</t>
  </si>
  <si>
    <t>ZORAIDE PROENCA KAYSEL PROFESSORA</t>
  </si>
  <si>
    <t xml:space="preserve">JARDIM  MANCHESTER </t>
  </si>
  <si>
    <t>RUA LUZIA BORGES DE LIMA E SILVA</t>
  </si>
  <si>
    <t>E042547A@EDUCACAO.SP.GOV.BR</t>
  </si>
  <si>
    <t>REIKO UEMURA TSUNOKAWA PROFA</t>
  </si>
  <si>
    <t>NUCLEO HABITACIONAL JUSCELINO KUBITSCHEK</t>
  </si>
  <si>
    <t xml:space="preserve">ANTONIO RIBEIRO DOS SANTOS </t>
  </si>
  <si>
    <t>E907662A@EDUCACAO.SP.GOV.BR</t>
  </si>
  <si>
    <t>JOSE PINTO MARCONDES PESTANA PROFESSOR</t>
  </si>
  <si>
    <t>AVENIDA PRINCESA DO NORTE</t>
  </si>
  <si>
    <t>E042250A@EDUCACAO.SP.GOV.BR</t>
  </si>
  <si>
    <t>LUIZA MARCELINA BRANCA CHAIB</t>
  </si>
  <si>
    <t>E004959A@EDUCACAO.SP.GOV.BR</t>
  </si>
  <si>
    <t>VISCONDE DE INHAUMA ALMIRANTE</t>
  </si>
  <si>
    <t>E000772A@EDUCACAO.SP.GOV.BR</t>
  </si>
  <si>
    <t>SAO LAURINDO VISCONDE</t>
  </si>
  <si>
    <t>E012464A@EDUCACAO.SP.GOV.BR</t>
  </si>
  <si>
    <t>JOAO GOMIERI SOBRINHO</t>
  </si>
  <si>
    <t xml:space="preserve">COHAB I </t>
  </si>
  <si>
    <t>E026724A@EDUCACAO.SP.GOV.BR</t>
  </si>
  <si>
    <t>MARIA APARECIDA DOS SANTOS FRANCO PROFA</t>
  </si>
  <si>
    <t>E044209A@EDUCACAO.SP.GOV.BR</t>
  </si>
  <si>
    <t>CARLOS AUGUSTO DE PADUA FLEURY PROF</t>
  </si>
  <si>
    <t>COLINA II</t>
  </si>
  <si>
    <t>RUA JOAO PUGA DIAS</t>
  </si>
  <si>
    <t>E908423A@EDUCACAO.SP.GOV.BR</t>
  </si>
  <si>
    <t>BENEDITA FREIRE DE MACEDO DONA</t>
  </si>
  <si>
    <t>VILA MACHADO</t>
  </si>
  <si>
    <t>RUA LUCIANA DE SOUZA MAGALHAES</t>
  </si>
  <si>
    <t>E039597A@EDUCACAO.SP.GOV.BR</t>
  </si>
  <si>
    <t>ENOCH GARCIA LEAL</t>
  </si>
  <si>
    <t>AVENIDA  SETE</t>
  </si>
  <si>
    <t>E022238A@EDUCACAO.SP.GOV.BR</t>
  </si>
  <si>
    <t>FRANCISCO MARIANO DA COSTA PROFESSOR</t>
  </si>
  <si>
    <t>RUA LAURA FERNANDES DE CAMPOS FERRARI</t>
  </si>
  <si>
    <t>E049955A@EDUCACAO.SP.GOV.BR</t>
  </si>
  <si>
    <t>VERA LUCIA LEITE DA COSTA PROFESSORA</t>
  </si>
  <si>
    <t xml:space="preserve">FOZ DE IGUACU </t>
  </si>
  <si>
    <t>E923312A@EDUCACAO.SP.GOV.BR</t>
  </si>
  <si>
    <t>CAPISTRANO DE ABREU</t>
  </si>
  <si>
    <t>RU CAPITAO GABRIEL</t>
  </si>
  <si>
    <t>E005794A@EDUCACAO.SP.GOV.BR</t>
  </si>
  <si>
    <t>MARIA HELENA GAZZI BONADIO PROFESSORA</t>
  </si>
  <si>
    <t>IPANEMA VILLE</t>
  </si>
  <si>
    <t>CASSIO SALERNO DOUTOR</t>
  </si>
  <si>
    <t>E564953A@EDUCACAO.SP.GOV.BR</t>
  </si>
  <si>
    <t>MASCARENHAS DE MORAES GENERAL</t>
  </si>
  <si>
    <t>E020941A@EDUCACAO.SP.GOV.BR</t>
  </si>
  <si>
    <t>ELISEO MARSON PROFESSOR</t>
  </si>
  <si>
    <t>RUA OSWALD DE ANDRADE</t>
  </si>
  <si>
    <t>E909610A@EDUCACAO.SP.GOV.BR</t>
  </si>
  <si>
    <t>JOSE STOROPOLI DEPUTADO</t>
  </si>
  <si>
    <t>RUA CARNAUBAIS</t>
  </si>
  <si>
    <t>E908861A@EDUCACAO.SP.GOV.BR</t>
  </si>
  <si>
    <t>BENEDITO BORGES VIEIRA PROFESSOR</t>
  </si>
  <si>
    <t>ESTRADA MOGI  BERTIOGA</t>
  </si>
  <si>
    <t>E006816A@EDUCACAO.SP.GOV.BR</t>
  </si>
  <si>
    <t>HERMELINA DE ALBUQUERQUE PASSARELLA PROFA</t>
  </si>
  <si>
    <t>AV TABELIAO PASSARELLA</t>
  </si>
  <si>
    <t>E005685A@EDUCACAO.SP.GOV.BR</t>
  </si>
  <si>
    <t>MARIA GUILHERMINA LOPES FAGUNDES PROFA</t>
  </si>
  <si>
    <t>E017059A@EDUCACAO.SP.GOV.BR</t>
  </si>
  <si>
    <t>FRANCISCA BATISTA TRINDADE PROFESSORA</t>
  </si>
  <si>
    <t>RUA PAULO JOSE BAZZANI</t>
  </si>
  <si>
    <t>E006129A@EDUCACAO.SP.GOV.BR</t>
  </si>
  <si>
    <t>MARCOS ANTONIO DA SILVA GUIMARAES PROFESSOR</t>
  </si>
  <si>
    <t>RUA JOAO DINIZ</t>
  </si>
  <si>
    <t>E907327A@EDUCACAO.SP.GOV.BR</t>
  </si>
  <si>
    <t>ARTHUR PIRES CORONEL</t>
  </si>
  <si>
    <t>E024223A@EDUCACAO.SP.GOV.BR</t>
  </si>
  <si>
    <t>PRESIDIIO ADRIANO MARREY P2 DE GUARULHOS</t>
  </si>
  <si>
    <t>RODOVIA PRESIDENTE DUTRA KM 13</t>
  </si>
  <si>
    <t>CASPER LIBERO</t>
  </si>
  <si>
    <t>VILA MOTA</t>
  </si>
  <si>
    <t>RUA DOUTOR CANDIDO FONTOURA DA SILVEIRA</t>
  </si>
  <si>
    <t>E017760A@EDUCACAO.SP.GOV.BR</t>
  </si>
  <si>
    <t>JOAO DE MELO MACEDO</t>
  </si>
  <si>
    <t>(ANTIGO VILA MARQUES)</t>
  </si>
  <si>
    <t>AVENIDA AMARO CAVALCANTI ALBUQUERQUE</t>
  </si>
  <si>
    <t>E043321A@EDUCACAO.SP.GOV.BR</t>
  </si>
  <si>
    <t>ADIB MIGUEL HADDAD</t>
  </si>
  <si>
    <t>RUA PADRE NORBERTO MOJOLA</t>
  </si>
  <si>
    <t>E039962A@EDUCACAO.SP.GOV.BR</t>
  </si>
  <si>
    <t>JULIO PIGNATARI DOUTOR</t>
  </si>
  <si>
    <t xml:space="preserve">PATRIA </t>
  </si>
  <si>
    <t>E039536A@EDUCACAO.SP.GOV.BR</t>
  </si>
  <si>
    <t>APARICIO BIGLIA FILHO PROFESSOR</t>
  </si>
  <si>
    <t>RUA MANOEL TEIXEIRA FERNANDES</t>
  </si>
  <si>
    <t>E015283A@EDUCACAO.SP.GOV.BR</t>
  </si>
  <si>
    <t>JARDIM PAIVA II</t>
  </si>
  <si>
    <t>RUA SENADOR TEOTONIO VILELLA</t>
  </si>
  <si>
    <t>E435065A@EDUCACAO.SP.GOV.BR</t>
  </si>
  <si>
    <t>JOAO SARMENTO PIMENTEL</t>
  </si>
  <si>
    <t xml:space="preserve">ALCION </t>
  </si>
  <si>
    <t>E909099A@EDUCACAO.SP.GOV.BR</t>
  </si>
  <si>
    <t>MARTHA CALIXTO CAZAGRANDE</t>
  </si>
  <si>
    <t>E906311A@EDUCACAO.SP.GOV.BR</t>
  </si>
  <si>
    <t>XERXES RIBEIRO DOS SANTOS QUADRA ENGENHEIRO</t>
  </si>
  <si>
    <t>MARISA AFONSO SALERO PROFESSORA</t>
  </si>
  <si>
    <t xml:space="preserve">GRALIA </t>
  </si>
  <si>
    <t>E910211A@EDUCACAO.SP.GOV.BR</t>
  </si>
  <si>
    <t>GERALDO PEREIRA DE BARROS DOUTOR</t>
  </si>
  <si>
    <t>RUA IVAN FLEURY MEIRELLES</t>
  </si>
  <si>
    <t>E025975A@EDUCACAO.SP.GOV.BR</t>
  </si>
  <si>
    <t>BAIRRO ENGENHEIRO MAIA II</t>
  </si>
  <si>
    <t>RUA ANTONIO CASTILHO MURAL</t>
  </si>
  <si>
    <t>E437748A@EDUCACAO.SP.GOV.BR</t>
  </si>
  <si>
    <t xml:space="preserve">NOVO HAMBURGO </t>
  </si>
  <si>
    <t>PROFESSOR RUBEM AZEVEDO ALVES</t>
  </si>
  <si>
    <t>E925861A@EDUCACAO.SP.GOV.BR</t>
  </si>
  <si>
    <t>BUENO DE AZEVEDO FILHO PROF</t>
  </si>
  <si>
    <t>JD S JOSE</t>
  </si>
  <si>
    <t>R ANHANGUERA</t>
  </si>
  <si>
    <t>E915233A@EDUCACAO.SP.GOV.BR</t>
  </si>
  <si>
    <t>CRISPIM DE OLIVEIRA PROFESSOR</t>
  </si>
  <si>
    <t xml:space="preserve">JOAQUIM DE SOUSA BRITO </t>
  </si>
  <si>
    <t>E037680A@EDUCACAO.SP.GOV.BR</t>
  </si>
  <si>
    <t>MAURICIO NAZAR PROFESSOR</t>
  </si>
  <si>
    <t>RUA JOAO DIAS</t>
  </si>
  <si>
    <t>E046413A@EDUCACAO.SP.GOV.BR</t>
  </si>
  <si>
    <t>PAULO ROBERTO FAGGIONI PROFESSOR</t>
  </si>
  <si>
    <t xml:space="preserve">TABACARANA </t>
  </si>
  <si>
    <t>E902573A@EDUCACAO.SP.GOV.BR</t>
  </si>
  <si>
    <t>MARIA PIRES PROFESSORA</t>
  </si>
  <si>
    <t>ESTRADA DO VERGUEIRO</t>
  </si>
  <si>
    <t>E008916A@EDUCACAO.SP.GOV.BR</t>
  </si>
  <si>
    <t>VALMAR LOURENCO SANTIAGO PROFESSOR</t>
  </si>
  <si>
    <t xml:space="preserve">RUA DANTAS LUIS DO PRADO </t>
  </si>
  <si>
    <t>E020874A@EDUCACAO.SP.GOV.BR</t>
  </si>
  <si>
    <t>ANISIO TEIXEIRA PROFESSOR</t>
  </si>
  <si>
    <t xml:space="preserve">RIO URUU </t>
  </si>
  <si>
    <t>E037047A@EDUCACAO.SP.GOV.BR</t>
  </si>
  <si>
    <t>LUIZ GONZAGA DE CAMPOS TOLEDO DOUTOR</t>
  </si>
  <si>
    <t xml:space="preserve">ARTHUR PAULO FURLAN </t>
  </si>
  <si>
    <t>E047387A@EDUCACAO.SP.GOV.BR</t>
  </si>
  <si>
    <t>CARMELINDA MARQUES PEREIRA PROFESSORA</t>
  </si>
  <si>
    <t>JARDIM ALTO ALEGRE (SAO RAFAEL)</t>
  </si>
  <si>
    <t xml:space="preserve">BORZEGUIM </t>
  </si>
  <si>
    <t>E909166A@EDUCACAO.SP.GOV.BR</t>
  </si>
  <si>
    <t>NAJLA JAMILE SANTOS MACHADO DE ARAUJO PROFESSORA</t>
  </si>
  <si>
    <t xml:space="preserve">OSVALDO ORLANDO DA COSTA </t>
  </si>
  <si>
    <t>E921282A@EDUCACAO.SP.GOV.BR</t>
  </si>
  <si>
    <t>LUIZA AUGUSTA GARLIPE</t>
  </si>
  <si>
    <t>E563146A@EDUCACAO.SP.GOV.BR</t>
  </si>
  <si>
    <t>DATHAN CERVO PROFESSOR</t>
  </si>
  <si>
    <t>RUA FAUSTINO M GONCALVES</t>
  </si>
  <si>
    <t>E026931A@EDUCACAO.SP.GOV.BR</t>
  </si>
  <si>
    <t>OLAVO LEONEL FERREIRA PROFESSOR</t>
  </si>
  <si>
    <t xml:space="preserve">GETULIO MOREIRA DE SOUZA </t>
  </si>
  <si>
    <t>E923849A@EDUCACAO.SP.GOV.BR</t>
  </si>
  <si>
    <t>LEILA MARA AVELINO PROFESSORA</t>
  </si>
  <si>
    <t>RUA GENESCO GEREMIAS DO NASCIMENTO</t>
  </si>
  <si>
    <t>E267703A@EDUCACAO.SP.GOV.BR</t>
  </si>
  <si>
    <t>EMILIO SORTINO COMENDADOR</t>
  </si>
  <si>
    <t>E007626A@EDUCACAO.SP.GOV.BR</t>
  </si>
  <si>
    <t>ODETE MARIA DE FREITAS</t>
  </si>
  <si>
    <t>E908587A@EDUCACAO.SP.GOV.BR</t>
  </si>
  <si>
    <t>DAILY RESENDE FRANCA PROFESSOR</t>
  </si>
  <si>
    <t>RUA MARIA CURUPAITI</t>
  </si>
  <si>
    <t>E037758A@EDUCACAO.SP.GOV.BR</t>
  </si>
  <si>
    <t>ELIAS MASSUD DOUTOR</t>
  </si>
  <si>
    <t>RUA FAUZE CALIL</t>
  </si>
  <si>
    <t>E018727A@EDUCACAO.SP.GOV.BR</t>
  </si>
  <si>
    <t>JAMIL KHAUAN PROFESSOR</t>
  </si>
  <si>
    <t>ROSEIRAL</t>
  </si>
  <si>
    <t xml:space="preserve">VALPARAISO </t>
  </si>
  <si>
    <t>E028915A@EDUCACAO.SP.GOV.BR</t>
  </si>
  <si>
    <t>JOSE VEIGA PROF</t>
  </si>
  <si>
    <t>AVENIDA AMERICA</t>
  </si>
  <si>
    <t>E048082A@EDUCACAO.SP.GOV.BR</t>
  </si>
  <si>
    <t>CENTRO ATEND SOCIO-EDUC AO ADOLESCENTE DE BOTUCATU - CI</t>
  </si>
  <si>
    <t>AVENIDA JOSE ITALO BACCHI</t>
  </si>
  <si>
    <t>PEDAGCASABOTUCATU@FUNDACAOCASA.SP.GOV.BR</t>
  </si>
  <si>
    <t>WILSON BRANDAO TOFFANO PROFESSOR</t>
  </si>
  <si>
    <t xml:space="preserve">ERNESTO CARLOS REIMANN </t>
  </si>
  <si>
    <t>E047181A@EDUCACAO.SP.GOV.BR</t>
  </si>
  <si>
    <t>OVIDIO PIRES DE CAMPOS PROFESSOR</t>
  </si>
  <si>
    <t>E008217A@EDUCACAO.SP.GOV.BR</t>
  </si>
  <si>
    <t>OREDO RODRIGUES DA CRUZ</t>
  </si>
  <si>
    <t>E010157A@EDUCACAO.SP.GOV.BR</t>
  </si>
  <si>
    <t>ALEXANDRE MARCONDES FILHO SENADOR</t>
  </si>
  <si>
    <t xml:space="preserve">MARIA ROSCHEL SCHUNCK </t>
  </si>
  <si>
    <t>E005319A@EDUCACAO.SP.GOV.BR</t>
  </si>
  <si>
    <t>ROBERTO HIPOLITO DA COSTA BRIGADEIRO DO AR</t>
  </si>
  <si>
    <t>RUA ARCEBURGO</t>
  </si>
  <si>
    <t>E006361A@EDUCACAO.SP.GOV.BR</t>
  </si>
  <si>
    <t>GREGORIO BEZERRA DEPUTADO</t>
  </si>
  <si>
    <t xml:space="preserve">(ANTIGO VILA PAULINA) </t>
  </si>
  <si>
    <t>AVENIDA AFRANIO PEIXOTO</t>
  </si>
  <si>
    <t>E901970A@EDUCACAO.SP.GOV.BR</t>
  </si>
  <si>
    <t>HORACIO QUAGLIO PROFESSOR</t>
  </si>
  <si>
    <t>JARDIM PLATINA</t>
  </si>
  <si>
    <t>AVENIDA JORNAL O TRABUCO</t>
  </si>
  <si>
    <t>E039196A@EDUCACAO.SP.GOV.BR</t>
  </si>
  <si>
    <t>SUELY MARIA CACAO AMBIEL BATISTA PROFESSORA</t>
  </si>
  <si>
    <t>JARDIM HUBERT</t>
  </si>
  <si>
    <t xml:space="preserve">ONORIO NOVACHI </t>
  </si>
  <si>
    <t>E462378A@EDUCACAO.SP.GOV.BR</t>
  </si>
  <si>
    <t>CALLIA MAESTRO</t>
  </si>
  <si>
    <t>JARDIM LALLO</t>
  </si>
  <si>
    <t>RUA JOSE RUFINO DA SILVA</t>
  </si>
  <si>
    <t>E038271A@EDUCACAO.SP.GOV.BR</t>
  </si>
  <si>
    <t>JARDIM CRUZADO</t>
  </si>
  <si>
    <t>PROLONGAMENTO DA AVENIDA ANTONIO JORGE</t>
  </si>
  <si>
    <t xml:space="preserve">RUA BENEDITO FERNANDES FRADE </t>
  </si>
  <si>
    <t>E434784A@EDUCACAO.SP.GOV.BR</t>
  </si>
  <si>
    <t>ARMANDO GONCALVES PROFESSOR</t>
  </si>
  <si>
    <t>ZEZINHO PORTUGAL</t>
  </si>
  <si>
    <t>AVENIDA VINTE E UM</t>
  </si>
  <si>
    <t>E022433A@EDUCACAO.SP.GOV.BR</t>
  </si>
  <si>
    <t>JOSE DE ALMEIDA PINHEIRO JUNIOR PROFESSOR</t>
  </si>
  <si>
    <t>RUA DOUTOR JOSE BENEDITO ALMEIDA RIBEIRO</t>
  </si>
  <si>
    <t>E909865A@EDUCACAO.SP.GOV.BR</t>
  </si>
  <si>
    <t>LOURIVAL GOMES MACHADO PROFESSOR</t>
  </si>
  <si>
    <t>ESTRADA DE SANTO AMARO</t>
  </si>
  <si>
    <t>E037424A@EDUCACAO.SP.GOV.BR</t>
  </si>
  <si>
    <t>ARRECIERES NATALI</t>
  </si>
  <si>
    <t>RESIDENCIAL ALDEIAS DA SERRA</t>
  </si>
  <si>
    <t>RUA BENEDITA AUGUSTA DE PAULA</t>
  </si>
  <si>
    <t>E919767A@EDUCACAO.SP.GOV.BR</t>
  </si>
  <si>
    <t>ANTONIO VIANA DE SOUZA PROFESSOR</t>
  </si>
  <si>
    <t>E006373A@EDUCACAO.SP.GOV.BR</t>
  </si>
  <si>
    <t>SILVERIO MONTEIRO PROFESSOR</t>
  </si>
  <si>
    <t>E035336A@EDUCACAO.SP.GOV.BR</t>
  </si>
  <si>
    <t>AMELIA DOS ANJOS OLIVEIRA</t>
  </si>
  <si>
    <t>E908712A@EDUCACAO.SP.GOV.BR</t>
  </si>
  <si>
    <t>SYLVIO JOSE MARCONDES COELHO PROF</t>
  </si>
  <si>
    <t>RUA JOAO DARRIGO FILHO</t>
  </si>
  <si>
    <t>E921725A@EDUCACAO.SP.GOV.BR</t>
  </si>
  <si>
    <t>RUA PADRE DUARTE</t>
  </si>
  <si>
    <t>E021854A@EDUCACAO.SP.GOV.BR</t>
  </si>
  <si>
    <t>EDUARDO CARLOS PEREIRA</t>
  </si>
  <si>
    <t>E038106A@EDUCACAO.SP.GOV.BR</t>
  </si>
  <si>
    <t>JOSE VICENTE DE AZEVEDO CONDE</t>
  </si>
  <si>
    <t xml:space="preserve">GUARAREMA </t>
  </si>
  <si>
    <t>E004820A@EDUCACAO.SP.GOV.BR</t>
  </si>
  <si>
    <t>GUIDO DIAS DE ALMEIDA PROFESSOR</t>
  </si>
  <si>
    <t>RUA MARIA MADALENA GABRIEL</t>
  </si>
  <si>
    <t>E910119A@EDUCACAO.SP.GOV.BR</t>
  </si>
  <si>
    <t>MARIO MANOEL DANTAS DE AQUINO PROFESSOR</t>
  </si>
  <si>
    <t xml:space="preserve">DAVID DE ROGATIS </t>
  </si>
  <si>
    <t>E035506A@EDUCACAO.SP.GOV.BR</t>
  </si>
  <si>
    <t>CLOTILDE ALVARES DORATIOTO</t>
  </si>
  <si>
    <t xml:space="preserve">E389250A@EDUCACAO.SP.GOV.BR        </t>
  </si>
  <si>
    <t>MARLI RAIA REIS PROFESSORA</t>
  </si>
  <si>
    <t>JARDIM SANTA ROSA (SANTA LUZIA)</t>
  </si>
  <si>
    <t>E038477A@EDUCACAO.SP.GOV.BR</t>
  </si>
  <si>
    <t>EDGARD FRANCISCO</t>
  </si>
  <si>
    <t xml:space="preserve">NATANAEL CESAR </t>
  </si>
  <si>
    <t>E906463A@EDUCACAO.SP.GOV.BR</t>
  </si>
  <si>
    <t>CEL JTO A EE OCTAVIO SOARES DE ARRUDA PROF</t>
  </si>
  <si>
    <t>RUA TURUNAS</t>
  </si>
  <si>
    <t>BERTHA CORREA E CASTRO DA ROCHA</t>
  </si>
  <si>
    <t>VILA ANITA</t>
  </si>
  <si>
    <t xml:space="preserve">ENEIDA FRANCO PINTO </t>
  </si>
  <si>
    <t>E007006A@EDUCACAO.SP.GOV.BR</t>
  </si>
  <si>
    <t>JOSE BRANCAGLIONE PROFESSOR</t>
  </si>
  <si>
    <t>E008321A@EDUCACAO.SP.GOV.BR</t>
  </si>
  <si>
    <t>MARIA FERRAZ DE CAMPOS PROFA</t>
  </si>
  <si>
    <t>E041725A@EDUCACAO.SP.GOV.BR</t>
  </si>
  <si>
    <t>AFONSO ARINOS SENADOR</t>
  </si>
  <si>
    <t xml:space="preserve">PEDRO RIPOLI </t>
  </si>
  <si>
    <t>E007894A@EDUCACAO.SP.GOV.BR</t>
  </si>
  <si>
    <t>DOROTHOVEO GASPAR VIANNA PROF</t>
  </si>
  <si>
    <t>PAULO DE OLIVEIRA BRANCO EXPEDICIONARIO</t>
  </si>
  <si>
    <t>E013812A@EDUCACAO.SP.GOV.BR</t>
  </si>
  <si>
    <t>ANTONIO AUGUSTO NETTO</t>
  </si>
  <si>
    <t xml:space="preserve">CARLOS SANTILI </t>
  </si>
  <si>
    <t>E033832A@EDUCACAO.SP.GOV.BR</t>
  </si>
  <si>
    <t>ARISTIDES GURJAO PROF</t>
  </si>
  <si>
    <t>E020655A@EDUCACAO.SP.GOV.BR</t>
  </si>
  <si>
    <t>ARTUR SEGURADO</t>
  </si>
  <si>
    <t>E018348A@EDUCACAO.SP.GOV.BR</t>
  </si>
  <si>
    <t>CENTRO ATEND SOCIOEDUC ADOLESCENTE PIRACICABA CI</t>
  </si>
  <si>
    <t>RODOVIA LAERCIO CORTE  SP  147</t>
  </si>
  <si>
    <t>JOAO MOROTTI FILHO</t>
  </si>
  <si>
    <t xml:space="preserve">IRENE TOLEDO DE SOUZA GOMES </t>
  </si>
  <si>
    <t>E915026A@EDUCACAO.SP.GOV.BR</t>
  </si>
  <si>
    <t>WANDA HELENA TOPPAN NOGUEIRA PROFA</t>
  </si>
  <si>
    <t>PARQUE CECAP AEROPORTO</t>
  </si>
  <si>
    <t>E043679A@EDUCACAO.SP.GOV.BR</t>
  </si>
  <si>
    <t>MARILENE TEREZINHA LONGHIM</t>
  </si>
  <si>
    <t xml:space="preserve">HIPOLITO JOSE DA COSTA </t>
  </si>
  <si>
    <t>E909750A@EDUCACAO.SP.GOV.BR</t>
  </si>
  <si>
    <t>RUTH COUTINHO SOBREIRO PROFESSORA</t>
  </si>
  <si>
    <t xml:space="preserve">JOSE ALVES DE PAIVA </t>
  </si>
  <si>
    <t>E902548A@EDUCACAO.SP.GOV.BR</t>
  </si>
  <si>
    <t>ALBERTO CARDOSO DE MELLO NETO DR</t>
  </si>
  <si>
    <t>VIRGILIA RODRIGUES ALVES DE CARVALHO PINTO PROFESSORA</t>
  </si>
  <si>
    <t>E001016A@EDUCACAO.SP.GOV.BR</t>
  </si>
  <si>
    <t>PAULO DUARTE</t>
  </si>
  <si>
    <t>PQ VITORIA</t>
  </si>
  <si>
    <t>AV GIOVANI RINALDI</t>
  </si>
  <si>
    <t>E902676A@EDUCACAO.SP.GOV.BR</t>
  </si>
  <si>
    <t>CEEJA DE MIRACATU</t>
  </si>
  <si>
    <t>E474824A@EDUCACAO.SP.GOV.BR</t>
  </si>
  <si>
    <t>SILVERIO BERTONI PROFESSOR</t>
  </si>
  <si>
    <t>E036699A@EDUCACAO.SP.GOV.BR</t>
  </si>
  <si>
    <t>RUA MARIA PAULA GAMBIER COSTA</t>
  </si>
  <si>
    <t>ALBERTO AUGUSTO PASTOR</t>
  </si>
  <si>
    <t>E909907A@EDUCACAO.SP.GOV.BR</t>
  </si>
  <si>
    <t>JOSE BONIFACIO ANDRADA E SILVA JARDIM PROF</t>
  </si>
  <si>
    <t>E002963A@EDUCACAO.SP.GOV.BR</t>
  </si>
  <si>
    <t>FLORIANO MARECHAL</t>
  </si>
  <si>
    <t>RUA DONA JULIA</t>
  </si>
  <si>
    <t>E003815A@EDUCACAO.SP.GOV.BR</t>
  </si>
  <si>
    <t>OGUIOMAR RUGGERI PROFESSOR</t>
  </si>
  <si>
    <t xml:space="preserve">BRAULIO TERTULIANO VIEIRA </t>
  </si>
  <si>
    <t>E011010A@EDUCACAO.SP.GOV.BR</t>
  </si>
  <si>
    <t>MARIA APARECIDA VIANA MUNIZ PROFESSORA</t>
  </si>
  <si>
    <t>E035166A@EDUCACAO.SP.GOV.BR</t>
  </si>
  <si>
    <t>JARDIM PAIVA I</t>
  </si>
  <si>
    <t>RUA JOAO DAQUIL BICHUETTE</t>
  </si>
  <si>
    <t>E925688A@EDUCACAO.SP.GOV.BR</t>
  </si>
  <si>
    <t>FELICIO SAVASTANO PROFESSOR</t>
  </si>
  <si>
    <t>RUA CAPITAO RAUL FAGUNDES</t>
  </si>
  <si>
    <t>E013547A@EDUCACAO.SP.GOV.BR</t>
  </si>
  <si>
    <t>HUGO CAROTINI</t>
  </si>
  <si>
    <t xml:space="preserve">KEIICHI MATSUMOTO </t>
  </si>
  <si>
    <t>E044842A@EDUCACAO.SP.GOV.BR</t>
  </si>
  <si>
    <t>ESMERALDA BECKER FREIRE DE CARVALHO PROFESSORA</t>
  </si>
  <si>
    <t>RUA JOAO FASOLI</t>
  </si>
  <si>
    <t>E009660A@EDUCACAO.SP.GOV.BR</t>
  </si>
  <si>
    <t>SANTOS AMARO DA CRUZ PROFESSOR</t>
  </si>
  <si>
    <t>E002318A@EDUCACAO.SP.GOV.BR</t>
  </si>
  <si>
    <t>FILOMENA HENARES MILANO</t>
  </si>
  <si>
    <t xml:space="preserve">JOSE CARLOS FERREIRA </t>
  </si>
  <si>
    <t>E912335A@EDUCACAO.SP.GOV.BR</t>
  </si>
  <si>
    <t>ADELINA ISSA ASHCAR</t>
  </si>
  <si>
    <t>RUA ALEXANDRINO DA SILVEIRA BUENO</t>
  </si>
  <si>
    <t>E004303A@EDUCACAO.SP.GOV.BR</t>
  </si>
  <si>
    <t>ORLANDO MENDES DE MORAES PROFESSOR</t>
  </si>
  <si>
    <t>E005265A@EDUCACAO.SP.GOV.BR</t>
  </si>
  <si>
    <t>CEEJA ARCHIMEDES JOSE BAVA PROFESSOR DOUTOR</t>
  </si>
  <si>
    <t>E980092A@EDUCACAO.SP.GOV.BR</t>
  </si>
  <si>
    <t>FRANCISCO DE PAULA TEIXEIRA</t>
  </si>
  <si>
    <t>JD.PROGRESSO</t>
  </si>
  <si>
    <t xml:space="preserve">RUA SAO DANIEL </t>
  </si>
  <si>
    <t>E912402A@EDUCACAO.SP.GOV.BR</t>
  </si>
  <si>
    <t>JOAO VIEIRA DE MELLO</t>
  </si>
  <si>
    <t>E034538A@EDUCACAO.SP.GOV.BR</t>
  </si>
  <si>
    <t>RUA MIGUEL RUSSO</t>
  </si>
  <si>
    <t>E020552A@EDUCACAO.SP.GOV.BR</t>
  </si>
  <si>
    <t>LINA PICCHIONI ROCHA PROFA</t>
  </si>
  <si>
    <t xml:space="preserve">CARLOS VERGANI </t>
  </si>
  <si>
    <t>E036882A@EDUCACAO.SP.GOV.BR</t>
  </si>
  <si>
    <t>ALCEU MAYNARD ARAUJO PROFESSOR</t>
  </si>
  <si>
    <t>E013481A@EDUCACAO.SP.GOV.BR</t>
  </si>
  <si>
    <t>ANTONIO MAXIMIANO RODRIGUES</t>
  </si>
  <si>
    <t>E026645A@EDUCACAO.SP.GOV.BR</t>
  </si>
  <si>
    <t>JUSTINA DE OLIVEIRA GONCALVES PROFESSORA</t>
  </si>
  <si>
    <t>RUA FERNANDO SANCHES</t>
  </si>
  <si>
    <t>E034061A@EDUCACAO.SP.GOV.BR</t>
  </si>
  <si>
    <t>RUA DOUTOR PEDRO DA ROCHA BRAGA</t>
  </si>
  <si>
    <t>CEL JTO A EE DOM ARTUR HORSTHUIS</t>
  </si>
  <si>
    <t>E027224A@EDUCACAO.SP.GOV.BR</t>
  </si>
  <si>
    <t>LUIZ ZUIANI DR</t>
  </si>
  <si>
    <t>RUA AVIADOR GOMES RIBEIRO QUADRA</t>
  </si>
  <si>
    <t>E025276A@EDUCACAO.SP.GOV.BR</t>
  </si>
  <si>
    <t>FABIO BARRETO</t>
  </si>
  <si>
    <t>E023796A@EDUCACAO.SP.GOV.BR</t>
  </si>
  <si>
    <t>CLORINDA DANTI PROFESSORA</t>
  </si>
  <si>
    <t>E004085A@EDUCACAO.SP.GOV.BR</t>
  </si>
  <si>
    <t>LEDA FERNANDES LOPES PROFESSORA</t>
  </si>
  <si>
    <t>VILA MARIA DE MAGGI</t>
  </si>
  <si>
    <t xml:space="preserve">VITORIO FAVALLI </t>
  </si>
  <si>
    <t>E901885A@EDUCACAO.SP.GOV.BR</t>
  </si>
  <si>
    <t>PEDRO SILVA PROFESSOR</t>
  </si>
  <si>
    <t xml:space="preserve">JOSE BENEDITO QUIRINO </t>
  </si>
  <si>
    <t>E013201A@EDUCACAO.SP.GOV.BR</t>
  </si>
  <si>
    <t>JOSE FERREIRA DA SILVA</t>
  </si>
  <si>
    <t>BAIRRO DO SAPEZAL</t>
  </si>
  <si>
    <t>ESTRADA MUNICIPAL DA CAPIVARA</t>
  </si>
  <si>
    <t xml:space="preserve">CONFEDERACAO DOS TAMOIOS </t>
  </si>
  <si>
    <t>E923266A@EDUCACAO.SP.GOV.BR</t>
  </si>
  <si>
    <t>PARQUE RECANTO MONICA</t>
  </si>
  <si>
    <t>E907728@EDUCACAO.SP.GOV.BR</t>
  </si>
  <si>
    <t>CENTRO DE ATEND SOCIO-EDUC AO ADOLESC DE MOGI MIRIM I - CI</t>
  </si>
  <si>
    <t>RODOVIA WILSON FINARDI</t>
  </si>
  <si>
    <t>TAGUATO AGUIA</t>
  </si>
  <si>
    <t>TOCA DO BURO</t>
  </si>
  <si>
    <t>ENSEADA DA TOCA DO BURO</t>
  </si>
  <si>
    <t>E566044A@EDUCACAO.SP.GOV.BR</t>
  </si>
  <si>
    <t>CENTRO DE ATEND SOCIO-EDUC AO ADOLESCENTE DE IARAS II-CI</t>
  </si>
  <si>
    <t>RODOVIA VICINAL DOUTOR JAIR GILBERTO CAMPANATTI</t>
  </si>
  <si>
    <t>PEDAGCASAIARAS2@FUNDACAOCASA.SP.GOV.BR</t>
  </si>
  <si>
    <t>ISABEL VIEIRA DE SERPA E PAIVA PROFESSORA</t>
  </si>
  <si>
    <t xml:space="preserve">JERIMANDUBA </t>
  </si>
  <si>
    <t>E000243A@EDUCACAO.SP.GOV.BR</t>
  </si>
  <si>
    <t>HERMINIA DE ANDRADE PFUHL NEVES PROFESSORA</t>
  </si>
  <si>
    <t xml:space="preserve">RAINHA DA NOITE </t>
  </si>
  <si>
    <t>E915671A@EDUCACAO.SP.GOV.BR</t>
  </si>
  <si>
    <t>BENEDITO FERRAZ BUENO PROFESSOR</t>
  </si>
  <si>
    <t>RUA ROSA MARTINS</t>
  </si>
  <si>
    <t>E019203A@EDUCACAO.SP.GOV.BR</t>
  </si>
  <si>
    <t>JUDITH FERREIRA PIVA PROFESSORA</t>
  </si>
  <si>
    <t xml:space="preserve">MIRO ATTILIO PEDUZZI </t>
  </si>
  <si>
    <t>E007985A@EDUCACAO.SP.GOV.BR</t>
  </si>
  <si>
    <t>ANGELA MARIA DA PAIXAO COSTA PROFA</t>
  </si>
  <si>
    <t>RUA AIRES DOS SANTOS</t>
  </si>
  <si>
    <t>E021258A@EDUCACAO.SP.GOV.BR</t>
  </si>
  <si>
    <t>REGINA VALARINI VIEIRA PROFA</t>
  </si>
  <si>
    <t>R ROBERTO CLARK</t>
  </si>
  <si>
    <t>E030272A@EDUCACAO.SP.GOV.BR</t>
  </si>
  <si>
    <t>JOSE WADIE MILAD PROFESSOR</t>
  </si>
  <si>
    <t>RESIDENCIAL CAMPOS MAIA</t>
  </si>
  <si>
    <t>JOAO BATISTA ORTIZ MONTEIRO DOUTOR</t>
  </si>
  <si>
    <t>E908046A@EDUCACAO.SP.GOV.BR</t>
  </si>
  <si>
    <t>CEL JTO A EE PARAISO CAVALCANTI DOUTOR</t>
  </si>
  <si>
    <t>APARECIDO EUZEBIO TORRES PROFESSOR</t>
  </si>
  <si>
    <t>RUA LEANDRO JOSE CASTILHO</t>
  </si>
  <si>
    <t>E027315A@EDUCACAO.SP.GOV.BR</t>
  </si>
  <si>
    <t>CARDOSO DE ALMEIDA</t>
  </si>
  <si>
    <t>PRACA PROFESSOR PEDRO TORRES</t>
  </si>
  <si>
    <t>E014825A@EDUCACAO.SP.GOV.BR</t>
  </si>
  <si>
    <t>ANTONIO NASCIMENTO PROFESSOR</t>
  </si>
  <si>
    <t>E009039A@EDUCACAO.SP.GOV.BR</t>
  </si>
  <si>
    <t>VITOR ANTONIO TRINDADE PROF</t>
  </si>
  <si>
    <t xml:space="preserve">DIOGO JUNIOR </t>
  </si>
  <si>
    <t>E029804A@EDUCACAO.SP.GOV.BR</t>
  </si>
  <si>
    <t>RUA SEIS DE JUNHO</t>
  </si>
  <si>
    <t>ELCIO JOSE PEREIRA COTRIM PROF</t>
  </si>
  <si>
    <t>ALTOS DE JORDANESIA</t>
  </si>
  <si>
    <t>AVENIDA ANTONIETA PASQUARELLI PENTEADO</t>
  </si>
  <si>
    <t>E902330A@EDUCACAO.SP.GOV.BR</t>
  </si>
  <si>
    <t>MILTON DE TOLOSA PROFESSOR</t>
  </si>
  <si>
    <t>RUA MAESTRO SALVADOR BUENO DE OLIVEIRA</t>
  </si>
  <si>
    <t>E018478A@EDUCACAO.SP.GOV.BR</t>
  </si>
  <si>
    <t>JOSE ALTENFELDER SILVA PROFESSOR</t>
  </si>
  <si>
    <t xml:space="preserve">CARLOS ALBERTO VANZOLINI </t>
  </si>
  <si>
    <t>E000127A@EDUCACAO.SP.GOV.BR</t>
  </si>
  <si>
    <t>WALDIR RODOLPHO DE CASTRO</t>
  </si>
  <si>
    <t xml:space="preserve">JERIBAS </t>
  </si>
  <si>
    <t>E925524A@EDUCACAO.SP.GOV.BR</t>
  </si>
  <si>
    <t>ESMERALDA SOARES FERRAZ PROFESSORA</t>
  </si>
  <si>
    <t>E034022A@EDUCACAO.SP.GOV.BR</t>
  </si>
  <si>
    <t>FERNANDO NOBRE</t>
  </si>
  <si>
    <t>JARDIM GUERREIRO</t>
  </si>
  <si>
    <t>E010509A@EDUCACAO.SP.GOV.BR</t>
  </si>
  <si>
    <t>CEL JTO A EE MILTON DE TOLOSA PROF</t>
  </si>
  <si>
    <t>SALVADOR BUENO DE OLIVEIRA MAESTRO</t>
  </si>
  <si>
    <t>HEITOR GUIMARAES CORTES</t>
  </si>
  <si>
    <t>RUA JOAQUIM DIAS TATIT</t>
  </si>
  <si>
    <t>E015337A@EDUCACAO.SP.GOV.BR</t>
  </si>
  <si>
    <t>VILMA MARIA DOS SANTOS CARNEIRO PROFESSORA</t>
  </si>
  <si>
    <t xml:space="preserve">RETA </t>
  </si>
  <si>
    <t>E925093A@EDUCACAO.SP.GOV.BR</t>
  </si>
  <si>
    <t>OSWALDO MOREIRA DA SILVA PROF</t>
  </si>
  <si>
    <t>MONTE DAS OLIVEIRAS</t>
  </si>
  <si>
    <t>RUA ANGELO BIASON SMANIA</t>
  </si>
  <si>
    <t>E044573A@EDUCACAO.SP.GOV.BR</t>
  </si>
  <si>
    <t>HELIO MOTTA DOUTOR</t>
  </si>
  <si>
    <t xml:space="preserve">CANORI </t>
  </si>
  <si>
    <t>E035634A@EDUCACAO.SP.GOV.BR</t>
  </si>
  <si>
    <t>VIRGILIO MARCONDES DE CASTRO PROFESSOR</t>
  </si>
  <si>
    <t>NUCLEO DURVAL NICOLAU (ETAPA 1)</t>
  </si>
  <si>
    <t xml:space="preserve">ANTONIETA T. A. ASSUMPCAO </t>
  </si>
  <si>
    <t>E045913A@EDUCACAO.SP.GOV.BR</t>
  </si>
  <si>
    <t>PAULO CHAGAS NOGUEIRA ENGENHEIRO</t>
  </si>
  <si>
    <t xml:space="preserve">AIMARA </t>
  </si>
  <si>
    <t>E010091A@EDUCACAO.SP.GOV.BR</t>
  </si>
  <si>
    <t>PENITENCIARIA DR TARCIZO LEONCE PINHEIRO CINTRA</t>
  </si>
  <si>
    <t>MARISTELA CAROLINA MELLIN</t>
  </si>
  <si>
    <t>JARDIM MINDA</t>
  </si>
  <si>
    <t>RUA VALDEVINO ISIDORO MARCIANO</t>
  </si>
  <si>
    <t>E048276A@EDUCACAO.SP.GOV.BR</t>
  </si>
  <si>
    <t>ALBERTO MENDES JR CAPITAO PM</t>
  </si>
  <si>
    <t>E005848A@EDUCACAO.SP.GOV.BR</t>
  </si>
  <si>
    <t>NORBERTO ALVES RODRIGUES PROFESSOR</t>
  </si>
  <si>
    <t>E914745A@EDUCACAO.SP.GOV.BR</t>
  </si>
  <si>
    <t>JOAO VIEIRA DE ALMEIDA</t>
  </si>
  <si>
    <t xml:space="preserve">GUILHERME COTCHING </t>
  </si>
  <si>
    <t>E000838A@EDUCACAO.SP.GOV.BR</t>
  </si>
  <si>
    <t>MARIA ODILA GUIMARAES BUENO PROFESSORA</t>
  </si>
  <si>
    <t>RUA AMERICO SAMARONE</t>
  </si>
  <si>
    <t>E004509A@EDUCACAO.SP.GOV.BR</t>
  </si>
  <si>
    <t>BENEDITA GARCIA DA CRUZ PROFESSORA</t>
  </si>
  <si>
    <t>CALMON VIANA</t>
  </si>
  <si>
    <t xml:space="preserve">LILIA </t>
  </si>
  <si>
    <t xml:space="preserve">E007018A@EDUCACAO.SP.GOV.BR </t>
  </si>
  <si>
    <t>VINCENZO LOBASSI</t>
  </si>
  <si>
    <t>JD FLORIDA</t>
  </si>
  <si>
    <t>R JOSE MANOEL MARTINS</t>
  </si>
  <si>
    <t>E044957A@EDUCACAO.SP.GOV.BR</t>
  </si>
  <si>
    <t>NILZA MARIA SANTAREM PASCHOAL PROFA</t>
  </si>
  <si>
    <t>RUA EDNEA APARECIDA BUENO</t>
  </si>
  <si>
    <t>E905859A@EDUCACAO.SP.GOV.BR</t>
  </si>
  <si>
    <t>IRENE DIAS RIBEIRO PROFESSORA</t>
  </si>
  <si>
    <t>RUA DOUTOR ANTONIO SYLVIO CUNHA BUENO</t>
  </si>
  <si>
    <t>E900072A@EDUCACAO.SP.GOV.BR</t>
  </si>
  <si>
    <t>LUIZ BORTOLETTO</t>
  </si>
  <si>
    <t>RUA IVO POLICARPO</t>
  </si>
  <si>
    <t>E907480A@EDUCACAO.SP.GOV.BR</t>
  </si>
  <si>
    <t>ODILON LEITE FERRAZ</t>
  </si>
  <si>
    <t>E901271A@EDUCACAO.SP.GOV.BR</t>
  </si>
  <si>
    <t>PROFESSOR CARLOS UMBERTO CARRARA</t>
  </si>
  <si>
    <t>E578915A@EDUCACAO.SP.GOV.BR</t>
  </si>
  <si>
    <t>ESTANCIA PARAISO</t>
  </si>
  <si>
    <t xml:space="preserve">PINHEIRINHO SUZANO </t>
  </si>
  <si>
    <t xml:space="preserve">E043825A@EDUCACAO.SP.GOV.BR </t>
  </si>
  <si>
    <t>LUCIDIO MOTTA NAVARRO</t>
  </si>
  <si>
    <t>E015805A@EDUCACAO.SP.GOV.BR</t>
  </si>
  <si>
    <t>PENITENCIARIA DE VALPARAISO</t>
  </si>
  <si>
    <t>ESTRADA MUNICIPAL VPS012 VPS 351</t>
  </si>
  <si>
    <t>ADAMASTOR DE CARVALHO PROFESSOR</t>
  </si>
  <si>
    <t>E008576A@EDUCACAO.SP.GOV.BR</t>
  </si>
  <si>
    <t>CEL JTO A EE EDESIO CASTANHO</t>
  </si>
  <si>
    <t>PENITENCIARIA DE ANDRADINA</t>
  </si>
  <si>
    <t>VILA PEREIRA JORDAO</t>
  </si>
  <si>
    <t>RODOVIA MUNICIPAL ADD 468</t>
  </si>
  <si>
    <t>NESTOR FOGACA</t>
  </si>
  <si>
    <t>E015258A@EDUCACAO.SP.GOV.BR</t>
  </si>
  <si>
    <t>RUA SAO VALENTIM</t>
  </si>
  <si>
    <t>ALDEIA BANANAL</t>
  </si>
  <si>
    <t>E534924A@EDUCACAO.SP.GOV.BR</t>
  </si>
  <si>
    <t>JARDIM MARIA DIRCE II</t>
  </si>
  <si>
    <t>E925585A@EDUCACAO.SP.GOV.BR</t>
  </si>
  <si>
    <t>JOANNA SPOSITO</t>
  </si>
  <si>
    <t xml:space="preserve">E048422A@EDUCACAO.SP.GOV.BR    </t>
  </si>
  <si>
    <t>LOTEAMENTO SAO FRANCISCO</t>
  </si>
  <si>
    <t>SANTINHO CARNAVALE</t>
  </si>
  <si>
    <t>E046504A@EDUCACAO.SP.GOV.BR</t>
  </si>
  <si>
    <t>JOAO WALFREDO ROTHERMUND PADRE</t>
  </si>
  <si>
    <t xml:space="preserve">GILDO BONATTO </t>
  </si>
  <si>
    <t>E907650A@EDUCACAO.SP.GOV.BR</t>
  </si>
  <si>
    <t>DIRCE ELIAS PROFESSORA</t>
  </si>
  <si>
    <t xml:space="preserve"> FREITAS</t>
  </si>
  <si>
    <t>E905124A@EDUCACAO.SP.GOV.BR</t>
  </si>
  <si>
    <t>JOY ARRUDA DOUTOR</t>
  </si>
  <si>
    <t xml:space="preserve">BATUNS </t>
  </si>
  <si>
    <t>E001806A@EDUCACAO.SP.GOV.BR</t>
  </si>
  <si>
    <t>FRANCISCO MOLINA MOLINA ESCOLA ESTADUAL</t>
  </si>
  <si>
    <t>AVENIDA PRESIDENTE ROOSEVELT</t>
  </si>
  <si>
    <t>E027133A@EDUCACAO.SP.GOV.BR</t>
  </si>
  <si>
    <t>ANTONIO FLORENTINO</t>
  </si>
  <si>
    <t>RUA CARLOS DRUMOND DE ANDRADE</t>
  </si>
  <si>
    <t>E044854A@EDUCACAO.SP.GOV.BR</t>
  </si>
  <si>
    <t>TACITO ZANCHETTA PREFEITO</t>
  </si>
  <si>
    <t>RUA JOSE MARIA CLARO</t>
  </si>
  <si>
    <t>E925822A@EDUCACAO.SP.GOV.BR</t>
  </si>
  <si>
    <t>CEL JTO A EE ADELINO PETERS</t>
  </si>
  <si>
    <t>AV DR ANTONIO DEFINE</t>
  </si>
  <si>
    <t>E030442A@EDUCACAO.SP.GOV.BR</t>
  </si>
  <si>
    <t>SANSARA SINGH FILHO PROFESSOR</t>
  </si>
  <si>
    <t>E026803A@EDUCACAO.SP.GOV.BR</t>
  </si>
  <si>
    <t xml:space="preserve">ANTONIO BERNARDO SILVESTRE </t>
  </si>
  <si>
    <t>ALMEIDA JUNIOR PROFESSOR</t>
  </si>
  <si>
    <t>AVENIDA ENGENHEIRO HEITOR ANTONIO EIRAS GARCIA</t>
  </si>
  <si>
    <t>E037436A@EDUCACAO.SP.GOV.BR</t>
  </si>
  <si>
    <t>MARIA ANTONIETA FERRAZ BIBLIOTECARIA</t>
  </si>
  <si>
    <t xml:space="preserve">RAFAEL DELLA MONICA </t>
  </si>
  <si>
    <t>E904582A@EDUCACAO.SP.GOV.BR</t>
  </si>
  <si>
    <t>FERNANDO PRESTES CEL</t>
  </si>
  <si>
    <t>E015064A@EDUCACAO.SP.GOV.BR</t>
  </si>
  <si>
    <t>ISIDORO BAPTISTA</t>
  </si>
  <si>
    <t>E033339A@EDUCACAO.SP.GOV.BR</t>
  </si>
  <si>
    <t>JOSE LEME DO PRADO PROFESSOR</t>
  </si>
  <si>
    <t>E018181A@EDUCACAO.SP.GOV.BR</t>
  </si>
  <si>
    <t>OSCAR DE BARROS SERRA DORIA DOUTOR</t>
  </si>
  <si>
    <t xml:space="preserve">BEATRIZ DA CONCEICAO </t>
  </si>
  <si>
    <t>E911461A@EDUCACAO.SP.GOV.BR</t>
  </si>
  <si>
    <t>YOLANDA ASCENCIO PROFESSORA</t>
  </si>
  <si>
    <t xml:space="preserve">TIJUCUSSU </t>
  </si>
  <si>
    <t>E009465A@EDUCACAO.SP.GOV.BR</t>
  </si>
  <si>
    <t>NEWTON SILVA TELLES PROFESSOR</t>
  </si>
  <si>
    <t>RUA DOS IGUAIS</t>
  </si>
  <si>
    <t>E042614A@EDUCACAO.SP.GOV.BR</t>
  </si>
  <si>
    <t>CARMEM NOGUEIRA NICACIO PROFA</t>
  </si>
  <si>
    <t>E907819A@EDUCACAO.SP.GOV.BR</t>
  </si>
  <si>
    <t>HUGO SANTOS SILVA DOUTOR</t>
  </si>
  <si>
    <t>BAIRRO ASTURIAS</t>
  </si>
  <si>
    <t>RUA ANTONIO MARIA MARTINS</t>
  </si>
  <si>
    <t>E011678A@EDUCACAO.SP.GOV.BR</t>
  </si>
  <si>
    <t>ANNUNZIATTA LEONILDA VIRGINELLI PRADO PROFESSORA</t>
  </si>
  <si>
    <t>RUA ORLANDO BARNABE</t>
  </si>
  <si>
    <t>E920083A@EDUCACAO.SP.GOV.BR</t>
  </si>
  <si>
    <t>CELINA DE BARROS BAIRAO PROFESSORA</t>
  </si>
  <si>
    <t>E010424A@EDUCACAO.SP.GOV.BR</t>
  </si>
  <si>
    <t>DOMINGOS MILANO</t>
  </si>
  <si>
    <t>CONJUNTO  HABITACIONAL</t>
  </si>
  <si>
    <t>RUA MANACA</t>
  </si>
  <si>
    <t>E917102A@EDUCACAO.SP.GOV.BR</t>
  </si>
  <si>
    <t>PROFESSORA NELLY COLLEONE RAVAGNOLLI</t>
  </si>
  <si>
    <t>RESIDENCIAL SANTANA</t>
  </si>
  <si>
    <t>PROFA OLIVIA CAMPANHA AFFONSO DO AMARAL</t>
  </si>
  <si>
    <t>FLAVIO GAGLIARDI PROFESSOR</t>
  </si>
  <si>
    <t xml:space="preserve">ARTUR CALDINI </t>
  </si>
  <si>
    <t>E903279A@EDUCACAO.SP.GOV.BR</t>
  </si>
  <si>
    <t>REYNALDO DO NASCIMENTO FALLEIROS DOUTOR</t>
  </si>
  <si>
    <t xml:space="preserve">VINTE E CINCO DE DEZEMBRO </t>
  </si>
  <si>
    <t>E010236A@EDUCACAO.SP.GOV.BR</t>
  </si>
  <si>
    <t>MARIA ZEZA GOMES DE OLIVEIRA</t>
  </si>
  <si>
    <t>E902385A@EDUCACAO.SP.GOV.BR</t>
  </si>
  <si>
    <t>CEL JTO A EE EUCLIDES DA CUNHA</t>
  </si>
  <si>
    <t>LUIZA MENDES CORREA SOUZA PROFESSORA</t>
  </si>
  <si>
    <t>AVENIDA PROFESSOR LUIZ IGNACIO ANHAIA MELLO</t>
  </si>
  <si>
    <t>E001867A@EDUCACAO.SP.GOV.BR</t>
  </si>
  <si>
    <t>JANDYRA COUTINHO PROFESSORA</t>
  </si>
  <si>
    <t>RUA AUGUSTO SOUZA DE AQUINO</t>
  </si>
  <si>
    <t>E901891A@EDUCACAO.SP.GOV.BR</t>
  </si>
  <si>
    <t>JOAQUIM SALLES CORONEL</t>
  </si>
  <si>
    <t>E021573A@EDUCACAO.SP.GOV.BR</t>
  </si>
  <si>
    <t>MARIA PETRONILA LIMEIRA DOS MILAGRES MONTEIRO PROFESSORA</t>
  </si>
  <si>
    <t>E004984A@EDUCACAO.SP.GOV.BR</t>
  </si>
  <si>
    <t>ARY LEITE PEREIRA PROFESSOR</t>
  </si>
  <si>
    <t>VILA ROSANA</t>
  </si>
  <si>
    <t>JOAQUIM AGUIAR BARROS</t>
  </si>
  <si>
    <t>E047296A@EDUCACAO.SP.GOV.BR</t>
  </si>
  <si>
    <t>E008734A@EDUCACAO.SP.GOV.BR</t>
  </si>
  <si>
    <t>PARQUE JUREMA IV</t>
  </si>
  <si>
    <t>E191218A@EDUCACAO.SP.GOV.BR</t>
  </si>
  <si>
    <t>INDIGENA GUARANI GWYRA PEPO</t>
  </si>
  <si>
    <t xml:space="preserve">JOAO LANG </t>
  </si>
  <si>
    <t>E925135A@EDUCACAO.SP.GOV.BR</t>
  </si>
  <si>
    <t>MARY MALLET CYRINO PROFESSORA</t>
  </si>
  <si>
    <t>AVENIDA SERRA DE PARIMA</t>
  </si>
  <si>
    <t>E048975A@EDUCACAO.SP.GOV.BR</t>
  </si>
  <si>
    <t>GASTAO LIBERAL PINTO DOM</t>
  </si>
  <si>
    <t>RUA GABRIEL MARIA DA VEIGA</t>
  </si>
  <si>
    <t>E024855A@EDUCACAO.SP.GOV.BR</t>
  </si>
  <si>
    <t>ANGELINA LIA ROLFSEN PROFA</t>
  </si>
  <si>
    <t>DOUTOR TANCREDO DE ALMEIDA NEVES</t>
  </si>
  <si>
    <t>DOMINGOS FERRARI JUNIOR ENGENHEIRO</t>
  </si>
  <si>
    <t>E914265A@EDUCACAO.SP.GOV.BR</t>
  </si>
  <si>
    <t>JOSE RANIERI PROF</t>
  </si>
  <si>
    <t>E044064A@EDUCACAO.SP.GOV.BR</t>
  </si>
  <si>
    <t>E022159A@EDUCACAO.SP.GOV.BR</t>
  </si>
  <si>
    <t>CENTRO ATEND SOCIO-EDUC AO ADOLESCENTE - ARACATUBA-CI</t>
  </si>
  <si>
    <t>ESTRADA VICINAL ART 449</t>
  </si>
  <si>
    <t>MOZART TAVARES DE LIMA PROFESSOR</t>
  </si>
  <si>
    <t xml:space="preserve">MARCOS GONCALVES CORREA </t>
  </si>
  <si>
    <t>E036961A@EDUCACAO.SP.GOV.BR</t>
  </si>
  <si>
    <t>MIGUEL ARRAES GOVERNADOR</t>
  </si>
  <si>
    <t>E296740A@EDUCACAO.SP.GOV.BR</t>
  </si>
  <si>
    <t>LAERCIO SURIM</t>
  </si>
  <si>
    <t>AVENIDA IVO MARIO ISAAC PIRES</t>
  </si>
  <si>
    <t>E924313A@EDUCACAO.SP.GOV.BR</t>
  </si>
  <si>
    <t>JOAQUIM RODRIGUES AZENHA DR</t>
  </si>
  <si>
    <t>E905574A@EDUCACAO.SP.GOV.BR</t>
  </si>
  <si>
    <t>CEL JTO A EE PAULO EDUARDO OLINTHO REHDER JORNALISTA</t>
  </si>
  <si>
    <t>MASSAKO OSAWA HIRABAYASHI PROFESSORA</t>
  </si>
  <si>
    <t>RUA JOAO AUGUSTO ABY AZAR</t>
  </si>
  <si>
    <t>E901659A@EDUCACAO.SP.GOV.BR</t>
  </si>
  <si>
    <t>CHOJIRO SEGAWA</t>
  </si>
  <si>
    <t xml:space="preserve">INDIO TIBIRICA </t>
  </si>
  <si>
    <t>E046197A@EDUCACAO.SP.GOV.BR</t>
  </si>
  <si>
    <t>JOSE BONIFACIO CARRETTA PADRE</t>
  </si>
  <si>
    <t>E901167A@EDUCACAO.SP.GOV.BR</t>
  </si>
  <si>
    <t>DECIO FERRAZ ALVIM PROFESSOR DOUTOR</t>
  </si>
  <si>
    <t>RUA EDMUNDO DA CUNHA</t>
  </si>
  <si>
    <t>E003128A@EDUCACAO.SP.GOV.BR</t>
  </si>
  <si>
    <t>FELIPE CANTUSIO</t>
  </si>
  <si>
    <t>RUA CUSTODIO JOSE INACIO RODRIGUES</t>
  </si>
  <si>
    <t>E018806A@EDUCACAO.SP.GOV.BR</t>
  </si>
  <si>
    <t>JOSE BRANDINI</t>
  </si>
  <si>
    <t>E026827A@EDUCACAO.SP.GOV.BR</t>
  </si>
  <si>
    <t>ARY DE ALMEIDA SINISGALLI PROF</t>
  </si>
  <si>
    <t xml:space="preserve">CECILIO BONEDER </t>
  </si>
  <si>
    <t>E016676A@EDUCACAO.SP.GOV.BR</t>
  </si>
  <si>
    <t xml:space="preserve">BENEDICTO MARTINS BARBOSA </t>
  </si>
  <si>
    <t>CORONEL GALDINO ALFREDO ALMEIDA</t>
  </si>
  <si>
    <t>E032487A@EDUCACAO.SP.GOV.BR</t>
  </si>
  <si>
    <t>ALZIRA MARTINS LICHTI PROFESSORA</t>
  </si>
  <si>
    <t xml:space="preserve">TORQUATO DIAS </t>
  </si>
  <si>
    <t>E011885A@EDUCACAO.SP.GOV.BR</t>
  </si>
  <si>
    <t>JOAO RAMALHO DE</t>
  </si>
  <si>
    <t>RUA PAULO DE AZEVEDO</t>
  </si>
  <si>
    <t>E032384A@EDUCACAO.SP.GOV.BR</t>
  </si>
  <si>
    <t>JOSE PACIFICO</t>
  </si>
  <si>
    <t>NEUSA DEMETRIO PROFESSORA</t>
  </si>
  <si>
    <t>E912682A@EDUCACAO.SP.GOV.BR</t>
  </si>
  <si>
    <t>LUIZA COLLACO QUEIROZ FONSECA PROFESSORA</t>
  </si>
  <si>
    <t xml:space="preserve">VICENTE MOREIRA DA ROCHA </t>
  </si>
  <si>
    <t>E009155A@EDUCACAO.SP.GOV.BR</t>
  </si>
  <si>
    <t>ROQUE CONCEICAO MARTINS PROFESSOR</t>
  </si>
  <si>
    <t>JARDIM GUADALUPE</t>
  </si>
  <si>
    <t xml:space="preserve">MALAKY MURAD </t>
  </si>
  <si>
    <t>E900345A@EDUCACAO.SP.GOV.BR</t>
  </si>
  <si>
    <t>DORTI ZAMBELLO CALIL PROFA</t>
  </si>
  <si>
    <t>AVENIDA DR ERNESTO SPROGIS</t>
  </si>
  <si>
    <t>E039810A@EDUCACAO.SP.GOV.BR</t>
  </si>
  <si>
    <t>PAULO FREIRE EDUCADOR</t>
  </si>
  <si>
    <t xml:space="preserve">PASSAREDO </t>
  </si>
  <si>
    <t>E923096A@EDUCACAO.SP.GOV.BR</t>
  </si>
  <si>
    <t>OTTO WEISZFLOG</t>
  </si>
  <si>
    <t>E005629A@EDUCACAO.SP.GOV.BR</t>
  </si>
  <si>
    <t>LUIZIANIA</t>
  </si>
  <si>
    <t>LUIZIANA</t>
  </si>
  <si>
    <t>THEODORO CORREA CINTRA PROFESSOR</t>
  </si>
  <si>
    <t>RUA JOAQUIM CORREA CINTRA</t>
  </si>
  <si>
    <t>MARIA BENEDITA DE ALMEIDA BAIDA PROFA</t>
  </si>
  <si>
    <t>APARECIDA DE SAO MANUEL</t>
  </si>
  <si>
    <t>AVENIDA LIDIA MONTEIRO DE ALMEIDA</t>
  </si>
  <si>
    <t>E039688A@EDUCACAO.SP.GOV.BR</t>
  </si>
  <si>
    <t>ELOY DE MIRANDA CHAVES DOUTOR</t>
  </si>
  <si>
    <t xml:space="preserve">AREIAS </t>
  </si>
  <si>
    <t>E019800A@EDUCACAO.SP.GOV.BR</t>
  </si>
  <si>
    <t>SECUNDINO DOMINGUES FILHO DOUTOR</t>
  </si>
  <si>
    <t xml:space="preserve">SECUNDINO DOMINGUES </t>
  </si>
  <si>
    <t>E001776A@EDUCACAO.SP.GOV.BR</t>
  </si>
  <si>
    <t>ARMELINDO FERRARI</t>
  </si>
  <si>
    <t>AVENIDA DOS MININEL</t>
  </si>
  <si>
    <t>E043023A@EDUCACAO.SP.GOV.BR</t>
  </si>
  <si>
    <t>LUIZ CASTANHO DE ALMEIDA PROF</t>
  </si>
  <si>
    <t>E025446A@EDUCACAO.SP.GOV.BR</t>
  </si>
  <si>
    <t>MARIUMA BUAZAR MAUAD</t>
  </si>
  <si>
    <t>RUA PADRE ALDEMAR MOREIRA</t>
  </si>
  <si>
    <t>E904296A@EDUCACAO.SP.GOV.BR</t>
  </si>
  <si>
    <t>JULIO FORTES</t>
  </si>
  <si>
    <t>AVENIDA NILO RODRIGUES LOZANO</t>
  </si>
  <si>
    <t>E901489A@EDUCACAO.SP.GOV.BR</t>
  </si>
  <si>
    <t>CRESO ANTONIO FILETTI PROFESSOR</t>
  </si>
  <si>
    <t>E900801A@EDUCACAO.SP.GOV.BR</t>
  </si>
  <si>
    <t>AMINTAS ROCHA BRITO PROFESSOR</t>
  </si>
  <si>
    <t xml:space="preserve">ANIBAL FERRI </t>
  </si>
  <si>
    <t>E917597A@EDUCACAO.SP.GOV.BR</t>
  </si>
  <si>
    <t>CEL JTO A EE RUI BLOEM</t>
  </si>
  <si>
    <t>CENTRO RESSOCIALIZACAO DE ATIBAIA</t>
  </si>
  <si>
    <t>CR@CRATIBAIA.SAP.SP.GOV.BR</t>
  </si>
  <si>
    <t>MAURICIO GOULART DEPUTADO</t>
  </si>
  <si>
    <t xml:space="preserve">ITACARAMBI </t>
  </si>
  <si>
    <t>E048872A@EDUCACAO.SP.GOV.BR</t>
  </si>
  <si>
    <t>JOANITA KAMMER MARTINS PEREIRA PROFESSORA</t>
  </si>
  <si>
    <t xml:space="preserve">VIVIANE CRISTINA HEPFNER </t>
  </si>
  <si>
    <t>E918866A@EDUCACAO.SP.GOV.BR</t>
  </si>
  <si>
    <t>ELZIRA GARBINO PAGANI PROFA</t>
  </si>
  <si>
    <t>AVENIDA JOSE CANDIDO CARNEIRO</t>
  </si>
  <si>
    <t>E026219A@EDUCACAO.SP.GOV.BR</t>
  </si>
  <si>
    <t>RYOITI YASSUDA</t>
  </si>
  <si>
    <t xml:space="preserve">GUILHERME SCHMIDT </t>
  </si>
  <si>
    <t>E013365A@EDUCACAO.SP.GOV.BR</t>
  </si>
  <si>
    <t>MARIA DE LOURDES BORDINI PROFESSORA</t>
  </si>
  <si>
    <t>VIA SECUNDARIA D 1</t>
  </si>
  <si>
    <t>E065785A@EDUCACAO.SP.GOV.BR</t>
  </si>
  <si>
    <t>PASCHOAL CASTREQUINI PREFEITO</t>
  </si>
  <si>
    <t>RUA VALENTIM MINTO</t>
  </si>
  <si>
    <t>E026943A@EDUCACAO.SP.GOV.BR</t>
  </si>
  <si>
    <t>BENTO ABELAIRA GOMES PROFESSOR</t>
  </si>
  <si>
    <t xml:space="preserve">CLARA NUNES </t>
  </si>
  <si>
    <t>E918313A@EDUCACAO.SP.GOV.BR</t>
  </si>
  <si>
    <t xml:space="preserve">REGINALDO ALVES DE OLIVEIRA </t>
  </si>
  <si>
    <t>E565064A@EDUCACAO.SP.GOV.BR</t>
  </si>
  <si>
    <t>HENRIQUE DE SOUZA FILHO HENFIL</t>
  </si>
  <si>
    <t xml:space="preserve">GASTAO FORMENTI </t>
  </si>
  <si>
    <t>E911033A@EDUCACAO.SP.GOV.BR</t>
  </si>
  <si>
    <t>JARDIM VAZAME</t>
  </si>
  <si>
    <t>MARIA ERNESTINA NATIVIDADE ANTUNES PROFESSORA</t>
  </si>
  <si>
    <t>RUA DOUTOR JOAO MUNHOZ</t>
  </si>
  <si>
    <t>E032612A@EDUCACAO.SP.GOV.BR</t>
  </si>
  <si>
    <t>JOUBERT DE CARVALHO DR</t>
  </si>
  <si>
    <t>E030089A@EDUCACAO.SP.GOV.BR</t>
  </si>
  <si>
    <t>NANCY DE OLIVEIRA FIDALGO PROFA</t>
  </si>
  <si>
    <t xml:space="preserve">MIGUEL ARCANJO DUTRA </t>
  </si>
  <si>
    <t>E923285A@EDUCACAO.SP.GOV.BR</t>
  </si>
  <si>
    <t>MAGALI VALERIO PROFESSORA</t>
  </si>
  <si>
    <t>E924957A@EDUCACAO.SP.GOV.BR</t>
  </si>
  <si>
    <t>OTONIEL ASSIS DE HOLANDA</t>
  </si>
  <si>
    <t>CHACARA COCAIA</t>
  </si>
  <si>
    <t xml:space="preserve">ACACIA-MIMOSA </t>
  </si>
  <si>
    <t>E925299A@EDUCACAO.SP.GOV.BR</t>
  </si>
  <si>
    <t>JOSE AMARO RODRIGUES</t>
  </si>
  <si>
    <t>E020230A@EDUCACAO.SP.GOV.BR</t>
  </si>
  <si>
    <t>LIENETTE AVALONE RIBEIRO PROFA</t>
  </si>
  <si>
    <t>PARQUE SANTA MARIA</t>
  </si>
  <si>
    <t>LICINIO ALVES DA CRUZ PROFESSOR</t>
  </si>
  <si>
    <t>E903309A@EDUCACAO.SP.GOV.BR</t>
  </si>
  <si>
    <t>SUELI DA SILVEIRA MARIN BATISTA PROFESSORA</t>
  </si>
  <si>
    <t>JARDIM ARAPUA</t>
  </si>
  <si>
    <t>E049700A@EDUCACAO.SP.GOV.BR</t>
  </si>
  <si>
    <t>ENGENHO</t>
  </si>
  <si>
    <t>CHACARA SAO ROQUE, KM 10</t>
  </si>
  <si>
    <t>CEL JTO A EE MARIA ANGERAMI SCALAMANDRE</t>
  </si>
  <si>
    <t xml:space="preserve">RUA QUATRO </t>
  </si>
  <si>
    <t>RUA PROFESSORA IVANI MARIA PAES</t>
  </si>
  <si>
    <t>E009787A@EDUCACAO.SP.GOV.BR</t>
  </si>
  <si>
    <t>CARMELA CHIARA GINEFRA PROFESSORA</t>
  </si>
  <si>
    <t>E913017A@EDUCACAO.SP.GOV.BR</t>
  </si>
  <si>
    <t>PRACA CAPITAO FRANCISCO RIBEIRO DA COSTA</t>
  </si>
  <si>
    <t>E019057A@EDUCACAO.SP.GOV.BR</t>
  </si>
  <si>
    <t>LOBO</t>
  </si>
  <si>
    <t>ARY MONTEIRO GALVAO PROFESSOR</t>
  </si>
  <si>
    <t>RUA DOUTOR LAFAIETE ALVARO DE SOUSA CAMARGO</t>
  </si>
  <si>
    <t>E018557A@EDUCACAO.SP.GOV.BR</t>
  </si>
  <si>
    <t>ELIANA ANDRES DE ALMEIDA SOUZA PROFESSORA</t>
  </si>
  <si>
    <t>VILA ALICIA</t>
  </si>
  <si>
    <t>RUA EDUARDA RIOS TREVISAN</t>
  </si>
  <si>
    <t>E923874A@EDUCACAO.SP.GOV.BR</t>
  </si>
  <si>
    <t>PAULO LAURO DR</t>
  </si>
  <si>
    <t xml:space="preserve">VITALINO DOS SANTOS </t>
  </si>
  <si>
    <t>E048641A@EDUCACAO.SP.GOV.BR</t>
  </si>
  <si>
    <t>CENTRO DE ATENDIMENTO SOC EDUC AO ADOLESC IRAPURU II CI</t>
  </si>
  <si>
    <t>IRV KM 6</t>
  </si>
  <si>
    <t>PEDAGCASAIRAPURU2@FUNDACAOCASA.SP.GOV.BR</t>
  </si>
  <si>
    <t>HILTON REIS SANTOS PROF</t>
  </si>
  <si>
    <t>KM 45,8</t>
  </si>
  <si>
    <t>E005344A@EDUCACAO.SP.GOV.BR</t>
  </si>
  <si>
    <t>SAO JOAO EVANGELISTA</t>
  </si>
  <si>
    <t xml:space="preserve">FORTE CANANEIA </t>
  </si>
  <si>
    <t>E003273A@EDUCACAO.SP.GOV.BR</t>
  </si>
  <si>
    <t>DIOGENES DUARTE PAES</t>
  </si>
  <si>
    <t xml:space="preserve">FLAVIO QUEIROZ NOVAES </t>
  </si>
  <si>
    <t>E019859A@EDUCACAO.SP.GOV.BR</t>
  </si>
  <si>
    <t>CONDOMINIO CARIOBA RECANTO MARISA</t>
  </si>
  <si>
    <t>E925317A@EDUCACAO.SP.GOV.BR</t>
  </si>
  <si>
    <t>IRACEMA DE OLIVEIRA CARLOS PROFA</t>
  </si>
  <si>
    <t>VILA IZOLINA</t>
  </si>
  <si>
    <t>AVENIDA ENGENHEIRO IVANIL FRANSCISCHINI</t>
  </si>
  <si>
    <t>E047491A@EDUCACAO.SP.GOV.BR</t>
  </si>
  <si>
    <t>RUA PADRE HANS KLEIN</t>
  </si>
  <si>
    <t>E925305A@EDUCACAO.SP.GOV.BR</t>
  </si>
  <si>
    <t>JARDIM ARACY</t>
  </si>
  <si>
    <t>JOANA MOTTA PROFESSORA</t>
  </si>
  <si>
    <t>E009404A@EDUCACAO.SP.GOV.BR</t>
  </si>
  <si>
    <t>ARTHUR RICCI MONSENHOR DOUTOR</t>
  </si>
  <si>
    <t>RUA PEDRO MARCHI</t>
  </si>
  <si>
    <t>E910521A@EDUCACAO.SP.GOV.BR</t>
  </si>
  <si>
    <t>BARAO DE SURUI</t>
  </si>
  <si>
    <t>PRACA PAULO SETUBAL</t>
  </si>
  <si>
    <t>E016627A@EDUCACAO.SP.GOV.BR</t>
  </si>
  <si>
    <t>JARDIM SCANDIA</t>
  </si>
  <si>
    <t>FRANCISCO DE ASSIS GONCALVES CORONEL</t>
  </si>
  <si>
    <t>E017985A@EDUCACAO.SP.GOV.BR</t>
  </si>
  <si>
    <t>CEEJA DE SAO JOSE DOS CAMPOS</t>
  </si>
  <si>
    <t xml:space="preserve">CLAUDINO PRISCO </t>
  </si>
  <si>
    <t>E980195A@EDUCACAO.SP.GOV.BR</t>
  </si>
  <si>
    <t>ROMULO PERO PROFESSOR</t>
  </si>
  <si>
    <t>E000668A@EDUCACAO.SP.GOV.BR</t>
  </si>
  <si>
    <t>IGNES CORREA ALLEN PROFESSORA</t>
  </si>
  <si>
    <t>VILA NACOES</t>
  </si>
  <si>
    <t>E007262A@EDUCACAO.SP.GOV.BR</t>
  </si>
  <si>
    <t>CENTRO DE ATEND SOCIOEDUC AO ADOLESC DE TAUBATE CI</t>
  </si>
  <si>
    <t>PEDAGCASATAUBATE@CASA.SP.GOV.BR</t>
  </si>
  <si>
    <t>SILVERIO SAO JOAO PROF</t>
  </si>
  <si>
    <t>ANTONIO XAVIER DE MENDONCA QUADRA DOUTOR</t>
  </si>
  <si>
    <t>E025461A@EDUCACAO.SP.GOV.BR</t>
  </si>
  <si>
    <t>ANA ROSA DE ARAUJO DONA</t>
  </si>
  <si>
    <t>RUA EDEN</t>
  </si>
  <si>
    <t>E004169A@EDUCACAO.SP.GOV.BR</t>
  </si>
  <si>
    <t>MARIA CATHARINA COMINO</t>
  </si>
  <si>
    <t>E042067A@EDUCACAO.SP.GOV.BR</t>
  </si>
  <si>
    <t>CELSO PIVA PROFESSOR</t>
  </si>
  <si>
    <t>RUA NISAL</t>
  </si>
  <si>
    <t>E923761A@EDUCACAO.SP.GOV.BR</t>
  </si>
  <si>
    <t>JULIA RIBEIRO BRETAS PROFA</t>
  </si>
  <si>
    <t>ENCAPOEIRADO</t>
  </si>
  <si>
    <t>RUA EMIDIO PAULUS</t>
  </si>
  <si>
    <t>E912013A@EDUCACAO.SP.GOV.BR</t>
  </si>
  <si>
    <t>RUA WALTER PEREIRA DE LIMA</t>
  </si>
  <si>
    <t>E925548A@EDUCACAO.SP.GOV.BR</t>
  </si>
  <si>
    <t>ORESTES ROSOLIA PROF</t>
  </si>
  <si>
    <t>JERONIMO MACHADO PADRE</t>
  </si>
  <si>
    <t>E044295A@EDUCACAO.SP.GOV.BR</t>
  </si>
  <si>
    <t>ALICE MARQUES DA SILVA ROCHA</t>
  </si>
  <si>
    <t xml:space="preserve">PARAGUASSU </t>
  </si>
  <si>
    <t>E922365A@EDUCACAO.SP.GOV.BR</t>
  </si>
  <si>
    <t>PEDRO VOSS PROFESSOR</t>
  </si>
  <si>
    <t>RUA JOSE DE MAGALHAES</t>
  </si>
  <si>
    <t>E004856A@EDUCACAO.SP.GOV.BR</t>
  </si>
  <si>
    <t>FLEURIDES CAVALLINI MENECHINO PROFA</t>
  </si>
  <si>
    <t>E031112A@EDUCACAO.SP.GOV.BR</t>
  </si>
  <si>
    <t>ALZIRA FRANCO PROFESSORA</t>
  </si>
  <si>
    <t>RUA CONDESSA DE VIMIEIRO</t>
  </si>
  <si>
    <t>E013353A@EDUCACAO.SP.GOV.BR</t>
  </si>
  <si>
    <t>JOAO PINHEIRO CORREA</t>
  </si>
  <si>
    <t xml:space="preserve">RUA OLIMPIA ROSA DA SILVA </t>
  </si>
  <si>
    <t>E032347A@EDUCACAO.SP.GOV.BR</t>
  </si>
  <si>
    <t>AGROVILA 3</t>
  </si>
  <si>
    <t>FRANCISCO ANTONINO PREFEITO</t>
  </si>
  <si>
    <t>PRACA SANTOS DUMONT</t>
  </si>
  <si>
    <t>E030478A@EDUCACAO.SP.GOV.BR</t>
  </si>
  <si>
    <t>RAUL ANTONIO FRAGOSO PROFESSOR</t>
  </si>
  <si>
    <t xml:space="preserve">CHARLES SILVER </t>
  </si>
  <si>
    <t>E901672A@EDUCACAO.SP.GOV.BR</t>
  </si>
  <si>
    <t>CEL JTO A EE JOAO ROSA CEL</t>
  </si>
  <si>
    <t>CENTRO ATEND SOCIO-EDUC ADOLESCENTE VITORIA REGIA LINS - CI</t>
  </si>
  <si>
    <t>CASAVITORIAREGIA@FUNDACAOCASA.SP.GOV.BR</t>
  </si>
  <si>
    <t>CAROLINA LOPES DE ALMEIDA PROFA</t>
  </si>
  <si>
    <t>JARDIM FONTE DO CASTELO</t>
  </si>
  <si>
    <t xml:space="preserve">NELSON MIRANDA E SILVA </t>
  </si>
  <si>
    <t>E025483A@EDUCACAO.SP.GOV.BR</t>
  </si>
  <si>
    <t>TIDE SETUBAL</t>
  </si>
  <si>
    <t xml:space="preserve">JAIME BARCELOS </t>
  </si>
  <si>
    <t>E037345A@EDUCACAO.SP.GOV.BR</t>
  </si>
  <si>
    <t>EUCLIDES DE CARVALHO CAMPOS PROF</t>
  </si>
  <si>
    <t xml:space="preserve">VILA NOVA BOTUCATU </t>
  </si>
  <si>
    <t>RUA ANGELINO DE OLIVEIRA</t>
  </si>
  <si>
    <t>E014837A@EDUCACAO.SP.GOV.BR</t>
  </si>
  <si>
    <t xml:space="preserve">FRANCISCO PEIXOTO </t>
  </si>
  <si>
    <t>E005204A@EDUCACAO.SP.GOV.BR</t>
  </si>
  <si>
    <t>ROSA MARIA DE SOUZA PROFESSORA</t>
  </si>
  <si>
    <t>TRAVESSA TOTO ROCHA</t>
  </si>
  <si>
    <t>E924192A@EDUCACAO.SP.GOV.BR</t>
  </si>
  <si>
    <t>CEL JTO A EE JOAO CRUZ</t>
  </si>
  <si>
    <t>RUA PREFEITO PAULO NOVAES</t>
  </si>
  <si>
    <t>FERNANDO MAURO PIRES DA ROCHA DEPUTADO</t>
  </si>
  <si>
    <t xml:space="preserve">JOSE PINTO </t>
  </si>
  <si>
    <t>PREFEITO ORLANDO LEME FRANCO</t>
  </si>
  <si>
    <t>JARDIM ARIANA</t>
  </si>
  <si>
    <t>RUA ERMELINDO NERI</t>
  </si>
  <si>
    <t>E070270A@EDUCACAO.SP.GOV.BR</t>
  </si>
  <si>
    <t>JOSE AUGUSTO LOPES BORGES PROF</t>
  </si>
  <si>
    <t xml:space="preserve">CRISTIANO OLSEN </t>
  </si>
  <si>
    <t>LOPES RODRIGUES DOUTOR</t>
  </si>
  <si>
    <t>PRACA DOUTOR LOPES RODRIGUES</t>
  </si>
  <si>
    <t>E025847A@EDUCACAO.SP.GOV.BR</t>
  </si>
  <si>
    <t>EDUARDO CORREA DA COSTA JUNIOR DOUTOR</t>
  </si>
  <si>
    <t>E011290A@EDUCACAO.SP.GOV.BR</t>
  </si>
  <si>
    <t>CENTRO ATEND SOCIO EDUC - CASA ARACATUBA - CI</t>
  </si>
  <si>
    <t>ONDINA PINTO GONZALEZ PROFESSORA</t>
  </si>
  <si>
    <t xml:space="preserve">JARDIM  MORUMBI </t>
  </si>
  <si>
    <t>RUA MARIO BOSCO</t>
  </si>
  <si>
    <t>E900515A@EDUCACAO.SP.GOV.BR</t>
  </si>
  <si>
    <t>MARIA APARECIDA SOARES DE LUCCA PROFESSORA</t>
  </si>
  <si>
    <t>RUA LEONTINA I  RUEDA</t>
  </si>
  <si>
    <t>E904004A@EDUCACAO.SP.GOV.BR</t>
  </si>
  <si>
    <t>CENTRO DE DETENCAO PROVISORIA DE JUNDIAI</t>
  </si>
  <si>
    <t xml:space="preserve">AUGUSTA ZORZI BARADEL </t>
  </si>
  <si>
    <t>FRANCO CORONEL</t>
  </si>
  <si>
    <t>E021465A@EDUCACAO.SP.GOV.BR</t>
  </si>
  <si>
    <t>JARDIM DOS PIRES I</t>
  </si>
  <si>
    <t>JARDIM PIRES I</t>
  </si>
  <si>
    <t xml:space="preserve">OSWALDO CONTADOR </t>
  </si>
  <si>
    <t>E561010A@EDUCACAO.SP.GOV.BR</t>
  </si>
  <si>
    <t>GUILHERME KUHLMANN</t>
  </si>
  <si>
    <t>LARGO DA LAPA</t>
  </si>
  <si>
    <t>E003612A@EDUCACAO.SP.GOV.BR</t>
  </si>
  <si>
    <t>NICOLA MASTROCOLA</t>
  </si>
  <si>
    <t>E026682A@EDUCACAO.SP.GOV.BR</t>
  </si>
  <si>
    <t>ROSANA SUELI FUNARI PROFESSORA</t>
  </si>
  <si>
    <t>ESTRADA SAO JOSE</t>
  </si>
  <si>
    <t>E040666A@EDUCACAO.SP.GOV.BR</t>
  </si>
  <si>
    <t>OCTALLES MARCONDES FERREIRA</t>
  </si>
  <si>
    <t xml:space="preserve">DANCA DE ANITRA </t>
  </si>
  <si>
    <t>E035622A@EDUCACAO.SP.GOV.BR</t>
  </si>
  <si>
    <t>VERA LUCIA TORRES RODRIGUES AFFONSO PROFESSORA</t>
  </si>
  <si>
    <t>RUA DOUTOR PRUDENTE DE MORAES</t>
  </si>
  <si>
    <t>E910193A@EDUCACAO.SP.GOV.BR</t>
  </si>
  <si>
    <t>AVENIDA PADRE ATILIO</t>
  </si>
  <si>
    <t>E019902A@EDUCACAO.SP.GOV.BR</t>
  </si>
  <si>
    <t>ISALTINO DE MELLO PROFESSOR</t>
  </si>
  <si>
    <t>E005216A@EDUCACAO.SP.GOV.BR</t>
  </si>
  <si>
    <t>HELIO HELENE</t>
  </si>
  <si>
    <t>RUA GURGUEIA</t>
  </si>
  <si>
    <t>E283885A@EDUCACAO.SP.GOV.BR</t>
  </si>
  <si>
    <t>VEIGA DE MIRANDA MINISTRO</t>
  </si>
  <si>
    <t>E036869A@EDUCACAO.SP.GOV.BR</t>
  </si>
  <si>
    <t>DANDOLO FREDIANI PROFESSOR</t>
  </si>
  <si>
    <t>E004558A@EDUCACAO.SP.GOV.BR</t>
  </si>
  <si>
    <t>JOAQUINA DE CASTRO AZEVEDO</t>
  </si>
  <si>
    <t>JARDM LAZARO HONORIO DE OLIVEIRA</t>
  </si>
  <si>
    <t>RUA BENEDITO GRANCO</t>
  </si>
  <si>
    <t>E191346A@EDUCACAO.SP.GOV.BR</t>
  </si>
  <si>
    <t>PAULO IDEVAR FERRAREZI SUPERVISOR</t>
  </si>
  <si>
    <t>RUA SEBASTIAO PEREIRA MACHADO</t>
  </si>
  <si>
    <t>E908629A@EDUCACAO.SP.GOV.BR</t>
  </si>
  <si>
    <t>ALDEIA DE BARUERI</t>
  </si>
  <si>
    <t>RUA RIO PARANA</t>
  </si>
  <si>
    <t>E009912A@EDUCACAO.SP.GOV.BR</t>
  </si>
  <si>
    <t>MARIO FIORANTE PROFESSOR</t>
  </si>
  <si>
    <t>RUA PROFESSOR JOAO TEIXEIRA</t>
  </si>
  <si>
    <t>E916080A@EDUCACAO.SP.GOV.BR</t>
  </si>
  <si>
    <t>SOUZA QUEIROZ BARAO DE</t>
  </si>
  <si>
    <t>E002665A@EDUCACAO.SP.GOV.BR</t>
  </si>
  <si>
    <t>CEL JTO A EE ELIAS DE MELLO AYRES PROFESSOR</t>
  </si>
  <si>
    <t xml:space="preserve">FERNANDO FEBELIANO DA COSTA </t>
  </si>
  <si>
    <t>ISMAEL DA SILVA JUNIOR PROFESSOR</t>
  </si>
  <si>
    <t xml:space="preserve">JOAO BATISTA DE ALMEIDA </t>
  </si>
  <si>
    <t>E046516A@EDUCACAO.SP.GOV.BR</t>
  </si>
  <si>
    <t>JOSE DOS SANTOS</t>
  </si>
  <si>
    <t>JOSE GONCALVES VALENTIM</t>
  </si>
  <si>
    <t>E027259A@EDUCACAO.SP.GOV.BR</t>
  </si>
  <si>
    <t>ADAIL LUIZ MILLER DOUTOR</t>
  </si>
  <si>
    <t>E008936A@EDUCACAO.SP.GOV.BR</t>
  </si>
  <si>
    <t>TOCHICHICO YOCHICAVA PROFESSOR</t>
  </si>
  <si>
    <t>ALCIDES CORREA PROFESSOR</t>
  </si>
  <si>
    <t>ALTO BOA VISTA</t>
  </si>
  <si>
    <t>RUA MOREIRA DE OLIVEIRA</t>
  </si>
  <si>
    <t>E023930A@EDUCACAO.SP.GOV.BR</t>
  </si>
  <si>
    <t>OSWALDO WALDER PROFESSOR</t>
  </si>
  <si>
    <t>ADOLFINO DE ARRUDA CASTANHO PROFESSOR</t>
  </si>
  <si>
    <t>PROFESSORA ANA MARIA LELIS DA SILVA</t>
  </si>
  <si>
    <t>E004200A@EDUCACAO.SP.GOV.BR</t>
  </si>
  <si>
    <t>GUSTAVO MARCONDES</t>
  </si>
  <si>
    <t>AVENIDA PADRE ALMEIDA GARRET</t>
  </si>
  <si>
    <t>E018338A@EDUCACAO.SP.GOV.BR</t>
  </si>
  <si>
    <t>ODAIR MARTINIANO DA SILVA MANDELA</t>
  </si>
  <si>
    <t>RUA CACHOEIRA NOVA</t>
  </si>
  <si>
    <t>E925433A@EDUCACAO.SP.GOV.BR</t>
  </si>
  <si>
    <t>ALICE ROMANOS PROFESSORA</t>
  </si>
  <si>
    <t>JARDIM LUELLA</t>
  </si>
  <si>
    <t>RUA PROFESSORA LUIZA HIDAKA</t>
  </si>
  <si>
    <t>E902949A@EDUCACAO.SP.GOV.BR</t>
  </si>
  <si>
    <t>BENEDITO MACIEL ARANTES PROFESSOR</t>
  </si>
  <si>
    <t>RUA ANTONIO PACCAGNELLA</t>
  </si>
  <si>
    <t>E900734A@EDUCACAO.SP.GOV.BR</t>
  </si>
  <si>
    <t>EUNICE BUENO ROMEIRO PROFESSORA</t>
  </si>
  <si>
    <t>E046802A@EDUCACAO.SP.GOV.BR</t>
  </si>
  <si>
    <t>JOSE MARTINS DE TOLEDO PROFESSOR</t>
  </si>
  <si>
    <t>RESIDENCIAL TERRAS DE ARTEMIS (ARTEMIS)</t>
  </si>
  <si>
    <t xml:space="preserve">JULIO QUINELATTO </t>
  </si>
  <si>
    <t>E021209A@EDUCACAO.SP.GOV.BR</t>
  </si>
  <si>
    <t>FRANCISCO PRISCO</t>
  </si>
  <si>
    <t xml:space="preserve">DIADEMA </t>
  </si>
  <si>
    <t>E904946A@EDUCACAO.SP.GOV.BR</t>
  </si>
  <si>
    <t>ADELINO PETERS</t>
  </si>
  <si>
    <t>AVENIDA DOUTOR ANTONIO DEFINE</t>
  </si>
  <si>
    <t>ERNESTINA LOUREIRO MIRANDA PROFA</t>
  </si>
  <si>
    <t xml:space="preserve">SANTINO LEME DE ALMEIDA </t>
  </si>
  <si>
    <t>E046899A@EDUCACAO.SP.GOV.BR</t>
  </si>
  <si>
    <t>MANOEL TABACOW HIDAL PROFESSOR</t>
  </si>
  <si>
    <t xml:space="preserve">MANUEL DE MACEDO </t>
  </si>
  <si>
    <t>E041048A@EDUCACAO.SP.GOV.BR</t>
  </si>
  <si>
    <t>PROFESSOR BENEDITO CELIO DE SIQUEIRA</t>
  </si>
  <si>
    <t>E925172A@EDUCACAO.SP.GOV.BR</t>
  </si>
  <si>
    <t xml:space="preserve">PEDRO LOPES DE ALMEIDA </t>
  </si>
  <si>
    <t>JUSTINO MARCONDES RANGEL PROFESSOR</t>
  </si>
  <si>
    <t>ESTRADA DO CUPI</t>
  </si>
  <si>
    <t>E041166A@EDUCACAO.SP.GOV.BR</t>
  </si>
  <si>
    <t>DORVALINO ABILIO TEIXEIRA</t>
  </si>
  <si>
    <t>RUA DORVALINO ABILIO TEIXEIRA</t>
  </si>
  <si>
    <t>E010364A@EDUCACAO.SP.GOV.BR</t>
  </si>
  <si>
    <t>AUGUSTO DE OLIVEIRA JORDAO PROFESSOR</t>
  </si>
  <si>
    <t>( ANTIGO JARDIM MARAVILHA)</t>
  </si>
  <si>
    <t>RUA COMENDADOR JOSE SILVA ARAUJO</t>
  </si>
  <si>
    <t>E921397A@EDUCACAO.SP.GOV.BR</t>
  </si>
  <si>
    <t>ARCANGELO SFORCIM</t>
  </si>
  <si>
    <t xml:space="preserve">SERRA DA MOEDA </t>
  </si>
  <si>
    <t>E910788A@EDUCACAO.SP.GOV.BR</t>
  </si>
  <si>
    <t>MANOEL SILVEIRA BUENO</t>
  </si>
  <si>
    <t>E024843A@EDUCACAO.SP.GOV.BR</t>
  </si>
  <si>
    <t>JERONYMO MONTEIRO</t>
  </si>
  <si>
    <t>E005460A@EDUCACAO.SP.GOV.BR</t>
  </si>
  <si>
    <t>JOAO SOLIDARIO PEDROSO PROF</t>
  </si>
  <si>
    <t>SANTO ONOFRE</t>
  </si>
  <si>
    <t>E017322A@EDUCACAO.SP.GOV.BR</t>
  </si>
  <si>
    <t>LYSANIAS DE OLIVEIRA CAMPOS PROF</t>
  </si>
  <si>
    <t>E047405A@EDUCACAO.SP.GOV.BR</t>
  </si>
  <si>
    <t>ELVIRA SILVA PROFESSORA</t>
  </si>
  <si>
    <t>E039056A@EDUCACAO.SP.GOV.BR</t>
  </si>
  <si>
    <t>JARDIM FORTALEZA II</t>
  </si>
  <si>
    <t xml:space="preserve">ROBERTO MAGALHAES </t>
  </si>
  <si>
    <t>E411292A@EDUCACAO.SP.GOV.BR</t>
  </si>
  <si>
    <t>E904284A@EDUCACAO.SP.GOV.BR</t>
  </si>
  <si>
    <t>IVETE VARGAS DEPUTADA</t>
  </si>
  <si>
    <t>E904491A@EDUCACAO.SP.GOV.BR</t>
  </si>
  <si>
    <t>DOMINGOS DE SOUZA PREFEITO</t>
  </si>
  <si>
    <t>E038775A@EDUCACAO.SP.GOV.BR</t>
  </si>
  <si>
    <t>IZABEL FERREIRA DOS SANTOS PROFESSORA DONA BELINHA</t>
  </si>
  <si>
    <t xml:space="preserve">CIRIACO </t>
  </si>
  <si>
    <t>E900114A@EDUCACAO.SP.GOV.BR</t>
  </si>
  <si>
    <t>JOSE MARIA RODRIGUES LEITE PROFESSOR</t>
  </si>
  <si>
    <t xml:space="preserve">DIMITRI SENSAUD DE LAVOUD </t>
  </si>
  <si>
    <t>E010716A@EDUCACAO.SP.GOV.BR</t>
  </si>
  <si>
    <t>CLAY PRESGRAVE DO AMARAL ENGENHEIRO</t>
  </si>
  <si>
    <t>ANA DIAS</t>
  </si>
  <si>
    <t>AVENIDA ENGENHEIRO CLAY PRESGRAVE DO AMARAL</t>
  </si>
  <si>
    <t>E034812A@EDUCACAO.SP.GOV.BR</t>
  </si>
  <si>
    <t>CRISTIANO OSORIO DE OLIVEIRA CORONEL</t>
  </si>
  <si>
    <t>AVENIDA DOUTOR OSCAR PIRAJA MARTINS</t>
  </si>
  <si>
    <t>E020692A@EDUCACAO.SP.GOV.BR</t>
  </si>
  <si>
    <t>MIZUHO ABUNDANCIA</t>
  </si>
  <si>
    <t xml:space="preserve">COOPERATIVA </t>
  </si>
  <si>
    <t>E009015A@EDUCACAO.SP.GOV.BR</t>
  </si>
  <si>
    <t>JARDIM MARIA HELENA I</t>
  </si>
  <si>
    <t>E049025A@EDUCACAO.SP.GOV.BR</t>
  </si>
  <si>
    <t xml:space="preserve">FRANCISCO DA COSTA GUEDES </t>
  </si>
  <si>
    <t>AVENIDA DAS CEREJEIRAS</t>
  </si>
  <si>
    <t>E037370A@EDUCACAO.SP.GOV.BR</t>
  </si>
  <si>
    <t>MARIA CRISTINA DE SOUZA LOBO PROFESSORA</t>
  </si>
  <si>
    <t xml:space="preserve">ANGRA DOS REIS </t>
  </si>
  <si>
    <t>E462019A@EDUCACAO.SP.GOV.BR</t>
  </si>
  <si>
    <t>MANOEL GONCALVES PROF</t>
  </si>
  <si>
    <t>RUA SEBASTIO FAUSTINO MARTINS</t>
  </si>
  <si>
    <t>E007997A@EDUCACAO.SP.GOV.BR</t>
  </si>
  <si>
    <t>MARIA TERESA DO ESPIRITO SANTO</t>
  </si>
  <si>
    <t>GODINHOS</t>
  </si>
  <si>
    <t>ESTRADA DOS LAVRADORES</t>
  </si>
  <si>
    <t>E918908A@EDUCACAO.SP.GOV.BR</t>
  </si>
  <si>
    <t>YONE DIAS DE AGUIAR PROFESSORA</t>
  </si>
  <si>
    <t>E030363A@EDUCACAO.SP.GOV.BR</t>
  </si>
  <si>
    <t>JOAO ADORNO VASSAO</t>
  </si>
  <si>
    <t>E034939A@EDUCACAO.SP.GOV.BR</t>
  </si>
  <si>
    <t>ALMERINDA RODRIGUES PROFA</t>
  </si>
  <si>
    <t xml:space="preserve">JANDAIA DO SUL </t>
  </si>
  <si>
    <t>E047348A@EDUCACAO.SP.GOV.BR</t>
  </si>
  <si>
    <t>FORCA AEREA BRASILEIRA</t>
  </si>
  <si>
    <t xml:space="preserve">ARMANDO MAMEDE JUNIOR </t>
  </si>
  <si>
    <t>E036791A@EDUCACAO.SP.GOV.BR</t>
  </si>
  <si>
    <t>SERGIO ROCHA KIEHL PROFESSOR</t>
  </si>
  <si>
    <t>AVENIDA DOUTOR GUILHERME DE ABREU SODRE</t>
  </si>
  <si>
    <t>E916785A@EDUCACAO.SP.GOV.BR</t>
  </si>
  <si>
    <t>BAIRRO CASTELANI</t>
  </si>
  <si>
    <t>PROF NEWTON PIMENTA NEVES</t>
  </si>
  <si>
    <t>E580120A@EDUCACAO.SP.GOV.BR</t>
  </si>
  <si>
    <t xml:space="preserve">MANUEL ONHA </t>
  </si>
  <si>
    <t>PENITENCIARIA COMPACTA DE AVANHANDAVA</t>
  </si>
  <si>
    <t>KM 475</t>
  </si>
  <si>
    <t>PAVANHANDAVA@YAHOO.COM.BR</t>
  </si>
  <si>
    <t>CESARIO CARLOS DE ALMEIDA</t>
  </si>
  <si>
    <t>VILA FELIX</t>
  </si>
  <si>
    <t>E016536A@EDUCACAO.SP.GOV.BR</t>
  </si>
  <si>
    <t>NORBERTO DE SOUZA PINTO PROF DOUTOR</t>
  </si>
  <si>
    <t>RUA JEAN PAUL SARTRE</t>
  </si>
  <si>
    <t>E018910A@EDUCACAO.SP.GOV.BR</t>
  </si>
  <si>
    <t>VILA SAO JOAQUIM II</t>
  </si>
  <si>
    <t>E910570A@EDUCACAO.SP.GOV.BR</t>
  </si>
  <si>
    <t>CEL JTO A EE PROF CARLOS ALBERTO DE OLIVEIRA</t>
  </si>
  <si>
    <t xml:space="preserve">RUA DOUTOR LUIZ PIZZA </t>
  </si>
  <si>
    <t>E428760A@EDUCACAO.SP.GOV.BR</t>
  </si>
  <si>
    <t>PROFESSORA MARIANA APARECIDA TODESCATO</t>
  </si>
  <si>
    <t>ALAMEDA DAS TIPUANAS</t>
  </si>
  <si>
    <t>E191516A@EDUCACAO.SP.GOV.BR</t>
  </si>
  <si>
    <t>RUBENS MOREIRA DA ROCHA PROFESSOR</t>
  </si>
  <si>
    <t xml:space="preserve">ALFREDO MALUF </t>
  </si>
  <si>
    <t>E008746A@EDUCACAO.SP.GOV.BR</t>
  </si>
  <si>
    <t>E462688A@EDUCACAO.SP.GOV.BR</t>
  </si>
  <si>
    <t>NORBERTO MAYER FILHO DEPUTADO</t>
  </si>
  <si>
    <t>MANUEL LUIS DE VERGUEIRO PADRE</t>
  </si>
  <si>
    <t>E001961A@EDUCACAO.SP.GOV.BR</t>
  </si>
  <si>
    <t>SIMON BOLIVAR</t>
  </si>
  <si>
    <t>RUA AIACA</t>
  </si>
  <si>
    <t>E007535A@EDUCACAO.SP.GOV.BR</t>
  </si>
  <si>
    <t>CUSTODIO JOSE DE MELLO ALMIRANTE</t>
  </si>
  <si>
    <t xml:space="preserve">ALICANTE </t>
  </si>
  <si>
    <t>E002574A@EDUCACAO.SP.GOV.BR</t>
  </si>
  <si>
    <t>ARLINDO AQUINO DE OLIVEIRA DOUTOR</t>
  </si>
  <si>
    <t>E006804A@EDUCACAO.SP.GOV.BR</t>
  </si>
  <si>
    <t>PASCOAL MAIMONI FILHO PROFESSOR</t>
  </si>
  <si>
    <t xml:space="preserve">TELHA </t>
  </si>
  <si>
    <t>E908859A@EDUCACAO.SP.GOV.BR</t>
  </si>
  <si>
    <t>BARNABE</t>
  </si>
  <si>
    <t>PRACA CORREA DE MELO</t>
  </si>
  <si>
    <t>E011903A@EDUCACAO.SP.GOV.BR</t>
  </si>
  <si>
    <t>CEEJA MAX DADA GALLIZZI</t>
  </si>
  <si>
    <t>E980183A@EDUCACAO.SP.GOV.BR</t>
  </si>
  <si>
    <t>JOAO XXIII</t>
  </si>
  <si>
    <t>AVENIDA VATICANO</t>
  </si>
  <si>
    <t>E904173A@EDUCACAO.SP.GOV.BR</t>
  </si>
  <si>
    <t>ANNITA GUASTINI EIRAS PROFESSORA</t>
  </si>
  <si>
    <t>VILA PAULISTANIA</t>
  </si>
  <si>
    <t xml:space="preserve">ILHA DA FIGUEIRA </t>
  </si>
  <si>
    <t>E002720A@EDUCACAO.SP.GOV.BR</t>
  </si>
  <si>
    <t>JOAQUIM SILVADO DOUTOR</t>
  </si>
  <si>
    <t>RUA MONSENHOR MANOEL GOMES</t>
  </si>
  <si>
    <t>E000413A@EDUCACAO.SP.GOV</t>
  </si>
  <si>
    <t>JOSEFINA MARIA BARBOSA PROFESSORA</t>
  </si>
  <si>
    <t>AVENIDA PROFESSOR MARIO MAZAGAO</t>
  </si>
  <si>
    <t>E035658A@EDUCACAO.SP.GOV.BR</t>
  </si>
  <si>
    <t>MARIA DAS DORES FERREIRA DA ROCHA PROFESSORA</t>
  </si>
  <si>
    <t>RUA THEODOMIRO ALVES CORREA</t>
  </si>
  <si>
    <t>E028289A@EDUCACAO.SP.GOV.BR</t>
  </si>
  <si>
    <t>VALDOMIRO SILVEIRA</t>
  </si>
  <si>
    <t>PRACA AFONSO PENA</t>
  </si>
  <si>
    <t>E026335A@EDUCACAO.SP.GOV.BR</t>
  </si>
  <si>
    <t>MARIA DE LOURDES VILELA PROFA</t>
  </si>
  <si>
    <t>BANDEIRA BRANCA II</t>
  </si>
  <si>
    <t>R 1</t>
  </si>
  <si>
    <t>E924912A@EDUCACAO.SP.GOV.BR</t>
  </si>
  <si>
    <t>DJEKUPE AMBA ARANDY</t>
  </si>
  <si>
    <t>E559210A@EDUCACAO.SP.GOV.BR</t>
  </si>
  <si>
    <t>CARLOS ROBERTO GUARIENTO PROFESSOR</t>
  </si>
  <si>
    <t>RUA DOS COLIBRIS</t>
  </si>
  <si>
    <t>E907212A@EDUCACAO.SP.GOV.BR</t>
  </si>
  <si>
    <t>RUA JOAO CACHOEIRA</t>
  </si>
  <si>
    <t>E003773A@EDUCACAO.SP.GOV.BR</t>
  </si>
  <si>
    <t>MARIA ANGELICA MARCONDES PROFA</t>
  </si>
  <si>
    <t>RUA HIGINO MARANGON</t>
  </si>
  <si>
    <t>E026487A@EDUCACAO.SP.GOV.BR</t>
  </si>
  <si>
    <t>FRANCISCO DIAS PASCHOAL PROFESSOR</t>
  </si>
  <si>
    <t xml:space="preserve">LOURIVAL ALVES MORAES </t>
  </si>
  <si>
    <t>E042754A@EDUCACAO.SP.GOV.BR</t>
  </si>
  <si>
    <t>FRANCISCO THOMAZ DE CARVALHO DOUTOR</t>
  </si>
  <si>
    <t>PRACA DOUTOR CARVALHO</t>
  </si>
  <si>
    <t>E019343A@EDUCACAO.SP.GOV.BR</t>
  </si>
  <si>
    <t>CEL JTO A EE FRANCISCO DE OLIVEIRA FARACO PROF</t>
  </si>
  <si>
    <t>ORIZENA DE SOUZA ELENA PROFESSORA</t>
  </si>
  <si>
    <t>AVENIDA CAPITAO DIOGO GOULART</t>
  </si>
  <si>
    <t>E034236A@EDUCACAO.SP.GOV.BR</t>
  </si>
  <si>
    <t>MARIA JOAQUINA DE ARRUDA PROFESSORA</t>
  </si>
  <si>
    <t xml:space="preserve">29 DE AGOSTO </t>
  </si>
  <si>
    <t>E021490A@EDUCACAO.SP.GOV.BR</t>
  </si>
  <si>
    <t>HELY LOPES MEIRELLES</t>
  </si>
  <si>
    <t>E024156A@EDUCACAO.SP.GOV.BR</t>
  </si>
  <si>
    <t>QUEIROZ CORONEL</t>
  </si>
  <si>
    <t>E014072A@EDUCACAO.SP.GOV.BR</t>
  </si>
  <si>
    <t>CENTRO DE PROGRESSAO PENIT DR EDUARDO DE OLIVEIRA VIANNA</t>
  </si>
  <si>
    <t xml:space="preserve">RODOVIA MARECHAL RONDON </t>
  </si>
  <si>
    <t>VITORIO TOGNI CAPITAO</t>
  </si>
  <si>
    <t>ESTRADA 8 DO JACARE</t>
  </si>
  <si>
    <t>E015799A@EDUCACAO.SP.GOV.BR</t>
  </si>
  <si>
    <t>CARLINDO REIS</t>
  </si>
  <si>
    <t xml:space="preserve">JUVENAL GUERRA </t>
  </si>
  <si>
    <t>E007195A@EDUCACAO.SP.GOV.BR</t>
  </si>
  <si>
    <t>CAMPO GRANDE II</t>
  </si>
  <si>
    <t>E924349A@EDUCACAO.SP.GOV.BR</t>
  </si>
  <si>
    <t>CENTRO DE ATEND SOCIOEDUC AO ADOLESCENTE MORRO AZUL CI</t>
  </si>
  <si>
    <t>PEDAGCASAMORROAZUL@FUNDACAOCASA.SP.GOV.BR</t>
  </si>
  <si>
    <t>RUY DE MELLO JUNQUEIRA</t>
  </si>
  <si>
    <t>E920277A@EDUCACAO.SP.GOV.BR</t>
  </si>
  <si>
    <t>CEL JTO A EE ITAEL DE MATOS PROFESSOR</t>
  </si>
  <si>
    <t>ARMANDO VICTORIO BEI</t>
  </si>
  <si>
    <t>E012324A@EDUCACAO.SP.GOV.BR</t>
  </si>
  <si>
    <t>MARIO MARTINS PEREIRA</t>
  </si>
  <si>
    <t>E910181A@EDUCACAO.SP.GOV.BR</t>
  </si>
  <si>
    <t>IRACI SARTORI VIEIRA DA SILVA PROFA</t>
  </si>
  <si>
    <t>AV GALES</t>
  </si>
  <si>
    <t>E005769A@EDUCACAO.SP.GOV.BR</t>
  </si>
  <si>
    <t>CENTRO DE DETENCAO PROVISORIA III PINHEIROS</t>
  </si>
  <si>
    <t>ANTONIO MARIN CRUZ</t>
  </si>
  <si>
    <t>E028332A@EDUCACAO.SP.GOV.BR</t>
  </si>
  <si>
    <t>MARIA ROSA NUCCI PACIFICO HOMEM PROFESSORA</t>
  </si>
  <si>
    <t xml:space="preserve">MARCOS FREIRE </t>
  </si>
  <si>
    <t>E903985A@EDUCACAO.SP.GOV.BR</t>
  </si>
  <si>
    <t>ATILLIO TOGNATO</t>
  </si>
  <si>
    <t xml:space="preserve">PASCOAL PEDUTO </t>
  </si>
  <si>
    <t>E902007A@EDUCACAO.SP.GOV.BR</t>
  </si>
  <si>
    <t>OSCAR RODRIGUES ALVES DR</t>
  </si>
  <si>
    <t>RUA DR JOSE ALVES</t>
  </si>
  <si>
    <t>E020539A@EDUCACAO.SP.GOV.BR</t>
  </si>
  <si>
    <t>ANTONIO SERRALVO SOBRINHO PROF</t>
  </si>
  <si>
    <t xml:space="preserve">JOSE MIGUEL QUADRA </t>
  </si>
  <si>
    <t>Q 19</t>
  </si>
  <si>
    <t>E025215A@EDUCACAO.SP.GOV.BR</t>
  </si>
  <si>
    <t>JOSE MARCATO</t>
  </si>
  <si>
    <t>( ANTIGO JARDIM REY)</t>
  </si>
  <si>
    <t>RUA VISCONDE DE ITABORAI</t>
  </si>
  <si>
    <t>E915749A@EDUCACAO.SP.GOV.BR</t>
  </si>
  <si>
    <t>EDE WILSON GONZAGA PROFESSOR</t>
  </si>
  <si>
    <t xml:space="preserve">GABAO </t>
  </si>
  <si>
    <t>E910715A@EDUCACAO.SP.GOV.BR</t>
  </si>
  <si>
    <t>CENTRO ATEND SOCIOEDUC AO ADOLESCENTE CEDRO CI</t>
  </si>
  <si>
    <t>JD ARPOADOR</t>
  </si>
  <si>
    <t>JOAO SOLIMEO</t>
  </si>
  <si>
    <t>E000036A@EDUCACAO.SP.GOV.BR</t>
  </si>
  <si>
    <t>E017224A@EDUCACAO.SP.GOV.BR</t>
  </si>
  <si>
    <t>BENEDICTO LOSCHI</t>
  </si>
  <si>
    <t>BAIRRO DOS FERNANDES</t>
  </si>
  <si>
    <t xml:space="preserve">SANTO CEOLIN </t>
  </si>
  <si>
    <t>E913078A@EDUCACAO.SP.GOV.BR</t>
  </si>
  <si>
    <t>PENITENCIARIA NELSON MARCONDES DO AMARAL</t>
  </si>
  <si>
    <t>DCTE@P2AVARE.SAP.SP.GOV.BR</t>
  </si>
  <si>
    <t>LUCY FRANCO KOWALSKI PROFESSORA</t>
  </si>
  <si>
    <t>RUA SILVIO PEREIRA DA SILVA</t>
  </si>
  <si>
    <t>E268297A@EDUCACAO.SP.GOV.BR</t>
  </si>
  <si>
    <t>GERALDO MARTINS DOS SANTOS PROFESSOR</t>
  </si>
  <si>
    <t>BAIRRO DO ESPIRITO SANTO</t>
  </si>
  <si>
    <t>E042298A@EDUCACAO.SP.GOV.BR</t>
  </si>
  <si>
    <t>OLIMPIO CATAO</t>
  </si>
  <si>
    <t>E013626A@EDUCACAO.SP.GOV.BR</t>
  </si>
  <si>
    <t>CENTRO DE DETENCAO PROVISORIA DE DIADEMA</t>
  </si>
  <si>
    <t>CARLOS CATTONY PROF</t>
  </si>
  <si>
    <t xml:space="preserve">JACEGUAVA </t>
  </si>
  <si>
    <t>E044436A@EDUCACAO.SP.GOV.BR</t>
  </si>
  <si>
    <t>AZARIAS MENDES PROFESSOR</t>
  </si>
  <si>
    <t>JARDIM CLARICE I</t>
  </si>
  <si>
    <t xml:space="preserve">JOSE DOLLES </t>
  </si>
  <si>
    <t>E908320A@EDUCACAO.SP.GOV.BR</t>
  </si>
  <si>
    <t>MARIA PASTANA MENATO PROFESSORA</t>
  </si>
  <si>
    <t>RUA PROFESSOR ANTONIO NUNES</t>
  </si>
  <si>
    <t>E007924A@EDUCACAO.SP.GOV.BR</t>
  </si>
  <si>
    <t>AURORA COELHO PROFESSORA</t>
  </si>
  <si>
    <t>JARDIM XANGRILA</t>
  </si>
  <si>
    <t>RUA ETIOPIA</t>
  </si>
  <si>
    <t>E920411A@EDUCACAO.SP.GOV.BR</t>
  </si>
  <si>
    <t>ANTONIO DE CARVALHO LEITAO PROFESSOR</t>
  </si>
  <si>
    <t>14-19</t>
  </si>
  <si>
    <t>E032232A@EDUCACAO.SP.GOV.BR</t>
  </si>
  <si>
    <t>PHILOMENA BAYLAO PROFA</t>
  </si>
  <si>
    <t>AV CORONEL SEZEFREDO FAGUNDES</t>
  </si>
  <si>
    <t>E001193A@EDUCACAO.SP.GOV.BR</t>
  </si>
  <si>
    <t>PARQUE ECOLOGICO</t>
  </si>
  <si>
    <t>RUA JAPICHAUA</t>
  </si>
  <si>
    <t>E924258A@EDUCACAO.SP.GOV.BR</t>
  </si>
  <si>
    <t>CONDOMINIO VARGEM GRANDE II</t>
  </si>
  <si>
    <t>E925159A@EDUCACAO.SP.GOV.BR</t>
  </si>
  <si>
    <t>VILA OLINDA II</t>
  </si>
  <si>
    <t>RUA RAINHA ELIZABETH</t>
  </si>
  <si>
    <t>E906475A@EDUCACAO.SP.GOV.BR</t>
  </si>
  <si>
    <t>RUA MARIO ROSARIO LAPENTA</t>
  </si>
  <si>
    <t>NEWTON ESPIRITO SANTO AYRES PROFESSOR</t>
  </si>
  <si>
    <t>E011137A@EDUCACAO.SP.GOV.BR</t>
  </si>
  <si>
    <t>AURELIO ARROBAS MARTINS</t>
  </si>
  <si>
    <t>E023565A@EDUCACAO.SP.GOV.BR</t>
  </si>
  <si>
    <t>CLAUDINEI GARCIA PROFESSOR</t>
  </si>
  <si>
    <t>E924039A@EDUCACAO.SP.GOV.BR</t>
  </si>
  <si>
    <t>DECIO PRATA PREFEITO</t>
  </si>
  <si>
    <t>RUA CLOVIS GOMES OLIVEIRA</t>
  </si>
  <si>
    <t>E030612A@EDUCACAO.SP.GOV.BR</t>
  </si>
  <si>
    <t>OLIMPIO CAMARGO PROF</t>
  </si>
  <si>
    <t>RUA 27 DE MARCO</t>
  </si>
  <si>
    <t>E029993A@EDUCACAO.SP.GOV.BR</t>
  </si>
  <si>
    <t>FIRMINO LADEIRA PROFESSOR</t>
  </si>
  <si>
    <t>E006725A@EDUCACAO.SP.GOV.BR</t>
  </si>
  <si>
    <t>JOSE LEVY CORONEL</t>
  </si>
  <si>
    <t>E021763A@EDUCACAO.SP.GOV.BR</t>
  </si>
  <si>
    <t>MIGUEL PRIANTE CALDERARO DOUTOR</t>
  </si>
  <si>
    <t>RUA PREFEITO PAULO MOREIRA</t>
  </si>
  <si>
    <t>E034393A@EDUCACAO.SP.GOV.BR</t>
  </si>
  <si>
    <t>MARIA DE CAMPOS PIRES MACIEL PROFESSORA</t>
  </si>
  <si>
    <t>E558643A@EDUCACAO.SP.GOV.BR</t>
  </si>
  <si>
    <t>RODRIGUES ALVES</t>
  </si>
  <si>
    <t>E003827A@EDUCACAO.SP.GOV.BR</t>
  </si>
  <si>
    <t>ANECONDES ALVES FERREIRA</t>
  </si>
  <si>
    <t>(ANTIGO JARDIM RUYCE )</t>
  </si>
  <si>
    <t>AVENIDA ELDORADO</t>
  </si>
  <si>
    <t>E923163A@EDUCACAO.SP.GOV.BR</t>
  </si>
  <si>
    <t>HOMEM DE MELLO BARAO</t>
  </si>
  <si>
    <t>RUA ALFREDO PUJOL</t>
  </si>
  <si>
    <t>E000930A@EDUCACAO.SP.GOV.BR</t>
  </si>
  <si>
    <t>PENITENCIARIA CABO P M MARCELO PIRES DA SILVA</t>
  </si>
  <si>
    <t>BAIRRO EDUARDO SAIGH</t>
  </si>
  <si>
    <t>KM 292,5</t>
  </si>
  <si>
    <t xml:space="preserve">RODOVIA EDUARDO SAIGH </t>
  </si>
  <si>
    <t>CTE@ITAI.SAP.SP.GOV.BR</t>
  </si>
  <si>
    <t>JACYRA MOYA MARTINS CARVALHO PROFESSORA</t>
  </si>
  <si>
    <t>ARISTIDES GUILHEM ALMIRANTE</t>
  </si>
  <si>
    <t>E003943A@EDUCACAO.SP.GOV.BR</t>
  </si>
  <si>
    <t>ANIS DABUS DR</t>
  </si>
  <si>
    <t>E025264A@EDUCACAO.SP.GOV.BR</t>
  </si>
  <si>
    <t>TARCISIO ARIOVALDO AMARAL DOM</t>
  </si>
  <si>
    <t>AVENIDA DOUTOR ANTONIO DE LUNA</t>
  </si>
  <si>
    <t>E925780A@EDUCACAO.SP.GOV.BR</t>
  </si>
  <si>
    <t>ARTHUR WEINGRILL</t>
  </si>
  <si>
    <t>RUA MARIA DORES N CHAMMA</t>
  </si>
  <si>
    <t>E041075A@EDUCACAO.SP.GOV.BR</t>
  </si>
  <si>
    <t>JOSE PAPAIZ PROFESSOR</t>
  </si>
  <si>
    <t xml:space="preserve">GERALDO GOMES SANDIM </t>
  </si>
  <si>
    <t>E906281A@EDUCACAO.SP.GOV.BR</t>
  </si>
  <si>
    <t>JULIO BIERRENBACH LIMA PROFESSOR</t>
  </si>
  <si>
    <t xml:space="preserve">VICENTE FUNES MARINS </t>
  </si>
  <si>
    <t>E016317A@EDUCACAO.SP.GOV.BR</t>
  </si>
  <si>
    <t>MANOEL DIAS DE ALMEIDA PROFESSOR</t>
  </si>
  <si>
    <t>RUA JOAQUIM MENDES PEREIRA</t>
  </si>
  <si>
    <t>E021039A@EDUCACAO.SP.GOV.BR</t>
  </si>
  <si>
    <t>CONGONHAS DO CAMPO VISCONDE DE</t>
  </si>
  <si>
    <t>E002112@EDUCACAO.SP.GOV.BR</t>
  </si>
  <si>
    <t>CEL JTO A EE RAUL BRASIL PROFESSOR</t>
  </si>
  <si>
    <t>E985181A@TERRA.COM.BR</t>
  </si>
  <si>
    <t>ZEIKICHI FUKUOKA</t>
  </si>
  <si>
    <t>E007043A@EDUCACAO.SP.GOV.BR</t>
  </si>
  <si>
    <t>ARTHUR LEITE CARRIJO PROF</t>
  </si>
  <si>
    <t>RUA AURELIANO VALADAO FURQUIM</t>
  </si>
  <si>
    <t>E909257A@EDUCACAO.SP.GOV.BR</t>
  </si>
  <si>
    <t>CASTELLO BRANCO</t>
  </si>
  <si>
    <t>E020229A@EDUCACAO.SP.GOV.BR</t>
  </si>
  <si>
    <t>MARIA LUIZA DE ANDRADE MARTINS ROQUE PROFA</t>
  </si>
  <si>
    <t xml:space="preserve">MARCELINO NOGUEIRA JUNIOR </t>
  </si>
  <si>
    <t>E038301A@EDUCACAO.SP.GOV.BR</t>
  </si>
  <si>
    <t>LEA SILVA MORAES PROFA</t>
  </si>
  <si>
    <t>E030557A@EDUCACAO.SP.GOV.BR</t>
  </si>
  <si>
    <t>LUIS ELIAS ATTIE</t>
  </si>
  <si>
    <t>E004112A@EDUCACAO.SP.GOV.BR</t>
  </si>
  <si>
    <t>JARDIM SILVANA</t>
  </si>
  <si>
    <t xml:space="preserve">AGOSTINHO DE CAMPOS </t>
  </si>
  <si>
    <t>E008254A@EDUCACAO.SP.GOV.BR</t>
  </si>
  <si>
    <t>TELMO COELHO FILHO MAJOR</t>
  </si>
  <si>
    <t>E011034A@EDUCACAO.SP.GOV.BR</t>
  </si>
  <si>
    <t>JOITI HIRATA</t>
  </si>
  <si>
    <t>E041026A@EDUCACAO.SP.GOV.BR</t>
  </si>
  <si>
    <t>DULCE ESMERALDA BASILE FERREIRA PROFESSORA</t>
  </si>
  <si>
    <t>RUA FAUSTO RODRIGUES DE OLIVEIRA</t>
  </si>
  <si>
    <t>E924106A@EDUCACAO.SP.GOV.BR</t>
  </si>
  <si>
    <t>ORESTES FERREIRA DE TOLEDO</t>
  </si>
  <si>
    <t>RUA MARECHAL HUMBERTO DE ALENCAR CASTELO BRANCO</t>
  </si>
  <si>
    <t>E028344A@EDUCACAO.SP.GOV.BR</t>
  </si>
  <si>
    <t>SEBASTIAO ALMEIDA OLIVEIRA</t>
  </si>
  <si>
    <t>RUA VALDEVIR OLIVEIRA GUENA</t>
  </si>
  <si>
    <t>E918349A@EDUCACAO.SP.GOV.BR</t>
  </si>
  <si>
    <t>ANTONIO JORGE LIMA PADRE</t>
  </si>
  <si>
    <t>RUA ORLANDO QUEROBIM</t>
  </si>
  <si>
    <t>E925263A@EDUCACAO.SP.GOV.BR</t>
  </si>
  <si>
    <t>MARCIA REGINA MODESTO DE PAULA DA ROCHA PROFESSORA</t>
  </si>
  <si>
    <t>E446038A@EDUCACAO.SP.GOV.BR</t>
  </si>
  <si>
    <t>GUSTAVO PECCININI</t>
  </si>
  <si>
    <t>E904016A@EDUCACAO.SP.GOV.BR</t>
  </si>
  <si>
    <t>PENITENCIARIA II DE GUAREI</t>
  </si>
  <si>
    <t>ESTRADA VICINAL DOMICIANO DE SOUZA</t>
  </si>
  <si>
    <t>FRANCISCA MOURA LUZ PEREIRA PROFESSORA</t>
  </si>
  <si>
    <t>E014060A@EDUCACAO.SP.GOV.BR</t>
  </si>
  <si>
    <t>CEEJA PROFESSORA SILVIA MARIA GOMES PEREIRA LIMA</t>
  </si>
  <si>
    <t>AV DOUTOR QUINZINHO</t>
  </si>
  <si>
    <t>E482468A@EDUCACAO.SP.GOV.BR</t>
  </si>
  <si>
    <t>TADAO SAKAI VEREADOR</t>
  </si>
  <si>
    <t>E040496A@EDUCACAO.SP.GOV.BR</t>
  </si>
  <si>
    <t>PEDRO CALIL PADIS PROFESSOR</t>
  </si>
  <si>
    <t xml:space="preserve">RODRIGUES MONTEMOR </t>
  </si>
  <si>
    <t>E044362A@EDUCACAO.SP.GOV.BR</t>
  </si>
  <si>
    <t>IRACEMA CREM PROFESSORA</t>
  </si>
  <si>
    <t xml:space="preserve">LUIS MARCOLINO </t>
  </si>
  <si>
    <t>E007808A@EDUCACAO.SP.GOV.BR</t>
  </si>
  <si>
    <t>ECA DE QUEIROZ</t>
  </si>
  <si>
    <t>( ANTIGO JARDIM RECANTO)</t>
  </si>
  <si>
    <t>RUA ANTONIO SANCHES MORENO</t>
  </si>
  <si>
    <t>E904685A@EDUCACAO.SP.GOV.BR</t>
  </si>
  <si>
    <t>VILA FARIA</t>
  </si>
  <si>
    <t>ANA MARIA PAGIOSSI</t>
  </si>
  <si>
    <t>E905677A@EDUCACAO.SP.GOV.BR</t>
  </si>
  <si>
    <t>JOSE JULIANO NETO PROFESSOR</t>
  </si>
  <si>
    <t>JOSE INACIO MAJOR</t>
  </si>
  <si>
    <t>E024485A@EDUCACAO.SP.GOV.BR</t>
  </si>
  <si>
    <t>PENITENCIARIA DE MARILIA</t>
  </si>
  <si>
    <t>OSCAR DE MOURA LACERDA PROFESSOR DOUTOR</t>
  </si>
  <si>
    <t xml:space="preserve">MAGID SIMAO TRAD </t>
  </si>
  <si>
    <t>E044659A@EDUCACAO.SP.GOV.BR</t>
  </si>
  <si>
    <t>BENE ANDRADE DONA</t>
  </si>
  <si>
    <t>E014631A@EDUCACAO.SP.GOV.BR</t>
  </si>
  <si>
    <t>AZARIAS LEITE</t>
  </si>
  <si>
    <t>JARDIM DONA LILI</t>
  </si>
  <si>
    <t xml:space="preserve">ADANTE GIGO </t>
  </si>
  <si>
    <t>E043597A@EDUCACAO.SP.GOV.BR</t>
  </si>
  <si>
    <t>MANUEL DOS SANTOS PAIVA</t>
  </si>
  <si>
    <t xml:space="preserve">JOSE DANTAS </t>
  </si>
  <si>
    <t>E006944A@EDUCACAO.SP.GOV.BR</t>
  </si>
  <si>
    <t>JOSE CONTI</t>
  </si>
  <si>
    <t>E025963A@EDUCACAO.SP.GOV.BR</t>
  </si>
  <si>
    <t>JOSE CARLOS NOGUEIRA REVERENDO PROFESSOR</t>
  </si>
  <si>
    <t>RUA  DOS IPES AMARELOS</t>
  </si>
  <si>
    <t>E018855A@EDUCACAO.SP.GOV.BR</t>
  </si>
  <si>
    <t>ARISTON DE OLIVEIRA PROFESSOR TENENTE</t>
  </si>
  <si>
    <t xml:space="preserve">JOAO DA CRUZ E SOUSA </t>
  </si>
  <si>
    <t>E048720A@EDUCACAO.SP.GOV.BR</t>
  </si>
  <si>
    <t>RAUL BRIQUET DOUTOR</t>
  </si>
  <si>
    <t xml:space="preserve">ESCOLASTICA CHALUPPE </t>
  </si>
  <si>
    <t>E010467A@EDUCACAO.SP.GOV.BR</t>
  </si>
  <si>
    <t xml:space="preserve">PAULO KOBAYASHI </t>
  </si>
  <si>
    <t>E283903A@EDUCACAO.SP.GOV.BR</t>
  </si>
  <si>
    <t>SILVIO DE ALMEIDA PROF</t>
  </si>
  <si>
    <t>E026463A@EDUCACAO.SP.GOV.BR</t>
  </si>
  <si>
    <t>ALIPIO DE OLIVEIRA E SILVA PROFESSOR</t>
  </si>
  <si>
    <t xml:space="preserve">MIQUELINA TULIO CHRISTILLO </t>
  </si>
  <si>
    <t>E010194A@EDUCACAO.SP.GOV.BR</t>
  </si>
  <si>
    <t>BARAO DE PIRACICABA</t>
  </si>
  <si>
    <t>E021787A@EDUCACAO.SP.GOV.BR</t>
  </si>
  <si>
    <t>WALT DISNEY</t>
  </si>
  <si>
    <t xml:space="preserve">E007717A@EDUCACAO.SP.GOV.BR      </t>
  </si>
  <si>
    <t>OLGA CHAKUR FARAH PROFESSORA</t>
  </si>
  <si>
    <t>AVENIDA ANTONIO PAULINO DE MIRANDA</t>
  </si>
  <si>
    <t>E006737A@EDUCACAO.SP.GOV.BR</t>
  </si>
  <si>
    <t>ARMANDO GABAN PROFESSOR</t>
  </si>
  <si>
    <t xml:space="preserve">PARANAENSE </t>
  </si>
  <si>
    <t>E040800A@EDUCACAO.SP.GOV.BR</t>
  </si>
  <si>
    <t>ELIAS ALVES DA COSTA BACHAREL</t>
  </si>
  <si>
    <t>E048148A@EDUCACAO.SP.GOV.BR</t>
  </si>
  <si>
    <t>ESTHER DE FIGUEIREDO FERRAZ</t>
  </si>
  <si>
    <t xml:space="preserve">PAULO GRACINDO </t>
  </si>
  <si>
    <t>E925226A@EDUCACAO.SP.GOV.BR</t>
  </si>
  <si>
    <t>ROBERTO ALVES DOS SANTOS PROFESSOR</t>
  </si>
  <si>
    <t>RUA CARLOS KORKISCHKO</t>
  </si>
  <si>
    <t>E006154A@EDUCACAO.SP.GOV.BR</t>
  </si>
  <si>
    <t>VITU GIORGI DONA</t>
  </si>
  <si>
    <t>85A</t>
  </si>
  <si>
    <t>E033790A@EDUCACAO.SP.GOV.BR</t>
  </si>
  <si>
    <t>JACQUES MARITAIN</t>
  </si>
  <si>
    <t>RUA LARANJAL</t>
  </si>
  <si>
    <t>E004285A@EDUCACAO.SP.GOV.BR</t>
  </si>
  <si>
    <t>PRACA CEL FERNANDO PRESTES</t>
  </si>
  <si>
    <t>E003621A@EDUCACAO.SP.GOV.BR</t>
  </si>
  <si>
    <t>ENNY TEREZA LONGO FRACARO PROFA</t>
  </si>
  <si>
    <t xml:space="preserve">SEBASTIAO CECCHINI </t>
  </si>
  <si>
    <t>E044167A@EDUCACAO.SP.GOV.BR</t>
  </si>
  <si>
    <t>VICENTE MINICUCCI PROFESSOR</t>
  </si>
  <si>
    <t>RUA JOSE ANTONIO DOS SANTOS</t>
  </si>
  <si>
    <t>E351076A@EDUCACAO.SP.GOV.BR</t>
  </si>
  <si>
    <t>MARINA CINTRA PROFESSORA</t>
  </si>
  <si>
    <t>E003712A@EDUCACAO.SP.GOV.BR</t>
  </si>
  <si>
    <t>FIORAVANTE LUIZ ANGOLINI</t>
  </si>
  <si>
    <t>HELIO CALDAS CORONEL</t>
  </si>
  <si>
    <t>E912827A@EDUCACAO.SP.GOV.BR</t>
  </si>
  <si>
    <t>HELOIZA THEREZINHA MURBACH LACAVA PROFA</t>
  </si>
  <si>
    <t>E039822A@EDUCACAO.SP.GOV.BR</t>
  </si>
  <si>
    <t>ORLANDO JURCA DEPUTADO</t>
  </si>
  <si>
    <t>RUA LUIZ CARVALHO PEREIRA</t>
  </si>
  <si>
    <t>E900746A@EDUCACAO.SP.GOV.BR</t>
  </si>
  <si>
    <t>ADEMAR HIROSHI SUDA PROF</t>
  </si>
  <si>
    <t xml:space="preserve">AGAFITA </t>
  </si>
  <si>
    <t>E001351A@EDUCACAO.SP.GOV.BR</t>
  </si>
  <si>
    <t>PARQUE NACOES UNIDAS II</t>
  </si>
  <si>
    <t>E926103A@EDUCACAO.SP.GOV.BR</t>
  </si>
  <si>
    <t>MAISA THEODORO DA SILVA PROFESSORA</t>
  </si>
  <si>
    <t>E011368A@EDUCACAO.SP.GOV.BR</t>
  </si>
  <si>
    <t>JULIO CESAR D ELIA PROF</t>
  </si>
  <si>
    <t>JOAQUIM CORREA LEANDRO MONSENHOR</t>
  </si>
  <si>
    <t>E049980A@EDUCACAO.SP.GOV.BR</t>
  </si>
  <si>
    <t>MARILENA SANTANA CORREA FERNANDES PROFA</t>
  </si>
  <si>
    <t>AVENIDA LUSSANVIRA</t>
  </si>
  <si>
    <t>E029661A@EDUCACAO.SP.GOV.BR</t>
  </si>
  <si>
    <t>WILMAR SOARES DA SILVA</t>
  </si>
  <si>
    <t>E918787A@EDUCACAO.SP.GOV.BR</t>
  </si>
  <si>
    <t>TUFI MADI</t>
  </si>
  <si>
    <t>E047594A@EDUCACAO.SP.GOV.BR</t>
  </si>
  <si>
    <t>CLODOVEU BARBOSA PROF</t>
  </si>
  <si>
    <t>AVENIDA VIRIATO VALENTE</t>
  </si>
  <si>
    <t>E017425A@EDUCACAO.SP.GOV.BR</t>
  </si>
  <si>
    <t>ANTHENOR FRUET PROF</t>
  </si>
  <si>
    <t>E920940A@EDUCACAO.SP.GOV.BR</t>
  </si>
  <si>
    <t>AIDA LEDA BAUER DAVIES PROFESSORA</t>
  </si>
  <si>
    <t>E045160A@EDUCACAO.SP.GOV.BR</t>
  </si>
  <si>
    <t>MARIA AUXILIADORA MARQUES PROFESSORA</t>
  </si>
  <si>
    <t>DOS  TAPIRANGAS</t>
  </si>
  <si>
    <t>E908757A@EDUCACAO.SP.GOV.BR</t>
  </si>
  <si>
    <t>INDIANA ZUYCHER SIMOES DE JESUS PROFESSORA</t>
  </si>
  <si>
    <t xml:space="preserve">INACIO DONATI </t>
  </si>
  <si>
    <t>E048677A@EDUCACAO.SP.GOV.BR</t>
  </si>
  <si>
    <t>RUY RODRIGUEZ</t>
  </si>
  <si>
    <t xml:space="preserve">PAULO GLIWKOFF </t>
  </si>
  <si>
    <t xml:space="preserve"> E905471A@EDUCACAO.SP.GOV.BR</t>
  </si>
  <si>
    <t>EURIPEDES SIMOES DE PAULA PROF</t>
  </si>
  <si>
    <t xml:space="preserve">MARIA PAPE </t>
  </si>
  <si>
    <t>E044441A@EDUCACAO.SP.GOV.BR</t>
  </si>
  <si>
    <t>JOSEPHA DE SANT ANNA NEVES PROFESSORA</t>
  </si>
  <si>
    <t xml:space="preserve">AVENIDA  PROFESSOR JOSE MACHADO ROSA </t>
  </si>
  <si>
    <t>E037230A@EDUCACAO.SP.GOV.BR</t>
  </si>
  <si>
    <t>JOSE CARLOS DE ATALIBA NOGUEIRA PROFESSOR</t>
  </si>
  <si>
    <t>RUA GUMERCINDO RODRIGUES</t>
  </si>
  <si>
    <t xml:space="preserve"> E047144A@EDUCACAO.SP.GOV.BR</t>
  </si>
  <si>
    <t>JARDIM SANTO ANDRE III</t>
  </si>
  <si>
    <t>50 A</t>
  </si>
  <si>
    <t>E447663A@EDUCACAO.SP.GOV.BR</t>
  </si>
  <si>
    <t>ARLINDO BETIO</t>
  </si>
  <si>
    <t>RUA VITOR BRECHERET</t>
  </si>
  <si>
    <t>E007511A@EDUCACAO.SP.GOV.BR</t>
  </si>
  <si>
    <t>ZULENKA RAPCHAN PROFESSORA</t>
  </si>
  <si>
    <t>RUA DOUTOR JOSE DA COSTA MACHADO- DISTRITO DE COSTA MACHADO</t>
  </si>
  <si>
    <t>E032943A@EDUCACAO.SP.GOV.BR</t>
  </si>
  <si>
    <t>E028782A@EDUCACAO.SP.GOV.BR</t>
  </si>
  <si>
    <t>ALICE VELHO TEIXEIRA PROFESSORA</t>
  </si>
  <si>
    <t xml:space="preserve">MARIA CARMEM PANICA </t>
  </si>
  <si>
    <t>E010947A@EDUCACAO.SP.GOV.BR</t>
  </si>
  <si>
    <t xml:space="preserve">ISIDORO FONTES </t>
  </si>
  <si>
    <t>E007948A@EDUCACAO.SP.GOV.BR</t>
  </si>
  <si>
    <t>BAIRRO DO ENGANO</t>
  </si>
  <si>
    <t>BAIRRO ENGANO</t>
  </si>
  <si>
    <t xml:space="preserve">RODOVIA REGIS BITTENCOURT, KM 340 </t>
  </si>
  <si>
    <t xml:space="preserve"> RUA HUM</t>
  </si>
  <si>
    <t>E919561A@EDUCACAO.SP.GOV.BR</t>
  </si>
  <si>
    <t>WADIH JORGE MALUF</t>
  </si>
  <si>
    <t>JARDIM  SANTA CLARA</t>
  </si>
  <si>
    <t>E017310A@EDUCACAO.SP.GOV.BR</t>
  </si>
  <si>
    <t>ALBERTO KENWORTHY</t>
  </si>
  <si>
    <t>E009696A@EDUCACAO.SP.GOV.BR</t>
  </si>
  <si>
    <t>MURTINHO NOBRE DOUTOR</t>
  </si>
  <si>
    <t>RUA OUVIDOR PORTUGAL</t>
  </si>
  <si>
    <t>E004297A@EDUCACAO.SP.GOV.BR</t>
  </si>
  <si>
    <t>CENTRO ATEND SOCIOEDUC ADOLESC DE SOROCABA II -CI</t>
  </si>
  <si>
    <t>FAZENDA ITAIM IV</t>
  </si>
  <si>
    <t xml:space="preserve">VALSA DOS CASAIS </t>
  </si>
  <si>
    <t>E924520A@EDUCACAO.SP.GOV.BR</t>
  </si>
  <si>
    <t>ERNESTO CAETANO DE SOUZA TENENTE</t>
  </si>
  <si>
    <t>JARDIM ARARUAMA</t>
  </si>
  <si>
    <t>E904843A@EDUCACAO.SP.GOV.BR</t>
  </si>
  <si>
    <t xml:space="preserve">TOMOICHI SHIMIZU </t>
  </si>
  <si>
    <t>BEATRIZ DE QUADROS LEME PROFESSORA</t>
  </si>
  <si>
    <t>RUA PROFESSOR GASTAO RAMOS</t>
  </si>
  <si>
    <t>E005009A@EDUCACAO.SP.GOV.BR</t>
  </si>
  <si>
    <t>ARTUR HORSTHUIS DOM</t>
  </si>
  <si>
    <t>JOAO ANTONIO MOTTA NAVARRO PROFESSOR</t>
  </si>
  <si>
    <t>AVENIDA EMILIO FELIX TORTOSA</t>
  </si>
  <si>
    <t>E436057A@EDUCACAO.SP.GOV.BR</t>
  </si>
  <si>
    <t>CIDADE SOIMCO II</t>
  </si>
  <si>
    <t>RUA  SARGENTO PLINIO FERNANDES GONCALVES</t>
  </si>
  <si>
    <t>E921476A@EDUCACAO.SP.GOV.BR</t>
  </si>
  <si>
    <t>BAIRRO TURVO DE BAIXO</t>
  </si>
  <si>
    <t>ESTRADA MUNICIPAL DO TURVO</t>
  </si>
  <si>
    <t>JOSE QUEVEDO PROFESSOR</t>
  </si>
  <si>
    <t>E016263A@EDUCACAO.SP.GOV.BR</t>
  </si>
  <si>
    <t>CLARICE DE MAGALHAES CASTRO PROFESSORA</t>
  </si>
  <si>
    <t>AVENIDA SENADOR RICARDO BATISTA</t>
  </si>
  <si>
    <t>E910764A@EDUCACAO.SP.GOV.BR</t>
  </si>
  <si>
    <t>CEL JTO A EE CULTURA E LIBERDADE</t>
  </si>
  <si>
    <t>DR JOSE DE MOURA RESENDE</t>
  </si>
  <si>
    <t>CARLOS BERNARDES STAUT</t>
  </si>
  <si>
    <t>RUA ANTONIO BUENO DA COSTA</t>
  </si>
  <si>
    <t>E032803A@EDUCACAO.SP.GOV.BR</t>
  </si>
  <si>
    <t>AMALIA MARIA DOS SANTOS</t>
  </si>
  <si>
    <t>E921257A@EDUCACAO.SP.GOV.BR</t>
  </si>
  <si>
    <t>IVONE DA SILVA DE OLIVEIRA PROFESSORA</t>
  </si>
  <si>
    <t xml:space="preserve">PASTEUR </t>
  </si>
  <si>
    <t>E048896A@EDUCACAO.SP.GOV.BR</t>
  </si>
  <si>
    <t>PENITENCIARIA COMPACTA DE TUPI PAULISTA</t>
  </si>
  <si>
    <t>KM 667,8</t>
  </si>
  <si>
    <t>CTE@TUPI.SAP.SP.GOV.BR</t>
  </si>
  <si>
    <t>BENEDITO DE SOUZA LIMA</t>
  </si>
  <si>
    <t>E006841A@EDUCACAO.SP.GOV.BR</t>
  </si>
  <si>
    <t>ROQUE SAVIOLI</t>
  </si>
  <si>
    <t>E918763A@EDUCACAO.SP.GOV.BR</t>
  </si>
  <si>
    <t>SALATHIEL VAZ DE TOLEDO PROF</t>
  </si>
  <si>
    <t xml:space="preserve">LUIZ MORATO CASTANHO </t>
  </si>
  <si>
    <t>E035257A@EDUCACAO.SP.GOV.BR</t>
  </si>
  <si>
    <t>ARY PINTO DAS NEVES PROFESSOR</t>
  </si>
  <si>
    <t>RUA CANTOR JOAO PAULO</t>
  </si>
  <si>
    <t>E434711A@EDUCACAO.SP.GOV.BR</t>
  </si>
  <si>
    <t>MARILSA GARBOSSA FRANCISCO PROFESSORA</t>
  </si>
  <si>
    <t xml:space="preserve">PAULO LEMORE </t>
  </si>
  <si>
    <t>E191917A@EDUCACAO.SP.GOV.BR</t>
  </si>
  <si>
    <t>MIGUEL HIDALGO</t>
  </si>
  <si>
    <t>E923515A@EDUCACAO.SP.GOV.BR</t>
  </si>
  <si>
    <t>MARIA GOMIDE SANTOS DE SOUZA PROFESSORA</t>
  </si>
  <si>
    <t xml:space="preserve">ZELIA ALBUQUERQUE DOS SANTOS </t>
  </si>
  <si>
    <t>E919731A@EDUCACAO.SP.GOV.BR</t>
  </si>
  <si>
    <t>SALVADOR ALLENDE GOSSENS PRESIDENTE</t>
  </si>
  <si>
    <t xml:space="preserve">DOMINGOS LISBOA </t>
  </si>
  <si>
    <t>E906967A@EDUCACAO.SP.GOV.BR</t>
  </si>
  <si>
    <t>IGNEZ GIARETTA SGUERRA PROFESSORA</t>
  </si>
  <si>
    <t>E907911A@EDUCACAO.SP.GOV.BR</t>
  </si>
  <si>
    <t>ERMANO MARCHETTI</t>
  </si>
  <si>
    <t xml:space="preserve">PEDRO MARIGLIANI </t>
  </si>
  <si>
    <t>E000267A@EDUCACAO.SP.GOV.BR</t>
  </si>
  <si>
    <t>ODON CAVALCANTI PROFESSOR</t>
  </si>
  <si>
    <t>RUA BAMBORE</t>
  </si>
  <si>
    <t>E004443A@EDUCACAO.SP.GOV.BR</t>
  </si>
  <si>
    <t>ALZIRA FERNANDES SCUNGISQUI</t>
  </si>
  <si>
    <t xml:space="preserve">JOAQUIM RAMA FORTE </t>
  </si>
  <si>
    <t>E921063A@EDUCACAO.SP.GOV.BR</t>
  </si>
  <si>
    <t>MARIA ANGELICA SOAVE PROFESSORA</t>
  </si>
  <si>
    <t>JARDIM NOVA TABOAO</t>
  </si>
  <si>
    <t>RUA CORONEL PACHECO</t>
  </si>
  <si>
    <t>E005859A@EDUCACAO.SP.GOV.BR</t>
  </si>
  <si>
    <t>PAULO AMERICO PAGANUCCI PROFESSOR</t>
  </si>
  <si>
    <t>E035531A@EDUCACAO.SP.GOV.BR</t>
  </si>
  <si>
    <t>CHARLES DE GAULLE</t>
  </si>
  <si>
    <t>JARDIM INA</t>
  </si>
  <si>
    <t>RUA ANTONIO JOAO MEDEIROS</t>
  </si>
  <si>
    <t>E039123A@EDUCACAO.SP.GOV.BR</t>
  </si>
  <si>
    <t>RUA JOAQUIM PERES</t>
  </si>
  <si>
    <t>E925697A@EDUCACAO.SP.GOV.BR</t>
  </si>
  <si>
    <t>RUA EGYDIO FIDENCIO ZANIRATO</t>
  </si>
  <si>
    <t>E085397A@EDUCACAO.SP.GOV.BR</t>
  </si>
  <si>
    <t>ZELIA DE LOURDES ZACCARELLI LOPES PROFESSORA</t>
  </si>
  <si>
    <t>RUA MANOEL NEO DE CARVALHO</t>
  </si>
  <si>
    <t>E027182A@EDUCACAO.SP.GOV.BR</t>
  </si>
  <si>
    <t>TITO LIVIO FERREIRA PROFESSOR</t>
  </si>
  <si>
    <t xml:space="preserve">BARDANA </t>
  </si>
  <si>
    <t>E910797A@EDUCACAO.SP.GOV.BR</t>
  </si>
  <si>
    <t>DULCE LEITE DA SILVA PROFA</t>
  </si>
  <si>
    <t>JARDIM SAO LUIS (ZONA LESTE)</t>
  </si>
  <si>
    <t xml:space="preserve">PAULO MARTINS GARRO </t>
  </si>
  <si>
    <t>E039135A@EDUCACAO.SP.GOV.BR</t>
  </si>
  <si>
    <t xml:space="preserve">GUAPIRA </t>
  </si>
  <si>
    <t>BAIRRO DO PARAITINGA</t>
  </si>
  <si>
    <t>PARAITINGA</t>
  </si>
  <si>
    <t>E924441A@EDUCACAO.SP.GOV.BR</t>
  </si>
  <si>
    <t>CLEMENTE QUAGLIO PROFESSOR</t>
  </si>
  <si>
    <t>E001910A@EDUCACAO.SP.GOV.BR</t>
  </si>
  <si>
    <t>CELSO HENRIQUE TOZZI PROFESSOR</t>
  </si>
  <si>
    <t>BERLIM</t>
  </si>
  <si>
    <t>E017700A@EDUCACAO.SP.GOV.BR</t>
  </si>
  <si>
    <t>IVONY DE CAMARGO SALLES PROFESSORA</t>
  </si>
  <si>
    <t xml:space="preserve">HERCULANO PUPO NOGUEIRA </t>
  </si>
  <si>
    <t>E019604A@EDUCACAO.SP.GOV.BR</t>
  </si>
  <si>
    <t>ROQUE BASTOS PROFESSOR</t>
  </si>
  <si>
    <t>RUA GREGORIO ALMEIDA LIMA</t>
  </si>
  <si>
    <t>E015982A@EDUCACAO.SP.GOV.BR</t>
  </si>
  <si>
    <t>CEL JTO A EE OSVALDO MARTINS</t>
  </si>
  <si>
    <t>VILA ANA</t>
  </si>
  <si>
    <t>MARIA LUIZA FORMOZINHO RIBEIRO PROFESSORA</t>
  </si>
  <si>
    <t>VILA CLAUDIA GLORIA</t>
  </si>
  <si>
    <t xml:space="preserve">BELLA </t>
  </si>
  <si>
    <t>E031860A@EDUCACAO.SP.GOV.BR</t>
  </si>
  <si>
    <t>CARLOS PEZZOLO PROFESSOR</t>
  </si>
  <si>
    <t>E009246A@EDUCACAO.SP.GOV.BR</t>
  </si>
  <si>
    <t>HERMINIO CANTISANI PROFESSOR</t>
  </si>
  <si>
    <t>RUA ARTHUR ALBERTIM</t>
  </si>
  <si>
    <t>E905938A@EDUCACAO.SP.GOV.BR</t>
  </si>
  <si>
    <t>MARIA SANTOS BAIRAO PROFA</t>
  </si>
  <si>
    <t>LANIFICIO</t>
  </si>
  <si>
    <t>RUA LEOPOLDO DA CUNHA LIMA</t>
  </si>
  <si>
    <t>E000655A@EDUCACAO.SP.GOV.BR</t>
  </si>
  <si>
    <t>PAULO VI PAPA</t>
  </si>
  <si>
    <t xml:space="preserve">ADAMANTINA </t>
  </si>
  <si>
    <t>E008126A@EDUCACAO.SP.GOV.BR</t>
  </si>
  <si>
    <t>ALBERTO CONTE PROFESSOR</t>
  </si>
  <si>
    <t>E005162A@EDUCACAO.SP.GOV.BR</t>
  </si>
  <si>
    <t>LYDIA ROCHA ALVES PROFA</t>
  </si>
  <si>
    <t>E924969A@EDUCACAO.SP.GOV.BR</t>
  </si>
  <si>
    <t>PEDRO GERALDO COSTA DEPUTADO</t>
  </si>
  <si>
    <t>E916754A@EDUCACAO.SP.GOV.BR</t>
  </si>
  <si>
    <t>JULIO CESAR DE OLIVEIRA PROFESSOR</t>
  </si>
  <si>
    <t>E000085A@EDUCACAO.SP.GOV.BR</t>
  </si>
  <si>
    <t>VALACE MARQUES PROFESSOR</t>
  </si>
  <si>
    <t>E002768A@EDUCACAO.SP.GOV.BR</t>
  </si>
  <si>
    <t>JOAQUIM EUGENIO LIMA NETO</t>
  </si>
  <si>
    <t>E037072A@EDUCACAO.SP.GOV.BR</t>
  </si>
  <si>
    <t>JARDIM DO EDEM</t>
  </si>
  <si>
    <t>E061608A@EDUCACAO.SP.GOV.BR</t>
  </si>
  <si>
    <t>IDILIO JOSE SOARES DOM</t>
  </si>
  <si>
    <t xml:space="preserve">CARLOS RUFFO </t>
  </si>
  <si>
    <t>E049517A@EDUCACAO.SP.GOV.BR</t>
  </si>
  <si>
    <t>ANGELO GOSUEN PROF</t>
  </si>
  <si>
    <t>ESTEVAM FERRI PROFESSOR</t>
  </si>
  <si>
    <t xml:space="preserve">ROBERTO MANGE </t>
  </si>
  <si>
    <t>MARIA LUIZA FERREIRA ZAMBELLO PROFESSORA</t>
  </si>
  <si>
    <t>E035836A@EDUCACAO.SP.GOV.BR</t>
  </si>
  <si>
    <t>ROQUE DE MAGALHAES BARROS PROFESSOR</t>
  </si>
  <si>
    <t>LOTES 9 E</t>
  </si>
  <si>
    <t xml:space="preserve">ANTONIO MARCOS PENSAMENTO DA SILVA </t>
  </si>
  <si>
    <t>E047193A@EDUCACAO.SP.GOV.BR</t>
  </si>
  <si>
    <t>JORGE JULIAN</t>
  </si>
  <si>
    <t>JARDIM CECILIA CRISTINA</t>
  </si>
  <si>
    <t>E040605A@EDUCACAO.SP.GOV.BR</t>
  </si>
  <si>
    <t>FRANCISCO RIGOLIN PADRE</t>
  </si>
  <si>
    <t>SALTO VILLE</t>
  </si>
  <si>
    <t xml:space="preserve">EUGENIO COLTRO </t>
  </si>
  <si>
    <t>E921804A@EDUCACAO.SP.GOV.BR</t>
  </si>
  <si>
    <t>MONICA BERNABE GARROTE</t>
  </si>
  <si>
    <t>AUGUSTO MORINI</t>
  </si>
  <si>
    <t>PRACA MARIA HUNGRIA BUCHLER</t>
  </si>
  <si>
    <t>E049797A@EDUCACAO.SP.GOV.BR</t>
  </si>
  <si>
    <t>TEOFILO GONZAGA DA SANTA CRUZ</t>
  </si>
  <si>
    <t>RUA LUZIA MARCHEZI DOMINGUES</t>
  </si>
  <si>
    <t>E496467A@EDUCACAO.SP.GOV.BR</t>
  </si>
  <si>
    <t>DOMINGOS FAUSTINO SARMIENTO</t>
  </si>
  <si>
    <t xml:space="preserve">21 DE ABRIL </t>
  </si>
  <si>
    <t>E001582A@EDUCACAO.SP.GOV.BR</t>
  </si>
  <si>
    <t>ANGENOR DE OLIVEIRA POETA</t>
  </si>
  <si>
    <t>E010029A@EDUCACAO.SP.GOV.BR</t>
  </si>
  <si>
    <t>RUA AFONSO CELSO</t>
  </si>
  <si>
    <t>E004790A@EDUCACAO.SP.GOV.BR</t>
  </si>
  <si>
    <t>LIZETE PAULINO TEIXEIRA PROFA</t>
  </si>
  <si>
    <t>AGOSTINHO DE JESUS FREI</t>
  </si>
  <si>
    <t>E903401A@EDUCACAO.SP.GOV.BR</t>
  </si>
  <si>
    <t>ROSA FRANCISCA MANO</t>
  </si>
  <si>
    <t>E032141A@EDUCACAO.SP.GOV.BR</t>
  </si>
  <si>
    <t>JARDIM MAGALI</t>
  </si>
  <si>
    <t xml:space="preserve">SEBASTIAO ANICETO DE JESUS LINS </t>
  </si>
  <si>
    <t xml:space="preserve">E925858A@EDUCACAO.SP.GOV.BR  </t>
  </si>
  <si>
    <t>JOAQUIM MENDES PEQUITO</t>
  </si>
  <si>
    <t>RUA ANTONIO BATISTA RODRIGUES</t>
  </si>
  <si>
    <t>E028897A@EDUCACAO.SP.GOV.BR</t>
  </si>
  <si>
    <t>CENTRO DE ATEND SOCIOEDUCATIVO AO ADOLESCENTE DIADEMA</t>
  </si>
  <si>
    <t xml:space="preserve">ANTONIO PIRANGA </t>
  </si>
  <si>
    <t>FABIANO JOSE MOREIRA CAMARGO PADRE</t>
  </si>
  <si>
    <t>RUA PADRE HAROLDO</t>
  </si>
  <si>
    <t>E020801A@EDUCACAO.SP.GOV.BR</t>
  </si>
  <si>
    <t>ANTONIO GARCIA VEREADOR</t>
  </si>
  <si>
    <t xml:space="preserve">RUA RENATO ALPINO DELLA LATA </t>
  </si>
  <si>
    <t>E048884A@EDUCACAO.SP.GOV.BR</t>
  </si>
  <si>
    <t>MARLENE LEITE DA SILVA PROFESSORA</t>
  </si>
  <si>
    <t>JARDIM QUIETUDE</t>
  </si>
  <si>
    <t>RUA SANTO ANTONIO DE PADUA</t>
  </si>
  <si>
    <t>E269335A@EDUCACAO.SP.GOV.BR</t>
  </si>
  <si>
    <t>JOAO CASTELLANO PROFESSOR</t>
  </si>
  <si>
    <t>E902718A@EDUCACAO.SP.GOV.BR</t>
  </si>
  <si>
    <t>AYRES NETO DOUTOR</t>
  </si>
  <si>
    <t xml:space="preserve">JOSE FLAVIO PEREIRA </t>
  </si>
  <si>
    <t>E039287A@EDUCACAO.SP.GOV.BR</t>
  </si>
  <si>
    <t>PEDRO BENTO ALVES</t>
  </si>
  <si>
    <t>RUA JOAO BATISTA PEREIRA</t>
  </si>
  <si>
    <t>E014503A@EDUCACAO.SP.GOV.BR</t>
  </si>
  <si>
    <t>JOAO ALVARENGA PROF</t>
  </si>
  <si>
    <t>RUA JOAO NIERO</t>
  </si>
  <si>
    <t>E045615A@EDUCACAO.SP.GOV.BR</t>
  </si>
  <si>
    <t>AURELIO CAMPOS DEPUTADO</t>
  </si>
  <si>
    <t xml:space="preserve">OLIMPIO DE OLIVEIRA CHALEGRE </t>
  </si>
  <si>
    <t>E044428A@EDUCACAO.SP.GOV.BR</t>
  </si>
  <si>
    <t>MARIA RIBEIRO GUIMARAES BUENO PROFESSORA</t>
  </si>
  <si>
    <t>VILA DO BOSQUE</t>
  </si>
  <si>
    <t>RUA VUTURUNA</t>
  </si>
  <si>
    <t>E004625A@EDUCACAO.SP.GOV.BR</t>
  </si>
  <si>
    <t>ALDEIA ITAPUA</t>
  </si>
  <si>
    <t>PRAIA DO LESTE</t>
  </si>
  <si>
    <t xml:space="preserve">E434000A@EDUCACAO.SP.GOV.BR </t>
  </si>
  <si>
    <t>PAULO AFONSO DE TOLEDO DUARTE PROFESSOR</t>
  </si>
  <si>
    <t>E912578A@EDUCACAO.SP.GOV.BR</t>
  </si>
  <si>
    <t>CEL JTO A EE CHICO PEREIRA</t>
  </si>
  <si>
    <t>E016339A@EDUCACAO.SP.GOV.BR</t>
  </si>
  <si>
    <t>TONICO BARAO</t>
  </si>
  <si>
    <t>E030661A@EDUCACAO.SP.GOV.BR</t>
  </si>
  <si>
    <t>INALDO MANTA DESPORTISTA</t>
  </si>
  <si>
    <t>CURITIBANOS</t>
  </si>
  <si>
    <t>ESTRADA MUNICIPAL ANDRE SANCHES CUENCAS</t>
  </si>
  <si>
    <t>E912888A@EDUCACAO.SP.GOV.BR</t>
  </si>
  <si>
    <t>PATIO NELSON FERNANDES</t>
  </si>
  <si>
    <t>(ANTIGO JARDIM PADRE ANCHIETA)</t>
  </si>
  <si>
    <t>RUA PEDRO JOSE DE REZENDE</t>
  </si>
  <si>
    <t>E921130A@EDUCACAO.SP.GOV.BR</t>
  </si>
  <si>
    <t>BADY BASSIT DEPUTADO</t>
  </si>
  <si>
    <t xml:space="preserve">VINTE E CINCO DE JANEIRO </t>
  </si>
  <si>
    <t>E028548A@EDUCACAO.SP.GOV.BR</t>
  </si>
  <si>
    <t>AVELINO FERREIRA</t>
  </si>
  <si>
    <t>AVENIDA JOSE HERCULANO</t>
  </si>
  <si>
    <t>E011393A@EDUCACAO.SP.GOV.BR</t>
  </si>
  <si>
    <t>ITAJAHY FEITOSA MARTINS PROFESSOR</t>
  </si>
  <si>
    <t xml:space="preserve">RENATA </t>
  </si>
  <si>
    <t>E908836A@EDUCACAO.SP.GOV.BR</t>
  </si>
  <si>
    <t>ALICE FONTOURA DE ARAUJO DONA</t>
  </si>
  <si>
    <t>RUA ANTONIO PRADO</t>
  </si>
  <si>
    <t>E022342A@EDUCACAO.SP.GOV.BR</t>
  </si>
  <si>
    <t>OTONIEL MOTA</t>
  </si>
  <si>
    <t>E024119A@EDUCACAO.SP.GOV.BR</t>
  </si>
  <si>
    <t>LUIZA MACUCO DONA</t>
  </si>
  <si>
    <t>E011757A@EDUACAO.SP.GOV.BR</t>
  </si>
  <si>
    <t>E013912A@EDUCACAO.SP.GOV.BR</t>
  </si>
  <si>
    <t>SHIZUO NISHIKAWA PROFESSOR</t>
  </si>
  <si>
    <t>E032967A@EDUCACAO.SP.GOV.BR</t>
  </si>
  <si>
    <t>JOSE FELICIO MIZIARA PROFESSOR</t>
  </si>
  <si>
    <t>E028927A@EDUCACAO.SP.GOV.BR</t>
  </si>
  <si>
    <t>BELIZE</t>
  </si>
  <si>
    <t>CAROLINA VOVO</t>
  </si>
  <si>
    <t>E284324A@EDUCACAO.SP.GOV.BR</t>
  </si>
  <si>
    <t>ELIDIA TEDESCO DE OLIVEIRA PROFESSORA</t>
  </si>
  <si>
    <t xml:space="preserve">JUVENAL SANTOS </t>
  </si>
  <si>
    <t>E920459A@EDUCACAO.SP.GOV.BR</t>
  </si>
  <si>
    <t>ODULFO DE OLIVEIRA GUIMARAES</t>
  </si>
  <si>
    <t>RUA LUIZ GUERREIRO</t>
  </si>
  <si>
    <t>E022585A@EDUCACAO.SP.GOV.BR</t>
  </si>
  <si>
    <t>MARIA APARECIDA JUSTO SALVADOR PROFA</t>
  </si>
  <si>
    <t>E039697A@EDUCACAO.SP.GOV.BR</t>
  </si>
  <si>
    <t>CENTRO ATEND SOCIOEDUC AO ADOLESCENTE IPE CI</t>
  </si>
  <si>
    <t>ANTONIO JUSTINO FALLEIROS CAPITAO</t>
  </si>
  <si>
    <t>RUA CAPITAO ANTONIO JUSTINO FALLEIROS</t>
  </si>
  <si>
    <t>E023383A@EDUCACAO.SP.GOV.BR</t>
  </si>
  <si>
    <t>JOAO FRANCESCHINI</t>
  </si>
  <si>
    <t>RUA CABO HOFFMANN</t>
  </si>
  <si>
    <t>E017267A@EDUCACAO.SP.GOV.BR</t>
  </si>
  <si>
    <t>EXPEDICIONARIO BRASILEIRO</t>
  </si>
  <si>
    <t>RUA ALTINOPOLIS</t>
  </si>
  <si>
    <t>E001120A@EDUCACAO.SP.GOV.BR</t>
  </si>
  <si>
    <t>CENTRO ATEND SOCIOEDUC AO ADOLESCENTE CEREJA I CI</t>
  </si>
  <si>
    <t>CASACEREJA@ASA.SP.GOV.BR</t>
  </si>
  <si>
    <t>JENI APPRILANTE PROFESSORA</t>
  </si>
  <si>
    <t>E021118A@EDUCACAO.SP.GOV.BR</t>
  </si>
  <si>
    <t>NEWTON OPPERMANN DOUTOR</t>
  </si>
  <si>
    <t>RUA HELOISA PRATO GALBIATTI</t>
  </si>
  <si>
    <t>E901131A@EDUCACAO.SP.GOV.BR</t>
  </si>
  <si>
    <t>BATUIRA</t>
  </si>
  <si>
    <t>E007328A@EDUCACAO.SP.GOV.BR</t>
  </si>
  <si>
    <t>APARECIDO GONCALVES LEMOS</t>
  </si>
  <si>
    <t>JARDIM ANTONIO BERNARDO</t>
  </si>
  <si>
    <t>RUA VIRGILIO FURLANETO</t>
  </si>
  <si>
    <t>E034071A@EDUCACAO.SP.GOV.BR</t>
  </si>
  <si>
    <t>ALEXANDRE VON HUMBOLDT</t>
  </si>
  <si>
    <t>E003669A@EDUCACAO.SP.GOV.BR</t>
  </si>
  <si>
    <t>ENNIO VOSS PROFESSOR</t>
  </si>
  <si>
    <t>E004133A@EDUCACAO.SP.GOV.BR</t>
  </si>
  <si>
    <t>DOGIVAL BARROS GOMES PROFESSOR</t>
  </si>
  <si>
    <t xml:space="preserve">ELISIO MENDES GAIA </t>
  </si>
  <si>
    <t>E923503A@EDUCACAO.SP.GOV.BR</t>
  </si>
  <si>
    <t>VERA CAMPAGNANI PROFA</t>
  </si>
  <si>
    <t>E025501A@EDUCACAO.SP.GOV.BR</t>
  </si>
  <si>
    <t>RENE DE OLIVEIRA BARBOSA DR</t>
  </si>
  <si>
    <t>E006415A@EDUCACAO.SP.GOV.BR</t>
  </si>
  <si>
    <t>BENEDITO CALIXTO</t>
  </si>
  <si>
    <t>E012002A@EDUCACAO.SP.GOV.BR</t>
  </si>
  <si>
    <t>CESAR DONATO CALABREZ</t>
  </si>
  <si>
    <t>E902627A@EDUCACAO.SP.GOV.BR</t>
  </si>
  <si>
    <t>CEL JTO A EE DONIZETTI TAVARES DE LIMA PE</t>
  </si>
  <si>
    <t>DINORA PEREIRA RAMOS BRITO PROFESSORA</t>
  </si>
  <si>
    <t>E901532A@EDUCACAO.SP.GOV.BR</t>
  </si>
  <si>
    <t>CARLOS CASTILHO PROFESSOR</t>
  </si>
  <si>
    <t>E028241A@EDUCACAO.SP.GOV.BR</t>
  </si>
  <si>
    <t>AGUIA DE HAIA</t>
  </si>
  <si>
    <t>E034721A@EDUCACAO.SP.GOV.BR</t>
  </si>
  <si>
    <t>MATHIAS AIRES</t>
  </si>
  <si>
    <t>E000474A@EDUCACAO.SP.GOV.BR</t>
  </si>
  <si>
    <t>ELIDE APPARECIDA CARLOS PROFESSORA</t>
  </si>
  <si>
    <t>COHAB BENEDITO PINTO FERREIRA BRAGA</t>
  </si>
  <si>
    <t>E909993A@EDUCACAO.SP.GOV.BR</t>
  </si>
  <si>
    <t>JOAO MARIA PIRES DE AGUIAR PROFESSOR</t>
  </si>
  <si>
    <t xml:space="preserve">MARAPES </t>
  </si>
  <si>
    <t>E004728A@EDUCACAO.SP.GOV.BR</t>
  </si>
  <si>
    <t>CEEJA DE MOGI DAS CRUZES</t>
  </si>
  <si>
    <t>AVENIDA GOV ADHEMAR DE BARROS</t>
  </si>
  <si>
    <t>E498026A@EDUCACAO.SP.GOV.BR</t>
  </si>
  <si>
    <t>MARY MORAES</t>
  </si>
  <si>
    <t>E904338A@EDUCACAO.SP.GOV.BR</t>
  </si>
  <si>
    <t>OCTACILIO ALVES DE ALMEIDA PROFESSOR</t>
  </si>
  <si>
    <t>CONJUNTO HABITACIONAL SAO JOSE DO  RIO  PRETO I</t>
  </si>
  <si>
    <t>RUA RICARDO RAMIREZ GIMENESI</t>
  </si>
  <si>
    <t>E921221A@EDUCACAO.SP.GOV.BR</t>
  </si>
  <si>
    <t>JACQUES FELIX</t>
  </si>
  <si>
    <t>E014126A@EDUCACAO.SP.GOV.BR</t>
  </si>
  <si>
    <t>ADOLFO GORDO SENADOR</t>
  </si>
  <si>
    <t>ARMANDO LOMBARDI DOM</t>
  </si>
  <si>
    <t>E004212A@EDUCACAO.SP.GOV.BR</t>
  </si>
  <si>
    <t>JOSE FERRAZ SAMPAIO PENTEADO PROFESSOR</t>
  </si>
  <si>
    <t xml:space="preserve">NELSON FERRAZ DA SILVA </t>
  </si>
  <si>
    <t>E047302A@EDUCACAO.SP.GOV.BR</t>
  </si>
  <si>
    <t>CEEJA ANTONIO JOSE FALCONE PROFESSOR</t>
  </si>
  <si>
    <t>E980171A@EDUCACAO.SP.GOV.BR</t>
  </si>
  <si>
    <t>JOANNA ABRAHAO PROFESSORA</t>
  </si>
  <si>
    <t>RUA COMENDADOR ARTUR CAPODAGLIO</t>
  </si>
  <si>
    <t>E004900A@EDUCACAO.SP.GOV.BR</t>
  </si>
  <si>
    <t>DIONETTI CALLEGARO MIORI PROFESSORA</t>
  </si>
  <si>
    <t xml:space="preserve">RUA DOUTOR ELIAS ROSENTHAL </t>
  </si>
  <si>
    <t>E297653A@EDUCACAO.SP.GOV.BR</t>
  </si>
  <si>
    <t>ANNA MARIA LUCIA DE NARDO MORAES BARROS PROFA</t>
  </si>
  <si>
    <t xml:space="preserve">JANUARIO FERRARO </t>
  </si>
  <si>
    <t>E907285A@EDUCACAO.SP.GOV.BR</t>
  </si>
  <si>
    <t>JORGE LUIZ ABICHABKI PROFESSOR</t>
  </si>
  <si>
    <t>E019136A@EDUCACAO.SP.GOV.BR</t>
  </si>
  <si>
    <t>VILA LESSA</t>
  </si>
  <si>
    <t xml:space="preserve">FAGUNDES VARELLA </t>
  </si>
  <si>
    <t>E031926A@EDUCACAO.SP.GOV.BR</t>
  </si>
  <si>
    <t>ANTONIO CORDEIRO PROFESSOR</t>
  </si>
  <si>
    <t xml:space="preserve">MARIA MESTRE ROSA </t>
  </si>
  <si>
    <t>E043497A@EDUCACAO.SP.GOV.BR</t>
  </si>
  <si>
    <t>BAIRRO FAZENDA GRANDE</t>
  </si>
  <si>
    <t xml:space="preserve">DANIEL DA SILVA </t>
  </si>
  <si>
    <t>E349124A@EDUCACAO.SP.GOV.BR</t>
  </si>
  <si>
    <t>SANTA CRUZ DOS NAVEGANTES</t>
  </si>
  <si>
    <t xml:space="preserve">ORLANDO BOTELHO RIBEIRO </t>
  </si>
  <si>
    <t>E011496A@EDUCACAO.SP.GOV.BR</t>
  </si>
  <si>
    <t>JOAO ERNESTO FAGGIN DOUTOR</t>
  </si>
  <si>
    <t xml:space="preserve">FULFARO </t>
  </si>
  <si>
    <t>E044374A@EDUCACAO.SP.GOV.BR</t>
  </si>
  <si>
    <t>PORTO CUBATAO</t>
  </si>
  <si>
    <t>RUA FRANCISCO PARCELINO FRANCO</t>
  </si>
  <si>
    <t>ANTONIO SYLVIO DA CUNHA BUENO</t>
  </si>
  <si>
    <t xml:space="preserve">ANDREA FELICIANI </t>
  </si>
  <si>
    <t>E046279A@EDUCACAO.SP.GOV.BR</t>
  </si>
  <si>
    <t>SANDI MIYAKE CAPITAO AVIADOR</t>
  </si>
  <si>
    <t>RUA JUAREZ  TAVORA</t>
  </si>
  <si>
    <t>E006324A@EDUCACAO.SP.GOV.BR</t>
  </si>
  <si>
    <t>JUVENTINA PATRICIA SANT ANA PROFESSORA</t>
  </si>
  <si>
    <t>E005022A@EDUCACAO.SP.GOV.BR</t>
  </si>
  <si>
    <t>ALBERTO PEREIRA PROFESSOR</t>
  </si>
  <si>
    <t>RUA CRUZEIRO</t>
  </si>
  <si>
    <t>E039718A@EDUCACAO.SP.GOV.BR</t>
  </si>
  <si>
    <t>PENITENCIARIA DE LUCELIA</t>
  </si>
  <si>
    <t>PENITENCIARIA@PENITLUCELIA.SAP.SP.GOV.BR</t>
  </si>
  <si>
    <t>LAVINIA RIBEIRO ARANHA PROFESSORA</t>
  </si>
  <si>
    <t>JARDIM BERTIOGA</t>
  </si>
  <si>
    <t xml:space="preserve">BROMELIAS </t>
  </si>
  <si>
    <t>E911112A@EDUCACAO.SP.GOV.BR</t>
  </si>
  <si>
    <t>JOSE GAMA DE MIRANDA</t>
  </si>
  <si>
    <t xml:space="preserve">ALVARES DE CARVALHO </t>
  </si>
  <si>
    <t xml:space="preserve">E007109A@EDUCACAO.SP.GOV.BR </t>
  </si>
  <si>
    <t>PENITENCIARIA COMPACTA DE OSVALDO CRUZ</t>
  </si>
  <si>
    <t>KM 572,5</t>
  </si>
  <si>
    <t>CTE@PEOSCRUZ.SAP.SP.GOV.BR</t>
  </si>
  <si>
    <t>ALDEIA BOA VISTA</t>
  </si>
  <si>
    <t>PROMIRIM</t>
  </si>
  <si>
    <t>BAIRRO PROMIRIM</t>
  </si>
  <si>
    <t>E127152A@EDUCACAO.SP.GOV.BR</t>
  </si>
  <si>
    <t>HENRIQUE BERTOLUCCI PROF</t>
  </si>
  <si>
    <t>JARDIM NOROESTE</t>
  </si>
  <si>
    <t>RUA GABRIEL PINTO RIBEIRO</t>
  </si>
  <si>
    <t>E025410A@EDUCACAO.SP.GOV.BR</t>
  </si>
  <si>
    <t>DIMARAES ANTONIO SANDEI PROFESSOR</t>
  </si>
  <si>
    <t>RUA ARNALDO SERGIO CORDEIRO DAS NEVES</t>
  </si>
  <si>
    <t>E010480A@EDUCACAO.SP.GOV.BR</t>
  </si>
  <si>
    <t>GALILEO EMENDABILI ESCULTOR</t>
  </si>
  <si>
    <t>E002896A@EDUCACAO.SP.GOV.BR</t>
  </si>
  <si>
    <t>GABRIEL OSCAR DE AZEVEDO ANTUNES PROFESSOR</t>
  </si>
  <si>
    <t>E008023A@EDUCACAO.SP.GOV.BR</t>
  </si>
  <si>
    <t>LEONARDO BARBIERI DEPUTADO</t>
  </si>
  <si>
    <t>JARDIM RESIDENCIAL ITALIA</t>
  </si>
  <si>
    <t xml:space="preserve">DOMINGOS PAULO REAL </t>
  </si>
  <si>
    <t>E903358A@EDUCACAO.SP.GOV.BR</t>
  </si>
  <si>
    <t>HOMERO RUBENS DE SA PROFESSOR</t>
  </si>
  <si>
    <t>E006257A@EDUCACAO.SP.GOV.BR</t>
  </si>
  <si>
    <t>E909816A@EDUCACAO.SP.GOV.BR</t>
  </si>
  <si>
    <t>REINALDO RIBEIRO DA SILVA DOUTOR</t>
  </si>
  <si>
    <t>AVENIDA EMBAIXADOR MACEDO SOARES</t>
  </si>
  <si>
    <t>E003463A@EDUCACAO.SP.GOV.BR</t>
  </si>
  <si>
    <t>ADERVAL DA SILVA PROF</t>
  </si>
  <si>
    <t xml:space="preserve">DORIVAL PEREIRA RIBEIRO </t>
  </si>
  <si>
    <t>E903536A@EDUCACAO.SP.GOV.BR</t>
  </si>
  <si>
    <t>NOEMIA BUENO DO VALLE PROFESSORA</t>
  </si>
  <si>
    <t xml:space="preserve">COMPANHIA DE JESUS </t>
  </si>
  <si>
    <t>E028551A@EDUCACAO.SP.GOV.BR</t>
  </si>
  <si>
    <t>BAIRRO CUBATAO</t>
  </si>
  <si>
    <t>E043278A@EDUCACAO.SP.GOV.BR</t>
  </si>
  <si>
    <t>SIQUEIRA DE MORAES CORONEL</t>
  </si>
  <si>
    <t>E019719A@EDUCACAO.SP.GOV.BR</t>
  </si>
  <si>
    <t>LAURINDO BATTAIOLA</t>
  </si>
  <si>
    <t>RUA 14 DE DEZEMBRO</t>
  </si>
  <si>
    <t>E026062A@EDUCACAO.SP.GOV.BR</t>
  </si>
  <si>
    <t>DALVA VIEIRA ITAVO PROFESSORA</t>
  </si>
  <si>
    <t>RUA DA ARAPONGA</t>
  </si>
  <si>
    <t>E049712A@EDUCACAO.SP.GOV.BR</t>
  </si>
  <si>
    <t>CEL JTO A EE DINORA MARCONDES GOMES PROFA</t>
  </si>
  <si>
    <t>JUSTINIANO WHITAKER DE OLIVEIRA CORONEL</t>
  </si>
  <si>
    <t>RUA CORONEL ANDRE ULSON JUNIOR</t>
  </si>
  <si>
    <t>E020072A@EDUCACAO.SP.GOV.BR</t>
  </si>
  <si>
    <t>EDDA CARDOZO DE SOUZA MARCUSSI</t>
  </si>
  <si>
    <t>RUA JOAQUIM CANDIDO PAULA</t>
  </si>
  <si>
    <t>E912098A@EDUCACAO.SP.GOV.BR</t>
  </si>
  <si>
    <t>OSWALDO JANUZZI PROFESSOR</t>
  </si>
  <si>
    <t>FREI MARCELO MANILIA</t>
  </si>
  <si>
    <t>E030173A@EDUCACAO.SP.GOV.BR</t>
  </si>
  <si>
    <t>CEL JTO A EE OSVALDO CRUZ</t>
  </si>
  <si>
    <t>NEUSA DE FATIMA MARIN BERNARDI PROFESSORA</t>
  </si>
  <si>
    <t xml:space="preserve">E920290A@EDUCACAO.SP.GOV.BR  </t>
  </si>
  <si>
    <t>NADIR LESSA TOGNINI PROFESSORA</t>
  </si>
  <si>
    <t>E008175A@EDUCACAO.SP.GOV.BR</t>
  </si>
  <si>
    <t>RAUL SADDI</t>
  </si>
  <si>
    <t>AVENIDA SENADOR VITORINO FREIRE</t>
  </si>
  <si>
    <t>E007473A@EDUCACAO.SP.GOV.BR</t>
  </si>
  <si>
    <t>AROLDO AZEVEDO PROF</t>
  </si>
  <si>
    <t xml:space="preserve">FREDERICA SACILOTTI </t>
  </si>
  <si>
    <t>E901507A@EDUCACAO.SP.GOV.BR</t>
  </si>
  <si>
    <t>RUA FELIPE MARCONDES RUBIO</t>
  </si>
  <si>
    <t>E043312A@EDUCACAO.SP.GOV.BR</t>
  </si>
  <si>
    <t>ZILDA ALTIMIRA SOCI PROFESSORA</t>
  </si>
  <si>
    <t>LARGO DA BOA VISTA</t>
  </si>
  <si>
    <t>CENTRO DE RESSOCIALIZACAO DOUTOR MAURO DE MACEDO</t>
  </si>
  <si>
    <t>PRODUCAO@CRAVARE.SAP.SP.GOV.BR</t>
  </si>
  <si>
    <t>E015118A@EDUCACAO.SP.GOV.BR</t>
  </si>
  <si>
    <t>DJANIRA VELHO PROFESSORA</t>
  </si>
  <si>
    <t>E047466A@EDUCACAO.SP.GOV.BR</t>
  </si>
  <si>
    <t>WALDEMAR QUEIROZ PROF</t>
  </si>
  <si>
    <t>OSWALDO ARANHA</t>
  </si>
  <si>
    <t>E003931A@EDUCACAO.SP.GOV.BR</t>
  </si>
  <si>
    <t>MARIA IRACEMA MUNHOZ</t>
  </si>
  <si>
    <t>E009210A@EDUCACAO.SP.GOV.BR</t>
  </si>
  <si>
    <t>LAURA DE MELLO FRANCO PROFA</t>
  </si>
  <si>
    <t xml:space="preserve">PAULO FRANCISCO QUEIROZ ARRUDA </t>
  </si>
  <si>
    <t>E914290A@EDUCACAO.SP.GOV.BR</t>
  </si>
  <si>
    <t>BENEDITO MIGUEL CARLOTA</t>
  </si>
  <si>
    <t>E011381A@EDUCACAO.SP.GOV.BR</t>
  </si>
  <si>
    <t>VALDIR FERNANDES PINTO PROF</t>
  </si>
  <si>
    <t>ANTENOR DA COSTA SOLDADO</t>
  </si>
  <si>
    <t>E909105A@EDUCACAO.SP.GOV.BR</t>
  </si>
  <si>
    <t>FENIZIO MARCHINI PROF</t>
  </si>
  <si>
    <t>RUA MARCELINA BREDA</t>
  </si>
  <si>
    <t>E017498A@EDUCACAO.SP.GOV.BR</t>
  </si>
  <si>
    <t>JOSE JOAQUIM BITTENCOURT CEL</t>
  </si>
  <si>
    <t>RUA MANOEL LEAO REGO</t>
  </si>
  <si>
    <t>E033900A@EDUCACAO.SP.GOV.BR</t>
  </si>
  <si>
    <t>JOSE DE MELLO MORAES PROFESSOR</t>
  </si>
  <si>
    <t>E021097A@EDUCACAO.SP.GOV.BR</t>
  </si>
  <si>
    <t>GLORIA APARECIDA ROSA VIANA PROFESSORA</t>
  </si>
  <si>
    <t>RUA DOUTOR JULIO WILFREDO CASTRO PERES</t>
  </si>
  <si>
    <t xml:space="preserve"> E924933A@EDUCACAO.SP.GOV.BR</t>
  </si>
  <si>
    <t>CEL JTO A EE MARIA JOSE DE AGUIAR ZEPPELINI PROFA</t>
  </si>
  <si>
    <t xml:space="preserve">RUA ANTONIO VASQUES </t>
  </si>
  <si>
    <t>ALPHEU DOMINIGUETTI PROFESSOR</t>
  </si>
  <si>
    <t>RUA FELICIANO ALVES FARIA</t>
  </si>
  <si>
    <t>E024089A@EDUCACAO.SP.GOV.BR</t>
  </si>
  <si>
    <t>CEL JTO A EE LEONIDAS DO AMARAL VIEIRA</t>
  </si>
  <si>
    <t>ANTONIO MARTINS DA SILVA PROF</t>
  </si>
  <si>
    <t>RUA SANTO IVO</t>
  </si>
  <si>
    <t>E901465A@EDUCACAO.SP.GOV.BR</t>
  </si>
  <si>
    <t>ADONIRAN BARBOSA</t>
  </si>
  <si>
    <t xml:space="preserve">AZALEAS </t>
  </si>
  <si>
    <t xml:space="preserve"> E049451A@EDUCACAO.SP.GOV.BR</t>
  </si>
  <si>
    <t>ANTONIETA GHIZINI LENHARE PROFA</t>
  </si>
  <si>
    <t xml:space="preserve">ANGELA CAROLINA CAMPARI PACE </t>
  </si>
  <si>
    <t>E903760A@EDUCACAO.SP.GOV.BR</t>
  </si>
  <si>
    <t>FRANCISCO MARTINS CORONEL</t>
  </si>
  <si>
    <t>PRACA CORONEL ANTONIO JACINTHO</t>
  </si>
  <si>
    <t>E022895A@EDUCACAO.SP.GOV.BR</t>
  </si>
  <si>
    <t>PEQUENO CORACAO II</t>
  </si>
  <si>
    <t xml:space="preserve">E923936A@EDUCACAO.SP.GOV.BR </t>
  </si>
  <si>
    <t>TELEMACO PAIOLI MELGES DOUTOR</t>
  </si>
  <si>
    <t>RUA ANTONIO FAGOTTO</t>
  </si>
  <si>
    <t>E065626A@EDUCACAO.SP.GOV.BR</t>
  </si>
  <si>
    <t>HUMBERTO ALFREDO PUCCA PROFESSOR</t>
  </si>
  <si>
    <t xml:space="preserve">MANDIRA </t>
  </si>
  <si>
    <t>E035609A@EDUCACAO.SP.GOV.BR</t>
  </si>
  <si>
    <t>JOAO PEDRO FERNANDES</t>
  </si>
  <si>
    <t xml:space="preserve">PINTORES </t>
  </si>
  <si>
    <t>E919123A@EDUCACAO.SP.GOV.BR</t>
  </si>
  <si>
    <t>EDILA COUTINHO PORFIRIO PROFESSORA</t>
  </si>
  <si>
    <t>E044830A@EDUCACAO.SP.GOV.BR</t>
  </si>
  <si>
    <t>ALFREDO PUJOL DOUTOR</t>
  </si>
  <si>
    <t>RUA BARAO HOMEM DE MELLO</t>
  </si>
  <si>
    <t>E013390A@EDUCACAO.SP.GOV.BR</t>
  </si>
  <si>
    <t>SUZANA DIAS</t>
  </si>
  <si>
    <t>AVENIDA PROFESSOR WALTER RIBAS DE ANDRADE</t>
  </si>
  <si>
    <t>E005538A@EDUCACAO.SP.GOV.BR</t>
  </si>
  <si>
    <t>GISSELDA APARECIDA TUROLA PIOVEZAN</t>
  </si>
  <si>
    <t>DOS ROSAS</t>
  </si>
  <si>
    <t>RODOVIA ENG CONSTANCIO CINTRA  SP 360</t>
  </si>
  <si>
    <t>E452312A@EDUCACAO.SP.GOV.BR</t>
  </si>
  <si>
    <t>MARIA DE LOURDES DE FRANCA SILVEIRA PROFESSORA</t>
  </si>
  <si>
    <t>MARIA CECILIA TEIXEIRA PINTO PROFESSORA</t>
  </si>
  <si>
    <t>E905410A@EDUCACAO.SP.GOV.BR</t>
  </si>
  <si>
    <t>LIVIO XAVIER</t>
  </si>
  <si>
    <t>E914691A@EDUCACAO.SP.GOV.BR</t>
  </si>
  <si>
    <t>IDALINO PINEZ PROFESSOR</t>
  </si>
  <si>
    <t xml:space="preserve">ANTONIO DO NASCIMENTO </t>
  </si>
  <si>
    <t>E042134A@EDUCACAO.SP.GOV.BR</t>
  </si>
  <si>
    <t>GABRIEL PELICIOTTI PROFESSOR</t>
  </si>
  <si>
    <t xml:space="preserve">TITO CAPINAM </t>
  </si>
  <si>
    <t>E002987A@EDUCACAO.SP.GOV.BR</t>
  </si>
  <si>
    <t>DOMINGOS DE MACEDO CUSTODIO PROFESSOR</t>
  </si>
  <si>
    <t xml:space="preserve">BENEDITO UGOLINO SILVA GUERRA </t>
  </si>
  <si>
    <t>E042336A@EDUCACAO.SP.GOV.BR</t>
  </si>
  <si>
    <t>DARCY FEDERICI PACHECO PROFESSOR</t>
  </si>
  <si>
    <t xml:space="preserve">ANTONIO GUERINO DE LOURENCO </t>
  </si>
  <si>
    <t>E914411A@EDUCACAO.SP.GOV.BR</t>
  </si>
  <si>
    <t>MAURICIO DE CASTRO</t>
  </si>
  <si>
    <t>RUA DO OLEODUTO</t>
  </si>
  <si>
    <t>E924428A@EDUCACAO.SP.GOV.BR</t>
  </si>
  <si>
    <t>HORACIO SOARES</t>
  </si>
  <si>
    <t>E033911A@EDUCACAO.SP.GOV.BR</t>
  </si>
  <si>
    <t>LIOMAR FREITAS CAMARA PROFESSORA</t>
  </si>
  <si>
    <t>RUA EDINA APARECIDA BAMPA FONSECA</t>
  </si>
  <si>
    <t>E007298A@EDUCACAO.SP.GOV.BR</t>
  </si>
  <si>
    <t>FRANCISCO DEROSA</t>
  </si>
  <si>
    <t>PRACA DOUTOR ALVARO GUIAO</t>
  </si>
  <si>
    <t>E017848A@EDUCACAO.SP.GOV.BR</t>
  </si>
  <si>
    <t>NHONHO BRAGA CORONEL</t>
  </si>
  <si>
    <t>RUA CORONEL NHONHO BRAGA</t>
  </si>
  <si>
    <t>E034356A@EDUCACAO.SP.GOV.BR</t>
  </si>
  <si>
    <t>OSWALDO LUIZ SANCHES TOSCHI</t>
  </si>
  <si>
    <t>RUA SATURNINO DE BRITO</t>
  </si>
  <si>
    <t>E046097A@EDUCACAO.SP.GOV.BR</t>
  </si>
  <si>
    <t>HELIA DIVINO DE SOUZA PROFA</t>
  </si>
  <si>
    <t>E925901A@EDUCACAO.SP.GOV.BR</t>
  </si>
  <si>
    <t>JOAO PEDRO CARDOSO DR</t>
  </si>
  <si>
    <t>JD ROSELY</t>
  </si>
  <si>
    <t>R GODOFREDO PESTANA</t>
  </si>
  <si>
    <t>E013183A@EDUCACAO.SP.GOV.BR</t>
  </si>
  <si>
    <t>ANA RODRIGUES DE LISO</t>
  </si>
  <si>
    <t>COHAB V</t>
  </si>
  <si>
    <t>RUA BAEPENDI</t>
  </si>
  <si>
    <t>E906694A@EDUCACAO.SP.GOV.BR</t>
  </si>
  <si>
    <t>ZACARIAS ANTONIO DA SILVA</t>
  </si>
  <si>
    <t>E010561A@EDUCACAO.SP.GOV.BR</t>
  </si>
  <si>
    <t>ROBERTO GARCIA LOSZ PROFESSOR</t>
  </si>
  <si>
    <t xml:space="preserve">92 BV </t>
  </si>
  <si>
    <t>E905586A@EDUCACAO.SP.GOV.BR</t>
  </si>
  <si>
    <t>CAETANO PETRAGLIA</t>
  </si>
  <si>
    <t>E022779A@EDUCACAO.SP.GOV.BR</t>
  </si>
  <si>
    <t>ZILDA BRACONI AMADOR PROFESSORA</t>
  </si>
  <si>
    <t>ALFREDO PUJOL DR</t>
  </si>
  <si>
    <t>E026136A@EDUCACAO.SP.GOV.BR</t>
  </si>
  <si>
    <t>BENEDITO EUFRASIO MARCONDES VIEIRA PROF</t>
  </si>
  <si>
    <t>CLEMENTE SEGUNDO PINHO DOUTOR</t>
  </si>
  <si>
    <t>E907807A@EDUCACAO.SP.GOV.BR</t>
  </si>
  <si>
    <t>NAERSON MIRANDA PROFESSOR</t>
  </si>
  <si>
    <t>ETOZIB CAPELARI</t>
  </si>
  <si>
    <t>E495311A@EDUCACAO.SP.GOV.BR</t>
  </si>
  <si>
    <t>E003888A@EDUCACAO.SP.GOV.BR</t>
  </si>
  <si>
    <t>BARAO DE RAMALHO</t>
  </si>
  <si>
    <t>E002586A@EDUCACAO.SP.GOV.BR</t>
  </si>
  <si>
    <t>SILVIA GAMA BALABEN PROFESSORA</t>
  </si>
  <si>
    <t>E041154A@EDUCACAO.SP.GOV.BR</t>
  </si>
  <si>
    <t>MARIA HELENA FARIA LIMA E CUNHA</t>
  </si>
  <si>
    <t>E005903A@EDUCACAO.SP.GOV.BR</t>
  </si>
  <si>
    <t>NAIR HIROKO KONNO HASHIMOTO PROFESSORA</t>
  </si>
  <si>
    <t>E923813A@EDUCACAO.SP.GOV.BR</t>
  </si>
  <si>
    <t>JOSE PEREIRA EBOLI PROF</t>
  </si>
  <si>
    <t xml:space="preserve">JOAO RODRIGUES ALCKIMIM </t>
  </si>
  <si>
    <t>E905045A@EDUCACAO.SP.GOV.BR</t>
  </si>
  <si>
    <t>DIOGO DE FARIA DR</t>
  </si>
  <si>
    <t>E003013A@EDUCACAO.SP.GOV.BR</t>
  </si>
  <si>
    <t>ANTONIO MARMORA FILHO MAESTRO</t>
  </si>
  <si>
    <t>RUA DOUTOR JAIR ROCHA BATALHA</t>
  </si>
  <si>
    <t>E906335A@EDUCACAO.SP.GOV.BR</t>
  </si>
  <si>
    <t>ODECIO LUCKE PROFESSOR</t>
  </si>
  <si>
    <t>RUA ANNA APARECIDA ROMANO ALVES</t>
  </si>
  <si>
    <t>E922547A@EDUCACAO.SP.GOV.BR</t>
  </si>
  <si>
    <t>PAULINO NUNES ESPOSO</t>
  </si>
  <si>
    <t>E005307A@EDUCACAO.SP.GOV.BR</t>
  </si>
  <si>
    <t>IDALINA VIANNA FERRO PROFESSORA</t>
  </si>
  <si>
    <t>AVENIDA JOAO LEMOS</t>
  </si>
  <si>
    <t>E025719A@EDUCACAO.SP.GOV.BR</t>
  </si>
  <si>
    <t>CEEJA PAULO DECOURT</t>
  </si>
  <si>
    <t xml:space="preserve">AMELIA BUENO CAMARGO </t>
  </si>
  <si>
    <t>E980158A@EDUCACAO.SP.GOV.BR</t>
  </si>
  <si>
    <t>CLELIA DE BARROS LEITE DA SILVA PROFESSORA</t>
  </si>
  <si>
    <t>E912897A@EDUCACAO.SP.GOV.BR</t>
  </si>
  <si>
    <t>AUGUSTO DE MACEDO COSTA DOUTOR</t>
  </si>
  <si>
    <t>VILA CRUZ DAS ALMAS</t>
  </si>
  <si>
    <t xml:space="preserve">CONCEICAO DE JACAREI </t>
  </si>
  <si>
    <t>E000632A@EDUCACAO.SP.GOV.BR</t>
  </si>
  <si>
    <t>CARMEN MENDES CARVALHO PROFESSORA</t>
  </si>
  <si>
    <t>VILA PADRE DONIZETTI</t>
  </si>
  <si>
    <t>RUA TAIO</t>
  </si>
  <si>
    <t>E049487A@EDUCACAO.SP.GOV.BR</t>
  </si>
  <si>
    <t>ANGELO FRANZIN</t>
  </si>
  <si>
    <t xml:space="preserve">AVENIDA DOUTOR  ANGELO NOGUEIRA VILA </t>
  </si>
  <si>
    <t>E021234A@EDUCACAO.SP.GOV.BR</t>
  </si>
  <si>
    <t>DIONYSIA GERBI BEIRA</t>
  </si>
  <si>
    <t xml:space="preserve">ULDERICO BATONI </t>
  </si>
  <si>
    <t>E047041A@EDUCACAO.SP.GOV.BR</t>
  </si>
  <si>
    <t>JOAO GARCIA DE HARO PROFESSOR</t>
  </si>
  <si>
    <t>E041336A@EDUCACAO.SP.GOV.BR</t>
  </si>
  <si>
    <t>CULTO A CIENCIA</t>
  </si>
  <si>
    <t>E018326A@EDUCACAO.SP.GOV.BR</t>
  </si>
  <si>
    <t>LUIZ PARIDE SINELLI PROF</t>
  </si>
  <si>
    <t>RUA DOS GUARANIS</t>
  </si>
  <si>
    <t>E066000A@EDUCACAO.SP.GOV.BR</t>
  </si>
  <si>
    <t>MOACYR TEIXEIRA DOUTOR</t>
  </si>
  <si>
    <t>RUA PREFEITO JOSE CARLOS</t>
  </si>
  <si>
    <t>E032608A@EDUCACAO.SP.GOV.BR</t>
  </si>
  <si>
    <t>ELISABETH SILVA DE ARAUJO PROFESSORA</t>
  </si>
  <si>
    <t>E049049A@EDUCACAO.SP.GOV.BR</t>
  </si>
  <si>
    <t>PENITENCIARIA TACYAN MENEZES DE LUCENA</t>
  </si>
  <si>
    <t>RODOVIA HOMERO SEVERO LINS</t>
  </si>
  <si>
    <t>NESTOR GOMES DE ARAUJO PROFESSOR</t>
  </si>
  <si>
    <t>RAYMI OLIVEIRA BAPTISTA PEREIRA PROFESSORA</t>
  </si>
  <si>
    <t>VILA DUTRA</t>
  </si>
  <si>
    <t>E441818A@EDUCACAO.SP.GOV.BR</t>
  </si>
  <si>
    <t xml:space="preserve">CAMANDUCAIA </t>
  </si>
  <si>
    <t>E566846A@EDUCACAO.SP.GOV.BR</t>
  </si>
  <si>
    <t>CARLOS ROSA DOUTOR</t>
  </si>
  <si>
    <t>VILA GUANABARA</t>
  </si>
  <si>
    <t>E030120A@EDUCACAO.SP.GOV.BR</t>
  </si>
  <si>
    <t>195 A</t>
  </si>
  <si>
    <t>E925329A@EDUCACAO.SP.GOV.BR</t>
  </si>
  <si>
    <t>FRANCISCO MARQUES DE OLIVEIRA JUNIOR PROF</t>
  </si>
  <si>
    <t>RUA CARDEAL DOM CARLOS CARMELLO DE VASCONCELOS MOTTA</t>
  </si>
  <si>
    <t>E013161A@EDUCACAO.SP.GOV.BR</t>
  </si>
  <si>
    <t>HONORINA RIOS DE CARVALHO MELLO</t>
  </si>
  <si>
    <t>RUA FLORIANO VIEIRA</t>
  </si>
  <si>
    <t>E016020A@EDUCACAO.SP.GOV.BR</t>
  </si>
  <si>
    <t>JOAO BAPTISTA DE OLIVEIRA</t>
  </si>
  <si>
    <t>R MAJOR MANOEL FRANCISCO DE MORAES</t>
  </si>
  <si>
    <t>E010005A@EDUCACAO.SP.GOV.BR</t>
  </si>
  <si>
    <t>RENE ALBERS PROFESSOR DOUTOR</t>
  </si>
  <si>
    <t>E907510A@EDUCACAO.SP.GOV.BR</t>
  </si>
  <si>
    <t>CENTRO ATEND SOCIO-EDUC ADOLESCENTE - DE BAURU - CI</t>
  </si>
  <si>
    <t>PEDAGCASAMANDELA@FUNDACAOCASA.SP.GOV.BR</t>
  </si>
  <si>
    <t>FRANCISCO DE PAULA ABREU SODRE DR</t>
  </si>
  <si>
    <t>RUA PROFESSORA MARIA DO CARMO SOARES CORREA QUEIROZ</t>
  </si>
  <si>
    <t>E025409A@EDUCACAO.SP.GOV.BR</t>
  </si>
  <si>
    <t>CEL JTO A EE RENE RODRIGUES DE MORAES PROF</t>
  </si>
  <si>
    <t>MARIA APARECIDA SALES MANREZA PROFA</t>
  </si>
  <si>
    <t>RUA JOAQUIM RIOS MARTINS</t>
  </si>
  <si>
    <t>E916122A@EDUCACAO.SP.GOV.BR</t>
  </si>
  <si>
    <t>JULIO PESTANA</t>
  </si>
  <si>
    <t>E001144A@EDUCACAO.SP.GOV.BR</t>
  </si>
  <si>
    <t>RICARDO SAMPAIO CARDOSO JUDOCA</t>
  </si>
  <si>
    <t>AREA CONTINENTAL</t>
  </si>
  <si>
    <t>E915497A@EDUCACAO.SP.GOV.BR</t>
  </si>
  <si>
    <t>FELICIO TONETTI</t>
  </si>
  <si>
    <t xml:space="preserve">JOSE MILTON BARBOSA </t>
  </si>
  <si>
    <t>E918748A@EDUCACAO.SP.GOV.BR</t>
  </si>
  <si>
    <t>CLOVIS DE OLIVEIRA PROFESSOR DOUTOR</t>
  </si>
  <si>
    <t xml:space="preserve">LIRA CEARENSE </t>
  </si>
  <si>
    <t>E040997A@EDUCACAO.SP.GOV.BR</t>
  </si>
  <si>
    <t>STELIO MACHADO LOUREIRO PROFESSOR</t>
  </si>
  <si>
    <t>VILA PONTES</t>
  </si>
  <si>
    <t>RUA MARIO DE SOUZA CAMPOS</t>
  </si>
  <si>
    <t>CENTRO ATEND SOCIOED ADOLESC GOVERNADOR MARIO COVAS CI</t>
  </si>
  <si>
    <t>EDUARDO PRADO</t>
  </si>
  <si>
    <t>E001478A@EDUCACAO.SP.GOV.BR</t>
  </si>
  <si>
    <t>JOSE VICENTE MACHADO NETTO DR</t>
  </si>
  <si>
    <t>RUA JOAO PEREIRA DE ALMEIDA</t>
  </si>
  <si>
    <t>E023103A@EDUCACAO.SP.GOV.BR</t>
  </si>
  <si>
    <t>IMPERATRIZ LEOPOLDINA</t>
  </si>
  <si>
    <t xml:space="preserve">TOGO </t>
  </si>
  <si>
    <t>E000802A@EDUCACAO.SP.GOV.BR</t>
  </si>
  <si>
    <t>PAULO SOARES DA SILVA</t>
  </si>
  <si>
    <t>RUA SAO PAULO DAS MISSOES</t>
  </si>
  <si>
    <t>E010637A@EDUCACAO.SP.GOV.BR</t>
  </si>
  <si>
    <t>ANA LUCIA PIERINI PROFESSORA</t>
  </si>
  <si>
    <t>E267697A@EDUCACAO.SP.GOV.BR</t>
  </si>
  <si>
    <t>CELSO TOLEDO PROF</t>
  </si>
  <si>
    <t xml:space="preserve">ANTONIO CONSTANTINO </t>
  </si>
  <si>
    <t>E907790A@EDUCACAO.SP.GOV.BR</t>
  </si>
  <si>
    <t>JOSE FORNARI DOUTOR</t>
  </si>
  <si>
    <t>E009106A@EDUCACAO.SP.GOV.BR</t>
  </si>
  <si>
    <t>MARIA APARECIDA DAMO FERREIRA</t>
  </si>
  <si>
    <t>E045081A@EDUCACAO.SP.GOV.BR</t>
  </si>
  <si>
    <t>UACURY RIBEIRO DE ASSIS BASTOS PROFESSOR</t>
  </si>
  <si>
    <t>E914873A@EDUCACAO.SP.GOV.BR</t>
  </si>
  <si>
    <t>HELIO LOURENCO DE OLIVEIRA PROFESSOR</t>
  </si>
  <si>
    <t>E900761A@EDUCACAO.SP.GOV.BR</t>
  </si>
  <si>
    <t>MARIA ISABEL DOS SANTOS MELLO PROFESSORA</t>
  </si>
  <si>
    <t>AVENIDA PRESIDENTE ALTINO ARANTES</t>
  </si>
  <si>
    <t>E006907A@EDUCACAO.SP.GOV.BR</t>
  </si>
  <si>
    <t>HORACIO ANTONIO DO NASCIMENTO CAPITAO</t>
  </si>
  <si>
    <t>AVENIDA DOUTOR JOSE DO VALLE PEREIRA</t>
  </si>
  <si>
    <t>E028162A@EDUCACAO.SP.GOV.BR</t>
  </si>
  <si>
    <t>CARLOS ESCOBAR</t>
  </si>
  <si>
    <t xml:space="preserve">ADELINO DE ALMEIDA CASTILHO </t>
  </si>
  <si>
    <t>E002124A@EDUCACAO.SP.GOV.BR</t>
  </si>
  <si>
    <t>MARIA PEREIRA DE BRITO BENETOLI PROFESSORA</t>
  </si>
  <si>
    <t xml:space="preserve"> JARDIM SAO JOSE</t>
  </si>
  <si>
    <t>60-53</t>
  </si>
  <si>
    <t>E030636A@EDUCACAO.SP.GOV.BR</t>
  </si>
  <si>
    <t>MARIA ELISA DE AZEVEDO CINTRA PROFESSORA</t>
  </si>
  <si>
    <t>JARDIM DONA BENTA</t>
  </si>
  <si>
    <t>RUA PRESBITERO BENEDITO DE OLIVEIRA</t>
  </si>
  <si>
    <t>E908915A@EDUCACAO.SP.GOV.BR</t>
  </si>
  <si>
    <t>CENTRO ATEND SOCIOEDUC ADOLESCENTE RIBEIRAO PRETO CI</t>
  </si>
  <si>
    <t xml:space="preserve">GEOVANA APARECIDA DELIBERTO </t>
  </si>
  <si>
    <t>PEDAGCASARIBEIRAOPRETO@FUNDACAOCASA.SP.GOV.BR</t>
  </si>
  <si>
    <t>ARCY MAJOR</t>
  </si>
  <si>
    <t>JOSE DE QUEIROS ARANHA DOUTOR</t>
  </si>
  <si>
    <t>E003748A@EDUCACAO.SP.GOV.BR</t>
  </si>
  <si>
    <t>ARTHUR GUIMARAES</t>
  </si>
  <si>
    <t>E003487A@EDUCACAO.SP.GOV.BR</t>
  </si>
  <si>
    <t>ERICO VERISSIMO</t>
  </si>
  <si>
    <t>RUA PORTUGUESA</t>
  </si>
  <si>
    <t xml:space="preserve">E006075A@EDUCACAO.SP.GOV.BR    </t>
  </si>
  <si>
    <t>RECANTO MONICA II</t>
  </si>
  <si>
    <t>MERENDA</t>
  </si>
  <si>
    <t xml:space="preserve">MERENDA </t>
  </si>
  <si>
    <t>E924416A@EDUCACAO.SP.GOV.BR</t>
  </si>
  <si>
    <t>QUINTILIANO JOSE SITRANGULO PROF</t>
  </si>
  <si>
    <t xml:space="preserve">ARRAIAL DA ANTA </t>
  </si>
  <si>
    <t>E039248A@EDUCACAO.SP.GOV.BR</t>
  </si>
  <si>
    <t>SALOMAO JORGE DEPUTADO</t>
  </si>
  <si>
    <t>E038544A@EDUCACAO.SP.GOV.BR</t>
  </si>
  <si>
    <t>MMDC</t>
  </si>
  <si>
    <t>E001661A@EDUCACAO.SP.GOV.BR</t>
  </si>
  <si>
    <t>ELISIO TEIXEIRA LEITE III</t>
  </si>
  <si>
    <t>6700A</t>
  </si>
  <si>
    <t>E924748A@EDUCACAO.SP.GOV.BR</t>
  </si>
  <si>
    <t>DEOLINDO DE OLIVEIRA SANTOS CAPITAO</t>
  </si>
  <si>
    <t>E011216A@EDUCACAO.SP.GOV.BR</t>
  </si>
  <si>
    <t>ANDRE FORT PROFESSOR</t>
  </si>
  <si>
    <t>AVENIDA PAULO PROVENZA SOBRINHO</t>
  </si>
  <si>
    <t>E018703A@EDUCACAO.SP.GOV.BR</t>
  </si>
  <si>
    <t>DULCE CESAR TAVARES PROFESSORA</t>
  </si>
  <si>
    <t>E046681A@EDUCACAO.SP.GOV.BR</t>
  </si>
  <si>
    <t>PEDRO DE ALCANTARA MARCONDES MACHADO PROFESSOR</t>
  </si>
  <si>
    <t>E040976A@EDUCACAO.SP.GOV.BR</t>
  </si>
  <si>
    <t>MANUEL ALBALADEJO FERNANDES</t>
  </si>
  <si>
    <t>VILA  SAN MARTIN</t>
  </si>
  <si>
    <t>AVENIDA MINASA</t>
  </si>
  <si>
    <t>E045585A@EDUCACAO.SP.GOV.BR</t>
  </si>
  <si>
    <t>DAUD JORGE SIMAO PROFESSOR</t>
  </si>
  <si>
    <t>RUA DOUTOR ARGEMIRO ACAYABA DE TOLEDO</t>
  </si>
  <si>
    <t>E918283A@EDUCACAO.SP.GOV.BR</t>
  </si>
  <si>
    <t>VICENTE PRADO SENADOR</t>
  </si>
  <si>
    <t>RUA PAES DE BARROS</t>
  </si>
  <si>
    <t>E044097A@EDUCACAO.SP.GOV.BR</t>
  </si>
  <si>
    <t>RUA MAGNOLIA AZUL</t>
  </si>
  <si>
    <t>E079881A@EDUCACAO.SP.GOV.BR</t>
  </si>
  <si>
    <t>CENTRO ATEND SOCIOEDUC ADOLESCENTE PIRITUBA CI</t>
  </si>
  <si>
    <t xml:space="preserve">STEFANO MAUSER </t>
  </si>
  <si>
    <t>E559337A@EDUCACAO.SP.GOV.BR</t>
  </si>
  <si>
    <t>PENITENCIARIA DE BERNARDINO DE CAMPOS</t>
  </si>
  <si>
    <t>RODOVIA RAPOSO TAVARES SP270</t>
  </si>
  <si>
    <t>KM 338</t>
  </si>
  <si>
    <t>ALTINA JULIA DE OLIVEIRA PROFESSORA</t>
  </si>
  <si>
    <t>AVENIDA LAMARTINE NAVARRO</t>
  </si>
  <si>
    <t>E016081A@EDUCACAO.SP.GOV.BR</t>
  </si>
  <si>
    <t xml:space="preserve">ABRAMO LUCHESI </t>
  </si>
  <si>
    <t>ALBERTO JOSE GONCALVES DOM</t>
  </si>
  <si>
    <t>RUA FLAVIO UCHOA</t>
  </si>
  <si>
    <t>E023978A@EDUCACAO.SP.GOV.BR</t>
  </si>
  <si>
    <t>JOSE ARIANO RODRIGUES</t>
  </si>
  <si>
    <t xml:space="preserve">JOSE ARIANO RODRIGUES </t>
  </si>
  <si>
    <t>E026153A@EDUCACAO.SP.GOV.BR</t>
  </si>
  <si>
    <t>MARIA ANGELITA SAYAGO LAET PROFA</t>
  </si>
  <si>
    <t xml:space="preserve">FREIRE BASTOS </t>
  </si>
  <si>
    <t>E001338A@EDUCACAO.SP.GOV.BR</t>
  </si>
  <si>
    <t>KOKI KITAJIMA</t>
  </si>
  <si>
    <t>E035117A@EDUCACAO.SP.GOV.BR</t>
  </si>
  <si>
    <t>JOHANN GUTENBERG</t>
  </si>
  <si>
    <t>BUSSE CAPITAO</t>
  </si>
  <si>
    <t>E001041A@EDUCACAO.SP.GOV.BR</t>
  </si>
  <si>
    <t>PAULO SINNA PROFESSOR</t>
  </si>
  <si>
    <t xml:space="preserve">ALVARO LINS </t>
  </si>
  <si>
    <t>E008047A@EDUCACAO.SP.GOV.BR</t>
  </si>
  <si>
    <t>PEDRO NUNES ROCHA PROF</t>
  </si>
  <si>
    <t>E039007A@EDUCACAO.SP.GOV.BR</t>
  </si>
  <si>
    <t>ANNA ANTONIO PROFESSORA</t>
  </si>
  <si>
    <t>PARQUE CASTELO BRANCO</t>
  </si>
  <si>
    <t xml:space="preserve">VALENTIM BUSTOS </t>
  </si>
  <si>
    <t>E031800A@EDUCACAO.SP.GOV.BR</t>
  </si>
  <si>
    <t>ARMANDO FALCONE PROFESSOR</t>
  </si>
  <si>
    <t>JARDIM SACILOTTO I</t>
  </si>
  <si>
    <t>RUA ANTONIO CEZAR DRUZIAN</t>
  </si>
  <si>
    <t>E919317A@EDUCACAO.SP.GOV.BR</t>
  </si>
  <si>
    <t>ADALBERTO NASCIMENTO</t>
  </si>
  <si>
    <t>RUA ADALBERTO MAIA</t>
  </si>
  <si>
    <t>E018284A@EDUCACAO.SP.GOV.BR</t>
  </si>
  <si>
    <t>RITA JULIA DE OLIVEIRA PROFESSORA</t>
  </si>
  <si>
    <t>E002379A@EDUCACAO.SP.GOV.BR</t>
  </si>
  <si>
    <t>LOUIS BRAILLE</t>
  </si>
  <si>
    <t>RUA JOAO AVELINO FAUTHZ</t>
  </si>
  <si>
    <t>E297537A@EDUCACAO.SP.GOV.BR</t>
  </si>
  <si>
    <t>RENATO ANGELINI PROF</t>
  </si>
  <si>
    <t>E016615A@EDUCACAO.SP.GOV.BR</t>
  </si>
  <si>
    <t>VICENTE PAULO ZANCHETTA PROFESSOR</t>
  </si>
  <si>
    <t>RUA FAMILIA SILVA</t>
  </si>
  <si>
    <t>E045731A@EDUCACAO.SP.GOV.BR</t>
  </si>
  <si>
    <t>CEL JTO A EE MARTIM AFONSO</t>
  </si>
  <si>
    <t>EE-MATIMAFONSO@HOTMAIL.COM</t>
  </si>
  <si>
    <t>MARIETTA FERRAZ DE ASSUMPCAO PROFESSORA</t>
  </si>
  <si>
    <t>JARDIM BELA DARIA</t>
  </si>
  <si>
    <t>E032001A@EDUCACAO.SP.GOV.BR</t>
  </si>
  <si>
    <t>ARLINDA PESSOA MORBECK</t>
  </si>
  <si>
    <t>E029973A@EDUCACAO.SP.GOV.BR</t>
  </si>
  <si>
    <t>ANTONIO VELASCO ARAGON PADRE</t>
  </si>
  <si>
    <t>RUA FRAIBURGO</t>
  </si>
  <si>
    <t>E048860A@EDUCACAO.SP.GOV.BR</t>
  </si>
  <si>
    <t>CENTRO DE ATEND SOCIO EDUC AO ADOLESC SANTO ANDRE I CI</t>
  </si>
  <si>
    <t>AVENIDA JORGE MARCOS DE OLIVEIRA</t>
  </si>
  <si>
    <t>SYLVIA NOEMIA DE ALBUQUERQUE MARTINS PROFA</t>
  </si>
  <si>
    <t>E038866A@EDUCACAO.SP.GOV.BR</t>
  </si>
  <si>
    <t>HARUE MATSUMOTO ASAKAWA PROFESSORA</t>
  </si>
  <si>
    <t>E917199A@EDUCACAO.SP.GOV.BR</t>
  </si>
  <si>
    <t>PENITENCIARIA JAIRO DE ALMEIDA BUENO</t>
  </si>
  <si>
    <t>FABIO HACL PINOLA PROF</t>
  </si>
  <si>
    <t>RUA JOSE FARIA JUNIOR</t>
  </si>
  <si>
    <t>E911677A@EDUCACAO.SP.GOV.BR</t>
  </si>
  <si>
    <t>CHRISTIANO ALTENFELDER SILVA DOUTOR</t>
  </si>
  <si>
    <t xml:space="preserve">JULIA MAMEIA </t>
  </si>
  <si>
    <t>E902913A@EDUCACAO.SP.GOV.BR</t>
  </si>
  <si>
    <t>MAURICIO ANTUNES FERRAZ PROFESSOR</t>
  </si>
  <si>
    <t>RUA PRINCESA FRANCISCA CAROLINA</t>
  </si>
  <si>
    <t>E009131A@EDUCACAO.SP.GOV.BR</t>
  </si>
  <si>
    <t>ARMANDO D OLIVEIRA COBRA</t>
  </si>
  <si>
    <t>E013730A@EDUCACAO.SP.GOV.BR</t>
  </si>
  <si>
    <t>E002902A@EDUCACAO.SP.GOV.BR</t>
  </si>
  <si>
    <t>GIOVANNI BATTISTA RAFFO PROFESSOR DOUTOR</t>
  </si>
  <si>
    <t>E007171A@EDUCACAO.SP.GOV.BR</t>
  </si>
  <si>
    <t>MARLENE FRATTINI PROFA</t>
  </si>
  <si>
    <t xml:space="preserve">ALDO NICOLUCCI </t>
  </si>
  <si>
    <t>E919412A@EDUCACAO.SP.GOV.BR</t>
  </si>
  <si>
    <t>ANTONIETA BORGES ALVES PROFESSORA</t>
  </si>
  <si>
    <t>E007390A@EDUCACAO.SP.GOV.BR</t>
  </si>
  <si>
    <t>ALEXANDRE LOPES OLIVEIRA</t>
  </si>
  <si>
    <t>E908873A@EDUCACAO.SP.GOV.BR</t>
  </si>
  <si>
    <t>AMERICO BELLUOMINI PROFESSOR</t>
  </si>
  <si>
    <t>RUA PROFESSORA ALICE NONATO</t>
  </si>
  <si>
    <t>E018132A@EDUCACAO.SP.GOV.BR</t>
  </si>
  <si>
    <t>SUZANA RIBEIRO SANDOVAL PROFA</t>
  </si>
  <si>
    <t xml:space="preserve">EMILIO VIEIRA FRANCA </t>
  </si>
  <si>
    <t>E022834A@EDUCACAO.SP.GOV.BR</t>
  </si>
  <si>
    <t>JOSE DA COSTA BOUCINHAS PROFESSOR</t>
  </si>
  <si>
    <t>E920496A@EDUCACAO.SP.GOV.BR</t>
  </si>
  <si>
    <t>RUA ANTONIO DA SILVA VIEIRA</t>
  </si>
  <si>
    <t>CENTRO DE ATEND SOCIOEDUC AO ADOLESC OSASCO I CI</t>
  </si>
  <si>
    <t>RUA VISCONDE DE ABAETE</t>
  </si>
  <si>
    <t>E001659A@EDUCACAO.SP.GOV.BR</t>
  </si>
  <si>
    <t>MARIO NATIVIDADE DOUTOR</t>
  </si>
  <si>
    <t>VILA MANOEL DA NOBREGA</t>
  </si>
  <si>
    <t>RUA CONSELHEIRO JOAO ALFREDO</t>
  </si>
  <si>
    <t>E037965A@EDUCACAO.SP.GOV.BR</t>
  </si>
  <si>
    <t>HIROSHI SHIRASSU SHIRUCA PROFESSOR</t>
  </si>
  <si>
    <t>E922663A@EDUCACAO.SP.GOV.BR</t>
  </si>
  <si>
    <t>ALDEIA PARAISO</t>
  </si>
  <si>
    <t>ITINGA GRANDE</t>
  </si>
  <si>
    <t xml:space="preserve">E100225A@EDUCACAO.SP.GOV.BR </t>
  </si>
  <si>
    <t>EURICO DA SILVA BASTOS DOUTOR PROFESSOR</t>
  </si>
  <si>
    <t>RUA CELSO MESQUITA LEITE</t>
  </si>
  <si>
    <t>E914794A@EDUCACAO.SP.GOV.BR</t>
  </si>
  <si>
    <t>JOSE PIMENTA DE PADUA</t>
  </si>
  <si>
    <t>MACUCOS</t>
  </si>
  <si>
    <t>E026360A@EDUCACAO.SP.GOV.BR</t>
  </si>
  <si>
    <t>JOZINEIDE PEREIRA GAUDINO</t>
  </si>
  <si>
    <t xml:space="preserve">JOAQUIM MEIRA DE SIQUEIRA </t>
  </si>
  <si>
    <t>E902810A@EDUCACAO.SP.GOV.BR</t>
  </si>
  <si>
    <t>MARINALVA GIMENES COLOSSAL DA CUNHA</t>
  </si>
  <si>
    <t xml:space="preserve">PARQUE JATOBA </t>
  </si>
  <si>
    <t>RUA ANTONIO MENUZZO</t>
  </si>
  <si>
    <t>E924672A@EDUCACAO.SP.GOV.BR</t>
  </si>
  <si>
    <t>JAMIL GADIA DEPUTADO</t>
  </si>
  <si>
    <t>RUA SANTA CRUZ DAS PALMEIRAS</t>
  </si>
  <si>
    <t>E040873A@EDUCACAO.SP.GOV.BR</t>
  </si>
  <si>
    <t>BAIRRO DO TOME</t>
  </si>
  <si>
    <t>TOME</t>
  </si>
  <si>
    <t>RUA LUIS TOME DO COUTO</t>
  </si>
  <si>
    <t>E915105A@EDUCACAO.SP.GOV.BR</t>
  </si>
  <si>
    <t>JOAO DA CRUZ MELLAO</t>
  </si>
  <si>
    <t>RUA FRANCISCO ALVES DE LIMA</t>
  </si>
  <si>
    <t>E032273A@EDUCACAO.SP.GOV.BR</t>
  </si>
  <si>
    <t>ANTONIO BRANCO RODRIGUES JUNIOR PROFESSOR</t>
  </si>
  <si>
    <t>(ANTIGO VILA SANTA RITA )</t>
  </si>
  <si>
    <t>RUA BOCAIUVA</t>
  </si>
  <si>
    <t>E007407A@EDUCACAO.SP.GOV.BR</t>
  </si>
  <si>
    <t>SERGIO LECA TEIXEIRA PROF</t>
  </si>
  <si>
    <t>E914307A@EDUCACAO.SP.GOV.BR</t>
  </si>
  <si>
    <t>REPUBLICA DO PANAMA</t>
  </si>
  <si>
    <t xml:space="preserve">PIEMONTE DA BORBOREMA </t>
  </si>
  <si>
    <t>E297501A@EDUCACAO.SP.GOV.BR</t>
  </si>
  <si>
    <t>MARIA AUGUSTA DE AVILA PROFA</t>
  </si>
  <si>
    <t xml:space="preserve">FERNANDES PEREIRA </t>
  </si>
  <si>
    <t>E002616A@EDUCACAO.SP.GOV.BR</t>
  </si>
  <si>
    <t>CAROLINA MENDES THAME PROFESSORA</t>
  </si>
  <si>
    <t xml:space="preserve">ORLANDIA </t>
  </si>
  <si>
    <t>E920794A@EDUCACAO.SP.GOV.BR</t>
  </si>
  <si>
    <t>DORIVAL DIAS DE CARVALHO PROFESSOR</t>
  </si>
  <si>
    <t>RUA GUSTAVO ANGELO ALVARENGA</t>
  </si>
  <si>
    <t>E900394A@EDUCACAO.SP.GOV.BR</t>
  </si>
  <si>
    <t>CENTRO DE RESSOCIALIZACAO DE LIMEIRA CLASSES PROVISORIAS</t>
  </si>
  <si>
    <t>RODOVIA TATUIBI</t>
  </si>
  <si>
    <t>DAVID EUGENIO DOS SANTOS PROF</t>
  </si>
  <si>
    <t xml:space="preserve">JOSE DE ALMEIDA </t>
  </si>
  <si>
    <t>E001065A@EDUCACAO.SP.GOV.BR</t>
  </si>
  <si>
    <t>ADRIAO BERNARDES PROF</t>
  </si>
  <si>
    <t>E038261A@EDUCACAO.SP.GOV.BR</t>
  </si>
  <si>
    <t>E008485A@EDUCACAO.SP.GOV.BR</t>
  </si>
  <si>
    <t>CEL JTO A EE MANOEL JACINTHO VIEIRA DE MORAES DOUTOR</t>
  </si>
  <si>
    <t>PRACA CAP. NELSON SALLES DE ABREU</t>
  </si>
  <si>
    <t>OLIVIA DO AMARAL SANTOS CANETTIERI PROFA</t>
  </si>
  <si>
    <t xml:space="preserve">ROSA MONTEIRO LINO </t>
  </si>
  <si>
    <t>E039639A@EDUCACAO.SP.GOV.BR</t>
  </si>
  <si>
    <t>EDINA ALVARES BARBOSA PROFESSORA</t>
  </si>
  <si>
    <t>VILA JAPAO</t>
  </si>
  <si>
    <t>E007286A@EDUCACAO.SP.GOV.BR</t>
  </si>
  <si>
    <t>CHICO PEREIRA</t>
  </si>
  <si>
    <t>E016639A@EDUCACAO.SP.GOV.BR</t>
  </si>
  <si>
    <t>CEL JTO A EE SEVERINO REINO</t>
  </si>
  <si>
    <t>VILA MAGALHAES</t>
  </si>
  <si>
    <t>PEDRO FONSECA PROFESSOR</t>
  </si>
  <si>
    <t>RUA RUBENS GRISOLIA</t>
  </si>
  <si>
    <t>E004236A@EDUCACAO.SP.GOV.BR</t>
  </si>
  <si>
    <t>JOSE RIBEIRO DE SOUZA PROFESSOR</t>
  </si>
  <si>
    <t xml:space="preserve">SERGIO CARDOSO </t>
  </si>
  <si>
    <t>E046620A@EDUCACAO.SP.GOV.BR</t>
  </si>
  <si>
    <t>CLORINDA TRITTO GIANGIACOMO PROFESSORA</t>
  </si>
  <si>
    <t>E925408A@EDUCACAO.SP.GOV.BR</t>
  </si>
  <si>
    <t>JOAO BAPTISTA MARIGO MARTINS</t>
  </si>
  <si>
    <t>E008369A@EDUCACAO.SP.GOV.BR</t>
  </si>
  <si>
    <t>LUCAS ROSCHEL RASQUINHO</t>
  </si>
  <si>
    <t>COLONIA PAULISTA</t>
  </si>
  <si>
    <t xml:space="preserve">PAULINO GOTTSFRITZ </t>
  </si>
  <si>
    <t>E921324A@EDUCACAO.SP.GOV.BR</t>
  </si>
  <si>
    <t>EVARISTO FABRICIO PROF</t>
  </si>
  <si>
    <t>PROLONGAMENTO JARDIM AEROPORTO I</t>
  </si>
  <si>
    <t xml:space="preserve">ALIPIO RESENDE DE ARAUJO </t>
  </si>
  <si>
    <t>E905720A@EDUCACAO.SP.GOV.BR</t>
  </si>
  <si>
    <t>JOAO CARLOS GOMES CARDIM PROF</t>
  </si>
  <si>
    <t>AV CASA GRANDE</t>
  </si>
  <si>
    <t>E037285A@EDUCACAO.SP.GOV.BR</t>
  </si>
  <si>
    <t>MARIA DE LOURDES MURAD DE CAMARGO PROFESSORA</t>
  </si>
  <si>
    <t>BOSQUE DA FELICIDADE</t>
  </si>
  <si>
    <t xml:space="preserve">LOURIVAL JOSE DO NASCIMENTO </t>
  </si>
  <si>
    <t>E907169A@EDUCACAO.SP.GOV.BR</t>
  </si>
  <si>
    <t>SILVIO JOSE SECCO PROF</t>
  </si>
  <si>
    <t>RUA JUNQUEIRA FREIRE</t>
  </si>
  <si>
    <t>E924295A@EDUCACAO.SP.GOV.BR</t>
  </si>
  <si>
    <t>JUVENAL PAIVA PEREIRA PROF</t>
  </si>
  <si>
    <t>ESTRADA ESTADUAL SP 268</t>
  </si>
  <si>
    <t xml:space="preserve">E046905A@EDUCACAO.SP.GOV.BR   </t>
  </si>
  <si>
    <t>DARIO DE QUEIROZ PROF</t>
  </si>
  <si>
    <t xml:space="preserve">LUIS ATILIO ROSSI </t>
  </si>
  <si>
    <t>E003001A@EDUCACAO.SP.GOV.BR</t>
  </si>
  <si>
    <t>ANTONIO JOSE DE SIQUEIRA PROF</t>
  </si>
  <si>
    <t>SAO SILVESTRE DE JACAREI</t>
  </si>
  <si>
    <t>KM 084</t>
  </si>
  <si>
    <t>RODOVIA GENERAL EURYALE DE JESUS ZERBINE</t>
  </si>
  <si>
    <t>E013845A@EDUCACAO.SP.GOV.BR</t>
  </si>
  <si>
    <t>SABOIA DE MEDEIROS PADRE EE</t>
  </si>
  <si>
    <t>E005228A@EDUCACAO.SP.GOV.BR</t>
  </si>
  <si>
    <t>GENESIO DE ALMEIDA MOURA DOUTOR</t>
  </si>
  <si>
    <t xml:space="preserve">DOMINGOS AREVALO </t>
  </si>
  <si>
    <t>E036444A@EDUCACAO.SP.GOV.BR</t>
  </si>
  <si>
    <t>JOSE AUGUSTO DE CARVALHO DR</t>
  </si>
  <si>
    <t>E033042A@EDUCACAO.SP.GOV.BR</t>
  </si>
  <si>
    <t>ANTONIO LUCIANO DA FONSECA CORONEL</t>
  </si>
  <si>
    <t>RUA ANGELO BORTOLAI</t>
  </si>
  <si>
    <t>E021647A@EDUCACAO.SP.GOV.BR</t>
  </si>
  <si>
    <t>BENEDITO PAES SOBRINHO VEREADOR</t>
  </si>
  <si>
    <t>AVENIDA JOSE DA COSTA PINHEIRO JUNIOR</t>
  </si>
  <si>
    <t>E046498A@EDUCACAO.SP.GOV.BR</t>
  </si>
  <si>
    <t>ELZA FACCA MARTINS BONILHA PROFESSORA</t>
  </si>
  <si>
    <t>BOTUJURU (BOTUJURU)</t>
  </si>
  <si>
    <t xml:space="preserve">ESTELA BORGES MORATO </t>
  </si>
  <si>
    <t>E019896A@EDUCACAO.SP.GOV.BR</t>
  </si>
  <si>
    <t>THEODOMIRO EMERIQUE PROFESSOR</t>
  </si>
  <si>
    <t xml:space="preserve">UICO </t>
  </si>
  <si>
    <t>E002410A@EDUCACAO.SP.GOV.BR</t>
  </si>
  <si>
    <t>RIBEIRINHOS</t>
  </si>
  <si>
    <t>SETOR III</t>
  </si>
  <si>
    <t>E911860A@EDUCACAO.SP.GOV.BR</t>
  </si>
  <si>
    <t>OLZANETTI GOMES PROFESSOR</t>
  </si>
  <si>
    <t xml:space="preserve">SEBASTIAO LEITE </t>
  </si>
  <si>
    <t>E908927A@EDUCACAO.SP.GOV.BR</t>
  </si>
  <si>
    <t>JOAO URIAS DA SILVA CAPITAO</t>
  </si>
  <si>
    <t>SAO ROQUE DA FARTURA</t>
  </si>
  <si>
    <t>E020459A@EDUCACAO.SP.GOV.BR</t>
  </si>
  <si>
    <t>ALICE MADEIRA JOAO FRANCISCO PROFESSORA</t>
  </si>
  <si>
    <t>E191528A@EDUCACAO.SP.GOV.BR</t>
  </si>
  <si>
    <t>LEILA SABINO PROFESSORA</t>
  </si>
  <si>
    <t xml:space="preserve">SILVILINO MANTOVANINI </t>
  </si>
  <si>
    <t>E900102A@EDUCACAO.SP.GOV.BR</t>
  </si>
  <si>
    <t>ALVARO FRAGA MOREIRA</t>
  </si>
  <si>
    <t xml:space="preserve">HUMBERTO FABRIS </t>
  </si>
  <si>
    <t>E900023A@EDUCACAO.SP.GOV.BR</t>
  </si>
  <si>
    <t>PAULO LUIZ VALERIO</t>
  </si>
  <si>
    <t xml:space="preserve">LUIZ DIAS GONZAGA </t>
  </si>
  <si>
    <t>E901325A@EDUCACAO.SP.GOV.BR</t>
  </si>
  <si>
    <t>WALTER RIBAS DE ANDRADE PROF EE</t>
  </si>
  <si>
    <t>AVENIDA VEREADOR JOAQUIM PEREIRA BARBOSA</t>
  </si>
  <si>
    <t>CEL JTO A EE JOSE DOS SANTOS PADRE</t>
  </si>
  <si>
    <t>TEOFILO DE ANDRADE DOUTOR</t>
  </si>
  <si>
    <t>E020710A@EDUCACAO.SP.GOV.BR</t>
  </si>
  <si>
    <t>JON TEODORESCO PROFESSOR</t>
  </si>
  <si>
    <t>E012038A@EDUCACAO.SP.GOV.BR</t>
  </si>
  <si>
    <t>ANTONIO ALCANTARA MACHADO</t>
  </si>
  <si>
    <t>RUA  AMERICO RIBEIRO</t>
  </si>
  <si>
    <t>E004777A@EDUCACAO.SP.GOV.BR</t>
  </si>
  <si>
    <t>JOAO GABRIEL RIBEIRO DOUTOR</t>
  </si>
  <si>
    <t>E019100A@EDUCACAO.SP.GOV.BR</t>
  </si>
  <si>
    <t>GONCALVES MONSENHOR</t>
  </si>
  <si>
    <t>ATTILIO VIDAL LAFRATA PROFESSOR</t>
  </si>
  <si>
    <t>E462925A@EDUCACAO.SP.GOV.BR</t>
  </si>
  <si>
    <t>RUA PRUDENTE ALVES</t>
  </si>
  <si>
    <t>FRANCISCO ANTUNES PROF</t>
  </si>
  <si>
    <t>E025574A@EDUCACAO.SP.GOV.BR</t>
  </si>
  <si>
    <t>EDISON BASTOS GASPARINI PREF</t>
  </si>
  <si>
    <t xml:space="preserve">FERROVIARIOS </t>
  </si>
  <si>
    <t>E901015A@EDUCACAO.SP.GOV.BR</t>
  </si>
  <si>
    <t>JOSE CALVITTI FILHO PROFESSOR</t>
  </si>
  <si>
    <t>RUA SENADOR QUEIROS</t>
  </si>
  <si>
    <t>E008382A@EDUCACAO.SP.GOV.BR</t>
  </si>
  <si>
    <t>THEREZINHA CLOSA ELEUTERIO PROFESSORA</t>
  </si>
  <si>
    <t>RUA CHARLES MIARS COOPER</t>
  </si>
  <si>
    <t>E006464A@EDUCACAO.SP.GOV.BR</t>
  </si>
  <si>
    <t>FABIO AGAZZI</t>
  </si>
  <si>
    <t>E907029A@EDUCACAO.SP.GOV.BR</t>
  </si>
  <si>
    <t>BAIRRO RIO VERMELHO</t>
  </si>
  <si>
    <t>RIO VERMELHO</t>
  </si>
  <si>
    <t>KM555</t>
  </si>
  <si>
    <t>E924362A@EDUCACAO.SP.GOV.BR</t>
  </si>
  <si>
    <t>CEL JTO A EE CESARIO COIMBRA DR</t>
  </si>
  <si>
    <t>ARMANDO SALLES DE OLIVEIRA DOUTOR</t>
  </si>
  <si>
    <t>HELENA DE CAMPOS CAMARGO PROFESSORA</t>
  </si>
  <si>
    <t>RUA TUIUTI</t>
  </si>
  <si>
    <t>E018661A@EDUCACAO.SP.GOV.BR</t>
  </si>
  <si>
    <t>AMADEU RODRIGUES NORTE</t>
  </si>
  <si>
    <t>PLINIO SALGADO SANTANGELO</t>
  </si>
  <si>
    <t>PIRAJA DA SILVA DOUTOR</t>
  </si>
  <si>
    <t>RUA PROFESSORA MARIA JOSE NOGUEIRA</t>
  </si>
  <si>
    <t>E024594A@EDUCACAO.SP.GOV.BR</t>
  </si>
  <si>
    <t>AMIRA HOMSI CHALELLA PROFESSORA</t>
  </si>
  <si>
    <t>E028794A@EDUCACAO.SP.GOV.BR</t>
  </si>
  <si>
    <t>ANTONIO ADIB CHAMMAS</t>
  </si>
  <si>
    <t>JARDIM SANTA CRISTINA</t>
  </si>
  <si>
    <t>RUA PROFESSOR OLIVEIRA CAMPOS</t>
  </si>
  <si>
    <t>E008333A@EDUCACAO.SP.GOV.BR</t>
  </si>
  <si>
    <t>RENATO DA ROCHA MIRANDA</t>
  </si>
  <si>
    <t>E015210A@EDUCACAO.SP.GOV.BR</t>
  </si>
  <si>
    <t>YOLANDA NORONHA DO NASCIMENTO PROFESSORA</t>
  </si>
  <si>
    <t>AVENIDA VISCONDE DE CAIRU</t>
  </si>
  <si>
    <t>E009258A@EDUCACAO.SP.GOV.BR</t>
  </si>
  <si>
    <t>E039100A@EDUCACAO.SP.GOV.BR</t>
  </si>
  <si>
    <t>DENOEL NICODEMOS ELLER REVERENDO</t>
  </si>
  <si>
    <t xml:space="preserve">LUIZ QUEIROZ </t>
  </si>
  <si>
    <t>E906448A@EDUCACAO.SP.GOV.BR</t>
  </si>
  <si>
    <t>CHACARA DAS CORUJAS</t>
  </si>
  <si>
    <t>MIRAFLORES</t>
  </si>
  <si>
    <t>E924775A@EDUCACAO.SP.GOV.BR</t>
  </si>
  <si>
    <t>MANOEL CACAO PROFESSOR</t>
  </si>
  <si>
    <t xml:space="preserve">JORGE MONTELEONE </t>
  </si>
  <si>
    <t>E007559A@EDUCACAO.SP.GOV.BR</t>
  </si>
  <si>
    <t>MARIA CRISTINA SCHMIDT MIRANDA PROFESSORA</t>
  </si>
  <si>
    <t>E038519A@EDUCACAO.SP.GOV.BR</t>
  </si>
  <si>
    <t>ANALIA DE ALMEIDA BUENO PROFA</t>
  </si>
  <si>
    <t xml:space="preserve">INACIO FRANCO ALVES </t>
  </si>
  <si>
    <t>E020400A@EDUCACAO.SP.GOV.BR</t>
  </si>
  <si>
    <t>PAULO DE ABREU</t>
  </si>
  <si>
    <t>RUA ADILSON SOARES SANTOS</t>
  </si>
  <si>
    <t>E908548A@EDUCACAO.SP.GOV.BR</t>
  </si>
  <si>
    <t>ANTONIO DE ALMEIDA PRADO</t>
  </si>
  <si>
    <t>E032529A@EDUCACAO.SP.GOV.BR</t>
  </si>
  <si>
    <t>SEBASTIAO FERRAZ DE CAMPOS PROF</t>
  </si>
  <si>
    <t>RUA CAPITAO JULIO GONCALVES DA SILVA</t>
  </si>
  <si>
    <t>E049931A@EDUCACAO.SP.GOV.BR</t>
  </si>
  <si>
    <t>Total de alunos por escola</t>
  </si>
  <si>
    <t>Educação Infantil</t>
  </si>
  <si>
    <t>Ensino Fundamental</t>
  </si>
  <si>
    <t>Anos Iniciais</t>
  </si>
  <si>
    <t>Anos Finais</t>
  </si>
  <si>
    <t>Ensino Médio</t>
  </si>
  <si>
    <t>Educação Profissional</t>
  </si>
  <si>
    <t>Educação Jovens e Adultos</t>
  </si>
  <si>
    <t>Educação Jovens e adultos Profissionalizante</t>
  </si>
  <si>
    <t>Educação Especial</t>
  </si>
  <si>
    <t>Atividade complementar</t>
  </si>
  <si>
    <t>Atendimento Educacional Especializado</t>
  </si>
  <si>
    <t>Total de Classes</t>
  </si>
  <si>
    <t>Total de Matriculas</t>
  </si>
  <si>
    <t>PRESIDENTE TANCREDO DE ALMEIDA NEVES</t>
  </si>
  <si>
    <t>DO SABAO</t>
  </si>
  <si>
    <t>VILA NOVA BRASILANDIA</t>
  </si>
  <si>
    <t>JOAQUIM DE ALMEIDA MORAIS</t>
  </si>
  <si>
    <t>PROX A RUA PETROLINA</t>
  </si>
  <si>
    <t>ESTRADA DAS TAIPAS</t>
  </si>
  <si>
    <t>PHILONILIA GONCALVES DOS SANTOS</t>
  </si>
  <si>
    <t>DAS TAIPAS</t>
  </si>
  <si>
    <t>E454382A@EDUCACAO.SP.GOV.BR</t>
  </si>
  <si>
    <t>E454734A@EDUCACAO.SP.GOV.BR</t>
  </si>
  <si>
    <t>E559374A@EDUCACAO.SP.GOV.BR</t>
  </si>
  <si>
    <t>E559386A@EDUCACAO.SP.GOV.BR</t>
  </si>
  <si>
    <t>E565428A@EDUCACAO.SP.GOV.BR</t>
  </si>
  <si>
    <t>E004450A@EDUCACAO.SP.GOV.BR</t>
  </si>
  <si>
    <t>E004451A@EDUCACAO.SP.GOV.BR</t>
  </si>
  <si>
    <t>E004374A@EDUCACAO.SP.GOV.BR</t>
  </si>
  <si>
    <t>ZILDA ARNS NEUMANN</t>
  </si>
  <si>
    <t>LIDER</t>
  </si>
  <si>
    <t>E411875A@EDUCACAO.SP.GOV.BR</t>
  </si>
  <si>
    <t>E295985A@EDUCACAO.SP.GOV.BR</t>
  </si>
  <si>
    <t>SANDRA RODRIGUES DE OLIVEIRA</t>
  </si>
  <si>
    <t>GURGUEIA</t>
  </si>
  <si>
    <t>SALVADOR ROMANO</t>
  </si>
  <si>
    <t>CÂNDIDA RITA DA SILVA PAULO</t>
  </si>
  <si>
    <t>ÁLVARO SIMÕES</t>
  </si>
  <si>
    <t>RUA JOSÉ ALVES IRMÃO</t>
  </si>
  <si>
    <t>JOSÉ CELESTINO BOURROUL</t>
  </si>
  <si>
    <t>E454564A@EDUCACAO.SP.GOV.BR</t>
  </si>
  <si>
    <t>E559714A@EDUCACAO.SP.GOV.BR</t>
  </si>
  <si>
    <t>E559726A@EDUCACAO.SP.GOV.BR</t>
  </si>
  <si>
    <t>E559738A@EDUCACAO.SP.GOV.BR</t>
  </si>
  <si>
    <t>E559748A@EDUCACAO.SP.GOV.BR</t>
  </si>
  <si>
    <t>E392832A@EDUCACAO.SP.GOV.BR</t>
  </si>
  <si>
    <t>E392873A@EDUCACAO.SP.GOV.BR</t>
  </si>
  <si>
    <t>E559751A@EDUCACAO.SP.GOV.BR</t>
  </si>
  <si>
    <t>EULO MARONI</t>
  </si>
  <si>
    <t>E457905A@EDUCACAO.SP.GOV.BR</t>
  </si>
  <si>
    <t>ANTONIO JOSE BENTES</t>
  </si>
  <si>
    <t>LUKEPSI@IG.COM.BR</t>
  </si>
  <si>
    <t>E498634A@EDUCACAO.SP.GOV.BR</t>
  </si>
  <si>
    <t>ENGENHEIRO EMILIO SAAD</t>
  </si>
  <si>
    <t>E482341A@EDUCACAO.SP.GOV.BR</t>
  </si>
  <si>
    <t>ANTONIO CANDIDO DE MELLO E SOUZA</t>
  </si>
  <si>
    <t>JOSÉ BENTO RENATO MONTEIRO LOBATO</t>
  </si>
  <si>
    <t>ADA PELLEGRINI GRINOVER</t>
  </si>
  <si>
    <t>ANEPATRICIA@GLOBO.COM</t>
  </si>
  <si>
    <t>LUZIA RIZZO PESENTE</t>
  </si>
  <si>
    <t>MELHORAMENTOS</t>
  </si>
  <si>
    <t>MARIO TOLEDO DE MORAES</t>
  </si>
  <si>
    <t>ERMENIO DE OLIVEIRA PENTEADO</t>
  </si>
  <si>
    <t>MANOEL JOSE MORAES</t>
  </si>
  <si>
    <t xml:space="preserve">DONA CHARLOTTE SZIRMAI, </t>
  </si>
  <si>
    <t>E499729A@EDUCACAO.SP.GOV.BR</t>
  </si>
  <si>
    <t>E499742A@EDUCACAO.SP.GOV.BR</t>
  </si>
  <si>
    <t>E454187A@EDUCACAO.SP.GOV.BR</t>
  </si>
  <si>
    <t>E454242A@EDUCACAO.SP.GOV.BR</t>
  </si>
  <si>
    <t>E454254A@EDUCACAO.SP.GOV.BR</t>
  </si>
  <si>
    <t>E454285A@EDUCACAO.SP.GOV.BR</t>
  </si>
  <si>
    <t>E417695A@EDUCACAO.SP.GOV.BR</t>
  </si>
  <si>
    <t>RUA CATULO DA PAIXÃO CEARENSE</t>
  </si>
  <si>
    <t>RUA SANTANA CLARA DO OESTE</t>
  </si>
  <si>
    <t>RUA ANÉSIO</t>
  </si>
  <si>
    <t>ESTRADA DO CABUÇU</t>
  </si>
  <si>
    <t>TABOÃO</t>
  </si>
  <si>
    <t>AVENIDA OTÁVIO BRAGA DE MESQUITA</t>
  </si>
  <si>
    <t>JD DOS AFONSOS</t>
  </si>
  <si>
    <t>RUA ORIXÁS</t>
  </si>
  <si>
    <t>VILA  BREMEN</t>
  </si>
  <si>
    <t>RUA BRASILÂNDIA</t>
  </si>
  <si>
    <t>JD PINHAL</t>
  </si>
  <si>
    <t>VILA FLÓRIDA</t>
  </si>
  <si>
    <t>JOSE BRUMATI</t>
  </si>
  <si>
    <t>DE NAZARE</t>
  </si>
  <si>
    <t>RECREIO SÃO JORGE</t>
  </si>
  <si>
    <t>AVENIDA PALMIRA ROSSI</t>
  </si>
  <si>
    <t>ALBERTO SIGUEUKI HAMAOKA</t>
  </si>
  <si>
    <t>RUA OLGA DE MORAIS LIOTA</t>
  </si>
  <si>
    <t>AGUA AZUL</t>
  </si>
  <si>
    <t>RUA ACAPULCO</t>
  </si>
  <si>
    <t>CIDADE SERÓDIO</t>
  </si>
  <si>
    <t>MESQUITA</t>
  </si>
  <si>
    <t>OLHO DÁGUA DOS BORGES</t>
  </si>
  <si>
    <t>E454266A@EDUCACAO.SP.GOV.BR</t>
  </si>
  <si>
    <t>E465914A@EDUCACAO.SP.GOV.BR</t>
  </si>
  <si>
    <t>ESTRADA MOGI SALESOPOLIS KM 28</t>
  </si>
  <si>
    <t>MOGI-TAIACUPEBA</t>
  </si>
  <si>
    <t>COMENDADOR KOHEIJI ADACHI</t>
  </si>
  <si>
    <t>ANTONIO ROSENDO DE LIMA</t>
  </si>
  <si>
    <t>KOHEIJI ADACHI</t>
  </si>
  <si>
    <t>OTAVIO MIGUEL DA SILVA</t>
  </si>
  <si>
    <t>BRASILIA</t>
  </si>
  <si>
    <t>ITAMARTCAMARGO@YAHOO.COM.BR</t>
  </si>
  <si>
    <t>SYLVIA RAMOS ESQUIVEL</t>
  </si>
  <si>
    <t>E499161A@EDUCACAO.SP.GOV.BR</t>
  </si>
  <si>
    <t>E454175A@EDUCACAO.SP.GOV.BR</t>
  </si>
  <si>
    <t>E578137A@EDUCACAO.SP.GOV.BR</t>
  </si>
  <si>
    <t>JOAQUIM CHAVASCO</t>
  </si>
  <si>
    <t>DOM JOSE GASPAR</t>
  </si>
  <si>
    <t>ELZA JORGE</t>
  </si>
  <si>
    <t>E007961A@EDUCACAO.SP.GOV.BR</t>
  </si>
  <si>
    <t>CELOLAVOHANSEN@HOTMAIL.COM</t>
  </si>
  <si>
    <t>ZIS_LIMA@HOTMAIL.COM.BR</t>
  </si>
  <si>
    <t>MARIAROSARECCO@GMAIL.COM</t>
  </si>
  <si>
    <t>JARDIM BOM PASTOR</t>
  </si>
  <si>
    <t>JOSE D'ANGELO</t>
  </si>
  <si>
    <t>VILA SUIÇA</t>
  </si>
  <si>
    <t>MINERVA</t>
  </si>
  <si>
    <t>PEDRO AMERICO</t>
  </si>
  <si>
    <t>PARQUE MIAMI</t>
  </si>
  <si>
    <t>THOMAZ PALAU</t>
  </si>
  <si>
    <t>ROGERIO GIORGI</t>
  </si>
  <si>
    <t>CDHU JARDIM SANTO ANDRE</t>
  </si>
  <si>
    <t>OITO</t>
  </si>
  <si>
    <t>E483394A@EDUCACAO.SP.GOV.BR</t>
  </si>
  <si>
    <t>E565490A@EDUCACAO.SP.GOV.BR</t>
  </si>
  <si>
    <t>CIDADE ARISTON ESTELA AZEVEDO VI</t>
  </si>
  <si>
    <t>E004191A@EDUCACAO.SP.GOV.BR</t>
  </si>
  <si>
    <t>EDUARDO</t>
  </si>
  <si>
    <t>PARANAVAI</t>
  </si>
  <si>
    <t>DOUTOR BOTELHO</t>
  </si>
  <si>
    <t>LUIS FRANCA DE CARVALHO</t>
  </si>
  <si>
    <t>JUNKISHIRO ARAKAWA</t>
  </si>
  <si>
    <t>NOVO HAMBURGO</t>
  </si>
  <si>
    <t>SERTANOPOLIS</t>
  </si>
  <si>
    <t>RAPOSO TAVARES, KM 24</t>
  </si>
  <si>
    <t>RIACHO</t>
  </si>
  <si>
    <t>DO EMBU</t>
  </si>
  <si>
    <t>PROFESSOR MANOEL JOSE PEDROSO</t>
  </si>
  <si>
    <t>DE NOSSA SENHORA FATIMA</t>
  </si>
  <si>
    <t>SAO PAULO APOSTOLO</t>
  </si>
  <si>
    <t>JAIR DE ARAUJO</t>
  </si>
  <si>
    <t>PEQUIA</t>
  </si>
  <si>
    <t>DIREITA</t>
  </si>
  <si>
    <t>TAMBORY</t>
  </si>
  <si>
    <t>DO JACARANDA</t>
  </si>
  <si>
    <t>AVENIDA JATOBA</t>
  </si>
  <si>
    <t>MARIA CRISTINA</t>
  </si>
  <si>
    <t>DA GABIROBA</t>
  </si>
  <si>
    <t>MARTE</t>
  </si>
  <si>
    <t>VEREADOR JOSE FERNANDES FILHO</t>
  </si>
  <si>
    <t>EUROPA</t>
  </si>
  <si>
    <t>EURICLEDES FORMIGA</t>
  </si>
  <si>
    <t>MARIA QUITERIA</t>
  </si>
  <si>
    <t>PINTASSILGO</t>
  </si>
  <si>
    <t>DA OLARIA</t>
  </si>
  <si>
    <t>DO ADERNO</t>
  </si>
  <si>
    <t>CABRALIA</t>
  </si>
  <si>
    <t>EXACTA</t>
  </si>
  <si>
    <t>POTENGI</t>
  </si>
  <si>
    <t>MINISTRO NELSON HUNGRIA</t>
  </si>
  <si>
    <t>DOS COQUEIRAIS</t>
  </si>
  <si>
    <t xml:space="preserve">ESTRADA DA CACHOEIRA </t>
  </si>
  <si>
    <t>WILSON VIEIRA DA SILVA</t>
  </si>
  <si>
    <t>ALICE MARIA DA SILVA FERREIRA</t>
  </si>
  <si>
    <t>ANGELINA</t>
  </si>
  <si>
    <t>ZEQUINHA DE ABREU</t>
  </si>
  <si>
    <t>JOSE ITALO DE CAMARGO</t>
  </si>
  <si>
    <t>E434848A@EDUCACAO.SP.GOV.BR</t>
  </si>
  <si>
    <t>E985697A@EDUCACAO.SP.GOV.BR</t>
  </si>
  <si>
    <t>DAS VIOLETAS</t>
  </si>
  <si>
    <t>MARIA GRAZIELA</t>
  </si>
  <si>
    <t>ANTONIO ORTEGA DOMINGUES</t>
  </si>
  <si>
    <t>J D CASQUEIRO</t>
  </si>
  <si>
    <t>E011599A@EDUCACAO.SP.GOV.BR</t>
  </si>
  <si>
    <t>BARTOLOMEU FERNANDES</t>
  </si>
  <si>
    <t>ONZE</t>
  </si>
  <si>
    <t>FRANCISCO PINTO</t>
  </si>
  <si>
    <t>TERCEIRO GLEBA</t>
  </si>
  <si>
    <t>WASHINGTON CURVELO DE AGUIAR</t>
  </si>
  <si>
    <t>DEPUTADO EMILIO JUSTO</t>
  </si>
  <si>
    <t>TUPI GUARAN</t>
  </si>
  <si>
    <t>E460345A@EDUCACAO.SP.GOV.BR</t>
  </si>
  <si>
    <t>E460370A@EDUCACAO.SP.GOV.BR</t>
  </si>
  <si>
    <t>E564801A@EDUCACAO.SP.GOV.BR</t>
  </si>
  <si>
    <t>E985594A@EDUCACAO.SP.GOV.BR</t>
  </si>
  <si>
    <t>AGENOR DE CAMPPOS</t>
  </si>
  <si>
    <t>AYMORES</t>
  </si>
  <si>
    <t>BENEDITO ANDERSON LIBERT</t>
  </si>
  <si>
    <t>TOTA</t>
  </si>
  <si>
    <t>L</t>
  </si>
  <si>
    <t>ALFREDO SIMÕES DIAS</t>
  </si>
  <si>
    <t>ALDEIA TANGARÁ</t>
  </si>
  <si>
    <t>ARMANDO CUNHA</t>
  </si>
  <si>
    <t>CARMENRIBEIRO29@GMAIL.COM</t>
  </si>
  <si>
    <t>CEL JTO A EE PAULO VIRGINIO</t>
  </si>
  <si>
    <t>20 DE ABRIL</t>
  </si>
  <si>
    <t>DOUTOR CASEMIRO DA ROCHA</t>
  </si>
  <si>
    <t>SILVANA.CARVALHO@SAP.SP.GOV.BR</t>
  </si>
  <si>
    <t>EDUCACAO@PFTREMEMBE.SAP.SP.GOV.BR</t>
  </si>
  <si>
    <t>LUDIMILAALBANESE@GMAIL.COM</t>
  </si>
  <si>
    <t>CENTRO - DISTRITO DE SÃO FRANCISCO XAVIER</t>
  </si>
  <si>
    <t>MARADIRET@HOTMAIL.COM</t>
  </si>
  <si>
    <t>VERABR77@GMAIL.COM</t>
  </si>
  <si>
    <t>PROFESSORA LUCIANA DAMAS BEZERRA</t>
  </si>
  <si>
    <t>LUCASCASTILHO1@YAHOO.COM.BR</t>
  </si>
  <si>
    <t>ANDREIA.BREVE@SAP.SP.GOV.BR</t>
  </si>
  <si>
    <t xml:space="preserve">RUA CILESA FERRAZ DA SILVA, </t>
  </si>
  <si>
    <t xml:space="preserve">ESTRADA HONDO JAPAO, </t>
  </si>
  <si>
    <t>PARQUE CALIFÓRNIA</t>
  </si>
  <si>
    <t>BAIRRO ÁGUA BRANCA</t>
  </si>
  <si>
    <t>ÁGUA BRANCA</t>
  </si>
  <si>
    <t>ANGELINA PINTO DE OLIVEIRA</t>
  </si>
  <si>
    <t>EEBAIRROAGUABRANCA@GMAIL.COM</t>
  </si>
  <si>
    <t xml:space="preserve">RUA GUILHERME CRISPIM DE MENEZES  </t>
  </si>
  <si>
    <t xml:space="preserve"> ELVIRA PERPÉTUA</t>
  </si>
  <si>
    <t>VINTE DE ABRIL</t>
  </si>
  <si>
    <t>AVENIDA DR. FRANCISCO LOUPE</t>
  </si>
  <si>
    <t>SRSGARBI30@GMAIL.COM</t>
  </si>
  <si>
    <t>LUIZ PAGLIATO</t>
  </si>
  <si>
    <t>ANTÔNIO DRAGONE</t>
  </si>
  <si>
    <t>MARCOS.ROBERTO2010@HOTMAIL.COM</t>
  </si>
  <si>
    <t>MANOEL PATRÍCIO DO NASCIMENTO</t>
  </si>
  <si>
    <t>CENTRO DE DETENÇÃO PROVISÓRIA DE ITATINGA</t>
  </si>
  <si>
    <t>DISTRITO DO LOBO</t>
  </si>
  <si>
    <t>PRESIDENTE CASTELO BRANCO SP 280</t>
  </si>
  <si>
    <t>KM 228,5</t>
  </si>
  <si>
    <t>SUPERVISAO@CDPITATINGA.SAP.SP.GOV.BR</t>
  </si>
  <si>
    <t>RUBENS VIEIRA DA SILVA</t>
  </si>
  <si>
    <t>IDIARTE MACIEL</t>
  </si>
  <si>
    <t>WENCESLAU BRAZ</t>
  </si>
  <si>
    <t>CENTRO DE RESSOCIALIZAÇÃO DE ITAPETININGA</t>
  </si>
  <si>
    <t>DEUSACAP@HOTMAIL.COM</t>
  </si>
  <si>
    <t>PLENS_LU@HOTMAIL.COM</t>
  </si>
  <si>
    <t>RUA ROSELANDIA</t>
  </si>
  <si>
    <t>RUA OLIMPIO NOGUEIRA</t>
  </si>
  <si>
    <t>BAIRRO PACOVA</t>
  </si>
  <si>
    <t>MARTINHO DANIEL DA SILVA</t>
  </si>
  <si>
    <t>SÃO ROQUE</t>
  </si>
  <si>
    <t>PRAÇA LEANDRO COSTA</t>
  </si>
  <si>
    <t>MARGARETHFERREIRARODRIGUES@YAHOO.COM.BR</t>
  </si>
  <si>
    <t>JARDIM MARITA</t>
  </si>
  <si>
    <t>AUGUSTA</t>
  </si>
  <si>
    <t>CRISAP.FERREIRA@HOTMAIL.COM</t>
  </si>
  <si>
    <t>OFATIMA49@GMAIL.COM</t>
  </si>
  <si>
    <t>EDMAIGDIAS@IG.COM.BR</t>
  </si>
  <si>
    <t>RO.BRUNO1@TERRA.COM.BR</t>
  </si>
  <si>
    <t>RUY AFONSO DA COSTA NUNES</t>
  </si>
  <si>
    <t>EESTADAO@GMAIL.COM</t>
  </si>
  <si>
    <t>GMROSA64@GMAIL.COM</t>
  </si>
  <si>
    <t>JARDIM SÃO MATHEUS</t>
  </si>
  <si>
    <t>ANTONIO CONCEICAO CARVALHO</t>
  </si>
  <si>
    <t>E004039A@EDUCACAO.SP.GOV.BR</t>
  </si>
  <si>
    <t>MARYAPVI51@GMAIL.COM</t>
  </si>
  <si>
    <t>MACHADOGILBERTO@HOTMAIL.COM</t>
  </si>
  <si>
    <t>CEL JTO A EE TOMÉ TEIXEIRA</t>
  </si>
  <si>
    <t>EEPORTO2015@GMAIL.COM</t>
  </si>
  <si>
    <t>SONIA.FREIRE@EDUCACAO.SP.GOV.BR</t>
  </si>
  <si>
    <t>DR ANIBAL TANGANELLI JUNIOR</t>
  </si>
  <si>
    <t>E453201A@EDUCACAO.SP.GOV.BR</t>
  </si>
  <si>
    <t>INDUSTRIAL WALTER KLOTH</t>
  </si>
  <si>
    <t>PREF OLIMPIO DE SOUZA RAMOS</t>
  </si>
  <si>
    <t>OITO DE MAIO</t>
  </si>
  <si>
    <t>IVAREMO@HOTMAIL.COM</t>
  </si>
  <si>
    <t>DIRETORIAEEMABA@HOTMAIL.COM</t>
  </si>
  <si>
    <t>MARISAPIERONI54@GMAIL.COM</t>
  </si>
  <si>
    <t>MARIA NEIVA ABDELMASSIH JUSTO PROFESSORA</t>
  </si>
  <si>
    <t>MEGDOMINGUES7@GMAIL.COM</t>
  </si>
  <si>
    <t>ELISAPROF@TERRA.COM.BR</t>
  </si>
  <si>
    <t>MARIOPROF27@YAHOO.COM.BR</t>
  </si>
  <si>
    <t>IRMÃ FIDELINA</t>
  </si>
  <si>
    <t>MARIA CARMEN CODO JACOMINI</t>
  </si>
  <si>
    <t>PARQUE DOS JEQUITIBÁS</t>
  </si>
  <si>
    <t>PREFEITO CORONEL LIBERTÁRIO PALUMBO</t>
  </si>
  <si>
    <t>E004065A@EDUCACAO.SP.GOV.BR</t>
  </si>
  <si>
    <t>VEREADOR SAMUEL BERTO</t>
  </si>
  <si>
    <t>JARDIM RESIDENCIAL GRAMINHA III</t>
  </si>
  <si>
    <t xml:space="preserve">JOAO BOSCO FELIX SERAFIM </t>
  </si>
  <si>
    <t>E581124A@EDUCACAO.SP.GOV.BR</t>
  </si>
  <si>
    <t>BASILIO DE SOUZA</t>
  </si>
  <si>
    <t>JOAO LOPES</t>
  </si>
  <si>
    <t>CLAUDIAMASILVA@GMAIL.COM</t>
  </si>
  <si>
    <t>DEPUTADO MARIO BENI</t>
  </si>
  <si>
    <t>PROFESSORA MARIA DE LOURDES LIMA</t>
  </si>
  <si>
    <t>DOS CORTES</t>
  </si>
  <si>
    <t>E565805A@EDUCACAO.SP.GOV.BR</t>
  </si>
  <si>
    <t>ROBERTO ANTONIALLI</t>
  </si>
  <si>
    <t>RESIDENCIAL FLORESTA</t>
  </si>
  <si>
    <t>ANTONIO DONATI</t>
  </si>
  <si>
    <t>E579269A@EDUCACAO.SP.GOV.BR</t>
  </si>
  <si>
    <t>CENTRO DE RESSOCIALIZACAO PREFEITO JOAO MISSAGLIA</t>
  </si>
  <si>
    <t>KM 7,4 SP 191</t>
  </si>
  <si>
    <t>MARILIGARZO@YAHOO.COM.BR</t>
  </si>
  <si>
    <t>GONCTANIA@HOTMAIL.COM</t>
  </si>
  <si>
    <t>PENITENCIARIA MASCULINA DE PIRACICABA</t>
  </si>
  <si>
    <t>KM 132 MAIS 465 M</t>
  </si>
  <si>
    <t>RODOVIA LAERCIO CORTE SP 147</t>
  </si>
  <si>
    <t>TRABALHOEDUCACAO@PEPIRACICABA.SAP.GOV.BR</t>
  </si>
  <si>
    <t>CONTEDANIELLE@YAHOO.COM.BR</t>
  </si>
  <si>
    <t>CARLADBP@BOL.COM.BR</t>
  </si>
  <si>
    <t>MARCIA.ZULIAN@HOTMAIL.COM</t>
  </si>
  <si>
    <t>MHBELI@BOL.COM.BR</t>
  </si>
  <si>
    <t>EEMAESTROJUSTINO@GMAIL.COM</t>
  </si>
  <si>
    <t>MABUZATTO@YAHOO.COM.BR</t>
  </si>
  <si>
    <t>DANIELABIASOLI@BOL.COM.BR</t>
  </si>
  <si>
    <t>DEOLINDO BASSO</t>
  </si>
  <si>
    <t>BENEDITA TEODORO DA SILVA</t>
  </si>
  <si>
    <t>AIDASANTANNA@GMAIL.COM</t>
  </si>
  <si>
    <t>VANIACREZENDE@YAHOO.COM.BR</t>
  </si>
  <si>
    <t>PENITENCIARIA HORTOLANDIA III</t>
  </si>
  <si>
    <t>TANIAFALSARELLA@HOTMAIL.COM</t>
  </si>
  <si>
    <t>ANAVALEPP@YAHOO.COM.BR</t>
  </si>
  <si>
    <t>NANCIARIOZO@BOL.COM.BR</t>
  </si>
  <si>
    <t>MARCIANEDROTTI10@GMAIL.COM</t>
  </si>
  <si>
    <t>JARDIM DOS OITIS</t>
  </si>
  <si>
    <t>DINAMERICO DUARTE DE OLIVEIRA</t>
  </si>
  <si>
    <t>E004092A@EDUCACAO.SP.GOV.BR</t>
  </si>
  <si>
    <t>JARDIM ESPERANÇA</t>
  </si>
  <si>
    <t>JOAO MICHELUTTI,</t>
  </si>
  <si>
    <t>DOUTOR ANTONIO PICARONI</t>
  </si>
  <si>
    <t>JOSE VIEIRA PRIOSTI JUNIOR</t>
  </si>
  <si>
    <t>HENRIQUEMORATOLU@GMAIL.COM</t>
  </si>
  <si>
    <t>CRIS.BASSI@BOL.COM.BR</t>
  </si>
  <si>
    <t>SLVNDPL7@GMAIL.COM</t>
  </si>
  <si>
    <t>SLVNPDPL7@GMAIL.COM</t>
  </si>
  <si>
    <t>DORIVAL THOMAZ DA COSTA</t>
  </si>
  <si>
    <t>E498166A@EDUCACAO.SP.GOV.BR</t>
  </si>
  <si>
    <t>DISTRITO DE BAGUAÇU</t>
  </si>
  <si>
    <t>ANA BERNARDES</t>
  </si>
  <si>
    <t>AM.FOLGOSI@UOL.COM.BR</t>
  </si>
  <si>
    <t>CESSAMOURA@YAHOO.COM.BR</t>
  </si>
  <si>
    <t>JOAO PEREIRA DE ALMEIDA</t>
  </si>
  <si>
    <t>NEUSA.TASSO@GMAIL.COM</t>
  </si>
  <si>
    <t>ARACILDAMALTAFERREIRA@YAHOO.COM.BR</t>
  </si>
  <si>
    <t>TARCIAC@YAHOO.COM.BR</t>
  </si>
  <si>
    <t>CARLOSROBERTO.FERREIRA3@GMAIL.COM</t>
  </si>
  <si>
    <t>PENITENCIÁRIA DE FRANCA</t>
  </si>
  <si>
    <t>VJTHEAGO@YAHOO.COM.BR</t>
  </si>
  <si>
    <t>JULIETA FERNANDA SOUSA TARANTO</t>
  </si>
  <si>
    <t>E453699A@EDUCACAO.SP.GOV.BR</t>
  </si>
  <si>
    <t>E454035A@EDUCACAO.SP.GOV.BR</t>
  </si>
  <si>
    <t>E454060A@EDUCACAO.SP.GOV.BR</t>
  </si>
  <si>
    <t>E464466A@EDUCACAO.SP.GOV.BR</t>
  </si>
  <si>
    <t>E464831A@EDUCACAO.SP.GOV.BR</t>
  </si>
  <si>
    <t>JOÃO JACINTO DO NASCIMENTO</t>
  </si>
  <si>
    <t>PROF. DR. SEGUNDO CARLOS LOPES</t>
  </si>
  <si>
    <t>ANGELAGUARATTI@HOTMAIL.COM</t>
  </si>
  <si>
    <t>CIDADE ARACY IV</t>
  </si>
  <si>
    <t>REINALDO PIZANI</t>
  </si>
  <si>
    <t>E585804A@EDUCACAO.SP.GOV.BR</t>
  </si>
  <si>
    <t>ANGELA.DURR@VIVOINTERNETDISCADA.COM.BR</t>
  </si>
  <si>
    <t>LENIALARI@YAHOO.COM.BR</t>
  </si>
  <si>
    <t>ELI352@MSN.COM</t>
  </si>
  <si>
    <t>CLAUDIA_GIROLDO@HOTMAIL.COM</t>
  </si>
  <si>
    <t>ELENICE.FREIRE@GMAIL.COM</t>
  </si>
  <si>
    <t>JOSE INACIO CARNEIRO</t>
  </si>
  <si>
    <t>SERVALVI@HOTMAIL.COM</t>
  </si>
  <si>
    <t>MSMBALAN@HOTMAIL.COM</t>
  </si>
  <si>
    <t>MARCINHA_JORDAO@YAHOO.COM.BR</t>
  </si>
  <si>
    <t>CLAUDIASALGADO6@HOTMAIL.COM</t>
  </si>
  <si>
    <t>ALESSANDRO.RIQUETI@SAP.SP.GOV.BR</t>
  </si>
  <si>
    <t>MTCC2012@HOTMAIL.COM</t>
  </si>
  <si>
    <t>THEREZINHABOCAINA@GMAIL.COM</t>
  </si>
  <si>
    <t>JAYME BIGELLI</t>
  </si>
  <si>
    <t>RUA PASCOIN TOBIAS</t>
  </si>
  <si>
    <t>JOSECARLOSPEDER@GMAIL.COM</t>
  </si>
  <si>
    <t>PRACA 1 DE MAIO, PROMISSÃO</t>
  </si>
  <si>
    <t>CLEOMÉRIO JOSÉ CAMPI</t>
  </si>
  <si>
    <t>EE026803A@EDUCACAO.SP.GOV.BR</t>
  </si>
  <si>
    <t>AV FRANCISCO SCHMIDT</t>
  </si>
  <si>
    <t>PRÉDIO</t>
  </si>
  <si>
    <t>GUSTAVO MARTINS CERQUEIRA</t>
  </si>
  <si>
    <t>DOURADO.JOAO@IG.COM.BR</t>
  </si>
  <si>
    <t>AVENIDA JERONIMO RIBEIRO DE MENDONÇA</t>
  </si>
  <si>
    <t>CAVALIN</t>
  </si>
  <si>
    <t>PARQUE DAS NOÇÕES</t>
  </si>
  <si>
    <t>SUIÇA</t>
  </si>
  <si>
    <t>ESTRADA MUNICIPAL RIOLANDIA - CARDOSO</t>
  </si>
  <si>
    <t>CLAUDIA_TREMURA@YAHOOO.COM.BR</t>
  </si>
  <si>
    <t>E453225A@EDUCACAO.SP.GOV.BR</t>
  </si>
  <si>
    <t>E453304A@EDUCACAO.SP.GOV.BR</t>
  </si>
  <si>
    <t>E453785A@EDUCACAO.SP.GOV.BR</t>
  </si>
  <si>
    <t>E453812A@EDUCACAO.SP.GOV.BR</t>
  </si>
  <si>
    <t>E453959A@EDUCACAO.SP.GOV.BR</t>
  </si>
  <si>
    <t>E454102A@EDUCACAO.SP.GOV.BR</t>
  </si>
  <si>
    <t>CF_ERVOLINO@HOTMAIL.COM</t>
  </si>
  <si>
    <t>NEIDESOTOBONI@GMAIL.COM</t>
  </si>
  <si>
    <t>EUCLYDES BIS</t>
  </si>
  <si>
    <t>CAMPOS SALLES</t>
  </si>
  <si>
    <t>OCTAVIO PONTELLI</t>
  </si>
  <si>
    <t>LUCAS NOGUEIRA GARCEZ</t>
  </si>
  <si>
    <t>ANTONIO CHAVARELI</t>
  </si>
  <si>
    <t>MILTOM LENTINI</t>
  </si>
  <si>
    <t>ALMIRANTE JOAO RIBEIRO DE BARROS</t>
  </si>
  <si>
    <t>E454345A@EDUCACAO.SP.GOV.BR</t>
  </si>
  <si>
    <t>E455064A@EDUCACAO.SP.GOV.BR</t>
  </si>
  <si>
    <t>E455155A@EDUCACAO.SP.GOV.BR</t>
  </si>
  <si>
    <t>KIICHIRO HATTORI</t>
  </si>
  <si>
    <t>ENGENHEIRO BYRON DE AZEVEDO NOGUEIRA</t>
  </si>
  <si>
    <t>JOÃO CARLOS PADILHA DE SIQUEIRA</t>
  </si>
  <si>
    <t>JARDIM SANTA MÔNICA</t>
  </si>
  <si>
    <t>JUSCELINO KUBITSCHEK DE OLIVEIRA</t>
  </si>
  <si>
    <t>E004102A@EDUCACAO.SP.GOV.BR</t>
  </si>
  <si>
    <t>MARILENESANTOS.MA@GMAIL.COM</t>
  </si>
  <si>
    <t>TEREZINHA ALMIDA DOS SANTOS</t>
  </si>
  <si>
    <t>SBVALDA@HOTMAIL.COM</t>
  </si>
  <si>
    <t>JUCEANA_OLIV@HOTMAIL.COM</t>
  </si>
  <si>
    <t>ADM@PPW1.SAP.SP.GOV.BR</t>
  </si>
  <si>
    <t>LEONIJOPPERT@HOTMAIL.COM</t>
  </si>
  <si>
    <t>MEIRECASSADOR@YAHOO.COM.BR</t>
  </si>
  <si>
    <t>ROSANAROCADIRETORA@GMAIL.COM</t>
  </si>
  <si>
    <t>JAFA-SP</t>
  </si>
  <si>
    <t>JOAO PAULO DA CUNHA PADILHA</t>
  </si>
  <si>
    <t>KATIAMARISAPALACIO@HOTMAIL.COM</t>
  </si>
  <si>
    <t>EDILAINE.GALINDO@EDUCACAO.SP.GOV.BR</t>
  </si>
  <si>
    <t>SILVIARZANELA@GMAIL.COM</t>
  </si>
  <si>
    <t>MARQUES BALBINO</t>
  </si>
  <si>
    <t>E566810A@EDUCACAO.SP.GOV.BR</t>
  </si>
  <si>
    <t>ALDEIA CAPOEIRAO</t>
  </si>
  <si>
    <t>KM 93</t>
  </si>
  <si>
    <t>E100249A@EDUCACAO.SP.GOV.BR</t>
  </si>
  <si>
    <t>ALDEIA RIO DO AZEITE</t>
  </si>
  <si>
    <t>RIO DO AZEITE</t>
  </si>
  <si>
    <t>E100262A@EDUCACAO.SP.GOV.BR</t>
  </si>
  <si>
    <t>PREFEITA ELZA ORSINI DE CARVALHO</t>
  </si>
  <si>
    <t>GOVERNADOR FRANCO MONTORO</t>
  </si>
  <si>
    <t>RIO BRANCO II</t>
  </si>
  <si>
    <t>Fonte: Censo 2017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</si>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</sst>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theme="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3" fontId="0" fillId="0" borderId="0" xfId="0" applyNumberFormat="1"/>
    <xf numFmtId="0" fontId="0" fillId="3" borderId="0" xfId="0" applyFill="1"/>
    <xf numFmtId="3" fontId="1" fillId="3" borderId="2" xfId="0" applyNumberFormat="1" applyFont="1" applyFill="1" applyBorder="1" applyAlignment="1">
      <alignment horizontal="center" vertical="center"/>
    </xf>
    <xf numFmtId="3" fontId="1" fillId="2" borderId="2" xfId="0" applyNumberFormat="1" applyFont="1" applyFill="1" applyBorder="1" applyAlignment="1">
      <alignment horizontal="center" vertical="center"/>
    </xf>
    <xf numFmtId="3" fontId="1" fillId="2" borderId="3" xfId="0" applyNumberFormat="1" applyFont="1" applyFill="1" applyBorder="1" applyAlignment="1">
      <alignment horizontal="center" vertical="center"/>
    </xf>
    <xf numFmtId="17" fontId="0" fillId="0" borderId="0" xfId="0" applyNumberFormat="1"/>
    <xf numFmtId="16" fontId="0" fillId="0" borderId="0" xfId="0" applyNumberFormat="1"/>
    <xf numFmtId="0" fontId="0" fillId="0" borderId="0" xfId="0" applyBorder="1"/>
    <xf numFmtId="3" fontId="1" fillId="3" borderId="1" xfId="0" applyNumberFormat="1" applyFont="1" applyFill="1" applyBorder="1" applyAlignment="1">
      <alignment horizontal="center" vertical="center"/>
    </xf>
    <xf numFmtId="3" fontId="1" fillId="3" borderId="1" xfId="0" applyNumberFormat="1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 wrapText="1"/>
    </xf>
    <xf numFmtId="3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/>
    </xf>
    <xf numFmtId="3" fontId="1" fillId="2" borderId="4" xfId="0" applyNumberFormat="1" applyFont="1" applyFill="1" applyBorder="1" applyAlignment="1">
      <alignment horizontal="center"/>
    </xf>
    <xf numFmtId="3" fontId="1" fillId="2" borderId="4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68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a1" displayName="Tabela1" ref="A6:CL5646" totalsRowShown="0">
  <autoFilter ref="A6:CL5646"/>
  <sortState ref="A6:CL6">
    <sortCondition ref="C6"/>
    <sortCondition ref="H6"/>
  </sortState>
  <tableColumns count="90">
    <tableColumn id="1" name="Nome dependencia Administrativa"/>
    <tableColumn id="2" name="Codigo Rede"/>
    <tableColumn id="3" name="Diretoria de ensino"/>
    <tableColumn id="4" name="Categoria"/>
    <tableColumn id="5" name="Tipo Escola"/>
    <tableColumn id="6" name="CodigoEscola"/>
    <tableColumn id="7" name="Codigo MEC"/>
    <tableColumn id="8" name="Nome Escola"/>
    <tableColumn id="9" name="Codigo Municipio"/>
    <tableColumn id="10" name="Municipio"/>
    <tableColumn id="11" name="Bairro"/>
    <tableColumn id="12" name="Codigo Distrito"/>
    <tableColumn id="13" name="Distrito"/>
    <tableColumn id="14" name="CEP"/>
    <tableColumn id="15" name="Complemento"/>
    <tableColumn id="16" name="Endereco"/>
    <tableColumn id="17" name="Numero"/>
    <tableColumn id="18" name="Ddd"/>
    <tableColumn id="19" name="Fone1"/>
    <tableColumn id="20" name="Fone2"/>
    <tableColumn id="21" name="Email"/>
    <tableColumn id="22" name="Zona"/>
    <tableColumn id="23" name="Creche" dataDxfId="67"/>
    <tableColumn id="24" name="Pre" dataDxfId="66"/>
    <tableColumn id="25" name="1º Ano Ef" dataDxfId="65"/>
    <tableColumn id="26" name="2º Ano Ef" dataDxfId="64"/>
    <tableColumn id="27" name="3º Ano Ef" dataDxfId="63"/>
    <tableColumn id="28" name="4º Ano Ef" dataDxfId="62"/>
    <tableColumn id="29" name="5º Ano Ef" dataDxfId="61"/>
    <tableColumn id="30" name="6º Ano Ef" dataDxfId="60"/>
    <tableColumn id="31" name="7º Ano Ef" dataDxfId="59"/>
    <tableColumn id="32" name="8º Ano Ef" dataDxfId="58"/>
    <tableColumn id="33" name="9º Ano Ef" dataDxfId="57"/>
    <tableColumn id="34" name="1ª Serie Em" dataDxfId="56"/>
    <tableColumn id="35" name="2ª Serie Em" dataDxfId="55"/>
    <tableColumn id="36" name="3ª Serie Em" dataDxfId="54"/>
    <tableColumn id="37" name="4ª Serie Em" dataDxfId="53"/>
    <tableColumn id="38" name="Ns EM" dataDxfId="52"/>
    <tableColumn id="39" name="Educ.Prof" dataDxfId="51"/>
    <tableColumn id="40" name="Educ.Prof_Ead" dataDxfId="50"/>
    <tableColumn id="41" name="Eja 1ª a 4ª Ef" dataDxfId="49"/>
    <tableColumn id="42" name="Eja Semi 1ª a 4ª Ef" dataDxfId="48"/>
    <tableColumn id="43" name="Eja Ead 1ª a 4ª Ef" dataDxfId="47"/>
    <tableColumn id="44" name="Eja 5ª a 8ª Ef" dataDxfId="46"/>
    <tableColumn id="45" name="Eja Semi 5ª a 8ª Ef" dataDxfId="45"/>
    <tableColumn id="46" name="Eja Ead 5ª a 8ª Ef" dataDxfId="44"/>
    <tableColumn id="47" name="Eja Em" dataDxfId="43"/>
    <tableColumn id="48" name="Eja Semi Em" dataDxfId="42"/>
    <tableColumn id="49" name="Eja Ead Em" dataDxfId="41"/>
    <tableColumn id="50" name="Eja Projovem Urbano Ef" dataDxfId="40"/>
    <tableColumn id="51" name="Eja FIC Prof Ef" dataDxfId="39"/>
    <tableColumn id="52" name="Eja FIC Em" dataDxfId="38"/>
    <tableColumn id="53" name="Eja FIC Prof Em" dataDxfId="37"/>
    <tableColumn id="54" name="Educ.Especial" dataDxfId="36"/>
    <tableColumn id="55" name="Ativ_complementar" dataDxfId="35"/>
    <tableColumn id="56" name="AEE" dataDxfId="34"/>
    <tableColumn id="57" name="Cl-Creche" dataDxfId="33"/>
    <tableColumn id="58" name="Cl-Pre" dataDxfId="32"/>
    <tableColumn id="59" name="Cl-1º Ano Ef" dataDxfId="31"/>
    <tableColumn id="60" name="Cl-2º Ano Ef" dataDxfId="30"/>
    <tableColumn id="61" name="Cl-3º Ano Ef" dataDxfId="29"/>
    <tableColumn id="62" name="Cl-4º Ano Ef" dataDxfId="28"/>
    <tableColumn id="63" name="Cl-5º Ano Ef" dataDxfId="27"/>
    <tableColumn id="64" name="Cl-6º Ano Ef" dataDxfId="26"/>
    <tableColumn id="65" name="Cl-7º Ano Ef" dataDxfId="25"/>
    <tableColumn id="66" name="Cl-8º Ano Ef" dataDxfId="24"/>
    <tableColumn id="67" name="Cl-9º Ano Ef" dataDxfId="23"/>
    <tableColumn id="68" name="Cl-1ª Serie Em" dataDxfId="22"/>
    <tableColumn id="69" name="Cl-2ª Serie Em" dataDxfId="21"/>
    <tableColumn id="70" name="Cl-3ª Serie Em" dataDxfId="20"/>
    <tableColumn id="71" name="Cl-4ª Serie Em" dataDxfId="19"/>
    <tableColumn id="72" name="Cl-Ns EM" dataDxfId="18"/>
    <tableColumn id="73" name="Cl-Educ.Prof" dataDxfId="17"/>
    <tableColumn id="74" name="Cl-Educ.Prof_Ead" dataDxfId="16"/>
    <tableColumn id="75" name="Cl-Eja 1ª a 4ª Ef" dataDxfId="15"/>
    <tableColumn id="76" name="Cl-Eja Semi 1ª a 4ª Ef" dataDxfId="14"/>
    <tableColumn id="77" name="Cl-Eja Ead 1ª a 4ª Ef" dataDxfId="13"/>
    <tableColumn id="78" name="Cl-Eja 5ª a 8ª Ef" dataDxfId="12"/>
    <tableColumn id="79" name="Cl-Eja Semi 5ª a 8ª Ef" dataDxfId="11"/>
    <tableColumn id="80" name="Cl-Eja Ead 5ª a 8ª Ef" dataDxfId="10"/>
    <tableColumn id="81" name="Cl-Eja Em" dataDxfId="9"/>
    <tableColumn id="82" name="Cl-Eja Semi Em" dataDxfId="8"/>
    <tableColumn id="83" name="Cl-Eja Ead Em" dataDxfId="7"/>
    <tableColumn id="84" name="Cl-Eja Projovem Urbano Ef" dataDxfId="6"/>
    <tableColumn id="85" name="Cl-Eja FIC Em" dataDxfId="5"/>
    <tableColumn id="86" name="Cl-Eja FIC Prof Ef" dataDxfId="4"/>
    <tableColumn id="87" name="Cl-Eja FIC Prof Em" dataDxfId="3"/>
    <tableColumn id="88" name="Cl-Educ.Especial" dataDxfId="2"/>
    <tableColumn id="89" name="Cl-Ativ_complementar" dataDxfId="1"/>
    <tableColumn id="90" name="Cl-AEE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CL5646"/>
  <sheetViews>
    <sheetView tabSelected="1" zoomScale="85" zoomScaleNormal="85" workbookViewId="0"/>
  </sheetViews>
  <sheetFormatPr defaultRowHeight="15" x14ac:dyDescent="0.25"/>
  <cols>
    <col min="1" max="1" width="34.85546875" bestFit="1" customWidth="1"/>
    <col min="2" max="2" width="14.42578125" bestFit="1" customWidth="1"/>
    <col min="3" max="3" width="28.7109375" bestFit="1" customWidth="1"/>
    <col min="4" max="4" width="11.7109375" bestFit="1" customWidth="1"/>
    <col min="5" max="5" width="13" bestFit="1" customWidth="1"/>
    <col min="6" max="6" width="14.85546875" bestFit="1" customWidth="1"/>
    <col min="7" max="7" width="13.85546875" bestFit="1" customWidth="1"/>
    <col min="8" max="8" width="81.140625" bestFit="1" customWidth="1"/>
    <col min="9" max="9" width="19" bestFit="1" customWidth="1"/>
    <col min="10" max="10" width="31.85546875" bestFit="1" customWidth="1"/>
    <col min="11" max="11" width="66.140625" bestFit="1" customWidth="1"/>
    <col min="12" max="12" width="16.5703125" bestFit="1" customWidth="1"/>
    <col min="13" max="13" width="36" bestFit="1" customWidth="1"/>
    <col min="14" max="14" width="9" bestFit="1" customWidth="1"/>
    <col min="15" max="15" width="63.85546875" bestFit="1" customWidth="1"/>
    <col min="16" max="16" width="67.140625" bestFit="1" customWidth="1"/>
    <col min="17" max="17" width="10.5703125" bestFit="1" customWidth="1"/>
    <col min="18" max="18" width="6.85546875" bestFit="1" customWidth="1"/>
    <col min="19" max="20" width="10" bestFit="1" customWidth="1"/>
    <col min="21" max="21" width="71.85546875" bestFit="1" customWidth="1"/>
    <col min="22" max="22" width="8.5703125" bestFit="1" customWidth="1"/>
    <col min="23" max="23" width="13.140625" style="2" bestFit="1" customWidth="1"/>
    <col min="24" max="33" width="11.42578125" style="2" bestFit="1" customWidth="1"/>
    <col min="34" max="37" width="13.28515625" style="2" bestFit="1" customWidth="1"/>
    <col min="38" max="38" width="8.85546875" style="2" bestFit="1" customWidth="1"/>
    <col min="39" max="39" width="11.7109375" style="2" bestFit="1" customWidth="1"/>
    <col min="40" max="40" width="16" style="2" bestFit="1" customWidth="1"/>
    <col min="41" max="41" width="14" style="2" bestFit="1" customWidth="1"/>
    <col min="42" max="42" width="19" style="2" bestFit="1" customWidth="1"/>
    <col min="43" max="43" width="17.7109375" style="2" bestFit="1" customWidth="1"/>
    <col min="44" max="44" width="14" style="2" bestFit="1" customWidth="1"/>
    <col min="45" max="45" width="19" style="2" bestFit="1" customWidth="1"/>
    <col min="46" max="46" width="17.7109375" style="2" bestFit="1" customWidth="1"/>
    <col min="47" max="47" width="9" style="2" bestFit="1" customWidth="1"/>
    <col min="48" max="48" width="13.85546875" style="2" bestFit="1" customWidth="1"/>
    <col min="49" max="49" width="12.5703125" style="2" bestFit="1" customWidth="1"/>
    <col min="50" max="50" width="24.42578125" style="2" bestFit="1" customWidth="1"/>
    <col min="51" max="51" width="15.42578125" style="2" bestFit="1" customWidth="1"/>
    <col min="52" max="52" width="12.140625" style="2" bestFit="1" customWidth="1"/>
    <col min="53" max="53" width="16.140625" style="2" customWidth="1"/>
    <col min="54" max="54" width="16.85546875" style="2" bestFit="1" customWidth="1"/>
    <col min="55" max="55" width="23.42578125" style="2" bestFit="1" customWidth="1"/>
    <col min="56" max="56" width="25.5703125" style="2" customWidth="1"/>
    <col min="57" max="57" width="11.85546875" style="2" bestFit="1" customWidth="1"/>
    <col min="58" max="58" width="8.7109375" style="2" bestFit="1" customWidth="1"/>
    <col min="59" max="67" width="13.85546875" style="2" bestFit="1" customWidth="1"/>
    <col min="68" max="71" width="15.85546875" style="2" bestFit="1" customWidth="1"/>
    <col min="72" max="72" width="11.28515625" style="2" bestFit="1" customWidth="1"/>
    <col min="73" max="73" width="14.140625" style="2" bestFit="1" customWidth="1"/>
    <col min="74" max="74" width="18.42578125" style="2" bestFit="1" customWidth="1"/>
    <col min="75" max="75" width="16.5703125" style="2" bestFit="1" customWidth="1"/>
    <col min="76" max="76" width="21.5703125" style="2" bestFit="1" customWidth="1"/>
    <col min="77" max="77" width="20.28515625" style="2" bestFit="1" customWidth="1"/>
    <col min="78" max="78" width="16.5703125" style="2" bestFit="1" customWidth="1"/>
    <col min="79" max="79" width="21.5703125" style="2" bestFit="1" customWidth="1"/>
    <col min="80" max="80" width="20.28515625" style="2" bestFit="1" customWidth="1"/>
    <col min="81" max="81" width="11.42578125" style="2" bestFit="1" customWidth="1"/>
    <col min="82" max="82" width="16.42578125" style="2" bestFit="1" customWidth="1"/>
    <col min="83" max="83" width="15" style="2" bestFit="1" customWidth="1"/>
    <col min="84" max="84" width="26.85546875" style="2" bestFit="1" customWidth="1"/>
    <col min="85" max="85" width="14.5703125" style="2" bestFit="1" customWidth="1"/>
    <col min="86" max="86" width="17.85546875" style="2" bestFit="1" customWidth="1"/>
    <col min="87" max="87" width="18.85546875" style="2" bestFit="1" customWidth="1"/>
    <col min="88" max="88" width="17.7109375" style="2" bestFit="1" customWidth="1"/>
    <col min="89" max="89" width="23.7109375" style="2" bestFit="1" customWidth="1"/>
    <col min="90" max="90" width="28.5703125" style="2" customWidth="1"/>
  </cols>
  <sheetData>
    <row r="1" spans="1:90" ht="15.75" thickBot="1" x14ac:dyDescent="0.3">
      <c r="A1" s="17" t="s">
        <v>19969</v>
      </c>
    </row>
    <row r="2" spans="1:90" ht="15.75" thickBot="1" x14ac:dyDescent="0.3">
      <c r="A2" s="1" t="s">
        <v>19538</v>
      </c>
      <c r="W2" s="11" t="s">
        <v>19551</v>
      </c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4" t="s">
        <v>19550</v>
      </c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5"/>
    </row>
    <row r="3" spans="1:90" ht="15.75" thickBot="1" x14ac:dyDescent="0.3">
      <c r="A3" s="1" t="s">
        <v>19968</v>
      </c>
      <c r="W3" s="10" t="s">
        <v>19539</v>
      </c>
      <c r="X3" s="10"/>
      <c r="Y3" s="11" t="s">
        <v>19540</v>
      </c>
      <c r="Z3" s="11"/>
      <c r="AA3" s="11"/>
      <c r="AB3" s="11"/>
      <c r="AC3" s="11"/>
      <c r="AD3" s="11"/>
      <c r="AE3" s="11"/>
      <c r="AF3" s="11"/>
      <c r="AG3" s="11"/>
      <c r="AH3" s="10" t="s">
        <v>19543</v>
      </c>
      <c r="AI3" s="10"/>
      <c r="AJ3" s="10"/>
      <c r="AK3" s="10"/>
      <c r="AL3" s="10"/>
      <c r="AM3" s="10" t="s">
        <v>19544</v>
      </c>
      <c r="AN3" s="10"/>
      <c r="AO3" s="11" t="s">
        <v>19545</v>
      </c>
      <c r="AP3" s="11"/>
      <c r="AQ3" s="11"/>
      <c r="AR3" s="11"/>
      <c r="AS3" s="11"/>
      <c r="AT3" s="11"/>
      <c r="AU3" s="11"/>
      <c r="AV3" s="11"/>
      <c r="AW3" s="11"/>
      <c r="AX3" s="10" t="s">
        <v>19546</v>
      </c>
      <c r="AY3" s="10"/>
      <c r="AZ3" s="10"/>
      <c r="BA3" s="10"/>
      <c r="BB3" s="10" t="s">
        <v>19547</v>
      </c>
      <c r="BC3" s="10" t="s">
        <v>19548</v>
      </c>
      <c r="BD3" s="12" t="s">
        <v>19549</v>
      </c>
      <c r="BE3" s="13" t="s">
        <v>19539</v>
      </c>
      <c r="BF3" s="13"/>
      <c r="BG3" s="14" t="s">
        <v>19540</v>
      </c>
      <c r="BH3" s="14"/>
      <c r="BI3" s="14"/>
      <c r="BJ3" s="14"/>
      <c r="BK3" s="14"/>
      <c r="BL3" s="14"/>
      <c r="BM3" s="14"/>
      <c r="BN3" s="14"/>
      <c r="BO3" s="14"/>
      <c r="BP3" s="13" t="s">
        <v>19543</v>
      </c>
      <c r="BQ3" s="13"/>
      <c r="BR3" s="13"/>
      <c r="BS3" s="13"/>
      <c r="BT3" s="13"/>
      <c r="BU3" s="13" t="s">
        <v>19544</v>
      </c>
      <c r="BV3" s="13"/>
      <c r="BW3" s="14" t="s">
        <v>19545</v>
      </c>
      <c r="BX3" s="14"/>
      <c r="BY3" s="14"/>
      <c r="BZ3" s="14"/>
      <c r="CA3" s="14"/>
      <c r="CB3" s="14"/>
      <c r="CC3" s="14"/>
      <c r="CD3" s="14"/>
      <c r="CE3" s="14"/>
      <c r="CF3" s="13" t="s">
        <v>19546</v>
      </c>
      <c r="CG3" s="13"/>
      <c r="CH3" s="13"/>
      <c r="CI3" s="13"/>
      <c r="CJ3" s="13" t="s">
        <v>19547</v>
      </c>
      <c r="CK3" s="13" t="s">
        <v>19548</v>
      </c>
      <c r="CL3" s="16" t="s">
        <v>19549</v>
      </c>
    </row>
    <row r="4" spans="1:90" ht="15.75" thickBot="1" x14ac:dyDescent="0.3">
      <c r="W4" s="10"/>
      <c r="X4" s="10"/>
      <c r="Y4" s="11" t="s">
        <v>19541</v>
      </c>
      <c r="Z4" s="11"/>
      <c r="AA4" s="11"/>
      <c r="AB4" s="11"/>
      <c r="AC4" s="11"/>
      <c r="AD4" s="11" t="s">
        <v>19542</v>
      </c>
      <c r="AE4" s="11"/>
      <c r="AF4" s="11"/>
      <c r="AG4" s="11"/>
      <c r="AH4" s="10"/>
      <c r="AI4" s="10"/>
      <c r="AJ4" s="10"/>
      <c r="AK4" s="10"/>
      <c r="AL4" s="10"/>
      <c r="AM4" s="10"/>
      <c r="AN4" s="10"/>
      <c r="AO4" s="11" t="s">
        <v>19541</v>
      </c>
      <c r="AP4" s="11"/>
      <c r="AQ4" s="11"/>
      <c r="AR4" s="11" t="s">
        <v>19542</v>
      </c>
      <c r="AS4" s="11"/>
      <c r="AT4" s="11"/>
      <c r="AU4" s="11" t="s">
        <v>19543</v>
      </c>
      <c r="AV4" s="11"/>
      <c r="AW4" s="11"/>
      <c r="AX4" s="10"/>
      <c r="AY4" s="10"/>
      <c r="AZ4" s="10"/>
      <c r="BA4" s="10"/>
      <c r="BB4" s="10"/>
      <c r="BC4" s="10"/>
      <c r="BD4" s="12"/>
      <c r="BE4" s="13"/>
      <c r="BF4" s="13"/>
      <c r="BG4" s="14" t="s">
        <v>19541</v>
      </c>
      <c r="BH4" s="14"/>
      <c r="BI4" s="14"/>
      <c r="BJ4" s="14"/>
      <c r="BK4" s="14"/>
      <c r="BL4" s="14" t="s">
        <v>19542</v>
      </c>
      <c r="BM4" s="14"/>
      <c r="BN4" s="14"/>
      <c r="BO4" s="14"/>
      <c r="BP4" s="13"/>
      <c r="BQ4" s="13"/>
      <c r="BR4" s="13"/>
      <c r="BS4" s="13"/>
      <c r="BT4" s="13"/>
      <c r="BU4" s="13"/>
      <c r="BV4" s="13"/>
      <c r="BW4" s="14" t="s">
        <v>19541</v>
      </c>
      <c r="BX4" s="14"/>
      <c r="BY4" s="14"/>
      <c r="BZ4" s="14" t="s">
        <v>19542</v>
      </c>
      <c r="CA4" s="14"/>
      <c r="CB4" s="14"/>
      <c r="CC4" s="14" t="s">
        <v>19543</v>
      </c>
      <c r="CD4" s="14"/>
      <c r="CE4" s="14"/>
      <c r="CF4" s="13"/>
      <c r="CG4" s="13"/>
      <c r="CH4" s="13"/>
      <c r="CI4" s="13"/>
      <c r="CJ4" s="13"/>
      <c r="CK4" s="13"/>
      <c r="CL4" s="16"/>
    </row>
    <row r="5" spans="1:90" ht="15.75" thickBot="1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4">
        <f>SUBTOTAL(9,Tabela1[Creche])</f>
        <v>2</v>
      </c>
      <c r="X5" s="4">
        <f>SUBTOTAL(9,Tabela1[Pre])</f>
        <v>86</v>
      </c>
      <c r="Y5" s="4">
        <f>SUBTOTAL(9,Tabela1[1º Ano Ef])</f>
        <v>109146</v>
      </c>
      <c r="Z5" s="4">
        <f>SUBTOTAL(9,Tabela1[2º Ano Ef])</f>
        <v>120696</v>
      </c>
      <c r="AA5" s="4">
        <f>SUBTOTAL(9,Tabela1[3º Ano Ef])</f>
        <v>130819</v>
      </c>
      <c r="AB5" s="4">
        <f>SUBTOTAL(9,Tabela1[4º Ano Ef])</f>
        <v>125220</v>
      </c>
      <c r="AC5" s="4">
        <f>SUBTOTAL(9,Tabela1[5º Ano Ef])</f>
        <v>131792</v>
      </c>
      <c r="AD5" s="4">
        <f>SUBTOTAL(9,Tabela1[6º Ano Ef])</f>
        <v>345226</v>
      </c>
      <c r="AE5" s="4">
        <f>SUBTOTAL(9,Tabela1[7º Ano Ef])</f>
        <v>333097</v>
      </c>
      <c r="AF5" s="4">
        <f>SUBTOTAL(9,Tabela1[8º Ano Ef])</f>
        <v>319138</v>
      </c>
      <c r="AG5" s="4">
        <f>SUBTOTAL(9,Tabela1[9º Ano Ef])</f>
        <v>311556</v>
      </c>
      <c r="AH5" s="4">
        <f>SUBTOTAL(9,Tabela1[1ª Serie Em])</f>
        <v>529097</v>
      </c>
      <c r="AI5" s="4">
        <f>SUBTOTAL(9,Tabela1[2ª Serie Em])</f>
        <v>468159</v>
      </c>
      <c r="AJ5" s="4">
        <f>SUBTOTAL(9,Tabela1[3ª Serie Em])</f>
        <v>429705</v>
      </c>
      <c r="AK5" s="4">
        <f>SUBTOTAL(9,Tabela1[4ª Serie Em])</f>
        <v>1</v>
      </c>
      <c r="AL5" s="4">
        <f>SUBTOTAL(9,Tabela1[Ns EM])</f>
        <v>2452</v>
      </c>
      <c r="AM5" s="4">
        <f>SUBTOTAL(9,Tabela1[Educ.Prof])</f>
        <v>0</v>
      </c>
      <c r="AN5" s="4">
        <f>SUBTOTAL(9,Tabela1[Educ.Prof_Ead])</f>
        <v>0</v>
      </c>
      <c r="AO5" s="4">
        <f>SUBTOTAL(9,Tabela1[Eja 1ª a 4ª Ef])</f>
        <v>2912</v>
      </c>
      <c r="AP5" s="4">
        <f>SUBTOTAL(9,Tabela1[Eja Semi 1ª a 4ª Ef])</f>
        <v>0</v>
      </c>
      <c r="AQ5" s="4">
        <f>SUBTOTAL(9,Tabela1[Eja Ead 1ª a 4ª Ef])</f>
        <v>0</v>
      </c>
      <c r="AR5" s="4">
        <f>SUBTOTAL(9,Tabela1[Eja 5ª a 8ª Ef])</f>
        <v>34970</v>
      </c>
      <c r="AS5" s="4">
        <f>SUBTOTAL(9,Tabela1[Eja Semi 5ª a 8ª Ef])</f>
        <v>24194</v>
      </c>
      <c r="AT5" s="4">
        <f>SUBTOTAL(9,Tabela1[Eja Ead 5ª a 8ª Ef])</f>
        <v>0</v>
      </c>
      <c r="AU5" s="4">
        <f>SUBTOTAL(9,Tabela1[Eja Em])</f>
        <v>172721</v>
      </c>
      <c r="AV5" s="4">
        <f>SUBTOTAL(9,Tabela1[Eja Semi Em])</f>
        <v>55630</v>
      </c>
      <c r="AW5" s="4">
        <f>SUBTOTAL(9,Tabela1[Eja Ead Em])</f>
        <v>0</v>
      </c>
      <c r="AX5" s="4">
        <f>SUBTOTAL(9,Tabela1[Eja Projovem Urbano Ef])</f>
        <v>0</v>
      </c>
      <c r="AY5" s="4">
        <f>SUBTOTAL(9,Tabela1[Eja FIC Prof Ef])</f>
        <v>0</v>
      </c>
      <c r="AZ5" s="4">
        <f>SUBTOTAL(9,Tabela1[Eja FIC Em])</f>
        <v>0</v>
      </c>
      <c r="BA5" s="4">
        <f>SUBTOTAL(9,Tabela1[Eja FIC Prof Em])</f>
        <v>0</v>
      </c>
      <c r="BB5" s="4">
        <f>SUBTOTAL(9,Tabela1[Educ.Especial])</f>
        <v>115</v>
      </c>
      <c r="BC5" s="4">
        <f>SUBTOTAL(9,Tabela1[Ativ_complementar])</f>
        <v>375678</v>
      </c>
      <c r="BD5" s="4">
        <f>SUBTOTAL(9,Tabela1[AEE])</f>
        <v>16290</v>
      </c>
      <c r="BE5" s="5">
        <f>SUBTOTAL(9,Tabela1[Cl-Creche])</f>
        <v>1</v>
      </c>
      <c r="BF5" s="5">
        <f>SUBTOTAL(9,Tabela1[Cl-Pre])</f>
        <v>21</v>
      </c>
      <c r="BG5" s="5">
        <f>SUBTOTAL(9,Tabela1[Cl-1º Ano Ef])</f>
        <v>5042</v>
      </c>
      <c r="BH5" s="5">
        <f>SUBTOTAL(9,Tabela1[Cl-2º Ano Ef])</f>
        <v>5659</v>
      </c>
      <c r="BI5" s="5">
        <f>SUBTOTAL(9,Tabela1[Cl-3º Ano Ef])</f>
        <v>6327</v>
      </c>
      <c r="BJ5" s="5">
        <f>SUBTOTAL(9,Tabela1[Cl-4º Ano Ef])</f>
        <v>6314</v>
      </c>
      <c r="BK5" s="5">
        <f>SUBTOTAL(9,Tabela1[Cl-5º Ano Ef])</f>
        <v>6727</v>
      </c>
      <c r="BL5" s="5">
        <f>SUBTOTAL(9,Tabela1[Cl-6º Ano Ef])</f>
        <v>17154</v>
      </c>
      <c r="BM5" s="5">
        <f>SUBTOTAL(9,Tabela1[Cl-7º Ano Ef])</f>
        <v>15917</v>
      </c>
      <c r="BN5" s="5">
        <f>SUBTOTAL(9,Tabela1[Cl-8º Ano Ef])</f>
        <v>15316</v>
      </c>
      <c r="BO5" s="5">
        <f>SUBTOTAL(9,Tabela1[Cl-9º Ano Ef])</f>
        <v>14683</v>
      </c>
      <c r="BP5" s="5">
        <f>SUBTOTAL(9,Tabela1[Cl-1ª Serie Em])</f>
        <v>22336</v>
      </c>
      <c r="BQ5" s="5">
        <f>SUBTOTAL(9,Tabela1[Cl-2ª Serie Em])</f>
        <v>19041</v>
      </c>
      <c r="BR5" s="5">
        <f>SUBTOTAL(9,Tabela1[Cl-3ª Serie Em])</f>
        <v>16956</v>
      </c>
      <c r="BS5" s="5">
        <f>SUBTOTAL(9,Tabela1[Cl-4ª Serie Em])</f>
        <v>1</v>
      </c>
      <c r="BT5" s="5">
        <f>SUBTOTAL(9,Tabela1[Cl-Ns EM])</f>
        <v>255</v>
      </c>
      <c r="BU5" s="5">
        <f>SUBTOTAL(9,Tabela1[Cl-Educ.Prof])</f>
        <v>0</v>
      </c>
      <c r="BV5" s="5">
        <f>SUBTOTAL(9,Tabela1[Cl-Educ.Prof_Ead])</f>
        <v>0</v>
      </c>
      <c r="BW5" s="5">
        <f>SUBTOTAL(9,Tabela1[Cl-Eja 1ª a 4ª Ef])</f>
        <v>229</v>
      </c>
      <c r="BX5" s="5">
        <f>SUBTOTAL(9,Tabela1[Cl-Eja Semi 1ª a 4ª Ef])</f>
        <v>0</v>
      </c>
      <c r="BY5" s="5">
        <f>SUBTOTAL(9,Tabela1[Cl-Eja Ead 1ª a 4ª Ef])</f>
        <v>0</v>
      </c>
      <c r="BZ5" s="5">
        <f>SUBTOTAL(9,Tabela1[Cl-Eja 5ª a 8ª Ef])</f>
        <v>1744</v>
      </c>
      <c r="CA5" s="5">
        <f>SUBTOTAL(9,Tabela1[Cl-Eja Semi 5ª a 8ª Ef])</f>
        <v>120</v>
      </c>
      <c r="CB5" s="5">
        <f>SUBTOTAL(9,Tabela1[Cl-Eja Ead 5ª a 8ª Ef])</f>
        <v>0</v>
      </c>
      <c r="CC5" s="5">
        <f>SUBTOTAL(9,Tabela1[Cl-Eja Em])</f>
        <v>6068</v>
      </c>
      <c r="CD5" s="5">
        <f>SUBTOTAL(9,Tabela1[Cl-Eja Semi Em])</f>
        <v>239</v>
      </c>
      <c r="CE5" s="5">
        <f>SUBTOTAL(9,Tabela1[Cl-Eja Ead Em])</f>
        <v>0</v>
      </c>
      <c r="CF5" s="5">
        <f>SUBTOTAL(9,Tabela1[Cl-Eja Projovem Urbano Ef])</f>
        <v>0</v>
      </c>
      <c r="CG5" s="5">
        <f>SUBTOTAL(9,Tabela1[Cl-Eja FIC Em])</f>
        <v>0</v>
      </c>
      <c r="CH5" s="5">
        <f>SUBTOTAL(9,Tabela1[Cl-Eja FIC Prof Ef])</f>
        <v>0</v>
      </c>
      <c r="CI5" s="5">
        <f>SUBTOTAL(9,Tabela1[Cl-Eja FIC Prof Em])</f>
        <v>0</v>
      </c>
      <c r="CJ5" s="5">
        <f>SUBTOTAL(9,Tabela1[Cl-Educ.Especial])</f>
        <v>70</v>
      </c>
      <c r="CK5" s="5">
        <f>SUBTOTAL(9,Tabela1[Cl-Ativ_complementar])</f>
        <v>22164</v>
      </c>
      <c r="CL5" s="6">
        <f>SUBTOTAL(9,Tabela1[Cl-AEE])</f>
        <v>4319</v>
      </c>
    </row>
    <row r="6" spans="1:90" x14ac:dyDescent="0.25">
      <c r="A6" t="s">
        <v>0</v>
      </c>
      <c r="B6" t="s">
        <v>1</v>
      </c>
      <c r="C6" t="s">
        <v>2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  <c r="AU6" t="s">
        <v>46</v>
      </c>
      <c r="AV6" t="s">
        <v>47</v>
      </c>
      <c r="AW6" t="s">
        <v>48</v>
      </c>
      <c r="AX6" t="s">
        <v>49</v>
      </c>
      <c r="AY6" t="s">
        <v>51</v>
      </c>
      <c r="AZ6" t="s">
        <v>50</v>
      </c>
      <c r="BA6" t="s">
        <v>52</v>
      </c>
      <c r="BB6" t="s">
        <v>53</v>
      </c>
      <c r="BC6" t="s">
        <v>54</v>
      </c>
      <c r="BD6" t="s">
        <v>55</v>
      </c>
      <c r="BE6" s="9" t="s">
        <v>56</v>
      </c>
      <c r="BF6" t="s">
        <v>57</v>
      </c>
      <c r="BG6" t="s">
        <v>58</v>
      </c>
      <c r="BH6" t="s">
        <v>59</v>
      </c>
      <c r="BI6" t="s">
        <v>60</v>
      </c>
      <c r="BJ6" t="s">
        <v>61</v>
      </c>
      <c r="BK6" t="s">
        <v>62</v>
      </c>
      <c r="BL6" t="s">
        <v>63</v>
      </c>
      <c r="BM6" t="s">
        <v>64</v>
      </c>
      <c r="BN6" t="s">
        <v>65</v>
      </c>
      <c r="BO6" t="s">
        <v>66</v>
      </c>
      <c r="BP6" t="s">
        <v>67</v>
      </c>
      <c r="BQ6" t="s">
        <v>68</v>
      </c>
      <c r="BR6" t="s">
        <v>69</v>
      </c>
      <c r="BS6" t="s">
        <v>70</v>
      </c>
      <c r="BT6" t="s">
        <v>71</v>
      </c>
      <c r="BU6" t="s">
        <v>72</v>
      </c>
      <c r="BV6" t="s">
        <v>73</v>
      </c>
      <c r="BW6" t="s">
        <v>74</v>
      </c>
      <c r="BX6" t="s">
        <v>75</v>
      </c>
      <c r="BY6" t="s">
        <v>76</v>
      </c>
      <c r="BZ6" t="s">
        <v>77</v>
      </c>
      <c r="CA6" t="s">
        <v>78</v>
      </c>
      <c r="CB6" t="s">
        <v>79</v>
      </c>
      <c r="CC6" t="s">
        <v>80</v>
      </c>
      <c r="CD6" t="s">
        <v>81</v>
      </c>
      <c r="CE6" t="s">
        <v>82</v>
      </c>
      <c r="CF6" t="s">
        <v>83</v>
      </c>
      <c r="CG6" t="s">
        <v>84</v>
      </c>
      <c r="CH6" t="s">
        <v>85</v>
      </c>
      <c r="CI6" t="s">
        <v>86</v>
      </c>
      <c r="CJ6" t="s">
        <v>87</v>
      </c>
      <c r="CK6" t="s">
        <v>88</v>
      </c>
      <c r="CL6" t="s">
        <v>89</v>
      </c>
    </row>
    <row r="7" spans="1:90" x14ac:dyDescent="0.25">
      <c r="A7" t="s">
        <v>115</v>
      </c>
      <c r="B7">
        <v>20901</v>
      </c>
      <c r="C7" t="s">
        <v>802</v>
      </c>
      <c r="D7">
        <v>1</v>
      </c>
      <c r="E7">
        <v>8</v>
      </c>
      <c r="F7">
        <v>31264</v>
      </c>
      <c r="G7">
        <v>35031264</v>
      </c>
      <c r="H7" t="s">
        <v>5224</v>
      </c>
      <c r="I7">
        <v>292</v>
      </c>
      <c r="J7" t="s">
        <v>1370</v>
      </c>
      <c r="K7" t="s">
        <v>5680</v>
      </c>
      <c r="L7">
        <v>1</v>
      </c>
      <c r="M7" t="s">
        <v>1370</v>
      </c>
      <c r="N7">
        <v>17900000</v>
      </c>
      <c r="O7" t="s">
        <v>92</v>
      </c>
      <c r="P7" t="s">
        <v>6413</v>
      </c>
      <c r="Q7">
        <v>719</v>
      </c>
      <c r="R7">
        <v>18</v>
      </c>
      <c r="S7">
        <v>38211813</v>
      </c>
      <c r="U7" t="s">
        <v>6414</v>
      </c>
      <c r="V7">
        <v>1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105</v>
      </c>
      <c r="AE7" s="2">
        <v>140</v>
      </c>
      <c r="AF7" s="2">
        <v>140</v>
      </c>
      <c r="AG7" s="2">
        <v>101</v>
      </c>
      <c r="AH7" s="2">
        <v>82</v>
      </c>
      <c r="AI7" s="2">
        <v>37</v>
      </c>
      <c r="AJ7" s="2">
        <v>50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4</v>
      </c>
      <c r="BM7" s="2">
        <v>4</v>
      </c>
      <c r="BN7" s="2">
        <v>4</v>
      </c>
      <c r="BO7" s="2">
        <v>5</v>
      </c>
      <c r="BP7" s="2">
        <v>4</v>
      </c>
      <c r="BQ7" s="2">
        <v>2</v>
      </c>
      <c r="BR7" s="2">
        <v>3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</row>
    <row r="8" spans="1:90" x14ac:dyDescent="0.25">
      <c r="A8" t="s">
        <v>115</v>
      </c>
      <c r="B8">
        <v>20901</v>
      </c>
      <c r="C8" t="s">
        <v>802</v>
      </c>
      <c r="D8">
        <v>1</v>
      </c>
      <c r="E8">
        <v>8</v>
      </c>
      <c r="F8">
        <v>911173</v>
      </c>
      <c r="G8">
        <v>35911173</v>
      </c>
      <c r="H8" t="s">
        <v>16016</v>
      </c>
      <c r="I8">
        <v>292</v>
      </c>
      <c r="J8" t="s">
        <v>1370</v>
      </c>
      <c r="K8" t="s">
        <v>16017</v>
      </c>
      <c r="L8">
        <v>1</v>
      </c>
      <c r="M8" t="s">
        <v>1370</v>
      </c>
      <c r="N8">
        <v>17900000</v>
      </c>
      <c r="O8" t="s">
        <v>92</v>
      </c>
      <c r="P8" t="s">
        <v>16018</v>
      </c>
      <c r="Q8">
        <v>21</v>
      </c>
      <c r="R8">
        <v>18</v>
      </c>
      <c r="S8">
        <v>38211219</v>
      </c>
      <c r="T8">
        <v>38215063</v>
      </c>
      <c r="U8" t="s">
        <v>16019</v>
      </c>
      <c r="V8">
        <v>1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69</v>
      </c>
      <c r="AE8" s="2">
        <v>49</v>
      </c>
      <c r="AF8" s="2">
        <v>62</v>
      </c>
      <c r="AG8" s="2">
        <v>75</v>
      </c>
      <c r="AH8" s="2">
        <v>52</v>
      </c>
      <c r="AI8" s="2">
        <v>62</v>
      </c>
      <c r="AJ8" s="2">
        <v>47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46</v>
      </c>
      <c r="AS8" s="2">
        <v>0</v>
      </c>
      <c r="AT8" s="2">
        <v>0</v>
      </c>
      <c r="AU8" s="2">
        <v>90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15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4</v>
      </c>
      <c r="BM8" s="2">
        <v>4</v>
      </c>
      <c r="BN8" s="2">
        <v>3</v>
      </c>
      <c r="BO8" s="2">
        <v>4</v>
      </c>
      <c r="BP8" s="2">
        <v>3</v>
      </c>
      <c r="BQ8" s="2">
        <v>3</v>
      </c>
      <c r="BR8" s="2">
        <v>4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4</v>
      </c>
      <c r="CA8" s="2">
        <v>0</v>
      </c>
      <c r="CB8" s="2">
        <v>0</v>
      </c>
      <c r="CC8" s="2">
        <v>3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3</v>
      </c>
    </row>
    <row r="9" spans="1:90" x14ac:dyDescent="0.25">
      <c r="A9" t="s">
        <v>115</v>
      </c>
      <c r="B9">
        <v>20901</v>
      </c>
      <c r="C9" t="s">
        <v>802</v>
      </c>
      <c r="D9">
        <v>1</v>
      </c>
      <c r="E9">
        <v>8</v>
      </c>
      <c r="F9">
        <v>31574</v>
      </c>
      <c r="G9">
        <v>35031574</v>
      </c>
      <c r="H9" t="s">
        <v>6389</v>
      </c>
      <c r="I9">
        <v>494</v>
      </c>
      <c r="J9" t="s">
        <v>105</v>
      </c>
      <c r="K9" t="s">
        <v>91</v>
      </c>
      <c r="L9">
        <v>1</v>
      </c>
      <c r="M9" t="s">
        <v>105</v>
      </c>
      <c r="N9">
        <v>17700000</v>
      </c>
      <c r="O9" t="s">
        <v>92</v>
      </c>
      <c r="P9" t="s">
        <v>5288</v>
      </c>
      <c r="Q9">
        <v>550</v>
      </c>
      <c r="R9">
        <v>18</v>
      </c>
      <c r="S9">
        <v>35281279</v>
      </c>
      <c r="T9">
        <v>35284725</v>
      </c>
      <c r="U9" t="s">
        <v>16198</v>
      </c>
      <c r="V9">
        <v>1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58</v>
      </c>
      <c r="AE9" s="2">
        <v>43</v>
      </c>
      <c r="AF9" s="2">
        <v>77</v>
      </c>
      <c r="AG9" s="2">
        <v>57</v>
      </c>
      <c r="AH9" s="2">
        <v>65</v>
      </c>
      <c r="AI9" s="2">
        <v>46</v>
      </c>
      <c r="AJ9" s="2">
        <v>34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64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3</v>
      </c>
      <c r="BM9" s="2">
        <v>3</v>
      </c>
      <c r="BN9" s="2">
        <v>3</v>
      </c>
      <c r="BO9" s="2">
        <v>2</v>
      </c>
      <c r="BP9" s="2">
        <v>3</v>
      </c>
      <c r="BQ9" s="2">
        <v>2</v>
      </c>
      <c r="BR9" s="2">
        <v>1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3</v>
      </c>
      <c r="CL9" s="2">
        <v>0</v>
      </c>
    </row>
    <row r="10" spans="1:90" x14ac:dyDescent="0.25">
      <c r="A10" t="s">
        <v>115</v>
      </c>
      <c r="B10">
        <v>20901</v>
      </c>
      <c r="C10" t="s">
        <v>802</v>
      </c>
      <c r="D10">
        <v>2</v>
      </c>
      <c r="E10">
        <v>6</v>
      </c>
      <c r="F10">
        <v>458090</v>
      </c>
      <c r="G10">
        <v>35458090</v>
      </c>
      <c r="H10" t="s">
        <v>7182</v>
      </c>
      <c r="I10">
        <v>292</v>
      </c>
      <c r="J10" t="s">
        <v>1370</v>
      </c>
      <c r="K10" t="s">
        <v>7183</v>
      </c>
      <c r="L10">
        <v>1</v>
      </c>
      <c r="M10" t="s">
        <v>1370</v>
      </c>
      <c r="N10">
        <v>17900000</v>
      </c>
      <c r="O10" t="s">
        <v>92</v>
      </c>
      <c r="P10" t="s">
        <v>7184</v>
      </c>
      <c r="Q10">
        <v>719</v>
      </c>
      <c r="R10">
        <v>18</v>
      </c>
      <c r="S10">
        <v>38211801</v>
      </c>
      <c r="T10">
        <v>38211813</v>
      </c>
      <c r="U10" t="s">
        <v>6414</v>
      </c>
      <c r="V10">
        <v>1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27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2</v>
      </c>
      <c r="CL10" s="2">
        <v>0</v>
      </c>
    </row>
    <row r="11" spans="1:90" x14ac:dyDescent="0.25">
      <c r="A11" t="s">
        <v>115</v>
      </c>
      <c r="B11">
        <v>20901</v>
      </c>
      <c r="C11" t="s">
        <v>802</v>
      </c>
      <c r="D11">
        <v>2</v>
      </c>
      <c r="E11">
        <v>6</v>
      </c>
      <c r="F11">
        <v>985429</v>
      </c>
      <c r="G11">
        <v>35985429</v>
      </c>
      <c r="H11" t="s">
        <v>16728</v>
      </c>
      <c r="I11">
        <v>150</v>
      </c>
      <c r="J11" t="s">
        <v>802</v>
      </c>
      <c r="K11" t="s">
        <v>13484</v>
      </c>
      <c r="L11">
        <v>1</v>
      </c>
      <c r="M11" t="s">
        <v>802</v>
      </c>
      <c r="N11">
        <v>17800000</v>
      </c>
      <c r="O11" t="s">
        <v>92</v>
      </c>
      <c r="P11" t="s">
        <v>16729</v>
      </c>
      <c r="Q11">
        <v>99</v>
      </c>
      <c r="R11">
        <v>18</v>
      </c>
      <c r="S11">
        <v>35212650</v>
      </c>
      <c r="U11" t="s">
        <v>16730</v>
      </c>
      <c r="V11">
        <v>1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92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7</v>
      </c>
      <c r="CL11" s="2">
        <v>0</v>
      </c>
    </row>
    <row r="12" spans="1:90" x14ac:dyDescent="0.25">
      <c r="A12" t="s">
        <v>115</v>
      </c>
      <c r="B12">
        <v>20901</v>
      </c>
      <c r="C12" t="s">
        <v>802</v>
      </c>
      <c r="D12">
        <v>2</v>
      </c>
      <c r="E12">
        <v>6</v>
      </c>
      <c r="F12">
        <v>458119</v>
      </c>
      <c r="G12">
        <v>35458119</v>
      </c>
      <c r="H12" t="s">
        <v>7314</v>
      </c>
      <c r="I12">
        <v>408</v>
      </c>
      <c r="J12" t="s">
        <v>3254</v>
      </c>
      <c r="K12" t="s">
        <v>91</v>
      </c>
      <c r="L12">
        <v>1</v>
      </c>
      <c r="M12" t="s">
        <v>3254</v>
      </c>
      <c r="N12">
        <v>17890000</v>
      </c>
      <c r="O12" t="s">
        <v>162</v>
      </c>
      <c r="P12" t="s">
        <v>19929</v>
      </c>
      <c r="Q12">
        <v>899</v>
      </c>
      <c r="R12">
        <v>18</v>
      </c>
      <c r="S12">
        <v>38411530</v>
      </c>
      <c r="U12" t="s">
        <v>6718</v>
      </c>
      <c r="V12">
        <v>1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157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7</v>
      </c>
      <c r="CL12" s="2">
        <v>0</v>
      </c>
    </row>
    <row r="13" spans="1:90" x14ac:dyDescent="0.25">
      <c r="A13" t="s">
        <v>115</v>
      </c>
      <c r="B13">
        <v>20901</v>
      </c>
      <c r="C13" t="s">
        <v>802</v>
      </c>
      <c r="D13">
        <v>2</v>
      </c>
      <c r="E13">
        <v>6</v>
      </c>
      <c r="F13">
        <v>985430</v>
      </c>
      <c r="G13">
        <v>35985430</v>
      </c>
      <c r="H13" t="s">
        <v>18547</v>
      </c>
      <c r="I13">
        <v>494</v>
      </c>
      <c r="J13" t="s">
        <v>105</v>
      </c>
      <c r="K13" t="s">
        <v>18548</v>
      </c>
      <c r="L13">
        <v>1</v>
      </c>
      <c r="M13" t="s">
        <v>105</v>
      </c>
      <c r="N13">
        <v>17700000</v>
      </c>
      <c r="O13" t="s">
        <v>92</v>
      </c>
      <c r="P13" t="s">
        <v>11169</v>
      </c>
      <c r="Q13">
        <v>39</v>
      </c>
      <c r="R13">
        <v>18</v>
      </c>
      <c r="S13">
        <v>35281815</v>
      </c>
      <c r="T13">
        <v>35284727</v>
      </c>
      <c r="U13" t="s">
        <v>11170</v>
      </c>
      <c r="V13">
        <v>1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98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6</v>
      </c>
      <c r="CL13" s="2">
        <v>0</v>
      </c>
    </row>
    <row r="14" spans="1:90" x14ac:dyDescent="0.25">
      <c r="A14" t="s">
        <v>115</v>
      </c>
      <c r="B14">
        <v>20901</v>
      </c>
      <c r="C14" t="s">
        <v>802</v>
      </c>
      <c r="D14">
        <v>2</v>
      </c>
      <c r="E14">
        <v>34</v>
      </c>
      <c r="F14">
        <v>448370</v>
      </c>
      <c r="G14">
        <v>35448370</v>
      </c>
      <c r="H14" t="s">
        <v>7630</v>
      </c>
      <c r="I14">
        <v>364</v>
      </c>
      <c r="J14" t="s">
        <v>6991</v>
      </c>
      <c r="K14" t="s">
        <v>7631</v>
      </c>
      <c r="L14">
        <v>1</v>
      </c>
      <c r="M14" t="s">
        <v>6991</v>
      </c>
      <c r="N14">
        <v>17880000</v>
      </c>
      <c r="O14" t="s">
        <v>7632</v>
      </c>
      <c r="P14" t="s">
        <v>7633</v>
      </c>
      <c r="Q14">
        <v>3</v>
      </c>
      <c r="R14">
        <v>18</v>
      </c>
      <c r="S14">
        <v>38617102</v>
      </c>
      <c r="U14" t="s">
        <v>7634</v>
      </c>
      <c r="V14">
        <v>2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7</v>
      </c>
      <c r="AE14" s="2">
        <v>6</v>
      </c>
      <c r="AF14" s="2">
        <v>19</v>
      </c>
      <c r="AG14" s="2">
        <v>14</v>
      </c>
      <c r="AH14" s="2">
        <v>0</v>
      </c>
      <c r="AI14" s="2">
        <v>0</v>
      </c>
      <c r="AJ14" s="2">
        <v>0</v>
      </c>
      <c r="AK14" s="2">
        <v>0</v>
      </c>
      <c r="AL14" s="2">
        <v>21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1</v>
      </c>
      <c r="BM14" s="2">
        <v>2</v>
      </c>
      <c r="BN14" s="2">
        <v>3</v>
      </c>
      <c r="BO14" s="2">
        <v>2</v>
      </c>
      <c r="BP14" s="2">
        <v>0</v>
      </c>
      <c r="BQ14" s="2">
        <v>0</v>
      </c>
      <c r="BR14" s="2">
        <v>0</v>
      </c>
      <c r="BS14" s="2">
        <v>0</v>
      </c>
      <c r="BT14" s="2">
        <v>2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</row>
    <row r="15" spans="1:90" x14ac:dyDescent="0.25">
      <c r="A15" t="s">
        <v>115</v>
      </c>
      <c r="B15">
        <v>20901</v>
      </c>
      <c r="C15" t="s">
        <v>802</v>
      </c>
      <c r="D15">
        <v>2</v>
      </c>
      <c r="E15">
        <v>34</v>
      </c>
      <c r="F15">
        <v>354570</v>
      </c>
      <c r="G15">
        <v>35354570</v>
      </c>
      <c r="H15" t="s">
        <v>17685</v>
      </c>
      <c r="I15">
        <v>364</v>
      </c>
      <c r="J15" t="s">
        <v>6991</v>
      </c>
      <c r="K15" t="s">
        <v>7631</v>
      </c>
      <c r="L15">
        <v>1</v>
      </c>
      <c r="M15" t="s">
        <v>6991</v>
      </c>
      <c r="N15">
        <v>17880000</v>
      </c>
      <c r="O15" t="s">
        <v>17686</v>
      </c>
      <c r="P15" t="s">
        <v>1791</v>
      </c>
      <c r="Q15">
        <v>3</v>
      </c>
      <c r="R15">
        <v>18</v>
      </c>
      <c r="S15">
        <v>38617100</v>
      </c>
      <c r="T15">
        <v>38617101</v>
      </c>
      <c r="U15" t="s">
        <v>17687</v>
      </c>
      <c r="V15">
        <v>2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3</v>
      </c>
      <c r="AE15" s="2">
        <v>6</v>
      </c>
      <c r="AF15" s="2">
        <v>9</v>
      </c>
      <c r="AG15" s="2">
        <v>20</v>
      </c>
      <c r="AH15" s="2">
        <v>0</v>
      </c>
      <c r="AI15" s="2">
        <v>0</v>
      </c>
      <c r="AJ15" s="2">
        <v>0</v>
      </c>
      <c r="AK15" s="2">
        <v>0</v>
      </c>
      <c r="AL15" s="2">
        <v>25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1</v>
      </c>
      <c r="BM15" s="2">
        <v>2</v>
      </c>
      <c r="BN15" s="2">
        <v>2</v>
      </c>
      <c r="BO15" s="2">
        <v>2</v>
      </c>
      <c r="BP15" s="2">
        <v>0</v>
      </c>
      <c r="BQ15" s="2">
        <v>0</v>
      </c>
      <c r="BR15" s="2">
        <v>0</v>
      </c>
      <c r="BS15" s="2">
        <v>0</v>
      </c>
      <c r="BT15" s="2">
        <v>2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</row>
    <row r="16" spans="1:90" x14ac:dyDescent="0.25">
      <c r="A16" t="s">
        <v>115</v>
      </c>
      <c r="B16">
        <v>20901</v>
      </c>
      <c r="C16" t="s">
        <v>802</v>
      </c>
      <c r="D16">
        <v>2</v>
      </c>
      <c r="E16">
        <v>15</v>
      </c>
      <c r="F16">
        <v>462706</v>
      </c>
      <c r="G16">
        <v>35462706</v>
      </c>
      <c r="H16" t="s">
        <v>7097</v>
      </c>
      <c r="I16">
        <v>497</v>
      </c>
      <c r="J16" t="s">
        <v>3382</v>
      </c>
      <c r="K16" t="s">
        <v>2097</v>
      </c>
      <c r="L16">
        <v>1</v>
      </c>
      <c r="M16" t="s">
        <v>3382</v>
      </c>
      <c r="N16">
        <v>17860000</v>
      </c>
      <c r="O16" t="s">
        <v>7098</v>
      </c>
      <c r="P16" t="s">
        <v>7099</v>
      </c>
      <c r="Q16" t="s">
        <v>127</v>
      </c>
      <c r="R16">
        <v>18</v>
      </c>
      <c r="S16">
        <v>38623280</v>
      </c>
      <c r="U16" t="s">
        <v>7100</v>
      </c>
      <c r="V16">
        <v>2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21</v>
      </c>
      <c r="AS16" s="2">
        <v>0</v>
      </c>
      <c r="AT16" s="2">
        <v>0</v>
      </c>
      <c r="AU16" s="2">
        <v>24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1</v>
      </c>
      <c r="CA16" s="2">
        <v>0</v>
      </c>
      <c r="CB16" s="2">
        <v>0</v>
      </c>
      <c r="CC16" s="2">
        <v>1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</row>
    <row r="17" spans="1:90" x14ac:dyDescent="0.25">
      <c r="A17" t="s">
        <v>115</v>
      </c>
      <c r="B17">
        <v>20901</v>
      </c>
      <c r="C17" t="s">
        <v>802</v>
      </c>
      <c r="D17">
        <v>2</v>
      </c>
      <c r="E17">
        <v>15</v>
      </c>
      <c r="F17">
        <v>573139</v>
      </c>
      <c r="G17">
        <v>35573139</v>
      </c>
      <c r="H17" t="s">
        <v>10282</v>
      </c>
      <c r="I17">
        <v>494</v>
      </c>
      <c r="J17" t="s">
        <v>105</v>
      </c>
      <c r="K17" t="s">
        <v>2891</v>
      </c>
      <c r="L17">
        <v>1</v>
      </c>
      <c r="M17" t="s">
        <v>105</v>
      </c>
      <c r="N17">
        <v>17700000</v>
      </c>
      <c r="O17" t="s">
        <v>10283</v>
      </c>
      <c r="P17" t="s">
        <v>10284</v>
      </c>
      <c r="Q17" t="s">
        <v>127</v>
      </c>
      <c r="R17">
        <v>18</v>
      </c>
      <c r="S17">
        <v>35291791</v>
      </c>
      <c r="U17" t="s">
        <v>10285</v>
      </c>
      <c r="V17">
        <v>2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73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3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</row>
    <row r="18" spans="1:90" x14ac:dyDescent="0.25">
      <c r="A18" t="s">
        <v>115</v>
      </c>
      <c r="B18">
        <v>20901</v>
      </c>
      <c r="C18" t="s">
        <v>802</v>
      </c>
      <c r="D18">
        <v>1</v>
      </c>
      <c r="E18">
        <v>8</v>
      </c>
      <c r="F18">
        <v>31636</v>
      </c>
      <c r="G18">
        <v>35031636</v>
      </c>
      <c r="H18" t="s">
        <v>6790</v>
      </c>
      <c r="I18">
        <v>494</v>
      </c>
      <c r="J18" t="s">
        <v>105</v>
      </c>
      <c r="K18" t="s">
        <v>91</v>
      </c>
      <c r="L18">
        <v>1</v>
      </c>
      <c r="M18" t="s">
        <v>105</v>
      </c>
      <c r="N18">
        <v>17700000</v>
      </c>
      <c r="P18" t="s">
        <v>19931</v>
      </c>
      <c r="Q18">
        <v>571</v>
      </c>
      <c r="R18">
        <v>18</v>
      </c>
      <c r="S18">
        <v>35281526</v>
      </c>
      <c r="U18" t="s">
        <v>16511</v>
      </c>
      <c r="V18">
        <v>1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51</v>
      </c>
      <c r="AE18" s="2">
        <v>27</v>
      </c>
      <c r="AF18" s="2">
        <v>42</v>
      </c>
      <c r="AG18" s="2">
        <v>58</v>
      </c>
      <c r="AH18" s="2">
        <v>73</v>
      </c>
      <c r="AI18" s="2">
        <v>52</v>
      </c>
      <c r="AJ18" s="2">
        <v>80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73</v>
      </c>
      <c r="AS18" s="2">
        <v>0</v>
      </c>
      <c r="AT18" s="2">
        <v>0</v>
      </c>
      <c r="AU18" s="2">
        <v>111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83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4</v>
      </c>
      <c r="BM18" s="2">
        <v>2</v>
      </c>
      <c r="BN18" s="2">
        <v>3</v>
      </c>
      <c r="BO18" s="2">
        <v>2</v>
      </c>
      <c r="BP18" s="2">
        <v>3</v>
      </c>
      <c r="BQ18" s="2">
        <v>3</v>
      </c>
      <c r="BR18" s="2">
        <v>6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7</v>
      </c>
      <c r="CA18" s="2">
        <v>0</v>
      </c>
      <c r="CB18" s="2">
        <v>0</v>
      </c>
      <c r="CC18" s="2">
        <v>5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3</v>
      </c>
      <c r="CL18" s="2">
        <v>0</v>
      </c>
    </row>
    <row r="19" spans="1:90" x14ac:dyDescent="0.25">
      <c r="A19" t="s">
        <v>115</v>
      </c>
      <c r="B19">
        <v>20901</v>
      </c>
      <c r="C19" t="s">
        <v>802</v>
      </c>
      <c r="D19">
        <v>1</v>
      </c>
      <c r="E19">
        <v>8</v>
      </c>
      <c r="F19">
        <v>31045</v>
      </c>
      <c r="G19">
        <v>35031045</v>
      </c>
      <c r="H19" t="s">
        <v>8019</v>
      </c>
      <c r="I19">
        <v>150</v>
      </c>
      <c r="J19" t="s">
        <v>802</v>
      </c>
      <c r="K19" t="s">
        <v>2253</v>
      </c>
      <c r="L19">
        <v>1</v>
      </c>
      <c r="M19" t="s">
        <v>802</v>
      </c>
      <c r="N19">
        <v>17800000</v>
      </c>
      <c r="O19" t="s">
        <v>92</v>
      </c>
      <c r="P19" t="s">
        <v>8020</v>
      </c>
      <c r="Q19">
        <v>36</v>
      </c>
      <c r="R19">
        <v>18</v>
      </c>
      <c r="S19">
        <v>35213366</v>
      </c>
      <c r="T19">
        <v>35213434</v>
      </c>
      <c r="U19" t="s">
        <v>8021</v>
      </c>
      <c r="V19">
        <v>1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60</v>
      </c>
      <c r="AE19" s="2">
        <v>73</v>
      </c>
      <c r="AF19" s="2">
        <v>114</v>
      </c>
      <c r="AG19" s="2">
        <v>97</v>
      </c>
      <c r="AH19" s="2">
        <v>79</v>
      </c>
      <c r="AI19" s="2">
        <v>53</v>
      </c>
      <c r="AJ19" s="2">
        <v>59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48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3</v>
      </c>
      <c r="BM19" s="2">
        <v>3</v>
      </c>
      <c r="BN19" s="2">
        <v>7</v>
      </c>
      <c r="BO19" s="2">
        <v>6</v>
      </c>
      <c r="BP19" s="2">
        <v>3</v>
      </c>
      <c r="BQ19" s="2">
        <v>4</v>
      </c>
      <c r="BR19" s="2">
        <v>3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2</v>
      </c>
      <c r="CL19" s="2">
        <v>0</v>
      </c>
    </row>
    <row r="20" spans="1:90" x14ac:dyDescent="0.25">
      <c r="A20" t="s">
        <v>115</v>
      </c>
      <c r="B20">
        <v>20901</v>
      </c>
      <c r="C20" t="s">
        <v>802</v>
      </c>
      <c r="D20">
        <v>1</v>
      </c>
      <c r="E20">
        <v>8</v>
      </c>
      <c r="F20">
        <v>30892</v>
      </c>
      <c r="G20">
        <v>35030892</v>
      </c>
      <c r="H20" t="s">
        <v>7445</v>
      </c>
      <c r="I20">
        <v>437</v>
      </c>
      <c r="J20" t="s">
        <v>5152</v>
      </c>
      <c r="K20" t="s">
        <v>91</v>
      </c>
      <c r="L20">
        <v>1</v>
      </c>
      <c r="M20" t="s">
        <v>5152</v>
      </c>
      <c r="N20">
        <v>17810000</v>
      </c>
      <c r="O20" t="s">
        <v>92</v>
      </c>
      <c r="P20" t="s">
        <v>7446</v>
      </c>
      <c r="Q20">
        <v>134</v>
      </c>
      <c r="R20">
        <v>18</v>
      </c>
      <c r="S20">
        <v>35861146</v>
      </c>
      <c r="T20">
        <v>35861233</v>
      </c>
      <c r="U20" t="s">
        <v>7447</v>
      </c>
      <c r="V20">
        <v>1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45</v>
      </c>
      <c r="AE20" s="2">
        <v>32</v>
      </c>
      <c r="AF20" s="2">
        <v>31</v>
      </c>
      <c r="AG20" s="2">
        <v>43</v>
      </c>
      <c r="AH20" s="2">
        <v>24</v>
      </c>
      <c r="AI20" s="2">
        <v>21</v>
      </c>
      <c r="AJ20" s="2">
        <v>26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10</v>
      </c>
      <c r="AS20" s="2">
        <v>0</v>
      </c>
      <c r="AT20" s="2">
        <v>0</v>
      </c>
      <c r="AU20" s="2">
        <v>20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111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3</v>
      </c>
      <c r="BM20" s="2">
        <v>3</v>
      </c>
      <c r="BN20" s="2">
        <v>2</v>
      </c>
      <c r="BO20" s="2">
        <v>2</v>
      </c>
      <c r="BP20" s="2">
        <v>1</v>
      </c>
      <c r="BQ20" s="2">
        <v>2</v>
      </c>
      <c r="BR20" s="2">
        <v>2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1</v>
      </c>
      <c r="CA20" s="2">
        <v>0</v>
      </c>
      <c r="CB20" s="2">
        <v>0</v>
      </c>
      <c r="CC20" s="2">
        <v>2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5</v>
      </c>
      <c r="CL20" s="2">
        <v>0</v>
      </c>
    </row>
    <row r="21" spans="1:90" x14ac:dyDescent="0.25">
      <c r="A21" t="s">
        <v>115</v>
      </c>
      <c r="B21">
        <v>20901</v>
      </c>
      <c r="C21" t="s">
        <v>802</v>
      </c>
      <c r="D21">
        <v>1</v>
      </c>
      <c r="E21">
        <v>8</v>
      </c>
      <c r="F21">
        <v>31446</v>
      </c>
      <c r="G21">
        <v>35031446</v>
      </c>
      <c r="H21" t="s">
        <v>1124</v>
      </c>
      <c r="I21">
        <v>496</v>
      </c>
      <c r="J21" t="s">
        <v>1125</v>
      </c>
      <c r="K21" t="s">
        <v>91</v>
      </c>
      <c r="L21">
        <v>1</v>
      </c>
      <c r="M21" t="s">
        <v>1125</v>
      </c>
      <c r="N21">
        <v>17920000</v>
      </c>
      <c r="O21" t="s">
        <v>92</v>
      </c>
      <c r="P21" t="s">
        <v>1126</v>
      </c>
      <c r="Q21">
        <v>892</v>
      </c>
      <c r="R21">
        <v>18</v>
      </c>
      <c r="S21">
        <v>38721250</v>
      </c>
      <c r="T21">
        <v>38721603</v>
      </c>
      <c r="U21" t="s">
        <v>1127</v>
      </c>
      <c r="V21">
        <v>1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95</v>
      </c>
      <c r="AI21" s="2">
        <v>87</v>
      </c>
      <c r="AJ21" s="2">
        <v>90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40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91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6</v>
      </c>
      <c r="BQ21" s="2">
        <v>4</v>
      </c>
      <c r="BR21" s="2">
        <v>3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2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3</v>
      </c>
      <c r="CL21" s="2">
        <v>0</v>
      </c>
    </row>
    <row r="22" spans="1:90" x14ac:dyDescent="0.25">
      <c r="A22" t="s">
        <v>115</v>
      </c>
      <c r="B22">
        <v>20901</v>
      </c>
      <c r="C22" t="s">
        <v>802</v>
      </c>
      <c r="D22">
        <v>1</v>
      </c>
      <c r="E22">
        <v>8</v>
      </c>
      <c r="F22">
        <v>31112</v>
      </c>
      <c r="G22">
        <v>35031112</v>
      </c>
      <c r="H22" t="s">
        <v>17753</v>
      </c>
      <c r="I22">
        <v>150</v>
      </c>
      <c r="J22" t="s">
        <v>802</v>
      </c>
      <c r="K22" t="s">
        <v>13484</v>
      </c>
      <c r="L22">
        <v>1</v>
      </c>
      <c r="M22" t="s">
        <v>802</v>
      </c>
      <c r="N22">
        <v>17800000</v>
      </c>
      <c r="O22" t="s">
        <v>92</v>
      </c>
      <c r="P22" t="s">
        <v>16729</v>
      </c>
      <c r="Q22">
        <v>99</v>
      </c>
      <c r="R22">
        <v>18</v>
      </c>
      <c r="S22">
        <v>35212650</v>
      </c>
      <c r="T22">
        <v>35213231</v>
      </c>
      <c r="U22" t="s">
        <v>17754</v>
      </c>
      <c r="V22">
        <v>1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147</v>
      </c>
      <c r="AE22" s="2">
        <v>117</v>
      </c>
      <c r="AF22" s="2">
        <v>118</v>
      </c>
      <c r="AG22" s="2">
        <v>94</v>
      </c>
      <c r="AH22" s="2">
        <v>86</v>
      </c>
      <c r="AI22" s="2">
        <v>53</v>
      </c>
      <c r="AJ22" s="2">
        <v>77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58</v>
      </c>
      <c r="BD22" s="2">
        <v>9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10</v>
      </c>
      <c r="BM22" s="2">
        <v>7</v>
      </c>
      <c r="BN22" s="2">
        <v>6</v>
      </c>
      <c r="BO22" s="2">
        <v>6</v>
      </c>
      <c r="BP22" s="2">
        <v>4</v>
      </c>
      <c r="BQ22" s="2">
        <v>2</v>
      </c>
      <c r="BR22" s="2">
        <v>2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4</v>
      </c>
      <c r="CL22" s="2">
        <v>2</v>
      </c>
    </row>
    <row r="23" spans="1:90" x14ac:dyDescent="0.25">
      <c r="A23" t="s">
        <v>115</v>
      </c>
      <c r="B23">
        <v>20901</v>
      </c>
      <c r="C23" t="s">
        <v>802</v>
      </c>
      <c r="D23">
        <v>1</v>
      </c>
      <c r="E23">
        <v>8</v>
      </c>
      <c r="F23">
        <v>31306</v>
      </c>
      <c r="G23">
        <v>35031306</v>
      </c>
      <c r="H23" t="s">
        <v>3253</v>
      </c>
      <c r="I23">
        <v>408</v>
      </c>
      <c r="J23" t="s">
        <v>3254</v>
      </c>
      <c r="K23" t="s">
        <v>91</v>
      </c>
      <c r="L23">
        <v>1</v>
      </c>
      <c r="M23" t="s">
        <v>3254</v>
      </c>
      <c r="N23">
        <v>17890000</v>
      </c>
      <c r="O23" t="s">
        <v>162</v>
      </c>
      <c r="P23" t="s">
        <v>279</v>
      </c>
      <c r="Q23">
        <v>151</v>
      </c>
      <c r="R23">
        <v>18</v>
      </c>
      <c r="S23">
        <v>38411333</v>
      </c>
      <c r="T23">
        <v>38413221</v>
      </c>
      <c r="U23" t="s">
        <v>3255</v>
      </c>
      <c r="V23">
        <v>1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61</v>
      </c>
      <c r="AE23" s="2">
        <v>61</v>
      </c>
      <c r="AF23" s="2">
        <v>62</v>
      </c>
      <c r="AG23" s="2">
        <v>61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4</v>
      </c>
      <c r="BM23" s="2">
        <v>3</v>
      </c>
      <c r="BN23" s="2">
        <v>2</v>
      </c>
      <c r="BO23" s="2">
        <v>2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</row>
    <row r="24" spans="1:90" x14ac:dyDescent="0.25">
      <c r="A24" t="s">
        <v>115</v>
      </c>
      <c r="B24">
        <v>20901</v>
      </c>
      <c r="C24" t="s">
        <v>802</v>
      </c>
      <c r="D24">
        <v>1</v>
      </c>
      <c r="E24">
        <v>8</v>
      </c>
      <c r="F24">
        <v>30995</v>
      </c>
      <c r="G24">
        <v>35030995</v>
      </c>
      <c r="H24" t="s">
        <v>1837</v>
      </c>
      <c r="I24">
        <v>306</v>
      </c>
      <c r="J24" t="s">
        <v>1838</v>
      </c>
      <c r="K24" t="s">
        <v>91</v>
      </c>
      <c r="L24">
        <v>1</v>
      </c>
      <c r="M24" t="s">
        <v>1838</v>
      </c>
      <c r="N24">
        <v>17870000</v>
      </c>
      <c r="O24" t="s">
        <v>102</v>
      </c>
      <c r="P24" t="s">
        <v>1839</v>
      </c>
      <c r="Q24">
        <v>416</v>
      </c>
      <c r="R24">
        <v>18</v>
      </c>
      <c r="S24">
        <v>38661220</v>
      </c>
      <c r="U24" t="s">
        <v>1840</v>
      </c>
      <c r="V24">
        <v>1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20</v>
      </c>
      <c r="AI24" s="2">
        <v>20</v>
      </c>
      <c r="AJ24" s="2">
        <v>16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13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1</v>
      </c>
      <c r="BQ24" s="2">
        <v>1</v>
      </c>
      <c r="BR24" s="2">
        <v>2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1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</row>
    <row r="25" spans="1:90" x14ac:dyDescent="0.25">
      <c r="A25" t="s">
        <v>115</v>
      </c>
      <c r="B25">
        <v>20901</v>
      </c>
      <c r="C25" t="s">
        <v>802</v>
      </c>
      <c r="D25">
        <v>1</v>
      </c>
      <c r="E25">
        <v>8</v>
      </c>
      <c r="F25">
        <v>31549</v>
      </c>
      <c r="G25">
        <v>35031549</v>
      </c>
      <c r="H25" t="s">
        <v>14207</v>
      </c>
      <c r="I25">
        <v>599</v>
      </c>
      <c r="J25" t="s">
        <v>803</v>
      </c>
      <c r="K25" t="s">
        <v>91</v>
      </c>
      <c r="L25">
        <v>1</v>
      </c>
      <c r="M25" t="s">
        <v>803</v>
      </c>
      <c r="N25">
        <v>17720000</v>
      </c>
      <c r="P25" t="s">
        <v>12260</v>
      </c>
      <c r="Q25">
        <v>420</v>
      </c>
      <c r="R25">
        <v>18</v>
      </c>
      <c r="S25">
        <v>35571147</v>
      </c>
      <c r="U25" t="s">
        <v>14208</v>
      </c>
      <c r="V25">
        <v>1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58</v>
      </c>
      <c r="AE25" s="2">
        <v>40</v>
      </c>
      <c r="AF25" s="2">
        <v>60</v>
      </c>
      <c r="AG25" s="2">
        <v>85</v>
      </c>
      <c r="AH25" s="2">
        <v>50</v>
      </c>
      <c r="AI25" s="2">
        <v>42</v>
      </c>
      <c r="AJ25" s="2">
        <v>64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24</v>
      </c>
      <c r="AS25" s="2">
        <v>0</v>
      </c>
      <c r="AT25" s="2">
        <v>0</v>
      </c>
      <c r="AU25" s="2">
        <v>39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121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2</v>
      </c>
      <c r="BM25" s="2">
        <v>3</v>
      </c>
      <c r="BN25" s="2">
        <v>3</v>
      </c>
      <c r="BO25" s="2">
        <v>4</v>
      </c>
      <c r="BP25" s="2">
        <v>3</v>
      </c>
      <c r="BQ25" s="2">
        <v>3</v>
      </c>
      <c r="BR25" s="2">
        <v>3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2</v>
      </c>
      <c r="CA25" s="2">
        <v>0</v>
      </c>
      <c r="CB25" s="2">
        <v>0</v>
      </c>
      <c r="CC25" s="2">
        <v>2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10</v>
      </c>
      <c r="CL25" s="2">
        <v>0</v>
      </c>
    </row>
    <row r="26" spans="1:90" x14ac:dyDescent="0.25">
      <c r="A26" t="s">
        <v>115</v>
      </c>
      <c r="B26">
        <v>20901</v>
      </c>
      <c r="C26" t="s">
        <v>802</v>
      </c>
      <c r="D26">
        <v>1</v>
      </c>
      <c r="E26">
        <v>8</v>
      </c>
      <c r="F26">
        <v>30806</v>
      </c>
      <c r="G26">
        <v>35030806</v>
      </c>
      <c r="H26" t="s">
        <v>15123</v>
      </c>
      <c r="I26">
        <v>150</v>
      </c>
      <c r="J26" t="s">
        <v>802</v>
      </c>
      <c r="K26" t="s">
        <v>13484</v>
      </c>
      <c r="L26">
        <v>1</v>
      </c>
      <c r="M26" t="s">
        <v>802</v>
      </c>
      <c r="N26">
        <v>17800000</v>
      </c>
      <c r="O26" t="s">
        <v>92</v>
      </c>
      <c r="P26" t="s">
        <v>15124</v>
      </c>
      <c r="Q26">
        <v>122</v>
      </c>
      <c r="R26">
        <v>18</v>
      </c>
      <c r="S26">
        <v>35212492</v>
      </c>
      <c r="T26">
        <v>35215461</v>
      </c>
      <c r="U26" t="s">
        <v>15125</v>
      </c>
      <c r="V26">
        <v>1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68</v>
      </c>
      <c r="AE26" s="2">
        <v>79</v>
      </c>
      <c r="AF26" s="2">
        <v>82</v>
      </c>
      <c r="AG26" s="2">
        <v>70</v>
      </c>
      <c r="AH26" s="2">
        <v>86</v>
      </c>
      <c r="AI26" s="2">
        <v>74</v>
      </c>
      <c r="AJ26" s="2">
        <v>75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128</v>
      </c>
      <c r="AS26" s="2">
        <v>0</v>
      </c>
      <c r="AT26" s="2">
        <v>0</v>
      </c>
      <c r="AU26" s="2">
        <v>163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169</v>
      </c>
      <c r="BD26" s="2">
        <v>6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4</v>
      </c>
      <c r="BM26" s="2">
        <v>5</v>
      </c>
      <c r="BN26" s="2">
        <v>3</v>
      </c>
      <c r="BO26" s="2">
        <v>3</v>
      </c>
      <c r="BP26" s="2">
        <v>5</v>
      </c>
      <c r="BQ26" s="2">
        <v>4</v>
      </c>
      <c r="BR26" s="2">
        <v>3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8</v>
      </c>
      <c r="CA26" s="2">
        <v>0</v>
      </c>
      <c r="CB26" s="2">
        <v>0</v>
      </c>
      <c r="CC26" s="2">
        <v>10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8</v>
      </c>
      <c r="CL26" s="2">
        <v>2</v>
      </c>
    </row>
    <row r="27" spans="1:90" x14ac:dyDescent="0.25">
      <c r="A27" t="s">
        <v>115</v>
      </c>
      <c r="B27">
        <v>20901</v>
      </c>
      <c r="C27" t="s">
        <v>802</v>
      </c>
      <c r="D27">
        <v>1</v>
      </c>
      <c r="E27">
        <v>8</v>
      </c>
      <c r="F27">
        <v>31525</v>
      </c>
      <c r="G27">
        <v>35031525</v>
      </c>
      <c r="H27" t="s">
        <v>6717</v>
      </c>
      <c r="I27">
        <v>408</v>
      </c>
      <c r="J27" t="s">
        <v>3254</v>
      </c>
      <c r="K27" t="s">
        <v>91</v>
      </c>
      <c r="L27">
        <v>1</v>
      </c>
      <c r="M27" t="s">
        <v>3254</v>
      </c>
      <c r="N27">
        <v>17890000</v>
      </c>
      <c r="P27" t="s">
        <v>19929</v>
      </c>
      <c r="Q27">
        <v>899</v>
      </c>
      <c r="R27">
        <v>18</v>
      </c>
      <c r="S27">
        <v>38411530</v>
      </c>
      <c r="T27">
        <v>38411628</v>
      </c>
      <c r="U27" t="s">
        <v>6718</v>
      </c>
      <c r="V27">
        <v>1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165</v>
      </c>
      <c r="AE27" s="2">
        <v>134</v>
      </c>
      <c r="AF27" s="2">
        <v>155</v>
      </c>
      <c r="AG27" s="2">
        <v>148</v>
      </c>
      <c r="AH27" s="2">
        <v>162</v>
      </c>
      <c r="AI27" s="2">
        <v>166</v>
      </c>
      <c r="AJ27" s="2">
        <v>141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55</v>
      </c>
      <c r="AS27" s="2">
        <v>0</v>
      </c>
      <c r="AT27" s="2">
        <v>0</v>
      </c>
      <c r="AU27" s="2">
        <v>95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5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9</v>
      </c>
      <c r="BM27" s="2">
        <v>6</v>
      </c>
      <c r="BN27" s="2">
        <v>6</v>
      </c>
      <c r="BO27" s="2">
        <v>7</v>
      </c>
      <c r="BP27" s="2">
        <v>6</v>
      </c>
      <c r="BQ27" s="2">
        <v>7</v>
      </c>
      <c r="BR27" s="2">
        <v>6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5</v>
      </c>
      <c r="CA27" s="2">
        <v>0</v>
      </c>
      <c r="CB27" s="2">
        <v>0</v>
      </c>
      <c r="CC27" s="2">
        <v>5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1</v>
      </c>
    </row>
    <row r="28" spans="1:90" x14ac:dyDescent="0.25">
      <c r="A28" t="s">
        <v>115</v>
      </c>
      <c r="B28">
        <v>20901</v>
      </c>
      <c r="C28" t="s">
        <v>802</v>
      </c>
      <c r="D28">
        <v>1</v>
      </c>
      <c r="E28">
        <v>8</v>
      </c>
      <c r="F28">
        <v>31598</v>
      </c>
      <c r="G28">
        <v>35031598</v>
      </c>
      <c r="H28" t="s">
        <v>12844</v>
      </c>
      <c r="I28">
        <v>356</v>
      </c>
      <c r="J28" t="s">
        <v>1623</v>
      </c>
      <c r="K28" t="s">
        <v>91</v>
      </c>
      <c r="L28">
        <v>1</v>
      </c>
      <c r="M28" t="s">
        <v>1623</v>
      </c>
      <c r="N28">
        <v>17760000</v>
      </c>
      <c r="O28" t="s">
        <v>92</v>
      </c>
      <c r="P28" t="s">
        <v>12845</v>
      </c>
      <c r="Q28">
        <v>502</v>
      </c>
      <c r="R28">
        <v>18</v>
      </c>
      <c r="S28">
        <v>35561161</v>
      </c>
      <c r="T28">
        <v>35561245</v>
      </c>
      <c r="U28" t="s">
        <v>12846</v>
      </c>
      <c r="V28">
        <v>1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46</v>
      </c>
      <c r="AE28" s="2">
        <v>54</v>
      </c>
      <c r="AF28" s="2">
        <v>25</v>
      </c>
      <c r="AG28" s="2">
        <v>26</v>
      </c>
      <c r="AH28" s="2">
        <v>33</v>
      </c>
      <c r="AI28" s="2">
        <v>38</v>
      </c>
      <c r="AJ28" s="2">
        <v>46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6</v>
      </c>
      <c r="AS28" s="2">
        <v>0</v>
      </c>
      <c r="AT28" s="2">
        <v>0</v>
      </c>
      <c r="AU28" s="2">
        <v>15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66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4</v>
      </c>
      <c r="BM28" s="2">
        <v>4</v>
      </c>
      <c r="BN28" s="2">
        <v>2</v>
      </c>
      <c r="BO28" s="2">
        <v>1</v>
      </c>
      <c r="BP28" s="2">
        <v>3</v>
      </c>
      <c r="BQ28" s="2">
        <v>1</v>
      </c>
      <c r="BR28" s="2">
        <v>2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2</v>
      </c>
      <c r="CA28" s="2">
        <v>0</v>
      </c>
      <c r="CB28" s="2">
        <v>0</v>
      </c>
      <c r="CC28" s="2">
        <v>1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4</v>
      </c>
      <c r="CL28" s="2">
        <v>0</v>
      </c>
    </row>
    <row r="29" spans="1:90" x14ac:dyDescent="0.25">
      <c r="A29" t="s">
        <v>115</v>
      </c>
      <c r="B29">
        <v>20901</v>
      </c>
      <c r="C29" t="s">
        <v>802</v>
      </c>
      <c r="D29">
        <v>1</v>
      </c>
      <c r="E29">
        <v>8</v>
      </c>
      <c r="F29">
        <v>31276</v>
      </c>
      <c r="G29">
        <v>35031276</v>
      </c>
      <c r="H29" t="s">
        <v>3854</v>
      </c>
      <c r="I29">
        <v>292</v>
      </c>
      <c r="J29" t="s">
        <v>1370</v>
      </c>
      <c r="K29" t="s">
        <v>91</v>
      </c>
      <c r="L29">
        <v>1</v>
      </c>
      <c r="M29" t="s">
        <v>1370</v>
      </c>
      <c r="N29">
        <v>17900000</v>
      </c>
      <c r="O29" t="s">
        <v>92</v>
      </c>
      <c r="P29" t="s">
        <v>3855</v>
      </c>
      <c r="Q29">
        <v>92</v>
      </c>
      <c r="R29">
        <v>18</v>
      </c>
      <c r="S29">
        <v>38211131</v>
      </c>
      <c r="T29">
        <v>38215942</v>
      </c>
      <c r="U29" t="s">
        <v>3856</v>
      </c>
      <c r="V29">
        <v>1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81</v>
      </c>
      <c r="AE29" s="2">
        <v>51</v>
      </c>
      <c r="AF29" s="2">
        <v>94</v>
      </c>
      <c r="AG29" s="2">
        <v>80</v>
      </c>
      <c r="AH29" s="2">
        <v>112</v>
      </c>
      <c r="AI29" s="2">
        <v>82</v>
      </c>
      <c r="AJ29" s="2">
        <v>122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108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45</v>
      </c>
      <c r="BD29" s="2">
        <v>3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3</v>
      </c>
      <c r="BM29" s="2">
        <v>2</v>
      </c>
      <c r="BN29" s="2">
        <v>5</v>
      </c>
      <c r="BO29" s="2">
        <v>4</v>
      </c>
      <c r="BP29" s="2">
        <v>5</v>
      </c>
      <c r="BQ29" s="2">
        <v>6</v>
      </c>
      <c r="BR29" s="2">
        <v>5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5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2</v>
      </c>
      <c r="CL29" s="2">
        <v>1</v>
      </c>
    </row>
    <row r="30" spans="1:90" x14ac:dyDescent="0.25">
      <c r="A30" t="s">
        <v>115</v>
      </c>
      <c r="B30">
        <v>20901</v>
      </c>
      <c r="C30" t="s">
        <v>802</v>
      </c>
      <c r="D30">
        <v>1</v>
      </c>
      <c r="E30">
        <v>8</v>
      </c>
      <c r="F30">
        <v>31422</v>
      </c>
      <c r="G30">
        <v>35031422</v>
      </c>
      <c r="H30" t="s">
        <v>14869</v>
      </c>
      <c r="I30">
        <v>479</v>
      </c>
      <c r="J30" t="s">
        <v>6628</v>
      </c>
      <c r="K30" t="s">
        <v>91</v>
      </c>
      <c r="L30">
        <v>1</v>
      </c>
      <c r="M30" t="s">
        <v>6628</v>
      </c>
      <c r="N30">
        <v>17950000</v>
      </c>
      <c r="O30" t="s">
        <v>92</v>
      </c>
      <c r="P30" t="s">
        <v>14870</v>
      </c>
      <c r="Q30">
        <v>50</v>
      </c>
      <c r="R30">
        <v>18</v>
      </c>
      <c r="S30">
        <v>38560208</v>
      </c>
      <c r="T30">
        <v>38561244</v>
      </c>
      <c r="U30" t="s">
        <v>14871</v>
      </c>
      <c r="V30">
        <v>1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24</v>
      </c>
      <c r="AE30" s="2">
        <v>19</v>
      </c>
      <c r="AF30" s="2">
        <v>22</v>
      </c>
      <c r="AG30" s="2">
        <v>18</v>
      </c>
      <c r="AH30" s="2">
        <v>26</v>
      </c>
      <c r="AI30" s="2">
        <v>23</v>
      </c>
      <c r="AJ30" s="2">
        <v>24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21</v>
      </c>
      <c r="AS30" s="2">
        <v>0</v>
      </c>
      <c r="AT30" s="2">
        <v>0</v>
      </c>
      <c r="AU30" s="2">
        <v>20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40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1</v>
      </c>
      <c r="BM30" s="2">
        <v>1</v>
      </c>
      <c r="BN30" s="2">
        <v>2</v>
      </c>
      <c r="BO30" s="2">
        <v>1</v>
      </c>
      <c r="BP30" s="2">
        <v>1</v>
      </c>
      <c r="BQ30" s="2">
        <v>3</v>
      </c>
      <c r="BR30" s="2">
        <v>2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1</v>
      </c>
      <c r="CA30" s="2">
        <v>0</v>
      </c>
      <c r="CB30" s="2">
        <v>0</v>
      </c>
      <c r="CC30" s="2">
        <v>2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4</v>
      </c>
      <c r="CL30" s="2">
        <v>0</v>
      </c>
    </row>
    <row r="31" spans="1:90" x14ac:dyDescent="0.25">
      <c r="A31" t="s">
        <v>115</v>
      </c>
      <c r="B31">
        <v>20901</v>
      </c>
      <c r="C31" t="s">
        <v>802</v>
      </c>
      <c r="D31">
        <v>1</v>
      </c>
      <c r="E31">
        <v>8</v>
      </c>
      <c r="F31">
        <v>31471</v>
      </c>
      <c r="G31">
        <v>35031471</v>
      </c>
      <c r="H31" t="s">
        <v>7527</v>
      </c>
      <c r="I31">
        <v>464</v>
      </c>
      <c r="J31" t="s">
        <v>342</v>
      </c>
      <c r="K31" t="s">
        <v>91</v>
      </c>
      <c r="L31">
        <v>1</v>
      </c>
      <c r="M31" t="s">
        <v>342</v>
      </c>
      <c r="N31">
        <v>17960000</v>
      </c>
      <c r="P31" t="s">
        <v>7528</v>
      </c>
      <c r="Q31">
        <v>71</v>
      </c>
      <c r="R31">
        <v>18</v>
      </c>
      <c r="S31">
        <v>38551130</v>
      </c>
      <c r="T31">
        <v>38551422</v>
      </c>
      <c r="U31" t="s">
        <v>7529</v>
      </c>
      <c r="V31">
        <v>1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33</v>
      </c>
      <c r="AE31" s="2">
        <v>61</v>
      </c>
      <c r="AF31" s="2">
        <v>43</v>
      </c>
      <c r="AG31" s="2">
        <v>37</v>
      </c>
      <c r="AH31" s="2">
        <v>49</v>
      </c>
      <c r="AI31" s="2">
        <v>46</v>
      </c>
      <c r="AJ31" s="2">
        <v>42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11</v>
      </c>
      <c r="AS31" s="2">
        <v>0</v>
      </c>
      <c r="AT31" s="2">
        <v>0</v>
      </c>
      <c r="AU31" s="2">
        <v>26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2</v>
      </c>
      <c r="BM31" s="2">
        <v>3</v>
      </c>
      <c r="BN31" s="2">
        <v>3</v>
      </c>
      <c r="BO31" s="2">
        <v>4</v>
      </c>
      <c r="BP31" s="2">
        <v>3</v>
      </c>
      <c r="BQ31" s="2">
        <v>2</v>
      </c>
      <c r="BR31" s="2">
        <v>3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1</v>
      </c>
      <c r="CA31" s="2">
        <v>0</v>
      </c>
      <c r="CB31" s="2">
        <v>0</v>
      </c>
      <c r="CC31" s="2">
        <v>1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</row>
    <row r="32" spans="1:90" x14ac:dyDescent="0.25">
      <c r="A32" t="s">
        <v>115</v>
      </c>
      <c r="B32">
        <v>20901</v>
      </c>
      <c r="C32" t="s">
        <v>802</v>
      </c>
      <c r="D32">
        <v>1</v>
      </c>
      <c r="E32">
        <v>8</v>
      </c>
      <c r="F32">
        <v>31458</v>
      </c>
      <c r="G32">
        <v>35031458</v>
      </c>
      <c r="H32" t="s">
        <v>7714</v>
      </c>
      <c r="I32">
        <v>502</v>
      </c>
      <c r="J32" t="s">
        <v>3087</v>
      </c>
      <c r="K32" t="s">
        <v>7715</v>
      </c>
      <c r="L32">
        <v>1</v>
      </c>
      <c r="M32" t="s">
        <v>3087</v>
      </c>
      <c r="N32">
        <v>17980000</v>
      </c>
      <c r="O32" t="s">
        <v>92</v>
      </c>
      <c r="P32" t="s">
        <v>7716</v>
      </c>
      <c r="Q32">
        <v>2597</v>
      </c>
      <c r="R32">
        <v>18</v>
      </c>
      <c r="S32">
        <v>38711317</v>
      </c>
      <c r="U32" t="s">
        <v>7717</v>
      </c>
      <c r="V32">
        <v>1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107</v>
      </c>
      <c r="AE32" s="2">
        <v>130</v>
      </c>
      <c r="AF32" s="2">
        <v>95</v>
      </c>
      <c r="AG32" s="2">
        <v>106</v>
      </c>
      <c r="AH32" s="2">
        <v>58</v>
      </c>
      <c r="AI32" s="2">
        <v>61</v>
      </c>
      <c r="AJ32" s="2">
        <v>51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5</v>
      </c>
      <c r="BM32" s="2">
        <v>5</v>
      </c>
      <c r="BN32" s="2">
        <v>4</v>
      </c>
      <c r="BO32" s="2">
        <v>4</v>
      </c>
      <c r="BP32" s="2">
        <v>2</v>
      </c>
      <c r="BQ32" s="2">
        <v>2</v>
      </c>
      <c r="BR32" s="2">
        <v>2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</row>
    <row r="33" spans="1:90" x14ac:dyDescent="0.25">
      <c r="A33" t="s">
        <v>115</v>
      </c>
      <c r="B33">
        <v>20901</v>
      </c>
      <c r="C33" t="s">
        <v>802</v>
      </c>
      <c r="D33">
        <v>1</v>
      </c>
      <c r="E33">
        <v>8</v>
      </c>
      <c r="F33">
        <v>31069</v>
      </c>
      <c r="G33">
        <v>35031069</v>
      </c>
      <c r="H33" t="s">
        <v>15041</v>
      </c>
      <c r="I33">
        <v>497</v>
      </c>
      <c r="J33" t="s">
        <v>3382</v>
      </c>
      <c r="K33" t="s">
        <v>15042</v>
      </c>
      <c r="L33">
        <v>1</v>
      </c>
      <c r="M33" t="s">
        <v>3382</v>
      </c>
      <c r="N33">
        <v>17860000</v>
      </c>
      <c r="O33" t="s">
        <v>102</v>
      </c>
      <c r="P33" t="s">
        <v>15043</v>
      </c>
      <c r="Q33">
        <v>1154</v>
      </c>
      <c r="R33">
        <v>18</v>
      </c>
      <c r="S33">
        <v>38621243</v>
      </c>
      <c r="T33">
        <v>38621299</v>
      </c>
      <c r="U33" t="s">
        <v>15044</v>
      </c>
      <c r="V33">
        <v>1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115</v>
      </c>
      <c r="AE33" s="2">
        <v>89</v>
      </c>
      <c r="AF33" s="2">
        <v>70</v>
      </c>
      <c r="AG33" s="2">
        <v>99</v>
      </c>
      <c r="AH33" s="2">
        <v>107</v>
      </c>
      <c r="AI33" s="2">
        <v>79</v>
      </c>
      <c r="AJ33" s="2">
        <v>83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26</v>
      </c>
      <c r="AS33" s="2">
        <v>0</v>
      </c>
      <c r="AT33" s="2">
        <v>0</v>
      </c>
      <c r="AU33" s="2">
        <v>61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109</v>
      </c>
      <c r="BD33" s="2">
        <v>17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7</v>
      </c>
      <c r="BM33" s="2">
        <v>3</v>
      </c>
      <c r="BN33" s="2">
        <v>4</v>
      </c>
      <c r="BO33" s="2">
        <v>5</v>
      </c>
      <c r="BP33" s="2">
        <v>6</v>
      </c>
      <c r="BQ33" s="2">
        <v>2</v>
      </c>
      <c r="BR33" s="2">
        <v>4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2</v>
      </c>
      <c r="CA33" s="2">
        <v>0</v>
      </c>
      <c r="CB33" s="2">
        <v>0</v>
      </c>
      <c r="CC33" s="2">
        <v>3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6</v>
      </c>
      <c r="CL33" s="2">
        <v>4</v>
      </c>
    </row>
    <row r="34" spans="1:90" x14ac:dyDescent="0.25">
      <c r="A34" t="s">
        <v>115</v>
      </c>
      <c r="B34">
        <v>20901</v>
      </c>
      <c r="C34" t="s">
        <v>802</v>
      </c>
      <c r="D34">
        <v>1</v>
      </c>
      <c r="E34">
        <v>8</v>
      </c>
      <c r="F34">
        <v>30958</v>
      </c>
      <c r="G34">
        <v>35030958</v>
      </c>
      <c r="H34" t="s">
        <v>9273</v>
      </c>
      <c r="I34">
        <v>364</v>
      </c>
      <c r="J34" t="s">
        <v>6991</v>
      </c>
      <c r="K34" t="s">
        <v>91</v>
      </c>
      <c r="L34">
        <v>1</v>
      </c>
      <c r="M34" t="s">
        <v>6991</v>
      </c>
      <c r="N34">
        <v>17880000</v>
      </c>
      <c r="O34" t="s">
        <v>102</v>
      </c>
      <c r="P34" t="s">
        <v>9274</v>
      </c>
      <c r="Q34">
        <v>29</v>
      </c>
      <c r="R34">
        <v>18</v>
      </c>
      <c r="S34">
        <v>38611176</v>
      </c>
      <c r="T34">
        <v>38611378</v>
      </c>
      <c r="U34" t="s">
        <v>9275</v>
      </c>
      <c r="V34">
        <v>1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69</v>
      </c>
      <c r="AE34" s="2">
        <v>34</v>
      </c>
      <c r="AF34" s="2">
        <v>62</v>
      </c>
      <c r="AG34" s="2">
        <v>67</v>
      </c>
      <c r="AH34" s="2">
        <v>65</v>
      </c>
      <c r="AI34" s="2">
        <v>50</v>
      </c>
      <c r="AJ34" s="2">
        <v>58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10</v>
      </c>
      <c r="AS34" s="2">
        <v>0</v>
      </c>
      <c r="AT34" s="2">
        <v>0</v>
      </c>
      <c r="AU34" s="2">
        <v>26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148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3</v>
      </c>
      <c r="BM34" s="2">
        <v>2</v>
      </c>
      <c r="BN34" s="2">
        <v>4</v>
      </c>
      <c r="BO34" s="2">
        <v>4</v>
      </c>
      <c r="BP34" s="2">
        <v>3</v>
      </c>
      <c r="BQ34" s="2">
        <v>2</v>
      </c>
      <c r="BR34" s="2">
        <v>3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1</v>
      </c>
      <c r="CA34" s="2">
        <v>0</v>
      </c>
      <c r="CB34" s="2">
        <v>0</v>
      </c>
      <c r="CC34" s="2">
        <v>1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8</v>
      </c>
      <c r="CL34" s="2">
        <v>0</v>
      </c>
    </row>
    <row r="35" spans="1:90" x14ac:dyDescent="0.25">
      <c r="A35" t="s">
        <v>115</v>
      </c>
      <c r="B35">
        <v>20901</v>
      </c>
      <c r="C35" t="s">
        <v>802</v>
      </c>
      <c r="D35">
        <v>1</v>
      </c>
      <c r="E35">
        <v>8</v>
      </c>
      <c r="F35">
        <v>30788</v>
      </c>
      <c r="G35">
        <v>35030788</v>
      </c>
      <c r="H35" t="s">
        <v>15791</v>
      </c>
      <c r="I35">
        <v>422</v>
      </c>
      <c r="J35" t="s">
        <v>823</v>
      </c>
      <c r="K35" t="s">
        <v>91</v>
      </c>
      <c r="L35">
        <v>1</v>
      </c>
      <c r="M35" t="s">
        <v>823</v>
      </c>
      <c r="N35">
        <v>17780000</v>
      </c>
      <c r="O35" t="s">
        <v>92</v>
      </c>
      <c r="P35" t="s">
        <v>15792</v>
      </c>
      <c r="Q35">
        <v>1270</v>
      </c>
      <c r="R35">
        <v>18</v>
      </c>
      <c r="S35">
        <v>35511290</v>
      </c>
      <c r="T35">
        <v>35511664</v>
      </c>
      <c r="U35" t="s">
        <v>15793</v>
      </c>
      <c r="V35">
        <v>1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186</v>
      </c>
      <c r="AI35" s="2">
        <v>158</v>
      </c>
      <c r="AJ35" s="2">
        <v>121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30</v>
      </c>
      <c r="AS35" s="2">
        <v>0</v>
      </c>
      <c r="AT35" s="2">
        <v>0</v>
      </c>
      <c r="AU35" s="2">
        <v>113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23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8</v>
      </c>
      <c r="BQ35" s="2">
        <v>6</v>
      </c>
      <c r="BR35" s="2">
        <v>6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1</v>
      </c>
      <c r="CA35" s="2">
        <v>0</v>
      </c>
      <c r="CB35" s="2">
        <v>0</v>
      </c>
      <c r="CC35" s="2">
        <v>5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1</v>
      </c>
      <c r="CL35" s="2">
        <v>0</v>
      </c>
    </row>
    <row r="36" spans="1:90" x14ac:dyDescent="0.25">
      <c r="A36" t="s">
        <v>115</v>
      </c>
      <c r="B36">
        <v>20901</v>
      </c>
      <c r="C36" t="s">
        <v>802</v>
      </c>
      <c r="D36">
        <v>1</v>
      </c>
      <c r="E36">
        <v>8</v>
      </c>
      <c r="F36">
        <v>31252</v>
      </c>
      <c r="G36">
        <v>35031252</v>
      </c>
      <c r="H36" t="s">
        <v>11833</v>
      </c>
      <c r="I36">
        <v>292</v>
      </c>
      <c r="J36" t="s">
        <v>1370</v>
      </c>
      <c r="K36" t="s">
        <v>2972</v>
      </c>
      <c r="L36">
        <v>1</v>
      </c>
      <c r="M36" t="s">
        <v>1370</v>
      </c>
      <c r="N36">
        <v>17900000</v>
      </c>
      <c r="O36" t="s">
        <v>92</v>
      </c>
      <c r="P36" t="s">
        <v>2039</v>
      </c>
      <c r="Q36">
        <v>440</v>
      </c>
      <c r="R36">
        <v>18</v>
      </c>
      <c r="S36">
        <v>38211777</v>
      </c>
      <c r="T36">
        <v>38215703</v>
      </c>
      <c r="U36" t="s">
        <v>11834</v>
      </c>
      <c r="V36">
        <v>1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138</v>
      </c>
      <c r="AE36" s="2">
        <v>104</v>
      </c>
      <c r="AF36" s="2">
        <v>131</v>
      </c>
      <c r="AG36" s="2">
        <v>135</v>
      </c>
      <c r="AH36" s="2">
        <v>172</v>
      </c>
      <c r="AI36" s="2">
        <v>72</v>
      </c>
      <c r="AJ36" s="2">
        <v>102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7</v>
      </c>
      <c r="BM36" s="2">
        <v>5</v>
      </c>
      <c r="BN36" s="2">
        <v>6</v>
      </c>
      <c r="BO36" s="2">
        <v>5</v>
      </c>
      <c r="BP36" s="2">
        <v>5</v>
      </c>
      <c r="BQ36" s="2">
        <v>3</v>
      </c>
      <c r="BR36" s="2">
        <v>4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</row>
    <row r="37" spans="1:90" x14ac:dyDescent="0.25">
      <c r="A37" t="s">
        <v>115</v>
      </c>
      <c r="B37">
        <v>20901</v>
      </c>
      <c r="C37" t="s">
        <v>802</v>
      </c>
      <c r="D37">
        <v>1</v>
      </c>
      <c r="E37">
        <v>8</v>
      </c>
      <c r="F37">
        <v>31159</v>
      </c>
      <c r="G37">
        <v>35031159</v>
      </c>
      <c r="H37" t="s">
        <v>14683</v>
      </c>
      <c r="I37">
        <v>502</v>
      </c>
      <c r="J37" t="s">
        <v>3087</v>
      </c>
      <c r="K37" t="s">
        <v>91</v>
      </c>
      <c r="L37">
        <v>1</v>
      </c>
      <c r="M37" t="s">
        <v>3087</v>
      </c>
      <c r="N37">
        <v>17980000</v>
      </c>
      <c r="O37" t="s">
        <v>92</v>
      </c>
      <c r="P37" t="s">
        <v>14684</v>
      </c>
      <c r="Q37">
        <v>612</v>
      </c>
      <c r="R37">
        <v>18</v>
      </c>
      <c r="S37">
        <v>38711328</v>
      </c>
      <c r="T37">
        <v>38711343</v>
      </c>
      <c r="U37" t="s">
        <v>14685</v>
      </c>
      <c r="V37">
        <v>1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88</v>
      </c>
      <c r="AE37" s="2">
        <v>75</v>
      </c>
      <c r="AF37" s="2">
        <v>93</v>
      </c>
      <c r="AG37" s="2">
        <v>105</v>
      </c>
      <c r="AH37" s="2">
        <v>85</v>
      </c>
      <c r="AI37" s="2">
        <v>82</v>
      </c>
      <c r="AJ37" s="2">
        <v>102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36</v>
      </c>
      <c r="AS37" s="2">
        <v>0</v>
      </c>
      <c r="AT37" s="2">
        <v>0</v>
      </c>
      <c r="AU37" s="2">
        <v>76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171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6</v>
      </c>
      <c r="BM37" s="2">
        <v>5</v>
      </c>
      <c r="BN37" s="2">
        <v>4</v>
      </c>
      <c r="BO37" s="2">
        <v>4</v>
      </c>
      <c r="BP37" s="2">
        <v>3</v>
      </c>
      <c r="BQ37" s="2">
        <v>3</v>
      </c>
      <c r="BR37" s="2">
        <v>3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2</v>
      </c>
      <c r="CA37" s="2">
        <v>0</v>
      </c>
      <c r="CB37" s="2">
        <v>0</v>
      </c>
      <c r="CC37" s="2">
        <v>3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10</v>
      </c>
      <c r="CL37" s="2">
        <v>0</v>
      </c>
    </row>
    <row r="38" spans="1:90" x14ac:dyDescent="0.25">
      <c r="A38" t="s">
        <v>115</v>
      </c>
      <c r="B38">
        <v>20901</v>
      </c>
      <c r="C38" t="s">
        <v>802</v>
      </c>
      <c r="D38">
        <v>1</v>
      </c>
      <c r="E38">
        <v>8</v>
      </c>
      <c r="F38">
        <v>922584</v>
      </c>
      <c r="G38">
        <v>35922584</v>
      </c>
      <c r="H38" t="s">
        <v>6331</v>
      </c>
      <c r="I38">
        <v>494</v>
      </c>
      <c r="J38" t="s">
        <v>105</v>
      </c>
      <c r="K38" t="s">
        <v>6332</v>
      </c>
      <c r="L38">
        <v>1</v>
      </c>
      <c r="M38" t="s">
        <v>105</v>
      </c>
      <c r="N38">
        <v>17700000</v>
      </c>
      <c r="O38" t="s">
        <v>92</v>
      </c>
      <c r="P38" t="s">
        <v>6333</v>
      </c>
      <c r="Q38">
        <v>100</v>
      </c>
      <c r="R38">
        <v>18</v>
      </c>
      <c r="S38">
        <v>35284158</v>
      </c>
      <c r="U38" t="s">
        <v>6334</v>
      </c>
      <c r="V38">
        <v>1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89</v>
      </c>
      <c r="AE38" s="2">
        <v>50</v>
      </c>
      <c r="AF38" s="2">
        <v>67</v>
      </c>
      <c r="AG38" s="2">
        <v>69</v>
      </c>
      <c r="AH38" s="2">
        <v>43</v>
      </c>
      <c r="AI38" s="2">
        <v>59</v>
      </c>
      <c r="AJ38" s="2">
        <v>53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80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5</v>
      </c>
      <c r="BM38" s="2">
        <v>3</v>
      </c>
      <c r="BN38" s="2">
        <v>3</v>
      </c>
      <c r="BO38" s="2">
        <v>2</v>
      </c>
      <c r="BP38" s="2">
        <v>2</v>
      </c>
      <c r="BQ38" s="2">
        <v>3</v>
      </c>
      <c r="BR38" s="2">
        <v>3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4</v>
      </c>
      <c r="CL38" s="2">
        <v>0</v>
      </c>
    </row>
    <row r="39" spans="1:90" x14ac:dyDescent="0.25">
      <c r="A39" t="s">
        <v>115</v>
      </c>
      <c r="B39">
        <v>20901</v>
      </c>
      <c r="C39" t="s">
        <v>802</v>
      </c>
      <c r="D39">
        <v>1</v>
      </c>
      <c r="E39">
        <v>8</v>
      </c>
      <c r="F39">
        <v>31355</v>
      </c>
      <c r="G39">
        <v>35031355</v>
      </c>
      <c r="H39" t="s">
        <v>15154</v>
      </c>
      <c r="I39">
        <v>512</v>
      </c>
      <c r="J39" t="s">
        <v>2704</v>
      </c>
      <c r="K39" t="s">
        <v>91</v>
      </c>
      <c r="L39">
        <v>1</v>
      </c>
      <c r="M39" t="s">
        <v>2704</v>
      </c>
      <c r="N39">
        <v>17990000</v>
      </c>
      <c r="O39" t="s">
        <v>102</v>
      </c>
      <c r="P39" t="s">
        <v>5656</v>
      </c>
      <c r="Q39" t="s">
        <v>127</v>
      </c>
      <c r="R39">
        <v>18</v>
      </c>
      <c r="S39">
        <v>38761180</v>
      </c>
      <c r="T39">
        <v>38761255</v>
      </c>
      <c r="U39" t="s">
        <v>15155</v>
      </c>
      <c r="V39">
        <v>1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100</v>
      </c>
      <c r="AE39" s="2">
        <v>109</v>
      </c>
      <c r="AF39" s="2">
        <v>105</v>
      </c>
      <c r="AG39" s="2">
        <v>80</v>
      </c>
      <c r="AH39" s="2">
        <v>67</v>
      </c>
      <c r="AI39" s="2">
        <v>95</v>
      </c>
      <c r="AJ39" s="2">
        <v>83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105</v>
      </c>
      <c r="AS39" s="2">
        <v>0</v>
      </c>
      <c r="AT39" s="2">
        <v>0</v>
      </c>
      <c r="AU39" s="2">
        <v>98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92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6</v>
      </c>
      <c r="BM39" s="2">
        <v>4</v>
      </c>
      <c r="BN39" s="2">
        <v>6</v>
      </c>
      <c r="BO39" s="2">
        <v>4</v>
      </c>
      <c r="BP39" s="2">
        <v>2</v>
      </c>
      <c r="BQ39" s="2">
        <v>4</v>
      </c>
      <c r="BR39" s="2">
        <v>3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4</v>
      </c>
      <c r="CA39" s="2">
        <v>0</v>
      </c>
      <c r="CB39" s="2">
        <v>0</v>
      </c>
      <c r="CC39" s="2">
        <v>3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9</v>
      </c>
      <c r="CL39" s="2">
        <v>0</v>
      </c>
    </row>
    <row r="40" spans="1:90" x14ac:dyDescent="0.25">
      <c r="A40" t="s">
        <v>115</v>
      </c>
      <c r="B40">
        <v>20901</v>
      </c>
      <c r="C40" t="s">
        <v>802</v>
      </c>
      <c r="D40">
        <v>1</v>
      </c>
      <c r="E40">
        <v>8</v>
      </c>
      <c r="F40">
        <v>31297</v>
      </c>
      <c r="G40">
        <v>35031297</v>
      </c>
      <c r="H40" t="s">
        <v>4180</v>
      </c>
      <c r="I40">
        <v>619</v>
      </c>
      <c r="J40" t="s">
        <v>4181</v>
      </c>
      <c r="K40" t="s">
        <v>91</v>
      </c>
      <c r="L40">
        <v>1</v>
      </c>
      <c r="M40" t="s">
        <v>4181</v>
      </c>
      <c r="N40">
        <v>17940000</v>
      </c>
      <c r="P40" t="s">
        <v>4182</v>
      </c>
      <c r="Q40">
        <v>1392</v>
      </c>
      <c r="R40">
        <v>18</v>
      </c>
      <c r="S40">
        <v>38751280</v>
      </c>
      <c r="U40" t="s">
        <v>4183</v>
      </c>
      <c r="V40">
        <v>1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49</v>
      </c>
      <c r="AE40" s="2">
        <v>36</v>
      </c>
      <c r="AF40" s="2">
        <v>41</v>
      </c>
      <c r="AG40" s="2">
        <v>52</v>
      </c>
      <c r="AH40" s="2">
        <v>49</v>
      </c>
      <c r="AI40" s="2">
        <v>40</v>
      </c>
      <c r="AJ40" s="2">
        <v>33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6</v>
      </c>
      <c r="AS40" s="2">
        <v>0</v>
      </c>
      <c r="AT40" s="2">
        <v>0</v>
      </c>
      <c r="AU40" s="2">
        <v>27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101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3</v>
      </c>
      <c r="BM40" s="2">
        <v>2</v>
      </c>
      <c r="BN40" s="2">
        <v>2</v>
      </c>
      <c r="BO40" s="2">
        <v>2</v>
      </c>
      <c r="BP40" s="2">
        <v>2</v>
      </c>
      <c r="BQ40" s="2">
        <v>3</v>
      </c>
      <c r="BR40" s="2">
        <v>3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1</v>
      </c>
      <c r="CA40" s="2">
        <v>0</v>
      </c>
      <c r="CB40" s="2">
        <v>0</v>
      </c>
      <c r="CC40" s="2">
        <v>2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6</v>
      </c>
      <c r="CL40" s="2">
        <v>0</v>
      </c>
    </row>
    <row r="41" spans="1:90" x14ac:dyDescent="0.25">
      <c r="A41" t="s">
        <v>115</v>
      </c>
      <c r="B41">
        <v>20901</v>
      </c>
      <c r="C41" t="s">
        <v>802</v>
      </c>
      <c r="D41">
        <v>1</v>
      </c>
      <c r="E41">
        <v>8</v>
      </c>
      <c r="F41">
        <v>31616</v>
      </c>
      <c r="G41">
        <v>35031616</v>
      </c>
      <c r="H41" t="s">
        <v>11167</v>
      </c>
      <c r="I41">
        <v>494</v>
      </c>
      <c r="J41" t="s">
        <v>105</v>
      </c>
      <c r="K41" t="s">
        <v>11168</v>
      </c>
      <c r="L41">
        <v>1</v>
      </c>
      <c r="M41" t="s">
        <v>105</v>
      </c>
      <c r="N41">
        <v>17700000</v>
      </c>
      <c r="O41" t="s">
        <v>92</v>
      </c>
      <c r="P41" t="s">
        <v>19930</v>
      </c>
      <c r="Q41">
        <v>39</v>
      </c>
      <c r="R41">
        <v>18</v>
      </c>
      <c r="S41">
        <v>35281815</v>
      </c>
      <c r="T41">
        <v>35284727</v>
      </c>
      <c r="U41" t="s">
        <v>11170</v>
      </c>
      <c r="V41">
        <v>1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74</v>
      </c>
      <c r="AE41" s="2">
        <v>44</v>
      </c>
      <c r="AF41" s="2">
        <v>80</v>
      </c>
      <c r="AG41" s="2">
        <v>64</v>
      </c>
      <c r="AH41" s="2">
        <v>60</v>
      </c>
      <c r="AI41" s="2">
        <v>63</v>
      </c>
      <c r="AJ41" s="2">
        <v>39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79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2</v>
      </c>
      <c r="BM41" s="2">
        <v>2</v>
      </c>
      <c r="BN41" s="2">
        <v>6</v>
      </c>
      <c r="BO41" s="2">
        <v>3</v>
      </c>
      <c r="BP41" s="2">
        <v>2</v>
      </c>
      <c r="BQ41" s="2">
        <v>3</v>
      </c>
      <c r="BR41" s="2">
        <v>2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6</v>
      </c>
      <c r="CL41" s="2">
        <v>0</v>
      </c>
    </row>
    <row r="42" spans="1:90" x14ac:dyDescent="0.25">
      <c r="A42" t="s">
        <v>115</v>
      </c>
      <c r="B42">
        <v>20901</v>
      </c>
      <c r="C42" t="s">
        <v>802</v>
      </c>
      <c r="D42">
        <v>2</v>
      </c>
      <c r="E42">
        <v>15</v>
      </c>
      <c r="F42">
        <v>457929</v>
      </c>
      <c r="G42">
        <v>35457929</v>
      </c>
      <c r="H42" t="s">
        <v>13080</v>
      </c>
      <c r="I42">
        <v>497</v>
      </c>
      <c r="J42" t="s">
        <v>3382</v>
      </c>
      <c r="K42" t="s">
        <v>2097</v>
      </c>
      <c r="L42">
        <v>1</v>
      </c>
      <c r="M42" t="s">
        <v>3382</v>
      </c>
      <c r="N42">
        <v>17860000</v>
      </c>
      <c r="O42" t="s">
        <v>102</v>
      </c>
      <c r="P42" t="s">
        <v>7099</v>
      </c>
      <c r="Q42" t="s">
        <v>7098</v>
      </c>
      <c r="R42">
        <v>18</v>
      </c>
      <c r="S42">
        <v>38621821</v>
      </c>
      <c r="U42" t="s">
        <v>13081</v>
      </c>
      <c r="V42">
        <v>2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39</v>
      </c>
      <c r="AP42" s="2">
        <v>0</v>
      </c>
      <c r="AQ42" s="2">
        <v>0</v>
      </c>
      <c r="AR42" s="2">
        <v>114</v>
      </c>
      <c r="AS42" s="2">
        <v>0</v>
      </c>
      <c r="AT42" s="2">
        <v>0</v>
      </c>
      <c r="AU42" s="2">
        <v>54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2</v>
      </c>
      <c r="BX42" s="2">
        <v>0</v>
      </c>
      <c r="BY42" s="2">
        <v>0</v>
      </c>
      <c r="BZ42" s="2">
        <v>4</v>
      </c>
      <c r="CA42" s="2">
        <v>0</v>
      </c>
      <c r="CB42" s="2">
        <v>0</v>
      </c>
      <c r="CC42" s="2">
        <v>2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</row>
    <row r="43" spans="1:90" x14ac:dyDescent="0.25">
      <c r="A43" t="s">
        <v>115</v>
      </c>
      <c r="B43">
        <v>20901</v>
      </c>
      <c r="C43" t="s">
        <v>802</v>
      </c>
      <c r="D43">
        <v>2</v>
      </c>
      <c r="E43">
        <v>15</v>
      </c>
      <c r="F43">
        <v>457899</v>
      </c>
      <c r="G43">
        <v>35457899</v>
      </c>
      <c r="H43" t="s">
        <v>15246</v>
      </c>
      <c r="I43">
        <v>292</v>
      </c>
      <c r="J43" t="s">
        <v>1370</v>
      </c>
      <c r="K43" t="s">
        <v>8886</v>
      </c>
      <c r="L43">
        <v>1</v>
      </c>
      <c r="M43" t="s">
        <v>1370</v>
      </c>
      <c r="N43">
        <v>17900000</v>
      </c>
      <c r="O43" t="s">
        <v>15247</v>
      </c>
      <c r="P43" t="s">
        <v>19939</v>
      </c>
      <c r="Q43" t="s">
        <v>645</v>
      </c>
      <c r="R43">
        <v>18</v>
      </c>
      <c r="S43">
        <v>38396250</v>
      </c>
      <c r="U43" t="s">
        <v>15248</v>
      </c>
      <c r="V43">
        <v>2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24</v>
      </c>
      <c r="AP43" s="2">
        <v>0</v>
      </c>
      <c r="AQ43" s="2">
        <v>0</v>
      </c>
      <c r="AR43" s="2">
        <v>60</v>
      </c>
      <c r="AS43" s="2">
        <v>0</v>
      </c>
      <c r="AT43" s="2">
        <v>0</v>
      </c>
      <c r="AU43" s="2">
        <v>37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1</v>
      </c>
      <c r="BX43" s="2">
        <v>0</v>
      </c>
      <c r="BY43" s="2">
        <v>0</v>
      </c>
      <c r="BZ43" s="2">
        <v>2</v>
      </c>
      <c r="CA43" s="2">
        <v>0</v>
      </c>
      <c r="CB43" s="2">
        <v>0</v>
      </c>
      <c r="CC43" s="2">
        <v>2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</row>
    <row r="44" spans="1:90" x14ac:dyDescent="0.25">
      <c r="A44" t="s">
        <v>115</v>
      </c>
      <c r="B44">
        <v>20901</v>
      </c>
      <c r="C44" t="s">
        <v>802</v>
      </c>
      <c r="D44">
        <v>2</v>
      </c>
      <c r="E44">
        <v>15</v>
      </c>
      <c r="F44">
        <v>455337</v>
      </c>
      <c r="G44">
        <v>35455337</v>
      </c>
      <c r="H44" t="s">
        <v>15030</v>
      </c>
      <c r="I44">
        <v>308</v>
      </c>
      <c r="J44" t="s">
        <v>1542</v>
      </c>
      <c r="K44" t="s">
        <v>15031</v>
      </c>
      <c r="L44">
        <v>1</v>
      </c>
      <c r="M44" t="s">
        <v>1542</v>
      </c>
      <c r="N44">
        <v>17830000</v>
      </c>
      <c r="O44" t="s">
        <v>7632</v>
      </c>
      <c r="P44" t="s">
        <v>19938</v>
      </c>
      <c r="Q44" t="s">
        <v>127</v>
      </c>
      <c r="R44">
        <v>18</v>
      </c>
      <c r="S44">
        <v>35812620</v>
      </c>
      <c r="U44" t="s">
        <v>15032</v>
      </c>
      <c r="V44">
        <v>2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22</v>
      </c>
      <c r="AP44" s="2">
        <v>0</v>
      </c>
      <c r="AQ44" s="2">
        <v>0</v>
      </c>
      <c r="AR44" s="2">
        <v>92</v>
      </c>
      <c r="AS44" s="2">
        <v>0</v>
      </c>
      <c r="AT44" s="2">
        <v>0</v>
      </c>
      <c r="AU44" s="2">
        <v>66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1</v>
      </c>
      <c r="BX44" s="2">
        <v>0</v>
      </c>
      <c r="BY44" s="2">
        <v>0</v>
      </c>
      <c r="BZ44" s="2">
        <v>4</v>
      </c>
      <c r="CA44" s="2">
        <v>0</v>
      </c>
      <c r="CB44" s="2">
        <v>0</v>
      </c>
      <c r="CC44" s="2">
        <v>2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</row>
    <row r="45" spans="1:90" x14ac:dyDescent="0.25">
      <c r="A45" t="s">
        <v>115</v>
      </c>
      <c r="B45">
        <v>20901</v>
      </c>
      <c r="C45" t="s">
        <v>802</v>
      </c>
      <c r="D45">
        <v>2</v>
      </c>
      <c r="E45">
        <v>15</v>
      </c>
      <c r="F45">
        <v>454400</v>
      </c>
      <c r="G45">
        <v>35454400</v>
      </c>
      <c r="H45" t="s">
        <v>18822</v>
      </c>
      <c r="I45">
        <v>494</v>
      </c>
      <c r="J45" t="s">
        <v>105</v>
      </c>
      <c r="K45" t="s">
        <v>2891</v>
      </c>
      <c r="L45">
        <v>1</v>
      </c>
      <c r="M45" t="s">
        <v>105</v>
      </c>
      <c r="N45">
        <v>17700000</v>
      </c>
      <c r="O45" t="s">
        <v>18823</v>
      </c>
      <c r="P45" t="s">
        <v>2767</v>
      </c>
      <c r="Q45" t="s">
        <v>127</v>
      </c>
      <c r="R45">
        <v>18</v>
      </c>
      <c r="S45">
        <v>35291791</v>
      </c>
      <c r="U45" t="s">
        <v>18824</v>
      </c>
      <c r="V45">
        <v>2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11</v>
      </c>
      <c r="AP45" s="2">
        <v>0</v>
      </c>
      <c r="AQ45" s="2">
        <v>0</v>
      </c>
      <c r="AR45" s="2">
        <v>112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1</v>
      </c>
      <c r="BX45" s="2">
        <v>0</v>
      </c>
      <c r="BY45" s="2">
        <v>0</v>
      </c>
      <c r="BZ45" s="2">
        <v>5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</row>
    <row r="46" spans="1:90" x14ac:dyDescent="0.25">
      <c r="A46" t="s">
        <v>115</v>
      </c>
      <c r="B46">
        <v>20901</v>
      </c>
      <c r="C46" t="s">
        <v>802</v>
      </c>
      <c r="D46">
        <v>2</v>
      </c>
      <c r="E46">
        <v>15</v>
      </c>
      <c r="F46">
        <v>455349</v>
      </c>
      <c r="G46">
        <v>35455349</v>
      </c>
      <c r="H46" t="s">
        <v>18473</v>
      </c>
      <c r="I46">
        <v>698</v>
      </c>
      <c r="J46" t="s">
        <v>2738</v>
      </c>
      <c r="K46" t="s">
        <v>11876</v>
      </c>
      <c r="L46">
        <v>1</v>
      </c>
      <c r="M46" t="s">
        <v>2738</v>
      </c>
      <c r="N46">
        <v>17930000</v>
      </c>
      <c r="O46" t="s">
        <v>18474</v>
      </c>
      <c r="P46" t="s">
        <v>2767</v>
      </c>
      <c r="Q46" t="s">
        <v>127</v>
      </c>
      <c r="R46">
        <v>18</v>
      </c>
      <c r="S46">
        <v>38511600</v>
      </c>
      <c r="U46" t="s">
        <v>18475</v>
      </c>
      <c r="V46">
        <v>2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29</v>
      </c>
      <c r="AP46" s="2">
        <v>0</v>
      </c>
      <c r="AQ46" s="2">
        <v>0</v>
      </c>
      <c r="AR46" s="2">
        <v>58</v>
      </c>
      <c r="AS46" s="2">
        <v>0</v>
      </c>
      <c r="AT46" s="2">
        <v>0</v>
      </c>
      <c r="AU46" s="2">
        <v>30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2</v>
      </c>
      <c r="BX46" s="2">
        <v>0</v>
      </c>
      <c r="BY46" s="2">
        <v>0</v>
      </c>
      <c r="BZ46" s="2">
        <v>3</v>
      </c>
      <c r="CA46" s="2">
        <v>0</v>
      </c>
      <c r="CB46" s="2">
        <v>0</v>
      </c>
      <c r="CC46" s="2">
        <v>1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</row>
    <row r="47" spans="1:90" x14ac:dyDescent="0.25">
      <c r="A47" t="s">
        <v>115</v>
      </c>
      <c r="B47">
        <v>20901</v>
      </c>
      <c r="C47" t="s">
        <v>802</v>
      </c>
      <c r="D47">
        <v>2</v>
      </c>
      <c r="E47">
        <v>15</v>
      </c>
      <c r="F47">
        <v>455064</v>
      </c>
      <c r="G47">
        <v>35455064</v>
      </c>
      <c r="H47" t="s">
        <v>6990</v>
      </c>
      <c r="I47">
        <v>364</v>
      </c>
      <c r="J47" t="s">
        <v>6991</v>
      </c>
      <c r="K47" t="s">
        <v>6992</v>
      </c>
      <c r="L47">
        <v>1</v>
      </c>
      <c r="M47" t="s">
        <v>6991</v>
      </c>
      <c r="N47">
        <v>17880000</v>
      </c>
      <c r="O47" t="s">
        <v>2674</v>
      </c>
      <c r="P47" t="s">
        <v>6993</v>
      </c>
      <c r="Q47">
        <v>125</v>
      </c>
      <c r="R47">
        <v>18</v>
      </c>
      <c r="S47">
        <v>38612274</v>
      </c>
      <c r="T47">
        <v>38612275</v>
      </c>
      <c r="U47" t="s">
        <v>19936</v>
      </c>
      <c r="V47">
        <v>2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10</v>
      </c>
      <c r="AP47" s="2">
        <v>0</v>
      </c>
      <c r="AQ47" s="2">
        <v>0</v>
      </c>
      <c r="AR47" s="2">
        <v>28</v>
      </c>
      <c r="AS47" s="2">
        <v>0</v>
      </c>
      <c r="AT47" s="2">
        <v>0</v>
      </c>
      <c r="AU47" s="2">
        <v>31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1</v>
      </c>
      <c r="BX47" s="2">
        <v>0</v>
      </c>
      <c r="BY47" s="2">
        <v>0</v>
      </c>
      <c r="BZ47" s="2">
        <v>2</v>
      </c>
      <c r="CA47" s="2">
        <v>0</v>
      </c>
      <c r="CB47" s="2">
        <v>0</v>
      </c>
      <c r="CC47" s="2">
        <v>1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</row>
    <row r="48" spans="1:90" x14ac:dyDescent="0.25">
      <c r="A48" t="s">
        <v>115</v>
      </c>
      <c r="B48">
        <v>20901</v>
      </c>
      <c r="C48" t="s">
        <v>802</v>
      </c>
      <c r="D48">
        <v>2</v>
      </c>
      <c r="E48">
        <v>15</v>
      </c>
      <c r="F48">
        <v>454345</v>
      </c>
      <c r="G48">
        <v>35454345</v>
      </c>
      <c r="H48" t="s">
        <v>12789</v>
      </c>
      <c r="I48">
        <v>408</v>
      </c>
      <c r="J48" t="s">
        <v>3254</v>
      </c>
      <c r="L48">
        <v>1</v>
      </c>
      <c r="M48" t="s">
        <v>3254</v>
      </c>
      <c r="N48">
        <v>17890000</v>
      </c>
      <c r="O48" t="s">
        <v>12790</v>
      </c>
      <c r="P48" t="s">
        <v>19934</v>
      </c>
      <c r="Q48" t="s">
        <v>127</v>
      </c>
      <c r="R48">
        <v>18</v>
      </c>
      <c r="S48">
        <v>38412400</v>
      </c>
      <c r="U48" t="s">
        <v>19935</v>
      </c>
      <c r="V48">
        <v>2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12</v>
      </c>
      <c r="AP48" s="2">
        <v>0</v>
      </c>
      <c r="AQ48" s="2">
        <v>0</v>
      </c>
      <c r="AR48" s="2">
        <v>65</v>
      </c>
      <c r="AS48" s="2">
        <v>0</v>
      </c>
      <c r="AT48" s="2">
        <v>0</v>
      </c>
      <c r="AU48" s="2">
        <v>55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1</v>
      </c>
      <c r="BX48" s="2">
        <v>0</v>
      </c>
      <c r="BY48" s="2">
        <v>0</v>
      </c>
      <c r="BZ48" s="2">
        <v>4</v>
      </c>
      <c r="CA48" s="2">
        <v>0</v>
      </c>
      <c r="CB48" s="2">
        <v>0</v>
      </c>
      <c r="CC48" s="2">
        <v>3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</row>
    <row r="49" spans="1:90" x14ac:dyDescent="0.25">
      <c r="A49" t="s">
        <v>115</v>
      </c>
      <c r="B49">
        <v>20901</v>
      </c>
      <c r="C49" t="s">
        <v>802</v>
      </c>
      <c r="D49">
        <v>2</v>
      </c>
      <c r="E49">
        <v>15</v>
      </c>
      <c r="F49">
        <v>453870</v>
      </c>
      <c r="G49">
        <v>35453870</v>
      </c>
      <c r="H49" t="s">
        <v>18813</v>
      </c>
      <c r="I49">
        <v>422</v>
      </c>
      <c r="J49" t="s">
        <v>823</v>
      </c>
      <c r="K49" t="s">
        <v>1929</v>
      </c>
      <c r="L49">
        <v>1</v>
      </c>
      <c r="M49" t="s">
        <v>823</v>
      </c>
      <c r="N49">
        <v>17780000</v>
      </c>
      <c r="O49" t="s">
        <v>2084</v>
      </c>
      <c r="P49" t="s">
        <v>19933</v>
      </c>
      <c r="Q49" t="s">
        <v>127</v>
      </c>
      <c r="R49">
        <v>18</v>
      </c>
      <c r="S49">
        <v>35513000</v>
      </c>
      <c r="T49">
        <v>35513309</v>
      </c>
      <c r="U49" t="s">
        <v>18814</v>
      </c>
      <c r="V49">
        <v>2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30</v>
      </c>
      <c r="AP49" s="2">
        <v>0</v>
      </c>
      <c r="AQ49" s="2">
        <v>0</v>
      </c>
      <c r="AR49" s="2">
        <v>32</v>
      </c>
      <c r="AS49" s="2">
        <v>0</v>
      </c>
      <c r="AT49" s="2">
        <v>0</v>
      </c>
      <c r="AU49" s="2">
        <v>36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2</v>
      </c>
      <c r="BX49" s="2">
        <v>0</v>
      </c>
      <c r="BY49" s="2">
        <v>0</v>
      </c>
      <c r="BZ49" s="2">
        <v>3</v>
      </c>
      <c r="CA49" s="2">
        <v>0</v>
      </c>
      <c r="CB49" s="2">
        <v>0</v>
      </c>
      <c r="CC49" s="2">
        <v>3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</row>
    <row r="50" spans="1:90" x14ac:dyDescent="0.25">
      <c r="A50" t="s">
        <v>115</v>
      </c>
      <c r="B50">
        <v>20901</v>
      </c>
      <c r="C50" t="s">
        <v>802</v>
      </c>
      <c r="D50">
        <v>2</v>
      </c>
      <c r="E50">
        <v>15</v>
      </c>
      <c r="F50">
        <v>455155</v>
      </c>
      <c r="G50">
        <v>35455155</v>
      </c>
      <c r="H50" t="s">
        <v>1485</v>
      </c>
      <c r="I50">
        <v>778</v>
      </c>
      <c r="J50" t="s">
        <v>1486</v>
      </c>
      <c r="K50" t="s">
        <v>313</v>
      </c>
      <c r="L50">
        <v>1</v>
      </c>
      <c r="M50" t="s">
        <v>1486</v>
      </c>
      <c r="N50">
        <v>17790000</v>
      </c>
      <c r="O50" t="s">
        <v>1487</v>
      </c>
      <c r="P50" t="s">
        <v>1488</v>
      </c>
      <c r="Q50" t="s">
        <v>127</v>
      </c>
      <c r="R50">
        <v>18</v>
      </c>
      <c r="S50">
        <v>35521333</v>
      </c>
      <c r="T50">
        <v>35521339</v>
      </c>
      <c r="U50" t="s">
        <v>19937</v>
      </c>
      <c r="V50">
        <v>2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10</v>
      </c>
      <c r="AP50" s="2">
        <v>0</v>
      </c>
      <c r="AQ50" s="2">
        <v>0</v>
      </c>
      <c r="AR50" s="2">
        <v>71</v>
      </c>
      <c r="AS50" s="2">
        <v>0</v>
      </c>
      <c r="AT50" s="2">
        <v>0</v>
      </c>
      <c r="AU50" s="2">
        <v>61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1</v>
      </c>
      <c r="BX50" s="2">
        <v>0</v>
      </c>
      <c r="BY50" s="2">
        <v>0</v>
      </c>
      <c r="BZ50" s="2">
        <v>6</v>
      </c>
      <c r="CA50" s="2">
        <v>0</v>
      </c>
      <c r="CB50" s="2">
        <v>0</v>
      </c>
      <c r="CC50" s="2">
        <v>3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</row>
    <row r="51" spans="1:90" x14ac:dyDescent="0.25">
      <c r="A51" t="s">
        <v>115</v>
      </c>
      <c r="B51">
        <v>20901</v>
      </c>
      <c r="C51" t="s">
        <v>802</v>
      </c>
      <c r="D51">
        <v>2</v>
      </c>
      <c r="E51">
        <v>15</v>
      </c>
      <c r="F51">
        <v>459636</v>
      </c>
      <c r="G51">
        <v>35459636</v>
      </c>
      <c r="H51" t="s">
        <v>11875</v>
      </c>
      <c r="I51">
        <v>698</v>
      </c>
      <c r="J51" t="s">
        <v>2738</v>
      </c>
      <c r="K51" t="s">
        <v>11876</v>
      </c>
      <c r="L51">
        <v>1</v>
      </c>
      <c r="M51" t="s">
        <v>2738</v>
      </c>
      <c r="N51">
        <v>17930000</v>
      </c>
      <c r="O51" t="s">
        <v>11877</v>
      </c>
      <c r="P51" t="s">
        <v>11878</v>
      </c>
      <c r="Q51" t="s">
        <v>127</v>
      </c>
      <c r="R51">
        <v>18</v>
      </c>
      <c r="S51">
        <v>38514673</v>
      </c>
      <c r="T51">
        <v>38514675</v>
      </c>
      <c r="U51" t="s">
        <v>11879</v>
      </c>
      <c r="V51">
        <v>2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54</v>
      </c>
      <c r="AP51" s="2">
        <v>0</v>
      </c>
      <c r="AQ51" s="2">
        <v>0</v>
      </c>
      <c r="AR51" s="2">
        <v>211</v>
      </c>
      <c r="AS51" s="2">
        <v>0</v>
      </c>
      <c r="AT51" s="2">
        <v>0</v>
      </c>
      <c r="AU51" s="2">
        <v>206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4</v>
      </c>
      <c r="BX51" s="2">
        <v>0</v>
      </c>
      <c r="BY51" s="2">
        <v>0</v>
      </c>
      <c r="BZ51" s="2">
        <v>9</v>
      </c>
      <c r="CA51" s="2">
        <v>0</v>
      </c>
      <c r="CB51" s="2">
        <v>0</v>
      </c>
      <c r="CC51" s="2">
        <v>8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</row>
    <row r="52" spans="1:90" x14ac:dyDescent="0.25">
      <c r="A52" t="s">
        <v>115</v>
      </c>
      <c r="B52">
        <v>20901</v>
      </c>
      <c r="C52" t="s">
        <v>802</v>
      </c>
      <c r="D52">
        <v>1</v>
      </c>
      <c r="E52">
        <v>8</v>
      </c>
      <c r="F52">
        <v>30910</v>
      </c>
      <c r="G52">
        <v>35030910</v>
      </c>
      <c r="H52" t="s">
        <v>6782</v>
      </c>
      <c r="I52">
        <v>308</v>
      </c>
      <c r="J52" t="s">
        <v>1542</v>
      </c>
      <c r="K52" t="s">
        <v>91</v>
      </c>
      <c r="L52">
        <v>1</v>
      </c>
      <c r="M52" t="s">
        <v>1542</v>
      </c>
      <c r="N52">
        <v>17830000</v>
      </c>
      <c r="O52" t="s">
        <v>102</v>
      </c>
      <c r="P52" t="s">
        <v>6783</v>
      </c>
      <c r="Q52">
        <v>1254</v>
      </c>
      <c r="R52">
        <v>18</v>
      </c>
      <c r="S52">
        <v>35811065</v>
      </c>
      <c r="T52">
        <v>35811166</v>
      </c>
      <c r="U52" t="s">
        <v>6784</v>
      </c>
      <c r="V52">
        <v>1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129</v>
      </c>
      <c r="AE52" s="2">
        <v>114</v>
      </c>
      <c r="AF52" s="2">
        <v>66</v>
      </c>
      <c r="AG52" s="2">
        <v>147</v>
      </c>
      <c r="AH52" s="2">
        <v>116</v>
      </c>
      <c r="AI52" s="2">
        <v>86</v>
      </c>
      <c r="AJ52" s="2">
        <v>93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55</v>
      </c>
      <c r="AS52" s="2">
        <v>0</v>
      </c>
      <c r="AT52" s="2">
        <v>0</v>
      </c>
      <c r="AU52" s="2">
        <v>77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98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6</v>
      </c>
      <c r="BM52" s="2">
        <v>5</v>
      </c>
      <c r="BN52" s="2">
        <v>3</v>
      </c>
      <c r="BO52" s="2">
        <v>8</v>
      </c>
      <c r="BP52" s="2">
        <v>4</v>
      </c>
      <c r="BQ52" s="2">
        <v>4</v>
      </c>
      <c r="BR52" s="2">
        <v>5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2</v>
      </c>
      <c r="CA52" s="2">
        <v>0</v>
      </c>
      <c r="CB52" s="2">
        <v>0</v>
      </c>
      <c r="CC52" s="2">
        <v>3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4</v>
      </c>
      <c r="CL52" s="2">
        <v>0</v>
      </c>
    </row>
    <row r="53" spans="1:90" x14ac:dyDescent="0.25">
      <c r="A53" t="s">
        <v>115</v>
      </c>
      <c r="B53">
        <v>20901</v>
      </c>
      <c r="C53" t="s">
        <v>802</v>
      </c>
      <c r="D53">
        <v>1</v>
      </c>
      <c r="E53">
        <v>8</v>
      </c>
      <c r="F53">
        <v>578915</v>
      </c>
      <c r="G53">
        <v>35578915</v>
      </c>
      <c r="H53" t="s">
        <v>17390</v>
      </c>
      <c r="I53">
        <v>422</v>
      </c>
      <c r="J53" t="s">
        <v>823</v>
      </c>
      <c r="K53" t="s">
        <v>824</v>
      </c>
      <c r="L53">
        <v>1</v>
      </c>
      <c r="M53" t="s">
        <v>823</v>
      </c>
      <c r="N53">
        <v>17780000</v>
      </c>
      <c r="O53" t="s">
        <v>102</v>
      </c>
      <c r="P53" t="s">
        <v>19932</v>
      </c>
      <c r="Q53" s="2">
        <v>1077</v>
      </c>
      <c r="R53">
        <v>18</v>
      </c>
      <c r="S53">
        <v>35511389</v>
      </c>
      <c r="U53" t="s">
        <v>17391</v>
      </c>
      <c r="V53">
        <v>1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76</v>
      </c>
      <c r="AE53" s="2">
        <v>86</v>
      </c>
      <c r="AF53" s="2">
        <v>80</v>
      </c>
      <c r="AG53" s="2">
        <v>109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97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3</v>
      </c>
      <c r="BM53" s="2">
        <v>4</v>
      </c>
      <c r="BN53" s="2">
        <v>6</v>
      </c>
      <c r="BO53" s="2">
        <v>4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5</v>
      </c>
      <c r="CL53" s="2">
        <v>0</v>
      </c>
    </row>
    <row r="54" spans="1:90" x14ac:dyDescent="0.25">
      <c r="A54" t="s">
        <v>115</v>
      </c>
      <c r="B54">
        <v>20901</v>
      </c>
      <c r="C54" t="s">
        <v>802</v>
      </c>
      <c r="D54">
        <v>1</v>
      </c>
      <c r="E54">
        <v>8</v>
      </c>
      <c r="F54">
        <v>31461</v>
      </c>
      <c r="G54">
        <v>35031461</v>
      </c>
      <c r="H54" t="s">
        <v>12710</v>
      </c>
      <c r="I54">
        <v>641</v>
      </c>
      <c r="J54" t="s">
        <v>6615</v>
      </c>
      <c r="K54" t="s">
        <v>91</v>
      </c>
      <c r="L54">
        <v>1</v>
      </c>
      <c r="M54" t="s">
        <v>6616</v>
      </c>
      <c r="N54">
        <v>17970000</v>
      </c>
      <c r="P54" t="s">
        <v>12711</v>
      </c>
      <c r="Q54">
        <v>468</v>
      </c>
      <c r="R54">
        <v>18</v>
      </c>
      <c r="S54">
        <v>38571177</v>
      </c>
      <c r="T54">
        <v>38571269</v>
      </c>
      <c r="U54" t="s">
        <v>12712</v>
      </c>
      <c r="V54">
        <v>1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21</v>
      </c>
      <c r="AE54" s="2">
        <v>16</v>
      </c>
      <c r="AF54" s="2">
        <v>27</v>
      </c>
      <c r="AG54" s="2">
        <v>22</v>
      </c>
      <c r="AH54" s="2">
        <v>23</v>
      </c>
      <c r="AI54" s="2">
        <v>18</v>
      </c>
      <c r="AJ54" s="2">
        <v>28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13</v>
      </c>
      <c r="AS54" s="2">
        <v>0</v>
      </c>
      <c r="AT54" s="2">
        <v>0</v>
      </c>
      <c r="AU54" s="2">
        <v>7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40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2</v>
      </c>
      <c r="BM54" s="2">
        <v>1</v>
      </c>
      <c r="BN54" s="2">
        <v>2</v>
      </c>
      <c r="BO54" s="2">
        <v>1</v>
      </c>
      <c r="BP54" s="2">
        <v>2</v>
      </c>
      <c r="BQ54" s="2">
        <v>2</v>
      </c>
      <c r="BR54" s="2">
        <v>3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2</v>
      </c>
      <c r="CA54" s="2">
        <v>0</v>
      </c>
      <c r="CB54" s="2">
        <v>0</v>
      </c>
      <c r="CC54" s="2">
        <v>1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2</v>
      </c>
      <c r="CL54" s="2">
        <v>0</v>
      </c>
    </row>
    <row r="55" spans="1:90" x14ac:dyDescent="0.25">
      <c r="A55" t="s">
        <v>115</v>
      </c>
      <c r="B55">
        <v>20901</v>
      </c>
      <c r="C55" t="s">
        <v>802</v>
      </c>
      <c r="D55">
        <v>1</v>
      </c>
      <c r="E55">
        <v>8</v>
      </c>
      <c r="F55">
        <v>30831</v>
      </c>
      <c r="G55">
        <v>35030831</v>
      </c>
      <c r="H55" t="s">
        <v>11835</v>
      </c>
      <c r="I55">
        <v>778</v>
      </c>
      <c r="J55" t="s">
        <v>1486</v>
      </c>
      <c r="K55" t="s">
        <v>91</v>
      </c>
      <c r="L55">
        <v>1</v>
      </c>
      <c r="M55" t="s">
        <v>1486</v>
      </c>
      <c r="N55">
        <v>17790000</v>
      </c>
      <c r="O55" t="s">
        <v>92</v>
      </c>
      <c r="P55" t="s">
        <v>11836</v>
      </c>
      <c r="Q55">
        <v>233</v>
      </c>
      <c r="R55">
        <v>18</v>
      </c>
      <c r="S55">
        <v>35521129</v>
      </c>
      <c r="U55" t="s">
        <v>11837</v>
      </c>
      <c r="V55">
        <v>1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22</v>
      </c>
      <c r="AE55" s="2">
        <v>14</v>
      </c>
      <c r="AF55" s="2">
        <v>23</v>
      </c>
      <c r="AG55" s="2">
        <v>22</v>
      </c>
      <c r="AH55" s="2">
        <v>14</v>
      </c>
      <c r="AI55" s="2">
        <v>21</v>
      </c>
      <c r="AJ55" s="2">
        <v>17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9</v>
      </c>
      <c r="AS55" s="2">
        <v>0</v>
      </c>
      <c r="AT55" s="2">
        <v>0</v>
      </c>
      <c r="AU55" s="2">
        <v>12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122</v>
      </c>
      <c r="BD55" s="2">
        <v>7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2</v>
      </c>
      <c r="BM55" s="2">
        <v>2</v>
      </c>
      <c r="BN55" s="2">
        <v>2</v>
      </c>
      <c r="BO55" s="2">
        <v>2</v>
      </c>
      <c r="BP55" s="2">
        <v>1</v>
      </c>
      <c r="BQ55" s="2">
        <v>2</v>
      </c>
      <c r="BR55" s="2">
        <v>2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1</v>
      </c>
      <c r="CA55" s="2">
        <v>0</v>
      </c>
      <c r="CB55" s="2">
        <v>0</v>
      </c>
      <c r="CC55" s="2">
        <v>1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11</v>
      </c>
      <c r="CL55" s="2">
        <v>1</v>
      </c>
    </row>
    <row r="56" spans="1:90" x14ac:dyDescent="0.25">
      <c r="A56" t="s">
        <v>115</v>
      </c>
      <c r="B56">
        <v>20901</v>
      </c>
      <c r="C56" t="s">
        <v>802</v>
      </c>
      <c r="D56">
        <v>1</v>
      </c>
      <c r="E56">
        <v>8</v>
      </c>
      <c r="F56">
        <v>31513</v>
      </c>
      <c r="G56">
        <v>35031513</v>
      </c>
      <c r="H56" t="s">
        <v>2738</v>
      </c>
      <c r="I56">
        <v>698</v>
      </c>
      <c r="J56" t="s">
        <v>2738</v>
      </c>
      <c r="K56" t="s">
        <v>91</v>
      </c>
      <c r="L56">
        <v>1</v>
      </c>
      <c r="M56" t="s">
        <v>2738</v>
      </c>
      <c r="N56">
        <v>17930000</v>
      </c>
      <c r="O56" t="s">
        <v>92</v>
      </c>
      <c r="P56" t="s">
        <v>1456</v>
      </c>
      <c r="Q56">
        <v>852</v>
      </c>
      <c r="R56">
        <v>18</v>
      </c>
      <c r="S56">
        <v>38511221</v>
      </c>
      <c r="T56">
        <v>38511969</v>
      </c>
      <c r="U56" t="s">
        <v>2739</v>
      </c>
      <c r="V56">
        <v>1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138</v>
      </c>
      <c r="AI56" s="2">
        <v>116</v>
      </c>
      <c r="AJ56" s="2">
        <v>112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34</v>
      </c>
      <c r="AS56" s="2">
        <v>0</v>
      </c>
      <c r="AT56" s="2">
        <v>0</v>
      </c>
      <c r="AU56" s="2">
        <v>51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5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8</v>
      </c>
      <c r="BQ56" s="2">
        <v>6</v>
      </c>
      <c r="BR56" s="2">
        <v>7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2</v>
      </c>
      <c r="CA56" s="2">
        <v>0</v>
      </c>
      <c r="CB56" s="2">
        <v>0</v>
      </c>
      <c r="CC56" s="2">
        <v>3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1</v>
      </c>
    </row>
    <row r="57" spans="1:90" x14ac:dyDescent="0.25">
      <c r="A57" t="s">
        <v>115</v>
      </c>
      <c r="B57">
        <v>20901</v>
      </c>
      <c r="C57" t="s">
        <v>802</v>
      </c>
      <c r="D57">
        <v>1</v>
      </c>
      <c r="E57">
        <v>8</v>
      </c>
      <c r="F57">
        <v>31550</v>
      </c>
      <c r="G57">
        <v>35031550</v>
      </c>
      <c r="H57" t="s">
        <v>15675</v>
      </c>
      <c r="I57">
        <v>595</v>
      </c>
      <c r="J57" t="s">
        <v>8269</v>
      </c>
      <c r="K57" t="s">
        <v>91</v>
      </c>
      <c r="L57">
        <v>1</v>
      </c>
      <c r="M57" t="s">
        <v>8269</v>
      </c>
      <c r="N57">
        <v>17710000</v>
      </c>
      <c r="O57" t="s">
        <v>92</v>
      </c>
      <c r="P57" t="s">
        <v>15676</v>
      </c>
      <c r="Q57">
        <v>156</v>
      </c>
      <c r="R57">
        <v>18</v>
      </c>
      <c r="S57">
        <v>35581103</v>
      </c>
      <c r="T57">
        <v>35581163</v>
      </c>
      <c r="U57" t="s">
        <v>15677</v>
      </c>
      <c r="V57">
        <v>1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32</v>
      </c>
      <c r="AE57" s="2">
        <v>20</v>
      </c>
      <c r="AF57" s="2">
        <v>28</v>
      </c>
      <c r="AG57" s="2">
        <v>34</v>
      </c>
      <c r="AH57" s="2">
        <v>28</v>
      </c>
      <c r="AI57" s="2">
        <v>30</v>
      </c>
      <c r="AJ57" s="2">
        <v>28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6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36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1</v>
      </c>
      <c r="BM57" s="2">
        <v>1</v>
      </c>
      <c r="BN57" s="2">
        <v>1</v>
      </c>
      <c r="BO57" s="2">
        <v>2</v>
      </c>
      <c r="BP57" s="2">
        <v>2</v>
      </c>
      <c r="BQ57" s="2">
        <v>2</v>
      </c>
      <c r="BR57" s="2">
        <v>2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2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2</v>
      </c>
      <c r="CL57" s="2">
        <v>0</v>
      </c>
    </row>
    <row r="58" spans="1:90" x14ac:dyDescent="0.25">
      <c r="A58" t="s">
        <v>115</v>
      </c>
      <c r="B58">
        <v>20401</v>
      </c>
      <c r="C58" t="s">
        <v>110</v>
      </c>
      <c r="D58">
        <v>2</v>
      </c>
      <c r="E58">
        <v>15</v>
      </c>
      <c r="F58">
        <v>453201</v>
      </c>
      <c r="G58">
        <v>35453201</v>
      </c>
      <c r="H58" t="s">
        <v>10390</v>
      </c>
      <c r="I58">
        <v>165</v>
      </c>
      <c r="J58" t="s">
        <v>110</v>
      </c>
      <c r="K58" t="s">
        <v>5713</v>
      </c>
      <c r="L58">
        <v>1</v>
      </c>
      <c r="M58" t="s">
        <v>110</v>
      </c>
      <c r="N58">
        <v>13469900</v>
      </c>
      <c r="P58" t="s">
        <v>19799</v>
      </c>
      <c r="Q58">
        <v>355</v>
      </c>
      <c r="R58">
        <v>19</v>
      </c>
      <c r="S58">
        <v>34696133</v>
      </c>
      <c r="U58" t="s">
        <v>19800</v>
      </c>
      <c r="V58">
        <v>1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18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2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</row>
    <row r="59" spans="1:90" x14ac:dyDescent="0.25">
      <c r="A59" t="s">
        <v>115</v>
      </c>
      <c r="B59">
        <v>20401</v>
      </c>
      <c r="C59" t="s">
        <v>110</v>
      </c>
      <c r="D59">
        <v>1</v>
      </c>
      <c r="E59">
        <v>8</v>
      </c>
      <c r="F59">
        <v>47016</v>
      </c>
      <c r="G59">
        <v>35047016</v>
      </c>
      <c r="H59" t="s">
        <v>4234</v>
      </c>
      <c r="I59">
        <v>606</v>
      </c>
      <c r="J59" t="s">
        <v>774</v>
      </c>
      <c r="K59" t="s">
        <v>2562</v>
      </c>
      <c r="L59">
        <v>1</v>
      </c>
      <c r="M59" t="s">
        <v>776</v>
      </c>
      <c r="N59">
        <v>13454038</v>
      </c>
      <c r="O59" t="s">
        <v>102</v>
      </c>
      <c r="P59" t="s">
        <v>4235</v>
      </c>
      <c r="Q59">
        <v>597</v>
      </c>
      <c r="R59">
        <v>19</v>
      </c>
      <c r="S59">
        <v>34585015</v>
      </c>
      <c r="T59">
        <v>34586284</v>
      </c>
      <c r="U59" t="s">
        <v>4236</v>
      </c>
      <c r="V59">
        <v>1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36</v>
      </c>
      <c r="AE59" s="2">
        <v>40</v>
      </c>
      <c r="AF59" s="2">
        <v>94</v>
      </c>
      <c r="AG59" s="2">
        <v>104</v>
      </c>
      <c r="AH59" s="2">
        <v>112</v>
      </c>
      <c r="AI59" s="2">
        <v>112</v>
      </c>
      <c r="AJ59" s="2">
        <v>117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158</v>
      </c>
      <c r="AS59" s="2">
        <v>0</v>
      </c>
      <c r="AT59" s="2">
        <v>0</v>
      </c>
      <c r="AU59" s="2">
        <v>165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14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4</v>
      </c>
      <c r="BM59" s="2">
        <v>4</v>
      </c>
      <c r="BN59" s="2">
        <v>5</v>
      </c>
      <c r="BO59" s="2">
        <v>6</v>
      </c>
      <c r="BP59" s="2">
        <v>7</v>
      </c>
      <c r="BQ59" s="2">
        <v>4</v>
      </c>
      <c r="BR59" s="2">
        <v>6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9</v>
      </c>
      <c r="CA59" s="2">
        <v>0</v>
      </c>
      <c r="CB59" s="2">
        <v>0</v>
      </c>
      <c r="CC59" s="2">
        <v>7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3</v>
      </c>
    </row>
    <row r="60" spans="1:90" x14ac:dyDescent="0.25">
      <c r="A60" t="s">
        <v>115</v>
      </c>
      <c r="B60">
        <v>20401</v>
      </c>
      <c r="C60" t="s">
        <v>110</v>
      </c>
      <c r="D60">
        <v>1</v>
      </c>
      <c r="E60">
        <v>8</v>
      </c>
      <c r="F60">
        <v>16998</v>
      </c>
      <c r="G60">
        <v>35016998</v>
      </c>
      <c r="H60" t="s">
        <v>15500</v>
      </c>
      <c r="I60">
        <v>165</v>
      </c>
      <c r="J60" t="s">
        <v>110</v>
      </c>
      <c r="K60" t="s">
        <v>2358</v>
      </c>
      <c r="L60">
        <v>1</v>
      </c>
      <c r="M60" t="s">
        <v>110</v>
      </c>
      <c r="N60">
        <v>13471600</v>
      </c>
      <c r="O60" t="s">
        <v>92</v>
      </c>
      <c r="P60" t="s">
        <v>1723</v>
      </c>
      <c r="Q60">
        <v>531</v>
      </c>
      <c r="R60">
        <v>19</v>
      </c>
      <c r="S60">
        <v>34063468</v>
      </c>
      <c r="T60">
        <v>34610732</v>
      </c>
      <c r="U60" t="s">
        <v>15501</v>
      </c>
      <c r="V60">
        <v>1</v>
      </c>
      <c r="W60" s="2">
        <v>0</v>
      </c>
      <c r="X60" s="2">
        <v>0</v>
      </c>
      <c r="Y60" s="2">
        <v>49</v>
      </c>
      <c r="Z60" s="2">
        <v>32</v>
      </c>
      <c r="AA60" s="2">
        <v>41</v>
      </c>
      <c r="AB60" s="2">
        <v>32</v>
      </c>
      <c r="AC60" s="2">
        <v>32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5</v>
      </c>
      <c r="BE60" s="2">
        <v>0</v>
      </c>
      <c r="BF60" s="2">
        <v>0</v>
      </c>
      <c r="BG60" s="2">
        <v>2</v>
      </c>
      <c r="BH60" s="2">
        <v>1</v>
      </c>
      <c r="BI60" s="2">
        <v>2</v>
      </c>
      <c r="BJ60" s="2">
        <v>3</v>
      </c>
      <c r="BK60" s="2">
        <v>2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2</v>
      </c>
    </row>
    <row r="61" spans="1:90" x14ac:dyDescent="0.25">
      <c r="A61" t="s">
        <v>115</v>
      </c>
      <c r="B61">
        <v>20401</v>
      </c>
      <c r="C61" t="s">
        <v>110</v>
      </c>
      <c r="D61">
        <v>1</v>
      </c>
      <c r="E61">
        <v>8</v>
      </c>
      <c r="F61">
        <v>903784</v>
      </c>
      <c r="G61">
        <v>35903784</v>
      </c>
      <c r="H61" t="s">
        <v>134</v>
      </c>
      <c r="I61">
        <v>482</v>
      </c>
      <c r="J61" t="s">
        <v>135</v>
      </c>
      <c r="K61" t="s">
        <v>136</v>
      </c>
      <c r="L61">
        <v>1</v>
      </c>
      <c r="M61" t="s">
        <v>135</v>
      </c>
      <c r="N61">
        <v>13460000</v>
      </c>
      <c r="O61" t="s">
        <v>92</v>
      </c>
      <c r="P61" t="s">
        <v>137</v>
      </c>
      <c r="Q61">
        <v>377</v>
      </c>
      <c r="R61">
        <v>19</v>
      </c>
      <c r="S61">
        <v>34662984</v>
      </c>
      <c r="T61">
        <v>34663428</v>
      </c>
      <c r="U61" t="s">
        <v>138</v>
      </c>
      <c r="V61">
        <v>1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56</v>
      </c>
      <c r="AE61" s="2">
        <v>43</v>
      </c>
      <c r="AF61" s="2">
        <v>64</v>
      </c>
      <c r="AG61" s="2">
        <v>76</v>
      </c>
      <c r="AH61" s="2">
        <v>60</v>
      </c>
      <c r="AI61" s="2">
        <v>55</v>
      </c>
      <c r="AJ61" s="2">
        <v>73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49</v>
      </c>
      <c r="AS61" s="2">
        <v>0</v>
      </c>
      <c r="AT61" s="2">
        <v>0</v>
      </c>
      <c r="AU61" s="2">
        <v>87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51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2</v>
      </c>
      <c r="BM61" s="2">
        <v>4</v>
      </c>
      <c r="BN61" s="2">
        <v>2</v>
      </c>
      <c r="BO61" s="2">
        <v>3</v>
      </c>
      <c r="BP61" s="2">
        <v>2</v>
      </c>
      <c r="BQ61" s="2">
        <v>2</v>
      </c>
      <c r="BR61" s="2">
        <v>4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4</v>
      </c>
      <c r="CA61" s="2">
        <v>0</v>
      </c>
      <c r="CB61" s="2">
        <v>0</v>
      </c>
      <c r="CC61" s="2">
        <v>5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2</v>
      </c>
      <c r="CL61" s="2">
        <v>0</v>
      </c>
    </row>
    <row r="62" spans="1:90" x14ac:dyDescent="0.25">
      <c r="A62" t="s">
        <v>115</v>
      </c>
      <c r="B62">
        <v>20401</v>
      </c>
      <c r="C62" t="s">
        <v>110</v>
      </c>
      <c r="D62">
        <v>1</v>
      </c>
      <c r="E62">
        <v>8</v>
      </c>
      <c r="F62">
        <v>907285</v>
      </c>
      <c r="G62">
        <v>35907285</v>
      </c>
      <c r="H62" t="s">
        <v>18780</v>
      </c>
      <c r="I62">
        <v>165</v>
      </c>
      <c r="J62" t="s">
        <v>110</v>
      </c>
      <c r="K62" t="s">
        <v>2366</v>
      </c>
      <c r="L62">
        <v>1</v>
      </c>
      <c r="M62" t="s">
        <v>110</v>
      </c>
      <c r="N62">
        <v>13474180</v>
      </c>
      <c r="O62" t="s">
        <v>92</v>
      </c>
      <c r="P62" t="s">
        <v>18781</v>
      </c>
      <c r="Q62">
        <v>270</v>
      </c>
      <c r="R62">
        <v>19</v>
      </c>
      <c r="S62">
        <v>34651575</v>
      </c>
      <c r="T62">
        <v>34651659</v>
      </c>
      <c r="U62" t="s">
        <v>18782</v>
      </c>
      <c r="V62">
        <v>1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28</v>
      </c>
      <c r="AD62" s="2">
        <v>82</v>
      </c>
      <c r="AE62" s="2">
        <v>43</v>
      </c>
      <c r="AF62" s="2">
        <v>51</v>
      </c>
      <c r="AG62" s="2">
        <v>48</v>
      </c>
      <c r="AH62" s="2">
        <v>79</v>
      </c>
      <c r="AI62" s="2">
        <v>37</v>
      </c>
      <c r="AJ62" s="2">
        <v>52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93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2</v>
      </c>
      <c r="BL62" s="2">
        <v>5</v>
      </c>
      <c r="BM62" s="2">
        <v>3</v>
      </c>
      <c r="BN62" s="2">
        <v>2</v>
      </c>
      <c r="BO62" s="2">
        <v>3</v>
      </c>
      <c r="BP62" s="2">
        <v>5</v>
      </c>
      <c r="BQ62" s="2">
        <v>3</v>
      </c>
      <c r="BR62" s="2">
        <v>2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6</v>
      </c>
      <c r="CL62" s="2">
        <v>0</v>
      </c>
    </row>
    <row r="63" spans="1:90" x14ac:dyDescent="0.25">
      <c r="A63" t="s">
        <v>115</v>
      </c>
      <c r="B63">
        <v>20401</v>
      </c>
      <c r="C63" t="s">
        <v>110</v>
      </c>
      <c r="D63">
        <v>1</v>
      </c>
      <c r="E63">
        <v>8</v>
      </c>
      <c r="F63">
        <v>918854</v>
      </c>
      <c r="G63">
        <v>35918854</v>
      </c>
      <c r="H63" t="s">
        <v>3836</v>
      </c>
      <c r="I63">
        <v>165</v>
      </c>
      <c r="J63" t="s">
        <v>110</v>
      </c>
      <c r="K63" t="s">
        <v>804</v>
      </c>
      <c r="L63">
        <v>1</v>
      </c>
      <c r="M63" t="s">
        <v>110</v>
      </c>
      <c r="N63">
        <v>13476055</v>
      </c>
      <c r="O63" t="s">
        <v>92</v>
      </c>
      <c r="P63" t="s">
        <v>3837</v>
      </c>
      <c r="Q63">
        <v>220</v>
      </c>
      <c r="R63">
        <v>19</v>
      </c>
      <c r="S63">
        <v>34671366</v>
      </c>
      <c r="T63">
        <v>34672900</v>
      </c>
      <c r="U63" t="s">
        <v>3838</v>
      </c>
      <c r="V63">
        <v>1</v>
      </c>
      <c r="W63" s="2">
        <v>0</v>
      </c>
      <c r="X63" s="2">
        <v>0</v>
      </c>
      <c r="Y63" s="2">
        <v>38</v>
      </c>
      <c r="Z63" s="2">
        <v>31</v>
      </c>
      <c r="AA63" s="2">
        <v>56</v>
      </c>
      <c r="AB63" s="2">
        <v>30</v>
      </c>
      <c r="AC63" s="2">
        <v>56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7</v>
      </c>
      <c r="BE63" s="2">
        <v>0</v>
      </c>
      <c r="BF63" s="2">
        <v>0</v>
      </c>
      <c r="BG63" s="2">
        <v>2</v>
      </c>
      <c r="BH63" s="2">
        <v>2</v>
      </c>
      <c r="BI63" s="2">
        <v>3</v>
      </c>
      <c r="BJ63" s="2">
        <v>2</v>
      </c>
      <c r="BK63" s="2">
        <v>2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2</v>
      </c>
    </row>
    <row r="64" spans="1:90" x14ac:dyDescent="0.25">
      <c r="A64" t="s">
        <v>115</v>
      </c>
      <c r="B64">
        <v>20401</v>
      </c>
      <c r="C64" t="s">
        <v>110</v>
      </c>
      <c r="D64">
        <v>1</v>
      </c>
      <c r="E64">
        <v>8</v>
      </c>
      <c r="F64">
        <v>903760</v>
      </c>
      <c r="G64">
        <v>35903760</v>
      </c>
      <c r="H64" t="s">
        <v>18932</v>
      </c>
      <c r="I64">
        <v>165</v>
      </c>
      <c r="J64" t="s">
        <v>110</v>
      </c>
      <c r="K64" t="s">
        <v>1905</v>
      </c>
      <c r="L64">
        <v>1</v>
      </c>
      <c r="M64" t="s">
        <v>110</v>
      </c>
      <c r="N64">
        <v>13468810</v>
      </c>
      <c r="O64" t="s">
        <v>92</v>
      </c>
      <c r="P64" t="s">
        <v>18933</v>
      </c>
      <c r="Q64">
        <v>199</v>
      </c>
      <c r="R64">
        <v>19</v>
      </c>
      <c r="S64">
        <v>34063458</v>
      </c>
      <c r="T64">
        <v>34063978</v>
      </c>
      <c r="U64" t="s">
        <v>18934</v>
      </c>
      <c r="V64">
        <v>1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34</v>
      </c>
      <c r="AE64" s="2">
        <v>33</v>
      </c>
      <c r="AF64" s="2">
        <v>16</v>
      </c>
      <c r="AG64" s="2">
        <v>34</v>
      </c>
      <c r="AH64" s="2">
        <v>14</v>
      </c>
      <c r="AI64" s="2">
        <v>22</v>
      </c>
      <c r="AJ64" s="2">
        <v>13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10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2</v>
      </c>
      <c r="BM64" s="2">
        <v>2</v>
      </c>
      <c r="BN64" s="2">
        <v>2</v>
      </c>
      <c r="BO64" s="2">
        <v>2</v>
      </c>
      <c r="BP64" s="2">
        <v>1</v>
      </c>
      <c r="BQ64" s="2">
        <v>2</v>
      </c>
      <c r="BR64" s="2">
        <v>1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2">
        <v>0</v>
      </c>
      <c r="CD64" s="2">
        <v>0</v>
      </c>
      <c r="CE64" s="2"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3</v>
      </c>
    </row>
    <row r="65" spans="1:90" x14ac:dyDescent="0.25">
      <c r="A65" t="s">
        <v>115</v>
      </c>
      <c r="B65">
        <v>20401</v>
      </c>
      <c r="C65" t="s">
        <v>110</v>
      </c>
      <c r="D65">
        <v>1</v>
      </c>
      <c r="E65">
        <v>8</v>
      </c>
      <c r="F65">
        <v>17085</v>
      </c>
      <c r="G65">
        <v>35017085</v>
      </c>
      <c r="H65" t="s">
        <v>15660</v>
      </c>
      <c r="I65">
        <v>606</v>
      </c>
      <c r="J65" t="s">
        <v>774</v>
      </c>
      <c r="K65" t="s">
        <v>5532</v>
      </c>
      <c r="L65">
        <v>1</v>
      </c>
      <c r="M65" t="s">
        <v>776</v>
      </c>
      <c r="N65">
        <v>13453010</v>
      </c>
      <c r="O65" t="s">
        <v>92</v>
      </c>
      <c r="P65" t="s">
        <v>15661</v>
      </c>
      <c r="Q65">
        <v>52</v>
      </c>
      <c r="R65">
        <v>19</v>
      </c>
      <c r="S65">
        <v>34555077</v>
      </c>
      <c r="T65">
        <v>34636215</v>
      </c>
      <c r="U65" t="s">
        <v>15662</v>
      </c>
      <c r="V65">
        <v>1</v>
      </c>
      <c r="W65" s="2">
        <v>0</v>
      </c>
      <c r="X65" s="2">
        <v>0</v>
      </c>
      <c r="Y65" s="2">
        <v>22</v>
      </c>
      <c r="Z65" s="2">
        <v>23</v>
      </c>
      <c r="AA65" s="2">
        <v>32</v>
      </c>
      <c r="AB65" s="2">
        <v>33</v>
      </c>
      <c r="AC65" s="2">
        <v>28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1</v>
      </c>
      <c r="BH65" s="2">
        <v>2</v>
      </c>
      <c r="BI65" s="2">
        <v>2</v>
      </c>
      <c r="BJ65" s="2">
        <v>1</v>
      </c>
      <c r="BK65" s="2">
        <v>2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</row>
    <row r="66" spans="1:90" x14ac:dyDescent="0.25">
      <c r="A66" t="s">
        <v>115</v>
      </c>
      <c r="B66">
        <v>20401</v>
      </c>
      <c r="C66" t="s">
        <v>110</v>
      </c>
      <c r="D66">
        <v>1</v>
      </c>
      <c r="E66">
        <v>8</v>
      </c>
      <c r="F66">
        <v>17292</v>
      </c>
      <c r="G66">
        <v>35017292</v>
      </c>
      <c r="H66" t="s">
        <v>10378</v>
      </c>
      <c r="I66">
        <v>606</v>
      </c>
      <c r="J66" t="s">
        <v>774</v>
      </c>
      <c r="K66" t="s">
        <v>10379</v>
      </c>
      <c r="L66">
        <v>1</v>
      </c>
      <c r="M66" t="s">
        <v>776</v>
      </c>
      <c r="N66">
        <v>13455186</v>
      </c>
      <c r="O66" t="s">
        <v>92</v>
      </c>
      <c r="P66" t="s">
        <v>4426</v>
      </c>
      <c r="Q66">
        <v>2165</v>
      </c>
      <c r="R66">
        <v>19</v>
      </c>
      <c r="S66">
        <v>34583083</v>
      </c>
      <c r="T66">
        <v>34584317</v>
      </c>
      <c r="U66" t="s">
        <v>10380</v>
      </c>
      <c r="V66">
        <v>1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104</v>
      </c>
      <c r="AE66" s="2">
        <v>104</v>
      </c>
      <c r="AF66" s="2">
        <v>70</v>
      </c>
      <c r="AG66" s="2">
        <v>69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3</v>
      </c>
      <c r="BM66" s="2">
        <v>4</v>
      </c>
      <c r="BN66" s="2">
        <v>2</v>
      </c>
      <c r="BO66" s="2">
        <v>2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</row>
    <row r="67" spans="1:90" x14ac:dyDescent="0.25">
      <c r="A67" t="s">
        <v>115</v>
      </c>
      <c r="B67">
        <v>20401</v>
      </c>
      <c r="C67" t="s">
        <v>110</v>
      </c>
      <c r="D67">
        <v>1</v>
      </c>
      <c r="E67">
        <v>8</v>
      </c>
      <c r="F67">
        <v>39846</v>
      </c>
      <c r="G67">
        <v>35039846</v>
      </c>
      <c r="H67" t="s">
        <v>15304</v>
      </c>
      <c r="I67">
        <v>165</v>
      </c>
      <c r="J67" t="s">
        <v>110</v>
      </c>
      <c r="K67" t="s">
        <v>13921</v>
      </c>
      <c r="L67">
        <v>1</v>
      </c>
      <c r="M67" t="s">
        <v>110</v>
      </c>
      <c r="N67">
        <v>13474590</v>
      </c>
      <c r="O67" t="s">
        <v>102</v>
      </c>
      <c r="P67" t="s">
        <v>5566</v>
      </c>
      <c r="Q67">
        <v>801</v>
      </c>
      <c r="R67">
        <v>19</v>
      </c>
      <c r="S67">
        <v>34691042</v>
      </c>
      <c r="T67">
        <v>34692013</v>
      </c>
      <c r="U67" t="s">
        <v>15305</v>
      </c>
      <c r="V67">
        <v>1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113</v>
      </c>
      <c r="AE67" s="2">
        <v>100</v>
      </c>
      <c r="AF67" s="2">
        <v>135</v>
      </c>
      <c r="AG67" s="2">
        <v>102</v>
      </c>
      <c r="AH67" s="2">
        <v>252</v>
      </c>
      <c r="AI67" s="2">
        <v>165</v>
      </c>
      <c r="AJ67" s="2">
        <v>168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101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12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5</v>
      </c>
      <c r="BM67" s="2">
        <v>6</v>
      </c>
      <c r="BN67" s="2">
        <v>7</v>
      </c>
      <c r="BO67" s="2">
        <v>5</v>
      </c>
      <c r="BP67" s="2">
        <v>15</v>
      </c>
      <c r="BQ67" s="2">
        <v>7</v>
      </c>
      <c r="BR67" s="2">
        <v>8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6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3</v>
      </c>
    </row>
    <row r="68" spans="1:90" x14ac:dyDescent="0.25">
      <c r="A68" t="s">
        <v>115</v>
      </c>
      <c r="B68">
        <v>20401</v>
      </c>
      <c r="C68" t="s">
        <v>110</v>
      </c>
      <c r="D68">
        <v>1</v>
      </c>
      <c r="E68">
        <v>8</v>
      </c>
      <c r="F68">
        <v>17188</v>
      </c>
      <c r="G68">
        <v>35017188</v>
      </c>
      <c r="H68" t="s">
        <v>5739</v>
      </c>
      <c r="I68">
        <v>165</v>
      </c>
      <c r="J68" t="s">
        <v>110</v>
      </c>
      <c r="K68" t="s">
        <v>5112</v>
      </c>
      <c r="L68">
        <v>1</v>
      </c>
      <c r="M68" t="s">
        <v>110</v>
      </c>
      <c r="N68">
        <v>13473090</v>
      </c>
      <c r="O68" t="s">
        <v>92</v>
      </c>
      <c r="P68" t="s">
        <v>5740</v>
      </c>
      <c r="Q68">
        <v>156</v>
      </c>
      <c r="R68">
        <v>19</v>
      </c>
      <c r="S68">
        <v>34681815</v>
      </c>
      <c r="T68">
        <v>34682458</v>
      </c>
      <c r="U68" t="s">
        <v>5741</v>
      </c>
      <c r="V68">
        <v>1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72</v>
      </c>
      <c r="AE68" s="2">
        <v>102</v>
      </c>
      <c r="AF68" s="2">
        <v>65</v>
      </c>
      <c r="AG68" s="2">
        <v>91</v>
      </c>
      <c r="AH68" s="2">
        <v>226</v>
      </c>
      <c r="AI68" s="2">
        <v>210</v>
      </c>
      <c r="AJ68" s="2">
        <v>244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87</v>
      </c>
      <c r="BD68" s="2">
        <v>20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3</v>
      </c>
      <c r="BM68" s="2">
        <v>5</v>
      </c>
      <c r="BN68" s="2">
        <v>4</v>
      </c>
      <c r="BO68" s="2">
        <v>6</v>
      </c>
      <c r="BP68" s="2">
        <v>12</v>
      </c>
      <c r="BQ68" s="2">
        <v>9</v>
      </c>
      <c r="BR68" s="2">
        <v>7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5</v>
      </c>
      <c r="CL68" s="2">
        <v>5</v>
      </c>
    </row>
    <row r="69" spans="1:90" x14ac:dyDescent="0.25">
      <c r="A69" t="s">
        <v>115</v>
      </c>
      <c r="B69">
        <v>20401</v>
      </c>
      <c r="C69" t="s">
        <v>110</v>
      </c>
      <c r="D69">
        <v>1</v>
      </c>
      <c r="E69">
        <v>8</v>
      </c>
      <c r="F69">
        <v>919159</v>
      </c>
      <c r="G69">
        <v>35919159</v>
      </c>
      <c r="H69" t="s">
        <v>15709</v>
      </c>
      <c r="I69">
        <v>606</v>
      </c>
      <c r="J69" t="s">
        <v>774</v>
      </c>
      <c r="K69" t="s">
        <v>15710</v>
      </c>
      <c r="L69">
        <v>1</v>
      </c>
      <c r="M69" t="s">
        <v>776</v>
      </c>
      <c r="N69">
        <v>13457632</v>
      </c>
      <c r="O69" t="s">
        <v>92</v>
      </c>
      <c r="P69" t="s">
        <v>15711</v>
      </c>
      <c r="Q69">
        <v>135</v>
      </c>
      <c r="R69">
        <v>19</v>
      </c>
      <c r="S69">
        <v>34584161</v>
      </c>
      <c r="T69">
        <v>34587598</v>
      </c>
      <c r="U69" t="s">
        <v>15712</v>
      </c>
      <c r="V69">
        <v>1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31</v>
      </c>
      <c r="AE69" s="2">
        <v>63</v>
      </c>
      <c r="AF69" s="2">
        <v>61</v>
      </c>
      <c r="AG69" s="2">
        <v>49</v>
      </c>
      <c r="AH69" s="2">
        <v>30</v>
      </c>
      <c r="AI69" s="2">
        <v>28</v>
      </c>
      <c r="AJ69" s="2">
        <v>25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98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1</v>
      </c>
      <c r="BM69" s="2">
        <v>4</v>
      </c>
      <c r="BN69" s="2">
        <v>2</v>
      </c>
      <c r="BO69" s="2">
        <v>4</v>
      </c>
      <c r="BP69" s="2">
        <v>2</v>
      </c>
      <c r="BQ69" s="2">
        <v>2</v>
      </c>
      <c r="BR69" s="2">
        <v>1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3</v>
      </c>
      <c r="CL69" s="2">
        <v>0</v>
      </c>
    </row>
    <row r="70" spans="1:90" x14ac:dyDescent="0.25">
      <c r="A70" t="s">
        <v>115</v>
      </c>
      <c r="B70">
        <v>20401</v>
      </c>
      <c r="C70" t="s">
        <v>110</v>
      </c>
      <c r="D70">
        <v>1</v>
      </c>
      <c r="E70">
        <v>8</v>
      </c>
      <c r="F70">
        <v>49402</v>
      </c>
      <c r="G70">
        <v>35049402</v>
      </c>
      <c r="H70" t="s">
        <v>10929</v>
      </c>
      <c r="I70">
        <v>606</v>
      </c>
      <c r="J70" t="s">
        <v>774</v>
      </c>
      <c r="K70" t="s">
        <v>10930</v>
      </c>
      <c r="L70">
        <v>1</v>
      </c>
      <c r="M70" t="s">
        <v>776</v>
      </c>
      <c r="N70">
        <v>13453166</v>
      </c>
      <c r="O70" t="s">
        <v>102</v>
      </c>
      <c r="P70" t="s">
        <v>10931</v>
      </c>
      <c r="Q70">
        <v>715</v>
      </c>
      <c r="R70">
        <v>19</v>
      </c>
      <c r="S70">
        <v>34551848</v>
      </c>
      <c r="T70">
        <v>34636425</v>
      </c>
      <c r="U70" t="s">
        <v>10932</v>
      </c>
      <c r="V70">
        <v>1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34</v>
      </c>
      <c r="AE70" s="2">
        <v>54</v>
      </c>
      <c r="AF70" s="2">
        <v>53</v>
      </c>
      <c r="AG70" s="2">
        <v>55</v>
      </c>
      <c r="AH70" s="2">
        <v>69</v>
      </c>
      <c r="AI70" s="2">
        <v>58</v>
      </c>
      <c r="AJ70" s="2">
        <v>50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58</v>
      </c>
      <c r="BD70" s="2">
        <v>6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1</v>
      </c>
      <c r="BM70" s="2">
        <v>2</v>
      </c>
      <c r="BN70" s="2">
        <v>4</v>
      </c>
      <c r="BO70" s="2">
        <v>3</v>
      </c>
      <c r="BP70" s="2">
        <v>5</v>
      </c>
      <c r="BQ70" s="2">
        <v>3</v>
      </c>
      <c r="BR70" s="2">
        <v>3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2</v>
      </c>
      <c r="CL70" s="2">
        <v>2</v>
      </c>
    </row>
    <row r="71" spans="1:90" x14ac:dyDescent="0.25">
      <c r="A71" t="s">
        <v>115</v>
      </c>
      <c r="B71">
        <v>20401</v>
      </c>
      <c r="C71" t="s">
        <v>110</v>
      </c>
      <c r="D71">
        <v>1</v>
      </c>
      <c r="E71">
        <v>8</v>
      </c>
      <c r="F71">
        <v>49897</v>
      </c>
      <c r="G71">
        <v>35049897</v>
      </c>
      <c r="H71" t="s">
        <v>15587</v>
      </c>
      <c r="I71">
        <v>165</v>
      </c>
      <c r="J71" t="s">
        <v>110</v>
      </c>
      <c r="K71" t="s">
        <v>15588</v>
      </c>
      <c r="L71">
        <v>1</v>
      </c>
      <c r="M71" t="s">
        <v>110</v>
      </c>
      <c r="N71">
        <v>13474446</v>
      </c>
      <c r="O71" t="s">
        <v>92</v>
      </c>
      <c r="P71" t="s">
        <v>15589</v>
      </c>
      <c r="Q71">
        <v>135</v>
      </c>
      <c r="R71">
        <v>19</v>
      </c>
      <c r="S71">
        <v>34691836</v>
      </c>
      <c r="T71">
        <v>34692019</v>
      </c>
      <c r="U71" t="s">
        <v>15590</v>
      </c>
      <c r="V71">
        <v>1</v>
      </c>
      <c r="W71" s="2">
        <v>0</v>
      </c>
      <c r="X71" s="2">
        <v>0</v>
      </c>
      <c r="Y71" s="2">
        <v>103</v>
      </c>
      <c r="Z71" s="2">
        <v>139</v>
      </c>
      <c r="AA71" s="2">
        <v>124</v>
      </c>
      <c r="AB71" s="2">
        <v>138</v>
      </c>
      <c r="AC71" s="2">
        <v>121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17</v>
      </c>
      <c r="BE71" s="2">
        <v>0</v>
      </c>
      <c r="BF71" s="2">
        <v>0</v>
      </c>
      <c r="BG71" s="2">
        <v>4</v>
      </c>
      <c r="BH71" s="2">
        <v>6</v>
      </c>
      <c r="BI71" s="2">
        <v>7</v>
      </c>
      <c r="BJ71" s="2">
        <v>7</v>
      </c>
      <c r="BK71" s="2">
        <v>7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4</v>
      </c>
    </row>
    <row r="72" spans="1:90" x14ac:dyDescent="0.25">
      <c r="A72" t="s">
        <v>115</v>
      </c>
      <c r="B72">
        <v>20401</v>
      </c>
      <c r="C72" t="s">
        <v>110</v>
      </c>
      <c r="D72">
        <v>1</v>
      </c>
      <c r="E72">
        <v>3</v>
      </c>
      <c r="F72">
        <v>980055</v>
      </c>
      <c r="G72">
        <v>35980055</v>
      </c>
      <c r="H72" t="s">
        <v>10939</v>
      </c>
      <c r="I72">
        <v>165</v>
      </c>
      <c r="J72" t="s">
        <v>110</v>
      </c>
      <c r="K72" t="s">
        <v>1252</v>
      </c>
      <c r="L72">
        <v>1</v>
      </c>
      <c r="M72" t="s">
        <v>110</v>
      </c>
      <c r="N72">
        <v>13466290</v>
      </c>
      <c r="O72" t="s">
        <v>92</v>
      </c>
      <c r="P72" t="s">
        <v>4019</v>
      </c>
      <c r="Q72">
        <v>700</v>
      </c>
      <c r="R72">
        <v>19</v>
      </c>
      <c r="S72">
        <v>34062391</v>
      </c>
      <c r="T72">
        <v>34622083</v>
      </c>
      <c r="U72" t="s">
        <v>10940</v>
      </c>
      <c r="V72">
        <v>1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1292</v>
      </c>
      <c r="AT72" s="2">
        <v>0</v>
      </c>
      <c r="AU72" s="2">
        <v>0</v>
      </c>
      <c r="AV72" s="2">
        <v>3282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6</v>
      </c>
      <c r="CB72" s="2">
        <v>0</v>
      </c>
      <c r="CC72" s="2">
        <v>0</v>
      </c>
      <c r="CD72" s="2">
        <v>14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</row>
    <row r="73" spans="1:90" x14ac:dyDescent="0.25">
      <c r="A73" t="s">
        <v>115</v>
      </c>
      <c r="B73">
        <v>20401</v>
      </c>
      <c r="C73" t="s">
        <v>110</v>
      </c>
      <c r="D73">
        <v>2</v>
      </c>
      <c r="E73">
        <v>6</v>
      </c>
      <c r="F73">
        <v>433639</v>
      </c>
      <c r="G73">
        <v>35433639</v>
      </c>
      <c r="H73" t="s">
        <v>17145</v>
      </c>
      <c r="I73">
        <v>165</v>
      </c>
      <c r="J73" t="s">
        <v>110</v>
      </c>
      <c r="K73" t="s">
        <v>15204</v>
      </c>
      <c r="L73">
        <v>1</v>
      </c>
      <c r="M73" t="s">
        <v>110</v>
      </c>
      <c r="N73">
        <v>13466185</v>
      </c>
      <c r="O73" t="s">
        <v>92</v>
      </c>
      <c r="P73" t="s">
        <v>17146</v>
      </c>
      <c r="Q73">
        <v>158</v>
      </c>
      <c r="R73">
        <v>19</v>
      </c>
      <c r="S73">
        <v>34062416</v>
      </c>
      <c r="T73">
        <v>34611598</v>
      </c>
      <c r="U73" t="s">
        <v>11285</v>
      </c>
      <c r="V73">
        <v>1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6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1</v>
      </c>
      <c r="CL73" s="2">
        <v>0</v>
      </c>
    </row>
    <row r="74" spans="1:90" x14ac:dyDescent="0.25">
      <c r="A74" t="s">
        <v>115</v>
      </c>
      <c r="B74">
        <v>20401</v>
      </c>
      <c r="C74" t="s">
        <v>110</v>
      </c>
      <c r="D74">
        <v>1</v>
      </c>
      <c r="E74">
        <v>8</v>
      </c>
      <c r="F74">
        <v>45500</v>
      </c>
      <c r="G74">
        <v>35045500</v>
      </c>
      <c r="H74" t="s">
        <v>10346</v>
      </c>
      <c r="I74">
        <v>165</v>
      </c>
      <c r="J74" t="s">
        <v>110</v>
      </c>
      <c r="K74" t="s">
        <v>1491</v>
      </c>
      <c r="L74">
        <v>1</v>
      </c>
      <c r="M74" t="s">
        <v>110</v>
      </c>
      <c r="N74">
        <v>13474530</v>
      </c>
      <c r="O74" t="s">
        <v>92</v>
      </c>
      <c r="P74" t="s">
        <v>10347</v>
      </c>
      <c r="Q74">
        <v>99</v>
      </c>
      <c r="R74">
        <v>19</v>
      </c>
      <c r="S74">
        <v>34691197</v>
      </c>
      <c r="T74">
        <v>34691204</v>
      </c>
      <c r="U74" t="s">
        <v>10348</v>
      </c>
      <c r="V74">
        <v>1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74</v>
      </c>
      <c r="AE74" s="2">
        <v>98</v>
      </c>
      <c r="AF74" s="2">
        <v>64</v>
      </c>
      <c r="AG74" s="2">
        <v>65</v>
      </c>
      <c r="AH74" s="2">
        <v>17</v>
      </c>
      <c r="AI74" s="2">
        <v>14</v>
      </c>
      <c r="AJ74" s="2">
        <v>10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1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2</v>
      </c>
      <c r="BM74" s="2">
        <v>5</v>
      </c>
      <c r="BN74" s="2">
        <v>2</v>
      </c>
      <c r="BO74" s="2">
        <v>3</v>
      </c>
      <c r="BP74" s="2">
        <v>2</v>
      </c>
      <c r="BQ74" s="2">
        <v>1</v>
      </c>
      <c r="BR74" s="2">
        <v>1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1</v>
      </c>
    </row>
    <row r="75" spans="1:90" x14ac:dyDescent="0.25">
      <c r="A75" t="s">
        <v>115</v>
      </c>
      <c r="B75">
        <v>20401</v>
      </c>
      <c r="C75" t="s">
        <v>110</v>
      </c>
      <c r="D75">
        <v>1</v>
      </c>
      <c r="E75">
        <v>8</v>
      </c>
      <c r="F75">
        <v>42473</v>
      </c>
      <c r="G75">
        <v>35042473</v>
      </c>
      <c r="H75" t="s">
        <v>15582</v>
      </c>
      <c r="I75">
        <v>165</v>
      </c>
      <c r="J75" t="s">
        <v>110</v>
      </c>
      <c r="K75" t="s">
        <v>4671</v>
      </c>
      <c r="L75">
        <v>1</v>
      </c>
      <c r="M75" t="s">
        <v>110</v>
      </c>
      <c r="N75">
        <v>13477530</v>
      </c>
      <c r="O75" t="s">
        <v>92</v>
      </c>
      <c r="P75" t="s">
        <v>13954</v>
      </c>
      <c r="Q75">
        <v>565</v>
      </c>
      <c r="R75">
        <v>19</v>
      </c>
      <c r="S75">
        <v>34682570</v>
      </c>
      <c r="T75">
        <v>34683683</v>
      </c>
      <c r="U75" t="s">
        <v>15583</v>
      </c>
      <c r="V75">
        <v>1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48</v>
      </c>
      <c r="AE75" s="2">
        <v>47</v>
      </c>
      <c r="AF75" s="2">
        <v>52</v>
      </c>
      <c r="AG75" s="2">
        <v>49</v>
      </c>
      <c r="AH75" s="2">
        <v>87</v>
      </c>
      <c r="AI75" s="2">
        <v>79</v>
      </c>
      <c r="AJ75" s="2">
        <v>96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3</v>
      </c>
      <c r="BM75" s="2">
        <v>2</v>
      </c>
      <c r="BN75" s="2">
        <v>3</v>
      </c>
      <c r="BO75" s="2">
        <v>3</v>
      </c>
      <c r="BP75" s="2">
        <v>4</v>
      </c>
      <c r="BQ75" s="2">
        <v>6</v>
      </c>
      <c r="BR75" s="2">
        <v>5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</row>
    <row r="76" spans="1:90" x14ac:dyDescent="0.25">
      <c r="A76" t="s">
        <v>115</v>
      </c>
      <c r="B76">
        <v>20401</v>
      </c>
      <c r="C76" t="s">
        <v>110</v>
      </c>
      <c r="D76">
        <v>1</v>
      </c>
      <c r="E76">
        <v>8</v>
      </c>
      <c r="F76">
        <v>17197</v>
      </c>
      <c r="G76">
        <v>35017197</v>
      </c>
      <c r="H76" t="s">
        <v>7963</v>
      </c>
      <c r="I76">
        <v>165</v>
      </c>
      <c r="J76" t="s">
        <v>110</v>
      </c>
      <c r="K76" t="s">
        <v>1672</v>
      </c>
      <c r="L76">
        <v>1</v>
      </c>
      <c r="M76" t="s">
        <v>110</v>
      </c>
      <c r="N76">
        <v>13467340</v>
      </c>
      <c r="O76" t="s">
        <v>92</v>
      </c>
      <c r="P76" t="s">
        <v>3364</v>
      </c>
      <c r="Q76">
        <v>130</v>
      </c>
      <c r="R76">
        <v>19</v>
      </c>
      <c r="S76">
        <v>34061829</v>
      </c>
      <c r="T76">
        <v>34063455</v>
      </c>
      <c r="U76" t="s">
        <v>7964</v>
      </c>
      <c r="V76">
        <v>1</v>
      </c>
      <c r="W76" s="2">
        <v>0</v>
      </c>
      <c r="X76" s="2">
        <v>0</v>
      </c>
      <c r="Y76" s="2">
        <v>48</v>
      </c>
      <c r="Z76" s="2">
        <v>52</v>
      </c>
      <c r="AA76" s="2">
        <v>69</v>
      </c>
      <c r="AB76" s="2">
        <v>59</v>
      </c>
      <c r="AC76" s="2">
        <v>55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11</v>
      </c>
      <c r="BE76" s="2">
        <v>0</v>
      </c>
      <c r="BF76" s="2">
        <v>0</v>
      </c>
      <c r="BG76" s="2">
        <v>4</v>
      </c>
      <c r="BH76" s="2">
        <v>2</v>
      </c>
      <c r="BI76" s="2">
        <v>5</v>
      </c>
      <c r="BJ76" s="2">
        <v>5</v>
      </c>
      <c r="BK76" s="2">
        <v>4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3</v>
      </c>
    </row>
    <row r="77" spans="1:90" x14ac:dyDescent="0.25">
      <c r="A77" t="s">
        <v>115</v>
      </c>
      <c r="B77">
        <v>20401</v>
      </c>
      <c r="C77" t="s">
        <v>110</v>
      </c>
      <c r="D77">
        <v>1</v>
      </c>
      <c r="E77">
        <v>8</v>
      </c>
      <c r="F77">
        <v>17218</v>
      </c>
      <c r="G77">
        <v>35017218</v>
      </c>
      <c r="H77" t="s">
        <v>11121</v>
      </c>
      <c r="I77">
        <v>165</v>
      </c>
      <c r="J77" t="s">
        <v>110</v>
      </c>
      <c r="K77" t="s">
        <v>3832</v>
      </c>
      <c r="L77">
        <v>1</v>
      </c>
      <c r="M77" t="s">
        <v>110</v>
      </c>
      <c r="N77">
        <v>13467080</v>
      </c>
      <c r="O77" t="s">
        <v>92</v>
      </c>
      <c r="P77" t="s">
        <v>3664</v>
      </c>
      <c r="Q77">
        <v>214</v>
      </c>
      <c r="R77">
        <v>19</v>
      </c>
      <c r="S77">
        <v>34061800</v>
      </c>
      <c r="T77">
        <v>34063452</v>
      </c>
      <c r="U77" t="s">
        <v>11122</v>
      </c>
      <c r="V77">
        <v>1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77</v>
      </c>
      <c r="AE77" s="2">
        <v>96</v>
      </c>
      <c r="AF77" s="2">
        <v>76</v>
      </c>
      <c r="AG77" s="2">
        <v>103</v>
      </c>
      <c r="AH77" s="2">
        <v>107</v>
      </c>
      <c r="AI77" s="2">
        <v>84</v>
      </c>
      <c r="AJ77" s="2">
        <v>70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20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0</v>
      </c>
      <c r="BK77" s="2">
        <v>0</v>
      </c>
      <c r="BL77" s="2">
        <v>4</v>
      </c>
      <c r="BM77" s="2">
        <v>5</v>
      </c>
      <c r="BN77" s="2">
        <v>6</v>
      </c>
      <c r="BO77" s="2">
        <v>6</v>
      </c>
      <c r="BP77" s="2">
        <v>8</v>
      </c>
      <c r="BQ77" s="2">
        <v>5</v>
      </c>
      <c r="BR77" s="2">
        <v>4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2">
        <v>0</v>
      </c>
      <c r="CC77" s="2">
        <v>0</v>
      </c>
      <c r="CD77" s="2">
        <v>0</v>
      </c>
      <c r="CE77" s="2">
        <v>0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5</v>
      </c>
    </row>
    <row r="78" spans="1:90" x14ac:dyDescent="0.25">
      <c r="A78" t="s">
        <v>115</v>
      </c>
      <c r="B78">
        <v>20401</v>
      </c>
      <c r="C78" t="s">
        <v>110</v>
      </c>
      <c r="D78">
        <v>1</v>
      </c>
      <c r="E78">
        <v>8</v>
      </c>
      <c r="F78">
        <v>903796</v>
      </c>
      <c r="G78">
        <v>35903796</v>
      </c>
      <c r="H78" t="s">
        <v>16570</v>
      </c>
      <c r="I78">
        <v>606</v>
      </c>
      <c r="J78" t="s">
        <v>774</v>
      </c>
      <c r="K78" t="s">
        <v>1765</v>
      </c>
      <c r="L78">
        <v>1</v>
      </c>
      <c r="M78" t="s">
        <v>776</v>
      </c>
      <c r="N78">
        <v>13457093</v>
      </c>
      <c r="O78" t="s">
        <v>92</v>
      </c>
      <c r="P78" t="s">
        <v>3456</v>
      </c>
      <c r="Q78">
        <v>1504</v>
      </c>
      <c r="R78">
        <v>19</v>
      </c>
      <c r="S78">
        <v>34555091</v>
      </c>
      <c r="T78">
        <v>34637289</v>
      </c>
      <c r="U78" t="s">
        <v>16571</v>
      </c>
      <c r="V78">
        <v>1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128</v>
      </c>
      <c r="AE78" s="2">
        <v>111</v>
      </c>
      <c r="AF78" s="2">
        <v>109</v>
      </c>
      <c r="AG78" s="2">
        <v>69</v>
      </c>
      <c r="AH78" s="2">
        <v>81</v>
      </c>
      <c r="AI78" s="2">
        <v>77</v>
      </c>
      <c r="AJ78" s="2">
        <v>65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11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2">
        <v>0</v>
      </c>
      <c r="BK78" s="2">
        <v>0</v>
      </c>
      <c r="BL78" s="2">
        <v>7</v>
      </c>
      <c r="BM78" s="2">
        <v>6</v>
      </c>
      <c r="BN78" s="2">
        <v>6</v>
      </c>
      <c r="BO78" s="2">
        <v>4</v>
      </c>
      <c r="BP78" s="2">
        <v>4</v>
      </c>
      <c r="BQ78" s="2">
        <v>3</v>
      </c>
      <c r="BR78" s="2">
        <v>4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2">
        <v>0</v>
      </c>
      <c r="CD78" s="2">
        <v>0</v>
      </c>
      <c r="CE78" s="2">
        <v>0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3</v>
      </c>
    </row>
    <row r="79" spans="1:90" x14ac:dyDescent="0.25">
      <c r="A79" t="s">
        <v>115</v>
      </c>
      <c r="B79">
        <v>20401</v>
      </c>
      <c r="C79" t="s">
        <v>110</v>
      </c>
      <c r="D79">
        <v>1</v>
      </c>
      <c r="E79">
        <v>8</v>
      </c>
      <c r="F79">
        <v>39810</v>
      </c>
      <c r="G79">
        <v>35039810</v>
      </c>
      <c r="H79" t="s">
        <v>17573</v>
      </c>
      <c r="I79">
        <v>482</v>
      </c>
      <c r="J79" t="s">
        <v>135</v>
      </c>
      <c r="K79" t="s">
        <v>914</v>
      </c>
      <c r="L79">
        <v>1</v>
      </c>
      <c r="M79" t="s">
        <v>135</v>
      </c>
      <c r="N79">
        <v>13460000</v>
      </c>
      <c r="O79" t="s">
        <v>92</v>
      </c>
      <c r="P79" t="s">
        <v>17574</v>
      </c>
      <c r="Q79">
        <v>1261</v>
      </c>
      <c r="R79">
        <v>19</v>
      </c>
      <c r="S79">
        <v>34662324</v>
      </c>
      <c r="T79">
        <v>34662981</v>
      </c>
      <c r="U79" t="s">
        <v>17575</v>
      </c>
      <c r="V79">
        <v>1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97</v>
      </c>
      <c r="AE79" s="2">
        <v>82</v>
      </c>
      <c r="AF79" s="2">
        <v>91</v>
      </c>
      <c r="AG79" s="2">
        <v>85</v>
      </c>
      <c r="AH79" s="2">
        <v>70</v>
      </c>
      <c r="AI79" s="2">
        <v>80</v>
      </c>
      <c r="AJ79" s="2">
        <v>104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24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0</v>
      </c>
      <c r="BL79" s="2">
        <v>6</v>
      </c>
      <c r="BM79" s="2">
        <v>4</v>
      </c>
      <c r="BN79" s="2">
        <v>5</v>
      </c>
      <c r="BO79" s="2">
        <v>4</v>
      </c>
      <c r="BP79" s="2">
        <v>3</v>
      </c>
      <c r="BQ79" s="2">
        <v>5</v>
      </c>
      <c r="BR79" s="2">
        <v>3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>
        <v>0</v>
      </c>
      <c r="CB79" s="2">
        <v>0</v>
      </c>
      <c r="CC79" s="2">
        <v>0</v>
      </c>
      <c r="CD79" s="2">
        <v>0</v>
      </c>
      <c r="CE79" s="2">
        <v>0</v>
      </c>
      <c r="CF79" s="2">
        <v>0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6</v>
      </c>
    </row>
    <row r="80" spans="1:90" x14ac:dyDescent="0.25">
      <c r="A80" t="s">
        <v>115</v>
      </c>
      <c r="B80">
        <v>20401</v>
      </c>
      <c r="C80" t="s">
        <v>110</v>
      </c>
      <c r="D80">
        <v>1</v>
      </c>
      <c r="E80">
        <v>8</v>
      </c>
      <c r="F80">
        <v>921178</v>
      </c>
      <c r="G80">
        <v>35921178</v>
      </c>
      <c r="H80" t="s">
        <v>8305</v>
      </c>
      <c r="I80">
        <v>606</v>
      </c>
      <c r="J80" t="s">
        <v>774</v>
      </c>
      <c r="K80" t="s">
        <v>949</v>
      </c>
      <c r="L80">
        <v>1</v>
      </c>
      <c r="M80" t="s">
        <v>776</v>
      </c>
      <c r="N80">
        <v>13454330</v>
      </c>
      <c r="O80" t="s">
        <v>92</v>
      </c>
      <c r="P80" t="s">
        <v>4837</v>
      </c>
      <c r="Q80">
        <v>1200</v>
      </c>
      <c r="R80">
        <v>19</v>
      </c>
      <c r="S80">
        <v>34583743</v>
      </c>
      <c r="T80">
        <v>34588542</v>
      </c>
      <c r="U80" t="s">
        <v>8306</v>
      </c>
      <c r="V80">
        <v>1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87</v>
      </c>
      <c r="AE80" s="2">
        <v>88</v>
      </c>
      <c r="AF80" s="2">
        <v>136</v>
      </c>
      <c r="AG80" s="2">
        <v>93</v>
      </c>
      <c r="AH80" s="2">
        <v>79</v>
      </c>
      <c r="AI80" s="2">
        <v>110</v>
      </c>
      <c r="AJ80" s="2">
        <v>92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0</v>
      </c>
      <c r="BL80" s="2">
        <v>4</v>
      </c>
      <c r="BM80" s="2">
        <v>4</v>
      </c>
      <c r="BN80" s="2">
        <v>8</v>
      </c>
      <c r="BO80" s="2">
        <v>3</v>
      </c>
      <c r="BP80" s="2">
        <v>5</v>
      </c>
      <c r="BQ80" s="2">
        <v>5</v>
      </c>
      <c r="BR80" s="2">
        <v>6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2">
        <v>0</v>
      </c>
      <c r="CC80" s="2">
        <v>0</v>
      </c>
      <c r="CD80" s="2">
        <v>0</v>
      </c>
      <c r="CE80" s="2">
        <v>0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</row>
    <row r="81" spans="1:90" x14ac:dyDescent="0.25">
      <c r="A81" t="s">
        <v>115</v>
      </c>
      <c r="B81">
        <v>20401</v>
      </c>
      <c r="C81" t="s">
        <v>110</v>
      </c>
      <c r="D81">
        <v>1</v>
      </c>
      <c r="E81">
        <v>8</v>
      </c>
      <c r="F81">
        <v>17115</v>
      </c>
      <c r="G81">
        <v>35017115</v>
      </c>
      <c r="H81" t="s">
        <v>14592</v>
      </c>
      <c r="I81">
        <v>606</v>
      </c>
      <c r="J81" t="s">
        <v>774</v>
      </c>
      <c r="K81" t="s">
        <v>6678</v>
      </c>
      <c r="L81">
        <v>1</v>
      </c>
      <c r="M81" t="s">
        <v>776</v>
      </c>
      <c r="N81">
        <v>13456500</v>
      </c>
      <c r="O81" t="s">
        <v>92</v>
      </c>
      <c r="P81" t="s">
        <v>14593</v>
      </c>
      <c r="Q81">
        <v>275</v>
      </c>
      <c r="R81">
        <v>19</v>
      </c>
      <c r="S81">
        <v>34582778</v>
      </c>
      <c r="T81">
        <v>34587614</v>
      </c>
      <c r="U81" t="s">
        <v>14594</v>
      </c>
      <c r="V81">
        <v>1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70</v>
      </c>
      <c r="AE81" s="2">
        <v>76</v>
      </c>
      <c r="AF81" s="2">
        <v>52</v>
      </c>
      <c r="AG81" s="2">
        <v>21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2</v>
      </c>
      <c r="BM81" s="2">
        <v>4</v>
      </c>
      <c r="BN81" s="2">
        <v>2</v>
      </c>
      <c r="BO81" s="2">
        <v>2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0</v>
      </c>
      <c r="CB81" s="2">
        <v>0</v>
      </c>
      <c r="CC81" s="2">
        <v>0</v>
      </c>
      <c r="CD81" s="2">
        <v>0</v>
      </c>
      <c r="CE81" s="2">
        <v>0</v>
      </c>
      <c r="CF81" s="2">
        <v>0</v>
      </c>
      <c r="CG81" s="2">
        <v>0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</row>
    <row r="82" spans="1:90" x14ac:dyDescent="0.25">
      <c r="A82" t="s">
        <v>115</v>
      </c>
      <c r="B82">
        <v>20401</v>
      </c>
      <c r="C82" t="s">
        <v>110</v>
      </c>
      <c r="D82">
        <v>1</v>
      </c>
      <c r="E82">
        <v>8</v>
      </c>
      <c r="F82">
        <v>17231</v>
      </c>
      <c r="G82">
        <v>35017231</v>
      </c>
      <c r="H82" t="s">
        <v>1751</v>
      </c>
      <c r="I82">
        <v>606</v>
      </c>
      <c r="J82" t="s">
        <v>774</v>
      </c>
      <c r="K82" t="s">
        <v>1752</v>
      </c>
      <c r="L82">
        <v>1</v>
      </c>
      <c r="M82" t="s">
        <v>776</v>
      </c>
      <c r="N82">
        <v>13450515</v>
      </c>
      <c r="P82" t="s">
        <v>1753</v>
      </c>
      <c r="Q82">
        <v>11</v>
      </c>
      <c r="R82">
        <v>19</v>
      </c>
      <c r="S82">
        <v>34555092</v>
      </c>
      <c r="T82">
        <v>34636117</v>
      </c>
      <c r="U82" t="s">
        <v>1754</v>
      </c>
      <c r="V82">
        <v>1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196</v>
      </c>
      <c r="AI82" s="2">
        <v>158</v>
      </c>
      <c r="AJ82" s="2">
        <v>151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0</v>
      </c>
      <c r="BN82" s="2">
        <v>0</v>
      </c>
      <c r="BO82" s="2">
        <v>0</v>
      </c>
      <c r="BP82" s="2">
        <v>8</v>
      </c>
      <c r="BQ82" s="2">
        <v>5</v>
      </c>
      <c r="BR82" s="2">
        <v>5</v>
      </c>
      <c r="BS82" s="2">
        <v>0</v>
      </c>
      <c r="BT82" s="2">
        <v>0</v>
      </c>
      <c r="BU82" s="2">
        <v>0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>
        <v>0</v>
      </c>
      <c r="CB82" s="2">
        <v>0</v>
      </c>
      <c r="CC82" s="2">
        <v>0</v>
      </c>
      <c r="CD82" s="2">
        <v>0</v>
      </c>
      <c r="CE82" s="2">
        <v>0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</row>
    <row r="83" spans="1:90" x14ac:dyDescent="0.25">
      <c r="A83" t="s">
        <v>115</v>
      </c>
      <c r="B83">
        <v>20401</v>
      </c>
      <c r="C83" t="s">
        <v>110</v>
      </c>
      <c r="D83">
        <v>1</v>
      </c>
      <c r="E83">
        <v>8</v>
      </c>
      <c r="F83">
        <v>912827</v>
      </c>
      <c r="G83">
        <v>35912827</v>
      </c>
      <c r="H83" t="s">
        <v>18360</v>
      </c>
      <c r="I83">
        <v>606</v>
      </c>
      <c r="J83" t="s">
        <v>774</v>
      </c>
      <c r="K83" t="s">
        <v>9171</v>
      </c>
      <c r="L83">
        <v>1</v>
      </c>
      <c r="M83" t="s">
        <v>776</v>
      </c>
      <c r="N83">
        <v>13459392</v>
      </c>
      <c r="O83" t="s">
        <v>92</v>
      </c>
      <c r="P83" t="s">
        <v>18361</v>
      </c>
      <c r="Q83">
        <v>101</v>
      </c>
      <c r="R83">
        <v>19</v>
      </c>
      <c r="S83">
        <v>34542788</v>
      </c>
      <c r="T83">
        <v>34542796</v>
      </c>
      <c r="U83" t="s">
        <v>18362</v>
      </c>
      <c r="V83">
        <v>1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35</v>
      </c>
      <c r="AE83" s="2">
        <v>32</v>
      </c>
      <c r="AF83" s="2">
        <v>29</v>
      </c>
      <c r="AG83" s="2">
        <v>28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4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2</v>
      </c>
      <c r="BM83" s="2">
        <v>2</v>
      </c>
      <c r="BN83" s="2">
        <v>2</v>
      </c>
      <c r="BO83" s="2">
        <v>1</v>
      </c>
      <c r="BP83" s="2">
        <v>0</v>
      </c>
      <c r="BQ83" s="2"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1</v>
      </c>
    </row>
    <row r="84" spans="1:90" x14ac:dyDescent="0.25">
      <c r="A84" t="s">
        <v>115</v>
      </c>
      <c r="B84">
        <v>20401</v>
      </c>
      <c r="C84" t="s">
        <v>110</v>
      </c>
      <c r="D84">
        <v>1</v>
      </c>
      <c r="E84">
        <v>8</v>
      </c>
      <c r="F84">
        <v>900459</v>
      </c>
      <c r="G84">
        <v>35900459</v>
      </c>
      <c r="H84" t="s">
        <v>8513</v>
      </c>
      <c r="I84">
        <v>606</v>
      </c>
      <c r="J84" t="s">
        <v>774</v>
      </c>
      <c r="K84" t="s">
        <v>8514</v>
      </c>
      <c r="L84">
        <v>1</v>
      </c>
      <c r="M84" t="s">
        <v>776</v>
      </c>
      <c r="N84">
        <v>13458033</v>
      </c>
      <c r="O84" t="s">
        <v>92</v>
      </c>
      <c r="P84" t="s">
        <v>6176</v>
      </c>
      <c r="Q84">
        <v>234</v>
      </c>
      <c r="R84">
        <v>19</v>
      </c>
      <c r="S84">
        <v>34555094</v>
      </c>
      <c r="T84">
        <v>34637415</v>
      </c>
      <c r="U84" t="s">
        <v>8515</v>
      </c>
      <c r="V84">
        <v>1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60</v>
      </c>
      <c r="AE84" s="2">
        <v>48</v>
      </c>
      <c r="AF84" s="2">
        <v>52</v>
      </c>
      <c r="AG84" s="2">
        <v>49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2</v>
      </c>
      <c r="BM84" s="2">
        <v>2</v>
      </c>
      <c r="BN84" s="2">
        <v>3</v>
      </c>
      <c r="BO84" s="2">
        <v>4</v>
      </c>
      <c r="BP84" s="2">
        <v>0</v>
      </c>
      <c r="BQ84" s="2"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</row>
    <row r="85" spans="1:90" x14ac:dyDescent="0.25">
      <c r="A85" t="s">
        <v>115</v>
      </c>
      <c r="B85">
        <v>20401</v>
      </c>
      <c r="C85" t="s">
        <v>110</v>
      </c>
      <c r="D85">
        <v>1</v>
      </c>
      <c r="E85">
        <v>8</v>
      </c>
      <c r="F85">
        <v>497733</v>
      </c>
      <c r="G85">
        <v>35497733</v>
      </c>
      <c r="H85" t="s">
        <v>16178</v>
      </c>
      <c r="I85">
        <v>482</v>
      </c>
      <c r="J85" t="s">
        <v>135</v>
      </c>
      <c r="K85" t="s">
        <v>16179</v>
      </c>
      <c r="L85">
        <v>1</v>
      </c>
      <c r="M85" t="s">
        <v>135</v>
      </c>
      <c r="N85">
        <v>13460000</v>
      </c>
      <c r="O85" t="s">
        <v>92</v>
      </c>
      <c r="P85" t="s">
        <v>16180</v>
      </c>
      <c r="Q85">
        <v>330</v>
      </c>
      <c r="R85">
        <v>19</v>
      </c>
      <c r="S85">
        <v>34765711</v>
      </c>
      <c r="T85">
        <v>34766057</v>
      </c>
      <c r="U85" t="s">
        <v>16181</v>
      </c>
      <c r="V85">
        <v>1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102</v>
      </c>
      <c r="AE85" s="2">
        <v>52</v>
      </c>
      <c r="AF85" s="2">
        <v>104</v>
      </c>
      <c r="AG85" s="2">
        <v>91</v>
      </c>
      <c r="AH85" s="2">
        <v>83</v>
      </c>
      <c r="AI85" s="2">
        <v>57</v>
      </c>
      <c r="AJ85" s="2">
        <v>60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6</v>
      </c>
      <c r="BM85" s="2">
        <v>3</v>
      </c>
      <c r="BN85" s="2">
        <v>4</v>
      </c>
      <c r="BO85" s="2">
        <v>4</v>
      </c>
      <c r="BP85" s="2">
        <v>5</v>
      </c>
      <c r="BQ85" s="2">
        <v>3</v>
      </c>
      <c r="BR85" s="2">
        <v>2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>
        <v>0</v>
      </c>
      <c r="CB85" s="2">
        <v>0</v>
      </c>
      <c r="CC85" s="2">
        <v>0</v>
      </c>
      <c r="CD85" s="2">
        <v>0</v>
      </c>
      <c r="CE85" s="2">
        <v>0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</row>
    <row r="86" spans="1:90" x14ac:dyDescent="0.25">
      <c r="A86" t="s">
        <v>115</v>
      </c>
      <c r="B86">
        <v>20401</v>
      </c>
      <c r="C86" t="s">
        <v>110</v>
      </c>
      <c r="D86">
        <v>1</v>
      </c>
      <c r="E86">
        <v>8</v>
      </c>
      <c r="F86">
        <v>17346</v>
      </c>
      <c r="G86">
        <v>35017346</v>
      </c>
      <c r="H86" t="s">
        <v>16322</v>
      </c>
      <c r="I86">
        <v>165</v>
      </c>
      <c r="J86" t="s">
        <v>110</v>
      </c>
      <c r="K86" t="s">
        <v>852</v>
      </c>
      <c r="L86">
        <v>1</v>
      </c>
      <c r="M86" t="s">
        <v>110</v>
      </c>
      <c r="N86">
        <v>13479140</v>
      </c>
      <c r="O86" t="s">
        <v>92</v>
      </c>
      <c r="P86" t="s">
        <v>16323</v>
      </c>
      <c r="Q86">
        <v>224</v>
      </c>
      <c r="R86">
        <v>19</v>
      </c>
      <c r="S86">
        <v>34062842</v>
      </c>
      <c r="T86">
        <v>34618017</v>
      </c>
      <c r="U86" t="s">
        <v>16324</v>
      </c>
      <c r="V86">
        <v>1</v>
      </c>
      <c r="W86" s="2">
        <v>0</v>
      </c>
      <c r="X86" s="2">
        <v>0</v>
      </c>
      <c r="Y86" s="2">
        <v>12</v>
      </c>
      <c r="Z86" s="2">
        <v>27</v>
      </c>
      <c r="AA86" s="2">
        <v>27</v>
      </c>
      <c r="AB86" s="2">
        <v>22</v>
      </c>
      <c r="AC86" s="2">
        <v>31</v>
      </c>
      <c r="AD86" s="2">
        <v>32</v>
      </c>
      <c r="AE86" s="2">
        <v>46</v>
      </c>
      <c r="AF86" s="2">
        <v>37</v>
      </c>
      <c r="AG86" s="2">
        <v>29</v>
      </c>
      <c r="AH86" s="2">
        <v>32</v>
      </c>
      <c r="AI86" s="2">
        <v>16</v>
      </c>
      <c r="AJ86" s="2">
        <v>18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51</v>
      </c>
      <c r="BD86" s="2">
        <v>0</v>
      </c>
      <c r="BE86" s="2">
        <v>0</v>
      </c>
      <c r="BF86" s="2">
        <v>0</v>
      </c>
      <c r="BG86" s="2">
        <v>1</v>
      </c>
      <c r="BH86" s="2">
        <v>1</v>
      </c>
      <c r="BI86" s="2">
        <v>2</v>
      </c>
      <c r="BJ86" s="2">
        <v>1</v>
      </c>
      <c r="BK86" s="2">
        <v>1</v>
      </c>
      <c r="BL86" s="2">
        <v>1</v>
      </c>
      <c r="BM86" s="2">
        <v>4</v>
      </c>
      <c r="BN86" s="2">
        <v>2</v>
      </c>
      <c r="BO86" s="2">
        <v>1</v>
      </c>
      <c r="BP86" s="2">
        <v>2</v>
      </c>
      <c r="BQ86" s="2">
        <v>1</v>
      </c>
      <c r="BR86" s="2">
        <v>2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2">
        <v>0</v>
      </c>
      <c r="CB86" s="2">
        <v>0</v>
      </c>
      <c r="CC86" s="2">
        <v>0</v>
      </c>
      <c r="CD86" s="2">
        <v>0</v>
      </c>
      <c r="CE86" s="2">
        <v>0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2">
        <v>2</v>
      </c>
      <c r="CL86" s="2">
        <v>0</v>
      </c>
    </row>
    <row r="87" spans="1:90" x14ac:dyDescent="0.25">
      <c r="A87" t="s">
        <v>115</v>
      </c>
      <c r="B87">
        <v>20401</v>
      </c>
      <c r="C87" t="s">
        <v>110</v>
      </c>
      <c r="D87">
        <v>1</v>
      </c>
      <c r="E87">
        <v>8</v>
      </c>
      <c r="F87">
        <v>903802</v>
      </c>
      <c r="G87">
        <v>35903802</v>
      </c>
      <c r="H87" t="s">
        <v>6694</v>
      </c>
      <c r="I87">
        <v>606</v>
      </c>
      <c r="J87" t="s">
        <v>774</v>
      </c>
      <c r="K87" t="s">
        <v>949</v>
      </c>
      <c r="L87">
        <v>1</v>
      </c>
      <c r="M87" t="s">
        <v>776</v>
      </c>
      <c r="N87">
        <v>13454357</v>
      </c>
      <c r="O87" t="s">
        <v>92</v>
      </c>
      <c r="P87" t="s">
        <v>6695</v>
      </c>
      <c r="Q87">
        <v>230</v>
      </c>
      <c r="R87">
        <v>19</v>
      </c>
      <c r="S87">
        <v>34581209</v>
      </c>
      <c r="T87">
        <v>34584414</v>
      </c>
      <c r="U87" t="s">
        <v>6696</v>
      </c>
      <c r="V87">
        <v>1</v>
      </c>
      <c r="W87" s="2">
        <v>0</v>
      </c>
      <c r="X87" s="2">
        <v>0</v>
      </c>
      <c r="Y87" s="2">
        <v>62</v>
      </c>
      <c r="Z87" s="2">
        <v>64</v>
      </c>
      <c r="AA87" s="2">
        <v>76</v>
      </c>
      <c r="AB87" s="2">
        <v>83</v>
      </c>
      <c r="AC87" s="2">
        <v>101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12</v>
      </c>
      <c r="BE87" s="2">
        <v>0</v>
      </c>
      <c r="BF87" s="2">
        <v>0</v>
      </c>
      <c r="BG87" s="2">
        <v>3</v>
      </c>
      <c r="BH87" s="2">
        <v>5</v>
      </c>
      <c r="BI87" s="2">
        <v>3</v>
      </c>
      <c r="BJ87" s="2">
        <v>3</v>
      </c>
      <c r="BK87" s="2">
        <v>5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3</v>
      </c>
    </row>
    <row r="88" spans="1:90" x14ac:dyDescent="0.25">
      <c r="A88" t="s">
        <v>115</v>
      </c>
      <c r="B88">
        <v>20401</v>
      </c>
      <c r="C88" t="s">
        <v>110</v>
      </c>
      <c r="D88">
        <v>1</v>
      </c>
      <c r="E88">
        <v>8</v>
      </c>
      <c r="F88">
        <v>17206</v>
      </c>
      <c r="G88">
        <v>35017206</v>
      </c>
      <c r="H88" t="s">
        <v>11283</v>
      </c>
      <c r="I88">
        <v>165</v>
      </c>
      <c r="J88" t="s">
        <v>110</v>
      </c>
      <c r="K88" t="s">
        <v>91</v>
      </c>
      <c r="L88">
        <v>1</v>
      </c>
      <c r="M88" t="s">
        <v>110</v>
      </c>
      <c r="N88">
        <v>13465060</v>
      </c>
      <c r="O88" t="s">
        <v>92</v>
      </c>
      <c r="P88" t="s">
        <v>11284</v>
      </c>
      <c r="Q88">
        <v>40</v>
      </c>
      <c r="R88">
        <v>19</v>
      </c>
      <c r="S88">
        <v>34062416</v>
      </c>
      <c r="T88">
        <v>34611598</v>
      </c>
      <c r="U88" t="s">
        <v>11285</v>
      </c>
      <c r="V88">
        <v>1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36</v>
      </c>
      <c r="AE88" s="2">
        <v>34</v>
      </c>
      <c r="AF88" s="2">
        <v>32</v>
      </c>
      <c r="AG88" s="2">
        <v>46</v>
      </c>
      <c r="AH88" s="2">
        <v>78</v>
      </c>
      <c r="AI88" s="2">
        <v>78</v>
      </c>
      <c r="AJ88" s="2">
        <v>105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115</v>
      </c>
      <c r="AS88" s="2">
        <v>0</v>
      </c>
      <c r="AT88" s="2">
        <v>0</v>
      </c>
      <c r="AU88" s="2">
        <v>130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11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K88" s="2">
        <v>0</v>
      </c>
      <c r="BL88" s="2">
        <v>3</v>
      </c>
      <c r="BM88" s="2">
        <v>2</v>
      </c>
      <c r="BN88" s="2">
        <v>1</v>
      </c>
      <c r="BO88" s="2">
        <v>3</v>
      </c>
      <c r="BP88" s="2">
        <v>4</v>
      </c>
      <c r="BQ88" s="2">
        <v>4</v>
      </c>
      <c r="BR88" s="2">
        <v>3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7</v>
      </c>
      <c r="CA88" s="2">
        <v>0</v>
      </c>
      <c r="CB88" s="2">
        <v>0</v>
      </c>
      <c r="CC88" s="2">
        <v>5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3</v>
      </c>
    </row>
    <row r="89" spans="1:90" x14ac:dyDescent="0.25">
      <c r="A89" t="s">
        <v>115</v>
      </c>
      <c r="B89">
        <v>20401</v>
      </c>
      <c r="C89" t="s">
        <v>110</v>
      </c>
      <c r="D89">
        <v>1</v>
      </c>
      <c r="E89">
        <v>8</v>
      </c>
      <c r="F89">
        <v>39822</v>
      </c>
      <c r="G89">
        <v>35039822</v>
      </c>
      <c r="H89" t="s">
        <v>18363</v>
      </c>
      <c r="I89">
        <v>606</v>
      </c>
      <c r="J89" t="s">
        <v>774</v>
      </c>
      <c r="K89" t="s">
        <v>775</v>
      </c>
      <c r="L89">
        <v>1</v>
      </c>
      <c r="M89" t="s">
        <v>776</v>
      </c>
      <c r="N89">
        <v>13455500</v>
      </c>
      <c r="O89" t="s">
        <v>92</v>
      </c>
      <c r="P89" t="s">
        <v>5392</v>
      </c>
      <c r="Q89">
        <v>536</v>
      </c>
      <c r="R89">
        <v>19</v>
      </c>
      <c r="S89">
        <v>34582266</v>
      </c>
      <c r="T89">
        <v>34582517</v>
      </c>
      <c r="U89" t="s">
        <v>18364</v>
      </c>
      <c r="V89">
        <v>1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44</v>
      </c>
      <c r="AE89" s="2">
        <v>49</v>
      </c>
      <c r="AF89" s="2">
        <v>69</v>
      </c>
      <c r="AG89" s="2">
        <v>75</v>
      </c>
      <c r="AH89" s="2">
        <v>64</v>
      </c>
      <c r="AI89" s="2">
        <v>68</v>
      </c>
      <c r="AJ89" s="2">
        <v>53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24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7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3</v>
      </c>
      <c r="BM89" s="2">
        <v>3</v>
      </c>
      <c r="BN89" s="2">
        <v>3</v>
      </c>
      <c r="BO89" s="2">
        <v>6</v>
      </c>
      <c r="BP89" s="2">
        <v>4</v>
      </c>
      <c r="BQ89" s="2">
        <v>4</v>
      </c>
      <c r="BR89" s="2">
        <v>4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2</v>
      </c>
      <c r="CD89" s="2">
        <v>0</v>
      </c>
      <c r="CE89" s="2">
        <v>0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2">
        <v>0</v>
      </c>
      <c r="CL89" s="2">
        <v>3</v>
      </c>
    </row>
    <row r="90" spans="1:90" x14ac:dyDescent="0.25">
      <c r="A90" t="s">
        <v>115</v>
      </c>
      <c r="B90">
        <v>20401</v>
      </c>
      <c r="C90" t="s">
        <v>110</v>
      </c>
      <c r="D90">
        <v>1</v>
      </c>
      <c r="E90">
        <v>8</v>
      </c>
      <c r="F90">
        <v>922353</v>
      </c>
      <c r="G90">
        <v>35922353</v>
      </c>
      <c r="H90" t="s">
        <v>3697</v>
      </c>
      <c r="I90">
        <v>606</v>
      </c>
      <c r="J90" t="s">
        <v>774</v>
      </c>
      <c r="K90" t="s">
        <v>3698</v>
      </c>
      <c r="L90">
        <v>1</v>
      </c>
      <c r="M90" t="s">
        <v>776</v>
      </c>
      <c r="N90">
        <v>13454178</v>
      </c>
      <c r="O90" t="s">
        <v>92</v>
      </c>
      <c r="P90" t="s">
        <v>3699</v>
      </c>
      <c r="Q90">
        <v>284</v>
      </c>
      <c r="R90">
        <v>19</v>
      </c>
      <c r="S90">
        <v>34583868</v>
      </c>
      <c r="T90">
        <v>34587025</v>
      </c>
      <c r="U90" t="s">
        <v>3700</v>
      </c>
      <c r="V90">
        <v>1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75</v>
      </c>
      <c r="AE90" s="2">
        <v>76</v>
      </c>
      <c r="AF90" s="2">
        <v>76</v>
      </c>
      <c r="AG90" s="2">
        <v>34</v>
      </c>
      <c r="AH90" s="2">
        <v>37</v>
      </c>
      <c r="AI90" s="2">
        <v>27</v>
      </c>
      <c r="AJ90" s="2">
        <v>12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2</v>
      </c>
      <c r="BM90" s="2">
        <v>2</v>
      </c>
      <c r="BN90" s="2">
        <v>2</v>
      </c>
      <c r="BO90" s="2">
        <v>1</v>
      </c>
      <c r="BP90" s="2">
        <v>2</v>
      </c>
      <c r="BQ90" s="2">
        <v>1</v>
      </c>
      <c r="BR90" s="2">
        <v>1</v>
      </c>
      <c r="BS90" s="2">
        <v>0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</row>
    <row r="91" spans="1:90" x14ac:dyDescent="0.25">
      <c r="A91" t="s">
        <v>115</v>
      </c>
      <c r="B91">
        <v>20401</v>
      </c>
      <c r="C91" t="s">
        <v>110</v>
      </c>
      <c r="D91">
        <v>1</v>
      </c>
      <c r="E91">
        <v>8</v>
      </c>
      <c r="F91">
        <v>47004</v>
      </c>
      <c r="G91">
        <v>35047004</v>
      </c>
      <c r="H91" t="s">
        <v>1874</v>
      </c>
      <c r="I91">
        <v>165</v>
      </c>
      <c r="J91" t="s">
        <v>110</v>
      </c>
      <c r="K91" t="s">
        <v>1085</v>
      </c>
      <c r="L91">
        <v>1</v>
      </c>
      <c r="M91" t="s">
        <v>110</v>
      </c>
      <c r="N91">
        <v>13475404</v>
      </c>
      <c r="O91" t="s">
        <v>92</v>
      </c>
      <c r="P91" t="s">
        <v>1875</v>
      </c>
      <c r="Q91">
        <v>134</v>
      </c>
      <c r="R91">
        <v>19</v>
      </c>
      <c r="S91">
        <v>34651362</v>
      </c>
      <c r="T91">
        <v>34652300</v>
      </c>
      <c r="U91" t="s">
        <v>1876</v>
      </c>
      <c r="V91">
        <v>1</v>
      </c>
      <c r="W91" s="2">
        <v>0</v>
      </c>
      <c r="X91" s="2">
        <v>0</v>
      </c>
      <c r="Y91" s="2">
        <v>58</v>
      </c>
      <c r="Z91" s="2">
        <v>59</v>
      </c>
      <c r="AA91" s="2">
        <v>66</v>
      </c>
      <c r="AB91" s="2">
        <v>53</v>
      </c>
      <c r="AC91" s="2">
        <v>53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3</v>
      </c>
      <c r="BH91" s="2">
        <v>3</v>
      </c>
      <c r="BI91" s="2">
        <v>3</v>
      </c>
      <c r="BJ91" s="2">
        <v>3</v>
      </c>
      <c r="BK91" s="2">
        <v>3</v>
      </c>
      <c r="BL91" s="2">
        <v>0</v>
      </c>
      <c r="BM91" s="2">
        <v>0</v>
      </c>
      <c r="BN91" s="2">
        <v>0</v>
      </c>
      <c r="BO91" s="2">
        <v>0</v>
      </c>
      <c r="BP91" s="2">
        <v>0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2">
        <v>0</v>
      </c>
      <c r="CC91" s="2">
        <v>0</v>
      </c>
      <c r="CD91" s="2">
        <v>0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</row>
    <row r="92" spans="1:90" x14ac:dyDescent="0.25">
      <c r="A92" t="s">
        <v>115</v>
      </c>
      <c r="B92">
        <v>20401</v>
      </c>
      <c r="C92" t="s">
        <v>110</v>
      </c>
      <c r="D92">
        <v>1</v>
      </c>
      <c r="E92">
        <v>8</v>
      </c>
      <c r="F92">
        <v>907297</v>
      </c>
      <c r="G92">
        <v>35907297</v>
      </c>
      <c r="H92" t="s">
        <v>1022</v>
      </c>
      <c r="I92">
        <v>165</v>
      </c>
      <c r="J92" t="s">
        <v>110</v>
      </c>
      <c r="K92" t="s">
        <v>1023</v>
      </c>
      <c r="L92">
        <v>1</v>
      </c>
      <c r="M92" t="s">
        <v>110</v>
      </c>
      <c r="N92">
        <v>13473510</v>
      </c>
      <c r="O92" t="s">
        <v>92</v>
      </c>
      <c r="P92" t="s">
        <v>1024</v>
      </c>
      <c r="Q92">
        <v>691</v>
      </c>
      <c r="R92">
        <v>19</v>
      </c>
      <c r="S92">
        <v>34683973</v>
      </c>
      <c r="T92">
        <v>34684900</v>
      </c>
      <c r="U92" t="s">
        <v>1025</v>
      </c>
      <c r="V92">
        <v>1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98</v>
      </c>
      <c r="AE92" s="2">
        <v>67</v>
      </c>
      <c r="AF92" s="2">
        <v>83</v>
      </c>
      <c r="AG92" s="2">
        <v>58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22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50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5</v>
      </c>
      <c r="BM92" s="2">
        <v>3</v>
      </c>
      <c r="BN92" s="2">
        <v>4</v>
      </c>
      <c r="BO92" s="2">
        <v>4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2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2</v>
      </c>
      <c r="CL92" s="2">
        <v>0</v>
      </c>
    </row>
    <row r="93" spans="1:90" x14ac:dyDescent="0.25">
      <c r="A93" t="s">
        <v>115</v>
      </c>
      <c r="B93">
        <v>20401</v>
      </c>
      <c r="C93" t="s">
        <v>110</v>
      </c>
      <c r="D93">
        <v>1</v>
      </c>
      <c r="E93">
        <v>8</v>
      </c>
      <c r="F93">
        <v>17000</v>
      </c>
      <c r="G93">
        <v>35017000</v>
      </c>
      <c r="H93" t="s">
        <v>9507</v>
      </c>
      <c r="I93">
        <v>606</v>
      </c>
      <c r="J93" t="s">
        <v>774</v>
      </c>
      <c r="K93" t="s">
        <v>91</v>
      </c>
      <c r="L93">
        <v>1</v>
      </c>
      <c r="M93" t="s">
        <v>776</v>
      </c>
      <c r="N93">
        <v>13450033</v>
      </c>
      <c r="O93" t="s">
        <v>92</v>
      </c>
      <c r="P93" t="s">
        <v>9508</v>
      </c>
      <c r="Q93">
        <v>525</v>
      </c>
      <c r="R93">
        <v>19</v>
      </c>
      <c r="S93">
        <v>34555099</v>
      </c>
      <c r="T93">
        <v>34636717</v>
      </c>
      <c r="U93" t="s">
        <v>9509</v>
      </c>
      <c r="V93">
        <v>1</v>
      </c>
      <c r="W93" s="2">
        <v>0</v>
      </c>
      <c r="X93" s="2">
        <v>0</v>
      </c>
      <c r="Y93" s="2">
        <v>48</v>
      </c>
      <c r="Z93" s="2">
        <v>45</v>
      </c>
      <c r="AA93" s="2">
        <v>29</v>
      </c>
      <c r="AB93" s="2">
        <v>54</v>
      </c>
      <c r="AC93" s="2">
        <v>50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2</v>
      </c>
      <c r="BE93" s="2">
        <v>0</v>
      </c>
      <c r="BF93" s="2">
        <v>0</v>
      </c>
      <c r="BG93" s="2">
        <v>2</v>
      </c>
      <c r="BH93" s="2">
        <v>3</v>
      </c>
      <c r="BI93" s="2">
        <v>2</v>
      </c>
      <c r="BJ93" s="2">
        <v>3</v>
      </c>
      <c r="BK93" s="2">
        <v>3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2">
        <v>0</v>
      </c>
      <c r="CL93" s="2">
        <v>2</v>
      </c>
    </row>
    <row r="94" spans="1:90" x14ac:dyDescent="0.25">
      <c r="A94" t="s">
        <v>115</v>
      </c>
      <c r="B94">
        <v>20401</v>
      </c>
      <c r="C94" t="s">
        <v>110</v>
      </c>
      <c r="D94">
        <v>1</v>
      </c>
      <c r="E94">
        <v>8</v>
      </c>
      <c r="F94">
        <v>37936</v>
      </c>
      <c r="G94">
        <v>35037936</v>
      </c>
      <c r="H94" t="s">
        <v>13112</v>
      </c>
      <c r="I94">
        <v>606</v>
      </c>
      <c r="J94" t="s">
        <v>774</v>
      </c>
      <c r="K94" t="s">
        <v>913</v>
      </c>
      <c r="L94">
        <v>1</v>
      </c>
      <c r="M94" t="s">
        <v>776</v>
      </c>
      <c r="N94">
        <v>13457040</v>
      </c>
      <c r="O94" t="s">
        <v>92</v>
      </c>
      <c r="P94" t="s">
        <v>13113</v>
      </c>
      <c r="Q94">
        <v>195</v>
      </c>
      <c r="R94">
        <v>19</v>
      </c>
      <c r="S94">
        <v>34551315</v>
      </c>
      <c r="T94">
        <v>34636615</v>
      </c>
      <c r="U94" t="s">
        <v>13114</v>
      </c>
      <c r="V94">
        <v>1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112</v>
      </c>
      <c r="AE94" s="2">
        <v>108</v>
      </c>
      <c r="AF94" s="2">
        <v>130</v>
      </c>
      <c r="AG94" s="2">
        <v>135</v>
      </c>
      <c r="AH94" s="2">
        <v>109</v>
      </c>
      <c r="AI94" s="2">
        <v>90</v>
      </c>
      <c r="AJ94" s="2">
        <v>119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5</v>
      </c>
      <c r="BM94" s="2">
        <v>5</v>
      </c>
      <c r="BN94" s="2">
        <v>6</v>
      </c>
      <c r="BO94" s="2">
        <v>5</v>
      </c>
      <c r="BP94" s="2">
        <v>5</v>
      </c>
      <c r="BQ94" s="2">
        <v>5</v>
      </c>
      <c r="BR94" s="2">
        <v>7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0</v>
      </c>
      <c r="CD94" s="2">
        <v>0</v>
      </c>
      <c r="CE94" s="2">
        <v>0</v>
      </c>
      <c r="CF94" s="2">
        <v>0</v>
      </c>
      <c r="CG94" s="2">
        <v>0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</row>
    <row r="95" spans="1:90" x14ac:dyDescent="0.25">
      <c r="A95" t="s">
        <v>115</v>
      </c>
      <c r="B95">
        <v>20401</v>
      </c>
      <c r="C95" t="s">
        <v>110</v>
      </c>
      <c r="D95">
        <v>1</v>
      </c>
      <c r="E95">
        <v>8</v>
      </c>
      <c r="F95">
        <v>913625</v>
      </c>
      <c r="G95">
        <v>35913625</v>
      </c>
      <c r="H95" t="s">
        <v>9199</v>
      </c>
      <c r="I95">
        <v>606</v>
      </c>
      <c r="J95" t="s">
        <v>774</v>
      </c>
      <c r="K95" t="s">
        <v>9024</v>
      </c>
      <c r="L95">
        <v>1</v>
      </c>
      <c r="M95" t="s">
        <v>776</v>
      </c>
      <c r="N95">
        <v>13454460</v>
      </c>
      <c r="O95" t="s">
        <v>92</v>
      </c>
      <c r="P95" t="s">
        <v>9200</v>
      </c>
      <c r="Q95">
        <v>751</v>
      </c>
      <c r="R95">
        <v>19</v>
      </c>
      <c r="S95">
        <v>34580453</v>
      </c>
      <c r="T95">
        <v>34581585</v>
      </c>
      <c r="U95" t="s">
        <v>9201</v>
      </c>
      <c r="V95">
        <v>1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46</v>
      </c>
      <c r="AD95" s="2">
        <v>90</v>
      </c>
      <c r="AE95" s="2">
        <v>69</v>
      </c>
      <c r="AF95" s="2">
        <v>58</v>
      </c>
      <c r="AG95" s="2">
        <v>46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13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2</v>
      </c>
      <c r="BL95" s="2">
        <v>6</v>
      </c>
      <c r="BM95" s="2">
        <v>5</v>
      </c>
      <c r="BN95" s="2">
        <v>4</v>
      </c>
      <c r="BO95" s="2">
        <v>4</v>
      </c>
      <c r="BP95" s="2">
        <v>0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 s="2">
        <v>0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3</v>
      </c>
    </row>
    <row r="96" spans="1:90" x14ac:dyDescent="0.25">
      <c r="A96" t="s">
        <v>115</v>
      </c>
      <c r="B96">
        <v>20401</v>
      </c>
      <c r="C96" t="s">
        <v>110</v>
      </c>
      <c r="D96">
        <v>1</v>
      </c>
      <c r="E96">
        <v>8</v>
      </c>
      <c r="F96">
        <v>17164</v>
      </c>
      <c r="G96">
        <v>35017164</v>
      </c>
      <c r="H96" t="s">
        <v>8419</v>
      </c>
      <c r="I96">
        <v>165</v>
      </c>
      <c r="J96" t="s">
        <v>110</v>
      </c>
      <c r="K96" t="s">
        <v>8420</v>
      </c>
      <c r="L96">
        <v>1</v>
      </c>
      <c r="M96" t="s">
        <v>110</v>
      </c>
      <c r="N96">
        <v>13466044</v>
      </c>
      <c r="O96" t="s">
        <v>92</v>
      </c>
      <c r="P96" t="s">
        <v>8421</v>
      </c>
      <c r="Q96">
        <v>449</v>
      </c>
      <c r="R96">
        <v>19</v>
      </c>
      <c r="S96">
        <v>34063585</v>
      </c>
      <c r="T96">
        <v>34611131</v>
      </c>
      <c r="U96" t="s">
        <v>8422</v>
      </c>
      <c r="V96">
        <v>1</v>
      </c>
      <c r="W96" s="2">
        <v>0</v>
      </c>
      <c r="X96" s="2">
        <v>0</v>
      </c>
      <c r="Y96" s="2">
        <v>50</v>
      </c>
      <c r="Z96" s="2">
        <v>54</v>
      </c>
      <c r="AA96" s="2">
        <v>53</v>
      </c>
      <c r="AB96" s="2">
        <v>69</v>
      </c>
      <c r="AC96" s="2">
        <v>31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2</v>
      </c>
      <c r="BE96" s="2">
        <v>0</v>
      </c>
      <c r="BF96" s="2">
        <v>0</v>
      </c>
      <c r="BG96" s="2">
        <v>3</v>
      </c>
      <c r="BH96" s="2">
        <v>3</v>
      </c>
      <c r="BI96" s="2">
        <v>3</v>
      </c>
      <c r="BJ96" s="2">
        <v>5</v>
      </c>
      <c r="BK96" s="2">
        <v>1</v>
      </c>
      <c r="BL96" s="2">
        <v>0</v>
      </c>
      <c r="BM96" s="2">
        <v>0</v>
      </c>
      <c r="BN96" s="2">
        <v>0</v>
      </c>
      <c r="BO96" s="2">
        <v>0</v>
      </c>
      <c r="BP96" s="2">
        <v>0</v>
      </c>
      <c r="BQ96" s="2"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2">
        <v>0</v>
      </c>
      <c r="CC96" s="2">
        <v>0</v>
      </c>
      <c r="CD96" s="2">
        <v>0</v>
      </c>
      <c r="CE96" s="2">
        <v>0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0</v>
      </c>
      <c r="CL96" s="2">
        <v>1</v>
      </c>
    </row>
    <row r="97" spans="1:90" x14ac:dyDescent="0.25">
      <c r="A97" t="s">
        <v>115</v>
      </c>
      <c r="B97">
        <v>20401</v>
      </c>
      <c r="C97" t="s">
        <v>110</v>
      </c>
      <c r="D97">
        <v>1</v>
      </c>
      <c r="E97">
        <v>8</v>
      </c>
      <c r="F97">
        <v>17322</v>
      </c>
      <c r="G97">
        <v>35017322</v>
      </c>
      <c r="H97" t="s">
        <v>17927</v>
      </c>
      <c r="I97">
        <v>165</v>
      </c>
      <c r="J97" t="s">
        <v>110</v>
      </c>
      <c r="K97" t="s">
        <v>915</v>
      </c>
      <c r="L97">
        <v>1</v>
      </c>
      <c r="M97" t="s">
        <v>110</v>
      </c>
      <c r="N97">
        <v>13472250</v>
      </c>
      <c r="O97" t="s">
        <v>92</v>
      </c>
      <c r="P97" t="s">
        <v>17928</v>
      </c>
      <c r="Q97">
        <v>275</v>
      </c>
      <c r="R97">
        <v>19</v>
      </c>
      <c r="S97">
        <v>34684965</v>
      </c>
      <c r="T97">
        <v>34686163</v>
      </c>
      <c r="U97" t="s">
        <v>17929</v>
      </c>
      <c r="V97">
        <v>1</v>
      </c>
      <c r="W97" s="2">
        <v>0</v>
      </c>
      <c r="X97" s="2">
        <v>0</v>
      </c>
      <c r="Y97" s="2">
        <v>39</v>
      </c>
      <c r="Z97" s="2">
        <v>31</v>
      </c>
      <c r="AA97" s="2">
        <v>44</v>
      </c>
      <c r="AB97" s="2">
        <v>31</v>
      </c>
      <c r="AC97" s="2">
        <v>39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3</v>
      </c>
      <c r="BH97" s="2">
        <v>2</v>
      </c>
      <c r="BI97" s="2">
        <v>3</v>
      </c>
      <c r="BJ97" s="2">
        <v>1</v>
      </c>
      <c r="BK97" s="2">
        <v>3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</row>
    <row r="98" spans="1:90" x14ac:dyDescent="0.25">
      <c r="A98" t="s">
        <v>115</v>
      </c>
      <c r="B98">
        <v>20401</v>
      </c>
      <c r="C98" t="s">
        <v>110</v>
      </c>
      <c r="D98">
        <v>1</v>
      </c>
      <c r="E98">
        <v>8</v>
      </c>
      <c r="F98">
        <v>17309</v>
      </c>
      <c r="G98">
        <v>35017309</v>
      </c>
      <c r="H98" t="s">
        <v>1189</v>
      </c>
      <c r="I98">
        <v>482</v>
      </c>
      <c r="J98" t="s">
        <v>135</v>
      </c>
      <c r="K98" t="s">
        <v>91</v>
      </c>
      <c r="L98">
        <v>1</v>
      </c>
      <c r="M98" t="s">
        <v>135</v>
      </c>
      <c r="N98">
        <v>13460000</v>
      </c>
      <c r="O98" t="s">
        <v>92</v>
      </c>
      <c r="P98" t="s">
        <v>1190</v>
      </c>
      <c r="Q98">
        <v>500</v>
      </c>
      <c r="R98">
        <v>19</v>
      </c>
      <c r="S98">
        <v>34661245</v>
      </c>
      <c r="T98">
        <v>34662983</v>
      </c>
      <c r="U98" t="s">
        <v>1191</v>
      </c>
      <c r="V98">
        <v>1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94</v>
      </c>
      <c r="AE98" s="2">
        <v>67</v>
      </c>
      <c r="AF98" s="2">
        <v>107</v>
      </c>
      <c r="AG98" s="2">
        <v>106</v>
      </c>
      <c r="AH98" s="2">
        <v>110</v>
      </c>
      <c r="AI98" s="2">
        <v>137</v>
      </c>
      <c r="AJ98" s="2">
        <v>144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166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5</v>
      </c>
      <c r="BM98" s="2">
        <v>4</v>
      </c>
      <c r="BN98" s="2">
        <v>4</v>
      </c>
      <c r="BO98" s="2">
        <v>3</v>
      </c>
      <c r="BP98" s="2">
        <v>5</v>
      </c>
      <c r="BQ98" s="2">
        <v>5</v>
      </c>
      <c r="BR98" s="2">
        <v>6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2">
        <v>0</v>
      </c>
      <c r="CB98" s="2">
        <v>0</v>
      </c>
      <c r="CC98" s="2">
        <v>0</v>
      </c>
      <c r="CD98" s="2">
        <v>0</v>
      </c>
      <c r="CE98" s="2">
        <v>0</v>
      </c>
      <c r="CF98" s="2">
        <v>0</v>
      </c>
      <c r="CG98" s="2">
        <v>0</v>
      </c>
      <c r="CH98" s="2">
        <v>0</v>
      </c>
      <c r="CI98" s="2">
        <v>0</v>
      </c>
      <c r="CJ98" s="2">
        <v>0</v>
      </c>
      <c r="CK98" s="2">
        <v>9</v>
      </c>
      <c r="CL98" s="2">
        <v>0</v>
      </c>
    </row>
    <row r="99" spans="1:90" x14ac:dyDescent="0.25">
      <c r="A99" t="s">
        <v>115</v>
      </c>
      <c r="B99">
        <v>20401</v>
      </c>
      <c r="C99" t="s">
        <v>110</v>
      </c>
      <c r="D99">
        <v>1</v>
      </c>
      <c r="E99">
        <v>8</v>
      </c>
      <c r="F99">
        <v>17224</v>
      </c>
      <c r="G99">
        <v>35017224</v>
      </c>
      <c r="H99" t="s">
        <v>18030</v>
      </c>
      <c r="I99">
        <v>165</v>
      </c>
      <c r="J99" t="s">
        <v>110</v>
      </c>
      <c r="K99" t="s">
        <v>1252</v>
      </c>
      <c r="L99">
        <v>1</v>
      </c>
      <c r="M99" t="s">
        <v>110</v>
      </c>
      <c r="N99">
        <v>13466320</v>
      </c>
      <c r="O99" t="s">
        <v>92</v>
      </c>
      <c r="P99" t="s">
        <v>2578</v>
      </c>
      <c r="Q99">
        <v>550</v>
      </c>
      <c r="R99">
        <v>19</v>
      </c>
      <c r="S99">
        <v>34062162</v>
      </c>
      <c r="T99">
        <v>34618068</v>
      </c>
      <c r="U99" t="s">
        <v>18129</v>
      </c>
      <c r="V99">
        <v>1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174</v>
      </c>
      <c r="AI99" s="2">
        <v>154</v>
      </c>
      <c r="AJ99" s="2">
        <v>146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8</v>
      </c>
      <c r="BQ99" s="2">
        <v>5</v>
      </c>
      <c r="BR99" s="2">
        <v>4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</row>
    <row r="100" spans="1:90" x14ac:dyDescent="0.25">
      <c r="A100" t="s">
        <v>115</v>
      </c>
      <c r="B100">
        <v>20401</v>
      </c>
      <c r="C100" t="s">
        <v>110</v>
      </c>
      <c r="D100">
        <v>1</v>
      </c>
      <c r="E100">
        <v>8</v>
      </c>
      <c r="F100">
        <v>905574</v>
      </c>
      <c r="G100">
        <v>35905574</v>
      </c>
      <c r="H100" t="s">
        <v>17532</v>
      </c>
      <c r="I100">
        <v>482</v>
      </c>
      <c r="J100" t="s">
        <v>135</v>
      </c>
      <c r="K100" t="s">
        <v>5926</v>
      </c>
      <c r="L100">
        <v>1</v>
      </c>
      <c r="M100" t="s">
        <v>135</v>
      </c>
      <c r="N100">
        <v>13460000</v>
      </c>
      <c r="O100" t="s">
        <v>92</v>
      </c>
      <c r="P100" t="s">
        <v>12010</v>
      </c>
      <c r="Q100">
        <v>399</v>
      </c>
      <c r="R100">
        <v>19</v>
      </c>
      <c r="S100">
        <v>34661040</v>
      </c>
      <c r="T100">
        <v>34661075</v>
      </c>
      <c r="U100" t="s">
        <v>17533</v>
      </c>
      <c r="V100">
        <v>1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106</v>
      </c>
      <c r="AE100" s="2">
        <v>54</v>
      </c>
      <c r="AF100" s="2">
        <v>94</v>
      </c>
      <c r="AG100" s="2">
        <v>124</v>
      </c>
      <c r="AH100" s="2">
        <v>121</v>
      </c>
      <c r="AI100" s="2">
        <v>92</v>
      </c>
      <c r="AJ100" s="2">
        <v>135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>
        <v>0</v>
      </c>
      <c r="BK100" s="2">
        <v>0</v>
      </c>
      <c r="BL100" s="2">
        <v>3</v>
      </c>
      <c r="BM100" s="2">
        <v>3</v>
      </c>
      <c r="BN100" s="2">
        <v>4</v>
      </c>
      <c r="BO100" s="2">
        <v>5</v>
      </c>
      <c r="BP100" s="2">
        <v>5</v>
      </c>
      <c r="BQ100" s="2">
        <v>4</v>
      </c>
      <c r="BR100" s="2">
        <v>5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0</v>
      </c>
      <c r="CC100" s="2">
        <v>0</v>
      </c>
      <c r="CD100" s="2">
        <v>0</v>
      </c>
      <c r="CE100" s="2">
        <v>0</v>
      </c>
      <c r="CF100" s="2">
        <v>0</v>
      </c>
      <c r="CG100" s="2">
        <v>0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</row>
    <row r="101" spans="1:90" x14ac:dyDescent="0.25">
      <c r="A101" t="s">
        <v>115</v>
      </c>
      <c r="B101">
        <v>20401</v>
      </c>
      <c r="C101" t="s">
        <v>110</v>
      </c>
      <c r="D101">
        <v>1</v>
      </c>
      <c r="E101">
        <v>8</v>
      </c>
      <c r="F101">
        <v>49918</v>
      </c>
      <c r="G101">
        <v>35049918</v>
      </c>
      <c r="H101" t="s">
        <v>7225</v>
      </c>
      <c r="I101">
        <v>606</v>
      </c>
      <c r="J101" t="s">
        <v>774</v>
      </c>
      <c r="K101" t="s">
        <v>7226</v>
      </c>
      <c r="L101">
        <v>1</v>
      </c>
      <c r="M101" t="s">
        <v>776</v>
      </c>
      <c r="N101">
        <v>13451192</v>
      </c>
      <c r="O101" t="s">
        <v>92</v>
      </c>
      <c r="P101" t="s">
        <v>7227</v>
      </c>
      <c r="Q101">
        <v>240</v>
      </c>
      <c r="R101">
        <v>19</v>
      </c>
      <c r="S101">
        <v>34551223</v>
      </c>
      <c r="T101">
        <v>34636250</v>
      </c>
      <c r="U101" t="s">
        <v>7228</v>
      </c>
      <c r="V101">
        <v>1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93</v>
      </c>
      <c r="AE101" s="2">
        <v>75</v>
      </c>
      <c r="AF101" s="2">
        <v>62</v>
      </c>
      <c r="AG101" s="2">
        <v>52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>
        <v>0</v>
      </c>
      <c r="BK101" s="2">
        <v>0</v>
      </c>
      <c r="BL101" s="2">
        <v>4</v>
      </c>
      <c r="BM101" s="2">
        <v>4</v>
      </c>
      <c r="BN101" s="2">
        <v>4</v>
      </c>
      <c r="BO101" s="2">
        <v>2</v>
      </c>
      <c r="BP101" s="2">
        <v>0</v>
      </c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</row>
    <row r="102" spans="1:90" x14ac:dyDescent="0.25">
      <c r="A102" t="s">
        <v>115</v>
      </c>
      <c r="B102">
        <v>20401</v>
      </c>
      <c r="C102" t="s">
        <v>110</v>
      </c>
      <c r="D102">
        <v>1</v>
      </c>
      <c r="E102">
        <v>8</v>
      </c>
      <c r="F102">
        <v>909324</v>
      </c>
      <c r="G102">
        <v>35909324</v>
      </c>
      <c r="H102" t="s">
        <v>5465</v>
      </c>
      <c r="I102">
        <v>606</v>
      </c>
      <c r="J102" t="s">
        <v>774</v>
      </c>
      <c r="K102" t="s">
        <v>2562</v>
      </c>
      <c r="L102">
        <v>1</v>
      </c>
      <c r="M102" t="s">
        <v>776</v>
      </c>
      <c r="N102">
        <v>13454028</v>
      </c>
      <c r="O102" t="s">
        <v>92</v>
      </c>
      <c r="P102" t="s">
        <v>5466</v>
      </c>
      <c r="Q102">
        <v>451</v>
      </c>
      <c r="R102">
        <v>19</v>
      </c>
      <c r="S102">
        <v>34584176</v>
      </c>
      <c r="T102">
        <v>34589046</v>
      </c>
      <c r="U102" t="s">
        <v>5467</v>
      </c>
      <c r="V102">
        <v>1</v>
      </c>
      <c r="W102" s="2">
        <v>0</v>
      </c>
      <c r="X102" s="2">
        <v>0</v>
      </c>
      <c r="Y102" s="2">
        <v>43</v>
      </c>
      <c r="Z102" s="2">
        <v>61</v>
      </c>
      <c r="AA102" s="2">
        <v>44</v>
      </c>
      <c r="AB102" s="2">
        <v>45</v>
      </c>
      <c r="AC102" s="2">
        <v>59</v>
      </c>
      <c r="AD102" s="2">
        <v>72</v>
      </c>
      <c r="AE102" s="2">
        <v>82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2</v>
      </c>
      <c r="BH102" s="2">
        <v>4</v>
      </c>
      <c r="BI102" s="2">
        <v>2</v>
      </c>
      <c r="BJ102" s="2">
        <v>2</v>
      </c>
      <c r="BK102" s="2">
        <v>3</v>
      </c>
      <c r="BL102" s="2">
        <v>3</v>
      </c>
      <c r="BM102" s="2">
        <v>4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</row>
    <row r="103" spans="1:90" x14ac:dyDescent="0.25">
      <c r="A103" t="s">
        <v>115</v>
      </c>
      <c r="B103">
        <v>20401</v>
      </c>
      <c r="C103" t="s">
        <v>110</v>
      </c>
      <c r="D103">
        <v>1</v>
      </c>
      <c r="E103">
        <v>8</v>
      </c>
      <c r="F103">
        <v>17012</v>
      </c>
      <c r="G103">
        <v>35017012</v>
      </c>
      <c r="H103" t="s">
        <v>3669</v>
      </c>
      <c r="I103">
        <v>606</v>
      </c>
      <c r="J103" t="s">
        <v>774</v>
      </c>
      <c r="K103" t="s">
        <v>91</v>
      </c>
      <c r="L103">
        <v>1</v>
      </c>
      <c r="M103" t="s">
        <v>776</v>
      </c>
      <c r="N103">
        <v>13450041</v>
      </c>
      <c r="O103" t="s">
        <v>102</v>
      </c>
      <c r="P103" t="s">
        <v>3670</v>
      </c>
      <c r="Q103">
        <v>67</v>
      </c>
      <c r="R103">
        <v>19</v>
      </c>
      <c r="S103">
        <v>34552103</v>
      </c>
      <c r="T103">
        <v>34636815</v>
      </c>
      <c r="U103" t="s">
        <v>3671</v>
      </c>
      <c r="V103">
        <v>1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107</v>
      </c>
      <c r="AE103" s="2">
        <v>89</v>
      </c>
      <c r="AF103" s="2">
        <v>85</v>
      </c>
      <c r="AG103" s="2">
        <v>102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97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497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5</v>
      </c>
      <c r="BM103" s="2">
        <v>3</v>
      </c>
      <c r="BN103" s="2">
        <v>6</v>
      </c>
      <c r="BO103" s="2">
        <v>6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8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0</v>
      </c>
      <c r="CK103" s="2">
        <v>28</v>
      </c>
      <c r="CL103" s="2">
        <v>0</v>
      </c>
    </row>
    <row r="104" spans="1:90" x14ac:dyDescent="0.25">
      <c r="A104" t="s">
        <v>115</v>
      </c>
      <c r="B104">
        <v>20401</v>
      </c>
      <c r="C104" t="s">
        <v>110</v>
      </c>
      <c r="D104">
        <v>1</v>
      </c>
      <c r="E104">
        <v>8</v>
      </c>
      <c r="F104">
        <v>16986</v>
      </c>
      <c r="G104">
        <v>35016986</v>
      </c>
      <c r="H104" t="s">
        <v>11268</v>
      </c>
      <c r="I104">
        <v>606</v>
      </c>
      <c r="J104" t="s">
        <v>774</v>
      </c>
      <c r="K104" t="s">
        <v>428</v>
      </c>
      <c r="L104">
        <v>1</v>
      </c>
      <c r="M104" t="s">
        <v>776</v>
      </c>
      <c r="N104">
        <v>13456034</v>
      </c>
      <c r="O104" t="s">
        <v>92</v>
      </c>
      <c r="P104" t="s">
        <v>11269</v>
      </c>
      <c r="Q104">
        <v>86</v>
      </c>
      <c r="R104">
        <v>19</v>
      </c>
      <c r="S104">
        <v>34552553</v>
      </c>
      <c r="T104">
        <v>34636917</v>
      </c>
      <c r="U104" t="s">
        <v>11270</v>
      </c>
      <c r="V104">
        <v>1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71</v>
      </c>
      <c r="AE104" s="2">
        <v>57</v>
      </c>
      <c r="AF104" s="2">
        <v>48</v>
      </c>
      <c r="AG104" s="2">
        <v>63</v>
      </c>
      <c r="AH104" s="2">
        <v>85</v>
      </c>
      <c r="AI104" s="2">
        <v>70</v>
      </c>
      <c r="AJ104" s="2">
        <v>64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25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0</v>
      </c>
      <c r="BK104" s="2">
        <v>0</v>
      </c>
      <c r="BL104" s="2">
        <v>5</v>
      </c>
      <c r="BM104" s="2">
        <v>3</v>
      </c>
      <c r="BN104" s="2">
        <v>4</v>
      </c>
      <c r="BO104" s="2">
        <v>4</v>
      </c>
      <c r="BP104" s="2">
        <v>5</v>
      </c>
      <c r="BQ104" s="2">
        <v>6</v>
      </c>
      <c r="BR104" s="2">
        <v>2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0</v>
      </c>
      <c r="CL104" s="2">
        <v>6</v>
      </c>
    </row>
    <row r="105" spans="1:90" x14ac:dyDescent="0.25">
      <c r="A105" t="s">
        <v>115</v>
      </c>
      <c r="B105">
        <v>20401</v>
      </c>
      <c r="C105" t="s">
        <v>110</v>
      </c>
      <c r="D105">
        <v>1</v>
      </c>
      <c r="E105">
        <v>8</v>
      </c>
      <c r="F105">
        <v>919160</v>
      </c>
      <c r="G105">
        <v>35919160</v>
      </c>
      <c r="H105" t="s">
        <v>13522</v>
      </c>
      <c r="I105">
        <v>606</v>
      </c>
      <c r="J105" t="s">
        <v>774</v>
      </c>
      <c r="K105" t="s">
        <v>3698</v>
      </c>
      <c r="L105">
        <v>1</v>
      </c>
      <c r="M105" t="s">
        <v>776</v>
      </c>
      <c r="N105">
        <v>13454206</v>
      </c>
      <c r="O105" t="s">
        <v>92</v>
      </c>
      <c r="P105" t="s">
        <v>13523</v>
      </c>
      <c r="Q105">
        <v>500</v>
      </c>
      <c r="R105">
        <v>19</v>
      </c>
      <c r="S105">
        <v>34581233</v>
      </c>
      <c r="T105">
        <v>34582658</v>
      </c>
      <c r="U105" t="s">
        <v>13524</v>
      </c>
      <c r="V105">
        <v>1</v>
      </c>
      <c r="W105" s="2">
        <v>0</v>
      </c>
      <c r="X105" s="2">
        <v>0</v>
      </c>
      <c r="Y105" s="2">
        <v>54</v>
      </c>
      <c r="Z105" s="2">
        <v>49</v>
      </c>
      <c r="AA105" s="2">
        <v>55</v>
      </c>
      <c r="AB105" s="2">
        <v>50</v>
      </c>
      <c r="AC105" s="2">
        <v>45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2</v>
      </c>
      <c r="BE105" s="2">
        <v>0</v>
      </c>
      <c r="BF105" s="2">
        <v>0</v>
      </c>
      <c r="BG105" s="2">
        <v>2</v>
      </c>
      <c r="BH105" s="2">
        <v>2</v>
      </c>
      <c r="BI105" s="2">
        <v>3</v>
      </c>
      <c r="BJ105" s="2">
        <v>2</v>
      </c>
      <c r="BK105" s="2">
        <v>3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2">
        <v>0</v>
      </c>
      <c r="CC105" s="2">
        <v>0</v>
      </c>
      <c r="CD105" s="2">
        <v>0</v>
      </c>
      <c r="CE105" s="2">
        <v>0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1</v>
      </c>
    </row>
    <row r="106" spans="1:90" x14ac:dyDescent="0.25">
      <c r="A106" t="s">
        <v>115</v>
      </c>
      <c r="B106">
        <v>20401</v>
      </c>
      <c r="C106" t="s">
        <v>110</v>
      </c>
      <c r="D106">
        <v>1</v>
      </c>
      <c r="E106">
        <v>8</v>
      </c>
      <c r="F106">
        <v>17073</v>
      </c>
      <c r="G106">
        <v>35017073</v>
      </c>
      <c r="H106" t="s">
        <v>1513</v>
      </c>
      <c r="I106">
        <v>606</v>
      </c>
      <c r="J106" t="s">
        <v>774</v>
      </c>
      <c r="K106" t="s">
        <v>1514</v>
      </c>
      <c r="L106">
        <v>1</v>
      </c>
      <c r="M106" t="s">
        <v>776</v>
      </c>
      <c r="N106">
        <v>13451036</v>
      </c>
      <c r="O106" t="s">
        <v>92</v>
      </c>
      <c r="P106" t="s">
        <v>1515</v>
      </c>
      <c r="Q106">
        <v>173</v>
      </c>
      <c r="R106">
        <v>19</v>
      </c>
      <c r="S106">
        <v>34554853</v>
      </c>
      <c r="T106">
        <v>34637015</v>
      </c>
      <c r="U106" t="s">
        <v>1516</v>
      </c>
      <c r="V106">
        <v>1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54</v>
      </c>
      <c r="AE106" s="2">
        <v>45</v>
      </c>
      <c r="AF106" s="2">
        <v>54</v>
      </c>
      <c r="AG106" s="2">
        <v>27</v>
      </c>
      <c r="AH106" s="2">
        <v>38</v>
      </c>
      <c r="AI106" s="2">
        <v>41</v>
      </c>
      <c r="AJ106" s="2">
        <v>33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14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4</v>
      </c>
      <c r="BM106" s="2">
        <v>4</v>
      </c>
      <c r="BN106" s="2">
        <v>4</v>
      </c>
      <c r="BO106" s="2">
        <v>2</v>
      </c>
      <c r="BP106" s="2">
        <v>2</v>
      </c>
      <c r="BQ106" s="2">
        <v>3</v>
      </c>
      <c r="BR106" s="2">
        <v>2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2">
        <v>0</v>
      </c>
      <c r="CC106" s="2">
        <v>0</v>
      </c>
      <c r="CD106" s="2">
        <v>0</v>
      </c>
      <c r="CE106" s="2">
        <v>0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2">
        <v>0</v>
      </c>
      <c r="CL106" s="2">
        <v>4</v>
      </c>
    </row>
    <row r="107" spans="1:90" x14ac:dyDescent="0.25">
      <c r="A107" t="s">
        <v>115</v>
      </c>
      <c r="B107">
        <v>20401</v>
      </c>
      <c r="C107" t="s">
        <v>110</v>
      </c>
      <c r="D107">
        <v>1</v>
      </c>
      <c r="E107">
        <v>8</v>
      </c>
      <c r="F107">
        <v>11873</v>
      </c>
      <c r="G107">
        <v>35011873</v>
      </c>
      <c r="H107" t="s">
        <v>5577</v>
      </c>
      <c r="I107">
        <v>165</v>
      </c>
      <c r="J107" t="s">
        <v>110</v>
      </c>
      <c r="K107" t="s">
        <v>5578</v>
      </c>
      <c r="L107">
        <v>1</v>
      </c>
      <c r="M107" t="s">
        <v>110</v>
      </c>
      <c r="N107">
        <v>13469305</v>
      </c>
      <c r="O107" t="s">
        <v>92</v>
      </c>
      <c r="P107" t="s">
        <v>5579</v>
      </c>
      <c r="Q107" t="s">
        <v>127</v>
      </c>
      <c r="R107">
        <v>19</v>
      </c>
      <c r="S107">
        <v>34055664</v>
      </c>
      <c r="T107">
        <v>34068420</v>
      </c>
      <c r="U107" t="s">
        <v>5580</v>
      </c>
      <c r="V107">
        <v>1</v>
      </c>
      <c r="W107" s="2">
        <v>0</v>
      </c>
      <c r="X107" s="2">
        <v>0</v>
      </c>
      <c r="Y107" s="2">
        <v>76</v>
      </c>
      <c r="Z107" s="2">
        <v>65</v>
      </c>
      <c r="AA107" s="2">
        <v>56</v>
      </c>
      <c r="AB107" s="2">
        <v>39</v>
      </c>
      <c r="AC107" s="2">
        <v>60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3</v>
      </c>
      <c r="BH107" s="2">
        <v>5</v>
      </c>
      <c r="BI107" s="2">
        <v>2</v>
      </c>
      <c r="BJ107" s="2">
        <v>2</v>
      </c>
      <c r="BK107" s="2">
        <v>3</v>
      </c>
      <c r="BL107" s="2">
        <v>0</v>
      </c>
      <c r="BM107" s="2">
        <v>0</v>
      </c>
      <c r="BN107" s="2">
        <v>0</v>
      </c>
      <c r="BO107" s="2">
        <v>0</v>
      </c>
      <c r="BP107" s="2">
        <v>0</v>
      </c>
      <c r="BQ107" s="2">
        <v>0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0</v>
      </c>
      <c r="CB107" s="2">
        <v>0</v>
      </c>
      <c r="CC107" s="2">
        <v>0</v>
      </c>
      <c r="CD107" s="2">
        <v>0</v>
      </c>
      <c r="CE107" s="2">
        <v>0</v>
      </c>
      <c r="CF107" s="2">
        <v>0</v>
      </c>
      <c r="CG107" s="2">
        <v>0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</row>
    <row r="108" spans="1:90" x14ac:dyDescent="0.25">
      <c r="A108" t="s">
        <v>115</v>
      </c>
      <c r="B108">
        <v>20401</v>
      </c>
      <c r="C108" t="s">
        <v>110</v>
      </c>
      <c r="D108">
        <v>1</v>
      </c>
      <c r="E108">
        <v>8</v>
      </c>
      <c r="F108">
        <v>922961</v>
      </c>
      <c r="G108">
        <v>35922961</v>
      </c>
      <c r="H108" t="s">
        <v>13558</v>
      </c>
      <c r="I108">
        <v>606</v>
      </c>
      <c r="J108" t="s">
        <v>774</v>
      </c>
      <c r="K108" t="s">
        <v>10097</v>
      </c>
      <c r="L108">
        <v>1</v>
      </c>
      <c r="M108" t="s">
        <v>776</v>
      </c>
      <c r="N108">
        <v>13458221</v>
      </c>
      <c r="O108" t="s">
        <v>92</v>
      </c>
      <c r="P108" t="s">
        <v>13559</v>
      </c>
      <c r="Q108">
        <v>50</v>
      </c>
      <c r="R108">
        <v>19</v>
      </c>
      <c r="S108">
        <v>34551677</v>
      </c>
      <c r="T108">
        <v>34635478</v>
      </c>
      <c r="U108" t="s">
        <v>13560</v>
      </c>
      <c r="V108">
        <v>1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37</v>
      </c>
      <c r="AE108" s="2">
        <v>34</v>
      </c>
      <c r="AF108" s="2">
        <v>51</v>
      </c>
      <c r="AG108" s="2">
        <v>47</v>
      </c>
      <c r="AH108" s="2">
        <v>77</v>
      </c>
      <c r="AI108" s="2">
        <v>63</v>
      </c>
      <c r="AJ108" s="2">
        <v>50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60</v>
      </c>
      <c r="BD108" s="2">
        <v>0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>
        <v>0</v>
      </c>
      <c r="BK108" s="2">
        <v>0</v>
      </c>
      <c r="BL108" s="2">
        <v>2</v>
      </c>
      <c r="BM108" s="2">
        <v>4</v>
      </c>
      <c r="BN108" s="2">
        <v>3</v>
      </c>
      <c r="BO108" s="2">
        <v>3</v>
      </c>
      <c r="BP108" s="2">
        <v>4</v>
      </c>
      <c r="BQ108" s="2">
        <v>3</v>
      </c>
      <c r="BR108" s="2">
        <v>3</v>
      </c>
      <c r="BS108" s="2">
        <v>0</v>
      </c>
      <c r="BT108" s="2">
        <v>0</v>
      </c>
      <c r="BU108" s="2">
        <v>0</v>
      </c>
      <c r="BV108" s="2">
        <v>0</v>
      </c>
      <c r="BW108" s="2">
        <v>0</v>
      </c>
      <c r="BX108" s="2">
        <v>0</v>
      </c>
      <c r="BY108" s="2">
        <v>0</v>
      </c>
      <c r="BZ108" s="2">
        <v>0</v>
      </c>
      <c r="CA108" s="2">
        <v>0</v>
      </c>
      <c r="CB108" s="2">
        <v>0</v>
      </c>
      <c r="CC108" s="2">
        <v>0</v>
      </c>
      <c r="CD108" s="2">
        <v>0</v>
      </c>
      <c r="CE108" s="2">
        <v>0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5</v>
      </c>
      <c r="CL108" s="2">
        <v>0</v>
      </c>
    </row>
    <row r="109" spans="1:90" x14ac:dyDescent="0.25">
      <c r="A109" t="s">
        <v>115</v>
      </c>
      <c r="B109">
        <v>20401</v>
      </c>
      <c r="C109" t="s">
        <v>110</v>
      </c>
      <c r="D109">
        <v>1</v>
      </c>
      <c r="E109">
        <v>8</v>
      </c>
      <c r="F109">
        <v>17176</v>
      </c>
      <c r="G109">
        <v>35017176</v>
      </c>
      <c r="H109" t="s">
        <v>7163</v>
      </c>
      <c r="I109">
        <v>165</v>
      </c>
      <c r="J109" t="s">
        <v>110</v>
      </c>
      <c r="K109" t="s">
        <v>1004</v>
      </c>
      <c r="L109">
        <v>1</v>
      </c>
      <c r="M109" t="s">
        <v>110</v>
      </c>
      <c r="N109">
        <v>13468080</v>
      </c>
      <c r="O109" t="s">
        <v>92</v>
      </c>
      <c r="P109" t="s">
        <v>7164</v>
      </c>
      <c r="Q109">
        <v>495</v>
      </c>
      <c r="R109">
        <v>19</v>
      </c>
      <c r="S109">
        <v>34062238</v>
      </c>
      <c r="T109">
        <v>34618022</v>
      </c>
      <c r="U109" t="s">
        <v>7165</v>
      </c>
      <c r="V109">
        <v>1</v>
      </c>
      <c r="W109" s="2">
        <v>0</v>
      </c>
      <c r="X109" s="2">
        <v>0</v>
      </c>
      <c r="Y109" s="2">
        <v>23</v>
      </c>
      <c r="Z109" s="2">
        <v>40</v>
      </c>
      <c r="AA109" s="2">
        <v>44</v>
      </c>
      <c r="AB109" s="2">
        <v>40</v>
      </c>
      <c r="AC109" s="2">
        <v>48</v>
      </c>
      <c r="AD109" s="2">
        <v>109</v>
      </c>
      <c r="AE109" s="2">
        <v>99</v>
      </c>
      <c r="AF109" s="2">
        <v>89</v>
      </c>
      <c r="AG109" s="2">
        <v>70</v>
      </c>
      <c r="AH109" s="2">
        <v>172</v>
      </c>
      <c r="AI109" s="2">
        <v>113</v>
      </c>
      <c r="AJ109" s="2">
        <v>135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16</v>
      </c>
      <c r="BE109" s="2">
        <v>0</v>
      </c>
      <c r="BF109" s="2">
        <v>0</v>
      </c>
      <c r="BG109" s="2">
        <v>1</v>
      </c>
      <c r="BH109" s="2">
        <v>3</v>
      </c>
      <c r="BI109" s="2">
        <v>3</v>
      </c>
      <c r="BJ109" s="2">
        <v>3</v>
      </c>
      <c r="BK109" s="2">
        <v>4</v>
      </c>
      <c r="BL109" s="2">
        <v>6</v>
      </c>
      <c r="BM109" s="2">
        <v>3</v>
      </c>
      <c r="BN109" s="2">
        <v>5</v>
      </c>
      <c r="BO109" s="2">
        <v>4</v>
      </c>
      <c r="BP109" s="2">
        <v>8</v>
      </c>
      <c r="BQ109" s="2">
        <v>5</v>
      </c>
      <c r="BR109" s="2">
        <v>4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5</v>
      </c>
    </row>
    <row r="110" spans="1:90" x14ac:dyDescent="0.25">
      <c r="A110" t="s">
        <v>115</v>
      </c>
      <c r="B110">
        <v>20401</v>
      </c>
      <c r="C110" t="s">
        <v>110</v>
      </c>
      <c r="D110">
        <v>1</v>
      </c>
      <c r="E110">
        <v>8</v>
      </c>
      <c r="F110">
        <v>42481</v>
      </c>
      <c r="G110">
        <v>35042481</v>
      </c>
      <c r="H110" t="s">
        <v>4336</v>
      </c>
      <c r="I110">
        <v>165</v>
      </c>
      <c r="J110" t="s">
        <v>110</v>
      </c>
      <c r="K110" t="s">
        <v>4337</v>
      </c>
      <c r="L110">
        <v>1</v>
      </c>
      <c r="M110" t="s">
        <v>110</v>
      </c>
      <c r="N110">
        <v>13469410</v>
      </c>
      <c r="O110" t="s">
        <v>92</v>
      </c>
      <c r="P110" t="s">
        <v>4338</v>
      </c>
      <c r="Q110">
        <v>780</v>
      </c>
      <c r="R110">
        <v>19</v>
      </c>
      <c r="S110">
        <v>34617569</v>
      </c>
      <c r="T110">
        <v>34626034</v>
      </c>
      <c r="U110" t="s">
        <v>4339</v>
      </c>
      <c r="V110">
        <v>1</v>
      </c>
      <c r="W110" s="2">
        <v>0</v>
      </c>
      <c r="X110" s="2">
        <v>0</v>
      </c>
      <c r="Y110" s="2">
        <v>0</v>
      </c>
      <c r="Z110" s="2">
        <v>15</v>
      </c>
      <c r="AA110" s="2">
        <v>20</v>
      </c>
      <c r="AB110" s="2">
        <v>15</v>
      </c>
      <c r="AC110" s="2">
        <v>21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1</v>
      </c>
      <c r="BI110" s="2">
        <v>1</v>
      </c>
      <c r="BJ110" s="2">
        <v>2</v>
      </c>
      <c r="BK110" s="2">
        <v>2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</row>
    <row r="111" spans="1:90" x14ac:dyDescent="0.25">
      <c r="A111" t="s">
        <v>115</v>
      </c>
      <c r="B111">
        <v>20401</v>
      </c>
      <c r="C111" t="s">
        <v>110</v>
      </c>
      <c r="D111">
        <v>1</v>
      </c>
      <c r="E111">
        <v>8</v>
      </c>
      <c r="F111">
        <v>920599</v>
      </c>
      <c r="G111">
        <v>35920599</v>
      </c>
      <c r="H111" t="s">
        <v>16822</v>
      </c>
      <c r="I111">
        <v>606</v>
      </c>
      <c r="J111" t="s">
        <v>774</v>
      </c>
      <c r="K111" t="s">
        <v>6678</v>
      </c>
      <c r="L111">
        <v>1</v>
      </c>
      <c r="M111" t="s">
        <v>776</v>
      </c>
      <c r="N111">
        <v>13456550</v>
      </c>
      <c r="O111" t="s">
        <v>92</v>
      </c>
      <c r="P111" t="s">
        <v>16823</v>
      </c>
      <c r="Q111">
        <v>793</v>
      </c>
      <c r="R111">
        <v>19</v>
      </c>
      <c r="S111">
        <v>34583870</v>
      </c>
      <c r="T111">
        <v>34584415</v>
      </c>
      <c r="U111" t="s">
        <v>16824</v>
      </c>
      <c r="V111">
        <v>1</v>
      </c>
      <c r="W111" s="2">
        <v>0</v>
      </c>
      <c r="X111" s="2">
        <v>0</v>
      </c>
      <c r="Y111" s="2">
        <v>29</v>
      </c>
      <c r="Z111" s="2">
        <v>35</v>
      </c>
      <c r="AA111" s="2">
        <v>29</v>
      </c>
      <c r="AB111" s="2">
        <v>29</v>
      </c>
      <c r="AC111" s="2">
        <v>44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2</v>
      </c>
      <c r="BH111" s="2">
        <v>2</v>
      </c>
      <c r="BI111" s="2">
        <v>3</v>
      </c>
      <c r="BJ111" s="2">
        <v>1</v>
      </c>
      <c r="BK111" s="2">
        <v>3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</row>
    <row r="112" spans="1:90" x14ac:dyDescent="0.25">
      <c r="A112" t="s">
        <v>115</v>
      </c>
      <c r="B112">
        <v>20401</v>
      </c>
      <c r="C112" t="s">
        <v>110</v>
      </c>
      <c r="D112">
        <v>1</v>
      </c>
      <c r="E112">
        <v>8</v>
      </c>
      <c r="F112">
        <v>919147</v>
      </c>
      <c r="G112">
        <v>35919147</v>
      </c>
      <c r="H112" t="s">
        <v>932</v>
      </c>
      <c r="I112">
        <v>606</v>
      </c>
      <c r="J112" t="s">
        <v>774</v>
      </c>
      <c r="K112" t="s">
        <v>933</v>
      </c>
      <c r="L112">
        <v>1</v>
      </c>
      <c r="M112" t="s">
        <v>776</v>
      </c>
      <c r="N112">
        <v>13453562</v>
      </c>
      <c r="O112" t="s">
        <v>92</v>
      </c>
      <c r="P112" t="s">
        <v>934</v>
      </c>
      <c r="Q112">
        <v>40</v>
      </c>
      <c r="R112">
        <v>19</v>
      </c>
      <c r="S112">
        <v>34551307</v>
      </c>
      <c r="T112">
        <v>34635605</v>
      </c>
      <c r="U112" t="s">
        <v>935</v>
      </c>
      <c r="V112">
        <v>1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86</v>
      </c>
      <c r="AE112" s="2">
        <v>51</v>
      </c>
      <c r="AF112" s="2">
        <v>69</v>
      </c>
      <c r="AG112" s="2">
        <v>76</v>
      </c>
      <c r="AH112" s="2">
        <v>60</v>
      </c>
      <c r="AI112" s="2">
        <v>62</v>
      </c>
      <c r="AJ112" s="2">
        <v>63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84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167</v>
      </c>
      <c r="BD112" s="2">
        <v>16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5</v>
      </c>
      <c r="BM112" s="2">
        <v>4</v>
      </c>
      <c r="BN112" s="2">
        <v>3</v>
      </c>
      <c r="BO112" s="2">
        <v>4</v>
      </c>
      <c r="BP112" s="2">
        <v>5</v>
      </c>
      <c r="BQ112" s="2">
        <v>3</v>
      </c>
      <c r="BR112" s="2">
        <v>2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2">
        <v>0</v>
      </c>
      <c r="CC112" s="2">
        <v>6</v>
      </c>
      <c r="CD112" s="2">
        <v>0</v>
      </c>
      <c r="CE112" s="2">
        <v>0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6</v>
      </c>
      <c r="CL112" s="2">
        <v>4</v>
      </c>
    </row>
    <row r="113" spans="1:90" x14ac:dyDescent="0.25">
      <c r="A113" t="s">
        <v>115</v>
      </c>
      <c r="B113">
        <v>20401</v>
      </c>
      <c r="C113" t="s">
        <v>110</v>
      </c>
      <c r="D113">
        <v>1</v>
      </c>
      <c r="E113">
        <v>8</v>
      </c>
      <c r="F113">
        <v>435454</v>
      </c>
      <c r="G113">
        <v>35435454</v>
      </c>
      <c r="H113" t="s">
        <v>8099</v>
      </c>
      <c r="I113">
        <v>165</v>
      </c>
      <c r="J113" t="s">
        <v>110</v>
      </c>
      <c r="K113" t="s">
        <v>8100</v>
      </c>
      <c r="L113">
        <v>1</v>
      </c>
      <c r="M113" t="s">
        <v>110</v>
      </c>
      <c r="N113">
        <v>13469786</v>
      </c>
      <c r="O113" t="s">
        <v>92</v>
      </c>
      <c r="P113" t="s">
        <v>8101</v>
      </c>
      <c r="Q113">
        <v>585</v>
      </c>
      <c r="R113">
        <v>19</v>
      </c>
      <c r="S113">
        <v>34051534</v>
      </c>
      <c r="T113">
        <v>34075922</v>
      </c>
      <c r="U113" t="s">
        <v>8102</v>
      </c>
      <c r="V113">
        <v>1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69</v>
      </c>
      <c r="AE113" s="2">
        <v>70</v>
      </c>
      <c r="AF113" s="2">
        <v>67</v>
      </c>
      <c r="AG113" s="2">
        <v>59</v>
      </c>
      <c r="AH113" s="2">
        <v>86</v>
      </c>
      <c r="AI113" s="2">
        <v>78</v>
      </c>
      <c r="AJ113" s="2">
        <v>48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41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3</v>
      </c>
      <c r="BM113" s="2">
        <v>2</v>
      </c>
      <c r="BN113" s="2">
        <v>3</v>
      </c>
      <c r="BO113" s="2">
        <v>4</v>
      </c>
      <c r="BP113" s="2">
        <v>4</v>
      </c>
      <c r="BQ113" s="2">
        <v>5</v>
      </c>
      <c r="BR113" s="2">
        <v>4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3</v>
      </c>
      <c r="CL113" s="2">
        <v>0</v>
      </c>
    </row>
    <row r="114" spans="1:90" x14ac:dyDescent="0.25">
      <c r="A114" t="s">
        <v>115</v>
      </c>
      <c r="B114">
        <v>20401</v>
      </c>
      <c r="C114" t="s">
        <v>110</v>
      </c>
      <c r="D114">
        <v>1</v>
      </c>
      <c r="E114">
        <v>8</v>
      </c>
      <c r="F114">
        <v>435442</v>
      </c>
      <c r="G114">
        <v>35435442</v>
      </c>
      <c r="H114" t="s">
        <v>13225</v>
      </c>
      <c r="I114">
        <v>165</v>
      </c>
      <c r="J114" t="s">
        <v>110</v>
      </c>
      <c r="K114" t="s">
        <v>13226</v>
      </c>
      <c r="L114">
        <v>1</v>
      </c>
      <c r="M114" t="s">
        <v>110</v>
      </c>
      <c r="N114">
        <v>13478866</v>
      </c>
      <c r="O114" t="s">
        <v>92</v>
      </c>
      <c r="P114" t="s">
        <v>13227</v>
      </c>
      <c r="Q114">
        <v>120</v>
      </c>
      <c r="R114">
        <v>19</v>
      </c>
      <c r="S114">
        <v>34782458</v>
      </c>
      <c r="U114" t="s">
        <v>13228</v>
      </c>
      <c r="V114">
        <v>1</v>
      </c>
      <c r="W114" s="2">
        <v>0</v>
      </c>
      <c r="X114" s="2">
        <v>0</v>
      </c>
      <c r="Y114" s="2">
        <v>63</v>
      </c>
      <c r="Z114" s="2">
        <v>25</v>
      </c>
      <c r="AA114" s="2">
        <v>17</v>
      </c>
      <c r="AB114" s="2">
        <v>0</v>
      </c>
      <c r="AC114" s="2">
        <v>0</v>
      </c>
      <c r="AD114" s="2">
        <v>0</v>
      </c>
      <c r="AE114" s="2">
        <v>27</v>
      </c>
      <c r="AF114" s="2">
        <v>38</v>
      </c>
      <c r="AG114" s="2">
        <v>11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16</v>
      </c>
      <c r="BE114" s="2">
        <v>0</v>
      </c>
      <c r="BF114" s="2">
        <v>0</v>
      </c>
      <c r="BG114" s="2">
        <v>3</v>
      </c>
      <c r="BH114" s="2">
        <v>1</v>
      </c>
      <c r="BI114" s="2">
        <v>1</v>
      </c>
      <c r="BJ114" s="2">
        <v>0</v>
      </c>
      <c r="BK114" s="2">
        <v>0</v>
      </c>
      <c r="BL114" s="2">
        <v>0</v>
      </c>
      <c r="BM114" s="2">
        <v>2</v>
      </c>
      <c r="BN114" s="2">
        <v>4</v>
      </c>
      <c r="BO114" s="2">
        <v>1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5</v>
      </c>
    </row>
    <row r="115" spans="1:90" x14ac:dyDescent="0.25">
      <c r="A115" t="s">
        <v>115</v>
      </c>
      <c r="B115">
        <v>20401</v>
      </c>
      <c r="C115" t="s">
        <v>110</v>
      </c>
      <c r="D115">
        <v>1</v>
      </c>
      <c r="E115">
        <v>8</v>
      </c>
      <c r="F115">
        <v>17059</v>
      </c>
      <c r="G115">
        <v>35017059</v>
      </c>
      <c r="H115" t="s">
        <v>16955</v>
      </c>
      <c r="I115">
        <v>606</v>
      </c>
      <c r="J115" t="s">
        <v>774</v>
      </c>
      <c r="K115" t="s">
        <v>12495</v>
      </c>
      <c r="L115">
        <v>1</v>
      </c>
      <c r="M115" t="s">
        <v>776</v>
      </c>
      <c r="N115">
        <v>13450455</v>
      </c>
      <c r="O115" t="s">
        <v>92</v>
      </c>
      <c r="P115" t="s">
        <v>14551</v>
      </c>
      <c r="Q115">
        <v>253</v>
      </c>
      <c r="R115">
        <v>19</v>
      </c>
      <c r="S115">
        <v>34552708</v>
      </c>
      <c r="T115">
        <v>34637117</v>
      </c>
      <c r="U115" t="s">
        <v>16956</v>
      </c>
      <c r="V115">
        <v>1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72</v>
      </c>
      <c r="AE115" s="2">
        <v>97</v>
      </c>
      <c r="AF115" s="2">
        <v>81</v>
      </c>
      <c r="AG115" s="2">
        <v>57</v>
      </c>
      <c r="AH115" s="2">
        <v>52</v>
      </c>
      <c r="AI115" s="2">
        <v>12</v>
      </c>
      <c r="AJ115" s="2">
        <v>11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4</v>
      </c>
      <c r="BM115" s="2">
        <v>6</v>
      </c>
      <c r="BN115" s="2">
        <v>5</v>
      </c>
      <c r="BO115" s="2">
        <v>3</v>
      </c>
      <c r="BP115" s="2">
        <v>3</v>
      </c>
      <c r="BQ115" s="2">
        <v>1</v>
      </c>
      <c r="BR115" s="2">
        <v>1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</row>
    <row r="116" spans="1:90" x14ac:dyDescent="0.25">
      <c r="A116" t="s">
        <v>115</v>
      </c>
      <c r="B116">
        <v>20401</v>
      </c>
      <c r="C116" t="s">
        <v>110</v>
      </c>
      <c r="D116">
        <v>1</v>
      </c>
      <c r="E116">
        <v>8</v>
      </c>
      <c r="F116">
        <v>17139</v>
      </c>
      <c r="G116">
        <v>35017139</v>
      </c>
      <c r="H116" t="s">
        <v>9136</v>
      </c>
      <c r="I116">
        <v>165</v>
      </c>
      <c r="J116" t="s">
        <v>110</v>
      </c>
      <c r="K116" t="s">
        <v>892</v>
      </c>
      <c r="L116">
        <v>1</v>
      </c>
      <c r="M116" t="s">
        <v>110</v>
      </c>
      <c r="N116">
        <v>13469140</v>
      </c>
      <c r="O116" t="s">
        <v>92</v>
      </c>
      <c r="P116" t="s">
        <v>9137</v>
      </c>
      <c r="Q116">
        <v>650</v>
      </c>
      <c r="R116">
        <v>19</v>
      </c>
      <c r="S116">
        <v>34618544</v>
      </c>
      <c r="U116" t="s">
        <v>9138</v>
      </c>
      <c r="V116">
        <v>1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31</v>
      </c>
      <c r="AE116" s="2">
        <v>60</v>
      </c>
      <c r="AF116" s="2">
        <v>48</v>
      </c>
      <c r="AG116" s="2">
        <v>36</v>
      </c>
      <c r="AH116" s="2">
        <v>54</v>
      </c>
      <c r="AI116" s="2">
        <v>61</v>
      </c>
      <c r="AJ116" s="2">
        <v>57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93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2</v>
      </c>
      <c r="BM116" s="2">
        <v>4</v>
      </c>
      <c r="BN116" s="2">
        <v>3</v>
      </c>
      <c r="BO116" s="2">
        <v>2</v>
      </c>
      <c r="BP116" s="2">
        <v>3</v>
      </c>
      <c r="BQ116" s="2">
        <v>4</v>
      </c>
      <c r="BR116" s="2">
        <v>3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5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</row>
    <row r="117" spans="1:90" x14ac:dyDescent="0.25">
      <c r="A117" t="s">
        <v>115</v>
      </c>
      <c r="B117">
        <v>20401</v>
      </c>
      <c r="C117" t="s">
        <v>110</v>
      </c>
      <c r="D117">
        <v>1</v>
      </c>
      <c r="E117">
        <v>8</v>
      </c>
      <c r="F117">
        <v>39330</v>
      </c>
      <c r="G117">
        <v>35039330</v>
      </c>
      <c r="H117" t="s">
        <v>778</v>
      </c>
      <c r="I117">
        <v>606</v>
      </c>
      <c r="J117" t="s">
        <v>774</v>
      </c>
      <c r="K117" t="s">
        <v>779</v>
      </c>
      <c r="L117">
        <v>1</v>
      </c>
      <c r="M117" t="s">
        <v>776</v>
      </c>
      <c r="N117">
        <v>13454185</v>
      </c>
      <c r="O117" t="s">
        <v>92</v>
      </c>
      <c r="P117" t="s">
        <v>780</v>
      </c>
      <c r="Q117">
        <v>1381</v>
      </c>
      <c r="R117">
        <v>19</v>
      </c>
      <c r="S117">
        <v>34582059</v>
      </c>
      <c r="T117">
        <v>34584215</v>
      </c>
      <c r="U117" t="s">
        <v>781</v>
      </c>
      <c r="V117">
        <v>1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131</v>
      </c>
      <c r="AE117" s="2">
        <v>165</v>
      </c>
      <c r="AF117" s="2">
        <v>135</v>
      </c>
      <c r="AG117" s="2">
        <v>127</v>
      </c>
      <c r="AH117" s="2">
        <v>165</v>
      </c>
      <c r="AI117" s="2">
        <v>124</v>
      </c>
      <c r="AJ117" s="2">
        <v>168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202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5</v>
      </c>
      <c r="BM117" s="2">
        <v>8</v>
      </c>
      <c r="BN117" s="2">
        <v>7</v>
      </c>
      <c r="BO117" s="2">
        <v>4</v>
      </c>
      <c r="BP117" s="2">
        <v>6</v>
      </c>
      <c r="BQ117" s="2">
        <v>5</v>
      </c>
      <c r="BR117" s="2">
        <v>8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10</v>
      </c>
      <c r="CL117" s="2">
        <v>0</v>
      </c>
    </row>
    <row r="118" spans="1:90" x14ac:dyDescent="0.25">
      <c r="A118" t="s">
        <v>115</v>
      </c>
      <c r="B118">
        <v>20401</v>
      </c>
      <c r="C118" t="s">
        <v>110</v>
      </c>
      <c r="D118">
        <v>1</v>
      </c>
      <c r="E118">
        <v>8</v>
      </c>
      <c r="F118">
        <v>907546</v>
      </c>
      <c r="G118">
        <v>35907546</v>
      </c>
      <c r="H118" t="s">
        <v>1468</v>
      </c>
      <c r="I118">
        <v>606</v>
      </c>
      <c r="J118" t="s">
        <v>774</v>
      </c>
      <c r="K118" t="s">
        <v>1469</v>
      </c>
      <c r="L118">
        <v>1</v>
      </c>
      <c r="M118" t="s">
        <v>776</v>
      </c>
      <c r="N118">
        <v>13455617</v>
      </c>
      <c r="O118" t="s">
        <v>92</v>
      </c>
      <c r="P118" t="s">
        <v>1470</v>
      </c>
      <c r="Q118">
        <v>162</v>
      </c>
      <c r="R118">
        <v>19</v>
      </c>
      <c r="S118">
        <v>34581856</v>
      </c>
      <c r="T118">
        <v>34586835</v>
      </c>
      <c r="U118" t="s">
        <v>1471</v>
      </c>
      <c r="V118">
        <v>1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58</v>
      </c>
      <c r="AE118" s="2">
        <v>57</v>
      </c>
      <c r="AF118" s="2">
        <v>50</v>
      </c>
      <c r="AG118" s="2">
        <v>49</v>
      </c>
      <c r="AH118" s="2">
        <v>46</v>
      </c>
      <c r="AI118" s="2">
        <v>44</v>
      </c>
      <c r="AJ118" s="2">
        <v>62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123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2</v>
      </c>
      <c r="BM118" s="2">
        <v>4</v>
      </c>
      <c r="BN118" s="2">
        <v>4</v>
      </c>
      <c r="BO118" s="2">
        <v>3</v>
      </c>
      <c r="BP118" s="2">
        <v>4</v>
      </c>
      <c r="BQ118" s="2">
        <v>3</v>
      </c>
      <c r="BR118" s="2">
        <v>4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7</v>
      </c>
      <c r="CL118" s="2">
        <v>0</v>
      </c>
    </row>
    <row r="119" spans="1:90" x14ac:dyDescent="0.25">
      <c r="A119" t="s">
        <v>115</v>
      </c>
      <c r="B119">
        <v>20401</v>
      </c>
      <c r="C119" t="s">
        <v>110</v>
      </c>
      <c r="D119">
        <v>1</v>
      </c>
      <c r="E119">
        <v>8</v>
      </c>
      <c r="F119">
        <v>17140</v>
      </c>
      <c r="G119">
        <v>35017140</v>
      </c>
      <c r="H119" t="s">
        <v>4149</v>
      </c>
      <c r="I119">
        <v>165</v>
      </c>
      <c r="J119" t="s">
        <v>110</v>
      </c>
      <c r="K119" t="s">
        <v>340</v>
      </c>
      <c r="L119">
        <v>1</v>
      </c>
      <c r="M119" t="s">
        <v>110</v>
      </c>
      <c r="N119">
        <v>13478570</v>
      </c>
      <c r="O119" t="s">
        <v>92</v>
      </c>
      <c r="P119" t="s">
        <v>2373</v>
      </c>
      <c r="Q119">
        <v>353</v>
      </c>
      <c r="R119">
        <v>19</v>
      </c>
      <c r="S119">
        <v>34061844</v>
      </c>
      <c r="T119">
        <v>34624605</v>
      </c>
      <c r="U119" t="s">
        <v>4150</v>
      </c>
      <c r="V119">
        <v>1</v>
      </c>
      <c r="W119" s="2">
        <v>0</v>
      </c>
      <c r="X119" s="2">
        <v>0</v>
      </c>
      <c r="Y119" s="2">
        <v>76</v>
      </c>
      <c r="Z119" s="2">
        <v>76</v>
      </c>
      <c r="AA119" s="2">
        <v>85</v>
      </c>
      <c r="AB119" s="2">
        <v>81</v>
      </c>
      <c r="AC119" s="2">
        <v>98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19</v>
      </c>
      <c r="BE119" s="2">
        <v>0</v>
      </c>
      <c r="BF119" s="2">
        <v>0</v>
      </c>
      <c r="BG119" s="2">
        <v>5</v>
      </c>
      <c r="BH119" s="2">
        <v>4</v>
      </c>
      <c r="BI119" s="2">
        <v>5</v>
      </c>
      <c r="BJ119" s="2">
        <v>4</v>
      </c>
      <c r="BK119" s="2">
        <v>6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6</v>
      </c>
    </row>
    <row r="120" spans="1:90" x14ac:dyDescent="0.25">
      <c r="A120" t="s">
        <v>115</v>
      </c>
      <c r="B120">
        <v>20401</v>
      </c>
      <c r="C120" t="s">
        <v>110</v>
      </c>
      <c r="D120">
        <v>1</v>
      </c>
      <c r="E120">
        <v>8</v>
      </c>
      <c r="F120">
        <v>925883</v>
      </c>
      <c r="G120">
        <v>35925883</v>
      </c>
      <c r="H120" t="s">
        <v>6546</v>
      </c>
      <c r="I120">
        <v>165</v>
      </c>
      <c r="J120" t="s">
        <v>110</v>
      </c>
      <c r="K120" t="s">
        <v>2883</v>
      </c>
      <c r="L120">
        <v>1</v>
      </c>
      <c r="M120" t="s">
        <v>110</v>
      </c>
      <c r="N120">
        <v>13476681</v>
      </c>
      <c r="O120" t="s">
        <v>92</v>
      </c>
      <c r="P120" t="s">
        <v>6547</v>
      </c>
      <c r="Q120">
        <v>550</v>
      </c>
      <c r="R120">
        <v>19</v>
      </c>
      <c r="S120">
        <v>34672255</v>
      </c>
      <c r="T120">
        <v>34673700</v>
      </c>
      <c r="U120" t="s">
        <v>6548</v>
      </c>
      <c r="V120">
        <v>1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55</v>
      </c>
      <c r="AE120" s="2">
        <v>70</v>
      </c>
      <c r="AF120" s="2">
        <v>122</v>
      </c>
      <c r="AG120" s="2">
        <v>65</v>
      </c>
      <c r="AH120" s="2">
        <v>139</v>
      </c>
      <c r="AI120" s="2">
        <v>138</v>
      </c>
      <c r="AJ120" s="2">
        <v>135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21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2</v>
      </c>
      <c r="BM120" s="2">
        <v>4</v>
      </c>
      <c r="BN120" s="2">
        <v>7</v>
      </c>
      <c r="BO120" s="2">
        <v>4</v>
      </c>
      <c r="BP120" s="2">
        <v>7</v>
      </c>
      <c r="BQ120" s="2">
        <v>7</v>
      </c>
      <c r="BR120" s="2">
        <v>7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1</v>
      </c>
      <c r="CL120" s="2">
        <v>0</v>
      </c>
    </row>
    <row r="121" spans="1:90" x14ac:dyDescent="0.25">
      <c r="A121" t="s">
        <v>115</v>
      </c>
      <c r="B121">
        <v>20401</v>
      </c>
      <c r="C121" t="s">
        <v>110</v>
      </c>
      <c r="D121">
        <v>1</v>
      </c>
      <c r="E121">
        <v>8</v>
      </c>
      <c r="F121">
        <v>17152</v>
      </c>
      <c r="G121">
        <v>35017152</v>
      </c>
      <c r="H121" t="s">
        <v>16461</v>
      </c>
      <c r="I121">
        <v>165</v>
      </c>
      <c r="J121" t="s">
        <v>110</v>
      </c>
      <c r="K121" t="s">
        <v>133</v>
      </c>
      <c r="L121">
        <v>1</v>
      </c>
      <c r="M121" t="s">
        <v>110</v>
      </c>
      <c r="N121">
        <v>13477120</v>
      </c>
      <c r="O121" t="s">
        <v>92</v>
      </c>
      <c r="P121" t="s">
        <v>16462</v>
      </c>
      <c r="Q121">
        <v>650</v>
      </c>
      <c r="R121">
        <v>19</v>
      </c>
      <c r="S121">
        <v>34681822</v>
      </c>
      <c r="T121">
        <v>34682345</v>
      </c>
      <c r="U121" t="s">
        <v>16463</v>
      </c>
      <c r="V121">
        <v>1</v>
      </c>
      <c r="W121" s="2">
        <v>0</v>
      </c>
      <c r="X121" s="2">
        <v>0</v>
      </c>
      <c r="Y121" s="2">
        <v>74</v>
      </c>
      <c r="Z121" s="2">
        <v>64</v>
      </c>
      <c r="AA121" s="2">
        <v>65</v>
      </c>
      <c r="AB121" s="2">
        <v>59</v>
      </c>
      <c r="AC121" s="2">
        <v>68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10</v>
      </c>
      <c r="BE121" s="2">
        <v>0</v>
      </c>
      <c r="BF121" s="2">
        <v>0</v>
      </c>
      <c r="BG121" s="2">
        <v>4</v>
      </c>
      <c r="BH121" s="2">
        <v>6</v>
      </c>
      <c r="BI121" s="2">
        <v>4</v>
      </c>
      <c r="BJ121" s="2">
        <v>3</v>
      </c>
      <c r="BK121" s="2">
        <v>4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2">
        <v>0</v>
      </c>
      <c r="CC121" s="2">
        <v>0</v>
      </c>
      <c r="CD121" s="2">
        <v>0</v>
      </c>
      <c r="CE121" s="2">
        <v>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3</v>
      </c>
    </row>
    <row r="122" spans="1:90" x14ac:dyDescent="0.25">
      <c r="A122" t="s">
        <v>115</v>
      </c>
      <c r="B122">
        <v>20401</v>
      </c>
      <c r="C122" t="s">
        <v>110</v>
      </c>
      <c r="D122">
        <v>1</v>
      </c>
      <c r="E122">
        <v>8</v>
      </c>
      <c r="F122">
        <v>45512</v>
      </c>
      <c r="G122">
        <v>35045512</v>
      </c>
      <c r="H122" t="s">
        <v>8007</v>
      </c>
      <c r="I122">
        <v>606</v>
      </c>
      <c r="J122" t="s">
        <v>774</v>
      </c>
      <c r="K122" t="s">
        <v>6678</v>
      </c>
      <c r="L122">
        <v>1</v>
      </c>
      <c r="M122" t="s">
        <v>776</v>
      </c>
      <c r="N122">
        <v>13456447</v>
      </c>
      <c r="O122" t="s">
        <v>92</v>
      </c>
      <c r="P122" t="s">
        <v>8008</v>
      </c>
      <c r="Q122">
        <v>1174</v>
      </c>
      <c r="R122">
        <v>19</v>
      </c>
      <c r="S122">
        <v>34584870</v>
      </c>
      <c r="T122">
        <v>34588080</v>
      </c>
      <c r="U122" t="s">
        <v>8009</v>
      </c>
      <c r="V122">
        <v>1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37</v>
      </c>
      <c r="AE122" s="2">
        <v>27</v>
      </c>
      <c r="AF122" s="2">
        <v>50</v>
      </c>
      <c r="AG122" s="2">
        <v>38</v>
      </c>
      <c r="AH122" s="2">
        <v>97</v>
      </c>
      <c r="AI122" s="2">
        <v>101</v>
      </c>
      <c r="AJ122" s="2">
        <v>87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15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4</v>
      </c>
      <c r="BM122" s="2">
        <v>2</v>
      </c>
      <c r="BN122" s="2">
        <v>4</v>
      </c>
      <c r="BO122" s="2">
        <v>2</v>
      </c>
      <c r="BP122" s="2">
        <v>5</v>
      </c>
      <c r="BQ122" s="2">
        <v>5</v>
      </c>
      <c r="BR122" s="2">
        <v>5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5</v>
      </c>
    </row>
    <row r="123" spans="1:90" x14ac:dyDescent="0.25">
      <c r="A123" t="s">
        <v>115</v>
      </c>
      <c r="B123">
        <v>20401</v>
      </c>
      <c r="C123" t="s">
        <v>110</v>
      </c>
      <c r="D123">
        <v>1</v>
      </c>
      <c r="E123">
        <v>8</v>
      </c>
      <c r="F123">
        <v>903772</v>
      </c>
      <c r="G123">
        <v>35903772</v>
      </c>
      <c r="H123" t="s">
        <v>2512</v>
      </c>
      <c r="I123">
        <v>165</v>
      </c>
      <c r="J123" t="s">
        <v>110</v>
      </c>
      <c r="K123" t="s">
        <v>2513</v>
      </c>
      <c r="L123">
        <v>1</v>
      </c>
      <c r="M123" t="s">
        <v>110</v>
      </c>
      <c r="N123">
        <v>13469570</v>
      </c>
      <c r="O123" t="s">
        <v>92</v>
      </c>
      <c r="P123" t="s">
        <v>2514</v>
      </c>
      <c r="Q123">
        <v>200</v>
      </c>
      <c r="R123">
        <v>19</v>
      </c>
      <c r="S123">
        <v>34061861</v>
      </c>
      <c r="T123">
        <v>34625586</v>
      </c>
      <c r="U123" t="s">
        <v>2515</v>
      </c>
      <c r="V123">
        <v>1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91</v>
      </c>
      <c r="AE123" s="2">
        <v>88</v>
      </c>
      <c r="AF123" s="2">
        <v>110</v>
      </c>
      <c r="AG123" s="2">
        <v>94</v>
      </c>
      <c r="AH123" s="2">
        <v>203</v>
      </c>
      <c r="AI123" s="2">
        <v>201</v>
      </c>
      <c r="AJ123" s="2">
        <v>209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10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4</v>
      </c>
      <c r="BM123" s="2">
        <v>6</v>
      </c>
      <c r="BN123" s="2">
        <v>5</v>
      </c>
      <c r="BO123" s="2">
        <v>4</v>
      </c>
      <c r="BP123" s="2">
        <v>9</v>
      </c>
      <c r="BQ123" s="2">
        <v>7</v>
      </c>
      <c r="BR123" s="2">
        <v>6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2</v>
      </c>
    </row>
    <row r="124" spans="1:90" x14ac:dyDescent="0.25">
      <c r="A124" t="s">
        <v>115</v>
      </c>
      <c r="B124">
        <v>20401</v>
      </c>
      <c r="C124" t="s">
        <v>110</v>
      </c>
      <c r="D124">
        <v>1</v>
      </c>
      <c r="E124">
        <v>8</v>
      </c>
      <c r="F124">
        <v>16949</v>
      </c>
      <c r="G124">
        <v>35016949</v>
      </c>
      <c r="H124" t="s">
        <v>15203</v>
      </c>
      <c r="I124">
        <v>165</v>
      </c>
      <c r="J124" t="s">
        <v>110</v>
      </c>
      <c r="K124" t="s">
        <v>15204</v>
      </c>
      <c r="L124">
        <v>1</v>
      </c>
      <c r="M124" t="s">
        <v>110</v>
      </c>
      <c r="N124">
        <v>13466185</v>
      </c>
      <c r="O124" t="s">
        <v>92</v>
      </c>
      <c r="P124" t="s">
        <v>15205</v>
      </c>
      <c r="Q124">
        <v>158</v>
      </c>
      <c r="R124">
        <v>19</v>
      </c>
      <c r="S124">
        <v>34061855</v>
      </c>
      <c r="T124">
        <v>34062280</v>
      </c>
      <c r="U124" t="s">
        <v>15206</v>
      </c>
      <c r="V124">
        <v>1</v>
      </c>
      <c r="W124" s="2">
        <v>0</v>
      </c>
      <c r="X124" s="2">
        <v>0</v>
      </c>
      <c r="Y124" s="2">
        <v>20</v>
      </c>
      <c r="Z124" s="2">
        <v>44</v>
      </c>
      <c r="AA124" s="2">
        <v>32</v>
      </c>
      <c r="AB124" s="2">
        <v>24</v>
      </c>
      <c r="AC124" s="2">
        <v>52</v>
      </c>
      <c r="AD124" s="2">
        <v>100</v>
      </c>
      <c r="AE124" s="2">
        <v>66</v>
      </c>
      <c r="AF124" s="2">
        <v>67</v>
      </c>
      <c r="AG124" s="2">
        <v>34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13</v>
      </c>
      <c r="BE124" s="2">
        <v>0</v>
      </c>
      <c r="BF124" s="2">
        <v>0</v>
      </c>
      <c r="BG124" s="2">
        <v>1</v>
      </c>
      <c r="BH124" s="2">
        <v>4</v>
      </c>
      <c r="BI124" s="2">
        <v>2</v>
      </c>
      <c r="BJ124" s="2">
        <v>2</v>
      </c>
      <c r="BK124" s="2">
        <v>3</v>
      </c>
      <c r="BL124" s="2">
        <v>6</v>
      </c>
      <c r="BM124" s="2">
        <v>4</v>
      </c>
      <c r="BN124" s="2">
        <v>4</v>
      </c>
      <c r="BO124" s="2">
        <v>2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3</v>
      </c>
    </row>
    <row r="125" spans="1:90" x14ac:dyDescent="0.25">
      <c r="A125" t="s">
        <v>115</v>
      </c>
      <c r="B125">
        <v>20401</v>
      </c>
      <c r="C125" t="s">
        <v>110</v>
      </c>
      <c r="D125">
        <v>1</v>
      </c>
      <c r="E125">
        <v>8</v>
      </c>
      <c r="F125">
        <v>907534</v>
      </c>
      <c r="G125">
        <v>35907534</v>
      </c>
      <c r="H125" t="s">
        <v>13904</v>
      </c>
      <c r="I125">
        <v>606</v>
      </c>
      <c r="J125" t="s">
        <v>774</v>
      </c>
      <c r="K125" t="s">
        <v>3827</v>
      </c>
      <c r="L125">
        <v>1</v>
      </c>
      <c r="M125" t="s">
        <v>776</v>
      </c>
      <c r="N125">
        <v>13458574</v>
      </c>
      <c r="O125" t="s">
        <v>102</v>
      </c>
      <c r="P125" t="s">
        <v>13905</v>
      </c>
      <c r="Q125">
        <v>63</v>
      </c>
      <c r="R125">
        <v>19</v>
      </c>
      <c r="S125">
        <v>34550848</v>
      </c>
      <c r="T125">
        <v>34637489</v>
      </c>
      <c r="U125" t="s">
        <v>13906</v>
      </c>
      <c r="V125">
        <v>1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97</v>
      </c>
      <c r="AE125" s="2">
        <v>63</v>
      </c>
      <c r="AF125" s="2">
        <v>59</v>
      </c>
      <c r="AG125" s="2">
        <v>62</v>
      </c>
      <c r="AH125" s="2">
        <v>64</v>
      </c>
      <c r="AI125" s="2">
        <v>55</v>
      </c>
      <c r="AJ125" s="2">
        <v>24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133</v>
      </c>
      <c r="BD125" s="2">
        <v>16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6</v>
      </c>
      <c r="BM125" s="2">
        <v>4</v>
      </c>
      <c r="BN125" s="2">
        <v>3</v>
      </c>
      <c r="BO125" s="2">
        <v>4</v>
      </c>
      <c r="BP125" s="2">
        <v>4</v>
      </c>
      <c r="BQ125" s="2">
        <v>3</v>
      </c>
      <c r="BR125" s="2">
        <v>1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7</v>
      </c>
      <c r="CL125" s="2">
        <v>4</v>
      </c>
    </row>
    <row r="126" spans="1:90" x14ac:dyDescent="0.25">
      <c r="A126" t="s">
        <v>115</v>
      </c>
      <c r="B126">
        <v>20401</v>
      </c>
      <c r="C126" t="s">
        <v>110</v>
      </c>
      <c r="D126">
        <v>1</v>
      </c>
      <c r="E126">
        <v>8</v>
      </c>
      <c r="F126">
        <v>17334</v>
      </c>
      <c r="G126">
        <v>35017334</v>
      </c>
      <c r="H126" t="s">
        <v>16722</v>
      </c>
      <c r="I126">
        <v>165</v>
      </c>
      <c r="J126" t="s">
        <v>110</v>
      </c>
      <c r="K126" t="s">
        <v>10166</v>
      </c>
      <c r="L126">
        <v>1</v>
      </c>
      <c r="M126" t="s">
        <v>110</v>
      </c>
      <c r="N126">
        <v>13468480</v>
      </c>
      <c r="O126" t="s">
        <v>92</v>
      </c>
      <c r="P126" t="s">
        <v>16723</v>
      </c>
      <c r="Q126">
        <v>149</v>
      </c>
      <c r="R126">
        <v>19</v>
      </c>
      <c r="S126">
        <v>34062288</v>
      </c>
      <c r="T126">
        <v>34616674</v>
      </c>
      <c r="U126" t="s">
        <v>16724</v>
      </c>
      <c r="V126">
        <v>1</v>
      </c>
      <c r="W126" s="2">
        <v>0</v>
      </c>
      <c r="X126" s="2">
        <v>0</v>
      </c>
      <c r="Y126" s="2">
        <v>34</v>
      </c>
      <c r="Z126" s="2">
        <v>25</v>
      </c>
      <c r="AA126" s="2">
        <v>37</v>
      </c>
      <c r="AB126" s="2">
        <v>41</v>
      </c>
      <c r="AC126" s="2">
        <v>53</v>
      </c>
      <c r="AD126" s="2">
        <v>87</v>
      </c>
      <c r="AE126" s="2">
        <v>69</v>
      </c>
      <c r="AF126" s="2">
        <v>92</v>
      </c>
      <c r="AG126" s="2">
        <v>97</v>
      </c>
      <c r="AH126" s="2">
        <v>88</v>
      </c>
      <c r="AI126" s="2">
        <v>110</v>
      </c>
      <c r="AJ126" s="2">
        <v>56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75</v>
      </c>
      <c r="BD126" s="2">
        <v>0</v>
      </c>
      <c r="BE126" s="2">
        <v>0</v>
      </c>
      <c r="BF126" s="2">
        <v>0</v>
      </c>
      <c r="BG126" s="2">
        <v>3</v>
      </c>
      <c r="BH126" s="2">
        <v>3</v>
      </c>
      <c r="BI126" s="2">
        <v>2</v>
      </c>
      <c r="BJ126" s="2">
        <v>4</v>
      </c>
      <c r="BK126" s="2">
        <v>2</v>
      </c>
      <c r="BL126" s="2">
        <v>3</v>
      </c>
      <c r="BM126" s="2">
        <v>2</v>
      </c>
      <c r="BN126" s="2">
        <v>4</v>
      </c>
      <c r="BO126" s="2">
        <v>4</v>
      </c>
      <c r="BP126" s="2">
        <v>4</v>
      </c>
      <c r="BQ126" s="2">
        <v>4</v>
      </c>
      <c r="BR126" s="2">
        <v>2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3</v>
      </c>
      <c r="CL126" s="2">
        <v>0</v>
      </c>
    </row>
    <row r="127" spans="1:90" x14ac:dyDescent="0.25">
      <c r="A127" t="s">
        <v>115</v>
      </c>
      <c r="B127">
        <v>20401</v>
      </c>
      <c r="C127" t="s">
        <v>110</v>
      </c>
      <c r="D127">
        <v>1</v>
      </c>
      <c r="E127">
        <v>8</v>
      </c>
      <c r="F127">
        <v>578575</v>
      </c>
      <c r="G127">
        <v>35578575</v>
      </c>
      <c r="H127" t="s">
        <v>12562</v>
      </c>
      <c r="I127">
        <v>165</v>
      </c>
      <c r="J127" t="s">
        <v>110</v>
      </c>
      <c r="K127" t="s">
        <v>12563</v>
      </c>
      <c r="L127">
        <v>1</v>
      </c>
      <c r="M127" t="s">
        <v>110</v>
      </c>
      <c r="N127">
        <v>13477722</v>
      </c>
      <c r="O127" t="s">
        <v>92</v>
      </c>
      <c r="P127" t="s">
        <v>12564</v>
      </c>
      <c r="Q127">
        <v>171</v>
      </c>
      <c r="R127">
        <v>19</v>
      </c>
      <c r="S127">
        <v>34682750</v>
      </c>
      <c r="T127">
        <v>34683205</v>
      </c>
      <c r="U127" t="s">
        <v>12565</v>
      </c>
      <c r="V127">
        <v>1</v>
      </c>
      <c r="W127" s="2">
        <v>0</v>
      </c>
      <c r="X127" s="2">
        <v>0</v>
      </c>
      <c r="Y127" s="2">
        <v>0</v>
      </c>
      <c r="Z127" s="2">
        <v>30</v>
      </c>
      <c r="AA127" s="2">
        <v>47</v>
      </c>
      <c r="AB127" s="2">
        <v>35</v>
      </c>
      <c r="AC127" s="2">
        <v>52</v>
      </c>
      <c r="AD127" s="2">
        <v>74</v>
      </c>
      <c r="AE127" s="2">
        <v>37</v>
      </c>
      <c r="AF127" s="2">
        <v>37</v>
      </c>
      <c r="AG127" s="2">
        <v>45</v>
      </c>
      <c r="AH127" s="2">
        <v>57</v>
      </c>
      <c r="AI127" s="2">
        <v>31</v>
      </c>
      <c r="AJ127" s="2">
        <v>25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2</v>
      </c>
      <c r="BI127" s="2">
        <v>2</v>
      </c>
      <c r="BJ127" s="2">
        <v>3</v>
      </c>
      <c r="BK127" s="2">
        <v>2</v>
      </c>
      <c r="BL127" s="2">
        <v>4</v>
      </c>
      <c r="BM127" s="2">
        <v>1</v>
      </c>
      <c r="BN127" s="2">
        <v>1</v>
      </c>
      <c r="BO127" s="2">
        <v>2</v>
      </c>
      <c r="BP127" s="2">
        <v>3</v>
      </c>
      <c r="BQ127" s="2">
        <v>2</v>
      </c>
      <c r="BR127" s="2">
        <v>1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</row>
    <row r="128" spans="1:90" x14ac:dyDescent="0.25">
      <c r="A128" t="s">
        <v>115</v>
      </c>
      <c r="B128">
        <v>20401</v>
      </c>
      <c r="C128" t="s">
        <v>110</v>
      </c>
      <c r="D128">
        <v>1</v>
      </c>
      <c r="E128">
        <v>8</v>
      </c>
      <c r="F128">
        <v>578563</v>
      </c>
      <c r="G128">
        <v>35578563</v>
      </c>
      <c r="H128" t="s">
        <v>2845</v>
      </c>
      <c r="I128">
        <v>165</v>
      </c>
      <c r="J128" t="s">
        <v>110</v>
      </c>
      <c r="K128" t="s">
        <v>2846</v>
      </c>
      <c r="L128">
        <v>1</v>
      </c>
      <c r="M128" t="s">
        <v>110</v>
      </c>
      <c r="N128">
        <v>13475010</v>
      </c>
      <c r="O128" t="s">
        <v>102</v>
      </c>
      <c r="P128" t="s">
        <v>2847</v>
      </c>
      <c r="Q128">
        <v>2550</v>
      </c>
      <c r="R128">
        <v>19</v>
      </c>
      <c r="S128">
        <v>34652364</v>
      </c>
      <c r="T128">
        <v>34652395</v>
      </c>
      <c r="U128" t="s">
        <v>2848</v>
      </c>
      <c r="V128">
        <v>1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45</v>
      </c>
      <c r="AE128" s="2">
        <v>61</v>
      </c>
      <c r="AF128" s="2">
        <v>45</v>
      </c>
      <c r="AG128" s="2">
        <v>19</v>
      </c>
      <c r="AH128" s="2">
        <v>42</v>
      </c>
      <c r="AI128" s="2">
        <v>17</v>
      </c>
      <c r="AJ128" s="2">
        <v>22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7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2</v>
      </c>
      <c r="BM128" s="2">
        <v>4</v>
      </c>
      <c r="BN128" s="2">
        <v>2</v>
      </c>
      <c r="BO128" s="2">
        <v>2</v>
      </c>
      <c r="BP128" s="2">
        <v>3</v>
      </c>
      <c r="BQ128" s="2">
        <v>1</v>
      </c>
      <c r="BR128" s="2">
        <v>2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2</v>
      </c>
    </row>
    <row r="129" spans="1:90" x14ac:dyDescent="0.25">
      <c r="A129" t="s">
        <v>115</v>
      </c>
      <c r="B129">
        <v>20401</v>
      </c>
      <c r="C129" t="s">
        <v>110</v>
      </c>
      <c r="D129">
        <v>1</v>
      </c>
      <c r="E129">
        <v>8</v>
      </c>
      <c r="F129">
        <v>578587</v>
      </c>
      <c r="G129">
        <v>35578587</v>
      </c>
      <c r="H129" t="s">
        <v>10537</v>
      </c>
      <c r="I129">
        <v>165</v>
      </c>
      <c r="J129" t="s">
        <v>110</v>
      </c>
      <c r="K129" t="s">
        <v>1717</v>
      </c>
      <c r="L129">
        <v>1</v>
      </c>
      <c r="M129" t="s">
        <v>110</v>
      </c>
      <c r="N129">
        <v>13467708</v>
      </c>
      <c r="O129" t="s">
        <v>92</v>
      </c>
      <c r="P129" t="s">
        <v>2359</v>
      </c>
      <c r="Q129">
        <v>1609</v>
      </c>
      <c r="R129">
        <v>19</v>
      </c>
      <c r="S129">
        <v>34086358</v>
      </c>
      <c r="T129">
        <v>34086447</v>
      </c>
      <c r="U129" t="s">
        <v>10538</v>
      </c>
      <c r="V129">
        <v>1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90</v>
      </c>
      <c r="AI129" s="2">
        <v>85</v>
      </c>
      <c r="AJ129" s="2">
        <v>15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5</v>
      </c>
      <c r="BQ129" s="2">
        <v>5</v>
      </c>
      <c r="BR129" s="2">
        <v>1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</row>
    <row r="130" spans="1:90" x14ac:dyDescent="0.25">
      <c r="A130" t="s">
        <v>115</v>
      </c>
      <c r="B130">
        <v>20401</v>
      </c>
      <c r="C130" t="s">
        <v>110</v>
      </c>
      <c r="D130">
        <v>1</v>
      </c>
      <c r="E130">
        <v>8</v>
      </c>
      <c r="F130">
        <v>16950</v>
      </c>
      <c r="G130">
        <v>35016950</v>
      </c>
      <c r="H130" t="s">
        <v>3032</v>
      </c>
      <c r="I130">
        <v>165</v>
      </c>
      <c r="J130" t="s">
        <v>110</v>
      </c>
      <c r="K130" t="s">
        <v>1763</v>
      </c>
      <c r="L130">
        <v>1</v>
      </c>
      <c r="M130" t="s">
        <v>110</v>
      </c>
      <c r="N130">
        <v>13471030</v>
      </c>
      <c r="O130" t="s">
        <v>92</v>
      </c>
      <c r="P130" t="s">
        <v>1972</v>
      </c>
      <c r="Q130">
        <v>471</v>
      </c>
      <c r="R130">
        <v>19</v>
      </c>
      <c r="S130">
        <v>34618047</v>
      </c>
      <c r="U130" t="s">
        <v>3033</v>
      </c>
      <c r="V130">
        <v>1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57</v>
      </c>
      <c r="AE130" s="2">
        <v>61</v>
      </c>
      <c r="AF130" s="2">
        <v>59</v>
      </c>
      <c r="AG130" s="2">
        <v>53</v>
      </c>
      <c r="AH130" s="2">
        <v>63</v>
      </c>
      <c r="AI130" s="2">
        <v>58</v>
      </c>
      <c r="AJ130" s="2">
        <v>56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7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3</v>
      </c>
      <c r="BM130" s="2">
        <v>3</v>
      </c>
      <c r="BN130" s="2">
        <v>2</v>
      </c>
      <c r="BO130" s="2">
        <v>3</v>
      </c>
      <c r="BP130" s="2">
        <v>4</v>
      </c>
      <c r="BQ130" s="2">
        <v>4</v>
      </c>
      <c r="BR130" s="2">
        <v>3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2</v>
      </c>
    </row>
    <row r="131" spans="1:90" x14ac:dyDescent="0.25">
      <c r="A131" t="s">
        <v>115</v>
      </c>
      <c r="B131">
        <v>20401</v>
      </c>
      <c r="C131" t="s">
        <v>110</v>
      </c>
      <c r="D131">
        <v>1</v>
      </c>
      <c r="E131">
        <v>8</v>
      </c>
      <c r="F131">
        <v>913157</v>
      </c>
      <c r="G131">
        <v>35913157</v>
      </c>
      <c r="H131" t="s">
        <v>8493</v>
      </c>
      <c r="I131">
        <v>606</v>
      </c>
      <c r="J131" t="s">
        <v>774</v>
      </c>
      <c r="K131" t="s">
        <v>5205</v>
      </c>
      <c r="L131">
        <v>1</v>
      </c>
      <c r="M131" t="s">
        <v>776</v>
      </c>
      <c r="N131">
        <v>13453727</v>
      </c>
      <c r="O131" t="s">
        <v>92</v>
      </c>
      <c r="P131" t="s">
        <v>8494</v>
      </c>
      <c r="Q131">
        <v>851</v>
      </c>
      <c r="R131">
        <v>19</v>
      </c>
      <c r="S131">
        <v>34573681</v>
      </c>
      <c r="T131">
        <v>34573682</v>
      </c>
      <c r="U131" t="s">
        <v>8495</v>
      </c>
      <c r="V131">
        <v>1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95</v>
      </c>
      <c r="AE131" s="2">
        <v>94</v>
      </c>
      <c r="AF131" s="2">
        <v>91</v>
      </c>
      <c r="AG131" s="2">
        <v>78</v>
      </c>
      <c r="AH131" s="2">
        <v>86</v>
      </c>
      <c r="AI131" s="2">
        <v>74</v>
      </c>
      <c r="AJ131" s="2">
        <v>90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103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6</v>
      </c>
      <c r="BM131" s="2">
        <v>4</v>
      </c>
      <c r="BN131" s="2">
        <v>5</v>
      </c>
      <c r="BO131" s="2">
        <v>5</v>
      </c>
      <c r="BP131" s="2">
        <v>6</v>
      </c>
      <c r="BQ131" s="2">
        <v>3</v>
      </c>
      <c r="BR131" s="2">
        <v>3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5</v>
      </c>
      <c r="CL131" s="2">
        <v>0</v>
      </c>
    </row>
    <row r="132" spans="1:90" x14ac:dyDescent="0.25">
      <c r="A132" t="s">
        <v>115</v>
      </c>
      <c r="B132">
        <v>20401</v>
      </c>
      <c r="C132" t="s">
        <v>110</v>
      </c>
      <c r="D132">
        <v>1</v>
      </c>
      <c r="E132">
        <v>8</v>
      </c>
      <c r="F132">
        <v>16974</v>
      </c>
      <c r="G132">
        <v>35016974</v>
      </c>
      <c r="H132" t="s">
        <v>3611</v>
      </c>
      <c r="I132">
        <v>165</v>
      </c>
      <c r="J132" t="s">
        <v>110</v>
      </c>
      <c r="K132" t="s">
        <v>2281</v>
      </c>
      <c r="L132">
        <v>1</v>
      </c>
      <c r="M132" t="s">
        <v>110</v>
      </c>
      <c r="N132">
        <v>13465720</v>
      </c>
      <c r="O132" t="s">
        <v>92</v>
      </c>
      <c r="P132" t="s">
        <v>3612</v>
      </c>
      <c r="Q132">
        <v>1001</v>
      </c>
      <c r="R132">
        <v>19</v>
      </c>
      <c r="S132">
        <v>34062341</v>
      </c>
      <c r="T132">
        <v>34612026</v>
      </c>
      <c r="U132" t="s">
        <v>3613</v>
      </c>
      <c r="V132">
        <v>1</v>
      </c>
      <c r="W132" s="2">
        <v>0</v>
      </c>
      <c r="X132" s="2">
        <v>0</v>
      </c>
      <c r="Y132" s="2">
        <v>32</v>
      </c>
      <c r="Z132" s="2">
        <v>33</v>
      </c>
      <c r="AA132" s="2">
        <v>35</v>
      </c>
      <c r="AB132" s="2">
        <v>44</v>
      </c>
      <c r="AC132" s="2">
        <v>44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30</v>
      </c>
      <c r="BD132" s="2">
        <v>16</v>
      </c>
      <c r="BE132" s="2">
        <v>0</v>
      </c>
      <c r="BF132" s="2">
        <v>0</v>
      </c>
      <c r="BG132" s="2">
        <v>2</v>
      </c>
      <c r="BH132" s="2">
        <v>3</v>
      </c>
      <c r="BI132" s="2">
        <v>4</v>
      </c>
      <c r="BJ132" s="2">
        <v>3</v>
      </c>
      <c r="BK132" s="2">
        <v>4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3</v>
      </c>
      <c r="CL132" s="2">
        <v>5</v>
      </c>
    </row>
    <row r="133" spans="1:90" x14ac:dyDescent="0.25">
      <c r="A133" t="s">
        <v>115</v>
      </c>
      <c r="B133">
        <v>20401</v>
      </c>
      <c r="C133" t="s">
        <v>110</v>
      </c>
      <c r="D133">
        <v>1</v>
      </c>
      <c r="E133">
        <v>8</v>
      </c>
      <c r="F133">
        <v>922183</v>
      </c>
      <c r="G133">
        <v>35922183</v>
      </c>
      <c r="H133" t="s">
        <v>11851</v>
      </c>
      <c r="I133">
        <v>165</v>
      </c>
      <c r="J133" t="s">
        <v>110</v>
      </c>
      <c r="K133" t="s">
        <v>11852</v>
      </c>
      <c r="L133">
        <v>1</v>
      </c>
      <c r="M133" t="s">
        <v>110</v>
      </c>
      <c r="N133">
        <v>13470434</v>
      </c>
      <c r="O133" t="s">
        <v>92</v>
      </c>
      <c r="P133" t="s">
        <v>5995</v>
      </c>
      <c r="Q133" t="s">
        <v>127</v>
      </c>
      <c r="R133">
        <v>19</v>
      </c>
      <c r="S133">
        <v>34611138</v>
      </c>
      <c r="T133">
        <v>34623852</v>
      </c>
      <c r="U133" t="s">
        <v>11853</v>
      </c>
      <c r="V133">
        <v>1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54</v>
      </c>
      <c r="AE133" s="2">
        <v>51</v>
      </c>
      <c r="AF133" s="2">
        <v>41</v>
      </c>
      <c r="AG133" s="2">
        <v>35</v>
      </c>
      <c r="AH133" s="2">
        <v>17</v>
      </c>
      <c r="AI133" s="2">
        <v>15</v>
      </c>
      <c r="AJ133" s="2">
        <v>18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53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79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3</v>
      </c>
      <c r="BM133" s="2">
        <v>2</v>
      </c>
      <c r="BN133" s="2">
        <v>3</v>
      </c>
      <c r="BO133" s="2">
        <v>2</v>
      </c>
      <c r="BP133" s="2">
        <v>2</v>
      </c>
      <c r="BQ133" s="2">
        <v>2</v>
      </c>
      <c r="BR133" s="2">
        <v>1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3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5</v>
      </c>
      <c r="CL133" s="2">
        <v>0</v>
      </c>
    </row>
    <row r="134" spans="1:90" x14ac:dyDescent="0.25">
      <c r="A134" t="s">
        <v>115</v>
      </c>
      <c r="B134">
        <v>20401</v>
      </c>
      <c r="C134" t="s">
        <v>110</v>
      </c>
      <c r="D134">
        <v>1</v>
      </c>
      <c r="E134">
        <v>8</v>
      </c>
      <c r="F134">
        <v>49906</v>
      </c>
      <c r="G134">
        <v>35049906</v>
      </c>
      <c r="H134" t="s">
        <v>12199</v>
      </c>
      <c r="I134">
        <v>482</v>
      </c>
      <c r="J134" t="s">
        <v>135</v>
      </c>
      <c r="K134" t="s">
        <v>8903</v>
      </c>
      <c r="L134">
        <v>1</v>
      </c>
      <c r="M134" t="s">
        <v>135</v>
      </c>
      <c r="N134">
        <v>13460000</v>
      </c>
      <c r="O134" t="s">
        <v>92</v>
      </c>
      <c r="P134" t="s">
        <v>12200</v>
      </c>
      <c r="Q134" t="s">
        <v>127</v>
      </c>
      <c r="R134">
        <v>19</v>
      </c>
      <c r="S134">
        <v>34662145</v>
      </c>
      <c r="T134">
        <v>34662982</v>
      </c>
      <c r="U134" t="s">
        <v>12201</v>
      </c>
      <c r="V134">
        <v>1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97</v>
      </c>
      <c r="AE134" s="2">
        <v>89</v>
      </c>
      <c r="AF134" s="2">
        <v>116</v>
      </c>
      <c r="AG134" s="2">
        <v>123</v>
      </c>
      <c r="AH134" s="2">
        <v>112</v>
      </c>
      <c r="AI134" s="2">
        <v>107</v>
      </c>
      <c r="AJ134" s="2">
        <v>122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4</v>
      </c>
      <c r="BM134" s="2">
        <v>4</v>
      </c>
      <c r="BN134" s="2">
        <v>6</v>
      </c>
      <c r="BO134" s="2">
        <v>4</v>
      </c>
      <c r="BP134" s="2">
        <v>6</v>
      </c>
      <c r="BQ134" s="2">
        <v>5</v>
      </c>
      <c r="BR134" s="2">
        <v>4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</row>
    <row r="135" spans="1:90" x14ac:dyDescent="0.25">
      <c r="A135" t="s">
        <v>115</v>
      </c>
      <c r="B135">
        <v>20401</v>
      </c>
      <c r="C135" t="s">
        <v>110</v>
      </c>
      <c r="D135">
        <v>1</v>
      </c>
      <c r="E135">
        <v>8</v>
      </c>
      <c r="F135">
        <v>16962</v>
      </c>
      <c r="G135">
        <v>35016962</v>
      </c>
      <c r="H135" t="s">
        <v>1630</v>
      </c>
      <c r="I135">
        <v>165</v>
      </c>
      <c r="J135" t="s">
        <v>110</v>
      </c>
      <c r="K135" t="s">
        <v>1631</v>
      </c>
      <c r="L135">
        <v>1</v>
      </c>
      <c r="M135" t="s">
        <v>110</v>
      </c>
      <c r="N135">
        <v>13472450</v>
      </c>
      <c r="O135" t="s">
        <v>92</v>
      </c>
      <c r="P135" t="s">
        <v>1632</v>
      </c>
      <c r="Q135">
        <v>716</v>
      </c>
      <c r="R135">
        <v>19</v>
      </c>
      <c r="S135">
        <v>34681807</v>
      </c>
      <c r="T135">
        <v>34685170</v>
      </c>
      <c r="U135" t="s">
        <v>1633</v>
      </c>
      <c r="V135">
        <v>1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111</v>
      </c>
      <c r="AE135" s="2">
        <v>74</v>
      </c>
      <c r="AF135" s="2">
        <v>55</v>
      </c>
      <c r="AG135" s="2">
        <v>33</v>
      </c>
      <c r="AH135" s="2">
        <v>32</v>
      </c>
      <c r="AI135" s="2">
        <v>23</v>
      </c>
      <c r="AJ135" s="2">
        <v>32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1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5</v>
      </c>
      <c r="BM135" s="2">
        <v>3</v>
      </c>
      <c r="BN135" s="2">
        <v>2</v>
      </c>
      <c r="BO135" s="2">
        <v>2</v>
      </c>
      <c r="BP135" s="2">
        <v>2</v>
      </c>
      <c r="BQ135" s="2">
        <v>1</v>
      </c>
      <c r="BR135" s="2">
        <v>2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0</v>
      </c>
      <c r="CL135" s="2">
        <v>1</v>
      </c>
    </row>
    <row r="136" spans="1:90" x14ac:dyDescent="0.25">
      <c r="A136" t="s">
        <v>115</v>
      </c>
      <c r="B136">
        <v>20401</v>
      </c>
      <c r="C136" t="s">
        <v>110</v>
      </c>
      <c r="D136">
        <v>1</v>
      </c>
      <c r="E136">
        <v>8</v>
      </c>
      <c r="F136">
        <v>37928</v>
      </c>
      <c r="G136">
        <v>35037928</v>
      </c>
      <c r="H136" t="s">
        <v>2882</v>
      </c>
      <c r="I136">
        <v>165</v>
      </c>
      <c r="J136" t="s">
        <v>110</v>
      </c>
      <c r="K136" t="s">
        <v>2883</v>
      </c>
      <c r="L136">
        <v>1</v>
      </c>
      <c r="M136" t="s">
        <v>110</v>
      </c>
      <c r="N136">
        <v>13476680</v>
      </c>
      <c r="O136" t="s">
        <v>92</v>
      </c>
      <c r="P136" t="s">
        <v>2884</v>
      </c>
      <c r="Q136">
        <v>33</v>
      </c>
      <c r="R136">
        <v>19</v>
      </c>
      <c r="S136">
        <v>34671344</v>
      </c>
      <c r="T136">
        <v>34671543</v>
      </c>
      <c r="U136" t="s">
        <v>2885</v>
      </c>
      <c r="V136">
        <v>1</v>
      </c>
      <c r="W136" s="2">
        <v>0</v>
      </c>
      <c r="X136" s="2">
        <v>0</v>
      </c>
      <c r="Y136" s="2">
        <v>57</v>
      </c>
      <c r="Z136" s="2">
        <v>30</v>
      </c>
      <c r="AA136" s="2">
        <v>33</v>
      </c>
      <c r="AB136" s="2">
        <v>28</v>
      </c>
      <c r="AC136" s="2">
        <v>62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1</v>
      </c>
      <c r="BE136" s="2">
        <v>0</v>
      </c>
      <c r="BF136" s="2">
        <v>0</v>
      </c>
      <c r="BG136" s="2">
        <v>2</v>
      </c>
      <c r="BH136" s="2">
        <v>1</v>
      </c>
      <c r="BI136" s="2">
        <v>1</v>
      </c>
      <c r="BJ136" s="2">
        <v>1</v>
      </c>
      <c r="BK136" s="2">
        <v>3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1</v>
      </c>
    </row>
    <row r="137" spans="1:90" x14ac:dyDescent="0.25">
      <c r="A137" t="s">
        <v>115</v>
      </c>
      <c r="B137">
        <v>20401</v>
      </c>
      <c r="C137" t="s">
        <v>110</v>
      </c>
      <c r="D137">
        <v>1</v>
      </c>
      <c r="E137">
        <v>8</v>
      </c>
      <c r="F137">
        <v>922959</v>
      </c>
      <c r="G137">
        <v>35922959</v>
      </c>
      <c r="H137" t="s">
        <v>15334</v>
      </c>
      <c r="I137">
        <v>606</v>
      </c>
      <c r="J137" t="s">
        <v>774</v>
      </c>
      <c r="K137" t="s">
        <v>3698</v>
      </c>
      <c r="L137">
        <v>1</v>
      </c>
      <c r="M137" t="s">
        <v>776</v>
      </c>
      <c r="N137">
        <v>13454200</v>
      </c>
      <c r="O137" t="s">
        <v>102</v>
      </c>
      <c r="P137" t="s">
        <v>15335</v>
      </c>
      <c r="Q137" t="s">
        <v>127</v>
      </c>
      <c r="R137">
        <v>19</v>
      </c>
      <c r="S137">
        <v>34580483</v>
      </c>
      <c r="T137">
        <v>34581295</v>
      </c>
      <c r="U137" t="s">
        <v>15336</v>
      </c>
      <c r="V137">
        <v>1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15</v>
      </c>
      <c r="AG137" s="2">
        <v>30</v>
      </c>
      <c r="AH137" s="2">
        <v>43</v>
      </c>
      <c r="AI137" s="2">
        <v>44</v>
      </c>
      <c r="AJ137" s="2">
        <v>30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3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2</v>
      </c>
      <c r="BO137" s="2">
        <v>2</v>
      </c>
      <c r="BP137" s="2">
        <v>3</v>
      </c>
      <c r="BQ137" s="2">
        <v>2</v>
      </c>
      <c r="BR137" s="2">
        <v>2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2</v>
      </c>
    </row>
    <row r="138" spans="1:90" x14ac:dyDescent="0.25">
      <c r="A138" t="s">
        <v>115</v>
      </c>
      <c r="B138">
        <v>20401</v>
      </c>
      <c r="C138" t="s">
        <v>110</v>
      </c>
      <c r="D138">
        <v>1</v>
      </c>
      <c r="E138">
        <v>8</v>
      </c>
      <c r="F138">
        <v>17061</v>
      </c>
      <c r="G138">
        <v>35017061</v>
      </c>
      <c r="H138" t="s">
        <v>3291</v>
      </c>
      <c r="I138">
        <v>606</v>
      </c>
      <c r="J138" t="s">
        <v>774</v>
      </c>
      <c r="K138" t="s">
        <v>91</v>
      </c>
      <c r="L138">
        <v>1</v>
      </c>
      <c r="M138" t="s">
        <v>776</v>
      </c>
      <c r="N138">
        <v>13450048</v>
      </c>
      <c r="O138" t="s">
        <v>92</v>
      </c>
      <c r="P138" t="s">
        <v>2198</v>
      </c>
      <c r="Q138">
        <v>222</v>
      </c>
      <c r="R138">
        <v>19</v>
      </c>
      <c r="S138">
        <v>34551847</v>
      </c>
      <c r="T138">
        <v>34637317</v>
      </c>
      <c r="U138" t="s">
        <v>3292</v>
      </c>
      <c r="V138">
        <v>1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20</v>
      </c>
      <c r="AF138" s="2">
        <v>26</v>
      </c>
      <c r="AG138" s="2">
        <v>24</v>
      </c>
      <c r="AH138" s="2">
        <v>149</v>
      </c>
      <c r="AI138" s="2">
        <v>168</v>
      </c>
      <c r="AJ138" s="2">
        <v>167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98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58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1</v>
      </c>
      <c r="BN138" s="2">
        <v>2</v>
      </c>
      <c r="BO138" s="2">
        <v>2</v>
      </c>
      <c r="BP138" s="2">
        <v>9</v>
      </c>
      <c r="BQ138" s="2">
        <v>7</v>
      </c>
      <c r="BR138" s="2">
        <v>8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5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3</v>
      </c>
      <c r="CL138" s="2">
        <v>0</v>
      </c>
    </row>
    <row r="139" spans="1:90" x14ac:dyDescent="0.25">
      <c r="A139" t="s">
        <v>115</v>
      </c>
      <c r="B139">
        <v>20401</v>
      </c>
      <c r="C139" t="s">
        <v>110</v>
      </c>
      <c r="D139">
        <v>1</v>
      </c>
      <c r="E139">
        <v>8</v>
      </c>
      <c r="F139">
        <v>921567</v>
      </c>
      <c r="G139">
        <v>35921567</v>
      </c>
      <c r="H139" t="s">
        <v>6112</v>
      </c>
      <c r="I139">
        <v>165</v>
      </c>
      <c r="J139" t="s">
        <v>110</v>
      </c>
      <c r="K139" t="s">
        <v>522</v>
      </c>
      <c r="L139">
        <v>1</v>
      </c>
      <c r="M139" t="s">
        <v>110</v>
      </c>
      <c r="N139">
        <v>13470070</v>
      </c>
      <c r="O139" t="s">
        <v>92</v>
      </c>
      <c r="P139" t="s">
        <v>6113</v>
      </c>
      <c r="Q139">
        <v>3424</v>
      </c>
      <c r="R139">
        <v>19</v>
      </c>
      <c r="S139">
        <v>34623598</v>
      </c>
      <c r="T139">
        <v>34623867</v>
      </c>
      <c r="U139" t="s">
        <v>6114</v>
      </c>
      <c r="V139">
        <v>1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64</v>
      </c>
      <c r="AE139" s="2">
        <v>54</v>
      </c>
      <c r="AF139" s="2">
        <v>62</v>
      </c>
      <c r="AG139" s="2">
        <v>42</v>
      </c>
      <c r="AH139" s="2">
        <v>90</v>
      </c>
      <c r="AI139" s="2">
        <v>74</v>
      </c>
      <c r="AJ139" s="2">
        <v>97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20</v>
      </c>
      <c r="BD139" s="2">
        <v>7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2</v>
      </c>
      <c r="BM139" s="2">
        <v>3</v>
      </c>
      <c r="BN139" s="2">
        <v>4</v>
      </c>
      <c r="BO139" s="2">
        <v>3</v>
      </c>
      <c r="BP139" s="2">
        <v>4</v>
      </c>
      <c r="BQ139" s="2">
        <v>4</v>
      </c>
      <c r="BR139" s="2">
        <v>4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2</v>
      </c>
      <c r="CL139" s="2">
        <v>2</v>
      </c>
    </row>
    <row r="140" spans="1:90" x14ac:dyDescent="0.25">
      <c r="A140" t="s">
        <v>115</v>
      </c>
      <c r="B140">
        <v>20801</v>
      </c>
      <c r="C140" t="s">
        <v>570</v>
      </c>
      <c r="D140">
        <v>1</v>
      </c>
      <c r="E140">
        <v>8</v>
      </c>
      <c r="F140">
        <v>30703</v>
      </c>
      <c r="G140">
        <v>35030703</v>
      </c>
      <c r="H140" t="s">
        <v>7366</v>
      </c>
      <c r="I140">
        <v>522</v>
      </c>
      <c r="J140" t="s">
        <v>761</v>
      </c>
      <c r="K140" t="s">
        <v>4040</v>
      </c>
      <c r="L140">
        <v>1</v>
      </c>
      <c r="M140" t="s">
        <v>761</v>
      </c>
      <c r="N140">
        <v>15370000</v>
      </c>
      <c r="O140" t="s">
        <v>92</v>
      </c>
      <c r="P140" t="s">
        <v>7367</v>
      </c>
      <c r="Q140">
        <v>2623</v>
      </c>
      <c r="R140">
        <v>18</v>
      </c>
      <c r="S140">
        <v>37044399</v>
      </c>
      <c r="T140">
        <v>37044757</v>
      </c>
      <c r="U140" t="s">
        <v>7368</v>
      </c>
      <c r="V140">
        <v>1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138</v>
      </c>
      <c r="AE140" s="2">
        <v>124</v>
      </c>
      <c r="AF140" s="2">
        <v>121</v>
      </c>
      <c r="AG140" s="2">
        <v>117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193</v>
      </c>
      <c r="BD140" s="2">
        <v>31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7</v>
      </c>
      <c r="BM140" s="2">
        <v>8</v>
      </c>
      <c r="BN140" s="2">
        <v>8</v>
      </c>
      <c r="BO140" s="2">
        <v>8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15</v>
      </c>
      <c r="CL140" s="2">
        <v>6</v>
      </c>
    </row>
    <row r="141" spans="1:90" x14ac:dyDescent="0.25">
      <c r="A141" t="s">
        <v>115</v>
      </c>
      <c r="B141">
        <v>20801</v>
      </c>
      <c r="C141" t="s">
        <v>570</v>
      </c>
      <c r="D141">
        <v>1</v>
      </c>
      <c r="E141">
        <v>8</v>
      </c>
      <c r="F141">
        <v>922365</v>
      </c>
      <c r="G141">
        <v>35922365</v>
      </c>
      <c r="H141" t="s">
        <v>17747</v>
      </c>
      <c r="I141">
        <v>170</v>
      </c>
      <c r="J141" t="s">
        <v>570</v>
      </c>
      <c r="K141" t="s">
        <v>6549</v>
      </c>
      <c r="L141">
        <v>1</v>
      </c>
      <c r="M141" t="s">
        <v>570</v>
      </c>
      <c r="N141">
        <v>16900117</v>
      </c>
      <c r="O141" t="s">
        <v>92</v>
      </c>
      <c r="P141" t="s">
        <v>17748</v>
      </c>
      <c r="Q141">
        <v>850</v>
      </c>
      <c r="R141">
        <v>18</v>
      </c>
      <c r="S141">
        <v>37227736</v>
      </c>
      <c r="U141" t="s">
        <v>17749</v>
      </c>
      <c r="V141">
        <v>1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60</v>
      </c>
      <c r="AE141" s="2">
        <v>78</v>
      </c>
      <c r="AF141" s="2">
        <v>93</v>
      </c>
      <c r="AG141" s="2">
        <v>46</v>
      </c>
      <c r="AH141" s="2">
        <v>55</v>
      </c>
      <c r="AI141" s="2">
        <v>45</v>
      </c>
      <c r="AJ141" s="2">
        <v>13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3</v>
      </c>
      <c r="BM141" s="2">
        <v>5</v>
      </c>
      <c r="BN141" s="2">
        <v>3</v>
      </c>
      <c r="BO141" s="2">
        <v>3</v>
      </c>
      <c r="BP141" s="2">
        <v>4</v>
      </c>
      <c r="BQ141" s="2">
        <v>3</v>
      </c>
      <c r="BR141" s="2">
        <v>1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</row>
    <row r="142" spans="1:90" x14ac:dyDescent="0.25">
      <c r="A142" t="s">
        <v>115</v>
      </c>
      <c r="B142">
        <v>20801</v>
      </c>
      <c r="C142" t="s">
        <v>570</v>
      </c>
      <c r="D142">
        <v>1</v>
      </c>
      <c r="E142">
        <v>8</v>
      </c>
      <c r="F142">
        <v>29373</v>
      </c>
      <c r="G142">
        <v>35029373</v>
      </c>
      <c r="H142" t="s">
        <v>2261</v>
      </c>
      <c r="I142">
        <v>170</v>
      </c>
      <c r="J142" t="s">
        <v>570</v>
      </c>
      <c r="K142" t="s">
        <v>91</v>
      </c>
      <c r="L142">
        <v>1</v>
      </c>
      <c r="M142" t="s">
        <v>570</v>
      </c>
      <c r="N142">
        <v>16901021</v>
      </c>
      <c r="O142" t="s">
        <v>92</v>
      </c>
      <c r="P142" t="s">
        <v>2262</v>
      </c>
      <c r="Q142">
        <v>1357</v>
      </c>
      <c r="R142">
        <v>18</v>
      </c>
      <c r="S142">
        <v>37220289</v>
      </c>
      <c r="T142">
        <v>37223836</v>
      </c>
      <c r="U142" t="s">
        <v>2263</v>
      </c>
      <c r="V142">
        <v>1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101</v>
      </c>
      <c r="AE142" s="2">
        <v>86</v>
      </c>
      <c r="AF142" s="2">
        <v>107</v>
      </c>
      <c r="AG142" s="2">
        <v>111</v>
      </c>
      <c r="AH142" s="2">
        <v>179</v>
      </c>
      <c r="AI142" s="2">
        <v>158</v>
      </c>
      <c r="AJ142" s="2">
        <v>188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108</v>
      </c>
      <c r="AS142" s="2">
        <v>0</v>
      </c>
      <c r="AT142" s="2">
        <v>0</v>
      </c>
      <c r="AU142" s="2">
        <v>217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84</v>
      </c>
      <c r="BD142" s="2">
        <v>8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6</v>
      </c>
      <c r="BM142" s="2">
        <v>5</v>
      </c>
      <c r="BN142" s="2">
        <v>6</v>
      </c>
      <c r="BO142" s="2">
        <v>5</v>
      </c>
      <c r="BP142" s="2">
        <v>7</v>
      </c>
      <c r="BQ142" s="2">
        <v>7</v>
      </c>
      <c r="BR142" s="2">
        <v>6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6</v>
      </c>
      <c r="CA142" s="2">
        <v>0</v>
      </c>
      <c r="CB142" s="2">
        <v>0</v>
      </c>
      <c r="CC142" s="2">
        <v>8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4</v>
      </c>
      <c r="CL142" s="2">
        <v>2</v>
      </c>
    </row>
    <row r="143" spans="1:90" x14ac:dyDescent="0.25">
      <c r="A143" t="s">
        <v>115</v>
      </c>
      <c r="B143">
        <v>20801</v>
      </c>
      <c r="C143" t="s">
        <v>570</v>
      </c>
      <c r="D143">
        <v>1</v>
      </c>
      <c r="E143">
        <v>8</v>
      </c>
      <c r="F143">
        <v>29634</v>
      </c>
      <c r="G143">
        <v>35029634</v>
      </c>
      <c r="H143" t="s">
        <v>1515</v>
      </c>
      <c r="I143">
        <v>469</v>
      </c>
      <c r="J143" t="s">
        <v>4213</v>
      </c>
      <c r="K143" t="s">
        <v>91</v>
      </c>
      <c r="L143">
        <v>1</v>
      </c>
      <c r="M143" t="s">
        <v>4213</v>
      </c>
      <c r="N143">
        <v>16950000</v>
      </c>
      <c r="P143" t="s">
        <v>13338</v>
      </c>
      <c r="Q143">
        <v>325</v>
      </c>
      <c r="R143">
        <v>18</v>
      </c>
      <c r="S143">
        <v>37881151</v>
      </c>
      <c r="T143">
        <v>37881496</v>
      </c>
      <c r="U143" t="s">
        <v>13339</v>
      </c>
      <c r="V143">
        <v>1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62</v>
      </c>
      <c r="AE143" s="2">
        <v>42</v>
      </c>
      <c r="AF143" s="2">
        <v>44</v>
      </c>
      <c r="AG143" s="2">
        <v>24</v>
      </c>
      <c r="AH143" s="2">
        <v>45</v>
      </c>
      <c r="AI143" s="2">
        <v>42</v>
      </c>
      <c r="AJ143" s="2">
        <v>46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4</v>
      </c>
      <c r="BM143" s="2">
        <v>3</v>
      </c>
      <c r="BN143" s="2">
        <v>3</v>
      </c>
      <c r="BO143" s="2">
        <v>2</v>
      </c>
      <c r="BP143" s="2">
        <v>3</v>
      </c>
      <c r="BQ143" s="2">
        <v>4</v>
      </c>
      <c r="BR143" s="2">
        <v>2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</row>
    <row r="144" spans="1:90" x14ac:dyDescent="0.25">
      <c r="A144" t="s">
        <v>115</v>
      </c>
      <c r="B144">
        <v>20801</v>
      </c>
      <c r="C144" t="s">
        <v>570</v>
      </c>
      <c r="D144">
        <v>1</v>
      </c>
      <c r="E144">
        <v>8</v>
      </c>
      <c r="F144">
        <v>29543</v>
      </c>
      <c r="G144">
        <v>35029543</v>
      </c>
      <c r="H144" t="s">
        <v>14481</v>
      </c>
      <c r="I144">
        <v>259</v>
      </c>
      <c r="J144" t="s">
        <v>571</v>
      </c>
      <c r="K144" t="s">
        <v>91</v>
      </c>
      <c r="L144">
        <v>1</v>
      </c>
      <c r="M144" t="s">
        <v>571</v>
      </c>
      <c r="N144">
        <v>16920000</v>
      </c>
      <c r="O144" t="s">
        <v>102</v>
      </c>
      <c r="P144" t="s">
        <v>7590</v>
      </c>
      <c r="Q144">
        <v>132</v>
      </c>
      <c r="R144">
        <v>18</v>
      </c>
      <c r="S144">
        <v>37411140</v>
      </c>
      <c r="T144">
        <v>37411302</v>
      </c>
      <c r="U144" t="s">
        <v>14482</v>
      </c>
      <c r="V144">
        <v>1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82</v>
      </c>
      <c r="AE144" s="2">
        <v>108</v>
      </c>
      <c r="AF144" s="2">
        <v>109</v>
      </c>
      <c r="AG144" s="2">
        <v>56</v>
      </c>
      <c r="AH144" s="2">
        <v>224</v>
      </c>
      <c r="AI144" s="2">
        <v>236</v>
      </c>
      <c r="AJ144" s="2">
        <v>235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142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98</v>
      </c>
      <c r="BD144" s="2">
        <v>21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6</v>
      </c>
      <c r="BM144" s="2">
        <v>8</v>
      </c>
      <c r="BN144" s="2">
        <v>5</v>
      </c>
      <c r="BO144" s="2">
        <v>4</v>
      </c>
      <c r="BP144" s="2">
        <v>11</v>
      </c>
      <c r="BQ144" s="2">
        <v>9</v>
      </c>
      <c r="BR144" s="2">
        <v>12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7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7</v>
      </c>
      <c r="CL144" s="2">
        <v>5</v>
      </c>
    </row>
    <row r="145" spans="1:90" x14ac:dyDescent="0.25">
      <c r="A145" t="s">
        <v>115</v>
      </c>
      <c r="B145">
        <v>20801</v>
      </c>
      <c r="C145" t="s">
        <v>570</v>
      </c>
      <c r="D145">
        <v>1</v>
      </c>
      <c r="E145">
        <v>8</v>
      </c>
      <c r="F145">
        <v>30740</v>
      </c>
      <c r="G145">
        <v>35030740</v>
      </c>
      <c r="H145" t="s">
        <v>5107</v>
      </c>
      <c r="I145">
        <v>750</v>
      </c>
      <c r="J145" t="s">
        <v>1673</v>
      </c>
      <c r="K145" t="s">
        <v>3491</v>
      </c>
      <c r="L145">
        <v>1</v>
      </c>
      <c r="M145" t="s">
        <v>1673</v>
      </c>
      <c r="N145">
        <v>15385000</v>
      </c>
      <c r="O145" t="s">
        <v>102</v>
      </c>
      <c r="P145" t="s">
        <v>3492</v>
      </c>
      <c r="Q145">
        <v>815</v>
      </c>
      <c r="R145">
        <v>18</v>
      </c>
      <c r="S145">
        <v>37422722</v>
      </c>
      <c r="T145">
        <v>37424915</v>
      </c>
      <c r="U145" t="s">
        <v>5108</v>
      </c>
      <c r="V145">
        <v>1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121</v>
      </c>
      <c r="AE145" s="2">
        <v>97</v>
      </c>
      <c r="AF145" s="2">
        <v>121</v>
      </c>
      <c r="AG145" s="2">
        <v>85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177</v>
      </c>
      <c r="BD145" s="2">
        <v>6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6</v>
      </c>
      <c r="BM145" s="2">
        <v>5</v>
      </c>
      <c r="BN145" s="2">
        <v>7</v>
      </c>
      <c r="BO145" s="2">
        <v>4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11</v>
      </c>
      <c r="CL145" s="2">
        <v>2</v>
      </c>
    </row>
    <row r="146" spans="1:90" x14ac:dyDescent="0.25">
      <c r="A146" t="s">
        <v>115</v>
      </c>
      <c r="B146">
        <v>20801</v>
      </c>
      <c r="C146" t="s">
        <v>570</v>
      </c>
      <c r="D146">
        <v>1</v>
      </c>
      <c r="E146">
        <v>8</v>
      </c>
      <c r="F146">
        <v>29397</v>
      </c>
      <c r="G146">
        <v>35029397</v>
      </c>
      <c r="H146" t="s">
        <v>7548</v>
      </c>
      <c r="I146">
        <v>170</v>
      </c>
      <c r="J146" t="s">
        <v>570</v>
      </c>
      <c r="K146" t="s">
        <v>852</v>
      </c>
      <c r="L146">
        <v>1</v>
      </c>
      <c r="M146" t="s">
        <v>570</v>
      </c>
      <c r="N146">
        <v>16900058</v>
      </c>
      <c r="O146" t="s">
        <v>92</v>
      </c>
      <c r="P146" t="s">
        <v>3315</v>
      </c>
      <c r="Q146">
        <v>265</v>
      </c>
      <c r="R146">
        <v>18</v>
      </c>
      <c r="S146">
        <v>37221690</v>
      </c>
      <c r="T146">
        <v>37227528</v>
      </c>
      <c r="U146" t="s">
        <v>7549</v>
      </c>
      <c r="V146">
        <v>1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82</v>
      </c>
      <c r="AE146" s="2">
        <v>105</v>
      </c>
      <c r="AF146" s="2">
        <v>104</v>
      </c>
      <c r="AG146" s="2">
        <v>87</v>
      </c>
      <c r="AH146" s="2">
        <v>112</v>
      </c>
      <c r="AI146" s="2">
        <v>96</v>
      </c>
      <c r="AJ146" s="2">
        <v>129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186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5</v>
      </c>
      <c r="BM146" s="2">
        <v>4</v>
      </c>
      <c r="BN146" s="2">
        <v>5</v>
      </c>
      <c r="BO146" s="2">
        <v>4</v>
      </c>
      <c r="BP146" s="2">
        <v>6</v>
      </c>
      <c r="BQ146" s="2">
        <v>5</v>
      </c>
      <c r="BR146" s="2">
        <v>5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13</v>
      </c>
      <c r="CL146" s="2">
        <v>0</v>
      </c>
    </row>
    <row r="147" spans="1:90" x14ac:dyDescent="0.25">
      <c r="A147" t="s">
        <v>115</v>
      </c>
      <c r="B147">
        <v>20801</v>
      </c>
      <c r="C147" t="s">
        <v>570</v>
      </c>
      <c r="D147">
        <v>2</v>
      </c>
      <c r="E147">
        <v>6</v>
      </c>
      <c r="F147">
        <v>458156</v>
      </c>
      <c r="G147">
        <v>35458156</v>
      </c>
      <c r="H147" t="s">
        <v>11916</v>
      </c>
      <c r="I147">
        <v>750</v>
      </c>
      <c r="J147" t="s">
        <v>1673</v>
      </c>
      <c r="K147" t="s">
        <v>1674</v>
      </c>
      <c r="L147">
        <v>1</v>
      </c>
      <c r="M147" t="s">
        <v>1673</v>
      </c>
      <c r="N147">
        <v>15385000</v>
      </c>
      <c r="O147" t="s">
        <v>102</v>
      </c>
      <c r="P147" t="s">
        <v>11917</v>
      </c>
      <c r="Q147">
        <v>920</v>
      </c>
      <c r="R147">
        <v>18</v>
      </c>
      <c r="S147">
        <v>37422765</v>
      </c>
      <c r="T147">
        <v>37424916</v>
      </c>
      <c r="U147" t="s">
        <v>11918</v>
      </c>
      <c r="V147">
        <v>1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15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2</v>
      </c>
      <c r="CL147" s="2">
        <v>0</v>
      </c>
    </row>
    <row r="148" spans="1:90" x14ac:dyDescent="0.25">
      <c r="A148" t="s">
        <v>115</v>
      </c>
      <c r="B148">
        <v>20801</v>
      </c>
      <c r="C148" t="s">
        <v>570</v>
      </c>
      <c r="D148">
        <v>1</v>
      </c>
      <c r="E148">
        <v>8</v>
      </c>
      <c r="F148">
        <v>29452</v>
      </c>
      <c r="G148">
        <v>35029452</v>
      </c>
      <c r="H148" t="s">
        <v>16277</v>
      </c>
      <c r="I148">
        <v>413</v>
      </c>
      <c r="J148" t="s">
        <v>1936</v>
      </c>
      <c r="K148" t="s">
        <v>91</v>
      </c>
      <c r="L148">
        <v>1</v>
      </c>
      <c r="M148" t="s">
        <v>1936</v>
      </c>
      <c r="N148">
        <v>16850000</v>
      </c>
      <c r="O148" t="s">
        <v>92</v>
      </c>
      <c r="P148" t="s">
        <v>16278</v>
      </c>
      <c r="Q148">
        <v>620</v>
      </c>
      <c r="R148">
        <v>18</v>
      </c>
      <c r="S148">
        <v>36981285</v>
      </c>
      <c r="T148">
        <v>36981286</v>
      </c>
      <c r="U148" t="s">
        <v>16279</v>
      </c>
      <c r="V148">
        <v>1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78</v>
      </c>
      <c r="AI148" s="2">
        <v>54</v>
      </c>
      <c r="AJ148" s="2">
        <v>63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4</v>
      </c>
      <c r="BQ148" s="2">
        <v>2</v>
      </c>
      <c r="BR148" s="2">
        <v>2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</row>
    <row r="149" spans="1:90" x14ac:dyDescent="0.25">
      <c r="A149" t="s">
        <v>115</v>
      </c>
      <c r="B149">
        <v>20801</v>
      </c>
      <c r="C149" t="s">
        <v>570</v>
      </c>
      <c r="D149">
        <v>1</v>
      </c>
      <c r="E149">
        <v>8</v>
      </c>
      <c r="F149">
        <v>30673</v>
      </c>
      <c r="G149">
        <v>35030673</v>
      </c>
      <c r="H149" t="s">
        <v>1258</v>
      </c>
      <c r="I149">
        <v>670</v>
      </c>
      <c r="J149" t="s">
        <v>1259</v>
      </c>
      <c r="K149" t="s">
        <v>852</v>
      </c>
      <c r="L149">
        <v>1</v>
      </c>
      <c r="M149" t="s">
        <v>1260</v>
      </c>
      <c r="N149">
        <v>15360000</v>
      </c>
      <c r="O149" t="s">
        <v>102</v>
      </c>
      <c r="P149" t="s">
        <v>1261</v>
      </c>
      <c r="Q149">
        <v>229</v>
      </c>
      <c r="R149">
        <v>18</v>
      </c>
      <c r="S149">
        <v>37861316</v>
      </c>
      <c r="T149">
        <v>37861552</v>
      </c>
      <c r="U149" t="s">
        <v>1262</v>
      </c>
      <c r="V149">
        <v>1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139</v>
      </c>
      <c r="AI149" s="2">
        <v>85</v>
      </c>
      <c r="AJ149" s="2">
        <v>64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28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64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7</v>
      </c>
      <c r="BQ149" s="2">
        <v>5</v>
      </c>
      <c r="BR149" s="2">
        <v>2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2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3</v>
      </c>
      <c r="CL149" s="2">
        <v>0</v>
      </c>
    </row>
    <row r="150" spans="1:90" x14ac:dyDescent="0.25">
      <c r="A150" t="s">
        <v>115</v>
      </c>
      <c r="B150">
        <v>20801</v>
      </c>
      <c r="C150" t="s">
        <v>570</v>
      </c>
      <c r="D150">
        <v>1</v>
      </c>
      <c r="E150">
        <v>8</v>
      </c>
      <c r="F150">
        <v>407215</v>
      </c>
      <c r="G150">
        <v>35407215</v>
      </c>
      <c r="H150" t="s">
        <v>16123</v>
      </c>
      <c r="I150">
        <v>259</v>
      </c>
      <c r="J150" t="s">
        <v>571</v>
      </c>
      <c r="K150" t="s">
        <v>91</v>
      </c>
      <c r="L150">
        <v>1</v>
      </c>
      <c r="M150" t="s">
        <v>571</v>
      </c>
      <c r="N150">
        <v>16920000</v>
      </c>
      <c r="O150" t="s">
        <v>102</v>
      </c>
      <c r="P150" t="s">
        <v>16124</v>
      </c>
      <c r="Q150">
        <v>150</v>
      </c>
      <c r="R150">
        <v>18</v>
      </c>
      <c r="S150">
        <v>37411687</v>
      </c>
      <c r="T150">
        <v>37413153</v>
      </c>
      <c r="U150" t="s">
        <v>16125</v>
      </c>
      <c r="V150">
        <v>1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90</v>
      </c>
      <c r="AE150" s="2">
        <v>125</v>
      </c>
      <c r="AF150" s="2">
        <v>132</v>
      </c>
      <c r="AG150" s="2">
        <v>87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126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4</v>
      </c>
      <c r="BM150" s="2">
        <v>6</v>
      </c>
      <c r="BN150" s="2">
        <v>6</v>
      </c>
      <c r="BO150" s="2">
        <v>4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9</v>
      </c>
      <c r="CL150" s="2">
        <v>0</v>
      </c>
    </row>
    <row r="151" spans="1:90" x14ac:dyDescent="0.25">
      <c r="A151" t="s">
        <v>115</v>
      </c>
      <c r="B151">
        <v>20801</v>
      </c>
      <c r="C151" t="s">
        <v>570</v>
      </c>
      <c r="D151">
        <v>1</v>
      </c>
      <c r="E151">
        <v>8</v>
      </c>
      <c r="F151">
        <v>29427</v>
      </c>
      <c r="G151">
        <v>35029427</v>
      </c>
      <c r="H151" t="s">
        <v>3168</v>
      </c>
      <c r="I151">
        <v>449</v>
      </c>
      <c r="J151" t="s">
        <v>1624</v>
      </c>
      <c r="K151" t="s">
        <v>91</v>
      </c>
      <c r="L151">
        <v>1</v>
      </c>
      <c r="M151" t="s">
        <v>1624</v>
      </c>
      <c r="N151">
        <v>16800000</v>
      </c>
      <c r="O151" t="s">
        <v>92</v>
      </c>
      <c r="P151" t="s">
        <v>3169</v>
      </c>
      <c r="Q151">
        <v>1372</v>
      </c>
      <c r="R151">
        <v>18</v>
      </c>
      <c r="S151">
        <v>37011068</v>
      </c>
      <c r="T151">
        <v>37014102</v>
      </c>
      <c r="U151" t="s">
        <v>3170</v>
      </c>
      <c r="V151">
        <v>1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146</v>
      </c>
      <c r="AI151" s="2">
        <v>93</v>
      </c>
      <c r="AJ151" s="2">
        <v>106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7</v>
      </c>
      <c r="BQ151" s="2">
        <v>4</v>
      </c>
      <c r="BR151" s="2">
        <v>4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</row>
    <row r="152" spans="1:90" x14ac:dyDescent="0.25">
      <c r="A152" t="s">
        <v>115</v>
      </c>
      <c r="B152">
        <v>20801</v>
      </c>
      <c r="C152" t="s">
        <v>570</v>
      </c>
      <c r="D152">
        <v>1</v>
      </c>
      <c r="E152">
        <v>8</v>
      </c>
      <c r="F152">
        <v>30764</v>
      </c>
      <c r="G152">
        <v>35030764</v>
      </c>
      <c r="H152" t="s">
        <v>15178</v>
      </c>
      <c r="I152">
        <v>522</v>
      </c>
      <c r="J152" t="s">
        <v>761</v>
      </c>
      <c r="K152" t="s">
        <v>15179</v>
      </c>
      <c r="L152">
        <v>1</v>
      </c>
      <c r="M152" t="s">
        <v>761</v>
      </c>
      <c r="N152">
        <v>15370000</v>
      </c>
      <c r="O152" t="s">
        <v>92</v>
      </c>
      <c r="P152" t="s">
        <v>762</v>
      </c>
      <c r="Q152">
        <v>2230</v>
      </c>
      <c r="R152">
        <v>18</v>
      </c>
      <c r="S152">
        <v>37044355</v>
      </c>
      <c r="T152">
        <v>37044745</v>
      </c>
      <c r="U152" t="s">
        <v>15180</v>
      </c>
      <c r="V152">
        <v>1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127</v>
      </c>
      <c r="AI152" s="2">
        <v>159</v>
      </c>
      <c r="AJ152" s="2">
        <v>106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0</v>
      </c>
      <c r="BO152" s="2">
        <v>0</v>
      </c>
      <c r="BP152" s="2">
        <v>8</v>
      </c>
      <c r="BQ152" s="2">
        <v>8</v>
      </c>
      <c r="BR152" s="2">
        <v>4</v>
      </c>
      <c r="BS152" s="2">
        <v>0</v>
      </c>
      <c r="BT152" s="2">
        <v>0</v>
      </c>
      <c r="BU152" s="2">
        <v>0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2">
        <v>0</v>
      </c>
      <c r="CC152" s="2">
        <v>0</v>
      </c>
      <c r="CD152" s="2">
        <v>0</v>
      </c>
      <c r="CE152" s="2">
        <v>0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</row>
    <row r="153" spans="1:90" x14ac:dyDescent="0.25">
      <c r="A153" t="s">
        <v>115</v>
      </c>
      <c r="B153">
        <v>20801</v>
      </c>
      <c r="C153" t="s">
        <v>570</v>
      </c>
      <c r="D153">
        <v>1</v>
      </c>
      <c r="E153">
        <v>8</v>
      </c>
      <c r="F153">
        <v>29361</v>
      </c>
      <c r="G153">
        <v>35029361</v>
      </c>
      <c r="H153" t="s">
        <v>6268</v>
      </c>
      <c r="I153">
        <v>170</v>
      </c>
      <c r="J153" t="s">
        <v>570</v>
      </c>
      <c r="K153" t="s">
        <v>91</v>
      </c>
      <c r="L153">
        <v>1</v>
      </c>
      <c r="M153" t="s">
        <v>570</v>
      </c>
      <c r="N153">
        <v>16900005</v>
      </c>
      <c r="O153" t="s">
        <v>92</v>
      </c>
      <c r="P153" t="s">
        <v>2833</v>
      </c>
      <c r="Q153">
        <v>453</v>
      </c>
      <c r="R153">
        <v>18</v>
      </c>
      <c r="S153">
        <v>37223814</v>
      </c>
      <c r="T153">
        <v>37227944</v>
      </c>
      <c r="U153" t="s">
        <v>6269</v>
      </c>
      <c r="V153">
        <v>1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58</v>
      </c>
      <c r="AE153" s="2">
        <v>68</v>
      </c>
      <c r="AF153" s="2">
        <v>82</v>
      </c>
      <c r="AG153" s="2">
        <v>74</v>
      </c>
      <c r="AH153" s="2">
        <v>119</v>
      </c>
      <c r="AI153" s="2">
        <v>94</v>
      </c>
      <c r="AJ153" s="2">
        <v>112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132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0</v>
      </c>
      <c r="BK153" s="2">
        <v>0</v>
      </c>
      <c r="BL153" s="2">
        <v>4</v>
      </c>
      <c r="BM153" s="2">
        <v>2</v>
      </c>
      <c r="BN153" s="2">
        <v>4</v>
      </c>
      <c r="BO153" s="2">
        <v>4</v>
      </c>
      <c r="BP153" s="2">
        <v>5</v>
      </c>
      <c r="BQ153" s="2">
        <v>3</v>
      </c>
      <c r="BR153" s="2">
        <v>6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7</v>
      </c>
      <c r="CL153" s="2">
        <v>0</v>
      </c>
    </row>
    <row r="154" spans="1:90" x14ac:dyDescent="0.25">
      <c r="A154" t="s">
        <v>115</v>
      </c>
      <c r="B154">
        <v>20801</v>
      </c>
      <c r="C154" t="s">
        <v>570</v>
      </c>
      <c r="D154">
        <v>1</v>
      </c>
      <c r="E154">
        <v>8</v>
      </c>
      <c r="F154">
        <v>29609</v>
      </c>
      <c r="G154">
        <v>35029609</v>
      </c>
      <c r="H154" t="s">
        <v>3020</v>
      </c>
      <c r="I154">
        <v>170</v>
      </c>
      <c r="J154" t="s">
        <v>570</v>
      </c>
      <c r="K154" t="s">
        <v>91</v>
      </c>
      <c r="L154">
        <v>1</v>
      </c>
      <c r="M154" t="s">
        <v>570</v>
      </c>
      <c r="N154">
        <v>16901000</v>
      </c>
      <c r="O154" t="s">
        <v>102</v>
      </c>
      <c r="P154" t="s">
        <v>1457</v>
      </c>
      <c r="Q154">
        <v>348</v>
      </c>
      <c r="R154">
        <v>18</v>
      </c>
      <c r="S154">
        <v>37223815</v>
      </c>
      <c r="T154">
        <v>37228197</v>
      </c>
      <c r="U154" t="s">
        <v>3021</v>
      </c>
      <c r="V154">
        <v>1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124</v>
      </c>
      <c r="AE154" s="2">
        <v>128</v>
      </c>
      <c r="AF154" s="2">
        <v>133</v>
      </c>
      <c r="AG154" s="2">
        <v>122</v>
      </c>
      <c r="AH154" s="2">
        <v>124</v>
      </c>
      <c r="AI154" s="2">
        <v>106</v>
      </c>
      <c r="AJ154" s="2">
        <v>102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23</v>
      </c>
      <c r="BD154" s="2">
        <v>4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8</v>
      </c>
      <c r="BM154" s="2">
        <v>7</v>
      </c>
      <c r="BN154" s="2">
        <v>8</v>
      </c>
      <c r="BO154" s="2">
        <v>5</v>
      </c>
      <c r="BP154" s="2">
        <v>7</v>
      </c>
      <c r="BQ154" s="2">
        <v>4</v>
      </c>
      <c r="BR154" s="2">
        <v>4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0</v>
      </c>
      <c r="CG154" s="2">
        <v>0</v>
      </c>
      <c r="CH154" s="2">
        <v>0</v>
      </c>
      <c r="CI154" s="2">
        <v>0</v>
      </c>
      <c r="CJ154" s="2">
        <v>0</v>
      </c>
      <c r="CK154" s="2">
        <v>1</v>
      </c>
      <c r="CL154" s="2">
        <v>2</v>
      </c>
    </row>
    <row r="155" spans="1:90" x14ac:dyDescent="0.25">
      <c r="A155" t="s">
        <v>115</v>
      </c>
      <c r="B155">
        <v>20801</v>
      </c>
      <c r="C155" t="s">
        <v>570</v>
      </c>
      <c r="D155">
        <v>1</v>
      </c>
      <c r="E155">
        <v>8</v>
      </c>
      <c r="F155">
        <v>905914</v>
      </c>
      <c r="G155">
        <v>35905914</v>
      </c>
      <c r="H155" t="s">
        <v>1066</v>
      </c>
      <c r="I155">
        <v>170</v>
      </c>
      <c r="J155" t="s">
        <v>570</v>
      </c>
      <c r="K155" t="s">
        <v>1067</v>
      </c>
      <c r="L155">
        <v>1</v>
      </c>
      <c r="M155" t="s">
        <v>570</v>
      </c>
      <c r="N155">
        <v>16900970</v>
      </c>
      <c r="P155" t="s">
        <v>1068</v>
      </c>
      <c r="Q155" t="s">
        <v>127</v>
      </c>
      <c r="R155">
        <v>18</v>
      </c>
      <c r="S155">
        <v>996010311</v>
      </c>
      <c r="U155" t="s">
        <v>1069</v>
      </c>
      <c r="V155">
        <v>2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7</v>
      </c>
      <c r="AE155" s="2">
        <v>10</v>
      </c>
      <c r="AF155" s="2">
        <v>9</v>
      </c>
      <c r="AG155" s="2">
        <v>5</v>
      </c>
      <c r="AH155" s="2">
        <v>5</v>
      </c>
      <c r="AI155" s="2">
        <v>13</v>
      </c>
      <c r="AJ155" s="2">
        <v>10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1</v>
      </c>
      <c r="BM155" s="2">
        <v>1</v>
      </c>
      <c r="BN155" s="2">
        <v>1</v>
      </c>
      <c r="BO155" s="2">
        <v>1</v>
      </c>
      <c r="BP155" s="2">
        <v>1</v>
      </c>
      <c r="BQ155" s="2">
        <v>1</v>
      </c>
      <c r="BR155" s="2">
        <v>1</v>
      </c>
      <c r="BS155" s="2">
        <v>0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2">
        <v>0</v>
      </c>
      <c r="CD155" s="2">
        <v>0</v>
      </c>
      <c r="CE155" s="2">
        <v>0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</row>
    <row r="156" spans="1:90" x14ac:dyDescent="0.25">
      <c r="A156" t="s">
        <v>115</v>
      </c>
      <c r="B156">
        <v>20801</v>
      </c>
      <c r="C156" t="s">
        <v>570</v>
      </c>
      <c r="D156">
        <v>1</v>
      </c>
      <c r="E156">
        <v>8</v>
      </c>
      <c r="F156">
        <v>29506</v>
      </c>
      <c r="G156">
        <v>35029506</v>
      </c>
      <c r="H156" t="s">
        <v>8904</v>
      </c>
      <c r="I156">
        <v>326</v>
      </c>
      <c r="J156" t="s">
        <v>1872</v>
      </c>
      <c r="K156" t="s">
        <v>91</v>
      </c>
      <c r="L156">
        <v>1</v>
      </c>
      <c r="M156" t="s">
        <v>1872</v>
      </c>
      <c r="N156">
        <v>16980000</v>
      </c>
      <c r="O156" t="s">
        <v>92</v>
      </c>
      <c r="P156" t="s">
        <v>1819</v>
      </c>
      <c r="Q156">
        <v>460</v>
      </c>
      <c r="R156">
        <v>18</v>
      </c>
      <c r="S156">
        <v>37051227</v>
      </c>
      <c r="U156" t="s">
        <v>8905</v>
      </c>
      <c r="V156">
        <v>1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57</v>
      </c>
      <c r="AE156" s="2">
        <v>72</v>
      </c>
      <c r="AF156" s="2">
        <v>90</v>
      </c>
      <c r="AG156" s="2">
        <v>62</v>
      </c>
      <c r="AH156" s="2">
        <v>90</v>
      </c>
      <c r="AI156" s="2">
        <v>73</v>
      </c>
      <c r="AJ156" s="2">
        <v>77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80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2</v>
      </c>
      <c r="BM156" s="2">
        <v>2</v>
      </c>
      <c r="BN156" s="2">
        <v>3</v>
      </c>
      <c r="BO156" s="2">
        <v>2</v>
      </c>
      <c r="BP156" s="2">
        <v>3</v>
      </c>
      <c r="BQ156" s="2">
        <v>2</v>
      </c>
      <c r="BR156" s="2">
        <v>2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4</v>
      </c>
      <c r="CL156" s="2">
        <v>0</v>
      </c>
    </row>
    <row r="157" spans="1:90" x14ac:dyDescent="0.25">
      <c r="A157" t="s">
        <v>115</v>
      </c>
      <c r="B157">
        <v>20801</v>
      </c>
      <c r="C157" t="s">
        <v>570</v>
      </c>
      <c r="D157">
        <v>1</v>
      </c>
      <c r="E157">
        <v>8</v>
      </c>
      <c r="F157">
        <v>30557</v>
      </c>
      <c r="G157">
        <v>35030557</v>
      </c>
      <c r="H157" t="s">
        <v>18243</v>
      </c>
      <c r="I157">
        <v>750</v>
      </c>
      <c r="J157" t="s">
        <v>1673</v>
      </c>
      <c r="K157" t="s">
        <v>91</v>
      </c>
      <c r="L157">
        <v>1</v>
      </c>
      <c r="M157" t="s">
        <v>1673</v>
      </c>
      <c r="N157">
        <v>15385000</v>
      </c>
      <c r="P157" t="s">
        <v>11917</v>
      </c>
      <c r="Q157">
        <v>820</v>
      </c>
      <c r="R157">
        <v>18</v>
      </c>
      <c r="S157">
        <v>37422723</v>
      </c>
      <c r="T157">
        <v>37424914</v>
      </c>
      <c r="U157" t="s">
        <v>18244</v>
      </c>
      <c r="V157">
        <v>1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107</v>
      </c>
      <c r="AE157" s="2">
        <v>128</v>
      </c>
      <c r="AF157" s="2">
        <v>83</v>
      </c>
      <c r="AG157" s="2">
        <v>83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7</v>
      </c>
      <c r="BM157" s="2">
        <v>6</v>
      </c>
      <c r="BN157" s="2">
        <v>4</v>
      </c>
      <c r="BO157" s="2">
        <v>5</v>
      </c>
      <c r="BP157" s="2">
        <v>0</v>
      </c>
      <c r="BQ157" s="2">
        <v>0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</row>
    <row r="158" spans="1:90" x14ac:dyDescent="0.25">
      <c r="A158" t="s">
        <v>115</v>
      </c>
      <c r="B158">
        <v>20801</v>
      </c>
      <c r="C158" t="s">
        <v>570</v>
      </c>
      <c r="D158">
        <v>1</v>
      </c>
      <c r="E158">
        <v>8</v>
      </c>
      <c r="F158">
        <v>29661</v>
      </c>
      <c r="G158">
        <v>35029661</v>
      </c>
      <c r="H158" t="s">
        <v>18378</v>
      </c>
      <c r="I158">
        <v>449</v>
      </c>
      <c r="J158" t="s">
        <v>1624</v>
      </c>
      <c r="K158" t="s">
        <v>985</v>
      </c>
      <c r="L158">
        <v>3</v>
      </c>
      <c r="M158" t="s">
        <v>6024</v>
      </c>
      <c r="N158">
        <v>16800000</v>
      </c>
      <c r="O158" t="s">
        <v>92</v>
      </c>
      <c r="P158" t="s">
        <v>18379</v>
      </c>
      <c r="Q158" t="s">
        <v>127</v>
      </c>
      <c r="R158">
        <v>18</v>
      </c>
      <c r="S158">
        <v>37081253</v>
      </c>
      <c r="T158">
        <v>37081358</v>
      </c>
      <c r="U158" t="s">
        <v>18380</v>
      </c>
      <c r="V158">
        <v>1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54</v>
      </c>
      <c r="AE158" s="2">
        <v>51</v>
      </c>
      <c r="AF158" s="2">
        <v>48</v>
      </c>
      <c r="AG158" s="2">
        <v>49</v>
      </c>
      <c r="AH158" s="2">
        <v>52</v>
      </c>
      <c r="AI158" s="2">
        <v>51</v>
      </c>
      <c r="AJ158" s="2">
        <v>51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3</v>
      </c>
      <c r="BM158" s="2">
        <v>2</v>
      </c>
      <c r="BN158" s="2">
        <v>3</v>
      </c>
      <c r="BO158" s="2">
        <v>2</v>
      </c>
      <c r="BP158" s="2">
        <v>3</v>
      </c>
      <c r="BQ158" s="2">
        <v>3</v>
      </c>
      <c r="BR158" s="2">
        <v>3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0</v>
      </c>
      <c r="CG158" s="2">
        <v>0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</row>
    <row r="159" spans="1:90" x14ac:dyDescent="0.25">
      <c r="A159" t="s">
        <v>115</v>
      </c>
      <c r="B159">
        <v>20801</v>
      </c>
      <c r="C159" t="s">
        <v>570</v>
      </c>
      <c r="D159">
        <v>1</v>
      </c>
      <c r="E159">
        <v>8</v>
      </c>
      <c r="F159">
        <v>30570</v>
      </c>
      <c r="G159">
        <v>35030570</v>
      </c>
      <c r="H159" t="s">
        <v>1026</v>
      </c>
      <c r="I159">
        <v>522</v>
      </c>
      <c r="J159" t="s">
        <v>761</v>
      </c>
      <c r="K159" t="s">
        <v>91</v>
      </c>
      <c r="L159">
        <v>1</v>
      </c>
      <c r="M159" t="s">
        <v>761</v>
      </c>
      <c r="N159">
        <v>15370000</v>
      </c>
      <c r="O159" t="s">
        <v>92</v>
      </c>
      <c r="P159" t="s">
        <v>1027</v>
      </c>
      <c r="Q159">
        <v>1251</v>
      </c>
      <c r="R159">
        <v>18</v>
      </c>
      <c r="S159">
        <v>37044470</v>
      </c>
      <c r="T159">
        <v>37044533</v>
      </c>
      <c r="U159" t="s">
        <v>1028</v>
      </c>
      <c r="V159">
        <v>1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98</v>
      </c>
      <c r="AE159" s="2">
        <v>122</v>
      </c>
      <c r="AF159" s="2">
        <v>117</v>
      </c>
      <c r="AG159" s="2">
        <v>131</v>
      </c>
      <c r="AH159" s="2">
        <v>39</v>
      </c>
      <c r="AI159" s="2">
        <v>104</v>
      </c>
      <c r="AJ159" s="2">
        <v>112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29</v>
      </c>
      <c r="AS159" s="2">
        <v>0</v>
      </c>
      <c r="AT159" s="2">
        <v>0</v>
      </c>
      <c r="AU159" s="2">
        <v>132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111</v>
      </c>
      <c r="BD159" s="2">
        <v>15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0</v>
      </c>
      <c r="BL159" s="2">
        <v>6</v>
      </c>
      <c r="BM159" s="2">
        <v>8</v>
      </c>
      <c r="BN159" s="2">
        <v>7</v>
      </c>
      <c r="BO159" s="2">
        <v>8</v>
      </c>
      <c r="BP159" s="2">
        <v>2</v>
      </c>
      <c r="BQ159" s="2">
        <v>5</v>
      </c>
      <c r="BR159" s="2">
        <v>6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2</v>
      </c>
      <c r="CA159" s="2">
        <v>0</v>
      </c>
      <c r="CB159" s="2">
        <v>0</v>
      </c>
      <c r="CC159" s="2">
        <v>5</v>
      </c>
      <c r="CD159" s="2">
        <v>0</v>
      </c>
      <c r="CE159" s="2">
        <v>0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9</v>
      </c>
      <c r="CL159" s="2">
        <v>4</v>
      </c>
    </row>
    <row r="160" spans="1:90" x14ac:dyDescent="0.25">
      <c r="A160" t="s">
        <v>115</v>
      </c>
      <c r="B160">
        <v>20801</v>
      </c>
      <c r="C160" t="s">
        <v>570</v>
      </c>
      <c r="D160">
        <v>1</v>
      </c>
      <c r="E160">
        <v>8</v>
      </c>
      <c r="F160">
        <v>29336</v>
      </c>
      <c r="G160">
        <v>35029336</v>
      </c>
      <c r="H160" t="s">
        <v>4879</v>
      </c>
      <c r="I160">
        <v>449</v>
      </c>
      <c r="J160" t="s">
        <v>1624</v>
      </c>
      <c r="K160" t="s">
        <v>91</v>
      </c>
      <c r="L160">
        <v>1</v>
      </c>
      <c r="M160" t="s">
        <v>1624</v>
      </c>
      <c r="N160">
        <v>16800000</v>
      </c>
      <c r="O160" t="s">
        <v>92</v>
      </c>
      <c r="P160" t="s">
        <v>4880</v>
      </c>
      <c r="Q160">
        <v>1330</v>
      </c>
      <c r="R160">
        <v>18</v>
      </c>
      <c r="S160">
        <v>37011073</v>
      </c>
      <c r="T160">
        <v>37012267</v>
      </c>
      <c r="U160" t="s">
        <v>4881</v>
      </c>
      <c r="V160">
        <v>1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124</v>
      </c>
      <c r="AE160" s="2">
        <v>195</v>
      </c>
      <c r="AF160" s="2">
        <v>132</v>
      </c>
      <c r="AG160" s="2">
        <v>185</v>
      </c>
      <c r="AH160" s="2">
        <v>39</v>
      </c>
      <c r="AI160" s="2">
        <v>53</v>
      </c>
      <c r="AJ160" s="2">
        <v>94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118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6</v>
      </c>
      <c r="BM160" s="2">
        <v>10</v>
      </c>
      <c r="BN160" s="2">
        <v>6</v>
      </c>
      <c r="BO160" s="2">
        <v>7</v>
      </c>
      <c r="BP160" s="2">
        <v>2</v>
      </c>
      <c r="BQ160" s="2">
        <v>3</v>
      </c>
      <c r="BR160" s="2">
        <v>4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2">
        <v>0</v>
      </c>
      <c r="CD160" s="2">
        <v>0</v>
      </c>
      <c r="CE160" s="2">
        <v>0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7</v>
      </c>
      <c r="CL160" s="2">
        <v>0</v>
      </c>
    </row>
    <row r="161" spans="1:90" x14ac:dyDescent="0.25">
      <c r="A161" t="s">
        <v>115</v>
      </c>
      <c r="B161">
        <v>20801</v>
      </c>
      <c r="C161" t="s">
        <v>570</v>
      </c>
      <c r="D161">
        <v>1</v>
      </c>
      <c r="E161">
        <v>8</v>
      </c>
      <c r="F161">
        <v>29488</v>
      </c>
      <c r="G161">
        <v>35029488</v>
      </c>
      <c r="H161" t="s">
        <v>12536</v>
      </c>
      <c r="I161">
        <v>378</v>
      </c>
      <c r="J161" t="s">
        <v>3182</v>
      </c>
      <c r="K161" t="s">
        <v>91</v>
      </c>
      <c r="L161">
        <v>1</v>
      </c>
      <c r="M161" t="s">
        <v>3182</v>
      </c>
      <c r="N161">
        <v>15390000</v>
      </c>
      <c r="O161" t="s">
        <v>92</v>
      </c>
      <c r="P161" t="s">
        <v>1456</v>
      </c>
      <c r="Q161">
        <v>1495</v>
      </c>
      <c r="R161">
        <v>18</v>
      </c>
      <c r="S161">
        <v>37451106</v>
      </c>
      <c r="T161">
        <v>37451210</v>
      </c>
      <c r="U161" t="s">
        <v>12537</v>
      </c>
      <c r="V161">
        <v>1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81</v>
      </c>
      <c r="AE161" s="2">
        <v>49</v>
      </c>
      <c r="AF161" s="2">
        <v>79</v>
      </c>
      <c r="AG161" s="2">
        <v>63</v>
      </c>
      <c r="AH161" s="2">
        <v>55</v>
      </c>
      <c r="AI161" s="2">
        <v>60</v>
      </c>
      <c r="AJ161" s="2">
        <v>59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99</v>
      </c>
      <c r="BD161" s="2">
        <v>0</v>
      </c>
      <c r="BE161" s="2">
        <v>0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4</v>
      </c>
      <c r="BM161" s="2">
        <v>2</v>
      </c>
      <c r="BN161" s="2">
        <v>4</v>
      </c>
      <c r="BO161" s="2">
        <v>4</v>
      </c>
      <c r="BP161" s="2">
        <v>3</v>
      </c>
      <c r="BQ161" s="2">
        <v>2</v>
      </c>
      <c r="BR161" s="2">
        <v>3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0</v>
      </c>
      <c r="CG161" s="2">
        <v>0</v>
      </c>
      <c r="CH161" s="2">
        <v>0</v>
      </c>
      <c r="CI161" s="2">
        <v>0</v>
      </c>
      <c r="CJ161" s="2">
        <v>0</v>
      </c>
      <c r="CK161" s="2">
        <v>6</v>
      </c>
      <c r="CL161" s="2">
        <v>0</v>
      </c>
    </row>
    <row r="162" spans="1:90" x14ac:dyDescent="0.25">
      <c r="A162" t="s">
        <v>115</v>
      </c>
      <c r="B162">
        <v>20801</v>
      </c>
      <c r="C162" t="s">
        <v>570</v>
      </c>
      <c r="D162">
        <v>2</v>
      </c>
      <c r="E162">
        <v>15</v>
      </c>
      <c r="F162">
        <v>453225</v>
      </c>
      <c r="G162">
        <v>35453225</v>
      </c>
      <c r="H162" t="s">
        <v>17402</v>
      </c>
      <c r="I162">
        <v>170</v>
      </c>
      <c r="J162" t="s">
        <v>570</v>
      </c>
      <c r="K162" t="s">
        <v>17403</v>
      </c>
      <c r="L162">
        <v>1</v>
      </c>
      <c r="M162" t="s">
        <v>570</v>
      </c>
      <c r="N162">
        <v>16900220</v>
      </c>
      <c r="O162" t="s">
        <v>1015</v>
      </c>
      <c r="P162" t="s">
        <v>17404</v>
      </c>
      <c r="Q162">
        <v>468</v>
      </c>
      <c r="R162">
        <v>18</v>
      </c>
      <c r="S162">
        <v>37227575</v>
      </c>
      <c r="U162" t="s">
        <v>19920</v>
      </c>
      <c r="V162">
        <v>2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67</v>
      </c>
      <c r="AP162" s="2">
        <v>0</v>
      </c>
      <c r="AQ162" s="2">
        <v>0</v>
      </c>
      <c r="AR162" s="2">
        <v>77</v>
      </c>
      <c r="AS162" s="2">
        <v>0</v>
      </c>
      <c r="AT162" s="2">
        <v>0</v>
      </c>
      <c r="AU162" s="2">
        <v>77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5</v>
      </c>
      <c r="BX162" s="2">
        <v>0</v>
      </c>
      <c r="BY162" s="2">
        <v>0</v>
      </c>
      <c r="BZ162" s="2">
        <v>5</v>
      </c>
      <c r="CA162" s="2">
        <v>0</v>
      </c>
      <c r="CB162" s="2">
        <v>0</v>
      </c>
      <c r="CC162" s="2">
        <v>4</v>
      </c>
      <c r="CD162" s="2">
        <v>0</v>
      </c>
      <c r="CE162" s="2">
        <v>0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</row>
    <row r="163" spans="1:90" x14ac:dyDescent="0.25">
      <c r="A163" t="s">
        <v>115</v>
      </c>
      <c r="B163">
        <v>20801</v>
      </c>
      <c r="C163" t="s">
        <v>570</v>
      </c>
      <c r="D163">
        <v>2</v>
      </c>
      <c r="E163">
        <v>15</v>
      </c>
      <c r="F163">
        <v>453785</v>
      </c>
      <c r="G163">
        <v>35453785</v>
      </c>
      <c r="H163" t="s">
        <v>14752</v>
      </c>
      <c r="I163">
        <v>413</v>
      </c>
      <c r="J163" t="s">
        <v>1936</v>
      </c>
      <c r="K163" t="s">
        <v>1937</v>
      </c>
      <c r="L163">
        <v>1</v>
      </c>
      <c r="M163" t="s">
        <v>1936</v>
      </c>
      <c r="N163">
        <v>16850000</v>
      </c>
      <c r="O163" t="s">
        <v>1938</v>
      </c>
      <c r="P163" t="s">
        <v>14753</v>
      </c>
      <c r="Q163" t="s">
        <v>127</v>
      </c>
      <c r="R163">
        <v>18</v>
      </c>
      <c r="S163">
        <v>36981501</v>
      </c>
      <c r="U163" t="s">
        <v>19922</v>
      </c>
      <c r="V163">
        <v>2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13</v>
      </c>
      <c r="AP163" s="2">
        <v>0</v>
      </c>
      <c r="AQ163" s="2">
        <v>0</v>
      </c>
      <c r="AR163" s="2">
        <v>51</v>
      </c>
      <c r="AS163" s="2">
        <v>0</v>
      </c>
      <c r="AT163" s="2">
        <v>0</v>
      </c>
      <c r="AU163" s="2">
        <v>50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2</v>
      </c>
      <c r="BX163" s="2">
        <v>0</v>
      </c>
      <c r="BY163" s="2">
        <v>0</v>
      </c>
      <c r="BZ163" s="2">
        <v>2</v>
      </c>
      <c r="CA163" s="2">
        <v>0</v>
      </c>
      <c r="CB163" s="2">
        <v>0</v>
      </c>
      <c r="CC163" s="2">
        <v>3</v>
      </c>
      <c r="CD163" s="2">
        <v>0</v>
      </c>
      <c r="CE163" s="2">
        <v>0</v>
      </c>
      <c r="CF163" s="2">
        <v>0</v>
      </c>
      <c r="CG163" s="2">
        <v>0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</row>
    <row r="164" spans="1:90" x14ac:dyDescent="0.25">
      <c r="A164" t="s">
        <v>115</v>
      </c>
      <c r="B164">
        <v>20801</v>
      </c>
      <c r="C164" t="s">
        <v>570</v>
      </c>
      <c r="D164">
        <v>2</v>
      </c>
      <c r="E164">
        <v>15</v>
      </c>
      <c r="F164">
        <v>453812</v>
      </c>
      <c r="G164">
        <v>35453812</v>
      </c>
      <c r="H164" t="s">
        <v>1935</v>
      </c>
      <c r="I164">
        <v>413</v>
      </c>
      <c r="J164" t="s">
        <v>1936</v>
      </c>
      <c r="K164" t="s">
        <v>1937</v>
      </c>
      <c r="L164">
        <v>1</v>
      </c>
      <c r="M164" t="s">
        <v>1936</v>
      </c>
      <c r="N164">
        <v>16850000</v>
      </c>
      <c r="O164" t="s">
        <v>1938</v>
      </c>
      <c r="P164" t="s">
        <v>1939</v>
      </c>
      <c r="Q164" t="s">
        <v>127</v>
      </c>
      <c r="R164">
        <v>18</v>
      </c>
      <c r="S164">
        <v>36981704</v>
      </c>
      <c r="U164" t="s">
        <v>19923</v>
      </c>
      <c r="V164">
        <v>2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20</v>
      </c>
      <c r="AP164" s="2">
        <v>0</v>
      </c>
      <c r="AQ164" s="2">
        <v>0</v>
      </c>
      <c r="AR164" s="2">
        <v>47</v>
      </c>
      <c r="AS164" s="2">
        <v>0</v>
      </c>
      <c r="AT164" s="2">
        <v>0</v>
      </c>
      <c r="AU164" s="2">
        <v>22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1</v>
      </c>
      <c r="BX164" s="2">
        <v>0</v>
      </c>
      <c r="BY164" s="2">
        <v>0</v>
      </c>
      <c r="BZ164" s="2">
        <v>2</v>
      </c>
      <c r="CA164" s="2">
        <v>0</v>
      </c>
      <c r="CB164" s="2">
        <v>0</v>
      </c>
      <c r="CC164" s="2">
        <v>1</v>
      </c>
      <c r="CD164" s="2">
        <v>0</v>
      </c>
      <c r="CE164" s="2">
        <v>0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</row>
    <row r="165" spans="1:90" x14ac:dyDescent="0.25">
      <c r="A165" t="s">
        <v>115</v>
      </c>
      <c r="B165">
        <v>20801</v>
      </c>
      <c r="C165" t="s">
        <v>570</v>
      </c>
      <c r="D165">
        <v>2</v>
      </c>
      <c r="E165">
        <v>15</v>
      </c>
      <c r="F165">
        <v>453304</v>
      </c>
      <c r="G165">
        <v>35453304</v>
      </c>
      <c r="H165" t="s">
        <v>11355</v>
      </c>
      <c r="I165">
        <v>449</v>
      </c>
      <c r="J165" t="s">
        <v>1624</v>
      </c>
      <c r="K165" t="s">
        <v>2292</v>
      </c>
      <c r="L165">
        <v>1</v>
      </c>
      <c r="M165" t="s">
        <v>1624</v>
      </c>
      <c r="N165">
        <v>16800000</v>
      </c>
      <c r="O165" t="s">
        <v>92</v>
      </c>
      <c r="P165" t="s">
        <v>11356</v>
      </c>
      <c r="Q165">
        <v>4450</v>
      </c>
      <c r="R165">
        <v>18</v>
      </c>
      <c r="S165">
        <v>37014545</v>
      </c>
      <c r="U165" t="s">
        <v>19921</v>
      </c>
      <c r="V165">
        <v>1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35</v>
      </c>
      <c r="AP165" s="2">
        <v>0</v>
      </c>
      <c r="AQ165" s="2">
        <v>0</v>
      </c>
      <c r="AR165" s="2">
        <v>54</v>
      </c>
      <c r="AS165" s="2">
        <v>0</v>
      </c>
      <c r="AT165" s="2">
        <v>0</v>
      </c>
      <c r="AU165" s="2">
        <v>59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2</v>
      </c>
      <c r="BX165" s="2">
        <v>0</v>
      </c>
      <c r="BY165" s="2">
        <v>0</v>
      </c>
      <c r="BZ165" s="2">
        <v>2</v>
      </c>
      <c r="CA165" s="2">
        <v>0</v>
      </c>
      <c r="CB165" s="2">
        <v>0</v>
      </c>
      <c r="CC165" s="2">
        <v>4</v>
      </c>
      <c r="CD165" s="2">
        <v>0</v>
      </c>
      <c r="CE165" s="2">
        <v>0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</row>
    <row r="166" spans="1:90" x14ac:dyDescent="0.25">
      <c r="A166" t="s">
        <v>115</v>
      </c>
      <c r="B166">
        <v>20801</v>
      </c>
      <c r="C166" t="s">
        <v>570</v>
      </c>
      <c r="D166">
        <v>2</v>
      </c>
      <c r="E166">
        <v>15</v>
      </c>
      <c r="F166">
        <v>454102</v>
      </c>
      <c r="G166">
        <v>35454102</v>
      </c>
      <c r="H166" t="s">
        <v>2978</v>
      </c>
      <c r="I166">
        <v>413</v>
      </c>
      <c r="J166" t="s">
        <v>1936</v>
      </c>
      <c r="K166" t="s">
        <v>1937</v>
      </c>
      <c r="L166">
        <v>1</v>
      </c>
      <c r="M166" t="s">
        <v>1936</v>
      </c>
      <c r="N166">
        <v>16850000</v>
      </c>
      <c r="O166" t="s">
        <v>1938</v>
      </c>
      <c r="P166" t="s">
        <v>1939</v>
      </c>
      <c r="Q166" t="s">
        <v>127</v>
      </c>
      <c r="R166">
        <v>18</v>
      </c>
      <c r="S166">
        <v>36981718</v>
      </c>
      <c r="U166" t="s">
        <v>19925</v>
      </c>
      <c r="V166">
        <v>2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13</v>
      </c>
      <c r="AP166" s="2">
        <v>0</v>
      </c>
      <c r="AQ166" s="2">
        <v>0</v>
      </c>
      <c r="AR166" s="2">
        <v>43</v>
      </c>
      <c r="AS166" s="2">
        <v>0</v>
      </c>
      <c r="AT166" s="2">
        <v>0</v>
      </c>
      <c r="AU166" s="2">
        <v>27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1</v>
      </c>
      <c r="BX166" s="2">
        <v>0</v>
      </c>
      <c r="BY166" s="2">
        <v>0</v>
      </c>
      <c r="BZ166" s="2">
        <v>2</v>
      </c>
      <c r="CA166" s="2">
        <v>0</v>
      </c>
      <c r="CB166" s="2">
        <v>0</v>
      </c>
      <c r="CC166" s="2">
        <v>1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</row>
    <row r="167" spans="1:90" x14ac:dyDescent="0.25">
      <c r="A167" t="s">
        <v>115</v>
      </c>
      <c r="B167">
        <v>20801</v>
      </c>
      <c r="C167" t="s">
        <v>570</v>
      </c>
      <c r="D167">
        <v>2</v>
      </c>
      <c r="E167">
        <v>15</v>
      </c>
      <c r="F167">
        <v>453959</v>
      </c>
      <c r="G167">
        <v>35453959</v>
      </c>
      <c r="H167" t="s">
        <v>13036</v>
      </c>
      <c r="I167">
        <v>449</v>
      </c>
      <c r="J167" t="s">
        <v>1624</v>
      </c>
      <c r="K167" t="s">
        <v>2292</v>
      </c>
      <c r="L167">
        <v>1</v>
      </c>
      <c r="M167" t="s">
        <v>1624</v>
      </c>
      <c r="N167">
        <v>16800000</v>
      </c>
      <c r="O167" t="s">
        <v>92</v>
      </c>
      <c r="P167" t="s">
        <v>13037</v>
      </c>
      <c r="Q167">
        <v>4450</v>
      </c>
      <c r="R167">
        <v>18</v>
      </c>
      <c r="S167">
        <v>37014100</v>
      </c>
      <c r="U167" t="s">
        <v>19924</v>
      </c>
      <c r="V167">
        <v>1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14</v>
      </c>
      <c r="AP167" s="2">
        <v>0</v>
      </c>
      <c r="AQ167" s="2">
        <v>0</v>
      </c>
      <c r="AR167" s="2">
        <v>86</v>
      </c>
      <c r="AS167" s="2">
        <v>0</v>
      </c>
      <c r="AT167" s="2">
        <v>0</v>
      </c>
      <c r="AU167" s="2">
        <v>88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2">
        <v>0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1</v>
      </c>
      <c r="BX167" s="2">
        <v>0</v>
      </c>
      <c r="BY167" s="2">
        <v>0</v>
      </c>
      <c r="BZ167" s="2">
        <v>4</v>
      </c>
      <c r="CA167" s="2">
        <v>0</v>
      </c>
      <c r="CB167" s="2">
        <v>0</v>
      </c>
      <c r="CC167" s="2">
        <v>4</v>
      </c>
      <c r="CD167" s="2">
        <v>0</v>
      </c>
      <c r="CE167" s="2"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</row>
    <row r="168" spans="1:90" x14ac:dyDescent="0.25">
      <c r="A168" t="s">
        <v>115</v>
      </c>
      <c r="B168">
        <v>20801</v>
      </c>
      <c r="C168" t="s">
        <v>570</v>
      </c>
      <c r="D168">
        <v>1</v>
      </c>
      <c r="E168">
        <v>8</v>
      </c>
      <c r="F168">
        <v>36195</v>
      </c>
      <c r="G168">
        <v>35036195</v>
      </c>
      <c r="H168" t="s">
        <v>14253</v>
      </c>
      <c r="I168">
        <v>750</v>
      </c>
      <c r="J168" t="s">
        <v>1673</v>
      </c>
      <c r="K168" t="s">
        <v>1674</v>
      </c>
      <c r="L168">
        <v>1</v>
      </c>
      <c r="M168" t="s">
        <v>1673</v>
      </c>
      <c r="N168">
        <v>15385000</v>
      </c>
      <c r="O168" t="s">
        <v>102</v>
      </c>
      <c r="P168" t="s">
        <v>11917</v>
      </c>
      <c r="Q168">
        <v>920</v>
      </c>
      <c r="R168">
        <v>18</v>
      </c>
      <c r="S168">
        <v>37422765</v>
      </c>
      <c r="U168" t="s">
        <v>11918</v>
      </c>
      <c r="V168">
        <v>1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201</v>
      </c>
      <c r="AI168" s="2">
        <v>192</v>
      </c>
      <c r="AJ168" s="2">
        <v>174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179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9</v>
      </c>
      <c r="BQ168" s="2">
        <v>6</v>
      </c>
      <c r="BR168" s="2">
        <v>7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2">
        <v>6</v>
      </c>
      <c r="CD168" s="2">
        <v>0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</row>
    <row r="169" spans="1:90" x14ac:dyDescent="0.25">
      <c r="A169" t="s">
        <v>115</v>
      </c>
      <c r="B169">
        <v>20801</v>
      </c>
      <c r="C169" t="s">
        <v>570</v>
      </c>
      <c r="D169">
        <v>1</v>
      </c>
      <c r="E169">
        <v>8</v>
      </c>
      <c r="F169">
        <v>29324</v>
      </c>
      <c r="G169">
        <v>35029324</v>
      </c>
      <c r="H169" t="s">
        <v>9835</v>
      </c>
      <c r="I169">
        <v>480</v>
      </c>
      <c r="J169" t="s">
        <v>3215</v>
      </c>
      <c r="K169" t="s">
        <v>91</v>
      </c>
      <c r="L169">
        <v>1</v>
      </c>
      <c r="M169" t="s">
        <v>3215</v>
      </c>
      <c r="N169">
        <v>16940000</v>
      </c>
      <c r="O169" t="s">
        <v>92</v>
      </c>
      <c r="P169" t="s">
        <v>9836</v>
      </c>
      <c r="Q169">
        <v>172</v>
      </c>
      <c r="R169">
        <v>18</v>
      </c>
      <c r="S169">
        <v>37441102</v>
      </c>
      <c r="T169">
        <v>37441197</v>
      </c>
      <c r="U169" t="s">
        <v>9837</v>
      </c>
      <c r="V169">
        <v>1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59</v>
      </c>
      <c r="AI169" s="2">
        <v>54</v>
      </c>
      <c r="AJ169" s="2">
        <v>56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17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3</v>
      </c>
      <c r="BQ169" s="2">
        <v>2</v>
      </c>
      <c r="BR169" s="2">
        <v>2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2">
        <v>1</v>
      </c>
      <c r="CD169" s="2">
        <v>0</v>
      </c>
      <c r="CE169" s="2">
        <v>0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</row>
    <row r="170" spans="1:90" x14ac:dyDescent="0.25">
      <c r="A170" t="s">
        <v>115</v>
      </c>
      <c r="B170">
        <v>20301</v>
      </c>
      <c r="C170" t="s">
        <v>737</v>
      </c>
      <c r="D170">
        <v>1</v>
      </c>
      <c r="E170">
        <v>8</v>
      </c>
      <c r="F170">
        <v>38885</v>
      </c>
      <c r="G170">
        <v>35038885</v>
      </c>
      <c r="H170" t="s">
        <v>2722</v>
      </c>
      <c r="I170">
        <v>578</v>
      </c>
      <c r="J170" t="s">
        <v>1562</v>
      </c>
      <c r="K170" t="s">
        <v>2723</v>
      </c>
      <c r="L170">
        <v>1</v>
      </c>
      <c r="M170" t="s">
        <v>1562</v>
      </c>
      <c r="N170">
        <v>18430000</v>
      </c>
      <c r="O170" t="s">
        <v>92</v>
      </c>
      <c r="P170" t="s">
        <v>2724</v>
      </c>
      <c r="Q170">
        <v>896</v>
      </c>
      <c r="R170">
        <v>15</v>
      </c>
      <c r="S170">
        <v>35511111</v>
      </c>
      <c r="U170" t="s">
        <v>2725</v>
      </c>
      <c r="V170">
        <v>1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32</v>
      </c>
      <c r="AE170" s="2">
        <v>47</v>
      </c>
      <c r="AF170" s="2">
        <v>20</v>
      </c>
      <c r="AG170" s="2">
        <v>56</v>
      </c>
      <c r="AH170" s="2">
        <v>51</v>
      </c>
      <c r="AI170" s="2">
        <v>46</v>
      </c>
      <c r="AJ170" s="2">
        <v>59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176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1</v>
      </c>
      <c r="BM170" s="2">
        <v>3</v>
      </c>
      <c r="BN170" s="2">
        <v>2</v>
      </c>
      <c r="BO170" s="2">
        <v>4</v>
      </c>
      <c r="BP170" s="2">
        <v>4</v>
      </c>
      <c r="BQ170" s="2">
        <v>2</v>
      </c>
      <c r="BR170" s="2">
        <v>2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13</v>
      </c>
      <c r="CL170" s="2">
        <v>0</v>
      </c>
    </row>
    <row r="171" spans="1:90" x14ac:dyDescent="0.25">
      <c r="A171" t="s">
        <v>115</v>
      </c>
      <c r="B171">
        <v>20301</v>
      </c>
      <c r="C171" t="s">
        <v>737</v>
      </c>
      <c r="D171">
        <v>1</v>
      </c>
      <c r="E171">
        <v>8</v>
      </c>
      <c r="F171">
        <v>14424</v>
      </c>
      <c r="G171">
        <v>35014424</v>
      </c>
      <c r="H171" t="s">
        <v>16142</v>
      </c>
      <c r="I171">
        <v>176</v>
      </c>
      <c r="J171" t="s">
        <v>737</v>
      </c>
      <c r="K171" t="s">
        <v>16143</v>
      </c>
      <c r="L171">
        <v>2</v>
      </c>
      <c r="M171" t="s">
        <v>2553</v>
      </c>
      <c r="N171">
        <v>18320000</v>
      </c>
      <c r="O171" t="s">
        <v>92</v>
      </c>
      <c r="P171" t="s">
        <v>16144</v>
      </c>
      <c r="Q171">
        <v>125</v>
      </c>
      <c r="R171">
        <v>15</v>
      </c>
      <c r="S171">
        <v>35581260</v>
      </c>
      <c r="U171" t="s">
        <v>13237</v>
      </c>
      <c r="V171">
        <v>1</v>
      </c>
      <c r="W171" s="2">
        <v>0</v>
      </c>
      <c r="X171" s="2">
        <v>0</v>
      </c>
      <c r="Y171" s="2">
        <v>0</v>
      </c>
      <c r="Z171" s="2">
        <v>25</v>
      </c>
      <c r="AA171" s="2">
        <v>31</v>
      </c>
      <c r="AB171" s="2">
        <v>37</v>
      </c>
      <c r="AC171" s="2">
        <v>24</v>
      </c>
      <c r="AD171" s="2">
        <v>33</v>
      </c>
      <c r="AE171" s="2">
        <v>39</v>
      </c>
      <c r="AF171" s="2">
        <v>26</v>
      </c>
      <c r="AG171" s="2">
        <v>30</v>
      </c>
      <c r="AH171" s="2">
        <v>37</v>
      </c>
      <c r="AI171" s="2">
        <v>34</v>
      </c>
      <c r="AJ171" s="2">
        <v>36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161</v>
      </c>
      <c r="BD171" s="2">
        <v>0</v>
      </c>
      <c r="BE171" s="2">
        <v>0</v>
      </c>
      <c r="BF171" s="2">
        <v>0</v>
      </c>
      <c r="BG171" s="2">
        <v>0</v>
      </c>
      <c r="BH171" s="2">
        <v>2</v>
      </c>
      <c r="BI171" s="2">
        <v>1</v>
      </c>
      <c r="BJ171" s="2">
        <v>4</v>
      </c>
      <c r="BK171" s="2">
        <v>1</v>
      </c>
      <c r="BL171" s="2">
        <v>2</v>
      </c>
      <c r="BM171" s="2">
        <v>3</v>
      </c>
      <c r="BN171" s="2">
        <v>1</v>
      </c>
      <c r="BO171" s="2">
        <v>2</v>
      </c>
      <c r="BP171" s="2">
        <v>1</v>
      </c>
      <c r="BQ171" s="2">
        <v>2</v>
      </c>
      <c r="BR171" s="2">
        <v>2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0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11</v>
      </c>
      <c r="CL171" s="2">
        <v>0</v>
      </c>
    </row>
    <row r="172" spans="1:90" x14ac:dyDescent="0.25">
      <c r="A172" t="s">
        <v>115</v>
      </c>
      <c r="B172">
        <v>20301</v>
      </c>
      <c r="C172" t="s">
        <v>737</v>
      </c>
      <c r="D172">
        <v>1</v>
      </c>
      <c r="E172">
        <v>8</v>
      </c>
      <c r="F172">
        <v>41452</v>
      </c>
      <c r="G172">
        <v>35041452</v>
      </c>
      <c r="H172" t="s">
        <v>7194</v>
      </c>
      <c r="I172">
        <v>751</v>
      </c>
      <c r="J172" t="s">
        <v>1079</v>
      </c>
      <c r="K172" t="s">
        <v>7195</v>
      </c>
      <c r="L172">
        <v>1</v>
      </c>
      <c r="M172" t="s">
        <v>1079</v>
      </c>
      <c r="N172">
        <v>18360000</v>
      </c>
      <c r="O172" t="s">
        <v>102</v>
      </c>
      <c r="P172" t="s">
        <v>874</v>
      </c>
      <c r="Q172" t="s">
        <v>127</v>
      </c>
      <c r="R172">
        <v>15</v>
      </c>
      <c r="S172">
        <v>35571105</v>
      </c>
      <c r="U172" t="s">
        <v>2032</v>
      </c>
      <c r="V172">
        <v>2</v>
      </c>
      <c r="W172" s="2">
        <v>0</v>
      </c>
      <c r="X172" s="2">
        <v>0</v>
      </c>
      <c r="Y172" s="2">
        <v>0</v>
      </c>
      <c r="Z172" s="2">
        <v>9</v>
      </c>
      <c r="AA172" s="2">
        <v>6</v>
      </c>
      <c r="AB172" s="2">
        <v>13</v>
      </c>
      <c r="AC172" s="2">
        <v>12</v>
      </c>
      <c r="AD172" s="2">
        <v>20</v>
      </c>
      <c r="AE172" s="2">
        <v>17</v>
      </c>
      <c r="AF172" s="2">
        <v>15</v>
      </c>
      <c r="AG172" s="2">
        <v>16</v>
      </c>
      <c r="AH172" s="2">
        <v>13</v>
      </c>
      <c r="AI172" s="2">
        <v>18</v>
      </c>
      <c r="AJ172" s="2">
        <v>18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8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100</v>
      </c>
      <c r="BD172" s="2">
        <v>0</v>
      </c>
      <c r="BE172" s="2">
        <v>0</v>
      </c>
      <c r="BF172" s="2">
        <v>0</v>
      </c>
      <c r="BG172" s="2">
        <v>0</v>
      </c>
      <c r="BH172" s="2">
        <v>1</v>
      </c>
      <c r="BI172" s="2">
        <v>1</v>
      </c>
      <c r="BJ172" s="2">
        <v>1</v>
      </c>
      <c r="BK172" s="2">
        <v>1</v>
      </c>
      <c r="BL172" s="2">
        <v>2</v>
      </c>
      <c r="BM172" s="2">
        <v>1</v>
      </c>
      <c r="BN172" s="2">
        <v>1</v>
      </c>
      <c r="BO172" s="2">
        <v>1</v>
      </c>
      <c r="BP172" s="2">
        <v>2</v>
      </c>
      <c r="BQ172" s="2">
        <v>1</v>
      </c>
      <c r="BR172" s="2">
        <v>2</v>
      </c>
      <c r="BS172" s="2">
        <v>0</v>
      </c>
      <c r="BT172" s="2">
        <v>0</v>
      </c>
      <c r="BU172" s="2">
        <v>0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2">
        <v>0</v>
      </c>
      <c r="CC172" s="2">
        <v>1</v>
      </c>
      <c r="CD172" s="2">
        <v>0</v>
      </c>
      <c r="CE172" s="2">
        <v>0</v>
      </c>
      <c r="CF172" s="2">
        <v>0</v>
      </c>
      <c r="CG172" s="2">
        <v>0</v>
      </c>
      <c r="CH172" s="2">
        <v>0</v>
      </c>
      <c r="CI172" s="2">
        <v>0</v>
      </c>
      <c r="CJ172" s="2">
        <v>0</v>
      </c>
      <c r="CK172" s="2">
        <v>7</v>
      </c>
      <c r="CL172" s="2">
        <v>0</v>
      </c>
    </row>
    <row r="173" spans="1:90" x14ac:dyDescent="0.25">
      <c r="A173" t="s">
        <v>115</v>
      </c>
      <c r="B173">
        <v>20301</v>
      </c>
      <c r="C173" t="s">
        <v>737</v>
      </c>
      <c r="D173">
        <v>1</v>
      </c>
      <c r="E173">
        <v>8</v>
      </c>
      <c r="F173">
        <v>14370</v>
      </c>
      <c r="G173">
        <v>35014370</v>
      </c>
      <c r="H173" t="s">
        <v>14218</v>
      </c>
      <c r="I173">
        <v>176</v>
      </c>
      <c r="J173" t="s">
        <v>737</v>
      </c>
      <c r="K173" t="s">
        <v>91</v>
      </c>
      <c r="L173">
        <v>1</v>
      </c>
      <c r="M173" t="s">
        <v>737</v>
      </c>
      <c r="N173">
        <v>18320000</v>
      </c>
      <c r="O173" t="s">
        <v>92</v>
      </c>
      <c r="P173" t="s">
        <v>3445</v>
      </c>
      <c r="Q173">
        <v>894</v>
      </c>
      <c r="R173">
        <v>15</v>
      </c>
      <c r="S173">
        <v>35521663</v>
      </c>
      <c r="U173" t="s">
        <v>14219</v>
      </c>
      <c r="V173">
        <v>1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59</v>
      </c>
      <c r="AE173" s="2">
        <v>60</v>
      </c>
      <c r="AF173" s="2">
        <v>42</v>
      </c>
      <c r="AG173" s="2">
        <v>74</v>
      </c>
      <c r="AH173" s="2">
        <v>71</v>
      </c>
      <c r="AI173" s="2">
        <v>77</v>
      </c>
      <c r="AJ173" s="2">
        <v>73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193</v>
      </c>
      <c r="BD173" s="2">
        <v>15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3</v>
      </c>
      <c r="BM173" s="2">
        <v>4</v>
      </c>
      <c r="BN173" s="2">
        <v>4</v>
      </c>
      <c r="BO173" s="2">
        <v>5</v>
      </c>
      <c r="BP173" s="2">
        <v>4</v>
      </c>
      <c r="BQ173" s="2">
        <v>5</v>
      </c>
      <c r="BR173" s="2">
        <v>4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10</v>
      </c>
      <c r="CL173" s="2">
        <v>3</v>
      </c>
    </row>
    <row r="174" spans="1:90" x14ac:dyDescent="0.25">
      <c r="A174" t="s">
        <v>115</v>
      </c>
      <c r="B174">
        <v>20301</v>
      </c>
      <c r="C174" t="s">
        <v>737</v>
      </c>
      <c r="D174">
        <v>1</v>
      </c>
      <c r="E174">
        <v>8</v>
      </c>
      <c r="F174">
        <v>913546</v>
      </c>
      <c r="G174">
        <v>35913546</v>
      </c>
      <c r="H174" t="s">
        <v>19761</v>
      </c>
      <c r="I174">
        <v>324</v>
      </c>
      <c r="J174" t="s">
        <v>738</v>
      </c>
      <c r="K174" t="s">
        <v>7031</v>
      </c>
      <c r="L174">
        <v>1</v>
      </c>
      <c r="M174" t="s">
        <v>738</v>
      </c>
      <c r="N174">
        <v>18310000</v>
      </c>
      <c r="O174" t="s">
        <v>92</v>
      </c>
      <c r="P174" t="s">
        <v>7030</v>
      </c>
      <c r="Q174" t="s">
        <v>127</v>
      </c>
      <c r="R174">
        <v>15</v>
      </c>
      <c r="S174">
        <v>35636100</v>
      </c>
      <c r="U174" t="s">
        <v>7032</v>
      </c>
      <c r="V174">
        <v>2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17</v>
      </c>
      <c r="AE174" s="2">
        <v>16</v>
      </c>
      <c r="AF174" s="2">
        <v>16</v>
      </c>
      <c r="AG174" s="2">
        <v>14</v>
      </c>
      <c r="AH174" s="2">
        <v>21</v>
      </c>
      <c r="AI174" s="2">
        <v>24</v>
      </c>
      <c r="AJ174" s="2">
        <v>18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43</v>
      </c>
      <c r="BD174" s="2">
        <v>2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2</v>
      </c>
      <c r="BM174" s="2">
        <v>2</v>
      </c>
      <c r="BN174" s="2">
        <v>1</v>
      </c>
      <c r="BO174" s="2">
        <v>1</v>
      </c>
      <c r="BP174" s="2">
        <v>2</v>
      </c>
      <c r="BQ174" s="2">
        <v>2</v>
      </c>
      <c r="BR174" s="2">
        <v>2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2</v>
      </c>
      <c r="CL174" s="2">
        <v>1</v>
      </c>
    </row>
    <row r="175" spans="1:90" x14ac:dyDescent="0.25">
      <c r="A175" t="s">
        <v>115</v>
      </c>
      <c r="B175">
        <v>20301</v>
      </c>
      <c r="C175" t="s">
        <v>737</v>
      </c>
      <c r="D175">
        <v>2</v>
      </c>
      <c r="E175">
        <v>31</v>
      </c>
      <c r="F175">
        <v>317724</v>
      </c>
      <c r="G175">
        <v>35317724</v>
      </c>
      <c r="H175" t="s">
        <v>2030</v>
      </c>
      <c r="I175">
        <v>751</v>
      </c>
      <c r="J175" t="s">
        <v>1079</v>
      </c>
      <c r="K175" t="s">
        <v>2031</v>
      </c>
      <c r="L175">
        <v>1</v>
      </c>
      <c r="M175" t="s">
        <v>1079</v>
      </c>
      <c r="N175">
        <v>18360000</v>
      </c>
      <c r="O175" t="s">
        <v>102</v>
      </c>
      <c r="P175" t="s">
        <v>2030</v>
      </c>
      <c r="Q175" t="s">
        <v>127</v>
      </c>
      <c r="R175">
        <v>15</v>
      </c>
      <c r="S175">
        <v>35571105</v>
      </c>
      <c r="U175" t="s">
        <v>2032</v>
      </c>
      <c r="V175">
        <v>2</v>
      </c>
      <c r="W175" s="2">
        <v>0</v>
      </c>
      <c r="X175" s="2">
        <v>0</v>
      </c>
      <c r="Y175" s="2">
        <v>0</v>
      </c>
      <c r="Z175" s="2">
        <v>1</v>
      </c>
      <c r="AA175" s="2">
        <v>3</v>
      </c>
      <c r="AB175" s="2">
        <v>5</v>
      </c>
      <c r="AC175" s="2">
        <v>2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</v>
      </c>
      <c r="BI175" s="2">
        <v>1</v>
      </c>
      <c r="BJ175" s="2">
        <v>1</v>
      </c>
      <c r="BK175" s="2">
        <v>1</v>
      </c>
      <c r="BL175" s="2">
        <v>0</v>
      </c>
      <c r="BM175" s="2">
        <v>0</v>
      </c>
      <c r="BN175" s="2">
        <v>0</v>
      </c>
      <c r="BO175" s="2">
        <v>0</v>
      </c>
      <c r="BP175" s="2">
        <v>0</v>
      </c>
      <c r="BQ175" s="2">
        <v>0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0</v>
      </c>
      <c r="CB175" s="2">
        <v>0</v>
      </c>
      <c r="CC175" s="2">
        <v>0</v>
      </c>
      <c r="CD175" s="2">
        <v>0</v>
      </c>
      <c r="CE175" s="2">
        <v>0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</row>
    <row r="176" spans="1:90" x14ac:dyDescent="0.25">
      <c r="A176" t="s">
        <v>115</v>
      </c>
      <c r="B176">
        <v>20301</v>
      </c>
      <c r="C176" t="s">
        <v>737</v>
      </c>
      <c r="D176">
        <v>2</v>
      </c>
      <c r="E176">
        <v>8</v>
      </c>
      <c r="F176">
        <v>559124</v>
      </c>
      <c r="G176">
        <v>35559124</v>
      </c>
      <c r="H176" t="s">
        <v>5233</v>
      </c>
      <c r="I176">
        <v>576</v>
      </c>
      <c r="J176" t="s">
        <v>3332</v>
      </c>
      <c r="K176" t="s">
        <v>1467</v>
      </c>
      <c r="L176">
        <v>1</v>
      </c>
      <c r="M176" t="s">
        <v>3332</v>
      </c>
      <c r="N176">
        <v>18380000</v>
      </c>
      <c r="O176" t="s">
        <v>92</v>
      </c>
      <c r="P176" t="s">
        <v>5233</v>
      </c>
      <c r="Q176" t="s">
        <v>127</v>
      </c>
      <c r="R176">
        <v>15</v>
      </c>
      <c r="S176">
        <v>35554003</v>
      </c>
      <c r="U176" t="s">
        <v>8137</v>
      </c>
      <c r="V176">
        <v>2</v>
      </c>
      <c r="W176" s="2">
        <v>0</v>
      </c>
      <c r="X176" s="2">
        <v>0</v>
      </c>
      <c r="Y176" s="2">
        <v>0</v>
      </c>
      <c r="Z176" s="2">
        <v>5</v>
      </c>
      <c r="AA176" s="2">
        <v>2</v>
      </c>
      <c r="AB176" s="2">
        <v>2</v>
      </c>
      <c r="AC176" s="2">
        <v>5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1</v>
      </c>
      <c r="BI176" s="2">
        <v>1</v>
      </c>
      <c r="BJ176" s="2">
        <v>1</v>
      </c>
      <c r="BK176" s="2">
        <v>1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2">
        <v>0</v>
      </c>
      <c r="CC176" s="2">
        <v>0</v>
      </c>
      <c r="CD176" s="2">
        <v>0</v>
      </c>
      <c r="CE176" s="2">
        <v>0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</row>
    <row r="177" spans="1:90" x14ac:dyDescent="0.25">
      <c r="A177" t="s">
        <v>115</v>
      </c>
      <c r="B177">
        <v>20301</v>
      </c>
      <c r="C177" t="s">
        <v>737</v>
      </c>
      <c r="D177">
        <v>1</v>
      </c>
      <c r="E177">
        <v>8</v>
      </c>
      <c r="F177">
        <v>910004</v>
      </c>
      <c r="G177">
        <v>35910004</v>
      </c>
      <c r="H177" t="s">
        <v>5055</v>
      </c>
      <c r="I177">
        <v>324</v>
      </c>
      <c r="J177" t="s">
        <v>738</v>
      </c>
      <c r="K177" t="s">
        <v>3835</v>
      </c>
      <c r="L177">
        <v>1</v>
      </c>
      <c r="M177" t="s">
        <v>738</v>
      </c>
      <c r="N177">
        <v>18310000</v>
      </c>
      <c r="O177" t="s">
        <v>92</v>
      </c>
      <c r="P177" t="s">
        <v>5055</v>
      </c>
      <c r="Q177" t="s">
        <v>127</v>
      </c>
      <c r="R177">
        <v>15</v>
      </c>
      <c r="S177">
        <v>35635116</v>
      </c>
      <c r="U177" t="s">
        <v>5056</v>
      </c>
      <c r="V177">
        <v>2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40</v>
      </c>
      <c r="AI177" s="2">
        <v>49</v>
      </c>
      <c r="AJ177" s="2">
        <v>45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47</v>
      </c>
      <c r="BD177" s="2">
        <v>1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2</v>
      </c>
      <c r="BQ177" s="2">
        <v>2</v>
      </c>
      <c r="BR177" s="2">
        <v>2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2">
        <v>0</v>
      </c>
      <c r="CC177" s="2">
        <v>0</v>
      </c>
      <c r="CD177" s="2">
        <v>0</v>
      </c>
      <c r="CE177" s="2">
        <v>0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2">
        <v>2</v>
      </c>
      <c r="CL177" s="2">
        <v>1</v>
      </c>
    </row>
    <row r="178" spans="1:90" x14ac:dyDescent="0.25">
      <c r="A178" t="s">
        <v>115</v>
      </c>
      <c r="B178">
        <v>20301</v>
      </c>
      <c r="C178" t="s">
        <v>737</v>
      </c>
      <c r="D178">
        <v>1</v>
      </c>
      <c r="E178">
        <v>8</v>
      </c>
      <c r="F178">
        <v>48203</v>
      </c>
      <c r="G178">
        <v>35048203</v>
      </c>
      <c r="H178" t="s">
        <v>16172</v>
      </c>
      <c r="I178">
        <v>751</v>
      </c>
      <c r="J178" t="s">
        <v>1079</v>
      </c>
      <c r="K178" t="s">
        <v>14789</v>
      </c>
      <c r="L178">
        <v>1</v>
      </c>
      <c r="M178" t="s">
        <v>1079</v>
      </c>
      <c r="N178">
        <v>18360000</v>
      </c>
      <c r="O178" t="s">
        <v>102</v>
      </c>
      <c r="P178" t="s">
        <v>16173</v>
      </c>
      <c r="Q178">
        <v>129</v>
      </c>
      <c r="R178">
        <v>15</v>
      </c>
      <c r="S178">
        <v>35577150</v>
      </c>
      <c r="U178" t="s">
        <v>16174</v>
      </c>
      <c r="V178">
        <v>2</v>
      </c>
      <c r="W178" s="2">
        <v>0</v>
      </c>
      <c r="X178" s="2">
        <v>0</v>
      </c>
      <c r="Y178" s="2">
        <v>0</v>
      </c>
      <c r="Z178" s="2">
        <v>10</v>
      </c>
      <c r="AA178" s="2">
        <v>4</v>
      </c>
      <c r="AB178" s="2">
        <v>13</v>
      </c>
      <c r="AC178" s="2">
        <v>12</v>
      </c>
      <c r="AD178" s="2">
        <v>14</v>
      </c>
      <c r="AE178" s="2">
        <v>9</v>
      </c>
      <c r="AF178" s="2">
        <v>9</v>
      </c>
      <c r="AG178" s="2">
        <v>13</v>
      </c>
      <c r="AH178" s="2">
        <v>12</v>
      </c>
      <c r="AI178" s="2">
        <v>14</v>
      </c>
      <c r="AJ178" s="2">
        <v>15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45</v>
      </c>
      <c r="BD178" s="2">
        <v>0</v>
      </c>
      <c r="BE178" s="2">
        <v>0</v>
      </c>
      <c r="BF178" s="2">
        <v>0</v>
      </c>
      <c r="BG178" s="2">
        <v>0</v>
      </c>
      <c r="BH178" s="2">
        <v>1</v>
      </c>
      <c r="BI178" s="2">
        <v>1</v>
      </c>
      <c r="BJ178" s="2">
        <v>1</v>
      </c>
      <c r="BK178" s="2">
        <v>1</v>
      </c>
      <c r="BL178" s="2">
        <v>2</v>
      </c>
      <c r="BM178" s="2">
        <v>1</v>
      </c>
      <c r="BN178" s="2">
        <v>2</v>
      </c>
      <c r="BO178" s="2">
        <v>2</v>
      </c>
      <c r="BP178" s="2">
        <v>1</v>
      </c>
      <c r="BQ178" s="2">
        <v>1</v>
      </c>
      <c r="BR178" s="2">
        <v>1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0</v>
      </c>
      <c r="CC178" s="2">
        <v>0</v>
      </c>
      <c r="CD178" s="2">
        <v>0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2">
        <v>3</v>
      </c>
      <c r="CL178" s="2">
        <v>0</v>
      </c>
    </row>
    <row r="179" spans="1:90" x14ac:dyDescent="0.25">
      <c r="A179" t="s">
        <v>115</v>
      </c>
      <c r="B179">
        <v>20301</v>
      </c>
      <c r="C179" t="s">
        <v>737</v>
      </c>
      <c r="D179">
        <v>2</v>
      </c>
      <c r="E179">
        <v>6</v>
      </c>
      <c r="F179">
        <v>458168</v>
      </c>
      <c r="G179">
        <v>35458168</v>
      </c>
      <c r="H179" t="s">
        <v>2246</v>
      </c>
      <c r="I179">
        <v>176</v>
      </c>
      <c r="J179" t="s">
        <v>737</v>
      </c>
      <c r="K179" t="s">
        <v>586</v>
      </c>
      <c r="L179">
        <v>1</v>
      </c>
      <c r="M179" t="s">
        <v>737</v>
      </c>
      <c r="N179">
        <v>18320000</v>
      </c>
      <c r="O179" t="s">
        <v>92</v>
      </c>
      <c r="P179" t="s">
        <v>2247</v>
      </c>
      <c r="Q179">
        <v>232</v>
      </c>
      <c r="R179">
        <v>15</v>
      </c>
      <c r="S179">
        <v>35521253</v>
      </c>
      <c r="U179" t="s">
        <v>19762</v>
      </c>
      <c r="V179">
        <v>1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135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0</v>
      </c>
      <c r="CI179" s="2">
        <v>0</v>
      </c>
      <c r="CJ179" s="2">
        <v>0</v>
      </c>
      <c r="CK179" s="2">
        <v>7</v>
      </c>
      <c r="CL179" s="2">
        <v>0</v>
      </c>
    </row>
    <row r="180" spans="1:90" x14ac:dyDescent="0.25">
      <c r="A180" t="s">
        <v>115</v>
      </c>
      <c r="B180">
        <v>20301</v>
      </c>
      <c r="C180" t="s">
        <v>737</v>
      </c>
      <c r="D180">
        <v>1</v>
      </c>
      <c r="E180">
        <v>8</v>
      </c>
      <c r="F180">
        <v>14312</v>
      </c>
      <c r="G180">
        <v>35014312</v>
      </c>
      <c r="H180" t="s">
        <v>9814</v>
      </c>
      <c r="I180">
        <v>576</v>
      </c>
      <c r="J180" t="s">
        <v>3332</v>
      </c>
      <c r="K180" t="s">
        <v>91</v>
      </c>
      <c r="L180">
        <v>1</v>
      </c>
      <c r="M180" t="s">
        <v>3332</v>
      </c>
      <c r="N180">
        <v>18380000</v>
      </c>
      <c r="O180" t="s">
        <v>92</v>
      </c>
      <c r="P180" t="s">
        <v>9815</v>
      </c>
      <c r="Q180">
        <v>97</v>
      </c>
      <c r="R180">
        <v>15</v>
      </c>
      <c r="S180">
        <v>35551141</v>
      </c>
      <c r="T180">
        <v>35551291</v>
      </c>
      <c r="U180" t="s">
        <v>8137</v>
      </c>
      <c r="V180">
        <v>1</v>
      </c>
      <c r="W180" s="2">
        <v>0</v>
      </c>
      <c r="X180" s="2">
        <v>0</v>
      </c>
      <c r="Y180" s="2">
        <v>0</v>
      </c>
      <c r="Z180" s="2">
        <v>36</v>
      </c>
      <c r="AA180" s="2">
        <v>31</v>
      </c>
      <c r="AB180" s="2">
        <v>33</v>
      </c>
      <c r="AC180" s="2">
        <v>23</v>
      </c>
      <c r="AD180" s="2">
        <v>59</v>
      </c>
      <c r="AE180" s="2">
        <v>37</v>
      </c>
      <c r="AF180" s="2">
        <v>38</v>
      </c>
      <c r="AG180" s="2">
        <v>51</v>
      </c>
      <c r="AH180" s="2">
        <v>33</v>
      </c>
      <c r="AI180" s="2">
        <v>51</v>
      </c>
      <c r="AJ180" s="2">
        <v>45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123</v>
      </c>
      <c r="BD180" s="2">
        <v>2</v>
      </c>
      <c r="BE180" s="2">
        <v>0</v>
      </c>
      <c r="BF180" s="2">
        <v>0</v>
      </c>
      <c r="BG180" s="2">
        <v>0</v>
      </c>
      <c r="BH180" s="2">
        <v>2</v>
      </c>
      <c r="BI180" s="2">
        <v>2</v>
      </c>
      <c r="BJ180" s="2">
        <v>1</v>
      </c>
      <c r="BK180" s="2">
        <v>1</v>
      </c>
      <c r="BL180" s="2">
        <v>4</v>
      </c>
      <c r="BM180" s="2">
        <v>3</v>
      </c>
      <c r="BN180" s="2">
        <v>4</v>
      </c>
      <c r="BO180" s="2">
        <v>2</v>
      </c>
      <c r="BP180" s="2">
        <v>1</v>
      </c>
      <c r="BQ180" s="2">
        <v>3</v>
      </c>
      <c r="BR180" s="2">
        <v>2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7</v>
      </c>
      <c r="CL180" s="2">
        <v>2</v>
      </c>
    </row>
    <row r="181" spans="1:90" x14ac:dyDescent="0.25">
      <c r="A181" t="s">
        <v>115</v>
      </c>
      <c r="B181">
        <v>20301</v>
      </c>
      <c r="C181" t="s">
        <v>737</v>
      </c>
      <c r="D181">
        <v>1</v>
      </c>
      <c r="E181">
        <v>8</v>
      </c>
      <c r="F181">
        <v>14345</v>
      </c>
      <c r="G181">
        <v>35014345</v>
      </c>
      <c r="H181" t="s">
        <v>1078</v>
      </c>
      <c r="I181">
        <v>751</v>
      </c>
      <c r="J181" t="s">
        <v>1079</v>
      </c>
      <c r="K181" t="s">
        <v>91</v>
      </c>
      <c r="L181">
        <v>1</v>
      </c>
      <c r="M181" t="s">
        <v>1079</v>
      </c>
      <c r="N181">
        <v>18360000</v>
      </c>
      <c r="O181" t="s">
        <v>102</v>
      </c>
      <c r="P181" t="s">
        <v>1080</v>
      </c>
      <c r="Q181">
        <v>17</v>
      </c>
      <c r="R181">
        <v>15</v>
      </c>
      <c r="S181">
        <v>35572050</v>
      </c>
      <c r="U181" t="s">
        <v>1081</v>
      </c>
      <c r="V181">
        <v>1</v>
      </c>
      <c r="W181" s="2">
        <v>0</v>
      </c>
      <c r="X181" s="2">
        <v>0</v>
      </c>
      <c r="Y181" s="2">
        <v>0</v>
      </c>
      <c r="Z181" s="2">
        <v>19</v>
      </c>
      <c r="AA181" s="2">
        <v>23</v>
      </c>
      <c r="AB181" s="2">
        <v>21</v>
      </c>
      <c r="AC181" s="2">
        <v>27</v>
      </c>
      <c r="AD181" s="2">
        <v>25</v>
      </c>
      <c r="AE181" s="2">
        <v>31</v>
      </c>
      <c r="AF181" s="2">
        <v>24</v>
      </c>
      <c r="AG181" s="2">
        <v>33</v>
      </c>
      <c r="AH181" s="2">
        <v>31</v>
      </c>
      <c r="AI181" s="2">
        <v>26</v>
      </c>
      <c r="AJ181" s="2">
        <v>28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20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190</v>
      </c>
      <c r="BD181" s="2">
        <v>7</v>
      </c>
      <c r="BE181" s="2">
        <v>0</v>
      </c>
      <c r="BF181" s="2">
        <v>0</v>
      </c>
      <c r="BG181" s="2">
        <v>0</v>
      </c>
      <c r="BH181" s="2">
        <v>1</v>
      </c>
      <c r="BI181" s="2">
        <v>2</v>
      </c>
      <c r="BJ181" s="2">
        <v>2</v>
      </c>
      <c r="BK181" s="2">
        <v>1</v>
      </c>
      <c r="BL181" s="2">
        <v>1</v>
      </c>
      <c r="BM181" s="2">
        <v>2</v>
      </c>
      <c r="BN181" s="2">
        <v>1</v>
      </c>
      <c r="BO181" s="2">
        <v>1</v>
      </c>
      <c r="BP181" s="2">
        <v>2</v>
      </c>
      <c r="BQ181" s="2">
        <v>2</v>
      </c>
      <c r="BR181" s="2">
        <v>1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1</v>
      </c>
      <c r="CA181" s="2">
        <v>0</v>
      </c>
      <c r="CB181" s="2">
        <v>0</v>
      </c>
      <c r="CC181" s="2">
        <v>0</v>
      </c>
      <c r="CD181" s="2">
        <v>0</v>
      </c>
      <c r="CE181" s="2">
        <v>0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9</v>
      </c>
      <c r="CL181" s="2">
        <v>3</v>
      </c>
    </row>
    <row r="182" spans="1:90" x14ac:dyDescent="0.25">
      <c r="A182" t="s">
        <v>115</v>
      </c>
      <c r="B182">
        <v>20301</v>
      </c>
      <c r="C182" t="s">
        <v>737</v>
      </c>
      <c r="D182">
        <v>1</v>
      </c>
      <c r="E182">
        <v>8</v>
      </c>
      <c r="F182">
        <v>41440</v>
      </c>
      <c r="G182">
        <v>35041440</v>
      </c>
      <c r="H182" t="s">
        <v>10723</v>
      </c>
      <c r="I182">
        <v>737</v>
      </c>
      <c r="J182" t="s">
        <v>2077</v>
      </c>
      <c r="K182" t="s">
        <v>494</v>
      </c>
      <c r="L182">
        <v>1</v>
      </c>
      <c r="M182" t="s">
        <v>2077</v>
      </c>
      <c r="N182">
        <v>18325000</v>
      </c>
      <c r="O182" t="s">
        <v>92</v>
      </c>
      <c r="P182" t="s">
        <v>10724</v>
      </c>
      <c r="Q182">
        <v>298</v>
      </c>
      <c r="R182">
        <v>15</v>
      </c>
      <c r="S182">
        <v>996464676</v>
      </c>
      <c r="U182" t="s">
        <v>10725</v>
      </c>
      <c r="V182">
        <v>2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11</v>
      </c>
      <c r="AE182" s="2">
        <v>11</v>
      </c>
      <c r="AF182" s="2">
        <v>11</v>
      </c>
      <c r="AG182" s="2">
        <v>10</v>
      </c>
      <c r="AH182" s="2">
        <v>13</v>
      </c>
      <c r="AI182" s="2">
        <v>12</v>
      </c>
      <c r="AJ182" s="2">
        <v>22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73</v>
      </c>
      <c r="BD182" s="2">
        <v>0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0</v>
      </c>
      <c r="BK182" s="2">
        <v>0</v>
      </c>
      <c r="BL182" s="2">
        <v>1</v>
      </c>
      <c r="BM182" s="2">
        <v>1</v>
      </c>
      <c r="BN182" s="2">
        <v>1</v>
      </c>
      <c r="BO182" s="2">
        <v>1</v>
      </c>
      <c r="BP182" s="2">
        <v>1</v>
      </c>
      <c r="BQ182" s="2">
        <v>1</v>
      </c>
      <c r="BR182" s="2">
        <v>1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2">
        <v>0</v>
      </c>
      <c r="CC182" s="2">
        <v>0</v>
      </c>
      <c r="CD182" s="2">
        <v>0</v>
      </c>
      <c r="CE182" s="2">
        <v>0</v>
      </c>
      <c r="CF182" s="2">
        <v>0</v>
      </c>
      <c r="CG182" s="2">
        <v>0</v>
      </c>
      <c r="CH182" s="2">
        <v>0</v>
      </c>
      <c r="CI182" s="2">
        <v>0</v>
      </c>
      <c r="CJ182" s="2">
        <v>0</v>
      </c>
      <c r="CK182" s="2">
        <v>4</v>
      </c>
      <c r="CL182" s="2">
        <v>0</v>
      </c>
    </row>
    <row r="183" spans="1:90" x14ac:dyDescent="0.25">
      <c r="A183" t="s">
        <v>115</v>
      </c>
      <c r="B183">
        <v>20301</v>
      </c>
      <c r="C183" t="s">
        <v>737</v>
      </c>
      <c r="D183">
        <v>1</v>
      </c>
      <c r="E183">
        <v>8</v>
      </c>
      <c r="F183">
        <v>913583</v>
      </c>
      <c r="G183">
        <v>35913583</v>
      </c>
      <c r="H183" t="s">
        <v>2757</v>
      </c>
      <c r="I183">
        <v>578</v>
      </c>
      <c r="J183" t="s">
        <v>1562</v>
      </c>
      <c r="K183" t="s">
        <v>2758</v>
      </c>
      <c r="L183">
        <v>1</v>
      </c>
      <c r="M183" t="s">
        <v>1562</v>
      </c>
      <c r="N183">
        <v>18430000</v>
      </c>
      <c r="O183" t="s">
        <v>92</v>
      </c>
      <c r="P183" t="s">
        <v>2758</v>
      </c>
      <c r="Q183" t="s">
        <v>127</v>
      </c>
      <c r="R183">
        <v>15</v>
      </c>
      <c r="S183">
        <v>35534123</v>
      </c>
      <c r="U183" t="s">
        <v>2759</v>
      </c>
      <c r="V183">
        <v>2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7</v>
      </c>
      <c r="AE183" s="2">
        <v>12</v>
      </c>
      <c r="AF183" s="2">
        <v>6</v>
      </c>
      <c r="AG183" s="2">
        <v>10</v>
      </c>
      <c r="AH183" s="2">
        <v>8</v>
      </c>
      <c r="AI183" s="2">
        <v>14</v>
      </c>
      <c r="AJ183" s="2">
        <v>15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1</v>
      </c>
      <c r="BM183" s="2">
        <v>1</v>
      </c>
      <c r="BN183" s="2">
        <v>1</v>
      </c>
      <c r="BO183" s="2">
        <v>1</v>
      </c>
      <c r="BP183" s="2">
        <v>1</v>
      </c>
      <c r="BQ183" s="2">
        <v>1</v>
      </c>
      <c r="BR183" s="2">
        <v>1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</row>
    <row r="184" spans="1:90" x14ac:dyDescent="0.25">
      <c r="A184" t="s">
        <v>115</v>
      </c>
      <c r="B184">
        <v>20301</v>
      </c>
      <c r="C184" t="s">
        <v>737</v>
      </c>
      <c r="D184">
        <v>1</v>
      </c>
      <c r="E184">
        <v>8</v>
      </c>
      <c r="F184">
        <v>905252</v>
      </c>
      <c r="G184">
        <v>35905252</v>
      </c>
      <c r="H184" t="s">
        <v>3876</v>
      </c>
      <c r="I184">
        <v>578</v>
      </c>
      <c r="J184" t="s">
        <v>1562</v>
      </c>
      <c r="K184" t="s">
        <v>3877</v>
      </c>
      <c r="L184">
        <v>1</v>
      </c>
      <c r="M184" t="s">
        <v>1562</v>
      </c>
      <c r="N184">
        <v>18430000</v>
      </c>
      <c r="O184" t="s">
        <v>92</v>
      </c>
      <c r="P184" t="s">
        <v>3878</v>
      </c>
      <c r="Q184">
        <v>420</v>
      </c>
      <c r="R184">
        <v>15</v>
      </c>
      <c r="S184">
        <v>35511216</v>
      </c>
      <c r="U184" t="s">
        <v>3879</v>
      </c>
      <c r="V184">
        <v>1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71</v>
      </c>
      <c r="AE184" s="2">
        <v>68</v>
      </c>
      <c r="AF184" s="2">
        <v>25</v>
      </c>
      <c r="AG184" s="2">
        <v>60</v>
      </c>
      <c r="AH184" s="2">
        <v>65</v>
      </c>
      <c r="AI184" s="2">
        <v>61</v>
      </c>
      <c r="AJ184" s="2">
        <v>67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19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110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4</v>
      </c>
      <c r="BM184" s="2">
        <v>2</v>
      </c>
      <c r="BN184" s="2">
        <v>1</v>
      </c>
      <c r="BO184" s="2">
        <v>4</v>
      </c>
      <c r="BP184" s="2">
        <v>3</v>
      </c>
      <c r="BQ184" s="2">
        <v>2</v>
      </c>
      <c r="BR184" s="2">
        <v>4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1</v>
      </c>
      <c r="CD184" s="2">
        <v>0</v>
      </c>
      <c r="CE184" s="2">
        <v>0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7</v>
      </c>
      <c r="CL184" s="2">
        <v>0</v>
      </c>
    </row>
    <row r="185" spans="1:90" x14ac:dyDescent="0.25">
      <c r="A185" t="s">
        <v>115</v>
      </c>
      <c r="B185">
        <v>20301</v>
      </c>
      <c r="C185" t="s">
        <v>737</v>
      </c>
      <c r="D185">
        <v>1</v>
      </c>
      <c r="E185">
        <v>8</v>
      </c>
      <c r="F185">
        <v>913522</v>
      </c>
      <c r="G185">
        <v>35913522</v>
      </c>
      <c r="H185" t="s">
        <v>14526</v>
      </c>
      <c r="I185">
        <v>737</v>
      </c>
      <c r="J185" t="s">
        <v>2077</v>
      </c>
      <c r="K185" t="s">
        <v>3457</v>
      </c>
      <c r="L185">
        <v>1</v>
      </c>
      <c r="M185" t="s">
        <v>2077</v>
      </c>
      <c r="N185">
        <v>18325000</v>
      </c>
      <c r="O185" t="s">
        <v>3620</v>
      </c>
      <c r="P185" t="s">
        <v>14527</v>
      </c>
      <c r="Q185" t="s">
        <v>127</v>
      </c>
      <c r="R185">
        <v>15</v>
      </c>
      <c r="S185">
        <v>35546100</v>
      </c>
      <c r="U185" t="s">
        <v>14528</v>
      </c>
      <c r="V185">
        <v>2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19</v>
      </c>
      <c r="AE185" s="2">
        <v>15</v>
      </c>
      <c r="AF185" s="2">
        <v>18</v>
      </c>
      <c r="AG185" s="2">
        <v>24</v>
      </c>
      <c r="AH185" s="2">
        <v>11</v>
      </c>
      <c r="AI185" s="2">
        <v>12</v>
      </c>
      <c r="AJ185" s="2">
        <v>31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18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56</v>
      </c>
      <c r="BD185" s="2">
        <v>1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1</v>
      </c>
      <c r="BM185" s="2">
        <v>2</v>
      </c>
      <c r="BN185" s="2">
        <v>2</v>
      </c>
      <c r="BO185" s="2">
        <v>2</v>
      </c>
      <c r="BP185" s="2">
        <v>1</v>
      </c>
      <c r="BQ185" s="2">
        <v>2</v>
      </c>
      <c r="BR185" s="2">
        <v>1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1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9</v>
      </c>
      <c r="CL185" s="2">
        <v>1</v>
      </c>
    </row>
    <row r="186" spans="1:90" x14ac:dyDescent="0.25">
      <c r="A186" t="s">
        <v>115</v>
      </c>
      <c r="B186">
        <v>20301</v>
      </c>
      <c r="C186" t="s">
        <v>737</v>
      </c>
      <c r="D186">
        <v>1</v>
      </c>
      <c r="E186">
        <v>8</v>
      </c>
      <c r="F186">
        <v>14333</v>
      </c>
      <c r="G186">
        <v>35014333</v>
      </c>
      <c r="H186" t="s">
        <v>9928</v>
      </c>
      <c r="I186">
        <v>324</v>
      </c>
      <c r="J186" t="s">
        <v>738</v>
      </c>
      <c r="K186" t="s">
        <v>9929</v>
      </c>
      <c r="L186">
        <v>1</v>
      </c>
      <c r="M186" t="s">
        <v>738</v>
      </c>
      <c r="N186">
        <v>18310000</v>
      </c>
      <c r="O186" t="s">
        <v>92</v>
      </c>
      <c r="P186" t="s">
        <v>9930</v>
      </c>
      <c r="Q186">
        <v>75</v>
      </c>
      <c r="R186">
        <v>15</v>
      </c>
      <c r="S186">
        <v>35471226</v>
      </c>
      <c r="U186" t="s">
        <v>9931</v>
      </c>
      <c r="V186">
        <v>1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34</v>
      </c>
      <c r="AE186" s="2">
        <v>49</v>
      </c>
      <c r="AF186" s="2">
        <v>29</v>
      </c>
      <c r="AG186" s="2">
        <v>40</v>
      </c>
      <c r="AH186" s="2">
        <v>86</v>
      </c>
      <c r="AI186" s="2">
        <v>74</v>
      </c>
      <c r="AJ186" s="2">
        <v>69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72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161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1</v>
      </c>
      <c r="BM186" s="2">
        <v>3</v>
      </c>
      <c r="BN186" s="2">
        <v>2</v>
      </c>
      <c r="BO186" s="2">
        <v>2</v>
      </c>
      <c r="BP186" s="2">
        <v>5</v>
      </c>
      <c r="BQ186" s="2">
        <v>4</v>
      </c>
      <c r="BR186" s="2">
        <v>3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2</v>
      </c>
      <c r="CD186" s="2">
        <v>0</v>
      </c>
      <c r="CE186" s="2"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8</v>
      </c>
      <c r="CL186" s="2">
        <v>0</v>
      </c>
    </row>
    <row r="187" spans="1:90" x14ac:dyDescent="0.25">
      <c r="A187" t="s">
        <v>115</v>
      </c>
      <c r="B187">
        <v>20301</v>
      </c>
      <c r="C187" t="s">
        <v>737</v>
      </c>
      <c r="D187">
        <v>1</v>
      </c>
      <c r="E187">
        <v>8</v>
      </c>
      <c r="F187">
        <v>65456</v>
      </c>
      <c r="G187">
        <v>35065456</v>
      </c>
      <c r="H187" t="s">
        <v>16806</v>
      </c>
      <c r="I187">
        <v>578</v>
      </c>
      <c r="J187" t="s">
        <v>1562</v>
      </c>
      <c r="K187" t="s">
        <v>91</v>
      </c>
      <c r="L187">
        <v>1</v>
      </c>
      <c r="M187" t="s">
        <v>1562</v>
      </c>
      <c r="N187">
        <v>18430000</v>
      </c>
      <c r="O187" t="s">
        <v>92</v>
      </c>
      <c r="P187" t="s">
        <v>16807</v>
      </c>
      <c r="Q187">
        <v>723</v>
      </c>
      <c r="R187">
        <v>15</v>
      </c>
      <c r="S187">
        <v>35531371</v>
      </c>
      <c r="U187" t="s">
        <v>16808</v>
      </c>
      <c r="V187">
        <v>1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56</v>
      </c>
      <c r="AE187" s="2">
        <v>56</v>
      </c>
      <c r="AF187" s="2">
        <v>31</v>
      </c>
      <c r="AG187" s="2">
        <v>67</v>
      </c>
      <c r="AH187" s="2">
        <v>64</v>
      </c>
      <c r="AI187" s="2">
        <v>58</v>
      </c>
      <c r="AJ187" s="2">
        <v>47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0</v>
      </c>
      <c r="BL187" s="2">
        <v>2</v>
      </c>
      <c r="BM187" s="2">
        <v>2</v>
      </c>
      <c r="BN187" s="2">
        <v>2</v>
      </c>
      <c r="BO187" s="2">
        <v>4</v>
      </c>
      <c r="BP187" s="2">
        <v>4</v>
      </c>
      <c r="BQ187" s="2">
        <v>4</v>
      </c>
      <c r="BR187" s="2">
        <v>3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0</v>
      </c>
      <c r="CC187" s="2">
        <v>0</v>
      </c>
      <c r="CD187" s="2">
        <v>0</v>
      </c>
      <c r="CE187" s="2">
        <v>0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</row>
    <row r="188" spans="1:90" x14ac:dyDescent="0.25">
      <c r="A188" t="s">
        <v>115</v>
      </c>
      <c r="B188">
        <v>20301</v>
      </c>
      <c r="C188" t="s">
        <v>737</v>
      </c>
      <c r="D188">
        <v>1</v>
      </c>
      <c r="E188">
        <v>8</v>
      </c>
      <c r="F188">
        <v>38878</v>
      </c>
      <c r="G188">
        <v>35038878</v>
      </c>
      <c r="H188" t="s">
        <v>10534</v>
      </c>
      <c r="I188">
        <v>176</v>
      </c>
      <c r="J188" t="s">
        <v>737</v>
      </c>
      <c r="K188" t="s">
        <v>2256</v>
      </c>
      <c r="L188">
        <v>1</v>
      </c>
      <c r="M188" t="s">
        <v>737</v>
      </c>
      <c r="N188">
        <v>18320000</v>
      </c>
      <c r="O188" t="s">
        <v>92</v>
      </c>
      <c r="P188" t="s">
        <v>1007</v>
      </c>
      <c r="Q188">
        <v>134</v>
      </c>
      <c r="R188">
        <v>15</v>
      </c>
      <c r="S188">
        <v>35522404</v>
      </c>
      <c r="U188" t="s">
        <v>10535</v>
      </c>
      <c r="V188">
        <v>1</v>
      </c>
      <c r="W188" s="2">
        <v>0</v>
      </c>
      <c r="X188" s="2">
        <v>0</v>
      </c>
      <c r="Y188" s="2">
        <v>0</v>
      </c>
      <c r="Z188" s="2">
        <v>16</v>
      </c>
      <c r="AA188" s="2">
        <v>17</v>
      </c>
      <c r="AB188" s="2">
        <v>14</v>
      </c>
      <c r="AC188" s="2">
        <v>35</v>
      </c>
      <c r="AD188" s="2">
        <v>22</v>
      </c>
      <c r="AE188" s="2">
        <v>35</v>
      </c>
      <c r="AF188" s="2">
        <v>24</v>
      </c>
      <c r="AG188" s="2">
        <v>32</v>
      </c>
      <c r="AH188" s="2">
        <v>20</v>
      </c>
      <c r="AI188" s="2">
        <v>25</v>
      </c>
      <c r="AJ188" s="2">
        <v>14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96</v>
      </c>
      <c r="BD188" s="2">
        <v>2</v>
      </c>
      <c r="BE188" s="2">
        <v>0</v>
      </c>
      <c r="BF188" s="2">
        <v>0</v>
      </c>
      <c r="BG188" s="2">
        <v>0</v>
      </c>
      <c r="BH188" s="2">
        <v>1</v>
      </c>
      <c r="BI188" s="2">
        <v>1</v>
      </c>
      <c r="BJ188" s="2">
        <v>2</v>
      </c>
      <c r="BK188" s="2">
        <v>3</v>
      </c>
      <c r="BL188" s="2">
        <v>1</v>
      </c>
      <c r="BM188" s="2">
        <v>2</v>
      </c>
      <c r="BN188" s="2">
        <v>1</v>
      </c>
      <c r="BO188" s="2">
        <v>1</v>
      </c>
      <c r="BP188" s="2">
        <v>1</v>
      </c>
      <c r="BQ188" s="2">
        <v>2</v>
      </c>
      <c r="BR188" s="2">
        <v>1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2">
        <v>0</v>
      </c>
      <c r="CC188" s="2">
        <v>0</v>
      </c>
      <c r="CD188" s="2">
        <v>0</v>
      </c>
      <c r="CE188" s="2">
        <v>0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2">
        <v>5</v>
      </c>
      <c r="CL188" s="2">
        <v>2</v>
      </c>
    </row>
    <row r="189" spans="1:90" x14ac:dyDescent="0.25">
      <c r="A189" t="s">
        <v>115</v>
      </c>
      <c r="B189">
        <v>20301</v>
      </c>
      <c r="C189" t="s">
        <v>737</v>
      </c>
      <c r="D189">
        <v>1</v>
      </c>
      <c r="E189">
        <v>8</v>
      </c>
      <c r="F189">
        <v>48239</v>
      </c>
      <c r="G189">
        <v>35048239</v>
      </c>
      <c r="H189" t="s">
        <v>3331</v>
      </c>
      <c r="I189">
        <v>576</v>
      </c>
      <c r="J189" t="s">
        <v>3332</v>
      </c>
      <c r="K189" t="s">
        <v>3333</v>
      </c>
      <c r="L189">
        <v>1</v>
      </c>
      <c r="M189" t="s">
        <v>3332</v>
      </c>
      <c r="N189">
        <v>18380000</v>
      </c>
      <c r="O189" t="s">
        <v>92</v>
      </c>
      <c r="P189" t="s">
        <v>3334</v>
      </c>
      <c r="Q189" t="s">
        <v>127</v>
      </c>
      <c r="R189">
        <v>15</v>
      </c>
      <c r="S189">
        <v>35555100</v>
      </c>
      <c r="U189" t="s">
        <v>3335</v>
      </c>
      <c r="V189">
        <v>2</v>
      </c>
      <c r="W189" s="2">
        <v>0</v>
      </c>
      <c r="X189" s="2">
        <v>0</v>
      </c>
      <c r="Y189" s="2">
        <v>0</v>
      </c>
      <c r="Z189" s="2">
        <v>14</v>
      </c>
      <c r="AA189" s="2">
        <v>14</v>
      </c>
      <c r="AB189" s="2">
        <v>14</v>
      </c>
      <c r="AC189" s="2">
        <v>22</v>
      </c>
      <c r="AD189" s="2">
        <v>24</v>
      </c>
      <c r="AE189" s="2">
        <v>23</v>
      </c>
      <c r="AF189" s="2">
        <v>14</v>
      </c>
      <c r="AG189" s="2">
        <v>27</v>
      </c>
      <c r="AH189" s="2">
        <v>27</v>
      </c>
      <c r="AI189" s="2">
        <v>22</v>
      </c>
      <c r="AJ189" s="2">
        <v>26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33</v>
      </c>
      <c r="BD189" s="2">
        <v>5</v>
      </c>
      <c r="BE189" s="2">
        <v>0</v>
      </c>
      <c r="BF189" s="2">
        <v>0</v>
      </c>
      <c r="BG189" s="2">
        <v>0</v>
      </c>
      <c r="BH189" s="2">
        <v>1</v>
      </c>
      <c r="BI189" s="2">
        <v>1</v>
      </c>
      <c r="BJ189" s="2">
        <v>1</v>
      </c>
      <c r="BK189" s="2">
        <v>1</v>
      </c>
      <c r="BL189" s="2">
        <v>1</v>
      </c>
      <c r="BM189" s="2">
        <v>2</v>
      </c>
      <c r="BN189" s="2">
        <v>1</v>
      </c>
      <c r="BO189" s="2">
        <v>1</v>
      </c>
      <c r="BP189" s="2">
        <v>2</v>
      </c>
      <c r="BQ189" s="2">
        <v>2</v>
      </c>
      <c r="BR189" s="2">
        <v>1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2">
        <v>0</v>
      </c>
      <c r="CC189" s="2">
        <v>0</v>
      </c>
      <c r="CD189" s="2">
        <v>0</v>
      </c>
      <c r="CE189" s="2">
        <v>0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1</v>
      </c>
      <c r="CL189" s="2">
        <v>1</v>
      </c>
    </row>
    <row r="190" spans="1:90" x14ac:dyDescent="0.25">
      <c r="A190" t="s">
        <v>115</v>
      </c>
      <c r="B190">
        <v>20301</v>
      </c>
      <c r="C190" t="s">
        <v>737</v>
      </c>
      <c r="D190">
        <v>1</v>
      </c>
      <c r="E190">
        <v>8</v>
      </c>
      <c r="F190">
        <v>912013</v>
      </c>
      <c r="G190">
        <v>35912013</v>
      </c>
      <c r="H190" t="s">
        <v>17738</v>
      </c>
      <c r="I190">
        <v>176</v>
      </c>
      <c r="J190" t="s">
        <v>737</v>
      </c>
      <c r="K190" t="s">
        <v>17739</v>
      </c>
      <c r="L190">
        <v>1</v>
      </c>
      <c r="M190" t="s">
        <v>737</v>
      </c>
      <c r="N190">
        <v>18320000</v>
      </c>
      <c r="O190" t="s">
        <v>92</v>
      </c>
      <c r="P190" t="s">
        <v>17740</v>
      </c>
      <c r="Q190" t="s">
        <v>127</v>
      </c>
      <c r="R190">
        <v>15</v>
      </c>
      <c r="S190">
        <v>996230507</v>
      </c>
      <c r="U190" t="s">
        <v>17741</v>
      </c>
      <c r="V190">
        <v>2</v>
      </c>
      <c r="W190" s="2">
        <v>0</v>
      </c>
      <c r="X190" s="2">
        <v>0</v>
      </c>
      <c r="Y190" s="2">
        <v>0</v>
      </c>
      <c r="Z190" s="2">
        <v>22</v>
      </c>
      <c r="AA190" s="2">
        <v>25</v>
      </c>
      <c r="AB190" s="2">
        <v>22</v>
      </c>
      <c r="AC190" s="2">
        <v>32</v>
      </c>
      <c r="AD190" s="2">
        <v>24</v>
      </c>
      <c r="AE190" s="2">
        <v>28</v>
      </c>
      <c r="AF190" s="2">
        <v>16</v>
      </c>
      <c r="AG190" s="2">
        <v>24</v>
      </c>
      <c r="AH190" s="2">
        <v>27</v>
      </c>
      <c r="AI190" s="2">
        <v>30</v>
      </c>
      <c r="AJ190" s="2">
        <v>33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19</v>
      </c>
      <c r="BD190" s="2">
        <v>0</v>
      </c>
      <c r="BE190" s="2">
        <v>0</v>
      </c>
      <c r="BF190" s="2">
        <v>0</v>
      </c>
      <c r="BG190" s="2">
        <v>0</v>
      </c>
      <c r="BH190" s="2">
        <v>2</v>
      </c>
      <c r="BI190" s="2">
        <v>1</v>
      </c>
      <c r="BJ190" s="2">
        <v>1</v>
      </c>
      <c r="BK190" s="2">
        <v>1</v>
      </c>
      <c r="BL190" s="2">
        <v>1</v>
      </c>
      <c r="BM190" s="2">
        <v>1</v>
      </c>
      <c r="BN190" s="2">
        <v>1</v>
      </c>
      <c r="BO190" s="2">
        <v>2</v>
      </c>
      <c r="BP190" s="2">
        <v>1</v>
      </c>
      <c r="BQ190" s="2">
        <v>2</v>
      </c>
      <c r="BR190" s="2">
        <v>1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2</v>
      </c>
      <c r="CL190" s="2">
        <v>0</v>
      </c>
    </row>
    <row r="191" spans="1:90" x14ac:dyDescent="0.25">
      <c r="A191" t="s">
        <v>115</v>
      </c>
      <c r="B191">
        <v>20301</v>
      </c>
      <c r="C191" t="s">
        <v>737</v>
      </c>
      <c r="D191">
        <v>1</v>
      </c>
      <c r="E191">
        <v>8</v>
      </c>
      <c r="F191">
        <v>48227</v>
      </c>
      <c r="G191">
        <v>35048227</v>
      </c>
      <c r="H191" t="s">
        <v>9710</v>
      </c>
      <c r="I191">
        <v>324</v>
      </c>
      <c r="J191" t="s">
        <v>738</v>
      </c>
      <c r="K191" t="s">
        <v>490</v>
      </c>
      <c r="L191">
        <v>1</v>
      </c>
      <c r="M191" t="s">
        <v>738</v>
      </c>
      <c r="N191">
        <v>18310000</v>
      </c>
      <c r="O191" t="s">
        <v>9711</v>
      </c>
      <c r="P191" t="s">
        <v>9712</v>
      </c>
      <c r="Q191" t="s">
        <v>127</v>
      </c>
      <c r="U191" t="s">
        <v>9713</v>
      </c>
      <c r="V191">
        <v>2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16</v>
      </c>
      <c r="AD191" s="2">
        <v>53</v>
      </c>
      <c r="AE191" s="2">
        <v>38</v>
      </c>
      <c r="AF191" s="2">
        <v>31</v>
      </c>
      <c r="AG191" s="2">
        <v>55</v>
      </c>
      <c r="AH191" s="2">
        <v>67</v>
      </c>
      <c r="AI191" s="2">
        <v>52</v>
      </c>
      <c r="AJ191" s="2">
        <v>60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223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1</v>
      </c>
      <c r="BL191" s="2">
        <v>2</v>
      </c>
      <c r="BM191" s="2">
        <v>2</v>
      </c>
      <c r="BN191" s="2">
        <v>1</v>
      </c>
      <c r="BO191" s="2">
        <v>3</v>
      </c>
      <c r="BP191" s="2">
        <v>4</v>
      </c>
      <c r="BQ191" s="2">
        <v>2</v>
      </c>
      <c r="BR191" s="2">
        <v>2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>
        <v>0</v>
      </c>
      <c r="CB191" s="2">
        <v>0</v>
      </c>
      <c r="CC191" s="2">
        <v>0</v>
      </c>
      <c r="CD191" s="2">
        <v>0</v>
      </c>
      <c r="CE191" s="2">
        <v>0</v>
      </c>
      <c r="CF191" s="2">
        <v>0</v>
      </c>
      <c r="CG191" s="2">
        <v>0</v>
      </c>
      <c r="CH191" s="2">
        <v>0</v>
      </c>
      <c r="CI191" s="2">
        <v>0</v>
      </c>
      <c r="CJ191" s="2">
        <v>0</v>
      </c>
      <c r="CK191" s="2">
        <v>15</v>
      </c>
      <c r="CL191" s="2">
        <v>0</v>
      </c>
    </row>
    <row r="192" spans="1:90" x14ac:dyDescent="0.25">
      <c r="A192" t="s">
        <v>115</v>
      </c>
      <c r="B192">
        <v>20301</v>
      </c>
      <c r="C192" t="s">
        <v>737</v>
      </c>
      <c r="D192">
        <v>1</v>
      </c>
      <c r="E192">
        <v>8</v>
      </c>
      <c r="F192">
        <v>48215</v>
      </c>
      <c r="G192">
        <v>35048215</v>
      </c>
      <c r="H192" t="s">
        <v>3459</v>
      </c>
      <c r="I192">
        <v>176</v>
      </c>
      <c r="J192" t="s">
        <v>737</v>
      </c>
      <c r="K192" t="s">
        <v>3460</v>
      </c>
      <c r="L192">
        <v>2</v>
      </c>
      <c r="M192" t="s">
        <v>2553</v>
      </c>
      <c r="N192">
        <v>18320000</v>
      </c>
      <c r="O192" t="s">
        <v>92</v>
      </c>
      <c r="P192" t="s">
        <v>3461</v>
      </c>
      <c r="Q192" t="s">
        <v>127</v>
      </c>
      <c r="R192">
        <v>15</v>
      </c>
      <c r="S192">
        <v>35661010</v>
      </c>
      <c r="U192" t="s">
        <v>3462</v>
      </c>
      <c r="V192">
        <v>2</v>
      </c>
      <c r="W192" s="2">
        <v>0</v>
      </c>
      <c r="X192" s="2">
        <v>0</v>
      </c>
      <c r="Y192" s="2">
        <v>0</v>
      </c>
      <c r="Z192" s="2">
        <v>17</v>
      </c>
      <c r="AA192" s="2">
        <v>24</v>
      </c>
      <c r="AB192" s="2">
        <v>20</v>
      </c>
      <c r="AC192" s="2">
        <v>24</v>
      </c>
      <c r="AD192" s="2">
        <v>32</v>
      </c>
      <c r="AE192" s="2">
        <v>29</v>
      </c>
      <c r="AF192" s="2">
        <v>20</v>
      </c>
      <c r="AG192" s="2">
        <v>27</v>
      </c>
      <c r="AH192" s="2">
        <v>22</v>
      </c>
      <c r="AI192" s="2">
        <v>30</v>
      </c>
      <c r="AJ192" s="2">
        <v>20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194</v>
      </c>
      <c r="BD192" s="2">
        <v>0</v>
      </c>
      <c r="BE192" s="2">
        <v>0</v>
      </c>
      <c r="BF192" s="2">
        <v>0</v>
      </c>
      <c r="BG192" s="2">
        <v>0</v>
      </c>
      <c r="BH192" s="2">
        <v>1</v>
      </c>
      <c r="BI192" s="2">
        <v>2</v>
      </c>
      <c r="BJ192" s="2">
        <v>1</v>
      </c>
      <c r="BK192" s="2">
        <v>1</v>
      </c>
      <c r="BL192" s="2">
        <v>2</v>
      </c>
      <c r="BM192" s="2">
        <v>1</v>
      </c>
      <c r="BN192" s="2">
        <v>2</v>
      </c>
      <c r="BO192" s="2">
        <v>1</v>
      </c>
      <c r="BP192" s="2">
        <v>1</v>
      </c>
      <c r="BQ192" s="2">
        <v>1</v>
      </c>
      <c r="BR192" s="2">
        <v>1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2">
        <v>0</v>
      </c>
      <c r="CC192" s="2">
        <v>0</v>
      </c>
      <c r="CD192" s="2">
        <v>0</v>
      </c>
      <c r="CE192" s="2">
        <v>0</v>
      </c>
      <c r="CF192" s="2">
        <v>0</v>
      </c>
      <c r="CG192" s="2">
        <v>0</v>
      </c>
      <c r="CH192" s="2">
        <v>0</v>
      </c>
      <c r="CI192" s="2">
        <v>0</v>
      </c>
      <c r="CJ192" s="2">
        <v>0</v>
      </c>
      <c r="CK192" s="2">
        <v>11</v>
      </c>
      <c r="CL192" s="2">
        <v>0</v>
      </c>
    </row>
    <row r="193" spans="1:90" x14ac:dyDescent="0.25">
      <c r="A193" t="s">
        <v>115</v>
      </c>
      <c r="B193">
        <v>20301</v>
      </c>
      <c r="C193" t="s">
        <v>737</v>
      </c>
      <c r="D193">
        <v>1</v>
      </c>
      <c r="E193">
        <v>8</v>
      </c>
      <c r="F193">
        <v>14369</v>
      </c>
      <c r="G193">
        <v>35014369</v>
      </c>
      <c r="H193" t="s">
        <v>4577</v>
      </c>
      <c r="I193">
        <v>578</v>
      </c>
      <c r="J193" t="s">
        <v>1562</v>
      </c>
      <c r="K193" t="s">
        <v>91</v>
      </c>
      <c r="L193">
        <v>1</v>
      </c>
      <c r="M193" t="s">
        <v>1562</v>
      </c>
      <c r="N193">
        <v>18430000</v>
      </c>
      <c r="O193" t="s">
        <v>92</v>
      </c>
      <c r="P193" t="s">
        <v>4578</v>
      </c>
      <c r="Q193">
        <v>378</v>
      </c>
      <c r="R193">
        <v>15</v>
      </c>
      <c r="S193">
        <v>35531201</v>
      </c>
      <c r="U193" t="s">
        <v>4579</v>
      </c>
      <c r="V193">
        <v>1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93</v>
      </c>
      <c r="AE193" s="2">
        <v>116</v>
      </c>
      <c r="AF193" s="2">
        <v>77</v>
      </c>
      <c r="AG193" s="2">
        <v>120</v>
      </c>
      <c r="AH193" s="2">
        <v>100</v>
      </c>
      <c r="AI193" s="2">
        <v>91</v>
      </c>
      <c r="AJ193" s="2">
        <v>99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37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199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5</v>
      </c>
      <c r="BM193" s="2">
        <v>6</v>
      </c>
      <c r="BN193" s="2">
        <v>6</v>
      </c>
      <c r="BO193" s="2">
        <v>6</v>
      </c>
      <c r="BP193" s="2">
        <v>4</v>
      </c>
      <c r="BQ193" s="2">
        <v>3</v>
      </c>
      <c r="BR193" s="2">
        <v>3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2">
        <v>0</v>
      </c>
      <c r="CC193" s="2">
        <v>1</v>
      </c>
      <c r="CD193" s="2">
        <v>0</v>
      </c>
      <c r="CE193" s="2">
        <v>0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2">
        <v>11</v>
      </c>
      <c r="CL193" s="2">
        <v>0</v>
      </c>
    </row>
    <row r="194" spans="1:90" x14ac:dyDescent="0.25">
      <c r="A194" t="s">
        <v>115</v>
      </c>
      <c r="B194">
        <v>20301</v>
      </c>
      <c r="C194" t="s">
        <v>737</v>
      </c>
      <c r="D194">
        <v>1</v>
      </c>
      <c r="E194">
        <v>8</v>
      </c>
      <c r="F194">
        <v>43369</v>
      </c>
      <c r="G194">
        <v>35043369</v>
      </c>
      <c r="H194" t="s">
        <v>19760</v>
      </c>
      <c r="I194">
        <v>324</v>
      </c>
      <c r="J194" t="s">
        <v>738</v>
      </c>
      <c r="K194" t="s">
        <v>4947</v>
      </c>
      <c r="L194">
        <v>1</v>
      </c>
      <c r="M194" t="s">
        <v>738</v>
      </c>
      <c r="N194">
        <v>18310000</v>
      </c>
      <c r="O194" t="s">
        <v>92</v>
      </c>
      <c r="P194" t="s">
        <v>8014</v>
      </c>
      <c r="Q194" t="s">
        <v>127</v>
      </c>
      <c r="R194">
        <v>15</v>
      </c>
      <c r="S194">
        <v>35637003</v>
      </c>
      <c r="U194" t="s">
        <v>8015</v>
      </c>
      <c r="V194">
        <v>2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18</v>
      </c>
      <c r="AE194" s="2">
        <v>23</v>
      </c>
      <c r="AF194" s="2">
        <v>15</v>
      </c>
      <c r="AG194" s="2">
        <v>14</v>
      </c>
      <c r="AH194" s="2">
        <v>48</v>
      </c>
      <c r="AI194" s="2">
        <v>27</v>
      </c>
      <c r="AJ194" s="2">
        <v>31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21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132</v>
      </c>
      <c r="BD194" s="2">
        <v>3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2</v>
      </c>
      <c r="BM194" s="2">
        <v>2</v>
      </c>
      <c r="BN194" s="2">
        <v>2</v>
      </c>
      <c r="BO194" s="2">
        <v>1</v>
      </c>
      <c r="BP194" s="2">
        <v>4</v>
      </c>
      <c r="BQ194" s="2">
        <v>2</v>
      </c>
      <c r="BR194" s="2">
        <v>1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2">
        <v>1</v>
      </c>
      <c r="CD194" s="2">
        <v>0</v>
      </c>
      <c r="CE194" s="2">
        <v>0</v>
      </c>
      <c r="CF194" s="2">
        <v>0</v>
      </c>
      <c r="CG194" s="2">
        <v>0</v>
      </c>
      <c r="CH194" s="2">
        <v>0</v>
      </c>
      <c r="CI194" s="2">
        <v>0</v>
      </c>
      <c r="CJ194" s="2">
        <v>0</v>
      </c>
      <c r="CK194" s="2">
        <v>10</v>
      </c>
      <c r="CL194" s="2">
        <v>2</v>
      </c>
    </row>
    <row r="195" spans="1:90" x14ac:dyDescent="0.25">
      <c r="A195" t="s">
        <v>115</v>
      </c>
      <c r="B195">
        <v>20301</v>
      </c>
      <c r="C195" t="s">
        <v>737</v>
      </c>
      <c r="D195">
        <v>1</v>
      </c>
      <c r="E195">
        <v>8</v>
      </c>
      <c r="F195">
        <v>912037</v>
      </c>
      <c r="G195">
        <v>35912037</v>
      </c>
      <c r="H195" t="s">
        <v>1072</v>
      </c>
      <c r="I195">
        <v>752</v>
      </c>
      <c r="J195" t="s">
        <v>1073</v>
      </c>
      <c r="K195" t="s">
        <v>1074</v>
      </c>
      <c r="L195">
        <v>1</v>
      </c>
      <c r="M195" t="s">
        <v>1073</v>
      </c>
      <c r="N195">
        <v>18385000</v>
      </c>
      <c r="O195" t="s">
        <v>102</v>
      </c>
      <c r="P195" t="s">
        <v>1075</v>
      </c>
      <c r="Q195">
        <v>232</v>
      </c>
      <c r="R195">
        <v>15</v>
      </c>
      <c r="S195">
        <v>35484044</v>
      </c>
      <c r="U195" t="s">
        <v>1076</v>
      </c>
      <c r="V195">
        <v>2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23</v>
      </c>
      <c r="AE195" s="2">
        <v>24</v>
      </c>
      <c r="AF195" s="2">
        <v>13</v>
      </c>
      <c r="AG195" s="2">
        <v>26</v>
      </c>
      <c r="AH195" s="2">
        <v>23</v>
      </c>
      <c r="AI195" s="2">
        <v>23</v>
      </c>
      <c r="AJ195" s="2">
        <v>24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50</v>
      </c>
      <c r="BD195" s="2"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1</v>
      </c>
      <c r="BM195" s="2">
        <v>1</v>
      </c>
      <c r="BN195" s="2">
        <v>1</v>
      </c>
      <c r="BO195" s="2">
        <v>1</v>
      </c>
      <c r="BP195" s="2">
        <v>1</v>
      </c>
      <c r="BQ195" s="2">
        <v>1</v>
      </c>
      <c r="BR195" s="2">
        <v>2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2">
        <v>0</v>
      </c>
      <c r="CC195" s="2">
        <v>0</v>
      </c>
      <c r="CD195" s="2">
        <v>0</v>
      </c>
      <c r="CE195" s="2">
        <v>0</v>
      </c>
      <c r="CF195" s="2">
        <v>0</v>
      </c>
      <c r="CG195" s="2">
        <v>0</v>
      </c>
      <c r="CH195" s="2">
        <v>0</v>
      </c>
      <c r="CI195" s="2">
        <v>0</v>
      </c>
      <c r="CJ195" s="2">
        <v>0</v>
      </c>
      <c r="CK195" s="2">
        <v>3</v>
      </c>
      <c r="CL195" s="2">
        <v>0</v>
      </c>
    </row>
    <row r="196" spans="1:90" x14ac:dyDescent="0.25">
      <c r="A196" t="s">
        <v>115</v>
      </c>
      <c r="B196">
        <v>20301</v>
      </c>
      <c r="C196" t="s">
        <v>737</v>
      </c>
      <c r="D196">
        <v>1</v>
      </c>
      <c r="E196">
        <v>8</v>
      </c>
      <c r="F196">
        <v>40848</v>
      </c>
      <c r="G196">
        <v>35040848</v>
      </c>
      <c r="H196" t="s">
        <v>10941</v>
      </c>
      <c r="I196">
        <v>752</v>
      </c>
      <c r="J196" t="s">
        <v>1073</v>
      </c>
      <c r="K196" t="s">
        <v>91</v>
      </c>
      <c r="L196">
        <v>1</v>
      </c>
      <c r="M196" t="s">
        <v>1073</v>
      </c>
      <c r="N196">
        <v>18385000</v>
      </c>
      <c r="O196" t="s">
        <v>102</v>
      </c>
      <c r="P196" t="s">
        <v>10942</v>
      </c>
      <c r="Q196">
        <v>83</v>
      </c>
      <c r="R196">
        <v>15</v>
      </c>
      <c r="S196">
        <v>35481196</v>
      </c>
      <c r="U196" t="s">
        <v>10943</v>
      </c>
      <c r="V196">
        <v>1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52</v>
      </c>
      <c r="AE196" s="2">
        <v>77</v>
      </c>
      <c r="AF196" s="2">
        <v>41</v>
      </c>
      <c r="AG196" s="2">
        <v>45</v>
      </c>
      <c r="AH196" s="2">
        <v>60</v>
      </c>
      <c r="AI196" s="2">
        <v>65</v>
      </c>
      <c r="AJ196" s="2">
        <v>60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182</v>
      </c>
      <c r="BD196" s="2">
        <v>0</v>
      </c>
      <c r="BE196" s="2">
        <v>0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0</v>
      </c>
      <c r="BL196" s="2">
        <v>3</v>
      </c>
      <c r="BM196" s="2">
        <v>5</v>
      </c>
      <c r="BN196" s="2">
        <v>3</v>
      </c>
      <c r="BO196" s="2">
        <v>4</v>
      </c>
      <c r="BP196" s="2">
        <v>4</v>
      </c>
      <c r="BQ196" s="2">
        <v>4</v>
      </c>
      <c r="BR196" s="2">
        <v>3</v>
      </c>
      <c r="BS196" s="2">
        <v>0</v>
      </c>
      <c r="BT196" s="2">
        <v>0</v>
      </c>
      <c r="BU196" s="2">
        <v>0</v>
      </c>
      <c r="BV196" s="2">
        <v>0</v>
      </c>
      <c r="BW196" s="2">
        <v>0</v>
      </c>
      <c r="BX196" s="2">
        <v>0</v>
      </c>
      <c r="BY196" s="2">
        <v>0</v>
      </c>
      <c r="BZ196" s="2">
        <v>0</v>
      </c>
      <c r="CA196" s="2">
        <v>0</v>
      </c>
      <c r="CB196" s="2">
        <v>0</v>
      </c>
      <c r="CC196" s="2">
        <v>0</v>
      </c>
      <c r="CD196" s="2">
        <v>0</v>
      </c>
      <c r="CE196" s="2">
        <v>0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16</v>
      </c>
      <c r="CL196" s="2">
        <v>0</v>
      </c>
    </row>
    <row r="197" spans="1:90" x14ac:dyDescent="0.25">
      <c r="A197" t="s">
        <v>115</v>
      </c>
      <c r="B197">
        <v>20301</v>
      </c>
      <c r="C197" t="s">
        <v>737</v>
      </c>
      <c r="D197">
        <v>1</v>
      </c>
      <c r="E197">
        <v>8</v>
      </c>
      <c r="F197">
        <v>14321</v>
      </c>
      <c r="G197">
        <v>35014321</v>
      </c>
      <c r="H197" t="s">
        <v>15666</v>
      </c>
      <c r="I197">
        <v>360</v>
      </c>
      <c r="J197" t="s">
        <v>1930</v>
      </c>
      <c r="K197" t="s">
        <v>91</v>
      </c>
      <c r="L197">
        <v>1</v>
      </c>
      <c r="M197" t="s">
        <v>1930</v>
      </c>
      <c r="N197">
        <v>18330000</v>
      </c>
      <c r="O197" t="s">
        <v>92</v>
      </c>
      <c r="P197" t="s">
        <v>10422</v>
      </c>
      <c r="Q197">
        <v>386</v>
      </c>
      <c r="R197">
        <v>15</v>
      </c>
      <c r="S197">
        <v>35561568</v>
      </c>
      <c r="U197" t="s">
        <v>15667</v>
      </c>
      <c r="V197">
        <v>1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32</v>
      </c>
      <c r="AE197" s="2">
        <v>51</v>
      </c>
      <c r="AF197" s="2">
        <v>50</v>
      </c>
      <c r="AG197" s="2">
        <v>43</v>
      </c>
      <c r="AH197" s="2">
        <v>60</v>
      </c>
      <c r="AI197" s="2">
        <v>66</v>
      </c>
      <c r="AJ197" s="2">
        <v>61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24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40</v>
      </c>
      <c r="BD197" s="2"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1</v>
      </c>
      <c r="BM197" s="2">
        <v>2</v>
      </c>
      <c r="BN197" s="2">
        <v>3</v>
      </c>
      <c r="BO197" s="2">
        <v>3</v>
      </c>
      <c r="BP197" s="2">
        <v>3</v>
      </c>
      <c r="BQ197" s="2">
        <v>3</v>
      </c>
      <c r="BR197" s="2">
        <v>2</v>
      </c>
      <c r="BS197" s="2">
        <v>0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1</v>
      </c>
      <c r="CA197" s="2">
        <v>0</v>
      </c>
      <c r="CB197" s="2">
        <v>0</v>
      </c>
      <c r="CC197" s="2">
        <v>0</v>
      </c>
      <c r="CD197" s="2">
        <v>0</v>
      </c>
      <c r="CE197" s="2">
        <v>0</v>
      </c>
      <c r="CF197" s="2">
        <v>0</v>
      </c>
      <c r="CG197" s="2">
        <v>0</v>
      </c>
      <c r="CH197" s="2">
        <v>0</v>
      </c>
      <c r="CI197" s="2">
        <v>0</v>
      </c>
      <c r="CJ197" s="2">
        <v>0</v>
      </c>
      <c r="CK197" s="2">
        <v>4</v>
      </c>
      <c r="CL197" s="2">
        <v>0</v>
      </c>
    </row>
    <row r="198" spans="1:90" x14ac:dyDescent="0.25">
      <c r="A198" t="s">
        <v>115</v>
      </c>
      <c r="B198">
        <v>20301</v>
      </c>
      <c r="C198" t="s">
        <v>737</v>
      </c>
      <c r="D198">
        <v>1</v>
      </c>
      <c r="E198">
        <v>8</v>
      </c>
      <c r="F198">
        <v>41439</v>
      </c>
      <c r="G198">
        <v>35041439</v>
      </c>
      <c r="H198" t="s">
        <v>16434</v>
      </c>
      <c r="I198">
        <v>176</v>
      </c>
      <c r="J198" t="s">
        <v>737</v>
      </c>
      <c r="K198" t="s">
        <v>5854</v>
      </c>
      <c r="L198">
        <v>2</v>
      </c>
      <c r="M198" t="s">
        <v>2553</v>
      </c>
      <c r="N198">
        <v>18320000</v>
      </c>
      <c r="O198" t="s">
        <v>92</v>
      </c>
      <c r="P198" t="s">
        <v>16435</v>
      </c>
      <c r="Q198" t="s">
        <v>127</v>
      </c>
      <c r="R198">
        <v>15</v>
      </c>
      <c r="S198">
        <v>35580503</v>
      </c>
      <c r="U198" t="s">
        <v>16436</v>
      </c>
      <c r="V198">
        <v>2</v>
      </c>
      <c r="W198" s="2">
        <v>0</v>
      </c>
      <c r="X198" s="2">
        <v>0</v>
      </c>
      <c r="Y198" s="2">
        <v>0</v>
      </c>
      <c r="Z198" s="2">
        <v>43</v>
      </c>
      <c r="AA198" s="2">
        <v>46</v>
      </c>
      <c r="AB198" s="2">
        <v>54</v>
      </c>
      <c r="AC198" s="2">
        <v>43</v>
      </c>
      <c r="AD198" s="2">
        <v>40</v>
      </c>
      <c r="AE198" s="2">
        <v>48</v>
      </c>
      <c r="AF198" s="2">
        <v>38</v>
      </c>
      <c r="AG198" s="2">
        <v>40</v>
      </c>
      <c r="AH198" s="2">
        <v>49</v>
      </c>
      <c r="AI198" s="2">
        <v>57</v>
      </c>
      <c r="AJ198" s="2">
        <v>47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33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493</v>
      </c>
      <c r="BD198" s="2">
        <v>0</v>
      </c>
      <c r="BE198" s="2">
        <v>0</v>
      </c>
      <c r="BF198" s="2">
        <v>0</v>
      </c>
      <c r="BG198" s="2">
        <v>0</v>
      </c>
      <c r="BH198" s="2">
        <v>2</v>
      </c>
      <c r="BI198" s="2">
        <v>3</v>
      </c>
      <c r="BJ198" s="2">
        <v>2</v>
      </c>
      <c r="BK198" s="2">
        <v>3</v>
      </c>
      <c r="BL198" s="2">
        <v>2</v>
      </c>
      <c r="BM198" s="2">
        <v>2</v>
      </c>
      <c r="BN198" s="2">
        <v>4</v>
      </c>
      <c r="BO198" s="2">
        <v>3</v>
      </c>
      <c r="BP198" s="2">
        <v>3</v>
      </c>
      <c r="BQ198" s="2">
        <v>3</v>
      </c>
      <c r="BR198" s="2">
        <v>2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2">
        <v>0</v>
      </c>
      <c r="CC198" s="2">
        <v>1</v>
      </c>
      <c r="CD198" s="2">
        <v>0</v>
      </c>
      <c r="CE198" s="2">
        <v>0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26</v>
      </c>
      <c r="CL198" s="2">
        <v>0</v>
      </c>
    </row>
    <row r="199" spans="1:90" x14ac:dyDescent="0.25">
      <c r="A199" t="s">
        <v>115</v>
      </c>
      <c r="B199">
        <v>20301</v>
      </c>
      <c r="C199" t="s">
        <v>737</v>
      </c>
      <c r="D199">
        <v>1</v>
      </c>
      <c r="E199">
        <v>8</v>
      </c>
      <c r="F199">
        <v>913571</v>
      </c>
      <c r="G199">
        <v>35913571</v>
      </c>
      <c r="H199" t="s">
        <v>15691</v>
      </c>
      <c r="I199">
        <v>578</v>
      </c>
      <c r="J199" t="s">
        <v>1562</v>
      </c>
      <c r="K199" t="s">
        <v>15692</v>
      </c>
      <c r="L199">
        <v>1</v>
      </c>
      <c r="M199" t="s">
        <v>1562</v>
      </c>
      <c r="N199">
        <v>18430000</v>
      </c>
      <c r="O199" t="s">
        <v>92</v>
      </c>
      <c r="P199" t="s">
        <v>15693</v>
      </c>
      <c r="Q199" t="s">
        <v>127</v>
      </c>
      <c r="R199">
        <v>15</v>
      </c>
      <c r="S199">
        <v>35537401</v>
      </c>
      <c r="U199" t="s">
        <v>15694</v>
      </c>
      <c r="V199">
        <v>2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26</v>
      </c>
      <c r="AE199" s="2">
        <v>26</v>
      </c>
      <c r="AF199" s="2">
        <v>17</v>
      </c>
      <c r="AG199" s="2">
        <v>28</v>
      </c>
      <c r="AH199" s="2">
        <v>37</v>
      </c>
      <c r="AI199" s="2">
        <v>38</v>
      </c>
      <c r="AJ199" s="2">
        <v>23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2</v>
      </c>
      <c r="BM199" s="2">
        <v>1</v>
      </c>
      <c r="BN199" s="2">
        <v>1</v>
      </c>
      <c r="BO199" s="2">
        <v>1</v>
      </c>
      <c r="BP199" s="2">
        <v>3</v>
      </c>
      <c r="BQ199" s="2">
        <v>2</v>
      </c>
      <c r="BR199" s="2">
        <v>2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</row>
    <row r="200" spans="1:90" x14ac:dyDescent="0.25">
      <c r="A200" t="s">
        <v>115</v>
      </c>
      <c r="B200">
        <v>20301</v>
      </c>
      <c r="C200" t="s">
        <v>737</v>
      </c>
      <c r="D200">
        <v>1</v>
      </c>
      <c r="E200">
        <v>8</v>
      </c>
      <c r="F200">
        <v>14412</v>
      </c>
      <c r="G200">
        <v>35014412</v>
      </c>
      <c r="H200" t="s">
        <v>8043</v>
      </c>
      <c r="I200">
        <v>737</v>
      </c>
      <c r="J200" t="s">
        <v>2077</v>
      </c>
      <c r="K200" t="s">
        <v>91</v>
      </c>
      <c r="L200">
        <v>1</v>
      </c>
      <c r="M200" t="s">
        <v>2077</v>
      </c>
      <c r="N200">
        <v>18325000</v>
      </c>
      <c r="O200" t="s">
        <v>92</v>
      </c>
      <c r="P200" t="s">
        <v>8044</v>
      </c>
      <c r="Q200">
        <v>172</v>
      </c>
      <c r="R200">
        <v>15</v>
      </c>
      <c r="S200">
        <v>35541132</v>
      </c>
      <c r="U200" t="s">
        <v>8045</v>
      </c>
      <c r="V200">
        <v>1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47</v>
      </c>
      <c r="AE200" s="2">
        <v>59</v>
      </c>
      <c r="AF200" s="2">
        <v>64</v>
      </c>
      <c r="AG200" s="2">
        <v>61</v>
      </c>
      <c r="AH200" s="2">
        <v>58</v>
      </c>
      <c r="AI200" s="2">
        <v>57</v>
      </c>
      <c r="AJ200" s="2">
        <v>72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162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3</v>
      </c>
      <c r="BM200" s="2">
        <v>3</v>
      </c>
      <c r="BN200" s="2">
        <v>3</v>
      </c>
      <c r="BO200" s="2">
        <v>4</v>
      </c>
      <c r="BP200" s="2">
        <v>3</v>
      </c>
      <c r="BQ200" s="2">
        <v>3</v>
      </c>
      <c r="BR200" s="2">
        <v>4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2">
        <v>0</v>
      </c>
      <c r="CD200" s="2">
        <v>0</v>
      </c>
      <c r="CE200" s="2">
        <v>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14</v>
      </c>
      <c r="CL200" s="2">
        <v>0</v>
      </c>
    </row>
    <row r="201" spans="1:90" x14ac:dyDescent="0.25">
      <c r="A201" t="s">
        <v>115</v>
      </c>
      <c r="B201">
        <v>20301</v>
      </c>
      <c r="C201" t="s">
        <v>737</v>
      </c>
      <c r="D201">
        <v>1</v>
      </c>
      <c r="E201">
        <v>8</v>
      </c>
      <c r="F201">
        <v>14357</v>
      </c>
      <c r="G201">
        <v>35014357</v>
      </c>
      <c r="H201" t="s">
        <v>15241</v>
      </c>
      <c r="I201">
        <v>176</v>
      </c>
      <c r="J201" t="s">
        <v>737</v>
      </c>
      <c r="K201" t="s">
        <v>586</v>
      </c>
      <c r="L201">
        <v>1</v>
      </c>
      <c r="M201" t="s">
        <v>737</v>
      </c>
      <c r="N201">
        <v>18320000</v>
      </c>
      <c r="O201" t="s">
        <v>92</v>
      </c>
      <c r="P201" t="s">
        <v>15242</v>
      </c>
      <c r="Q201">
        <v>232</v>
      </c>
      <c r="R201">
        <v>15</v>
      </c>
      <c r="S201">
        <v>35521253</v>
      </c>
      <c r="U201" t="s">
        <v>15243</v>
      </c>
      <c r="V201">
        <v>1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106</v>
      </c>
      <c r="AE201" s="2">
        <v>105</v>
      </c>
      <c r="AF201" s="2">
        <v>65</v>
      </c>
      <c r="AG201" s="2">
        <v>100</v>
      </c>
      <c r="AH201" s="2">
        <v>62</v>
      </c>
      <c r="AI201" s="2">
        <v>78</v>
      </c>
      <c r="AJ201" s="2">
        <v>104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177</v>
      </c>
      <c r="BD201" s="2">
        <v>1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0</v>
      </c>
      <c r="BK201" s="2">
        <v>0</v>
      </c>
      <c r="BL201" s="2">
        <v>6</v>
      </c>
      <c r="BM201" s="2">
        <v>5</v>
      </c>
      <c r="BN201" s="2">
        <v>3</v>
      </c>
      <c r="BO201" s="2">
        <v>3</v>
      </c>
      <c r="BP201" s="2">
        <v>2</v>
      </c>
      <c r="BQ201" s="2">
        <v>4</v>
      </c>
      <c r="BR201" s="2">
        <v>3</v>
      </c>
      <c r="BS201" s="2">
        <v>0</v>
      </c>
      <c r="BT201" s="2">
        <v>0</v>
      </c>
      <c r="BU201" s="2">
        <v>0</v>
      </c>
      <c r="BV201" s="2">
        <v>0</v>
      </c>
      <c r="BW201" s="2">
        <v>0</v>
      </c>
      <c r="BX201" s="2">
        <v>0</v>
      </c>
      <c r="BY201" s="2">
        <v>0</v>
      </c>
      <c r="BZ201" s="2">
        <v>0</v>
      </c>
      <c r="CA201" s="2">
        <v>0</v>
      </c>
      <c r="CB201" s="2">
        <v>0</v>
      </c>
      <c r="CC201" s="2">
        <v>0</v>
      </c>
      <c r="CD201" s="2">
        <v>0</v>
      </c>
      <c r="CE201" s="2">
        <v>0</v>
      </c>
      <c r="CF201" s="2">
        <v>0</v>
      </c>
      <c r="CG201" s="2">
        <v>0</v>
      </c>
      <c r="CH201" s="2">
        <v>0</v>
      </c>
      <c r="CI201" s="2">
        <v>0</v>
      </c>
      <c r="CJ201" s="2">
        <v>0</v>
      </c>
      <c r="CK201" s="2">
        <v>13</v>
      </c>
      <c r="CL201" s="2">
        <v>1</v>
      </c>
    </row>
    <row r="202" spans="1:90" x14ac:dyDescent="0.25">
      <c r="A202" t="s">
        <v>115</v>
      </c>
      <c r="B202">
        <v>20301</v>
      </c>
      <c r="C202" t="s">
        <v>737</v>
      </c>
      <c r="D202">
        <v>1</v>
      </c>
      <c r="E202">
        <v>8</v>
      </c>
      <c r="F202">
        <v>46848</v>
      </c>
      <c r="G202">
        <v>35046848</v>
      </c>
      <c r="H202" t="s">
        <v>12115</v>
      </c>
      <c r="I202">
        <v>176</v>
      </c>
      <c r="J202" t="s">
        <v>737</v>
      </c>
      <c r="K202" t="s">
        <v>1123</v>
      </c>
      <c r="L202">
        <v>1</v>
      </c>
      <c r="M202" t="s">
        <v>737</v>
      </c>
      <c r="N202">
        <v>18320000</v>
      </c>
      <c r="O202" t="s">
        <v>92</v>
      </c>
      <c r="P202" t="s">
        <v>12116</v>
      </c>
      <c r="Q202" t="s">
        <v>1938</v>
      </c>
      <c r="R202">
        <v>15</v>
      </c>
      <c r="S202">
        <v>35521693</v>
      </c>
      <c r="U202" t="s">
        <v>12117</v>
      </c>
      <c r="V202">
        <v>1</v>
      </c>
      <c r="W202" s="2">
        <v>0</v>
      </c>
      <c r="X202" s="2">
        <v>0</v>
      </c>
      <c r="Y202" s="2">
        <v>0</v>
      </c>
      <c r="Z202" s="2">
        <v>21</v>
      </c>
      <c r="AA202" s="2">
        <v>22</v>
      </c>
      <c r="AB202" s="2">
        <v>14</v>
      </c>
      <c r="AC202" s="2">
        <v>22</v>
      </c>
      <c r="AD202" s="2">
        <v>22</v>
      </c>
      <c r="AE202" s="2">
        <v>22</v>
      </c>
      <c r="AF202" s="2">
        <v>18</v>
      </c>
      <c r="AG202" s="2">
        <v>18</v>
      </c>
      <c r="AH202" s="2">
        <v>21</v>
      </c>
      <c r="AI202" s="2">
        <v>17</v>
      </c>
      <c r="AJ202" s="2">
        <v>24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256</v>
      </c>
      <c r="BD202" s="2">
        <v>2</v>
      </c>
      <c r="BE202" s="2">
        <v>0</v>
      </c>
      <c r="BF202" s="2">
        <v>0</v>
      </c>
      <c r="BG202" s="2">
        <v>0</v>
      </c>
      <c r="BH202" s="2">
        <v>1</v>
      </c>
      <c r="BI202" s="2">
        <v>1</v>
      </c>
      <c r="BJ202" s="2">
        <v>1</v>
      </c>
      <c r="BK202" s="2">
        <v>1</v>
      </c>
      <c r="BL202" s="2">
        <v>2</v>
      </c>
      <c r="BM202" s="2">
        <v>1</v>
      </c>
      <c r="BN202" s="2">
        <v>2</v>
      </c>
      <c r="BO202" s="2">
        <v>1</v>
      </c>
      <c r="BP202" s="2">
        <v>1</v>
      </c>
      <c r="BQ202" s="2">
        <v>1</v>
      </c>
      <c r="BR202" s="2">
        <v>1</v>
      </c>
      <c r="BS202" s="2">
        <v>0</v>
      </c>
      <c r="BT202" s="2">
        <v>0</v>
      </c>
      <c r="BU202" s="2">
        <v>0</v>
      </c>
      <c r="BV202" s="2">
        <v>0</v>
      </c>
      <c r="BW202" s="2">
        <v>0</v>
      </c>
      <c r="BX202" s="2">
        <v>0</v>
      </c>
      <c r="BY202" s="2">
        <v>0</v>
      </c>
      <c r="BZ202" s="2">
        <v>0</v>
      </c>
      <c r="CA202" s="2">
        <v>0</v>
      </c>
      <c r="CB202" s="2">
        <v>0</v>
      </c>
      <c r="CC202" s="2">
        <v>0</v>
      </c>
      <c r="CD202" s="2">
        <v>0</v>
      </c>
      <c r="CE202" s="2">
        <v>0</v>
      </c>
      <c r="CF202" s="2">
        <v>0</v>
      </c>
      <c r="CG202" s="2">
        <v>0</v>
      </c>
      <c r="CH202" s="2">
        <v>0</v>
      </c>
      <c r="CI202" s="2">
        <v>0</v>
      </c>
      <c r="CJ202" s="2">
        <v>0</v>
      </c>
      <c r="CK202" s="2">
        <v>13</v>
      </c>
      <c r="CL202" s="2">
        <v>1</v>
      </c>
    </row>
    <row r="203" spans="1:90" x14ac:dyDescent="0.25">
      <c r="A203" t="s">
        <v>115</v>
      </c>
      <c r="B203">
        <v>20301</v>
      </c>
      <c r="C203" t="s">
        <v>737</v>
      </c>
      <c r="D203">
        <v>1</v>
      </c>
      <c r="E203">
        <v>8</v>
      </c>
      <c r="F203">
        <v>38866</v>
      </c>
      <c r="G203">
        <v>35038866</v>
      </c>
      <c r="H203" t="s">
        <v>19274</v>
      </c>
      <c r="I203">
        <v>176</v>
      </c>
      <c r="J203" t="s">
        <v>737</v>
      </c>
      <c r="K203" t="s">
        <v>490</v>
      </c>
      <c r="L203">
        <v>1</v>
      </c>
      <c r="M203" t="s">
        <v>737</v>
      </c>
      <c r="N203">
        <v>18320000</v>
      </c>
      <c r="O203" t="s">
        <v>92</v>
      </c>
      <c r="P203" t="s">
        <v>15505</v>
      </c>
      <c r="Q203">
        <v>983</v>
      </c>
      <c r="R203">
        <v>15</v>
      </c>
      <c r="S203">
        <v>35521669</v>
      </c>
      <c r="U203" t="s">
        <v>19275</v>
      </c>
      <c r="V203">
        <v>1</v>
      </c>
      <c r="W203" s="2">
        <v>0</v>
      </c>
      <c r="X203" s="2">
        <v>0</v>
      </c>
      <c r="Y203" s="2">
        <v>0</v>
      </c>
      <c r="Z203" s="2">
        <v>30</v>
      </c>
      <c r="AA203" s="2">
        <v>31</v>
      </c>
      <c r="AB203" s="2">
        <v>37</v>
      </c>
      <c r="AC203" s="2">
        <v>57</v>
      </c>
      <c r="AD203" s="2">
        <v>34</v>
      </c>
      <c r="AE203" s="2">
        <v>49</v>
      </c>
      <c r="AF203" s="2">
        <v>23</v>
      </c>
      <c r="AG203" s="2">
        <v>42</v>
      </c>
      <c r="AH203" s="2">
        <v>37</v>
      </c>
      <c r="AI203" s="2">
        <v>33</v>
      </c>
      <c r="AJ203" s="2">
        <v>40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184</v>
      </c>
      <c r="BD203" s="2">
        <v>5</v>
      </c>
      <c r="BE203" s="2">
        <v>0</v>
      </c>
      <c r="BF203" s="2">
        <v>0</v>
      </c>
      <c r="BG203" s="2">
        <v>0</v>
      </c>
      <c r="BH203" s="2">
        <v>2</v>
      </c>
      <c r="BI203" s="2">
        <v>1</v>
      </c>
      <c r="BJ203" s="2">
        <v>2</v>
      </c>
      <c r="BK203" s="2">
        <v>3</v>
      </c>
      <c r="BL203" s="2">
        <v>2</v>
      </c>
      <c r="BM203" s="2">
        <v>3</v>
      </c>
      <c r="BN203" s="2">
        <v>2</v>
      </c>
      <c r="BO203" s="2">
        <v>2</v>
      </c>
      <c r="BP203" s="2">
        <v>1</v>
      </c>
      <c r="BQ203" s="2">
        <v>2</v>
      </c>
      <c r="BR203" s="2">
        <v>2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>
        <v>0</v>
      </c>
      <c r="CC203" s="2">
        <v>0</v>
      </c>
      <c r="CD203" s="2">
        <v>0</v>
      </c>
      <c r="CE203" s="2">
        <v>0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9</v>
      </c>
      <c r="CL203" s="2">
        <v>2</v>
      </c>
    </row>
    <row r="204" spans="1:90" x14ac:dyDescent="0.25">
      <c r="A204" t="s">
        <v>115</v>
      </c>
      <c r="B204">
        <v>20301</v>
      </c>
      <c r="C204" t="s">
        <v>737</v>
      </c>
      <c r="D204">
        <v>1</v>
      </c>
      <c r="E204">
        <v>8</v>
      </c>
      <c r="F204">
        <v>14394</v>
      </c>
      <c r="G204">
        <v>35014394</v>
      </c>
      <c r="H204" t="s">
        <v>7891</v>
      </c>
      <c r="I204">
        <v>324</v>
      </c>
      <c r="J204" t="s">
        <v>738</v>
      </c>
      <c r="K204" t="s">
        <v>91</v>
      </c>
      <c r="L204">
        <v>1</v>
      </c>
      <c r="M204" t="s">
        <v>738</v>
      </c>
      <c r="N204">
        <v>18310000</v>
      </c>
      <c r="O204" t="s">
        <v>92</v>
      </c>
      <c r="P204" t="s">
        <v>3560</v>
      </c>
      <c r="Q204">
        <v>514</v>
      </c>
      <c r="R204">
        <v>15</v>
      </c>
      <c r="S204">
        <v>35471224</v>
      </c>
      <c r="U204" t="s">
        <v>7892</v>
      </c>
      <c r="V204">
        <v>1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47</v>
      </c>
      <c r="AE204" s="2">
        <v>51</v>
      </c>
      <c r="AF204" s="2">
        <v>33</v>
      </c>
      <c r="AG204" s="2">
        <v>46</v>
      </c>
      <c r="AH204" s="2">
        <v>56</v>
      </c>
      <c r="AI204" s="2">
        <v>59</v>
      </c>
      <c r="AJ204" s="2">
        <v>61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53</v>
      </c>
      <c r="BD204" s="2">
        <v>0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0</v>
      </c>
      <c r="BL204" s="2">
        <v>3</v>
      </c>
      <c r="BM204" s="2">
        <v>2</v>
      </c>
      <c r="BN204" s="2">
        <v>1</v>
      </c>
      <c r="BO204" s="2">
        <v>3</v>
      </c>
      <c r="BP204" s="2">
        <v>3</v>
      </c>
      <c r="BQ204" s="2">
        <v>3</v>
      </c>
      <c r="BR204" s="2">
        <v>2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2">
        <v>0</v>
      </c>
      <c r="CB204" s="2">
        <v>0</v>
      </c>
      <c r="CC204" s="2">
        <v>0</v>
      </c>
      <c r="CD204" s="2">
        <v>0</v>
      </c>
      <c r="CE204" s="2">
        <v>0</v>
      </c>
      <c r="CF204" s="2">
        <v>0</v>
      </c>
      <c r="CG204" s="2">
        <v>0</v>
      </c>
      <c r="CH204" s="2">
        <v>0</v>
      </c>
      <c r="CI204" s="2">
        <v>0</v>
      </c>
      <c r="CJ204" s="2">
        <v>0</v>
      </c>
      <c r="CK204" s="2">
        <v>2</v>
      </c>
      <c r="CL204" s="2">
        <v>0</v>
      </c>
    </row>
    <row r="205" spans="1:90" x14ac:dyDescent="0.25">
      <c r="A205" t="s">
        <v>115</v>
      </c>
      <c r="B205">
        <v>20301</v>
      </c>
      <c r="C205" t="s">
        <v>737</v>
      </c>
      <c r="D205">
        <v>1</v>
      </c>
      <c r="E205">
        <v>8</v>
      </c>
      <c r="F205">
        <v>913534</v>
      </c>
      <c r="G205">
        <v>35913534</v>
      </c>
      <c r="H205" t="s">
        <v>5824</v>
      </c>
      <c r="I205">
        <v>324</v>
      </c>
      <c r="J205" t="s">
        <v>738</v>
      </c>
      <c r="K205" t="s">
        <v>5825</v>
      </c>
      <c r="L205">
        <v>1</v>
      </c>
      <c r="M205" t="s">
        <v>738</v>
      </c>
      <c r="N205">
        <v>18310000</v>
      </c>
      <c r="O205" t="s">
        <v>5826</v>
      </c>
      <c r="P205" t="s">
        <v>5827</v>
      </c>
      <c r="Q205" t="s">
        <v>127</v>
      </c>
      <c r="R205">
        <v>15</v>
      </c>
      <c r="S205">
        <v>996620794</v>
      </c>
      <c r="U205" t="s">
        <v>5828</v>
      </c>
      <c r="V205">
        <v>2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29</v>
      </c>
      <c r="AE205" s="2">
        <v>23</v>
      </c>
      <c r="AF205" s="2">
        <v>20</v>
      </c>
      <c r="AG205" s="2">
        <v>26</v>
      </c>
      <c r="AH205" s="2">
        <v>29</v>
      </c>
      <c r="AI205" s="2">
        <v>44</v>
      </c>
      <c r="AJ205" s="2">
        <v>20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214</v>
      </c>
      <c r="BD205" s="2">
        <v>0</v>
      </c>
      <c r="BE205" s="2">
        <v>0</v>
      </c>
      <c r="BF205" s="2">
        <v>0</v>
      </c>
      <c r="BG205" s="2">
        <v>0</v>
      </c>
      <c r="BH205" s="2">
        <v>0</v>
      </c>
      <c r="BI205" s="2">
        <v>0</v>
      </c>
      <c r="BJ205" s="2">
        <v>0</v>
      </c>
      <c r="BK205" s="2">
        <v>0</v>
      </c>
      <c r="BL205" s="2">
        <v>2</v>
      </c>
      <c r="BM205" s="2">
        <v>1</v>
      </c>
      <c r="BN205" s="2">
        <v>2</v>
      </c>
      <c r="BO205" s="2">
        <v>1</v>
      </c>
      <c r="BP205" s="2">
        <v>1</v>
      </c>
      <c r="BQ205" s="2">
        <v>2</v>
      </c>
      <c r="BR205" s="2">
        <v>2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>
        <v>0</v>
      </c>
      <c r="CB205" s="2">
        <v>0</v>
      </c>
      <c r="CC205" s="2">
        <v>0</v>
      </c>
      <c r="CD205" s="2">
        <v>0</v>
      </c>
      <c r="CE205" s="2">
        <v>0</v>
      </c>
      <c r="CF205" s="2">
        <v>0</v>
      </c>
      <c r="CG205" s="2">
        <v>0</v>
      </c>
      <c r="CH205" s="2">
        <v>0</v>
      </c>
      <c r="CI205" s="2">
        <v>0</v>
      </c>
      <c r="CJ205" s="2">
        <v>0</v>
      </c>
      <c r="CK205" s="2">
        <v>13</v>
      </c>
      <c r="CL205" s="2">
        <v>0</v>
      </c>
    </row>
    <row r="206" spans="1:90" x14ac:dyDescent="0.25">
      <c r="A206" t="s">
        <v>115</v>
      </c>
      <c r="B206">
        <v>20301</v>
      </c>
      <c r="C206" t="s">
        <v>737</v>
      </c>
      <c r="D206">
        <v>1</v>
      </c>
      <c r="E206">
        <v>8</v>
      </c>
      <c r="F206">
        <v>919779</v>
      </c>
      <c r="G206">
        <v>35919779</v>
      </c>
      <c r="H206" t="s">
        <v>4462</v>
      </c>
      <c r="I206">
        <v>176</v>
      </c>
      <c r="J206" t="s">
        <v>737</v>
      </c>
      <c r="K206" t="s">
        <v>2552</v>
      </c>
      <c r="L206">
        <v>2</v>
      </c>
      <c r="M206" t="s">
        <v>2553</v>
      </c>
      <c r="N206">
        <v>18320000</v>
      </c>
      <c r="O206" t="s">
        <v>92</v>
      </c>
      <c r="P206" t="s">
        <v>874</v>
      </c>
      <c r="Q206" t="s">
        <v>127</v>
      </c>
      <c r="R206">
        <v>15</v>
      </c>
      <c r="S206">
        <v>35586199</v>
      </c>
      <c r="U206" t="s">
        <v>4463</v>
      </c>
      <c r="V206">
        <v>2</v>
      </c>
      <c r="W206" s="2">
        <v>0</v>
      </c>
      <c r="X206" s="2">
        <v>0</v>
      </c>
      <c r="Y206" s="2">
        <v>0</v>
      </c>
      <c r="Z206" s="2">
        <v>4</v>
      </c>
      <c r="AA206" s="2">
        <v>4</v>
      </c>
      <c r="AB206" s="2">
        <v>8</v>
      </c>
      <c r="AC206" s="2">
        <v>8</v>
      </c>
      <c r="AD206" s="2">
        <v>8</v>
      </c>
      <c r="AE206" s="2">
        <v>11</v>
      </c>
      <c r="AF206" s="2">
        <v>3</v>
      </c>
      <c r="AG206" s="2">
        <v>5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58</v>
      </c>
      <c r="BD206" s="2">
        <v>0</v>
      </c>
      <c r="BE206" s="2">
        <v>0</v>
      </c>
      <c r="BF206" s="2">
        <v>0</v>
      </c>
      <c r="BG206" s="2">
        <v>0</v>
      </c>
      <c r="BH206" s="2">
        <v>1</v>
      </c>
      <c r="BI206" s="2">
        <v>1</v>
      </c>
      <c r="BJ206" s="2">
        <v>1</v>
      </c>
      <c r="BK206" s="2">
        <v>1</v>
      </c>
      <c r="BL206" s="2">
        <v>1</v>
      </c>
      <c r="BM206" s="2">
        <v>1</v>
      </c>
      <c r="BN206" s="2">
        <v>1</v>
      </c>
      <c r="BO206" s="2">
        <v>1</v>
      </c>
      <c r="BP206" s="2">
        <v>0</v>
      </c>
      <c r="BQ206" s="2">
        <v>0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2">
        <v>0</v>
      </c>
      <c r="CC206" s="2">
        <v>0</v>
      </c>
      <c r="CD206" s="2">
        <v>0</v>
      </c>
      <c r="CE206" s="2">
        <v>0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2">
        <v>3</v>
      </c>
      <c r="CL206" s="2">
        <v>0</v>
      </c>
    </row>
    <row r="207" spans="1:90" x14ac:dyDescent="0.25">
      <c r="A207" t="s">
        <v>115</v>
      </c>
      <c r="B207">
        <v>20802</v>
      </c>
      <c r="C207" t="s">
        <v>116</v>
      </c>
      <c r="D207">
        <v>1</v>
      </c>
      <c r="E207">
        <v>8</v>
      </c>
      <c r="F207">
        <v>907224</v>
      </c>
      <c r="G207">
        <v>35907224</v>
      </c>
      <c r="H207" t="s">
        <v>11003</v>
      </c>
      <c r="I207">
        <v>177</v>
      </c>
      <c r="J207" t="s">
        <v>116</v>
      </c>
      <c r="K207" t="s">
        <v>2276</v>
      </c>
      <c r="L207">
        <v>1</v>
      </c>
      <c r="M207" t="s">
        <v>116</v>
      </c>
      <c r="N207">
        <v>16052180</v>
      </c>
      <c r="O207" t="s">
        <v>92</v>
      </c>
      <c r="P207" t="s">
        <v>11004</v>
      </c>
      <c r="Q207">
        <v>80</v>
      </c>
      <c r="R207">
        <v>18</v>
      </c>
      <c r="S207">
        <v>36243824</v>
      </c>
      <c r="U207" t="s">
        <v>11005</v>
      </c>
      <c r="V207">
        <v>1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104</v>
      </c>
      <c r="AE207" s="2">
        <v>105</v>
      </c>
      <c r="AF207" s="2">
        <v>35</v>
      </c>
      <c r="AG207" s="2">
        <v>98</v>
      </c>
      <c r="AH207" s="2">
        <v>104</v>
      </c>
      <c r="AI207" s="2">
        <v>138</v>
      </c>
      <c r="AJ207" s="2">
        <v>149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0</v>
      </c>
      <c r="BK207" s="2">
        <v>0</v>
      </c>
      <c r="BL207" s="2">
        <v>6</v>
      </c>
      <c r="BM207" s="2">
        <v>6</v>
      </c>
      <c r="BN207" s="2">
        <v>1</v>
      </c>
      <c r="BO207" s="2">
        <v>5</v>
      </c>
      <c r="BP207" s="2">
        <v>3</v>
      </c>
      <c r="BQ207" s="2">
        <v>5</v>
      </c>
      <c r="BR207" s="2">
        <v>6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2">
        <v>0</v>
      </c>
      <c r="CC207" s="2">
        <v>0</v>
      </c>
      <c r="CD207" s="2">
        <v>0</v>
      </c>
      <c r="CE207" s="2">
        <v>0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</row>
    <row r="208" spans="1:90" x14ac:dyDescent="0.25">
      <c r="A208" t="s">
        <v>115</v>
      </c>
      <c r="B208">
        <v>20802</v>
      </c>
      <c r="C208" t="s">
        <v>116</v>
      </c>
      <c r="D208">
        <v>1</v>
      </c>
      <c r="E208">
        <v>8</v>
      </c>
      <c r="F208">
        <v>907248</v>
      </c>
      <c r="G208">
        <v>35907248</v>
      </c>
      <c r="H208" t="s">
        <v>2426</v>
      </c>
      <c r="I208">
        <v>330</v>
      </c>
      <c r="J208" t="s">
        <v>118</v>
      </c>
      <c r="K208" t="s">
        <v>2316</v>
      </c>
      <c r="L208">
        <v>1</v>
      </c>
      <c r="M208" t="s">
        <v>118</v>
      </c>
      <c r="N208">
        <v>16700000</v>
      </c>
      <c r="O208" t="s">
        <v>92</v>
      </c>
      <c r="P208" t="s">
        <v>2427</v>
      </c>
      <c r="Q208" t="s">
        <v>127</v>
      </c>
      <c r="R208">
        <v>18</v>
      </c>
      <c r="S208">
        <v>36062777</v>
      </c>
      <c r="U208" t="s">
        <v>2428</v>
      </c>
      <c r="V208">
        <v>1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141</v>
      </c>
      <c r="AE208" s="2">
        <v>101</v>
      </c>
      <c r="AF208" s="2">
        <v>103</v>
      </c>
      <c r="AG208" s="2">
        <v>105</v>
      </c>
      <c r="AH208" s="2">
        <v>145</v>
      </c>
      <c r="AI208" s="2">
        <v>101</v>
      </c>
      <c r="AJ208" s="2">
        <v>108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3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0</v>
      </c>
      <c r="BL208" s="2">
        <v>6</v>
      </c>
      <c r="BM208" s="2">
        <v>3</v>
      </c>
      <c r="BN208" s="2">
        <v>5</v>
      </c>
      <c r="BO208" s="2">
        <v>4</v>
      </c>
      <c r="BP208" s="2">
        <v>5</v>
      </c>
      <c r="BQ208" s="2">
        <v>3</v>
      </c>
      <c r="BR208" s="2">
        <v>3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2">
        <v>0</v>
      </c>
      <c r="CC208" s="2">
        <v>0</v>
      </c>
      <c r="CD208" s="2">
        <v>0</v>
      </c>
      <c r="CE208" s="2">
        <v>0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2">
        <v>0</v>
      </c>
      <c r="CL208" s="2">
        <v>1</v>
      </c>
    </row>
    <row r="209" spans="1:90" x14ac:dyDescent="0.25">
      <c r="A209" t="s">
        <v>115</v>
      </c>
      <c r="B209">
        <v>20802</v>
      </c>
      <c r="C209" t="s">
        <v>116</v>
      </c>
      <c r="D209">
        <v>1</v>
      </c>
      <c r="E209">
        <v>8</v>
      </c>
      <c r="F209">
        <v>48513</v>
      </c>
      <c r="G209">
        <v>35048513</v>
      </c>
      <c r="H209" t="s">
        <v>9007</v>
      </c>
      <c r="I209">
        <v>177</v>
      </c>
      <c r="J209" t="s">
        <v>116</v>
      </c>
      <c r="K209" t="s">
        <v>9008</v>
      </c>
      <c r="L209">
        <v>1</v>
      </c>
      <c r="M209" t="s">
        <v>116</v>
      </c>
      <c r="N209">
        <v>16056600</v>
      </c>
      <c r="O209" t="s">
        <v>92</v>
      </c>
      <c r="P209" t="s">
        <v>9009</v>
      </c>
      <c r="Q209">
        <v>50</v>
      </c>
      <c r="R209">
        <v>18</v>
      </c>
      <c r="S209">
        <v>36235339</v>
      </c>
      <c r="U209" t="s">
        <v>9010</v>
      </c>
      <c r="V209">
        <v>1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65</v>
      </c>
      <c r="AE209" s="2">
        <v>49</v>
      </c>
      <c r="AF209" s="2">
        <v>42</v>
      </c>
      <c r="AG209" s="2">
        <v>59</v>
      </c>
      <c r="AH209" s="2">
        <v>21</v>
      </c>
      <c r="AI209" s="2">
        <v>15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10</v>
      </c>
      <c r="BE209" s="2">
        <v>0</v>
      </c>
      <c r="BF209" s="2">
        <v>0</v>
      </c>
      <c r="BG209" s="2">
        <v>0</v>
      </c>
      <c r="BH209" s="2">
        <v>0</v>
      </c>
      <c r="BI209" s="2">
        <v>0</v>
      </c>
      <c r="BJ209" s="2">
        <v>0</v>
      </c>
      <c r="BK209" s="2">
        <v>0</v>
      </c>
      <c r="BL209" s="2">
        <v>3</v>
      </c>
      <c r="BM209" s="2">
        <v>2</v>
      </c>
      <c r="BN209" s="2">
        <v>4</v>
      </c>
      <c r="BO209" s="2">
        <v>4</v>
      </c>
      <c r="BP209" s="2">
        <v>2</v>
      </c>
      <c r="BQ209" s="2">
        <v>2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0</v>
      </c>
      <c r="CB209" s="2">
        <v>0</v>
      </c>
      <c r="CC209" s="2">
        <v>0</v>
      </c>
      <c r="CD209" s="2">
        <v>0</v>
      </c>
      <c r="CE209" s="2">
        <v>0</v>
      </c>
      <c r="CF209" s="2">
        <v>0</v>
      </c>
      <c r="CG209" s="2">
        <v>0</v>
      </c>
      <c r="CH209" s="2">
        <v>0</v>
      </c>
      <c r="CI209" s="2">
        <v>0</v>
      </c>
      <c r="CJ209" s="2">
        <v>0</v>
      </c>
      <c r="CK209" s="2">
        <v>0</v>
      </c>
      <c r="CL209" s="2">
        <v>2</v>
      </c>
    </row>
    <row r="210" spans="1:90" x14ac:dyDescent="0.25">
      <c r="A210" t="s">
        <v>115</v>
      </c>
      <c r="B210">
        <v>20802</v>
      </c>
      <c r="C210" t="s">
        <v>116</v>
      </c>
      <c r="D210">
        <v>1</v>
      </c>
      <c r="E210">
        <v>8</v>
      </c>
      <c r="F210">
        <v>29973</v>
      </c>
      <c r="G210">
        <v>35029973</v>
      </c>
      <c r="H210" t="s">
        <v>19267</v>
      </c>
      <c r="I210">
        <v>710</v>
      </c>
      <c r="J210" t="s">
        <v>1020</v>
      </c>
      <c r="K210" t="s">
        <v>91</v>
      </c>
      <c r="L210">
        <v>1</v>
      </c>
      <c r="M210" t="s">
        <v>1020</v>
      </c>
      <c r="N210">
        <v>16880000</v>
      </c>
      <c r="O210" t="s">
        <v>92</v>
      </c>
      <c r="P210" t="s">
        <v>1841</v>
      </c>
      <c r="Q210">
        <v>257</v>
      </c>
      <c r="R210">
        <v>18</v>
      </c>
      <c r="S210">
        <v>34011645</v>
      </c>
      <c r="U210" t="s">
        <v>19268</v>
      </c>
      <c r="V210">
        <v>1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113</v>
      </c>
      <c r="AE210" s="2">
        <v>105</v>
      </c>
      <c r="AF210" s="2">
        <v>102</v>
      </c>
      <c r="AG210" s="2">
        <v>89</v>
      </c>
      <c r="AH210" s="2">
        <v>157</v>
      </c>
      <c r="AI210" s="2">
        <v>81</v>
      </c>
      <c r="AJ210" s="2">
        <v>30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96</v>
      </c>
      <c r="BD210" s="2">
        <v>0</v>
      </c>
      <c r="BE210" s="2">
        <v>0</v>
      </c>
      <c r="BF210" s="2">
        <v>0</v>
      </c>
      <c r="BG210" s="2">
        <v>0</v>
      </c>
      <c r="BH210" s="2">
        <v>0</v>
      </c>
      <c r="BI210" s="2">
        <v>0</v>
      </c>
      <c r="BJ210" s="2">
        <v>0</v>
      </c>
      <c r="BK210" s="2">
        <v>0</v>
      </c>
      <c r="BL210" s="2">
        <v>7</v>
      </c>
      <c r="BM210" s="2">
        <v>4</v>
      </c>
      <c r="BN210" s="2">
        <v>6</v>
      </c>
      <c r="BO210" s="2">
        <v>4</v>
      </c>
      <c r="BP210" s="2">
        <v>5</v>
      </c>
      <c r="BQ210" s="2">
        <v>3</v>
      </c>
      <c r="BR210" s="2">
        <v>2</v>
      </c>
      <c r="BS210" s="2">
        <v>0</v>
      </c>
      <c r="BT210" s="2">
        <v>0</v>
      </c>
      <c r="BU210" s="2">
        <v>0</v>
      </c>
      <c r="BV210" s="2">
        <v>0</v>
      </c>
      <c r="BW210" s="2">
        <v>0</v>
      </c>
      <c r="BX210" s="2">
        <v>0</v>
      </c>
      <c r="BY210" s="2">
        <v>0</v>
      </c>
      <c r="BZ210" s="2">
        <v>0</v>
      </c>
      <c r="CA210" s="2">
        <v>0</v>
      </c>
      <c r="CB210" s="2">
        <v>0</v>
      </c>
      <c r="CC210" s="2">
        <v>0</v>
      </c>
      <c r="CD210" s="2">
        <v>0</v>
      </c>
      <c r="CE210" s="2">
        <v>0</v>
      </c>
      <c r="CF210" s="2">
        <v>0</v>
      </c>
      <c r="CG210" s="2">
        <v>0</v>
      </c>
      <c r="CH210" s="2">
        <v>0</v>
      </c>
      <c r="CI210" s="2">
        <v>0</v>
      </c>
      <c r="CJ210" s="2">
        <v>0</v>
      </c>
      <c r="CK210" s="2">
        <v>7</v>
      </c>
      <c r="CL210" s="2">
        <v>0</v>
      </c>
    </row>
    <row r="211" spans="1:90" x14ac:dyDescent="0.25">
      <c r="A211" t="s">
        <v>115</v>
      </c>
      <c r="B211">
        <v>20802</v>
      </c>
      <c r="C211" t="s">
        <v>116</v>
      </c>
      <c r="D211">
        <v>1</v>
      </c>
      <c r="E211">
        <v>8</v>
      </c>
      <c r="F211">
        <v>909257</v>
      </c>
      <c r="G211">
        <v>35909257</v>
      </c>
      <c r="H211" t="s">
        <v>18235</v>
      </c>
      <c r="I211">
        <v>177</v>
      </c>
      <c r="J211" t="s">
        <v>116</v>
      </c>
      <c r="K211" t="s">
        <v>904</v>
      </c>
      <c r="L211">
        <v>1</v>
      </c>
      <c r="M211" t="s">
        <v>116</v>
      </c>
      <c r="N211">
        <v>16013140</v>
      </c>
      <c r="O211" t="s">
        <v>102</v>
      </c>
      <c r="P211" t="s">
        <v>18236</v>
      </c>
      <c r="Q211">
        <v>690</v>
      </c>
      <c r="R211">
        <v>18</v>
      </c>
      <c r="S211">
        <v>36227902</v>
      </c>
      <c r="U211" t="s">
        <v>18237</v>
      </c>
      <c r="V211">
        <v>1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61</v>
      </c>
      <c r="AE211" s="2">
        <v>66</v>
      </c>
      <c r="AF211" s="2">
        <v>32</v>
      </c>
      <c r="AG211" s="2">
        <v>85</v>
      </c>
      <c r="AH211" s="2">
        <v>115</v>
      </c>
      <c r="AI211" s="2">
        <v>109</v>
      </c>
      <c r="AJ211" s="2">
        <v>98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125</v>
      </c>
      <c r="BD211" s="2">
        <v>14</v>
      </c>
      <c r="BE211" s="2">
        <v>0</v>
      </c>
      <c r="BF211" s="2">
        <v>0</v>
      </c>
      <c r="BG211" s="2">
        <v>0</v>
      </c>
      <c r="BH211" s="2">
        <v>0</v>
      </c>
      <c r="BI211" s="2">
        <v>0</v>
      </c>
      <c r="BJ211" s="2">
        <v>0</v>
      </c>
      <c r="BK211" s="2">
        <v>0</v>
      </c>
      <c r="BL211" s="2">
        <v>3</v>
      </c>
      <c r="BM211" s="2">
        <v>2</v>
      </c>
      <c r="BN211" s="2">
        <v>2</v>
      </c>
      <c r="BO211" s="2">
        <v>6</v>
      </c>
      <c r="BP211" s="2">
        <v>6</v>
      </c>
      <c r="BQ211" s="2">
        <v>5</v>
      </c>
      <c r="BR211" s="2">
        <v>5</v>
      </c>
      <c r="BS211" s="2">
        <v>0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0</v>
      </c>
      <c r="BZ211" s="2">
        <v>0</v>
      </c>
      <c r="CA211" s="2">
        <v>0</v>
      </c>
      <c r="CB211" s="2">
        <v>0</v>
      </c>
      <c r="CC211" s="2">
        <v>0</v>
      </c>
      <c r="CD211" s="2">
        <v>0</v>
      </c>
      <c r="CE211" s="2">
        <v>0</v>
      </c>
      <c r="CF211" s="2">
        <v>0</v>
      </c>
      <c r="CG211" s="2">
        <v>0</v>
      </c>
      <c r="CH211" s="2">
        <v>0</v>
      </c>
      <c r="CI211" s="2">
        <v>0</v>
      </c>
      <c r="CJ211" s="2">
        <v>0</v>
      </c>
      <c r="CK211" s="2">
        <v>7</v>
      </c>
      <c r="CL211" s="2">
        <v>3</v>
      </c>
    </row>
    <row r="212" spans="1:90" x14ac:dyDescent="0.25">
      <c r="A212" t="s">
        <v>115</v>
      </c>
      <c r="B212">
        <v>20802</v>
      </c>
      <c r="C212" t="s">
        <v>116</v>
      </c>
      <c r="D212">
        <v>1</v>
      </c>
      <c r="E212">
        <v>8</v>
      </c>
      <c r="F212">
        <v>924611</v>
      </c>
      <c r="G212">
        <v>35924611</v>
      </c>
      <c r="H212" t="s">
        <v>11272</v>
      </c>
      <c r="I212">
        <v>177</v>
      </c>
      <c r="J212" t="s">
        <v>116</v>
      </c>
      <c r="K212" t="s">
        <v>1082</v>
      </c>
      <c r="L212">
        <v>1</v>
      </c>
      <c r="M212" t="s">
        <v>116</v>
      </c>
      <c r="N212">
        <v>16012580</v>
      </c>
      <c r="O212" t="s">
        <v>92</v>
      </c>
      <c r="P212" t="s">
        <v>11273</v>
      </c>
      <c r="Q212">
        <v>279</v>
      </c>
      <c r="R212">
        <v>18</v>
      </c>
      <c r="S212">
        <v>36084708</v>
      </c>
      <c r="U212" t="s">
        <v>11274</v>
      </c>
      <c r="V212">
        <v>1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84</v>
      </c>
      <c r="AE212" s="2">
        <v>69</v>
      </c>
      <c r="AF212" s="2">
        <v>60</v>
      </c>
      <c r="AG212" s="2">
        <v>90</v>
      </c>
      <c r="AH212" s="2">
        <v>108</v>
      </c>
      <c r="AI212" s="2">
        <v>139</v>
      </c>
      <c r="AJ212" s="2">
        <v>96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13</v>
      </c>
      <c r="BE212" s="2">
        <v>0</v>
      </c>
      <c r="BF212" s="2">
        <v>0</v>
      </c>
      <c r="BG212" s="2">
        <v>0</v>
      </c>
      <c r="BH212" s="2">
        <v>0</v>
      </c>
      <c r="BI212" s="2">
        <v>0</v>
      </c>
      <c r="BJ212" s="2">
        <v>0</v>
      </c>
      <c r="BK212" s="2">
        <v>0</v>
      </c>
      <c r="BL212" s="2">
        <v>4</v>
      </c>
      <c r="BM212" s="2">
        <v>3</v>
      </c>
      <c r="BN212" s="2">
        <v>3</v>
      </c>
      <c r="BO212" s="2">
        <v>6</v>
      </c>
      <c r="BP212" s="2">
        <v>6</v>
      </c>
      <c r="BQ212" s="2">
        <v>7</v>
      </c>
      <c r="BR212" s="2">
        <v>5</v>
      </c>
      <c r="BS212" s="2">
        <v>0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2">
        <v>0</v>
      </c>
      <c r="CC212" s="2">
        <v>0</v>
      </c>
      <c r="CD212" s="2">
        <v>0</v>
      </c>
      <c r="CE212" s="2">
        <v>0</v>
      </c>
      <c r="CF212" s="2">
        <v>0</v>
      </c>
      <c r="CG212" s="2">
        <v>0</v>
      </c>
      <c r="CH212" s="2">
        <v>0</v>
      </c>
      <c r="CI212" s="2">
        <v>0</v>
      </c>
      <c r="CJ212" s="2">
        <v>0</v>
      </c>
      <c r="CK212" s="2">
        <v>0</v>
      </c>
      <c r="CL212" s="2">
        <v>2</v>
      </c>
    </row>
    <row r="213" spans="1:90" x14ac:dyDescent="0.25">
      <c r="A213" t="s">
        <v>115</v>
      </c>
      <c r="B213">
        <v>20802</v>
      </c>
      <c r="C213" t="s">
        <v>116</v>
      </c>
      <c r="D213">
        <v>2</v>
      </c>
      <c r="E213">
        <v>6</v>
      </c>
      <c r="F213">
        <v>985417</v>
      </c>
      <c r="G213">
        <v>35985417</v>
      </c>
      <c r="H213" t="s">
        <v>4062</v>
      </c>
      <c r="I213">
        <v>177</v>
      </c>
      <c r="J213" t="s">
        <v>116</v>
      </c>
      <c r="K213" t="s">
        <v>1249</v>
      </c>
      <c r="L213">
        <v>1</v>
      </c>
      <c r="M213" t="s">
        <v>116</v>
      </c>
      <c r="N213">
        <v>16010713</v>
      </c>
      <c r="O213" t="s">
        <v>92</v>
      </c>
      <c r="P213" t="s">
        <v>1250</v>
      </c>
      <c r="Q213">
        <v>732</v>
      </c>
      <c r="R213">
        <v>18</v>
      </c>
      <c r="S213">
        <v>36231834</v>
      </c>
      <c r="T213">
        <v>36259070</v>
      </c>
      <c r="U213" t="s">
        <v>4063</v>
      </c>
      <c r="V213">
        <v>1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474</v>
      </c>
      <c r="BD213" s="2">
        <v>0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J213" s="2">
        <v>0</v>
      </c>
      <c r="BK213" s="2">
        <v>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2">
        <v>0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2">
        <v>0</v>
      </c>
      <c r="CC213" s="2">
        <v>0</v>
      </c>
      <c r="CD213" s="2">
        <v>0</v>
      </c>
      <c r="CE213" s="2">
        <v>0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2">
        <v>29</v>
      </c>
      <c r="CL213" s="2">
        <v>0</v>
      </c>
    </row>
    <row r="214" spans="1:90" x14ac:dyDescent="0.25">
      <c r="A214" t="s">
        <v>115</v>
      </c>
      <c r="B214">
        <v>20802</v>
      </c>
      <c r="C214" t="s">
        <v>116</v>
      </c>
      <c r="D214">
        <v>2</v>
      </c>
      <c r="E214">
        <v>6</v>
      </c>
      <c r="F214">
        <v>985569</v>
      </c>
      <c r="G214">
        <v>35985569</v>
      </c>
      <c r="H214" t="s">
        <v>14486</v>
      </c>
      <c r="I214">
        <v>330</v>
      </c>
      <c r="J214" t="s">
        <v>118</v>
      </c>
      <c r="K214" t="s">
        <v>91</v>
      </c>
      <c r="L214">
        <v>1</v>
      </c>
      <c r="M214" t="s">
        <v>118</v>
      </c>
      <c r="N214">
        <v>16700000</v>
      </c>
      <c r="O214" t="s">
        <v>92</v>
      </c>
      <c r="P214" t="s">
        <v>14487</v>
      </c>
      <c r="Q214">
        <v>1100</v>
      </c>
      <c r="R214">
        <v>18</v>
      </c>
      <c r="S214">
        <v>36061982</v>
      </c>
      <c r="U214" t="s">
        <v>14488</v>
      </c>
      <c r="V214">
        <v>1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31</v>
      </c>
      <c r="BD214" s="2">
        <v>0</v>
      </c>
      <c r="BE214" s="2">
        <v>0</v>
      </c>
      <c r="BF214" s="2">
        <v>0</v>
      </c>
      <c r="BG214" s="2">
        <v>0</v>
      </c>
      <c r="BH214" s="2">
        <v>0</v>
      </c>
      <c r="BI214" s="2">
        <v>0</v>
      </c>
      <c r="BJ214" s="2">
        <v>0</v>
      </c>
      <c r="BK214" s="2">
        <v>0</v>
      </c>
      <c r="BL214" s="2">
        <v>0</v>
      </c>
      <c r="BM214" s="2">
        <v>0</v>
      </c>
      <c r="BN214" s="2">
        <v>0</v>
      </c>
      <c r="BO214" s="2">
        <v>0</v>
      </c>
      <c r="BP214" s="2">
        <v>0</v>
      </c>
      <c r="BQ214" s="2">
        <v>0</v>
      </c>
      <c r="BR214" s="2">
        <v>0</v>
      </c>
      <c r="BS214" s="2">
        <v>0</v>
      </c>
      <c r="BT214" s="2">
        <v>0</v>
      </c>
      <c r="BU214" s="2">
        <v>0</v>
      </c>
      <c r="BV214" s="2">
        <v>0</v>
      </c>
      <c r="BW214" s="2">
        <v>0</v>
      </c>
      <c r="BX214" s="2">
        <v>0</v>
      </c>
      <c r="BY214" s="2">
        <v>0</v>
      </c>
      <c r="BZ214" s="2">
        <v>0</v>
      </c>
      <c r="CA214" s="2">
        <v>0</v>
      </c>
      <c r="CB214" s="2">
        <v>0</v>
      </c>
      <c r="CC214" s="2">
        <v>0</v>
      </c>
      <c r="CD214" s="2">
        <v>0</v>
      </c>
      <c r="CE214" s="2">
        <v>0</v>
      </c>
      <c r="CF214" s="2">
        <v>0</v>
      </c>
      <c r="CG214" s="2">
        <v>0</v>
      </c>
      <c r="CH214" s="2">
        <v>0</v>
      </c>
      <c r="CI214" s="2">
        <v>0</v>
      </c>
      <c r="CJ214" s="2">
        <v>0</v>
      </c>
      <c r="CK214" s="2">
        <v>3</v>
      </c>
      <c r="CL214" s="2">
        <v>0</v>
      </c>
    </row>
    <row r="215" spans="1:90" x14ac:dyDescent="0.25">
      <c r="A215" t="s">
        <v>115</v>
      </c>
      <c r="B215">
        <v>20802</v>
      </c>
      <c r="C215" t="s">
        <v>116</v>
      </c>
      <c r="D215">
        <v>2</v>
      </c>
      <c r="E215">
        <v>34</v>
      </c>
      <c r="F215">
        <v>301607</v>
      </c>
      <c r="G215">
        <v>35301607</v>
      </c>
      <c r="H215" t="s">
        <v>17802</v>
      </c>
      <c r="I215">
        <v>177</v>
      </c>
      <c r="J215" t="s">
        <v>116</v>
      </c>
      <c r="K215" t="s">
        <v>1929</v>
      </c>
      <c r="L215">
        <v>1</v>
      </c>
      <c r="M215" t="s">
        <v>116</v>
      </c>
      <c r="N215">
        <v>16129899</v>
      </c>
      <c r="O215">
        <v>500</v>
      </c>
      <c r="P215" t="s">
        <v>17523</v>
      </c>
      <c r="Q215" t="s">
        <v>2418</v>
      </c>
      <c r="R215">
        <v>18</v>
      </c>
      <c r="S215">
        <v>36363094</v>
      </c>
      <c r="U215" t="s">
        <v>6495</v>
      </c>
      <c r="V215">
        <v>2</v>
      </c>
      <c r="W215" s="2">
        <v>0</v>
      </c>
      <c r="X215" s="2">
        <v>0</v>
      </c>
      <c r="Y215" s="2">
        <v>0</v>
      </c>
      <c r="Z215" s="2">
        <v>0</v>
      </c>
      <c r="AA215" s="2">
        <v>1</v>
      </c>
      <c r="AB215" s="2">
        <v>1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0</v>
      </c>
      <c r="BI215" s="2">
        <v>1</v>
      </c>
      <c r="BJ215" s="2">
        <v>1</v>
      </c>
      <c r="BK215" s="2">
        <v>0</v>
      </c>
      <c r="BL215" s="2">
        <v>0</v>
      </c>
      <c r="BM215" s="2">
        <v>0</v>
      </c>
      <c r="BN215" s="2">
        <v>0</v>
      </c>
      <c r="BO215" s="2">
        <v>0</v>
      </c>
      <c r="BP215" s="2">
        <v>0</v>
      </c>
      <c r="BQ215" s="2">
        <v>0</v>
      </c>
      <c r="BR215" s="2">
        <v>0</v>
      </c>
      <c r="BS215" s="2">
        <v>0</v>
      </c>
      <c r="BT215" s="2">
        <v>0</v>
      </c>
      <c r="BU215" s="2">
        <v>0</v>
      </c>
      <c r="BV215" s="2">
        <v>0</v>
      </c>
      <c r="BW215" s="2">
        <v>0</v>
      </c>
      <c r="BX215" s="2">
        <v>0</v>
      </c>
      <c r="BY215" s="2">
        <v>0</v>
      </c>
      <c r="BZ215" s="2">
        <v>0</v>
      </c>
      <c r="CA215" s="2">
        <v>0</v>
      </c>
      <c r="CB215" s="2">
        <v>0</v>
      </c>
      <c r="CC215" s="2">
        <v>0</v>
      </c>
      <c r="CD215" s="2">
        <v>0</v>
      </c>
      <c r="CE215" s="2">
        <v>0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</row>
    <row r="216" spans="1:90" x14ac:dyDescent="0.25">
      <c r="A216" t="s">
        <v>115</v>
      </c>
      <c r="B216">
        <v>20802</v>
      </c>
      <c r="C216" t="s">
        <v>116</v>
      </c>
      <c r="D216">
        <v>2</v>
      </c>
      <c r="E216">
        <v>34</v>
      </c>
      <c r="F216">
        <v>559957</v>
      </c>
      <c r="G216">
        <v>35559957</v>
      </c>
      <c r="H216" t="s">
        <v>11563</v>
      </c>
      <c r="I216">
        <v>177</v>
      </c>
      <c r="J216" t="s">
        <v>116</v>
      </c>
      <c r="K216" t="s">
        <v>428</v>
      </c>
      <c r="L216">
        <v>1</v>
      </c>
      <c r="M216" t="s">
        <v>116</v>
      </c>
      <c r="N216">
        <v>16060280</v>
      </c>
      <c r="O216" t="s">
        <v>4593</v>
      </c>
      <c r="P216" t="s">
        <v>6494</v>
      </c>
      <c r="Q216" t="s">
        <v>127</v>
      </c>
      <c r="R216">
        <v>18</v>
      </c>
      <c r="S216">
        <v>36071658</v>
      </c>
      <c r="U216" t="s">
        <v>6495</v>
      </c>
      <c r="V216">
        <v>2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1</v>
      </c>
      <c r="AC216" s="2">
        <v>1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J216" s="2">
        <v>1</v>
      </c>
      <c r="BK216" s="2">
        <v>1</v>
      </c>
      <c r="BL216" s="2">
        <v>0</v>
      </c>
      <c r="BM216" s="2">
        <v>0</v>
      </c>
      <c r="BN216" s="2">
        <v>0</v>
      </c>
      <c r="BO216" s="2">
        <v>0</v>
      </c>
      <c r="BP216" s="2">
        <v>0</v>
      </c>
      <c r="BQ216" s="2">
        <v>0</v>
      </c>
      <c r="BR216" s="2">
        <v>0</v>
      </c>
      <c r="BS216" s="2">
        <v>0</v>
      </c>
      <c r="BT216" s="2">
        <v>0</v>
      </c>
      <c r="BU216" s="2">
        <v>0</v>
      </c>
      <c r="BV216" s="2">
        <v>0</v>
      </c>
      <c r="BW216" s="2">
        <v>0</v>
      </c>
      <c r="BX216" s="2">
        <v>0</v>
      </c>
      <c r="BY216" s="2">
        <v>0</v>
      </c>
      <c r="BZ216" s="2">
        <v>0</v>
      </c>
      <c r="CA216" s="2">
        <v>0</v>
      </c>
      <c r="CB216" s="2">
        <v>0</v>
      </c>
      <c r="CC216" s="2">
        <v>0</v>
      </c>
      <c r="CD216" s="2">
        <v>0</v>
      </c>
      <c r="CE216" s="2">
        <v>0</v>
      </c>
      <c r="CF216" s="2">
        <v>0</v>
      </c>
      <c r="CG216" s="2">
        <v>0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</row>
    <row r="217" spans="1:90" x14ac:dyDescent="0.25">
      <c r="A217" t="s">
        <v>115</v>
      </c>
      <c r="B217">
        <v>20802</v>
      </c>
      <c r="C217" t="s">
        <v>116</v>
      </c>
      <c r="D217">
        <v>2</v>
      </c>
      <c r="E217">
        <v>34</v>
      </c>
      <c r="F217">
        <v>559301</v>
      </c>
      <c r="G217">
        <v>35559301</v>
      </c>
      <c r="H217" t="s">
        <v>6492</v>
      </c>
      <c r="I217">
        <v>177</v>
      </c>
      <c r="J217" t="s">
        <v>116</v>
      </c>
      <c r="K217" t="s">
        <v>428</v>
      </c>
      <c r="L217">
        <v>1</v>
      </c>
      <c r="M217" t="s">
        <v>116</v>
      </c>
      <c r="N217">
        <v>16060280</v>
      </c>
      <c r="O217" t="s">
        <v>6493</v>
      </c>
      <c r="P217" t="s">
        <v>6494</v>
      </c>
      <c r="Q217" t="s">
        <v>127</v>
      </c>
      <c r="R217">
        <v>18</v>
      </c>
      <c r="S217">
        <v>36071658</v>
      </c>
      <c r="U217" t="s">
        <v>6495</v>
      </c>
      <c r="V217">
        <v>2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2</v>
      </c>
      <c r="AE217" s="2">
        <v>5</v>
      </c>
      <c r="AF217" s="2">
        <v>12</v>
      </c>
      <c r="AG217" s="2">
        <v>16</v>
      </c>
      <c r="AH217" s="2">
        <v>10</v>
      </c>
      <c r="AI217" s="2">
        <v>4</v>
      </c>
      <c r="AJ217" s="2">
        <v>0</v>
      </c>
      <c r="AK217" s="2">
        <v>0</v>
      </c>
      <c r="AL217" s="2">
        <v>18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0</v>
      </c>
      <c r="BL217" s="2">
        <v>2</v>
      </c>
      <c r="BM217" s="2">
        <v>3</v>
      </c>
      <c r="BN217" s="2">
        <v>5</v>
      </c>
      <c r="BO217" s="2">
        <v>4</v>
      </c>
      <c r="BP217" s="2">
        <v>1</v>
      </c>
      <c r="BQ217" s="2">
        <v>1</v>
      </c>
      <c r="BR217" s="2">
        <v>0</v>
      </c>
      <c r="BS217" s="2">
        <v>0</v>
      </c>
      <c r="BT217" s="2">
        <v>3</v>
      </c>
      <c r="BU217" s="2">
        <v>0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0</v>
      </c>
      <c r="CE217" s="2">
        <v>0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</row>
    <row r="218" spans="1:90" x14ac:dyDescent="0.25">
      <c r="A218" t="s">
        <v>115</v>
      </c>
      <c r="B218">
        <v>20802</v>
      </c>
      <c r="C218" t="s">
        <v>116</v>
      </c>
      <c r="D218">
        <v>2</v>
      </c>
      <c r="E218">
        <v>34</v>
      </c>
      <c r="F218">
        <v>297689</v>
      </c>
      <c r="G218">
        <v>35297689</v>
      </c>
      <c r="H218" t="s">
        <v>17522</v>
      </c>
      <c r="I218">
        <v>177</v>
      </c>
      <c r="J218" t="s">
        <v>116</v>
      </c>
      <c r="K218" t="s">
        <v>1929</v>
      </c>
      <c r="L218">
        <v>1</v>
      </c>
      <c r="M218" t="s">
        <v>116</v>
      </c>
      <c r="N218">
        <v>16010000</v>
      </c>
      <c r="O218">
        <v>500</v>
      </c>
      <c r="P218" t="s">
        <v>17523</v>
      </c>
      <c r="Q218" t="s">
        <v>2418</v>
      </c>
      <c r="R218">
        <v>18</v>
      </c>
      <c r="S218">
        <v>36363094</v>
      </c>
      <c r="U218" t="s">
        <v>6495</v>
      </c>
      <c r="V218">
        <v>2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3</v>
      </c>
      <c r="AE218" s="2">
        <v>6</v>
      </c>
      <c r="AF218" s="2">
        <v>11</v>
      </c>
      <c r="AG218" s="2">
        <v>12</v>
      </c>
      <c r="AH218" s="2">
        <v>0</v>
      </c>
      <c r="AI218" s="2">
        <v>0</v>
      </c>
      <c r="AJ218" s="2">
        <v>0</v>
      </c>
      <c r="AK218" s="2">
        <v>0</v>
      </c>
      <c r="AL218" s="2">
        <v>17</v>
      </c>
      <c r="AM218" s="2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0</v>
      </c>
      <c r="BI218" s="2">
        <v>0</v>
      </c>
      <c r="BJ218" s="2">
        <v>0</v>
      </c>
      <c r="BK218" s="2">
        <v>0</v>
      </c>
      <c r="BL218" s="2">
        <v>2</v>
      </c>
      <c r="BM218" s="2">
        <v>2</v>
      </c>
      <c r="BN218" s="2">
        <v>4</v>
      </c>
      <c r="BO218" s="2">
        <v>3</v>
      </c>
      <c r="BP218" s="2">
        <v>0</v>
      </c>
      <c r="BQ218" s="2">
        <v>0</v>
      </c>
      <c r="BR218" s="2">
        <v>0</v>
      </c>
      <c r="BS218" s="2">
        <v>0</v>
      </c>
      <c r="BT218" s="2">
        <v>2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2">
        <v>0</v>
      </c>
      <c r="CC218" s="2">
        <v>0</v>
      </c>
      <c r="CD218" s="2">
        <v>0</v>
      </c>
      <c r="CE218" s="2">
        <v>0</v>
      </c>
      <c r="CF218" s="2">
        <v>0</v>
      </c>
      <c r="CG218" s="2">
        <v>0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</row>
    <row r="219" spans="1:90" x14ac:dyDescent="0.25">
      <c r="A219" t="s">
        <v>115</v>
      </c>
      <c r="B219">
        <v>20802</v>
      </c>
      <c r="C219" t="s">
        <v>116</v>
      </c>
      <c r="D219">
        <v>2</v>
      </c>
      <c r="E219">
        <v>15</v>
      </c>
      <c r="F219">
        <v>453985</v>
      </c>
      <c r="G219">
        <v>35453985</v>
      </c>
      <c r="H219" t="s">
        <v>6903</v>
      </c>
      <c r="I219">
        <v>710</v>
      </c>
      <c r="J219" t="s">
        <v>1020</v>
      </c>
      <c r="K219" t="s">
        <v>6904</v>
      </c>
      <c r="L219">
        <v>1</v>
      </c>
      <c r="M219" t="s">
        <v>1020</v>
      </c>
      <c r="N219">
        <v>16880000</v>
      </c>
      <c r="O219" t="s">
        <v>4644</v>
      </c>
      <c r="P219" t="s">
        <v>6905</v>
      </c>
      <c r="Q219" t="s">
        <v>127</v>
      </c>
      <c r="R219">
        <v>18</v>
      </c>
      <c r="S219">
        <v>34014400</v>
      </c>
      <c r="U219" t="s">
        <v>19926</v>
      </c>
      <c r="V219">
        <v>1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20</v>
      </c>
      <c r="AP219" s="2">
        <v>0</v>
      </c>
      <c r="AQ219" s="2">
        <v>0</v>
      </c>
      <c r="AR219" s="2">
        <v>27</v>
      </c>
      <c r="AS219" s="2">
        <v>0</v>
      </c>
      <c r="AT219" s="2">
        <v>0</v>
      </c>
      <c r="AU219" s="2">
        <v>27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0</v>
      </c>
      <c r="BL219" s="2">
        <v>0</v>
      </c>
      <c r="BM219" s="2">
        <v>0</v>
      </c>
      <c r="BN219" s="2">
        <v>0</v>
      </c>
      <c r="BO219" s="2">
        <v>0</v>
      </c>
      <c r="BP219" s="2">
        <v>0</v>
      </c>
      <c r="BQ219" s="2">
        <v>0</v>
      </c>
      <c r="BR219" s="2">
        <v>0</v>
      </c>
      <c r="BS219" s="2">
        <v>0</v>
      </c>
      <c r="BT219" s="2">
        <v>0</v>
      </c>
      <c r="BU219" s="2">
        <v>0</v>
      </c>
      <c r="BV219" s="2">
        <v>0</v>
      </c>
      <c r="BW219" s="2">
        <v>2</v>
      </c>
      <c r="BX219" s="2">
        <v>0</v>
      </c>
      <c r="BY219" s="2">
        <v>0</v>
      </c>
      <c r="BZ219" s="2">
        <v>2</v>
      </c>
      <c r="CA219" s="2">
        <v>0</v>
      </c>
      <c r="CB219" s="2">
        <v>0</v>
      </c>
      <c r="CC219" s="2">
        <v>2</v>
      </c>
      <c r="CD219" s="2">
        <v>0</v>
      </c>
      <c r="CE219" s="2">
        <v>0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</row>
    <row r="220" spans="1:90" x14ac:dyDescent="0.25">
      <c r="A220" t="s">
        <v>115</v>
      </c>
      <c r="B220">
        <v>20802</v>
      </c>
      <c r="C220" t="s">
        <v>116</v>
      </c>
      <c r="D220">
        <v>2</v>
      </c>
      <c r="E220">
        <v>15</v>
      </c>
      <c r="F220">
        <v>573048</v>
      </c>
      <c r="G220">
        <v>35573048</v>
      </c>
      <c r="H220" t="s">
        <v>8169</v>
      </c>
      <c r="I220">
        <v>177</v>
      </c>
      <c r="J220" t="s">
        <v>116</v>
      </c>
      <c r="K220" t="s">
        <v>479</v>
      </c>
      <c r="L220">
        <v>1</v>
      </c>
      <c r="M220" t="s">
        <v>116</v>
      </c>
      <c r="N220">
        <v>16055510</v>
      </c>
      <c r="O220" t="s">
        <v>92</v>
      </c>
      <c r="P220" t="s">
        <v>8170</v>
      </c>
      <c r="Q220">
        <v>251</v>
      </c>
      <c r="R220">
        <v>18</v>
      </c>
      <c r="S220">
        <v>36219165</v>
      </c>
      <c r="T220">
        <v>36219320</v>
      </c>
      <c r="U220" t="s">
        <v>19927</v>
      </c>
      <c r="V220">
        <v>1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4</v>
      </c>
      <c r="AP220" s="2">
        <v>0</v>
      </c>
      <c r="AQ220" s="2">
        <v>0</v>
      </c>
      <c r="AR220" s="2">
        <v>35</v>
      </c>
      <c r="AS220" s="2">
        <v>0</v>
      </c>
      <c r="AT220" s="2">
        <v>0</v>
      </c>
      <c r="AU220" s="2">
        <v>75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2">
        <v>0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1</v>
      </c>
      <c r="BX220" s="2">
        <v>0</v>
      </c>
      <c r="BY220" s="2">
        <v>0</v>
      </c>
      <c r="BZ220" s="2">
        <v>2</v>
      </c>
      <c r="CA220" s="2">
        <v>0</v>
      </c>
      <c r="CB220" s="2">
        <v>0</v>
      </c>
      <c r="CC220" s="2">
        <v>3</v>
      </c>
      <c r="CD220" s="2">
        <v>0</v>
      </c>
      <c r="CE220" s="2">
        <v>0</v>
      </c>
      <c r="CF220" s="2">
        <v>0</v>
      </c>
      <c r="CG220" s="2">
        <v>0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</row>
    <row r="221" spans="1:90" x14ac:dyDescent="0.25">
      <c r="A221" t="s">
        <v>115</v>
      </c>
      <c r="B221">
        <v>20802</v>
      </c>
      <c r="C221" t="s">
        <v>116</v>
      </c>
      <c r="D221">
        <v>1</v>
      </c>
      <c r="E221">
        <v>8</v>
      </c>
      <c r="F221">
        <v>29749</v>
      </c>
      <c r="G221">
        <v>35029749</v>
      </c>
      <c r="H221" t="s">
        <v>10298</v>
      </c>
      <c r="I221">
        <v>177</v>
      </c>
      <c r="J221" t="s">
        <v>116</v>
      </c>
      <c r="K221" t="s">
        <v>10250</v>
      </c>
      <c r="L221">
        <v>1</v>
      </c>
      <c r="M221" t="s">
        <v>116</v>
      </c>
      <c r="N221">
        <v>16074300</v>
      </c>
      <c r="O221" t="s">
        <v>92</v>
      </c>
      <c r="P221" t="s">
        <v>10299</v>
      </c>
      <c r="Q221">
        <v>139</v>
      </c>
      <c r="R221">
        <v>18</v>
      </c>
      <c r="S221">
        <v>36235239</v>
      </c>
      <c r="U221" t="s">
        <v>10300</v>
      </c>
      <c r="V221">
        <v>1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101</v>
      </c>
      <c r="AE221" s="2">
        <v>62</v>
      </c>
      <c r="AF221" s="2">
        <v>62</v>
      </c>
      <c r="AG221" s="2">
        <v>127</v>
      </c>
      <c r="AH221" s="2">
        <v>144</v>
      </c>
      <c r="AI221" s="2">
        <v>105</v>
      </c>
      <c r="AJ221" s="2">
        <v>108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45</v>
      </c>
      <c r="BD221" s="2">
        <v>2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0</v>
      </c>
      <c r="BL221" s="2">
        <v>6</v>
      </c>
      <c r="BM221" s="2">
        <v>2</v>
      </c>
      <c r="BN221" s="2">
        <v>2</v>
      </c>
      <c r="BO221" s="2">
        <v>8</v>
      </c>
      <c r="BP221" s="2">
        <v>5</v>
      </c>
      <c r="BQ221" s="2">
        <v>3</v>
      </c>
      <c r="BR221" s="2">
        <v>3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>
        <v>0</v>
      </c>
      <c r="CB221" s="2">
        <v>0</v>
      </c>
      <c r="CC221" s="2">
        <v>0</v>
      </c>
      <c r="CD221" s="2">
        <v>0</v>
      </c>
      <c r="CE221" s="2">
        <v>0</v>
      </c>
      <c r="CF221" s="2">
        <v>0</v>
      </c>
      <c r="CG221" s="2">
        <v>0</v>
      </c>
      <c r="CH221" s="2">
        <v>0</v>
      </c>
      <c r="CI221" s="2">
        <v>0</v>
      </c>
      <c r="CJ221" s="2">
        <v>0</v>
      </c>
      <c r="CK221" s="2">
        <v>3</v>
      </c>
      <c r="CL221" s="2">
        <v>2</v>
      </c>
    </row>
    <row r="222" spans="1:90" x14ac:dyDescent="0.25">
      <c r="A222" t="s">
        <v>115</v>
      </c>
      <c r="B222">
        <v>20802</v>
      </c>
      <c r="C222" t="s">
        <v>116</v>
      </c>
      <c r="D222">
        <v>1</v>
      </c>
      <c r="E222">
        <v>8</v>
      </c>
      <c r="F222">
        <v>920575</v>
      </c>
      <c r="G222">
        <v>35920575</v>
      </c>
      <c r="H222" t="s">
        <v>14618</v>
      </c>
      <c r="I222">
        <v>177</v>
      </c>
      <c r="J222" t="s">
        <v>116</v>
      </c>
      <c r="K222" t="s">
        <v>495</v>
      </c>
      <c r="L222">
        <v>1</v>
      </c>
      <c r="M222" t="s">
        <v>116</v>
      </c>
      <c r="N222">
        <v>16070383</v>
      </c>
      <c r="O222" t="s">
        <v>92</v>
      </c>
      <c r="P222" t="s">
        <v>14619</v>
      </c>
      <c r="Q222">
        <v>410</v>
      </c>
      <c r="R222">
        <v>18</v>
      </c>
      <c r="S222">
        <v>36222207</v>
      </c>
      <c r="T222">
        <v>36252489</v>
      </c>
      <c r="U222" t="s">
        <v>14620</v>
      </c>
      <c r="V222">
        <v>1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84</v>
      </c>
      <c r="AE222" s="2">
        <v>63</v>
      </c>
      <c r="AF222" s="2">
        <v>62</v>
      </c>
      <c r="AG222" s="2">
        <v>69</v>
      </c>
      <c r="AH222" s="2">
        <v>81</v>
      </c>
      <c r="AI222" s="2">
        <v>90</v>
      </c>
      <c r="AJ222" s="2">
        <v>84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21</v>
      </c>
      <c r="AS222" s="2">
        <v>0</v>
      </c>
      <c r="AT222" s="2">
        <v>0</v>
      </c>
      <c r="AU222" s="2">
        <v>26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142</v>
      </c>
      <c r="BD222" s="2">
        <v>15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J222" s="2">
        <v>0</v>
      </c>
      <c r="BK222" s="2">
        <v>0</v>
      </c>
      <c r="BL222" s="2">
        <v>6</v>
      </c>
      <c r="BM222" s="2">
        <v>3</v>
      </c>
      <c r="BN222" s="2">
        <v>4</v>
      </c>
      <c r="BO222" s="2">
        <v>4</v>
      </c>
      <c r="BP222" s="2">
        <v>5</v>
      </c>
      <c r="BQ222" s="2">
        <v>4</v>
      </c>
      <c r="BR222" s="2">
        <v>4</v>
      </c>
      <c r="BS222" s="2">
        <v>0</v>
      </c>
      <c r="BT222" s="2">
        <v>0</v>
      </c>
      <c r="BU222" s="2">
        <v>0</v>
      </c>
      <c r="BV222" s="2">
        <v>0</v>
      </c>
      <c r="BW222" s="2">
        <v>0</v>
      </c>
      <c r="BX222" s="2">
        <v>0</v>
      </c>
      <c r="BY222" s="2">
        <v>0</v>
      </c>
      <c r="BZ222" s="2">
        <v>2</v>
      </c>
      <c r="CA222" s="2">
        <v>0</v>
      </c>
      <c r="CB222" s="2">
        <v>0</v>
      </c>
      <c r="CC222" s="2">
        <v>1</v>
      </c>
      <c r="CD222" s="2">
        <v>0</v>
      </c>
      <c r="CE222" s="2">
        <v>0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7</v>
      </c>
      <c r="CL222" s="2">
        <v>3</v>
      </c>
    </row>
    <row r="223" spans="1:90" x14ac:dyDescent="0.25">
      <c r="A223" t="s">
        <v>115</v>
      </c>
      <c r="B223">
        <v>20802</v>
      </c>
      <c r="C223" t="s">
        <v>116</v>
      </c>
      <c r="D223">
        <v>1</v>
      </c>
      <c r="E223">
        <v>8</v>
      </c>
      <c r="F223">
        <v>498087</v>
      </c>
      <c r="G223">
        <v>35498087</v>
      </c>
      <c r="H223" t="s">
        <v>15406</v>
      </c>
      <c r="I223">
        <v>710</v>
      </c>
      <c r="J223" t="s">
        <v>1020</v>
      </c>
      <c r="K223" t="s">
        <v>15407</v>
      </c>
      <c r="L223">
        <v>1</v>
      </c>
      <c r="M223" t="s">
        <v>1020</v>
      </c>
      <c r="N223">
        <v>16880000</v>
      </c>
      <c r="O223" t="s">
        <v>92</v>
      </c>
      <c r="P223" t="s">
        <v>15408</v>
      </c>
      <c r="Q223">
        <v>700</v>
      </c>
      <c r="R223">
        <v>18</v>
      </c>
      <c r="S223">
        <v>34017586</v>
      </c>
      <c r="U223" t="s">
        <v>15409</v>
      </c>
      <c r="V223">
        <v>1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62</v>
      </c>
      <c r="AE223" s="2">
        <v>35</v>
      </c>
      <c r="AF223" s="2">
        <v>53</v>
      </c>
      <c r="AG223" s="2">
        <v>65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0</v>
      </c>
      <c r="BI223" s="2">
        <v>0</v>
      </c>
      <c r="BJ223" s="2">
        <v>0</v>
      </c>
      <c r="BK223" s="2">
        <v>0</v>
      </c>
      <c r="BL223" s="2">
        <v>3</v>
      </c>
      <c r="BM223" s="2">
        <v>2</v>
      </c>
      <c r="BN223" s="2">
        <v>3</v>
      </c>
      <c r="BO223" s="2">
        <v>3</v>
      </c>
      <c r="BP223" s="2">
        <v>0</v>
      </c>
      <c r="BQ223" s="2">
        <v>0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0</v>
      </c>
      <c r="BX223" s="2">
        <v>0</v>
      </c>
      <c r="BY223" s="2">
        <v>0</v>
      </c>
      <c r="BZ223" s="2">
        <v>0</v>
      </c>
      <c r="CA223" s="2">
        <v>0</v>
      </c>
      <c r="CB223" s="2">
        <v>0</v>
      </c>
      <c r="CC223" s="2">
        <v>0</v>
      </c>
      <c r="CD223" s="2">
        <v>0</v>
      </c>
      <c r="CE223" s="2">
        <v>0</v>
      </c>
      <c r="CF223" s="2">
        <v>0</v>
      </c>
      <c r="CG223" s="2">
        <v>0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</row>
    <row r="224" spans="1:90" x14ac:dyDescent="0.25">
      <c r="A224" t="s">
        <v>115</v>
      </c>
      <c r="B224">
        <v>20802</v>
      </c>
      <c r="C224" t="s">
        <v>116</v>
      </c>
      <c r="D224">
        <v>1</v>
      </c>
      <c r="E224">
        <v>8</v>
      </c>
      <c r="F224">
        <v>30004</v>
      </c>
      <c r="G224">
        <v>35030004</v>
      </c>
      <c r="H224" t="s">
        <v>6553</v>
      </c>
      <c r="I224">
        <v>592</v>
      </c>
      <c r="J224" t="s">
        <v>2429</v>
      </c>
      <c r="K224" t="s">
        <v>91</v>
      </c>
      <c r="L224">
        <v>1</v>
      </c>
      <c r="M224" t="s">
        <v>2429</v>
      </c>
      <c r="N224">
        <v>16750000</v>
      </c>
      <c r="O224" t="s">
        <v>92</v>
      </c>
      <c r="P224" t="s">
        <v>6554</v>
      </c>
      <c r="Q224">
        <v>168</v>
      </c>
      <c r="R224">
        <v>18</v>
      </c>
      <c r="S224">
        <v>36971129</v>
      </c>
      <c r="U224" t="s">
        <v>6555</v>
      </c>
      <c r="V224">
        <v>1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29</v>
      </c>
      <c r="AE224" s="2">
        <v>35</v>
      </c>
      <c r="AF224" s="2">
        <v>33</v>
      </c>
      <c r="AG224" s="2">
        <v>34</v>
      </c>
      <c r="AH224" s="2">
        <v>40</v>
      </c>
      <c r="AI224" s="2">
        <v>34</v>
      </c>
      <c r="AJ224" s="2">
        <v>36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1</v>
      </c>
      <c r="BE224" s="2">
        <v>0</v>
      </c>
      <c r="BF224" s="2">
        <v>0</v>
      </c>
      <c r="BG224" s="2">
        <v>0</v>
      </c>
      <c r="BH224" s="2">
        <v>0</v>
      </c>
      <c r="BI224" s="2">
        <v>0</v>
      </c>
      <c r="BJ224" s="2">
        <v>0</v>
      </c>
      <c r="BK224" s="2">
        <v>0</v>
      </c>
      <c r="BL224" s="2">
        <v>1</v>
      </c>
      <c r="BM224" s="2">
        <v>1</v>
      </c>
      <c r="BN224" s="2">
        <v>2</v>
      </c>
      <c r="BO224" s="2">
        <v>2</v>
      </c>
      <c r="BP224" s="2">
        <v>2</v>
      </c>
      <c r="BQ224" s="2">
        <v>4</v>
      </c>
      <c r="BR224" s="2">
        <v>2</v>
      </c>
      <c r="BS224" s="2">
        <v>0</v>
      </c>
      <c r="BT224" s="2">
        <v>0</v>
      </c>
      <c r="BU224" s="2">
        <v>0</v>
      </c>
      <c r="BV224" s="2">
        <v>0</v>
      </c>
      <c r="BW224" s="2">
        <v>0</v>
      </c>
      <c r="BX224" s="2">
        <v>0</v>
      </c>
      <c r="BY224" s="2">
        <v>0</v>
      </c>
      <c r="BZ224" s="2">
        <v>0</v>
      </c>
      <c r="CA224" s="2">
        <v>0</v>
      </c>
      <c r="CB224" s="2">
        <v>0</v>
      </c>
      <c r="CC224" s="2">
        <v>0</v>
      </c>
      <c r="CD224" s="2">
        <v>0</v>
      </c>
      <c r="CE224" s="2">
        <v>0</v>
      </c>
      <c r="CF224" s="2">
        <v>0</v>
      </c>
      <c r="CG224" s="2">
        <v>0</v>
      </c>
      <c r="CH224" s="2">
        <v>0</v>
      </c>
      <c r="CI224" s="2">
        <v>0</v>
      </c>
      <c r="CJ224" s="2">
        <v>0</v>
      </c>
      <c r="CK224" s="2">
        <v>0</v>
      </c>
      <c r="CL224" s="2">
        <v>1</v>
      </c>
    </row>
    <row r="225" spans="1:90" x14ac:dyDescent="0.25">
      <c r="A225" t="s">
        <v>115</v>
      </c>
      <c r="B225">
        <v>20802</v>
      </c>
      <c r="C225" t="s">
        <v>116</v>
      </c>
      <c r="D225">
        <v>1</v>
      </c>
      <c r="E225">
        <v>8</v>
      </c>
      <c r="F225">
        <v>29890</v>
      </c>
      <c r="G225">
        <v>35029890</v>
      </c>
      <c r="H225" t="s">
        <v>3909</v>
      </c>
      <c r="I225">
        <v>177</v>
      </c>
      <c r="J225" t="s">
        <v>116</v>
      </c>
      <c r="K225" t="s">
        <v>2281</v>
      </c>
      <c r="L225">
        <v>1</v>
      </c>
      <c r="M225" t="s">
        <v>116</v>
      </c>
      <c r="N225">
        <v>16050145</v>
      </c>
      <c r="O225" t="s">
        <v>92</v>
      </c>
      <c r="P225" t="s">
        <v>3910</v>
      </c>
      <c r="Q225">
        <v>870</v>
      </c>
      <c r="R225">
        <v>18</v>
      </c>
      <c r="S225">
        <v>36238855</v>
      </c>
      <c r="U225" t="s">
        <v>3911</v>
      </c>
      <c r="V225">
        <v>1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69</v>
      </c>
      <c r="AE225" s="2">
        <v>125</v>
      </c>
      <c r="AF225" s="2">
        <v>90</v>
      </c>
      <c r="AG225" s="2">
        <v>70</v>
      </c>
      <c r="AH225" s="2">
        <v>102</v>
      </c>
      <c r="AI225" s="2">
        <v>87</v>
      </c>
      <c r="AJ225" s="2">
        <v>89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22</v>
      </c>
      <c r="BD225" s="2">
        <v>1</v>
      </c>
      <c r="BE225" s="2">
        <v>0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0</v>
      </c>
      <c r="BL225" s="2">
        <v>4</v>
      </c>
      <c r="BM225" s="2">
        <v>7</v>
      </c>
      <c r="BN225" s="2">
        <v>6</v>
      </c>
      <c r="BO225" s="2">
        <v>4</v>
      </c>
      <c r="BP225" s="2">
        <v>4</v>
      </c>
      <c r="BQ225" s="2">
        <v>4</v>
      </c>
      <c r="BR225" s="2">
        <v>3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2">
        <v>0</v>
      </c>
      <c r="CC225" s="2">
        <v>0</v>
      </c>
      <c r="CD225" s="2">
        <v>0</v>
      </c>
      <c r="CE225" s="2">
        <v>0</v>
      </c>
      <c r="CF225" s="2">
        <v>0</v>
      </c>
      <c r="CG225" s="2">
        <v>0</v>
      </c>
      <c r="CH225" s="2">
        <v>0</v>
      </c>
      <c r="CI225" s="2">
        <v>0</v>
      </c>
      <c r="CJ225" s="2">
        <v>0</v>
      </c>
      <c r="CK225" s="2">
        <v>1</v>
      </c>
      <c r="CL225" s="2">
        <v>1</v>
      </c>
    </row>
    <row r="226" spans="1:90" x14ac:dyDescent="0.25">
      <c r="A226" t="s">
        <v>115</v>
      </c>
      <c r="B226">
        <v>20802</v>
      </c>
      <c r="C226" t="s">
        <v>116</v>
      </c>
      <c r="D226">
        <v>1</v>
      </c>
      <c r="E226">
        <v>8</v>
      </c>
      <c r="F226">
        <v>29944</v>
      </c>
      <c r="G226">
        <v>35029944</v>
      </c>
      <c r="H226" t="s">
        <v>117</v>
      </c>
      <c r="I226">
        <v>330</v>
      </c>
      <c r="J226" t="s">
        <v>118</v>
      </c>
      <c r="K226" t="s">
        <v>91</v>
      </c>
      <c r="L226">
        <v>1</v>
      </c>
      <c r="M226" t="s">
        <v>118</v>
      </c>
      <c r="N226">
        <v>16700000</v>
      </c>
      <c r="O226" t="s">
        <v>92</v>
      </c>
      <c r="P226" t="s">
        <v>119</v>
      </c>
      <c r="Q226">
        <v>510</v>
      </c>
      <c r="R226">
        <v>18</v>
      </c>
      <c r="S226">
        <v>34061529</v>
      </c>
      <c r="T226">
        <v>36061982</v>
      </c>
      <c r="U226" t="s">
        <v>120</v>
      </c>
      <c r="V226">
        <v>1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71</v>
      </c>
      <c r="AE226" s="2">
        <v>100</v>
      </c>
      <c r="AF226" s="2">
        <v>107</v>
      </c>
      <c r="AG226" s="2">
        <v>71</v>
      </c>
      <c r="AH226" s="2">
        <v>61</v>
      </c>
      <c r="AI226" s="2">
        <v>39</v>
      </c>
      <c r="AJ226" s="2">
        <v>28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4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0</v>
      </c>
      <c r="BL226" s="2">
        <v>4</v>
      </c>
      <c r="BM226" s="2">
        <v>3</v>
      </c>
      <c r="BN226" s="2">
        <v>5</v>
      </c>
      <c r="BO226" s="2">
        <v>3</v>
      </c>
      <c r="BP226" s="2">
        <v>3</v>
      </c>
      <c r="BQ226" s="2">
        <v>2</v>
      </c>
      <c r="BR226" s="2">
        <v>2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>
        <v>0</v>
      </c>
      <c r="CB226" s="2">
        <v>0</v>
      </c>
      <c r="CC226" s="2">
        <v>0</v>
      </c>
      <c r="CD226" s="2">
        <v>0</v>
      </c>
      <c r="CE226" s="2">
        <v>0</v>
      </c>
      <c r="CF226" s="2">
        <v>0</v>
      </c>
      <c r="CG226" s="2">
        <v>0</v>
      </c>
      <c r="CH226" s="2">
        <v>0</v>
      </c>
      <c r="CI226" s="2">
        <v>0</v>
      </c>
      <c r="CJ226" s="2">
        <v>0</v>
      </c>
      <c r="CK226" s="2">
        <v>0</v>
      </c>
      <c r="CL226" s="2">
        <v>2</v>
      </c>
    </row>
    <row r="227" spans="1:90" x14ac:dyDescent="0.25">
      <c r="A227" t="s">
        <v>115</v>
      </c>
      <c r="B227">
        <v>20802</v>
      </c>
      <c r="C227" t="s">
        <v>116</v>
      </c>
      <c r="D227">
        <v>1</v>
      </c>
      <c r="E227">
        <v>8</v>
      </c>
      <c r="F227">
        <v>29816</v>
      </c>
      <c r="G227">
        <v>35029816</v>
      </c>
      <c r="H227" t="s">
        <v>12897</v>
      </c>
      <c r="I227">
        <v>765</v>
      </c>
      <c r="J227" t="s">
        <v>6965</v>
      </c>
      <c r="K227" t="s">
        <v>7691</v>
      </c>
      <c r="L227">
        <v>1</v>
      </c>
      <c r="M227" t="s">
        <v>6966</v>
      </c>
      <c r="N227">
        <v>16140000</v>
      </c>
      <c r="O227" t="s">
        <v>92</v>
      </c>
      <c r="P227" t="s">
        <v>12898</v>
      </c>
      <c r="Q227">
        <v>200</v>
      </c>
      <c r="R227">
        <v>18</v>
      </c>
      <c r="S227">
        <v>36041201</v>
      </c>
      <c r="U227" t="s">
        <v>12899</v>
      </c>
      <c r="V227">
        <v>1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17</v>
      </c>
      <c r="AI227" s="2">
        <v>31</v>
      </c>
      <c r="AJ227" s="2">
        <v>25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1</v>
      </c>
      <c r="BQ227" s="2">
        <v>2</v>
      </c>
      <c r="BR227" s="2">
        <v>1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0</v>
      </c>
      <c r="CB227" s="2">
        <v>0</v>
      </c>
      <c r="CC227" s="2">
        <v>0</v>
      </c>
      <c r="CD227" s="2">
        <v>0</v>
      </c>
      <c r="CE227" s="2">
        <v>0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</row>
    <row r="228" spans="1:90" x14ac:dyDescent="0.25">
      <c r="A228" t="s">
        <v>115</v>
      </c>
      <c r="B228">
        <v>20802</v>
      </c>
      <c r="C228" t="s">
        <v>116</v>
      </c>
      <c r="D228">
        <v>1</v>
      </c>
      <c r="E228">
        <v>8</v>
      </c>
      <c r="F228">
        <v>29889</v>
      </c>
      <c r="G228">
        <v>35029889</v>
      </c>
      <c r="H228" t="s">
        <v>10147</v>
      </c>
      <c r="I228">
        <v>177</v>
      </c>
      <c r="J228" t="s">
        <v>116</v>
      </c>
      <c r="K228" t="s">
        <v>1442</v>
      </c>
      <c r="L228">
        <v>1</v>
      </c>
      <c r="M228" t="s">
        <v>116</v>
      </c>
      <c r="N228">
        <v>16015263</v>
      </c>
      <c r="O228" t="s">
        <v>92</v>
      </c>
      <c r="P228" t="s">
        <v>1168</v>
      </c>
      <c r="Q228" t="s">
        <v>127</v>
      </c>
      <c r="R228">
        <v>18</v>
      </c>
      <c r="S228">
        <v>36233135</v>
      </c>
      <c r="U228" t="s">
        <v>10148</v>
      </c>
      <c r="V228">
        <v>1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65</v>
      </c>
      <c r="AE228" s="2">
        <v>68</v>
      </c>
      <c r="AF228" s="2">
        <v>60</v>
      </c>
      <c r="AG228" s="2">
        <v>51</v>
      </c>
      <c r="AH228" s="2">
        <v>33</v>
      </c>
      <c r="AI228" s="2">
        <v>42</v>
      </c>
      <c r="AJ228" s="2">
        <v>38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0</v>
      </c>
      <c r="BL228" s="2">
        <v>4</v>
      </c>
      <c r="BM228" s="2">
        <v>2</v>
      </c>
      <c r="BN228" s="2">
        <v>2</v>
      </c>
      <c r="BO228" s="2">
        <v>2</v>
      </c>
      <c r="BP228" s="2">
        <v>2</v>
      </c>
      <c r="BQ228" s="2">
        <v>4</v>
      </c>
      <c r="BR228" s="2">
        <v>2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2">
        <v>0</v>
      </c>
      <c r="CC228" s="2">
        <v>0</v>
      </c>
      <c r="CD228" s="2">
        <v>0</v>
      </c>
      <c r="CE228" s="2">
        <v>0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</row>
    <row r="229" spans="1:90" x14ac:dyDescent="0.25">
      <c r="A229" t="s">
        <v>115</v>
      </c>
      <c r="B229">
        <v>20802</v>
      </c>
      <c r="C229" t="s">
        <v>116</v>
      </c>
      <c r="D229">
        <v>1</v>
      </c>
      <c r="E229">
        <v>8</v>
      </c>
      <c r="F229">
        <v>30065</v>
      </c>
      <c r="G229">
        <v>35030065</v>
      </c>
      <c r="H229" t="s">
        <v>8394</v>
      </c>
      <c r="I229">
        <v>177</v>
      </c>
      <c r="J229" t="s">
        <v>116</v>
      </c>
      <c r="K229" t="s">
        <v>852</v>
      </c>
      <c r="L229">
        <v>1</v>
      </c>
      <c r="M229" t="s">
        <v>116</v>
      </c>
      <c r="N229">
        <v>16016005</v>
      </c>
      <c r="O229" t="s">
        <v>92</v>
      </c>
      <c r="P229" t="s">
        <v>8395</v>
      </c>
      <c r="Q229">
        <v>412</v>
      </c>
      <c r="R229">
        <v>18</v>
      </c>
      <c r="S229">
        <v>36232998</v>
      </c>
      <c r="U229" t="s">
        <v>8396</v>
      </c>
      <c r="V229">
        <v>1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52</v>
      </c>
      <c r="AE229" s="2">
        <v>50</v>
      </c>
      <c r="AF229" s="2">
        <v>37</v>
      </c>
      <c r="AG229" s="2">
        <v>81</v>
      </c>
      <c r="AH229" s="2">
        <v>63</v>
      </c>
      <c r="AI229" s="2">
        <v>35</v>
      </c>
      <c r="AJ229" s="2">
        <v>36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21</v>
      </c>
      <c r="BD229" s="2">
        <v>17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3</v>
      </c>
      <c r="BM229" s="2">
        <v>4</v>
      </c>
      <c r="BN229" s="2">
        <v>4</v>
      </c>
      <c r="BO229" s="2">
        <v>5</v>
      </c>
      <c r="BP229" s="2">
        <v>4</v>
      </c>
      <c r="BQ229" s="2">
        <v>3</v>
      </c>
      <c r="BR229" s="2">
        <v>4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2">
        <v>0</v>
      </c>
      <c r="CC229" s="2">
        <v>0</v>
      </c>
      <c r="CD229" s="2">
        <v>0</v>
      </c>
      <c r="CE229" s="2">
        <v>0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1</v>
      </c>
      <c r="CL229" s="2">
        <v>3</v>
      </c>
    </row>
    <row r="230" spans="1:90" x14ac:dyDescent="0.25">
      <c r="A230" t="s">
        <v>115</v>
      </c>
      <c r="B230">
        <v>20802</v>
      </c>
      <c r="C230" t="s">
        <v>116</v>
      </c>
      <c r="D230">
        <v>1</v>
      </c>
      <c r="E230">
        <v>8</v>
      </c>
      <c r="F230">
        <v>29774</v>
      </c>
      <c r="G230">
        <v>35029774</v>
      </c>
      <c r="H230" t="s">
        <v>17795</v>
      </c>
      <c r="I230">
        <v>177</v>
      </c>
      <c r="J230" t="s">
        <v>116</v>
      </c>
      <c r="K230" t="s">
        <v>1638</v>
      </c>
      <c r="L230">
        <v>1</v>
      </c>
      <c r="M230" t="s">
        <v>116</v>
      </c>
      <c r="N230">
        <v>16025335</v>
      </c>
      <c r="O230" t="s">
        <v>92</v>
      </c>
      <c r="P230" t="s">
        <v>17796</v>
      </c>
      <c r="Q230">
        <v>3525</v>
      </c>
      <c r="R230">
        <v>18</v>
      </c>
      <c r="S230">
        <v>36234125</v>
      </c>
      <c r="U230" t="s">
        <v>6495</v>
      </c>
      <c r="V230">
        <v>1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132</v>
      </c>
      <c r="AE230" s="2">
        <v>135</v>
      </c>
      <c r="AF230" s="2">
        <v>69</v>
      </c>
      <c r="AG230" s="2">
        <v>134</v>
      </c>
      <c r="AH230" s="2">
        <v>111</v>
      </c>
      <c r="AI230" s="2">
        <v>123</v>
      </c>
      <c r="AJ230" s="2">
        <v>90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99</v>
      </c>
      <c r="BD230" s="2">
        <v>21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0</v>
      </c>
      <c r="BK230" s="2">
        <v>0</v>
      </c>
      <c r="BL230" s="2">
        <v>5</v>
      </c>
      <c r="BM230" s="2">
        <v>5</v>
      </c>
      <c r="BN230" s="2">
        <v>3</v>
      </c>
      <c r="BO230" s="2">
        <v>7</v>
      </c>
      <c r="BP230" s="2">
        <v>6</v>
      </c>
      <c r="BQ230" s="2">
        <v>6</v>
      </c>
      <c r="BR230" s="2">
        <v>4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>
        <v>0</v>
      </c>
      <c r="CB230" s="2">
        <v>0</v>
      </c>
      <c r="CC230" s="2">
        <v>0</v>
      </c>
      <c r="CD230" s="2">
        <v>0</v>
      </c>
      <c r="CE230" s="2">
        <v>0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7</v>
      </c>
      <c r="CL230" s="2">
        <v>6</v>
      </c>
    </row>
    <row r="231" spans="1:90" x14ac:dyDescent="0.25">
      <c r="A231" t="s">
        <v>115</v>
      </c>
      <c r="B231">
        <v>20802</v>
      </c>
      <c r="C231" t="s">
        <v>116</v>
      </c>
      <c r="D231">
        <v>1</v>
      </c>
      <c r="E231">
        <v>8</v>
      </c>
      <c r="F231">
        <v>29865</v>
      </c>
      <c r="G231">
        <v>35029865</v>
      </c>
      <c r="H231" t="s">
        <v>5850</v>
      </c>
      <c r="I231">
        <v>177</v>
      </c>
      <c r="J231" t="s">
        <v>116</v>
      </c>
      <c r="K231" t="s">
        <v>1249</v>
      </c>
      <c r="L231">
        <v>1</v>
      </c>
      <c r="M231" t="s">
        <v>116</v>
      </c>
      <c r="N231">
        <v>16010620</v>
      </c>
      <c r="O231" t="s">
        <v>92</v>
      </c>
      <c r="P231" t="s">
        <v>5851</v>
      </c>
      <c r="Q231">
        <v>250</v>
      </c>
      <c r="R231">
        <v>18</v>
      </c>
      <c r="S231">
        <v>36238253</v>
      </c>
      <c r="U231" t="s">
        <v>5852</v>
      </c>
      <c r="V231">
        <v>1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141</v>
      </c>
      <c r="AE231" s="2">
        <v>172</v>
      </c>
      <c r="AF231" s="2">
        <v>105</v>
      </c>
      <c r="AG231" s="2">
        <v>173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182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122</v>
      </c>
      <c r="BD231" s="2">
        <v>3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0</v>
      </c>
      <c r="BK231" s="2">
        <v>0</v>
      </c>
      <c r="BL231" s="2">
        <v>5</v>
      </c>
      <c r="BM231" s="2">
        <v>6</v>
      </c>
      <c r="BN231" s="2">
        <v>5</v>
      </c>
      <c r="BO231" s="2">
        <v>5</v>
      </c>
      <c r="BP231" s="2">
        <v>0</v>
      </c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2">
        <v>0</v>
      </c>
      <c r="CC231" s="2">
        <v>8</v>
      </c>
      <c r="CD231" s="2">
        <v>0</v>
      </c>
      <c r="CE231" s="2">
        <v>0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2">
        <v>8</v>
      </c>
      <c r="CL231" s="2">
        <v>2</v>
      </c>
    </row>
    <row r="232" spans="1:90" x14ac:dyDescent="0.25">
      <c r="A232" t="s">
        <v>115</v>
      </c>
      <c r="B232">
        <v>20802</v>
      </c>
      <c r="C232" t="s">
        <v>116</v>
      </c>
      <c r="D232">
        <v>1</v>
      </c>
      <c r="E232">
        <v>8</v>
      </c>
      <c r="F232">
        <v>30089</v>
      </c>
      <c r="G232">
        <v>35030089</v>
      </c>
      <c r="H232" t="s">
        <v>17644</v>
      </c>
      <c r="I232">
        <v>177</v>
      </c>
      <c r="J232" t="s">
        <v>116</v>
      </c>
      <c r="K232" t="s">
        <v>428</v>
      </c>
      <c r="L232">
        <v>1</v>
      </c>
      <c r="M232" t="s">
        <v>116</v>
      </c>
      <c r="N232">
        <v>16011015</v>
      </c>
      <c r="O232" t="s">
        <v>92</v>
      </c>
      <c r="P232" t="s">
        <v>7565</v>
      </c>
      <c r="Q232">
        <v>469</v>
      </c>
      <c r="R232">
        <v>18</v>
      </c>
      <c r="S232">
        <v>36237067</v>
      </c>
      <c r="U232" t="s">
        <v>17645</v>
      </c>
      <c r="V232">
        <v>1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56</v>
      </c>
      <c r="AE232" s="2">
        <v>41</v>
      </c>
      <c r="AF232" s="2">
        <v>46</v>
      </c>
      <c r="AG232" s="2">
        <v>55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280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3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4</v>
      </c>
      <c r="BM232" s="2">
        <v>2</v>
      </c>
      <c r="BN232" s="2">
        <v>4</v>
      </c>
      <c r="BO232" s="2">
        <v>2</v>
      </c>
      <c r="BP232" s="2">
        <v>0</v>
      </c>
      <c r="BQ232" s="2"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2">
        <v>0</v>
      </c>
      <c r="CC232" s="2">
        <v>8</v>
      </c>
      <c r="CD232" s="2">
        <v>0</v>
      </c>
      <c r="CE232" s="2">
        <v>0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2</v>
      </c>
    </row>
    <row r="233" spans="1:90" x14ac:dyDescent="0.25">
      <c r="A233" t="s">
        <v>115</v>
      </c>
      <c r="B233">
        <v>20802</v>
      </c>
      <c r="C233" t="s">
        <v>116</v>
      </c>
      <c r="D233">
        <v>1</v>
      </c>
      <c r="E233">
        <v>8</v>
      </c>
      <c r="F233">
        <v>29737</v>
      </c>
      <c r="G233">
        <v>35029737</v>
      </c>
      <c r="H233" t="s">
        <v>1029</v>
      </c>
      <c r="I233">
        <v>177</v>
      </c>
      <c r="J233" t="s">
        <v>116</v>
      </c>
      <c r="K233" t="s">
        <v>249</v>
      </c>
      <c r="L233">
        <v>1</v>
      </c>
      <c r="M233" t="s">
        <v>116</v>
      </c>
      <c r="N233">
        <v>16020030</v>
      </c>
      <c r="O233" t="s">
        <v>92</v>
      </c>
      <c r="P233" t="s">
        <v>1030</v>
      </c>
      <c r="Q233">
        <v>483</v>
      </c>
      <c r="R233">
        <v>18</v>
      </c>
      <c r="S233">
        <v>36238892</v>
      </c>
      <c r="U233" t="s">
        <v>1031</v>
      </c>
      <c r="V233">
        <v>1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68</v>
      </c>
      <c r="AE233" s="2">
        <v>68</v>
      </c>
      <c r="AF233" s="2">
        <v>54</v>
      </c>
      <c r="AG233" s="2">
        <v>48</v>
      </c>
      <c r="AH233" s="2">
        <v>38</v>
      </c>
      <c r="AI233" s="2">
        <v>24</v>
      </c>
      <c r="AJ233" s="2">
        <v>15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3</v>
      </c>
      <c r="BM233" s="2">
        <v>3</v>
      </c>
      <c r="BN233" s="2">
        <v>3</v>
      </c>
      <c r="BO233" s="2">
        <v>2</v>
      </c>
      <c r="BP233" s="2">
        <v>2</v>
      </c>
      <c r="BQ233" s="2">
        <v>2</v>
      </c>
      <c r="BR233" s="2">
        <v>1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2">
        <v>0</v>
      </c>
      <c r="CC233" s="2">
        <v>0</v>
      </c>
      <c r="CD233" s="2">
        <v>0</v>
      </c>
      <c r="CE233" s="2">
        <v>0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</row>
    <row r="234" spans="1:90" x14ac:dyDescent="0.25">
      <c r="A234" t="s">
        <v>115</v>
      </c>
      <c r="B234">
        <v>20802</v>
      </c>
      <c r="C234" t="s">
        <v>116</v>
      </c>
      <c r="D234">
        <v>1</v>
      </c>
      <c r="E234">
        <v>8</v>
      </c>
      <c r="F234">
        <v>29836</v>
      </c>
      <c r="G234">
        <v>35029836</v>
      </c>
      <c r="H234" t="s">
        <v>6964</v>
      </c>
      <c r="I234">
        <v>765</v>
      </c>
      <c r="J234" t="s">
        <v>6965</v>
      </c>
      <c r="K234" t="s">
        <v>91</v>
      </c>
      <c r="L234">
        <v>1</v>
      </c>
      <c r="M234" t="s">
        <v>6966</v>
      </c>
      <c r="N234">
        <v>16130000</v>
      </c>
      <c r="O234" t="s">
        <v>92</v>
      </c>
      <c r="P234" t="s">
        <v>6967</v>
      </c>
      <c r="Q234">
        <v>119</v>
      </c>
      <c r="R234">
        <v>18</v>
      </c>
      <c r="S234">
        <v>36391127</v>
      </c>
      <c r="U234" t="s">
        <v>6968</v>
      </c>
      <c r="V234">
        <v>1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52</v>
      </c>
      <c r="AI234" s="2">
        <v>60</v>
      </c>
      <c r="AJ234" s="2">
        <v>77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2</v>
      </c>
      <c r="BQ234" s="2">
        <v>4</v>
      </c>
      <c r="BR234" s="2">
        <v>4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</row>
    <row r="235" spans="1:90" x14ac:dyDescent="0.25">
      <c r="A235" t="s">
        <v>115</v>
      </c>
      <c r="B235">
        <v>20802</v>
      </c>
      <c r="C235" t="s">
        <v>116</v>
      </c>
      <c r="D235">
        <v>1</v>
      </c>
      <c r="E235">
        <v>8</v>
      </c>
      <c r="F235">
        <v>29713</v>
      </c>
      <c r="G235">
        <v>35029713</v>
      </c>
      <c r="H235" t="s">
        <v>13931</v>
      </c>
      <c r="I235">
        <v>177</v>
      </c>
      <c r="J235" t="s">
        <v>116</v>
      </c>
      <c r="K235" t="s">
        <v>2945</v>
      </c>
      <c r="L235">
        <v>1</v>
      </c>
      <c r="M235" t="s">
        <v>116</v>
      </c>
      <c r="N235">
        <v>16050290</v>
      </c>
      <c r="O235" t="s">
        <v>92</v>
      </c>
      <c r="P235" t="s">
        <v>1036</v>
      </c>
      <c r="Q235">
        <v>214</v>
      </c>
      <c r="R235">
        <v>18</v>
      </c>
      <c r="S235">
        <v>36234954</v>
      </c>
      <c r="U235" t="s">
        <v>13932</v>
      </c>
      <c r="V235">
        <v>1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36</v>
      </c>
      <c r="AE235" s="2">
        <v>66</v>
      </c>
      <c r="AF235" s="2">
        <v>34</v>
      </c>
      <c r="AG235" s="2">
        <v>32</v>
      </c>
      <c r="AH235" s="2">
        <v>38</v>
      </c>
      <c r="AI235" s="2">
        <v>38</v>
      </c>
      <c r="AJ235" s="2">
        <v>32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143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0</v>
      </c>
      <c r="BK235" s="2">
        <v>0</v>
      </c>
      <c r="BL235" s="2">
        <v>2</v>
      </c>
      <c r="BM235" s="2">
        <v>2</v>
      </c>
      <c r="BN235" s="2">
        <v>1</v>
      </c>
      <c r="BO235" s="2">
        <v>1</v>
      </c>
      <c r="BP235" s="2">
        <v>2</v>
      </c>
      <c r="BQ235" s="2">
        <v>2</v>
      </c>
      <c r="BR235" s="2">
        <v>1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9</v>
      </c>
      <c r="CA235" s="2">
        <v>0</v>
      </c>
      <c r="CB235" s="2">
        <v>0</v>
      </c>
      <c r="CC235" s="2">
        <v>0</v>
      </c>
      <c r="CD235" s="2">
        <v>0</v>
      </c>
      <c r="CE235" s="2">
        <v>0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</row>
    <row r="236" spans="1:90" x14ac:dyDescent="0.25">
      <c r="A236" t="s">
        <v>115</v>
      </c>
      <c r="B236">
        <v>20802</v>
      </c>
      <c r="C236" t="s">
        <v>116</v>
      </c>
      <c r="D236">
        <v>1</v>
      </c>
      <c r="E236">
        <v>8</v>
      </c>
      <c r="F236">
        <v>29798</v>
      </c>
      <c r="G236">
        <v>35029798</v>
      </c>
      <c r="H236" t="s">
        <v>1248</v>
      </c>
      <c r="I236">
        <v>177</v>
      </c>
      <c r="J236" t="s">
        <v>116</v>
      </c>
      <c r="K236" t="s">
        <v>1249</v>
      </c>
      <c r="L236">
        <v>1</v>
      </c>
      <c r="M236" t="s">
        <v>116</v>
      </c>
      <c r="N236">
        <v>16010713</v>
      </c>
      <c r="O236" t="s">
        <v>92</v>
      </c>
      <c r="P236" t="s">
        <v>1250</v>
      </c>
      <c r="Q236">
        <v>732</v>
      </c>
      <c r="R236">
        <v>18</v>
      </c>
      <c r="S236">
        <v>36231834</v>
      </c>
      <c r="T236">
        <v>36259070</v>
      </c>
      <c r="U236" t="s">
        <v>1251</v>
      </c>
      <c r="V236">
        <v>1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69</v>
      </c>
      <c r="AE236" s="2">
        <v>30</v>
      </c>
      <c r="AF236" s="2">
        <v>52</v>
      </c>
      <c r="AG236" s="2">
        <v>62</v>
      </c>
      <c r="AH236" s="2">
        <v>225</v>
      </c>
      <c r="AI236" s="2">
        <v>277</v>
      </c>
      <c r="AJ236" s="2">
        <v>224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8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4</v>
      </c>
      <c r="BM236" s="2">
        <v>1</v>
      </c>
      <c r="BN236" s="2">
        <v>4</v>
      </c>
      <c r="BO236" s="2">
        <v>4</v>
      </c>
      <c r="BP236" s="2">
        <v>9</v>
      </c>
      <c r="BQ236" s="2">
        <v>12</v>
      </c>
      <c r="BR236" s="2">
        <v>8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2">
        <v>0</v>
      </c>
      <c r="CC236" s="2">
        <v>0</v>
      </c>
      <c r="CD236" s="2">
        <v>0</v>
      </c>
      <c r="CE236" s="2">
        <v>0</v>
      </c>
      <c r="CF236" s="2">
        <v>0</v>
      </c>
      <c r="CG236" s="2">
        <v>0</v>
      </c>
      <c r="CH236" s="2">
        <v>0</v>
      </c>
      <c r="CI236" s="2">
        <v>0</v>
      </c>
      <c r="CJ236" s="2">
        <v>0</v>
      </c>
      <c r="CK236" s="2">
        <v>0</v>
      </c>
      <c r="CL236" s="2">
        <v>2</v>
      </c>
    </row>
    <row r="237" spans="1:90" x14ac:dyDescent="0.25">
      <c r="A237" t="s">
        <v>115</v>
      </c>
      <c r="B237">
        <v>20802</v>
      </c>
      <c r="C237" t="s">
        <v>116</v>
      </c>
      <c r="D237">
        <v>1</v>
      </c>
      <c r="E237">
        <v>8</v>
      </c>
      <c r="F237">
        <v>30053</v>
      </c>
      <c r="G237">
        <v>35030053</v>
      </c>
      <c r="H237" t="s">
        <v>15767</v>
      </c>
      <c r="I237">
        <v>177</v>
      </c>
      <c r="J237" t="s">
        <v>116</v>
      </c>
      <c r="K237" t="s">
        <v>5705</v>
      </c>
      <c r="L237">
        <v>1</v>
      </c>
      <c r="M237" t="s">
        <v>116</v>
      </c>
      <c r="N237">
        <v>16071100</v>
      </c>
      <c r="O237" t="s">
        <v>92</v>
      </c>
      <c r="P237" t="s">
        <v>15768</v>
      </c>
      <c r="Q237">
        <v>267</v>
      </c>
      <c r="R237">
        <v>18</v>
      </c>
      <c r="S237">
        <v>36236609</v>
      </c>
      <c r="T237">
        <v>36251268</v>
      </c>
      <c r="U237" t="s">
        <v>15769</v>
      </c>
      <c r="V237">
        <v>1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68</v>
      </c>
      <c r="AE237" s="2">
        <v>70</v>
      </c>
      <c r="AF237" s="2">
        <v>59</v>
      </c>
      <c r="AG237" s="2">
        <v>70</v>
      </c>
      <c r="AH237" s="2">
        <v>104</v>
      </c>
      <c r="AI237" s="2">
        <v>142</v>
      </c>
      <c r="AJ237" s="2">
        <v>112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123</v>
      </c>
      <c r="BD237" s="2">
        <v>0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4</v>
      </c>
      <c r="BM237" s="2">
        <v>2</v>
      </c>
      <c r="BN237" s="2">
        <v>3</v>
      </c>
      <c r="BO237" s="2">
        <v>3</v>
      </c>
      <c r="BP237" s="2">
        <v>4</v>
      </c>
      <c r="BQ237" s="2">
        <v>4</v>
      </c>
      <c r="BR237" s="2">
        <v>4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2">
        <v>0</v>
      </c>
      <c r="CC237" s="2">
        <v>0</v>
      </c>
      <c r="CD237" s="2">
        <v>0</v>
      </c>
      <c r="CE237" s="2">
        <v>0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5</v>
      </c>
      <c r="CL237" s="2">
        <v>0</v>
      </c>
    </row>
    <row r="238" spans="1:90" x14ac:dyDescent="0.25">
      <c r="A238" t="s">
        <v>115</v>
      </c>
      <c r="B238">
        <v>20802</v>
      </c>
      <c r="C238" t="s">
        <v>116</v>
      </c>
      <c r="D238">
        <v>1</v>
      </c>
      <c r="E238">
        <v>8</v>
      </c>
      <c r="F238">
        <v>907236</v>
      </c>
      <c r="G238">
        <v>35907236</v>
      </c>
      <c r="H238" t="s">
        <v>14211</v>
      </c>
      <c r="I238">
        <v>177</v>
      </c>
      <c r="J238" t="s">
        <v>116</v>
      </c>
      <c r="K238" t="s">
        <v>8877</v>
      </c>
      <c r="L238">
        <v>1</v>
      </c>
      <c r="M238" t="s">
        <v>116</v>
      </c>
      <c r="N238">
        <v>16022000</v>
      </c>
      <c r="O238" t="s">
        <v>92</v>
      </c>
      <c r="P238" t="s">
        <v>14212</v>
      </c>
      <c r="Q238">
        <v>531</v>
      </c>
      <c r="R238">
        <v>18</v>
      </c>
      <c r="S238">
        <v>36310091</v>
      </c>
      <c r="U238" t="s">
        <v>14213</v>
      </c>
      <c r="V238">
        <v>1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54</v>
      </c>
      <c r="AE238" s="2">
        <v>37</v>
      </c>
      <c r="AF238" s="2">
        <v>32</v>
      </c>
      <c r="AG238" s="2">
        <v>60</v>
      </c>
      <c r="AH238" s="2">
        <v>66</v>
      </c>
      <c r="AI238" s="2">
        <v>90</v>
      </c>
      <c r="AJ238" s="2">
        <v>90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91</v>
      </c>
      <c r="BD238" s="2">
        <v>12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4</v>
      </c>
      <c r="BM238" s="2">
        <v>4</v>
      </c>
      <c r="BN238" s="2">
        <v>2</v>
      </c>
      <c r="BO238" s="2">
        <v>4</v>
      </c>
      <c r="BP238" s="2">
        <v>4</v>
      </c>
      <c r="BQ238" s="2">
        <v>3</v>
      </c>
      <c r="BR238" s="2">
        <v>4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2">
        <v>0</v>
      </c>
      <c r="CC238" s="2">
        <v>0</v>
      </c>
      <c r="CD238" s="2">
        <v>0</v>
      </c>
      <c r="CE238" s="2">
        <v>0</v>
      </c>
      <c r="CF238" s="2">
        <v>0</v>
      </c>
      <c r="CG238" s="2">
        <v>0</v>
      </c>
      <c r="CH238" s="2">
        <v>0</v>
      </c>
      <c r="CI238" s="2">
        <v>0</v>
      </c>
      <c r="CJ238" s="2">
        <v>0</v>
      </c>
      <c r="CK238" s="2">
        <v>6</v>
      </c>
      <c r="CL238" s="2">
        <v>3</v>
      </c>
    </row>
    <row r="239" spans="1:90" x14ac:dyDescent="0.25">
      <c r="A239" t="s">
        <v>115</v>
      </c>
      <c r="B239">
        <v>20802</v>
      </c>
      <c r="C239" t="s">
        <v>116</v>
      </c>
      <c r="D239">
        <v>1</v>
      </c>
      <c r="E239">
        <v>8</v>
      </c>
      <c r="F239">
        <v>29762</v>
      </c>
      <c r="G239">
        <v>35029762</v>
      </c>
      <c r="H239" t="s">
        <v>2596</v>
      </c>
      <c r="I239">
        <v>177</v>
      </c>
      <c r="J239" t="s">
        <v>116</v>
      </c>
      <c r="K239" t="s">
        <v>2253</v>
      </c>
      <c r="L239">
        <v>1</v>
      </c>
      <c r="M239" t="s">
        <v>116</v>
      </c>
      <c r="N239">
        <v>16072160</v>
      </c>
      <c r="O239" t="s">
        <v>92</v>
      </c>
      <c r="P239" t="s">
        <v>2597</v>
      </c>
      <c r="Q239">
        <v>22</v>
      </c>
      <c r="R239">
        <v>18</v>
      </c>
      <c r="S239">
        <v>36235655</v>
      </c>
      <c r="U239" t="s">
        <v>2598</v>
      </c>
      <c r="V239">
        <v>1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103</v>
      </c>
      <c r="AE239" s="2">
        <v>71</v>
      </c>
      <c r="AF239" s="2">
        <v>66</v>
      </c>
      <c r="AG239" s="2">
        <v>103</v>
      </c>
      <c r="AH239" s="2">
        <v>80</v>
      </c>
      <c r="AI239" s="2">
        <v>74</v>
      </c>
      <c r="AJ239" s="2">
        <v>74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48</v>
      </c>
      <c r="BD239" s="2">
        <v>0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5</v>
      </c>
      <c r="BM239" s="2">
        <v>2</v>
      </c>
      <c r="BN239" s="2">
        <v>3</v>
      </c>
      <c r="BO239" s="2">
        <v>3</v>
      </c>
      <c r="BP239" s="2">
        <v>2</v>
      </c>
      <c r="BQ239" s="2">
        <v>2</v>
      </c>
      <c r="BR239" s="2">
        <v>2</v>
      </c>
      <c r="BS239" s="2">
        <v>0</v>
      </c>
      <c r="BT239" s="2">
        <v>0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2">
        <v>0</v>
      </c>
      <c r="CC239" s="2">
        <v>0</v>
      </c>
      <c r="CD239" s="2">
        <v>0</v>
      </c>
      <c r="CE239" s="2">
        <v>0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3</v>
      </c>
      <c r="CL239" s="2">
        <v>0</v>
      </c>
    </row>
    <row r="240" spans="1:90" x14ac:dyDescent="0.25">
      <c r="A240" t="s">
        <v>115</v>
      </c>
      <c r="B240">
        <v>20802</v>
      </c>
      <c r="C240" t="s">
        <v>116</v>
      </c>
      <c r="D240">
        <v>1</v>
      </c>
      <c r="E240">
        <v>8</v>
      </c>
      <c r="F240">
        <v>29993</v>
      </c>
      <c r="G240">
        <v>35029993</v>
      </c>
      <c r="H240" t="s">
        <v>18183</v>
      </c>
      <c r="I240">
        <v>211</v>
      </c>
      <c r="J240" t="s">
        <v>5284</v>
      </c>
      <c r="K240" t="s">
        <v>91</v>
      </c>
      <c r="L240">
        <v>1</v>
      </c>
      <c r="M240" t="s">
        <v>5284</v>
      </c>
      <c r="N240">
        <v>16790000</v>
      </c>
      <c r="O240" t="s">
        <v>92</v>
      </c>
      <c r="P240" t="s">
        <v>18184</v>
      </c>
      <c r="Q240">
        <v>640</v>
      </c>
      <c r="R240">
        <v>18</v>
      </c>
      <c r="S240">
        <v>36011299</v>
      </c>
      <c r="U240" t="s">
        <v>18185</v>
      </c>
      <c r="V240">
        <v>1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35</v>
      </c>
      <c r="AE240" s="2">
        <v>18</v>
      </c>
      <c r="AF240" s="2">
        <v>45</v>
      </c>
      <c r="AG240" s="2">
        <v>17</v>
      </c>
      <c r="AH240" s="2">
        <v>33</v>
      </c>
      <c r="AI240" s="2">
        <v>22</v>
      </c>
      <c r="AJ240" s="2">
        <v>28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2</v>
      </c>
      <c r="BM240" s="2">
        <v>2</v>
      </c>
      <c r="BN240" s="2">
        <v>2</v>
      </c>
      <c r="BO240" s="2">
        <v>2</v>
      </c>
      <c r="BP240" s="2">
        <v>1</v>
      </c>
      <c r="BQ240" s="2">
        <v>1</v>
      </c>
      <c r="BR240" s="2">
        <v>1</v>
      </c>
      <c r="BS240" s="2">
        <v>0</v>
      </c>
      <c r="BT240" s="2">
        <v>0</v>
      </c>
      <c r="BU240" s="2">
        <v>0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>
        <v>0</v>
      </c>
      <c r="CB240" s="2">
        <v>0</v>
      </c>
      <c r="CC240" s="2">
        <v>0</v>
      </c>
      <c r="CD240" s="2">
        <v>0</v>
      </c>
      <c r="CE240" s="2">
        <v>0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</row>
    <row r="241" spans="1:90" x14ac:dyDescent="0.25">
      <c r="A241" t="s">
        <v>115</v>
      </c>
      <c r="B241">
        <v>20802</v>
      </c>
      <c r="C241" t="s">
        <v>116</v>
      </c>
      <c r="D241">
        <v>2</v>
      </c>
      <c r="E241">
        <v>15</v>
      </c>
      <c r="F241">
        <v>453973</v>
      </c>
      <c r="G241">
        <v>35453973</v>
      </c>
      <c r="H241" t="s">
        <v>17397</v>
      </c>
      <c r="I241">
        <v>710</v>
      </c>
      <c r="J241" t="s">
        <v>1020</v>
      </c>
      <c r="K241" t="s">
        <v>6904</v>
      </c>
      <c r="L241">
        <v>1</v>
      </c>
      <c r="M241" t="s">
        <v>1020</v>
      </c>
      <c r="N241">
        <v>16880000</v>
      </c>
      <c r="O241" t="s">
        <v>4644</v>
      </c>
      <c r="P241" t="s">
        <v>17398</v>
      </c>
      <c r="Q241" t="s">
        <v>127</v>
      </c>
      <c r="R241">
        <v>18</v>
      </c>
      <c r="S241">
        <v>34012200</v>
      </c>
      <c r="U241" t="s">
        <v>19926</v>
      </c>
      <c r="V241">
        <v>2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34</v>
      </c>
      <c r="AP241" s="2">
        <v>0</v>
      </c>
      <c r="AQ241" s="2">
        <v>0</v>
      </c>
      <c r="AR241" s="2">
        <v>64</v>
      </c>
      <c r="AS241" s="2">
        <v>0</v>
      </c>
      <c r="AT241" s="2">
        <v>0</v>
      </c>
      <c r="AU241" s="2">
        <v>39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0</v>
      </c>
      <c r="BO241" s="2">
        <v>0</v>
      </c>
      <c r="BP241" s="2">
        <v>0</v>
      </c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4</v>
      </c>
      <c r="BX241" s="2">
        <v>0</v>
      </c>
      <c r="BY241" s="2">
        <v>0</v>
      </c>
      <c r="BZ241" s="2">
        <v>4</v>
      </c>
      <c r="CA241" s="2">
        <v>0</v>
      </c>
      <c r="CB241" s="2">
        <v>0</v>
      </c>
      <c r="CC241" s="2">
        <v>2</v>
      </c>
      <c r="CD241" s="2">
        <v>0</v>
      </c>
      <c r="CE241" s="2">
        <v>0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</row>
    <row r="242" spans="1:90" x14ac:dyDescent="0.25">
      <c r="A242" t="s">
        <v>115</v>
      </c>
      <c r="B242">
        <v>20802</v>
      </c>
      <c r="C242" t="s">
        <v>116</v>
      </c>
      <c r="D242">
        <v>1</v>
      </c>
      <c r="E242">
        <v>8</v>
      </c>
      <c r="F242">
        <v>29877</v>
      </c>
      <c r="G242">
        <v>35029877</v>
      </c>
      <c r="H242" t="s">
        <v>12577</v>
      </c>
      <c r="I242">
        <v>177</v>
      </c>
      <c r="J242" t="s">
        <v>116</v>
      </c>
      <c r="K242" t="s">
        <v>2285</v>
      </c>
      <c r="L242">
        <v>1</v>
      </c>
      <c r="M242" t="s">
        <v>116</v>
      </c>
      <c r="N242">
        <v>16021306</v>
      </c>
      <c r="O242" t="s">
        <v>92</v>
      </c>
      <c r="P242" t="s">
        <v>12578</v>
      </c>
      <c r="Q242">
        <v>328</v>
      </c>
      <c r="R242">
        <v>18</v>
      </c>
      <c r="S242">
        <v>36310780</v>
      </c>
      <c r="U242" t="s">
        <v>12579</v>
      </c>
      <c r="V242">
        <v>1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35</v>
      </c>
      <c r="AE242" s="2">
        <v>25</v>
      </c>
      <c r="AF242" s="2">
        <v>20</v>
      </c>
      <c r="AG242" s="2">
        <v>53</v>
      </c>
      <c r="AH242" s="2">
        <v>55</v>
      </c>
      <c r="AI242" s="2">
        <v>49</v>
      </c>
      <c r="AJ242" s="2">
        <v>38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2</v>
      </c>
      <c r="AS242" s="2">
        <v>0</v>
      </c>
      <c r="AT242" s="2">
        <v>0</v>
      </c>
      <c r="AU242" s="2">
        <v>111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101</v>
      </c>
      <c r="BD242" s="2">
        <v>4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3</v>
      </c>
      <c r="BM242" s="2">
        <v>2</v>
      </c>
      <c r="BN242" s="2">
        <v>1</v>
      </c>
      <c r="BO242" s="2">
        <v>3</v>
      </c>
      <c r="BP242" s="2">
        <v>3</v>
      </c>
      <c r="BQ242" s="2">
        <v>3</v>
      </c>
      <c r="BR242" s="2">
        <v>2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2</v>
      </c>
      <c r="CA242" s="2">
        <v>0</v>
      </c>
      <c r="CB242" s="2">
        <v>0</v>
      </c>
      <c r="CC242" s="2">
        <v>4</v>
      </c>
      <c r="CD242" s="2">
        <v>0</v>
      </c>
      <c r="CE242" s="2">
        <v>0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9</v>
      </c>
      <c r="CL242" s="2">
        <v>1</v>
      </c>
    </row>
    <row r="243" spans="1:90" x14ac:dyDescent="0.25">
      <c r="A243" t="s">
        <v>115</v>
      </c>
      <c r="B243">
        <v>20802</v>
      </c>
      <c r="C243" t="s">
        <v>116</v>
      </c>
      <c r="D243">
        <v>1</v>
      </c>
      <c r="E243">
        <v>8</v>
      </c>
      <c r="F243">
        <v>47612</v>
      </c>
      <c r="G243">
        <v>35047612</v>
      </c>
      <c r="H243" t="s">
        <v>10721</v>
      </c>
      <c r="I243">
        <v>177</v>
      </c>
      <c r="J243" t="s">
        <v>116</v>
      </c>
      <c r="K243" t="s">
        <v>10669</v>
      </c>
      <c r="L243">
        <v>1</v>
      </c>
      <c r="M243" t="s">
        <v>116</v>
      </c>
      <c r="N243">
        <v>16087000</v>
      </c>
      <c r="O243" t="s">
        <v>92</v>
      </c>
      <c r="P243" t="s">
        <v>10670</v>
      </c>
      <c r="Q243">
        <v>340</v>
      </c>
      <c r="R243">
        <v>18</v>
      </c>
      <c r="S243">
        <v>36094221</v>
      </c>
      <c r="U243" t="s">
        <v>10722</v>
      </c>
      <c r="V243">
        <v>1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38</v>
      </c>
      <c r="AE243" s="2">
        <v>45</v>
      </c>
      <c r="AF243" s="2">
        <v>33</v>
      </c>
      <c r="AG243" s="2">
        <v>47</v>
      </c>
      <c r="AH243" s="2">
        <v>47</v>
      </c>
      <c r="AI243" s="2">
        <v>58</v>
      </c>
      <c r="AJ243" s="2">
        <v>46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24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19</v>
      </c>
      <c r="BD243" s="2">
        <v>9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1</v>
      </c>
      <c r="BM243" s="2">
        <v>3</v>
      </c>
      <c r="BN243" s="2">
        <v>1</v>
      </c>
      <c r="BO243" s="2">
        <v>3</v>
      </c>
      <c r="BP243" s="2">
        <v>3</v>
      </c>
      <c r="BQ243" s="2">
        <v>3</v>
      </c>
      <c r="BR243" s="2">
        <v>3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2</v>
      </c>
      <c r="CA243" s="2">
        <v>0</v>
      </c>
      <c r="CB243" s="2">
        <v>0</v>
      </c>
      <c r="CC243" s="2">
        <v>0</v>
      </c>
      <c r="CD243" s="2">
        <v>0</v>
      </c>
      <c r="CE243" s="2">
        <v>0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1</v>
      </c>
      <c r="CL243" s="2">
        <v>2</v>
      </c>
    </row>
    <row r="244" spans="1:90" x14ac:dyDescent="0.25">
      <c r="A244" t="s">
        <v>115</v>
      </c>
      <c r="B244">
        <v>20802</v>
      </c>
      <c r="C244" t="s">
        <v>116</v>
      </c>
      <c r="D244">
        <v>1</v>
      </c>
      <c r="E244">
        <v>8</v>
      </c>
      <c r="F244">
        <v>30016</v>
      </c>
      <c r="G244">
        <v>35030016</v>
      </c>
      <c r="H244" t="s">
        <v>10962</v>
      </c>
      <c r="I244">
        <v>177</v>
      </c>
      <c r="J244" t="s">
        <v>116</v>
      </c>
      <c r="K244" t="s">
        <v>136</v>
      </c>
      <c r="L244">
        <v>1</v>
      </c>
      <c r="M244" t="s">
        <v>116</v>
      </c>
      <c r="N244">
        <v>16075070</v>
      </c>
      <c r="O244" t="s">
        <v>92</v>
      </c>
      <c r="P244" t="s">
        <v>10963</v>
      </c>
      <c r="Q244">
        <v>2539</v>
      </c>
      <c r="R244">
        <v>18</v>
      </c>
      <c r="S244">
        <v>36234431</v>
      </c>
      <c r="U244" t="s">
        <v>10964</v>
      </c>
      <c r="V244">
        <v>1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91</v>
      </c>
      <c r="AE244" s="2">
        <v>92</v>
      </c>
      <c r="AF244" s="2">
        <v>85</v>
      </c>
      <c r="AG244" s="2">
        <v>103</v>
      </c>
      <c r="AH244" s="2">
        <v>103</v>
      </c>
      <c r="AI244" s="2">
        <v>118</v>
      </c>
      <c r="AJ244" s="2">
        <v>60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159</v>
      </c>
      <c r="BD244" s="2">
        <v>22</v>
      </c>
      <c r="BE244" s="2">
        <v>0</v>
      </c>
      <c r="BF244" s="2">
        <v>0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4</v>
      </c>
      <c r="BM244" s="2">
        <v>5</v>
      </c>
      <c r="BN244" s="2">
        <v>5</v>
      </c>
      <c r="BO244" s="2">
        <v>6</v>
      </c>
      <c r="BP244" s="2">
        <v>6</v>
      </c>
      <c r="BQ244" s="2">
        <v>6</v>
      </c>
      <c r="BR244" s="2">
        <v>3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2">
        <v>0</v>
      </c>
      <c r="CD244" s="2">
        <v>0</v>
      </c>
      <c r="CE244" s="2">
        <v>0</v>
      </c>
      <c r="CF244" s="2">
        <v>0</v>
      </c>
      <c r="CG244" s="2">
        <v>0</v>
      </c>
      <c r="CH244" s="2">
        <v>0</v>
      </c>
      <c r="CI244" s="2">
        <v>0</v>
      </c>
      <c r="CJ244" s="2">
        <v>0</v>
      </c>
      <c r="CK244" s="2">
        <v>12</v>
      </c>
      <c r="CL244" s="2">
        <v>4</v>
      </c>
    </row>
    <row r="245" spans="1:90" x14ac:dyDescent="0.25">
      <c r="A245" t="s">
        <v>115</v>
      </c>
      <c r="B245">
        <v>20802</v>
      </c>
      <c r="C245" t="s">
        <v>116</v>
      </c>
      <c r="D245">
        <v>1</v>
      </c>
      <c r="E245">
        <v>8</v>
      </c>
      <c r="F245">
        <v>29981</v>
      </c>
      <c r="G245">
        <v>35029981</v>
      </c>
      <c r="H245" t="s">
        <v>7759</v>
      </c>
      <c r="I245">
        <v>710</v>
      </c>
      <c r="J245" t="s">
        <v>1020</v>
      </c>
      <c r="K245" t="s">
        <v>6818</v>
      </c>
      <c r="L245">
        <v>1</v>
      </c>
      <c r="M245" t="s">
        <v>1020</v>
      </c>
      <c r="N245">
        <v>16880000</v>
      </c>
      <c r="O245" t="s">
        <v>92</v>
      </c>
      <c r="P245" t="s">
        <v>7760</v>
      </c>
      <c r="Q245">
        <v>335</v>
      </c>
      <c r="R245">
        <v>18</v>
      </c>
      <c r="S245">
        <v>34011061</v>
      </c>
      <c r="U245" t="s">
        <v>7761</v>
      </c>
      <c r="V245">
        <v>1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49</v>
      </c>
      <c r="AE245" s="2">
        <v>65</v>
      </c>
      <c r="AF245" s="2">
        <v>81</v>
      </c>
      <c r="AG245" s="2">
        <v>101</v>
      </c>
      <c r="AH245" s="2">
        <v>182</v>
      </c>
      <c r="AI245" s="2">
        <v>137</v>
      </c>
      <c r="AJ245" s="2">
        <v>48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131</v>
      </c>
      <c r="AS245" s="2">
        <v>0</v>
      </c>
      <c r="AT245" s="2">
        <v>0</v>
      </c>
      <c r="AU245" s="2">
        <v>147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37</v>
      </c>
      <c r="BD245" s="2">
        <v>7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3</v>
      </c>
      <c r="BM245" s="2">
        <v>4</v>
      </c>
      <c r="BN245" s="2">
        <v>6</v>
      </c>
      <c r="BO245" s="2">
        <v>4</v>
      </c>
      <c r="BP245" s="2">
        <v>6</v>
      </c>
      <c r="BQ245" s="2">
        <v>5</v>
      </c>
      <c r="BR245" s="2">
        <v>2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6</v>
      </c>
      <c r="CA245" s="2">
        <v>0</v>
      </c>
      <c r="CB245" s="2">
        <v>0</v>
      </c>
      <c r="CC245" s="2">
        <v>4</v>
      </c>
      <c r="CD245" s="2">
        <v>0</v>
      </c>
      <c r="CE245" s="2">
        <v>0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3</v>
      </c>
      <c r="CL245" s="2">
        <v>3</v>
      </c>
    </row>
    <row r="246" spans="1:90" x14ac:dyDescent="0.25">
      <c r="A246" t="s">
        <v>115</v>
      </c>
      <c r="B246">
        <v>20802</v>
      </c>
      <c r="C246" t="s">
        <v>116</v>
      </c>
      <c r="D246">
        <v>1</v>
      </c>
      <c r="E246">
        <v>8</v>
      </c>
      <c r="F246">
        <v>29804</v>
      </c>
      <c r="G246">
        <v>35029804</v>
      </c>
      <c r="H246" t="s">
        <v>17312</v>
      </c>
      <c r="I246">
        <v>177</v>
      </c>
      <c r="J246" t="s">
        <v>116</v>
      </c>
      <c r="K246" t="s">
        <v>488</v>
      </c>
      <c r="L246">
        <v>1</v>
      </c>
      <c r="M246" t="s">
        <v>116</v>
      </c>
      <c r="N246">
        <v>16050465</v>
      </c>
      <c r="O246" t="s">
        <v>162</v>
      </c>
      <c r="P246" t="s">
        <v>17313</v>
      </c>
      <c r="Q246">
        <v>500</v>
      </c>
      <c r="R246">
        <v>18</v>
      </c>
      <c r="S246">
        <v>36232607</v>
      </c>
      <c r="U246" t="s">
        <v>17314</v>
      </c>
      <c r="V246">
        <v>1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59</v>
      </c>
      <c r="AE246" s="2">
        <v>34</v>
      </c>
      <c r="AF246" s="2">
        <v>33</v>
      </c>
      <c r="AG246" s="2">
        <v>70</v>
      </c>
      <c r="AH246" s="2">
        <v>149</v>
      </c>
      <c r="AI246" s="2">
        <v>139</v>
      </c>
      <c r="AJ246" s="2">
        <v>177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16</v>
      </c>
      <c r="BD246" s="2"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4</v>
      </c>
      <c r="BM246" s="2">
        <v>2</v>
      </c>
      <c r="BN246" s="2">
        <v>2</v>
      </c>
      <c r="BO246" s="2">
        <v>2</v>
      </c>
      <c r="BP246" s="2">
        <v>6</v>
      </c>
      <c r="BQ246" s="2">
        <v>6</v>
      </c>
      <c r="BR246" s="2">
        <v>6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2">
        <v>0</v>
      </c>
      <c r="CC246" s="2">
        <v>0</v>
      </c>
      <c r="CD246" s="2">
        <v>0</v>
      </c>
      <c r="CE246" s="2">
        <v>0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2</v>
      </c>
      <c r="CL246" s="2">
        <v>0</v>
      </c>
    </row>
    <row r="247" spans="1:90" x14ac:dyDescent="0.25">
      <c r="A247" t="s">
        <v>115</v>
      </c>
      <c r="B247">
        <v>20802</v>
      </c>
      <c r="C247" t="s">
        <v>116</v>
      </c>
      <c r="D247">
        <v>1</v>
      </c>
      <c r="E247">
        <v>8</v>
      </c>
      <c r="F247">
        <v>30041</v>
      </c>
      <c r="G247">
        <v>35030041</v>
      </c>
      <c r="H247" t="s">
        <v>18896</v>
      </c>
      <c r="I247">
        <v>330</v>
      </c>
      <c r="J247" t="s">
        <v>118</v>
      </c>
      <c r="K247" t="s">
        <v>91</v>
      </c>
      <c r="L247">
        <v>1</v>
      </c>
      <c r="M247" t="s">
        <v>118</v>
      </c>
      <c r="N247">
        <v>16700000</v>
      </c>
      <c r="O247" t="s">
        <v>92</v>
      </c>
      <c r="P247" t="s">
        <v>17315</v>
      </c>
      <c r="Q247">
        <v>1100</v>
      </c>
      <c r="R247">
        <v>18</v>
      </c>
      <c r="S247">
        <v>36061860</v>
      </c>
      <c r="U247" t="s">
        <v>14488</v>
      </c>
      <c r="V247">
        <v>1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63</v>
      </c>
      <c r="AE247" s="2">
        <v>39</v>
      </c>
      <c r="AF247" s="2">
        <v>77</v>
      </c>
      <c r="AG247" s="2">
        <v>100</v>
      </c>
      <c r="AH247" s="2">
        <v>118</v>
      </c>
      <c r="AI247" s="2">
        <v>118</v>
      </c>
      <c r="AJ247" s="2">
        <v>129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61</v>
      </c>
      <c r="AS247" s="2">
        <v>0</v>
      </c>
      <c r="AT247" s="2">
        <v>0</v>
      </c>
      <c r="AU247" s="2">
        <v>85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83</v>
      </c>
      <c r="BD247" s="2">
        <v>12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K247" s="2">
        <v>0</v>
      </c>
      <c r="BL247" s="2">
        <v>3</v>
      </c>
      <c r="BM247" s="2">
        <v>4</v>
      </c>
      <c r="BN247" s="2">
        <v>5</v>
      </c>
      <c r="BO247" s="2">
        <v>4</v>
      </c>
      <c r="BP247" s="2">
        <v>8</v>
      </c>
      <c r="BQ247" s="2">
        <v>7</v>
      </c>
      <c r="BR247" s="2">
        <v>6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4</v>
      </c>
      <c r="CA247" s="2">
        <v>0</v>
      </c>
      <c r="CB247" s="2">
        <v>0</v>
      </c>
      <c r="CC247" s="2">
        <v>4</v>
      </c>
      <c r="CD247" s="2">
        <v>0</v>
      </c>
      <c r="CE247" s="2">
        <v>0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5</v>
      </c>
      <c r="CL247" s="2">
        <v>4</v>
      </c>
    </row>
    <row r="248" spans="1:90" x14ac:dyDescent="0.25">
      <c r="A248" t="s">
        <v>115</v>
      </c>
      <c r="B248">
        <v>20501</v>
      </c>
      <c r="C248" t="s">
        <v>1013</v>
      </c>
      <c r="D248">
        <v>1</v>
      </c>
      <c r="E248">
        <v>8</v>
      </c>
      <c r="F248">
        <v>903536</v>
      </c>
      <c r="G248">
        <v>35903536</v>
      </c>
      <c r="H248" t="s">
        <v>18850</v>
      </c>
      <c r="I248">
        <v>441</v>
      </c>
      <c r="J248" t="s">
        <v>1619</v>
      </c>
      <c r="K248" t="s">
        <v>2805</v>
      </c>
      <c r="L248">
        <v>1</v>
      </c>
      <c r="M248" t="s">
        <v>1619</v>
      </c>
      <c r="N248">
        <v>15995042</v>
      </c>
      <c r="O248" t="s">
        <v>92</v>
      </c>
      <c r="P248" t="s">
        <v>18851</v>
      </c>
      <c r="Q248">
        <v>350</v>
      </c>
      <c r="R248">
        <v>16</v>
      </c>
      <c r="S248">
        <v>33821846</v>
      </c>
      <c r="T248">
        <v>33822602</v>
      </c>
      <c r="U248" t="s">
        <v>18852</v>
      </c>
      <c r="V248">
        <v>1</v>
      </c>
      <c r="W248" s="2">
        <v>0</v>
      </c>
      <c r="X248" s="2">
        <v>0</v>
      </c>
      <c r="Y248" s="2">
        <v>100</v>
      </c>
      <c r="Z248" s="2">
        <v>73</v>
      </c>
      <c r="AA248" s="2">
        <v>60</v>
      </c>
      <c r="AB248" s="2">
        <v>80</v>
      </c>
      <c r="AC248" s="2">
        <v>77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42</v>
      </c>
      <c r="BD248" s="2">
        <v>0</v>
      </c>
      <c r="BE248" s="2">
        <v>0</v>
      </c>
      <c r="BF248" s="2">
        <v>0</v>
      </c>
      <c r="BG248" s="2">
        <v>4</v>
      </c>
      <c r="BH248" s="2">
        <v>4</v>
      </c>
      <c r="BI248" s="2">
        <v>3</v>
      </c>
      <c r="BJ248" s="2">
        <v>3</v>
      </c>
      <c r="BK248" s="2">
        <v>4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2">
        <v>0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2</v>
      </c>
      <c r="CL248" s="2">
        <v>0</v>
      </c>
    </row>
    <row r="249" spans="1:90" x14ac:dyDescent="0.25">
      <c r="A249" t="s">
        <v>115</v>
      </c>
      <c r="B249">
        <v>20501</v>
      </c>
      <c r="C249" t="s">
        <v>1013</v>
      </c>
      <c r="D249">
        <v>1</v>
      </c>
      <c r="E249">
        <v>8</v>
      </c>
      <c r="F249">
        <v>22135</v>
      </c>
      <c r="G249">
        <v>35022135</v>
      </c>
      <c r="H249" t="s">
        <v>15291</v>
      </c>
      <c r="I249">
        <v>729</v>
      </c>
      <c r="J249" t="s">
        <v>1014</v>
      </c>
      <c r="K249" t="s">
        <v>91</v>
      </c>
      <c r="L249">
        <v>1</v>
      </c>
      <c r="M249" t="s">
        <v>1014</v>
      </c>
      <c r="N249">
        <v>14835000</v>
      </c>
      <c r="O249" t="s">
        <v>1015</v>
      </c>
      <c r="P249" t="s">
        <v>15292</v>
      </c>
      <c r="Q249" t="s">
        <v>127</v>
      </c>
      <c r="R249">
        <v>16</v>
      </c>
      <c r="S249">
        <v>33481147</v>
      </c>
      <c r="T249">
        <v>33481483</v>
      </c>
      <c r="U249" t="s">
        <v>15293</v>
      </c>
      <c r="V249">
        <v>1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50</v>
      </c>
      <c r="AI249" s="2">
        <v>42</v>
      </c>
      <c r="AJ249" s="2">
        <v>44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3</v>
      </c>
      <c r="BQ249" s="2">
        <v>2</v>
      </c>
      <c r="BR249" s="2">
        <v>2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2">
        <v>0</v>
      </c>
      <c r="CC249" s="2">
        <v>0</v>
      </c>
      <c r="CD249" s="2">
        <v>0</v>
      </c>
      <c r="CE249" s="2">
        <v>0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</row>
    <row r="250" spans="1:90" x14ac:dyDescent="0.25">
      <c r="A250" t="s">
        <v>115</v>
      </c>
      <c r="B250">
        <v>20501</v>
      </c>
      <c r="C250" t="s">
        <v>1013</v>
      </c>
      <c r="D250">
        <v>1</v>
      </c>
      <c r="E250">
        <v>8</v>
      </c>
      <c r="F250">
        <v>907704</v>
      </c>
      <c r="G250">
        <v>35907704</v>
      </c>
      <c r="H250" t="s">
        <v>13604</v>
      </c>
      <c r="I250">
        <v>166</v>
      </c>
      <c r="J250" t="s">
        <v>2769</v>
      </c>
      <c r="K250" t="s">
        <v>13605</v>
      </c>
      <c r="L250">
        <v>1</v>
      </c>
      <c r="M250" t="s">
        <v>2769</v>
      </c>
      <c r="N250">
        <v>14820000</v>
      </c>
      <c r="O250" t="s">
        <v>92</v>
      </c>
      <c r="P250" t="s">
        <v>2561</v>
      </c>
      <c r="Q250" t="s">
        <v>127</v>
      </c>
      <c r="R250">
        <v>16</v>
      </c>
      <c r="S250">
        <v>33922971</v>
      </c>
      <c r="T250">
        <v>33922972</v>
      </c>
      <c r="U250" t="s">
        <v>13606</v>
      </c>
      <c r="V250">
        <v>1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63</v>
      </c>
      <c r="AE250" s="2">
        <v>87</v>
      </c>
      <c r="AF250" s="2">
        <v>101</v>
      </c>
      <c r="AG250" s="2">
        <v>52</v>
      </c>
      <c r="AH250" s="2">
        <v>124</v>
      </c>
      <c r="AI250" s="2">
        <v>94</v>
      </c>
      <c r="AJ250" s="2">
        <v>94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177</v>
      </c>
      <c r="AS250" s="2">
        <v>0</v>
      </c>
      <c r="AT250" s="2">
        <v>0</v>
      </c>
      <c r="AU250" s="2">
        <v>231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77</v>
      </c>
      <c r="BD250" s="2"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5</v>
      </c>
      <c r="BM250" s="2">
        <v>6</v>
      </c>
      <c r="BN250" s="2">
        <v>6</v>
      </c>
      <c r="BO250" s="2">
        <v>2</v>
      </c>
      <c r="BP250" s="2">
        <v>5</v>
      </c>
      <c r="BQ250" s="2">
        <v>4</v>
      </c>
      <c r="BR250" s="2">
        <v>4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6</v>
      </c>
      <c r="CA250" s="2">
        <v>0</v>
      </c>
      <c r="CB250" s="2">
        <v>0</v>
      </c>
      <c r="CC250" s="2">
        <v>9</v>
      </c>
      <c r="CD250" s="2">
        <v>0</v>
      </c>
      <c r="CE250" s="2">
        <v>0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3</v>
      </c>
      <c r="CL250" s="2">
        <v>0</v>
      </c>
    </row>
    <row r="251" spans="1:90" x14ac:dyDescent="0.25">
      <c r="A251" t="s">
        <v>115</v>
      </c>
      <c r="B251">
        <v>20501</v>
      </c>
      <c r="C251" t="s">
        <v>1013</v>
      </c>
      <c r="D251">
        <v>1</v>
      </c>
      <c r="E251">
        <v>8</v>
      </c>
      <c r="F251">
        <v>21921</v>
      </c>
      <c r="G251">
        <v>35021921</v>
      </c>
      <c r="H251" t="s">
        <v>7144</v>
      </c>
      <c r="I251">
        <v>794</v>
      </c>
      <c r="J251" t="s">
        <v>7145</v>
      </c>
      <c r="K251" t="s">
        <v>91</v>
      </c>
      <c r="L251">
        <v>1</v>
      </c>
      <c r="M251" t="s">
        <v>7145</v>
      </c>
      <c r="N251">
        <v>14935000</v>
      </c>
      <c r="P251" t="s">
        <v>7146</v>
      </c>
      <c r="Q251">
        <v>326</v>
      </c>
      <c r="R251">
        <v>16</v>
      </c>
      <c r="S251">
        <v>33491089</v>
      </c>
      <c r="U251" t="s">
        <v>7147</v>
      </c>
      <c r="V251">
        <v>1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33</v>
      </c>
      <c r="AI251" s="2">
        <v>40</v>
      </c>
      <c r="AJ251" s="2">
        <v>23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2</v>
      </c>
      <c r="BQ251" s="2">
        <v>3</v>
      </c>
      <c r="BR251" s="2">
        <v>2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2">
        <v>0</v>
      </c>
      <c r="CC251" s="2">
        <v>0</v>
      </c>
      <c r="CD251" s="2">
        <v>0</v>
      </c>
      <c r="CE251" s="2">
        <v>0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</row>
    <row r="252" spans="1:90" x14ac:dyDescent="0.25">
      <c r="A252" t="s">
        <v>115</v>
      </c>
      <c r="B252">
        <v>20501</v>
      </c>
      <c r="C252" t="s">
        <v>1013</v>
      </c>
      <c r="D252">
        <v>1</v>
      </c>
      <c r="E252">
        <v>8</v>
      </c>
      <c r="F252">
        <v>42778</v>
      </c>
      <c r="G252">
        <v>35042778</v>
      </c>
      <c r="H252" t="s">
        <v>12412</v>
      </c>
      <c r="I252">
        <v>166</v>
      </c>
      <c r="J252" t="s">
        <v>2769</v>
      </c>
      <c r="K252" t="s">
        <v>3128</v>
      </c>
      <c r="L252">
        <v>1</v>
      </c>
      <c r="M252" t="s">
        <v>2769</v>
      </c>
      <c r="N252">
        <v>14820000</v>
      </c>
      <c r="O252" t="s">
        <v>92</v>
      </c>
      <c r="P252" t="s">
        <v>12413</v>
      </c>
      <c r="Q252">
        <v>140</v>
      </c>
      <c r="R252">
        <v>16</v>
      </c>
      <c r="S252">
        <v>33921695</v>
      </c>
      <c r="T252">
        <v>33922973</v>
      </c>
      <c r="U252" t="s">
        <v>12414</v>
      </c>
      <c r="V252">
        <v>1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58</v>
      </c>
      <c r="AE252" s="2">
        <v>65</v>
      </c>
      <c r="AF252" s="2">
        <v>89</v>
      </c>
      <c r="AG252" s="2">
        <v>78</v>
      </c>
      <c r="AH252" s="2">
        <v>81</v>
      </c>
      <c r="AI252" s="2">
        <v>65</v>
      </c>
      <c r="AJ252" s="2">
        <v>71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13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2</v>
      </c>
      <c r="BM252" s="2">
        <v>2</v>
      </c>
      <c r="BN252" s="2">
        <v>6</v>
      </c>
      <c r="BO252" s="2">
        <v>5</v>
      </c>
      <c r="BP252" s="2">
        <v>3</v>
      </c>
      <c r="BQ252" s="2">
        <v>3</v>
      </c>
      <c r="BR252" s="2">
        <v>2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>
        <v>0</v>
      </c>
      <c r="CB252" s="2">
        <v>0</v>
      </c>
      <c r="CC252" s="2">
        <v>0</v>
      </c>
      <c r="CD252" s="2">
        <v>0</v>
      </c>
      <c r="CE252" s="2">
        <v>0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4</v>
      </c>
    </row>
    <row r="253" spans="1:90" x14ac:dyDescent="0.25">
      <c r="A253" t="s">
        <v>115</v>
      </c>
      <c r="B253">
        <v>20501</v>
      </c>
      <c r="C253" t="s">
        <v>1013</v>
      </c>
      <c r="D253">
        <v>1</v>
      </c>
      <c r="E253">
        <v>8</v>
      </c>
      <c r="F253">
        <v>914265</v>
      </c>
      <c r="G253">
        <v>35914265</v>
      </c>
      <c r="H253" t="s">
        <v>17515</v>
      </c>
      <c r="I253">
        <v>181</v>
      </c>
      <c r="J253" t="s">
        <v>1013</v>
      </c>
      <c r="K253" t="s">
        <v>17516</v>
      </c>
      <c r="L253">
        <v>1</v>
      </c>
      <c r="M253" t="s">
        <v>1013</v>
      </c>
      <c r="N253">
        <v>14808212</v>
      </c>
      <c r="O253" t="s">
        <v>102</v>
      </c>
      <c r="P253" t="s">
        <v>17517</v>
      </c>
      <c r="Q253">
        <v>111</v>
      </c>
      <c r="R253">
        <v>16</v>
      </c>
      <c r="S253">
        <v>33223676</v>
      </c>
      <c r="T253">
        <v>33224513</v>
      </c>
      <c r="U253" t="s">
        <v>17518</v>
      </c>
      <c r="V253">
        <v>1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110</v>
      </c>
      <c r="AE253" s="2">
        <v>111</v>
      </c>
      <c r="AF253" s="2">
        <v>98</v>
      </c>
      <c r="AG253" s="2">
        <v>95</v>
      </c>
      <c r="AH253" s="2">
        <v>101</v>
      </c>
      <c r="AI253" s="2">
        <v>143</v>
      </c>
      <c r="AJ253" s="2">
        <v>108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126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81</v>
      </c>
      <c r="BD253" s="2">
        <v>0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6</v>
      </c>
      <c r="BM253" s="2">
        <v>4</v>
      </c>
      <c r="BN253" s="2">
        <v>5</v>
      </c>
      <c r="BO253" s="2">
        <v>5</v>
      </c>
      <c r="BP253" s="2">
        <v>6</v>
      </c>
      <c r="BQ253" s="2">
        <v>8</v>
      </c>
      <c r="BR253" s="2">
        <v>5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2">
        <v>0</v>
      </c>
      <c r="CC253" s="2">
        <v>5</v>
      </c>
      <c r="CD253" s="2">
        <v>0</v>
      </c>
      <c r="CE253" s="2">
        <v>0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5</v>
      </c>
      <c r="CL253" s="2">
        <v>0</v>
      </c>
    </row>
    <row r="254" spans="1:90" x14ac:dyDescent="0.25">
      <c r="A254" t="s">
        <v>115</v>
      </c>
      <c r="B254">
        <v>20501</v>
      </c>
      <c r="C254" t="s">
        <v>1013</v>
      </c>
      <c r="D254">
        <v>1</v>
      </c>
      <c r="E254">
        <v>8</v>
      </c>
      <c r="F254">
        <v>21885</v>
      </c>
      <c r="G254">
        <v>35021885</v>
      </c>
      <c r="H254" t="s">
        <v>7721</v>
      </c>
      <c r="I254">
        <v>181</v>
      </c>
      <c r="J254" t="s">
        <v>1013</v>
      </c>
      <c r="K254" t="s">
        <v>7722</v>
      </c>
      <c r="L254">
        <v>5</v>
      </c>
      <c r="M254" t="s">
        <v>4789</v>
      </c>
      <c r="N254">
        <v>14811230</v>
      </c>
      <c r="O254" t="s">
        <v>102</v>
      </c>
      <c r="P254" t="s">
        <v>7723</v>
      </c>
      <c r="Q254">
        <v>83</v>
      </c>
      <c r="R254">
        <v>16</v>
      </c>
      <c r="S254">
        <v>33372141</v>
      </c>
      <c r="T254">
        <v>33376020</v>
      </c>
      <c r="U254" t="s">
        <v>7724</v>
      </c>
      <c r="V254">
        <v>1</v>
      </c>
      <c r="W254" s="2">
        <v>0</v>
      </c>
      <c r="X254" s="2">
        <v>0</v>
      </c>
      <c r="Y254" s="2">
        <v>55</v>
      </c>
      <c r="Z254" s="2">
        <v>45</v>
      </c>
      <c r="AA254" s="2">
        <v>57</v>
      </c>
      <c r="AB254" s="2">
        <v>49</v>
      </c>
      <c r="AC254" s="2">
        <v>55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2</v>
      </c>
      <c r="BE254" s="2">
        <v>0</v>
      </c>
      <c r="BF254" s="2">
        <v>0</v>
      </c>
      <c r="BG254" s="2">
        <v>2</v>
      </c>
      <c r="BH254" s="2">
        <v>3</v>
      </c>
      <c r="BI254" s="2">
        <v>3</v>
      </c>
      <c r="BJ254" s="2">
        <v>2</v>
      </c>
      <c r="BK254" s="2">
        <v>3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2"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2">
        <v>0</v>
      </c>
      <c r="CC254" s="2">
        <v>0</v>
      </c>
      <c r="CD254" s="2">
        <v>0</v>
      </c>
      <c r="CE254" s="2">
        <v>0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1</v>
      </c>
    </row>
    <row r="255" spans="1:90" x14ac:dyDescent="0.25">
      <c r="A255" t="s">
        <v>115</v>
      </c>
      <c r="B255">
        <v>20501</v>
      </c>
      <c r="C255" t="s">
        <v>1013</v>
      </c>
      <c r="D255">
        <v>1</v>
      </c>
      <c r="E255">
        <v>8</v>
      </c>
      <c r="F255">
        <v>903334</v>
      </c>
      <c r="G255">
        <v>35903334</v>
      </c>
      <c r="H255" t="s">
        <v>14448</v>
      </c>
      <c r="I255">
        <v>181</v>
      </c>
      <c r="J255" t="s">
        <v>1013</v>
      </c>
      <c r="K255" t="s">
        <v>11046</v>
      </c>
      <c r="L255">
        <v>5</v>
      </c>
      <c r="M255" t="s">
        <v>4789</v>
      </c>
      <c r="N255">
        <v>14811424</v>
      </c>
      <c r="O255" t="s">
        <v>92</v>
      </c>
      <c r="P255" t="s">
        <v>14449</v>
      </c>
      <c r="Q255">
        <v>292</v>
      </c>
      <c r="R255">
        <v>16</v>
      </c>
      <c r="S255">
        <v>33372777</v>
      </c>
      <c r="T255">
        <v>33376021</v>
      </c>
      <c r="U255" t="s">
        <v>14450</v>
      </c>
      <c r="V255">
        <v>1</v>
      </c>
      <c r="W255" s="2">
        <v>0</v>
      </c>
      <c r="X255" s="2">
        <v>0</v>
      </c>
      <c r="Y255" s="2">
        <v>120</v>
      </c>
      <c r="Z255" s="2">
        <v>125</v>
      </c>
      <c r="AA255" s="2">
        <v>134</v>
      </c>
      <c r="AB255" s="2">
        <v>89</v>
      </c>
      <c r="AC255" s="2">
        <v>110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7</v>
      </c>
      <c r="BH255" s="2">
        <v>9</v>
      </c>
      <c r="BI255" s="2">
        <v>6</v>
      </c>
      <c r="BJ255" s="2">
        <v>4</v>
      </c>
      <c r="BK255" s="2">
        <v>6</v>
      </c>
      <c r="BL255" s="2">
        <v>0</v>
      </c>
      <c r="BM255" s="2">
        <v>0</v>
      </c>
      <c r="BN255" s="2">
        <v>0</v>
      </c>
      <c r="BO255" s="2">
        <v>0</v>
      </c>
      <c r="BP255" s="2">
        <v>0</v>
      </c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2">
        <v>0</v>
      </c>
      <c r="CC255" s="2">
        <v>0</v>
      </c>
      <c r="CD255" s="2">
        <v>0</v>
      </c>
      <c r="CE255" s="2">
        <v>0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</row>
    <row r="256" spans="1:90" x14ac:dyDescent="0.25">
      <c r="A256" t="s">
        <v>115</v>
      </c>
      <c r="B256">
        <v>20501</v>
      </c>
      <c r="C256" t="s">
        <v>1013</v>
      </c>
      <c r="D256">
        <v>1</v>
      </c>
      <c r="E256">
        <v>8</v>
      </c>
      <c r="F256">
        <v>38982</v>
      </c>
      <c r="G256">
        <v>35038982</v>
      </c>
      <c r="H256" t="s">
        <v>4787</v>
      </c>
      <c r="I256">
        <v>181</v>
      </c>
      <c r="J256" t="s">
        <v>1013</v>
      </c>
      <c r="K256" t="s">
        <v>4788</v>
      </c>
      <c r="L256">
        <v>5</v>
      </c>
      <c r="M256" t="s">
        <v>4789</v>
      </c>
      <c r="N256">
        <v>14810325</v>
      </c>
      <c r="O256" t="s">
        <v>92</v>
      </c>
      <c r="P256" t="s">
        <v>4790</v>
      </c>
      <c r="Q256">
        <v>310</v>
      </c>
      <c r="R256">
        <v>16</v>
      </c>
      <c r="S256">
        <v>33373551</v>
      </c>
      <c r="T256">
        <v>33376022</v>
      </c>
      <c r="U256" t="s">
        <v>4791</v>
      </c>
      <c r="V256">
        <v>1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139</v>
      </c>
      <c r="AE256" s="2">
        <v>141</v>
      </c>
      <c r="AF256" s="2">
        <v>69</v>
      </c>
      <c r="AG256" s="2">
        <v>74</v>
      </c>
      <c r="AH256" s="2">
        <v>88</v>
      </c>
      <c r="AI256" s="2">
        <v>91</v>
      </c>
      <c r="AJ256" s="2">
        <v>68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10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4</v>
      </c>
      <c r="BM256" s="2">
        <v>7</v>
      </c>
      <c r="BN256" s="2">
        <v>4</v>
      </c>
      <c r="BO256" s="2">
        <v>3</v>
      </c>
      <c r="BP256" s="2">
        <v>4</v>
      </c>
      <c r="BQ256" s="2">
        <v>4</v>
      </c>
      <c r="BR256" s="2">
        <v>3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0</v>
      </c>
      <c r="CB256" s="2">
        <v>0</v>
      </c>
      <c r="CC256" s="2">
        <v>0</v>
      </c>
      <c r="CD256" s="2">
        <v>0</v>
      </c>
      <c r="CE256" s="2">
        <v>0</v>
      </c>
      <c r="CF256" s="2">
        <v>0</v>
      </c>
      <c r="CG256" s="2">
        <v>0</v>
      </c>
      <c r="CH256" s="2">
        <v>0</v>
      </c>
      <c r="CI256" s="2">
        <v>0</v>
      </c>
      <c r="CJ256" s="2">
        <v>0</v>
      </c>
      <c r="CK256" s="2">
        <v>0</v>
      </c>
      <c r="CL256" s="2">
        <v>2</v>
      </c>
    </row>
    <row r="257" spans="1:90" x14ac:dyDescent="0.25">
      <c r="A257" t="s">
        <v>115</v>
      </c>
      <c r="B257">
        <v>20501</v>
      </c>
      <c r="C257" t="s">
        <v>1013</v>
      </c>
      <c r="D257">
        <v>1</v>
      </c>
      <c r="E257">
        <v>8</v>
      </c>
      <c r="F257">
        <v>22020</v>
      </c>
      <c r="G257">
        <v>35022020</v>
      </c>
      <c r="H257" t="s">
        <v>4419</v>
      </c>
      <c r="I257">
        <v>181</v>
      </c>
      <c r="J257" t="s">
        <v>1013</v>
      </c>
      <c r="K257" t="s">
        <v>91</v>
      </c>
      <c r="L257">
        <v>1</v>
      </c>
      <c r="M257" t="s">
        <v>1013</v>
      </c>
      <c r="N257">
        <v>14801348</v>
      </c>
      <c r="O257" t="s">
        <v>162</v>
      </c>
      <c r="P257" t="s">
        <v>4420</v>
      </c>
      <c r="Q257">
        <v>771</v>
      </c>
      <c r="R257">
        <v>16</v>
      </c>
      <c r="S257">
        <v>33223341</v>
      </c>
      <c r="U257" t="s">
        <v>4421</v>
      </c>
      <c r="V257">
        <v>1</v>
      </c>
      <c r="W257" s="2">
        <v>0</v>
      </c>
      <c r="X257" s="2">
        <v>0</v>
      </c>
      <c r="Y257" s="2">
        <v>91</v>
      </c>
      <c r="Z257" s="2">
        <v>120</v>
      </c>
      <c r="AA257" s="2">
        <v>90</v>
      </c>
      <c r="AB257" s="2">
        <v>120</v>
      </c>
      <c r="AC257" s="2">
        <v>115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3</v>
      </c>
      <c r="BH257" s="2">
        <v>7</v>
      </c>
      <c r="BI257" s="2">
        <v>4</v>
      </c>
      <c r="BJ257" s="2">
        <v>4</v>
      </c>
      <c r="BK257" s="2">
        <v>6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2">
        <v>0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>
        <v>0</v>
      </c>
      <c r="CB257" s="2">
        <v>0</v>
      </c>
      <c r="CC257" s="2">
        <v>0</v>
      </c>
      <c r="CD257" s="2">
        <v>0</v>
      </c>
      <c r="CE257" s="2">
        <v>0</v>
      </c>
      <c r="CF257" s="2">
        <v>0</v>
      </c>
      <c r="CG257" s="2">
        <v>0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</row>
    <row r="258" spans="1:90" x14ac:dyDescent="0.25">
      <c r="A258" t="s">
        <v>115</v>
      </c>
      <c r="B258">
        <v>20501</v>
      </c>
      <c r="C258" t="s">
        <v>1013</v>
      </c>
      <c r="D258">
        <v>1</v>
      </c>
      <c r="E258">
        <v>8</v>
      </c>
      <c r="F258">
        <v>22159</v>
      </c>
      <c r="G258">
        <v>35022159</v>
      </c>
      <c r="H258" t="s">
        <v>14288</v>
      </c>
      <c r="I258">
        <v>181</v>
      </c>
      <c r="J258" t="s">
        <v>1013</v>
      </c>
      <c r="K258" t="s">
        <v>6148</v>
      </c>
      <c r="L258">
        <v>5</v>
      </c>
      <c r="M258" t="s">
        <v>4789</v>
      </c>
      <c r="N258">
        <v>14810088</v>
      </c>
      <c r="O258" t="s">
        <v>92</v>
      </c>
      <c r="P258" t="s">
        <v>1972</v>
      </c>
      <c r="Q258">
        <v>718</v>
      </c>
      <c r="R258">
        <v>16</v>
      </c>
      <c r="S258">
        <v>33223668</v>
      </c>
      <c r="T258">
        <v>33225927</v>
      </c>
      <c r="U258" t="s">
        <v>17521</v>
      </c>
      <c r="V258">
        <v>1</v>
      </c>
      <c r="W258" s="2">
        <v>0</v>
      </c>
      <c r="X258" s="2">
        <v>0</v>
      </c>
      <c r="Y258" s="2">
        <v>120</v>
      </c>
      <c r="Z258" s="2">
        <v>120</v>
      </c>
      <c r="AA258" s="2">
        <v>146</v>
      </c>
      <c r="AB258" s="2">
        <v>90</v>
      </c>
      <c r="AC258" s="2">
        <v>115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4</v>
      </c>
      <c r="BH258" s="2">
        <v>6</v>
      </c>
      <c r="BI258" s="2">
        <v>7</v>
      </c>
      <c r="BJ258" s="2">
        <v>3</v>
      </c>
      <c r="BK258" s="2">
        <v>6</v>
      </c>
      <c r="BL258" s="2">
        <v>0</v>
      </c>
      <c r="BM258" s="2">
        <v>0</v>
      </c>
      <c r="BN258" s="2">
        <v>0</v>
      </c>
      <c r="BO258" s="2">
        <v>0</v>
      </c>
      <c r="BP258" s="2">
        <v>0</v>
      </c>
      <c r="BQ258" s="2">
        <v>0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2">
        <v>0</v>
      </c>
      <c r="CC258" s="2">
        <v>0</v>
      </c>
      <c r="CD258" s="2">
        <v>0</v>
      </c>
      <c r="CE258" s="2">
        <v>0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</row>
    <row r="259" spans="1:90" x14ac:dyDescent="0.25">
      <c r="A259" t="s">
        <v>115</v>
      </c>
      <c r="B259">
        <v>20501</v>
      </c>
      <c r="C259" t="s">
        <v>1013</v>
      </c>
      <c r="D259">
        <v>1</v>
      </c>
      <c r="E259">
        <v>8</v>
      </c>
      <c r="F259">
        <v>21957</v>
      </c>
      <c r="G259">
        <v>35021957</v>
      </c>
      <c r="H259" t="s">
        <v>3971</v>
      </c>
      <c r="I259">
        <v>181</v>
      </c>
      <c r="J259" t="s">
        <v>1013</v>
      </c>
      <c r="K259" t="s">
        <v>91</v>
      </c>
      <c r="L259">
        <v>1</v>
      </c>
      <c r="M259" t="s">
        <v>1013</v>
      </c>
      <c r="N259">
        <v>14800230</v>
      </c>
      <c r="O259" t="s">
        <v>92</v>
      </c>
      <c r="P259" t="s">
        <v>3972</v>
      </c>
      <c r="Q259">
        <v>277</v>
      </c>
      <c r="R259">
        <v>16</v>
      </c>
      <c r="S259">
        <v>33224918</v>
      </c>
      <c r="T259">
        <v>33331007</v>
      </c>
      <c r="U259" t="s">
        <v>3973</v>
      </c>
      <c r="V259">
        <v>1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37</v>
      </c>
      <c r="AE259" s="2">
        <v>42</v>
      </c>
      <c r="AF259" s="2">
        <v>30</v>
      </c>
      <c r="AG259" s="2">
        <v>45</v>
      </c>
      <c r="AH259" s="2">
        <v>31</v>
      </c>
      <c r="AI259" s="2">
        <v>38</v>
      </c>
      <c r="AJ259" s="2">
        <v>43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74</v>
      </c>
      <c r="BD259" s="2">
        <v>0</v>
      </c>
      <c r="BE259" s="2">
        <v>0</v>
      </c>
      <c r="BF259" s="2">
        <v>0</v>
      </c>
      <c r="BG259" s="2">
        <v>0</v>
      </c>
      <c r="BH259" s="2">
        <v>0</v>
      </c>
      <c r="BI259" s="2">
        <v>0</v>
      </c>
      <c r="BJ259" s="2">
        <v>0</v>
      </c>
      <c r="BK259" s="2">
        <v>0</v>
      </c>
      <c r="BL259" s="2">
        <v>4</v>
      </c>
      <c r="BM259" s="2">
        <v>3</v>
      </c>
      <c r="BN259" s="2">
        <v>2</v>
      </c>
      <c r="BO259" s="2">
        <v>3</v>
      </c>
      <c r="BP259" s="2">
        <v>2</v>
      </c>
      <c r="BQ259" s="2">
        <v>2</v>
      </c>
      <c r="BR259" s="2">
        <v>2</v>
      </c>
      <c r="BS259" s="2">
        <v>0</v>
      </c>
      <c r="BT259" s="2">
        <v>0</v>
      </c>
      <c r="BU259" s="2">
        <v>0</v>
      </c>
      <c r="BV259" s="2">
        <v>0</v>
      </c>
      <c r="BW259" s="2">
        <v>0</v>
      </c>
      <c r="BX259" s="2">
        <v>0</v>
      </c>
      <c r="BY259" s="2">
        <v>0</v>
      </c>
      <c r="BZ259" s="2">
        <v>0</v>
      </c>
      <c r="CA259" s="2">
        <v>0</v>
      </c>
      <c r="CB259" s="2">
        <v>0</v>
      </c>
      <c r="CC259" s="2">
        <v>0</v>
      </c>
      <c r="CD259" s="2">
        <v>0</v>
      </c>
      <c r="CE259" s="2">
        <v>0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6</v>
      </c>
      <c r="CL259" s="2">
        <v>0</v>
      </c>
    </row>
    <row r="260" spans="1:90" x14ac:dyDescent="0.25">
      <c r="A260" t="s">
        <v>115</v>
      </c>
      <c r="B260">
        <v>20501</v>
      </c>
      <c r="C260" t="s">
        <v>1013</v>
      </c>
      <c r="D260">
        <v>1</v>
      </c>
      <c r="E260">
        <v>8</v>
      </c>
      <c r="F260">
        <v>21854</v>
      </c>
      <c r="G260">
        <v>35021854</v>
      </c>
      <c r="H260" t="s">
        <v>5284</v>
      </c>
      <c r="I260">
        <v>181</v>
      </c>
      <c r="J260" t="s">
        <v>1013</v>
      </c>
      <c r="K260" t="s">
        <v>15689</v>
      </c>
      <c r="L260">
        <v>1</v>
      </c>
      <c r="M260" t="s">
        <v>1013</v>
      </c>
      <c r="N260">
        <v>14801310</v>
      </c>
      <c r="O260" t="s">
        <v>92</v>
      </c>
      <c r="P260" t="s">
        <v>17124</v>
      </c>
      <c r="Q260">
        <v>2821</v>
      </c>
      <c r="R260">
        <v>16</v>
      </c>
      <c r="S260">
        <v>33352904</v>
      </c>
      <c r="T260">
        <v>33353808</v>
      </c>
      <c r="U260" t="s">
        <v>17125</v>
      </c>
      <c r="V260">
        <v>1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53</v>
      </c>
      <c r="AE260" s="2">
        <v>131</v>
      </c>
      <c r="AF260" s="2">
        <v>102</v>
      </c>
      <c r="AG260" s="2">
        <v>146</v>
      </c>
      <c r="AH260" s="2">
        <v>289</v>
      </c>
      <c r="AI260" s="2">
        <v>380</v>
      </c>
      <c r="AJ260" s="2">
        <v>420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53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4</v>
      </c>
      <c r="BM260" s="2">
        <v>6</v>
      </c>
      <c r="BN260" s="2">
        <v>5</v>
      </c>
      <c r="BO260" s="2">
        <v>6</v>
      </c>
      <c r="BP260" s="2">
        <v>14</v>
      </c>
      <c r="BQ260" s="2">
        <v>15</v>
      </c>
      <c r="BR260" s="2">
        <v>17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2">
        <v>0</v>
      </c>
      <c r="CC260" s="2">
        <v>0</v>
      </c>
      <c r="CD260" s="2">
        <v>0</v>
      </c>
      <c r="CE260" s="2">
        <v>0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0</v>
      </c>
      <c r="CL260" s="2">
        <v>16</v>
      </c>
    </row>
    <row r="261" spans="1:90" x14ac:dyDescent="0.25">
      <c r="A261" t="s">
        <v>115</v>
      </c>
      <c r="B261">
        <v>20501</v>
      </c>
      <c r="C261" t="s">
        <v>1013</v>
      </c>
      <c r="D261">
        <v>1</v>
      </c>
      <c r="E261">
        <v>8</v>
      </c>
      <c r="F261">
        <v>21866</v>
      </c>
      <c r="G261">
        <v>35021866</v>
      </c>
      <c r="H261" t="s">
        <v>5284</v>
      </c>
      <c r="I261">
        <v>617</v>
      </c>
      <c r="J261" t="s">
        <v>6543</v>
      </c>
      <c r="K261" t="s">
        <v>19858</v>
      </c>
      <c r="L261">
        <v>1</v>
      </c>
      <c r="M261" t="s">
        <v>6543</v>
      </c>
      <c r="N261">
        <v>14825000</v>
      </c>
      <c r="O261" t="s">
        <v>92</v>
      </c>
      <c r="P261" t="s">
        <v>19859</v>
      </c>
      <c r="Q261">
        <v>98</v>
      </c>
      <c r="R261">
        <v>16</v>
      </c>
      <c r="S261">
        <v>33961134</v>
      </c>
      <c r="T261">
        <v>33961595</v>
      </c>
      <c r="U261" t="s">
        <v>6545</v>
      </c>
      <c r="V261">
        <v>1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81</v>
      </c>
      <c r="AE261" s="2">
        <v>60</v>
      </c>
      <c r="AF261" s="2">
        <v>75</v>
      </c>
      <c r="AG261" s="2">
        <v>81</v>
      </c>
      <c r="AH261" s="2">
        <v>98</v>
      </c>
      <c r="AI261" s="2">
        <v>86</v>
      </c>
      <c r="AJ261" s="2">
        <v>92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65</v>
      </c>
      <c r="AS261" s="2">
        <v>0</v>
      </c>
      <c r="AT261" s="2">
        <v>0</v>
      </c>
      <c r="AU261" s="2">
        <v>45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46</v>
      </c>
      <c r="BD261" s="2">
        <v>0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0</v>
      </c>
      <c r="BL261" s="2">
        <v>4</v>
      </c>
      <c r="BM261" s="2">
        <v>4</v>
      </c>
      <c r="BN261" s="2">
        <v>5</v>
      </c>
      <c r="BO261" s="2">
        <v>5</v>
      </c>
      <c r="BP261" s="2">
        <v>4</v>
      </c>
      <c r="BQ261" s="2">
        <v>6</v>
      </c>
      <c r="BR261" s="2">
        <v>4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4</v>
      </c>
      <c r="CA261" s="2">
        <v>0</v>
      </c>
      <c r="CB261" s="2">
        <v>0</v>
      </c>
      <c r="CC261" s="2">
        <v>1</v>
      </c>
      <c r="CD261" s="2">
        <v>0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2">
        <v>2</v>
      </c>
      <c r="CL261" s="2">
        <v>0</v>
      </c>
    </row>
    <row r="262" spans="1:90" x14ac:dyDescent="0.25">
      <c r="A262" t="s">
        <v>115</v>
      </c>
      <c r="B262">
        <v>20501</v>
      </c>
      <c r="C262" t="s">
        <v>1013</v>
      </c>
      <c r="D262">
        <v>2</v>
      </c>
      <c r="E262">
        <v>6</v>
      </c>
      <c r="F262">
        <v>458173</v>
      </c>
      <c r="G262">
        <v>35458173</v>
      </c>
      <c r="H262" t="s">
        <v>18866</v>
      </c>
      <c r="I262">
        <v>166</v>
      </c>
      <c r="J262" t="s">
        <v>2769</v>
      </c>
      <c r="K262" t="s">
        <v>91</v>
      </c>
      <c r="L262">
        <v>1</v>
      </c>
      <c r="M262" t="s">
        <v>2769</v>
      </c>
      <c r="N262">
        <v>14820000</v>
      </c>
      <c r="O262" t="s">
        <v>92</v>
      </c>
      <c r="P262" t="s">
        <v>6068</v>
      </c>
      <c r="Q262">
        <v>549</v>
      </c>
      <c r="R262">
        <v>16</v>
      </c>
      <c r="S262">
        <v>33921335</v>
      </c>
      <c r="U262" t="s">
        <v>6069</v>
      </c>
      <c r="V262">
        <v>1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64</v>
      </c>
      <c r="BD262" s="2">
        <v>0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Q262" s="2">
        <v>0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>
        <v>0</v>
      </c>
      <c r="CB262" s="2">
        <v>0</v>
      </c>
      <c r="CC262" s="2">
        <v>0</v>
      </c>
      <c r="CD262" s="2">
        <v>0</v>
      </c>
      <c r="CE262" s="2">
        <v>0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5</v>
      </c>
      <c r="CL262" s="2">
        <v>0</v>
      </c>
    </row>
    <row r="263" spans="1:90" x14ac:dyDescent="0.25">
      <c r="A263" t="s">
        <v>115</v>
      </c>
      <c r="B263">
        <v>20501</v>
      </c>
      <c r="C263" t="s">
        <v>1013</v>
      </c>
      <c r="D263">
        <v>2</v>
      </c>
      <c r="E263">
        <v>6</v>
      </c>
      <c r="F263">
        <v>447341</v>
      </c>
      <c r="G263">
        <v>35447341</v>
      </c>
      <c r="H263" t="s">
        <v>14107</v>
      </c>
      <c r="I263">
        <v>441</v>
      </c>
      <c r="J263" t="s">
        <v>1619</v>
      </c>
      <c r="K263" t="s">
        <v>91</v>
      </c>
      <c r="L263">
        <v>1</v>
      </c>
      <c r="M263" t="s">
        <v>1619</v>
      </c>
      <c r="N263">
        <v>15990050</v>
      </c>
      <c r="O263" t="s">
        <v>92</v>
      </c>
      <c r="P263" t="s">
        <v>3045</v>
      </c>
      <c r="Q263">
        <v>468</v>
      </c>
      <c r="R263">
        <v>16</v>
      </c>
      <c r="S263">
        <v>33821814</v>
      </c>
      <c r="U263" t="s">
        <v>19862</v>
      </c>
      <c r="V263">
        <v>1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219</v>
      </c>
      <c r="BD263" s="2">
        <v>0</v>
      </c>
      <c r="BE263" s="2">
        <v>0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0</v>
      </c>
      <c r="BO263" s="2">
        <v>0</v>
      </c>
      <c r="BP263" s="2">
        <v>0</v>
      </c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2">
        <v>0</v>
      </c>
      <c r="CC263" s="2">
        <v>0</v>
      </c>
      <c r="CD263" s="2">
        <v>0</v>
      </c>
      <c r="CE263" s="2">
        <v>0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21</v>
      </c>
      <c r="CL263" s="2">
        <v>0</v>
      </c>
    </row>
    <row r="264" spans="1:90" x14ac:dyDescent="0.25">
      <c r="A264" t="s">
        <v>115</v>
      </c>
      <c r="B264">
        <v>20501</v>
      </c>
      <c r="C264" t="s">
        <v>1013</v>
      </c>
      <c r="D264">
        <v>2</v>
      </c>
      <c r="E264">
        <v>6</v>
      </c>
      <c r="F264">
        <v>985314</v>
      </c>
      <c r="G264">
        <v>35985314</v>
      </c>
      <c r="H264" t="s">
        <v>16665</v>
      </c>
      <c r="I264">
        <v>181</v>
      </c>
      <c r="J264" t="s">
        <v>1013</v>
      </c>
      <c r="K264" t="s">
        <v>697</v>
      </c>
      <c r="L264">
        <v>1</v>
      </c>
      <c r="M264" t="s">
        <v>1013</v>
      </c>
      <c r="N264">
        <v>14802384</v>
      </c>
      <c r="O264" t="s">
        <v>102</v>
      </c>
      <c r="P264" t="s">
        <v>13288</v>
      </c>
      <c r="Q264">
        <v>490</v>
      </c>
      <c r="R264">
        <v>16</v>
      </c>
      <c r="S264">
        <v>33353806</v>
      </c>
      <c r="T264">
        <v>33363911</v>
      </c>
      <c r="U264" t="s">
        <v>16666</v>
      </c>
      <c r="V264">
        <v>1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495</v>
      </c>
      <c r="BD264" s="2">
        <v>0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2"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30</v>
      </c>
      <c r="CL264" s="2">
        <v>0</v>
      </c>
    </row>
    <row r="265" spans="1:90" x14ac:dyDescent="0.25">
      <c r="A265" t="s">
        <v>115</v>
      </c>
      <c r="B265">
        <v>20501</v>
      </c>
      <c r="C265" t="s">
        <v>1013</v>
      </c>
      <c r="D265">
        <v>2</v>
      </c>
      <c r="E265">
        <v>6</v>
      </c>
      <c r="F265">
        <v>462020</v>
      </c>
      <c r="G265">
        <v>35462020</v>
      </c>
      <c r="H265" t="s">
        <v>4761</v>
      </c>
      <c r="I265">
        <v>181</v>
      </c>
      <c r="J265" t="s">
        <v>1013</v>
      </c>
      <c r="K265" t="s">
        <v>4762</v>
      </c>
      <c r="L265">
        <v>1</v>
      </c>
      <c r="M265" t="s">
        <v>1013</v>
      </c>
      <c r="N265">
        <v>14806344</v>
      </c>
      <c r="O265" t="s">
        <v>92</v>
      </c>
      <c r="P265" t="s">
        <v>4763</v>
      </c>
      <c r="Q265">
        <v>909</v>
      </c>
      <c r="R265">
        <v>16</v>
      </c>
      <c r="S265">
        <v>33241814</v>
      </c>
      <c r="U265" t="s">
        <v>19863</v>
      </c>
      <c r="V265">
        <v>1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97</v>
      </c>
      <c r="BD265" s="2">
        <v>0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0</v>
      </c>
      <c r="BQ265" s="2">
        <v>0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>
        <v>0</v>
      </c>
      <c r="CB265" s="2">
        <v>0</v>
      </c>
      <c r="CC265" s="2">
        <v>0</v>
      </c>
      <c r="CD265" s="2">
        <v>0</v>
      </c>
      <c r="CE265" s="2">
        <v>0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8</v>
      </c>
      <c r="CL265" s="2">
        <v>0</v>
      </c>
    </row>
    <row r="266" spans="1:90" x14ac:dyDescent="0.25">
      <c r="A266" t="s">
        <v>115</v>
      </c>
      <c r="B266">
        <v>20501</v>
      </c>
      <c r="C266" t="s">
        <v>1013</v>
      </c>
      <c r="D266">
        <v>2</v>
      </c>
      <c r="E266">
        <v>34</v>
      </c>
      <c r="F266">
        <v>559489</v>
      </c>
      <c r="G266">
        <v>35559489</v>
      </c>
      <c r="H266" t="s">
        <v>8744</v>
      </c>
      <c r="I266">
        <v>181</v>
      </c>
      <c r="J266" t="s">
        <v>1013</v>
      </c>
      <c r="K266" t="s">
        <v>8745</v>
      </c>
      <c r="L266">
        <v>1</v>
      </c>
      <c r="M266" t="s">
        <v>1013</v>
      </c>
      <c r="N266">
        <v>14808585</v>
      </c>
      <c r="O266" t="s">
        <v>102</v>
      </c>
      <c r="P266" t="s">
        <v>8746</v>
      </c>
      <c r="Q266">
        <v>145</v>
      </c>
      <c r="R266">
        <v>16</v>
      </c>
      <c r="S266">
        <v>33243117</v>
      </c>
      <c r="U266" t="s">
        <v>17271</v>
      </c>
      <c r="V266">
        <v>1</v>
      </c>
      <c r="W266" s="2">
        <v>0</v>
      </c>
      <c r="X266" s="2">
        <v>0</v>
      </c>
      <c r="Y266" s="2">
        <v>0</v>
      </c>
      <c r="Z266" s="2">
        <v>1</v>
      </c>
      <c r="AA266" s="2">
        <v>0</v>
      </c>
      <c r="AB266" s="2">
        <v>1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1</v>
      </c>
      <c r="BI266" s="2">
        <v>0</v>
      </c>
      <c r="BJ266" s="2">
        <v>1</v>
      </c>
      <c r="BK266" s="2">
        <v>0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2">
        <v>0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2">
        <v>0</v>
      </c>
      <c r="CC266" s="2">
        <v>0</v>
      </c>
      <c r="CD266" s="2">
        <v>0</v>
      </c>
      <c r="CE266" s="2">
        <v>0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</row>
    <row r="267" spans="1:90" x14ac:dyDescent="0.25">
      <c r="A267" t="s">
        <v>115</v>
      </c>
      <c r="B267">
        <v>20501</v>
      </c>
      <c r="C267" t="s">
        <v>1013</v>
      </c>
      <c r="D267">
        <v>2</v>
      </c>
      <c r="E267">
        <v>34</v>
      </c>
      <c r="F267">
        <v>559490</v>
      </c>
      <c r="G267">
        <v>35559490</v>
      </c>
      <c r="H267" t="s">
        <v>8744</v>
      </c>
      <c r="I267">
        <v>181</v>
      </c>
      <c r="J267" t="s">
        <v>1013</v>
      </c>
      <c r="K267" t="s">
        <v>8745</v>
      </c>
      <c r="L267">
        <v>1</v>
      </c>
      <c r="M267" t="s">
        <v>1013</v>
      </c>
      <c r="N267">
        <v>14808585</v>
      </c>
      <c r="O267" t="s">
        <v>102</v>
      </c>
      <c r="P267" t="s">
        <v>8746</v>
      </c>
      <c r="Q267">
        <v>145</v>
      </c>
      <c r="R267">
        <v>16</v>
      </c>
      <c r="S267">
        <v>33242256</v>
      </c>
      <c r="U267" t="s">
        <v>8747</v>
      </c>
      <c r="V267">
        <v>1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16</v>
      </c>
      <c r="AE267" s="2">
        <v>8</v>
      </c>
      <c r="AF267" s="2">
        <v>11</v>
      </c>
      <c r="AG267" s="2">
        <v>19</v>
      </c>
      <c r="AH267" s="2">
        <v>0</v>
      </c>
      <c r="AI267" s="2">
        <v>0</v>
      </c>
      <c r="AJ267" s="2">
        <v>0</v>
      </c>
      <c r="AK267" s="2">
        <v>0</v>
      </c>
      <c r="AL267" s="2">
        <v>23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2</v>
      </c>
      <c r="BM267" s="2">
        <v>2</v>
      </c>
      <c r="BN267" s="2">
        <v>3</v>
      </c>
      <c r="BO267" s="2">
        <v>3</v>
      </c>
      <c r="BP267" s="2">
        <v>0</v>
      </c>
      <c r="BQ267" s="2">
        <v>0</v>
      </c>
      <c r="BR267" s="2">
        <v>0</v>
      </c>
      <c r="BS267" s="2">
        <v>0</v>
      </c>
      <c r="BT267" s="2">
        <v>4</v>
      </c>
      <c r="BU267" s="2">
        <v>0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</row>
    <row r="268" spans="1:90" x14ac:dyDescent="0.25">
      <c r="A268" t="s">
        <v>115</v>
      </c>
      <c r="B268">
        <v>20501</v>
      </c>
      <c r="C268" t="s">
        <v>1013</v>
      </c>
      <c r="D268">
        <v>2</v>
      </c>
      <c r="E268">
        <v>15</v>
      </c>
      <c r="F268">
        <v>454072</v>
      </c>
      <c r="G268">
        <v>35454072</v>
      </c>
      <c r="H268" t="s">
        <v>13316</v>
      </c>
      <c r="I268">
        <v>181</v>
      </c>
      <c r="J268" t="s">
        <v>1013</v>
      </c>
      <c r="K268" t="s">
        <v>13317</v>
      </c>
      <c r="L268">
        <v>1</v>
      </c>
      <c r="M268" t="s">
        <v>1013</v>
      </c>
      <c r="N268">
        <v>14802345</v>
      </c>
      <c r="O268" t="s">
        <v>102</v>
      </c>
      <c r="P268" t="s">
        <v>13318</v>
      </c>
      <c r="Q268">
        <v>590</v>
      </c>
      <c r="R268">
        <v>16</v>
      </c>
      <c r="S268">
        <v>33317190</v>
      </c>
      <c r="U268" t="s">
        <v>19865</v>
      </c>
      <c r="V268">
        <v>1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18</v>
      </c>
      <c r="AS268" s="2">
        <v>0</v>
      </c>
      <c r="AT268" s="2">
        <v>0</v>
      </c>
      <c r="AU268" s="2">
        <v>23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1</v>
      </c>
      <c r="CA268" s="2">
        <v>0</v>
      </c>
      <c r="CB268" s="2">
        <v>0</v>
      </c>
      <c r="CC268" s="2">
        <v>1</v>
      </c>
      <c r="CD268" s="2">
        <v>0</v>
      </c>
      <c r="CE268" s="2">
        <v>0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</row>
    <row r="269" spans="1:90" x14ac:dyDescent="0.25">
      <c r="A269" t="s">
        <v>115</v>
      </c>
      <c r="B269">
        <v>20501</v>
      </c>
      <c r="C269" t="s">
        <v>1013</v>
      </c>
      <c r="D269">
        <v>2</v>
      </c>
      <c r="E269">
        <v>15</v>
      </c>
      <c r="F269">
        <v>453274</v>
      </c>
      <c r="G269">
        <v>35453274</v>
      </c>
      <c r="H269" t="s">
        <v>8519</v>
      </c>
      <c r="I269">
        <v>181</v>
      </c>
      <c r="J269" t="s">
        <v>1013</v>
      </c>
      <c r="K269" t="s">
        <v>1791</v>
      </c>
      <c r="L269">
        <v>1</v>
      </c>
      <c r="M269" t="s">
        <v>1013</v>
      </c>
      <c r="N269">
        <v>14810970</v>
      </c>
      <c r="P269" t="s">
        <v>8520</v>
      </c>
      <c r="Q269">
        <v>250</v>
      </c>
      <c r="R269">
        <v>16</v>
      </c>
      <c r="S269">
        <v>33391914</v>
      </c>
      <c r="T269">
        <v>33393520</v>
      </c>
      <c r="U269" t="s">
        <v>19864</v>
      </c>
      <c r="V269">
        <v>2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16</v>
      </c>
      <c r="AP269" s="2">
        <v>0</v>
      </c>
      <c r="AQ269" s="2">
        <v>0</v>
      </c>
      <c r="AR269" s="2">
        <v>34</v>
      </c>
      <c r="AS269" s="2">
        <v>0</v>
      </c>
      <c r="AT269" s="2">
        <v>0</v>
      </c>
      <c r="AU269" s="2">
        <v>45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2">
        <v>0</v>
      </c>
      <c r="BK269" s="2">
        <v>0</v>
      </c>
      <c r="BL269" s="2">
        <v>0</v>
      </c>
      <c r="BM269" s="2">
        <v>0</v>
      </c>
      <c r="BN269" s="2">
        <v>0</v>
      </c>
      <c r="BO269" s="2">
        <v>0</v>
      </c>
      <c r="BP269" s="2">
        <v>0</v>
      </c>
      <c r="BQ269" s="2">
        <v>0</v>
      </c>
      <c r="BR269" s="2">
        <v>0</v>
      </c>
      <c r="BS269" s="2">
        <v>0</v>
      </c>
      <c r="BT269" s="2">
        <v>0</v>
      </c>
      <c r="BU269" s="2">
        <v>0</v>
      </c>
      <c r="BV269" s="2">
        <v>0</v>
      </c>
      <c r="BW269" s="2">
        <v>1</v>
      </c>
      <c r="BX269" s="2">
        <v>0</v>
      </c>
      <c r="BY269" s="2">
        <v>0</v>
      </c>
      <c r="BZ269" s="2">
        <v>1</v>
      </c>
      <c r="CA269" s="2">
        <v>0</v>
      </c>
      <c r="CB269" s="2">
        <v>0</v>
      </c>
      <c r="CC269" s="2">
        <v>1</v>
      </c>
      <c r="CD269" s="2">
        <v>0</v>
      </c>
      <c r="CE269" s="2">
        <v>0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</row>
    <row r="270" spans="1:90" x14ac:dyDescent="0.25">
      <c r="A270" t="s">
        <v>115</v>
      </c>
      <c r="B270">
        <v>20501</v>
      </c>
      <c r="C270" t="s">
        <v>1013</v>
      </c>
      <c r="D270">
        <v>1</v>
      </c>
      <c r="E270">
        <v>8</v>
      </c>
      <c r="F270">
        <v>24958</v>
      </c>
      <c r="G270">
        <v>35024958</v>
      </c>
      <c r="H270" t="s">
        <v>4340</v>
      </c>
      <c r="I270">
        <v>441</v>
      </c>
      <c r="J270" t="s">
        <v>1619</v>
      </c>
      <c r="K270" t="s">
        <v>1620</v>
      </c>
      <c r="L270">
        <v>1</v>
      </c>
      <c r="M270" t="s">
        <v>1619</v>
      </c>
      <c r="N270">
        <v>15997018</v>
      </c>
      <c r="O270" t="s">
        <v>92</v>
      </c>
      <c r="P270" t="s">
        <v>4341</v>
      </c>
      <c r="Q270">
        <v>874</v>
      </c>
      <c r="R270">
        <v>16</v>
      </c>
      <c r="S270">
        <v>33821472</v>
      </c>
      <c r="T270">
        <v>33821967</v>
      </c>
      <c r="U270" t="s">
        <v>4342</v>
      </c>
      <c r="V270">
        <v>1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97</v>
      </c>
      <c r="AE270" s="2">
        <v>98</v>
      </c>
      <c r="AF270" s="2">
        <v>91</v>
      </c>
      <c r="AG270" s="2">
        <v>121</v>
      </c>
      <c r="AH270" s="2">
        <v>155</v>
      </c>
      <c r="AI270" s="2">
        <v>50</v>
      </c>
      <c r="AJ270" s="2">
        <v>97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K270" s="2">
        <v>0</v>
      </c>
      <c r="BL270" s="2">
        <v>4</v>
      </c>
      <c r="BM270" s="2">
        <v>4</v>
      </c>
      <c r="BN270" s="2">
        <v>4</v>
      </c>
      <c r="BO270" s="2">
        <v>5</v>
      </c>
      <c r="BP270" s="2">
        <v>8</v>
      </c>
      <c r="BQ270" s="2">
        <v>3</v>
      </c>
      <c r="BR270" s="2">
        <v>4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2">
        <v>0</v>
      </c>
      <c r="CC270" s="2">
        <v>0</v>
      </c>
      <c r="CD270" s="2">
        <v>0</v>
      </c>
      <c r="CE270" s="2">
        <v>0</v>
      </c>
      <c r="CF270" s="2">
        <v>0</v>
      </c>
      <c r="CG270" s="2">
        <v>0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</row>
    <row r="271" spans="1:90" x14ac:dyDescent="0.25">
      <c r="A271" t="s">
        <v>115</v>
      </c>
      <c r="B271">
        <v>20501</v>
      </c>
      <c r="C271" t="s">
        <v>1013</v>
      </c>
      <c r="D271">
        <v>1</v>
      </c>
      <c r="E271">
        <v>8</v>
      </c>
      <c r="F271">
        <v>21830</v>
      </c>
      <c r="G271">
        <v>35021830</v>
      </c>
      <c r="H271" t="s">
        <v>6067</v>
      </c>
      <c r="I271">
        <v>166</v>
      </c>
      <c r="J271" t="s">
        <v>2769</v>
      </c>
      <c r="K271" t="s">
        <v>91</v>
      </c>
      <c r="L271">
        <v>1</v>
      </c>
      <c r="M271" t="s">
        <v>2769</v>
      </c>
      <c r="N271">
        <v>14820000</v>
      </c>
      <c r="O271" t="s">
        <v>92</v>
      </c>
      <c r="P271" t="s">
        <v>6068</v>
      </c>
      <c r="Q271">
        <v>549</v>
      </c>
      <c r="R271">
        <v>16</v>
      </c>
      <c r="S271">
        <v>33921335</v>
      </c>
      <c r="T271">
        <v>33922985</v>
      </c>
      <c r="U271" t="s">
        <v>6069</v>
      </c>
      <c r="V271">
        <v>1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42</v>
      </c>
      <c r="AE271" s="2">
        <v>43</v>
      </c>
      <c r="AF271" s="2">
        <v>50</v>
      </c>
      <c r="AG271" s="2">
        <v>38</v>
      </c>
      <c r="AH271" s="2">
        <v>270</v>
      </c>
      <c r="AI271" s="2">
        <v>271</v>
      </c>
      <c r="AJ271" s="2">
        <v>230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2</v>
      </c>
      <c r="BM271" s="2">
        <v>3</v>
      </c>
      <c r="BN271" s="2">
        <v>3</v>
      </c>
      <c r="BO271" s="2">
        <v>2</v>
      </c>
      <c r="BP271" s="2">
        <v>9</v>
      </c>
      <c r="BQ271" s="2">
        <v>11</v>
      </c>
      <c r="BR271" s="2">
        <v>7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2">
        <v>0</v>
      </c>
      <c r="CC271" s="2">
        <v>0</v>
      </c>
      <c r="CD271" s="2">
        <v>0</v>
      </c>
      <c r="CE271" s="2">
        <v>0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</row>
    <row r="272" spans="1:90" x14ac:dyDescent="0.25">
      <c r="A272" t="s">
        <v>115</v>
      </c>
      <c r="B272">
        <v>20501</v>
      </c>
      <c r="C272" t="s">
        <v>1013</v>
      </c>
      <c r="D272">
        <v>1</v>
      </c>
      <c r="E272">
        <v>8</v>
      </c>
      <c r="F272">
        <v>21994</v>
      </c>
      <c r="G272">
        <v>35021994</v>
      </c>
      <c r="H272" t="s">
        <v>6550</v>
      </c>
      <c r="I272">
        <v>181</v>
      </c>
      <c r="J272" t="s">
        <v>1013</v>
      </c>
      <c r="K272" t="s">
        <v>6148</v>
      </c>
      <c r="L272">
        <v>5</v>
      </c>
      <c r="M272" t="s">
        <v>4789</v>
      </c>
      <c r="N272">
        <v>14810165</v>
      </c>
      <c r="O272" t="s">
        <v>92</v>
      </c>
      <c r="P272" t="s">
        <v>6551</v>
      </c>
      <c r="Q272">
        <v>1470</v>
      </c>
      <c r="R272">
        <v>16</v>
      </c>
      <c r="S272">
        <v>33374686</v>
      </c>
      <c r="T272">
        <v>33376023</v>
      </c>
      <c r="U272" t="s">
        <v>6552</v>
      </c>
      <c r="V272">
        <v>1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92</v>
      </c>
      <c r="AE272" s="2">
        <v>100</v>
      </c>
      <c r="AF272" s="2">
        <v>58</v>
      </c>
      <c r="AG272" s="2">
        <v>72</v>
      </c>
      <c r="AH272" s="2">
        <v>91</v>
      </c>
      <c r="AI272" s="2">
        <v>98</v>
      </c>
      <c r="AJ272" s="2">
        <v>68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249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0</v>
      </c>
      <c r="BK272" s="2">
        <v>0</v>
      </c>
      <c r="BL272" s="2">
        <v>4</v>
      </c>
      <c r="BM272" s="2">
        <v>4</v>
      </c>
      <c r="BN272" s="2">
        <v>3</v>
      </c>
      <c r="BO272" s="2">
        <v>2</v>
      </c>
      <c r="BP272" s="2">
        <v>3</v>
      </c>
      <c r="BQ272" s="2">
        <v>3</v>
      </c>
      <c r="BR272" s="2">
        <v>2</v>
      </c>
      <c r="BS272" s="2">
        <v>0</v>
      </c>
      <c r="BT272" s="2">
        <v>0</v>
      </c>
      <c r="BU272" s="2">
        <v>0</v>
      </c>
      <c r="BV272" s="2">
        <v>0</v>
      </c>
      <c r="BW272" s="2">
        <v>0</v>
      </c>
      <c r="BX272" s="2">
        <v>0</v>
      </c>
      <c r="BY272" s="2">
        <v>0</v>
      </c>
      <c r="BZ272" s="2">
        <v>0</v>
      </c>
      <c r="CA272" s="2">
        <v>0</v>
      </c>
      <c r="CB272" s="2">
        <v>0</v>
      </c>
      <c r="CC272" s="2">
        <v>7</v>
      </c>
      <c r="CD272" s="2">
        <v>0</v>
      </c>
      <c r="CE272" s="2">
        <v>0</v>
      </c>
      <c r="CF272" s="2">
        <v>0</v>
      </c>
      <c r="CG272" s="2">
        <v>0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</row>
    <row r="273" spans="1:90" x14ac:dyDescent="0.25">
      <c r="A273" t="s">
        <v>115</v>
      </c>
      <c r="B273">
        <v>20501</v>
      </c>
      <c r="C273" t="s">
        <v>1013</v>
      </c>
      <c r="D273">
        <v>1</v>
      </c>
      <c r="E273">
        <v>8</v>
      </c>
      <c r="F273">
        <v>49633</v>
      </c>
      <c r="G273">
        <v>35049633</v>
      </c>
      <c r="H273" t="s">
        <v>14170</v>
      </c>
      <c r="I273">
        <v>441</v>
      </c>
      <c r="J273" t="s">
        <v>1619</v>
      </c>
      <c r="K273" t="s">
        <v>2138</v>
      </c>
      <c r="L273">
        <v>1</v>
      </c>
      <c r="M273" t="s">
        <v>1619</v>
      </c>
      <c r="N273">
        <v>15990524</v>
      </c>
      <c r="O273" t="s">
        <v>92</v>
      </c>
      <c r="P273" t="s">
        <v>14171</v>
      </c>
      <c r="Q273">
        <v>249</v>
      </c>
      <c r="R273">
        <v>16</v>
      </c>
      <c r="S273">
        <v>33824851</v>
      </c>
      <c r="T273">
        <v>33828024</v>
      </c>
      <c r="U273" t="s">
        <v>14172</v>
      </c>
      <c r="V273">
        <v>1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67</v>
      </c>
      <c r="AE273" s="2">
        <v>95</v>
      </c>
      <c r="AF273" s="2">
        <v>64</v>
      </c>
      <c r="AG273" s="2">
        <v>72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0</v>
      </c>
      <c r="BL273" s="2">
        <v>2</v>
      </c>
      <c r="BM273" s="2">
        <v>5</v>
      </c>
      <c r="BN273" s="2">
        <v>3</v>
      </c>
      <c r="BO273" s="2">
        <v>3</v>
      </c>
      <c r="BP273" s="2">
        <v>0</v>
      </c>
      <c r="BQ273" s="2"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2">
        <v>0</v>
      </c>
      <c r="CC273" s="2">
        <v>0</v>
      </c>
      <c r="CD273" s="2">
        <v>0</v>
      </c>
      <c r="CE273" s="2">
        <v>0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</row>
    <row r="274" spans="1:90" x14ac:dyDescent="0.25">
      <c r="A274" t="s">
        <v>115</v>
      </c>
      <c r="B274">
        <v>20501</v>
      </c>
      <c r="C274" t="s">
        <v>1013</v>
      </c>
      <c r="D274">
        <v>1</v>
      </c>
      <c r="E274">
        <v>8</v>
      </c>
      <c r="F274">
        <v>46085</v>
      </c>
      <c r="G274">
        <v>35046085</v>
      </c>
      <c r="H274" t="s">
        <v>12938</v>
      </c>
      <c r="I274">
        <v>181</v>
      </c>
      <c r="J274" t="s">
        <v>1013</v>
      </c>
      <c r="K274" t="s">
        <v>4762</v>
      </c>
      <c r="L274">
        <v>1</v>
      </c>
      <c r="M274" t="s">
        <v>1013</v>
      </c>
      <c r="N274">
        <v>14806303</v>
      </c>
      <c r="O274" t="s">
        <v>92</v>
      </c>
      <c r="P274" t="s">
        <v>12939</v>
      </c>
      <c r="Q274" t="s">
        <v>127</v>
      </c>
      <c r="R274">
        <v>16</v>
      </c>
      <c r="S274">
        <v>33241609</v>
      </c>
      <c r="T274">
        <v>33244692</v>
      </c>
      <c r="U274" t="s">
        <v>12940</v>
      </c>
      <c r="V274">
        <v>1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103</v>
      </c>
      <c r="AE274" s="2">
        <v>107</v>
      </c>
      <c r="AF274" s="2">
        <v>73</v>
      </c>
      <c r="AG274" s="2">
        <v>104</v>
      </c>
      <c r="AH274" s="2">
        <v>106</v>
      </c>
      <c r="AI274" s="2">
        <v>85</v>
      </c>
      <c r="AJ274" s="2">
        <v>69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4</v>
      </c>
      <c r="BM274" s="2">
        <v>6</v>
      </c>
      <c r="BN274" s="2">
        <v>4</v>
      </c>
      <c r="BO274" s="2">
        <v>6</v>
      </c>
      <c r="BP274" s="2">
        <v>6</v>
      </c>
      <c r="BQ274" s="2">
        <v>4</v>
      </c>
      <c r="BR274" s="2">
        <v>3</v>
      </c>
      <c r="BS274" s="2">
        <v>0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2">
        <v>0</v>
      </c>
      <c r="CC274" s="2">
        <v>0</v>
      </c>
      <c r="CD274" s="2">
        <v>0</v>
      </c>
      <c r="CE274" s="2">
        <v>0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</row>
    <row r="275" spans="1:90" x14ac:dyDescent="0.25">
      <c r="A275" t="s">
        <v>115</v>
      </c>
      <c r="B275">
        <v>20501</v>
      </c>
      <c r="C275" t="s">
        <v>1013</v>
      </c>
      <c r="D275">
        <v>1</v>
      </c>
      <c r="E275">
        <v>8</v>
      </c>
      <c r="F275">
        <v>919408</v>
      </c>
      <c r="G275">
        <v>35919408</v>
      </c>
      <c r="H275" t="s">
        <v>14714</v>
      </c>
      <c r="I275">
        <v>441</v>
      </c>
      <c r="J275" t="s">
        <v>1619</v>
      </c>
      <c r="K275" t="s">
        <v>3288</v>
      </c>
      <c r="L275">
        <v>1</v>
      </c>
      <c r="M275" t="s">
        <v>1619</v>
      </c>
      <c r="N275">
        <v>15997156</v>
      </c>
      <c r="O275" t="s">
        <v>102</v>
      </c>
      <c r="P275" t="s">
        <v>14715</v>
      </c>
      <c r="Q275">
        <v>938</v>
      </c>
      <c r="R275">
        <v>16</v>
      </c>
      <c r="S275">
        <v>33826605</v>
      </c>
      <c r="T275">
        <v>33828025</v>
      </c>
      <c r="U275" t="s">
        <v>14716</v>
      </c>
      <c r="V275">
        <v>1</v>
      </c>
      <c r="W275" s="2">
        <v>0</v>
      </c>
      <c r="X275" s="2">
        <v>0</v>
      </c>
      <c r="Y275" s="2">
        <v>53</v>
      </c>
      <c r="Z275" s="2">
        <v>41</v>
      </c>
      <c r="AA275" s="2">
        <v>52</v>
      </c>
      <c r="AB275" s="2">
        <v>47</v>
      </c>
      <c r="AC275" s="2">
        <v>56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1</v>
      </c>
      <c r="BE275" s="2">
        <v>0</v>
      </c>
      <c r="BF275" s="2">
        <v>0</v>
      </c>
      <c r="BG275" s="2">
        <v>3</v>
      </c>
      <c r="BH275" s="2">
        <v>3</v>
      </c>
      <c r="BI275" s="2">
        <v>2</v>
      </c>
      <c r="BJ275" s="2">
        <v>3</v>
      </c>
      <c r="BK275" s="2">
        <v>2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2">
        <v>0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2">
        <v>0</v>
      </c>
      <c r="CD275" s="2">
        <v>0</v>
      </c>
      <c r="CE275" s="2">
        <v>0</v>
      </c>
      <c r="CF275" s="2">
        <v>0</v>
      </c>
      <c r="CG275" s="2">
        <v>0</v>
      </c>
      <c r="CH275" s="2">
        <v>0</v>
      </c>
      <c r="CI275" s="2">
        <v>0</v>
      </c>
      <c r="CJ275" s="2">
        <v>0</v>
      </c>
      <c r="CK275" s="2">
        <v>0</v>
      </c>
      <c r="CL275" s="2">
        <v>1</v>
      </c>
    </row>
    <row r="276" spans="1:90" x14ac:dyDescent="0.25">
      <c r="A276" t="s">
        <v>115</v>
      </c>
      <c r="B276">
        <v>20501</v>
      </c>
      <c r="C276" t="s">
        <v>1013</v>
      </c>
      <c r="D276">
        <v>1</v>
      </c>
      <c r="E276">
        <v>8</v>
      </c>
      <c r="F276">
        <v>21969</v>
      </c>
      <c r="G276">
        <v>35021969</v>
      </c>
      <c r="H276" t="s">
        <v>9422</v>
      </c>
      <c r="I276">
        <v>181</v>
      </c>
      <c r="J276" t="s">
        <v>1013</v>
      </c>
      <c r="K276" t="s">
        <v>4314</v>
      </c>
      <c r="L276">
        <v>1</v>
      </c>
      <c r="M276" t="s">
        <v>1013</v>
      </c>
      <c r="N276">
        <v>14800410</v>
      </c>
      <c r="O276" t="s">
        <v>102</v>
      </c>
      <c r="P276" t="s">
        <v>8647</v>
      </c>
      <c r="Q276">
        <v>905</v>
      </c>
      <c r="R276">
        <v>16</v>
      </c>
      <c r="S276">
        <v>33224915</v>
      </c>
      <c r="T276">
        <v>33322548</v>
      </c>
      <c r="U276" t="s">
        <v>9423</v>
      </c>
      <c r="V276">
        <v>1</v>
      </c>
      <c r="W276" s="2">
        <v>0</v>
      </c>
      <c r="X276" s="2">
        <v>0</v>
      </c>
      <c r="Y276" s="2">
        <v>92</v>
      </c>
      <c r="Z276" s="2">
        <v>101</v>
      </c>
      <c r="AA276" s="2">
        <v>88</v>
      </c>
      <c r="AB276" s="2">
        <v>71</v>
      </c>
      <c r="AC276" s="2">
        <v>77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5</v>
      </c>
      <c r="BH276" s="2">
        <v>5</v>
      </c>
      <c r="BI276" s="2">
        <v>6</v>
      </c>
      <c r="BJ276" s="2">
        <v>3</v>
      </c>
      <c r="BK276" s="2">
        <v>5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2">
        <v>0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2">
        <v>0</v>
      </c>
      <c r="CC276" s="2">
        <v>0</v>
      </c>
      <c r="CD276" s="2">
        <v>0</v>
      </c>
      <c r="CE276" s="2">
        <v>0</v>
      </c>
      <c r="CF276" s="2">
        <v>0</v>
      </c>
      <c r="CG276" s="2">
        <v>0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</row>
    <row r="277" spans="1:90" x14ac:dyDescent="0.25">
      <c r="A277" t="s">
        <v>115</v>
      </c>
      <c r="B277">
        <v>20501</v>
      </c>
      <c r="C277" t="s">
        <v>1013</v>
      </c>
      <c r="D277">
        <v>1</v>
      </c>
      <c r="E277">
        <v>8</v>
      </c>
      <c r="F277">
        <v>22081</v>
      </c>
      <c r="G277">
        <v>35022081</v>
      </c>
      <c r="H277" t="s">
        <v>9425</v>
      </c>
      <c r="I277">
        <v>181</v>
      </c>
      <c r="J277" t="s">
        <v>1013</v>
      </c>
      <c r="K277" t="s">
        <v>6148</v>
      </c>
      <c r="L277">
        <v>5</v>
      </c>
      <c r="M277" t="s">
        <v>4789</v>
      </c>
      <c r="N277">
        <v>14810112</v>
      </c>
      <c r="O277" t="s">
        <v>92</v>
      </c>
      <c r="P277" t="s">
        <v>6846</v>
      </c>
      <c r="Q277">
        <v>1450</v>
      </c>
      <c r="R277">
        <v>16</v>
      </c>
      <c r="S277">
        <v>33225151</v>
      </c>
      <c r="T277">
        <v>33331452</v>
      </c>
      <c r="U277" t="s">
        <v>9426</v>
      </c>
      <c r="V277">
        <v>1</v>
      </c>
      <c r="W277" s="2">
        <v>0</v>
      </c>
      <c r="X277" s="2">
        <v>0</v>
      </c>
      <c r="Y277" s="2">
        <v>80</v>
      </c>
      <c r="Z277" s="2">
        <v>105</v>
      </c>
      <c r="AA277" s="2">
        <v>113</v>
      </c>
      <c r="AB277" s="2">
        <v>80</v>
      </c>
      <c r="AC277" s="2">
        <v>107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4</v>
      </c>
      <c r="BH277" s="2">
        <v>4</v>
      </c>
      <c r="BI277" s="2">
        <v>5</v>
      </c>
      <c r="BJ277" s="2">
        <v>4</v>
      </c>
      <c r="BK277" s="2">
        <v>4</v>
      </c>
      <c r="BL277" s="2">
        <v>0</v>
      </c>
      <c r="BM277" s="2">
        <v>0</v>
      </c>
      <c r="BN277" s="2">
        <v>0</v>
      </c>
      <c r="BO277" s="2">
        <v>0</v>
      </c>
      <c r="BP277" s="2">
        <v>0</v>
      </c>
      <c r="BQ277" s="2">
        <v>0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2">
        <v>0</v>
      </c>
      <c r="CC277" s="2">
        <v>0</v>
      </c>
      <c r="CD277" s="2">
        <v>0</v>
      </c>
      <c r="CE277" s="2">
        <v>0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</row>
    <row r="278" spans="1:90" x14ac:dyDescent="0.25">
      <c r="A278" t="s">
        <v>115</v>
      </c>
      <c r="B278">
        <v>20501</v>
      </c>
      <c r="C278" t="s">
        <v>1013</v>
      </c>
      <c r="D278">
        <v>1</v>
      </c>
      <c r="E278">
        <v>8</v>
      </c>
      <c r="F278">
        <v>21908</v>
      </c>
      <c r="G278">
        <v>35021908</v>
      </c>
      <c r="H278" t="s">
        <v>4120</v>
      </c>
      <c r="I278">
        <v>787</v>
      </c>
      <c r="J278" t="s">
        <v>4121</v>
      </c>
      <c r="K278" t="s">
        <v>91</v>
      </c>
      <c r="L278">
        <v>1</v>
      </c>
      <c r="M278" t="s">
        <v>4121</v>
      </c>
      <c r="N278">
        <v>14813000</v>
      </c>
      <c r="O278" t="s">
        <v>591</v>
      </c>
      <c r="P278" t="s">
        <v>4122</v>
      </c>
      <c r="Q278">
        <v>232</v>
      </c>
      <c r="R278">
        <v>16</v>
      </c>
      <c r="S278">
        <v>33081133</v>
      </c>
      <c r="T278">
        <v>33081519</v>
      </c>
      <c r="U278" t="s">
        <v>4123</v>
      </c>
      <c r="V278">
        <v>1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65</v>
      </c>
      <c r="AE278" s="2">
        <v>50</v>
      </c>
      <c r="AF278" s="2">
        <v>61</v>
      </c>
      <c r="AG278" s="2">
        <v>84</v>
      </c>
      <c r="AH278" s="2">
        <v>85</v>
      </c>
      <c r="AI278" s="2">
        <v>55</v>
      </c>
      <c r="AJ278" s="2">
        <v>35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40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0</v>
      </c>
      <c r="BI278" s="2">
        <v>0</v>
      </c>
      <c r="BJ278" s="2">
        <v>0</v>
      </c>
      <c r="BK278" s="2">
        <v>0</v>
      </c>
      <c r="BL278" s="2">
        <v>3</v>
      </c>
      <c r="BM278" s="2">
        <v>4</v>
      </c>
      <c r="BN278" s="2">
        <v>3</v>
      </c>
      <c r="BO278" s="2">
        <v>3</v>
      </c>
      <c r="BP278" s="2">
        <v>7</v>
      </c>
      <c r="BQ278" s="2">
        <v>3</v>
      </c>
      <c r="BR278" s="2">
        <v>2</v>
      </c>
      <c r="BS278" s="2">
        <v>0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2">
        <v>0</v>
      </c>
      <c r="CC278" s="2">
        <v>2</v>
      </c>
      <c r="CD278" s="2">
        <v>0</v>
      </c>
      <c r="CE278" s="2">
        <v>0</v>
      </c>
      <c r="CF278" s="2">
        <v>0</v>
      </c>
      <c r="CG278" s="2">
        <v>0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</row>
    <row r="279" spans="1:90" x14ac:dyDescent="0.25">
      <c r="A279" t="s">
        <v>115</v>
      </c>
      <c r="B279">
        <v>20501</v>
      </c>
      <c r="C279" t="s">
        <v>1013</v>
      </c>
      <c r="D279">
        <v>1</v>
      </c>
      <c r="E279">
        <v>8</v>
      </c>
      <c r="F279">
        <v>21891</v>
      </c>
      <c r="G279">
        <v>35021891</v>
      </c>
      <c r="H279" t="s">
        <v>6674</v>
      </c>
      <c r="I279">
        <v>181</v>
      </c>
      <c r="J279" t="s">
        <v>1013</v>
      </c>
      <c r="K279" t="s">
        <v>6675</v>
      </c>
      <c r="L279">
        <v>5</v>
      </c>
      <c r="M279" t="s">
        <v>4789</v>
      </c>
      <c r="N279">
        <v>14810284</v>
      </c>
      <c r="O279" t="s">
        <v>92</v>
      </c>
      <c r="P279" t="s">
        <v>6676</v>
      </c>
      <c r="Q279">
        <v>970</v>
      </c>
      <c r="R279">
        <v>16</v>
      </c>
      <c r="S279">
        <v>33372612</v>
      </c>
      <c r="T279">
        <v>33376024</v>
      </c>
      <c r="U279" t="s">
        <v>6677</v>
      </c>
      <c r="V279">
        <v>1</v>
      </c>
      <c r="W279" s="2">
        <v>0</v>
      </c>
      <c r="X279" s="2">
        <v>0</v>
      </c>
      <c r="Y279" s="2">
        <v>119</v>
      </c>
      <c r="Z279" s="2">
        <v>119</v>
      </c>
      <c r="AA279" s="2">
        <v>90</v>
      </c>
      <c r="AB279" s="2">
        <v>110</v>
      </c>
      <c r="AC279" s="2">
        <v>113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6</v>
      </c>
      <c r="BH279" s="2">
        <v>5</v>
      </c>
      <c r="BI279" s="2">
        <v>4</v>
      </c>
      <c r="BJ279" s="2">
        <v>6</v>
      </c>
      <c r="BK279" s="2">
        <v>5</v>
      </c>
      <c r="BL279" s="2">
        <v>0</v>
      </c>
      <c r="BM279" s="2">
        <v>0</v>
      </c>
      <c r="BN279" s="2">
        <v>0</v>
      </c>
      <c r="BO279" s="2">
        <v>0</v>
      </c>
      <c r="BP279" s="2">
        <v>0</v>
      </c>
      <c r="BQ279" s="2">
        <v>0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2">
        <v>0</v>
      </c>
      <c r="CC279" s="2">
        <v>0</v>
      </c>
      <c r="CD279" s="2">
        <v>0</v>
      </c>
      <c r="CE279" s="2">
        <v>0</v>
      </c>
      <c r="CF279" s="2">
        <v>0</v>
      </c>
      <c r="CG279" s="2">
        <v>0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</row>
    <row r="280" spans="1:90" x14ac:dyDescent="0.25">
      <c r="A280" t="s">
        <v>115</v>
      </c>
      <c r="B280">
        <v>20501</v>
      </c>
      <c r="C280" t="s">
        <v>1013</v>
      </c>
      <c r="D280">
        <v>1</v>
      </c>
      <c r="E280">
        <v>8</v>
      </c>
      <c r="F280">
        <v>911896</v>
      </c>
      <c r="G280">
        <v>35911896</v>
      </c>
      <c r="H280" t="s">
        <v>13797</v>
      </c>
      <c r="I280">
        <v>441</v>
      </c>
      <c r="J280" t="s">
        <v>1619</v>
      </c>
      <c r="K280" t="s">
        <v>1620</v>
      </c>
      <c r="L280">
        <v>1</v>
      </c>
      <c r="M280" t="s">
        <v>1619</v>
      </c>
      <c r="N280">
        <v>15997028</v>
      </c>
      <c r="O280" t="s">
        <v>92</v>
      </c>
      <c r="P280" t="s">
        <v>13798</v>
      </c>
      <c r="Q280">
        <v>1850</v>
      </c>
      <c r="R280">
        <v>16</v>
      </c>
      <c r="S280">
        <v>33826603</v>
      </c>
      <c r="T280">
        <v>33828027</v>
      </c>
      <c r="U280" t="s">
        <v>13799</v>
      </c>
      <c r="V280">
        <v>1</v>
      </c>
      <c r="W280" s="2">
        <v>0</v>
      </c>
      <c r="X280" s="2">
        <v>0</v>
      </c>
      <c r="Y280" s="2">
        <v>112</v>
      </c>
      <c r="Z280" s="2">
        <v>121</v>
      </c>
      <c r="AA280" s="2">
        <v>90</v>
      </c>
      <c r="AB280" s="2">
        <v>114</v>
      </c>
      <c r="AC280" s="2">
        <v>95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33</v>
      </c>
      <c r="BD280" s="2">
        <v>1</v>
      </c>
      <c r="BE280" s="2">
        <v>0</v>
      </c>
      <c r="BF280" s="2">
        <v>0</v>
      </c>
      <c r="BG280" s="2">
        <v>4</v>
      </c>
      <c r="BH280" s="2">
        <v>4</v>
      </c>
      <c r="BI280" s="2">
        <v>4</v>
      </c>
      <c r="BJ280" s="2">
        <v>5</v>
      </c>
      <c r="BK280" s="2">
        <v>4</v>
      </c>
      <c r="BL280" s="2">
        <v>0</v>
      </c>
      <c r="BM280" s="2">
        <v>0</v>
      </c>
      <c r="BN280" s="2">
        <v>0</v>
      </c>
      <c r="BO280" s="2">
        <v>0</v>
      </c>
      <c r="BP280" s="2">
        <v>0</v>
      </c>
      <c r="BQ280" s="2">
        <v>0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2">
        <v>0</v>
      </c>
      <c r="CC280" s="2">
        <v>0</v>
      </c>
      <c r="CD280" s="2">
        <v>0</v>
      </c>
      <c r="CE280" s="2">
        <v>0</v>
      </c>
      <c r="CF280" s="2">
        <v>0</v>
      </c>
      <c r="CG280" s="2">
        <v>0</v>
      </c>
      <c r="CH280" s="2">
        <v>0</v>
      </c>
      <c r="CI280" s="2">
        <v>0</v>
      </c>
      <c r="CJ280" s="2">
        <v>0</v>
      </c>
      <c r="CK280" s="2">
        <v>1</v>
      </c>
      <c r="CL280" s="2">
        <v>1</v>
      </c>
    </row>
    <row r="281" spans="1:90" x14ac:dyDescent="0.25">
      <c r="A281" t="s">
        <v>115</v>
      </c>
      <c r="B281">
        <v>20501</v>
      </c>
      <c r="C281" t="s">
        <v>1013</v>
      </c>
      <c r="D281">
        <v>1</v>
      </c>
      <c r="E281">
        <v>8</v>
      </c>
      <c r="F281">
        <v>25148</v>
      </c>
      <c r="G281">
        <v>35025148</v>
      </c>
      <c r="H281" t="s">
        <v>8980</v>
      </c>
      <c r="I281">
        <v>441</v>
      </c>
      <c r="J281" t="s">
        <v>1619</v>
      </c>
      <c r="K281" t="s">
        <v>91</v>
      </c>
      <c r="L281">
        <v>2</v>
      </c>
      <c r="M281" t="s">
        <v>6335</v>
      </c>
      <c r="N281">
        <v>15999007</v>
      </c>
      <c r="O281" t="s">
        <v>92</v>
      </c>
      <c r="P281" t="s">
        <v>8981</v>
      </c>
      <c r="Q281">
        <v>741</v>
      </c>
      <c r="R281">
        <v>16</v>
      </c>
      <c r="S281">
        <v>33891149</v>
      </c>
      <c r="U281" t="s">
        <v>8982</v>
      </c>
      <c r="V281">
        <v>1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12</v>
      </c>
      <c r="AI281" s="2">
        <v>9</v>
      </c>
      <c r="AJ281" s="2">
        <v>1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K281" s="2">
        <v>0</v>
      </c>
      <c r="BL281" s="2">
        <v>0</v>
      </c>
      <c r="BM281" s="2">
        <v>0</v>
      </c>
      <c r="BN281" s="2">
        <v>0</v>
      </c>
      <c r="BO281" s="2">
        <v>0</v>
      </c>
      <c r="BP281" s="2">
        <v>2</v>
      </c>
      <c r="BQ281" s="2">
        <v>2</v>
      </c>
      <c r="BR281" s="2">
        <v>1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2">
        <v>0</v>
      </c>
      <c r="CC281" s="2">
        <v>0</v>
      </c>
      <c r="CD281" s="2">
        <v>0</v>
      </c>
      <c r="CE281" s="2">
        <v>0</v>
      </c>
      <c r="CF281" s="2">
        <v>0</v>
      </c>
      <c r="CG281" s="2">
        <v>0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</row>
    <row r="282" spans="1:90" x14ac:dyDescent="0.25">
      <c r="A282" t="s">
        <v>115</v>
      </c>
      <c r="B282">
        <v>20501</v>
      </c>
      <c r="C282" t="s">
        <v>1013</v>
      </c>
      <c r="D282">
        <v>1</v>
      </c>
      <c r="E282">
        <v>8</v>
      </c>
      <c r="F282">
        <v>24946</v>
      </c>
      <c r="G282">
        <v>35024946</v>
      </c>
      <c r="H282" t="s">
        <v>9126</v>
      </c>
      <c r="I282">
        <v>441</v>
      </c>
      <c r="J282" t="s">
        <v>1619</v>
      </c>
      <c r="K282" t="s">
        <v>91</v>
      </c>
      <c r="L282">
        <v>1</v>
      </c>
      <c r="M282" t="s">
        <v>1619</v>
      </c>
      <c r="N282">
        <v>15990050</v>
      </c>
      <c r="O282" t="s">
        <v>92</v>
      </c>
      <c r="P282" t="s">
        <v>7646</v>
      </c>
      <c r="Q282">
        <v>468</v>
      </c>
      <c r="R282">
        <v>16</v>
      </c>
      <c r="S282">
        <v>33821814</v>
      </c>
      <c r="T282">
        <v>33828028</v>
      </c>
      <c r="U282" t="s">
        <v>9127</v>
      </c>
      <c r="V282">
        <v>1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193</v>
      </c>
      <c r="AI282" s="2">
        <v>216</v>
      </c>
      <c r="AJ282" s="2">
        <v>296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286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57</v>
      </c>
      <c r="BD282" s="2">
        <v>26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0</v>
      </c>
      <c r="BK282" s="2">
        <v>0</v>
      </c>
      <c r="BL282" s="2">
        <v>0</v>
      </c>
      <c r="BM282" s="2">
        <v>0</v>
      </c>
      <c r="BN282" s="2">
        <v>0</v>
      </c>
      <c r="BO282" s="2">
        <v>0</v>
      </c>
      <c r="BP282" s="2">
        <v>10</v>
      </c>
      <c r="BQ282" s="2">
        <v>9</v>
      </c>
      <c r="BR282" s="2">
        <v>11</v>
      </c>
      <c r="BS282" s="2">
        <v>0</v>
      </c>
      <c r="BT282" s="2">
        <v>0</v>
      </c>
      <c r="BU282" s="2">
        <v>0</v>
      </c>
      <c r="BV282" s="2">
        <v>0</v>
      </c>
      <c r="BW282" s="2">
        <v>0</v>
      </c>
      <c r="BX282" s="2">
        <v>0</v>
      </c>
      <c r="BY282" s="2">
        <v>0</v>
      </c>
      <c r="BZ282" s="2">
        <v>0</v>
      </c>
      <c r="CA282" s="2">
        <v>0</v>
      </c>
      <c r="CB282" s="2">
        <v>0</v>
      </c>
      <c r="CC282" s="2">
        <v>11</v>
      </c>
      <c r="CD282" s="2">
        <v>0</v>
      </c>
      <c r="CE282" s="2">
        <v>0</v>
      </c>
      <c r="CF282" s="2">
        <v>0</v>
      </c>
      <c r="CG282" s="2">
        <v>0</v>
      </c>
      <c r="CH282" s="2">
        <v>0</v>
      </c>
      <c r="CI282" s="2">
        <v>0</v>
      </c>
      <c r="CJ282" s="2">
        <v>0</v>
      </c>
      <c r="CK282" s="2">
        <v>2</v>
      </c>
      <c r="CL282" s="2">
        <v>9</v>
      </c>
    </row>
    <row r="283" spans="1:90" x14ac:dyDescent="0.25">
      <c r="A283" t="s">
        <v>115</v>
      </c>
      <c r="B283">
        <v>20501</v>
      </c>
      <c r="C283" t="s">
        <v>1013</v>
      </c>
      <c r="D283">
        <v>1</v>
      </c>
      <c r="E283">
        <v>8</v>
      </c>
      <c r="F283">
        <v>907728</v>
      </c>
      <c r="G283">
        <v>35907728</v>
      </c>
      <c r="H283" t="s">
        <v>13970</v>
      </c>
      <c r="I283">
        <v>181</v>
      </c>
      <c r="J283" t="s">
        <v>1013</v>
      </c>
      <c r="K283" t="s">
        <v>4944</v>
      </c>
      <c r="L283">
        <v>1</v>
      </c>
      <c r="M283" t="s">
        <v>1013</v>
      </c>
      <c r="N283">
        <v>14806165</v>
      </c>
      <c r="O283" t="s">
        <v>92</v>
      </c>
      <c r="P283" t="s">
        <v>13971</v>
      </c>
      <c r="Q283">
        <v>696</v>
      </c>
      <c r="R283">
        <v>16</v>
      </c>
      <c r="S283">
        <v>33241597</v>
      </c>
      <c r="T283">
        <v>33243117</v>
      </c>
      <c r="U283" t="s">
        <v>13972</v>
      </c>
      <c r="V283">
        <v>1</v>
      </c>
      <c r="W283" s="2">
        <v>0</v>
      </c>
      <c r="X283" s="2">
        <v>0</v>
      </c>
      <c r="Y283" s="2">
        <v>60</v>
      </c>
      <c r="Z283" s="2">
        <v>90</v>
      </c>
      <c r="AA283" s="2">
        <v>99</v>
      </c>
      <c r="AB283" s="2">
        <v>78</v>
      </c>
      <c r="AC283" s="2">
        <v>108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2</v>
      </c>
      <c r="BH283" s="2">
        <v>6</v>
      </c>
      <c r="BI283" s="2">
        <v>6</v>
      </c>
      <c r="BJ283" s="2">
        <v>4</v>
      </c>
      <c r="BK283" s="2">
        <v>4</v>
      </c>
      <c r="BL283" s="2">
        <v>0</v>
      </c>
      <c r="BM283" s="2">
        <v>0</v>
      </c>
      <c r="BN283" s="2">
        <v>0</v>
      </c>
      <c r="BO283" s="2">
        <v>0</v>
      </c>
      <c r="BP283" s="2">
        <v>0</v>
      </c>
      <c r="BQ283" s="2">
        <v>0</v>
      </c>
      <c r="BR283" s="2">
        <v>0</v>
      </c>
      <c r="BS283" s="2">
        <v>0</v>
      </c>
      <c r="BT283" s="2">
        <v>0</v>
      </c>
      <c r="BU283" s="2">
        <v>0</v>
      </c>
      <c r="BV283" s="2">
        <v>0</v>
      </c>
      <c r="BW283" s="2">
        <v>0</v>
      </c>
      <c r="BX283" s="2">
        <v>0</v>
      </c>
      <c r="BY283" s="2">
        <v>0</v>
      </c>
      <c r="BZ283" s="2">
        <v>0</v>
      </c>
      <c r="CA283" s="2">
        <v>0</v>
      </c>
      <c r="CB283" s="2">
        <v>0</v>
      </c>
      <c r="CC283" s="2">
        <v>0</v>
      </c>
      <c r="CD283" s="2">
        <v>0</v>
      </c>
      <c r="CE283" s="2">
        <v>0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</row>
    <row r="284" spans="1:90" x14ac:dyDescent="0.25">
      <c r="A284" t="s">
        <v>115</v>
      </c>
      <c r="B284">
        <v>20501</v>
      </c>
      <c r="C284" t="s">
        <v>1013</v>
      </c>
      <c r="D284">
        <v>1</v>
      </c>
      <c r="E284">
        <v>8</v>
      </c>
      <c r="F284">
        <v>497381</v>
      </c>
      <c r="G284">
        <v>35497381</v>
      </c>
      <c r="H284" t="s">
        <v>1989</v>
      </c>
      <c r="I284">
        <v>441</v>
      </c>
      <c r="J284" t="s">
        <v>1619</v>
      </c>
      <c r="K284" t="s">
        <v>1989</v>
      </c>
      <c r="L284">
        <v>1</v>
      </c>
      <c r="M284" t="s">
        <v>1619</v>
      </c>
      <c r="N284">
        <v>15991210</v>
      </c>
      <c r="O284" t="s">
        <v>102</v>
      </c>
      <c r="P284" t="s">
        <v>10618</v>
      </c>
      <c r="Q284">
        <v>441</v>
      </c>
      <c r="R284">
        <v>16</v>
      </c>
      <c r="S284">
        <v>33820521</v>
      </c>
      <c r="U284" t="s">
        <v>10619</v>
      </c>
      <c r="V284">
        <v>1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76</v>
      </c>
      <c r="AI284" s="2">
        <v>51</v>
      </c>
      <c r="AJ284" s="2">
        <v>80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0</v>
      </c>
      <c r="BI284" s="2">
        <v>0</v>
      </c>
      <c r="BJ284" s="2">
        <v>0</v>
      </c>
      <c r="BK284" s="2">
        <v>0</v>
      </c>
      <c r="BL284" s="2">
        <v>0</v>
      </c>
      <c r="BM284" s="2">
        <v>0</v>
      </c>
      <c r="BN284" s="2">
        <v>0</v>
      </c>
      <c r="BO284" s="2">
        <v>0</v>
      </c>
      <c r="BP284" s="2">
        <v>4</v>
      </c>
      <c r="BQ284" s="2">
        <v>3</v>
      </c>
      <c r="BR284" s="2">
        <v>3</v>
      </c>
      <c r="BS284" s="2">
        <v>0</v>
      </c>
      <c r="BT284" s="2">
        <v>0</v>
      </c>
      <c r="BU284" s="2">
        <v>0</v>
      </c>
      <c r="BV284" s="2">
        <v>0</v>
      </c>
      <c r="BW284" s="2">
        <v>0</v>
      </c>
      <c r="BX284" s="2">
        <v>0</v>
      </c>
      <c r="BY284" s="2">
        <v>0</v>
      </c>
      <c r="BZ284" s="2">
        <v>0</v>
      </c>
      <c r="CA284" s="2">
        <v>0</v>
      </c>
      <c r="CB284" s="2">
        <v>0</v>
      </c>
      <c r="CC284" s="2">
        <v>0</v>
      </c>
      <c r="CD284" s="2">
        <v>0</v>
      </c>
      <c r="CE284" s="2">
        <v>0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</row>
    <row r="285" spans="1:90" x14ac:dyDescent="0.25">
      <c r="A285" t="s">
        <v>115</v>
      </c>
      <c r="B285">
        <v>20501</v>
      </c>
      <c r="C285" t="s">
        <v>1013</v>
      </c>
      <c r="D285">
        <v>1</v>
      </c>
      <c r="E285">
        <v>8</v>
      </c>
      <c r="F285">
        <v>4092</v>
      </c>
      <c r="G285">
        <v>35004092</v>
      </c>
      <c r="H285" t="s">
        <v>19855</v>
      </c>
      <c r="I285">
        <v>181</v>
      </c>
      <c r="J285" t="s">
        <v>1013</v>
      </c>
      <c r="K285" t="s">
        <v>19855</v>
      </c>
      <c r="L285">
        <v>1</v>
      </c>
      <c r="M285" t="s">
        <v>1013</v>
      </c>
      <c r="N285">
        <v>14810738</v>
      </c>
      <c r="O285" t="s">
        <v>92</v>
      </c>
      <c r="P285" t="s">
        <v>19856</v>
      </c>
      <c r="Q285">
        <v>180</v>
      </c>
      <c r="R285">
        <v>16</v>
      </c>
      <c r="S285">
        <v>33241625</v>
      </c>
      <c r="T285">
        <v>33242119</v>
      </c>
      <c r="U285" t="s">
        <v>19857</v>
      </c>
      <c r="V285">
        <v>1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74</v>
      </c>
      <c r="AE285" s="2">
        <v>72</v>
      </c>
      <c r="AF285" s="2">
        <v>76</v>
      </c>
      <c r="AG285" s="2">
        <v>32</v>
      </c>
      <c r="AH285" s="2">
        <v>91</v>
      </c>
      <c r="AI285" s="2">
        <v>63</v>
      </c>
      <c r="AJ285" s="2">
        <v>49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0</v>
      </c>
      <c r="BI285" s="2">
        <v>0</v>
      </c>
      <c r="BJ285" s="2">
        <v>0</v>
      </c>
      <c r="BK285" s="2">
        <v>0</v>
      </c>
      <c r="BL285" s="2">
        <v>6</v>
      </c>
      <c r="BM285" s="2">
        <v>4</v>
      </c>
      <c r="BN285" s="2">
        <v>5</v>
      </c>
      <c r="BO285" s="2">
        <v>2</v>
      </c>
      <c r="BP285" s="2">
        <v>5</v>
      </c>
      <c r="BQ285" s="2">
        <v>5</v>
      </c>
      <c r="BR285" s="2">
        <v>3</v>
      </c>
      <c r="BS285" s="2">
        <v>0</v>
      </c>
      <c r="BT285" s="2">
        <v>0</v>
      </c>
      <c r="BU285" s="2">
        <v>0</v>
      </c>
      <c r="BV285" s="2">
        <v>0</v>
      </c>
      <c r="BW285" s="2">
        <v>0</v>
      </c>
      <c r="BX285" s="2">
        <v>0</v>
      </c>
      <c r="BY285" s="2">
        <v>0</v>
      </c>
      <c r="BZ285" s="2">
        <v>0</v>
      </c>
      <c r="CA285" s="2">
        <v>0</v>
      </c>
      <c r="CB285" s="2">
        <v>0</v>
      </c>
      <c r="CC285" s="2">
        <v>0</v>
      </c>
      <c r="CD285" s="2">
        <v>0</v>
      </c>
      <c r="CE285" s="2">
        <v>0</v>
      </c>
      <c r="CF285" s="2">
        <v>0</v>
      </c>
      <c r="CG285" s="2">
        <v>0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</row>
    <row r="286" spans="1:90" x14ac:dyDescent="0.25">
      <c r="A286" t="s">
        <v>115</v>
      </c>
      <c r="B286">
        <v>20501</v>
      </c>
      <c r="C286" t="s">
        <v>1013</v>
      </c>
      <c r="D286">
        <v>1</v>
      </c>
      <c r="E286">
        <v>8</v>
      </c>
      <c r="F286">
        <v>22160</v>
      </c>
      <c r="G286">
        <v>35022160</v>
      </c>
      <c r="H286" t="s">
        <v>7910</v>
      </c>
      <c r="I286">
        <v>181</v>
      </c>
      <c r="J286" t="s">
        <v>1013</v>
      </c>
      <c r="K286" t="s">
        <v>7911</v>
      </c>
      <c r="L286">
        <v>1</v>
      </c>
      <c r="M286" t="s">
        <v>1013</v>
      </c>
      <c r="N286">
        <v>14802285</v>
      </c>
      <c r="O286" t="s">
        <v>102</v>
      </c>
      <c r="P286" t="s">
        <v>7912</v>
      </c>
      <c r="Q286">
        <v>382</v>
      </c>
      <c r="R286">
        <v>16</v>
      </c>
      <c r="S286">
        <v>33353807</v>
      </c>
      <c r="T286">
        <v>33365083</v>
      </c>
      <c r="U286" t="s">
        <v>7913</v>
      </c>
      <c r="V286">
        <v>1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20</v>
      </c>
      <c r="AE286" s="2">
        <v>24</v>
      </c>
      <c r="AF286" s="2">
        <v>19</v>
      </c>
      <c r="AG286" s="2">
        <v>31</v>
      </c>
      <c r="AH286" s="2">
        <v>207</v>
      </c>
      <c r="AI286" s="2">
        <v>158</v>
      </c>
      <c r="AJ286" s="2">
        <v>92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174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72</v>
      </c>
      <c r="BD286" s="2">
        <v>14</v>
      </c>
      <c r="BE286" s="2">
        <v>0</v>
      </c>
      <c r="BF286" s="2">
        <v>0</v>
      </c>
      <c r="BG286" s="2">
        <v>0</v>
      </c>
      <c r="BH286" s="2">
        <v>0</v>
      </c>
      <c r="BI286" s="2">
        <v>0</v>
      </c>
      <c r="BJ286" s="2">
        <v>0</v>
      </c>
      <c r="BK286" s="2">
        <v>0</v>
      </c>
      <c r="BL286" s="2">
        <v>2</v>
      </c>
      <c r="BM286" s="2">
        <v>2</v>
      </c>
      <c r="BN286" s="2">
        <v>2</v>
      </c>
      <c r="BO286" s="2">
        <v>2</v>
      </c>
      <c r="BP286" s="2">
        <v>11</v>
      </c>
      <c r="BQ286" s="2">
        <v>10</v>
      </c>
      <c r="BR286" s="2">
        <v>7</v>
      </c>
      <c r="BS286" s="2">
        <v>0</v>
      </c>
      <c r="BT286" s="2">
        <v>0</v>
      </c>
      <c r="BU286" s="2">
        <v>0</v>
      </c>
      <c r="BV286" s="2">
        <v>0</v>
      </c>
      <c r="BW286" s="2">
        <v>0</v>
      </c>
      <c r="BX286" s="2">
        <v>0</v>
      </c>
      <c r="BY286" s="2">
        <v>0</v>
      </c>
      <c r="BZ286" s="2">
        <v>0</v>
      </c>
      <c r="CA286" s="2">
        <v>0</v>
      </c>
      <c r="CB286" s="2">
        <v>0</v>
      </c>
      <c r="CC286" s="2">
        <v>6</v>
      </c>
      <c r="CD286" s="2">
        <v>0</v>
      </c>
      <c r="CE286" s="2">
        <v>0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6</v>
      </c>
      <c r="CL286" s="2">
        <v>4</v>
      </c>
    </row>
    <row r="287" spans="1:90" x14ac:dyDescent="0.25">
      <c r="A287" t="s">
        <v>115</v>
      </c>
      <c r="B287">
        <v>20501</v>
      </c>
      <c r="C287" t="s">
        <v>1013</v>
      </c>
      <c r="D287">
        <v>1</v>
      </c>
      <c r="E287">
        <v>8</v>
      </c>
      <c r="F287">
        <v>22073</v>
      </c>
      <c r="G287">
        <v>35022073</v>
      </c>
      <c r="H287" t="s">
        <v>13287</v>
      </c>
      <c r="I287">
        <v>181</v>
      </c>
      <c r="J287" t="s">
        <v>1013</v>
      </c>
      <c r="K287" t="s">
        <v>697</v>
      </c>
      <c r="L287">
        <v>1</v>
      </c>
      <c r="M287" t="s">
        <v>1013</v>
      </c>
      <c r="N287">
        <v>14802384</v>
      </c>
      <c r="O287" t="s">
        <v>102</v>
      </c>
      <c r="P287" t="s">
        <v>13288</v>
      </c>
      <c r="Q287">
        <v>490</v>
      </c>
      <c r="R287">
        <v>16</v>
      </c>
      <c r="S287">
        <v>33353806</v>
      </c>
      <c r="T287">
        <v>33363911</v>
      </c>
      <c r="U287" t="s">
        <v>13289</v>
      </c>
      <c r="V287">
        <v>1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140</v>
      </c>
      <c r="AE287" s="2">
        <v>139</v>
      </c>
      <c r="AF287" s="2">
        <v>135</v>
      </c>
      <c r="AG287" s="2">
        <v>163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2">
        <v>0</v>
      </c>
      <c r="BK287" s="2">
        <v>0</v>
      </c>
      <c r="BL287" s="2">
        <v>6</v>
      </c>
      <c r="BM287" s="2">
        <v>4</v>
      </c>
      <c r="BN287" s="2">
        <v>4</v>
      </c>
      <c r="BO287" s="2">
        <v>5</v>
      </c>
      <c r="BP287" s="2">
        <v>0</v>
      </c>
      <c r="BQ287" s="2">
        <v>0</v>
      </c>
      <c r="BR287" s="2">
        <v>0</v>
      </c>
      <c r="BS287" s="2">
        <v>0</v>
      </c>
      <c r="BT287" s="2">
        <v>0</v>
      </c>
      <c r="BU287" s="2">
        <v>0</v>
      </c>
      <c r="BV287" s="2">
        <v>0</v>
      </c>
      <c r="BW287" s="2">
        <v>0</v>
      </c>
      <c r="BX287" s="2">
        <v>0</v>
      </c>
      <c r="BY287" s="2">
        <v>0</v>
      </c>
      <c r="BZ287" s="2">
        <v>0</v>
      </c>
      <c r="CA287" s="2">
        <v>0</v>
      </c>
      <c r="CB287" s="2">
        <v>0</v>
      </c>
      <c r="CC287" s="2">
        <v>0</v>
      </c>
      <c r="CD287" s="2">
        <v>0</v>
      </c>
      <c r="CE287" s="2">
        <v>0</v>
      </c>
      <c r="CF287" s="2">
        <v>0</v>
      </c>
      <c r="CG287" s="2">
        <v>0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</row>
    <row r="288" spans="1:90" x14ac:dyDescent="0.25">
      <c r="A288" t="s">
        <v>115</v>
      </c>
      <c r="B288">
        <v>20501</v>
      </c>
      <c r="C288" t="s">
        <v>1013</v>
      </c>
      <c r="D288">
        <v>1</v>
      </c>
      <c r="E288">
        <v>8</v>
      </c>
      <c r="F288">
        <v>21945</v>
      </c>
      <c r="G288">
        <v>35021945</v>
      </c>
      <c r="H288" t="s">
        <v>5022</v>
      </c>
      <c r="I288">
        <v>181</v>
      </c>
      <c r="J288" t="s">
        <v>1013</v>
      </c>
      <c r="K288" t="s">
        <v>5023</v>
      </c>
      <c r="L288">
        <v>1</v>
      </c>
      <c r="M288" t="s">
        <v>1013</v>
      </c>
      <c r="N288">
        <v>14807034</v>
      </c>
      <c r="O288" t="s">
        <v>102</v>
      </c>
      <c r="P288" t="s">
        <v>5024</v>
      </c>
      <c r="Q288">
        <v>490</v>
      </c>
      <c r="R288">
        <v>16</v>
      </c>
      <c r="S288">
        <v>33224910</v>
      </c>
      <c r="T288">
        <v>33331166</v>
      </c>
      <c r="U288" t="s">
        <v>5025</v>
      </c>
      <c r="V288">
        <v>1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36</v>
      </c>
      <c r="AE288" s="2">
        <v>35</v>
      </c>
      <c r="AF288" s="2">
        <v>34</v>
      </c>
      <c r="AG288" s="2">
        <v>66</v>
      </c>
      <c r="AH288" s="2">
        <v>169</v>
      </c>
      <c r="AI288" s="2">
        <v>108</v>
      </c>
      <c r="AJ288" s="2">
        <v>86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114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0</v>
      </c>
      <c r="BI288" s="2">
        <v>0</v>
      </c>
      <c r="BJ288" s="2">
        <v>0</v>
      </c>
      <c r="BK288" s="2">
        <v>0</v>
      </c>
      <c r="BL288" s="2">
        <v>1</v>
      </c>
      <c r="BM288" s="2">
        <v>1</v>
      </c>
      <c r="BN288" s="2">
        <v>2</v>
      </c>
      <c r="BO288" s="2">
        <v>3</v>
      </c>
      <c r="BP288" s="2">
        <v>10</v>
      </c>
      <c r="BQ288" s="2">
        <v>5</v>
      </c>
      <c r="BR288" s="2">
        <v>5</v>
      </c>
      <c r="BS288" s="2">
        <v>0</v>
      </c>
      <c r="BT288" s="2">
        <v>0</v>
      </c>
      <c r="BU288" s="2">
        <v>0</v>
      </c>
      <c r="BV288" s="2">
        <v>0</v>
      </c>
      <c r="BW288" s="2">
        <v>0</v>
      </c>
      <c r="BX288" s="2">
        <v>0</v>
      </c>
      <c r="BY288" s="2">
        <v>0</v>
      </c>
      <c r="BZ288" s="2">
        <v>0</v>
      </c>
      <c r="CA288" s="2">
        <v>0</v>
      </c>
      <c r="CB288" s="2">
        <v>0</v>
      </c>
      <c r="CC288" s="2">
        <v>3</v>
      </c>
      <c r="CD288" s="2">
        <v>0</v>
      </c>
      <c r="CE288" s="2">
        <v>0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</row>
    <row r="289" spans="1:90" x14ac:dyDescent="0.25">
      <c r="A289" t="s">
        <v>115</v>
      </c>
      <c r="B289">
        <v>20501</v>
      </c>
      <c r="C289" t="s">
        <v>1013</v>
      </c>
      <c r="D289">
        <v>1</v>
      </c>
      <c r="E289">
        <v>8</v>
      </c>
      <c r="F289">
        <v>905756</v>
      </c>
      <c r="G289">
        <v>35905756</v>
      </c>
      <c r="H289" t="s">
        <v>5271</v>
      </c>
      <c r="I289">
        <v>441</v>
      </c>
      <c r="J289" t="s">
        <v>1619</v>
      </c>
      <c r="K289" t="s">
        <v>2366</v>
      </c>
      <c r="L289">
        <v>1</v>
      </c>
      <c r="M289" t="s">
        <v>1619</v>
      </c>
      <c r="N289">
        <v>15996068</v>
      </c>
      <c r="O289" t="s">
        <v>92</v>
      </c>
      <c r="P289" t="s">
        <v>5272</v>
      </c>
      <c r="Q289">
        <v>260</v>
      </c>
      <c r="R289">
        <v>16</v>
      </c>
      <c r="S289">
        <v>33826601</v>
      </c>
      <c r="T289">
        <v>33828029</v>
      </c>
      <c r="U289" t="s">
        <v>5273</v>
      </c>
      <c r="V289">
        <v>1</v>
      </c>
      <c r="W289" s="2">
        <v>0</v>
      </c>
      <c r="X289" s="2">
        <v>0</v>
      </c>
      <c r="Y289" s="2">
        <v>66</v>
      </c>
      <c r="Z289" s="2">
        <v>57</v>
      </c>
      <c r="AA289" s="2">
        <v>51</v>
      </c>
      <c r="AB289" s="2">
        <v>57</v>
      </c>
      <c r="AC289" s="2">
        <v>55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224</v>
      </c>
      <c r="BD289" s="2">
        <v>0</v>
      </c>
      <c r="BE289" s="2">
        <v>0</v>
      </c>
      <c r="BF289" s="2">
        <v>0</v>
      </c>
      <c r="BG289" s="2">
        <v>3</v>
      </c>
      <c r="BH289" s="2">
        <v>4</v>
      </c>
      <c r="BI289" s="2">
        <v>3</v>
      </c>
      <c r="BJ289" s="2">
        <v>2</v>
      </c>
      <c r="BK289" s="2">
        <v>3</v>
      </c>
      <c r="BL289" s="2">
        <v>0</v>
      </c>
      <c r="BM289" s="2">
        <v>0</v>
      </c>
      <c r="BN289" s="2">
        <v>0</v>
      </c>
      <c r="BO289" s="2">
        <v>0</v>
      </c>
      <c r="BP289" s="2">
        <v>0</v>
      </c>
      <c r="BQ289" s="2">
        <v>0</v>
      </c>
      <c r="BR289" s="2">
        <v>0</v>
      </c>
      <c r="BS289" s="2">
        <v>0</v>
      </c>
      <c r="BT289" s="2">
        <v>0</v>
      </c>
      <c r="BU289" s="2">
        <v>0</v>
      </c>
      <c r="BV289" s="2">
        <v>0</v>
      </c>
      <c r="BW289" s="2">
        <v>0</v>
      </c>
      <c r="BX289" s="2">
        <v>0</v>
      </c>
      <c r="BY289" s="2">
        <v>0</v>
      </c>
      <c r="BZ289" s="2">
        <v>0</v>
      </c>
      <c r="CA289" s="2">
        <v>0</v>
      </c>
      <c r="CB289" s="2">
        <v>0</v>
      </c>
      <c r="CC289" s="2">
        <v>0</v>
      </c>
      <c r="CD289" s="2">
        <v>0</v>
      </c>
      <c r="CE289" s="2">
        <v>0</v>
      </c>
      <c r="CF289" s="2">
        <v>0</v>
      </c>
      <c r="CG289" s="2">
        <v>0</v>
      </c>
      <c r="CH289" s="2">
        <v>0</v>
      </c>
      <c r="CI289" s="2">
        <v>0</v>
      </c>
      <c r="CJ289" s="2">
        <v>0</v>
      </c>
      <c r="CK289" s="2">
        <v>11</v>
      </c>
      <c r="CL289" s="2">
        <v>0</v>
      </c>
    </row>
    <row r="290" spans="1:90" x14ac:dyDescent="0.25">
      <c r="A290" t="s">
        <v>115</v>
      </c>
      <c r="B290">
        <v>20501</v>
      </c>
      <c r="C290" t="s">
        <v>1013</v>
      </c>
      <c r="D290">
        <v>1</v>
      </c>
      <c r="E290">
        <v>8</v>
      </c>
      <c r="F290">
        <v>462330</v>
      </c>
      <c r="G290">
        <v>35462330</v>
      </c>
      <c r="H290" t="s">
        <v>10620</v>
      </c>
      <c r="I290">
        <v>181</v>
      </c>
      <c r="J290" t="s">
        <v>1013</v>
      </c>
      <c r="K290" t="s">
        <v>966</v>
      </c>
      <c r="L290">
        <v>1</v>
      </c>
      <c r="M290" t="s">
        <v>1013</v>
      </c>
      <c r="N290">
        <v>14808325</v>
      </c>
      <c r="O290" t="s">
        <v>92</v>
      </c>
      <c r="P290" t="s">
        <v>10621</v>
      </c>
      <c r="Q290">
        <v>589</v>
      </c>
      <c r="R290">
        <v>16</v>
      </c>
      <c r="S290">
        <v>33320625</v>
      </c>
      <c r="U290" t="s">
        <v>10622</v>
      </c>
      <c r="V290">
        <v>1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110</v>
      </c>
      <c r="AI290" s="2">
        <v>101</v>
      </c>
      <c r="AJ290" s="2">
        <v>102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0</v>
      </c>
      <c r="BI290" s="2">
        <v>0</v>
      </c>
      <c r="BJ290" s="2">
        <v>0</v>
      </c>
      <c r="BK290" s="2">
        <v>0</v>
      </c>
      <c r="BL290" s="2">
        <v>0</v>
      </c>
      <c r="BM290" s="2">
        <v>0</v>
      </c>
      <c r="BN290" s="2">
        <v>0</v>
      </c>
      <c r="BO290" s="2">
        <v>0</v>
      </c>
      <c r="BP290" s="2">
        <v>4</v>
      </c>
      <c r="BQ290" s="2">
        <v>4</v>
      </c>
      <c r="BR290" s="2">
        <v>3</v>
      </c>
      <c r="BS290" s="2">
        <v>0</v>
      </c>
      <c r="BT290" s="2">
        <v>0</v>
      </c>
      <c r="BU290" s="2">
        <v>0</v>
      </c>
      <c r="BV290" s="2">
        <v>0</v>
      </c>
      <c r="BW290" s="2">
        <v>0</v>
      </c>
      <c r="BX290" s="2">
        <v>0</v>
      </c>
      <c r="BY290" s="2">
        <v>0</v>
      </c>
      <c r="BZ290" s="2">
        <v>0</v>
      </c>
      <c r="CA290" s="2">
        <v>0</v>
      </c>
      <c r="CB290" s="2">
        <v>0</v>
      </c>
      <c r="CC290" s="2">
        <v>0</v>
      </c>
      <c r="CD290" s="2">
        <v>0</v>
      </c>
      <c r="CE290" s="2">
        <v>0</v>
      </c>
      <c r="CF290" s="2">
        <v>0</v>
      </c>
      <c r="CG290" s="2">
        <v>0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</row>
    <row r="291" spans="1:90" x14ac:dyDescent="0.25">
      <c r="A291" t="s">
        <v>115</v>
      </c>
      <c r="B291">
        <v>20501</v>
      </c>
      <c r="C291" t="s">
        <v>1013</v>
      </c>
      <c r="D291">
        <v>1</v>
      </c>
      <c r="E291">
        <v>8</v>
      </c>
      <c r="F291">
        <v>909695</v>
      </c>
      <c r="G291">
        <v>35909695</v>
      </c>
      <c r="H291" t="s">
        <v>16110</v>
      </c>
      <c r="I291">
        <v>441</v>
      </c>
      <c r="J291" t="s">
        <v>1619</v>
      </c>
      <c r="K291" t="s">
        <v>7592</v>
      </c>
      <c r="L291">
        <v>1</v>
      </c>
      <c r="M291" t="s">
        <v>1619</v>
      </c>
      <c r="N291">
        <v>15990834</v>
      </c>
      <c r="O291" t="s">
        <v>92</v>
      </c>
      <c r="P291" t="s">
        <v>16111</v>
      </c>
      <c r="Q291">
        <v>310</v>
      </c>
      <c r="R291">
        <v>16</v>
      </c>
      <c r="S291">
        <v>33826602</v>
      </c>
      <c r="T291">
        <v>33828030</v>
      </c>
      <c r="U291" t="s">
        <v>16112</v>
      </c>
      <c r="V291">
        <v>1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75</v>
      </c>
      <c r="AE291" s="2">
        <v>79</v>
      </c>
      <c r="AF291" s="2">
        <v>50</v>
      </c>
      <c r="AG291" s="2">
        <v>90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2</v>
      </c>
      <c r="BE291" s="2">
        <v>0</v>
      </c>
      <c r="BF291" s="2">
        <v>0</v>
      </c>
      <c r="BG291" s="2">
        <v>0</v>
      </c>
      <c r="BH291" s="2">
        <v>0</v>
      </c>
      <c r="BI291" s="2">
        <v>0</v>
      </c>
      <c r="BJ291" s="2">
        <v>0</v>
      </c>
      <c r="BK291" s="2">
        <v>0</v>
      </c>
      <c r="BL291" s="2">
        <v>3</v>
      </c>
      <c r="BM291" s="2">
        <v>4</v>
      </c>
      <c r="BN291" s="2">
        <v>3</v>
      </c>
      <c r="BO291" s="2">
        <v>5</v>
      </c>
      <c r="BP291" s="2">
        <v>0</v>
      </c>
      <c r="BQ291" s="2">
        <v>0</v>
      </c>
      <c r="BR291" s="2">
        <v>0</v>
      </c>
      <c r="BS291" s="2">
        <v>0</v>
      </c>
      <c r="BT291" s="2">
        <v>0</v>
      </c>
      <c r="BU291" s="2">
        <v>0</v>
      </c>
      <c r="BV291" s="2">
        <v>0</v>
      </c>
      <c r="BW291" s="2">
        <v>0</v>
      </c>
      <c r="BX291" s="2">
        <v>0</v>
      </c>
      <c r="BY291" s="2">
        <v>0</v>
      </c>
      <c r="BZ291" s="2">
        <v>0</v>
      </c>
      <c r="CA291" s="2">
        <v>0</v>
      </c>
      <c r="CB291" s="2">
        <v>0</v>
      </c>
      <c r="CC291" s="2">
        <v>0</v>
      </c>
      <c r="CD291" s="2">
        <v>0</v>
      </c>
      <c r="CE291" s="2">
        <v>0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2">
        <v>0</v>
      </c>
      <c r="CL291" s="2">
        <v>1</v>
      </c>
    </row>
    <row r="292" spans="1:90" x14ac:dyDescent="0.25">
      <c r="A292" t="s">
        <v>115</v>
      </c>
      <c r="B292">
        <v>20501</v>
      </c>
      <c r="C292" t="s">
        <v>1013</v>
      </c>
      <c r="D292">
        <v>1</v>
      </c>
      <c r="E292">
        <v>8</v>
      </c>
      <c r="F292">
        <v>24934</v>
      </c>
      <c r="G292">
        <v>35024934</v>
      </c>
      <c r="H292" t="s">
        <v>11174</v>
      </c>
      <c r="I292">
        <v>441</v>
      </c>
      <c r="J292" t="s">
        <v>1619</v>
      </c>
      <c r="K292" t="s">
        <v>91</v>
      </c>
      <c r="L292">
        <v>1</v>
      </c>
      <c r="M292" t="s">
        <v>1619</v>
      </c>
      <c r="N292">
        <v>15990050</v>
      </c>
      <c r="O292" t="s">
        <v>92</v>
      </c>
      <c r="P292" t="s">
        <v>3045</v>
      </c>
      <c r="Q292">
        <v>756</v>
      </c>
      <c r="R292">
        <v>16</v>
      </c>
      <c r="S292">
        <v>33821767</v>
      </c>
      <c r="T292">
        <v>33826391</v>
      </c>
      <c r="U292" t="s">
        <v>11175</v>
      </c>
      <c r="V292">
        <v>1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133</v>
      </c>
      <c r="AE292" s="2">
        <v>107</v>
      </c>
      <c r="AF292" s="2">
        <v>105</v>
      </c>
      <c r="AG292" s="2">
        <v>142</v>
      </c>
      <c r="AH292" s="2">
        <v>177</v>
      </c>
      <c r="AI292" s="2">
        <v>115</v>
      </c>
      <c r="AJ292" s="2">
        <v>145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115</v>
      </c>
      <c r="BD292" s="2">
        <v>0</v>
      </c>
      <c r="BE292" s="2">
        <v>0</v>
      </c>
      <c r="BF292" s="2">
        <v>0</v>
      </c>
      <c r="BG292" s="2">
        <v>0</v>
      </c>
      <c r="BH292" s="2">
        <v>0</v>
      </c>
      <c r="BI292" s="2">
        <v>0</v>
      </c>
      <c r="BJ292" s="2">
        <v>0</v>
      </c>
      <c r="BK292" s="2">
        <v>0</v>
      </c>
      <c r="BL292" s="2">
        <v>5</v>
      </c>
      <c r="BM292" s="2">
        <v>6</v>
      </c>
      <c r="BN292" s="2">
        <v>5</v>
      </c>
      <c r="BO292" s="2">
        <v>5</v>
      </c>
      <c r="BP292" s="2">
        <v>8</v>
      </c>
      <c r="BQ292" s="2">
        <v>6</v>
      </c>
      <c r="BR292" s="2">
        <v>6</v>
      </c>
      <c r="BS292" s="2">
        <v>0</v>
      </c>
      <c r="BT292" s="2">
        <v>0</v>
      </c>
      <c r="BU292" s="2">
        <v>0</v>
      </c>
      <c r="BV292" s="2">
        <v>0</v>
      </c>
      <c r="BW292" s="2">
        <v>0</v>
      </c>
      <c r="BX292" s="2">
        <v>0</v>
      </c>
      <c r="BY292" s="2">
        <v>0</v>
      </c>
      <c r="BZ292" s="2">
        <v>0</v>
      </c>
      <c r="CA292" s="2">
        <v>0</v>
      </c>
      <c r="CB292" s="2">
        <v>0</v>
      </c>
      <c r="CC292" s="2">
        <v>0</v>
      </c>
      <c r="CD292" s="2">
        <v>0</v>
      </c>
      <c r="CE292" s="2">
        <v>0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4</v>
      </c>
      <c r="CL292" s="2">
        <v>0</v>
      </c>
    </row>
    <row r="293" spans="1:90" x14ac:dyDescent="0.25">
      <c r="A293" t="s">
        <v>115</v>
      </c>
      <c r="B293">
        <v>20501</v>
      </c>
      <c r="C293" t="s">
        <v>1013</v>
      </c>
      <c r="D293">
        <v>1</v>
      </c>
      <c r="E293">
        <v>8</v>
      </c>
      <c r="F293">
        <v>44672</v>
      </c>
      <c r="G293">
        <v>35044672</v>
      </c>
      <c r="H293" t="s">
        <v>16540</v>
      </c>
      <c r="I293">
        <v>441</v>
      </c>
      <c r="J293" t="s">
        <v>1619</v>
      </c>
      <c r="K293" t="s">
        <v>852</v>
      </c>
      <c r="L293">
        <v>1</v>
      </c>
      <c r="M293" t="s">
        <v>1619</v>
      </c>
      <c r="N293">
        <v>15997054</v>
      </c>
      <c r="O293" t="s">
        <v>102</v>
      </c>
      <c r="P293" t="s">
        <v>12636</v>
      </c>
      <c r="Q293">
        <v>1700</v>
      </c>
      <c r="R293">
        <v>16</v>
      </c>
      <c r="S293">
        <v>33824343</v>
      </c>
      <c r="T293">
        <v>33828031</v>
      </c>
      <c r="U293" t="s">
        <v>16541</v>
      </c>
      <c r="V293">
        <v>1</v>
      </c>
      <c r="W293" s="2">
        <v>0</v>
      </c>
      <c r="X293" s="2">
        <v>0</v>
      </c>
      <c r="Y293" s="2">
        <v>35</v>
      </c>
      <c r="Z293" s="2">
        <v>21</v>
      </c>
      <c r="AA293" s="2">
        <v>33</v>
      </c>
      <c r="AB293" s="2">
        <v>20</v>
      </c>
      <c r="AC293" s="2">
        <v>28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2</v>
      </c>
      <c r="BH293" s="2">
        <v>1</v>
      </c>
      <c r="BI293" s="2">
        <v>2</v>
      </c>
      <c r="BJ293" s="2">
        <v>1</v>
      </c>
      <c r="BK293" s="2">
        <v>3</v>
      </c>
      <c r="BL293" s="2">
        <v>0</v>
      </c>
      <c r="BM293" s="2">
        <v>0</v>
      </c>
      <c r="BN293" s="2">
        <v>0</v>
      </c>
      <c r="BO293" s="2">
        <v>0</v>
      </c>
      <c r="BP293" s="2">
        <v>0</v>
      </c>
      <c r="BQ293" s="2">
        <v>0</v>
      </c>
      <c r="BR293" s="2">
        <v>0</v>
      </c>
      <c r="BS293" s="2">
        <v>0</v>
      </c>
      <c r="BT293" s="2">
        <v>0</v>
      </c>
      <c r="BU293" s="2">
        <v>0</v>
      </c>
      <c r="BV293" s="2">
        <v>0</v>
      </c>
      <c r="BW293" s="2">
        <v>0</v>
      </c>
      <c r="BX293" s="2">
        <v>0</v>
      </c>
      <c r="BY293" s="2">
        <v>0</v>
      </c>
      <c r="BZ293" s="2">
        <v>0</v>
      </c>
      <c r="CA293" s="2">
        <v>0</v>
      </c>
      <c r="CB293" s="2">
        <v>0</v>
      </c>
      <c r="CC293" s="2">
        <v>0</v>
      </c>
      <c r="CD293" s="2">
        <v>0</v>
      </c>
      <c r="CE293" s="2">
        <v>0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</row>
    <row r="294" spans="1:90" x14ac:dyDescent="0.25">
      <c r="A294" t="s">
        <v>115</v>
      </c>
      <c r="B294">
        <v>20501</v>
      </c>
      <c r="C294" t="s">
        <v>1013</v>
      </c>
      <c r="D294">
        <v>1</v>
      </c>
      <c r="E294">
        <v>8</v>
      </c>
      <c r="F294">
        <v>22147</v>
      </c>
      <c r="G294">
        <v>35022147</v>
      </c>
      <c r="H294" t="s">
        <v>8580</v>
      </c>
      <c r="I294">
        <v>181</v>
      </c>
      <c r="J294" t="s">
        <v>1013</v>
      </c>
      <c r="K294" t="s">
        <v>8581</v>
      </c>
      <c r="L294">
        <v>5</v>
      </c>
      <c r="M294" t="s">
        <v>4789</v>
      </c>
      <c r="N294">
        <v>14811100</v>
      </c>
      <c r="O294" t="s">
        <v>102</v>
      </c>
      <c r="P294" t="s">
        <v>8582</v>
      </c>
      <c r="Q294">
        <v>45</v>
      </c>
      <c r="R294">
        <v>16</v>
      </c>
      <c r="S294">
        <v>33371233</v>
      </c>
      <c r="T294">
        <v>33376025</v>
      </c>
      <c r="U294" t="s">
        <v>8583</v>
      </c>
      <c r="V294">
        <v>1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41</v>
      </c>
      <c r="AE294" s="2">
        <v>67</v>
      </c>
      <c r="AF294" s="2">
        <v>53</v>
      </c>
      <c r="AG294" s="2">
        <v>104</v>
      </c>
      <c r="AH294" s="2">
        <v>182</v>
      </c>
      <c r="AI294" s="2">
        <v>158</v>
      </c>
      <c r="AJ294" s="2">
        <v>181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137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49</v>
      </c>
      <c r="BD294" s="2">
        <v>22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0</v>
      </c>
      <c r="BK294" s="2">
        <v>0</v>
      </c>
      <c r="BL294" s="2">
        <v>3</v>
      </c>
      <c r="BM294" s="2">
        <v>3</v>
      </c>
      <c r="BN294" s="2">
        <v>3</v>
      </c>
      <c r="BO294" s="2">
        <v>4</v>
      </c>
      <c r="BP294" s="2">
        <v>7</v>
      </c>
      <c r="BQ294" s="2">
        <v>9</v>
      </c>
      <c r="BR294" s="2">
        <v>7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2">
        <v>0</v>
      </c>
      <c r="CC294" s="2">
        <v>4</v>
      </c>
      <c r="CD294" s="2">
        <v>0</v>
      </c>
      <c r="CE294" s="2">
        <v>0</v>
      </c>
      <c r="CF294" s="2">
        <v>0</v>
      </c>
      <c r="CG294" s="2">
        <v>0</v>
      </c>
      <c r="CH294" s="2">
        <v>0</v>
      </c>
      <c r="CI294" s="2">
        <v>0</v>
      </c>
      <c r="CJ294" s="2">
        <v>0</v>
      </c>
      <c r="CK294" s="2">
        <v>3</v>
      </c>
      <c r="CL294" s="2">
        <v>5</v>
      </c>
    </row>
    <row r="295" spans="1:90" x14ac:dyDescent="0.25">
      <c r="A295" t="s">
        <v>115</v>
      </c>
      <c r="B295">
        <v>20501</v>
      </c>
      <c r="C295" t="s">
        <v>1013</v>
      </c>
      <c r="D295">
        <v>1</v>
      </c>
      <c r="E295">
        <v>8</v>
      </c>
      <c r="F295">
        <v>903358</v>
      </c>
      <c r="G295">
        <v>35903358</v>
      </c>
      <c r="H295" t="s">
        <v>18840</v>
      </c>
      <c r="I295">
        <v>181</v>
      </c>
      <c r="J295" t="s">
        <v>1013</v>
      </c>
      <c r="K295" t="s">
        <v>18841</v>
      </c>
      <c r="L295">
        <v>1</v>
      </c>
      <c r="M295" t="s">
        <v>1013</v>
      </c>
      <c r="N295">
        <v>14807300</v>
      </c>
      <c r="O295" t="s">
        <v>92</v>
      </c>
      <c r="P295" t="s">
        <v>18842</v>
      </c>
      <c r="Q295">
        <v>287</v>
      </c>
      <c r="R295">
        <v>16</v>
      </c>
      <c r="S295">
        <v>33222666</v>
      </c>
      <c r="T295">
        <v>33331104</v>
      </c>
      <c r="U295" t="s">
        <v>18843</v>
      </c>
      <c r="V295">
        <v>1</v>
      </c>
      <c r="W295" s="2">
        <v>0</v>
      </c>
      <c r="X295" s="2">
        <v>0</v>
      </c>
      <c r="Y295" s="2">
        <v>72</v>
      </c>
      <c r="Z295" s="2">
        <v>66</v>
      </c>
      <c r="AA295" s="2">
        <v>71</v>
      </c>
      <c r="AB295" s="2">
        <v>49</v>
      </c>
      <c r="AC295" s="2">
        <v>54</v>
      </c>
      <c r="AD295" s="2">
        <v>88</v>
      </c>
      <c r="AE295" s="2">
        <v>65</v>
      </c>
      <c r="AF295" s="2">
        <v>69</v>
      </c>
      <c r="AG295" s="2">
        <v>97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5</v>
      </c>
      <c r="BH295" s="2">
        <v>5</v>
      </c>
      <c r="BI295" s="2">
        <v>4</v>
      </c>
      <c r="BJ295" s="2">
        <v>4</v>
      </c>
      <c r="BK295" s="2">
        <v>3</v>
      </c>
      <c r="BL295" s="2">
        <v>5</v>
      </c>
      <c r="BM295" s="2">
        <v>2</v>
      </c>
      <c r="BN295" s="2">
        <v>3</v>
      </c>
      <c r="BO295" s="2">
        <v>5</v>
      </c>
      <c r="BP295" s="2">
        <v>0</v>
      </c>
      <c r="BQ295" s="2"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2">
        <v>0</v>
      </c>
      <c r="CC295" s="2">
        <v>0</v>
      </c>
      <c r="CD295" s="2">
        <v>0</v>
      </c>
      <c r="CE295" s="2">
        <v>0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</row>
    <row r="296" spans="1:90" x14ac:dyDescent="0.25">
      <c r="A296" t="s">
        <v>115</v>
      </c>
      <c r="B296">
        <v>20501</v>
      </c>
      <c r="C296" t="s">
        <v>1013</v>
      </c>
      <c r="D296">
        <v>1</v>
      </c>
      <c r="E296">
        <v>8</v>
      </c>
      <c r="F296">
        <v>24961</v>
      </c>
      <c r="G296">
        <v>35024961</v>
      </c>
      <c r="H296" t="s">
        <v>14424</v>
      </c>
      <c r="I296">
        <v>441</v>
      </c>
      <c r="J296" t="s">
        <v>1619</v>
      </c>
      <c r="K296" t="s">
        <v>10597</v>
      </c>
      <c r="L296">
        <v>1</v>
      </c>
      <c r="M296" t="s">
        <v>1619</v>
      </c>
      <c r="N296">
        <v>15991354</v>
      </c>
      <c r="O296" t="s">
        <v>92</v>
      </c>
      <c r="P296" t="s">
        <v>10598</v>
      </c>
      <c r="Q296">
        <v>336</v>
      </c>
      <c r="R296">
        <v>16</v>
      </c>
      <c r="S296">
        <v>33821293</v>
      </c>
      <c r="T296">
        <v>33823284</v>
      </c>
      <c r="U296" t="s">
        <v>14425</v>
      </c>
      <c r="V296">
        <v>1</v>
      </c>
      <c r="W296" s="2">
        <v>0</v>
      </c>
      <c r="X296" s="2">
        <v>0</v>
      </c>
      <c r="Y296" s="2">
        <v>47</v>
      </c>
      <c r="Z296" s="2">
        <v>47</v>
      </c>
      <c r="AA296" s="2">
        <v>41</v>
      </c>
      <c r="AB296" s="2">
        <v>36</v>
      </c>
      <c r="AC296" s="2">
        <v>41</v>
      </c>
      <c r="AD296" s="2">
        <v>31</v>
      </c>
      <c r="AE296" s="2">
        <v>34</v>
      </c>
      <c r="AF296" s="2">
        <v>25</v>
      </c>
      <c r="AG296" s="2">
        <v>40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43</v>
      </c>
      <c r="BD296" s="2">
        <v>0</v>
      </c>
      <c r="BE296" s="2">
        <v>0</v>
      </c>
      <c r="BF296" s="2">
        <v>0</v>
      </c>
      <c r="BG296" s="2">
        <v>2</v>
      </c>
      <c r="BH296" s="2">
        <v>2</v>
      </c>
      <c r="BI296" s="2">
        <v>3</v>
      </c>
      <c r="BJ296" s="2">
        <v>3</v>
      </c>
      <c r="BK296" s="2">
        <v>3</v>
      </c>
      <c r="BL296" s="2">
        <v>2</v>
      </c>
      <c r="BM296" s="2">
        <v>3</v>
      </c>
      <c r="BN296" s="2">
        <v>1</v>
      </c>
      <c r="BO296" s="2">
        <v>3</v>
      </c>
      <c r="BP296" s="2">
        <v>0</v>
      </c>
      <c r="BQ296" s="2">
        <v>0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2">
        <v>0</v>
      </c>
      <c r="CC296" s="2">
        <v>0</v>
      </c>
      <c r="CD296" s="2">
        <v>0</v>
      </c>
      <c r="CE296" s="2">
        <v>0</v>
      </c>
      <c r="CF296" s="2">
        <v>0</v>
      </c>
      <c r="CG296" s="2">
        <v>0</v>
      </c>
      <c r="CH296" s="2">
        <v>0</v>
      </c>
      <c r="CI296" s="2">
        <v>0</v>
      </c>
      <c r="CJ296" s="2">
        <v>0</v>
      </c>
      <c r="CK296" s="2">
        <v>2</v>
      </c>
      <c r="CL296" s="2">
        <v>0</v>
      </c>
    </row>
    <row r="297" spans="1:90" x14ac:dyDescent="0.25">
      <c r="A297" t="s">
        <v>115</v>
      </c>
      <c r="B297">
        <v>20501</v>
      </c>
      <c r="C297" t="s">
        <v>1013</v>
      </c>
      <c r="D297">
        <v>1</v>
      </c>
      <c r="E297">
        <v>8</v>
      </c>
      <c r="F297">
        <v>22123</v>
      </c>
      <c r="G297">
        <v>35022123</v>
      </c>
      <c r="H297" t="s">
        <v>12056</v>
      </c>
      <c r="I297">
        <v>181</v>
      </c>
      <c r="J297" t="s">
        <v>1013</v>
      </c>
      <c r="K297" t="s">
        <v>6366</v>
      </c>
      <c r="L297">
        <v>1</v>
      </c>
      <c r="M297" t="s">
        <v>1013</v>
      </c>
      <c r="N297">
        <v>14806015</v>
      </c>
      <c r="O297" t="s">
        <v>102</v>
      </c>
      <c r="P297" t="s">
        <v>12057</v>
      </c>
      <c r="Q297">
        <v>370</v>
      </c>
      <c r="R297">
        <v>16</v>
      </c>
      <c r="S297">
        <v>33242256</v>
      </c>
      <c r="T297">
        <v>33244623</v>
      </c>
      <c r="U297" t="s">
        <v>8747</v>
      </c>
      <c r="V297">
        <v>1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106</v>
      </c>
      <c r="AE297" s="2">
        <v>74</v>
      </c>
      <c r="AF297" s="2">
        <v>74</v>
      </c>
      <c r="AG297" s="2">
        <v>105</v>
      </c>
      <c r="AH297" s="2">
        <v>77</v>
      </c>
      <c r="AI297" s="2">
        <v>82</v>
      </c>
      <c r="AJ297" s="2">
        <v>66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4</v>
      </c>
      <c r="BM297" s="2">
        <v>2</v>
      </c>
      <c r="BN297" s="2">
        <v>4</v>
      </c>
      <c r="BO297" s="2">
        <v>5</v>
      </c>
      <c r="BP297" s="2">
        <v>3</v>
      </c>
      <c r="BQ297" s="2">
        <v>3</v>
      </c>
      <c r="BR297" s="2">
        <v>3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</row>
    <row r="298" spans="1:90" x14ac:dyDescent="0.25">
      <c r="A298" t="s">
        <v>115</v>
      </c>
      <c r="B298">
        <v>20501</v>
      </c>
      <c r="C298" t="s">
        <v>1013</v>
      </c>
      <c r="D298">
        <v>1</v>
      </c>
      <c r="E298">
        <v>8</v>
      </c>
      <c r="F298">
        <v>43540</v>
      </c>
      <c r="G298">
        <v>35043540</v>
      </c>
      <c r="H298" t="s">
        <v>7682</v>
      </c>
      <c r="I298">
        <v>181</v>
      </c>
      <c r="J298" t="s">
        <v>1013</v>
      </c>
      <c r="K298" t="s">
        <v>7683</v>
      </c>
      <c r="L298">
        <v>1</v>
      </c>
      <c r="M298" t="s">
        <v>1013</v>
      </c>
      <c r="N298">
        <v>14808263</v>
      </c>
      <c r="O298" t="s">
        <v>7684</v>
      </c>
      <c r="P298" t="s">
        <v>7685</v>
      </c>
      <c r="Q298">
        <v>200</v>
      </c>
      <c r="R298">
        <v>16</v>
      </c>
      <c r="S298">
        <v>33320729</v>
      </c>
      <c r="T298">
        <v>33331532</v>
      </c>
      <c r="U298" t="s">
        <v>7686</v>
      </c>
      <c r="V298">
        <v>1</v>
      </c>
      <c r="W298" s="2">
        <v>0</v>
      </c>
      <c r="X298" s="2">
        <v>0</v>
      </c>
      <c r="Y298" s="2">
        <v>129</v>
      </c>
      <c r="Z298" s="2">
        <v>136</v>
      </c>
      <c r="AA298" s="2">
        <v>137</v>
      </c>
      <c r="AB298" s="2">
        <v>109</v>
      </c>
      <c r="AC298" s="2">
        <v>119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6</v>
      </c>
      <c r="BH298" s="2">
        <v>7</v>
      </c>
      <c r="BI298" s="2">
        <v>6</v>
      </c>
      <c r="BJ298" s="2">
        <v>5</v>
      </c>
      <c r="BK298" s="2">
        <v>5</v>
      </c>
      <c r="BL298" s="2">
        <v>0</v>
      </c>
      <c r="BM298" s="2">
        <v>0</v>
      </c>
      <c r="BN298" s="2">
        <v>0</v>
      </c>
      <c r="BO298" s="2">
        <v>0</v>
      </c>
      <c r="BP298" s="2">
        <v>0</v>
      </c>
      <c r="BQ298" s="2"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2">
        <v>0</v>
      </c>
      <c r="CC298" s="2">
        <v>0</v>
      </c>
      <c r="CD298" s="2">
        <v>0</v>
      </c>
      <c r="CE298" s="2">
        <v>0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</row>
    <row r="299" spans="1:90" x14ac:dyDescent="0.25">
      <c r="A299" t="s">
        <v>115</v>
      </c>
      <c r="B299">
        <v>20501</v>
      </c>
      <c r="C299" t="s">
        <v>1013</v>
      </c>
      <c r="D299">
        <v>1</v>
      </c>
      <c r="E299">
        <v>8</v>
      </c>
      <c r="F299">
        <v>21912</v>
      </c>
      <c r="G299">
        <v>35021912</v>
      </c>
      <c r="H299" t="s">
        <v>16672</v>
      </c>
      <c r="I299">
        <v>477</v>
      </c>
      <c r="J299" t="s">
        <v>4798</v>
      </c>
      <c r="K299" t="s">
        <v>1136</v>
      </c>
      <c r="L299">
        <v>1</v>
      </c>
      <c r="M299" t="s">
        <v>4798</v>
      </c>
      <c r="N299">
        <v>14920000</v>
      </c>
      <c r="O299" t="s">
        <v>92</v>
      </c>
      <c r="P299" t="s">
        <v>4799</v>
      </c>
      <c r="Q299">
        <v>179</v>
      </c>
      <c r="R299">
        <v>16</v>
      </c>
      <c r="S299">
        <v>33871210</v>
      </c>
      <c r="T299">
        <v>33871578</v>
      </c>
      <c r="U299" t="s">
        <v>16673</v>
      </c>
      <c r="V299">
        <v>1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121</v>
      </c>
      <c r="AI299" s="2">
        <v>104</v>
      </c>
      <c r="AJ299" s="2">
        <v>107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78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43</v>
      </c>
      <c r="BD299" s="2">
        <v>0</v>
      </c>
      <c r="BE299" s="2">
        <v>0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0</v>
      </c>
      <c r="BL299" s="2">
        <v>0</v>
      </c>
      <c r="BM299" s="2">
        <v>0</v>
      </c>
      <c r="BN299" s="2">
        <v>0</v>
      </c>
      <c r="BO299" s="2">
        <v>0</v>
      </c>
      <c r="BP299" s="2">
        <v>5</v>
      </c>
      <c r="BQ299" s="2">
        <v>3</v>
      </c>
      <c r="BR299" s="2">
        <v>4</v>
      </c>
      <c r="BS299" s="2">
        <v>0</v>
      </c>
      <c r="BT299" s="2">
        <v>0</v>
      </c>
      <c r="BU299" s="2">
        <v>0</v>
      </c>
      <c r="BV299" s="2">
        <v>0</v>
      </c>
      <c r="BW299" s="2">
        <v>0</v>
      </c>
      <c r="BX299" s="2">
        <v>0</v>
      </c>
      <c r="BY299" s="2">
        <v>0</v>
      </c>
      <c r="BZ299" s="2">
        <v>0</v>
      </c>
      <c r="CA299" s="2">
        <v>0</v>
      </c>
      <c r="CB299" s="2">
        <v>0</v>
      </c>
      <c r="CC299" s="2">
        <v>3</v>
      </c>
      <c r="CD299" s="2">
        <v>0</v>
      </c>
      <c r="CE299" s="2">
        <v>0</v>
      </c>
      <c r="CF299" s="2">
        <v>0</v>
      </c>
      <c r="CG299" s="2">
        <v>0</v>
      </c>
      <c r="CH299" s="2">
        <v>0</v>
      </c>
      <c r="CI299" s="2">
        <v>0</v>
      </c>
      <c r="CJ299" s="2">
        <v>0</v>
      </c>
      <c r="CK299" s="2">
        <v>2</v>
      </c>
      <c r="CL299" s="2">
        <v>0</v>
      </c>
    </row>
    <row r="300" spans="1:90" x14ac:dyDescent="0.25">
      <c r="A300" t="s">
        <v>115</v>
      </c>
      <c r="B300">
        <v>20501</v>
      </c>
      <c r="C300" t="s">
        <v>1013</v>
      </c>
      <c r="D300">
        <v>1</v>
      </c>
      <c r="E300">
        <v>8</v>
      </c>
      <c r="F300">
        <v>47405</v>
      </c>
      <c r="G300">
        <v>35047405</v>
      </c>
      <c r="H300" t="s">
        <v>17930</v>
      </c>
      <c r="I300">
        <v>181</v>
      </c>
      <c r="J300" t="s">
        <v>1013</v>
      </c>
      <c r="K300" t="s">
        <v>6148</v>
      </c>
      <c r="L300">
        <v>5</v>
      </c>
      <c r="M300" t="s">
        <v>4789</v>
      </c>
      <c r="N300">
        <v>14810043</v>
      </c>
      <c r="O300" t="s">
        <v>92</v>
      </c>
      <c r="P300" t="s">
        <v>13165</v>
      </c>
      <c r="Q300">
        <v>34</v>
      </c>
      <c r="R300">
        <v>16</v>
      </c>
      <c r="S300">
        <v>33220541</v>
      </c>
      <c r="T300">
        <v>33222124</v>
      </c>
      <c r="U300" t="s">
        <v>17931</v>
      </c>
      <c r="V300">
        <v>1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69</v>
      </c>
      <c r="AE300" s="2">
        <v>70</v>
      </c>
      <c r="AF300" s="2">
        <v>69</v>
      </c>
      <c r="AG300" s="2">
        <v>69</v>
      </c>
      <c r="AH300" s="2">
        <v>71</v>
      </c>
      <c r="AI300" s="2">
        <v>61</v>
      </c>
      <c r="AJ300" s="2">
        <v>54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3</v>
      </c>
      <c r="BM300" s="2">
        <v>4</v>
      </c>
      <c r="BN300" s="2">
        <v>4</v>
      </c>
      <c r="BO300" s="2">
        <v>3</v>
      </c>
      <c r="BP300" s="2">
        <v>3</v>
      </c>
      <c r="BQ300" s="2">
        <v>3</v>
      </c>
      <c r="BR300" s="2">
        <v>2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</row>
    <row r="301" spans="1:90" x14ac:dyDescent="0.25">
      <c r="A301" t="s">
        <v>115</v>
      </c>
      <c r="B301">
        <v>20501</v>
      </c>
      <c r="C301" t="s">
        <v>1013</v>
      </c>
      <c r="D301">
        <v>1</v>
      </c>
      <c r="E301">
        <v>8</v>
      </c>
      <c r="F301">
        <v>21829</v>
      </c>
      <c r="G301">
        <v>35021829</v>
      </c>
      <c r="H301" t="s">
        <v>6107</v>
      </c>
      <c r="I301">
        <v>216</v>
      </c>
      <c r="J301" t="s">
        <v>3958</v>
      </c>
      <c r="K301" t="s">
        <v>1705</v>
      </c>
      <c r="L301">
        <v>1</v>
      </c>
      <c r="M301" t="s">
        <v>3958</v>
      </c>
      <c r="N301">
        <v>14930000</v>
      </c>
      <c r="O301" t="s">
        <v>92</v>
      </c>
      <c r="P301" t="s">
        <v>3959</v>
      </c>
      <c r="Q301">
        <v>433</v>
      </c>
      <c r="R301">
        <v>16</v>
      </c>
      <c r="S301">
        <v>33461132</v>
      </c>
      <c r="T301">
        <v>33461331</v>
      </c>
      <c r="U301" t="s">
        <v>6108</v>
      </c>
      <c r="V301">
        <v>1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171</v>
      </c>
      <c r="AI301" s="2">
        <v>158</v>
      </c>
      <c r="AJ301" s="2">
        <v>139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66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0</v>
      </c>
      <c r="BI301" s="2">
        <v>0</v>
      </c>
      <c r="BJ301" s="2">
        <v>0</v>
      </c>
      <c r="BK301" s="2">
        <v>0</v>
      </c>
      <c r="BL301" s="2">
        <v>0</v>
      </c>
      <c r="BM301" s="2">
        <v>0</v>
      </c>
      <c r="BN301" s="2">
        <v>0</v>
      </c>
      <c r="BO301" s="2">
        <v>0</v>
      </c>
      <c r="BP301" s="2">
        <v>6</v>
      </c>
      <c r="BQ301" s="2">
        <v>5</v>
      </c>
      <c r="BR301" s="2">
        <v>6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0</v>
      </c>
      <c r="CC301" s="2">
        <v>2</v>
      </c>
      <c r="CD301" s="2">
        <v>0</v>
      </c>
      <c r="CE301" s="2">
        <v>0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</row>
    <row r="302" spans="1:90" x14ac:dyDescent="0.25">
      <c r="A302" t="s">
        <v>115</v>
      </c>
      <c r="B302">
        <v>20501</v>
      </c>
      <c r="C302" t="s">
        <v>1013</v>
      </c>
      <c r="D302">
        <v>1</v>
      </c>
      <c r="E302">
        <v>8</v>
      </c>
      <c r="F302">
        <v>435697</v>
      </c>
      <c r="G302">
        <v>35435697</v>
      </c>
      <c r="H302" t="s">
        <v>9311</v>
      </c>
      <c r="I302">
        <v>181</v>
      </c>
      <c r="J302" t="s">
        <v>1013</v>
      </c>
      <c r="K302" t="s">
        <v>4762</v>
      </c>
      <c r="L302">
        <v>1</v>
      </c>
      <c r="M302" t="s">
        <v>1013</v>
      </c>
      <c r="N302">
        <v>14806344</v>
      </c>
      <c r="O302" t="s">
        <v>92</v>
      </c>
      <c r="P302" t="s">
        <v>9312</v>
      </c>
      <c r="Q302">
        <v>909</v>
      </c>
      <c r="R302">
        <v>16</v>
      </c>
      <c r="S302">
        <v>33241814</v>
      </c>
      <c r="U302" t="s">
        <v>9313</v>
      </c>
      <c r="V302">
        <v>1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137</v>
      </c>
      <c r="AE302" s="2">
        <v>107</v>
      </c>
      <c r="AF302" s="2">
        <v>139</v>
      </c>
      <c r="AG302" s="2">
        <v>137</v>
      </c>
      <c r="AH302" s="2">
        <v>144</v>
      </c>
      <c r="AI302" s="2">
        <v>116</v>
      </c>
      <c r="AJ302" s="2">
        <v>83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185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29</v>
      </c>
      <c r="BD302" s="2">
        <v>2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8</v>
      </c>
      <c r="BM302" s="2">
        <v>6</v>
      </c>
      <c r="BN302" s="2">
        <v>7</v>
      </c>
      <c r="BO302" s="2">
        <v>7</v>
      </c>
      <c r="BP302" s="2">
        <v>7</v>
      </c>
      <c r="BQ302" s="2">
        <v>5</v>
      </c>
      <c r="BR302" s="2">
        <v>5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2">
        <v>0</v>
      </c>
      <c r="CC302" s="2">
        <v>7</v>
      </c>
      <c r="CD302" s="2">
        <v>0</v>
      </c>
      <c r="CE302" s="2">
        <v>0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2">
        <v>4</v>
      </c>
      <c r="CL302" s="2">
        <v>2</v>
      </c>
    </row>
    <row r="303" spans="1:90" x14ac:dyDescent="0.25">
      <c r="A303" t="s">
        <v>115</v>
      </c>
      <c r="B303">
        <v>20501</v>
      </c>
      <c r="C303" t="s">
        <v>1013</v>
      </c>
      <c r="D303">
        <v>1</v>
      </c>
      <c r="E303">
        <v>8</v>
      </c>
      <c r="F303">
        <v>919412</v>
      </c>
      <c r="G303">
        <v>35919412</v>
      </c>
      <c r="H303" t="s">
        <v>19293</v>
      </c>
      <c r="I303">
        <v>441</v>
      </c>
      <c r="J303" t="s">
        <v>1619</v>
      </c>
      <c r="K303" t="s">
        <v>346</v>
      </c>
      <c r="L303">
        <v>1</v>
      </c>
      <c r="M303" t="s">
        <v>1619</v>
      </c>
      <c r="N303">
        <v>15996036</v>
      </c>
      <c r="O303" t="s">
        <v>102</v>
      </c>
      <c r="P303" t="s">
        <v>19294</v>
      </c>
      <c r="Q303">
        <v>560</v>
      </c>
      <c r="R303">
        <v>16</v>
      </c>
      <c r="S303">
        <v>33826604</v>
      </c>
      <c r="T303">
        <v>33828032</v>
      </c>
      <c r="U303" t="s">
        <v>19295</v>
      </c>
      <c r="V303">
        <v>1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78</v>
      </c>
      <c r="AE303" s="2">
        <v>75</v>
      </c>
      <c r="AF303" s="2">
        <v>44</v>
      </c>
      <c r="AG303" s="2">
        <v>72</v>
      </c>
      <c r="AH303" s="2">
        <v>68</v>
      </c>
      <c r="AI303" s="2">
        <v>52</v>
      </c>
      <c r="AJ303" s="2">
        <v>54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133</v>
      </c>
      <c r="BD303" s="2">
        <v>10</v>
      </c>
      <c r="BE303" s="2">
        <v>0</v>
      </c>
      <c r="BF303" s="2">
        <v>0</v>
      </c>
      <c r="BG303" s="2">
        <v>0</v>
      </c>
      <c r="BH303" s="2">
        <v>0</v>
      </c>
      <c r="BI303" s="2">
        <v>0</v>
      </c>
      <c r="BJ303" s="2">
        <v>0</v>
      </c>
      <c r="BK303" s="2">
        <v>0</v>
      </c>
      <c r="BL303" s="2">
        <v>6</v>
      </c>
      <c r="BM303" s="2">
        <v>4</v>
      </c>
      <c r="BN303" s="2">
        <v>3</v>
      </c>
      <c r="BO303" s="2">
        <v>3</v>
      </c>
      <c r="BP303" s="2">
        <v>3</v>
      </c>
      <c r="BQ303" s="2">
        <v>2</v>
      </c>
      <c r="BR303" s="2">
        <v>4</v>
      </c>
      <c r="BS303" s="2">
        <v>0</v>
      </c>
      <c r="BT303" s="2">
        <v>0</v>
      </c>
      <c r="BU303" s="2">
        <v>0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2">
        <v>0</v>
      </c>
      <c r="CC303" s="2">
        <v>0</v>
      </c>
      <c r="CD303" s="2">
        <v>0</v>
      </c>
      <c r="CE303" s="2">
        <v>0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2">
        <v>7</v>
      </c>
      <c r="CL303" s="2">
        <v>3</v>
      </c>
    </row>
    <row r="304" spans="1:90" x14ac:dyDescent="0.25">
      <c r="A304" t="s">
        <v>115</v>
      </c>
      <c r="B304">
        <v>20501</v>
      </c>
      <c r="C304" t="s">
        <v>1013</v>
      </c>
      <c r="D304">
        <v>1</v>
      </c>
      <c r="E304">
        <v>8</v>
      </c>
      <c r="F304">
        <v>21933</v>
      </c>
      <c r="G304">
        <v>35021933</v>
      </c>
      <c r="H304" t="s">
        <v>11818</v>
      </c>
      <c r="I304">
        <v>181</v>
      </c>
      <c r="J304" t="s">
        <v>1013</v>
      </c>
      <c r="K304" t="s">
        <v>1280</v>
      </c>
      <c r="L304">
        <v>1</v>
      </c>
      <c r="M304" t="s">
        <v>1013</v>
      </c>
      <c r="N304">
        <v>14801180</v>
      </c>
      <c r="O304" t="s">
        <v>102</v>
      </c>
      <c r="P304" t="s">
        <v>4760</v>
      </c>
      <c r="Q304">
        <v>1830</v>
      </c>
      <c r="R304">
        <v>16</v>
      </c>
      <c r="S304">
        <v>33352116</v>
      </c>
      <c r="T304">
        <v>33368398</v>
      </c>
      <c r="U304" t="s">
        <v>11819</v>
      </c>
      <c r="V304">
        <v>1</v>
      </c>
      <c r="W304" s="2">
        <v>0</v>
      </c>
      <c r="X304" s="2">
        <v>0</v>
      </c>
      <c r="Y304" s="2">
        <v>60</v>
      </c>
      <c r="Z304" s="2">
        <v>60</v>
      </c>
      <c r="AA304" s="2">
        <v>60</v>
      </c>
      <c r="AB304" s="2">
        <v>60</v>
      </c>
      <c r="AC304" s="2">
        <v>60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2</v>
      </c>
      <c r="BH304" s="2">
        <v>3</v>
      </c>
      <c r="BI304" s="2">
        <v>2</v>
      </c>
      <c r="BJ304" s="2">
        <v>3</v>
      </c>
      <c r="BK304" s="2">
        <v>3</v>
      </c>
      <c r="BL304" s="2">
        <v>0</v>
      </c>
      <c r="BM304" s="2">
        <v>0</v>
      </c>
      <c r="BN304" s="2">
        <v>0</v>
      </c>
      <c r="BO304" s="2">
        <v>0</v>
      </c>
      <c r="BP304" s="2">
        <v>0</v>
      </c>
      <c r="BQ304" s="2">
        <v>0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0</v>
      </c>
      <c r="CC304" s="2">
        <v>0</v>
      </c>
      <c r="CD304" s="2">
        <v>0</v>
      </c>
      <c r="CE304" s="2">
        <v>0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</row>
    <row r="305" spans="1:90" x14ac:dyDescent="0.25">
      <c r="A305" t="s">
        <v>115</v>
      </c>
      <c r="B305">
        <v>20501</v>
      </c>
      <c r="C305" t="s">
        <v>1013</v>
      </c>
      <c r="D305">
        <v>1</v>
      </c>
      <c r="E305">
        <v>8</v>
      </c>
      <c r="F305">
        <v>24971</v>
      </c>
      <c r="G305">
        <v>35024971</v>
      </c>
      <c r="H305" t="s">
        <v>12214</v>
      </c>
      <c r="I305">
        <v>441</v>
      </c>
      <c r="J305" t="s">
        <v>1619</v>
      </c>
      <c r="K305" t="s">
        <v>2173</v>
      </c>
      <c r="L305">
        <v>1</v>
      </c>
      <c r="M305" t="s">
        <v>1619</v>
      </c>
      <c r="N305">
        <v>15990335</v>
      </c>
      <c r="O305" t="s">
        <v>92</v>
      </c>
      <c r="P305" t="s">
        <v>878</v>
      </c>
      <c r="Q305">
        <v>1760</v>
      </c>
      <c r="R305">
        <v>16</v>
      </c>
      <c r="S305">
        <v>33821067</v>
      </c>
      <c r="T305">
        <v>33828033</v>
      </c>
      <c r="U305" t="s">
        <v>12215</v>
      </c>
      <c r="V305">
        <v>1</v>
      </c>
      <c r="W305" s="2">
        <v>0</v>
      </c>
      <c r="X305" s="2">
        <v>0</v>
      </c>
      <c r="Y305" s="2">
        <v>84</v>
      </c>
      <c r="Z305" s="2">
        <v>122</v>
      </c>
      <c r="AA305" s="2">
        <v>141</v>
      </c>
      <c r="AB305" s="2">
        <v>116</v>
      </c>
      <c r="AC305" s="2">
        <v>116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4</v>
      </c>
      <c r="BH305" s="2">
        <v>8</v>
      </c>
      <c r="BI305" s="2">
        <v>8</v>
      </c>
      <c r="BJ305" s="2">
        <v>5</v>
      </c>
      <c r="BK305" s="2">
        <v>5</v>
      </c>
      <c r="BL305" s="2">
        <v>0</v>
      </c>
      <c r="BM305" s="2">
        <v>0</v>
      </c>
      <c r="BN305" s="2">
        <v>0</v>
      </c>
      <c r="BO305" s="2">
        <v>0</v>
      </c>
      <c r="BP305" s="2">
        <v>0</v>
      </c>
      <c r="BQ305" s="2">
        <v>0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2">
        <v>0</v>
      </c>
      <c r="CC305" s="2">
        <v>0</v>
      </c>
      <c r="CD305" s="2">
        <v>0</v>
      </c>
      <c r="CE305" s="2">
        <v>0</v>
      </c>
      <c r="CF305" s="2">
        <v>0</v>
      </c>
      <c r="CG305" s="2">
        <v>0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</row>
    <row r="306" spans="1:90" x14ac:dyDescent="0.25">
      <c r="A306" t="s">
        <v>115</v>
      </c>
      <c r="B306">
        <v>20501</v>
      </c>
      <c r="C306" t="s">
        <v>1013</v>
      </c>
      <c r="D306">
        <v>1</v>
      </c>
      <c r="E306">
        <v>8</v>
      </c>
      <c r="F306">
        <v>462536</v>
      </c>
      <c r="G306">
        <v>35462536</v>
      </c>
      <c r="H306" t="s">
        <v>16396</v>
      </c>
      <c r="I306">
        <v>181</v>
      </c>
      <c r="J306" t="s">
        <v>1013</v>
      </c>
      <c r="K306" t="s">
        <v>14024</v>
      </c>
      <c r="L306">
        <v>1</v>
      </c>
      <c r="M306" t="s">
        <v>1013</v>
      </c>
      <c r="N306">
        <v>14811483</v>
      </c>
      <c r="O306" t="s">
        <v>102</v>
      </c>
      <c r="P306" t="s">
        <v>16397</v>
      </c>
      <c r="Q306">
        <v>121</v>
      </c>
      <c r="R306">
        <v>16</v>
      </c>
      <c r="S306">
        <v>33376686</v>
      </c>
      <c r="U306" t="s">
        <v>16398</v>
      </c>
      <c r="V306">
        <v>1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34</v>
      </c>
      <c r="AE306" s="2">
        <v>36</v>
      </c>
      <c r="AF306" s="2">
        <v>66</v>
      </c>
      <c r="AG306" s="2">
        <v>36</v>
      </c>
      <c r="AH306" s="2">
        <v>37</v>
      </c>
      <c r="AI306" s="2">
        <v>33</v>
      </c>
      <c r="AJ306" s="2">
        <v>22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0</v>
      </c>
      <c r="BL306" s="2">
        <v>1</v>
      </c>
      <c r="BM306" s="2">
        <v>1</v>
      </c>
      <c r="BN306" s="2">
        <v>2</v>
      </c>
      <c r="BO306" s="2">
        <v>1</v>
      </c>
      <c r="BP306" s="2">
        <v>2</v>
      </c>
      <c r="BQ306" s="2">
        <v>1</v>
      </c>
      <c r="BR306" s="2">
        <v>1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2">
        <v>0</v>
      </c>
      <c r="CD306" s="2">
        <v>0</v>
      </c>
      <c r="CE306" s="2">
        <v>0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</row>
    <row r="307" spans="1:90" x14ac:dyDescent="0.25">
      <c r="A307" t="s">
        <v>115</v>
      </c>
      <c r="B307">
        <v>20501</v>
      </c>
      <c r="C307" t="s">
        <v>1013</v>
      </c>
      <c r="D307">
        <v>1</v>
      </c>
      <c r="E307">
        <v>8</v>
      </c>
      <c r="F307">
        <v>47909</v>
      </c>
      <c r="G307">
        <v>35047909</v>
      </c>
      <c r="H307" t="s">
        <v>13360</v>
      </c>
      <c r="I307">
        <v>441</v>
      </c>
      <c r="J307" t="s">
        <v>1619</v>
      </c>
      <c r="K307" t="s">
        <v>1650</v>
      </c>
      <c r="L307">
        <v>1</v>
      </c>
      <c r="M307" t="s">
        <v>1619</v>
      </c>
      <c r="N307">
        <v>15997120</v>
      </c>
      <c r="O307" t="s">
        <v>92</v>
      </c>
      <c r="P307" t="s">
        <v>2583</v>
      </c>
      <c r="Q307">
        <v>885</v>
      </c>
      <c r="R307">
        <v>16</v>
      </c>
      <c r="S307">
        <v>33820613</v>
      </c>
      <c r="T307">
        <v>33823886</v>
      </c>
      <c r="U307" t="s">
        <v>13361</v>
      </c>
      <c r="V307">
        <v>1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94</v>
      </c>
      <c r="AE307" s="2">
        <v>82</v>
      </c>
      <c r="AF307" s="2">
        <v>50</v>
      </c>
      <c r="AG307" s="2">
        <v>80</v>
      </c>
      <c r="AH307" s="2">
        <v>67</v>
      </c>
      <c r="AI307" s="2">
        <v>48</v>
      </c>
      <c r="AJ307" s="2">
        <v>52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5</v>
      </c>
      <c r="BM307" s="2">
        <v>3</v>
      </c>
      <c r="BN307" s="2">
        <v>3</v>
      </c>
      <c r="BO307" s="2">
        <v>4</v>
      </c>
      <c r="BP307" s="2">
        <v>5</v>
      </c>
      <c r="BQ307" s="2">
        <v>3</v>
      </c>
      <c r="BR307" s="2">
        <v>4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</row>
    <row r="308" spans="1:90" x14ac:dyDescent="0.25">
      <c r="A308" t="s">
        <v>115</v>
      </c>
      <c r="B308">
        <v>20501</v>
      </c>
      <c r="C308" t="s">
        <v>1013</v>
      </c>
      <c r="D308">
        <v>1</v>
      </c>
      <c r="E308">
        <v>8</v>
      </c>
      <c r="F308">
        <v>22068</v>
      </c>
      <c r="G308">
        <v>35022068</v>
      </c>
      <c r="H308" t="s">
        <v>16548</v>
      </c>
      <c r="I308">
        <v>181</v>
      </c>
      <c r="J308" t="s">
        <v>1013</v>
      </c>
      <c r="K308" t="s">
        <v>91</v>
      </c>
      <c r="L308">
        <v>1</v>
      </c>
      <c r="M308" t="s">
        <v>1013</v>
      </c>
      <c r="N308">
        <v>14801319</v>
      </c>
      <c r="P308" t="s">
        <v>19860</v>
      </c>
      <c r="Q308">
        <v>2170</v>
      </c>
      <c r="R308">
        <v>16</v>
      </c>
      <c r="S308">
        <v>33352211</v>
      </c>
      <c r="T308">
        <v>33368400</v>
      </c>
      <c r="U308" t="s">
        <v>16549</v>
      </c>
      <c r="V308">
        <v>1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98</v>
      </c>
      <c r="AI308" s="2">
        <v>93</v>
      </c>
      <c r="AJ308" s="2">
        <v>100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3</v>
      </c>
      <c r="BQ308" s="2">
        <v>4</v>
      </c>
      <c r="BR308" s="2">
        <v>3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2">
        <v>0</v>
      </c>
      <c r="CC308" s="2">
        <v>0</v>
      </c>
      <c r="CD308" s="2">
        <v>0</v>
      </c>
      <c r="CE308" s="2">
        <v>0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</row>
    <row r="309" spans="1:90" x14ac:dyDescent="0.25">
      <c r="A309" t="s">
        <v>115</v>
      </c>
      <c r="B309">
        <v>20501</v>
      </c>
      <c r="C309" t="s">
        <v>1013</v>
      </c>
      <c r="D309">
        <v>1</v>
      </c>
      <c r="E309">
        <v>8</v>
      </c>
      <c r="F309">
        <v>21878</v>
      </c>
      <c r="G309">
        <v>35021878</v>
      </c>
      <c r="H309" t="s">
        <v>12860</v>
      </c>
      <c r="I309">
        <v>585</v>
      </c>
      <c r="J309" t="s">
        <v>1990</v>
      </c>
      <c r="K309" t="s">
        <v>11666</v>
      </c>
      <c r="L309">
        <v>1</v>
      </c>
      <c r="M309" t="s">
        <v>1990</v>
      </c>
      <c r="N309">
        <v>14830000</v>
      </c>
      <c r="P309" t="s">
        <v>12861</v>
      </c>
      <c r="Q309">
        <v>51</v>
      </c>
      <c r="R309">
        <v>16</v>
      </c>
      <c r="S309">
        <v>33951138</v>
      </c>
      <c r="T309">
        <v>33951611</v>
      </c>
      <c r="U309" t="s">
        <v>12862</v>
      </c>
      <c r="V309">
        <v>1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88</v>
      </c>
      <c r="AE309" s="2">
        <v>80</v>
      </c>
      <c r="AF309" s="2">
        <v>99</v>
      </c>
      <c r="AG309" s="2">
        <v>118</v>
      </c>
      <c r="AH309" s="2">
        <v>123</v>
      </c>
      <c r="AI309" s="2">
        <v>123</v>
      </c>
      <c r="AJ309" s="2">
        <v>119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2">
        <v>0</v>
      </c>
      <c r="BK309" s="2">
        <v>0</v>
      </c>
      <c r="BL309" s="2">
        <v>3</v>
      </c>
      <c r="BM309" s="2">
        <v>4</v>
      </c>
      <c r="BN309" s="2">
        <v>7</v>
      </c>
      <c r="BO309" s="2">
        <v>7</v>
      </c>
      <c r="BP309" s="2">
        <v>5</v>
      </c>
      <c r="BQ309" s="2">
        <v>6</v>
      </c>
      <c r="BR309" s="2">
        <v>5</v>
      </c>
      <c r="BS309" s="2">
        <v>0</v>
      </c>
      <c r="BT309" s="2">
        <v>0</v>
      </c>
      <c r="BU309" s="2">
        <v>0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>
        <v>0</v>
      </c>
      <c r="CB309" s="2">
        <v>0</v>
      </c>
      <c r="CC309" s="2">
        <v>0</v>
      </c>
      <c r="CD309" s="2">
        <v>0</v>
      </c>
      <c r="CE309" s="2">
        <v>0</v>
      </c>
      <c r="CF309" s="2">
        <v>0</v>
      </c>
      <c r="CG309" s="2">
        <v>0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</row>
    <row r="310" spans="1:90" x14ac:dyDescent="0.25">
      <c r="A310" t="s">
        <v>115</v>
      </c>
      <c r="B310">
        <v>20501</v>
      </c>
      <c r="C310" t="s">
        <v>1013</v>
      </c>
      <c r="D310">
        <v>2</v>
      </c>
      <c r="E310">
        <v>15</v>
      </c>
      <c r="F310">
        <v>453249</v>
      </c>
      <c r="G310">
        <v>35453249</v>
      </c>
      <c r="H310" t="s">
        <v>11820</v>
      </c>
      <c r="I310">
        <v>181</v>
      </c>
      <c r="J310" t="s">
        <v>1013</v>
      </c>
      <c r="K310" t="s">
        <v>11046</v>
      </c>
      <c r="L310">
        <v>1</v>
      </c>
      <c r="M310" t="s">
        <v>1013</v>
      </c>
      <c r="N310">
        <v>14811418</v>
      </c>
      <c r="O310" t="s">
        <v>102</v>
      </c>
      <c r="P310" t="s">
        <v>11821</v>
      </c>
      <c r="Q310">
        <v>4055</v>
      </c>
      <c r="R310">
        <v>16</v>
      </c>
      <c r="S310">
        <v>33372799</v>
      </c>
      <c r="U310" t="s">
        <v>19864</v>
      </c>
      <c r="V310">
        <v>1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10</v>
      </c>
      <c r="AP310" s="2">
        <v>0</v>
      </c>
      <c r="AQ310" s="2">
        <v>0</v>
      </c>
      <c r="AR310" s="2">
        <v>71</v>
      </c>
      <c r="AS310" s="2">
        <v>0</v>
      </c>
      <c r="AT310" s="2">
        <v>0</v>
      </c>
      <c r="AU310" s="2">
        <v>74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0</v>
      </c>
      <c r="BI310" s="2">
        <v>0</v>
      </c>
      <c r="BJ310" s="2">
        <v>0</v>
      </c>
      <c r="BK310" s="2">
        <v>0</v>
      </c>
      <c r="BL310" s="2">
        <v>0</v>
      </c>
      <c r="BM310" s="2">
        <v>0</v>
      </c>
      <c r="BN310" s="2">
        <v>0</v>
      </c>
      <c r="BO310" s="2">
        <v>0</v>
      </c>
      <c r="BP310" s="2">
        <v>0</v>
      </c>
      <c r="BQ310" s="2">
        <v>0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1</v>
      </c>
      <c r="BX310" s="2">
        <v>0</v>
      </c>
      <c r="BY310" s="2">
        <v>0</v>
      </c>
      <c r="BZ310" s="2">
        <v>4</v>
      </c>
      <c r="CA310" s="2">
        <v>0</v>
      </c>
      <c r="CB310" s="2">
        <v>0</v>
      </c>
      <c r="CC310" s="2">
        <v>6</v>
      </c>
      <c r="CD310" s="2">
        <v>0</v>
      </c>
      <c r="CE310" s="2">
        <v>0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</row>
    <row r="311" spans="1:90" x14ac:dyDescent="0.25">
      <c r="A311" t="s">
        <v>115</v>
      </c>
      <c r="B311">
        <v>20501</v>
      </c>
      <c r="C311" t="s">
        <v>1013</v>
      </c>
      <c r="D311">
        <v>1</v>
      </c>
      <c r="E311">
        <v>8</v>
      </c>
      <c r="F311">
        <v>25008</v>
      </c>
      <c r="G311">
        <v>35025008</v>
      </c>
      <c r="H311" t="s">
        <v>15658</v>
      </c>
      <c r="I311">
        <v>441</v>
      </c>
      <c r="J311" t="s">
        <v>1619</v>
      </c>
      <c r="K311" t="s">
        <v>3121</v>
      </c>
      <c r="L311">
        <v>1</v>
      </c>
      <c r="M311" t="s">
        <v>1619</v>
      </c>
      <c r="N311">
        <v>15992505</v>
      </c>
      <c r="O311" t="s">
        <v>92</v>
      </c>
      <c r="P311" t="s">
        <v>19861</v>
      </c>
      <c r="Q311">
        <v>1740</v>
      </c>
      <c r="R311">
        <v>16</v>
      </c>
      <c r="S311">
        <v>33821571</v>
      </c>
      <c r="T311">
        <v>33824473</v>
      </c>
      <c r="U311" t="s">
        <v>15659</v>
      </c>
      <c r="V311">
        <v>1</v>
      </c>
      <c r="W311" s="2">
        <v>0</v>
      </c>
      <c r="X311" s="2">
        <v>0</v>
      </c>
      <c r="Y311" s="2">
        <v>49</v>
      </c>
      <c r="Z311" s="2">
        <v>45</v>
      </c>
      <c r="AA311" s="2">
        <v>42</v>
      </c>
      <c r="AB311" s="2">
        <v>46</v>
      </c>
      <c r="AC311" s="2">
        <v>59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2</v>
      </c>
      <c r="BH311" s="2">
        <v>2</v>
      </c>
      <c r="BI311" s="2">
        <v>3</v>
      </c>
      <c r="BJ311" s="2">
        <v>2</v>
      </c>
      <c r="BK311" s="2">
        <v>2</v>
      </c>
      <c r="BL311" s="2">
        <v>0</v>
      </c>
      <c r="BM311" s="2">
        <v>0</v>
      </c>
      <c r="BN311" s="2">
        <v>0</v>
      </c>
      <c r="BO311" s="2">
        <v>0</v>
      </c>
      <c r="BP311" s="2">
        <v>0</v>
      </c>
      <c r="BQ311" s="2"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0</v>
      </c>
      <c r="CB311" s="2">
        <v>0</v>
      </c>
      <c r="CC311" s="2">
        <v>0</v>
      </c>
      <c r="CD311" s="2">
        <v>0</v>
      </c>
      <c r="CE311" s="2">
        <v>0</v>
      </c>
      <c r="CF311" s="2">
        <v>0</v>
      </c>
      <c r="CG311" s="2">
        <v>0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</row>
    <row r="312" spans="1:90" x14ac:dyDescent="0.25">
      <c r="A312" t="s">
        <v>115</v>
      </c>
      <c r="B312">
        <v>20501</v>
      </c>
      <c r="C312" t="s">
        <v>1013</v>
      </c>
      <c r="D312">
        <v>1</v>
      </c>
      <c r="E312">
        <v>8</v>
      </c>
      <c r="F312">
        <v>922973</v>
      </c>
      <c r="G312">
        <v>35922973</v>
      </c>
      <c r="H312" t="s">
        <v>14023</v>
      </c>
      <c r="I312">
        <v>181</v>
      </c>
      <c r="J312" t="s">
        <v>1013</v>
      </c>
      <c r="K312" t="s">
        <v>14024</v>
      </c>
      <c r="L312">
        <v>1</v>
      </c>
      <c r="M312" t="s">
        <v>1013</v>
      </c>
      <c r="N312">
        <v>14811460</v>
      </c>
      <c r="O312" t="s">
        <v>92</v>
      </c>
      <c r="P312" t="s">
        <v>14025</v>
      </c>
      <c r="Q312">
        <v>130</v>
      </c>
      <c r="R312">
        <v>16</v>
      </c>
      <c r="S312">
        <v>33374702</v>
      </c>
      <c r="U312" t="s">
        <v>14026</v>
      </c>
      <c r="V312">
        <v>1</v>
      </c>
      <c r="W312" s="2">
        <v>0</v>
      </c>
      <c r="X312" s="2">
        <v>0</v>
      </c>
      <c r="Y312" s="2">
        <v>44</v>
      </c>
      <c r="Z312" s="2">
        <v>41</v>
      </c>
      <c r="AA312" s="2">
        <v>27</v>
      </c>
      <c r="AB312" s="2">
        <v>24</v>
      </c>
      <c r="AC312" s="2">
        <v>39</v>
      </c>
      <c r="AD312" s="2">
        <v>98</v>
      </c>
      <c r="AE312" s="2">
        <v>67</v>
      </c>
      <c r="AF312" s="2">
        <v>47</v>
      </c>
      <c r="AG312" s="2">
        <v>83</v>
      </c>
      <c r="AH312" s="2">
        <v>72</v>
      </c>
      <c r="AI312" s="2">
        <v>57</v>
      </c>
      <c r="AJ312" s="2">
        <v>41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69</v>
      </c>
      <c r="BD312" s="2">
        <v>0</v>
      </c>
      <c r="BE312" s="2">
        <v>0</v>
      </c>
      <c r="BF312" s="2">
        <v>0</v>
      </c>
      <c r="BG312" s="2">
        <v>2</v>
      </c>
      <c r="BH312" s="2">
        <v>2</v>
      </c>
      <c r="BI312" s="2">
        <v>1</v>
      </c>
      <c r="BJ312" s="2">
        <v>2</v>
      </c>
      <c r="BK312" s="2">
        <v>3</v>
      </c>
      <c r="BL312" s="2">
        <v>3</v>
      </c>
      <c r="BM312" s="2">
        <v>3</v>
      </c>
      <c r="BN312" s="2">
        <v>2</v>
      </c>
      <c r="BO312" s="2">
        <v>3</v>
      </c>
      <c r="BP312" s="2">
        <v>4</v>
      </c>
      <c r="BQ312" s="2">
        <v>3</v>
      </c>
      <c r="BR312" s="2">
        <v>2</v>
      </c>
      <c r="BS312" s="2">
        <v>0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2">
        <v>0</v>
      </c>
      <c r="CC312" s="2">
        <v>0</v>
      </c>
      <c r="CD312" s="2">
        <v>0</v>
      </c>
      <c r="CE312" s="2">
        <v>0</v>
      </c>
      <c r="CF312" s="2">
        <v>0</v>
      </c>
      <c r="CG312" s="2">
        <v>0</v>
      </c>
      <c r="CH312" s="2">
        <v>0</v>
      </c>
      <c r="CI312" s="2">
        <v>0</v>
      </c>
      <c r="CJ312" s="2">
        <v>0</v>
      </c>
      <c r="CK312" s="2">
        <v>6</v>
      </c>
      <c r="CL312" s="2">
        <v>0</v>
      </c>
    </row>
    <row r="313" spans="1:90" x14ac:dyDescent="0.25">
      <c r="A313" t="s">
        <v>115</v>
      </c>
      <c r="B313">
        <v>20501</v>
      </c>
      <c r="C313" t="s">
        <v>1013</v>
      </c>
      <c r="D313">
        <v>1</v>
      </c>
      <c r="E313">
        <v>8</v>
      </c>
      <c r="F313">
        <v>479342</v>
      </c>
      <c r="G313">
        <v>35479342</v>
      </c>
      <c r="H313" t="s">
        <v>14385</v>
      </c>
      <c r="I313">
        <v>181</v>
      </c>
      <c r="J313" t="s">
        <v>1013</v>
      </c>
      <c r="K313" t="s">
        <v>3906</v>
      </c>
      <c r="L313">
        <v>1</v>
      </c>
      <c r="M313" t="s">
        <v>1013</v>
      </c>
      <c r="N313">
        <v>14801080</v>
      </c>
      <c r="O313" t="s">
        <v>102</v>
      </c>
      <c r="P313" t="s">
        <v>14386</v>
      </c>
      <c r="Q313">
        <v>256</v>
      </c>
      <c r="R313">
        <v>16</v>
      </c>
      <c r="S313">
        <v>33354361</v>
      </c>
      <c r="U313" t="s">
        <v>14387</v>
      </c>
      <c r="V313">
        <v>1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70</v>
      </c>
      <c r="AE313" s="2">
        <v>70</v>
      </c>
      <c r="AF313" s="2">
        <v>0</v>
      </c>
      <c r="AG313" s="2">
        <v>0</v>
      </c>
      <c r="AH313" s="2">
        <v>0</v>
      </c>
      <c r="AI313" s="2">
        <v>0</v>
      </c>
      <c r="AJ313" s="2">
        <v>59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0</v>
      </c>
      <c r="BI313" s="2">
        <v>0</v>
      </c>
      <c r="BJ313" s="2">
        <v>0</v>
      </c>
      <c r="BK313" s="2">
        <v>0</v>
      </c>
      <c r="BL313" s="2">
        <v>2</v>
      </c>
      <c r="BM313" s="2">
        <v>2</v>
      </c>
      <c r="BN313" s="2">
        <v>0</v>
      </c>
      <c r="BO313" s="2">
        <v>0</v>
      </c>
      <c r="BP313" s="2">
        <v>0</v>
      </c>
      <c r="BQ313" s="2">
        <v>0</v>
      </c>
      <c r="BR313" s="2">
        <v>2</v>
      </c>
      <c r="BS313" s="2">
        <v>0</v>
      </c>
      <c r="BT313" s="2">
        <v>0</v>
      </c>
      <c r="BU313" s="2">
        <v>0</v>
      </c>
      <c r="BV313" s="2">
        <v>0</v>
      </c>
      <c r="BW313" s="2">
        <v>0</v>
      </c>
      <c r="BX313" s="2">
        <v>0</v>
      </c>
      <c r="BY313" s="2">
        <v>0</v>
      </c>
      <c r="BZ313" s="2">
        <v>0</v>
      </c>
      <c r="CA313" s="2">
        <v>0</v>
      </c>
      <c r="CB313" s="2">
        <v>0</v>
      </c>
      <c r="CC313" s="2">
        <v>0</v>
      </c>
      <c r="CD313" s="2">
        <v>0</v>
      </c>
      <c r="CE313" s="2">
        <v>0</v>
      </c>
      <c r="CF313" s="2">
        <v>0</v>
      </c>
      <c r="CG313" s="2">
        <v>0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</row>
    <row r="314" spans="1:90" x14ac:dyDescent="0.25">
      <c r="A314" t="s">
        <v>115</v>
      </c>
      <c r="B314">
        <v>20501</v>
      </c>
      <c r="C314" t="s">
        <v>1013</v>
      </c>
      <c r="D314">
        <v>1</v>
      </c>
      <c r="E314">
        <v>8</v>
      </c>
      <c r="F314">
        <v>21970</v>
      </c>
      <c r="G314">
        <v>35021970</v>
      </c>
      <c r="H314" t="s">
        <v>14458</v>
      </c>
      <c r="I314">
        <v>181</v>
      </c>
      <c r="J314" t="s">
        <v>1013</v>
      </c>
      <c r="K314" t="s">
        <v>91</v>
      </c>
      <c r="L314">
        <v>1</v>
      </c>
      <c r="M314" t="s">
        <v>1013</v>
      </c>
      <c r="N314">
        <v>14800420</v>
      </c>
      <c r="O314" t="s">
        <v>102</v>
      </c>
      <c r="P314" t="s">
        <v>14459</v>
      </c>
      <c r="Q314">
        <v>1355</v>
      </c>
      <c r="R314">
        <v>16</v>
      </c>
      <c r="S314">
        <v>33220004</v>
      </c>
      <c r="T314">
        <v>33331515</v>
      </c>
      <c r="U314" t="s">
        <v>14460</v>
      </c>
      <c r="V314">
        <v>1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56</v>
      </c>
      <c r="AE314" s="2">
        <v>52</v>
      </c>
      <c r="AF314" s="2">
        <v>42</v>
      </c>
      <c r="AG314" s="2">
        <v>42</v>
      </c>
      <c r="AH314" s="2">
        <v>124</v>
      </c>
      <c r="AI314" s="2">
        <v>122</v>
      </c>
      <c r="AJ314" s="2">
        <v>77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42</v>
      </c>
      <c r="BD314" s="2">
        <v>15</v>
      </c>
      <c r="BE314" s="2">
        <v>0</v>
      </c>
      <c r="BF314" s="2">
        <v>0</v>
      </c>
      <c r="BG314" s="2">
        <v>0</v>
      </c>
      <c r="BH314" s="2">
        <v>0</v>
      </c>
      <c r="BI314" s="2">
        <v>0</v>
      </c>
      <c r="BJ314" s="2">
        <v>0</v>
      </c>
      <c r="BK314" s="2">
        <v>0</v>
      </c>
      <c r="BL314" s="2">
        <v>3</v>
      </c>
      <c r="BM314" s="2">
        <v>3</v>
      </c>
      <c r="BN314" s="2">
        <v>3</v>
      </c>
      <c r="BO314" s="2">
        <v>3</v>
      </c>
      <c r="BP314" s="2">
        <v>8</v>
      </c>
      <c r="BQ314" s="2">
        <v>8</v>
      </c>
      <c r="BR314" s="2">
        <v>4</v>
      </c>
      <c r="BS314" s="2">
        <v>0</v>
      </c>
      <c r="BT314" s="2">
        <v>0</v>
      </c>
      <c r="BU314" s="2">
        <v>0</v>
      </c>
      <c r="BV314" s="2">
        <v>0</v>
      </c>
      <c r="BW314" s="2">
        <v>0</v>
      </c>
      <c r="BX314" s="2">
        <v>0</v>
      </c>
      <c r="BY314" s="2">
        <v>0</v>
      </c>
      <c r="BZ314" s="2">
        <v>0</v>
      </c>
      <c r="CA314" s="2">
        <v>0</v>
      </c>
      <c r="CB314" s="2">
        <v>0</v>
      </c>
      <c r="CC314" s="2">
        <v>0</v>
      </c>
      <c r="CD314" s="2">
        <v>0</v>
      </c>
      <c r="CE314" s="2">
        <v>0</v>
      </c>
      <c r="CF314" s="2">
        <v>0</v>
      </c>
      <c r="CG314" s="2">
        <v>0</v>
      </c>
      <c r="CH314" s="2">
        <v>0</v>
      </c>
      <c r="CI314" s="2">
        <v>0</v>
      </c>
      <c r="CJ314" s="2">
        <v>0</v>
      </c>
      <c r="CK314" s="2">
        <v>3</v>
      </c>
      <c r="CL314" s="2">
        <v>4</v>
      </c>
    </row>
    <row r="315" spans="1:90" x14ac:dyDescent="0.25">
      <c r="A315" t="s">
        <v>115</v>
      </c>
      <c r="B315">
        <v>21001</v>
      </c>
      <c r="C315" t="s">
        <v>305</v>
      </c>
      <c r="D315">
        <v>1</v>
      </c>
      <c r="E315">
        <v>8</v>
      </c>
      <c r="F315">
        <v>34162</v>
      </c>
      <c r="G315">
        <v>35034162</v>
      </c>
      <c r="H315" t="s">
        <v>14647</v>
      </c>
      <c r="I315">
        <v>501</v>
      </c>
      <c r="J315" t="s">
        <v>1123</v>
      </c>
      <c r="K315" t="s">
        <v>14648</v>
      </c>
      <c r="L315">
        <v>1</v>
      </c>
      <c r="M315" t="s">
        <v>1123</v>
      </c>
      <c r="N315">
        <v>19970000</v>
      </c>
      <c r="O315" t="s">
        <v>102</v>
      </c>
      <c r="P315" t="s">
        <v>4775</v>
      </c>
      <c r="Q315">
        <v>450</v>
      </c>
      <c r="R315">
        <v>18</v>
      </c>
      <c r="S315">
        <v>33511917</v>
      </c>
      <c r="U315" t="s">
        <v>4776</v>
      </c>
      <c r="V315">
        <v>1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86</v>
      </c>
      <c r="AE315" s="2">
        <v>74</v>
      </c>
      <c r="AF315" s="2">
        <v>78</v>
      </c>
      <c r="AG315" s="2">
        <v>109</v>
      </c>
      <c r="AH315" s="2">
        <v>80</v>
      </c>
      <c r="AI315" s="2">
        <v>64</v>
      </c>
      <c r="AJ315" s="2">
        <v>64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278</v>
      </c>
      <c r="BD315" s="2">
        <v>0</v>
      </c>
      <c r="BE315" s="2">
        <v>0</v>
      </c>
      <c r="BF315" s="2">
        <v>0</v>
      </c>
      <c r="BG315" s="2">
        <v>0</v>
      </c>
      <c r="BH315" s="2">
        <v>0</v>
      </c>
      <c r="BI315" s="2">
        <v>0</v>
      </c>
      <c r="BJ315" s="2">
        <v>0</v>
      </c>
      <c r="BK315" s="2">
        <v>0</v>
      </c>
      <c r="BL315" s="2">
        <v>5</v>
      </c>
      <c r="BM315" s="2">
        <v>3</v>
      </c>
      <c r="BN315" s="2">
        <v>3</v>
      </c>
      <c r="BO315" s="2">
        <v>4</v>
      </c>
      <c r="BP315" s="2">
        <v>3</v>
      </c>
      <c r="BQ315" s="2">
        <v>2</v>
      </c>
      <c r="BR315" s="2">
        <v>3</v>
      </c>
      <c r="BS315" s="2">
        <v>0</v>
      </c>
      <c r="BT315" s="2">
        <v>0</v>
      </c>
      <c r="BU315" s="2">
        <v>0</v>
      </c>
      <c r="BV315" s="2">
        <v>0</v>
      </c>
      <c r="BW315" s="2">
        <v>0</v>
      </c>
      <c r="BX315" s="2">
        <v>0</v>
      </c>
      <c r="BY315" s="2">
        <v>0</v>
      </c>
      <c r="BZ315" s="2">
        <v>0</v>
      </c>
      <c r="CA315" s="2">
        <v>0</v>
      </c>
      <c r="CB315" s="2">
        <v>0</v>
      </c>
      <c r="CC315" s="2">
        <v>0</v>
      </c>
      <c r="CD315" s="2">
        <v>0</v>
      </c>
      <c r="CE315" s="2">
        <v>0</v>
      </c>
      <c r="CF315" s="2">
        <v>0</v>
      </c>
      <c r="CG315" s="2">
        <v>0</v>
      </c>
      <c r="CH315" s="2">
        <v>0</v>
      </c>
      <c r="CI315" s="2">
        <v>0</v>
      </c>
      <c r="CJ315" s="2">
        <v>0</v>
      </c>
      <c r="CK315" s="2">
        <v>14</v>
      </c>
      <c r="CL315" s="2">
        <v>0</v>
      </c>
    </row>
    <row r="316" spans="1:90" x14ac:dyDescent="0.25">
      <c r="A316" t="s">
        <v>115</v>
      </c>
      <c r="B316">
        <v>21001</v>
      </c>
      <c r="C316" t="s">
        <v>305</v>
      </c>
      <c r="D316">
        <v>1</v>
      </c>
      <c r="E316">
        <v>8</v>
      </c>
      <c r="F316">
        <v>32529</v>
      </c>
      <c r="G316">
        <v>35032529</v>
      </c>
      <c r="H316" t="s">
        <v>19533</v>
      </c>
      <c r="I316">
        <v>347</v>
      </c>
      <c r="J316" t="s">
        <v>16117</v>
      </c>
      <c r="K316" t="s">
        <v>91</v>
      </c>
      <c r="L316">
        <v>1</v>
      </c>
      <c r="M316" t="s">
        <v>16117</v>
      </c>
      <c r="N316">
        <v>19640000</v>
      </c>
      <c r="O316" t="s">
        <v>92</v>
      </c>
      <c r="P316" t="s">
        <v>3048</v>
      </c>
      <c r="Q316">
        <v>835</v>
      </c>
      <c r="R316">
        <v>18</v>
      </c>
      <c r="S316">
        <v>32641244</v>
      </c>
      <c r="U316" t="s">
        <v>19534</v>
      </c>
      <c r="V316">
        <v>1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130</v>
      </c>
      <c r="AE316" s="2">
        <v>64</v>
      </c>
      <c r="AF316" s="2">
        <v>83</v>
      </c>
      <c r="AG316" s="2">
        <v>117</v>
      </c>
      <c r="AH316" s="2">
        <v>106</v>
      </c>
      <c r="AI316" s="2">
        <v>96</v>
      </c>
      <c r="AJ316" s="2">
        <v>108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>
        <v>0</v>
      </c>
      <c r="AR316" s="2">
        <v>16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265</v>
      </c>
      <c r="BD316" s="2">
        <v>12</v>
      </c>
      <c r="BE316" s="2">
        <v>0</v>
      </c>
      <c r="BF316" s="2">
        <v>0</v>
      </c>
      <c r="BG316" s="2">
        <v>0</v>
      </c>
      <c r="BH316" s="2">
        <v>0</v>
      </c>
      <c r="BI316" s="2">
        <v>0</v>
      </c>
      <c r="BJ316" s="2">
        <v>0</v>
      </c>
      <c r="BK316" s="2">
        <v>0</v>
      </c>
      <c r="BL316" s="2">
        <v>8</v>
      </c>
      <c r="BM316" s="2">
        <v>4</v>
      </c>
      <c r="BN316" s="2">
        <v>5</v>
      </c>
      <c r="BO316" s="2">
        <v>8</v>
      </c>
      <c r="BP316" s="2">
        <v>5</v>
      </c>
      <c r="BQ316" s="2">
        <v>4</v>
      </c>
      <c r="BR316" s="2">
        <v>5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2</v>
      </c>
      <c r="CA316" s="2">
        <v>0</v>
      </c>
      <c r="CB316" s="2">
        <v>0</v>
      </c>
      <c r="CC316" s="2">
        <v>0</v>
      </c>
      <c r="CD316" s="2">
        <v>0</v>
      </c>
      <c r="CE316" s="2">
        <v>0</v>
      </c>
      <c r="CF316" s="2">
        <v>0</v>
      </c>
      <c r="CG316" s="2">
        <v>0</v>
      </c>
      <c r="CH316" s="2">
        <v>0</v>
      </c>
      <c r="CI316" s="2">
        <v>0</v>
      </c>
      <c r="CJ316" s="2">
        <v>0</v>
      </c>
      <c r="CK316" s="2">
        <v>17</v>
      </c>
      <c r="CL316" s="2">
        <v>4</v>
      </c>
    </row>
    <row r="317" spans="1:90" x14ac:dyDescent="0.25">
      <c r="A317" t="s">
        <v>115</v>
      </c>
      <c r="B317">
        <v>21001</v>
      </c>
      <c r="C317" t="s">
        <v>305</v>
      </c>
      <c r="D317">
        <v>1</v>
      </c>
      <c r="E317">
        <v>8</v>
      </c>
      <c r="F317">
        <v>33085</v>
      </c>
      <c r="G317">
        <v>35033085</v>
      </c>
      <c r="H317" t="s">
        <v>4087</v>
      </c>
      <c r="I317">
        <v>760</v>
      </c>
      <c r="J317" t="s">
        <v>4088</v>
      </c>
      <c r="K317" t="s">
        <v>91</v>
      </c>
      <c r="L317">
        <v>1</v>
      </c>
      <c r="M317" t="s">
        <v>4088</v>
      </c>
      <c r="N317">
        <v>19865000</v>
      </c>
      <c r="O317" t="s">
        <v>102</v>
      </c>
      <c r="P317" t="s">
        <v>4089</v>
      </c>
      <c r="Q317">
        <v>501</v>
      </c>
      <c r="R317">
        <v>18</v>
      </c>
      <c r="S317">
        <v>33751224</v>
      </c>
      <c r="U317" t="s">
        <v>4090</v>
      </c>
      <c r="V317">
        <v>1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37</v>
      </c>
      <c r="AE317" s="2">
        <v>24</v>
      </c>
      <c r="AF317" s="2">
        <v>28</v>
      </c>
      <c r="AG317" s="2">
        <v>34</v>
      </c>
      <c r="AH317" s="2">
        <v>35</v>
      </c>
      <c r="AI317" s="2">
        <v>42</v>
      </c>
      <c r="AJ317" s="2">
        <v>44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19</v>
      </c>
      <c r="AS317" s="2">
        <v>0</v>
      </c>
      <c r="AT317" s="2">
        <v>0</v>
      </c>
      <c r="AU317" s="2">
        <v>22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116</v>
      </c>
      <c r="BD317" s="2">
        <v>0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0</v>
      </c>
      <c r="BL317" s="2">
        <v>2</v>
      </c>
      <c r="BM317" s="2">
        <v>2</v>
      </c>
      <c r="BN317" s="2">
        <v>2</v>
      </c>
      <c r="BO317" s="2">
        <v>2</v>
      </c>
      <c r="BP317" s="2">
        <v>2</v>
      </c>
      <c r="BQ317" s="2">
        <v>3</v>
      </c>
      <c r="BR317" s="2">
        <v>2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1</v>
      </c>
      <c r="CA317" s="2">
        <v>0</v>
      </c>
      <c r="CB317" s="2">
        <v>0</v>
      </c>
      <c r="CC317" s="2">
        <v>2</v>
      </c>
      <c r="CD317" s="2">
        <v>0</v>
      </c>
      <c r="CE317" s="2">
        <v>0</v>
      </c>
      <c r="CF317" s="2">
        <v>0</v>
      </c>
      <c r="CG317" s="2">
        <v>0</v>
      </c>
      <c r="CH317" s="2">
        <v>0</v>
      </c>
      <c r="CI317" s="2">
        <v>0</v>
      </c>
      <c r="CJ317" s="2">
        <v>0</v>
      </c>
      <c r="CK317" s="2">
        <v>9</v>
      </c>
      <c r="CL317" s="2">
        <v>0</v>
      </c>
    </row>
    <row r="318" spans="1:90" x14ac:dyDescent="0.25">
      <c r="A318" t="s">
        <v>115</v>
      </c>
      <c r="B318">
        <v>21001</v>
      </c>
      <c r="C318" t="s">
        <v>305</v>
      </c>
      <c r="D318">
        <v>1</v>
      </c>
      <c r="E318">
        <v>8</v>
      </c>
      <c r="F318">
        <v>32992</v>
      </c>
      <c r="G318">
        <v>35032992</v>
      </c>
      <c r="H318" t="s">
        <v>7307</v>
      </c>
      <c r="I318">
        <v>249</v>
      </c>
      <c r="J318" t="s">
        <v>329</v>
      </c>
      <c r="K318" t="s">
        <v>7308</v>
      </c>
      <c r="L318">
        <v>2</v>
      </c>
      <c r="M318" t="s">
        <v>7309</v>
      </c>
      <c r="N318">
        <v>19885000</v>
      </c>
      <c r="O318" t="s">
        <v>92</v>
      </c>
      <c r="P318" t="s">
        <v>7310</v>
      </c>
      <c r="Q318">
        <v>20</v>
      </c>
      <c r="R318">
        <v>18</v>
      </c>
      <c r="S318">
        <v>33491129</v>
      </c>
      <c r="U318" t="s">
        <v>7311</v>
      </c>
      <c r="V318">
        <v>1</v>
      </c>
      <c r="W318" s="2">
        <v>0</v>
      </c>
      <c r="X318" s="2">
        <v>0</v>
      </c>
      <c r="Y318" s="2">
        <v>13</v>
      </c>
      <c r="Z318" s="2">
        <v>19</v>
      </c>
      <c r="AA318" s="2">
        <v>20</v>
      </c>
      <c r="AB318" s="2">
        <v>18</v>
      </c>
      <c r="AC318" s="2">
        <v>18</v>
      </c>
      <c r="AD318" s="2">
        <v>18</v>
      </c>
      <c r="AE318" s="2">
        <v>23</v>
      </c>
      <c r="AF318" s="2">
        <v>16</v>
      </c>
      <c r="AG318" s="2">
        <v>10</v>
      </c>
      <c r="AH318" s="2">
        <v>15</v>
      </c>
      <c r="AI318" s="2">
        <v>18</v>
      </c>
      <c r="AJ318" s="2">
        <v>19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287</v>
      </c>
      <c r="BD318" s="2">
        <v>0</v>
      </c>
      <c r="BE318" s="2">
        <v>0</v>
      </c>
      <c r="BF318" s="2">
        <v>0</v>
      </c>
      <c r="BG318" s="2">
        <v>1</v>
      </c>
      <c r="BH318" s="2">
        <v>2</v>
      </c>
      <c r="BI318" s="2">
        <v>1</v>
      </c>
      <c r="BJ318" s="2">
        <v>2</v>
      </c>
      <c r="BK318" s="2">
        <v>2</v>
      </c>
      <c r="BL318" s="2">
        <v>2</v>
      </c>
      <c r="BM318" s="2">
        <v>2</v>
      </c>
      <c r="BN318" s="2">
        <v>1</v>
      </c>
      <c r="BO318" s="2">
        <v>2</v>
      </c>
      <c r="BP318" s="2">
        <v>2</v>
      </c>
      <c r="BQ318" s="2">
        <v>1</v>
      </c>
      <c r="BR318" s="2">
        <v>1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2">
        <v>0</v>
      </c>
      <c r="CC318" s="2">
        <v>0</v>
      </c>
      <c r="CD318" s="2">
        <v>0</v>
      </c>
      <c r="CE318" s="2">
        <v>0</v>
      </c>
      <c r="CF318" s="2">
        <v>0</v>
      </c>
      <c r="CG318" s="2">
        <v>0</v>
      </c>
      <c r="CH318" s="2">
        <v>0</v>
      </c>
      <c r="CI318" s="2">
        <v>0</v>
      </c>
      <c r="CJ318" s="2">
        <v>0</v>
      </c>
      <c r="CK318" s="2">
        <v>25</v>
      </c>
      <c r="CL318" s="2">
        <v>0</v>
      </c>
    </row>
    <row r="319" spans="1:90" x14ac:dyDescent="0.25">
      <c r="A319" t="s">
        <v>115</v>
      </c>
      <c r="B319">
        <v>21001</v>
      </c>
      <c r="C319" t="s">
        <v>305</v>
      </c>
      <c r="D319">
        <v>1</v>
      </c>
      <c r="E319">
        <v>8</v>
      </c>
      <c r="F319">
        <v>33112</v>
      </c>
      <c r="G319">
        <v>35033112</v>
      </c>
      <c r="H319" t="s">
        <v>8592</v>
      </c>
      <c r="I319">
        <v>189</v>
      </c>
      <c r="J319" t="s">
        <v>305</v>
      </c>
      <c r="K319" t="s">
        <v>497</v>
      </c>
      <c r="L319">
        <v>1</v>
      </c>
      <c r="M319" t="s">
        <v>305</v>
      </c>
      <c r="N319">
        <v>19802152</v>
      </c>
      <c r="O319" t="s">
        <v>92</v>
      </c>
      <c r="P319" t="s">
        <v>8466</v>
      </c>
      <c r="Q319">
        <v>1814</v>
      </c>
      <c r="R319">
        <v>18</v>
      </c>
      <c r="S319">
        <v>33226444</v>
      </c>
      <c r="U319" t="s">
        <v>8593</v>
      </c>
      <c r="V319">
        <v>1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76</v>
      </c>
      <c r="AE319" s="2">
        <v>62</v>
      </c>
      <c r="AF319" s="2">
        <v>75</v>
      </c>
      <c r="AG319" s="2">
        <v>72</v>
      </c>
      <c r="AH319" s="2">
        <v>78</v>
      </c>
      <c r="AI319" s="2">
        <v>67</v>
      </c>
      <c r="AJ319" s="2">
        <v>65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384</v>
      </c>
      <c r="BD319" s="2">
        <v>10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0</v>
      </c>
      <c r="BL319" s="2">
        <v>4</v>
      </c>
      <c r="BM319" s="2">
        <v>4</v>
      </c>
      <c r="BN319" s="2">
        <v>6</v>
      </c>
      <c r="BO319" s="2">
        <v>4</v>
      </c>
      <c r="BP319" s="2">
        <v>4</v>
      </c>
      <c r="BQ319" s="2">
        <v>4</v>
      </c>
      <c r="BR319" s="2">
        <v>4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2">
        <v>0</v>
      </c>
      <c r="CC319" s="2">
        <v>0</v>
      </c>
      <c r="CD319" s="2">
        <v>0</v>
      </c>
      <c r="CE319" s="2">
        <v>0</v>
      </c>
      <c r="CF319" s="2">
        <v>0</v>
      </c>
      <c r="CG319" s="2">
        <v>0</v>
      </c>
      <c r="CH319" s="2">
        <v>0</v>
      </c>
      <c r="CI319" s="2">
        <v>0</v>
      </c>
      <c r="CJ319" s="2">
        <v>0</v>
      </c>
      <c r="CK319" s="2">
        <v>19</v>
      </c>
      <c r="CL319" s="2">
        <v>3</v>
      </c>
    </row>
    <row r="320" spans="1:90" x14ac:dyDescent="0.25">
      <c r="A320" t="s">
        <v>115</v>
      </c>
      <c r="B320">
        <v>21001</v>
      </c>
      <c r="C320" t="s">
        <v>305</v>
      </c>
      <c r="D320">
        <v>1</v>
      </c>
      <c r="E320">
        <v>8</v>
      </c>
      <c r="F320">
        <v>40186</v>
      </c>
      <c r="G320">
        <v>35040186</v>
      </c>
      <c r="H320" t="s">
        <v>7933</v>
      </c>
      <c r="I320">
        <v>436</v>
      </c>
      <c r="J320" t="s">
        <v>306</v>
      </c>
      <c r="K320" t="s">
        <v>7934</v>
      </c>
      <c r="L320">
        <v>2</v>
      </c>
      <c r="M320" t="s">
        <v>7935</v>
      </c>
      <c r="N320">
        <v>19840000</v>
      </c>
      <c r="O320" t="s">
        <v>92</v>
      </c>
      <c r="P320" t="s">
        <v>3937</v>
      </c>
      <c r="Q320">
        <v>77</v>
      </c>
      <c r="R320">
        <v>18</v>
      </c>
      <c r="S320">
        <v>33791247</v>
      </c>
      <c r="U320" t="s">
        <v>7936</v>
      </c>
      <c r="V320">
        <v>1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11</v>
      </c>
      <c r="AE320" s="2">
        <v>18</v>
      </c>
      <c r="AF320" s="2">
        <v>18</v>
      </c>
      <c r="AG320" s="2">
        <v>21</v>
      </c>
      <c r="AH320" s="2">
        <v>9</v>
      </c>
      <c r="AI320" s="2">
        <v>13</v>
      </c>
      <c r="AJ320" s="2">
        <v>6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0</v>
      </c>
      <c r="BI320" s="2">
        <v>0</v>
      </c>
      <c r="BJ320" s="2">
        <v>0</v>
      </c>
      <c r="BK320" s="2">
        <v>0</v>
      </c>
      <c r="BL320" s="2">
        <v>2</v>
      </c>
      <c r="BM320" s="2">
        <v>1</v>
      </c>
      <c r="BN320" s="2">
        <v>1</v>
      </c>
      <c r="BO320" s="2">
        <v>2</v>
      </c>
      <c r="BP320" s="2">
        <v>1</v>
      </c>
      <c r="BQ320" s="2">
        <v>1</v>
      </c>
      <c r="BR320" s="2">
        <v>1</v>
      </c>
      <c r="BS320" s="2">
        <v>0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2">
        <v>0</v>
      </c>
      <c r="CC320" s="2">
        <v>0</v>
      </c>
      <c r="CD320" s="2">
        <v>0</v>
      </c>
      <c r="CE320" s="2">
        <v>0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</row>
    <row r="321" spans="1:90" x14ac:dyDescent="0.25">
      <c r="A321" t="s">
        <v>115</v>
      </c>
      <c r="B321">
        <v>21001</v>
      </c>
      <c r="C321" t="s">
        <v>305</v>
      </c>
      <c r="D321">
        <v>1</v>
      </c>
      <c r="E321">
        <v>8</v>
      </c>
      <c r="F321">
        <v>33285</v>
      </c>
      <c r="G321">
        <v>35033285</v>
      </c>
      <c r="H321" t="s">
        <v>9439</v>
      </c>
      <c r="I321">
        <v>189</v>
      </c>
      <c r="J321" t="s">
        <v>305</v>
      </c>
      <c r="K321" t="s">
        <v>91</v>
      </c>
      <c r="L321">
        <v>1</v>
      </c>
      <c r="M321" t="s">
        <v>305</v>
      </c>
      <c r="N321">
        <v>19814350</v>
      </c>
      <c r="O321" t="s">
        <v>294</v>
      </c>
      <c r="P321" t="s">
        <v>7423</v>
      </c>
      <c r="Q321">
        <v>220</v>
      </c>
      <c r="R321">
        <v>18</v>
      </c>
      <c r="S321">
        <v>33225462</v>
      </c>
      <c r="U321" t="s">
        <v>9440</v>
      </c>
      <c r="V321">
        <v>1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131</v>
      </c>
      <c r="AE321" s="2">
        <v>104</v>
      </c>
      <c r="AF321" s="2">
        <v>103</v>
      </c>
      <c r="AG321" s="2">
        <v>110</v>
      </c>
      <c r="AH321" s="2">
        <v>131</v>
      </c>
      <c r="AI321" s="2">
        <v>120</v>
      </c>
      <c r="AJ321" s="2">
        <v>85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J321" s="2">
        <v>0</v>
      </c>
      <c r="BK321" s="2">
        <v>0</v>
      </c>
      <c r="BL321" s="2">
        <v>8</v>
      </c>
      <c r="BM321" s="2">
        <v>4</v>
      </c>
      <c r="BN321" s="2">
        <v>5</v>
      </c>
      <c r="BO321" s="2">
        <v>6</v>
      </c>
      <c r="BP321" s="2">
        <v>8</v>
      </c>
      <c r="BQ321" s="2">
        <v>6</v>
      </c>
      <c r="BR321" s="2">
        <v>6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2">
        <v>0</v>
      </c>
      <c r="CC321" s="2">
        <v>0</v>
      </c>
      <c r="CD321" s="2">
        <v>0</v>
      </c>
      <c r="CE321" s="2">
        <v>0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</row>
    <row r="322" spans="1:90" x14ac:dyDescent="0.25">
      <c r="A322" t="s">
        <v>115</v>
      </c>
      <c r="B322">
        <v>21001</v>
      </c>
      <c r="C322" t="s">
        <v>305</v>
      </c>
      <c r="D322">
        <v>1</v>
      </c>
      <c r="E322">
        <v>8</v>
      </c>
      <c r="F322">
        <v>33145</v>
      </c>
      <c r="G322">
        <v>35033145</v>
      </c>
      <c r="H322" t="s">
        <v>11317</v>
      </c>
      <c r="I322">
        <v>189</v>
      </c>
      <c r="J322" t="s">
        <v>305</v>
      </c>
      <c r="K322" t="s">
        <v>91</v>
      </c>
      <c r="L322">
        <v>1</v>
      </c>
      <c r="M322" t="s">
        <v>305</v>
      </c>
      <c r="N322">
        <v>19800320</v>
      </c>
      <c r="O322" t="s">
        <v>92</v>
      </c>
      <c r="P322" t="s">
        <v>3717</v>
      </c>
      <c r="Q322">
        <v>958</v>
      </c>
      <c r="R322">
        <v>18</v>
      </c>
      <c r="S322">
        <v>33223224</v>
      </c>
      <c r="T322">
        <v>33246923</v>
      </c>
      <c r="U322" t="s">
        <v>11318</v>
      </c>
      <c r="V322">
        <v>1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68</v>
      </c>
      <c r="AE322" s="2">
        <v>65</v>
      </c>
      <c r="AF322" s="2">
        <v>72</v>
      </c>
      <c r="AG322" s="2">
        <v>56</v>
      </c>
      <c r="AH322" s="2">
        <v>42</v>
      </c>
      <c r="AI322" s="2">
        <v>30</v>
      </c>
      <c r="AJ322" s="2">
        <v>31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0</v>
      </c>
      <c r="BI322" s="2">
        <v>0</v>
      </c>
      <c r="BJ322" s="2">
        <v>0</v>
      </c>
      <c r="BK322" s="2">
        <v>0</v>
      </c>
      <c r="BL322" s="2">
        <v>4</v>
      </c>
      <c r="BM322" s="2">
        <v>4</v>
      </c>
      <c r="BN322" s="2">
        <v>4</v>
      </c>
      <c r="BO322" s="2">
        <v>4</v>
      </c>
      <c r="BP322" s="2">
        <v>4</v>
      </c>
      <c r="BQ322" s="2">
        <v>2</v>
      </c>
      <c r="BR322" s="2">
        <v>1</v>
      </c>
      <c r="BS322" s="2">
        <v>0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>
        <v>0</v>
      </c>
      <c r="CB322" s="2">
        <v>0</v>
      </c>
      <c r="CC322" s="2">
        <v>0</v>
      </c>
      <c r="CD322" s="2">
        <v>0</v>
      </c>
      <c r="CE322" s="2">
        <v>0</v>
      </c>
      <c r="CF322" s="2">
        <v>0</v>
      </c>
      <c r="CG322" s="2">
        <v>0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</row>
    <row r="323" spans="1:90" x14ac:dyDescent="0.25">
      <c r="A323" t="s">
        <v>115</v>
      </c>
      <c r="B323">
        <v>21001</v>
      </c>
      <c r="C323" t="s">
        <v>305</v>
      </c>
      <c r="D323">
        <v>2</v>
      </c>
      <c r="E323">
        <v>6</v>
      </c>
      <c r="F323">
        <v>341010</v>
      </c>
      <c r="G323">
        <v>35341010</v>
      </c>
      <c r="H323" t="s">
        <v>4773</v>
      </c>
      <c r="I323">
        <v>501</v>
      </c>
      <c r="J323" t="s">
        <v>1123</v>
      </c>
      <c r="K323" t="s">
        <v>4774</v>
      </c>
      <c r="L323">
        <v>1</v>
      </c>
      <c r="M323" t="s">
        <v>1123</v>
      </c>
      <c r="N323">
        <v>19970000</v>
      </c>
      <c r="O323" t="s">
        <v>102</v>
      </c>
      <c r="P323" t="s">
        <v>4775</v>
      </c>
      <c r="Q323">
        <v>450</v>
      </c>
      <c r="R323">
        <v>18</v>
      </c>
      <c r="S323">
        <v>33511508</v>
      </c>
      <c r="U323" t="s">
        <v>4776</v>
      </c>
      <c r="V323">
        <v>1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85</v>
      </c>
      <c r="BD323" s="2">
        <v>0</v>
      </c>
      <c r="BE323" s="2">
        <v>0</v>
      </c>
      <c r="BF323" s="2">
        <v>0</v>
      </c>
      <c r="BG323" s="2">
        <v>0</v>
      </c>
      <c r="BH323" s="2">
        <v>0</v>
      </c>
      <c r="BI323" s="2">
        <v>0</v>
      </c>
      <c r="BJ323" s="2">
        <v>0</v>
      </c>
      <c r="BK323" s="2">
        <v>0</v>
      </c>
      <c r="BL323" s="2">
        <v>0</v>
      </c>
      <c r="BM323" s="2">
        <v>0</v>
      </c>
      <c r="BN323" s="2">
        <v>0</v>
      </c>
      <c r="BO323" s="2">
        <v>0</v>
      </c>
      <c r="BP323" s="2">
        <v>0</v>
      </c>
      <c r="BQ323" s="2">
        <v>0</v>
      </c>
      <c r="BR323" s="2">
        <v>0</v>
      </c>
      <c r="BS323" s="2">
        <v>0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>
        <v>0</v>
      </c>
      <c r="CB323" s="2">
        <v>0</v>
      </c>
      <c r="CC323" s="2">
        <v>0</v>
      </c>
      <c r="CD323" s="2">
        <v>0</v>
      </c>
      <c r="CE323" s="2">
        <v>0</v>
      </c>
      <c r="CF323" s="2">
        <v>0</v>
      </c>
      <c r="CG323" s="2">
        <v>0</v>
      </c>
      <c r="CH323" s="2">
        <v>0</v>
      </c>
      <c r="CI323" s="2">
        <v>0</v>
      </c>
      <c r="CJ323" s="2">
        <v>0</v>
      </c>
      <c r="CK323" s="2">
        <v>4</v>
      </c>
      <c r="CL323" s="2">
        <v>0</v>
      </c>
    </row>
    <row r="324" spans="1:90" x14ac:dyDescent="0.25">
      <c r="A324" t="s">
        <v>115</v>
      </c>
      <c r="B324">
        <v>21001</v>
      </c>
      <c r="C324" t="s">
        <v>305</v>
      </c>
      <c r="D324">
        <v>2</v>
      </c>
      <c r="E324">
        <v>6</v>
      </c>
      <c r="F324">
        <v>985521</v>
      </c>
      <c r="G324">
        <v>35985521</v>
      </c>
      <c r="H324" t="s">
        <v>14981</v>
      </c>
      <c r="I324">
        <v>503</v>
      </c>
      <c r="J324" t="s">
        <v>1397</v>
      </c>
      <c r="K324" t="s">
        <v>1398</v>
      </c>
      <c r="L324">
        <v>1</v>
      </c>
      <c r="M324" t="s">
        <v>1397</v>
      </c>
      <c r="N324">
        <v>19700000</v>
      </c>
      <c r="O324" t="s">
        <v>92</v>
      </c>
      <c r="P324" t="s">
        <v>1399</v>
      </c>
      <c r="Q324">
        <v>1319</v>
      </c>
      <c r="R324">
        <v>18</v>
      </c>
      <c r="S324">
        <v>33614011</v>
      </c>
      <c r="T324">
        <v>33614200</v>
      </c>
      <c r="U324" t="s">
        <v>1400</v>
      </c>
      <c r="V324">
        <v>1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61</v>
      </c>
      <c r="BD324" s="2">
        <v>0</v>
      </c>
      <c r="BE324" s="2">
        <v>0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0</v>
      </c>
      <c r="BL324" s="2">
        <v>0</v>
      </c>
      <c r="BM324" s="2">
        <v>0</v>
      </c>
      <c r="BN324" s="2">
        <v>0</v>
      </c>
      <c r="BO324" s="2">
        <v>0</v>
      </c>
      <c r="BP324" s="2">
        <v>0</v>
      </c>
      <c r="BQ324" s="2">
        <v>0</v>
      </c>
      <c r="BR324" s="2">
        <v>0</v>
      </c>
      <c r="BS324" s="2">
        <v>0</v>
      </c>
      <c r="BT324" s="2">
        <v>0</v>
      </c>
      <c r="BU324" s="2">
        <v>0</v>
      </c>
      <c r="BV324" s="2">
        <v>0</v>
      </c>
      <c r="BW324" s="2">
        <v>0</v>
      </c>
      <c r="BX324" s="2">
        <v>0</v>
      </c>
      <c r="BY324" s="2">
        <v>0</v>
      </c>
      <c r="BZ324" s="2">
        <v>0</v>
      </c>
      <c r="CA324" s="2">
        <v>0</v>
      </c>
      <c r="CB324" s="2">
        <v>0</v>
      </c>
      <c r="CC324" s="2">
        <v>0</v>
      </c>
      <c r="CD324" s="2">
        <v>0</v>
      </c>
      <c r="CE324" s="2">
        <v>0</v>
      </c>
      <c r="CF324" s="2">
        <v>0</v>
      </c>
      <c r="CG324" s="2">
        <v>0</v>
      </c>
      <c r="CH324" s="2">
        <v>0</v>
      </c>
      <c r="CI324" s="2">
        <v>0</v>
      </c>
      <c r="CJ324" s="2">
        <v>0</v>
      </c>
      <c r="CK324" s="2">
        <v>4</v>
      </c>
      <c r="CL324" s="2">
        <v>0</v>
      </c>
    </row>
    <row r="325" spans="1:90" x14ac:dyDescent="0.25">
      <c r="A325" t="s">
        <v>115</v>
      </c>
      <c r="B325">
        <v>21001</v>
      </c>
      <c r="C325" t="s">
        <v>305</v>
      </c>
      <c r="D325">
        <v>2</v>
      </c>
      <c r="E325">
        <v>6</v>
      </c>
      <c r="F325">
        <v>985485</v>
      </c>
      <c r="G325">
        <v>35985485</v>
      </c>
      <c r="H325" t="s">
        <v>16652</v>
      </c>
      <c r="I325">
        <v>436</v>
      </c>
      <c r="J325" t="s">
        <v>306</v>
      </c>
      <c r="K325" t="s">
        <v>91</v>
      </c>
      <c r="L325">
        <v>1</v>
      </c>
      <c r="M325" t="s">
        <v>306</v>
      </c>
      <c r="N325">
        <v>19840000</v>
      </c>
      <c r="O325" t="s">
        <v>92</v>
      </c>
      <c r="P325" t="s">
        <v>6978</v>
      </c>
      <c r="Q325">
        <v>670</v>
      </c>
      <c r="R325">
        <v>18</v>
      </c>
      <c r="S325">
        <v>33711132</v>
      </c>
      <c r="U325" t="s">
        <v>16653</v>
      </c>
      <c r="V325">
        <v>1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14</v>
      </c>
      <c r="BD325" s="2">
        <v>0</v>
      </c>
      <c r="BE325" s="2">
        <v>0</v>
      </c>
      <c r="BF325" s="2">
        <v>0</v>
      </c>
      <c r="BG325" s="2">
        <v>0</v>
      </c>
      <c r="BH325" s="2">
        <v>0</v>
      </c>
      <c r="BI325" s="2">
        <v>0</v>
      </c>
      <c r="BJ325" s="2">
        <v>0</v>
      </c>
      <c r="BK325" s="2">
        <v>0</v>
      </c>
      <c r="BL325" s="2">
        <v>0</v>
      </c>
      <c r="BM325" s="2">
        <v>0</v>
      </c>
      <c r="BN325" s="2">
        <v>0</v>
      </c>
      <c r="BO325" s="2">
        <v>0</v>
      </c>
      <c r="BP325" s="2">
        <v>0</v>
      </c>
      <c r="BQ325" s="2"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2">
        <v>0</v>
      </c>
      <c r="CC325" s="2">
        <v>0</v>
      </c>
      <c r="CD325" s="2">
        <v>0</v>
      </c>
      <c r="CE325" s="2">
        <v>0</v>
      </c>
      <c r="CF325" s="2">
        <v>0</v>
      </c>
      <c r="CG325" s="2">
        <v>0</v>
      </c>
      <c r="CH325" s="2">
        <v>0</v>
      </c>
      <c r="CI325" s="2">
        <v>0</v>
      </c>
      <c r="CJ325" s="2">
        <v>0</v>
      </c>
      <c r="CK325" s="2">
        <v>2</v>
      </c>
      <c r="CL325" s="2">
        <v>0</v>
      </c>
    </row>
    <row r="326" spans="1:90" x14ac:dyDescent="0.25">
      <c r="A326" t="s">
        <v>115</v>
      </c>
      <c r="B326">
        <v>21001</v>
      </c>
      <c r="C326" t="s">
        <v>305</v>
      </c>
      <c r="D326">
        <v>2</v>
      </c>
      <c r="E326">
        <v>6</v>
      </c>
      <c r="F326">
        <v>428760</v>
      </c>
      <c r="G326">
        <v>35428760</v>
      </c>
      <c r="H326" t="s">
        <v>18001</v>
      </c>
      <c r="I326">
        <v>189</v>
      </c>
      <c r="J326" t="s">
        <v>305</v>
      </c>
      <c r="K326" t="s">
        <v>91</v>
      </c>
      <c r="L326">
        <v>1</v>
      </c>
      <c r="M326" t="s">
        <v>305</v>
      </c>
      <c r="N326">
        <v>19814330</v>
      </c>
      <c r="O326" t="s">
        <v>92</v>
      </c>
      <c r="P326" t="s">
        <v>18002</v>
      </c>
      <c r="Q326">
        <v>220</v>
      </c>
      <c r="R326">
        <v>18</v>
      </c>
      <c r="S326">
        <v>33251752</v>
      </c>
      <c r="U326" t="s">
        <v>18003</v>
      </c>
      <c r="V326">
        <v>1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664</v>
      </c>
      <c r="BD326" s="2">
        <v>0</v>
      </c>
      <c r="BE326" s="2">
        <v>0</v>
      </c>
      <c r="BF326" s="2">
        <v>0</v>
      </c>
      <c r="BG326" s="2">
        <v>0</v>
      </c>
      <c r="BH326" s="2">
        <v>0</v>
      </c>
      <c r="BI326" s="2">
        <v>0</v>
      </c>
      <c r="BJ326" s="2">
        <v>0</v>
      </c>
      <c r="BK326" s="2">
        <v>0</v>
      </c>
      <c r="BL326" s="2">
        <v>0</v>
      </c>
      <c r="BM326" s="2">
        <v>0</v>
      </c>
      <c r="BN326" s="2">
        <v>0</v>
      </c>
      <c r="BO326" s="2">
        <v>0</v>
      </c>
      <c r="BP326" s="2">
        <v>0</v>
      </c>
      <c r="BQ326" s="2"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2">
        <v>0</v>
      </c>
      <c r="CC326" s="2">
        <v>0</v>
      </c>
      <c r="CD326" s="2">
        <v>0</v>
      </c>
      <c r="CE326" s="2">
        <v>0</v>
      </c>
      <c r="CF326" s="2">
        <v>0</v>
      </c>
      <c r="CG326" s="2">
        <v>0</v>
      </c>
      <c r="CH326" s="2">
        <v>0</v>
      </c>
      <c r="CI326" s="2">
        <v>0</v>
      </c>
      <c r="CJ326" s="2">
        <v>0</v>
      </c>
      <c r="CK326" s="2">
        <v>63</v>
      </c>
      <c r="CL326" s="2">
        <v>0</v>
      </c>
    </row>
    <row r="327" spans="1:90" x14ac:dyDescent="0.25">
      <c r="A327" t="s">
        <v>115</v>
      </c>
      <c r="B327">
        <v>21001</v>
      </c>
      <c r="C327" t="s">
        <v>305</v>
      </c>
      <c r="D327">
        <v>1</v>
      </c>
      <c r="E327">
        <v>8</v>
      </c>
      <c r="F327">
        <v>33340</v>
      </c>
      <c r="G327">
        <v>35033340</v>
      </c>
      <c r="H327" t="s">
        <v>5570</v>
      </c>
      <c r="I327">
        <v>545</v>
      </c>
      <c r="J327" t="s">
        <v>5571</v>
      </c>
      <c r="K327" t="s">
        <v>91</v>
      </c>
      <c r="L327">
        <v>1</v>
      </c>
      <c r="M327" t="s">
        <v>5571</v>
      </c>
      <c r="N327">
        <v>19990000</v>
      </c>
      <c r="O327" t="s">
        <v>92</v>
      </c>
      <c r="P327" t="s">
        <v>5572</v>
      </c>
      <c r="Q327">
        <v>520</v>
      </c>
      <c r="R327">
        <v>18</v>
      </c>
      <c r="S327">
        <v>33541125</v>
      </c>
      <c r="U327" t="s">
        <v>5573</v>
      </c>
      <c r="V327">
        <v>1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45</v>
      </c>
      <c r="AE327" s="2">
        <v>48</v>
      </c>
      <c r="AF327" s="2">
        <v>42</v>
      </c>
      <c r="AG327" s="2">
        <v>61</v>
      </c>
      <c r="AH327" s="2">
        <v>37</v>
      </c>
      <c r="AI327" s="2">
        <v>37</v>
      </c>
      <c r="AJ327" s="2">
        <v>42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135</v>
      </c>
      <c r="BD327" s="2">
        <v>0</v>
      </c>
      <c r="BE327" s="2">
        <v>0</v>
      </c>
      <c r="BF327" s="2">
        <v>0</v>
      </c>
      <c r="BG327" s="2">
        <v>0</v>
      </c>
      <c r="BH327" s="2">
        <v>0</v>
      </c>
      <c r="BI327" s="2">
        <v>0</v>
      </c>
      <c r="BJ327" s="2">
        <v>0</v>
      </c>
      <c r="BK327" s="2">
        <v>0</v>
      </c>
      <c r="BL327" s="2">
        <v>4</v>
      </c>
      <c r="BM327" s="2">
        <v>2</v>
      </c>
      <c r="BN327" s="2">
        <v>3</v>
      </c>
      <c r="BO327" s="2">
        <v>3</v>
      </c>
      <c r="BP327" s="2">
        <v>2</v>
      </c>
      <c r="BQ327" s="2">
        <v>1</v>
      </c>
      <c r="BR327" s="2">
        <v>1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2">
        <v>0</v>
      </c>
      <c r="CC327" s="2">
        <v>0</v>
      </c>
      <c r="CD327" s="2">
        <v>0</v>
      </c>
      <c r="CE327" s="2">
        <v>0</v>
      </c>
      <c r="CF327" s="2">
        <v>0</v>
      </c>
      <c r="CG327" s="2">
        <v>0</v>
      </c>
      <c r="CH327" s="2">
        <v>0</v>
      </c>
      <c r="CI327" s="2">
        <v>0</v>
      </c>
      <c r="CJ327" s="2">
        <v>0</v>
      </c>
      <c r="CK327" s="2">
        <v>8</v>
      </c>
      <c r="CL327" s="2">
        <v>0</v>
      </c>
    </row>
    <row r="328" spans="1:90" x14ac:dyDescent="0.25">
      <c r="A328" t="s">
        <v>115</v>
      </c>
      <c r="B328">
        <v>21001</v>
      </c>
      <c r="C328" t="s">
        <v>305</v>
      </c>
      <c r="D328">
        <v>1</v>
      </c>
      <c r="E328">
        <v>8</v>
      </c>
      <c r="F328">
        <v>33005</v>
      </c>
      <c r="G328">
        <v>35033005</v>
      </c>
      <c r="H328" t="s">
        <v>16609</v>
      </c>
      <c r="I328">
        <v>427</v>
      </c>
      <c r="J328" t="s">
        <v>11239</v>
      </c>
      <c r="K328" t="s">
        <v>91</v>
      </c>
      <c r="L328">
        <v>1</v>
      </c>
      <c r="M328" t="s">
        <v>11239</v>
      </c>
      <c r="N328">
        <v>19750000</v>
      </c>
      <c r="O328" t="s">
        <v>5429</v>
      </c>
      <c r="P328" t="s">
        <v>16610</v>
      </c>
      <c r="Q328">
        <v>468</v>
      </c>
      <c r="R328">
        <v>18</v>
      </c>
      <c r="S328">
        <v>33681196</v>
      </c>
      <c r="U328" t="s">
        <v>16611</v>
      </c>
      <c r="V328">
        <v>1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31</v>
      </c>
      <c r="AE328" s="2">
        <v>27</v>
      </c>
      <c r="AF328" s="2">
        <v>47</v>
      </c>
      <c r="AG328" s="2">
        <v>31</v>
      </c>
      <c r="AH328" s="2">
        <v>58</v>
      </c>
      <c r="AI328" s="2">
        <v>34</v>
      </c>
      <c r="AJ328" s="2">
        <v>36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238</v>
      </c>
      <c r="BD328" s="2">
        <v>0</v>
      </c>
      <c r="BE328" s="2">
        <v>0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2</v>
      </c>
      <c r="BM328" s="2">
        <v>2</v>
      </c>
      <c r="BN328" s="2">
        <v>3</v>
      </c>
      <c r="BO328" s="2">
        <v>3</v>
      </c>
      <c r="BP328" s="2">
        <v>2</v>
      </c>
      <c r="BQ328" s="2">
        <v>2</v>
      </c>
      <c r="BR328" s="2">
        <v>2</v>
      </c>
      <c r="BS328" s="2">
        <v>0</v>
      </c>
      <c r="BT328" s="2">
        <v>0</v>
      </c>
      <c r="BU328" s="2">
        <v>0</v>
      </c>
      <c r="BV328" s="2">
        <v>0</v>
      </c>
      <c r="BW328" s="2">
        <v>0</v>
      </c>
      <c r="BX328" s="2">
        <v>0</v>
      </c>
      <c r="BY328" s="2">
        <v>0</v>
      </c>
      <c r="BZ328" s="2">
        <v>0</v>
      </c>
      <c r="CA328" s="2">
        <v>0</v>
      </c>
      <c r="CB328" s="2">
        <v>0</v>
      </c>
      <c r="CC328" s="2">
        <v>0</v>
      </c>
      <c r="CD328" s="2">
        <v>0</v>
      </c>
      <c r="CE328" s="2">
        <v>0</v>
      </c>
      <c r="CF328" s="2">
        <v>0</v>
      </c>
      <c r="CG328" s="2">
        <v>0</v>
      </c>
      <c r="CH328" s="2">
        <v>0</v>
      </c>
      <c r="CI328" s="2">
        <v>0</v>
      </c>
      <c r="CJ328" s="2">
        <v>0</v>
      </c>
      <c r="CK328" s="2">
        <v>12</v>
      </c>
      <c r="CL328" s="2">
        <v>0</v>
      </c>
    </row>
    <row r="329" spans="1:90" x14ac:dyDescent="0.25">
      <c r="A329" t="s">
        <v>115</v>
      </c>
      <c r="B329">
        <v>21001</v>
      </c>
      <c r="C329" t="s">
        <v>305</v>
      </c>
      <c r="D329">
        <v>1</v>
      </c>
      <c r="E329">
        <v>8</v>
      </c>
      <c r="F329">
        <v>33212</v>
      </c>
      <c r="G329">
        <v>35033212</v>
      </c>
      <c r="H329" t="s">
        <v>3847</v>
      </c>
      <c r="I329">
        <v>189</v>
      </c>
      <c r="J329" t="s">
        <v>305</v>
      </c>
      <c r="K329" t="s">
        <v>3848</v>
      </c>
      <c r="L329">
        <v>1</v>
      </c>
      <c r="M329" t="s">
        <v>305</v>
      </c>
      <c r="N329">
        <v>19804210</v>
      </c>
      <c r="O329" t="s">
        <v>92</v>
      </c>
      <c r="P329" t="s">
        <v>3849</v>
      </c>
      <c r="Q329">
        <v>487</v>
      </c>
      <c r="R329">
        <v>18</v>
      </c>
      <c r="S329">
        <v>33223234</v>
      </c>
      <c r="T329">
        <v>33223236</v>
      </c>
      <c r="U329" t="s">
        <v>3850</v>
      </c>
      <c r="V329">
        <v>1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84</v>
      </c>
      <c r="AE329" s="2">
        <v>64</v>
      </c>
      <c r="AF329" s="2">
        <v>67</v>
      </c>
      <c r="AG329" s="2">
        <v>67</v>
      </c>
      <c r="AH329" s="2">
        <v>96</v>
      </c>
      <c r="AI329" s="2">
        <v>57</v>
      </c>
      <c r="AJ329" s="2">
        <v>63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6</v>
      </c>
      <c r="BM329" s="2">
        <v>4</v>
      </c>
      <c r="BN329" s="2">
        <v>2</v>
      </c>
      <c r="BO329" s="2">
        <v>4</v>
      </c>
      <c r="BP329" s="2">
        <v>6</v>
      </c>
      <c r="BQ329" s="2">
        <v>3</v>
      </c>
      <c r="BR329" s="2">
        <v>3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2">
        <v>0</v>
      </c>
      <c r="CC329" s="2">
        <v>0</v>
      </c>
      <c r="CD329" s="2">
        <v>0</v>
      </c>
      <c r="CE329" s="2">
        <v>0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</row>
    <row r="330" spans="1:90" x14ac:dyDescent="0.25">
      <c r="A330" t="s">
        <v>115</v>
      </c>
      <c r="B330">
        <v>21001</v>
      </c>
      <c r="C330" t="s">
        <v>305</v>
      </c>
      <c r="D330">
        <v>1</v>
      </c>
      <c r="E330">
        <v>8</v>
      </c>
      <c r="F330">
        <v>33157</v>
      </c>
      <c r="G330">
        <v>35033157</v>
      </c>
      <c r="H330" t="s">
        <v>8897</v>
      </c>
      <c r="I330">
        <v>249</v>
      </c>
      <c r="J330" t="s">
        <v>329</v>
      </c>
      <c r="K330" t="s">
        <v>91</v>
      </c>
      <c r="L330">
        <v>1</v>
      </c>
      <c r="M330" t="s">
        <v>329</v>
      </c>
      <c r="N330">
        <v>19880000</v>
      </c>
      <c r="O330" t="s">
        <v>92</v>
      </c>
      <c r="P330" t="s">
        <v>8898</v>
      </c>
      <c r="Q330">
        <v>147</v>
      </c>
      <c r="R330">
        <v>18</v>
      </c>
      <c r="S330">
        <v>33411259</v>
      </c>
      <c r="U330" t="s">
        <v>8899</v>
      </c>
      <c r="V330">
        <v>1</v>
      </c>
      <c r="W330" s="2">
        <v>0</v>
      </c>
      <c r="X330" s="2">
        <v>0</v>
      </c>
      <c r="Y330" s="2">
        <v>78</v>
      </c>
      <c r="Z330" s="2">
        <v>76</v>
      </c>
      <c r="AA330" s="2">
        <v>75</v>
      </c>
      <c r="AB330" s="2">
        <v>84</v>
      </c>
      <c r="AC330" s="2">
        <v>85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296</v>
      </c>
      <c r="BD330" s="2">
        <v>19</v>
      </c>
      <c r="BE330" s="2">
        <v>0</v>
      </c>
      <c r="BF330" s="2">
        <v>0</v>
      </c>
      <c r="BG330" s="2">
        <v>3</v>
      </c>
      <c r="BH330" s="2">
        <v>3</v>
      </c>
      <c r="BI330" s="2">
        <v>5</v>
      </c>
      <c r="BJ330" s="2">
        <v>4</v>
      </c>
      <c r="BK330" s="2">
        <v>3</v>
      </c>
      <c r="BL330" s="2">
        <v>0</v>
      </c>
      <c r="BM330" s="2">
        <v>0</v>
      </c>
      <c r="BN330" s="2">
        <v>0</v>
      </c>
      <c r="BO330" s="2">
        <v>0</v>
      </c>
      <c r="BP330" s="2">
        <v>0</v>
      </c>
      <c r="BQ330" s="2">
        <v>0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0</v>
      </c>
      <c r="BX330" s="2">
        <v>0</v>
      </c>
      <c r="BY330" s="2">
        <v>0</v>
      </c>
      <c r="BZ330" s="2">
        <v>0</v>
      </c>
      <c r="CA330" s="2">
        <v>0</v>
      </c>
      <c r="CB330" s="2">
        <v>0</v>
      </c>
      <c r="CC330" s="2">
        <v>0</v>
      </c>
      <c r="CD330" s="2">
        <v>0</v>
      </c>
      <c r="CE330" s="2">
        <v>0</v>
      </c>
      <c r="CF330" s="2">
        <v>0</v>
      </c>
      <c r="CG330" s="2">
        <v>0</v>
      </c>
      <c r="CH330" s="2">
        <v>0</v>
      </c>
      <c r="CI330" s="2">
        <v>0</v>
      </c>
      <c r="CJ330" s="2">
        <v>0</v>
      </c>
      <c r="CK330" s="2">
        <v>13</v>
      </c>
      <c r="CL330" s="2">
        <v>6</v>
      </c>
    </row>
    <row r="331" spans="1:90" x14ac:dyDescent="0.25">
      <c r="A331" t="s">
        <v>115</v>
      </c>
      <c r="B331">
        <v>21001</v>
      </c>
      <c r="C331" t="s">
        <v>305</v>
      </c>
      <c r="D331">
        <v>1</v>
      </c>
      <c r="E331">
        <v>8</v>
      </c>
      <c r="F331">
        <v>33261</v>
      </c>
      <c r="G331">
        <v>35033261</v>
      </c>
      <c r="H331" t="s">
        <v>11676</v>
      </c>
      <c r="I331">
        <v>189</v>
      </c>
      <c r="J331" t="s">
        <v>305</v>
      </c>
      <c r="K331" t="s">
        <v>3097</v>
      </c>
      <c r="L331">
        <v>1</v>
      </c>
      <c r="M331" t="s">
        <v>305</v>
      </c>
      <c r="N331">
        <v>19806051</v>
      </c>
      <c r="O331" t="s">
        <v>92</v>
      </c>
      <c r="P331" t="s">
        <v>11677</v>
      </c>
      <c r="Q331">
        <v>709</v>
      </c>
      <c r="R331">
        <v>18</v>
      </c>
      <c r="S331">
        <v>33246736</v>
      </c>
      <c r="U331" t="s">
        <v>11678</v>
      </c>
      <c r="V331">
        <v>1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140</v>
      </c>
      <c r="AE331" s="2">
        <v>170</v>
      </c>
      <c r="AF331" s="2">
        <v>175</v>
      </c>
      <c r="AG331" s="2">
        <v>154</v>
      </c>
      <c r="AH331" s="2">
        <v>181</v>
      </c>
      <c r="AI331" s="2">
        <v>181</v>
      </c>
      <c r="AJ331" s="2">
        <v>171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125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57</v>
      </c>
      <c r="BD331" s="2">
        <v>16</v>
      </c>
      <c r="BE331" s="2">
        <v>0</v>
      </c>
      <c r="BF331" s="2">
        <v>0</v>
      </c>
      <c r="BG331" s="2">
        <v>0</v>
      </c>
      <c r="BH331" s="2">
        <v>0</v>
      </c>
      <c r="BI331" s="2">
        <v>0</v>
      </c>
      <c r="BJ331" s="2">
        <v>0</v>
      </c>
      <c r="BK331" s="2">
        <v>0</v>
      </c>
      <c r="BL331" s="2">
        <v>6</v>
      </c>
      <c r="BM331" s="2">
        <v>9</v>
      </c>
      <c r="BN331" s="2">
        <v>8</v>
      </c>
      <c r="BO331" s="2">
        <v>9</v>
      </c>
      <c r="BP331" s="2">
        <v>8</v>
      </c>
      <c r="BQ331" s="2">
        <v>9</v>
      </c>
      <c r="BR331" s="2">
        <v>9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2">
        <v>0</v>
      </c>
      <c r="CC331" s="2">
        <v>3</v>
      </c>
      <c r="CD331" s="2">
        <v>0</v>
      </c>
      <c r="CE331" s="2">
        <v>0</v>
      </c>
      <c r="CF331" s="2">
        <v>0</v>
      </c>
      <c r="CG331" s="2">
        <v>0</v>
      </c>
      <c r="CH331" s="2">
        <v>0</v>
      </c>
      <c r="CI331" s="2">
        <v>0</v>
      </c>
      <c r="CJ331" s="2">
        <v>0</v>
      </c>
      <c r="CK331" s="2">
        <v>5</v>
      </c>
      <c r="CL331" s="2">
        <v>5</v>
      </c>
    </row>
    <row r="332" spans="1:90" x14ac:dyDescent="0.25">
      <c r="A332" t="s">
        <v>115</v>
      </c>
      <c r="B332">
        <v>21001</v>
      </c>
      <c r="C332" t="s">
        <v>305</v>
      </c>
      <c r="D332">
        <v>1</v>
      </c>
      <c r="E332">
        <v>8</v>
      </c>
      <c r="F332">
        <v>900862</v>
      </c>
      <c r="G332">
        <v>35900862</v>
      </c>
      <c r="H332" t="s">
        <v>9979</v>
      </c>
      <c r="I332">
        <v>731</v>
      </c>
      <c r="J332" t="s">
        <v>1575</v>
      </c>
      <c r="K332" t="s">
        <v>1576</v>
      </c>
      <c r="L332">
        <v>1</v>
      </c>
      <c r="M332" t="s">
        <v>1575</v>
      </c>
      <c r="N332">
        <v>19820000</v>
      </c>
      <c r="O332" t="s">
        <v>102</v>
      </c>
      <c r="P332" t="s">
        <v>9980</v>
      </c>
      <c r="Q332">
        <v>532</v>
      </c>
      <c r="R332">
        <v>18</v>
      </c>
      <c r="S332">
        <v>33292940</v>
      </c>
      <c r="U332" t="s">
        <v>9981</v>
      </c>
      <c r="V332">
        <v>1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39</v>
      </c>
      <c r="AE332" s="2">
        <v>34</v>
      </c>
      <c r="AF332" s="2">
        <v>43</v>
      </c>
      <c r="AG332" s="2">
        <v>41</v>
      </c>
      <c r="AH332" s="2">
        <v>34</v>
      </c>
      <c r="AI332" s="2">
        <v>28</v>
      </c>
      <c r="AJ332" s="2">
        <v>22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120</v>
      </c>
      <c r="BD332" s="2">
        <v>0</v>
      </c>
      <c r="BE332" s="2">
        <v>0</v>
      </c>
      <c r="BF332" s="2">
        <v>0</v>
      </c>
      <c r="BG332" s="2">
        <v>0</v>
      </c>
      <c r="BH332" s="2">
        <v>0</v>
      </c>
      <c r="BI332" s="2">
        <v>0</v>
      </c>
      <c r="BJ332" s="2">
        <v>0</v>
      </c>
      <c r="BK332" s="2">
        <v>0</v>
      </c>
      <c r="BL332" s="2">
        <v>3</v>
      </c>
      <c r="BM332" s="2">
        <v>2</v>
      </c>
      <c r="BN332" s="2">
        <v>3</v>
      </c>
      <c r="BO332" s="2">
        <v>3</v>
      </c>
      <c r="BP332" s="2">
        <v>1</v>
      </c>
      <c r="BQ332" s="2">
        <v>1</v>
      </c>
      <c r="BR332" s="2">
        <v>1</v>
      </c>
      <c r="BS332" s="2">
        <v>0</v>
      </c>
      <c r="BT332" s="2">
        <v>0</v>
      </c>
      <c r="BU332" s="2">
        <v>0</v>
      </c>
      <c r="BV332" s="2">
        <v>0</v>
      </c>
      <c r="BW332" s="2">
        <v>0</v>
      </c>
      <c r="BX332" s="2">
        <v>0</v>
      </c>
      <c r="BY332" s="2">
        <v>0</v>
      </c>
      <c r="BZ332" s="2">
        <v>0</v>
      </c>
      <c r="CA332" s="2">
        <v>0</v>
      </c>
      <c r="CB332" s="2">
        <v>0</v>
      </c>
      <c r="CC332" s="2">
        <v>0</v>
      </c>
      <c r="CD332" s="2">
        <v>0</v>
      </c>
      <c r="CE332" s="2">
        <v>0</v>
      </c>
      <c r="CF332" s="2">
        <v>0</v>
      </c>
      <c r="CG332" s="2">
        <v>0</v>
      </c>
      <c r="CH332" s="2">
        <v>0</v>
      </c>
      <c r="CI332" s="2">
        <v>0</v>
      </c>
      <c r="CJ332" s="2">
        <v>0</v>
      </c>
      <c r="CK332" s="2">
        <v>7</v>
      </c>
      <c r="CL332" s="2">
        <v>0</v>
      </c>
    </row>
    <row r="333" spans="1:90" x14ac:dyDescent="0.25">
      <c r="A333" t="s">
        <v>115</v>
      </c>
      <c r="B333">
        <v>21001</v>
      </c>
      <c r="C333" t="s">
        <v>305</v>
      </c>
      <c r="D333">
        <v>1</v>
      </c>
      <c r="E333">
        <v>8</v>
      </c>
      <c r="F333">
        <v>33327</v>
      </c>
      <c r="G333">
        <v>35033327</v>
      </c>
      <c r="H333" t="s">
        <v>1396</v>
      </c>
      <c r="I333">
        <v>503</v>
      </c>
      <c r="J333" t="s">
        <v>1397</v>
      </c>
      <c r="K333" t="s">
        <v>1398</v>
      </c>
      <c r="L333">
        <v>1</v>
      </c>
      <c r="M333" t="s">
        <v>1397</v>
      </c>
      <c r="N333">
        <v>19700000</v>
      </c>
      <c r="O333" t="s">
        <v>92</v>
      </c>
      <c r="P333" t="s">
        <v>1399</v>
      </c>
      <c r="Q333">
        <v>1319</v>
      </c>
      <c r="R333">
        <v>18</v>
      </c>
      <c r="S333">
        <v>33612337</v>
      </c>
      <c r="U333" t="s">
        <v>1400</v>
      </c>
      <c r="V333">
        <v>1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63</v>
      </c>
      <c r="AE333" s="2">
        <v>70</v>
      </c>
      <c r="AF333" s="2">
        <v>67</v>
      </c>
      <c r="AG333" s="2">
        <v>35</v>
      </c>
      <c r="AH333" s="2">
        <v>164</v>
      </c>
      <c r="AI333" s="2">
        <v>153</v>
      </c>
      <c r="AJ333" s="2">
        <v>82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165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44</v>
      </c>
      <c r="BD333" s="2">
        <v>15</v>
      </c>
      <c r="BE333" s="2">
        <v>0</v>
      </c>
      <c r="BF333" s="2">
        <v>0</v>
      </c>
      <c r="BG333" s="2">
        <v>0</v>
      </c>
      <c r="BH333" s="2">
        <v>0</v>
      </c>
      <c r="BI333" s="2">
        <v>0</v>
      </c>
      <c r="BJ333" s="2">
        <v>0</v>
      </c>
      <c r="BK333" s="2">
        <v>0</v>
      </c>
      <c r="BL333" s="2">
        <v>2</v>
      </c>
      <c r="BM333" s="2">
        <v>4</v>
      </c>
      <c r="BN333" s="2">
        <v>3</v>
      </c>
      <c r="BO333" s="2">
        <v>1</v>
      </c>
      <c r="BP333" s="2">
        <v>10</v>
      </c>
      <c r="BQ333" s="2">
        <v>7</v>
      </c>
      <c r="BR333" s="2">
        <v>5</v>
      </c>
      <c r="BS333" s="2">
        <v>0</v>
      </c>
      <c r="BT333" s="2">
        <v>0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2">
        <v>0</v>
      </c>
      <c r="CC333" s="2">
        <v>7</v>
      </c>
      <c r="CD333" s="2">
        <v>0</v>
      </c>
      <c r="CE333" s="2">
        <v>0</v>
      </c>
      <c r="CF333" s="2">
        <v>0</v>
      </c>
      <c r="CG333" s="2">
        <v>0</v>
      </c>
      <c r="CH333" s="2">
        <v>0</v>
      </c>
      <c r="CI333" s="2">
        <v>0</v>
      </c>
      <c r="CJ333" s="2">
        <v>0</v>
      </c>
      <c r="CK333" s="2">
        <v>3</v>
      </c>
      <c r="CL333" s="2">
        <v>5</v>
      </c>
    </row>
    <row r="334" spans="1:90" x14ac:dyDescent="0.25">
      <c r="A334" t="s">
        <v>115</v>
      </c>
      <c r="B334">
        <v>21001</v>
      </c>
      <c r="C334" t="s">
        <v>305</v>
      </c>
      <c r="D334">
        <v>1</v>
      </c>
      <c r="E334">
        <v>8</v>
      </c>
      <c r="F334">
        <v>33273</v>
      </c>
      <c r="G334">
        <v>35033273</v>
      </c>
      <c r="H334" t="s">
        <v>11942</v>
      </c>
      <c r="I334">
        <v>189</v>
      </c>
      <c r="J334" t="s">
        <v>305</v>
      </c>
      <c r="K334" t="s">
        <v>4789</v>
      </c>
      <c r="L334">
        <v>1</v>
      </c>
      <c r="M334" t="s">
        <v>305</v>
      </c>
      <c r="N334">
        <v>19802130</v>
      </c>
      <c r="O334" t="s">
        <v>92</v>
      </c>
      <c r="P334" t="s">
        <v>11943</v>
      </c>
      <c r="Q334">
        <v>1165</v>
      </c>
      <c r="R334">
        <v>18</v>
      </c>
      <c r="S334">
        <v>33224289</v>
      </c>
      <c r="T334">
        <v>33246920</v>
      </c>
      <c r="U334" t="s">
        <v>11944</v>
      </c>
      <c r="V334">
        <v>1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70</v>
      </c>
      <c r="AE334" s="2">
        <v>66</v>
      </c>
      <c r="AF334" s="2">
        <v>106</v>
      </c>
      <c r="AG334" s="2">
        <v>55</v>
      </c>
      <c r="AH334" s="2">
        <v>45</v>
      </c>
      <c r="AI334" s="2">
        <v>43</v>
      </c>
      <c r="AJ334" s="2">
        <v>24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0</v>
      </c>
      <c r="BI334" s="2">
        <v>0</v>
      </c>
      <c r="BJ334" s="2">
        <v>0</v>
      </c>
      <c r="BK334" s="2">
        <v>0</v>
      </c>
      <c r="BL334" s="2">
        <v>4</v>
      </c>
      <c r="BM334" s="2">
        <v>4</v>
      </c>
      <c r="BN334" s="2">
        <v>6</v>
      </c>
      <c r="BO334" s="2">
        <v>4</v>
      </c>
      <c r="BP334" s="2">
        <v>4</v>
      </c>
      <c r="BQ334" s="2">
        <v>4</v>
      </c>
      <c r="BR334" s="2">
        <v>1</v>
      </c>
      <c r="BS334" s="2">
        <v>0</v>
      </c>
      <c r="BT334" s="2">
        <v>0</v>
      </c>
      <c r="BU334" s="2">
        <v>0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2">
        <v>0</v>
      </c>
      <c r="CC334" s="2">
        <v>0</v>
      </c>
      <c r="CD334" s="2">
        <v>0</v>
      </c>
      <c r="CE334" s="2">
        <v>0</v>
      </c>
      <c r="CF334" s="2">
        <v>0</v>
      </c>
      <c r="CG334" s="2">
        <v>0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</row>
    <row r="335" spans="1:90" x14ac:dyDescent="0.25">
      <c r="A335" t="s">
        <v>115</v>
      </c>
      <c r="B335">
        <v>21001</v>
      </c>
      <c r="C335" t="s">
        <v>305</v>
      </c>
      <c r="D335">
        <v>1</v>
      </c>
      <c r="E335">
        <v>8</v>
      </c>
      <c r="F335">
        <v>33182</v>
      </c>
      <c r="G335">
        <v>35033182</v>
      </c>
      <c r="H335" t="s">
        <v>15008</v>
      </c>
      <c r="I335">
        <v>189</v>
      </c>
      <c r="J335" t="s">
        <v>305</v>
      </c>
      <c r="K335" t="s">
        <v>4302</v>
      </c>
      <c r="L335">
        <v>1</v>
      </c>
      <c r="M335" t="s">
        <v>305</v>
      </c>
      <c r="N335">
        <v>19807130</v>
      </c>
      <c r="O335" t="s">
        <v>102</v>
      </c>
      <c r="P335" t="s">
        <v>6680</v>
      </c>
      <c r="Q335">
        <v>413</v>
      </c>
      <c r="R335">
        <v>18</v>
      </c>
      <c r="S335">
        <v>33223234</v>
      </c>
      <c r="U335" t="s">
        <v>15009</v>
      </c>
      <c r="V335">
        <v>1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32</v>
      </c>
      <c r="AE335" s="2">
        <v>48</v>
      </c>
      <c r="AF335" s="2">
        <v>69</v>
      </c>
      <c r="AG335" s="2">
        <v>34</v>
      </c>
      <c r="AH335" s="2">
        <v>25</v>
      </c>
      <c r="AI335" s="2">
        <v>23</v>
      </c>
      <c r="AJ335" s="2">
        <v>20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115</v>
      </c>
      <c r="AS335" s="2">
        <v>0</v>
      </c>
      <c r="AT335" s="2">
        <v>0</v>
      </c>
      <c r="AU335" s="2">
        <v>205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24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0</v>
      </c>
      <c r="BK335" s="2">
        <v>0</v>
      </c>
      <c r="BL335" s="2">
        <v>2</v>
      </c>
      <c r="BM335" s="2">
        <v>3</v>
      </c>
      <c r="BN335" s="2">
        <v>3</v>
      </c>
      <c r="BO335" s="2">
        <v>1</v>
      </c>
      <c r="BP335" s="2">
        <v>2</v>
      </c>
      <c r="BQ335" s="2">
        <v>1</v>
      </c>
      <c r="BR335" s="2">
        <v>1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4</v>
      </c>
      <c r="CA335" s="2">
        <v>0</v>
      </c>
      <c r="CB335" s="2">
        <v>0</v>
      </c>
      <c r="CC335" s="2">
        <v>6</v>
      </c>
      <c r="CD335" s="2">
        <v>0</v>
      </c>
      <c r="CE335" s="2">
        <v>0</v>
      </c>
      <c r="CF335" s="2">
        <v>0</v>
      </c>
      <c r="CG335" s="2">
        <v>0</v>
      </c>
      <c r="CH335" s="2">
        <v>0</v>
      </c>
      <c r="CI335" s="2">
        <v>0</v>
      </c>
      <c r="CJ335" s="2">
        <v>0</v>
      </c>
      <c r="CK335" s="2">
        <v>0</v>
      </c>
      <c r="CL335" s="2">
        <v>7</v>
      </c>
    </row>
    <row r="336" spans="1:90" x14ac:dyDescent="0.25">
      <c r="A336" t="s">
        <v>115</v>
      </c>
      <c r="B336">
        <v>21001</v>
      </c>
      <c r="C336" t="s">
        <v>305</v>
      </c>
      <c r="D336">
        <v>1</v>
      </c>
      <c r="E336">
        <v>8</v>
      </c>
      <c r="F336">
        <v>33339</v>
      </c>
      <c r="G336">
        <v>35033339</v>
      </c>
      <c r="H336" t="s">
        <v>17449</v>
      </c>
      <c r="I336">
        <v>503</v>
      </c>
      <c r="J336" t="s">
        <v>1397</v>
      </c>
      <c r="K336" t="s">
        <v>1752</v>
      </c>
      <c r="L336">
        <v>1</v>
      </c>
      <c r="M336" t="s">
        <v>1397</v>
      </c>
      <c r="N336">
        <v>19700000</v>
      </c>
      <c r="O336" t="s">
        <v>92</v>
      </c>
      <c r="P336" t="s">
        <v>17193</v>
      </c>
      <c r="Q336">
        <v>22</v>
      </c>
      <c r="R336">
        <v>18</v>
      </c>
      <c r="S336">
        <v>33614011</v>
      </c>
      <c r="T336">
        <v>33614200</v>
      </c>
      <c r="U336" t="s">
        <v>17450</v>
      </c>
      <c r="V336">
        <v>1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69</v>
      </c>
      <c r="AE336" s="2">
        <v>49</v>
      </c>
      <c r="AF336" s="2">
        <v>47</v>
      </c>
      <c r="AG336" s="2">
        <v>43</v>
      </c>
      <c r="AH336" s="2">
        <v>125</v>
      </c>
      <c r="AI336" s="2">
        <v>94</v>
      </c>
      <c r="AJ336" s="2">
        <v>65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9</v>
      </c>
      <c r="BE336" s="2">
        <v>0</v>
      </c>
      <c r="BF336" s="2">
        <v>0</v>
      </c>
      <c r="BG336" s="2">
        <v>0</v>
      </c>
      <c r="BH336" s="2">
        <v>0</v>
      </c>
      <c r="BI336" s="2">
        <v>0</v>
      </c>
      <c r="BJ336" s="2">
        <v>0</v>
      </c>
      <c r="BK336" s="2">
        <v>0</v>
      </c>
      <c r="BL336" s="2">
        <v>4</v>
      </c>
      <c r="BM336" s="2">
        <v>4</v>
      </c>
      <c r="BN336" s="2">
        <v>2</v>
      </c>
      <c r="BO336" s="2">
        <v>2</v>
      </c>
      <c r="BP336" s="2">
        <v>6</v>
      </c>
      <c r="BQ336" s="2">
        <v>5</v>
      </c>
      <c r="BR336" s="2">
        <v>5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0</v>
      </c>
      <c r="CD336" s="2">
        <v>0</v>
      </c>
      <c r="CE336" s="2">
        <v>0</v>
      </c>
      <c r="CF336" s="2">
        <v>0</v>
      </c>
      <c r="CG336" s="2">
        <v>0</v>
      </c>
      <c r="CH336" s="2">
        <v>0</v>
      </c>
      <c r="CI336" s="2">
        <v>0</v>
      </c>
      <c r="CJ336" s="2">
        <v>0</v>
      </c>
      <c r="CK336" s="2">
        <v>0</v>
      </c>
      <c r="CL336" s="2">
        <v>3</v>
      </c>
    </row>
    <row r="337" spans="1:90" x14ac:dyDescent="0.25">
      <c r="A337" t="s">
        <v>115</v>
      </c>
      <c r="B337">
        <v>21001</v>
      </c>
      <c r="C337" t="s">
        <v>305</v>
      </c>
      <c r="D337">
        <v>1</v>
      </c>
      <c r="E337">
        <v>8</v>
      </c>
      <c r="F337">
        <v>43205</v>
      </c>
      <c r="G337">
        <v>35043205</v>
      </c>
      <c r="H337" t="s">
        <v>913</v>
      </c>
      <c r="I337">
        <v>249</v>
      </c>
      <c r="J337" t="s">
        <v>329</v>
      </c>
      <c r="K337" t="s">
        <v>913</v>
      </c>
      <c r="L337">
        <v>1</v>
      </c>
      <c r="M337" t="s">
        <v>329</v>
      </c>
      <c r="N337">
        <v>19880000</v>
      </c>
      <c r="O337" t="s">
        <v>92</v>
      </c>
      <c r="P337" t="s">
        <v>16077</v>
      </c>
      <c r="Q337">
        <v>124</v>
      </c>
      <c r="R337">
        <v>18</v>
      </c>
      <c r="S337">
        <v>33411998</v>
      </c>
      <c r="U337" t="s">
        <v>16078</v>
      </c>
      <c r="V337">
        <v>1</v>
      </c>
      <c r="W337" s="2">
        <v>0</v>
      </c>
      <c r="X337" s="2">
        <v>0</v>
      </c>
      <c r="Y337" s="2">
        <v>42</v>
      </c>
      <c r="Z337" s="2">
        <v>32</v>
      </c>
      <c r="AA337" s="2">
        <v>28</v>
      </c>
      <c r="AB337" s="2">
        <v>27</v>
      </c>
      <c r="AC337" s="2">
        <v>26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233</v>
      </c>
      <c r="BD337" s="2">
        <v>0</v>
      </c>
      <c r="BE337" s="2">
        <v>0</v>
      </c>
      <c r="BF337" s="2">
        <v>0</v>
      </c>
      <c r="BG337" s="2">
        <v>2</v>
      </c>
      <c r="BH337" s="2">
        <v>3</v>
      </c>
      <c r="BI337" s="2">
        <v>1</v>
      </c>
      <c r="BJ337" s="2">
        <v>1</v>
      </c>
      <c r="BK337" s="2">
        <v>1</v>
      </c>
      <c r="BL337" s="2">
        <v>0</v>
      </c>
      <c r="BM337" s="2">
        <v>0</v>
      </c>
      <c r="BN337" s="2">
        <v>0</v>
      </c>
      <c r="BO337" s="2">
        <v>0</v>
      </c>
      <c r="BP337" s="2">
        <v>0</v>
      </c>
      <c r="BQ337" s="2">
        <v>0</v>
      </c>
      <c r="BR337" s="2">
        <v>0</v>
      </c>
      <c r="BS337" s="2">
        <v>0</v>
      </c>
      <c r="BT337" s="2">
        <v>0</v>
      </c>
      <c r="BU337" s="2">
        <v>0</v>
      </c>
      <c r="BV337" s="2">
        <v>0</v>
      </c>
      <c r="BW337" s="2">
        <v>0</v>
      </c>
      <c r="BX337" s="2">
        <v>0</v>
      </c>
      <c r="BY337" s="2">
        <v>0</v>
      </c>
      <c r="BZ337" s="2">
        <v>0</v>
      </c>
      <c r="CA337" s="2">
        <v>0</v>
      </c>
      <c r="CB337" s="2">
        <v>0</v>
      </c>
      <c r="CC337" s="2">
        <v>0</v>
      </c>
      <c r="CD337" s="2">
        <v>0</v>
      </c>
      <c r="CE337" s="2">
        <v>0</v>
      </c>
      <c r="CF337" s="2">
        <v>0</v>
      </c>
      <c r="CG337" s="2">
        <v>0</v>
      </c>
      <c r="CH337" s="2">
        <v>0</v>
      </c>
      <c r="CI337" s="2">
        <v>0</v>
      </c>
      <c r="CJ337" s="2">
        <v>0</v>
      </c>
      <c r="CK337" s="2">
        <v>10</v>
      </c>
      <c r="CL337" s="2">
        <v>0</v>
      </c>
    </row>
    <row r="338" spans="1:90" x14ac:dyDescent="0.25">
      <c r="A338" t="s">
        <v>115</v>
      </c>
      <c r="B338">
        <v>21001</v>
      </c>
      <c r="C338" t="s">
        <v>305</v>
      </c>
      <c r="D338">
        <v>1</v>
      </c>
      <c r="E338">
        <v>8</v>
      </c>
      <c r="F338">
        <v>33078</v>
      </c>
      <c r="G338">
        <v>35033078</v>
      </c>
      <c r="H338" t="s">
        <v>7873</v>
      </c>
      <c r="I338">
        <v>281</v>
      </c>
      <c r="J338" t="s">
        <v>7874</v>
      </c>
      <c r="K338" t="s">
        <v>91</v>
      </c>
      <c r="L338">
        <v>1</v>
      </c>
      <c r="M338" t="s">
        <v>7874</v>
      </c>
      <c r="N338">
        <v>19860000</v>
      </c>
      <c r="O338" t="s">
        <v>102</v>
      </c>
      <c r="P338" t="s">
        <v>7875</v>
      </c>
      <c r="Q338">
        <v>525</v>
      </c>
      <c r="R338">
        <v>18</v>
      </c>
      <c r="S338">
        <v>33761165</v>
      </c>
      <c r="T338">
        <v>33761332</v>
      </c>
      <c r="U338" t="s">
        <v>7876</v>
      </c>
      <c r="V338">
        <v>1</v>
      </c>
      <c r="W338" s="2">
        <v>0</v>
      </c>
      <c r="X338" s="2">
        <v>0</v>
      </c>
      <c r="Y338" s="2">
        <v>0</v>
      </c>
      <c r="Z338" s="2">
        <v>18</v>
      </c>
      <c r="AA338" s="2">
        <v>35</v>
      </c>
      <c r="AB338" s="2">
        <v>17</v>
      </c>
      <c r="AC338" s="2">
        <v>17</v>
      </c>
      <c r="AD338" s="2">
        <v>23</v>
      </c>
      <c r="AE338" s="2">
        <v>13</v>
      </c>
      <c r="AF338" s="2">
        <v>21</v>
      </c>
      <c r="AG338" s="2">
        <v>20</v>
      </c>
      <c r="AH338" s="2">
        <v>25</v>
      </c>
      <c r="AI338" s="2">
        <v>26</v>
      </c>
      <c r="AJ338" s="2">
        <v>22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v>0</v>
      </c>
      <c r="AQ338" s="2">
        <v>0</v>
      </c>
      <c r="AR338" s="2">
        <v>21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70</v>
      </c>
      <c r="BD338" s="2">
        <v>0</v>
      </c>
      <c r="BE338" s="2">
        <v>0</v>
      </c>
      <c r="BF338" s="2">
        <v>0</v>
      </c>
      <c r="BG338" s="2">
        <v>0</v>
      </c>
      <c r="BH338" s="2">
        <v>1</v>
      </c>
      <c r="BI338" s="2">
        <v>3</v>
      </c>
      <c r="BJ338" s="2">
        <v>2</v>
      </c>
      <c r="BK338" s="2">
        <v>2</v>
      </c>
      <c r="BL338" s="2">
        <v>1</v>
      </c>
      <c r="BM338" s="2">
        <v>2</v>
      </c>
      <c r="BN338" s="2">
        <v>2</v>
      </c>
      <c r="BO338" s="2">
        <v>1</v>
      </c>
      <c r="BP338" s="2">
        <v>2</v>
      </c>
      <c r="BQ338" s="2">
        <v>1</v>
      </c>
      <c r="BR338" s="2">
        <v>1</v>
      </c>
      <c r="BS338" s="2">
        <v>0</v>
      </c>
      <c r="BT338" s="2">
        <v>0</v>
      </c>
      <c r="BU338" s="2">
        <v>0</v>
      </c>
      <c r="BV338" s="2">
        <v>0</v>
      </c>
      <c r="BW338" s="2">
        <v>0</v>
      </c>
      <c r="BX338" s="2">
        <v>0</v>
      </c>
      <c r="BY338" s="2">
        <v>0</v>
      </c>
      <c r="BZ338" s="2">
        <v>1</v>
      </c>
      <c r="CA338" s="2">
        <v>0</v>
      </c>
      <c r="CB338" s="2">
        <v>0</v>
      </c>
      <c r="CC338" s="2">
        <v>0</v>
      </c>
      <c r="CD338" s="2">
        <v>0</v>
      </c>
      <c r="CE338" s="2">
        <v>0</v>
      </c>
      <c r="CF338" s="2">
        <v>0</v>
      </c>
      <c r="CG338" s="2">
        <v>0</v>
      </c>
      <c r="CH338" s="2">
        <v>0</v>
      </c>
      <c r="CI338" s="2">
        <v>0</v>
      </c>
      <c r="CJ338" s="2">
        <v>0</v>
      </c>
      <c r="CK338" s="2">
        <v>4</v>
      </c>
      <c r="CL338" s="2">
        <v>0</v>
      </c>
    </row>
    <row r="339" spans="1:90" x14ac:dyDescent="0.25">
      <c r="A339" t="s">
        <v>115</v>
      </c>
      <c r="B339">
        <v>21001</v>
      </c>
      <c r="C339" t="s">
        <v>305</v>
      </c>
      <c r="D339">
        <v>1</v>
      </c>
      <c r="E339">
        <v>8</v>
      </c>
      <c r="F339">
        <v>33042</v>
      </c>
      <c r="G339">
        <v>35033042</v>
      </c>
      <c r="H339" t="s">
        <v>19426</v>
      </c>
      <c r="I339">
        <v>249</v>
      </c>
      <c r="J339" t="s">
        <v>329</v>
      </c>
      <c r="K339" t="s">
        <v>91</v>
      </c>
      <c r="L339">
        <v>1</v>
      </c>
      <c r="M339" t="s">
        <v>329</v>
      </c>
      <c r="N339">
        <v>19880000</v>
      </c>
      <c r="O339" t="s">
        <v>92</v>
      </c>
      <c r="P339" t="s">
        <v>19308</v>
      </c>
      <c r="Q339">
        <v>129</v>
      </c>
      <c r="R339">
        <v>18</v>
      </c>
      <c r="S339">
        <v>33411097</v>
      </c>
      <c r="U339" t="s">
        <v>19427</v>
      </c>
      <c r="V339">
        <v>1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94</v>
      </c>
      <c r="AE339" s="2">
        <v>101</v>
      </c>
      <c r="AF339" s="2">
        <v>92</v>
      </c>
      <c r="AG339" s="2">
        <v>66</v>
      </c>
      <c r="AH339" s="2">
        <v>85</v>
      </c>
      <c r="AI339" s="2">
        <v>69</v>
      </c>
      <c r="AJ339" s="2">
        <v>77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103</v>
      </c>
      <c r="BD339" s="2">
        <v>0</v>
      </c>
      <c r="BE339" s="2">
        <v>0</v>
      </c>
      <c r="BF339" s="2">
        <v>0</v>
      </c>
      <c r="BG339" s="2">
        <v>0</v>
      </c>
      <c r="BH339" s="2">
        <v>0</v>
      </c>
      <c r="BI339" s="2">
        <v>0</v>
      </c>
      <c r="BJ339" s="2">
        <v>0</v>
      </c>
      <c r="BK339" s="2">
        <v>0</v>
      </c>
      <c r="BL339" s="2">
        <v>6</v>
      </c>
      <c r="BM339" s="2">
        <v>6</v>
      </c>
      <c r="BN339" s="2">
        <v>5</v>
      </c>
      <c r="BO339" s="2">
        <v>3</v>
      </c>
      <c r="BP339" s="2">
        <v>6</v>
      </c>
      <c r="BQ339" s="2">
        <v>5</v>
      </c>
      <c r="BR339" s="2">
        <v>5</v>
      </c>
      <c r="BS339" s="2">
        <v>0</v>
      </c>
      <c r="BT339" s="2">
        <v>0</v>
      </c>
      <c r="BU339" s="2">
        <v>0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>
        <v>0</v>
      </c>
      <c r="CB339" s="2">
        <v>0</v>
      </c>
      <c r="CC339" s="2">
        <v>0</v>
      </c>
      <c r="CD339" s="2">
        <v>0</v>
      </c>
      <c r="CE339" s="2">
        <v>0</v>
      </c>
      <c r="CF339" s="2">
        <v>0</v>
      </c>
      <c r="CG339" s="2">
        <v>0</v>
      </c>
      <c r="CH339" s="2">
        <v>0</v>
      </c>
      <c r="CI339" s="2">
        <v>0</v>
      </c>
      <c r="CJ339" s="2">
        <v>0</v>
      </c>
      <c r="CK339" s="2">
        <v>5</v>
      </c>
      <c r="CL339" s="2">
        <v>0</v>
      </c>
    </row>
    <row r="340" spans="1:90" x14ac:dyDescent="0.25">
      <c r="A340" t="s">
        <v>115</v>
      </c>
      <c r="B340">
        <v>21001</v>
      </c>
      <c r="C340" t="s">
        <v>305</v>
      </c>
      <c r="D340">
        <v>1</v>
      </c>
      <c r="E340">
        <v>8</v>
      </c>
      <c r="F340">
        <v>33200</v>
      </c>
      <c r="G340">
        <v>35033200</v>
      </c>
      <c r="H340" t="s">
        <v>10133</v>
      </c>
      <c r="I340">
        <v>189</v>
      </c>
      <c r="J340" t="s">
        <v>305</v>
      </c>
      <c r="K340" t="s">
        <v>10134</v>
      </c>
      <c r="L340">
        <v>1</v>
      </c>
      <c r="M340" t="s">
        <v>305</v>
      </c>
      <c r="N340">
        <v>19803160</v>
      </c>
      <c r="O340" t="s">
        <v>92</v>
      </c>
      <c r="P340" t="s">
        <v>10135</v>
      </c>
      <c r="Q340">
        <v>700</v>
      </c>
      <c r="R340">
        <v>18</v>
      </c>
      <c r="S340">
        <v>33210512</v>
      </c>
      <c r="T340">
        <v>33224634</v>
      </c>
      <c r="U340" t="s">
        <v>10136</v>
      </c>
      <c r="V340">
        <v>1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84</v>
      </c>
      <c r="AE340" s="2">
        <v>81</v>
      </c>
      <c r="AF340" s="2">
        <v>94</v>
      </c>
      <c r="AG340" s="2">
        <v>69</v>
      </c>
      <c r="AH340" s="2">
        <v>55</v>
      </c>
      <c r="AI340" s="2">
        <v>71</v>
      </c>
      <c r="AJ340" s="2">
        <v>97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0</v>
      </c>
      <c r="BI340" s="2">
        <v>0</v>
      </c>
      <c r="BJ340" s="2">
        <v>0</v>
      </c>
      <c r="BK340" s="2">
        <v>0</v>
      </c>
      <c r="BL340" s="2">
        <v>5</v>
      </c>
      <c r="BM340" s="2">
        <v>6</v>
      </c>
      <c r="BN340" s="2">
        <v>5</v>
      </c>
      <c r="BO340" s="2">
        <v>4</v>
      </c>
      <c r="BP340" s="2">
        <v>3</v>
      </c>
      <c r="BQ340" s="2">
        <v>4</v>
      </c>
      <c r="BR340" s="2">
        <v>4</v>
      </c>
      <c r="BS340" s="2">
        <v>0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2">
        <v>0</v>
      </c>
      <c r="CC340" s="2">
        <v>0</v>
      </c>
      <c r="CD340" s="2">
        <v>0</v>
      </c>
      <c r="CE340" s="2">
        <v>0</v>
      </c>
      <c r="CF340" s="2">
        <v>0</v>
      </c>
      <c r="CG340" s="2">
        <v>0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</row>
    <row r="341" spans="1:90" x14ac:dyDescent="0.25">
      <c r="A341" t="s">
        <v>115</v>
      </c>
      <c r="B341">
        <v>21001</v>
      </c>
      <c r="C341" t="s">
        <v>305</v>
      </c>
      <c r="D341">
        <v>1</v>
      </c>
      <c r="E341">
        <v>8</v>
      </c>
      <c r="F341">
        <v>44490</v>
      </c>
      <c r="G341">
        <v>35044490</v>
      </c>
      <c r="H341" t="s">
        <v>8669</v>
      </c>
      <c r="I341">
        <v>221</v>
      </c>
      <c r="J341" t="s">
        <v>1531</v>
      </c>
      <c r="K341" t="s">
        <v>91</v>
      </c>
      <c r="L341">
        <v>1</v>
      </c>
      <c r="M341" t="s">
        <v>1531</v>
      </c>
      <c r="N341">
        <v>19740000</v>
      </c>
      <c r="O341" t="s">
        <v>92</v>
      </c>
      <c r="P341" t="s">
        <v>8670</v>
      </c>
      <c r="Q341">
        <v>220</v>
      </c>
      <c r="R341">
        <v>18</v>
      </c>
      <c r="S341">
        <v>33671108</v>
      </c>
      <c r="T341">
        <v>33671198</v>
      </c>
      <c r="U341" t="s">
        <v>8671</v>
      </c>
      <c r="V341">
        <v>1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15</v>
      </c>
      <c r="AE341" s="2">
        <v>15</v>
      </c>
      <c r="AF341" s="2">
        <v>13</v>
      </c>
      <c r="AG341" s="2">
        <v>11</v>
      </c>
      <c r="AH341" s="2">
        <v>11</v>
      </c>
      <c r="AI341" s="2">
        <v>10</v>
      </c>
      <c r="AJ341" s="2">
        <v>13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0</v>
      </c>
      <c r="BI341" s="2">
        <v>0</v>
      </c>
      <c r="BJ341" s="2">
        <v>0</v>
      </c>
      <c r="BK341" s="2">
        <v>0</v>
      </c>
      <c r="BL341" s="2">
        <v>1</v>
      </c>
      <c r="BM341" s="2">
        <v>2</v>
      </c>
      <c r="BN341" s="2">
        <v>2</v>
      </c>
      <c r="BO341" s="2">
        <v>1</v>
      </c>
      <c r="BP341" s="2">
        <v>2</v>
      </c>
      <c r="BQ341" s="2">
        <v>1</v>
      </c>
      <c r="BR341" s="2">
        <v>1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2">
        <v>0</v>
      </c>
      <c r="CC341" s="2">
        <v>0</v>
      </c>
      <c r="CD341" s="2">
        <v>0</v>
      </c>
      <c r="CE341" s="2">
        <v>0</v>
      </c>
      <c r="CF341" s="2">
        <v>0</v>
      </c>
      <c r="CG341" s="2">
        <v>0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</row>
    <row r="342" spans="1:90" x14ac:dyDescent="0.25">
      <c r="A342" t="s">
        <v>115</v>
      </c>
      <c r="B342">
        <v>21001</v>
      </c>
      <c r="C342" t="s">
        <v>305</v>
      </c>
      <c r="D342">
        <v>1</v>
      </c>
      <c r="E342">
        <v>8</v>
      </c>
      <c r="F342">
        <v>32980</v>
      </c>
      <c r="G342">
        <v>35032980</v>
      </c>
      <c r="H342" t="s">
        <v>3485</v>
      </c>
      <c r="I342">
        <v>249</v>
      </c>
      <c r="J342" t="s">
        <v>329</v>
      </c>
      <c r="K342" t="s">
        <v>91</v>
      </c>
      <c r="L342">
        <v>1</v>
      </c>
      <c r="M342" t="s">
        <v>329</v>
      </c>
      <c r="N342">
        <v>19880000</v>
      </c>
      <c r="O342" t="s">
        <v>92</v>
      </c>
      <c r="P342" t="s">
        <v>3486</v>
      </c>
      <c r="Q342">
        <v>94</v>
      </c>
      <c r="R342">
        <v>18</v>
      </c>
      <c r="S342">
        <v>33411186</v>
      </c>
      <c r="T342">
        <v>33412773</v>
      </c>
      <c r="U342" t="s">
        <v>3487</v>
      </c>
      <c r="V342">
        <v>1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111</v>
      </c>
      <c r="AE342" s="2">
        <v>116</v>
      </c>
      <c r="AF342" s="2">
        <v>115</v>
      </c>
      <c r="AG342" s="2">
        <v>104</v>
      </c>
      <c r="AH342" s="2">
        <v>75</v>
      </c>
      <c r="AI342" s="2">
        <v>76</v>
      </c>
      <c r="AJ342" s="2">
        <v>63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24</v>
      </c>
      <c r="BD342" s="2">
        <v>0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7</v>
      </c>
      <c r="BM342" s="2">
        <v>5</v>
      </c>
      <c r="BN342" s="2">
        <v>8</v>
      </c>
      <c r="BO342" s="2">
        <v>6</v>
      </c>
      <c r="BP342" s="2">
        <v>6</v>
      </c>
      <c r="BQ342" s="2">
        <v>3</v>
      </c>
      <c r="BR342" s="2">
        <v>3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2">
        <v>0</v>
      </c>
      <c r="CC342" s="2">
        <v>0</v>
      </c>
      <c r="CD342" s="2">
        <v>0</v>
      </c>
      <c r="CE342" s="2">
        <v>0</v>
      </c>
      <c r="CF342" s="2">
        <v>0</v>
      </c>
      <c r="CG342" s="2">
        <v>0</v>
      </c>
      <c r="CH342" s="2">
        <v>0</v>
      </c>
      <c r="CI342" s="2">
        <v>0</v>
      </c>
      <c r="CJ342" s="2">
        <v>0</v>
      </c>
      <c r="CK342" s="2">
        <v>1</v>
      </c>
      <c r="CL342" s="2">
        <v>0</v>
      </c>
    </row>
    <row r="343" spans="1:90" x14ac:dyDescent="0.25">
      <c r="A343" t="s">
        <v>115</v>
      </c>
      <c r="B343">
        <v>21001</v>
      </c>
      <c r="C343" t="s">
        <v>305</v>
      </c>
      <c r="D343">
        <v>1</v>
      </c>
      <c r="E343">
        <v>8</v>
      </c>
      <c r="F343">
        <v>33017</v>
      </c>
      <c r="G343">
        <v>35033017</v>
      </c>
      <c r="H343" t="s">
        <v>14846</v>
      </c>
      <c r="I343">
        <v>436</v>
      </c>
      <c r="J343" t="s">
        <v>306</v>
      </c>
      <c r="K343" t="s">
        <v>91</v>
      </c>
      <c r="L343">
        <v>1</v>
      </c>
      <c r="M343" t="s">
        <v>306</v>
      </c>
      <c r="N343">
        <v>19840000</v>
      </c>
      <c r="O343" t="s">
        <v>92</v>
      </c>
      <c r="P343" t="s">
        <v>6978</v>
      </c>
      <c r="Q343">
        <v>670</v>
      </c>
      <c r="R343">
        <v>18</v>
      </c>
      <c r="S343">
        <v>33711132</v>
      </c>
      <c r="U343" t="s">
        <v>14847</v>
      </c>
      <c r="V343">
        <v>1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99</v>
      </c>
      <c r="AE343" s="2">
        <v>117</v>
      </c>
      <c r="AF343" s="2">
        <v>76</v>
      </c>
      <c r="AG343" s="2">
        <v>88</v>
      </c>
      <c r="AH343" s="2">
        <v>64</v>
      </c>
      <c r="AI343" s="2">
        <v>67</v>
      </c>
      <c r="AJ343" s="2">
        <v>48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0</v>
      </c>
      <c r="BI343" s="2">
        <v>0</v>
      </c>
      <c r="BJ343" s="2">
        <v>0</v>
      </c>
      <c r="BK343" s="2">
        <v>0</v>
      </c>
      <c r="BL343" s="2">
        <v>5</v>
      </c>
      <c r="BM343" s="2">
        <v>4</v>
      </c>
      <c r="BN343" s="2">
        <v>4</v>
      </c>
      <c r="BO343" s="2">
        <v>5</v>
      </c>
      <c r="BP343" s="2">
        <v>4</v>
      </c>
      <c r="BQ343" s="2">
        <v>3</v>
      </c>
      <c r="BR343" s="2">
        <v>2</v>
      </c>
      <c r="BS343" s="2">
        <v>0</v>
      </c>
      <c r="BT343" s="2">
        <v>0</v>
      </c>
      <c r="BU343" s="2">
        <v>0</v>
      </c>
      <c r="BV343" s="2">
        <v>0</v>
      </c>
      <c r="BW343" s="2">
        <v>0</v>
      </c>
      <c r="BX343" s="2">
        <v>0</v>
      </c>
      <c r="BY343" s="2">
        <v>0</v>
      </c>
      <c r="BZ343" s="2">
        <v>0</v>
      </c>
      <c r="CA343" s="2">
        <v>0</v>
      </c>
      <c r="CB343" s="2">
        <v>0</v>
      </c>
      <c r="CC343" s="2">
        <v>0</v>
      </c>
      <c r="CD343" s="2">
        <v>0</v>
      </c>
      <c r="CE343" s="2">
        <v>0</v>
      </c>
      <c r="CF343" s="2">
        <v>0</v>
      </c>
      <c r="CG343" s="2">
        <v>0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</row>
    <row r="344" spans="1:90" x14ac:dyDescent="0.25">
      <c r="A344" t="s">
        <v>115</v>
      </c>
      <c r="B344">
        <v>21001</v>
      </c>
      <c r="C344" t="s">
        <v>305</v>
      </c>
      <c r="D344">
        <v>1</v>
      </c>
      <c r="E344">
        <v>8</v>
      </c>
      <c r="F344">
        <v>33900</v>
      </c>
      <c r="G344">
        <v>35033900</v>
      </c>
      <c r="H344" t="s">
        <v>18912</v>
      </c>
      <c r="I344">
        <v>501</v>
      </c>
      <c r="J344" t="s">
        <v>1123</v>
      </c>
      <c r="K344" t="s">
        <v>91</v>
      </c>
      <c r="L344">
        <v>1</v>
      </c>
      <c r="M344" t="s">
        <v>1123</v>
      </c>
      <c r="N344">
        <v>19970000</v>
      </c>
      <c r="O344" t="s">
        <v>102</v>
      </c>
      <c r="P344" t="s">
        <v>18913</v>
      </c>
      <c r="Q344">
        <v>825</v>
      </c>
      <c r="R344">
        <v>18</v>
      </c>
      <c r="S344">
        <v>33511332</v>
      </c>
      <c r="T344">
        <v>33512566</v>
      </c>
      <c r="U344" t="s">
        <v>18914</v>
      </c>
      <c r="V344">
        <v>1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67</v>
      </c>
      <c r="AE344" s="2">
        <v>54</v>
      </c>
      <c r="AF344" s="2">
        <v>69</v>
      </c>
      <c r="AG344" s="2">
        <v>94</v>
      </c>
      <c r="AH344" s="2">
        <v>49</v>
      </c>
      <c r="AI344" s="2">
        <v>69</v>
      </c>
      <c r="AJ344" s="2">
        <v>75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59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49</v>
      </c>
      <c r="BD344" s="2">
        <v>0</v>
      </c>
      <c r="BE344" s="2">
        <v>0</v>
      </c>
      <c r="BF344" s="2">
        <v>0</v>
      </c>
      <c r="BG344" s="2">
        <v>0</v>
      </c>
      <c r="BH344" s="2">
        <v>0</v>
      </c>
      <c r="BI344" s="2">
        <v>0</v>
      </c>
      <c r="BJ344" s="2">
        <v>0</v>
      </c>
      <c r="BK344" s="2">
        <v>0</v>
      </c>
      <c r="BL344" s="2">
        <v>4</v>
      </c>
      <c r="BM344" s="2">
        <v>4</v>
      </c>
      <c r="BN344" s="2">
        <v>4</v>
      </c>
      <c r="BO344" s="2">
        <v>6</v>
      </c>
      <c r="BP344" s="2">
        <v>2</v>
      </c>
      <c r="BQ344" s="2">
        <v>3</v>
      </c>
      <c r="BR344" s="2">
        <v>3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2">
        <v>0</v>
      </c>
      <c r="CC344" s="2">
        <v>2</v>
      </c>
      <c r="CD344" s="2">
        <v>0</v>
      </c>
      <c r="CE344" s="2">
        <v>0</v>
      </c>
      <c r="CF344" s="2">
        <v>0</v>
      </c>
      <c r="CG344" s="2">
        <v>0</v>
      </c>
      <c r="CH344" s="2">
        <v>0</v>
      </c>
      <c r="CI344" s="2">
        <v>0</v>
      </c>
      <c r="CJ344" s="2">
        <v>0</v>
      </c>
      <c r="CK344" s="2">
        <v>2</v>
      </c>
      <c r="CL344" s="2">
        <v>0</v>
      </c>
    </row>
    <row r="345" spans="1:90" x14ac:dyDescent="0.25">
      <c r="A345" t="s">
        <v>115</v>
      </c>
      <c r="B345">
        <v>21001</v>
      </c>
      <c r="C345" t="s">
        <v>305</v>
      </c>
      <c r="D345">
        <v>1</v>
      </c>
      <c r="E345">
        <v>8</v>
      </c>
      <c r="F345">
        <v>903632</v>
      </c>
      <c r="G345">
        <v>35903632</v>
      </c>
      <c r="H345" t="s">
        <v>15233</v>
      </c>
      <c r="I345">
        <v>189</v>
      </c>
      <c r="J345" t="s">
        <v>305</v>
      </c>
      <c r="K345" t="s">
        <v>10556</v>
      </c>
      <c r="L345">
        <v>1</v>
      </c>
      <c r="M345" t="s">
        <v>305</v>
      </c>
      <c r="N345">
        <v>19804440</v>
      </c>
      <c r="O345" t="s">
        <v>92</v>
      </c>
      <c r="P345" t="s">
        <v>777</v>
      </c>
      <c r="Q345">
        <v>221</v>
      </c>
      <c r="R345">
        <v>18</v>
      </c>
      <c r="S345">
        <v>33228168</v>
      </c>
      <c r="U345" t="s">
        <v>15234</v>
      </c>
      <c r="V345">
        <v>1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74</v>
      </c>
      <c r="AE345" s="2">
        <v>44</v>
      </c>
      <c r="AF345" s="2">
        <v>79</v>
      </c>
      <c r="AG345" s="2">
        <v>81</v>
      </c>
      <c r="AH345" s="2">
        <v>57</v>
      </c>
      <c r="AI345" s="2">
        <v>49</v>
      </c>
      <c r="AJ345" s="2">
        <v>37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77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246</v>
      </c>
      <c r="BD345" s="2">
        <v>0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J345" s="2">
        <v>0</v>
      </c>
      <c r="BK345" s="2">
        <v>0</v>
      </c>
      <c r="BL345" s="2">
        <v>5</v>
      </c>
      <c r="BM345" s="2">
        <v>3</v>
      </c>
      <c r="BN345" s="2">
        <v>3</v>
      </c>
      <c r="BO345" s="2">
        <v>6</v>
      </c>
      <c r="BP345" s="2">
        <v>3</v>
      </c>
      <c r="BQ345" s="2">
        <v>4</v>
      </c>
      <c r="BR345" s="2">
        <v>2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2">
        <v>0</v>
      </c>
      <c r="CC345" s="2">
        <v>3</v>
      </c>
      <c r="CD345" s="2">
        <v>0</v>
      </c>
      <c r="CE345" s="2">
        <v>0</v>
      </c>
      <c r="CF345" s="2">
        <v>0</v>
      </c>
      <c r="CG345" s="2">
        <v>0</v>
      </c>
      <c r="CH345" s="2">
        <v>0</v>
      </c>
      <c r="CI345" s="2">
        <v>0</v>
      </c>
      <c r="CJ345" s="2">
        <v>0</v>
      </c>
      <c r="CK345" s="2">
        <v>14</v>
      </c>
      <c r="CL345" s="2">
        <v>0</v>
      </c>
    </row>
    <row r="346" spans="1:90" x14ac:dyDescent="0.25">
      <c r="A346" t="s">
        <v>115</v>
      </c>
      <c r="B346">
        <v>21001</v>
      </c>
      <c r="C346" t="s">
        <v>305</v>
      </c>
      <c r="D346">
        <v>1</v>
      </c>
      <c r="E346">
        <v>8</v>
      </c>
      <c r="F346">
        <v>917977</v>
      </c>
      <c r="G346">
        <v>35917977</v>
      </c>
      <c r="H346" t="s">
        <v>16592</v>
      </c>
      <c r="I346">
        <v>189</v>
      </c>
      <c r="J346" t="s">
        <v>305</v>
      </c>
      <c r="K346" t="s">
        <v>14779</v>
      </c>
      <c r="L346">
        <v>1</v>
      </c>
      <c r="M346" t="s">
        <v>305</v>
      </c>
      <c r="N346">
        <v>19813105</v>
      </c>
      <c r="O346" t="s">
        <v>92</v>
      </c>
      <c r="P346" t="s">
        <v>16593</v>
      </c>
      <c r="Q346">
        <v>900</v>
      </c>
      <c r="R346">
        <v>18</v>
      </c>
      <c r="S346">
        <v>33241880</v>
      </c>
      <c r="T346">
        <v>33249440</v>
      </c>
      <c r="U346" t="s">
        <v>16594</v>
      </c>
      <c r="V346">
        <v>1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90</v>
      </c>
      <c r="AE346" s="2">
        <v>69</v>
      </c>
      <c r="AF346" s="2">
        <v>70</v>
      </c>
      <c r="AG346" s="2">
        <v>88</v>
      </c>
      <c r="AH346" s="2">
        <v>76</v>
      </c>
      <c r="AI346" s="2">
        <v>66</v>
      </c>
      <c r="AJ346" s="2">
        <v>67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0</v>
      </c>
      <c r="BI346" s="2">
        <v>0</v>
      </c>
      <c r="BJ346" s="2">
        <v>0</v>
      </c>
      <c r="BK346" s="2">
        <v>0</v>
      </c>
      <c r="BL346" s="2">
        <v>6</v>
      </c>
      <c r="BM346" s="2">
        <v>4</v>
      </c>
      <c r="BN346" s="2">
        <v>3</v>
      </c>
      <c r="BO346" s="2">
        <v>5</v>
      </c>
      <c r="BP346" s="2">
        <v>4</v>
      </c>
      <c r="BQ346" s="2">
        <v>4</v>
      </c>
      <c r="BR346" s="2">
        <v>4</v>
      </c>
      <c r="BS346" s="2">
        <v>0</v>
      </c>
      <c r="BT346" s="2">
        <v>0</v>
      </c>
      <c r="BU346" s="2">
        <v>0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0</v>
      </c>
      <c r="CB346" s="2">
        <v>0</v>
      </c>
      <c r="CC346" s="2">
        <v>0</v>
      </c>
      <c r="CD346" s="2">
        <v>0</v>
      </c>
      <c r="CE346" s="2">
        <v>0</v>
      </c>
      <c r="CF346" s="2">
        <v>0</v>
      </c>
      <c r="CG346" s="2">
        <v>0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</row>
    <row r="347" spans="1:90" x14ac:dyDescent="0.25">
      <c r="A347" t="s">
        <v>115</v>
      </c>
      <c r="B347">
        <v>21001</v>
      </c>
      <c r="C347" t="s">
        <v>305</v>
      </c>
      <c r="D347">
        <v>1</v>
      </c>
      <c r="E347">
        <v>8</v>
      </c>
      <c r="F347">
        <v>33108</v>
      </c>
      <c r="G347">
        <v>35033108</v>
      </c>
      <c r="H347" t="s">
        <v>6557</v>
      </c>
      <c r="I347">
        <v>189</v>
      </c>
      <c r="J347" t="s">
        <v>305</v>
      </c>
      <c r="K347" t="s">
        <v>5876</v>
      </c>
      <c r="L347">
        <v>1</v>
      </c>
      <c r="M347" t="s">
        <v>305</v>
      </c>
      <c r="N347">
        <v>19807505</v>
      </c>
      <c r="O347" t="s">
        <v>92</v>
      </c>
      <c r="P347" t="s">
        <v>3861</v>
      </c>
      <c r="Q347">
        <v>17</v>
      </c>
      <c r="R347">
        <v>18</v>
      </c>
      <c r="S347">
        <v>33223225</v>
      </c>
      <c r="U347" t="s">
        <v>6558</v>
      </c>
      <c r="V347">
        <v>1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64</v>
      </c>
      <c r="AE347" s="2">
        <v>56</v>
      </c>
      <c r="AF347" s="2">
        <v>77</v>
      </c>
      <c r="AG347" s="2">
        <v>63</v>
      </c>
      <c r="AH347" s="2">
        <v>51</v>
      </c>
      <c r="AI347" s="2">
        <v>52</v>
      </c>
      <c r="AJ347" s="2">
        <v>39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190</v>
      </c>
      <c r="BD347" s="2">
        <v>0</v>
      </c>
      <c r="BE347" s="2">
        <v>0</v>
      </c>
      <c r="BF347" s="2">
        <v>0</v>
      </c>
      <c r="BG347" s="2">
        <v>0</v>
      </c>
      <c r="BH347" s="2">
        <v>0</v>
      </c>
      <c r="BI347" s="2">
        <v>0</v>
      </c>
      <c r="BJ347" s="2">
        <v>0</v>
      </c>
      <c r="BK347" s="2">
        <v>0</v>
      </c>
      <c r="BL347" s="2">
        <v>5</v>
      </c>
      <c r="BM347" s="2">
        <v>4</v>
      </c>
      <c r="BN347" s="2">
        <v>6</v>
      </c>
      <c r="BO347" s="2">
        <v>4</v>
      </c>
      <c r="BP347" s="2">
        <v>3</v>
      </c>
      <c r="BQ347" s="2">
        <v>2</v>
      </c>
      <c r="BR347" s="2">
        <v>3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2">
        <v>0</v>
      </c>
      <c r="CC347" s="2">
        <v>0</v>
      </c>
      <c r="CD347" s="2">
        <v>0</v>
      </c>
      <c r="CE347" s="2">
        <v>0</v>
      </c>
      <c r="CF347" s="2">
        <v>0</v>
      </c>
      <c r="CG347" s="2">
        <v>0</v>
      </c>
      <c r="CH347" s="2">
        <v>0</v>
      </c>
      <c r="CI347" s="2">
        <v>0</v>
      </c>
      <c r="CJ347" s="2">
        <v>0</v>
      </c>
      <c r="CK347" s="2">
        <v>14</v>
      </c>
      <c r="CL347" s="2">
        <v>0</v>
      </c>
    </row>
    <row r="348" spans="1:90" x14ac:dyDescent="0.25">
      <c r="A348" t="s">
        <v>115</v>
      </c>
      <c r="B348">
        <v>21001</v>
      </c>
      <c r="C348" t="s">
        <v>305</v>
      </c>
      <c r="D348">
        <v>1</v>
      </c>
      <c r="E348">
        <v>8</v>
      </c>
      <c r="F348">
        <v>33236</v>
      </c>
      <c r="G348">
        <v>35033236</v>
      </c>
      <c r="H348" t="s">
        <v>3034</v>
      </c>
      <c r="I348">
        <v>189</v>
      </c>
      <c r="J348" t="s">
        <v>305</v>
      </c>
      <c r="K348" t="s">
        <v>3035</v>
      </c>
      <c r="L348">
        <v>1</v>
      </c>
      <c r="M348" t="s">
        <v>305</v>
      </c>
      <c r="N348">
        <v>19814230</v>
      </c>
      <c r="O348" t="s">
        <v>92</v>
      </c>
      <c r="P348" t="s">
        <v>3036</v>
      </c>
      <c r="Q348">
        <v>525</v>
      </c>
      <c r="R348">
        <v>18</v>
      </c>
      <c r="S348">
        <v>33246922</v>
      </c>
      <c r="T348">
        <v>33247810</v>
      </c>
      <c r="U348" t="s">
        <v>3037</v>
      </c>
      <c r="V348">
        <v>1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82</v>
      </c>
      <c r="AE348" s="2">
        <v>56</v>
      </c>
      <c r="AF348" s="2">
        <v>81</v>
      </c>
      <c r="AG348" s="2">
        <v>58</v>
      </c>
      <c r="AH348" s="2">
        <v>58</v>
      </c>
      <c r="AI348" s="2">
        <v>69</v>
      </c>
      <c r="AJ348" s="2">
        <v>48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0</v>
      </c>
      <c r="BI348" s="2">
        <v>0</v>
      </c>
      <c r="BJ348" s="2">
        <v>0</v>
      </c>
      <c r="BK348" s="2">
        <v>0</v>
      </c>
      <c r="BL348" s="2">
        <v>4</v>
      </c>
      <c r="BM348" s="2">
        <v>4</v>
      </c>
      <c r="BN348" s="2">
        <v>4</v>
      </c>
      <c r="BO348" s="2">
        <v>3</v>
      </c>
      <c r="BP348" s="2">
        <v>2</v>
      </c>
      <c r="BQ348" s="2">
        <v>4</v>
      </c>
      <c r="BR348" s="2">
        <v>2</v>
      </c>
      <c r="BS348" s="2">
        <v>0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2">
        <v>0</v>
      </c>
      <c r="CC348" s="2">
        <v>0</v>
      </c>
      <c r="CD348" s="2">
        <v>0</v>
      </c>
      <c r="CE348" s="2">
        <v>0</v>
      </c>
      <c r="CF348" s="2">
        <v>0</v>
      </c>
      <c r="CG348" s="2">
        <v>0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</row>
    <row r="349" spans="1:90" x14ac:dyDescent="0.25">
      <c r="A349" t="s">
        <v>115</v>
      </c>
      <c r="B349">
        <v>21001</v>
      </c>
      <c r="C349" t="s">
        <v>305</v>
      </c>
      <c r="D349">
        <v>1</v>
      </c>
      <c r="E349">
        <v>8</v>
      </c>
      <c r="F349">
        <v>33066</v>
      </c>
      <c r="G349">
        <v>35033066</v>
      </c>
      <c r="H349" t="s">
        <v>15926</v>
      </c>
      <c r="I349">
        <v>436</v>
      </c>
      <c r="J349" t="s">
        <v>306</v>
      </c>
      <c r="K349" t="s">
        <v>5506</v>
      </c>
      <c r="L349">
        <v>1</v>
      </c>
      <c r="M349" t="s">
        <v>306</v>
      </c>
      <c r="N349">
        <v>19840000</v>
      </c>
      <c r="O349" t="s">
        <v>92</v>
      </c>
      <c r="P349" t="s">
        <v>5507</v>
      </c>
      <c r="Q349">
        <v>120</v>
      </c>
      <c r="R349">
        <v>18</v>
      </c>
      <c r="S349">
        <v>33714140</v>
      </c>
      <c r="U349" t="s">
        <v>15927</v>
      </c>
      <c r="V349">
        <v>1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13</v>
      </c>
      <c r="AE349" s="2">
        <v>17</v>
      </c>
      <c r="AF349" s="2">
        <v>15</v>
      </c>
      <c r="AG349" s="2">
        <v>16</v>
      </c>
      <c r="AH349" s="2">
        <v>15</v>
      </c>
      <c r="AI349" s="2">
        <v>15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61</v>
      </c>
      <c r="BD349" s="2">
        <v>0</v>
      </c>
      <c r="BE349" s="2">
        <v>0</v>
      </c>
      <c r="BF349" s="2">
        <v>0</v>
      </c>
      <c r="BG349" s="2">
        <v>0</v>
      </c>
      <c r="BH349" s="2">
        <v>0</v>
      </c>
      <c r="BI349" s="2">
        <v>0</v>
      </c>
      <c r="BJ349" s="2">
        <v>0</v>
      </c>
      <c r="BK349" s="2">
        <v>0</v>
      </c>
      <c r="BL349" s="2">
        <v>1</v>
      </c>
      <c r="BM349" s="2">
        <v>1</v>
      </c>
      <c r="BN349" s="2">
        <v>1</v>
      </c>
      <c r="BO349" s="2">
        <v>1</v>
      </c>
      <c r="BP349" s="2">
        <v>2</v>
      </c>
      <c r="BQ349" s="2">
        <v>1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2">
        <v>0</v>
      </c>
      <c r="CC349" s="2">
        <v>0</v>
      </c>
      <c r="CD349" s="2">
        <v>0</v>
      </c>
      <c r="CE349" s="2">
        <v>0</v>
      </c>
      <c r="CF349" s="2">
        <v>0</v>
      </c>
      <c r="CG349" s="2">
        <v>0</v>
      </c>
      <c r="CH349" s="2">
        <v>0</v>
      </c>
      <c r="CI349" s="2">
        <v>0</v>
      </c>
      <c r="CJ349" s="2">
        <v>0</v>
      </c>
      <c r="CK349" s="2">
        <v>4</v>
      </c>
      <c r="CL349" s="2">
        <v>0</v>
      </c>
    </row>
    <row r="350" spans="1:90" x14ac:dyDescent="0.25">
      <c r="A350" t="s">
        <v>115</v>
      </c>
      <c r="B350">
        <v>21001</v>
      </c>
      <c r="C350" t="s">
        <v>305</v>
      </c>
      <c r="D350">
        <v>1</v>
      </c>
      <c r="E350">
        <v>8</v>
      </c>
      <c r="F350">
        <v>43230</v>
      </c>
      <c r="G350">
        <v>35043230</v>
      </c>
      <c r="H350" t="s">
        <v>13821</v>
      </c>
      <c r="I350">
        <v>503</v>
      </c>
      <c r="J350" t="s">
        <v>1397</v>
      </c>
      <c r="K350" t="s">
        <v>13822</v>
      </c>
      <c r="L350">
        <v>1</v>
      </c>
      <c r="M350" t="s">
        <v>1397</v>
      </c>
      <c r="N350">
        <v>19700000</v>
      </c>
      <c r="O350" t="s">
        <v>92</v>
      </c>
      <c r="P350" t="s">
        <v>12550</v>
      </c>
      <c r="Q350">
        <v>1621</v>
      </c>
      <c r="R350">
        <v>18</v>
      </c>
      <c r="S350">
        <v>33612143</v>
      </c>
      <c r="T350">
        <v>33614010</v>
      </c>
      <c r="U350" t="s">
        <v>13823</v>
      </c>
      <c r="V350">
        <v>1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33</v>
      </c>
      <c r="AE350" s="2">
        <v>0</v>
      </c>
      <c r="AF350" s="2">
        <v>31</v>
      </c>
      <c r="AG350" s="2">
        <v>0</v>
      </c>
      <c r="AH350" s="2">
        <v>195</v>
      </c>
      <c r="AI350" s="2">
        <v>168</v>
      </c>
      <c r="AJ350" s="2">
        <v>118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14</v>
      </c>
      <c r="BE350" s="2">
        <v>0</v>
      </c>
      <c r="BF350" s="2">
        <v>0</v>
      </c>
      <c r="BG350" s="2">
        <v>0</v>
      </c>
      <c r="BH350" s="2">
        <v>0</v>
      </c>
      <c r="BI350" s="2">
        <v>0</v>
      </c>
      <c r="BJ350" s="2">
        <v>0</v>
      </c>
      <c r="BK350" s="2">
        <v>0</v>
      </c>
      <c r="BL350" s="2">
        <v>1</v>
      </c>
      <c r="BM350" s="2">
        <v>0</v>
      </c>
      <c r="BN350" s="2">
        <v>1</v>
      </c>
      <c r="BO350" s="2">
        <v>0</v>
      </c>
      <c r="BP350" s="2">
        <v>12</v>
      </c>
      <c r="BQ350" s="2">
        <v>10</v>
      </c>
      <c r="BR350" s="2">
        <v>5</v>
      </c>
      <c r="BS350" s="2">
        <v>0</v>
      </c>
      <c r="BT350" s="2">
        <v>0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2">
        <v>0</v>
      </c>
      <c r="CC350" s="2">
        <v>0</v>
      </c>
      <c r="CD350" s="2">
        <v>0</v>
      </c>
      <c r="CE350" s="2">
        <v>0</v>
      </c>
      <c r="CF350" s="2">
        <v>0</v>
      </c>
      <c r="CG350" s="2">
        <v>0</v>
      </c>
      <c r="CH350" s="2">
        <v>0</v>
      </c>
      <c r="CI350" s="2">
        <v>0</v>
      </c>
      <c r="CJ350" s="2">
        <v>0</v>
      </c>
      <c r="CK350" s="2">
        <v>0</v>
      </c>
      <c r="CL350" s="2">
        <v>3</v>
      </c>
    </row>
    <row r="351" spans="1:90" x14ac:dyDescent="0.25">
      <c r="A351" t="s">
        <v>115</v>
      </c>
      <c r="B351">
        <v>21001</v>
      </c>
      <c r="C351" t="s">
        <v>305</v>
      </c>
      <c r="D351">
        <v>1</v>
      </c>
      <c r="E351">
        <v>8</v>
      </c>
      <c r="F351">
        <v>905999</v>
      </c>
      <c r="G351">
        <v>35905999</v>
      </c>
      <c r="H351" t="s">
        <v>15920</v>
      </c>
      <c r="I351">
        <v>436</v>
      </c>
      <c r="J351" t="s">
        <v>306</v>
      </c>
      <c r="K351" t="s">
        <v>8727</v>
      </c>
      <c r="L351">
        <v>1</v>
      </c>
      <c r="M351" t="s">
        <v>306</v>
      </c>
      <c r="N351">
        <v>19840000</v>
      </c>
      <c r="O351" t="s">
        <v>92</v>
      </c>
      <c r="P351" t="s">
        <v>15921</v>
      </c>
      <c r="Q351">
        <v>33</v>
      </c>
      <c r="R351">
        <v>18</v>
      </c>
      <c r="S351">
        <v>33711466</v>
      </c>
      <c r="T351">
        <v>33714104</v>
      </c>
      <c r="U351" t="s">
        <v>15922</v>
      </c>
      <c r="V351">
        <v>1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55</v>
      </c>
      <c r="AE351" s="2">
        <v>71</v>
      </c>
      <c r="AF351" s="2">
        <v>58</v>
      </c>
      <c r="AG351" s="2">
        <v>60</v>
      </c>
      <c r="AH351" s="2">
        <v>61</v>
      </c>
      <c r="AI351" s="2">
        <v>45</v>
      </c>
      <c r="AJ351" s="2">
        <v>20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0</v>
      </c>
      <c r="BI351" s="2">
        <v>0</v>
      </c>
      <c r="BJ351" s="2">
        <v>0</v>
      </c>
      <c r="BK351" s="2">
        <v>0</v>
      </c>
      <c r="BL351" s="2">
        <v>2</v>
      </c>
      <c r="BM351" s="2">
        <v>5</v>
      </c>
      <c r="BN351" s="2">
        <v>3</v>
      </c>
      <c r="BO351" s="2">
        <v>3</v>
      </c>
      <c r="BP351" s="2">
        <v>3</v>
      </c>
      <c r="BQ351" s="2">
        <v>2</v>
      </c>
      <c r="BR351" s="2">
        <v>2</v>
      </c>
      <c r="BS351" s="2">
        <v>0</v>
      </c>
      <c r="BT351" s="2">
        <v>0</v>
      </c>
      <c r="BU351" s="2">
        <v>0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>
        <v>0</v>
      </c>
      <c r="CB351" s="2">
        <v>0</v>
      </c>
      <c r="CC351" s="2">
        <v>0</v>
      </c>
      <c r="CD351" s="2">
        <v>0</v>
      </c>
      <c r="CE351" s="2">
        <v>0</v>
      </c>
      <c r="CF351" s="2">
        <v>0</v>
      </c>
      <c r="CG351" s="2">
        <v>0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</row>
    <row r="352" spans="1:90" x14ac:dyDescent="0.25">
      <c r="A352" t="s">
        <v>115</v>
      </c>
      <c r="B352">
        <v>21001</v>
      </c>
      <c r="C352" t="s">
        <v>305</v>
      </c>
      <c r="D352">
        <v>1</v>
      </c>
      <c r="E352">
        <v>8</v>
      </c>
      <c r="F352">
        <v>33133</v>
      </c>
      <c r="G352">
        <v>35033133</v>
      </c>
      <c r="H352" t="s">
        <v>12566</v>
      </c>
      <c r="I352">
        <v>731</v>
      </c>
      <c r="J352" t="s">
        <v>1575</v>
      </c>
      <c r="K352" t="s">
        <v>91</v>
      </c>
      <c r="L352">
        <v>1</v>
      </c>
      <c r="M352" t="s">
        <v>1575</v>
      </c>
      <c r="N352">
        <v>19820000</v>
      </c>
      <c r="O352" t="s">
        <v>102</v>
      </c>
      <c r="P352" t="s">
        <v>12567</v>
      </c>
      <c r="Q352">
        <v>164</v>
      </c>
      <c r="R352">
        <v>18</v>
      </c>
      <c r="S352">
        <v>33291277</v>
      </c>
      <c r="T352">
        <v>33291302</v>
      </c>
      <c r="U352" t="s">
        <v>12568</v>
      </c>
      <c r="V352">
        <v>1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70</v>
      </c>
      <c r="AE352" s="2">
        <v>56</v>
      </c>
      <c r="AF352" s="2">
        <v>56</v>
      </c>
      <c r="AG352" s="2">
        <v>59</v>
      </c>
      <c r="AH352" s="2">
        <v>60</v>
      </c>
      <c r="AI352" s="2">
        <v>80</v>
      </c>
      <c r="AJ352" s="2">
        <v>62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40</v>
      </c>
      <c r="AS352" s="2">
        <v>0</v>
      </c>
      <c r="AT352" s="2">
        <v>0</v>
      </c>
      <c r="AU352" s="2">
        <v>75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88</v>
      </c>
      <c r="BD352" s="2">
        <v>0</v>
      </c>
      <c r="BE352" s="2">
        <v>0</v>
      </c>
      <c r="BF352" s="2">
        <v>0</v>
      </c>
      <c r="BG352" s="2">
        <v>0</v>
      </c>
      <c r="BH352" s="2">
        <v>0</v>
      </c>
      <c r="BI352" s="2">
        <v>0</v>
      </c>
      <c r="BJ352" s="2">
        <v>0</v>
      </c>
      <c r="BK352" s="2">
        <v>0</v>
      </c>
      <c r="BL352" s="2">
        <v>5</v>
      </c>
      <c r="BM352" s="2">
        <v>2</v>
      </c>
      <c r="BN352" s="2">
        <v>3</v>
      </c>
      <c r="BO352" s="2">
        <v>2</v>
      </c>
      <c r="BP352" s="2">
        <v>2</v>
      </c>
      <c r="BQ352" s="2">
        <v>3</v>
      </c>
      <c r="BR352" s="2">
        <v>2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2</v>
      </c>
      <c r="CA352" s="2">
        <v>0</v>
      </c>
      <c r="CB352" s="2">
        <v>0</v>
      </c>
      <c r="CC352" s="2">
        <v>2</v>
      </c>
      <c r="CD352" s="2">
        <v>0</v>
      </c>
      <c r="CE352" s="2">
        <v>0</v>
      </c>
      <c r="CF352" s="2">
        <v>0</v>
      </c>
      <c r="CG352" s="2">
        <v>0</v>
      </c>
      <c r="CH352" s="2">
        <v>0</v>
      </c>
      <c r="CI352" s="2">
        <v>0</v>
      </c>
      <c r="CJ352" s="2">
        <v>0</v>
      </c>
      <c r="CK352" s="2">
        <v>6</v>
      </c>
      <c r="CL352" s="2">
        <v>0</v>
      </c>
    </row>
    <row r="353" spans="1:90" x14ac:dyDescent="0.25">
      <c r="A353" t="s">
        <v>115</v>
      </c>
      <c r="B353">
        <v>21001</v>
      </c>
      <c r="C353" t="s">
        <v>305</v>
      </c>
      <c r="D353">
        <v>1</v>
      </c>
      <c r="E353">
        <v>8</v>
      </c>
      <c r="F353">
        <v>900874</v>
      </c>
      <c r="G353">
        <v>35900874</v>
      </c>
      <c r="H353" t="s">
        <v>1508</v>
      </c>
      <c r="I353">
        <v>309</v>
      </c>
      <c r="J353" t="s">
        <v>1509</v>
      </c>
      <c r="K353" t="s">
        <v>91</v>
      </c>
      <c r="L353">
        <v>1</v>
      </c>
      <c r="M353" t="s">
        <v>1510</v>
      </c>
      <c r="N353">
        <v>19870000</v>
      </c>
      <c r="O353" t="s">
        <v>294</v>
      </c>
      <c r="P353" t="s">
        <v>1511</v>
      </c>
      <c r="Q353">
        <v>627</v>
      </c>
      <c r="R353">
        <v>18</v>
      </c>
      <c r="S353">
        <v>33771233</v>
      </c>
      <c r="U353" t="s">
        <v>1512</v>
      </c>
      <c r="V353">
        <v>1</v>
      </c>
      <c r="W353" s="2">
        <v>0</v>
      </c>
      <c r="X353" s="2">
        <v>0</v>
      </c>
      <c r="Y353" s="2">
        <v>0</v>
      </c>
      <c r="Z353" s="2">
        <v>33</v>
      </c>
      <c r="AA353" s="2">
        <v>41</v>
      </c>
      <c r="AB353" s="2">
        <v>40</v>
      </c>
      <c r="AC353" s="2">
        <v>34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236</v>
      </c>
      <c r="BD353" s="2">
        <v>0</v>
      </c>
      <c r="BE353" s="2">
        <v>0</v>
      </c>
      <c r="BF353" s="2">
        <v>0</v>
      </c>
      <c r="BG353" s="2">
        <v>0</v>
      </c>
      <c r="BH353" s="2">
        <v>2</v>
      </c>
      <c r="BI353" s="2">
        <v>2</v>
      </c>
      <c r="BJ353" s="2">
        <v>3</v>
      </c>
      <c r="BK353" s="2">
        <v>2</v>
      </c>
      <c r="BL353" s="2">
        <v>0</v>
      </c>
      <c r="BM353" s="2">
        <v>0</v>
      </c>
      <c r="BN353" s="2">
        <v>0</v>
      </c>
      <c r="BO353" s="2">
        <v>0</v>
      </c>
      <c r="BP353" s="2">
        <v>0</v>
      </c>
      <c r="BQ353" s="2">
        <v>0</v>
      </c>
      <c r="BR353" s="2">
        <v>0</v>
      </c>
      <c r="BS353" s="2">
        <v>0</v>
      </c>
      <c r="BT353" s="2">
        <v>0</v>
      </c>
      <c r="BU353" s="2">
        <v>0</v>
      </c>
      <c r="BV353" s="2">
        <v>0</v>
      </c>
      <c r="BW353" s="2">
        <v>0</v>
      </c>
      <c r="BX353" s="2">
        <v>0</v>
      </c>
      <c r="BY353" s="2">
        <v>0</v>
      </c>
      <c r="BZ353" s="2">
        <v>0</v>
      </c>
      <c r="CA353" s="2">
        <v>0</v>
      </c>
      <c r="CB353" s="2">
        <v>0</v>
      </c>
      <c r="CC353" s="2">
        <v>0</v>
      </c>
      <c r="CD353" s="2">
        <v>0</v>
      </c>
      <c r="CE353" s="2">
        <v>0</v>
      </c>
      <c r="CF353" s="2">
        <v>0</v>
      </c>
      <c r="CG353" s="2">
        <v>0</v>
      </c>
      <c r="CH353" s="2">
        <v>0</v>
      </c>
      <c r="CI353" s="2">
        <v>0</v>
      </c>
      <c r="CJ353" s="2">
        <v>0</v>
      </c>
      <c r="CK353" s="2">
        <v>12</v>
      </c>
      <c r="CL353" s="2">
        <v>0</v>
      </c>
    </row>
    <row r="354" spans="1:90" x14ac:dyDescent="0.25">
      <c r="A354" t="s">
        <v>115</v>
      </c>
      <c r="B354">
        <v>21001</v>
      </c>
      <c r="C354" t="s">
        <v>305</v>
      </c>
      <c r="D354">
        <v>1</v>
      </c>
      <c r="E354">
        <v>8</v>
      </c>
      <c r="F354">
        <v>44573</v>
      </c>
      <c r="G354">
        <v>35044573</v>
      </c>
      <c r="H354" t="s">
        <v>17342</v>
      </c>
      <c r="I354">
        <v>501</v>
      </c>
      <c r="J354" t="s">
        <v>1123</v>
      </c>
      <c r="K354" t="s">
        <v>17343</v>
      </c>
      <c r="L354">
        <v>1</v>
      </c>
      <c r="M354" t="s">
        <v>1123</v>
      </c>
      <c r="N354">
        <v>19970000</v>
      </c>
      <c r="O354" t="s">
        <v>102</v>
      </c>
      <c r="P354" t="s">
        <v>17344</v>
      </c>
      <c r="Q354">
        <v>51</v>
      </c>
      <c r="R354">
        <v>18</v>
      </c>
      <c r="S354">
        <v>33511445</v>
      </c>
      <c r="U354" t="s">
        <v>17345</v>
      </c>
      <c r="V354">
        <v>1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72</v>
      </c>
      <c r="AE354" s="2">
        <v>47</v>
      </c>
      <c r="AF354" s="2">
        <v>59</v>
      </c>
      <c r="AG354" s="2">
        <v>78</v>
      </c>
      <c r="AH354" s="2">
        <v>55</v>
      </c>
      <c r="AI354" s="2">
        <v>42</v>
      </c>
      <c r="AJ354" s="2">
        <v>39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300</v>
      </c>
      <c r="BD354" s="2">
        <v>0</v>
      </c>
      <c r="BE354" s="2">
        <v>0</v>
      </c>
      <c r="BF354" s="2">
        <v>0</v>
      </c>
      <c r="BG354" s="2">
        <v>0</v>
      </c>
      <c r="BH354" s="2">
        <v>0</v>
      </c>
      <c r="BI354" s="2">
        <v>0</v>
      </c>
      <c r="BJ354" s="2">
        <v>0</v>
      </c>
      <c r="BK354" s="2">
        <v>0</v>
      </c>
      <c r="BL354" s="2">
        <v>4</v>
      </c>
      <c r="BM354" s="2">
        <v>3</v>
      </c>
      <c r="BN354" s="2">
        <v>3</v>
      </c>
      <c r="BO354" s="2">
        <v>3</v>
      </c>
      <c r="BP354" s="2">
        <v>2</v>
      </c>
      <c r="BQ354" s="2">
        <v>2</v>
      </c>
      <c r="BR354" s="2">
        <v>2</v>
      </c>
      <c r="BS354" s="2">
        <v>0</v>
      </c>
      <c r="BT354" s="2">
        <v>0</v>
      </c>
      <c r="BU354" s="2">
        <v>0</v>
      </c>
      <c r="BV354" s="2">
        <v>0</v>
      </c>
      <c r="BW354" s="2">
        <v>0</v>
      </c>
      <c r="BX354" s="2">
        <v>0</v>
      </c>
      <c r="BY354" s="2">
        <v>0</v>
      </c>
      <c r="BZ354" s="2">
        <v>0</v>
      </c>
      <c r="CA354" s="2">
        <v>0</v>
      </c>
      <c r="CB354" s="2">
        <v>0</v>
      </c>
      <c r="CC354" s="2">
        <v>0</v>
      </c>
      <c r="CD354" s="2">
        <v>0</v>
      </c>
      <c r="CE354" s="2">
        <v>0</v>
      </c>
      <c r="CF354" s="2">
        <v>0</v>
      </c>
      <c r="CG354" s="2">
        <v>0</v>
      </c>
      <c r="CH354" s="2">
        <v>0</v>
      </c>
      <c r="CI354" s="2">
        <v>0</v>
      </c>
      <c r="CJ354" s="2">
        <v>0</v>
      </c>
      <c r="CK354" s="2">
        <v>17</v>
      </c>
      <c r="CL354" s="2">
        <v>0</v>
      </c>
    </row>
    <row r="355" spans="1:90" x14ac:dyDescent="0.25">
      <c r="A355" t="s">
        <v>115</v>
      </c>
      <c r="B355">
        <v>21001</v>
      </c>
      <c r="C355" t="s">
        <v>305</v>
      </c>
      <c r="D355">
        <v>2</v>
      </c>
      <c r="E355">
        <v>15</v>
      </c>
      <c r="F355">
        <v>454886</v>
      </c>
      <c r="G355">
        <v>35454886</v>
      </c>
      <c r="H355" t="s">
        <v>11069</v>
      </c>
      <c r="I355">
        <v>189</v>
      </c>
      <c r="J355" t="s">
        <v>305</v>
      </c>
      <c r="K355" t="s">
        <v>11070</v>
      </c>
      <c r="L355">
        <v>1</v>
      </c>
      <c r="M355" t="s">
        <v>305</v>
      </c>
      <c r="N355">
        <v>19812900</v>
      </c>
      <c r="O355" t="s">
        <v>4644</v>
      </c>
      <c r="P355" t="s">
        <v>11071</v>
      </c>
      <c r="Q355" t="s">
        <v>127</v>
      </c>
      <c r="R355">
        <v>18</v>
      </c>
      <c r="S355">
        <v>33227069</v>
      </c>
      <c r="T355">
        <v>33227962</v>
      </c>
      <c r="U355" t="s">
        <v>19950</v>
      </c>
      <c r="V355">
        <v>2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35</v>
      </c>
      <c r="AP355" s="2">
        <v>0</v>
      </c>
      <c r="AQ355" s="2">
        <v>0</v>
      </c>
      <c r="AR355" s="2">
        <v>146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0</v>
      </c>
      <c r="BI355" s="2">
        <v>0</v>
      </c>
      <c r="BJ355" s="2">
        <v>0</v>
      </c>
      <c r="BK355" s="2">
        <v>0</v>
      </c>
      <c r="BL355" s="2">
        <v>0</v>
      </c>
      <c r="BM355" s="2">
        <v>0</v>
      </c>
      <c r="BN355" s="2">
        <v>0</v>
      </c>
      <c r="BO355" s="2">
        <v>0</v>
      </c>
      <c r="BP355" s="2">
        <v>0</v>
      </c>
      <c r="BQ355" s="2">
        <v>0</v>
      </c>
      <c r="BR355" s="2">
        <v>0</v>
      </c>
      <c r="BS355" s="2">
        <v>0</v>
      </c>
      <c r="BT355" s="2">
        <v>0</v>
      </c>
      <c r="BU355" s="2">
        <v>0</v>
      </c>
      <c r="BV355" s="2">
        <v>0</v>
      </c>
      <c r="BW355" s="2">
        <v>2</v>
      </c>
      <c r="BX355" s="2">
        <v>0</v>
      </c>
      <c r="BY355" s="2">
        <v>0</v>
      </c>
      <c r="BZ355" s="2">
        <v>8</v>
      </c>
      <c r="CA355" s="2">
        <v>0</v>
      </c>
      <c r="CB355" s="2">
        <v>0</v>
      </c>
      <c r="CC355" s="2">
        <v>0</v>
      </c>
      <c r="CD355" s="2">
        <v>0</v>
      </c>
      <c r="CE355" s="2">
        <v>0</v>
      </c>
      <c r="CF355" s="2">
        <v>0</v>
      </c>
      <c r="CG355" s="2">
        <v>0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</row>
    <row r="356" spans="1:90" x14ac:dyDescent="0.25">
      <c r="A356" t="s">
        <v>115</v>
      </c>
      <c r="B356">
        <v>21001</v>
      </c>
      <c r="C356" t="s">
        <v>305</v>
      </c>
      <c r="D356">
        <v>2</v>
      </c>
      <c r="E356">
        <v>15</v>
      </c>
      <c r="F356">
        <v>70464</v>
      </c>
      <c r="G356">
        <v>35070464</v>
      </c>
      <c r="H356" t="s">
        <v>14561</v>
      </c>
      <c r="I356">
        <v>189</v>
      </c>
      <c r="J356" t="s">
        <v>305</v>
      </c>
      <c r="K356" t="s">
        <v>1929</v>
      </c>
      <c r="L356">
        <v>1</v>
      </c>
      <c r="M356" t="s">
        <v>305</v>
      </c>
      <c r="N356">
        <v>19812900</v>
      </c>
      <c r="P356" t="s">
        <v>11071</v>
      </c>
      <c r="Q356" t="s">
        <v>7253</v>
      </c>
      <c r="R356">
        <v>18</v>
      </c>
      <c r="S356">
        <v>33227069</v>
      </c>
      <c r="U356" t="s">
        <v>19950</v>
      </c>
      <c r="V356">
        <v>2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132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0</v>
      </c>
      <c r="BI356" s="2">
        <v>0</v>
      </c>
      <c r="BJ356" s="2">
        <v>0</v>
      </c>
      <c r="BK356" s="2">
        <v>0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2">
        <v>0</v>
      </c>
      <c r="BR356" s="2">
        <v>0</v>
      </c>
      <c r="BS356" s="2">
        <v>0</v>
      </c>
      <c r="BT356" s="2">
        <v>0</v>
      </c>
      <c r="BU356" s="2">
        <v>0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2">
        <v>0</v>
      </c>
      <c r="CC356" s="2">
        <v>5</v>
      </c>
      <c r="CD356" s="2">
        <v>0</v>
      </c>
      <c r="CE356" s="2">
        <v>0</v>
      </c>
      <c r="CF356" s="2">
        <v>0</v>
      </c>
      <c r="CG356" s="2">
        <v>0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</row>
    <row r="357" spans="1:90" x14ac:dyDescent="0.25">
      <c r="A357" t="s">
        <v>115</v>
      </c>
      <c r="B357">
        <v>21001</v>
      </c>
      <c r="C357" t="s">
        <v>305</v>
      </c>
      <c r="D357">
        <v>2</v>
      </c>
      <c r="E357">
        <v>15</v>
      </c>
      <c r="F357">
        <v>453473</v>
      </c>
      <c r="G357">
        <v>35453473</v>
      </c>
      <c r="H357" t="s">
        <v>3752</v>
      </c>
      <c r="I357">
        <v>503</v>
      </c>
      <c r="J357" t="s">
        <v>1397</v>
      </c>
      <c r="K357" t="s">
        <v>3753</v>
      </c>
      <c r="L357">
        <v>1</v>
      </c>
      <c r="M357" t="s">
        <v>1397</v>
      </c>
      <c r="N357">
        <v>19700000</v>
      </c>
      <c r="O357" t="s">
        <v>3754</v>
      </c>
      <c r="P357" t="s">
        <v>3755</v>
      </c>
      <c r="Q357" t="s">
        <v>127</v>
      </c>
      <c r="R357">
        <v>18</v>
      </c>
      <c r="S357">
        <v>33623333</v>
      </c>
      <c r="U357" t="s">
        <v>19951</v>
      </c>
      <c r="V357">
        <v>2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38</v>
      </c>
      <c r="AP357" s="2">
        <v>0</v>
      </c>
      <c r="AQ357" s="2">
        <v>0</v>
      </c>
      <c r="AR357" s="2">
        <v>33</v>
      </c>
      <c r="AS357" s="2">
        <v>0</v>
      </c>
      <c r="AT357" s="2">
        <v>0</v>
      </c>
      <c r="AU357" s="2">
        <v>14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0</v>
      </c>
      <c r="BI357" s="2">
        <v>0</v>
      </c>
      <c r="BJ357" s="2">
        <v>0</v>
      </c>
      <c r="BK357" s="2">
        <v>0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2">
        <v>0</v>
      </c>
      <c r="BR357" s="2">
        <v>0</v>
      </c>
      <c r="BS357" s="2">
        <v>0</v>
      </c>
      <c r="BT357" s="2">
        <v>0</v>
      </c>
      <c r="BU357" s="2">
        <v>0</v>
      </c>
      <c r="BV357" s="2">
        <v>0</v>
      </c>
      <c r="BW357" s="2">
        <v>2</v>
      </c>
      <c r="BX357" s="2">
        <v>0</v>
      </c>
      <c r="BY357" s="2">
        <v>0</v>
      </c>
      <c r="BZ357" s="2">
        <v>2</v>
      </c>
      <c r="CA357" s="2">
        <v>0</v>
      </c>
      <c r="CB357" s="2">
        <v>0</v>
      </c>
      <c r="CC357" s="2">
        <v>1</v>
      </c>
      <c r="CD357" s="2">
        <v>0</v>
      </c>
      <c r="CE357" s="2">
        <v>0</v>
      </c>
      <c r="CF357" s="2">
        <v>0</v>
      </c>
      <c r="CG357" s="2">
        <v>0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</row>
    <row r="358" spans="1:90" x14ac:dyDescent="0.25">
      <c r="A358" t="s">
        <v>115</v>
      </c>
      <c r="B358">
        <v>21001</v>
      </c>
      <c r="C358" t="s">
        <v>305</v>
      </c>
      <c r="D358">
        <v>1</v>
      </c>
      <c r="E358">
        <v>8</v>
      </c>
      <c r="F358">
        <v>33030</v>
      </c>
      <c r="G358">
        <v>35033030</v>
      </c>
      <c r="H358" t="s">
        <v>10171</v>
      </c>
      <c r="I358">
        <v>249</v>
      </c>
      <c r="J358" t="s">
        <v>329</v>
      </c>
      <c r="K358" t="s">
        <v>91</v>
      </c>
      <c r="L358">
        <v>1</v>
      </c>
      <c r="M358" t="s">
        <v>329</v>
      </c>
      <c r="N358">
        <v>19880000</v>
      </c>
      <c r="O358" t="s">
        <v>92</v>
      </c>
      <c r="P358" t="s">
        <v>3743</v>
      </c>
      <c r="Q358">
        <v>193</v>
      </c>
      <c r="R358">
        <v>18</v>
      </c>
      <c r="S358">
        <v>33411352</v>
      </c>
      <c r="U358" t="s">
        <v>10172</v>
      </c>
      <c r="V358">
        <v>1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125</v>
      </c>
      <c r="AE358" s="2">
        <v>119</v>
      </c>
      <c r="AF358" s="2">
        <v>111</v>
      </c>
      <c r="AG358" s="2">
        <v>125</v>
      </c>
      <c r="AH358" s="2">
        <v>64</v>
      </c>
      <c r="AI358" s="2">
        <v>56</v>
      </c>
      <c r="AJ358" s="2">
        <v>48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104</v>
      </c>
      <c r="BD358" s="2">
        <v>22</v>
      </c>
      <c r="BE358" s="2">
        <v>0</v>
      </c>
      <c r="BF358" s="2">
        <v>0</v>
      </c>
      <c r="BG358" s="2">
        <v>0</v>
      </c>
      <c r="BH358" s="2">
        <v>0</v>
      </c>
      <c r="BI358" s="2">
        <v>0</v>
      </c>
      <c r="BJ358" s="2">
        <v>0</v>
      </c>
      <c r="BK358" s="2">
        <v>0</v>
      </c>
      <c r="BL358" s="2">
        <v>5</v>
      </c>
      <c r="BM358" s="2">
        <v>6</v>
      </c>
      <c r="BN358" s="2">
        <v>7</v>
      </c>
      <c r="BO358" s="2">
        <v>6</v>
      </c>
      <c r="BP358" s="2">
        <v>4</v>
      </c>
      <c r="BQ358" s="2">
        <v>3</v>
      </c>
      <c r="BR358" s="2">
        <v>4</v>
      </c>
      <c r="BS358" s="2">
        <v>0</v>
      </c>
      <c r="BT358" s="2">
        <v>0</v>
      </c>
      <c r="BU358" s="2">
        <v>0</v>
      </c>
      <c r="BV358" s="2">
        <v>0</v>
      </c>
      <c r="BW358" s="2">
        <v>0</v>
      </c>
      <c r="BX358" s="2">
        <v>0</v>
      </c>
      <c r="BY358" s="2">
        <v>0</v>
      </c>
      <c r="BZ358" s="2">
        <v>0</v>
      </c>
      <c r="CA358" s="2">
        <v>0</v>
      </c>
      <c r="CB358" s="2">
        <v>0</v>
      </c>
      <c r="CC358" s="2">
        <v>0</v>
      </c>
      <c r="CD358" s="2">
        <v>0</v>
      </c>
      <c r="CE358" s="2">
        <v>0</v>
      </c>
      <c r="CF358" s="2">
        <v>0</v>
      </c>
      <c r="CG358" s="2">
        <v>0</v>
      </c>
      <c r="CH358" s="2">
        <v>0</v>
      </c>
      <c r="CI358" s="2">
        <v>0</v>
      </c>
      <c r="CJ358" s="2">
        <v>0</v>
      </c>
      <c r="CK358" s="2">
        <v>5</v>
      </c>
      <c r="CL358" s="2">
        <v>6</v>
      </c>
    </row>
    <row r="359" spans="1:90" x14ac:dyDescent="0.25">
      <c r="A359" t="s">
        <v>115</v>
      </c>
      <c r="B359">
        <v>21001</v>
      </c>
      <c r="C359" t="s">
        <v>305</v>
      </c>
      <c r="D359">
        <v>1</v>
      </c>
      <c r="E359">
        <v>8</v>
      </c>
      <c r="F359">
        <v>32554</v>
      </c>
      <c r="G359">
        <v>35032554</v>
      </c>
      <c r="H359" t="s">
        <v>10686</v>
      </c>
      <c r="I359">
        <v>789</v>
      </c>
      <c r="J359" t="s">
        <v>3621</v>
      </c>
      <c r="K359" t="s">
        <v>91</v>
      </c>
      <c r="L359">
        <v>1</v>
      </c>
      <c r="M359" t="s">
        <v>3621</v>
      </c>
      <c r="N359">
        <v>19645000</v>
      </c>
      <c r="O359" t="s">
        <v>92</v>
      </c>
      <c r="P359" t="s">
        <v>4284</v>
      </c>
      <c r="Q359">
        <v>43</v>
      </c>
      <c r="R359">
        <v>18</v>
      </c>
      <c r="S359">
        <v>32546125</v>
      </c>
      <c r="T359">
        <v>32546155</v>
      </c>
      <c r="U359" t="s">
        <v>10687</v>
      </c>
      <c r="V359">
        <v>1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20</v>
      </c>
      <c r="AE359" s="2">
        <v>49</v>
      </c>
      <c r="AF359" s="2">
        <v>31</v>
      </c>
      <c r="AG359" s="2">
        <v>45</v>
      </c>
      <c r="AH359" s="2">
        <v>55</v>
      </c>
      <c r="AI359" s="2">
        <v>37</v>
      </c>
      <c r="AJ359" s="2">
        <v>39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14</v>
      </c>
      <c r="AS359" s="2">
        <v>0</v>
      </c>
      <c r="AT359" s="2">
        <v>0</v>
      </c>
      <c r="AU359" s="2">
        <v>29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131</v>
      </c>
      <c r="BD359" s="2">
        <v>0</v>
      </c>
      <c r="BE359" s="2">
        <v>0</v>
      </c>
      <c r="BF359" s="2">
        <v>0</v>
      </c>
      <c r="BG359" s="2">
        <v>0</v>
      </c>
      <c r="BH359" s="2">
        <v>0</v>
      </c>
      <c r="BI359" s="2">
        <v>0</v>
      </c>
      <c r="BJ359" s="2">
        <v>0</v>
      </c>
      <c r="BK359" s="2">
        <v>0</v>
      </c>
      <c r="BL359" s="2">
        <v>1</v>
      </c>
      <c r="BM359" s="2">
        <v>2</v>
      </c>
      <c r="BN359" s="2">
        <v>2</v>
      </c>
      <c r="BO359" s="2">
        <v>2</v>
      </c>
      <c r="BP359" s="2">
        <v>2</v>
      </c>
      <c r="BQ359" s="2">
        <v>2</v>
      </c>
      <c r="BR359" s="2">
        <v>3</v>
      </c>
      <c r="BS359" s="2">
        <v>0</v>
      </c>
      <c r="BT359" s="2">
        <v>0</v>
      </c>
      <c r="BU359" s="2">
        <v>0</v>
      </c>
      <c r="BV359" s="2">
        <v>0</v>
      </c>
      <c r="BW359" s="2">
        <v>0</v>
      </c>
      <c r="BX359" s="2">
        <v>0</v>
      </c>
      <c r="BY359" s="2">
        <v>0</v>
      </c>
      <c r="BZ359" s="2">
        <v>2</v>
      </c>
      <c r="CA359" s="2">
        <v>0</v>
      </c>
      <c r="CB359" s="2">
        <v>0</v>
      </c>
      <c r="CC359" s="2">
        <v>1</v>
      </c>
      <c r="CD359" s="2">
        <v>0</v>
      </c>
      <c r="CE359" s="2">
        <v>0</v>
      </c>
      <c r="CF359" s="2">
        <v>0</v>
      </c>
      <c r="CG359" s="2">
        <v>0</v>
      </c>
      <c r="CH359" s="2">
        <v>0</v>
      </c>
      <c r="CI359" s="2">
        <v>0</v>
      </c>
      <c r="CJ359" s="2">
        <v>0</v>
      </c>
      <c r="CK359" s="2">
        <v>8</v>
      </c>
      <c r="CL359" s="2">
        <v>0</v>
      </c>
    </row>
    <row r="360" spans="1:90" x14ac:dyDescent="0.25">
      <c r="A360" t="s">
        <v>115</v>
      </c>
      <c r="B360">
        <v>21001</v>
      </c>
      <c r="C360" t="s">
        <v>305</v>
      </c>
      <c r="D360">
        <v>1</v>
      </c>
      <c r="E360">
        <v>8</v>
      </c>
      <c r="F360">
        <v>32979</v>
      </c>
      <c r="G360">
        <v>35032979</v>
      </c>
      <c r="H360" t="s">
        <v>9071</v>
      </c>
      <c r="I360">
        <v>249</v>
      </c>
      <c r="J360" t="s">
        <v>329</v>
      </c>
      <c r="K360" t="s">
        <v>9072</v>
      </c>
      <c r="L360">
        <v>4</v>
      </c>
      <c r="M360" t="s">
        <v>9073</v>
      </c>
      <c r="N360">
        <v>19880000</v>
      </c>
      <c r="O360" t="s">
        <v>92</v>
      </c>
      <c r="P360" t="s">
        <v>9074</v>
      </c>
      <c r="Q360">
        <v>350</v>
      </c>
      <c r="R360">
        <v>18</v>
      </c>
      <c r="S360">
        <v>33491157</v>
      </c>
      <c r="U360" t="s">
        <v>9075</v>
      </c>
      <c r="V360">
        <v>1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9</v>
      </c>
      <c r="AE360" s="2">
        <v>8</v>
      </c>
      <c r="AF360" s="2">
        <v>12</v>
      </c>
      <c r="AG360" s="2">
        <v>6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0</v>
      </c>
      <c r="BI360" s="2">
        <v>0</v>
      </c>
      <c r="BJ360" s="2">
        <v>0</v>
      </c>
      <c r="BK360" s="2">
        <v>0</v>
      </c>
      <c r="BL360" s="2">
        <v>1</v>
      </c>
      <c r="BM360" s="2">
        <v>1</v>
      </c>
      <c r="BN360" s="2">
        <v>2</v>
      </c>
      <c r="BO360" s="2">
        <v>1</v>
      </c>
      <c r="BP360" s="2">
        <v>0</v>
      </c>
      <c r="BQ360" s="2">
        <v>0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2">
        <v>0</v>
      </c>
      <c r="CC360" s="2">
        <v>0</v>
      </c>
      <c r="CD360" s="2">
        <v>0</v>
      </c>
      <c r="CE360" s="2">
        <v>0</v>
      </c>
      <c r="CF360" s="2">
        <v>0</v>
      </c>
      <c r="CG360" s="2">
        <v>0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</row>
    <row r="361" spans="1:90" x14ac:dyDescent="0.25">
      <c r="A361" t="s">
        <v>115</v>
      </c>
      <c r="B361">
        <v>21001</v>
      </c>
      <c r="C361" t="s">
        <v>305</v>
      </c>
      <c r="D361">
        <v>1</v>
      </c>
      <c r="E361">
        <v>8</v>
      </c>
      <c r="F361">
        <v>33091</v>
      </c>
      <c r="G361">
        <v>35033091</v>
      </c>
      <c r="H361" t="s">
        <v>1740</v>
      </c>
      <c r="I361">
        <v>309</v>
      </c>
      <c r="J361" t="s">
        <v>1509</v>
      </c>
      <c r="K361" t="s">
        <v>91</v>
      </c>
      <c r="L361">
        <v>1</v>
      </c>
      <c r="M361" t="s">
        <v>1510</v>
      </c>
      <c r="N361">
        <v>19870000</v>
      </c>
      <c r="O361" t="s">
        <v>92</v>
      </c>
      <c r="P361" t="s">
        <v>1741</v>
      </c>
      <c r="Q361">
        <v>625</v>
      </c>
      <c r="R361">
        <v>18</v>
      </c>
      <c r="S361">
        <v>33771127</v>
      </c>
      <c r="U361" t="s">
        <v>1742</v>
      </c>
      <c r="V361">
        <v>1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38</v>
      </c>
      <c r="AE361" s="2">
        <v>45</v>
      </c>
      <c r="AF361" s="2">
        <v>41</v>
      </c>
      <c r="AG361" s="2">
        <v>39</v>
      </c>
      <c r="AH361" s="2">
        <v>45</v>
      </c>
      <c r="AI361" s="2">
        <v>35</v>
      </c>
      <c r="AJ361" s="2">
        <v>34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169</v>
      </c>
      <c r="BD361" s="2">
        <v>0</v>
      </c>
      <c r="BE361" s="2">
        <v>0</v>
      </c>
      <c r="BF361" s="2">
        <v>0</v>
      </c>
      <c r="BG361" s="2">
        <v>0</v>
      </c>
      <c r="BH361" s="2">
        <v>0</v>
      </c>
      <c r="BI361" s="2">
        <v>0</v>
      </c>
      <c r="BJ361" s="2">
        <v>0</v>
      </c>
      <c r="BK361" s="2">
        <v>0</v>
      </c>
      <c r="BL361" s="2">
        <v>2</v>
      </c>
      <c r="BM361" s="2">
        <v>3</v>
      </c>
      <c r="BN361" s="2">
        <v>3</v>
      </c>
      <c r="BO361" s="2">
        <v>3</v>
      </c>
      <c r="BP361" s="2">
        <v>3</v>
      </c>
      <c r="BQ361" s="2">
        <v>1</v>
      </c>
      <c r="BR361" s="2">
        <v>1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2">
        <v>0</v>
      </c>
      <c r="CC361" s="2">
        <v>0</v>
      </c>
      <c r="CD361" s="2">
        <v>0</v>
      </c>
      <c r="CE361" s="2">
        <v>0</v>
      </c>
      <c r="CF361" s="2">
        <v>0</v>
      </c>
      <c r="CG361" s="2">
        <v>0</v>
      </c>
      <c r="CH361" s="2">
        <v>0</v>
      </c>
      <c r="CI361" s="2">
        <v>0</v>
      </c>
      <c r="CJ361" s="2">
        <v>0</v>
      </c>
      <c r="CK361" s="2">
        <v>8</v>
      </c>
      <c r="CL361" s="2">
        <v>0</v>
      </c>
    </row>
    <row r="362" spans="1:90" x14ac:dyDescent="0.25">
      <c r="A362" t="s">
        <v>115</v>
      </c>
      <c r="B362">
        <v>21001</v>
      </c>
      <c r="C362" t="s">
        <v>305</v>
      </c>
      <c r="D362">
        <v>1</v>
      </c>
      <c r="E362">
        <v>8</v>
      </c>
      <c r="F362">
        <v>906815</v>
      </c>
      <c r="G362">
        <v>35906815</v>
      </c>
      <c r="H362" t="s">
        <v>13415</v>
      </c>
      <c r="I362">
        <v>731</v>
      </c>
      <c r="J362" t="s">
        <v>1575</v>
      </c>
      <c r="K362" t="s">
        <v>13416</v>
      </c>
      <c r="L362">
        <v>1</v>
      </c>
      <c r="M362" t="s">
        <v>1575</v>
      </c>
      <c r="N362">
        <v>19820000</v>
      </c>
      <c r="O362" t="s">
        <v>102</v>
      </c>
      <c r="P362" t="s">
        <v>13417</v>
      </c>
      <c r="Q362">
        <v>604</v>
      </c>
      <c r="R362">
        <v>18</v>
      </c>
      <c r="S362">
        <v>33291558</v>
      </c>
      <c r="U362" t="s">
        <v>13418</v>
      </c>
      <c r="V362">
        <v>1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102</v>
      </c>
      <c r="AE362" s="2">
        <v>93</v>
      </c>
      <c r="AF362" s="2">
        <v>111</v>
      </c>
      <c r="AG362" s="2">
        <v>114</v>
      </c>
      <c r="AH362" s="2">
        <v>92</v>
      </c>
      <c r="AI362" s="2">
        <v>81</v>
      </c>
      <c r="AJ362" s="2">
        <v>48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0</v>
      </c>
      <c r="BI362" s="2">
        <v>0</v>
      </c>
      <c r="BJ362" s="2">
        <v>0</v>
      </c>
      <c r="BK362" s="2">
        <v>0</v>
      </c>
      <c r="BL362" s="2">
        <v>5</v>
      </c>
      <c r="BM362" s="2">
        <v>4</v>
      </c>
      <c r="BN362" s="2">
        <v>5</v>
      </c>
      <c r="BO362" s="2">
        <v>4</v>
      </c>
      <c r="BP362" s="2">
        <v>4</v>
      </c>
      <c r="BQ362" s="2">
        <v>3</v>
      </c>
      <c r="BR362" s="2">
        <v>2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>
        <v>0</v>
      </c>
      <c r="CB362" s="2">
        <v>0</v>
      </c>
      <c r="CC362" s="2">
        <v>0</v>
      </c>
      <c r="CD362" s="2">
        <v>0</v>
      </c>
      <c r="CE362" s="2">
        <v>0</v>
      </c>
      <c r="CF362" s="2">
        <v>0</v>
      </c>
      <c r="CG362" s="2">
        <v>0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</row>
    <row r="363" spans="1:90" x14ac:dyDescent="0.25">
      <c r="A363" t="s">
        <v>115</v>
      </c>
      <c r="B363">
        <v>20302</v>
      </c>
      <c r="C363" t="s">
        <v>691</v>
      </c>
      <c r="D363">
        <v>1</v>
      </c>
      <c r="E363">
        <v>8</v>
      </c>
      <c r="F363">
        <v>903188</v>
      </c>
      <c r="G363">
        <v>35903188</v>
      </c>
      <c r="H363" t="s">
        <v>5721</v>
      </c>
      <c r="I363">
        <v>366</v>
      </c>
      <c r="J363" t="s">
        <v>5722</v>
      </c>
      <c r="K363" t="s">
        <v>5723</v>
      </c>
      <c r="L363">
        <v>1</v>
      </c>
      <c r="M363" t="s">
        <v>5722</v>
      </c>
      <c r="N363">
        <v>18730000</v>
      </c>
      <c r="O363" t="s">
        <v>92</v>
      </c>
      <c r="P363" t="s">
        <v>5724</v>
      </c>
      <c r="Q363">
        <v>5</v>
      </c>
      <c r="R363">
        <v>14</v>
      </c>
      <c r="S363">
        <v>37611155</v>
      </c>
      <c r="T363">
        <v>37612440</v>
      </c>
      <c r="U363" t="s">
        <v>5725</v>
      </c>
      <c r="V363">
        <v>1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70</v>
      </c>
      <c r="AE363" s="2">
        <v>70</v>
      </c>
      <c r="AF363" s="2">
        <v>135</v>
      </c>
      <c r="AG363" s="2">
        <v>91</v>
      </c>
      <c r="AH363" s="2">
        <v>107</v>
      </c>
      <c r="AI363" s="2">
        <v>92</v>
      </c>
      <c r="AJ363" s="2">
        <v>90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0</v>
      </c>
      <c r="BI363" s="2">
        <v>0</v>
      </c>
      <c r="BJ363" s="2">
        <v>0</v>
      </c>
      <c r="BK363" s="2">
        <v>0</v>
      </c>
      <c r="BL363" s="2">
        <v>2</v>
      </c>
      <c r="BM363" s="2">
        <v>2</v>
      </c>
      <c r="BN363" s="2">
        <v>4</v>
      </c>
      <c r="BO363" s="2">
        <v>3</v>
      </c>
      <c r="BP363" s="2">
        <v>3</v>
      </c>
      <c r="BQ363" s="2">
        <v>5</v>
      </c>
      <c r="BR363" s="2">
        <v>3</v>
      </c>
      <c r="BS363" s="2">
        <v>0</v>
      </c>
      <c r="BT363" s="2">
        <v>0</v>
      </c>
      <c r="BU363" s="2">
        <v>0</v>
      </c>
      <c r="BV363" s="2">
        <v>0</v>
      </c>
      <c r="BW363" s="2">
        <v>0</v>
      </c>
      <c r="BX363" s="2">
        <v>0</v>
      </c>
      <c r="BY363" s="2">
        <v>0</v>
      </c>
      <c r="BZ363" s="2">
        <v>0</v>
      </c>
      <c r="CA363" s="2">
        <v>0</v>
      </c>
      <c r="CB363" s="2">
        <v>0</v>
      </c>
      <c r="CC363" s="2">
        <v>0</v>
      </c>
      <c r="CD363" s="2">
        <v>0</v>
      </c>
      <c r="CE363" s="2">
        <v>0</v>
      </c>
      <c r="CF363" s="2">
        <v>0</v>
      </c>
      <c r="CG363" s="2">
        <v>0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</row>
    <row r="364" spans="1:90" x14ac:dyDescent="0.25">
      <c r="A364" t="s">
        <v>115</v>
      </c>
      <c r="B364">
        <v>20302</v>
      </c>
      <c r="C364" t="s">
        <v>691</v>
      </c>
      <c r="D364">
        <v>2</v>
      </c>
      <c r="E364">
        <v>36</v>
      </c>
      <c r="F364">
        <v>566032</v>
      </c>
      <c r="G364">
        <v>35566032</v>
      </c>
      <c r="H364" t="s">
        <v>13803</v>
      </c>
      <c r="I364">
        <v>727</v>
      </c>
      <c r="J364" t="s">
        <v>1671</v>
      </c>
      <c r="K364" t="s">
        <v>13803</v>
      </c>
      <c r="L364">
        <v>1</v>
      </c>
      <c r="M364" t="s">
        <v>1671</v>
      </c>
      <c r="N364">
        <v>18775000</v>
      </c>
      <c r="O364" t="s">
        <v>162</v>
      </c>
      <c r="P364" t="s">
        <v>13804</v>
      </c>
      <c r="Q364" t="s">
        <v>127</v>
      </c>
      <c r="R364">
        <v>14</v>
      </c>
      <c r="S364">
        <v>37641116</v>
      </c>
      <c r="T364">
        <v>37641162</v>
      </c>
      <c r="U364" t="s">
        <v>13805</v>
      </c>
      <c r="V364">
        <v>2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27</v>
      </c>
      <c r="AI364" s="2">
        <v>23</v>
      </c>
      <c r="AJ364" s="2">
        <v>11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0</v>
      </c>
      <c r="BI364" s="2">
        <v>0</v>
      </c>
      <c r="BJ364" s="2">
        <v>0</v>
      </c>
      <c r="BK364" s="2">
        <v>0</v>
      </c>
      <c r="BL364" s="2">
        <v>0</v>
      </c>
      <c r="BM364" s="2">
        <v>0</v>
      </c>
      <c r="BN364" s="2">
        <v>0</v>
      </c>
      <c r="BO364" s="2">
        <v>0</v>
      </c>
      <c r="BP364" s="2">
        <v>1</v>
      </c>
      <c r="BQ364" s="2">
        <v>2</v>
      </c>
      <c r="BR364" s="2">
        <v>1</v>
      </c>
      <c r="BS364" s="2">
        <v>0</v>
      </c>
      <c r="BT364" s="2">
        <v>0</v>
      </c>
      <c r="BU364" s="2">
        <v>0</v>
      </c>
      <c r="BV364" s="2">
        <v>0</v>
      </c>
      <c r="BW364" s="2">
        <v>0</v>
      </c>
      <c r="BX364" s="2">
        <v>0</v>
      </c>
      <c r="BY364" s="2">
        <v>0</v>
      </c>
      <c r="BZ364" s="2">
        <v>0</v>
      </c>
      <c r="CA364" s="2">
        <v>0</v>
      </c>
      <c r="CB364" s="2">
        <v>0</v>
      </c>
      <c r="CC364" s="2">
        <v>0</v>
      </c>
      <c r="CD364" s="2">
        <v>0</v>
      </c>
      <c r="CE364" s="2">
        <v>0</v>
      </c>
      <c r="CF364" s="2">
        <v>0</v>
      </c>
      <c r="CG364" s="2">
        <v>0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</row>
    <row r="365" spans="1:90" x14ac:dyDescent="0.25">
      <c r="A365" t="s">
        <v>115</v>
      </c>
      <c r="B365">
        <v>20302</v>
      </c>
      <c r="C365" t="s">
        <v>691</v>
      </c>
      <c r="D365">
        <v>1</v>
      </c>
      <c r="E365">
        <v>8</v>
      </c>
      <c r="F365">
        <v>14552</v>
      </c>
      <c r="G365">
        <v>35014552</v>
      </c>
      <c r="H365" t="s">
        <v>4850</v>
      </c>
      <c r="I365">
        <v>727</v>
      </c>
      <c r="J365" t="s">
        <v>1671</v>
      </c>
      <c r="K365" t="s">
        <v>91</v>
      </c>
      <c r="L365">
        <v>1</v>
      </c>
      <c r="M365" t="s">
        <v>1671</v>
      </c>
      <c r="N365">
        <v>18775000</v>
      </c>
      <c r="O365" t="s">
        <v>162</v>
      </c>
      <c r="P365" t="s">
        <v>4851</v>
      </c>
      <c r="Q365">
        <v>493</v>
      </c>
      <c r="R365">
        <v>14</v>
      </c>
      <c r="S365">
        <v>37641116</v>
      </c>
      <c r="T365">
        <v>37641162</v>
      </c>
      <c r="U365" t="s">
        <v>4852</v>
      </c>
      <c r="V365">
        <v>1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61</v>
      </c>
      <c r="AI365" s="2">
        <v>55</v>
      </c>
      <c r="AJ365" s="2">
        <v>60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0</v>
      </c>
      <c r="BI365" s="2">
        <v>0</v>
      </c>
      <c r="BJ365" s="2">
        <v>0</v>
      </c>
      <c r="BK365" s="2">
        <v>0</v>
      </c>
      <c r="BL365" s="2">
        <v>0</v>
      </c>
      <c r="BM365" s="2">
        <v>0</v>
      </c>
      <c r="BN365" s="2">
        <v>0</v>
      </c>
      <c r="BO365" s="2">
        <v>0</v>
      </c>
      <c r="BP365" s="2">
        <v>3</v>
      </c>
      <c r="BQ365" s="2">
        <v>2</v>
      </c>
      <c r="BR365" s="2">
        <v>2</v>
      </c>
      <c r="BS365" s="2">
        <v>0</v>
      </c>
      <c r="BT365" s="2">
        <v>0</v>
      </c>
      <c r="BU365" s="2">
        <v>0</v>
      </c>
      <c r="BV365" s="2">
        <v>0</v>
      </c>
      <c r="BW365" s="2">
        <v>0</v>
      </c>
      <c r="BX365" s="2">
        <v>0</v>
      </c>
      <c r="BY365" s="2">
        <v>0</v>
      </c>
      <c r="BZ365" s="2">
        <v>0</v>
      </c>
      <c r="CA365" s="2">
        <v>0</v>
      </c>
      <c r="CB365" s="2">
        <v>0</v>
      </c>
      <c r="CC365" s="2">
        <v>0</v>
      </c>
      <c r="CD365" s="2">
        <v>0</v>
      </c>
      <c r="CE365" s="2">
        <v>0</v>
      </c>
      <c r="CF365" s="2">
        <v>0</v>
      </c>
      <c r="CG365" s="2">
        <v>0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</row>
    <row r="366" spans="1:90" x14ac:dyDescent="0.25">
      <c r="A366" t="s">
        <v>115</v>
      </c>
      <c r="B366">
        <v>20302</v>
      </c>
      <c r="C366" t="s">
        <v>691</v>
      </c>
      <c r="D366">
        <v>1</v>
      </c>
      <c r="E366">
        <v>8</v>
      </c>
      <c r="F366">
        <v>14631</v>
      </c>
      <c r="G366">
        <v>35014631</v>
      </c>
      <c r="H366" t="s">
        <v>18299</v>
      </c>
      <c r="I366">
        <v>194</v>
      </c>
      <c r="J366" t="s">
        <v>691</v>
      </c>
      <c r="K366" t="s">
        <v>16281</v>
      </c>
      <c r="L366">
        <v>1</v>
      </c>
      <c r="M366" t="s">
        <v>691</v>
      </c>
      <c r="N366">
        <v>18701240</v>
      </c>
      <c r="O366" t="s">
        <v>102</v>
      </c>
      <c r="P366" t="s">
        <v>11737</v>
      </c>
      <c r="Q366">
        <v>150</v>
      </c>
      <c r="R366">
        <v>14</v>
      </c>
      <c r="S366">
        <v>37322569</v>
      </c>
      <c r="T366">
        <v>37327474</v>
      </c>
      <c r="U366" t="s">
        <v>18300</v>
      </c>
      <c r="V366">
        <v>1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140</v>
      </c>
      <c r="AE366" s="2">
        <v>137</v>
      </c>
      <c r="AF366" s="2">
        <v>134</v>
      </c>
      <c r="AG366" s="2">
        <v>138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0</v>
      </c>
      <c r="BI366" s="2">
        <v>0</v>
      </c>
      <c r="BJ366" s="2">
        <v>0</v>
      </c>
      <c r="BK366" s="2">
        <v>0</v>
      </c>
      <c r="BL366" s="2">
        <v>7</v>
      </c>
      <c r="BM366" s="2">
        <v>8</v>
      </c>
      <c r="BN366" s="2">
        <v>5</v>
      </c>
      <c r="BO366" s="2">
        <v>4</v>
      </c>
      <c r="BP366" s="2">
        <v>0</v>
      </c>
      <c r="BQ366" s="2"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2">
        <v>0</v>
      </c>
      <c r="CC366" s="2">
        <v>0</v>
      </c>
      <c r="CD366" s="2">
        <v>0</v>
      </c>
      <c r="CE366" s="2">
        <v>0</v>
      </c>
      <c r="CF366" s="2">
        <v>0</v>
      </c>
      <c r="CG366" s="2">
        <v>0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</row>
    <row r="367" spans="1:90" x14ac:dyDescent="0.25">
      <c r="A367" t="s">
        <v>115</v>
      </c>
      <c r="B367">
        <v>20302</v>
      </c>
      <c r="C367" t="s">
        <v>691</v>
      </c>
      <c r="D367">
        <v>1</v>
      </c>
      <c r="E367">
        <v>3</v>
      </c>
      <c r="F367">
        <v>497277</v>
      </c>
      <c r="G367">
        <v>35497277</v>
      </c>
      <c r="H367" t="s">
        <v>7674</v>
      </c>
      <c r="I367">
        <v>194</v>
      </c>
      <c r="J367" t="s">
        <v>691</v>
      </c>
      <c r="K367" t="s">
        <v>91</v>
      </c>
      <c r="L367">
        <v>1</v>
      </c>
      <c r="M367" t="s">
        <v>691</v>
      </c>
      <c r="N367">
        <v>18705050</v>
      </c>
      <c r="O367" t="s">
        <v>102</v>
      </c>
      <c r="P367" t="s">
        <v>7675</v>
      </c>
      <c r="Q367">
        <v>857</v>
      </c>
      <c r="R367">
        <v>14</v>
      </c>
      <c r="S367">
        <v>37327382</v>
      </c>
      <c r="T367">
        <v>37339832</v>
      </c>
      <c r="U367" t="s">
        <v>7676</v>
      </c>
      <c r="V367">
        <v>1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382</v>
      </c>
      <c r="AT367" s="2">
        <v>0</v>
      </c>
      <c r="AU367" s="2">
        <v>0</v>
      </c>
      <c r="AV367" s="2">
        <v>702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0</v>
      </c>
      <c r="BI367" s="2">
        <v>0</v>
      </c>
      <c r="BJ367" s="2">
        <v>0</v>
      </c>
      <c r="BK367" s="2">
        <v>0</v>
      </c>
      <c r="BL367" s="2">
        <v>0</v>
      </c>
      <c r="BM367" s="2">
        <v>0</v>
      </c>
      <c r="BN367" s="2">
        <v>0</v>
      </c>
      <c r="BO367" s="2">
        <v>0</v>
      </c>
      <c r="BP367" s="2">
        <v>0</v>
      </c>
      <c r="BQ367" s="2">
        <v>0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2</v>
      </c>
      <c r="CB367" s="2">
        <v>0</v>
      </c>
      <c r="CC367" s="2">
        <v>0</v>
      </c>
      <c r="CD367" s="2">
        <v>3</v>
      </c>
      <c r="CE367" s="2">
        <v>0</v>
      </c>
      <c r="CF367" s="2">
        <v>0</v>
      </c>
      <c r="CG367" s="2">
        <v>0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</row>
    <row r="368" spans="1:90" x14ac:dyDescent="0.25">
      <c r="A368" t="s">
        <v>115</v>
      </c>
      <c r="B368">
        <v>20302</v>
      </c>
      <c r="C368" t="s">
        <v>691</v>
      </c>
      <c r="D368">
        <v>2</v>
      </c>
      <c r="E368">
        <v>6</v>
      </c>
      <c r="F368">
        <v>985272</v>
      </c>
      <c r="G368">
        <v>35985272</v>
      </c>
      <c r="H368" t="s">
        <v>17787</v>
      </c>
      <c r="I368">
        <v>194</v>
      </c>
      <c r="J368" t="s">
        <v>691</v>
      </c>
      <c r="K368" t="s">
        <v>804</v>
      </c>
      <c r="L368">
        <v>1</v>
      </c>
      <c r="M368" t="s">
        <v>691</v>
      </c>
      <c r="N368">
        <v>18705000</v>
      </c>
      <c r="O368" t="s">
        <v>102</v>
      </c>
      <c r="P368" t="s">
        <v>17788</v>
      </c>
      <c r="Q368">
        <v>871</v>
      </c>
      <c r="R368">
        <v>14</v>
      </c>
      <c r="S368">
        <v>37320171</v>
      </c>
      <c r="T368">
        <v>37325001</v>
      </c>
      <c r="U368" t="s">
        <v>16303</v>
      </c>
      <c r="V368">
        <v>1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460</v>
      </c>
      <c r="BD368" s="2">
        <v>0</v>
      </c>
      <c r="BE368" s="2">
        <v>0</v>
      </c>
      <c r="BF368" s="2">
        <v>0</v>
      </c>
      <c r="BG368" s="2">
        <v>0</v>
      </c>
      <c r="BH368" s="2">
        <v>0</v>
      </c>
      <c r="BI368" s="2">
        <v>0</v>
      </c>
      <c r="BJ368" s="2">
        <v>0</v>
      </c>
      <c r="BK368" s="2">
        <v>0</v>
      </c>
      <c r="BL368" s="2">
        <v>0</v>
      </c>
      <c r="BM368" s="2">
        <v>0</v>
      </c>
      <c r="BN368" s="2">
        <v>0</v>
      </c>
      <c r="BO368" s="2">
        <v>0</v>
      </c>
      <c r="BP368" s="2">
        <v>0</v>
      </c>
      <c r="BQ368" s="2">
        <v>0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>
        <v>0</v>
      </c>
      <c r="CB368" s="2">
        <v>0</v>
      </c>
      <c r="CC368" s="2">
        <v>0</v>
      </c>
      <c r="CD368" s="2">
        <v>0</v>
      </c>
      <c r="CE368" s="2">
        <v>0</v>
      </c>
      <c r="CF368" s="2">
        <v>0</v>
      </c>
      <c r="CG368" s="2">
        <v>0</v>
      </c>
      <c r="CH368" s="2">
        <v>0</v>
      </c>
      <c r="CI368" s="2">
        <v>0</v>
      </c>
      <c r="CJ368" s="2">
        <v>0</v>
      </c>
      <c r="CK368" s="2">
        <v>35</v>
      </c>
      <c r="CL368" s="2">
        <v>0</v>
      </c>
    </row>
    <row r="369" spans="1:90" x14ac:dyDescent="0.25">
      <c r="A369" t="s">
        <v>115</v>
      </c>
      <c r="B369">
        <v>20302</v>
      </c>
      <c r="C369" t="s">
        <v>691</v>
      </c>
      <c r="D369">
        <v>1</v>
      </c>
      <c r="E369">
        <v>8</v>
      </c>
      <c r="F369">
        <v>918489</v>
      </c>
      <c r="G369">
        <v>35918489</v>
      </c>
      <c r="H369" t="s">
        <v>4017</v>
      </c>
      <c r="I369">
        <v>194</v>
      </c>
      <c r="J369" t="s">
        <v>691</v>
      </c>
      <c r="K369" t="s">
        <v>14546</v>
      </c>
      <c r="L369">
        <v>1</v>
      </c>
      <c r="M369" t="s">
        <v>691</v>
      </c>
      <c r="N369">
        <v>18708800</v>
      </c>
      <c r="O369" t="s">
        <v>92</v>
      </c>
      <c r="P369" t="s">
        <v>15559</v>
      </c>
      <c r="Q369">
        <v>207</v>
      </c>
      <c r="R369">
        <v>14</v>
      </c>
      <c r="S369">
        <v>37322322</v>
      </c>
      <c r="T369">
        <v>37337666</v>
      </c>
      <c r="U369" t="s">
        <v>15560</v>
      </c>
      <c r="V369">
        <v>1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132</v>
      </c>
      <c r="AE369" s="2">
        <v>118</v>
      </c>
      <c r="AF369" s="2">
        <v>94</v>
      </c>
      <c r="AG369" s="2">
        <v>97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222</v>
      </c>
      <c r="BD369" s="2">
        <v>12</v>
      </c>
      <c r="BE369" s="2">
        <v>0</v>
      </c>
      <c r="BF369" s="2">
        <v>0</v>
      </c>
      <c r="BG369" s="2">
        <v>0</v>
      </c>
      <c r="BH369" s="2">
        <v>0</v>
      </c>
      <c r="BI369" s="2">
        <v>0</v>
      </c>
      <c r="BJ369" s="2">
        <v>0</v>
      </c>
      <c r="BK369" s="2">
        <v>0</v>
      </c>
      <c r="BL369" s="2">
        <v>8</v>
      </c>
      <c r="BM369" s="2">
        <v>8</v>
      </c>
      <c r="BN369" s="2">
        <v>5</v>
      </c>
      <c r="BO369" s="2">
        <v>5</v>
      </c>
      <c r="BP369" s="2">
        <v>0</v>
      </c>
      <c r="BQ369" s="2">
        <v>0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2">
        <v>0</v>
      </c>
      <c r="CC369" s="2">
        <v>0</v>
      </c>
      <c r="CD369" s="2">
        <v>0</v>
      </c>
      <c r="CE369" s="2">
        <v>0</v>
      </c>
      <c r="CF369" s="2">
        <v>0</v>
      </c>
      <c r="CG369" s="2">
        <v>0</v>
      </c>
      <c r="CH369" s="2">
        <v>0</v>
      </c>
      <c r="CI369" s="2">
        <v>0</v>
      </c>
      <c r="CJ369" s="2">
        <v>0</v>
      </c>
      <c r="CK369" s="2">
        <v>11</v>
      </c>
      <c r="CL369" s="2">
        <v>3</v>
      </c>
    </row>
    <row r="370" spans="1:90" x14ac:dyDescent="0.25">
      <c r="A370" t="s">
        <v>115</v>
      </c>
      <c r="B370">
        <v>20302</v>
      </c>
      <c r="C370" t="s">
        <v>691</v>
      </c>
      <c r="D370">
        <v>2</v>
      </c>
      <c r="E370">
        <v>34</v>
      </c>
      <c r="F370">
        <v>336841</v>
      </c>
      <c r="G370">
        <v>35336841</v>
      </c>
      <c r="H370" t="s">
        <v>10578</v>
      </c>
      <c r="I370">
        <v>263</v>
      </c>
      <c r="J370" t="s">
        <v>2637</v>
      </c>
      <c r="K370" t="s">
        <v>1929</v>
      </c>
      <c r="L370">
        <v>1</v>
      </c>
      <c r="M370" t="s">
        <v>2637</v>
      </c>
      <c r="N370">
        <v>18760000</v>
      </c>
      <c r="O370" t="s">
        <v>92</v>
      </c>
      <c r="P370" t="s">
        <v>10579</v>
      </c>
      <c r="Q370" t="s">
        <v>5614</v>
      </c>
      <c r="R370">
        <v>14</v>
      </c>
      <c r="S370">
        <v>37149020</v>
      </c>
      <c r="T370">
        <v>37149036</v>
      </c>
      <c r="U370" t="s">
        <v>10580</v>
      </c>
      <c r="V370">
        <v>2</v>
      </c>
      <c r="W370" s="2">
        <v>0</v>
      </c>
      <c r="X370" s="2">
        <v>0</v>
      </c>
      <c r="Y370" s="2">
        <v>0</v>
      </c>
      <c r="Z370" s="2">
        <v>1</v>
      </c>
      <c r="AA370" s="2">
        <v>0</v>
      </c>
      <c r="AB370" s="2">
        <v>0</v>
      </c>
      <c r="AC370" s="2">
        <v>1</v>
      </c>
      <c r="AD370" s="2">
        <v>6</v>
      </c>
      <c r="AE370" s="2">
        <v>6</v>
      </c>
      <c r="AF370" s="2">
        <v>12</v>
      </c>
      <c r="AG370" s="2">
        <v>15</v>
      </c>
      <c r="AH370" s="2">
        <v>0</v>
      </c>
      <c r="AI370" s="2">
        <v>0</v>
      </c>
      <c r="AJ370" s="2">
        <v>0</v>
      </c>
      <c r="AK370" s="2">
        <v>0</v>
      </c>
      <c r="AL370" s="2">
        <v>23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1</v>
      </c>
      <c r="BI370" s="2">
        <v>0</v>
      </c>
      <c r="BJ370" s="2">
        <v>0</v>
      </c>
      <c r="BK370" s="2">
        <v>1</v>
      </c>
      <c r="BL370" s="2">
        <v>3</v>
      </c>
      <c r="BM370" s="2">
        <v>4</v>
      </c>
      <c r="BN370" s="2">
        <v>3</v>
      </c>
      <c r="BO370" s="2">
        <v>3</v>
      </c>
      <c r="BP370" s="2">
        <v>0</v>
      </c>
      <c r="BQ370" s="2">
        <v>0</v>
      </c>
      <c r="BR370" s="2">
        <v>0</v>
      </c>
      <c r="BS370" s="2">
        <v>0</v>
      </c>
      <c r="BT370" s="2">
        <v>2</v>
      </c>
      <c r="BU370" s="2">
        <v>0</v>
      </c>
      <c r="BV370" s="2">
        <v>0</v>
      </c>
      <c r="BW370" s="2">
        <v>0</v>
      </c>
      <c r="BX370" s="2">
        <v>0</v>
      </c>
      <c r="BY370" s="2">
        <v>0</v>
      </c>
      <c r="BZ370" s="2">
        <v>0</v>
      </c>
      <c r="CA370" s="2">
        <v>0</v>
      </c>
      <c r="CB370" s="2">
        <v>0</v>
      </c>
      <c r="CC370" s="2">
        <v>0</v>
      </c>
      <c r="CD370" s="2">
        <v>0</v>
      </c>
      <c r="CE370" s="2">
        <v>0</v>
      </c>
      <c r="CF370" s="2">
        <v>0</v>
      </c>
      <c r="CG370" s="2">
        <v>0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</row>
    <row r="371" spans="1:90" x14ac:dyDescent="0.25">
      <c r="A371" t="s">
        <v>115</v>
      </c>
      <c r="B371">
        <v>20302</v>
      </c>
      <c r="C371" t="s">
        <v>691</v>
      </c>
      <c r="D371">
        <v>2</v>
      </c>
      <c r="E371">
        <v>34</v>
      </c>
      <c r="F371">
        <v>337067</v>
      </c>
      <c r="G371">
        <v>35337067</v>
      </c>
      <c r="H371" t="s">
        <v>5612</v>
      </c>
      <c r="I371">
        <v>263</v>
      </c>
      <c r="J371" t="s">
        <v>2637</v>
      </c>
      <c r="K371" t="s">
        <v>1929</v>
      </c>
      <c r="L371">
        <v>1</v>
      </c>
      <c r="M371" t="s">
        <v>2637</v>
      </c>
      <c r="N371">
        <v>18760000</v>
      </c>
      <c r="O371" t="s">
        <v>92</v>
      </c>
      <c r="P371" t="s">
        <v>5613</v>
      </c>
      <c r="Q371" t="s">
        <v>5614</v>
      </c>
      <c r="R371">
        <v>14</v>
      </c>
      <c r="S371">
        <v>37149064</v>
      </c>
      <c r="U371" t="s">
        <v>5615</v>
      </c>
      <c r="V371">
        <v>2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10</v>
      </c>
      <c r="AE371" s="2">
        <v>7</v>
      </c>
      <c r="AF371" s="2">
        <v>7</v>
      </c>
      <c r="AG371" s="2">
        <v>14</v>
      </c>
      <c r="AH371" s="2">
        <v>0</v>
      </c>
      <c r="AI371" s="2">
        <v>0</v>
      </c>
      <c r="AJ371" s="2">
        <v>0</v>
      </c>
      <c r="AK371" s="2">
        <v>0</v>
      </c>
      <c r="AL371" s="2">
        <v>18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2">
        <v>0</v>
      </c>
      <c r="BK371" s="2">
        <v>0</v>
      </c>
      <c r="BL371" s="2">
        <v>3</v>
      </c>
      <c r="BM371" s="2">
        <v>3</v>
      </c>
      <c r="BN371" s="2">
        <v>3</v>
      </c>
      <c r="BO371" s="2">
        <v>4</v>
      </c>
      <c r="BP371" s="2">
        <v>0</v>
      </c>
      <c r="BQ371" s="2">
        <v>0</v>
      </c>
      <c r="BR371" s="2">
        <v>0</v>
      </c>
      <c r="BS371" s="2">
        <v>0</v>
      </c>
      <c r="BT371" s="2">
        <v>3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2">
        <v>0</v>
      </c>
      <c r="CC371" s="2">
        <v>0</v>
      </c>
      <c r="CD371" s="2">
        <v>0</v>
      </c>
      <c r="CE371" s="2">
        <v>0</v>
      </c>
      <c r="CF371" s="2">
        <v>0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</row>
    <row r="372" spans="1:90" x14ac:dyDescent="0.25">
      <c r="A372" t="s">
        <v>115</v>
      </c>
      <c r="B372">
        <v>20302</v>
      </c>
      <c r="C372" t="s">
        <v>691</v>
      </c>
      <c r="D372">
        <v>2</v>
      </c>
      <c r="E372">
        <v>34</v>
      </c>
      <c r="F372">
        <v>560625</v>
      </c>
      <c r="G372">
        <v>35560625</v>
      </c>
      <c r="H372" t="s">
        <v>4642</v>
      </c>
      <c r="I372">
        <v>727</v>
      </c>
      <c r="J372" t="s">
        <v>1671</v>
      </c>
      <c r="K372" t="s">
        <v>1929</v>
      </c>
      <c r="L372">
        <v>1</v>
      </c>
      <c r="M372" t="s">
        <v>1671</v>
      </c>
      <c r="N372">
        <v>18775000</v>
      </c>
      <c r="O372" t="s">
        <v>162</v>
      </c>
      <c r="P372" t="s">
        <v>4643</v>
      </c>
      <c r="Q372" t="s">
        <v>4644</v>
      </c>
      <c r="R372">
        <v>14</v>
      </c>
      <c r="S372">
        <v>37641155</v>
      </c>
      <c r="U372" t="s">
        <v>4645</v>
      </c>
      <c r="V372">
        <v>2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3</v>
      </c>
      <c r="AE372" s="2">
        <v>8</v>
      </c>
      <c r="AF372" s="2">
        <v>10</v>
      </c>
      <c r="AG372" s="2">
        <v>10</v>
      </c>
      <c r="AH372" s="2">
        <v>0</v>
      </c>
      <c r="AI372" s="2">
        <v>0</v>
      </c>
      <c r="AJ372" s="2">
        <v>0</v>
      </c>
      <c r="AK372" s="2">
        <v>0</v>
      </c>
      <c r="AL372" s="2">
        <v>27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0</v>
      </c>
      <c r="BI372" s="2">
        <v>0</v>
      </c>
      <c r="BJ372" s="2">
        <v>0</v>
      </c>
      <c r="BK372" s="2">
        <v>0</v>
      </c>
      <c r="BL372" s="2">
        <v>3</v>
      </c>
      <c r="BM372" s="2">
        <v>2</v>
      </c>
      <c r="BN372" s="2">
        <v>4</v>
      </c>
      <c r="BO372" s="2">
        <v>4</v>
      </c>
      <c r="BP372" s="2">
        <v>0</v>
      </c>
      <c r="BQ372" s="2">
        <v>0</v>
      </c>
      <c r="BR372" s="2">
        <v>0</v>
      </c>
      <c r="BS372" s="2">
        <v>0</v>
      </c>
      <c r="BT372" s="2">
        <v>2</v>
      </c>
      <c r="BU372" s="2">
        <v>0</v>
      </c>
      <c r="BV372" s="2">
        <v>0</v>
      </c>
      <c r="BW372" s="2">
        <v>0</v>
      </c>
      <c r="BX372" s="2">
        <v>0</v>
      </c>
      <c r="BY372" s="2">
        <v>0</v>
      </c>
      <c r="BZ372" s="2">
        <v>0</v>
      </c>
      <c r="CA372" s="2">
        <v>0</v>
      </c>
      <c r="CB372" s="2">
        <v>0</v>
      </c>
      <c r="CC372" s="2">
        <v>0</v>
      </c>
      <c r="CD372" s="2">
        <v>0</v>
      </c>
      <c r="CE372" s="2">
        <v>0</v>
      </c>
      <c r="CF372" s="2">
        <v>0</v>
      </c>
      <c r="CG372" s="2">
        <v>0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</row>
    <row r="373" spans="1:90" x14ac:dyDescent="0.25">
      <c r="A373" t="s">
        <v>115</v>
      </c>
      <c r="B373">
        <v>20302</v>
      </c>
      <c r="C373" t="s">
        <v>691</v>
      </c>
      <c r="D373">
        <v>2</v>
      </c>
      <c r="E373">
        <v>34</v>
      </c>
      <c r="F373">
        <v>560637</v>
      </c>
      <c r="G373">
        <v>35560637</v>
      </c>
      <c r="H373" t="s">
        <v>9191</v>
      </c>
      <c r="I373">
        <v>727</v>
      </c>
      <c r="J373" t="s">
        <v>1671</v>
      </c>
      <c r="K373" t="s">
        <v>1929</v>
      </c>
      <c r="L373">
        <v>1</v>
      </c>
      <c r="M373" t="s">
        <v>1671</v>
      </c>
      <c r="N373">
        <v>18775000</v>
      </c>
      <c r="O373" t="s">
        <v>162</v>
      </c>
      <c r="P373" t="s">
        <v>9192</v>
      </c>
      <c r="Q373" t="s">
        <v>4644</v>
      </c>
      <c r="R373">
        <v>14</v>
      </c>
      <c r="S373">
        <v>37641203</v>
      </c>
      <c r="T373">
        <v>37641223</v>
      </c>
      <c r="U373" t="s">
        <v>9193</v>
      </c>
      <c r="V373">
        <v>2</v>
      </c>
      <c r="W373" s="2">
        <v>0</v>
      </c>
      <c r="X373" s="2">
        <v>0</v>
      </c>
      <c r="Y373" s="2">
        <v>0</v>
      </c>
      <c r="Z373" s="2">
        <v>0</v>
      </c>
      <c r="AA373" s="2">
        <v>1</v>
      </c>
      <c r="AB373" s="2">
        <v>2</v>
      </c>
      <c r="AC373" s="2">
        <v>4</v>
      </c>
      <c r="AD373" s="2">
        <v>4</v>
      </c>
      <c r="AE373" s="2">
        <v>14</v>
      </c>
      <c r="AF373" s="2">
        <v>22</v>
      </c>
      <c r="AG373" s="2">
        <v>26</v>
      </c>
      <c r="AH373" s="2">
        <v>0</v>
      </c>
      <c r="AI373" s="2">
        <v>0</v>
      </c>
      <c r="AJ373" s="2">
        <v>0</v>
      </c>
      <c r="AK373" s="2">
        <v>0</v>
      </c>
      <c r="AL373" s="2">
        <v>66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0</v>
      </c>
      <c r="BI373" s="2">
        <v>1</v>
      </c>
      <c r="BJ373" s="2">
        <v>2</v>
      </c>
      <c r="BK373" s="2">
        <v>3</v>
      </c>
      <c r="BL373" s="2">
        <v>3</v>
      </c>
      <c r="BM373" s="2">
        <v>6</v>
      </c>
      <c r="BN373" s="2">
        <v>7</v>
      </c>
      <c r="BO373" s="2">
        <v>7</v>
      </c>
      <c r="BP373" s="2">
        <v>0</v>
      </c>
      <c r="BQ373" s="2">
        <v>0</v>
      </c>
      <c r="BR373" s="2">
        <v>0</v>
      </c>
      <c r="BS373" s="2">
        <v>0</v>
      </c>
      <c r="BT373" s="2">
        <v>7</v>
      </c>
      <c r="BU373" s="2">
        <v>0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2">
        <v>0</v>
      </c>
      <c r="CC373" s="2">
        <v>0</v>
      </c>
      <c r="CD373" s="2">
        <v>0</v>
      </c>
      <c r="CE373" s="2">
        <v>0</v>
      </c>
      <c r="CF373" s="2">
        <v>0</v>
      </c>
      <c r="CG373" s="2">
        <v>0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</row>
    <row r="374" spans="1:90" x14ac:dyDescent="0.25">
      <c r="A374" t="s">
        <v>115</v>
      </c>
      <c r="B374">
        <v>20302</v>
      </c>
      <c r="C374" t="s">
        <v>691</v>
      </c>
      <c r="D374">
        <v>2</v>
      </c>
      <c r="E374">
        <v>34</v>
      </c>
      <c r="F374">
        <v>336816</v>
      </c>
      <c r="G374">
        <v>35336816</v>
      </c>
      <c r="H374" t="s">
        <v>15858</v>
      </c>
      <c r="I374">
        <v>263</v>
      </c>
      <c r="J374" t="s">
        <v>2637</v>
      </c>
      <c r="K374" t="s">
        <v>1929</v>
      </c>
      <c r="L374">
        <v>1</v>
      </c>
      <c r="M374" t="s">
        <v>2637</v>
      </c>
      <c r="N374">
        <v>18760000</v>
      </c>
      <c r="O374" t="s">
        <v>92</v>
      </c>
      <c r="P374" t="s">
        <v>10579</v>
      </c>
      <c r="Q374" t="s">
        <v>5614</v>
      </c>
      <c r="R374">
        <v>14</v>
      </c>
      <c r="S374">
        <v>37149040</v>
      </c>
      <c r="U374" t="s">
        <v>15859</v>
      </c>
      <c r="V374">
        <v>2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3</v>
      </c>
      <c r="AE374" s="2">
        <v>3</v>
      </c>
      <c r="AF374" s="2">
        <v>12</v>
      </c>
      <c r="AG374" s="2">
        <v>7</v>
      </c>
      <c r="AH374" s="2">
        <v>0</v>
      </c>
      <c r="AI374" s="2">
        <v>0</v>
      </c>
      <c r="AJ374" s="2">
        <v>0</v>
      </c>
      <c r="AK374" s="2">
        <v>0</v>
      </c>
      <c r="AL374" s="2">
        <v>18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0</v>
      </c>
      <c r="BI374" s="2">
        <v>0</v>
      </c>
      <c r="BJ374" s="2">
        <v>0</v>
      </c>
      <c r="BK374" s="2">
        <v>0</v>
      </c>
      <c r="BL374" s="2">
        <v>1</v>
      </c>
      <c r="BM374" s="2">
        <v>1</v>
      </c>
      <c r="BN374" s="2">
        <v>3</v>
      </c>
      <c r="BO374" s="2">
        <v>3</v>
      </c>
      <c r="BP374" s="2">
        <v>0</v>
      </c>
      <c r="BQ374" s="2">
        <v>0</v>
      </c>
      <c r="BR374" s="2">
        <v>0</v>
      </c>
      <c r="BS374" s="2">
        <v>0</v>
      </c>
      <c r="BT374" s="2">
        <v>2</v>
      </c>
      <c r="BU374" s="2">
        <v>0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2">
        <v>0</v>
      </c>
      <c r="CC374" s="2">
        <v>0</v>
      </c>
      <c r="CD374" s="2">
        <v>0</v>
      </c>
      <c r="CE374" s="2">
        <v>0</v>
      </c>
      <c r="CF374" s="2">
        <v>0</v>
      </c>
      <c r="CG374" s="2">
        <v>0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</row>
    <row r="375" spans="1:90" x14ac:dyDescent="0.25">
      <c r="A375" t="s">
        <v>115</v>
      </c>
      <c r="B375">
        <v>20302</v>
      </c>
      <c r="C375" t="s">
        <v>691</v>
      </c>
      <c r="D375">
        <v>2</v>
      </c>
      <c r="E375">
        <v>34</v>
      </c>
      <c r="F375">
        <v>336762</v>
      </c>
      <c r="G375">
        <v>35336762</v>
      </c>
      <c r="H375" t="s">
        <v>6931</v>
      </c>
      <c r="I375">
        <v>727</v>
      </c>
      <c r="J375" t="s">
        <v>1671</v>
      </c>
      <c r="K375" t="s">
        <v>1929</v>
      </c>
      <c r="L375">
        <v>1</v>
      </c>
      <c r="M375" t="s">
        <v>1671</v>
      </c>
      <c r="N375">
        <v>18775000</v>
      </c>
      <c r="O375" t="s">
        <v>162</v>
      </c>
      <c r="P375" t="s">
        <v>6932</v>
      </c>
      <c r="Q375" t="s">
        <v>353</v>
      </c>
      <c r="R375">
        <v>14</v>
      </c>
      <c r="S375">
        <v>37649543</v>
      </c>
      <c r="T375">
        <v>37649544</v>
      </c>
      <c r="U375" t="s">
        <v>6933</v>
      </c>
      <c r="V375">
        <v>2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9</v>
      </c>
      <c r="AE375" s="2">
        <v>16</v>
      </c>
      <c r="AF375" s="2">
        <v>11</v>
      </c>
      <c r="AG375" s="2">
        <v>12</v>
      </c>
      <c r="AH375" s="2">
        <v>0</v>
      </c>
      <c r="AI375" s="2">
        <v>0</v>
      </c>
      <c r="AJ375" s="2">
        <v>0</v>
      </c>
      <c r="AK375" s="2">
        <v>0</v>
      </c>
      <c r="AL375" s="2">
        <v>23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0</v>
      </c>
      <c r="BI375" s="2">
        <v>0</v>
      </c>
      <c r="BJ375" s="2">
        <v>0</v>
      </c>
      <c r="BK375" s="2">
        <v>0</v>
      </c>
      <c r="BL375" s="2">
        <v>1</v>
      </c>
      <c r="BM375" s="2">
        <v>2</v>
      </c>
      <c r="BN375" s="2">
        <v>3</v>
      </c>
      <c r="BO375" s="2">
        <v>2</v>
      </c>
      <c r="BP375" s="2">
        <v>0</v>
      </c>
      <c r="BQ375" s="2">
        <v>0</v>
      </c>
      <c r="BR375" s="2">
        <v>0</v>
      </c>
      <c r="BS375" s="2">
        <v>0</v>
      </c>
      <c r="BT375" s="2">
        <v>3</v>
      </c>
      <c r="BU375" s="2">
        <v>0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>
        <v>0</v>
      </c>
      <c r="CB375" s="2">
        <v>0</v>
      </c>
      <c r="CC375" s="2">
        <v>0</v>
      </c>
      <c r="CD375" s="2">
        <v>0</v>
      </c>
      <c r="CE375" s="2">
        <v>0</v>
      </c>
      <c r="CF375" s="2">
        <v>0</v>
      </c>
      <c r="CG375" s="2">
        <v>0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</row>
    <row r="376" spans="1:90" x14ac:dyDescent="0.25">
      <c r="A376" t="s">
        <v>115</v>
      </c>
      <c r="B376">
        <v>20302</v>
      </c>
      <c r="C376" t="s">
        <v>691</v>
      </c>
      <c r="D376">
        <v>2</v>
      </c>
      <c r="E376">
        <v>34</v>
      </c>
      <c r="F376">
        <v>336774</v>
      </c>
      <c r="G376">
        <v>35336774</v>
      </c>
      <c r="H376" t="s">
        <v>17278</v>
      </c>
      <c r="I376">
        <v>727</v>
      </c>
      <c r="J376" t="s">
        <v>1671</v>
      </c>
      <c r="K376" t="s">
        <v>1929</v>
      </c>
      <c r="L376">
        <v>1</v>
      </c>
      <c r="M376" t="s">
        <v>1671</v>
      </c>
      <c r="N376">
        <v>18775000</v>
      </c>
      <c r="O376" t="s">
        <v>162</v>
      </c>
      <c r="P376" t="s">
        <v>17279</v>
      </c>
      <c r="Q376" t="s">
        <v>353</v>
      </c>
      <c r="R376">
        <v>14</v>
      </c>
      <c r="S376">
        <v>37641367</v>
      </c>
      <c r="T376">
        <v>37641387</v>
      </c>
      <c r="U376" t="s">
        <v>17280</v>
      </c>
      <c r="V376">
        <v>2</v>
      </c>
      <c r="W376" s="2">
        <v>0</v>
      </c>
      <c r="X376" s="2">
        <v>0</v>
      </c>
      <c r="Y376" s="2">
        <v>0</v>
      </c>
      <c r="Z376" s="2">
        <v>0</v>
      </c>
      <c r="AA376" s="2">
        <v>4</v>
      </c>
      <c r="AB376" s="2">
        <v>0</v>
      </c>
      <c r="AC376" s="2">
        <v>0</v>
      </c>
      <c r="AD376" s="2">
        <v>9</v>
      </c>
      <c r="AE376" s="2">
        <v>13</v>
      </c>
      <c r="AF376" s="2">
        <v>8</v>
      </c>
      <c r="AG376" s="2">
        <v>18</v>
      </c>
      <c r="AH376" s="2">
        <v>0</v>
      </c>
      <c r="AI376" s="2">
        <v>0</v>
      </c>
      <c r="AJ376" s="2">
        <v>0</v>
      </c>
      <c r="AK376" s="2">
        <v>0</v>
      </c>
      <c r="AL376" s="2">
        <v>29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0</v>
      </c>
      <c r="BI376" s="2">
        <v>1</v>
      </c>
      <c r="BJ376" s="2">
        <v>0</v>
      </c>
      <c r="BK376" s="2">
        <v>0</v>
      </c>
      <c r="BL376" s="2">
        <v>3</v>
      </c>
      <c r="BM376" s="2">
        <v>4</v>
      </c>
      <c r="BN376" s="2">
        <v>2</v>
      </c>
      <c r="BO376" s="2">
        <v>3</v>
      </c>
      <c r="BP376" s="2">
        <v>0</v>
      </c>
      <c r="BQ376" s="2">
        <v>0</v>
      </c>
      <c r="BR376" s="2">
        <v>0</v>
      </c>
      <c r="BS376" s="2">
        <v>0</v>
      </c>
      <c r="BT376" s="2">
        <v>2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2">
        <v>0</v>
      </c>
      <c r="CC376" s="2">
        <v>0</v>
      </c>
      <c r="CD376" s="2">
        <v>0</v>
      </c>
      <c r="CE376" s="2">
        <v>0</v>
      </c>
      <c r="CF376" s="2">
        <v>0</v>
      </c>
      <c r="CG376" s="2">
        <v>0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</row>
    <row r="377" spans="1:90" x14ac:dyDescent="0.25">
      <c r="A377" t="s">
        <v>115</v>
      </c>
      <c r="B377">
        <v>20302</v>
      </c>
      <c r="C377" t="s">
        <v>691</v>
      </c>
      <c r="D377">
        <v>2</v>
      </c>
      <c r="E377">
        <v>15</v>
      </c>
      <c r="F377">
        <v>483230</v>
      </c>
      <c r="G377">
        <v>35483230</v>
      </c>
      <c r="H377" t="s">
        <v>13973</v>
      </c>
      <c r="I377">
        <v>263</v>
      </c>
      <c r="J377" t="s">
        <v>2637</v>
      </c>
      <c r="K377" t="s">
        <v>1929</v>
      </c>
      <c r="L377">
        <v>1</v>
      </c>
      <c r="M377" t="s">
        <v>2637</v>
      </c>
      <c r="N377">
        <v>18760000</v>
      </c>
      <c r="O377" t="s">
        <v>92</v>
      </c>
      <c r="P377" t="s">
        <v>11587</v>
      </c>
      <c r="Q377" t="s">
        <v>9680</v>
      </c>
      <c r="R377">
        <v>14</v>
      </c>
      <c r="S377">
        <v>37144385</v>
      </c>
      <c r="T377">
        <v>37144395</v>
      </c>
      <c r="U377" t="s">
        <v>13974</v>
      </c>
      <c r="V377">
        <v>2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12</v>
      </c>
      <c r="AP377" s="2">
        <v>0</v>
      </c>
      <c r="AQ377" s="2">
        <v>0</v>
      </c>
      <c r="AR377" s="2">
        <v>28</v>
      </c>
      <c r="AS377" s="2">
        <v>0</v>
      </c>
      <c r="AT377" s="2">
        <v>0</v>
      </c>
      <c r="AU377" s="2">
        <v>27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0</v>
      </c>
      <c r="BI377" s="2">
        <v>0</v>
      </c>
      <c r="BJ377" s="2">
        <v>0</v>
      </c>
      <c r="BK377" s="2">
        <v>0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2">
        <v>0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1</v>
      </c>
      <c r="BX377" s="2">
        <v>0</v>
      </c>
      <c r="BY377" s="2">
        <v>0</v>
      </c>
      <c r="BZ377" s="2">
        <v>2</v>
      </c>
      <c r="CA377" s="2">
        <v>0</v>
      </c>
      <c r="CB377" s="2">
        <v>0</v>
      </c>
      <c r="CC377" s="2">
        <v>3</v>
      </c>
      <c r="CD377" s="2">
        <v>0</v>
      </c>
      <c r="CE377" s="2">
        <v>0</v>
      </c>
      <c r="CF377" s="2">
        <v>0</v>
      </c>
      <c r="CG377" s="2">
        <v>0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</row>
    <row r="378" spans="1:90" x14ac:dyDescent="0.25">
      <c r="A378" t="s">
        <v>115</v>
      </c>
      <c r="B378">
        <v>20302</v>
      </c>
      <c r="C378" t="s">
        <v>691</v>
      </c>
      <c r="D378">
        <v>2</v>
      </c>
      <c r="E378">
        <v>15</v>
      </c>
      <c r="F378">
        <v>453183</v>
      </c>
      <c r="G378">
        <v>35453183</v>
      </c>
      <c r="H378" t="s">
        <v>18891</v>
      </c>
      <c r="I378">
        <v>194</v>
      </c>
      <c r="J378" t="s">
        <v>691</v>
      </c>
      <c r="K378" t="s">
        <v>6169</v>
      </c>
      <c r="L378">
        <v>1</v>
      </c>
      <c r="M378" t="s">
        <v>691</v>
      </c>
      <c r="N378">
        <v>18708857</v>
      </c>
      <c r="O378" t="s">
        <v>102</v>
      </c>
      <c r="P378" t="s">
        <v>6170</v>
      </c>
      <c r="Q378">
        <v>1050</v>
      </c>
      <c r="R378">
        <v>14</v>
      </c>
      <c r="S378">
        <v>37326878</v>
      </c>
      <c r="U378" t="s">
        <v>18892</v>
      </c>
      <c r="V378">
        <v>1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41</v>
      </c>
      <c r="AP378" s="2">
        <v>0</v>
      </c>
      <c r="AQ378" s="2">
        <v>0</v>
      </c>
      <c r="AR378" s="2">
        <v>64</v>
      </c>
      <c r="AS378" s="2">
        <v>0</v>
      </c>
      <c r="AT378" s="2">
        <v>0</v>
      </c>
      <c r="AU378" s="2">
        <v>52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0</v>
      </c>
      <c r="BI378" s="2">
        <v>0</v>
      </c>
      <c r="BJ378" s="2">
        <v>0</v>
      </c>
      <c r="BK378" s="2">
        <v>0</v>
      </c>
      <c r="BL378" s="2">
        <v>0</v>
      </c>
      <c r="BM378" s="2">
        <v>0</v>
      </c>
      <c r="BN378" s="2">
        <v>0</v>
      </c>
      <c r="BO378" s="2">
        <v>0</v>
      </c>
      <c r="BP378" s="2">
        <v>0</v>
      </c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2</v>
      </c>
      <c r="BX378" s="2">
        <v>0</v>
      </c>
      <c r="BY378" s="2">
        <v>0</v>
      </c>
      <c r="BZ378" s="2">
        <v>3</v>
      </c>
      <c r="CA378" s="2">
        <v>0</v>
      </c>
      <c r="CB378" s="2">
        <v>0</v>
      </c>
      <c r="CC378" s="2">
        <v>2</v>
      </c>
      <c r="CD378" s="2">
        <v>0</v>
      </c>
      <c r="CE378" s="2">
        <v>0</v>
      </c>
      <c r="CF378" s="2">
        <v>0</v>
      </c>
      <c r="CG378" s="2">
        <v>0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</row>
    <row r="379" spans="1:90" x14ac:dyDescent="0.25">
      <c r="A379" t="s">
        <v>115</v>
      </c>
      <c r="B379">
        <v>20302</v>
      </c>
      <c r="C379" t="s">
        <v>691</v>
      </c>
      <c r="D379">
        <v>1</v>
      </c>
      <c r="E379">
        <v>8</v>
      </c>
      <c r="F379">
        <v>905185</v>
      </c>
      <c r="G379">
        <v>35905185</v>
      </c>
      <c r="H379" t="s">
        <v>5726</v>
      </c>
      <c r="I379">
        <v>194</v>
      </c>
      <c r="J379" t="s">
        <v>691</v>
      </c>
      <c r="K379" t="s">
        <v>5727</v>
      </c>
      <c r="L379">
        <v>1</v>
      </c>
      <c r="M379" t="s">
        <v>691</v>
      </c>
      <c r="N379">
        <v>18708320</v>
      </c>
      <c r="O379" t="s">
        <v>92</v>
      </c>
      <c r="P379" t="s">
        <v>5728</v>
      </c>
      <c r="Q379">
        <v>533</v>
      </c>
      <c r="R379">
        <v>14</v>
      </c>
      <c r="S379">
        <v>37323676</v>
      </c>
      <c r="U379" t="s">
        <v>5729</v>
      </c>
      <c r="V379">
        <v>1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66</v>
      </c>
      <c r="AE379" s="2">
        <v>61</v>
      </c>
      <c r="AF379" s="2">
        <v>62</v>
      </c>
      <c r="AG379" s="2">
        <v>63</v>
      </c>
      <c r="AH379" s="2">
        <v>160</v>
      </c>
      <c r="AI379" s="2">
        <v>128</v>
      </c>
      <c r="AJ379" s="2">
        <v>93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0</v>
      </c>
      <c r="BI379" s="2">
        <v>0</v>
      </c>
      <c r="BJ379" s="2">
        <v>0</v>
      </c>
      <c r="BK379" s="2">
        <v>0</v>
      </c>
      <c r="BL379" s="2">
        <v>3</v>
      </c>
      <c r="BM379" s="2">
        <v>2</v>
      </c>
      <c r="BN379" s="2">
        <v>3</v>
      </c>
      <c r="BO379" s="2">
        <v>4</v>
      </c>
      <c r="BP379" s="2">
        <v>4</v>
      </c>
      <c r="BQ379" s="2">
        <v>5</v>
      </c>
      <c r="BR379" s="2">
        <v>4</v>
      </c>
      <c r="BS379" s="2">
        <v>0</v>
      </c>
      <c r="BT379" s="2">
        <v>0</v>
      </c>
      <c r="BU379" s="2">
        <v>0</v>
      </c>
      <c r="BV379" s="2">
        <v>0</v>
      </c>
      <c r="BW379" s="2">
        <v>0</v>
      </c>
      <c r="BX379" s="2">
        <v>0</v>
      </c>
      <c r="BY379" s="2">
        <v>0</v>
      </c>
      <c r="BZ379" s="2">
        <v>0</v>
      </c>
      <c r="CA379" s="2">
        <v>0</v>
      </c>
      <c r="CB379" s="2">
        <v>0</v>
      </c>
      <c r="CC379" s="2">
        <v>0</v>
      </c>
      <c r="CD379" s="2">
        <v>0</v>
      </c>
      <c r="CE379" s="2">
        <v>0</v>
      </c>
      <c r="CF379" s="2">
        <v>0</v>
      </c>
      <c r="CG379" s="2">
        <v>0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</row>
    <row r="380" spans="1:90" x14ac:dyDescent="0.25">
      <c r="A380" t="s">
        <v>115</v>
      </c>
      <c r="B380">
        <v>20302</v>
      </c>
      <c r="C380" t="s">
        <v>691</v>
      </c>
      <c r="D380">
        <v>1</v>
      </c>
      <c r="E380">
        <v>8</v>
      </c>
      <c r="F380">
        <v>900424</v>
      </c>
      <c r="G380">
        <v>35900424</v>
      </c>
      <c r="H380" t="s">
        <v>12132</v>
      </c>
      <c r="I380">
        <v>685</v>
      </c>
      <c r="J380" t="s">
        <v>1271</v>
      </c>
      <c r="K380" t="s">
        <v>7001</v>
      </c>
      <c r="L380">
        <v>1</v>
      </c>
      <c r="M380" t="s">
        <v>1271</v>
      </c>
      <c r="N380">
        <v>18740000</v>
      </c>
      <c r="O380" t="s">
        <v>92</v>
      </c>
      <c r="P380" t="s">
        <v>6582</v>
      </c>
      <c r="Q380">
        <v>661</v>
      </c>
      <c r="R380">
        <v>14</v>
      </c>
      <c r="S380">
        <v>37621444</v>
      </c>
      <c r="T380">
        <v>37621818</v>
      </c>
      <c r="U380" t="s">
        <v>12133</v>
      </c>
      <c r="V380">
        <v>1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92</v>
      </c>
      <c r="AE380" s="2">
        <v>58</v>
      </c>
      <c r="AF380" s="2">
        <v>46</v>
      </c>
      <c r="AG380" s="2">
        <v>71</v>
      </c>
      <c r="AH380" s="2">
        <v>63</v>
      </c>
      <c r="AI380" s="2">
        <v>86</v>
      </c>
      <c r="AJ380" s="2">
        <v>64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190</v>
      </c>
      <c r="BD380" s="2">
        <v>0</v>
      </c>
      <c r="BE380" s="2">
        <v>0</v>
      </c>
      <c r="BF380" s="2">
        <v>0</v>
      </c>
      <c r="BG380" s="2">
        <v>0</v>
      </c>
      <c r="BH380" s="2">
        <v>0</v>
      </c>
      <c r="BI380" s="2">
        <v>0</v>
      </c>
      <c r="BJ380" s="2">
        <v>0</v>
      </c>
      <c r="BK380" s="2">
        <v>0</v>
      </c>
      <c r="BL380" s="2">
        <v>4</v>
      </c>
      <c r="BM380" s="2">
        <v>2</v>
      </c>
      <c r="BN380" s="2">
        <v>2</v>
      </c>
      <c r="BO380" s="2">
        <v>2</v>
      </c>
      <c r="BP380" s="2">
        <v>2</v>
      </c>
      <c r="BQ380" s="2">
        <v>3</v>
      </c>
      <c r="BR380" s="2">
        <v>2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2">
        <v>0</v>
      </c>
      <c r="CC380" s="2">
        <v>0</v>
      </c>
      <c r="CD380" s="2">
        <v>0</v>
      </c>
      <c r="CE380" s="2">
        <v>0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10</v>
      </c>
      <c r="CL380" s="2">
        <v>0</v>
      </c>
    </row>
    <row r="381" spans="1:90" x14ac:dyDescent="0.25">
      <c r="A381" t="s">
        <v>115</v>
      </c>
      <c r="B381">
        <v>20302</v>
      </c>
      <c r="C381" t="s">
        <v>691</v>
      </c>
      <c r="D381">
        <v>1</v>
      </c>
      <c r="E381">
        <v>8</v>
      </c>
      <c r="F381">
        <v>45226</v>
      </c>
      <c r="G381">
        <v>35045226</v>
      </c>
      <c r="H381" t="s">
        <v>5878</v>
      </c>
      <c r="I381">
        <v>194</v>
      </c>
      <c r="J381" t="s">
        <v>691</v>
      </c>
      <c r="K381" t="s">
        <v>5879</v>
      </c>
      <c r="L381">
        <v>1</v>
      </c>
      <c r="M381" t="s">
        <v>691</v>
      </c>
      <c r="N381">
        <v>18702000</v>
      </c>
      <c r="O381" t="s">
        <v>102</v>
      </c>
      <c r="P381" t="s">
        <v>5880</v>
      </c>
      <c r="Q381">
        <v>1211</v>
      </c>
      <c r="R381">
        <v>14</v>
      </c>
      <c r="S381">
        <v>37323606</v>
      </c>
      <c r="T381">
        <v>37337383</v>
      </c>
      <c r="U381" t="s">
        <v>5881</v>
      </c>
      <c r="V381">
        <v>1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167</v>
      </c>
      <c r="AE381" s="2">
        <v>130</v>
      </c>
      <c r="AF381" s="2">
        <v>123</v>
      </c>
      <c r="AG381" s="2">
        <v>125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0</v>
      </c>
      <c r="BI381" s="2">
        <v>0</v>
      </c>
      <c r="BJ381" s="2">
        <v>0</v>
      </c>
      <c r="BK381" s="2">
        <v>0</v>
      </c>
      <c r="BL381" s="2">
        <v>11</v>
      </c>
      <c r="BM381" s="2">
        <v>8</v>
      </c>
      <c r="BN381" s="2">
        <v>8</v>
      </c>
      <c r="BO381" s="2">
        <v>5</v>
      </c>
      <c r="BP381" s="2">
        <v>0</v>
      </c>
      <c r="BQ381" s="2">
        <v>0</v>
      </c>
      <c r="BR381" s="2">
        <v>0</v>
      </c>
      <c r="BS381" s="2">
        <v>0</v>
      </c>
      <c r="BT381" s="2">
        <v>0</v>
      </c>
      <c r="BU381" s="2">
        <v>0</v>
      </c>
      <c r="BV381" s="2">
        <v>0</v>
      </c>
      <c r="BW381" s="2">
        <v>0</v>
      </c>
      <c r="BX381" s="2">
        <v>0</v>
      </c>
      <c r="BY381" s="2">
        <v>0</v>
      </c>
      <c r="BZ381" s="2">
        <v>0</v>
      </c>
      <c r="CA381" s="2">
        <v>0</v>
      </c>
      <c r="CB381" s="2">
        <v>0</v>
      </c>
      <c r="CC381" s="2">
        <v>0</v>
      </c>
      <c r="CD381" s="2">
        <v>0</v>
      </c>
      <c r="CE381" s="2">
        <v>0</v>
      </c>
      <c r="CF381" s="2">
        <v>0</v>
      </c>
      <c r="CG381" s="2">
        <v>0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</row>
    <row r="382" spans="1:90" x14ac:dyDescent="0.25">
      <c r="A382" t="s">
        <v>115</v>
      </c>
      <c r="B382">
        <v>20302</v>
      </c>
      <c r="C382" t="s">
        <v>691</v>
      </c>
      <c r="D382">
        <v>1</v>
      </c>
      <c r="E382">
        <v>8</v>
      </c>
      <c r="F382">
        <v>914484</v>
      </c>
      <c r="G382">
        <v>35914484</v>
      </c>
      <c r="H382" t="s">
        <v>16023</v>
      </c>
      <c r="I382">
        <v>194</v>
      </c>
      <c r="J382" t="s">
        <v>691</v>
      </c>
      <c r="K382" t="s">
        <v>16024</v>
      </c>
      <c r="L382">
        <v>1</v>
      </c>
      <c r="M382" t="s">
        <v>691</v>
      </c>
      <c r="N382">
        <v>18702364</v>
      </c>
      <c r="O382" t="s">
        <v>92</v>
      </c>
      <c r="P382" t="s">
        <v>16025</v>
      </c>
      <c r="Q382">
        <v>950</v>
      </c>
      <c r="R382">
        <v>14</v>
      </c>
      <c r="S382">
        <v>37321777</v>
      </c>
      <c r="U382" t="s">
        <v>16026</v>
      </c>
      <c r="V382">
        <v>1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43</v>
      </c>
      <c r="AE382" s="2">
        <v>32</v>
      </c>
      <c r="AF382" s="2">
        <v>25</v>
      </c>
      <c r="AG382" s="2">
        <v>20</v>
      </c>
      <c r="AH382" s="2">
        <v>29</v>
      </c>
      <c r="AI382" s="2">
        <v>27</v>
      </c>
      <c r="AJ382" s="2">
        <v>17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189</v>
      </c>
      <c r="BD382" s="2">
        <v>0</v>
      </c>
      <c r="BE382" s="2">
        <v>0</v>
      </c>
      <c r="BF382" s="2">
        <v>0</v>
      </c>
      <c r="BG382" s="2">
        <v>0</v>
      </c>
      <c r="BH382" s="2">
        <v>0</v>
      </c>
      <c r="BI382" s="2">
        <v>0</v>
      </c>
      <c r="BJ382" s="2">
        <v>0</v>
      </c>
      <c r="BK382" s="2">
        <v>0</v>
      </c>
      <c r="BL382" s="2">
        <v>3</v>
      </c>
      <c r="BM382" s="2">
        <v>1</v>
      </c>
      <c r="BN382" s="2">
        <v>1</v>
      </c>
      <c r="BO382" s="2">
        <v>1</v>
      </c>
      <c r="BP382" s="2">
        <v>2</v>
      </c>
      <c r="BQ382" s="2">
        <v>1</v>
      </c>
      <c r="BR382" s="2">
        <v>1</v>
      </c>
      <c r="BS382" s="2">
        <v>0</v>
      </c>
      <c r="BT382" s="2">
        <v>0</v>
      </c>
      <c r="BU382" s="2">
        <v>0</v>
      </c>
      <c r="BV382" s="2">
        <v>0</v>
      </c>
      <c r="BW382" s="2">
        <v>0</v>
      </c>
      <c r="BX382" s="2">
        <v>0</v>
      </c>
      <c r="BY382" s="2">
        <v>0</v>
      </c>
      <c r="BZ382" s="2">
        <v>0</v>
      </c>
      <c r="CA382" s="2">
        <v>0</v>
      </c>
      <c r="CB382" s="2">
        <v>0</v>
      </c>
      <c r="CC382" s="2">
        <v>0</v>
      </c>
      <c r="CD382" s="2">
        <v>0</v>
      </c>
      <c r="CE382" s="2">
        <v>0</v>
      </c>
      <c r="CF382" s="2">
        <v>0</v>
      </c>
      <c r="CG382" s="2">
        <v>0</v>
      </c>
      <c r="CH382" s="2">
        <v>0</v>
      </c>
      <c r="CI382" s="2">
        <v>0</v>
      </c>
      <c r="CJ382" s="2">
        <v>0</v>
      </c>
      <c r="CK382" s="2">
        <v>11</v>
      </c>
      <c r="CL382" s="2">
        <v>0</v>
      </c>
    </row>
    <row r="383" spans="1:90" x14ac:dyDescent="0.25">
      <c r="A383" t="s">
        <v>115</v>
      </c>
      <c r="B383">
        <v>20302</v>
      </c>
      <c r="C383" t="s">
        <v>691</v>
      </c>
      <c r="D383">
        <v>1</v>
      </c>
      <c r="E383">
        <v>8</v>
      </c>
      <c r="F383">
        <v>910119</v>
      </c>
      <c r="G383">
        <v>35910119</v>
      </c>
      <c r="H383" t="s">
        <v>17131</v>
      </c>
      <c r="I383">
        <v>685</v>
      </c>
      <c r="J383" t="s">
        <v>1271</v>
      </c>
      <c r="K383" t="s">
        <v>91</v>
      </c>
      <c r="L383">
        <v>1</v>
      </c>
      <c r="M383" t="s">
        <v>1271</v>
      </c>
      <c r="N383">
        <v>18740000</v>
      </c>
      <c r="O383" t="s">
        <v>92</v>
      </c>
      <c r="P383" t="s">
        <v>17132</v>
      </c>
      <c r="Q383">
        <v>115</v>
      </c>
      <c r="R383">
        <v>14</v>
      </c>
      <c r="S383">
        <v>37622333</v>
      </c>
      <c r="T383">
        <v>37622481</v>
      </c>
      <c r="U383" t="s">
        <v>17133</v>
      </c>
      <c r="V383">
        <v>1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64</v>
      </c>
      <c r="AE383" s="2">
        <v>67</v>
      </c>
      <c r="AF383" s="2">
        <v>59</v>
      </c>
      <c r="AG383" s="2">
        <v>82</v>
      </c>
      <c r="AH383" s="2">
        <v>79</v>
      </c>
      <c r="AI383" s="2">
        <v>74</v>
      </c>
      <c r="AJ383" s="2">
        <v>61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60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102</v>
      </c>
      <c r="BD383" s="2">
        <v>0</v>
      </c>
      <c r="BE383" s="2">
        <v>0</v>
      </c>
      <c r="BF383" s="2">
        <v>0</v>
      </c>
      <c r="BG383" s="2">
        <v>0</v>
      </c>
      <c r="BH383" s="2">
        <v>0</v>
      </c>
      <c r="BI383" s="2">
        <v>0</v>
      </c>
      <c r="BJ383" s="2">
        <v>0</v>
      </c>
      <c r="BK383" s="2">
        <v>0</v>
      </c>
      <c r="BL383" s="2">
        <v>2</v>
      </c>
      <c r="BM383" s="2">
        <v>3</v>
      </c>
      <c r="BN383" s="2">
        <v>3</v>
      </c>
      <c r="BO383" s="2">
        <v>4</v>
      </c>
      <c r="BP383" s="2">
        <v>3</v>
      </c>
      <c r="BQ383" s="2">
        <v>3</v>
      </c>
      <c r="BR383" s="2">
        <v>2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3</v>
      </c>
      <c r="CA383" s="2">
        <v>0</v>
      </c>
      <c r="CB383" s="2">
        <v>0</v>
      </c>
      <c r="CC383" s="2">
        <v>0</v>
      </c>
      <c r="CD383" s="2">
        <v>0</v>
      </c>
      <c r="CE383" s="2">
        <v>0</v>
      </c>
      <c r="CF383" s="2">
        <v>0</v>
      </c>
      <c r="CG383" s="2">
        <v>0</v>
      </c>
      <c r="CH383" s="2">
        <v>0</v>
      </c>
      <c r="CI383" s="2">
        <v>0</v>
      </c>
      <c r="CJ383" s="2">
        <v>0</v>
      </c>
      <c r="CK383" s="2">
        <v>7</v>
      </c>
      <c r="CL383" s="2">
        <v>0</v>
      </c>
    </row>
    <row r="384" spans="1:90" x14ac:dyDescent="0.25">
      <c r="A384" t="s">
        <v>115</v>
      </c>
      <c r="B384">
        <v>20302</v>
      </c>
      <c r="C384" t="s">
        <v>691</v>
      </c>
      <c r="D384">
        <v>1</v>
      </c>
      <c r="E384">
        <v>8</v>
      </c>
      <c r="F384">
        <v>14497</v>
      </c>
      <c r="G384">
        <v>35014497</v>
      </c>
      <c r="H384" t="s">
        <v>16301</v>
      </c>
      <c r="I384">
        <v>194</v>
      </c>
      <c r="J384" t="s">
        <v>691</v>
      </c>
      <c r="K384" t="s">
        <v>91</v>
      </c>
      <c r="L384">
        <v>1</v>
      </c>
      <c r="M384" t="s">
        <v>691</v>
      </c>
      <c r="N384">
        <v>18705000</v>
      </c>
      <c r="O384" t="s">
        <v>102</v>
      </c>
      <c r="P384" t="s">
        <v>16302</v>
      </c>
      <c r="Q384">
        <v>871</v>
      </c>
      <c r="R384">
        <v>14</v>
      </c>
      <c r="S384">
        <v>37320171</v>
      </c>
      <c r="T384">
        <v>37325001</v>
      </c>
      <c r="U384" t="s">
        <v>16303</v>
      </c>
      <c r="V384">
        <v>1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51</v>
      </c>
      <c r="AE384" s="2">
        <v>61</v>
      </c>
      <c r="AF384" s="2">
        <v>95</v>
      </c>
      <c r="AG384" s="2">
        <v>104</v>
      </c>
      <c r="AH384" s="2">
        <v>154</v>
      </c>
      <c r="AI384" s="2">
        <v>111</v>
      </c>
      <c r="AJ384" s="2">
        <v>120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197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140</v>
      </c>
      <c r="BD384" s="2">
        <v>6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0</v>
      </c>
      <c r="BK384" s="2">
        <v>0</v>
      </c>
      <c r="BL384" s="2">
        <v>3</v>
      </c>
      <c r="BM384" s="2">
        <v>4</v>
      </c>
      <c r="BN384" s="2">
        <v>5</v>
      </c>
      <c r="BO384" s="2">
        <v>6</v>
      </c>
      <c r="BP384" s="2">
        <v>6</v>
      </c>
      <c r="BQ384" s="2">
        <v>5</v>
      </c>
      <c r="BR384" s="2">
        <v>5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2">
        <v>0</v>
      </c>
      <c r="CC384" s="2">
        <v>6</v>
      </c>
      <c r="CD384" s="2">
        <v>0</v>
      </c>
      <c r="CE384" s="2">
        <v>0</v>
      </c>
      <c r="CF384" s="2">
        <v>0</v>
      </c>
      <c r="CG384" s="2">
        <v>0</v>
      </c>
      <c r="CH384" s="2">
        <v>0</v>
      </c>
      <c r="CI384" s="2">
        <v>0</v>
      </c>
      <c r="CJ384" s="2">
        <v>0</v>
      </c>
      <c r="CK384" s="2">
        <v>8</v>
      </c>
      <c r="CL384" s="2">
        <v>2</v>
      </c>
    </row>
    <row r="385" spans="1:90" x14ac:dyDescent="0.25">
      <c r="A385" t="s">
        <v>115</v>
      </c>
      <c r="B385">
        <v>20302</v>
      </c>
      <c r="C385" t="s">
        <v>691</v>
      </c>
      <c r="D385">
        <v>1</v>
      </c>
      <c r="E385">
        <v>8</v>
      </c>
      <c r="F385">
        <v>14485</v>
      </c>
      <c r="G385">
        <v>35014485</v>
      </c>
      <c r="H385" t="s">
        <v>9270</v>
      </c>
      <c r="I385">
        <v>366</v>
      </c>
      <c r="J385" t="s">
        <v>5722</v>
      </c>
      <c r="K385" t="s">
        <v>91</v>
      </c>
      <c r="L385">
        <v>1</v>
      </c>
      <c r="M385" t="s">
        <v>5722</v>
      </c>
      <c r="N385">
        <v>18730000</v>
      </c>
      <c r="O385" t="s">
        <v>92</v>
      </c>
      <c r="P385" t="s">
        <v>9271</v>
      </c>
      <c r="Q385">
        <v>1045</v>
      </c>
      <c r="R385">
        <v>14</v>
      </c>
      <c r="S385">
        <v>37611447</v>
      </c>
      <c r="T385">
        <v>37612411</v>
      </c>
      <c r="U385" t="s">
        <v>9272</v>
      </c>
      <c r="V385">
        <v>1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127</v>
      </c>
      <c r="AE385" s="2">
        <v>127</v>
      </c>
      <c r="AF385" s="2">
        <v>97</v>
      </c>
      <c r="AG385" s="2">
        <v>96</v>
      </c>
      <c r="AH385" s="2">
        <v>124</v>
      </c>
      <c r="AI385" s="2">
        <v>123</v>
      </c>
      <c r="AJ385" s="2">
        <v>64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134</v>
      </c>
      <c r="BD385" s="2">
        <v>0</v>
      </c>
      <c r="BE385" s="2">
        <v>0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4</v>
      </c>
      <c r="BM385" s="2">
        <v>5</v>
      </c>
      <c r="BN385" s="2">
        <v>4</v>
      </c>
      <c r="BO385" s="2">
        <v>4</v>
      </c>
      <c r="BP385" s="2">
        <v>6</v>
      </c>
      <c r="BQ385" s="2">
        <v>6</v>
      </c>
      <c r="BR385" s="2">
        <v>2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2">
        <v>0</v>
      </c>
      <c r="CC385" s="2">
        <v>0</v>
      </c>
      <c r="CD385" s="2">
        <v>0</v>
      </c>
      <c r="CE385" s="2">
        <v>0</v>
      </c>
      <c r="CF385" s="2">
        <v>0</v>
      </c>
      <c r="CG385" s="2">
        <v>0</v>
      </c>
      <c r="CH385" s="2">
        <v>0</v>
      </c>
      <c r="CI385" s="2">
        <v>0</v>
      </c>
      <c r="CJ385" s="2">
        <v>0</v>
      </c>
      <c r="CK385" s="2">
        <v>5</v>
      </c>
      <c r="CL385" s="2">
        <v>0</v>
      </c>
    </row>
    <row r="386" spans="1:90" x14ac:dyDescent="0.25">
      <c r="A386" t="s">
        <v>115</v>
      </c>
      <c r="B386">
        <v>20302</v>
      </c>
      <c r="C386" t="s">
        <v>691</v>
      </c>
      <c r="D386">
        <v>1</v>
      </c>
      <c r="E386">
        <v>8</v>
      </c>
      <c r="F386">
        <v>14588</v>
      </c>
      <c r="G386">
        <v>35014588</v>
      </c>
      <c r="H386" t="s">
        <v>12683</v>
      </c>
      <c r="I386">
        <v>194</v>
      </c>
      <c r="J386" t="s">
        <v>691</v>
      </c>
      <c r="K386" t="s">
        <v>12684</v>
      </c>
      <c r="L386">
        <v>1</v>
      </c>
      <c r="M386" t="s">
        <v>691</v>
      </c>
      <c r="N386">
        <v>18704410</v>
      </c>
      <c r="O386" t="s">
        <v>92</v>
      </c>
      <c r="P386" t="s">
        <v>12685</v>
      </c>
      <c r="Q386">
        <v>333</v>
      </c>
      <c r="R386">
        <v>14</v>
      </c>
      <c r="S386">
        <v>37320677</v>
      </c>
      <c r="T386">
        <v>37324401</v>
      </c>
      <c r="U386" t="s">
        <v>12686</v>
      </c>
      <c r="V386">
        <v>1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101</v>
      </c>
      <c r="AE386" s="2">
        <v>110</v>
      </c>
      <c r="AF386" s="2">
        <v>111</v>
      </c>
      <c r="AG386" s="2">
        <v>97</v>
      </c>
      <c r="AH386" s="2">
        <v>75</v>
      </c>
      <c r="AI386" s="2">
        <v>97</v>
      </c>
      <c r="AJ386" s="2">
        <v>52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20</v>
      </c>
      <c r="BD386" s="2">
        <v>0</v>
      </c>
      <c r="BE386" s="2">
        <v>0</v>
      </c>
      <c r="BF386" s="2">
        <v>0</v>
      </c>
      <c r="BG386" s="2">
        <v>0</v>
      </c>
      <c r="BH386" s="2">
        <v>0</v>
      </c>
      <c r="BI386" s="2">
        <v>0</v>
      </c>
      <c r="BJ386" s="2">
        <v>0</v>
      </c>
      <c r="BK386" s="2">
        <v>0</v>
      </c>
      <c r="BL386" s="2">
        <v>4</v>
      </c>
      <c r="BM386" s="2">
        <v>5</v>
      </c>
      <c r="BN386" s="2">
        <v>5</v>
      </c>
      <c r="BO386" s="2">
        <v>4</v>
      </c>
      <c r="BP386" s="2">
        <v>3</v>
      </c>
      <c r="BQ386" s="2">
        <v>3</v>
      </c>
      <c r="BR386" s="2">
        <v>2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2">
        <v>0</v>
      </c>
      <c r="CC386" s="2">
        <v>0</v>
      </c>
      <c r="CD386" s="2">
        <v>0</v>
      </c>
      <c r="CE386" s="2">
        <v>0</v>
      </c>
      <c r="CF386" s="2">
        <v>0</v>
      </c>
      <c r="CG386" s="2">
        <v>0</v>
      </c>
      <c r="CH386" s="2">
        <v>0</v>
      </c>
      <c r="CI386" s="2">
        <v>0</v>
      </c>
      <c r="CJ386" s="2">
        <v>0</v>
      </c>
      <c r="CK386" s="2">
        <v>1</v>
      </c>
      <c r="CL386" s="2">
        <v>0</v>
      </c>
    </row>
    <row r="387" spans="1:90" x14ac:dyDescent="0.25">
      <c r="A387" t="s">
        <v>115</v>
      </c>
      <c r="B387">
        <v>20302</v>
      </c>
      <c r="C387" t="s">
        <v>691</v>
      </c>
      <c r="D387">
        <v>1</v>
      </c>
      <c r="E387">
        <v>8</v>
      </c>
      <c r="F387">
        <v>49888</v>
      </c>
      <c r="G387">
        <v>35049888</v>
      </c>
      <c r="H387" t="s">
        <v>9146</v>
      </c>
      <c r="I387">
        <v>685</v>
      </c>
      <c r="J387" t="s">
        <v>1271</v>
      </c>
      <c r="K387" t="s">
        <v>9147</v>
      </c>
      <c r="L387">
        <v>1</v>
      </c>
      <c r="M387" t="s">
        <v>1271</v>
      </c>
      <c r="N387">
        <v>18740000</v>
      </c>
      <c r="O387" t="s">
        <v>92</v>
      </c>
      <c r="P387" t="s">
        <v>9148</v>
      </c>
      <c r="Q387" t="s">
        <v>127</v>
      </c>
      <c r="R387">
        <v>14</v>
      </c>
      <c r="S387">
        <v>37622029</v>
      </c>
      <c r="T387">
        <v>37622122</v>
      </c>
      <c r="U387" t="s">
        <v>9149</v>
      </c>
      <c r="V387">
        <v>1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21</v>
      </c>
      <c r="AE387" s="2">
        <v>14</v>
      </c>
      <c r="AF387" s="2">
        <v>4</v>
      </c>
      <c r="AG387" s="2">
        <v>11</v>
      </c>
      <c r="AH387" s="2">
        <v>14</v>
      </c>
      <c r="AI387" s="2">
        <v>18</v>
      </c>
      <c r="AJ387" s="2">
        <v>12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90</v>
      </c>
      <c r="BD387" s="2">
        <v>0</v>
      </c>
      <c r="BE387" s="2">
        <v>0</v>
      </c>
      <c r="BF387" s="2">
        <v>0</v>
      </c>
      <c r="BG387" s="2">
        <v>0</v>
      </c>
      <c r="BH387" s="2">
        <v>0</v>
      </c>
      <c r="BI387" s="2">
        <v>0</v>
      </c>
      <c r="BJ387" s="2">
        <v>0</v>
      </c>
      <c r="BK387" s="2">
        <v>0</v>
      </c>
      <c r="BL387" s="2">
        <v>1</v>
      </c>
      <c r="BM387" s="2">
        <v>2</v>
      </c>
      <c r="BN387" s="2">
        <v>1</v>
      </c>
      <c r="BO387" s="2">
        <v>1</v>
      </c>
      <c r="BP387" s="2">
        <v>1</v>
      </c>
      <c r="BQ387" s="2">
        <v>2</v>
      </c>
      <c r="BR387" s="2">
        <v>1</v>
      </c>
      <c r="BS387" s="2">
        <v>0</v>
      </c>
      <c r="BT387" s="2">
        <v>0</v>
      </c>
      <c r="BU387" s="2">
        <v>0</v>
      </c>
      <c r="BV387" s="2">
        <v>0</v>
      </c>
      <c r="BW387" s="2">
        <v>0</v>
      </c>
      <c r="BX387" s="2">
        <v>0</v>
      </c>
      <c r="BY387" s="2">
        <v>0</v>
      </c>
      <c r="BZ387" s="2">
        <v>0</v>
      </c>
      <c r="CA387" s="2">
        <v>0</v>
      </c>
      <c r="CB387" s="2">
        <v>0</v>
      </c>
      <c r="CC387" s="2">
        <v>0</v>
      </c>
      <c r="CD387" s="2">
        <v>0</v>
      </c>
      <c r="CE387" s="2">
        <v>0</v>
      </c>
      <c r="CF387" s="2">
        <v>0</v>
      </c>
      <c r="CG387" s="2">
        <v>0</v>
      </c>
      <c r="CH387" s="2">
        <v>0</v>
      </c>
      <c r="CI387" s="2">
        <v>0</v>
      </c>
      <c r="CJ387" s="2">
        <v>0</v>
      </c>
      <c r="CK387" s="2">
        <v>7</v>
      </c>
      <c r="CL387" s="2">
        <v>0</v>
      </c>
    </row>
    <row r="388" spans="1:90" x14ac:dyDescent="0.25">
      <c r="A388" t="s">
        <v>115</v>
      </c>
      <c r="B388">
        <v>20302</v>
      </c>
      <c r="C388" t="s">
        <v>691</v>
      </c>
      <c r="D388">
        <v>1</v>
      </c>
      <c r="E388">
        <v>8</v>
      </c>
      <c r="F388">
        <v>14527</v>
      </c>
      <c r="G388">
        <v>35014527</v>
      </c>
      <c r="H388" t="s">
        <v>13543</v>
      </c>
      <c r="I388">
        <v>263</v>
      </c>
      <c r="J388" t="s">
        <v>2637</v>
      </c>
      <c r="K388" t="s">
        <v>603</v>
      </c>
      <c r="L388">
        <v>1</v>
      </c>
      <c r="M388" t="s">
        <v>2637</v>
      </c>
      <c r="N388">
        <v>18760000</v>
      </c>
      <c r="O388" t="s">
        <v>92</v>
      </c>
      <c r="P388" t="s">
        <v>13544</v>
      </c>
      <c r="Q388">
        <v>2</v>
      </c>
      <c r="R388">
        <v>14</v>
      </c>
      <c r="S388">
        <v>37141272</v>
      </c>
      <c r="T388">
        <v>37141435</v>
      </c>
      <c r="U388" t="s">
        <v>13545</v>
      </c>
      <c r="V388">
        <v>1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139</v>
      </c>
      <c r="AE388" s="2">
        <v>140</v>
      </c>
      <c r="AF388" s="2">
        <v>157</v>
      </c>
      <c r="AG388" s="2">
        <v>178</v>
      </c>
      <c r="AH388" s="2">
        <v>157</v>
      </c>
      <c r="AI388" s="2">
        <v>171</v>
      </c>
      <c r="AJ388" s="2">
        <v>128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40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169</v>
      </c>
      <c r="BD388" s="2">
        <v>12</v>
      </c>
      <c r="BE388" s="2">
        <v>0</v>
      </c>
      <c r="BF388" s="2">
        <v>0</v>
      </c>
      <c r="BG388" s="2">
        <v>0</v>
      </c>
      <c r="BH388" s="2">
        <v>0</v>
      </c>
      <c r="BI388" s="2">
        <v>0</v>
      </c>
      <c r="BJ388" s="2">
        <v>0</v>
      </c>
      <c r="BK388" s="2">
        <v>0</v>
      </c>
      <c r="BL388" s="2">
        <v>8</v>
      </c>
      <c r="BM388" s="2">
        <v>6</v>
      </c>
      <c r="BN388" s="2">
        <v>6</v>
      </c>
      <c r="BO388" s="2">
        <v>5</v>
      </c>
      <c r="BP388" s="2">
        <v>7</v>
      </c>
      <c r="BQ388" s="2">
        <v>6</v>
      </c>
      <c r="BR388" s="2">
        <v>6</v>
      </c>
      <c r="BS388" s="2">
        <v>0</v>
      </c>
      <c r="BT388" s="2">
        <v>0</v>
      </c>
      <c r="BU388" s="2">
        <v>0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2">
        <v>0</v>
      </c>
      <c r="CC388" s="2">
        <v>1</v>
      </c>
      <c r="CD388" s="2">
        <v>0</v>
      </c>
      <c r="CE388" s="2">
        <v>0</v>
      </c>
      <c r="CF388" s="2">
        <v>0</v>
      </c>
      <c r="CG388" s="2">
        <v>0</v>
      </c>
      <c r="CH388" s="2">
        <v>0</v>
      </c>
      <c r="CI388" s="2">
        <v>0</v>
      </c>
      <c r="CJ388" s="2">
        <v>0</v>
      </c>
      <c r="CK388" s="2">
        <v>10</v>
      </c>
      <c r="CL388" s="2">
        <v>3</v>
      </c>
    </row>
    <row r="389" spans="1:90" x14ac:dyDescent="0.25">
      <c r="A389" t="s">
        <v>115</v>
      </c>
      <c r="B389">
        <v>20302</v>
      </c>
      <c r="C389" t="s">
        <v>691</v>
      </c>
      <c r="D389">
        <v>1</v>
      </c>
      <c r="E389">
        <v>8</v>
      </c>
      <c r="F389">
        <v>14540</v>
      </c>
      <c r="G389">
        <v>35014540</v>
      </c>
      <c r="H389" t="s">
        <v>7692</v>
      </c>
      <c r="I389">
        <v>685</v>
      </c>
      <c r="J389" t="s">
        <v>1271</v>
      </c>
      <c r="K389" t="s">
        <v>91</v>
      </c>
      <c r="L389">
        <v>1</v>
      </c>
      <c r="M389" t="s">
        <v>1271</v>
      </c>
      <c r="N389">
        <v>18740000</v>
      </c>
      <c r="O389" t="s">
        <v>92</v>
      </c>
      <c r="P389" t="s">
        <v>7693</v>
      </c>
      <c r="Q389">
        <v>559</v>
      </c>
      <c r="R389">
        <v>14</v>
      </c>
      <c r="S389">
        <v>37621105</v>
      </c>
      <c r="T389">
        <v>37621603</v>
      </c>
      <c r="U389" t="s">
        <v>7694</v>
      </c>
      <c r="V389">
        <v>1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75</v>
      </c>
      <c r="AE389" s="2">
        <v>44</v>
      </c>
      <c r="AF389" s="2">
        <v>39</v>
      </c>
      <c r="AG389" s="2">
        <v>85</v>
      </c>
      <c r="AH389" s="2">
        <v>79</v>
      </c>
      <c r="AI389" s="2">
        <v>88</v>
      </c>
      <c r="AJ389" s="2">
        <v>79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55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403</v>
      </c>
      <c r="BD389" s="2">
        <v>7</v>
      </c>
      <c r="BE389" s="2">
        <v>0</v>
      </c>
      <c r="BF389" s="2">
        <v>0</v>
      </c>
      <c r="BG389" s="2">
        <v>0</v>
      </c>
      <c r="BH389" s="2">
        <v>0</v>
      </c>
      <c r="BI389" s="2">
        <v>0</v>
      </c>
      <c r="BJ389" s="2">
        <v>0</v>
      </c>
      <c r="BK389" s="2">
        <v>0</v>
      </c>
      <c r="BL389" s="2">
        <v>5</v>
      </c>
      <c r="BM389" s="2">
        <v>3</v>
      </c>
      <c r="BN389" s="2">
        <v>3</v>
      </c>
      <c r="BO389" s="2">
        <v>3</v>
      </c>
      <c r="BP389" s="2">
        <v>3</v>
      </c>
      <c r="BQ389" s="2">
        <v>4</v>
      </c>
      <c r="BR389" s="2">
        <v>3</v>
      </c>
      <c r="BS389" s="2">
        <v>0</v>
      </c>
      <c r="BT389" s="2">
        <v>0</v>
      </c>
      <c r="BU389" s="2">
        <v>0</v>
      </c>
      <c r="BV389" s="2">
        <v>0</v>
      </c>
      <c r="BW389" s="2">
        <v>0</v>
      </c>
      <c r="BX389" s="2">
        <v>0</v>
      </c>
      <c r="BY389" s="2">
        <v>0</v>
      </c>
      <c r="BZ389" s="2">
        <v>0</v>
      </c>
      <c r="CA389" s="2">
        <v>0</v>
      </c>
      <c r="CB389" s="2">
        <v>0</v>
      </c>
      <c r="CC389" s="2">
        <v>4</v>
      </c>
      <c r="CD389" s="2">
        <v>0</v>
      </c>
      <c r="CE389" s="2">
        <v>0</v>
      </c>
      <c r="CF389" s="2">
        <v>0</v>
      </c>
      <c r="CG389" s="2">
        <v>0</v>
      </c>
      <c r="CH389" s="2">
        <v>0</v>
      </c>
      <c r="CI389" s="2">
        <v>0</v>
      </c>
      <c r="CJ389" s="2">
        <v>0</v>
      </c>
      <c r="CK389" s="2">
        <v>22</v>
      </c>
      <c r="CL389" s="2">
        <v>2</v>
      </c>
    </row>
    <row r="390" spans="1:90" x14ac:dyDescent="0.25">
      <c r="A390" t="s">
        <v>115</v>
      </c>
      <c r="B390">
        <v>20302</v>
      </c>
      <c r="C390" t="s">
        <v>691</v>
      </c>
      <c r="D390">
        <v>1</v>
      </c>
      <c r="E390">
        <v>8</v>
      </c>
      <c r="F390">
        <v>924088</v>
      </c>
      <c r="G390">
        <v>35924088</v>
      </c>
      <c r="H390" t="s">
        <v>9982</v>
      </c>
      <c r="I390">
        <v>685</v>
      </c>
      <c r="J390" t="s">
        <v>1271</v>
      </c>
      <c r="K390" t="s">
        <v>1272</v>
      </c>
      <c r="L390">
        <v>1</v>
      </c>
      <c r="M390" t="s">
        <v>1271</v>
      </c>
      <c r="N390">
        <v>18740000</v>
      </c>
      <c r="O390" t="s">
        <v>92</v>
      </c>
      <c r="P390" t="s">
        <v>6556</v>
      </c>
      <c r="Q390">
        <v>190</v>
      </c>
      <c r="R390">
        <v>14</v>
      </c>
      <c r="S390">
        <v>37622843</v>
      </c>
      <c r="T390">
        <v>37622844</v>
      </c>
      <c r="U390" t="s">
        <v>9983</v>
      </c>
      <c r="V390">
        <v>1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63</v>
      </c>
      <c r="AE390" s="2">
        <v>39</v>
      </c>
      <c r="AF390" s="2">
        <v>30</v>
      </c>
      <c r="AG390" s="2">
        <v>29</v>
      </c>
      <c r="AH390" s="2">
        <v>38</v>
      </c>
      <c r="AI390" s="2">
        <v>32</v>
      </c>
      <c r="AJ390" s="2">
        <v>27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174</v>
      </c>
      <c r="BD390" s="2">
        <v>0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0</v>
      </c>
      <c r="BK390" s="2">
        <v>0</v>
      </c>
      <c r="BL390" s="2">
        <v>4</v>
      </c>
      <c r="BM390" s="2">
        <v>4</v>
      </c>
      <c r="BN390" s="2">
        <v>2</v>
      </c>
      <c r="BO390" s="2">
        <v>1</v>
      </c>
      <c r="BP390" s="2">
        <v>1</v>
      </c>
      <c r="BQ390" s="2">
        <v>3</v>
      </c>
      <c r="BR390" s="2">
        <v>1</v>
      </c>
      <c r="BS390" s="2">
        <v>0</v>
      </c>
      <c r="BT390" s="2">
        <v>0</v>
      </c>
      <c r="BU390" s="2">
        <v>0</v>
      </c>
      <c r="BV390" s="2">
        <v>0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2">
        <v>0</v>
      </c>
      <c r="CC390" s="2">
        <v>0</v>
      </c>
      <c r="CD390" s="2">
        <v>0</v>
      </c>
      <c r="CE390" s="2">
        <v>0</v>
      </c>
      <c r="CF390" s="2">
        <v>0</v>
      </c>
      <c r="CG390" s="2">
        <v>0</v>
      </c>
      <c r="CH390" s="2">
        <v>0</v>
      </c>
      <c r="CI390" s="2">
        <v>0</v>
      </c>
      <c r="CJ390" s="2">
        <v>0</v>
      </c>
      <c r="CK390" s="2">
        <v>16</v>
      </c>
      <c r="CL390" s="2">
        <v>0</v>
      </c>
    </row>
    <row r="391" spans="1:90" x14ac:dyDescent="0.25">
      <c r="A391" t="s">
        <v>115</v>
      </c>
      <c r="B391">
        <v>20302</v>
      </c>
      <c r="C391" t="s">
        <v>691</v>
      </c>
      <c r="D391">
        <v>1</v>
      </c>
      <c r="E391">
        <v>8</v>
      </c>
      <c r="F391">
        <v>38908</v>
      </c>
      <c r="G391">
        <v>35038908</v>
      </c>
      <c r="H391" t="s">
        <v>3567</v>
      </c>
      <c r="I391">
        <v>194</v>
      </c>
      <c r="J391" t="s">
        <v>691</v>
      </c>
      <c r="K391" t="s">
        <v>3568</v>
      </c>
      <c r="L391">
        <v>1</v>
      </c>
      <c r="M391" t="s">
        <v>691</v>
      </c>
      <c r="N391">
        <v>18701260</v>
      </c>
      <c r="O391" t="s">
        <v>92</v>
      </c>
      <c r="P391" t="s">
        <v>3569</v>
      </c>
      <c r="Q391">
        <v>787</v>
      </c>
      <c r="R391">
        <v>14</v>
      </c>
      <c r="S391">
        <v>37320576</v>
      </c>
      <c r="T391">
        <v>37338120</v>
      </c>
      <c r="U391" t="s">
        <v>3570</v>
      </c>
      <c r="V391">
        <v>1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49</v>
      </c>
      <c r="AE391" s="2">
        <v>43</v>
      </c>
      <c r="AF391" s="2">
        <v>52</v>
      </c>
      <c r="AG391" s="2">
        <v>52</v>
      </c>
      <c r="AH391" s="2">
        <v>290</v>
      </c>
      <c r="AI391" s="2">
        <v>233</v>
      </c>
      <c r="AJ391" s="2">
        <v>185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25</v>
      </c>
      <c r="BD391" s="2">
        <v>0</v>
      </c>
      <c r="BE391" s="2">
        <v>0</v>
      </c>
      <c r="BF391" s="2">
        <v>0</v>
      </c>
      <c r="BG391" s="2">
        <v>0</v>
      </c>
      <c r="BH391" s="2">
        <v>0</v>
      </c>
      <c r="BI391" s="2">
        <v>0</v>
      </c>
      <c r="BJ391" s="2">
        <v>0</v>
      </c>
      <c r="BK391" s="2">
        <v>0</v>
      </c>
      <c r="BL391" s="2">
        <v>2</v>
      </c>
      <c r="BM391" s="2">
        <v>3</v>
      </c>
      <c r="BN391" s="2">
        <v>4</v>
      </c>
      <c r="BO391" s="2">
        <v>3</v>
      </c>
      <c r="BP391" s="2">
        <v>9</v>
      </c>
      <c r="BQ391" s="2">
        <v>8</v>
      </c>
      <c r="BR391" s="2">
        <v>6</v>
      </c>
      <c r="BS391" s="2">
        <v>0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2">
        <v>0</v>
      </c>
      <c r="CC391" s="2">
        <v>0</v>
      </c>
      <c r="CD391" s="2">
        <v>0</v>
      </c>
      <c r="CE391" s="2">
        <v>0</v>
      </c>
      <c r="CF391" s="2">
        <v>0</v>
      </c>
      <c r="CG391" s="2">
        <v>0</v>
      </c>
      <c r="CH391" s="2">
        <v>0</v>
      </c>
      <c r="CI391" s="2">
        <v>0</v>
      </c>
      <c r="CJ391" s="2">
        <v>0</v>
      </c>
      <c r="CK391" s="2">
        <v>1</v>
      </c>
      <c r="CL391" s="2">
        <v>0</v>
      </c>
    </row>
    <row r="392" spans="1:90" x14ac:dyDescent="0.25">
      <c r="A392" t="s">
        <v>115</v>
      </c>
      <c r="B392">
        <v>20302</v>
      </c>
      <c r="C392" t="s">
        <v>691</v>
      </c>
      <c r="D392">
        <v>1</v>
      </c>
      <c r="E392">
        <v>8</v>
      </c>
      <c r="F392">
        <v>14679</v>
      </c>
      <c r="G392">
        <v>35014679</v>
      </c>
      <c r="H392" t="s">
        <v>2300</v>
      </c>
      <c r="I392">
        <v>194</v>
      </c>
      <c r="J392" t="s">
        <v>691</v>
      </c>
      <c r="K392" t="s">
        <v>91</v>
      </c>
      <c r="L392">
        <v>1</v>
      </c>
      <c r="M392" t="s">
        <v>691</v>
      </c>
      <c r="N392">
        <v>18701053</v>
      </c>
      <c r="O392" t="s">
        <v>162</v>
      </c>
      <c r="P392" t="s">
        <v>2301</v>
      </c>
      <c r="Q392">
        <v>104</v>
      </c>
      <c r="R392">
        <v>14</v>
      </c>
      <c r="S392">
        <v>37320108</v>
      </c>
      <c r="T392">
        <v>37337867</v>
      </c>
      <c r="U392" t="s">
        <v>2302</v>
      </c>
      <c r="V392">
        <v>1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108</v>
      </c>
      <c r="AE392" s="2">
        <v>108</v>
      </c>
      <c r="AF392" s="2">
        <v>72</v>
      </c>
      <c r="AG392" s="2">
        <v>72</v>
      </c>
      <c r="AH392" s="2">
        <v>143</v>
      </c>
      <c r="AI392" s="2">
        <v>72</v>
      </c>
      <c r="AJ392" s="2">
        <v>88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80</v>
      </c>
      <c r="BD392" s="2">
        <v>14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0</v>
      </c>
      <c r="BK392" s="2">
        <v>0</v>
      </c>
      <c r="BL392" s="2">
        <v>4</v>
      </c>
      <c r="BM392" s="2">
        <v>3</v>
      </c>
      <c r="BN392" s="2">
        <v>3</v>
      </c>
      <c r="BO392" s="2">
        <v>2</v>
      </c>
      <c r="BP392" s="2">
        <v>5</v>
      </c>
      <c r="BQ392" s="2">
        <v>4</v>
      </c>
      <c r="BR392" s="2">
        <v>3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2">
        <v>0</v>
      </c>
      <c r="CC392" s="2">
        <v>0</v>
      </c>
      <c r="CD392" s="2">
        <v>0</v>
      </c>
      <c r="CE392" s="2">
        <v>0</v>
      </c>
      <c r="CF392" s="2">
        <v>0</v>
      </c>
      <c r="CG392" s="2">
        <v>0</v>
      </c>
      <c r="CH392" s="2">
        <v>0</v>
      </c>
      <c r="CI392" s="2">
        <v>0</v>
      </c>
      <c r="CJ392" s="2">
        <v>0</v>
      </c>
      <c r="CK392" s="2">
        <v>4</v>
      </c>
      <c r="CL392" s="2">
        <v>3</v>
      </c>
    </row>
    <row r="393" spans="1:90" x14ac:dyDescent="0.25">
      <c r="A393" t="s">
        <v>115</v>
      </c>
      <c r="B393">
        <v>20302</v>
      </c>
      <c r="C393" t="s">
        <v>691</v>
      </c>
      <c r="D393">
        <v>1</v>
      </c>
      <c r="E393">
        <v>8</v>
      </c>
      <c r="F393">
        <v>14461</v>
      </c>
      <c r="G393">
        <v>35014461</v>
      </c>
      <c r="H393" t="s">
        <v>16393</v>
      </c>
      <c r="I393">
        <v>194</v>
      </c>
      <c r="J393" t="s">
        <v>691</v>
      </c>
      <c r="K393" t="s">
        <v>3545</v>
      </c>
      <c r="L393">
        <v>1</v>
      </c>
      <c r="M393" t="s">
        <v>691</v>
      </c>
      <c r="N393">
        <v>18700300</v>
      </c>
      <c r="O393" t="s">
        <v>92</v>
      </c>
      <c r="P393" t="s">
        <v>16394</v>
      </c>
      <c r="Q393">
        <v>46</v>
      </c>
      <c r="R393">
        <v>14</v>
      </c>
      <c r="S393">
        <v>37320925</v>
      </c>
      <c r="T393">
        <v>37338122</v>
      </c>
      <c r="U393" t="s">
        <v>16395</v>
      </c>
      <c r="V393">
        <v>1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184</v>
      </c>
      <c r="AE393" s="2">
        <v>175</v>
      </c>
      <c r="AF393" s="2">
        <v>140</v>
      </c>
      <c r="AG393" s="2">
        <v>209</v>
      </c>
      <c r="AH393" s="2">
        <v>238</v>
      </c>
      <c r="AI393" s="2">
        <v>141</v>
      </c>
      <c r="AJ393" s="2">
        <v>129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197</v>
      </c>
      <c r="BD393" s="2">
        <v>15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0</v>
      </c>
      <c r="BK393" s="2">
        <v>0</v>
      </c>
      <c r="BL393" s="2">
        <v>10</v>
      </c>
      <c r="BM393" s="2">
        <v>7</v>
      </c>
      <c r="BN393" s="2">
        <v>7</v>
      </c>
      <c r="BO393" s="2">
        <v>7</v>
      </c>
      <c r="BP393" s="2">
        <v>8</v>
      </c>
      <c r="BQ393" s="2">
        <v>5</v>
      </c>
      <c r="BR393" s="2">
        <v>5</v>
      </c>
      <c r="BS393" s="2">
        <v>0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2">
        <v>0</v>
      </c>
      <c r="CC393" s="2">
        <v>0</v>
      </c>
      <c r="CD393" s="2">
        <v>0</v>
      </c>
      <c r="CE393" s="2">
        <v>0</v>
      </c>
      <c r="CF393" s="2">
        <v>0</v>
      </c>
      <c r="CG393" s="2">
        <v>0</v>
      </c>
      <c r="CH393" s="2">
        <v>0</v>
      </c>
      <c r="CI393" s="2">
        <v>0</v>
      </c>
      <c r="CJ393" s="2">
        <v>0</v>
      </c>
      <c r="CK393" s="2">
        <v>13</v>
      </c>
      <c r="CL393" s="2">
        <v>4</v>
      </c>
    </row>
    <row r="394" spans="1:90" x14ac:dyDescent="0.25">
      <c r="A394" t="s">
        <v>115</v>
      </c>
      <c r="B394">
        <v>20302</v>
      </c>
      <c r="C394" t="s">
        <v>691</v>
      </c>
      <c r="D394">
        <v>1</v>
      </c>
      <c r="E394">
        <v>8</v>
      </c>
      <c r="F394">
        <v>14515</v>
      </c>
      <c r="G394">
        <v>35014515</v>
      </c>
      <c r="H394" t="s">
        <v>5524</v>
      </c>
      <c r="I394">
        <v>607</v>
      </c>
      <c r="J394" t="s">
        <v>5525</v>
      </c>
      <c r="K394" t="s">
        <v>91</v>
      </c>
      <c r="L394">
        <v>1</v>
      </c>
      <c r="M394" t="s">
        <v>5525</v>
      </c>
      <c r="N394">
        <v>18770000</v>
      </c>
      <c r="O394" t="s">
        <v>92</v>
      </c>
      <c r="P394" t="s">
        <v>5526</v>
      </c>
      <c r="Q394">
        <v>146</v>
      </c>
      <c r="R394">
        <v>14</v>
      </c>
      <c r="S394">
        <v>37651193</v>
      </c>
      <c r="U394" t="s">
        <v>5527</v>
      </c>
      <c r="V394">
        <v>1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82</v>
      </c>
      <c r="AE394" s="2">
        <v>72</v>
      </c>
      <c r="AF394" s="2">
        <v>89</v>
      </c>
      <c r="AG394" s="2">
        <v>96</v>
      </c>
      <c r="AH394" s="2">
        <v>64</v>
      </c>
      <c r="AI394" s="2">
        <v>74</v>
      </c>
      <c r="AJ394" s="2">
        <v>57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62</v>
      </c>
      <c r="BD394" s="2">
        <v>0</v>
      </c>
      <c r="BE394" s="2">
        <v>0</v>
      </c>
      <c r="BF394" s="2">
        <v>0</v>
      </c>
      <c r="BG394" s="2">
        <v>0</v>
      </c>
      <c r="BH394" s="2">
        <v>0</v>
      </c>
      <c r="BI394" s="2">
        <v>0</v>
      </c>
      <c r="BJ394" s="2">
        <v>0</v>
      </c>
      <c r="BK394" s="2">
        <v>0</v>
      </c>
      <c r="BL394" s="2">
        <v>4</v>
      </c>
      <c r="BM394" s="2">
        <v>6</v>
      </c>
      <c r="BN394" s="2">
        <v>5</v>
      </c>
      <c r="BO394" s="2">
        <v>3</v>
      </c>
      <c r="BP394" s="2">
        <v>4</v>
      </c>
      <c r="BQ394" s="2">
        <v>3</v>
      </c>
      <c r="BR394" s="2">
        <v>4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0</v>
      </c>
      <c r="CB394" s="2">
        <v>0</v>
      </c>
      <c r="CC394" s="2">
        <v>0</v>
      </c>
      <c r="CD394" s="2">
        <v>0</v>
      </c>
      <c r="CE394" s="2">
        <v>0</v>
      </c>
      <c r="CF394" s="2">
        <v>0</v>
      </c>
      <c r="CG394" s="2">
        <v>0</v>
      </c>
      <c r="CH394" s="2">
        <v>0</v>
      </c>
      <c r="CI394" s="2">
        <v>0</v>
      </c>
      <c r="CJ394" s="2">
        <v>0</v>
      </c>
      <c r="CK394" s="2">
        <v>3</v>
      </c>
      <c r="CL394" s="2">
        <v>0</v>
      </c>
    </row>
    <row r="395" spans="1:90" x14ac:dyDescent="0.25">
      <c r="A395" t="s">
        <v>115</v>
      </c>
      <c r="B395">
        <v>20302</v>
      </c>
      <c r="C395" t="s">
        <v>691</v>
      </c>
      <c r="D395">
        <v>1</v>
      </c>
      <c r="E395">
        <v>8</v>
      </c>
      <c r="F395">
        <v>14503</v>
      </c>
      <c r="G395">
        <v>35014503</v>
      </c>
      <c r="H395" t="s">
        <v>18640</v>
      </c>
      <c r="I395">
        <v>180</v>
      </c>
      <c r="J395" t="s">
        <v>9587</v>
      </c>
      <c r="K395" t="s">
        <v>91</v>
      </c>
      <c r="L395">
        <v>1</v>
      </c>
      <c r="M395" t="s">
        <v>9587</v>
      </c>
      <c r="N395">
        <v>18710000</v>
      </c>
      <c r="O395" t="s">
        <v>92</v>
      </c>
      <c r="P395" t="s">
        <v>18641</v>
      </c>
      <c r="Q395">
        <v>603</v>
      </c>
      <c r="R395">
        <v>14</v>
      </c>
      <c r="S395">
        <v>37661140</v>
      </c>
      <c r="T395">
        <v>37661311</v>
      </c>
      <c r="U395" t="s">
        <v>18642</v>
      </c>
      <c r="V395">
        <v>1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97</v>
      </c>
      <c r="AE395" s="2">
        <v>82</v>
      </c>
      <c r="AF395" s="2">
        <v>94</v>
      </c>
      <c r="AG395" s="2">
        <v>100</v>
      </c>
      <c r="AH395" s="2">
        <v>70</v>
      </c>
      <c r="AI395" s="2">
        <v>57</v>
      </c>
      <c r="AJ395" s="2">
        <v>58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34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0</v>
      </c>
      <c r="BI395" s="2">
        <v>0</v>
      </c>
      <c r="BJ395" s="2">
        <v>0</v>
      </c>
      <c r="BK395" s="2">
        <v>0</v>
      </c>
      <c r="BL395" s="2">
        <v>6</v>
      </c>
      <c r="BM395" s="2">
        <v>4</v>
      </c>
      <c r="BN395" s="2">
        <v>5</v>
      </c>
      <c r="BO395" s="2">
        <v>5</v>
      </c>
      <c r="BP395" s="2">
        <v>2</v>
      </c>
      <c r="BQ395" s="2">
        <v>2</v>
      </c>
      <c r="BR395" s="2">
        <v>3</v>
      </c>
      <c r="BS395" s="2">
        <v>0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0</v>
      </c>
      <c r="CA395" s="2">
        <v>0</v>
      </c>
      <c r="CB395" s="2">
        <v>0</v>
      </c>
      <c r="CC395" s="2">
        <v>1</v>
      </c>
      <c r="CD395" s="2">
        <v>0</v>
      </c>
      <c r="CE395" s="2">
        <v>0</v>
      </c>
      <c r="CF395" s="2">
        <v>0</v>
      </c>
      <c r="CG395" s="2">
        <v>0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</row>
    <row r="396" spans="1:90" x14ac:dyDescent="0.25">
      <c r="A396" t="s">
        <v>115</v>
      </c>
      <c r="B396">
        <v>20302</v>
      </c>
      <c r="C396" t="s">
        <v>691</v>
      </c>
      <c r="D396">
        <v>2</v>
      </c>
      <c r="E396">
        <v>15</v>
      </c>
      <c r="F396">
        <v>453572</v>
      </c>
      <c r="G396">
        <v>35453572</v>
      </c>
      <c r="H396" t="s">
        <v>18204</v>
      </c>
      <c r="I396">
        <v>366</v>
      </c>
      <c r="J396" t="s">
        <v>5722</v>
      </c>
      <c r="K396" t="s">
        <v>18205</v>
      </c>
      <c r="L396">
        <v>1</v>
      </c>
      <c r="M396" t="s">
        <v>5722</v>
      </c>
      <c r="N396">
        <v>18730000</v>
      </c>
      <c r="O396" t="s">
        <v>18206</v>
      </c>
      <c r="P396" t="s">
        <v>18207</v>
      </c>
      <c r="Q396" t="s">
        <v>127</v>
      </c>
      <c r="R396">
        <v>14</v>
      </c>
      <c r="S396">
        <v>37613752</v>
      </c>
      <c r="T396">
        <v>37613753</v>
      </c>
      <c r="U396" t="s">
        <v>18208</v>
      </c>
      <c r="V396">
        <v>2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49</v>
      </c>
      <c r="AP396" s="2">
        <v>0</v>
      </c>
      <c r="AQ396" s="2">
        <v>0</v>
      </c>
      <c r="AR396" s="2">
        <v>48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0</v>
      </c>
      <c r="BI396" s="2">
        <v>0</v>
      </c>
      <c r="BJ396" s="2">
        <v>0</v>
      </c>
      <c r="BK396" s="2">
        <v>0</v>
      </c>
      <c r="BL396" s="2">
        <v>0</v>
      </c>
      <c r="BM396" s="2">
        <v>0</v>
      </c>
      <c r="BN396" s="2">
        <v>0</v>
      </c>
      <c r="BO396" s="2">
        <v>0</v>
      </c>
      <c r="BP396" s="2">
        <v>0</v>
      </c>
      <c r="BQ396" s="2">
        <v>0</v>
      </c>
      <c r="BR396" s="2">
        <v>0</v>
      </c>
      <c r="BS396" s="2">
        <v>0</v>
      </c>
      <c r="BT396" s="2">
        <v>0</v>
      </c>
      <c r="BU396" s="2">
        <v>0</v>
      </c>
      <c r="BV396" s="2">
        <v>0</v>
      </c>
      <c r="BW396" s="2">
        <v>4</v>
      </c>
      <c r="BX396" s="2">
        <v>0</v>
      </c>
      <c r="BY396" s="2">
        <v>0</v>
      </c>
      <c r="BZ396" s="2">
        <v>6</v>
      </c>
      <c r="CA396" s="2">
        <v>0</v>
      </c>
      <c r="CB396" s="2">
        <v>0</v>
      </c>
      <c r="CC396" s="2">
        <v>0</v>
      </c>
      <c r="CD396" s="2">
        <v>0</v>
      </c>
      <c r="CE396" s="2">
        <v>0</v>
      </c>
      <c r="CF396" s="2">
        <v>0</v>
      </c>
      <c r="CG396" s="2">
        <v>0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</row>
    <row r="397" spans="1:90" x14ac:dyDescent="0.25">
      <c r="A397" t="s">
        <v>115</v>
      </c>
      <c r="B397">
        <v>20302</v>
      </c>
      <c r="C397" t="s">
        <v>691</v>
      </c>
      <c r="D397">
        <v>2</v>
      </c>
      <c r="E397">
        <v>15</v>
      </c>
      <c r="F397">
        <v>573735</v>
      </c>
      <c r="G397">
        <v>35573735</v>
      </c>
      <c r="H397" t="s">
        <v>14058</v>
      </c>
      <c r="I397">
        <v>685</v>
      </c>
      <c r="J397" t="s">
        <v>1271</v>
      </c>
      <c r="K397" t="s">
        <v>14059</v>
      </c>
      <c r="L397">
        <v>1</v>
      </c>
      <c r="M397" t="s">
        <v>1271</v>
      </c>
      <c r="N397">
        <v>18740000</v>
      </c>
      <c r="O397" t="s">
        <v>92</v>
      </c>
      <c r="P397" t="s">
        <v>14060</v>
      </c>
      <c r="Q397" t="s">
        <v>127</v>
      </c>
      <c r="R397">
        <v>14</v>
      </c>
      <c r="S397">
        <v>37629220</v>
      </c>
      <c r="T397">
        <v>37629299</v>
      </c>
      <c r="U397" t="s">
        <v>14061</v>
      </c>
      <c r="V397">
        <v>2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15</v>
      </c>
      <c r="AP397" s="2">
        <v>0</v>
      </c>
      <c r="AQ397" s="2">
        <v>0</v>
      </c>
      <c r="AR397" s="2">
        <v>77</v>
      </c>
      <c r="AS397" s="2">
        <v>0</v>
      </c>
      <c r="AT397" s="2">
        <v>0</v>
      </c>
      <c r="AU397" s="2">
        <v>62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0</v>
      </c>
      <c r="BI397" s="2">
        <v>0</v>
      </c>
      <c r="BJ397" s="2">
        <v>0</v>
      </c>
      <c r="BK397" s="2">
        <v>0</v>
      </c>
      <c r="BL397" s="2">
        <v>0</v>
      </c>
      <c r="BM397" s="2">
        <v>0</v>
      </c>
      <c r="BN397" s="2">
        <v>0</v>
      </c>
      <c r="BO397" s="2">
        <v>0</v>
      </c>
      <c r="BP397" s="2">
        <v>0</v>
      </c>
      <c r="BQ397" s="2">
        <v>0</v>
      </c>
      <c r="BR397" s="2">
        <v>0</v>
      </c>
      <c r="BS397" s="2">
        <v>0</v>
      </c>
      <c r="BT397" s="2">
        <v>0</v>
      </c>
      <c r="BU397" s="2">
        <v>0</v>
      </c>
      <c r="BV397" s="2">
        <v>0</v>
      </c>
      <c r="BW397" s="2">
        <v>1</v>
      </c>
      <c r="BX397" s="2">
        <v>0</v>
      </c>
      <c r="BY397" s="2">
        <v>0</v>
      </c>
      <c r="BZ397" s="2">
        <v>4</v>
      </c>
      <c r="CA397" s="2">
        <v>0</v>
      </c>
      <c r="CB397" s="2">
        <v>0</v>
      </c>
      <c r="CC397" s="2">
        <v>3</v>
      </c>
      <c r="CD397" s="2">
        <v>0</v>
      </c>
      <c r="CE397" s="2">
        <v>0</v>
      </c>
      <c r="CF397" s="2">
        <v>0</v>
      </c>
      <c r="CG397" s="2">
        <v>0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</row>
    <row r="398" spans="1:90" x14ac:dyDescent="0.25">
      <c r="A398" t="s">
        <v>115</v>
      </c>
      <c r="B398">
        <v>20302</v>
      </c>
      <c r="C398" t="s">
        <v>691</v>
      </c>
      <c r="D398">
        <v>2</v>
      </c>
      <c r="E398">
        <v>15</v>
      </c>
      <c r="F398">
        <v>483229</v>
      </c>
      <c r="G398">
        <v>35483229</v>
      </c>
      <c r="H398" t="s">
        <v>11586</v>
      </c>
      <c r="I398">
        <v>263</v>
      </c>
      <c r="J398" t="s">
        <v>2637</v>
      </c>
      <c r="K398" t="s">
        <v>1929</v>
      </c>
      <c r="L398">
        <v>1</v>
      </c>
      <c r="M398" t="s">
        <v>2637</v>
      </c>
      <c r="N398">
        <v>18760000</v>
      </c>
      <c r="O398" t="s">
        <v>92</v>
      </c>
      <c r="P398" t="s">
        <v>11587</v>
      </c>
      <c r="Q398" t="s">
        <v>9680</v>
      </c>
      <c r="R398">
        <v>14</v>
      </c>
      <c r="S398">
        <v>37144362</v>
      </c>
      <c r="T398">
        <v>37144363</v>
      </c>
      <c r="U398" t="s">
        <v>11588</v>
      </c>
      <c r="V398">
        <v>2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28</v>
      </c>
      <c r="AP398" s="2">
        <v>0</v>
      </c>
      <c r="AQ398" s="2">
        <v>0</v>
      </c>
      <c r="AR398" s="2">
        <v>85</v>
      </c>
      <c r="AS398" s="2">
        <v>0</v>
      </c>
      <c r="AT398" s="2">
        <v>0</v>
      </c>
      <c r="AU398" s="2">
        <v>57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0</v>
      </c>
      <c r="BI398" s="2">
        <v>0</v>
      </c>
      <c r="BJ398" s="2">
        <v>0</v>
      </c>
      <c r="BK398" s="2">
        <v>0</v>
      </c>
      <c r="BL398" s="2">
        <v>0</v>
      </c>
      <c r="BM398" s="2">
        <v>0</v>
      </c>
      <c r="BN398" s="2">
        <v>0</v>
      </c>
      <c r="BO398" s="2">
        <v>0</v>
      </c>
      <c r="BP398" s="2">
        <v>0</v>
      </c>
      <c r="BQ398" s="2">
        <v>0</v>
      </c>
      <c r="BR398" s="2">
        <v>0</v>
      </c>
      <c r="BS398" s="2">
        <v>0</v>
      </c>
      <c r="BT398" s="2">
        <v>0</v>
      </c>
      <c r="BU398" s="2">
        <v>0</v>
      </c>
      <c r="BV398" s="2">
        <v>0</v>
      </c>
      <c r="BW398" s="2">
        <v>1</v>
      </c>
      <c r="BX398" s="2">
        <v>0</v>
      </c>
      <c r="BY398" s="2">
        <v>0</v>
      </c>
      <c r="BZ398" s="2">
        <v>5</v>
      </c>
      <c r="CA398" s="2">
        <v>0</v>
      </c>
      <c r="CB398" s="2">
        <v>0</v>
      </c>
      <c r="CC398" s="2">
        <v>3</v>
      </c>
      <c r="CD398" s="2">
        <v>0</v>
      </c>
      <c r="CE398" s="2">
        <v>0</v>
      </c>
      <c r="CF398" s="2">
        <v>0</v>
      </c>
      <c r="CG398" s="2">
        <v>0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</row>
    <row r="399" spans="1:90" x14ac:dyDescent="0.25">
      <c r="A399" t="s">
        <v>115</v>
      </c>
      <c r="B399">
        <v>20302</v>
      </c>
      <c r="C399" t="s">
        <v>691</v>
      </c>
      <c r="D399">
        <v>2</v>
      </c>
      <c r="E399">
        <v>15</v>
      </c>
      <c r="F399">
        <v>454011</v>
      </c>
      <c r="G399">
        <v>35454011</v>
      </c>
      <c r="H399" t="s">
        <v>18134</v>
      </c>
      <c r="I399">
        <v>194</v>
      </c>
      <c r="J399" t="s">
        <v>691</v>
      </c>
      <c r="K399" t="s">
        <v>15045</v>
      </c>
      <c r="L399">
        <v>1</v>
      </c>
      <c r="M399" t="s">
        <v>691</v>
      </c>
      <c r="N399">
        <v>18700970</v>
      </c>
      <c r="P399" t="s">
        <v>16360</v>
      </c>
      <c r="Q399">
        <v>800</v>
      </c>
      <c r="R399">
        <v>14</v>
      </c>
      <c r="S399">
        <v>37336777</v>
      </c>
      <c r="T399">
        <v>37337233</v>
      </c>
      <c r="U399" t="s">
        <v>18135</v>
      </c>
      <c r="V399">
        <v>2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10</v>
      </c>
      <c r="AP399" s="2">
        <v>0</v>
      </c>
      <c r="AQ399" s="2">
        <v>0</v>
      </c>
      <c r="AR399" s="2">
        <v>123</v>
      </c>
      <c r="AS399" s="2">
        <v>0</v>
      </c>
      <c r="AT399" s="2">
        <v>0</v>
      </c>
      <c r="AU399" s="2">
        <v>68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0</v>
      </c>
      <c r="BI399" s="2">
        <v>0</v>
      </c>
      <c r="BJ399" s="2">
        <v>0</v>
      </c>
      <c r="BK399" s="2">
        <v>0</v>
      </c>
      <c r="BL399" s="2">
        <v>0</v>
      </c>
      <c r="BM399" s="2">
        <v>0</v>
      </c>
      <c r="BN399" s="2">
        <v>0</v>
      </c>
      <c r="BO399" s="2">
        <v>0</v>
      </c>
      <c r="BP399" s="2">
        <v>0</v>
      </c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1</v>
      </c>
      <c r="BX399" s="2">
        <v>0</v>
      </c>
      <c r="BY399" s="2">
        <v>0</v>
      </c>
      <c r="BZ399" s="2">
        <v>4</v>
      </c>
      <c r="CA399" s="2">
        <v>0</v>
      </c>
      <c r="CB399" s="2">
        <v>0</v>
      </c>
      <c r="CC399" s="2">
        <v>2</v>
      </c>
      <c r="CD399" s="2">
        <v>0</v>
      </c>
      <c r="CE399" s="2">
        <v>0</v>
      </c>
      <c r="CF399" s="2">
        <v>0</v>
      </c>
      <c r="CG399" s="2">
        <v>0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</row>
    <row r="400" spans="1:90" x14ac:dyDescent="0.25">
      <c r="A400" t="s">
        <v>115</v>
      </c>
      <c r="B400">
        <v>20302</v>
      </c>
      <c r="C400" t="s">
        <v>691</v>
      </c>
      <c r="D400">
        <v>2</v>
      </c>
      <c r="E400">
        <v>15</v>
      </c>
      <c r="F400">
        <v>454126</v>
      </c>
      <c r="G400">
        <v>35454126</v>
      </c>
      <c r="H400" t="s">
        <v>5560</v>
      </c>
      <c r="I400">
        <v>727</v>
      </c>
      <c r="J400" t="s">
        <v>1671</v>
      </c>
      <c r="K400" t="s">
        <v>313</v>
      </c>
      <c r="L400">
        <v>1</v>
      </c>
      <c r="M400" t="s">
        <v>1671</v>
      </c>
      <c r="N400">
        <v>18775000</v>
      </c>
      <c r="O400" t="s">
        <v>5561</v>
      </c>
      <c r="P400" t="s">
        <v>5562</v>
      </c>
      <c r="Q400" t="s">
        <v>127</v>
      </c>
      <c r="R400">
        <v>14</v>
      </c>
      <c r="S400">
        <v>37641193</v>
      </c>
      <c r="T400">
        <v>37641240</v>
      </c>
      <c r="U400" t="s">
        <v>5563</v>
      </c>
      <c r="V400">
        <v>2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113</v>
      </c>
      <c r="AP400" s="2">
        <v>0</v>
      </c>
      <c r="AQ400" s="2">
        <v>0</v>
      </c>
      <c r="AR400" s="2">
        <v>116</v>
      </c>
      <c r="AS400" s="2">
        <v>0</v>
      </c>
      <c r="AT400" s="2">
        <v>0</v>
      </c>
      <c r="AU400" s="2">
        <v>55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0</v>
      </c>
      <c r="BI400" s="2">
        <v>0</v>
      </c>
      <c r="BJ400" s="2">
        <v>0</v>
      </c>
      <c r="BK400" s="2">
        <v>0</v>
      </c>
      <c r="BL400" s="2">
        <v>0</v>
      </c>
      <c r="BM400" s="2">
        <v>0</v>
      </c>
      <c r="BN400" s="2">
        <v>0</v>
      </c>
      <c r="BO400" s="2">
        <v>0</v>
      </c>
      <c r="BP400" s="2">
        <v>0</v>
      </c>
      <c r="BQ400" s="2">
        <v>0</v>
      </c>
      <c r="BR400" s="2">
        <v>0</v>
      </c>
      <c r="BS400" s="2">
        <v>0</v>
      </c>
      <c r="BT400" s="2">
        <v>0</v>
      </c>
      <c r="BU400" s="2">
        <v>0</v>
      </c>
      <c r="BV400" s="2">
        <v>0</v>
      </c>
      <c r="BW400" s="2">
        <v>6</v>
      </c>
      <c r="BX400" s="2">
        <v>0</v>
      </c>
      <c r="BY400" s="2">
        <v>0</v>
      </c>
      <c r="BZ400" s="2">
        <v>6</v>
      </c>
      <c r="CA400" s="2">
        <v>0</v>
      </c>
      <c r="CB400" s="2">
        <v>0</v>
      </c>
      <c r="CC400" s="2">
        <v>3</v>
      </c>
      <c r="CD400" s="2">
        <v>0</v>
      </c>
      <c r="CE400" s="2">
        <v>0</v>
      </c>
      <c r="CF400" s="2">
        <v>0</v>
      </c>
      <c r="CG400" s="2">
        <v>0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</row>
    <row r="401" spans="1:90" x14ac:dyDescent="0.25">
      <c r="A401" t="s">
        <v>115</v>
      </c>
      <c r="B401">
        <v>20302</v>
      </c>
      <c r="C401" t="s">
        <v>691</v>
      </c>
      <c r="D401">
        <v>1</v>
      </c>
      <c r="E401">
        <v>8</v>
      </c>
      <c r="F401">
        <v>191516</v>
      </c>
      <c r="G401">
        <v>35191516</v>
      </c>
      <c r="H401" t="s">
        <v>18004</v>
      </c>
      <c r="I401">
        <v>263</v>
      </c>
      <c r="J401" t="s">
        <v>2637</v>
      </c>
      <c r="K401" t="s">
        <v>697</v>
      </c>
      <c r="L401">
        <v>1</v>
      </c>
      <c r="M401" t="s">
        <v>2637</v>
      </c>
      <c r="N401">
        <v>18760000</v>
      </c>
      <c r="O401" t="s">
        <v>92</v>
      </c>
      <c r="P401" t="s">
        <v>18005</v>
      </c>
      <c r="Q401">
        <v>3</v>
      </c>
      <c r="R401">
        <v>14</v>
      </c>
      <c r="S401">
        <v>37142371</v>
      </c>
      <c r="T401">
        <v>37143485</v>
      </c>
      <c r="U401" t="s">
        <v>18006</v>
      </c>
      <c r="V401">
        <v>1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90</v>
      </c>
      <c r="AE401" s="2">
        <v>69</v>
      </c>
      <c r="AF401" s="2">
        <v>97</v>
      </c>
      <c r="AG401" s="2">
        <v>89</v>
      </c>
      <c r="AH401" s="2">
        <v>92</v>
      </c>
      <c r="AI401" s="2">
        <v>65</v>
      </c>
      <c r="AJ401" s="2">
        <v>51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55</v>
      </c>
      <c r="BD401" s="2">
        <v>0</v>
      </c>
      <c r="BE401" s="2">
        <v>0</v>
      </c>
      <c r="BF401" s="2">
        <v>0</v>
      </c>
      <c r="BG401" s="2">
        <v>0</v>
      </c>
      <c r="BH401" s="2">
        <v>0</v>
      </c>
      <c r="BI401" s="2">
        <v>0</v>
      </c>
      <c r="BJ401" s="2">
        <v>0</v>
      </c>
      <c r="BK401" s="2">
        <v>0</v>
      </c>
      <c r="BL401" s="2">
        <v>5</v>
      </c>
      <c r="BM401" s="2">
        <v>3</v>
      </c>
      <c r="BN401" s="2">
        <v>5</v>
      </c>
      <c r="BO401" s="2">
        <v>6</v>
      </c>
      <c r="BP401" s="2">
        <v>5</v>
      </c>
      <c r="BQ401" s="2">
        <v>2</v>
      </c>
      <c r="BR401" s="2">
        <v>3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>
        <v>0</v>
      </c>
      <c r="CB401" s="2">
        <v>0</v>
      </c>
      <c r="CC401" s="2">
        <v>0</v>
      </c>
      <c r="CD401" s="2">
        <v>0</v>
      </c>
      <c r="CE401" s="2">
        <v>0</v>
      </c>
      <c r="CF401" s="2">
        <v>0</v>
      </c>
      <c r="CG401" s="2">
        <v>0</v>
      </c>
      <c r="CH401" s="2">
        <v>0</v>
      </c>
      <c r="CI401" s="2">
        <v>0</v>
      </c>
      <c r="CJ401" s="2">
        <v>0</v>
      </c>
      <c r="CK401" s="2">
        <v>4</v>
      </c>
      <c r="CL401" s="2">
        <v>0</v>
      </c>
    </row>
    <row r="402" spans="1:90" x14ac:dyDescent="0.25">
      <c r="A402" t="s">
        <v>115</v>
      </c>
      <c r="B402">
        <v>20302</v>
      </c>
      <c r="C402" t="s">
        <v>691</v>
      </c>
      <c r="D402">
        <v>1</v>
      </c>
      <c r="E402">
        <v>8</v>
      </c>
      <c r="F402">
        <v>924337</v>
      </c>
      <c r="G402">
        <v>35924337</v>
      </c>
      <c r="H402" t="s">
        <v>12526</v>
      </c>
      <c r="I402">
        <v>366</v>
      </c>
      <c r="J402" t="s">
        <v>5722</v>
      </c>
      <c r="K402" t="s">
        <v>2366</v>
      </c>
      <c r="L402">
        <v>1</v>
      </c>
      <c r="M402" t="s">
        <v>5722</v>
      </c>
      <c r="N402">
        <v>18730000</v>
      </c>
      <c r="O402" t="s">
        <v>92</v>
      </c>
      <c r="P402" t="s">
        <v>12527</v>
      </c>
      <c r="Q402">
        <v>113</v>
      </c>
      <c r="R402">
        <v>14</v>
      </c>
      <c r="S402">
        <v>37610232</v>
      </c>
      <c r="T402">
        <v>37613231</v>
      </c>
      <c r="U402" t="s">
        <v>12528</v>
      </c>
      <c r="V402">
        <v>1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140</v>
      </c>
      <c r="AE402" s="2">
        <v>112</v>
      </c>
      <c r="AF402" s="2">
        <v>72</v>
      </c>
      <c r="AG402" s="2">
        <v>48</v>
      </c>
      <c r="AH402" s="2">
        <v>85</v>
      </c>
      <c r="AI402" s="2">
        <v>38</v>
      </c>
      <c r="AJ402" s="2">
        <v>25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15</v>
      </c>
      <c r="AS402" s="2">
        <v>0</v>
      </c>
      <c r="AT402" s="2">
        <v>0</v>
      </c>
      <c r="AU402" s="2">
        <v>40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312</v>
      </c>
      <c r="BD402" s="2">
        <v>8</v>
      </c>
      <c r="BE402" s="2">
        <v>0</v>
      </c>
      <c r="BF402" s="2">
        <v>0</v>
      </c>
      <c r="BG402" s="2">
        <v>0</v>
      </c>
      <c r="BH402" s="2">
        <v>0</v>
      </c>
      <c r="BI402" s="2">
        <v>0</v>
      </c>
      <c r="BJ402" s="2">
        <v>0</v>
      </c>
      <c r="BK402" s="2">
        <v>0</v>
      </c>
      <c r="BL402" s="2">
        <v>6</v>
      </c>
      <c r="BM402" s="2">
        <v>7</v>
      </c>
      <c r="BN402" s="2">
        <v>5</v>
      </c>
      <c r="BO402" s="2">
        <v>3</v>
      </c>
      <c r="BP402" s="2">
        <v>4</v>
      </c>
      <c r="BQ402" s="2">
        <v>2</v>
      </c>
      <c r="BR402" s="2">
        <v>1</v>
      </c>
      <c r="BS402" s="2">
        <v>0</v>
      </c>
      <c r="BT402" s="2">
        <v>0</v>
      </c>
      <c r="BU402" s="2">
        <v>0</v>
      </c>
      <c r="BV402" s="2">
        <v>0</v>
      </c>
      <c r="BW402" s="2">
        <v>0</v>
      </c>
      <c r="BX402" s="2">
        <v>0</v>
      </c>
      <c r="BY402" s="2">
        <v>0</v>
      </c>
      <c r="BZ402" s="2">
        <v>1</v>
      </c>
      <c r="CA402" s="2">
        <v>0</v>
      </c>
      <c r="CB402" s="2">
        <v>0</v>
      </c>
      <c r="CC402" s="2">
        <v>2</v>
      </c>
      <c r="CD402" s="2">
        <v>0</v>
      </c>
      <c r="CE402" s="2">
        <v>0</v>
      </c>
      <c r="CF402" s="2">
        <v>0</v>
      </c>
      <c r="CG402" s="2">
        <v>0</v>
      </c>
      <c r="CH402" s="2">
        <v>0</v>
      </c>
      <c r="CI402" s="2">
        <v>0</v>
      </c>
      <c r="CJ402" s="2">
        <v>0</v>
      </c>
      <c r="CK402" s="2">
        <v>21</v>
      </c>
      <c r="CL402" s="2">
        <v>3</v>
      </c>
    </row>
    <row r="403" spans="1:90" x14ac:dyDescent="0.25">
      <c r="A403" t="s">
        <v>115</v>
      </c>
      <c r="B403">
        <v>20502</v>
      </c>
      <c r="C403" t="s">
        <v>491</v>
      </c>
      <c r="D403">
        <v>1</v>
      </c>
      <c r="E403">
        <v>8</v>
      </c>
      <c r="F403">
        <v>22287</v>
      </c>
      <c r="G403">
        <v>35022287</v>
      </c>
      <c r="H403" t="s">
        <v>16491</v>
      </c>
      <c r="I403">
        <v>390</v>
      </c>
      <c r="J403" t="s">
        <v>2808</v>
      </c>
      <c r="K403" t="s">
        <v>91</v>
      </c>
      <c r="L403">
        <v>1</v>
      </c>
      <c r="M403" t="s">
        <v>2808</v>
      </c>
      <c r="N403">
        <v>14775000</v>
      </c>
      <c r="O403" t="s">
        <v>92</v>
      </c>
      <c r="P403" t="s">
        <v>2380</v>
      </c>
      <c r="Q403">
        <v>942</v>
      </c>
      <c r="R403">
        <v>17</v>
      </c>
      <c r="S403">
        <v>33471390</v>
      </c>
      <c r="U403" t="s">
        <v>16492</v>
      </c>
      <c r="V403">
        <v>1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56</v>
      </c>
      <c r="AI403" s="2">
        <v>45</v>
      </c>
      <c r="AJ403" s="2">
        <v>45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0</v>
      </c>
      <c r="BI403" s="2">
        <v>0</v>
      </c>
      <c r="BJ403" s="2">
        <v>0</v>
      </c>
      <c r="BK403" s="2">
        <v>0</v>
      </c>
      <c r="BL403" s="2">
        <v>0</v>
      </c>
      <c r="BM403" s="2">
        <v>0</v>
      </c>
      <c r="BN403" s="2">
        <v>0</v>
      </c>
      <c r="BO403" s="2">
        <v>0</v>
      </c>
      <c r="BP403" s="2">
        <v>2</v>
      </c>
      <c r="BQ403" s="2">
        <v>4</v>
      </c>
      <c r="BR403" s="2">
        <v>2</v>
      </c>
      <c r="BS403" s="2">
        <v>0</v>
      </c>
      <c r="BT403" s="2">
        <v>0</v>
      </c>
      <c r="BU403" s="2">
        <v>0</v>
      </c>
      <c r="BV403" s="2">
        <v>0</v>
      </c>
      <c r="BW403" s="2">
        <v>0</v>
      </c>
      <c r="BX403" s="2">
        <v>0</v>
      </c>
      <c r="BY403" s="2">
        <v>0</v>
      </c>
      <c r="BZ403" s="2">
        <v>0</v>
      </c>
      <c r="CA403" s="2">
        <v>0</v>
      </c>
      <c r="CB403" s="2">
        <v>0</v>
      </c>
      <c r="CC403" s="2">
        <v>0</v>
      </c>
      <c r="CD403" s="2">
        <v>0</v>
      </c>
      <c r="CE403" s="2">
        <v>0</v>
      </c>
      <c r="CF403" s="2">
        <v>0</v>
      </c>
      <c r="CG403" s="2">
        <v>0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</row>
    <row r="404" spans="1:90" x14ac:dyDescent="0.25">
      <c r="A404" t="s">
        <v>115</v>
      </c>
      <c r="B404">
        <v>20502</v>
      </c>
      <c r="C404" t="s">
        <v>491</v>
      </c>
      <c r="D404">
        <v>1</v>
      </c>
      <c r="E404">
        <v>8</v>
      </c>
      <c r="F404">
        <v>22342</v>
      </c>
      <c r="G404">
        <v>35022342</v>
      </c>
      <c r="H404" t="s">
        <v>18679</v>
      </c>
      <c r="I404">
        <v>269</v>
      </c>
      <c r="J404" t="s">
        <v>10177</v>
      </c>
      <c r="K404" t="s">
        <v>91</v>
      </c>
      <c r="L404">
        <v>1</v>
      </c>
      <c r="M404" t="s">
        <v>10177</v>
      </c>
      <c r="N404">
        <v>14795000</v>
      </c>
      <c r="P404" t="s">
        <v>18680</v>
      </c>
      <c r="Q404">
        <v>555</v>
      </c>
      <c r="R404">
        <v>17</v>
      </c>
      <c r="S404">
        <v>33351098</v>
      </c>
      <c r="T404">
        <v>33351246</v>
      </c>
      <c r="U404" t="s">
        <v>18681</v>
      </c>
      <c r="V404">
        <v>1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88</v>
      </c>
      <c r="AI404" s="2">
        <v>79</v>
      </c>
      <c r="AJ404" s="2">
        <v>81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48</v>
      </c>
      <c r="BD404" s="2">
        <v>0</v>
      </c>
      <c r="BE404" s="2">
        <v>0</v>
      </c>
      <c r="BF404" s="2">
        <v>0</v>
      </c>
      <c r="BG404" s="2">
        <v>0</v>
      </c>
      <c r="BH404" s="2">
        <v>0</v>
      </c>
      <c r="BI404" s="2">
        <v>0</v>
      </c>
      <c r="BJ404" s="2">
        <v>0</v>
      </c>
      <c r="BK404" s="2">
        <v>0</v>
      </c>
      <c r="BL404" s="2">
        <v>0</v>
      </c>
      <c r="BM404" s="2">
        <v>0</v>
      </c>
      <c r="BN404" s="2">
        <v>0</v>
      </c>
      <c r="BO404" s="2">
        <v>0</v>
      </c>
      <c r="BP404" s="2">
        <v>6</v>
      </c>
      <c r="BQ404" s="2">
        <v>4</v>
      </c>
      <c r="BR404" s="2">
        <v>3</v>
      </c>
      <c r="BS404" s="2">
        <v>0</v>
      </c>
      <c r="BT404" s="2">
        <v>0</v>
      </c>
      <c r="BU404" s="2">
        <v>0</v>
      </c>
      <c r="BV404" s="2">
        <v>0</v>
      </c>
      <c r="BW404" s="2">
        <v>0</v>
      </c>
      <c r="BX404" s="2">
        <v>0</v>
      </c>
      <c r="BY404" s="2">
        <v>0</v>
      </c>
      <c r="BZ404" s="2">
        <v>0</v>
      </c>
      <c r="CA404" s="2">
        <v>0</v>
      </c>
      <c r="CB404" s="2">
        <v>0</v>
      </c>
      <c r="CC404" s="2">
        <v>0</v>
      </c>
      <c r="CD404" s="2">
        <v>0</v>
      </c>
      <c r="CE404" s="2">
        <v>0</v>
      </c>
      <c r="CF404" s="2">
        <v>0</v>
      </c>
      <c r="CG404" s="2">
        <v>0</v>
      </c>
      <c r="CH404" s="2">
        <v>0</v>
      </c>
      <c r="CI404" s="2">
        <v>0</v>
      </c>
      <c r="CJ404" s="2">
        <v>0</v>
      </c>
      <c r="CK404" s="2">
        <v>2</v>
      </c>
      <c r="CL404" s="2">
        <v>0</v>
      </c>
    </row>
    <row r="405" spans="1:90" x14ac:dyDescent="0.25">
      <c r="A405" t="s">
        <v>115</v>
      </c>
      <c r="B405">
        <v>20502</v>
      </c>
      <c r="C405" t="s">
        <v>491</v>
      </c>
      <c r="D405">
        <v>1</v>
      </c>
      <c r="E405">
        <v>8</v>
      </c>
      <c r="F405">
        <v>22263</v>
      </c>
      <c r="G405">
        <v>35022263</v>
      </c>
      <c r="H405" t="s">
        <v>7944</v>
      </c>
      <c r="I405">
        <v>204</v>
      </c>
      <c r="J405" t="s">
        <v>491</v>
      </c>
      <c r="K405" t="s">
        <v>91</v>
      </c>
      <c r="L405">
        <v>1</v>
      </c>
      <c r="M405" t="s">
        <v>491</v>
      </c>
      <c r="N405">
        <v>14780309</v>
      </c>
      <c r="O405" t="s">
        <v>162</v>
      </c>
      <c r="P405" t="s">
        <v>7945</v>
      </c>
      <c r="Q405" t="s">
        <v>127</v>
      </c>
      <c r="R405">
        <v>17</v>
      </c>
      <c r="S405">
        <v>33222268</v>
      </c>
      <c r="T405">
        <v>33244999</v>
      </c>
      <c r="U405" t="s">
        <v>7946</v>
      </c>
      <c r="V405">
        <v>1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96</v>
      </c>
      <c r="AE405" s="2">
        <v>98</v>
      </c>
      <c r="AF405" s="2">
        <v>99</v>
      </c>
      <c r="AG405" s="2">
        <v>98</v>
      </c>
      <c r="AH405" s="2">
        <v>63</v>
      </c>
      <c r="AI405" s="2">
        <v>59</v>
      </c>
      <c r="AJ405" s="2">
        <v>89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244</v>
      </c>
      <c r="BD405" s="2">
        <v>4</v>
      </c>
      <c r="BE405" s="2">
        <v>0</v>
      </c>
      <c r="BF405" s="2">
        <v>0</v>
      </c>
      <c r="BG405" s="2">
        <v>0</v>
      </c>
      <c r="BH405" s="2">
        <v>0</v>
      </c>
      <c r="BI405" s="2">
        <v>0</v>
      </c>
      <c r="BJ405" s="2">
        <v>0</v>
      </c>
      <c r="BK405" s="2">
        <v>0</v>
      </c>
      <c r="BL405" s="2">
        <v>4</v>
      </c>
      <c r="BM405" s="2">
        <v>5</v>
      </c>
      <c r="BN405" s="2">
        <v>4</v>
      </c>
      <c r="BO405" s="2">
        <v>6</v>
      </c>
      <c r="BP405" s="2">
        <v>2</v>
      </c>
      <c r="BQ405" s="2">
        <v>3</v>
      </c>
      <c r="BR405" s="2">
        <v>3</v>
      </c>
      <c r="BS405" s="2">
        <v>0</v>
      </c>
      <c r="BT405" s="2">
        <v>0</v>
      </c>
      <c r="BU405" s="2">
        <v>0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>
        <v>0</v>
      </c>
      <c r="CB405" s="2">
        <v>0</v>
      </c>
      <c r="CC405" s="2">
        <v>0</v>
      </c>
      <c r="CD405" s="2">
        <v>0</v>
      </c>
      <c r="CE405" s="2">
        <v>0</v>
      </c>
      <c r="CF405" s="2">
        <v>0</v>
      </c>
      <c r="CG405" s="2">
        <v>0</v>
      </c>
      <c r="CH405" s="2">
        <v>0</v>
      </c>
      <c r="CI405" s="2">
        <v>0</v>
      </c>
      <c r="CJ405" s="2">
        <v>0</v>
      </c>
      <c r="CK405" s="2">
        <v>18</v>
      </c>
      <c r="CL405" s="2">
        <v>2</v>
      </c>
    </row>
    <row r="406" spans="1:90" x14ac:dyDescent="0.25">
      <c r="A406" t="s">
        <v>115</v>
      </c>
      <c r="B406">
        <v>20502</v>
      </c>
      <c r="C406" t="s">
        <v>491</v>
      </c>
      <c r="D406">
        <v>1</v>
      </c>
      <c r="E406">
        <v>8</v>
      </c>
      <c r="F406">
        <v>919664</v>
      </c>
      <c r="G406">
        <v>35919664</v>
      </c>
      <c r="H406" t="s">
        <v>7627</v>
      </c>
      <c r="I406">
        <v>487</v>
      </c>
      <c r="J406" t="s">
        <v>1134</v>
      </c>
      <c r="K406" t="s">
        <v>5618</v>
      </c>
      <c r="L406">
        <v>1</v>
      </c>
      <c r="M406" t="s">
        <v>1134</v>
      </c>
      <c r="N406">
        <v>15400000</v>
      </c>
      <c r="O406" t="s">
        <v>162</v>
      </c>
      <c r="P406" t="s">
        <v>7628</v>
      </c>
      <c r="Q406">
        <v>100</v>
      </c>
      <c r="R406">
        <v>17</v>
      </c>
      <c r="S406">
        <v>32812706</v>
      </c>
      <c r="T406">
        <v>32814440</v>
      </c>
      <c r="U406" t="s">
        <v>7629</v>
      </c>
      <c r="V406">
        <v>1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38</v>
      </c>
      <c r="AE406" s="2">
        <v>45</v>
      </c>
      <c r="AF406" s="2">
        <v>32</v>
      </c>
      <c r="AG406" s="2">
        <v>23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0</v>
      </c>
      <c r="BI406" s="2">
        <v>0</v>
      </c>
      <c r="BJ406" s="2">
        <v>0</v>
      </c>
      <c r="BK406" s="2">
        <v>0</v>
      </c>
      <c r="BL406" s="2">
        <v>2</v>
      </c>
      <c r="BM406" s="2">
        <v>3</v>
      </c>
      <c r="BN406" s="2">
        <v>2</v>
      </c>
      <c r="BO406" s="2">
        <v>2</v>
      </c>
      <c r="BP406" s="2">
        <v>0</v>
      </c>
      <c r="BQ406" s="2">
        <v>0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2">
        <v>0</v>
      </c>
      <c r="CC406" s="2">
        <v>0</v>
      </c>
      <c r="CD406" s="2">
        <v>0</v>
      </c>
      <c r="CE406" s="2">
        <v>0</v>
      </c>
      <c r="CF406" s="2">
        <v>0</v>
      </c>
      <c r="CG406" s="2">
        <v>0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</row>
    <row r="407" spans="1:90" x14ac:dyDescent="0.25">
      <c r="A407" t="s">
        <v>115</v>
      </c>
      <c r="B407">
        <v>20502</v>
      </c>
      <c r="C407" t="s">
        <v>491</v>
      </c>
      <c r="D407">
        <v>1</v>
      </c>
      <c r="E407">
        <v>8</v>
      </c>
      <c r="F407">
        <v>28034</v>
      </c>
      <c r="G407">
        <v>35028034</v>
      </c>
      <c r="H407" t="s">
        <v>10908</v>
      </c>
      <c r="I407">
        <v>487</v>
      </c>
      <c r="J407" t="s">
        <v>1134</v>
      </c>
      <c r="K407" t="s">
        <v>91</v>
      </c>
      <c r="L407">
        <v>1</v>
      </c>
      <c r="M407" t="s">
        <v>1134</v>
      </c>
      <c r="N407">
        <v>15400000</v>
      </c>
      <c r="O407" t="s">
        <v>162</v>
      </c>
      <c r="P407" t="s">
        <v>10909</v>
      </c>
      <c r="Q407">
        <v>1131</v>
      </c>
      <c r="R407">
        <v>17</v>
      </c>
      <c r="S407">
        <v>32813184</v>
      </c>
      <c r="T407">
        <v>32816207</v>
      </c>
      <c r="U407" t="s">
        <v>10910</v>
      </c>
      <c r="V407">
        <v>1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120</v>
      </c>
      <c r="AE407" s="2">
        <v>92</v>
      </c>
      <c r="AF407" s="2">
        <v>101</v>
      </c>
      <c r="AG407" s="2">
        <v>160</v>
      </c>
      <c r="AH407" s="2">
        <v>166</v>
      </c>
      <c r="AI407" s="2">
        <v>132</v>
      </c>
      <c r="AJ407" s="2">
        <v>101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152</v>
      </c>
      <c r="BD407" s="2">
        <v>0</v>
      </c>
      <c r="BE407" s="2">
        <v>0</v>
      </c>
      <c r="BF407" s="2">
        <v>0</v>
      </c>
      <c r="BG407" s="2">
        <v>0</v>
      </c>
      <c r="BH407" s="2">
        <v>0</v>
      </c>
      <c r="BI407" s="2">
        <v>0</v>
      </c>
      <c r="BJ407" s="2">
        <v>0</v>
      </c>
      <c r="BK407" s="2">
        <v>0</v>
      </c>
      <c r="BL407" s="2">
        <v>5</v>
      </c>
      <c r="BM407" s="2">
        <v>5</v>
      </c>
      <c r="BN407" s="2">
        <v>4</v>
      </c>
      <c r="BO407" s="2">
        <v>6</v>
      </c>
      <c r="BP407" s="2">
        <v>6</v>
      </c>
      <c r="BQ407" s="2">
        <v>5</v>
      </c>
      <c r="BR407" s="2">
        <v>6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0</v>
      </c>
      <c r="BZ407" s="2">
        <v>0</v>
      </c>
      <c r="CA407" s="2">
        <v>0</v>
      </c>
      <c r="CB407" s="2">
        <v>0</v>
      </c>
      <c r="CC407" s="2">
        <v>0</v>
      </c>
      <c r="CD407" s="2">
        <v>0</v>
      </c>
      <c r="CE407" s="2">
        <v>0</v>
      </c>
      <c r="CF407" s="2">
        <v>0</v>
      </c>
      <c r="CG407" s="2">
        <v>0</v>
      </c>
      <c r="CH407" s="2">
        <v>0</v>
      </c>
      <c r="CI407" s="2">
        <v>0</v>
      </c>
      <c r="CJ407" s="2">
        <v>0</v>
      </c>
      <c r="CK407" s="2">
        <v>11</v>
      </c>
      <c r="CL407" s="2">
        <v>0</v>
      </c>
    </row>
    <row r="408" spans="1:90" x14ac:dyDescent="0.25">
      <c r="A408" t="s">
        <v>115</v>
      </c>
      <c r="B408">
        <v>20502</v>
      </c>
      <c r="C408" t="s">
        <v>491</v>
      </c>
      <c r="D408">
        <v>1</v>
      </c>
      <c r="E408">
        <v>8</v>
      </c>
      <c r="F408">
        <v>28071</v>
      </c>
      <c r="G408">
        <v>35028071</v>
      </c>
      <c r="H408" t="s">
        <v>9153</v>
      </c>
      <c r="I408">
        <v>487</v>
      </c>
      <c r="J408" t="s">
        <v>1134</v>
      </c>
      <c r="K408" t="s">
        <v>91</v>
      </c>
      <c r="L408">
        <v>1</v>
      </c>
      <c r="M408" t="s">
        <v>1134</v>
      </c>
      <c r="N408">
        <v>15400000</v>
      </c>
      <c r="O408" t="s">
        <v>162</v>
      </c>
      <c r="P408" t="s">
        <v>2471</v>
      </c>
      <c r="Q408">
        <v>925</v>
      </c>
      <c r="R408">
        <v>17</v>
      </c>
      <c r="S408">
        <v>32811179</v>
      </c>
      <c r="T408">
        <v>32813074</v>
      </c>
      <c r="U408" t="s">
        <v>2472</v>
      </c>
      <c r="V408">
        <v>1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72</v>
      </c>
      <c r="AE408" s="2">
        <v>68</v>
      </c>
      <c r="AF408" s="2">
        <v>87</v>
      </c>
      <c r="AG408" s="2">
        <v>54</v>
      </c>
      <c r="AH408" s="2">
        <v>80</v>
      </c>
      <c r="AI408" s="2">
        <v>92</v>
      </c>
      <c r="AJ408" s="2">
        <v>68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229</v>
      </c>
      <c r="BD408" s="2">
        <v>0</v>
      </c>
      <c r="BE408" s="2">
        <v>0</v>
      </c>
      <c r="BF408" s="2">
        <v>0</v>
      </c>
      <c r="BG408" s="2">
        <v>0</v>
      </c>
      <c r="BH408" s="2">
        <v>0</v>
      </c>
      <c r="BI408" s="2">
        <v>0</v>
      </c>
      <c r="BJ408" s="2">
        <v>0</v>
      </c>
      <c r="BK408" s="2">
        <v>0</v>
      </c>
      <c r="BL408" s="2">
        <v>3</v>
      </c>
      <c r="BM408" s="2">
        <v>4</v>
      </c>
      <c r="BN408" s="2">
        <v>4</v>
      </c>
      <c r="BO408" s="2">
        <v>4</v>
      </c>
      <c r="BP408" s="2">
        <v>5</v>
      </c>
      <c r="BQ408" s="2">
        <v>3</v>
      </c>
      <c r="BR408" s="2">
        <v>4</v>
      </c>
      <c r="BS408" s="2">
        <v>0</v>
      </c>
      <c r="BT408" s="2">
        <v>0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0</v>
      </c>
      <c r="CB408" s="2">
        <v>0</v>
      </c>
      <c r="CC408" s="2">
        <v>0</v>
      </c>
      <c r="CD408" s="2">
        <v>0</v>
      </c>
      <c r="CE408" s="2">
        <v>0</v>
      </c>
      <c r="CF408" s="2">
        <v>0</v>
      </c>
      <c r="CG408" s="2">
        <v>0</v>
      </c>
      <c r="CH408" s="2">
        <v>0</v>
      </c>
      <c r="CI408" s="2">
        <v>0</v>
      </c>
      <c r="CJ408" s="2">
        <v>0</v>
      </c>
      <c r="CK408" s="2">
        <v>22</v>
      </c>
      <c r="CL408" s="2">
        <v>0</v>
      </c>
    </row>
    <row r="409" spans="1:90" x14ac:dyDescent="0.25">
      <c r="A409" t="s">
        <v>115</v>
      </c>
      <c r="B409">
        <v>20502</v>
      </c>
      <c r="C409" t="s">
        <v>491</v>
      </c>
      <c r="D409">
        <v>1</v>
      </c>
      <c r="E409">
        <v>8</v>
      </c>
      <c r="F409">
        <v>22469</v>
      </c>
      <c r="G409">
        <v>35022469</v>
      </c>
      <c r="H409" t="s">
        <v>10871</v>
      </c>
      <c r="I409">
        <v>204</v>
      </c>
      <c r="J409" t="s">
        <v>491</v>
      </c>
      <c r="K409" t="s">
        <v>91</v>
      </c>
      <c r="L409">
        <v>1</v>
      </c>
      <c r="M409" t="s">
        <v>491</v>
      </c>
      <c r="N409">
        <v>14780059</v>
      </c>
      <c r="O409" t="s">
        <v>162</v>
      </c>
      <c r="P409" t="s">
        <v>10872</v>
      </c>
      <c r="Q409">
        <v>65</v>
      </c>
      <c r="R409">
        <v>17</v>
      </c>
      <c r="S409">
        <v>33221906</v>
      </c>
      <c r="T409">
        <v>33225018</v>
      </c>
      <c r="U409" t="s">
        <v>10873</v>
      </c>
      <c r="V409">
        <v>1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66</v>
      </c>
      <c r="AE409" s="2">
        <v>106</v>
      </c>
      <c r="AF409" s="2">
        <v>73</v>
      </c>
      <c r="AG409" s="2">
        <v>38</v>
      </c>
      <c r="AH409" s="2">
        <v>109</v>
      </c>
      <c r="AI409" s="2">
        <v>71</v>
      </c>
      <c r="AJ409" s="2">
        <v>64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0</v>
      </c>
      <c r="BI409" s="2">
        <v>0</v>
      </c>
      <c r="BJ409" s="2">
        <v>0</v>
      </c>
      <c r="BK409" s="2">
        <v>0</v>
      </c>
      <c r="BL409" s="2">
        <v>3</v>
      </c>
      <c r="BM409" s="2">
        <v>3</v>
      </c>
      <c r="BN409" s="2">
        <v>2</v>
      </c>
      <c r="BO409" s="2">
        <v>1</v>
      </c>
      <c r="BP409" s="2">
        <v>4</v>
      </c>
      <c r="BQ409" s="2">
        <v>2</v>
      </c>
      <c r="BR409" s="2">
        <v>2</v>
      </c>
      <c r="BS409" s="2">
        <v>0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2">
        <v>0</v>
      </c>
      <c r="CC409" s="2">
        <v>0</v>
      </c>
      <c r="CD409" s="2">
        <v>0</v>
      </c>
      <c r="CE409" s="2">
        <v>0</v>
      </c>
      <c r="CF409" s="2">
        <v>0</v>
      </c>
      <c r="CG409" s="2">
        <v>0</v>
      </c>
      <c r="CH409" s="2">
        <v>0</v>
      </c>
      <c r="CI409" s="2">
        <v>0</v>
      </c>
      <c r="CJ409" s="2">
        <v>0</v>
      </c>
      <c r="CK409" s="2">
        <v>0</v>
      </c>
      <c r="CL409" s="2">
        <v>0</v>
      </c>
    </row>
    <row r="410" spans="1:90" x14ac:dyDescent="0.25">
      <c r="A410" t="s">
        <v>115</v>
      </c>
      <c r="B410">
        <v>20502</v>
      </c>
      <c r="C410" t="s">
        <v>491</v>
      </c>
      <c r="D410">
        <v>1</v>
      </c>
      <c r="E410">
        <v>8</v>
      </c>
      <c r="F410">
        <v>22445</v>
      </c>
      <c r="G410">
        <v>35022445</v>
      </c>
      <c r="H410" t="s">
        <v>11072</v>
      </c>
      <c r="I410">
        <v>204</v>
      </c>
      <c r="J410" t="s">
        <v>491</v>
      </c>
      <c r="K410" t="s">
        <v>11073</v>
      </c>
      <c r="L410">
        <v>1</v>
      </c>
      <c r="M410" t="s">
        <v>491</v>
      </c>
      <c r="N410">
        <v>14781335</v>
      </c>
      <c r="O410" t="s">
        <v>102</v>
      </c>
      <c r="P410" t="s">
        <v>11074</v>
      </c>
      <c r="Q410">
        <v>200</v>
      </c>
      <c r="R410">
        <v>17</v>
      </c>
      <c r="S410">
        <v>33223605</v>
      </c>
      <c r="T410">
        <v>33227425</v>
      </c>
      <c r="U410" t="s">
        <v>11075</v>
      </c>
      <c r="V410">
        <v>1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49</v>
      </c>
      <c r="AE410" s="2">
        <v>77</v>
      </c>
      <c r="AF410" s="2">
        <v>74</v>
      </c>
      <c r="AG410" s="2">
        <v>30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15</v>
      </c>
      <c r="BE410" s="2">
        <v>0</v>
      </c>
      <c r="BF410" s="2">
        <v>0</v>
      </c>
      <c r="BG410" s="2">
        <v>0</v>
      </c>
      <c r="BH410" s="2">
        <v>0</v>
      </c>
      <c r="BI410" s="2">
        <v>0</v>
      </c>
      <c r="BJ410" s="2">
        <v>0</v>
      </c>
      <c r="BK410" s="2">
        <v>0</v>
      </c>
      <c r="BL410" s="2">
        <v>3</v>
      </c>
      <c r="BM410" s="2">
        <v>4</v>
      </c>
      <c r="BN410" s="2">
        <v>6</v>
      </c>
      <c r="BO410" s="2">
        <v>2</v>
      </c>
      <c r="BP410" s="2">
        <v>0</v>
      </c>
      <c r="BQ410" s="2">
        <v>0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0</v>
      </c>
      <c r="BX410" s="2">
        <v>0</v>
      </c>
      <c r="BY410" s="2">
        <v>0</v>
      </c>
      <c r="BZ410" s="2">
        <v>0</v>
      </c>
      <c r="CA410" s="2">
        <v>0</v>
      </c>
      <c r="CB410" s="2">
        <v>0</v>
      </c>
      <c r="CC410" s="2">
        <v>0</v>
      </c>
      <c r="CD410" s="2">
        <v>0</v>
      </c>
      <c r="CE410" s="2">
        <v>0</v>
      </c>
      <c r="CF410" s="2">
        <v>0</v>
      </c>
      <c r="CG410" s="2">
        <v>0</v>
      </c>
      <c r="CH410" s="2">
        <v>0</v>
      </c>
      <c r="CI410" s="2">
        <v>0</v>
      </c>
      <c r="CJ410" s="2">
        <v>0</v>
      </c>
      <c r="CK410" s="2">
        <v>0</v>
      </c>
      <c r="CL410" s="2">
        <v>3</v>
      </c>
    </row>
    <row r="411" spans="1:90" x14ac:dyDescent="0.25">
      <c r="A411" t="s">
        <v>115</v>
      </c>
      <c r="B411">
        <v>20502</v>
      </c>
      <c r="C411" t="s">
        <v>491</v>
      </c>
      <c r="D411">
        <v>1</v>
      </c>
      <c r="E411">
        <v>8</v>
      </c>
      <c r="F411">
        <v>22214</v>
      </c>
      <c r="G411">
        <v>35022214</v>
      </c>
      <c r="H411" t="s">
        <v>5490</v>
      </c>
      <c r="I411">
        <v>204</v>
      </c>
      <c r="J411" t="s">
        <v>491</v>
      </c>
      <c r="K411" t="s">
        <v>5491</v>
      </c>
      <c r="L411">
        <v>1</v>
      </c>
      <c r="M411" t="s">
        <v>491</v>
      </c>
      <c r="N411">
        <v>14783101</v>
      </c>
      <c r="O411" t="s">
        <v>102</v>
      </c>
      <c r="P411" t="s">
        <v>5492</v>
      </c>
      <c r="Q411">
        <v>1577</v>
      </c>
      <c r="R411">
        <v>17</v>
      </c>
      <c r="S411">
        <v>33224322</v>
      </c>
      <c r="T411">
        <v>33234537</v>
      </c>
      <c r="U411" t="s">
        <v>5493</v>
      </c>
      <c r="V411">
        <v>1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101</v>
      </c>
      <c r="AE411" s="2">
        <v>169</v>
      </c>
      <c r="AF411" s="2">
        <v>141</v>
      </c>
      <c r="AG411" s="2">
        <v>103</v>
      </c>
      <c r="AH411" s="2">
        <v>116</v>
      </c>
      <c r="AI411" s="2">
        <v>94</v>
      </c>
      <c r="AJ411" s="2">
        <v>100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250</v>
      </c>
      <c r="BD411" s="2">
        <v>14</v>
      </c>
      <c r="BE411" s="2">
        <v>0</v>
      </c>
      <c r="BF411" s="2">
        <v>0</v>
      </c>
      <c r="BG411" s="2">
        <v>0</v>
      </c>
      <c r="BH411" s="2">
        <v>0</v>
      </c>
      <c r="BI411" s="2">
        <v>0</v>
      </c>
      <c r="BJ411" s="2">
        <v>0</v>
      </c>
      <c r="BK411" s="2">
        <v>0</v>
      </c>
      <c r="BL411" s="2">
        <v>6</v>
      </c>
      <c r="BM411" s="2">
        <v>9</v>
      </c>
      <c r="BN411" s="2">
        <v>7</v>
      </c>
      <c r="BO411" s="2">
        <v>6</v>
      </c>
      <c r="BP411" s="2">
        <v>4</v>
      </c>
      <c r="BQ411" s="2">
        <v>5</v>
      </c>
      <c r="BR411" s="2">
        <v>4</v>
      </c>
      <c r="BS411" s="2">
        <v>0</v>
      </c>
      <c r="BT411" s="2">
        <v>0</v>
      </c>
      <c r="BU411" s="2">
        <v>0</v>
      </c>
      <c r="BV411" s="2">
        <v>0</v>
      </c>
      <c r="BW411" s="2">
        <v>0</v>
      </c>
      <c r="BX411" s="2">
        <v>0</v>
      </c>
      <c r="BY411" s="2">
        <v>0</v>
      </c>
      <c r="BZ411" s="2">
        <v>0</v>
      </c>
      <c r="CA411" s="2">
        <v>0</v>
      </c>
      <c r="CB411" s="2">
        <v>0</v>
      </c>
      <c r="CC411" s="2">
        <v>0</v>
      </c>
      <c r="CD411" s="2">
        <v>0</v>
      </c>
      <c r="CE411" s="2">
        <v>0</v>
      </c>
      <c r="CF411" s="2">
        <v>0</v>
      </c>
      <c r="CG411" s="2">
        <v>0</v>
      </c>
      <c r="CH411" s="2">
        <v>0</v>
      </c>
      <c r="CI411" s="2">
        <v>0</v>
      </c>
      <c r="CJ411" s="2">
        <v>0</v>
      </c>
      <c r="CK411" s="2">
        <v>17</v>
      </c>
      <c r="CL411" s="2">
        <v>3</v>
      </c>
    </row>
    <row r="412" spans="1:90" x14ac:dyDescent="0.25">
      <c r="A412" t="s">
        <v>115</v>
      </c>
      <c r="B412">
        <v>20502</v>
      </c>
      <c r="C412" t="s">
        <v>491</v>
      </c>
      <c r="D412">
        <v>2</v>
      </c>
      <c r="E412">
        <v>6</v>
      </c>
      <c r="F412">
        <v>433561</v>
      </c>
      <c r="G412">
        <v>35433561</v>
      </c>
      <c r="H412" t="s">
        <v>2470</v>
      </c>
      <c r="I412">
        <v>487</v>
      </c>
      <c r="J412" t="s">
        <v>1134</v>
      </c>
      <c r="K412" t="s">
        <v>91</v>
      </c>
      <c r="L412">
        <v>1</v>
      </c>
      <c r="M412" t="s">
        <v>1134</v>
      </c>
      <c r="N412">
        <v>15400000</v>
      </c>
      <c r="O412" t="s">
        <v>162</v>
      </c>
      <c r="P412" t="s">
        <v>2471</v>
      </c>
      <c r="Q412">
        <v>925</v>
      </c>
      <c r="R412">
        <v>17</v>
      </c>
      <c r="S412">
        <v>32811179</v>
      </c>
      <c r="T412">
        <v>32813074</v>
      </c>
      <c r="U412" t="s">
        <v>2472</v>
      </c>
      <c r="V412">
        <v>1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749</v>
      </c>
      <c r="BD412" s="2">
        <v>0</v>
      </c>
      <c r="BE412" s="2">
        <v>0</v>
      </c>
      <c r="BF412" s="2">
        <v>0</v>
      </c>
      <c r="BG412" s="2">
        <v>0</v>
      </c>
      <c r="BH412" s="2">
        <v>0</v>
      </c>
      <c r="BI412" s="2">
        <v>0</v>
      </c>
      <c r="BJ412" s="2">
        <v>0</v>
      </c>
      <c r="BK412" s="2">
        <v>0</v>
      </c>
      <c r="BL412" s="2">
        <v>0</v>
      </c>
      <c r="BM412" s="2">
        <v>0</v>
      </c>
      <c r="BN412" s="2">
        <v>0</v>
      </c>
      <c r="BO412" s="2">
        <v>0</v>
      </c>
      <c r="BP412" s="2">
        <v>0</v>
      </c>
      <c r="BQ412" s="2">
        <v>0</v>
      </c>
      <c r="BR412" s="2">
        <v>0</v>
      </c>
      <c r="BS412" s="2">
        <v>0</v>
      </c>
      <c r="BT412" s="2">
        <v>0</v>
      </c>
      <c r="BU412" s="2">
        <v>0</v>
      </c>
      <c r="BV412" s="2">
        <v>0</v>
      </c>
      <c r="BW412" s="2">
        <v>0</v>
      </c>
      <c r="BX412" s="2">
        <v>0</v>
      </c>
      <c r="BY412" s="2">
        <v>0</v>
      </c>
      <c r="BZ412" s="2">
        <v>0</v>
      </c>
      <c r="CA412" s="2">
        <v>0</v>
      </c>
      <c r="CB412" s="2">
        <v>0</v>
      </c>
      <c r="CC412" s="2">
        <v>0</v>
      </c>
      <c r="CD412" s="2">
        <v>0</v>
      </c>
      <c r="CE412" s="2">
        <v>0</v>
      </c>
      <c r="CF412" s="2">
        <v>0</v>
      </c>
      <c r="CG412" s="2">
        <v>0</v>
      </c>
      <c r="CH412" s="2">
        <v>0</v>
      </c>
      <c r="CI412" s="2">
        <v>0</v>
      </c>
      <c r="CJ412" s="2">
        <v>0</v>
      </c>
      <c r="CK412" s="2">
        <v>33</v>
      </c>
      <c r="CL412" s="2">
        <v>0</v>
      </c>
    </row>
    <row r="413" spans="1:90" x14ac:dyDescent="0.25">
      <c r="A413" t="s">
        <v>115</v>
      </c>
      <c r="B413">
        <v>20502</v>
      </c>
      <c r="C413" t="s">
        <v>491</v>
      </c>
      <c r="D413">
        <v>2</v>
      </c>
      <c r="E413">
        <v>6</v>
      </c>
      <c r="F413">
        <v>433559</v>
      </c>
      <c r="G413">
        <v>35433559</v>
      </c>
      <c r="H413" t="s">
        <v>7605</v>
      </c>
      <c r="I413">
        <v>204</v>
      </c>
      <c r="J413" t="s">
        <v>491</v>
      </c>
      <c r="K413" t="s">
        <v>91</v>
      </c>
      <c r="L413">
        <v>1</v>
      </c>
      <c r="M413" t="s">
        <v>491</v>
      </c>
      <c r="N413">
        <v>14780059</v>
      </c>
      <c r="O413" t="s">
        <v>162</v>
      </c>
      <c r="P413" t="s">
        <v>7606</v>
      </c>
      <c r="Q413">
        <v>65</v>
      </c>
      <c r="R413">
        <v>17</v>
      </c>
      <c r="S413">
        <v>33221906</v>
      </c>
      <c r="T413">
        <v>33225018</v>
      </c>
      <c r="U413" t="s">
        <v>19870</v>
      </c>
      <c r="V413">
        <v>1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261</v>
      </c>
      <c r="BD413" s="2">
        <v>0</v>
      </c>
      <c r="BE413" s="2">
        <v>0</v>
      </c>
      <c r="BF413" s="2">
        <v>0</v>
      </c>
      <c r="BG413" s="2">
        <v>0</v>
      </c>
      <c r="BH413" s="2">
        <v>0</v>
      </c>
      <c r="BI413" s="2">
        <v>0</v>
      </c>
      <c r="BJ413" s="2">
        <v>0</v>
      </c>
      <c r="BK413" s="2">
        <v>0</v>
      </c>
      <c r="BL413" s="2">
        <v>0</v>
      </c>
      <c r="BM413" s="2">
        <v>0</v>
      </c>
      <c r="BN413" s="2">
        <v>0</v>
      </c>
      <c r="BO413" s="2">
        <v>0</v>
      </c>
      <c r="BP413" s="2">
        <v>0</v>
      </c>
      <c r="BQ413" s="2">
        <v>0</v>
      </c>
      <c r="BR413" s="2">
        <v>0</v>
      </c>
      <c r="BS413" s="2">
        <v>0</v>
      </c>
      <c r="BT413" s="2">
        <v>0</v>
      </c>
      <c r="BU413" s="2">
        <v>0</v>
      </c>
      <c r="BV413" s="2">
        <v>0</v>
      </c>
      <c r="BW413" s="2">
        <v>0</v>
      </c>
      <c r="BX413" s="2">
        <v>0</v>
      </c>
      <c r="BY413" s="2">
        <v>0</v>
      </c>
      <c r="BZ413" s="2">
        <v>0</v>
      </c>
      <c r="CA413" s="2">
        <v>0</v>
      </c>
      <c r="CB413" s="2">
        <v>0</v>
      </c>
      <c r="CC413" s="2">
        <v>0</v>
      </c>
      <c r="CD413" s="2">
        <v>0</v>
      </c>
      <c r="CE413" s="2">
        <v>0</v>
      </c>
      <c r="CF413" s="2">
        <v>0</v>
      </c>
      <c r="CG413" s="2">
        <v>0</v>
      </c>
      <c r="CH413" s="2">
        <v>0</v>
      </c>
      <c r="CI413" s="2">
        <v>0</v>
      </c>
      <c r="CJ413" s="2">
        <v>0</v>
      </c>
      <c r="CK413" s="2">
        <v>12</v>
      </c>
      <c r="CL413" s="2">
        <v>0</v>
      </c>
    </row>
    <row r="414" spans="1:90" x14ac:dyDescent="0.25">
      <c r="A414" t="s">
        <v>115</v>
      </c>
      <c r="B414">
        <v>20502</v>
      </c>
      <c r="C414" t="s">
        <v>491</v>
      </c>
      <c r="D414">
        <v>2</v>
      </c>
      <c r="E414">
        <v>6</v>
      </c>
      <c r="F414">
        <v>458193</v>
      </c>
      <c r="G414">
        <v>35458193</v>
      </c>
      <c r="H414" t="s">
        <v>6559</v>
      </c>
      <c r="I414">
        <v>322</v>
      </c>
      <c r="J414" t="s">
        <v>714</v>
      </c>
      <c r="K414" t="s">
        <v>91</v>
      </c>
      <c r="L414">
        <v>1</v>
      </c>
      <c r="M414" t="s">
        <v>714</v>
      </c>
      <c r="N414">
        <v>14790000</v>
      </c>
      <c r="O414" t="s">
        <v>162</v>
      </c>
      <c r="P414" t="s">
        <v>6560</v>
      </c>
      <c r="Q414">
        <v>1040</v>
      </c>
      <c r="R414">
        <v>17</v>
      </c>
      <c r="S414">
        <v>33312108</v>
      </c>
      <c r="U414" t="s">
        <v>19871</v>
      </c>
      <c r="V414">
        <v>1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131</v>
      </c>
      <c r="BD414" s="2">
        <v>0</v>
      </c>
      <c r="BE414" s="2">
        <v>0</v>
      </c>
      <c r="BF414" s="2">
        <v>0</v>
      </c>
      <c r="BG414" s="2">
        <v>0</v>
      </c>
      <c r="BH414" s="2">
        <v>0</v>
      </c>
      <c r="BI414" s="2">
        <v>0</v>
      </c>
      <c r="BJ414" s="2">
        <v>0</v>
      </c>
      <c r="BK414" s="2">
        <v>0</v>
      </c>
      <c r="BL414" s="2">
        <v>0</v>
      </c>
      <c r="BM414" s="2">
        <v>0</v>
      </c>
      <c r="BN414" s="2">
        <v>0</v>
      </c>
      <c r="BO414" s="2">
        <v>0</v>
      </c>
      <c r="BP414" s="2">
        <v>0</v>
      </c>
      <c r="BQ414" s="2">
        <v>0</v>
      </c>
      <c r="BR414" s="2">
        <v>0</v>
      </c>
      <c r="BS414" s="2">
        <v>0</v>
      </c>
      <c r="BT414" s="2">
        <v>0</v>
      </c>
      <c r="BU414" s="2">
        <v>0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>
        <v>0</v>
      </c>
      <c r="CB414" s="2">
        <v>0</v>
      </c>
      <c r="CC414" s="2">
        <v>0</v>
      </c>
      <c r="CD414" s="2">
        <v>0</v>
      </c>
      <c r="CE414" s="2">
        <v>0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8</v>
      </c>
      <c r="CL414" s="2">
        <v>0</v>
      </c>
    </row>
    <row r="415" spans="1:90" x14ac:dyDescent="0.25">
      <c r="A415" t="s">
        <v>115</v>
      </c>
      <c r="B415">
        <v>20502</v>
      </c>
      <c r="C415" t="s">
        <v>491</v>
      </c>
      <c r="D415">
        <v>1</v>
      </c>
      <c r="E415">
        <v>8</v>
      </c>
      <c r="F415">
        <v>22421</v>
      </c>
      <c r="G415">
        <v>35022421</v>
      </c>
      <c r="H415" t="s">
        <v>6044</v>
      </c>
      <c r="I415">
        <v>322</v>
      </c>
      <c r="J415" t="s">
        <v>714</v>
      </c>
      <c r="K415" t="s">
        <v>6045</v>
      </c>
      <c r="L415">
        <v>1</v>
      </c>
      <c r="M415" t="s">
        <v>714</v>
      </c>
      <c r="N415">
        <v>14790000</v>
      </c>
      <c r="O415" t="s">
        <v>162</v>
      </c>
      <c r="P415" t="s">
        <v>6046</v>
      </c>
      <c r="Q415">
        <v>1595</v>
      </c>
      <c r="R415">
        <v>17</v>
      </c>
      <c r="S415">
        <v>33317092</v>
      </c>
      <c r="T415">
        <v>33318477</v>
      </c>
      <c r="U415" t="s">
        <v>6047</v>
      </c>
      <c r="V415">
        <v>1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91</v>
      </c>
      <c r="AE415" s="2">
        <v>92</v>
      </c>
      <c r="AF415" s="2">
        <v>104</v>
      </c>
      <c r="AG415" s="2">
        <v>108</v>
      </c>
      <c r="AH415" s="2">
        <v>93</v>
      </c>
      <c r="AI415" s="2">
        <v>44</v>
      </c>
      <c r="AJ415" s="2">
        <v>43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242</v>
      </c>
      <c r="BD415" s="2">
        <v>0</v>
      </c>
      <c r="BE415" s="2">
        <v>0</v>
      </c>
      <c r="BF415" s="2">
        <v>0</v>
      </c>
      <c r="BG415" s="2">
        <v>0</v>
      </c>
      <c r="BH415" s="2">
        <v>0</v>
      </c>
      <c r="BI415" s="2">
        <v>0</v>
      </c>
      <c r="BJ415" s="2">
        <v>0</v>
      </c>
      <c r="BK415" s="2">
        <v>0</v>
      </c>
      <c r="BL415" s="2">
        <v>6</v>
      </c>
      <c r="BM415" s="2">
        <v>4</v>
      </c>
      <c r="BN415" s="2">
        <v>5</v>
      </c>
      <c r="BO415" s="2">
        <v>5</v>
      </c>
      <c r="BP415" s="2">
        <v>4</v>
      </c>
      <c r="BQ415" s="2">
        <v>3</v>
      </c>
      <c r="BR415" s="2">
        <v>3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2">
        <v>0</v>
      </c>
      <c r="CC415" s="2">
        <v>0</v>
      </c>
      <c r="CD415" s="2">
        <v>0</v>
      </c>
      <c r="CE415" s="2">
        <v>0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20</v>
      </c>
      <c r="CL415" s="2">
        <v>0</v>
      </c>
    </row>
    <row r="416" spans="1:90" x14ac:dyDescent="0.25">
      <c r="A416" t="s">
        <v>115</v>
      </c>
      <c r="B416">
        <v>20502</v>
      </c>
      <c r="C416" t="s">
        <v>491</v>
      </c>
      <c r="D416">
        <v>1</v>
      </c>
      <c r="E416">
        <v>8</v>
      </c>
      <c r="F416">
        <v>49712</v>
      </c>
      <c r="G416">
        <v>35049712</v>
      </c>
      <c r="H416" t="s">
        <v>18863</v>
      </c>
      <c r="I416">
        <v>487</v>
      </c>
      <c r="J416" t="s">
        <v>1134</v>
      </c>
      <c r="K416" t="s">
        <v>9438</v>
      </c>
      <c r="L416">
        <v>1</v>
      </c>
      <c r="M416" t="s">
        <v>1134</v>
      </c>
      <c r="N416">
        <v>15400000</v>
      </c>
      <c r="O416" t="s">
        <v>162</v>
      </c>
      <c r="P416" t="s">
        <v>18864</v>
      </c>
      <c r="Q416">
        <v>10</v>
      </c>
      <c r="R416">
        <v>17</v>
      </c>
      <c r="S416">
        <v>32813145</v>
      </c>
      <c r="T416">
        <v>32813700</v>
      </c>
      <c r="U416" t="s">
        <v>18865</v>
      </c>
      <c r="V416">
        <v>1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70</v>
      </c>
      <c r="AE416" s="2">
        <v>70</v>
      </c>
      <c r="AF416" s="2">
        <v>92</v>
      </c>
      <c r="AG416" s="2">
        <v>69</v>
      </c>
      <c r="AH416" s="2">
        <v>41</v>
      </c>
      <c r="AI416" s="2">
        <v>25</v>
      </c>
      <c r="AJ416" s="2">
        <v>21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0</v>
      </c>
      <c r="BI416" s="2">
        <v>0</v>
      </c>
      <c r="BJ416" s="2">
        <v>0</v>
      </c>
      <c r="BK416" s="2">
        <v>0</v>
      </c>
      <c r="BL416" s="2">
        <v>2</v>
      </c>
      <c r="BM416" s="2">
        <v>3</v>
      </c>
      <c r="BN416" s="2">
        <v>4</v>
      </c>
      <c r="BO416" s="2">
        <v>3</v>
      </c>
      <c r="BP416" s="2">
        <v>2</v>
      </c>
      <c r="BQ416" s="2">
        <v>1</v>
      </c>
      <c r="BR416" s="2">
        <v>1</v>
      </c>
      <c r="BS416" s="2">
        <v>0</v>
      </c>
      <c r="BT416" s="2">
        <v>0</v>
      </c>
      <c r="BU416" s="2">
        <v>0</v>
      </c>
      <c r="BV416" s="2">
        <v>0</v>
      </c>
      <c r="BW416" s="2">
        <v>0</v>
      </c>
      <c r="BX416" s="2">
        <v>0</v>
      </c>
      <c r="BY416" s="2">
        <v>0</v>
      </c>
      <c r="BZ416" s="2">
        <v>0</v>
      </c>
      <c r="CA416" s="2">
        <v>0</v>
      </c>
      <c r="CB416" s="2">
        <v>0</v>
      </c>
      <c r="CC416" s="2">
        <v>0</v>
      </c>
      <c r="CD416" s="2">
        <v>0</v>
      </c>
      <c r="CE416" s="2">
        <v>0</v>
      </c>
      <c r="CF416" s="2">
        <v>0</v>
      </c>
      <c r="CG416" s="2">
        <v>0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</row>
    <row r="417" spans="1:90" x14ac:dyDescent="0.25">
      <c r="A417" t="s">
        <v>115</v>
      </c>
      <c r="B417">
        <v>20502</v>
      </c>
      <c r="C417" t="s">
        <v>491</v>
      </c>
      <c r="D417">
        <v>1</v>
      </c>
      <c r="E417">
        <v>8</v>
      </c>
      <c r="F417">
        <v>48012</v>
      </c>
      <c r="G417">
        <v>35048012</v>
      </c>
      <c r="H417" t="s">
        <v>13004</v>
      </c>
      <c r="I417">
        <v>268</v>
      </c>
      <c r="J417" t="s">
        <v>492</v>
      </c>
      <c r="K417" t="s">
        <v>2507</v>
      </c>
      <c r="L417">
        <v>1</v>
      </c>
      <c r="M417" t="s">
        <v>492</v>
      </c>
      <c r="N417">
        <v>14770000</v>
      </c>
      <c r="O417" t="s">
        <v>102</v>
      </c>
      <c r="P417" t="s">
        <v>13005</v>
      </c>
      <c r="Q417">
        <v>224</v>
      </c>
      <c r="R417">
        <v>17</v>
      </c>
      <c r="S417">
        <v>33411490</v>
      </c>
      <c r="T417">
        <v>33411848</v>
      </c>
      <c r="U417" t="s">
        <v>13006</v>
      </c>
      <c r="V417">
        <v>1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168</v>
      </c>
      <c r="AI417" s="2">
        <v>166</v>
      </c>
      <c r="AJ417" s="2">
        <v>121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0</v>
      </c>
      <c r="BI417" s="2">
        <v>0</v>
      </c>
      <c r="BJ417" s="2">
        <v>0</v>
      </c>
      <c r="BK417" s="2">
        <v>0</v>
      </c>
      <c r="BL417" s="2">
        <v>0</v>
      </c>
      <c r="BM417" s="2">
        <v>0</v>
      </c>
      <c r="BN417" s="2">
        <v>0</v>
      </c>
      <c r="BO417" s="2">
        <v>0</v>
      </c>
      <c r="BP417" s="2">
        <v>10</v>
      </c>
      <c r="BQ417" s="2">
        <v>6</v>
      </c>
      <c r="BR417" s="2">
        <v>6</v>
      </c>
      <c r="BS417" s="2">
        <v>0</v>
      </c>
      <c r="BT417" s="2">
        <v>0</v>
      </c>
      <c r="BU417" s="2">
        <v>0</v>
      </c>
      <c r="BV417" s="2">
        <v>0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2">
        <v>0</v>
      </c>
      <c r="CC417" s="2">
        <v>0</v>
      </c>
      <c r="CD417" s="2">
        <v>0</v>
      </c>
      <c r="CE417" s="2">
        <v>0</v>
      </c>
      <c r="CF417" s="2">
        <v>0</v>
      </c>
      <c r="CG417" s="2">
        <v>0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</row>
    <row r="418" spans="1:90" x14ac:dyDescent="0.25">
      <c r="A418" t="s">
        <v>115</v>
      </c>
      <c r="B418">
        <v>20502</v>
      </c>
      <c r="C418" t="s">
        <v>491</v>
      </c>
      <c r="D418">
        <v>1</v>
      </c>
      <c r="E418">
        <v>3</v>
      </c>
      <c r="F418">
        <v>498166</v>
      </c>
      <c r="G418">
        <v>35498166</v>
      </c>
      <c r="H418" t="s">
        <v>19866</v>
      </c>
      <c r="I418">
        <v>204</v>
      </c>
      <c r="J418" t="s">
        <v>491</v>
      </c>
      <c r="K418" t="s">
        <v>10789</v>
      </c>
      <c r="L418">
        <v>1</v>
      </c>
      <c r="M418" t="s">
        <v>491</v>
      </c>
      <c r="N418">
        <v>14783218</v>
      </c>
      <c r="P418" t="s">
        <v>12771</v>
      </c>
      <c r="Q418">
        <v>2814</v>
      </c>
      <c r="R418">
        <v>17</v>
      </c>
      <c r="S418">
        <v>33246740</v>
      </c>
      <c r="U418" t="s">
        <v>19867</v>
      </c>
      <c r="V418">
        <v>1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388</v>
      </c>
      <c r="AT418" s="2">
        <v>0</v>
      </c>
      <c r="AU418" s="2">
        <v>0</v>
      </c>
      <c r="AV418" s="2">
        <v>825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0</v>
      </c>
      <c r="BI418" s="2">
        <v>0</v>
      </c>
      <c r="BJ418" s="2">
        <v>0</v>
      </c>
      <c r="BK418" s="2">
        <v>0</v>
      </c>
      <c r="BL418" s="2">
        <v>0</v>
      </c>
      <c r="BM418" s="2">
        <v>0</v>
      </c>
      <c r="BN418" s="2">
        <v>0</v>
      </c>
      <c r="BO418" s="2">
        <v>0</v>
      </c>
      <c r="BP418" s="2">
        <v>0</v>
      </c>
      <c r="BQ418" s="2">
        <v>0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0</v>
      </c>
      <c r="BX418" s="2">
        <v>0</v>
      </c>
      <c r="BY418" s="2">
        <v>0</v>
      </c>
      <c r="BZ418" s="2">
        <v>0</v>
      </c>
      <c r="CA418" s="2">
        <v>2</v>
      </c>
      <c r="CB418" s="2">
        <v>0</v>
      </c>
      <c r="CC418" s="2">
        <v>0</v>
      </c>
      <c r="CD418" s="2">
        <v>4</v>
      </c>
      <c r="CE418" s="2">
        <v>0</v>
      </c>
      <c r="CF418" s="2">
        <v>0</v>
      </c>
      <c r="CG418" s="2">
        <v>0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</row>
    <row r="419" spans="1:90" x14ac:dyDescent="0.25">
      <c r="A419" t="s">
        <v>115</v>
      </c>
      <c r="B419">
        <v>20502</v>
      </c>
      <c r="C419" t="s">
        <v>491</v>
      </c>
      <c r="D419">
        <v>1</v>
      </c>
      <c r="E419">
        <v>8</v>
      </c>
      <c r="F419">
        <v>28125</v>
      </c>
      <c r="G419">
        <v>35028125</v>
      </c>
      <c r="H419" t="s">
        <v>9030</v>
      </c>
      <c r="I419">
        <v>487</v>
      </c>
      <c r="J419" t="s">
        <v>1134</v>
      </c>
      <c r="K419" t="s">
        <v>19868</v>
      </c>
      <c r="L419">
        <v>2</v>
      </c>
      <c r="M419" t="s">
        <v>9031</v>
      </c>
      <c r="N419">
        <v>15405000</v>
      </c>
      <c r="O419" t="s">
        <v>92</v>
      </c>
      <c r="P419" t="s">
        <v>19869</v>
      </c>
      <c r="Q419">
        <v>269</v>
      </c>
      <c r="R419">
        <v>17</v>
      </c>
      <c r="S419">
        <v>32571001</v>
      </c>
      <c r="T419">
        <v>32578157</v>
      </c>
      <c r="U419" t="s">
        <v>9032</v>
      </c>
      <c r="V419">
        <v>1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24</v>
      </c>
      <c r="AE419" s="2">
        <v>26</v>
      </c>
      <c r="AF419" s="2">
        <v>15</v>
      </c>
      <c r="AG419" s="2">
        <v>23</v>
      </c>
      <c r="AH419" s="2">
        <v>23</v>
      </c>
      <c r="AI419" s="2">
        <v>22</v>
      </c>
      <c r="AJ419" s="2">
        <v>10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v>0</v>
      </c>
      <c r="BH419" s="2">
        <v>0</v>
      </c>
      <c r="BI419" s="2">
        <v>0</v>
      </c>
      <c r="BJ419" s="2">
        <v>0</v>
      </c>
      <c r="BK419" s="2">
        <v>0</v>
      </c>
      <c r="BL419" s="2">
        <v>2</v>
      </c>
      <c r="BM419" s="2">
        <v>1</v>
      </c>
      <c r="BN419" s="2">
        <v>1</v>
      </c>
      <c r="BO419" s="2">
        <v>1</v>
      </c>
      <c r="BP419" s="2">
        <v>1</v>
      </c>
      <c r="BQ419" s="2">
        <v>1</v>
      </c>
      <c r="BR419" s="2">
        <v>1</v>
      </c>
      <c r="BS419" s="2">
        <v>0</v>
      </c>
      <c r="BT419" s="2">
        <v>0</v>
      </c>
      <c r="BU419" s="2">
        <v>0</v>
      </c>
      <c r="BV419" s="2">
        <v>0</v>
      </c>
      <c r="BW419" s="2">
        <v>0</v>
      </c>
      <c r="BX419" s="2">
        <v>0</v>
      </c>
      <c r="BY419" s="2">
        <v>0</v>
      </c>
      <c r="BZ419" s="2">
        <v>0</v>
      </c>
      <c r="CA419" s="2">
        <v>0</v>
      </c>
      <c r="CB419" s="2">
        <v>0</v>
      </c>
      <c r="CC419" s="2">
        <v>0</v>
      </c>
      <c r="CD419" s="2">
        <v>0</v>
      </c>
      <c r="CE419" s="2">
        <v>0</v>
      </c>
      <c r="CF419" s="2">
        <v>0</v>
      </c>
      <c r="CG419" s="2">
        <v>0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</row>
    <row r="420" spans="1:90" x14ac:dyDescent="0.25">
      <c r="A420" t="s">
        <v>115</v>
      </c>
      <c r="B420">
        <v>20502</v>
      </c>
      <c r="C420" t="s">
        <v>491</v>
      </c>
      <c r="D420">
        <v>1</v>
      </c>
      <c r="E420">
        <v>8</v>
      </c>
      <c r="F420">
        <v>22238</v>
      </c>
      <c r="G420">
        <v>35022238</v>
      </c>
      <c r="H420" t="s">
        <v>16925</v>
      </c>
      <c r="I420">
        <v>322</v>
      </c>
      <c r="J420" t="s">
        <v>714</v>
      </c>
      <c r="K420" t="s">
        <v>91</v>
      </c>
      <c r="L420">
        <v>1</v>
      </c>
      <c r="M420" t="s">
        <v>714</v>
      </c>
      <c r="N420">
        <v>14790000</v>
      </c>
      <c r="O420" t="s">
        <v>162</v>
      </c>
      <c r="P420" t="s">
        <v>16926</v>
      </c>
      <c r="Q420">
        <v>1040</v>
      </c>
      <c r="R420">
        <v>17</v>
      </c>
      <c r="S420">
        <v>33311104</v>
      </c>
      <c r="T420">
        <v>33312108</v>
      </c>
      <c r="U420" t="s">
        <v>16927</v>
      </c>
      <c r="V420">
        <v>1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216</v>
      </c>
      <c r="AE420" s="2">
        <v>207</v>
      </c>
      <c r="AF420" s="2">
        <v>249</v>
      </c>
      <c r="AG420" s="2">
        <v>209</v>
      </c>
      <c r="AH420" s="2">
        <v>191</v>
      </c>
      <c r="AI420" s="2">
        <v>187</v>
      </c>
      <c r="AJ420" s="2">
        <v>207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>
        <v>0</v>
      </c>
      <c r="AR420" s="2">
        <v>27</v>
      </c>
      <c r="AS420" s="2">
        <v>0</v>
      </c>
      <c r="AT420" s="2">
        <v>0</v>
      </c>
      <c r="AU420" s="2">
        <v>130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299</v>
      </c>
      <c r="BD420" s="2">
        <v>4</v>
      </c>
      <c r="BE420" s="2">
        <v>0</v>
      </c>
      <c r="BF420" s="2">
        <v>0</v>
      </c>
      <c r="BG420" s="2">
        <v>0</v>
      </c>
      <c r="BH420" s="2">
        <v>0</v>
      </c>
      <c r="BI420" s="2">
        <v>0</v>
      </c>
      <c r="BJ420" s="2">
        <v>0</v>
      </c>
      <c r="BK420" s="2">
        <v>0</v>
      </c>
      <c r="BL420" s="2">
        <v>12</v>
      </c>
      <c r="BM420" s="2">
        <v>9</v>
      </c>
      <c r="BN420" s="2">
        <v>11</v>
      </c>
      <c r="BO420" s="2">
        <v>12</v>
      </c>
      <c r="BP420" s="2">
        <v>7</v>
      </c>
      <c r="BQ420" s="2">
        <v>7</v>
      </c>
      <c r="BR420" s="2">
        <v>6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2</v>
      </c>
      <c r="CA420" s="2">
        <v>0</v>
      </c>
      <c r="CB420" s="2">
        <v>0</v>
      </c>
      <c r="CC420" s="2">
        <v>8</v>
      </c>
      <c r="CD420" s="2">
        <v>0</v>
      </c>
      <c r="CE420" s="2">
        <v>0</v>
      </c>
      <c r="CF420" s="2">
        <v>0</v>
      </c>
      <c r="CG420" s="2">
        <v>0</v>
      </c>
      <c r="CH420" s="2">
        <v>0</v>
      </c>
      <c r="CI420" s="2">
        <v>0</v>
      </c>
      <c r="CJ420" s="2">
        <v>0</v>
      </c>
      <c r="CK420" s="2">
        <v>20</v>
      </c>
      <c r="CL420" s="2">
        <v>1</v>
      </c>
    </row>
    <row r="421" spans="1:90" x14ac:dyDescent="0.25">
      <c r="A421" t="s">
        <v>115</v>
      </c>
      <c r="B421">
        <v>20502</v>
      </c>
      <c r="C421" t="s">
        <v>491</v>
      </c>
      <c r="D421">
        <v>1</v>
      </c>
      <c r="E421">
        <v>8</v>
      </c>
      <c r="F421">
        <v>907736</v>
      </c>
      <c r="G421">
        <v>35907736</v>
      </c>
      <c r="H421" t="s">
        <v>7170</v>
      </c>
      <c r="I421">
        <v>204</v>
      </c>
      <c r="J421" t="s">
        <v>491</v>
      </c>
      <c r="K421" t="s">
        <v>3136</v>
      </c>
      <c r="L421">
        <v>1</v>
      </c>
      <c r="M421" t="s">
        <v>491</v>
      </c>
      <c r="N421">
        <v>14781464</v>
      </c>
      <c r="O421" t="s">
        <v>92</v>
      </c>
      <c r="P421" t="s">
        <v>7171</v>
      </c>
      <c r="Q421" t="s">
        <v>127</v>
      </c>
      <c r="R421">
        <v>17</v>
      </c>
      <c r="S421">
        <v>33226942</v>
      </c>
      <c r="T421">
        <v>33234554</v>
      </c>
      <c r="U421" t="s">
        <v>7172</v>
      </c>
      <c r="V421">
        <v>1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102</v>
      </c>
      <c r="AE421" s="2">
        <v>105</v>
      </c>
      <c r="AF421" s="2">
        <v>102</v>
      </c>
      <c r="AG421" s="2">
        <v>70</v>
      </c>
      <c r="AH421" s="2">
        <v>144</v>
      </c>
      <c r="AI421" s="2">
        <v>147</v>
      </c>
      <c r="AJ421" s="2">
        <v>108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200</v>
      </c>
      <c r="BD421" s="2">
        <v>4</v>
      </c>
      <c r="BE421" s="2">
        <v>0</v>
      </c>
      <c r="BF421" s="2">
        <v>0</v>
      </c>
      <c r="BG421" s="2">
        <v>0</v>
      </c>
      <c r="BH421" s="2">
        <v>0</v>
      </c>
      <c r="BI421" s="2">
        <v>0</v>
      </c>
      <c r="BJ421" s="2">
        <v>0</v>
      </c>
      <c r="BK421" s="2">
        <v>0</v>
      </c>
      <c r="BL421" s="2">
        <v>5</v>
      </c>
      <c r="BM421" s="2">
        <v>4</v>
      </c>
      <c r="BN421" s="2">
        <v>5</v>
      </c>
      <c r="BO421" s="2">
        <v>4</v>
      </c>
      <c r="BP421" s="2">
        <v>6</v>
      </c>
      <c r="BQ421" s="2">
        <v>5</v>
      </c>
      <c r="BR421" s="2">
        <v>5</v>
      </c>
      <c r="BS421" s="2">
        <v>0</v>
      </c>
      <c r="BT421" s="2">
        <v>0</v>
      </c>
      <c r="BU421" s="2">
        <v>0</v>
      </c>
      <c r="BV421" s="2">
        <v>0</v>
      </c>
      <c r="BW421" s="2">
        <v>0</v>
      </c>
      <c r="BX421" s="2">
        <v>0</v>
      </c>
      <c r="BY421" s="2">
        <v>0</v>
      </c>
      <c r="BZ421" s="2">
        <v>0</v>
      </c>
      <c r="CA421" s="2">
        <v>0</v>
      </c>
      <c r="CB421" s="2">
        <v>0</v>
      </c>
      <c r="CC421" s="2">
        <v>0</v>
      </c>
      <c r="CD421" s="2">
        <v>0</v>
      </c>
      <c r="CE421" s="2">
        <v>0</v>
      </c>
      <c r="CF421" s="2">
        <v>0</v>
      </c>
      <c r="CG421" s="2">
        <v>0</v>
      </c>
      <c r="CH421" s="2">
        <v>0</v>
      </c>
      <c r="CI421" s="2">
        <v>0</v>
      </c>
      <c r="CJ421" s="2">
        <v>0</v>
      </c>
      <c r="CK421" s="2">
        <v>13</v>
      </c>
      <c r="CL421" s="2">
        <v>1</v>
      </c>
    </row>
    <row r="422" spans="1:90" x14ac:dyDescent="0.25">
      <c r="A422" t="s">
        <v>115</v>
      </c>
      <c r="B422">
        <v>20502</v>
      </c>
      <c r="C422" t="s">
        <v>491</v>
      </c>
      <c r="D422">
        <v>1</v>
      </c>
      <c r="E422">
        <v>8</v>
      </c>
      <c r="F422">
        <v>28113</v>
      </c>
      <c r="G422">
        <v>35028113</v>
      </c>
      <c r="H422" t="s">
        <v>6668</v>
      </c>
      <c r="I422">
        <v>487</v>
      </c>
      <c r="J422" t="s">
        <v>1134</v>
      </c>
      <c r="K422" t="s">
        <v>91</v>
      </c>
      <c r="L422">
        <v>3</v>
      </c>
      <c r="M422" t="s">
        <v>3368</v>
      </c>
      <c r="N422">
        <v>15408000</v>
      </c>
      <c r="P422" t="s">
        <v>6669</v>
      </c>
      <c r="Q422">
        <v>242</v>
      </c>
      <c r="R422">
        <v>17</v>
      </c>
      <c r="S422">
        <v>32841141</v>
      </c>
      <c r="U422" t="s">
        <v>6670</v>
      </c>
      <c r="V422">
        <v>1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20</v>
      </c>
      <c r="AE422" s="2">
        <v>26</v>
      </c>
      <c r="AF422" s="2">
        <v>18</v>
      </c>
      <c r="AG422" s="2">
        <v>24</v>
      </c>
      <c r="AH422" s="2">
        <v>20</v>
      </c>
      <c r="AI422" s="2">
        <v>14</v>
      </c>
      <c r="AJ422" s="2">
        <v>8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24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46</v>
      </c>
      <c r="BD422" s="2">
        <v>0</v>
      </c>
      <c r="BE422" s="2">
        <v>0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0</v>
      </c>
      <c r="BL422" s="2">
        <v>1</v>
      </c>
      <c r="BM422" s="2">
        <v>2</v>
      </c>
      <c r="BN422" s="2">
        <v>1</v>
      </c>
      <c r="BO422" s="2">
        <v>2</v>
      </c>
      <c r="BP422" s="2">
        <v>1</v>
      </c>
      <c r="BQ422" s="2">
        <v>1</v>
      </c>
      <c r="BR422" s="2">
        <v>1</v>
      </c>
      <c r="BS422" s="2">
        <v>0</v>
      </c>
      <c r="BT422" s="2">
        <v>0</v>
      </c>
      <c r="BU422" s="2">
        <v>0</v>
      </c>
      <c r="BV422" s="2">
        <v>0</v>
      </c>
      <c r="BW422" s="2">
        <v>0</v>
      </c>
      <c r="BX422" s="2">
        <v>0</v>
      </c>
      <c r="BY422" s="2">
        <v>0</v>
      </c>
      <c r="BZ422" s="2">
        <v>0</v>
      </c>
      <c r="CA422" s="2">
        <v>0</v>
      </c>
      <c r="CB422" s="2">
        <v>0</v>
      </c>
      <c r="CC422" s="2">
        <v>1</v>
      </c>
      <c r="CD422" s="2">
        <v>0</v>
      </c>
      <c r="CE422" s="2">
        <v>0</v>
      </c>
      <c r="CF422" s="2">
        <v>0</v>
      </c>
      <c r="CG422" s="2">
        <v>0</v>
      </c>
      <c r="CH422" s="2">
        <v>0</v>
      </c>
      <c r="CI422" s="2">
        <v>0</v>
      </c>
      <c r="CJ422" s="2">
        <v>0</v>
      </c>
      <c r="CK422" s="2">
        <v>2</v>
      </c>
      <c r="CL422" s="2">
        <v>0</v>
      </c>
    </row>
    <row r="423" spans="1:90" x14ac:dyDescent="0.25">
      <c r="A423" t="s">
        <v>115</v>
      </c>
      <c r="B423">
        <v>20502</v>
      </c>
      <c r="C423" t="s">
        <v>491</v>
      </c>
      <c r="D423">
        <v>1</v>
      </c>
      <c r="E423">
        <v>8</v>
      </c>
      <c r="F423">
        <v>28095</v>
      </c>
      <c r="G423">
        <v>35028095</v>
      </c>
      <c r="H423" t="s">
        <v>8686</v>
      </c>
      <c r="I423">
        <v>327</v>
      </c>
      <c r="J423" t="s">
        <v>7622</v>
      </c>
      <c r="K423" t="s">
        <v>8687</v>
      </c>
      <c r="L423">
        <v>1</v>
      </c>
      <c r="M423" t="s">
        <v>7622</v>
      </c>
      <c r="N423">
        <v>15420000</v>
      </c>
      <c r="O423" t="s">
        <v>92</v>
      </c>
      <c r="P423" t="s">
        <v>8688</v>
      </c>
      <c r="Q423" t="s">
        <v>127</v>
      </c>
      <c r="R423">
        <v>17</v>
      </c>
      <c r="S423">
        <v>38151213</v>
      </c>
      <c r="U423" t="s">
        <v>8689</v>
      </c>
      <c r="V423">
        <v>1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133</v>
      </c>
      <c r="AI423" s="2">
        <v>72</v>
      </c>
      <c r="AJ423" s="2">
        <v>129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87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0</v>
      </c>
      <c r="BI423" s="2">
        <v>0</v>
      </c>
      <c r="BJ423" s="2">
        <v>0</v>
      </c>
      <c r="BK423" s="2">
        <v>0</v>
      </c>
      <c r="BL423" s="2">
        <v>0</v>
      </c>
      <c r="BM423" s="2">
        <v>0</v>
      </c>
      <c r="BN423" s="2">
        <v>0</v>
      </c>
      <c r="BO423" s="2">
        <v>0</v>
      </c>
      <c r="BP423" s="2">
        <v>7</v>
      </c>
      <c r="BQ423" s="2">
        <v>2</v>
      </c>
      <c r="BR423" s="2">
        <v>4</v>
      </c>
      <c r="BS423" s="2">
        <v>0</v>
      </c>
      <c r="BT423" s="2">
        <v>0</v>
      </c>
      <c r="BU423" s="2">
        <v>0</v>
      </c>
      <c r="BV423" s="2">
        <v>0</v>
      </c>
      <c r="BW423" s="2">
        <v>0</v>
      </c>
      <c r="BX423" s="2">
        <v>0</v>
      </c>
      <c r="BY423" s="2">
        <v>0</v>
      </c>
      <c r="BZ423" s="2">
        <v>0</v>
      </c>
      <c r="CA423" s="2">
        <v>0</v>
      </c>
      <c r="CB423" s="2">
        <v>0</v>
      </c>
      <c r="CC423" s="2">
        <v>3</v>
      </c>
      <c r="CD423" s="2">
        <v>0</v>
      </c>
      <c r="CE423" s="2">
        <v>0</v>
      </c>
      <c r="CF423" s="2">
        <v>0</v>
      </c>
      <c r="CG423" s="2">
        <v>0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</row>
    <row r="424" spans="1:90" x14ac:dyDescent="0.25">
      <c r="A424" t="s">
        <v>115</v>
      </c>
      <c r="B424">
        <v>20502</v>
      </c>
      <c r="C424" t="s">
        <v>491</v>
      </c>
      <c r="D424">
        <v>1</v>
      </c>
      <c r="E424">
        <v>8</v>
      </c>
      <c r="F424">
        <v>28137</v>
      </c>
      <c r="G424">
        <v>35028137</v>
      </c>
      <c r="H424" t="s">
        <v>7727</v>
      </c>
      <c r="I424">
        <v>666</v>
      </c>
      <c r="J424" t="s">
        <v>3137</v>
      </c>
      <c r="K424" t="s">
        <v>91</v>
      </c>
      <c r="L424">
        <v>1</v>
      </c>
      <c r="M424" t="s">
        <v>3137</v>
      </c>
      <c r="N424">
        <v>14735000</v>
      </c>
      <c r="O424" t="s">
        <v>102</v>
      </c>
      <c r="P424" t="s">
        <v>7728</v>
      </c>
      <c r="Q424">
        <v>651</v>
      </c>
      <c r="R424">
        <v>17</v>
      </c>
      <c r="S424">
        <v>38171155</v>
      </c>
      <c r="T424">
        <v>38171228</v>
      </c>
      <c r="U424" t="s">
        <v>7729</v>
      </c>
      <c r="V424">
        <v>1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183</v>
      </c>
      <c r="AI424" s="2">
        <v>163</v>
      </c>
      <c r="AJ424" s="2">
        <v>147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61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0</v>
      </c>
      <c r="BI424" s="2">
        <v>0</v>
      </c>
      <c r="BJ424" s="2">
        <v>0</v>
      </c>
      <c r="BK424" s="2">
        <v>0</v>
      </c>
      <c r="BL424" s="2">
        <v>0</v>
      </c>
      <c r="BM424" s="2">
        <v>0</v>
      </c>
      <c r="BN424" s="2">
        <v>0</v>
      </c>
      <c r="BO424" s="2">
        <v>0</v>
      </c>
      <c r="BP424" s="2">
        <v>9</v>
      </c>
      <c r="BQ424" s="2">
        <v>6</v>
      </c>
      <c r="BR424" s="2">
        <v>4</v>
      </c>
      <c r="BS424" s="2">
        <v>0</v>
      </c>
      <c r="BT424" s="2">
        <v>0</v>
      </c>
      <c r="BU424" s="2">
        <v>0</v>
      </c>
      <c r="BV424" s="2">
        <v>0</v>
      </c>
      <c r="BW424" s="2">
        <v>0</v>
      </c>
      <c r="BX424" s="2">
        <v>0</v>
      </c>
      <c r="BY424" s="2">
        <v>0</v>
      </c>
      <c r="BZ424" s="2">
        <v>0</v>
      </c>
      <c r="CA424" s="2">
        <v>0</v>
      </c>
      <c r="CB424" s="2">
        <v>0</v>
      </c>
      <c r="CC424" s="2">
        <v>3</v>
      </c>
      <c r="CD424" s="2">
        <v>0</v>
      </c>
      <c r="CE424" s="2">
        <v>0</v>
      </c>
      <c r="CF424" s="2">
        <v>0</v>
      </c>
      <c r="CG424" s="2">
        <v>0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</row>
    <row r="425" spans="1:90" x14ac:dyDescent="0.25">
      <c r="A425" t="s">
        <v>115</v>
      </c>
      <c r="B425">
        <v>20502</v>
      </c>
      <c r="C425" t="s">
        <v>491</v>
      </c>
      <c r="D425">
        <v>1</v>
      </c>
      <c r="E425">
        <v>8</v>
      </c>
      <c r="F425">
        <v>907741</v>
      </c>
      <c r="G425">
        <v>35907741</v>
      </c>
      <c r="H425" t="s">
        <v>13731</v>
      </c>
      <c r="I425">
        <v>204</v>
      </c>
      <c r="J425" t="s">
        <v>491</v>
      </c>
      <c r="K425" t="s">
        <v>91</v>
      </c>
      <c r="L425">
        <v>3</v>
      </c>
      <c r="M425" t="s">
        <v>10328</v>
      </c>
      <c r="N425">
        <v>14780970</v>
      </c>
      <c r="P425" t="s">
        <v>8507</v>
      </c>
      <c r="Q425">
        <v>250</v>
      </c>
      <c r="R425">
        <v>17</v>
      </c>
      <c r="S425">
        <v>33265222</v>
      </c>
      <c r="U425" t="s">
        <v>13732</v>
      </c>
      <c r="V425">
        <v>2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22</v>
      </c>
      <c r="AE425" s="2">
        <v>26</v>
      </c>
      <c r="AF425" s="2">
        <v>16</v>
      </c>
      <c r="AG425" s="2">
        <v>17</v>
      </c>
      <c r="AH425" s="2">
        <v>20</v>
      </c>
      <c r="AI425" s="2">
        <v>14</v>
      </c>
      <c r="AJ425" s="2">
        <v>11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5</v>
      </c>
      <c r="BE425" s="2">
        <v>0</v>
      </c>
      <c r="BF425" s="2">
        <v>0</v>
      </c>
      <c r="BG425" s="2">
        <v>0</v>
      </c>
      <c r="BH425" s="2">
        <v>0</v>
      </c>
      <c r="BI425" s="2">
        <v>0</v>
      </c>
      <c r="BJ425" s="2">
        <v>0</v>
      </c>
      <c r="BK425" s="2">
        <v>0</v>
      </c>
      <c r="BL425" s="2">
        <v>2</v>
      </c>
      <c r="BM425" s="2">
        <v>2</v>
      </c>
      <c r="BN425" s="2">
        <v>2</v>
      </c>
      <c r="BO425" s="2">
        <v>2</v>
      </c>
      <c r="BP425" s="2">
        <v>2</v>
      </c>
      <c r="BQ425" s="2">
        <v>1</v>
      </c>
      <c r="BR425" s="2">
        <v>1</v>
      </c>
      <c r="BS425" s="2">
        <v>0</v>
      </c>
      <c r="BT425" s="2">
        <v>0</v>
      </c>
      <c r="BU425" s="2">
        <v>0</v>
      </c>
      <c r="BV425" s="2">
        <v>0</v>
      </c>
      <c r="BW425" s="2">
        <v>0</v>
      </c>
      <c r="BX425" s="2">
        <v>0</v>
      </c>
      <c r="BY425" s="2">
        <v>0</v>
      </c>
      <c r="BZ425" s="2">
        <v>0</v>
      </c>
      <c r="CA425" s="2">
        <v>0</v>
      </c>
      <c r="CB425" s="2">
        <v>0</v>
      </c>
      <c r="CC425" s="2">
        <v>0</v>
      </c>
      <c r="CD425" s="2">
        <v>0</v>
      </c>
      <c r="CE425" s="2">
        <v>0</v>
      </c>
      <c r="CF425" s="2">
        <v>0</v>
      </c>
      <c r="CG425" s="2">
        <v>0</v>
      </c>
      <c r="CH425" s="2">
        <v>0</v>
      </c>
      <c r="CI425" s="2">
        <v>0</v>
      </c>
      <c r="CJ425" s="2">
        <v>0</v>
      </c>
      <c r="CK425" s="2">
        <v>0</v>
      </c>
      <c r="CL425" s="2">
        <v>1</v>
      </c>
    </row>
    <row r="426" spans="1:90" x14ac:dyDescent="0.25">
      <c r="A426" t="s">
        <v>115</v>
      </c>
      <c r="B426">
        <v>20502</v>
      </c>
      <c r="C426" t="s">
        <v>491</v>
      </c>
      <c r="D426">
        <v>1</v>
      </c>
      <c r="E426">
        <v>8</v>
      </c>
      <c r="F426">
        <v>22457</v>
      </c>
      <c r="G426">
        <v>35022457</v>
      </c>
      <c r="H426" t="s">
        <v>12877</v>
      </c>
      <c r="I426">
        <v>204</v>
      </c>
      <c r="J426" t="s">
        <v>491</v>
      </c>
      <c r="K426" t="s">
        <v>12878</v>
      </c>
      <c r="L426">
        <v>1</v>
      </c>
      <c r="M426" t="s">
        <v>491</v>
      </c>
      <c r="N426">
        <v>14784017</v>
      </c>
      <c r="O426" t="s">
        <v>591</v>
      </c>
      <c r="P426" t="s">
        <v>5027</v>
      </c>
      <c r="Q426" t="s">
        <v>127</v>
      </c>
      <c r="R426">
        <v>17</v>
      </c>
      <c r="S426">
        <v>33227957</v>
      </c>
      <c r="T426">
        <v>33231143</v>
      </c>
      <c r="U426" t="s">
        <v>12879</v>
      </c>
      <c r="V426">
        <v>1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97</v>
      </c>
      <c r="AE426" s="2">
        <v>102</v>
      </c>
      <c r="AF426" s="2">
        <v>105</v>
      </c>
      <c r="AG426" s="2">
        <v>99</v>
      </c>
      <c r="AH426" s="2">
        <v>106</v>
      </c>
      <c r="AI426" s="2">
        <v>74</v>
      </c>
      <c r="AJ426" s="2">
        <v>70</v>
      </c>
      <c r="AK426" s="2">
        <v>0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221</v>
      </c>
      <c r="BD426" s="2">
        <v>4</v>
      </c>
      <c r="BE426" s="2">
        <v>0</v>
      </c>
      <c r="BF426" s="2">
        <v>0</v>
      </c>
      <c r="BG426" s="2">
        <v>0</v>
      </c>
      <c r="BH426" s="2">
        <v>0</v>
      </c>
      <c r="BI426" s="2">
        <v>0</v>
      </c>
      <c r="BJ426" s="2">
        <v>0</v>
      </c>
      <c r="BK426" s="2">
        <v>0</v>
      </c>
      <c r="BL426" s="2">
        <v>6</v>
      </c>
      <c r="BM426" s="2">
        <v>5</v>
      </c>
      <c r="BN426" s="2">
        <v>4</v>
      </c>
      <c r="BO426" s="2">
        <v>5</v>
      </c>
      <c r="BP426" s="2">
        <v>4</v>
      </c>
      <c r="BQ426" s="2">
        <v>2</v>
      </c>
      <c r="BR426" s="2">
        <v>3</v>
      </c>
      <c r="BS426" s="2">
        <v>0</v>
      </c>
      <c r="BT426" s="2">
        <v>0</v>
      </c>
      <c r="BU426" s="2">
        <v>0</v>
      </c>
      <c r="BV426" s="2">
        <v>0</v>
      </c>
      <c r="BW426" s="2">
        <v>0</v>
      </c>
      <c r="BX426" s="2">
        <v>0</v>
      </c>
      <c r="BY426" s="2">
        <v>0</v>
      </c>
      <c r="BZ426" s="2">
        <v>0</v>
      </c>
      <c r="CA426" s="2">
        <v>0</v>
      </c>
      <c r="CB426" s="2">
        <v>0</v>
      </c>
      <c r="CC426" s="2">
        <v>0</v>
      </c>
      <c r="CD426" s="2">
        <v>0</v>
      </c>
      <c r="CE426" s="2">
        <v>0</v>
      </c>
      <c r="CF426" s="2">
        <v>0</v>
      </c>
      <c r="CG426" s="2">
        <v>0</v>
      </c>
      <c r="CH426" s="2">
        <v>0</v>
      </c>
      <c r="CI426" s="2">
        <v>0</v>
      </c>
      <c r="CJ426" s="2">
        <v>0</v>
      </c>
      <c r="CK426" s="2">
        <v>13</v>
      </c>
      <c r="CL426" s="2">
        <v>1</v>
      </c>
    </row>
    <row r="427" spans="1:90" x14ac:dyDescent="0.25">
      <c r="A427" t="s">
        <v>115</v>
      </c>
      <c r="B427">
        <v>20502</v>
      </c>
      <c r="C427" t="s">
        <v>491</v>
      </c>
      <c r="D427">
        <v>1</v>
      </c>
      <c r="E427">
        <v>8</v>
      </c>
      <c r="F427">
        <v>579889</v>
      </c>
      <c r="G427">
        <v>35579889</v>
      </c>
      <c r="H427" t="s">
        <v>9519</v>
      </c>
      <c r="I427">
        <v>204</v>
      </c>
      <c r="J427" t="s">
        <v>491</v>
      </c>
      <c r="K427" t="s">
        <v>9520</v>
      </c>
      <c r="L427">
        <v>1</v>
      </c>
      <c r="M427" t="s">
        <v>491</v>
      </c>
      <c r="N427">
        <v>14781245</v>
      </c>
      <c r="O427" t="s">
        <v>92</v>
      </c>
      <c r="P427" t="s">
        <v>9521</v>
      </c>
      <c r="Q427" t="s">
        <v>127</v>
      </c>
      <c r="R427">
        <v>17</v>
      </c>
      <c r="S427">
        <v>33233037</v>
      </c>
      <c r="U427" t="s">
        <v>9522</v>
      </c>
      <c r="V427">
        <v>1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115</v>
      </c>
      <c r="AI427" s="2">
        <v>74</v>
      </c>
      <c r="AJ427" s="2">
        <v>59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0</v>
      </c>
      <c r="BI427" s="2">
        <v>0</v>
      </c>
      <c r="BJ427" s="2">
        <v>0</v>
      </c>
      <c r="BK427" s="2">
        <v>0</v>
      </c>
      <c r="BL427" s="2">
        <v>0</v>
      </c>
      <c r="BM427" s="2">
        <v>0</v>
      </c>
      <c r="BN427" s="2">
        <v>0</v>
      </c>
      <c r="BO427" s="2">
        <v>0</v>
      </c>
      <c r="BP427" s="2">
        <v>7</v>
      </c>
      <c r="BQ427" s="2">
        <v>3</v>
      </c>
      <c r="BR427" s="2">
        <v>4</v>
      </c>
      <c r="BS427" s="2">
        <v>0</v>
      </c>
      <c r="BT427" s="2">
        <v>0</v>
      </c>
      <c r="BU427" s="2">
        <v>0</v>
      </c>
      <c r="BV427" s="2">
        <v>0</v>
      </c>
      <c r="BW427" s="2">
        <v>0</v>
      </c>
      <c r="BX427" s="2">
        <v>0</v>
      </c>
      <c r="BY427" s="2">
        <v>0</v>
      </c>
      <c r="BZ427" s="2">
        <v>0</v>
      </c>
      <c r="CA427" s="2">
        <v>0</v>
      </c>
      <c r="CB427" s="2">
        <v>0</v>
      </c>
      <c r="CC427" s="2">
        <v>0</v>
      </c>
      <c r="CD427" s="2">
        <v>0</v>
      </c>
      <c r="CE427" s="2">
        <v>0</v>
      </c>
      <c r="CF427" s="2">
        <v>0</v>
      </c>
      <c r="CG427" s="2">
        <v>0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</row>
    <row r="428" spans="1:90" x14ac:dyDescent="0.25">
      <c r="A428" t="s">
        <v>115</v>
      </c>
      <c r="B428">
        <v>20502</v>
      </c>
      <c r="C428" t="s">
        <v>491</v>
      </c>
      <c r="D428">
        <v>1</v>
      </c>
      <c r="E428">
        <v>8</v>
      </c>
      <c r="F428">
        <v>28061</v>
      </c>
      <c r="G428">
        <v>35028061</v>
      </c>
      <c r="H428" t="s">
        <v>11993</v>
      </c>
      <c r="I428">
        <v>487</v>
      </c>
      <c r="J428" t="s">
        <v>1134</v>
      </c>
      <c r="K428" t="s">
        <v>91</v>
      </c>
      <c r="L428">
        <v>1</v>
      </c>
      <c r="M428" t="s">
        <v>1134</v>
      </c>
      <c r="N428">
        <v>15400000</v>
      </c>
      <c r="O428" t="s">
        <v>162</v>
      </c>
      <c r="P428" t="s">
        <v>9158</v>
      </c>
      <c r="Q428">
        <v>366</v>
      </c>
      <c r="R428">
        <v>17</v>
      </c>
      <c r="S428">
        <v>32811735</v>
      </c>
      <c r="T428">
        <v>32813905</v>
      </c>
      <c r="U428" t="s">
        <v>11994</v>
      </c>
      <c r="V428">
        <v>1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123</v>
      </c>
      <c r="AE428" s="2">
        <v>93</v>
      </c>
      <c r="AF428" s="2">
        <v>96</v>
      </c>
      <c r="AG428" s="2">
        <v>65</v>
      </c>
      <c r="AH428" s="2">
        <v>116</v>
      </c>
      <c r="AI428" s="2">
        <v>84</v>
      </c>
      <c r="AJ428" s="2">
        <v>77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185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344</v>
      </c>
      <c r="BD428" s="2">
        <v>13</v>
      </c>
      <c r="BE428" s="2">
        <v>0</v>
      </c>
      <c r="BF428" s="2">
        <v>0</v>
      </c>
      <c r="BG428" s="2">
        <v>0</v>
      </c>
      <c r="BH428" s="2">
        <v>0</v>
      </c>
      <c r="BI428" s="2">
        <v>0</v>
      </c>
      <c r="BJ428" s="2">
        <v>0</v>
      </c>
      <c r="BK428" s="2">
        <v>0</v>
      </c>
      <c r="BL428" s="2">
        <v>7</v>
      </c>
      <c r="BM428" s="2">
        <v>5</v>
      </c>
      <c r="BN428" s="2">
        <v>5</v>
      </c>
      <c r="BO428" s="2">
        <v>3</v>
      </c>
      <c r="BP428" s="2">
        <v>6</v>
      </c>
      <c r="BQ428" s="2">
        <v>4</v>
      </c>
      <c r="BR428" s="2">
        <v>5</v>
      </c>
      <c r="BS428" s="2">
        <v>0</v>
      </c>
      <c r="BT428" s="2">
        <v>0</v>
      </c>
      <c r="BU428" s="2">
        <v>0</v>
      </c>
      <c r="BV428" s="2">
        <v>0</v>
      </c>
      <c r="BW428" s="2">
        <v>0</v>
      </c>
      <c r="BX428" s="2">
        <v>0</v>
      </c>
      <c r="BY428" s="2">
        <v>0</v>
      </c>
      <c r="BZ428" s="2">
        <v>0</v>
      </c>
      <c r="CA428" s="2">
        <v>0</v>
      </c>
      <c r="CB428" s="2">
        <v>0</v>
      </c>
      <c r="CC428" s="2">
        <v>8</v>
      </c>
      <c r="CD428" s="2">
        <v>0</v>
      </c>
      <c r="CE428" s="2">
        <v>0</v>
      </c>
      <c r="CF428" s="2">
        <v>0</v>
      </c>
      <c r="CG428" s="2">
        <v>0</v>
      </c>
      <c r="CH428" s="2">
        <v>0</v>
      </c>
      <c r="CI428" s="2">
        <v>0</v>
      </c>
      <c r="CJ428" s="2">
        <v>0</v>
      </c>
      <c r="CK428" s="2">
        <v>26</v>
      </c>
      <c r="CL428" s="2">
        <v>3</v>
      </c>
    </row>
    <row r="429" spans="1:90" x14ac:dyDescent="0.25">
      <c r="A429" t="s">
        <v>115</v>
      </c>
      <c r="B429">
        <v>20502</v>
      </c>
      <c r="C429" t="s">
        <v>491</v>
      </c>
      <c r="D429">
        <v>1</v>
      </c>
      <c r="E429">
        <v>8</v>
      </c>
      <c r="F429">
        <v>22354</v>
      </c>
      <c r="G429">
        <v>35022354</v>
      </c>
      <c r="H429" t="s">
        <v>14863</v>
      </c>
      <c r="I429">
        <v>204</v>
      </c>
      <c r="J429" t="s">
        <v>491</v>
      </c>
      <c r="K429" t="s">
        <v>13624</v>
      </c>
      <c r="L429">
        <v>1</v>
      </c>
      <c r="M429" t="s">
        <v>491</v>
      </c>
      <c r="N429">
        <v>14780733</v>
      </c>
      <c r="O429" t="s">
        <v>102</v>
      </c>
      <c r="P429" t="s">
        <v>14864</v>
      </c>
      <c r="Q429">
        <v>560</v>
      </c>
      <c r="R429">
        <v>17</v>
      </c>
      <c r="S429">
        <v>33224109</v>
      </c>
      <c r="T429">
        <v>33233315</v>
      </c>
      <c r="U429" t="s">
        <v>14865</v>
      </c>
      <c r="V429">
        <v>1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45</v>
      </c>
      <c r="AE429" s="2">
        <v>34</v>
      </c>
      <c r="AF429" s="2">
        <v>63</v>
      </c>
      <c r="AG429" s="2">
        <v>53</v>
      </c>
      <c r="AH429" s="2">
        <v>92</v>
      </c>
      <c r="AI429" s="2">
        <v>90</v>
      </c>
      <c r="AJ429" s="2">
        <v>92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309</v>
      </c>
      <c r="BD429" s="2">
        <v>2</v>
      </c>
      <c r="BE429" s="2">
        <v>0</v>
      </c>
      <c r="BF429" s="2">
        <v>0</v>
      </c>
      <c r="BG429" s="2">
        <v>0</v>
      </c>
      <c r="BH429" s="2">
        <v>0</v>
      </c>
      <c r="BI429" s="2">
        <v>0</v>
      </c>
      <c r="BJ429" s="2">
        <v>0</v>
      </c>
      <c r="BK429" s="2">
        <v>0</v>
      </c>
      <c r="BL429" s="2">
        <v>3</v>
      </c>
      <c r="BM429" s="2">
        <v>2</v>
      </c>
      <c r="BN429" s="2">
        <v>3</v>
      </c>
      <c r="BO429" s="2">
        <v>3</v>
      </c>
      <c r="BP429" s="2">
        <v>3</v>
      </c>
      <c r="BQ429" s="2">
        <v>5</v>
      </c>
      <c r="BR429" s="2">
        <v>3</v>
      </c>
      <c r="BS429" s="2">
        <v>0</v>
      </c>
      <c r="BT429" s="2">
        <v>0</v>
      </c>
      <c r="BU429" s="2">
        <v>0</v>
      </c>
      <c r="BV429" s="2">
        <v>0</v>
      </c>
      <c r="BW429" s="2">
        <v>0</v>
      </c>
      <c r="BX429" s="2">
        <v>0</v>
      </c>
      <c r="BY429" s="2">
        <v>0</v>
      </c>
      <c r="BZ429" s="2">
        <v>0</v>
      </c>
      <c r="CA429" s="2">
        <v>0</v>
      </c>
      <c r="CB429" s="2">
        <v>0</v>
      </c>
      <c r="CC429" s="2">
        <v>0</v>
      </c>
      <c r="CD429" s="2">
        <v>0</v>
      </c>
      <c r="CE429" s="2">
        <v>0</v>
      </c>
      <c r="CF429" s="2">
        <v>0</v>
      </c>
      <c r="CG429" s="2">
        <v>0</v>
      </c>
      <c r="CH429" s="2">
        <v>0</v>
      </c>
      <c r="CI429" s="2">
        <v>0</v>
      </c>
      <c r="CJ429" s="2">
        <v>0</v>
      </c>
      <c r="CK429" s="2">
        <v>19</v>
      </c>
      <c r="CL429" s="2">
        <v>1</v>
      </c>
    </row>
    <row r="430" spans="1:90" x14ac:dyDescent="0.25">
      <c r="A430" t="s">
        <v>115</v>
      </c>
      <c r="B430">
        <v>20502</v>
      </c>
      <c r="C430" t="s">
        <v>491</v>
      </c>
      <c r="D430">
        <v>1</v>
      </c>
      <c r="E430">
        <v>8</v>
      </c>
      <c r="F430">
        <v>28022</v>
      </c>
      <c r="G430">
        <v>35028022</v>
      </c>
      <c r="H430" t="s">
        <v>12280</v>
      </c>
      <c r="I430">
        <v>487</v>
      </c>
      <c r="J430" t="s">
        <v>1134</v>
      </c>
      <c r="K430" t="s">
        <v>3897</v>
      </c>
      <c r="L430">
        <v>1</v>
      </c>
      <c r="M430" t="s">
        <v>1134</v>
      </c>
      <c r="N430">
        <v>15400000</v>
      </c>
      <c r="O430" t="s">
        <v>162</v>
      </c>
      <c r="P430" t="s">
        <v>12281</v>
      </c>
      <c r="Q430">
        <v>93</v>
      </c>
      <c r="R430">
        <v>17</v>
      </c>
      <c r="S430">
        <v>32811723</v>
      </c>
      <c r="T430">
        <v>32813069</v>
      </c>
      <c r="U430" t="s">
        <v>12282</v>
      </c>
      <c r="V430">
        <v>1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71</v>
      </c>
      <c r="AE430" s="2">
        <v>105</v>
      </c>
      <c r="AF430" s="2">
        <v>71</v>
      </c>
      <c r="AG430" s="2">
        <v>70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0</v>
      </c>
      <c r="BI430" s="2">
        <v>0</v>
      </c>
      <c r="BJ430" s="2">
        <v>0</v>
      </c>
      <c r="BK430" s="2">
        <v>0</v>
      </c>
      <c r="BL430" s="2">
        <v>2</v>
      </c>
      <c r="BM430" s="2">
        <v>4</v>
      </c>
      <c r="BN430" s="2">
        <v>2</v>
      </c>
      <c r="BO430" s="2">
        <v>2</v>
      </c>
      <c r="BP430" s="2">
        <v>0</v>
      </c>
      <c r="BQ430" s="2">
        <v>0</v>
      </c>
      <c r="BR430" s="2">
        <v>0</v>
      </c>
      <c r="BS430" s="2">
        <v>0</v>
      </c>
      <c r="BT430" s="2">
        <v>0</v>
      </c>
      <c r="BU430" s="2">
        <v>0</v>
      </c>
      <c r="BV430" s="2">
        <v>0</v>
      </c>
      <c r="BW430" s="2">
        <v>0</v>
      </c>
      <c r="BX430" s="2">
        <v>0</v>
      </c>
      <c r="BY430" s="2">
        <v>0</v>
      </c>
      <c r="BZ430" s="2">
        <v>0</v>
      </c>
      <c r="CA430" s="2">
        <v>0</v>
      </c>
      <c r="CB430" s="2">
        <v>0</v>
      </c>
      <c r="CC430" s="2">
        <v>0</v>
      </c>
      <c r="CD430" s="2">
        <v>0</v>
      </c>
      <c r="CE430" s="2">
        <v>0</v>
      </c>
      <c r="CF430" s="2">
        <v>0</v>
      </c>
      <c r="CG430" s="2">
        <v>0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</row>
    <row r="431" spans="1:90" x14ac:dyDescent="0.25">
      <c r="A431" t="s">
        <v>115</v>
      </c>
      <c r="B431">
        <v>20502</v>
      </c>
      <c r="C431" t="s">
        <v>491</v>
      </c>
      <c r="D431">
        <v>1</v>
      </c>
      <c r="E431">
        <v>8</v>
      </c>
      <c r="F431">
        <v>28228</v>
      </c>
      <c r="G431">
        <v>35028228</v>
      </c>
      <c r="H431" t="s">
        <v>16081</v>
      </c>
      <c r="I431">
        <v>158</v>
      </c>
      <c r="J431" t="s">
        <v>4612</v>
      </c>
      <c r="K431" t="s">
        <v>91</v>
      </c>
      <c r="L431">
        <v>1</v>
      </c>
      <c r="M431" t="s">
        <v>4612</v>
      </c>
      <c r="N431">
        <v>15430000</v>
      </c>
      <c r="O431" t="s">
        <v>102</v>
      </c>
      <c r="P431" t="s">
        <v>3290</v>
      </c>
      <c r="Q431">
        <v>75</v>
      </c>
      <c r="R431">
        <v>17</v>
      </c>
      <c r="S431">
        <v>38891218</v>
      </c>
      <c r="T431">
        <v>38891271</v>
      </c>
      <c r="U431" t="s">
        <v>16082</v>
      </c>
      <c r="V431">
        <v>1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46</v>
      </c>
      <c r="AE431" s="2">
        <v>50</v>
      </c>
      <c r="AF431" s="2">
        <v>45</v>
      </c>
      <c r="AG431" s="2">
        <v>57</v>
      </c>
      <c r="AH431" s="2">
        <v>41</v>
      </c>
      <c r="AI431" s="2">
        <v>42</v>
      </c>
      <c r="AJ431" s="2">
        <v>45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21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100</v>
      </c>
      <c r="BD431" s="2">
        <v>3</v>
      </c>
      <c r="BE431" s="2">
        <v>0</v>
      </c>
      <c r="BF431" s="2">
        <v>0</v>
      </c>
      <c r="BG431" s="2">
        <v>0</v>
      </c>
      <c r="BH431" s="2">
        <v>0</v>
      </c>
      <c r="BI431" s="2">
        <v>0</v>
      </c>
      <c r="BJ431" s="2">
        <v>0</v>
      </c>
      <c r="BK431" s="2">
        <v>0</v>
      </c>
      <c r="BL431" s="2">
        <v>3</v>
      </c>
      <c r="BM431" s="2">
        <v>3</v>
      </c>
      <c r="BN431" s="2">
        <v>2</v>
      </c>
      <c r="BO431" s="2">
        <v>4</v>
      </c>
      <c r="BP431" s="2">
        <v>2</v>
      </c>
      <c r="BQ431" s="2">
        <v>1</v>
      </c>
      <c r="BR431" s="2">
        <v>2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2">
        <v>0</v>
      </c>
      <c r="CC431" s="2">
        <v>1</v>
      </c>
      <c r="CD431" s="2">
        <v>0</v>
      </c>
      <c r="CE431" s="2">
        <v>0</v>
      </c>
      <c r="CF431" s="2">
        <v>0</v>
      </c>
      <c r="CG431" s="2">
        <v>0</v>
      </c>
      <c r="CH431" s="2">
        <v>0</v>
      </c>
      <c r="CI431" s="2">
        <v>0</v>
      </c>
      <c r="CJ431" s="2">
        <v>0</v>
      </c>
      <c r="CK431" s="2">
        <v>6</v>
      </c>
      <c r="CL431" s="2">
        <v>1</v>
      </c>
    </row>
    <row r="432" spans="1:90" x14ac:dyDescent="0.25">
      <c r="A432" t="s">
        <v>115</v>
      </c>
      <c r="B432">
        <v>20502</v>
      </c>
      <c r="C432" t="s">
        <v>491</v>
      </c>
      <c r="D432">
        <v>1</v>
      </c>
      <c r="E432">
        <v>8</v>
      </c>
      <c r="F432">
        <v>22329</v>
      </c>
      <c r="G432">
        <v>35022329</v>
      </c>
      <c r="H432" t="s">
        <v>12227</v>
      </c>
      <c r="I432">
        <v>204</v>
      </c>
      <c r="J432" t="s">
        <v>491</v>
      </c>
      <c r="K432" t="s">
        <v>12228</v>
      </c>
      <c r="L432">
        <v>1</v>
      </c>
      <c r="M432" t="s">
        <v>491</v>
      </c>
      <c r="N432">
        <v>14783218</v>
      </c>
      <c r="O432" t="s">
        <v>92</v>
      </c>
      <c r="P432" t="s">
        <v>12229</v>
      </c>
      <c r="Q432">
        <v>2814</v>
      </c>
      <c r="R432">
        <v>17</v>
      </c>
      <c r="S432">
        <v>33222106</v>
      </c>
      <c r="T432">
        <v>33231150</v>
      </c>
      <c r="U432" t="s">
        <v>12230</v>
      </c>
      <c r="V432">
        <v>1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50</v>
      </c>
      <c r="AE432" s="2">
        <v>51</v>
      </c>
      <c r="AF432" s="2">
        <v>96</v>
      </c>
      <c r="AG432" s="2">
        <v>71</v>
      </c>
      <c r="AH432" s="2">
        <v>97</v>
      </c>
      <c r="AI432" s="2">
        <v>115</v>
      </c>
      <c r="AJ432" s="2">
        <v>100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27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100</v>
      </c>
      <c r="BD432" s="2">
        <v>4</v>
      </c>
      <c r="BE432" s="2">
        <v>0</v>
      </c>
      <c r="BF432" s="2">
        <v>0</v>
      </c>
      <c r="BG432" s="2">
        <v>0</v>
      </c>
      <c r="BH432" s="2">
        <v>0</v>
      </c>
      <c r="BI432" s="2">
        <v>0</v>
      </c>
      <c r="BJ432" s="2">
        <v>0</v>
      </c>
      <c r="BK432" s="2">
        <v>0</v>
      </c>
      <c r="BL432" s="2">
        <v>4</v>
      </c>
      <c r="BM432" s="2">
        <v>4</v>
      </c>
      <c r="BN432" s="2">
        <v>6</v>
      </c>
      <c r="BO432" s="2">
        <v>3</v>
      </c>
      <c r="BP432" s="2">
        <v>5</v>
      </c>
      <c r="BQ432" s="2">
        <v>5</v>
      </c>
      <c r="BR432" s="2">
        <v>4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2">
        <v>0</v>
      </c>
      <c r="CC432" s="2">
        <v>1</v>
      </c>
      <c r="CD432" s="2">
        <v>0</v>
      </c>
      <c r="CE432" s="2">
        <v>0</v>
      </c>
      <c r="CF432" s="2">
        <v>0</v>
      </c>
      <c r="CG432" s="2">
        <v>0</v>
      </c>
      <c r="CH432" s="2">
        <v>0</v>
      </c>
      <c r="CI432" s="2">
        <v>0</v>
      </c>
      <c r="CJ432" s="2">
        <v>0</v>
      </c>
      <c r="CK432" s="2">
        <v>9</v>
      </c>
      <c r="CL432" s="2">
        <v>1</v>
      </c>
    </row>
    <row r="433" spans="1:90" x14ac:dyDescent="0.25">
      <c r="A433" t="s">
        <v>115</v>
      </c>
      <c r="B433">
        <v>20502</v>
      </c>
      <c r="C433" t="s">
        <v>491</v>
      </c>
      <c r="D433">
        <v>1</v>
      </c>
      <c r="E433">
        <v>8</v>
      </c>
      <c r="F433">
        <v>22391</v>
      </c>
      <c r="G433">
        <v>35022391</v>
      </c>
      <c r="H433" t="s">
        <v>13840</v>
      </c>
      <c r="I433">
        <v>204</v>
      </c>
      <c r="J433" t="s">
        <v>491</v>
      </c>
      <c r="K433" t="s">
        <v>4650</v>
      </c>
      <c r="L433">
        <v>1</v>
      </c>
      <c r="M433" t="s">
        <v>491</v>
      </c>
      <c r="N433">
        <v>14780180</v>
      </c>
      <c r="O433" t="s">
        <v>92</v>
      </c>
      <c r="P433" t="s">
        <v>13841</v>
      </c>
      <c r="Q433">
        <v>266</v>
      </c>
      <c r="R433">
        <v>17</v>
      </c>
      <c r="S433">
        <v>33223211</v>
      </c>
      <c r="T433">
        <v>33234453</v>
      </c>
      <c r="U433" t="s">
        <v>13842</v>
      </c>
      <c r="V433">
        <v>1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54</v>
      </c>
      <c r="AE433" s="2">
        <v>64</v>
      </c>
      <c r="AF433" s="2">
        <v>68</v>
      </c>
      <c r="AG433" s="2">
        <v>61</v>
      </c>
      <c r="AH433" s="2">
        <v>147</v>
      </c>
      <c r="AI433" s="2">
        <v>113</v>
      </c>
      <c r="AJ433" s="2">
        <v>93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114</v>
      </c>
      <c r="BD433" s="2">
        <v>3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0</v>
      </c>
      <c r="BL433" s="2">
        <v>4</v>
      </c>
      <c r="BM433" s="2">
        <v>2</v>
      </c>
      <c r="BN433" s="2">
        <v>4</v>
      </c>
      <c r="BO433" s="2">
        <v>4</v>
      </c>
      <c r="BP433" s="2">
        <v>8</v>
      </c>
      <c r="BQ433" s="2">
        <v>5</v>
      </c>
      <c r="BR433" s="2">
        <v>5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2">
        <v>0</v>
      </c>
      <c r="CC433" s="2">
        <v>0</v>
      </c>
      <c r="CD433" s="2">
        <v>0</v>
      </c>
      <c r="CE433" s="2">
        <v>0</v>
      </c>
      <c r="CF433" s="2">
        <v>0</v>
      </c>
      <c r="CG433" s="2">
        <v>0</v>
      </c>
      <c r="CH433" s="2">
        <v>0</v>
      </c>
      <c r="CI433" s="2">
        <v>0</v>
      </c>
      <c r="CJ433" s="2">
        <v>0</v>
      </c>
      <c r="CK433" s="2">
        <v>8</v>
      </c>
      <c r="CL433" s="2">
        <v>1</v>
      </c>
    </row>
    <row r="434" spans="1:90" x14ac:dyDescent="0.25">
      <c r="A434" t="s">
        <v>115</v>
      </c>
      <c r="B434">
        <v>20502</v>
      </c>
      <c r="C434" t="s">
        <v>491</v>
      </c>
      <c r="D434">
        <v>1</v>
      </c>
      <c r="E434">
        <v>8</v>
      </c>
      <c r="F434">
        <v>36894</v>
      </c>
      <c r="G434">
        <v>35036894</v>
      </c>
      <c r="H434" t="s">
        <v>6851</v>
      </c>
      <c r="I434">
        <v>204</v>
      </c>
      <c r="J434" t="s">
        <v>491</v>
      </c>
      <c r="K434" t="s">
        <v>147</v>
      </c>
      <c r="L434">
        <v>1</v>
      </c>
      <c r="M434" t="s">
        <v>491</v>
      </c>
      <c r="N434">
        <v>14780570</v>
      </c>
      <c r="O434" t="s">
        <v>92</v>
      </c>
      <c r="P434" t="s">
        <v>6852</v>
      </c>
      <c r="Q434">
        <v>350</v>
      </c>
      <c r="R434">
        <v>17</v>
      </c>
      <c r="S434">
        <v>33223359</v>
      </c>
      <c r="T434">
        <v>33232470</v>
      </c>
      <c r="U434" t="s">
        <v>6853</v>
      </c>
      <c r="V434">
        <v>1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70</v>
      </c>
      <c r="AE434" s="2">
        <v>70</v>
      </c>
      <c r="AF434" s="2">
        <v>70</v>
      </c>
      <c r="AG434" s="2">
        <v>68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5</v>
      </c>
      <c r="BE434" s="2">
        <v>0</v>
      </c>
      <c r="BF434" s="2">
        <v>0</v>
      </c>
      <c r="BG434" s="2">
        <v>0</v>
      </c>
      <c r="BH434" s="2">
        <v>0</v>
      </c>
      <c r="BI434" s="2">
        <v>0</v>
      </c>
      <c r="BJ434" s="2">
        <v>0</v>
      </c>
      <c r="BK434" s="2">
        <v>0</v>
      </c>
      <c r="BL434" s="2">
        <v>3</v>
      </c>
      <c r="BM434" s="2">
        <v>2</v>
      </c>
      <c r="BN434" s="2">
        <v>4</v>
      </c>
      <c r="BO434" s="2">
        <v>4</v>
      </c>
      <c r="BP434" s="2">
        <v>0</v>
      </c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2">
        <v>0</v>
      </c>
      <c r="CC434" s="2">
        <v>0</v>
      </c>
      <c r="CD434" s="2">
        <v>0</v>
      </c>
      <c r="CE434" s="2">
        <v>0</v>
      </c>
      <c r="CF434" s="2">
        <v>0</v>
      </c>
      <c r="CG434" s="2">
        <v>0</v>
      </c>
      <c r="CH434" s="2">
        <v>0</v>
      </c>
      <c r="CI434" s="2">
        <v>0</v>
      </c>
      <c r="CJ434" s="2">
        <v>0</v>
      </c>
      <c r="CK434" s="2">
        <v>0</v>
      </c>
      <c r="CL434" s="2">
        <v>1</v>
      </c>
    </row>
    <row r="435" spans="1:90" x14ac:dyDescent="0.25">
      <c r="A435" t="s">
        <v>115</v>
      </c>
      <c r="B435">
        <v>20502</v>
      </c>
      <c r="C435" t="s">
        <v>491</v>
      </c>
      <c r="D435">
        <v>1</v>
      </c>
      <c r="E435">
        <v>8</v>
      </c>
      <c r="F435">
        <v>28046</v>
      </c>
      <c r="G435">
        <v>35028046</v>
      </c>
      <c r="H435" t="s">
        <v>9360</v>
      </c>
      <c r="I435">
        <v>487</v>
      </c>
      <c r="J435" t="s">
        <v>1134</v>
      </c>
      <c r="K435" t="s">
        <v>9361</v>
      </c>
      <c r="L435">
        <v>1</v>
      </c>
      <c r="M435" t="s">
        <v>1134</v>
      </c>
      <c r="N435">
        <v>15400000</v>
      </c>
      <c r="O435" t="s">
        <v>162</v>
      </c>
      <c r="P435" t="s">
        <v>9362</v>
      </c>
      <c r="Q435">
        <v>280</v>
      </c>
      <c r="R435">
        <v>17</v>
      </c>
      <c r="S435">
        <v>32811919</v>
      </c>
      <c r="T435">
        <v>32814245</v>
      </c>
      <c r="U435" t="s">
        <v>9363</v>
      </c>
      <c r="V435">
        <v>1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104</v>
      </c>
      <c r="AE435" s="2">
        <v>103</v>
      </c>
      <c r="AF435" s="2">
        <v>100</v>
      </c>
      <c r="AG435" s="2">
        <v>105</v>
      </c>
      <c r="AH435" s="2">
        <v>79</v>
      </c>
      <c r="AI435" s="2">
        <v>77</v>
      </c>
      <c r="AJ435" s="2">
        <v>64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41</v>
      </c>
      <c r="BD435" s="2">
        <v>0</v>
      </c>
      <c r="BE435" s="2">
        <v>0</v>
      </c>
      <c r="BF435" s="2">
        <v>0</v>
      </c>
      <c r="BG435" s="2">
        <v>0</v>
      </c>
      <c r="BH435" s="2">
        <v>0</v>
      </c>
      <c r="BI435" s="2">
        <v>0</v>
      </c>
      <c r="BJ435" s="2">
        <v>0</v>
      </c>
      <c r="BK435" s="2">
        <v>0</v>
      </c>
      <c r="BL435" s="2">
        <v>4</v>
      </c>
      <c r="BM435" s="2">
        <v>3</v>
      </c>
      <c r="BN435" s="2">
        <v>4</v>
      </c>
      <c r="BO435" s="2">
        <v>5</v>
      </c>
      <c r="BP435" s="2">
        <v>3</v>
      </c>
      <c r="BQ435" s="2">
        <v>4</v>
      </c>
      <c r="BR435" s="2">
        <v>2</v>
      </c>
      <c r="BS435" s="2">
        <v>0</v>
      </c>
      <c r="BT435" s="2">
        <v>0</v>
      </c>
      <c r="BU435" s="2">
        <v>0</v>
      </c>
      <c r="BV435" s="2">
        <v>0</v>
      </c>
      <c r="BW435" s="2">
        <v>0</v>
      </c>
      <c r="BX435" s="2">
        <v>0</v>
      </c>
      <c r="BY435" s="2">
        <v>0</v>
      </c>
      <c r="BZ435" s="2">
        <v>0</v>
      </c>
      <c r="CA435" s="2">
        <v>0</v>
      </c>
      <c r="CB435" s="2">
        <v>0</v>
      </c>
      <c r="CC435" s="2">
        <v>0</v>
      </c>
      <c r="CD435" s="2">
        <v>0</v>
      </c>
      <c r="CE435" s="2">
        <v>0</v>
      </c>
      <c r="CF435" s="2">
        <v>0</v>
      </c>
      <c r="CG435" s="2">
        <v>0</v>
      </c>
      <c r="CH435" s="2">
        <v>0</v>
      </c>
      <c r="CI435" s="2">
        <v>0</v>
      </c>
      <c r="CJ435" s="2">
        <v>0</v>
      </c>
      <c r="CK435" s="2">
        <v>2</v>
      </c>
      <c r="CL435" s="2">
        <v>0</v>
      </c>
    </row>
    <row r="436" spans="1:90" x14ac:dyDescent="0.25">
      <c r="A436" t="s">
        <v>115</v>
      </c>
      <c r="B436">
        <v>20502</v>
      </c>
      <c r="C436" t="s">
        <v>491</v>
      </c>
      <c r="D436">
        <v>1</v>
      </c>
      <c r="E436">
        <v>8</v>
      </c>
      <c r="F436">
        <v>22433</v>
      </c>
      <c r="G436">
        <v>35022433</v>
      </c>
      <c r="H436" t="s">
        <v>17102</v>
      </c>
      <c r="I436">
        <v>322</v>
      </c>
      <c r="J436" t="s">
        <v>714</v>
      </c>
      <c r="K436" t="s">
        <v>91</v>
      </c>
      <c r="L436">
        <v>1</v>
      </c>
      <c r="M436" t="s">
        <v>714</v>
      </c>
      <c r="N436">
        <v>14790000</v>
      </c>
      <c r="O436" t="s">
        <v>162</v>
      </c>
      <c r="P436" t="s">
        <v>17103</v>
      </c>
      <c r="Q436">
        <v>389</v>
      </c>
      <c r="R436">
        <v>17</v>
      </c>
      <c r="S436">
        <v>33312473</v>
      </c>
      <c r="T436">
        <v>33314830</v>
      </c>
      <c r="U436" t="s">
        <v>17104</v>
      </c>
      <c r="V436">
        <v>1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152</v>
      </c>
      <c r="AE436" s="2">
        <v>131</v>
      </c>
      <c r="AF436" s="2">
        <v>144</v>
      </c>
      <c r="AG436" s="2">
        <v>143</v>
      </c>
      <c r="AH436" s="2">
        <v>136</v>
      </c>
      <c r="AI436" s="2">
        <v>103</v>
      </c>
      <c r="AJ436" s="2">
        <v>92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20</v>
      </c>
      <c r="BD436" s="2">
        <v>1</v>
      </c>
      <c r="BE436" s="2">
        <v>0</v>
      </c>
      <c r="BF436" s="2">
        <v>0</v>
      </c>
      <c r="BG436" s="2">
        <v>0</v>
      </c>
      <c r="BH436" s="2">
        <v>0</v>
      </c>
      <c r="BI436" s="2">
        <v>0</v>
      </c>
      <c r="BJ436" s="2">
        <v>0</v>
      </c>
      <c r="BK436" s="2">
        <v>0</v>
      </c>
      <c r="BL436" s="2">
        <v>7</v>
      </c>
      <c r="BM436" s="2">
        <v>6</v>
      </c>
      <c r="BN436" s="2">
        <v>7</v>
      </c>
      <c r="BO436" s="2">
        <v>7</v>
      </c>
      <c r="BP436" s="2">
        <v>5</v>
      </c>
      <c r="BQ436" s="2">
        <v>5</v>
      </c>
      <c r="BR436" s="2">
        <v>3</v>
      </c>
      <c r="BS436" s="2">
        <v>0</v>
      </c>
      <c r="BT436" s="2">
        <v>0</v>
      </c>
      <c r="BU436" s="2">
        <v>0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2">
        <v>0</v>
      </c>
      <c r="CC436" s="2">
        <v>0</v>
      </c>
      <c r="CD436" s="2">
        <v>0</v>
      </c>
      <c r="CE436" s="2">
        <v>0</v>
      </c>
      <c r="CF436" s="2">
        <v>0</v>
      </c>
      <c r="CG436" s="2">
        <v>0</v>
      </c>
      <c r="CH436" s="2">
        <v>0</v>
      </c>
      <c r="CI436" s="2">
        <v>0</v>
      </c>
      <c r="CJ436" s="2">
        <v>0</v>
      </c>
      <c r="CK436" s="2">
        <v>1</v>
      </c>
      <c r="CL436" s="2">
        <v>1</v>
      </c>
    </row>
    <row r="437" spans="1:90" x14ac:dyDescent="0.25">
      <c r="A437" t="s">
        <v>115</v>
      </c>
      <c r="B437">
        <v>20601</v>
      </c>
      <c r="C437" t="s">
        <v>316</v>
      </c>
      <c r="D437">
        <v>1</v>
      </c>
      <c r="E437">
        <v>8</v>
      </c>
      <c r="F437">
        <v>919019</v>
      </c>
      <c r="G437">
        <v>35919019</v>
      </c>
      <c r="H437" t="s">
        <v>15134</v>
      </c>
      <c r="I437">
        <v>209</v>
      </c>
      <c r="J437" t="s">
        <v>316</v>
      </c>
      <c r="K437" t="s">
        <v>1114</v>
      </c>
      <c r="L437">
        <v>1</v>
      </c>
      <c r="M437" t="s">
        <v>316</v>
      </c>
      <c r="N437">
        <v>17026000</v>
      </c>
      <c r="O437" t="s">
        <v>102</v>
      </c>
      <c r="P437" t="s">
        <v>15135</v>
      </c>
      <c r="Q437" t="s">
        <v>15136</v>
      </c>
      <c r="R437">
        <v>14</v>
      </c>
      <c r="S437">
        <v>32392511</v>
      </c>
      <c r="T437">
        <v>32771313</v>
      </c>
      <c r="U437" t="s">
        <v>15137</v>
      </c>
      <c r="V437">
        <v>1</v>
      </c>
      <c r="W437" s="2">
        <v>0</v>
      </c>
      <c r="X437" s="2">
        <v>0</v>
      </c>
      <c r="Y437" s="2">
        <v>57</v>
      </c>
      <c r="Z437" s="2">
        <v>52</v>
      </c>
      <c r="AA437" s="2">
        <v>74</v>
      </c>
      <c r="AB437" s="2">
        <v>56</v>
      </c>
      <c r="AC437" s="2">
        <v>60</v>
      </c>
      <c r="AD437" s="2">
        <v>91</v>
      </c>
      <c r="AE437" s="2">
        <v>98</v>
      </c>
      <c r="AF437" s="2">
        <v>107</v>
      </c>
      <c r="AG437" s="2">
        <v>70</v>
      </c>
      <c r="AH437" s="2">
        <v>138</v>
      </c>
      <c r="AI437" s="2">
        <v>106</v>
      </c>
      <c r="AJ437" s="2">
        <v>73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21</v>
      </c>
      <c r="BE437" s="2">
        <v>0</v>
      </c>
      <c r="BF437" s="2">
        <v>0</v>
      </c>
      <c r="BG437" s="2">
        <v>3</v>
      </c>
      <c r="BH437" s="2">
        <v>4</v>
      </c>
      <c r="BI437" s="2">
        <v>4</v>
      </c>
      <c r="BJ437" s="2">
        <v>2</v>
      </c>
      <c r="BK437" s="2">
        <v>4</v>
      </c>
      <c r="BL437" s="2">
        <v>6</v>
      </c>
      <c r="BM437" s="2">
        <v>6</v>
      </c>
      <c r="BN437" s="2">
        <v>5</v>
      </c>
      <c r="BO437" s="2">
        <v>3</v>
      </c>
      <c r="BP437" s="2">
        <v>8</v>
      </c>
      <c r="BQ437" s="2">
        <v>6</v>
      </c>
      <c r="BR437" s="2">
        <v>3</v>
      </c>
      <c r="BS437" s="2">
        <v>0</v>
      </c>
      <c r="BT437" s="2">
        <v>0</v>
      </c>
      <c r="BU437" s="2">
        <v>0</v>
      </c>
      <c r="BV437" s="2">
        <v>0</v>
      </c>
      <c r="BW437" s="2">
        <v>0</v>
      </c>
      <c r="BX437" s="2">
        <v>0</v>
      </c>
      <c r="BY437" s="2">
        <v>0</v>
      </c>
      <c r="BZ437" s="2">
        <v>0</v>
      </c>
      <c r="CA437" s="2">
        <v>0</v>
      </c>
      <c r="CB437" s="2">
        <v>0</v>
      </c>
      <c r="CC437" s="2">
        <v>0</v>
      </c>
      <c r="CD437" s="2">
        <v>0</v>
      </c>
      <c r="CE437" s="2">
        <v>0</v>
      </c>
      <c r="CF437" s="2">
        <v>0</v>
      </c>
      <c r="CG437" s="2">
        <v>0</v>
      </c>
      <c r="CH437" s="2">
        <v>0</v>
      </c>
      <c r="CI437" s="2">
        <v>0</v>
      </c>
      <c r="CJ437" s="2">
        <v>0</v>
      </c>
      <c r="CK437" s="2">
        <v>0</v>
      </c>
      <c r="CL437" s="2">
        <v>4</v>
      </c>
    </row>
    <row r="438" spans="1:90" x14ac:dyDescent="0.25">
      <c r="A438" t="s">
        <v>115</v>
      </c>
      <c r="B438">
        <v>20601</v>
      </c>
      <c r="C438" t="s">
        <v>316</v>
      </c>
      <c r="D438">
        <v>1</v>
      </c>
      <c r="E438">
        <v>10</v>
      </c>
      <c r="F438">
        <v>100195</v>
      </c>
      <c r="G438">
        <v>35100195</v>
      </c>
      <c r="H438" t="s">
        <v>8820</v>
      </c>
      <c r="I438">
        <v>192</v>
      </c>
      <c r="J438" t="s">
        <v>536</v>
      </c>
      <c r="K438" t="s">
        <v>8820</v>
      </c>
      <c r="L438">
        <v>1</v>
      </c>
      <c r="M438" t="s">
        <v>536</v>
      </c>
      <c r="N438">
        <v>16680000</v>
      </c>
      <c r="O438" t="s">
        <v>92</v>
      </c>
      <c r="P438" t="s">
        <v>8820</v>
      </c>
      <c r="Q438" t="s">
        <v>127</v>
      </c>
      <c r="R438">
        <v>14</v>
      </c>
      <c r="S438">
        <v>32161000</v>
      </c>
      <c r="T438">
        <v>97693917</v>
      </c>
      <c r="U438" t="s">
        <v>8821</v>
      </c>
      <c r="V438">
        <v>2</v>
      </c>
      <c r="W438" s="2">
        <v>0</v>
      </c>
      <c r="X438" s="2">
        <v>10</v>
      </c>
      <c r="Y438" s="2">
        <v>3</v>
      </c>
      <c r="Z438" s="2">
        <v>4</v>
      </c>
      <c r="AA438" s="2">
        <v>1</v>
      </c>
      <c r="AB438" s="2">
        <v>2</v>
      </c>
      <c r="AC438" s="2">
        <v>4</v>
      </c>
      <c r="AD438" s="2">
        <v>2</v>
      </c>
      <c r="AE438" s="2">
        <v>3</v>
      </c>
      <c r="AF438" s="2">
        <v>2</v>
      </c>
      <c r="AG438" s="2">
        <v>4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10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2</v>
      </c>
      <c r="BG438" s="2">
        <v>1</v>
      </c>
      <c r="BH438" s="2">
        <v>1</v>
      </c>
      <c r="BI438" s="2">
        <v>1</v>
      </c>
      <c r="BJ438" s="2">
        <v>1</v>
      </c>
      <c r="BK438" s="2">
        <v>1</v>
      </c>
      <c r="BL438" s="2">
        <v>1</v>
      </c>
      <c r="BM438" s="2">
        <v>1</v>
      </c>
      <c r="BN438" s="2">
        <v>1</v>
      </c>
      <c r="BO438" s="2">
        <v>1</v>
      </c>
      <c r="BP438" s="2">
        <v>0</v>
      </c>
      <c r="BQ438" s="2"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2">
        <v>0</v>
      </c>
      <c r="CC438" s="2">
        <v>1</v>
      </c>
      <c r="CD438" s="2">
        <v>0</v>
      </c>
      <c r="CE438" s="2">
        <v>0</v>
      </c>
      <c r="CF438" s="2">
        <v>0</v>
      </c>
      <c r="CG438" s="2">
        <v>0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</row>
    <row r="439" spans="1:90" x14ac:dyDescent="0.25">
      <c r="A439" t="s">
        <v>115</v>
      </c>
      <c r="B439">
        <v>20601</v>
      </c>
      <c r="C439" t="s">
        <v>316</v>
      </c>
      <c r="D439">
        <v>1</v>
      </c>
      <c r="E439">
        <v>10</v>
      </c>
      <c r="F439">
        <v>100110</v>
      </c>
      <c r="G439">
        <v>35100110</v>
      </c>
      <c r="H439" t="s">
        <v>4747</v>
      </c>
      <c r="I439">
        <v>192</v>
      </c>
      <c r="J439" t="s">
        <v>536</v>
      </c>
      <c r="K439" t="s">
        <v>4747</v>
      </c>
      <c r="L439">
        <v>1</v>
      </c>
      <c r="M439" t="s">
        <v>536</v>
      </c>
      <c r="N439">
        <v>16680000</v>
      </c>
      <c r="O439" t="s">
        <v>92</v>
      </c>
      <c r="P439" t="s">
        <v>4748</v>
      </c>
      <c r="Q439" t="s">
        <v>127</v>
      </c>
      <c r="R439">
        <v>14</v>
      </c>
      <c r="S439">
        <v>97258611</v>
      </c>
      <c r="U439" t="s">
        <v>4749</v>
      </c>
      <c r="V439">
        <v>2</v>
      </c>
      <c r="W439" s="2">
        <v>0</v>
      </c>
      <c r="X439" s="2">
        <v>9</v>
      </c>
      <c r="Y439" s="2">
        <v>7</v>
      </c>
      <c r="Z439" s="2">
        <v>1</v>
      </c>
      <c r="AA439" s="2">
        <v>2</v>
      </c>
      <c r="AB439" s="2">
        <v>5</v>
      </c>
      <c r="AC439" s="2">
        <v>5</v>
      </c>
      <c r="AD439" s="2">
        <v>3</v>
      </c>
      <c r="AE439" s="2">
        <v>9</v>
      </c>
      <c r="AF439" s="2">
        <v>4</v>
      </c>
      <c r="AG439" s="2">
        <v>8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6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1</v>
      </c>
      <c r="BG439" s="2">
        <v>1</v>
      </c>
      <c r="BH439" s="2">
        <v>1</v>
      </c>
      <c r="BI439" s="2">
        <v>1</v>
      </c>
      <c r="BJ439" s="2">
        <v>2</v>
      </c>
      <c r="BK439" s="2">
        <v>1</v>
      </c>
      <c r="BL439" s="2">
        <v>1</v>
      </c>
      <c r="BM439" s="2">
        <v>1</v>
      </c>
      <c r="BN439" s="2">
        <v>1</v>
      </c>
      <c r="BO439" s="2">
        <v>1</v>
      </c>
      <c r="BP439" s="2">
        <v>0</v>
      </c>
      <c r="BQ439" s="2">
        <v>0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2">
        <v>0</v>
      </c>
      <c r="CC439" s="2">
        <v>1</v>
      </c>
      <c r="CD439" s="2">
        <v>0</v>
      </c>
      <c r="CE439" s="2">
        <v>0</v>
      </c>
      <c r="CF439" s="2">
        <v>0</v>
      </c>
      <c r="CG439" s="2">
        <v>0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</row>
    <row r="440" spans="1:90" x14ac:dyDescent="0.25">
      <c r="A440" t="s">
        <v>115</v>
      </c>
      <c r="B440">
        <v>20601</v>
      </c>
      <c r="C440" t="s">
        <v>316</v>
      </c>
      <c r="D440">
        <v>1</v>
      </c>
      <c r="E440">
        <v>10</v>
      </c>
      <c r="F440">
        <v>100146</v>
      </c>
      <c r="G440">
        <v>35100146</v>
      </c>
      <c r="H440" t="s">
        <v>7430</v>
      </c>
      <c r="I440">
        <v>192</v>
      </c>
      <c r="J440" t="s">
        <v>536</v>
      </c>
      <c r="K440" t="s">
        <v>7430</v>
      </c>
      <c r="L440">
        <v>1</v>
      </c>
      <c r="M440" t="s">
        <v>536</v>
      </c>
      <c r="N440">
        <v>16680000</v>
      </c>
      <c r="O440" t="s">
        <v>92</v>
      </c>
      <c r="P440" t="s">
        <v>7431</v>
      </c>
      <c r="Q440" t="s">
        <v>127</v>
      </c>
      <c r="R440">
        <v>14</v>
      </c>
      <c r="S440">
        <v>96756720</v>
      </c>
      <c r="U440" t="s">
        <v>7432</v>
      </c>
      <c r="V440">
        <v>2</v>
      </c>
      <c r="W440" s="2">
        <v>0</v>
      </c>
      <c r="X440" s="2">
        <v>5</v>
      </c>
      <c r="Y440" s="2">
        <v>1</v>
      </c>
      <c r="Z440" s="2">
        <v>1</v>
      </c>
      <c r="AA440" s="2">
        <v>3</v>
      </c>
      <c r="AB440" s="2">
        <v>2</v>
      </c>
      <c r="AC440" s="2">
        <v>1</v>
      </c>
      <c r="AD440" s="2">
        <v>0</v>
      </c>
      <c r="AE440" s="2">
        <v>4</v>
      </c>
      <c r="AF440" s="2">
        <v>1</v>
      </c>
      <c r="AG440" s="2">
        <v>2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3</v>
      </c>
      <c r="AP440" s="2">
        <v>0</v>
      </c>
      <c r="AQ440" s="2">
        <v>0</v>
      </c>
      <c r="AR440" s="2">
        <v>6</v>
      </c>
      <c r="AS440" s="2">
        <v>0</v>
      </c>
      <c r="AT440" s="2">
        <v>0</v>
      </c>
      <c r="AU440" s="2">
        <v>8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2</v>
      </c>
      <c r="BG440" s="2">
        <v>1</v>
      </c>
      <c r="BH440" s="2">
        <v>1</v>
      </c>
      <c r="BI440" s="2">
        <v>1</v>
      </c>
      <c r="BJ440" s="2">
        <v>1</v>
      </c>
      <c r="BK440" s="2">
        <v>1</v>
      </c>
      <c r="BL440" s="2">
        <v>0</v>
      </c>
      <c r="BM440" s="2">
        <v>1</v>
      </c>
      <c r="BN440" s="2">
        <v>1</v>
      </c>
      <c r="BO440" s="2">
        <v>1</v>
      </c>
      <c r="BP440" s="2">
        <v>0</v>
      </c>
      <c r="BQ440" s="2"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1</v>
      </c>
      <c r="BX440" s="2">
        <v>0</v>
      </c>
      <c r="BY440" s="2">
        <v>0</v>
      </c>
      <c r="BZ440" s="2">
        <v>1</v>
      </c>
      <c r="CA440" s="2">
        <v>0</v>
      </c>
      <c r="CB440" s="2">
        <v>0</v>
      </c>
      <c r="CC440" s="2">
        <v>2</v>
      </c>
      <c r="CD440" s="2">
        <v>0</v>
      </c>
      <c r="CE440" s="2">
        <v>0</v>
      </c>
      <c r="CF440" s="2">
        <v>0</v>
      </c>
      <c r="CG440" s="2">
        <v>0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</row>
    <row r="441" spans="1:90" x14ac:dyDescent="0.25">
      <c r="A441" t="s">
        <v>115</v>
      </c>
      <c r="B441">
        <v>20601</v>
      </c>
      <c r="C441" t="s">
        <v>316</v>
      </c>
      <c r="D441">
        <v>1</v>
      </c>
      <c r="E441">
        <v>10</v>
      </c>
      <c r="F441">
        <v>100341</v>
      </c>
      <c r="G441">
        <v>35100341</v>
      </c>
      <c r="H441" t="s">
        <v>11403</v>
      </c>
      <c r="I441">
        <v>192</v>
      </c>
      <c r="J441" t="s">
        <v>536</v>
      </c>
      <c r="K441" t="s">
        <v>2461</v>
      </c>
      <c r="L441">
        <v>1</v>
      </c>
      <c r="M441" t="s">
        <v>536</v>
      </c>
      <c r="N441">
        <v>16680000</v>
      </c>
      <c r="O441" t="s">
        <v>92</v>
      </c>
      <c r="P441" t="s">
        <v>11403</v>
      </c>
      <c r="Q441" t="s">
        <v>127</v>
      </c>
      <c r="R441">
        <v>14</v>
      </c>
      <c r="S441">
        <v>32871212</v>
      </c>
      <c r="T441">
        <v>96847486</v>
      </c>
      <c r="U441" t="s">
        <v>11404</v>
      </c>
      <c r="V441">
        <v>2</v>
      </c>
      <c r="W441" s="2">
        <v>0</v>
      </c>
      <c r="X441" s="2">
        <v>5</v>
      </c>
      <c r="Y441" s="2">
        <v>1</v>
      </c>
      <c r="Z441" s="2">
        <v>0</v>
      </c>
      <c r="AA441" s="2">
        <v>3</v>
      </c>
      <c r="AB441" s="2">
        <v>2</v>
      </c>
      <c r="AC441" s="2">
        <v>2</v>
      </c>
      <c r="AD441" s="2">
        <v>2</v>
      </c>
      <c r="AE441" s="2">
        <v>5</v>
      </c>
      <c r="AF441" s="2">
        <v>1</v>
      </c>
      <c r="AG441" s="2">
        <v>1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4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1</v>
      </c>
      <c r="BG441" s="2">
        <v>1</v>
      </c>
      <c r="BH441" s="2">
        <v>0</v>
      </c>
      <c r="BI441" s="2">
        <v>1</v>
      </c>
      <c r="BJ441" s="2">
        <v>1</v>
      </c>
      <c r="BK441" s="2">
        <v>1</v>
      </c>
      <c r="BL441" s="2">
        <v>1</v>
      </c>
      <c r="BM441" s="2">
        <v>1</v>
      </c>
      <c r="BN441" s="2">
        <v>1</v>
      </c>
      <c r="BO441" s="2">
        <v>1</v>
      </c>
      <c r="BP441" s="2">
        <v>0</v>
      </c>
      <c r="BQ441" s="2">
        <v>0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1</v>
      </c>
      <c r="BX441" s="2">
        <v>0</v>
      </c>
      <c r="BY441" s="2">
        <v>0</v>
      </c>
      <c r="BZ441" s="2">
        <v>0</v>
      </c>
      <c r="CA441" s="2">
        <v>0</v>
      </c>
      <c r="CB441" s="2">
        <v>0</v>
      </c>
      <c r="CC441" s="2">
        <v>0</v>
      </c>
      <c r="CD441" s="2">
        <v>0</v>
      </c>
      <c r="CE441" s="2">
        <v>0</v>
      </c>
      <c r="CF441" s="2">
        <v>0</v>
      </c>
      <c r="CG441" s="2">
        <v>0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</row>
    <row r="442" spans="1:90" x14ac:dyDescent="0.25">
      <c r="A442" t="s">
        <v>115</v>
      </c>
      <c r="B442">
        <v>20601</v>
      </c>
      <c r="C442" t="s">
        <v>316</v>
      </c>
      <c r="D442">
        <v>1</v>
      </c>
      <c r="E442">
        <v>8</v>
      </c>
      <c r="F442">
        <v>26136</v>
      </c>
      <c r="G442">
        <v>35026136</v>
      </c>
      <c r="H442" t="s">
        <v>19013</v>
      </c>
      <c r="I442">
        <v>538</v>
      </c>
      <c r="J442" t="s">
        <v>4686</v>
      </c>
      <c r="K442" t="s">
        <v>91</v>
      </c>
      <c r="L442">
        <v>1</v>
      </c>
      <c r="M442" t="s">
        <v>4686</v>
      </c>
      <c r="N442">
        <v>16600000</v>
      </c>
      <c r="O442" t="s">
        <v>92</v>
      </c>
      <c r="P442" t="s">
        <v>13010</v>
      </c>
      <c r="Q442">
        <v>420</v>
      </c>
      <c r="R442">
        <v>14</v>
      </c>
      <c r="S442">
        <v>35721028</v>
      </c>
      <c r="U442" t="s">
        <v>19014</v>
      </c>
      <c r="V442">
        <v>1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119</v>
      </c>
      <c r="AE442" s="2">
        <v>117</v>
      </c>
      <c r="AF442" s="2">
        <v>119</v>
      </c>
      <c r="AG442" s="2">
        <v>82</v>
      </c>
      <c r="AH442" s="2">
        <v>133</v>
      </c>
      <c r="AI442" s="2">
        <v>121</v>
      </c>
      <c r="AJ442" s="2">
        <v>133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165</v>
      </c>
      <c r="BD442" s="2">
        <v>17</v>
      </c>
      <c r="BE442" s="2">
        <v>0</v>
      </c>
      <c r="BF442" s="2">
        <v>0</v>
      </c>
      <c r="BG442" s="2">
        <v>0</v>
      </c>
      <c r="BH442" s="2">
        <v>0</v>
      </c>
      <c r="BI442" s="2">
        <v>0</v>
      </c>
      <c r="BJ442" s="2">
        <v>0</v>
      </c>
      <c r="BK442" s="2">
        <v>0</v>
      </c>
      <c r="BL442" s="2">
        <v>4</v>
      </c>
      <c r="BM442" s="2">
        <v>8</v>
      </c>
      <c r="BN442" s="2">
        <v>8</v>
      </c>
      <c r="BO442" s="2">
        <v>6</v>
      </c>
      <c r="BP442" s="2">
        <v>6</v>
      </c>
      <c r="BQ442" s="2">
        <v>6</v>
      </c>
      <c r="BR442" s="2">
        <v>6</v>
      </c>
      <c r="BS442" s="2">
        <v>0</v>
      </c>
      <c r="BT442" s="2">
        <v>0</v>
      </c>
      <c r="BU442" s="2">
        <v>0</v>
      </c>
      <c r="BV442" s="2">
        <v>0</v>
      </c>
      <c r="BW442" s="2">
        <v>0</v>
      </c>
      <c r="BX442" s="2">
        <v>0</v>
      </c>
      <c r="BY442" s="2">
        <v>0</v>
      </c>
      <c r="BZ442" s="2">
        <v>0</v>
      </c>
      <c r="CA442" s="2">
        <v>0</v>
      </c>
      <c r="CB442" s="2">
        <v>0</v>
      </c>
      <c r="CC442" s="2">
        <v>0</v>
      </c>
      <c r="CD442" s="2">
        <v>0</v>
      </c>
      <c r="CE442" s="2">
        <v>0</v>
      </c>
      <c r="CF442" s="2">
        <v>0</v>
      </c>
      <c r="CG442" s="2">
        <v>0</v>
      </c>
      <c r="CH442" s="2">
        <v>0</v>
      </c>
      <c r="CI442" s="2">
        <v>0</v>
      </c>
      <c r="CJ442" s="2">
        <v>0</v>
      </c>
      <c r="CK442" s="2">
        <v>8</v>
      </c>
      <c r="CL442" s="2">
        <v>4</v>
      </c>
    </row>
    <row r="443" spans="1:90" x14ac:dyDescent="0.25">
      <c r="A443" t="s">
        <v>115</v>
      </c>
      <c r="B443">
        <v>20601</v>
      </c>
      <c r="C443" t="s">
        <v>316</v>
      </c>
      <c r="D443">
        <v>1</v>
      </c>
      <c r="E443">
        <v>8</v>
      </c>
      <c r="F443">
        <v>25471</v>
      </c>
      <c r="G443">
        <v>35025471</v>
      </c>
      <c r="H443" t="s">
        <v>3938</v>
      </c>
      <c r="I443">
        <v>209</v>
      </c>
      <c r="J443" t="s">
        <v>316</v>
      </c>
      <c r="K443" t="s">
        <v>3939</v>
      </c>
      <c r="L443">
        <v>1</v>
      </c>
      <c r="M443" t="s">
        <v>316</v>
      </c>
      <c r="N443">
        <v>17031380</v>
      </c>
      <c r="O443" t="s">
        <v>92</v>
      </c>
      <c r="P443" t="s">
        <v>3940</v>
      </c>
      <c r="Q443" s="7">
        <v>25569</v>
      </c>
      <c r="R443">
        <v>14</v>
      </c>
      <c r="S443">
        <v>32033399</v>
      </c>
      <c r="T443">
        <v>32810218</v>
      </c>
      <c r="U443" t="s">
        <v>3941</v>
      </c>
      <c r="V443">
        <v>1</v>
      </c>
      <c r="W443" s="2">
        <v>0</v>
      </c>
      <c r="X443" s="2">
        <v>0</v>
      </c>
      <c r="Y443" s="2">
        <v>63</v>
      </c>
      <c r="Z443" s="2">
        <v>70</v>
      </c>
      <c r="AA443" s="2">
        <v>73</v>
      </c>
      <c r="AB443" s="2">
        <v>76</v>
      </c>
      <c r="AC443" s="2">
        <v>67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19</v>
      </c>
      <c r="BD443" s="2">
        <v>0</v>
      </c>
      <c r="BE443" s="2">
        <v>0</v>
      </c>
      <c r="BF443" s="2">
        <v>0</v>
      </c>
      <c r="BG443" s="2">
        <v>4</v>
      </c>
      <c r="BH443" s="2">
        <v>5</v>
      </c>
      <c r="BI443" s="2">
        <v>4</v>
      </c>
      <c r="BJ443" s="2">
        <v>3</v>
      </c>
      <c r="BK443" s="2">
        <v>5</v>
      </c>
      <c r="BL443" s="2">
        <v>0</v>
      </c>
      <c r="BM443" s="2">
        <v>0</v>
      </c>
      <c r="BN443" s="2">
        <v>0</v>
      </c>
      <c r="BO443" s="2">
        <v>0</v>
      </c>
      <c r="BP443" s="2">
        <v>0</v>
      </c>
      <c r="BQ443" s="2">
        <v>0</v>
      </c>
      <c r="BR443" s="2">
        <v>0</v>
      </c>
      <c r="BS443" s="2">
        <v>0</v>
      </c>
      <c r="BT443" s="2">
        <v>0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0</v>
      </c>
      <c r="CB443" s="2">
        <v>0</v>
      </c>
      <c r="CC443" s="2">
        <v>0</v>
      </c>
      <c r="CD443" s="2">
        <v>0</v>
      </c>
      <c r="CE443" s="2">
        <v>0</v>
      </c>
      <c r="CF443" s="2">
        <v>0</v>
      </c>
      <c r="CG443" s="2">
        <v>0</v>
      </c>
      <c r="CH443" s="2">
        <v>0</v>
      </c>
      <c r="CI443" s="2">
        <v>0</v>
      </c>
      <c r="CJ443" s="2">
        <v>0</v>
      </c>
      <c r="CK443" s="2">
        <v>1</v>
      </c>
      <c r="CL443" s="2">
        <v>0</v>
      </c>
    </row>
    <row r="444" spans="1:90" x14ac:dyDescent="0.25">
      <c r="A444" t="s">
        <v>115</v>
      </c>
      <c r="B444">
        <v>20601</v>
      </c>
      <c r="C444" t="s">
        <v>316</v>
      </c>
      <c r="D444">
        <v>1</v>
      </c>
      <c r="E444">
        <v>8</v>
      </c>
      <c r="F444">
        <v>25264</v>
      </c>
      <c r="G444">
        <v>35025264</v>
      </c>
      <c r="H444" t="s">
        <v>18212</v>
      </c>
      <c r="I444">
        <v>192</v>
      </c>
      <c r="J444" t="s">
        <v>536</v>
      </c>
      <c r="K444" t="s">
        <v>91</v>
      </c>
      <c r="L444">
        <v>1</v>
      </c>
      <c r="M444" t="s">
        <v>536</v>
      </c>
      <c r="N444">
        <v>16680000</v>
      </c>
      <c r="O444" t="s">
        <v>92</v>
      </c>
      <c r="P444" t="s">
        <v>17248</v>
      </c>
      <c r="Q444">
        <v>372</v>
      </c>
      <c r="R444">
        <v>14</v>
      </c>
      <c r="S444">
        <v>32871505</v>
      </c>
      <c r="U444" t="s">
        <v>18213</v>
      </c>
      <c r="V444">
        <v>1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46</v>
      </c>
      <c r="AE444" s="2">
        <v>56</v>
      </c>
      <c r="AF444" s="2">
        <v>36</v>
      </c>
      <c r="AG444" s="2">
        <v>57</v>
      </c>
      <c r="AH444" s="2">
        <v>56</v>
      </c>
      <c r="AI444" s="2">
        <v>69</v>
      </c>
      <c r="AJ444" s="2">
        <v>65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0</v>
      </c>
      <c r="BI444" s="2">
        <v>0</v>
      </c>
      <c r="BJ444" s="2">
        <v>0</v>
      </c>
      <c r="BK444" s="2">
        <v>0</v>
      </c>
      <c r="BL444" s="2">
        <v>3</v>
      </c>
      <c r="BM444" s="2">
        <v>2</v>
      </c>
      <c r="BN444" s="2">
        <v>3</v>
      </c>
      <c r="BO444" s="2">
        <v>3</v>
      </c>
      <c r="BP444" s="2">
        <v>2</v>
      </c>
      <c r="BQ444" s="2">
        <v>3</v>
      </c>
      <c r="BR444" s="2">
        <v>3</v>
      </c>
      <c r="BS444" s="2">
        <v>0</v>
      </c>
      <c r="BT444" s="2">
        <v>0</v>
      </c>
      <c r="BU444" s="2">
        <v>0</v>
      </c>
      <c r="BV444" s="2">
        <v>0</v>
      </c>
      <c r="BW444" s="2">
        <v>0</v>
      </c>
      <c r="BX444" s="2">
        <v>0</v>
      </c>
      <c r="BY444" s="2">
        <v>0</v>
      </c>
      <c r="BZ444" s="2">
        <v>0</v>
      </c>
      <c r="CA444" s="2">
        <v>0</v>
      </c>
      <c r="CB444" s="2">
        <v>0</v>
      </c>
      <c r="CC444" s="2">
        <v>0</v>
      </c>
      <c r="CD444" s="2">
        <v>0</v>
      </c>
      <c r="CE444" s="2">
        <v>0</v>
      </c>
      <c r="CF444" s="2">
        <v>0</v>
      </c>
      <c r="CG444" s="2">
        <v>0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</row>
    <row r="445" spans="1:90" x14ac:dyDescent="0.25">
      <c r="A445" t="s">
        <v>115</v>
      </c>
      <c r="B445">
        <v>20601</v>
      </c>
      <c r="C445" t="s">
        <v>316</v>
      </c>
      <c r="D445">
        <v>1</v>
      </c>
      <c r="E445">
        <v>8</v>
      </c>
      <c r="F445">
        <v>35841</v>
      </c>
      <c r="G445">
        <v>35035841</v>
      </c>
      <c r="H445" t="s">
        <v>5829</v>
      </c>
      <c r="I445">
        <v>416</v>
      </c>
      <c r="J445" t="s">
        <v>657</v>
      </c>
      <c r="K445" t="s">
        <v>5830</v>
      </c>
      <c r="L445">
        <v>1</v>
      </c>
      <c r="M445" t="s">
        <v>657</v>
      </c>
      <c r="N445">
        <v>18681030</v>
      </c>
      <c r="O445" t="s">
        <v>92</v>
      </c>
      <c r="P445" t="s">
        <v>5831</v>
      </c>
      <c r="Q445">
        <v>390</v>
      </c>
      <c r="R445">
        <v>14</v>
      </c>
      <c r="S445">
        <v>32632080</v>
      </c>
      <c r="T445">
        <v>32644441</v>
      </c>
      <c r="U445" t="s">
        <v>5832</v>
      </c>
      <c r="V445">
        <v>1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36</v>
      </c>
      <c r="AE445" s="2">
        <v>29</v>
      </c>
      <c r="AF445" s="2">
        <v>33</v>
      </c>
      <c r="AG445" s="2">
        <v>51</v>
      </c>
      <c r="AH445" s="2">
        <v>50</v>
      </c>
      <c r="AI445" s="2">
        <v>38</v>
      </c>
      <c r="AJ445" s="2">
        <v>19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102</v>
      </c>
      <c r="AS445" s="2">
        <v>0</v>
      </c>
      <c r="AT445" s="2">
        <v>0</v>
      </c>
      <c r="AU445" s="2">
        <v>157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92</v>
      </c>
      <c r="BD445" s="2">
        <v>0</v>
      </c>
      <c r="BE445" s="2">
        <v>0</v>
      </c>
      <c r="BF445" s="2">
        <v>0</v>
      </c>
      <c r="BG445" s="2">
        <v>0</v>
      </c>
      <c r="BH445" s="2">
        <v>0</v>
      </c>
      <c r="BI445" s="2">
        <v>0</v>
      </c>
      <c r="BJ445" s="2">
        <v>0</v>
      </c>
      <c r="BK445" s="2">
        <v>0</v>
      </c>
      <c r="BL445" s="2">
        <v>1</v>
      </c>
      <c r="BM445" s="2">
        <v>2</v>
      </c>
      <c r="BN445" s="2">
        <v>2</v>
      </c>
      <c r="BO445" s="2">
        <v>4</v>
      </c>
      <c r="BP445" s="2">
        <v>4</v>
      </c>
      <c r="BQ445" s="2">
        <v>1</v>
      </c>
      <c r="BR445" s="2">
        <v>1</v>
      </c>
      <c r="BS445" s="2">
        <v>0</v>
      </c>
      <c r="BT445" s="2">
        <v>0</v>
      </c>
      <c r="BU445" s="2">
        <v>0</v>
      </c>
      <c r="BV445" s="2">
        <v>0</v>
      </c>
      <c r="BW445" s="2">
        <v>0</v>
      </c>
      <c r="BX445" s="2">
        <v>0</v>
      </c>
      <c r="BY445" s="2">
        <v>0</v>
      </c>
      <c r="BZ445" s="2">
        <v>6</v>
      </c>
      <c r="CA445" s="2">
        <v>0</v>
      </c>
      <c r="CB445" s="2">
        <v>0</v>
      </c>
      <c r="CC445" s="2">
        <v>6</v>
      </c>
      <c r="CD445" s="2">
        <v>0</v>
      </c>
      <c r="CE445" s="2">
        <v>0</v>
      </c>
      <c r="CF445" s="2">
        <v>0</v>
      </c>
      <c r="CG445" s="2">
        <v>0</v>
      </c>
      <c r="CH445" s="2">
        <v>0</v>
      </c>
      <c r="CI445" s="2">
        <v>0</v>
      </c>
      <c r="CJ445" s="2">
        <v>0</v>
      </c>
      <c r="CK445" s="2">
        <v>9</v>
      </c>
      <c r="CL445" s="2">
        <v>0</v>
      </c>
    </row>
    <row r="446" spans="1:90" x14ac:dyDescent="0.25">
      <c r="A446" t="s">
        <v>115</v>
      </c>
      <c r="B446">
        <v>20601</v>
      </c>
      <c r="C446" t="s">
        <v>316</v>
      </c>
      <c r="D446">
        <v>1</v>
      </c>
      <c r="E446">
        <v>8</v>
      </c>
      <c r="F446">
        <v>901003</v>
      </c>
      <c r="G446">
        <v>35901003</v>
      </c>
      <c r="H446" t="s">
        <v>2375</v>
      </c>
      <c r="I446">
        <v>209</v>
      </c>
      <c r="J446" t="s">
        <v>316</v>
      </c>
      <c r="K446" t="s">
        <v>177</v>
      </c>
      <c r="L446">
        <v>1</v>
      </c>
      <c r="M446" t="s">
        <v>316</v>
      </c>
      <c r="N446">
        <v>17064115</v>
      </c>
      <c r="O446" t="s">
        <v>92</v>
      </c>
      <c r="P446" t="s">
        <v>2376</v>
      </c>
      <c r="Q446" s="7">
        <v>13759</v>
      </c>
      <c r="R446">
        <v>14</v>
      </c>
      <c r="S446">
        <v>32225374</v>
      </c>
      <c r="U446" t="s">
        <v>2377</v>
      </c>
      <c r="V446">
        <v>1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75</v>
      </c>
      <c r="AE446" s="2">
        <v>62</v>
      </c>
      <c r="AF446" s="2">
        <v>55</v>
      </c>
      <c r="AG446" s="2">
        <v>47</v>
      </c>
      <c r="AH446" s="2">
        <v>112</v>
      </c>
      <c r="AI446" s="2">
        <v>76</v>
      </c>
      <c r="AJ446" s="2">
        <v>81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18</v>
      </c>
      <c r="BE446" s="2">
        <v>0</v>
      </c>
      <c r="BF446" s="2">
        <v>0</v>
      </c>
      <c r="BG446" s="2">
        <v>0</v>
      </c>
      <c r="BH446" s="2">
        <v>0</v>
      </c>
      <c r="BI446" s="2">
        <v>0</v>
      </c>
      <c r="BJ446" s="2">
        <v>0</v>
      </c>
      <c r="BK446" s="2">
        <v>0</v>
      </c>
      <c r="BL446" s="2">
        <v>5</v>
      </c>
      <c r="BM446" s="2">
        <v>3</v>
      </c>
      <c r="BN446" s="2">
        <v>4</v>
      </c>
      <c r="BO446" s="2">
        <v>4</v>
      </c>
      <c r="BP446" s="2">
        <v>5</v>
      </c>
      <c r="BQ446" s="2">
        <v>4</v>
      </c>
      <c r="BR446" s="2">
        <v>5</v>
      </c>
      <c r="BS446" s="2">
        <v>0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0</v>
      </c>
      <c r="BZ446" s="2">
        <v>0</v>
      </c>
      <c r="CA446" s="2">
        <v>0</v>
      </c>
      <c r="CB446" s="2">
        <v>0</v>
      </c>
      <c r="CC446" s="2">
        <v>0</v>
      </c>
      <c r="CD446" s="2">
        <v>0</v>
      </c>
      <c r="CE446" s="2">
        <v>0</v>
      </c>
      <c r="CF446" s="2">
        <v>0</v>
      </c>
      <c r="CG446" s="2">
        <v>0</v>
      </c>
      <c r="CH446" s="2">
        <v>0</v>
      </c>
      <c r="CI446" s="2">
        <v>0</v>
      </c>
      <c r="CJ446" s="2">
        <v>0</v>
      </c>
      <c r="CK446" s="2">
        <v>0</v>
      </c>
      <c r="CL446" s="2">
        <v>2</v>
      </c>
    </row>
    <row r="447" spans="1:90" x14ac:dyDescent="0.25">
      <c r="A447" t="s">
        <v>115</v>
      </c>
      <c r="B447">
        <v>20601</v>
      </c>
      <c r="C447" t="s">
        <v>316</v>
      </c>
      <c r="D447">
        <v>1</v>
      </c>
      <c r="E447">
        <v>8</v>
      </c>
      <c r="F447">
        <v>900990</v>
      </c>
      <c r="G447">
        <v>35900990</v>
      </c>
      <c r="H447" t="s">
        <v>4550</v>
      </c>
      <c r="I447">
        <v>209</v>
      </c>
      <c r="J447" t="s">
        <v>316</v>
      </c>
      <c r="K447" t="s">
        <v>4551</v>
      </c>
      <c r="L447">
        <v>1</v>
      </c>
      <c r="M447" t="s">
        <v>316</v>
      </c>
      <c r="N447">
        <v>17024440</v>
      </c>
      <c r="P447" t="s">
        <v>4552</v>
      </c>
      <c r="Q447" s="7">
        <v>18629</v>
      </c>
      <c r="R447">
        <v>14</v>
      </c>
      <c r="S447">
        <v>32392930</v>
      </c>
      <c r="T447">
        <v>32771199</v>
      </c>
      <c r="U447" t="s">
        <v>4553</v>
      </c>
      <c r="V447">
        <v>1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136</v>
      </c>
      <c r="AE447" s="2">
        <v>106</v>
      </c>
      <c r="AF447" s="2">
        <v>133</v>
      </c>
      <c r="AG447" s="2">
        <v>71</v>
      </c>
      <c r="AH447" s="2">
        <v>120</v>
      </c>
      <c r="AI447" s="2">
        <v>120</v>
      </c>
      <c r="AJ447" s="2">
        <v>104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85</v>
      </c>
      <c r="BD447" s="2">
        <v>0</v>
      </c>
      <c r="BE447" s="2">
        <v>0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0</v>
      </c>
      <c r="BL447" s="2">
        <v>5</v>
      </c>
      <c r="BM447" s="2">
        <v>6</v>
      </c>
      <c r="BN447" s="2">
        <v>4</v>
      </c>
      <c r="BO447" s="2">
        <v>2</v>
      </c>
      <c r="BP447" s="2">
        <v>5</v>
      </c>
      <c r="BQ447" s="2">
        <v>4</v>
      </c>
      <c r="BR447" s="2">
        <v>4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2">
        <v>0</v>
      </c>
      <c r="CC447" s="2">
        <v>0</v>
      </c>
      <c r="CD447" s="2">
        <v>0</v>
      </c>
      <c r="CE447" s="2">
        <v>0</v>
      </c>
      <c r="CF447" s="2">
        <v>0</v>
      </c>
      <c r="CG447" s="2">
        <v>0</v>
      </c>
      <c r="CH447" s="2">
        <v>0</v>
      </c>
      <c r="CI447" s="2">
        <v>0</v>
      </c>
      <c r="CJ447" s="2">
        <v>0</v>
      </c>
      <c r="CK447" s="2">
        <v>5</v>
      </c>
      <c r="CL447" s="2">
        <v>0</v>
      </c>
    </row>
    <row r="448" spans="1:90" x14ac:dyDescent="0.25">
      <c r="A448" t="s">
        <v>115</v>
      </c>
      <c r="B448">
        <v>20601</v>
      </c>
      <c r="C448" t="s">
        <v>316</v>
      </c>
      <c r="D448">
        <v>1</v>
      </c>
      <c r="E448">
        <v>8</v>
      </c>
      <c r="F448">
        <v>925263</v>
      </c>
      <c r="G448">
        <v>35925263</v>
      </c>
      <c r="H448" t="s">
        <v>18263</v>
      </c>
      <c r="I448">
        <v>209</v>
      </c>
      <c r="J448" t="s">
        <v>316</v>
      </c>
      <c r="K448" t="s">
        <v>6461</v>
      </c>
      <c r="L448">
        <v>1</v>
      </c>
      <c r="M448" t="s">
        <v>316</v>
      </c>
      <c r="N448">
        <v>17026838</v>
      </c>
      <c r="O448" t="s">
        <v>92</v>
      </c>
      <c r="P448" t="s">
        <v>18264</v>
      </c>
      <c r="Q448" t="s">
        <v>1242</v>
      </c>
      <c r="R448">
        <v>14</v>
      </c>
      <c r="S448">
        <v>32373393</v>
      </c>
      <c r="T448">
        <v>32771161</v>
      </c>
      <c r="U448" t="s">
        <v>18265</v>
      </c>
      <c r="V448">
        <v>1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70</v>
      </c>
      <c r="AE448" s="2">
        <v>74</v>
      </c>
      <c r="AF448" s="2">
        <v>62</v>
      </c>
      <c r="AG448" s="2">
        <v>56</v>
      </c>
      <c r="AH448" s="2">
        <v>87</v>
      </c>
      <c r="AI448" s="2">
        <v>100</v>
      </c>
      <c r="AJ448" s="2">
        <v>71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78</v>
      </c>
      <c r="BD448" s="2">
        <v>0</v>
      </c>
      <c r="BE448" s="2">
        <v>0</v>
      </c>
      <c r="BF448" s="2">
        <v>0</v>
      </c>
      <c r="BG448" s="2">
        <v>0</v>
      </c>
      <c r="BH448" s="2">
        <v>0</v>
      </c>
      <c r="BI448" s="2">
        <v>0</v>
      </c>
      <c r="BJ448" s="2">
        <v>0</v>
      </c>
      <c r="BK448" s="2">
        <v>0</v>
      </c>
      <c r="BL448" s="2">
        <v>6</v>
      </c>
      <c r="BM448" s="2">
        <v>6</v>
      </c>
      <c r="BN448" s="2">
        <v>4</v>
      </c>
      <c r="BO448" s="2">
        <v>3</v>
      </c>
      <c r="BP448" s="2">
        <v>6</v>
      </c>
      <c r="BQ448" s="2">
        <v>5</v>
      </c>
      <c r="BR448" s="2">
        <v>3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2">
        <v>0</v>
      </c>
      <c r="CC448" s="2">
        <v>0</v>
      </c>
      <c r="CD448" s="2">
        <v>0</v>
      </c>
      <c r="CE448" s="2">
        <v>0</v>
      </c>
      <c r="CF448" s="2">
        <v>0</v>
      </c>
      <c r="CG448" s="2">
        <v>0</v>
      </c>
      <c r="CH448" s="2">
        <v>0</v>
      </c>
      <c r="CI448" s="2">
        <v>0</v>
      </c>
      <c r="CJ448" s="2">
        <v>0</v>
      </c>
      <c r="CK448" s="2">
        <v>7</v>
      </c>
      <c r="CL448" s="2">
        <v>0</v>
      </c>
    </row>
    <row r="449" spans="1:90" x14ac:dyDescent="0.25">
      <c r="A449" t="s">
        <v>115</v>
      </c>
      <c r="B449">
        <v>20601</v>
      </c>
      <c r="C449" t="s">
        <v>316</v>
      </c>
      <c r="D449">
        <v>1</v>
      </c>
      <c r="E449">
        <v>8</v>
      </c>
      <c r="F449">
        <v>26273</v>
      </c>
      <c r="G449">
        <v>35026273</v>
      </c>
      <c r="H449" t="s">
        <v>14204</v>
      </c>
      <c r="I449">
        <v>196</v>
      </c>
      <c r="J449" t="s">
        <v>5634</v>
      </c>
      <c r="K449" t="s">
        <v>91</v>
      </c>
      <c r="L449">
        <v>1</v>
      </c>
      <c r="M449" t="s">
        <v>5634</v>
      </c>
      <c r="N449">
        <v>16640000</v>
      </c>
      <c r="O449" t="s">
        <v>92</v>
      </c>
      <c r="P449" t="s">
        <v>14205</v>
      </c>
      <c r="Q449">
        <v>244</v>
      </c>
      <c r="R449">
        <v>14</v>
      </c>
      <c r="S449">
        <v>35831102</v>
      </c>
      <c r="T449">
        <v>35831313</v>
      </c>
      <c r="U449" t="s">
        <v>14206</v>
      </c>
      <c r="V449">
        <v>1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14</v>
      </c>
      <c r="AE449" s="2">
        <v>12</v>
      </c>
      <c r="AF449" s="2">
        <v>13</v>
      </c>
      <c r="AG449" s="2">
        <v>14</v>
      </c>
      <c r="AH449" s="2">
        <v>17</v>
      </c>
      <c r="AI449" s="2">
        <v>14</v>
      </c>
      <c r="AJ449" s="2">
        <v>12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0</v>
      </c>
      <c r="BI449" s="2">
        <v>0</v>
      </c>
      <c r="BJ449" s="2">
        <v>0</v>
      </c>
      <c r="BK449" s="2">
        <v>0</v>
      </c>
      <c r="BL449" s="2">
        <v>1</v>
      </c>
      <c r="BM449" s="2">
        <v>1</v>
      </c>
      <c r="BN449" s="2">
        <v>2</v>
      </c>
      <c r="BO449" s="2">
        <v>1</v>
      </c>
      <c r="BP449" s="2">
        <v>1</v>
      </c>
      <c r="BQ449" s="2">
        <v>1</v>
      </c>
      <c r="BR449" s="2">
        <v>1</v>
      </c>
      <c r="BS449" s="2">
        <v>0</v>
      </c>
      <c r="BT449" s="2">
        <v>0</v>
      </c>
      <c r="BU449" s="2">
        <v>0</v>
      </c>
      <c r="BV449" s="2">
        <v>0</v>
      </c>
      <c r="BW449" s="2">
        <v>0</v>
      </c>
      <c r="BX449" s="2">
        <v>0</v>
      </c>
      <c r="BY449" s="2">
        <v>0</v>
      </c>
      <c r="BZ449" s="2">
        <v>0</v>
      </c>
      <c r="CA449" s="2">
        <v>0</v>
      </c>
      <c r="CB449" s="2">
        <v>0</v>
      </c>
      <c r="CC449" s="2">
        <v>0</v>
      </c>
      <c r="CD449" s="2">
        <v>0</v>
      </c>
      <c r="CE449" s="2">
        <v>0</v>
      </c>
      <c r="CF449" s="2">
        <v>0</v>
      </c>
      <c r="CG449" s="2">
        <v>0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</row>
    <row r="450" spans="1:90" x14ac:dyDescent="0.25">
      <c r="A450" t="s">
        <v>115</v>
      </c>
      <c r="B450">
        <v>20601</v>
      </c>
      <c r="C450" t="s">
        <v>316</v>
      </c>
      <c r="D450">
        <v>1</v>
      </c>
      <c r="E450">
        <v>8</v>
      </c>
      <c r="F450">
        <v>25215</v>
      </c>
      <c r="G450">
        <v>35025215</v>
      </c>
      <c r="H450" t="s">
        <v>18114</v>
      </c>
      <c r="I450">
        <v>209</v>
      </c>
      <c r="J450" t="s">
        <v>316</v>
      </c>
      <c r="K450" t="s">
        <v>9175</v>
      </c>
      <c r="L450">
        <v>1</v>
      </c>
      <c r="M450" t="s">
        <v>316</v>
      </c>
      <c r="N450">
        <v>17056060</v>
      </c>
      <c r="O450" t="s">
        <v>92</v>
      </c>
      <c r="P450" t="s">
        <v>18115</v>
      </c>
      <c r="Q450" t="s">
        <v>18116</v>
      </c>
      <c r="R450">
        <v>14</v>
      </c>
      <c r="S450">
        <v>32361452</v>
      </c>
      <c r="T450">
        <v>32762080</v>
      </c>
      <c r="U450" t="s">
        <v>18117</v>
      </c>
      <c r="V450">
        <v>1</v>
      </c>
      <c r="W450" s="2">
        <v>0</v>
      </c>
      <c r="X450" s="2">
        <v>0</v>
      </c>
      <c r="Y450" s="2">
        <v>147</v>
      </c>
      <c r="Z450" s="2">
        <v>137</v>
      </c>
      <c r="AA450" s="2">
        <v>139</v>
      </c>
      <c r="AB450" s="2">
        <v>133</v>
      </c>
      <c r="AC450" s="2">
        <v>142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7</v>
      </c>
      <c r="BH450" s="2">
        <v>8</v>
      </c>
      <c r="BI450" s="2">
        <v>8</v>
      </c>
      <c r="BJ450" s="2">
        <v>6</v>
      </c>
      <c r="BK450" s="2">
        <v>7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2">
        <v>0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2">
        <v>0</v>
      </c>
      <c r="CC450" s="2">
        <v>0</v>
      </c>
      <c r="CD450" s="2">
        <v>0</v>
      </c>
      <c r="CE450" s="2">
        <v>0</v>
      </c>
      <c r="CF450" s="2">
        <v>0</v>
      </c>
      <c r="CG450" s="2">
        <v>0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</row>
    <row r="451" spans="1:90" x14ac:dyDescent="0.25">
      <c r="A451" t="s">
        <v>115</v>
      </c>
      <c r="B451">
        <v>20601</v>
      </c>
      <c r="C451" t="s">
        <v>316</v>
      </c>
      <c r="D451">
        <v>1</v>
      </c>
      <c r="E451">
        <v>8</v>
      </c>
      <c r="F451">
        <v>25227</v>
      </c>
      <c r="G451">
        <v>35025227</v>
      </c>
      <c r="H451" t="s">
        <v>3823</v>
      </c>
      <c r="I451">
        <v>209</v>
      </c>
      <c r="J451" t="s">
        <v>316</v>
      </c>
      <c r="K451" t="s">
        <v>1948</v>
      </c>
      <c r="L451">
        <v>1</v>
      </c>
      <c r="M451" t="s">
        <v>316</v>
      </c>
      <c r="N451">
        <v>17051400</v>
      </c>
      <c r="O451" t="s">
        <v>92</v>
      </c>
      <c r="P451" t="s">
        <v>3824</v>
      </c>
      <c r="Q451" s="7">
        <v>44044</v>
      </c>
      <c r="R451">
        <v>14</v>
      </c>
      <c r="S451">
        <v>32184202</v>
      </c>
      <c r="T451">
        <v>32381023</v>
      </c>
      <c r="U451" t="s">
        <v>3825</v>
      </c>
      <c r="V451">
        <v>1</v>
      </c>
      <c r="W451" s="2">
        <v>0</v>
      </c>
      <c r="X451" s="2">
        <v>0</v>
      </c>
      <c r="Y451" s="2">
        <v>64</v>
      </c>
      <c r="Z451" s="2">
        <v>74</v>
      </c>
      <c r="AA451" s="2">
        <v>75</v>
      </c>
      <c r="AB451" s="2">
        <v>101</v>
      </c>
      <c r="AC451" s="2">
        <v>74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140</v>
      </c>
      <c r="BD451" s="2">
        <v>0</v>
      </c>
      <c r="BE451" s="2">
        <v>0</v>
      </c>
      <c r="BF451" s="2">
        <v>0</v>
      </c>
      <c r="BG451" s="2">
        <v>3</v>
      </c>
      <c r="BH451" s="2">
        <v>3</v>
      </c>
      <c r="BI451" s="2">
        <v>5</v>
      </c>
      <c r="BJ451" s="2">
        <v>5</v>
      </c>
      <c r="BK451" s="2">
        <v>3</v>
      </c>
      <c r="BL451" s="2">
        <v>0</v>
      </c>
      <c r="BM451" s="2">
        <v>0</v>
      </c>
      <c r="BN451" s="2">
        <v>0</v>
      </c>
      <c r="BO451" s="2">
        <v>0</v>
      </c>
      <c r="BP451" s="2">
        <v>0</v>
      </c>
      <c r="BQ451" s="2">
        <v>0</v>
      </c>
      <c r="BR451" s="2">
        <v>0</v>
      </c>
      <c r="BS451" s="2">
        <v>0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2">
        <v>0</v>
      </c>
      <c r="CC451" s="2">
        <v>0</v>
      </c>
      <c r="CD451" s="2">
        <v>0</v>
      </c>
      <c r="CE451" s="2">
        <v>0</v>
      </c>
      <c r="CF451" s="2">
        <v>0</v>
      </c>
      <c r="CG451" s="2">
        <v>0</v>
      </c>
      <c r="CH451" s="2">
        <v>0</v>
      </c>
      <c r="CI451" s="2">
        <v>0</v>
      </c>
      <c r="CJ451" s="2">
        <v>0</v>
      </c>
      <c r="CK451" s="2">
        <v>10</v>
      </c>
      <c r="CL451" s="2">
        <v>0</v>
      </c>
    </row>
    <row r="452" spans="1:90" x14ac:dyDescent="0.25">
      <c r="A452" t="s">
        <v>115</v>
      </c>
      <c r="B452">
        <v>20601</v>
      </c>
      <c r="C452" t="s">
        <v>316</v>
      </c>
      <c r="D452">
        <v>1</v>
      </c>
      <c r="E452">
        <v>8</v>
      </c>
      <c r="F452">
        <v>25999</v>
      </c>
      <c r="G452">
        <v>35025999</v>
      </c>
      <c r="H452" t="s">
        <v>13824</v>
      </c>
      <c r="I452">
        <v>792</v>
      </c>
      <c r="J452" t="s">
        <v>6826</v>
      </c>
      <c r="K452" t="s">
        <v>91</v>
      </c>
      <c r="L452">
        <v>1</v>
      </c>
      <c r="M452" t="s">
        <v>6826</v>
      </c>
      <c r="N452">
        <v>17150000</v>
      </c>
      <c r="O452" t="s">
        <v>92</v>
      </c>
      <c r="P452" t="s">
        <v>13825</v>
      </c>
      <c r="Q452">
        <v>143</v>
      </c>
      <c r="R452">
        <v>14</v>
      </c>
      <c r="S452">
        <v>32751071</v>
      </c>
      <c r="T452">
        <v>32751072</v>
      </c>
      <c r="U452" t="s">
        <v>13826</v>
      </c>
      <c r="V452">
        <v>1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28</v>
      </c>
      <c r="AE452" s="2">
        <v>30</v>
      </c>
      <c r="AF452" s="2">
        <v>26</v>
      </c>
      <c r="AG452" s="2">
        <v>24</v>
      </c>
      <c r="AH452" s="2">
        <v>27</v>
      </c>
      <c r="AI452" s="2">
        <v>16</v>
      </c>
      <c r="AJ452" s="2">
        <v>21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0</v>
      </c>
      <c r="BI452" s="2">
        <v>0</v>
      </c>
      <c r="BJ452" s="2">
        <v>0</v>
      </c>
      <c r="BK452" s="2">
        <v>0</v>
      </c>
      <c r="BL452" s="2">
        <v>2</v>
      </c>
      <c r="BM452" s="2">
        <v>2</v>
      </c>
      <c r="BN452" s="2">
        <v>1</v>
      </c>
      <c r="BO452" s="2">
        <v>2</v>
      </c>
      <c r="BP452" s="2">
        <v>1</v>
      </c>
      <c r="BQ452" s="2">
        <v>2</v>
      </c>
      <c r="BR452" s="2">
        <v>2</v>
      </c>
      <c r="BS452" s="2">
        <v>0</v>
      </c>
      <c r="BT452" s="2">
        <v>0</v>
      </c>
      <c r="BU452" s="2">
        <v>0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>
        <v>0</v>
      </c>
      <c r="CB452" s="2">
        <v>0</v>
      </c>
      <c r="CC452" s="2">
        <v>0</v>
      </c>
      <c r="CD452" s="2">
        <v>0</v>
      </c>
      <c r="CE452" s="2">
        <v>0</v>
      </c>
      <c r="CF452" s="2">
        <v>0</v>
      </c>
      <c r="CG452" s="2">
        <v>0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</row>
    <row r="453" spans="1:90" x14ac:dyDescent="0.25">
      <c r="A453" t="s">
        <v>115</v>
      </c>
      <c r="B453">
        <v>20601</v>
      </c>
      <c r="C453" t="s">
        <v>316</v>
      </c>
      <c r="D453">
        <v>1</v>
      </c>
      <c r="E453">
        <v>8</v>
      </c>
      <c r="F453">
        <v>42936</v>
      </c>
      <c r="G453">
        <v>35042936</v>
      </c>
      <c r="H453" t="s">
        <v>12926</v>
      </c>
      <c r="I453">
        <v>209</v>
      </c>
      <c r="J453" t="s">
        <v>316</v>
      </c>
      <c r="K453" t="s">
        <v>6447</v>
      </c>
      <c r="L453">
        <v>1</v>
      </c>
      <c r="M453" t="s">
        <v>316</v>
      </c>
      <c r="N453">
        <v>17065230</v>
      </c>
      <c r="O453" t="s">
        <v>92</v>
      </c>
      <c r="P453" t="s">
        <v>12927</v>
      </c>
      <c r="Q453" s="7">
        <v>15008</v>
      </c>
      <c r="R453">
        <v>14</v>
      </c>
      <c r="S453">
        <v>32186767</v>
      </c>
      <c r="T453">
        <v>32381321</v>
      </c>
      <c r="U453" t="s">
        <v>12928</v>
      </c>
      <c r="V453">
        <v>1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54</v>
      </c>
      <c r="AE453" s="2">
        <v>80</v>
      </c>
      <c r="AF453" s="2">
        <v>63</v>
      </c>
      <c r="AG453" s="2">
        <v>62</v>
      </c>
      <c r="AH453" s="2">
        <v>261</v>
      </c>
      <c r="AI453" s="2">
        <v>257</v>
      </c>
      <c r="AJ453" s="2">
        <v>151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93</v>
      </c>
      <c r="BD453" s="2">
        <v>0</v>
      </c>
      <c r="BE453" s="2">
        <v>0</v>
      </c>
      <c r="BF453" s="2">
        <v>0</v>
      </c>
      <c r="BG453" s="2">
        <v>0</v>
      </c>
      <c r="BH453" s="2">
        <v>0</v>
      </c>
      <c r="BI453" s="2">
        <v>0</v>
      </c>
      <c r="BJ453" s="2">
        <v>0</v>
      </c>
      <c r="BK453" s="2">
        <v>0</v>
      </c>
      <c r="BL453" s="2">
        <v>2</v>
      </c>
      <c r="BM453" s="2">
        <v>3</v>
      </c>
      <c r="BN453" s="2">
        <v>3</v>
      </c>
      <c r="BO453" s="2">
        <v>3</v>
      </c>
      <c r="BP453" s="2">
        <v>12</v>
      </c>
      <c r="BQ453" s="2">
        <v>9</v>
      </c>
      <c r="BR453" s="2">
        <v>4</v>
      </c>
      <c r="BS453" s="2">
        <v>0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2">
        <v>0</v>
      </c>
      <c r="CC453" s="2">
        <v>0</v>
      </c>
      <c r="CD453" s="2">
        <v>0</v>
      </c>
      <c r="CE453" s="2">
        <v>0</v>
      </c>
      <c r="CF453" s="2">
        <v>0</v>
      </c>
      <c r="CG453" s="2">
        <v>0</v>
      </c>
      <c r="CH453" s="2">
        <v>0</v>
      </c>
      <c r="CI453" s="2">
        <v>0</v>
      </c>
      <c r="CJ453" s="2">
        <v>0</v>
      </c>
      <c r="CK453" s="2">
        <v>5</v>
      </c>
      <c r="CL453" s="2">
        <v>0</v>
      </c>
    </row>
    <row r="454" spans="1:90" x14ac:dyDescent="0.25">
      <c r="A454" t="s">
        <v>115</v>
      </c>
      <c r="B454">
        <v>20601</v>
      </c>
      <c r="C454" t="s">
        <v>316</v>
      </c>
      <c r="D454">
        <v>1</v>
      </c>
      <c r="E454">
        <v>8</v>
      </c>
      <c r="F454">
        <v>25239</v>
      </c>
      <c r="G454">
        <v>35025239</v>
      </c>
      <c r="H454" t="s">
        <v>13580</v>
      </c>
      <c r="I454">
        <v>209</v>
      </c>
      <c r="J454" t="s">
        <v>316</v>
      </c>
      <c r="K454" t="s">
        <v>1240</v>
      </c>
      <c r="L454">
        <v>1</v>
      </c>
      <c r="M454" t="s">
        <v>316</v>
      </c>
      <c r="N454">
        <v>17066590</v>
      </c>
      <c r="O454" t="s">
        <v>92</v>
      </c>
      <c r="P454" t="s">
        <v>13581</v>
      </c>
      <c r="Q454" t="s">
        <v>13582</v>
      </c>
      <c r="R454">
        <v>14</v>
      </c>
      <c r="S454">
        <v>32380314</v>
      </c>
      <c r="T454">
        <v>32381117</v>
      </c>
      <c r="U454" t="s">
        <v>13583</v>
      </c>
      <c r="V454">
        <v>1</v>
      </c>
      <c r="W454" s="2">
        <v>0</v>
      </c>
      <c r="X454" s="2">
        <v>0</v>
      </c>
      <c r="Y454" s="2">
        <v>20</v>
      </c>
      <c r="Z454" s="2">
        <v>33</v>
      </c>
      <c r="AA454" s="2">
        <v>33</v>
      </c>
      <c r="AB454" s="2">
        <v>27</v>
      </c>
      <c r="AC454" s="2">
        <v>27</v>
      </c>
      <c r="AD454" s="2">
        <v>129</v>
      </c>
      <c r="AE454" s="2">
        <v>130</v>
      </c>
      <c r="AF454" s="2">
        <v>105</v>
      </c>
      <c r="AG454" s="2">
        <v>70</v>
      </c>
      <c r="AH454" s="2">
        <v>148</v>
      </c>
      <c r="AI454" s="2">
        <v>159</v>
      </c>
      <c r="AJ454" s="2">
        <v>120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1</v>
      </c>
      <c r="BH454" s="2">
        <v>3</v>
      </c>
      <c r="BI454" s="2">
        <v>4</v>
      </c>
      <c r="BJ454" s="2">
        <v>1</v>
      </c>
      <c r="BK454" s="2">
        <v>1</v>
      </c>
      <c r="BL454" s="2">
        <v>6</v>
      </c>
      <c r="BM454" s="2">
        <v>5</v>
      </c>
      <c r="BN454" s="2">
        <v>4</v>
      </c>
      <c r="BO454" s="2">
        <v>2</v>
      </c>
      <c r="BP454" s="2">
        <v>6</v>
      </c>
      <c r="BQ454" s="2">
        <v>4</v>
      </c>
      <c r="BR454" s="2">
        <v>3</v>
      </c>
      <c r="BS454" s="2">
        <v>0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2">
        <v>0</v>
      </c>
      <c r="CC454" s="2">
        <v>0</v>
      </c>
      <c r="CD454" s="2">
        <v>0</v>
      </c>
      <c r="CE454" s="2">
        <v>0</v>
      </c>
      <c r="CF454" s="2">
        <v>0</v>
      </c>
      <c r="CG454" s="2">
        <v>0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</row>
    <row r="455" spans="1:90" x14ac:dyDescent="0.25">
      <c r="A455" t="s">
        <v>115</v>
      </c>
      <c r="B455">
        <v>20601</v>
      </c>
      <c r="C455" t="s">
        <v>316</v>
      </c>
      <c r="D455">
        <v>1</v>
      </c>
      <c r="E455">
        <v>8</v>
      </c>
      <c r="F455">
        <v>43597</v>
      </c>
      <c r="G455">
        <v>35043597</v>
      </c>
      <c r="H455" t="s">
        <v>18301</v>
      </c>
      <c r="I455">
        <v>209</v>
      </c>
      <c r="J455" t="s">
        <v>316</v>
      </c>
      <c r="K455" t="s">
        <v>18302</v>
      </c>
      <c r="L455">
        <v>1</v>
      </c>
      <c r="M455" t="s">
        <v>316</v>
      </c>
      <c r="N455">
        <v>17032490</v>
      </c>
      <c r="O455" t="s">
        <v>92</v>
      </c>
      <c r="P455" t="s">
        <v>18303</v>
      </c>
      <c r="Q455">
        <v>580</v>
      </c>
      <c r="R455">
        <v>14</v>
      </c>
      <c r="S455">
        <v>32031212</v>
      </c>
      <c r="T455">
        <v>32812300</v>
      </c>
      <c r="U455" t="s">
        <v>18304</v>
      </c>
      <c r="V455">
        <v>1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121</v>
      </c>
      <c r="AE455" s="2">
        <v>101</v>
      </c>
      <c r="AF455" s="2">
        <v>96</v>
      </c>
      <c r="AG455" s="2">
        <v>92</v>
      </c>
      <c r="AH455" s="2">
        <v>142</v>
      </c>
      <c r="AI455" s="2">
        <v>113</v>
      </c>
      <c r="AJ455" s="2">
        <v>80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0</v>
      </c>
      <c r="BI455" s="2">
        <v>0</v>
      </c>
      <c r="BJ455" s="2">
        <v>0</v>
      </c>
      <c r="BK455" s="2">
        <v>0</v>
      </c>
      <c r="BL455" s="2">
        <v>5</v>
      </c>
      <c r="BM455" s="2">
        <v>4</v>
      </c>
      <c r="BN455" s="2">
        <v>4</v>
      </c>
      <c r="BO455" s="2">
        <v>4</v>
      </c>
      <c r="BP455" s="2">
        <v>8</v>
      </c>
      <c r="BQ455" s="2">
        <v>4</v>
      </c>
      <c r="BR455" s="2">
        <v>2</v>
      </c>
      <c r="BS455" s="2">
        <v>0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2">
        <v>0</v>
      </c>
      <c r="CC455" s="2">
        <v>0</v>
      </c>
      <c r="CD455" s="2">
        <v>0</v>
      </c>
      <c r="CE455" s="2">
        <v>0</v>
      </c>
      <c r="CF455" s="2">
        <v>0</v>
      </c>
      <c r="CG455" s="2">
        <v>0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</row>
    <row r="456" spans="1:90" x14ac:dyDescent="0.25">
      <c r="A456" t="s">
        <v>115</v>
      </c>
      <c r="B456">
        <v>20601</v>
      </c>
      <c r="C456" t="s">
        <v>316</v>
      </c>
      <c r="D456">
        <v>1</v>
      </c>
      <c r="E456">
        <v>8</v>
      </c>
      <c r="F456">
        <v>25331</v>
      </c>
      <c r="G456">
        <v>35025331</v>
      </c>
      <c r="H456" t="s">
        <v>2378</v>
      </c>
      <c r="I456">
        <v>293</v>
      </c>
      <c r="J456" t="s">
        <v>2379</v>
      </c>
      <c r="K456" t="s">
        <v>91</v>
      </c>
      <c r="L456">
        <v>1</v>
      </c>
      <c r="M456" t="s">
        <v>2379</v>
      </c>
      <c r="N456">
        <v>17470000</v>
      </c>
      <c r="P456" t="s">
        <v>2380</v>
      </c>
      <c r="Q456">
        <v>676</v>
      </c>
      <c r="R456">
        <v>14</v>
      </c>
      <c r="S456">
        <v>32821395</v>
      </c>
      <c r="T456">
        <v>32821420</v>
      </c>
      <c r="U456" t="s">
        <v>2381</v>
      </c>
      <c r="V456">
        <v>1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109</v>
      </c>
      <c r="AE456" s="2">
        <v>122</v>
      </c>
      <c r="AF456" s="2">
        <v>81</v>
      </c>
      <c r="AG456" s="2">
        <v>137</v>
      </c>
      <c r="AH456" s="2">
        <v>140</v>
      </c>
      <c r="AI456" s="2">
        <v>140</v>
      </c>
      <c r="AJ456" s="2">
        <v>114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0</v>
      </c>
      <c r="BL456" s="2">
        <v>7</v>
      </c>
      <c r="BM456" s="2">
        <v>6</v>
      </c>
      <c r="BN456" s="2">
        <v>3</v>
      </c>
      <c r="BO456" s="2">
        <v>4</v>
      </c>
      <c r="BP456" s="2">
        <v>7</v>
      </c>
      <c r="BQ456" s="2">
        <v>4</v>
      </c>
      <c r="BR456" s="2">
        <v>5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2">
        <v>0</v>
      </c>
      <c r="CC456" s="2">
        <v>0</v>
      </c>
      <c r="CD456" s="2">
        <v>0</v>
      </c>
      <c r="CE456" s="2">
        <v>0</v>
      </c>
      <c r="CF456" s="2">
        <v>0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</row>
    <row r="457" spans="1:90" x14ac:dyDescent="0.25">
      <c r="A457" t="s">
        <v>115</v>
      </c>
      <c r="B457">
        <v>20601</v>
      </c>
      <c r="C457" t="s">
        <v>316</v>
      </c>
      <c r="D457">
        <v>1</v>
      </c>
      <c r="E457">
        <v>8</v>
      </c>
      <c r="F457">
        <v>40939</v>
      </c>
      <c r="G457">
        <v>35040939</v>
      </c>
      <c r="H457" t="s">
        <v>14180</v>
      </c>
      <c r="I457">
        <v>209</v>
      </c>
      <c r="J457" t="s">
        <v>316</v>
      </c>
      <c r="K457" t="s">
        <v>1070</v>
      </c>
      <c r="L457">
        <v>1</v>
      </c>
      <c r="M457" t="s">
        <v>316</v>
      </c>
      <c r="N457">
        <v>17022119</v>
      </c>
      <c r="O457" t="s">
        <v>92</v>
      </c>
      <c r="P457" t="s">
        <v>14181</v>
      </c>
      <c r="Q457" s="7">
        <v>29281</v>
      </c>
      <c r="R457">
        <v>14</v>
      </c>
      <c r="S457">
        <v>32391249</v>
      </c>
      <c r="T457">
        <v>32771177</v>
      </c>
      <c r="U457" t="s">
        <v>14182</v>
      </c>
      <c r="V457">
        <v>1</v>
      </c>
      <c r="W457" s="2">
        <v>0</v>
      </c>
      <c r="X457" s="2">
        <v>0</v>
      </c>
      <c r="Y457" s="2">
        <v>84</v>
      </c>
      <c r="Z457" s="2">
        <v>87</v>
      </c>
      <c r="AA457" s="2">
        <v>113</v>
      </c>
      <c r="AB457" s="2">
        <v>91</v>
      </c>
      <c r="AC457" s="2">
        <v>73</v>
      </c>
      <c r="AD457" s="2">
        <v>141</v>
      </c>
      <c r="AE457" s="2">
        <v>139</v>
      </c>
      <c r="AF457" s="2">
        <v>138</v>
      </c>
      <c r="AG457" s="2">
        <v>103</v>
      </c>
      <c r="AH457" s="2">
        <v>110</v>
      </c>
      <c r="AI457" s="2">
        <v>177</v>
      </c>
      <c r="AJ457" s="2">
        <v>107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335</v>
      </c>
      <c r="BD457" s="2">
        <v>0</v>
      </c>
      <c r="BE457" s="2">
        <v>0</v>
      </c>
      <c r="BF457" s="2">
        <v>0</v>
      </c>
      <c r="BG457" s="2">
        <v>5</v>
      </c>
      <c r="BH457" s="2">
        <v>5</v>
      </c>
      <c r="BI457" s="2">
        <v>7</v>
      </c>
      <c r="BJ457" s="2">
        <v>3</v>
      </c>
      <c r="BK457" s="2">
        <v>3</v>
      </c>
      <c r="BL457" s="2">
        <v>5</v>
      </c>
      <c r="BM457" s="2">
        <v>5</v>
      </c>
      <c r="BN457" s="2">
        <v>7</v>
      </c>
      <c r="BO457" s="2">
        <v>6</v>
      </c>
      <c r="BP457" s="2">
        <v>4</v>
      </c>
      <c r="BQ457" s="2">
        <v>6</v>
      </c>
      <c r="BR457" s="2">
        <v>3</v>
      </c>
      <c r="BS457" s="2">
        <v>0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2">
        <v>0</v>
      </c>
      <c r="CC457" s="2">
        <v>0</v>
      </c>
      <c r="CD457" s="2">
        <v>0</v>
      </c>
      <c r="CE457" s="2">
        <v>0</v>
      </c>
      <c r="CF457" s="2">
        <v>0</v>
      </c>
      <c r="CG457" s="2">
        <v>0</v>
      </c>
      <c r="CH457" s="2">
        <v>0</v>
      </c>
      <c r="CI457" s="2">
        <v>0</v>
      </c>
      <c r="CJ457" s="2">
        <v>0</v>
      </c>
      <c r="CK457" s="2">
        <v>27</v>
      </c>
      <c r="CL457" s="2">
        <v>0</v>
      </c>
    </row>
    <row r="458" spans="1:90" x14ac:dyDescent="0.25">
      <c r="A458" t="s">
        <v>115</v>
      </c>
      <c r="B458">
        <v>20601</v>
      </c>
      <c r="C458" t="s">
        <v>316</v>
      </c>
      <c r="D458">
        <v>1</v>
      </c>
      <c r="E458">
        <v>8</v>
      </c>
      <c r="F458">
        <v>25392</v>
      </c>
      <c r="G458">
        <v>35025392</v>
      </c>
      <c r="H458" t="s">
        <v>10628</v>
      </c>
      <c r="I458">
        <v>573</v>
      </c>
      <c r="J458" t="s">
        <v>4568</v>
      </c>
      <c r="K458" t="s">
        <v>91</v>
      </c>
      <c r="L458">
        <v>1</v>
      </c>
      <c r="M458" t="s">
        <v>4568</v>
      </c>
      <c r="N458">
        <v>17190000</v>
      </c>
      <c r="O458" t="s">
        <v>92</v>
      </c>
      <c r="P458" t="s">
        <v>4569</v>
      </c>
      <c r="Q458">
        <v>222</v>
      </c>
      <c r="R458">
        <v>14</v>
      </c>
      <c r="S458">
        <v>35891101</v>
      </c>
      <c r="T458">
        <v>35891515</v>
      </c>
      <c r="U458" t="s">
        <v>10629</v>
      </c>
      <c r="V458">
        <v>1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41</v>
      </c>
      <c r="AE458" s="2">
        <v>55</v>
      </c>
      <c r="AF458" s="2">
        <v>76</v>
      </c>
      <c r="AG458" s="2">
        <v>71</v>
      </c>
      <c r="AH458" s="2">
        <v>64</v>
      </c>
      <c r="AI458" s="2">
        <v>57</v>
      </c>
      <c r="AJ458" s="2">
        <v>62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23</v>
      </c>
      <c r="BD458" s="2">
        <v>0</v>
      </c>
      <c r="BE458" s="2">
        <v>0</v>
      </c>
      <c r="BF458" s="2">
        <v>0</v>
      </c>
      <c r="BG458" s="2">
        <v>0</v>
      </c>
      <c r="BH458" s="2">
        <v>0</v>
      </c>
      <c r="BI458" s="2">
        <v>0</v>
      </c>
      <c r="BJ458" s="2">
        <v>0</v>
      </c>
      <c r="BK458" s="2">
        <v>0</v>
      </c>
      <c r="BL458" s="2">
        <v>2</v>
      </c>
      <c r="BM458" s="2">
        <v>2</v>
      </c>
      <c r="BN458" s="2">
        <v>5</v>
      </c>
      <c r="BO458" s="2">
        <v>3</v>
      </c>
      <c r="BP458" s="2">
        <v>2</v>
      </c>
      <c r="BQ458" s="2">
        <v>2</v>
      </c>
      <c r="BR458" s="2">
        <v>2</v>
      </c>
      <c r="BS458" s="2">
        <v>0</v>
      </c>
      <c r="BT458" s="2">
        <v>0</v>
      </c>
      <c r="BU458" s="2">
        <v>0</v>
      </c>
      <c r="BV458" s="2">
        <v>0</v>
      </c>
      <c r="BW458" s="2">
        <v>0</v>
      </c>
      <c r="BX458" s="2">
        <v>0</v>
      </c>
      <c r="BY458" s="2">
        <v>0</v>
      </c>
      <c r="BZ458" s="2">
        <v>0</v>
      </c>
      <c r="CA458" s="2">
        <v>0</v>
      </c>
      <c r="CB458" s="2">
        <v>0</v>
      </c>
      <c r="CC458" s="2">
        <v>0</v>
      </c>
      <c r="CD458" s="2">
        <v>0</v>
      </c>
      <c r="CE458" s="2">
        <v>0</v>
      </c>
      <c r="CF458" s="2">
        <v>0</v>
      </c>
      <c r="CG458" s="2">
        <v>0</v>
      </c>
      <c r="CH458" s="2">
        <v>0</v>
      </c>
      <c r="CI458" s="2">
        <v>0</v>
      </c>
      <c r="CJ458" s="2">
        <v>0</v>
      </c>
      <c r="CK458" s="2">
        <v>1</v>
      </c>
      <c r="CL458" s="2">
        <v>0</v>
      </c>
    </row>
    <row r="459" spans="1:90" x14ac:dyDescent="0.25">
      <c r="A459" t="s">
        <v>115</v>
      </c>
      <c r="B459">
        <v>20601</v>
      </c>
      <c r="C459" t="s">
        <v>316</v>
      </c>
      <c r="D459">
        <v>1</v>
      </c>
      <c r="E459">
        <v>8</v>
      </c>
      <c r="F459">
        <v>25483</v>
      </c>
      <c r="G459">
        <v>35025483</v>
      </c>
      <c r="H459" t="s">
        <v>17771</v>
      </c>
      <c r="I459">
        <v>209</v>
      </c>
      <c r="J459" t="s">
        <v>316</v>
      </c>
      <c r="K459" t="s">
        <v>17772</v>
      </c>
      <c r="L459">
        <v>1</v>
      </c>
      <c r="M459" t="s">
        <v>316</v>
      </c>
      <c r="N459">
        <v>17021420</v>
      </c>
      <c r="O459" t="s">
        <v>92</v>
      </c>
      <c r="P459" t="s">
        <v>17773</v>
      </c>
      <c r="Q459" s="7">
        <v>24869</v>
      </c>
      <c r="R459">
        <v>14</v>
      </c>
      <c r="S459">
        <v>32398700</v>
      </c>
      <c r="T459">
        <v>32771155</v>
      </c>
      <c r="U459" t="s">
        <v>17774</v>
      </c>
      <c r="V459">
        <v>1</v>
      </c>
      <c r="W459" s="2">
        <v>0</v>
      </c>
      <c r="X459" s="2">
        <v>0</v>
      </c>
      <c r="Y459" s="2">
        <v>48</v>
      </c>
      <c r="Z459" s="2">
        <v>51</v>
      </c>
      <c r="AA459" s="2">
        <v>32</v>
      </c>
      <c r="AB459" s="2">
        <v>42</v>
      </c>
      <c r="AC459" s="2">
        <v>30</v>
      </c>
      <c r="AD459" s="2">
        <v>65</v>
      </c>
      <c r="AE459" s="2">
        <v>41</v>
      </c>
      <c r="AF459" s="2">
        <v>42</v>
      </c>
      <c r="AG459" s="2">
        <v>0</v>
      </c>
      <c r="AH459" s="2">
        <v>181</v>
      </c>
      <c r="AI459" s="2">
        <v>153</v>
      </c>
      <c r="AJ459" s="2">
        <v>89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2</v>
      </c>
      <c r="BH459" s="2">
        <v>2</v>
      </c>
      <c r="BI459" s="2">
        <v>1</v>
      </c>
      <c r="BJ459" s="2">
        <v>2</v>
      </c>
      <c r="BK459" s="2">
        <v>1</v>
      </c>
      <c r="BL459" s="2">
        <v>4</v>
      </c>
      <c r="BM459" s="2">
        <v>2</v>
      </c>
      <c r="BN459" s="2">
        <v>3</v>
      </c>
      <c r="BO459" s="2">
        <v>0</v>
      </c>
      <c r="BP459" s="2">
        <v>7</v>
      </c>
      <c r="BQ459" s="2">
        <v>7</v>
      </c>
      <c r="BR459" s="2">
        <v>3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0</v>
      </c>
      <c r="CB459" s="2">
        <v>0</v>
      </c>
      <c r="CC459" s="2">
        <v>0</v>
      </c>
      <c r="CD459" s="2">
        <v>0</v>
      </c>
      <c r="CE459" s="2">
        <v>0</v>
      </c>
      <c r="CF459" s="2">
        <v>0</v>
      </c>
      <c r="CG459" s="2">
        <v>0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</row>
    <row r="460" spans="1:90" x14ac:dyDescent="0.25">
      <c r="A460" t="s">
        <v>115</v>
      </c>
      <c r="B460">
        <v>20601</v>
      </c>
      <c r="C460" t="s">
        <v>316</v>
      </c>
      <c r="D460">
        <v>1</v>
      </c>
      <c r="E460">
        <v>3</v>
      </c>
      <c r="F460">
        <v>980067</v>
      </c>
      <c r="G460">
        <v>35980067</v>
      </c>
      <c r="H460" t="s">
        <v>8364</v>
      </c>
      <c r="I460">
        <v>209</v>
      </c>
      <c r="J460" t="s">
        <v>316</v>
      </c>
      <c r="K460" t="s">
        <v>8365</v>
      </c>
      <c r="L460">
        <v>1</v>
      </c>
      <c r="M460" t="s">
        <v>316</v>
      </c>
      <c r="N460">
        <v>17050290</v>
      </c>
      <c r="O460" t="s">
        <v>92</v>
      </c>
      <c r="P460" t="s">
        <v>8366</v>
      </c>
      <c r="Q460" s="8">
        <v>43378</v>
      </c>
      <c r="R460">
        <v>14</v>
      </c>
      <c r="S460">
        <v>32384666</v>
      </c>
      <c r="T460">
        <v>32387055</v>
      </c>
      <c r="U460" t="s">
        <v>8367</v>
      </c>
      <c r="V460">
        <v>1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1155</v>
      </c>
      <c r="AT460" s="2">
        <v>0</v>
      </c>
      <c r="AU460" s="2">
        <v>0</v>
      </c>
      <c r="AV460" s="2">
        <v>2934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2">
        <v>0</v>
      </c>
      <c r="BK460" s="2">
        <v>0</v>
      </c>
      <c r="BL460" s="2">
        <v>0</v>
      </c>
      <c r="BM460" s="2">
        <v>0</v>
      </c>
      <c r="BN460" s="2">
        <v>0</v>
      </c>
      <c r="BO460" s="2">
        <v>0</v>
      </c>
      <c r="BP460" s="2">
        <v>0</v>
      </c>
      <c r="BQ460" s="2">
        <v>0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6</v>
      </c>
      <c r="CB460" s="2">
        <v>0</v>
      </c>
      <c r="CC460" s="2">
        <v>0</v>
      </c>
      <c r="CD460" s="2">
        <v>12</v>
      </c>
      <c r="CE460" s="2">
        <v>0</v>
      </c>
      <c r="CF460" s="2">
        <v>0</v>
      </c>
      <c r="CG460" s="2">
        <v>0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</row>
    <row r="461" spans="1:90" x14ac:dyDescent="0.25">
      <c r="A461" t="s">
        <v>115</v>
      </c>
      <c r="B461">
        <v>20601</v>
      </c>
      <c r="C461" t="s">
        <v>316</v>
      </c>
      <c r="D461">
        <v>2</v>
      </c>
      <c r="E461">
        <v>6</v>
      </c>
      <c r="F461">
        <v>985582</v>
      </c>
      <c r="G461">
        <v>35985582</v>
      </c>
      <c r="H461" t="s">
        <v>4348</v>
      </c>
      <c r="I461">
        <v>209</v>
      </c>
      <c r="J461" t="s">
        <v>316</v>
      </c>
      <c r="K461" t="s">
        <v>91</v>
      </c>
      <c r="L461">
        <v>1</v>
      </c>
      <c r="M461" t="s">
        <v>316</v>
      </c>
      <c r="N461">
        <v>17010260</v>
      </c>
      <c r="O461" t="s">
        <v>92</v>
      </c>
      <c r="P461" t="s">
        <v>4349</v>
      </c>
      <c r="Q461">
        <v>19165</v>
      </c>
      <c r="R461">
        <v>14</v>
      </c>
      <c r="S461">
        <v>32274664</v>
      </c>
      <c r="U461" t="s">
        <v>19897</v>
      </c>
      <c r="V461">
        <v>1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284</v>
      </c>
      <c r="BD461" s="2">
        <v>0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J461" s="2">
        <v>0</v>
      </c>
      <c r="BK461" s="2">
        <v>0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2">
        <v>0</v>
      </c>
      <c r="BR461" s="2">
        <v>0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2">
        <v>0</v>
      </c>
      <c r="CC461" s="2">
        <v>0</v>
      </c>
      <c r="CD461" s="2">
        <v>0</v>
      </c>
      <c r="CE461" s="2">
        <v>0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17</v>
      </c>
      <c r="CL461" s="2">
        <v>0</v>
      </c>
    </row>
    <row r="462" spans="1:90" x14ac:dyDescent="0.25">
      <c r="A462" t="s">
        <v>115</v>
      </c>
      <c r="B462">
        <v>20601</v>
      </c>
      <c r="C462" t="s">
        <v>316</v>
      </c>
      <c r="D462">
        <v>2</v>
      </c>
      <c r="E462">
        <v>6</v>
      </c>
      <c r="F462">
        <v>458211</v>
      </c>
      <c r="G462">
        <v>35458211</v>
      </c>
      <c r="H462" t="s">
        <v>9891</v>
      </c>
      <c r="I462">
        <v>416</v>
      </c>
      <c r="J462" t="s">
        <v>657</v>
      </c>
      <c r="K462" t="s">
        <v>9892</v>
      </c>
      <c r="L462">
        <v>1</v>
      </c>
      <c r="M462" t="s">
        <v>657</v>
      </c>
      <c r="N462">
        <v>18681380</v>
      </c>
      <c r="O462" t="s">
        <v>102</v>
      </c>
      <c r="P462" t="s">
        <v>3039</v>
      </c>
      <c r="Q462">
        <v>344</v>
      </c>
      <c r="R462">
        <v>14</v>
      </c>
      <c r="S462">
        <v>32632040</v>
      </c>
      <c r="U462" t="s">
        <v>3040</v>
      </c>
      <c r="V462">
        <v>1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21</v>
      </c>
      <c r="BD462" s="2">
        <v>0</v>
      </c>
      <c r="BE462" s="2">
        <v>0</v>
      </c>
      <c r="BF462" s="2">
        <v>0</v>
      </c>
      <c r="BG462" s="2">
        <v>0</v>
      </c>
      <c r="BH462" s="2">
        <v>0</v>
      </c>
      <c r="BI462" s="2">
        <v>0</v>
      </c>
      <c r="BJ462" s="2">
        <v>0</v>
      </c>
      <c r="BK462" s="2">
        <v>0</v>
      </c>
      <c r="BL462" s="2">
        <v>0</v>
      </c>
      <c r="BM462" s="2">
        <v>0</v>
      </c>
      <c r="BN462" s="2">
        <v>0</v>
      </c>
      <c r="BO462" s="2">
        <v>0</v>
      </c>
      <c r="BP462" s="2">
        <v>0</v>
      </c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0</v>
      </c>
      <c r="BX462" s="2">
        <v>0</v>
      </c>
      <c r="BY462" s="2">
        <v>0</v>
      </c>
      <c r="BZ462" s="2">
        <v>0</v>
      </c>
      <c r="CA462" s="2">
        <v>0</v>
      </c>
      <c r="CB462" s="2">
        <v>0</v>
      </c>
      <c r="CC462" s="2">
        <v>0</v>
      </c>
      <c r="CD462" s="2">
        <v>0</v>
      </c>
      <c r="CE462" s="2">
        <v>0</v>
      </c>
      <c r="CF462" s="2">
        <v>0</v>
      </c>
      <c r="CG462" s="2">
        <v>0</v>
      </c>
      <c r="CH462" s="2">
        <v>0</v>
      </c>
      <c r="CI462" s="2">
        <v>0</v>
      </c>
      <c r="CJ462" s="2">
        <v>0</v>
      </c>
      <c r="CK462" s="2">
        <v>2</v>
      </c>
      <c r="CL462" s="2">
        <v>0</v>
      </c>
    </row>
    <row r="463" spans="1:90" x14ac:dyDescent="0.25">
      <c r="A463" t="s">
        <v>115</v>
      </c>
      <c r="B463">
        <v>20601</v>
      </c>
      <c r="C463" t="s">
        <v>316</v>
      </c>
      <c r="D463">
        <v>1</v>
      </c>
      <c r="E463">
        <v>8</v>
      </c>
      <c r="F463">
        <v>25203</v>
      </c>
      <c r="G463">
        <v>35025203</v>
      </c>
      <c r="H463" t="s">
        <v>5136</v>
      </c>
      <c r="I463">
        <v>423</v>
      </c>
      <c r="J463" t="s">
        <v>2416</v>
      </c>
      <c r="K463" t="s">
        <v>91</v>
      </c>
      <c r="L463">
        <v>1</v>
      </c>
      <c r="M463" t="s">
        <v>2416</v>
      </c>
      <c r="N463">
        <v>17475000</v>
      </c>
      <c r="P463" t="s">
        <v>5137</v>
      </c>
      <c r="Q463">
        <v>279</v>
      </c>
      <c r="R463">
        <v>14</v>
      </c>
      <c r="S463">
        <v>32861216</v>
      </c>
      <c r="T463">
        <v>32861300</v>
      </c>
      <c r="U463" t="s">
        <v>5138</v>
      </c>
      <c r="V463">
        <v>1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30</v>
      </c>
      <c r="AE463" s="2">
        <v>32</v>
      </c>
      <c r="AF463" s="2">
        <v>14</v>
      </c>
      <c r="AG463" s="2">
        <v>26</v>
      </c>
      <c r="AH463" s="2">
        <v>53</v>
      </c>
      <c r="AI463" s="2">
        <v>43</v>
      </c>
      <c r="AJ463" s="2">
        <v>32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9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84</v>
      </c>
      <c r="BD463" s="2">
        <v>0</v>
      </c>
      <c r="BE463" s="2">
        <v>0</v>
      </c>
      <c r="BF463" s="2">
        <v>0</v>
      </c>
      <c r="BG463" s="2">
        <v>0</v>
      </c>
      <c r="BH463" s="2">
        <v>0</v>
      </c>
      <c r="BI463" s="2">
        <v>0</v>
      </c>
      <c r="BJ463" s="2">
        <v>0</v>
      </c>
      <c r="BK463" s="2">
        <v>0</v>
      </c>
      <c r="BL463" s="2">
        <v>1</v>
      </c>
      <c r="BM463" s="2">
        <v>2</v>
      </c>
      <c r="BN463" s="2">
        <v>1</v>
      </c>
      <c r="BO463" s="2">
        <v>2</v>
      </c>
      <c r="BP463" s="2">
        <v>2</v>
      </c>
      <c r="BQ463" s="2">
        <v>3</v>
      </c>
      <c r="BR463" s="2">
        <v>2</v>
      </c>
      <c r="BS463" s="2">
        <v>0</v>
      </c>
      <c r="BT463" s="2">
        <v>0</v>
      </c>
      <c r="BU463" s="2">
        <v>0</v>
      </c>
      <c r="BV463" s="2">
        <v>0</v>
      </c>
      <c r="BW463" s="2">
        <v>0</v>
      </c>
      <c r="BX463" s="2">
        <v>0</v>
      </c>
      <c r="BY463" s="2">
        <v>0</v>
      </c>
      <c r="BZ463" s="2">
        <v>0</v>
      </c>
      <c r="CA463" s="2">
        <v>0</v>
      </c>
      <c r="CB463" s="2">
        <v>0</v>
      </c>
      <c r="CC463" s="2">
        <v>1</v>
      </c>
      <c r="CD463" s="2">
        <v>0</v>
      </c>
      <c r="CE463" s="2">
        <v>0</v>
      </c>
      <c r="CF463" s="2">
        <v>0</v>
      </c>
      <c r="CG463" s="2">
        <v>0</v>
      </c>
      <c r="CH463" s="2">
        <v>0</v>
      </c>
      <c r="CI463" s="2">
        <v>0</v>
      </c>
      <c r="CJ463" s="2">
        <v>0</v>
      </c>
      <c r="CK463" s="2">
        <v>4</v>
      </c>
      <c r="CL463" s="2">
        <v>0</v>
      </c>
    </row>
    <row r="464" spans="1:90" x14ac:dyDescent="0.25">
      <c r="A464" t="s">
        <v>115</v>
      </c>
      <c r="B464">
        <v>20601</v>
      </c>
      <c r="C464" t="s">
        <v>316</v>
      </c>
      <c r="D464">
        <v>2</v>
      </c>
      <c r="E464">
        <v>34</v>
      </c>
      <c r="F464">
        <v>559568</v>
      </c>
      <c r="G464">
        <v>35559568</v>
      </c>
      <c r="H464" t="s">
        <v>19101</v>
      </c>
      <c r="I464">
        <v>209</v>
      </c>
      <c r="J464" t="s">
        <v>316</v>
      </c>
      <c r="K464" t="s">
        <v>2549</v>
      </c>
      <c r="L464">
        <v>1</v>
      </c>
      <c r="M464" t="s">
        <v>316</v>
      </c>
      <c r="N464">
        <v>17033530</v>
      </c>
      <c r="O464" t="s">
        <v>102</v>
      </c>
      <c r="P464" t="s">
        <v>2550</v>
      </c>
      <c r="Q464" t="s">
        <v>2551</v>
      </c>
      <c r="R464">
        <v>14</v>
      </c>
      <c r="S464">
        <v>32391381</v>
      </c>
      <c r="T464">
        <v>32811415</v>
      </c>
      <c r="U464" t="s">
        <v>19102</v>
      </c>
      <c r="V464">
        <v>1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4</v>
      </c>
      <c r="AE464" s="2">
        <v>8</v>
      </c>
      <c r="AF464" s="2">
        <v>6</v>
      </c>
      <c r="AG464" s="2">
        <v>12</v>
      </c>
      <c r="AH464" s="2">
        <v>0</v>
      </c>
      <c r="AI464" s="2">
        <v>0</v>
      </c>
      <c r="AJ464" s="2">
        <v>0</v>
      </c>
      <c r="AK464" s="2">
        <v>0</v>
      </c>
      <c r="AL464" s="2">
        <v>26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0</v>
      </c>
      <c r="BI464" s="2">
        <v>0</v>
      </c>
      <c r="BJ464" s="2">
        <v>0</v>
      </c>
      <c r="BK464" s="2">
        <v>0</v>
      </c>
      <c r="BL464" s="2">
        <v>1</v>
      </c>
      <c r="BM464" s="2">
        <v>3</v>
      </c>
      <c r="BN464" s="2">
        <v>1</v>
      </c>
      <c r="BO464" s="2">
        <v>3</v>
      </c>
      <c r="BP464" s="2">
        <v>0</v>
      </c>
      <c r="BQ464" s="2">
        <v>0</v>
      </c>
      <c r="BR464" s="2">
        <v>0</v>
      </c>
      <c r="BS464" s="2">
        <v>0</v>
      </c>
      <c r="BT464" s="2">
        <v>4</v>
      </c>
      <c r="BU464" s="2">
        <v>0</v>
      </c>
      <c r="BV464" s="2">
        <v>0</v>
      </c>
      <c r="BW464" s="2">
        <v>0</v>
      </c>
      <c r="BX464" s="2">
        <v>0</v>
      </c>
      <c r="BY464" s="2">
        <v>0</v>
      </c>
      <c r="BZ464" s="2">
        <v>0</v>
      </c>
      <c r="CA464" s="2">
        <v>0</v>
      </c>
      <c r="CB464" s="2">
        <v>0</v>
      </c>
      <c r="CC464" s="2">
        <v>0</v>
      </c>
      <c r="CD464" s="2">
        <v>0</v>
      </c>
      <c r="CE464" s="2">
        <v>0</v>
      </c>
      <c r="CF464" s="2">
        <v>0</v>
      </c>
      <c r="CG464" s="2">
        <v>0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</row>
    <row r="465" spans="1:90" x14ac:dyDescent="0.25">
      <c r="A465" t="s">
        <v>115</v>
      </c>
      <c r="B465">
        <v>20601</v>
      </c>
      <c r="C465" t="s">
        <v>316</v>
      </c>
      <c r="D465">
        <v>2</v>
      </c>
      <c r="E465">
        <v>34</v>
      </c>
      <c r="F465">
        <v>559477</v>
      </c>
      <c r="G465">
        <v>35559477</v>
      </c>
      <c r="H465" t="s">
        <v>2548</v>
      </c>
      <c r="I465">
        <v>209</v>
      </c>
      <c r="J465" t="s">
        <v>316</v>
      </c>
      <c r="K465" t="s">
        <v>2549</v>
      </c>
      <c r="L465">
        <v>1</v>
      </c>
      <c r="M465" t="s">
        <v>316</v>
      </c>
      <c r="N465">
        <v>17033530</v>
      </c>
      <c r="O465" t="s">
        <v>102</v>
      </c>
      <c r="P465" t="s">
        <v>2550</v>
      </c>
      <c r="Q465" t="s">
        <v>2551</v>
      </c>
      <c r="R465">
        <v>14</v>
      </c>
      <c r="S465">
        <v>32391381</v>
      </c>
      <c r="T465">
        <v>32811415</v>
      </c>
      <c r="U465" t="s">
        <v>19902</v>
      </c>
      <c r="V465">
        <v>1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1</v>
      </c>
      <c r="AC465" s="2">
        <v>2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0</v>
      </c>
      <c r="BI465" s="2">
        <v>0</v>
      </c>
      <c r="BJ465" s="2">
        <v>1</v>
      </c>
      <c r="BK465" s="2">
        <v>2</v>
      </c>
      <c r="BL465" s="2">
        <v>0</v>
      </c>
      <c r="BM465" s="2">
        <v>0</v>
      </c>
      <c r="BN465" s="2">
        <v>0</v>
      </c>
      <c r="BO465" s="2">
        <v>0</v>
      </c>
      <c r="BP465" s="2">
        <v>0</v>
      </c>
      <c r="BQ465" s="2">
        <v>0</v>
      </c>
      <c r="BR465" s="2">
        <v>0</v>
      </c>
      <c r="BS465" s="2">
        <v>0</v>
      </c>
      <c r="BT465" s="2">
        <v>0</v>
      </c>
      <c r="BU465" s="2">
        <v>0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>
        <v>0</v>
      </c>
      <c r="CB465" s="2">
        <v>0</v>
      </c>
      <c r="CC465" s="2">
        <v>0</v>
      </c>
      <c r="CD465" s="2">
        <v>0</v>
      </c>
      <c r="CE465" s="2">
        <v>0</v>
      </c>
      <c r="CF465" s="2">
        <v>0</v>
      </c>
      <c r="CG465" s="2">
        <v>0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</row>
    <row r="466" spans="1:90" x14ac:dyDescent="0.25">
      <c r="A466" t="s">
        <v>115</v>
      </c>
      <c r="B466">
        <v>20601</v>
      </c>
      <c r="C466" t="s">
        <v>316</v>
      </c>
      <c r="D466">
        <v>2</v>
      </c>
      <c r="E466">
        <v>34</v>
      </c>
      <c r="F466">
        <v>564928</v>
      </c>
      <c r="G466">
        <v>35564928</v>
      </c>
      <c r="H466" t="s">
        <v>9491</v>
      </c>
      <c r="I466">
        <v>209</v>
      </c>
      <c r="J466" t="s">
        <v>316</v>
      </c>
      <c r="K466" t="s">
        <v>2549</v>
      </c>
      <c r="L466">
        <v>1</v>
      </c>
      <c r="M466" t="s">
        <v>316</v>
      </c>
      <c r="N466">
        <v>17033530</v>
      </c>
      <c r="O466" t="s">
        <v>102</v>
      </c>
      <c r="P466" t="s">
        <v>9492</v>
      </c>
      <c r="Q466">
        <v>351</v>
      </c>
      <c r="R466">
        <v>14</v>
      </c>
      <c r="S466">
        <v>31033254</v>
      </c>
      <c r="U466" t="s">
        <v>9493</v>
      </c>
      <c r="V466">
        <v>1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1</v>
      </c>
      <c r="AC466" s="2">
        <v>3</v>
      </c>
      <c r="AD466" s="2">
        <v>4</v>
      </c>
      <c r="AE466" s="2">
        <v>11</v>
      </c>
      <c r="AF466" s="2">
        <v>6</v>
      </c>
      <c r="AG466" s="2">
        <v>8</v>
      </c>
      <c r="AH466" s="2">
        <v>0</v>
      </c>
      <c r="AI466" s="2">
        <v>0</v>
      </c>
      <c r="AJ466" s="2">
        <v>0</v>
      </c>
      <c r="AK466" s="2">
        <v>0</v>
      </c>
      <c r="AL466" s="2">
        <v>26</v>
      </c>
      <c r="AM466" s="2">
        <v>0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0</v>
      </c>
      <c r="BI466" s="2">
        <v>0</v>
      </c>
      <c r="BJ466" s="2">
        <v>1</v>
      </c>
      <c r="BK466" s="2">
        <v>2</v>
      </c>
      <c r="BL466" s="2">
        <v>2</v>
      </c>
      <c r="BM466" s="2">
        <v>2</v>
      </c>
      <c r="BN466" s="2">
        <v>2</v>
      </c>
      <c r="BO466" s="2">
        <v>1</v>
      </c>
      <c r="BP466" s="2">
        <v>0</v>
      </c>
      <c r="BQ466" s="2">
        <v>0</v>
      </c>
      <c r="BR466" s="2">
        <v>0</v>
      </c>
      <c r="BS466" s="2">
        <v>0</v>
      </c>
      <c r="BT466" s="2">
        <v>3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2">
        <v>0</v>
      </c>
      <c r="CC466" s="2">
        <v>0</v>
      </c>
      <c r="CD466" s="2">
        <v>0</v>
      </c>
      <c r="CE466" s="2">
        <v>0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</row>
    <row r="467" spans="1:90" x14ac:dyDescent="0.25">
      <c r="A467" t="s">
        <v>115</v>
      </c>
      <c r="B467">
        <v>20601</v>
      </c>
      <c r="C467" t="s">
        <v>316</v>
      </c>
      <c r="D467">
        <v>2</v>
      </c>
      <c r="E467">
        <v>15</v>
      </c>
      <c r="F467">
        <v>453316</v>
      </c>
      <c r="G467">
        <v>35453316</v>
      </c>
      <c r="H467" t="s">
        <v>18080</v>
      </c>
      <c r="I467">
        <v>209</v>
      </c>
      <c r="J467" t="s">
        <v>316</v>
      </c>
      <c r="K467" t="s">
        <v>313</v>
      </c>
      <c r="L467">
        <v>1</v>
      </c>
      <c r="M467" t="s">
        <v>316</v>
      </c>
      <c r="N467">
        <v>17025162</v>
      </c>
      <c r="O467" t="s">
        <v>5848</v>
      </c>
      <c r="P467" t="s">
        <v>18081</v>
      </c>
      <c r="Q467" t="s">
        <v>127</v>
      </c>
      <c r="R467">
        <v>14</v>
      </c>
      <c r="S467">
        <v>32392555</v>
      </c>
      <c r="U467" t="s">
        <v>19899</v>
      </c>
      <c r="V467">
        <v>2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21</v>
      </c>
      <c r="AP467" s="2">
        <v>0</v>
      </c>
      <c r="AQ467" s="2">
        <v>0</v>
      </c>
      <c r="AR467" s="2">
        <v>55</v>
      </c>
      <c r="AS467" s="2">
        <v>0</v>
      </c>
      <c r="AT467" s="2">
        <v>0</v>
      </c>
      <c r="AU467" s="2">
        <v>76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0</v>
      </c>
      <c r="BI467" s="2">
        <v>0</v>
      </c>
      <c r="BJ467" s="2">
        <v>0</v>
      </c>
      <c r="BK467" s="2">
        <v>0</v>
      </c>
      <c r="BL467" s="2">
        <v>0</v>
      </c>
      <c r="BM467" s="2">
        <v>0</v>
      </c>
      <c r="BN467" s="2">
        <v>0</v>
      </c>
      <c r="BO467" s="2">
        <v>0</v>
      </c>
      <c r="BP467" s="2">
        <v>0</v>
      </c>
      <c r="BQ467" s="2">
        <v>0</v>
      </c>
      <c r="BR467" s="2">
        <v>0</v>
      </c>
      <c r="BS467" s="2">
        <v>0</v>
      </c>
      <c r="BT467" s="2">
        <v>0</v>
      </c>
      <c r="BU467" s="2">
        <v>0</v>
      </c>
      <c r="BV467" s="2">
        <v>0</v>
      </c>
      <c r="BW467" s="2">
        <v>1</v>
      </c>
      <c r="BX467" s="2">
        <v>0</v>
      </c>
      <c r="BY467" s="2">
        <v>0</v>
      </c>
      <c r="BZ467" s="2">
        <v>2</v>
      </c>
      <c r="CA467" s="2">
        <v>0</v>
      </c>
      <c r="CB467" s="2">
        <v>0</v>
      </c>
      <c r="CC467" s="2">
        <v>2</v>
      </c>
      <c r="CD467" s="2">
        <v>0</v>
      </c>
      <c r="CE467" s="2">
        <v>0</v>
      </c>
      <c r="CF467" s="2">
        <v>0</v>
      </c>
      <c r="CG467" s="2">
        <v>0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</row>
    <row r="468" spans="1:90" x14ac:dyDescent="0.25">
      <c r="A468" t="s">
        <v>115</v>
      </c>
      <c r="B468">
        <v>20601</v>
      </c>
      <c r="C468" t="s">
        <v>316</v>
      </c>
      <c r="D468">
        <v>2</v>
      </c>
      <c r="E468">
        <v>15</v>
      </c>
      <c r="F468">
        <v>457802</v>
      </c>
      <c r="G468">
        <v>35457802</v>
      </c>
      <c r="H468" t="s">
        <v>5845</v>
      </c>
      <c r="I468">
        <v>209</v>
      </c>
      <c r="J468" t="s">
        <v>316</v>
      </c>
      <c r="K468" t="s">
        <v>5846</v>
      </c>
      <c r="L468">
        <v>1</v>
      </c>
      <c r="M468" t="s">
        <v>316</v>
      </c>
      <c r="N468">
        <v>17015970</v>
      </c>
      <c r="P468" t="s">
        <v>5847</v>
      </c>
      <c r="Q468" t="s">
        <v>5848</v>
      </c>
      <c r="R468">
        <v>14</v>
      </c>
      <c r="S468">
        <v>32392557</v>
      </c>
      <c r="T468">
        <v>32393207</v>
      </c>
      <c r="U468" t="s">
        <v>19899</v>
      </c>
      <c r="V468">
        <v>2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9</v>
      </c>
      <c r="AP468" s="2">
        <v>0</v>
      </c>
      <c r="AQ468" s="2">
        <v>0</v>
      </c>
      <c r="AR468" s="2">
        <v>56</v>
      </c>
      <c r="AS468" s="2">
        <v>0</v>
      </c>
      <c r="AT468" s="2">
        <v>0</v>
      </c>
      <c r="AU468" s="2">
        <v>31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0</v>
      </c>
      <c r="BI468" s="2">
        <v>0</v>
      </c>
      <c r="BJ468" s="2">
        <v>0</v>
      </c>
      <c r="BK468" s="2">
        <v>0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2"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1</v>
      </c>
      <c r="BX468" s="2">
        <v>0</v>
      </c>
      <c r="BY468" s="2">
        <v>0</v>
      </c>
      <c r="BZ468" s="2">
        <v>2</v>
      </c>
      <c r="CA468" s="2">
        <v>0</v>
      </c>
      <c r="CB468" s="2">
        <v>0</v>
      </c>
      <c r="CC468" s="2">
        <v>1</v>
      </c>
      <c r="CD468" s="2">
        <v>0</v>
      </c>
      <c r="CE468" s="2">
        <v>0</v>
      </c>
      <c r="CF468" s="2">
        <v>0</v>
      </c>
      <c r="CG468" s="2">
        <v>0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</row>
    <row r="469" spans="1:90" x14ac:dyDescent="0.25">
      <c r="A469" t="s">
        <v>115</v>
      </c>
      <c r="B469">
        <v>20601</v>
      </c>
      <c r="C469" t="s">
        <v>316</v>
      </c>
      <c r="D469">
        <v>1</v>
      </c>
      <c r="E469">
        <v>8</v>
      </c>
      <c r="F469">
        <v>25598</v>
      </c>
      <c r="G469">
        <v>35025598</v>
      </c>
      <c r="H469" t="s">
        <v>16681</v>
      </c>
      <c r="I469">
        <v>209</v>
      </c>
      <c r="J469" t="s">
        <v>316</v>
      </c>
      <c r="K469" t="s">
        <v>15854</v>
      </c>
      <c r="L469">
        <v>1</v>
      </c>
      <c r="M469" t="s">
        <v>316</v>
      </c>
      <c r="N469">
        <v>17016000</v>
      </c>
      <c r="O469" t="s">
        <v>92</v>
      </c>
      <c r="P469" t="s">
        <v>4349</v>
      </c>
      <c r="Q469">
        <v>19165</v>
      </c>
      <c r="R469">
        <v>14</v>
      </c>
      <c r="S469">
        <v>32233855</v>
      </c>
      <c r="T469">
        <v>32274664</v>
      </c>
      <c r="U469" t="s">
        <v>16682</v>
      </c>
      <c r="V469">
        <v>1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127</v>
      </c>
      <c r="AE469" s="2">
        <v>135</v>
      </c>
      <c r="AF469" s="2">
        <v>119</v>
      </c>
      <c r="AG469" s="2">
        <v>131</v>
      </c>
      <c r="AH469" s="2">
        <v>263</v>
      </c>
      <c r="AI469" s="2">
        <v>244</v>
      </c>
      <c r="AJ469" s="2">
        <v>192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39</v>
      </c>
      <c r="BD469" s="2">
        <v>0</v>
      </c>
      <c r="BE469" s="2">
        <v>0</v>
      </c>
      <c r="BF469" s="2">
        <v>0</v>
      </c>
      <c r="BG469" s="2">
        <v>0</v>
      </c>
      <c r="BH469" s="2">
        <v>0</v>
      </c>
      <c r="BI469" s="2">
        <v>0</v>
      </c>
      <c r="BJ469" s="2">
        <v>0</v>
      </c>
      <c r="BK469" s="2">
        <v>0</v>
      </c>
      <c r="BL469" s="2">
        <v>5</v>
      </c>
      <c r="BM469" s="2">
        <v>7</v>
      </c>
      <c r="BN469" s="2">
        <v>8</v>
      </c>
      <c r="BO469" s="2">
        <v>8</v>
      </c>
      <c r="BP469" s="2">
        <v>10</v>
      </c>
      <c r="BQ469" s="2">
        <v>10</v>
      </c>
      <c r="BR469" s="2">
        <v>9</v>
      </c>
      <c r="BS469" s="2">
        <v>0</v>
      </c>
      <c r="BT469" s="2">
        <v>0</v>
      </c>
      <c r="BU469" s="2">
        <v>0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2">
        <v>0</v>
      </c>
      <c r="CC469" s="2">
        <v>0</v>
      </c>
      <c r="CD469" s="2">
        <v>0</v>
      </c>
      <c r="CE469" s="2">
        <v>0</v>
      </c>
      <c r="CF469" s="2">
        <v>0</v>
      </c>
      <c r="CG469" s="2">
        <v>0</v>
      </c>
      <c r="CH469" s="2">
        <v>0</v>
      </c>
      <c r="CI469" s="2">
        <v>0</v>
      </c>
      <c r="CJ469" s="2">
        <v>0</v>
      </c>
      <c r="CK469" s="2">
        <v>2</v>
      </c>
      <c r="CL469" s="2">
        <v>0</v>
      </c>
    </row>
    <row r="470" spans="1:90" x14ac:dyDescent="0.25">
      <c r="A470" t="s">
        <v>115</v>
      </c>
      <c r="B470">
        <v>20601</v>
      </c>
      <c r="C470" t="s">
        <v>316</v>
      </c>
      <c r="D470">
        <v>1</v>
      </c>
      <c r="E470">
        <v>8</v>
      </c>
      <c r="F470">
        <v>900229</v>
      </c>
      <c r="G470">
        <v>35900229</v>
      </c>
      <c r="H470" t="s">
        <v>10211</v>
      </c>
      <c r="I470">
        <v>209</v>
      </c>
      <c r="J470" t="s">
        <v>316</v>
      </c>
      <c r="K470" t="s">
        <v>1231</v>
      </c>
      <c r="L470">
        <v>1</v>
      </c>
      <c r="M470" t="s">
        <v>316</v>
      </c>
      <c r="N470">
        <v>17056044</v>
      </c>
      <c r="O470" t="s">
        <v>92</v>
      </c>
      <c r="P470" t="s">
        <v>10212</v>
      </c>
      <c r="Q470">
        <v>467</v>
      </c>
      <c r="R470">
        <v>14</v>
      </c>
      <c r="S470">
        <v>32361411</v>
      </c>
      <c r="T470">
        <v>32366400</v>
      </c>
      <c r="U470" t="s">
        <v>10213</v>
      </c>
      <c r="V470">
        <v>1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117</v>
      </c>
      <c r="AE470" s="2">
        <v>107</v>
      </c>
      <c r="AF470" s="2">
        <v>105</v>
      </c>
      <c r="AG470" s="2">
        <v>103</v>
      </c>
      <c r="AH470" s="2">
        <v>157</v>
      </c>
      <c r="AI470" s="2">
        <v>114</v>
      </c>
      <c r="AJ470" s="2">
        <v>70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12</v>
      </c>
      <c r="BE470" s="2">
        <v>0</v>
      </c>
      <c r="BF470" s="2">
        <v>0</v>
      </c>
      <c r="BG470" s="2">
        <v>0</v>
      </c>
      <c r="BH470" s="2">
        <v>0</v>
      </c>
      <c r="BI470" s="2">
        <v>0</v>
      </c>
      <c r="BJ470" s="2">
        <v>0</v>
      </c>
      <c r="BK470" s="2">
        <v>0</v>
      </c>
      <c r="BL470" s="2">
        <v>8</v>
      </c>
      <c r="BM470" s="2">
        <v>6</v>
      </c>
      <c r="BN470" s="2">
        <v>6</v>
      </c>
      <c r="BO470" s="2">
        <v>5</v>
      </c>
      <c r="BP470" s="2">
        <v>9</v>
      </c>
      <c r="BQ470" s="2">
        <v>5</v>
      </c>
      <c r="BR470" s="2">
        <v>3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2">
        <v>0</v>
      </c>
      <c r="CC470" s="2">
        <v>0</v>
      </c>
      <c r="CD470" s="2">
        <v>0</v>
      </c>
      <c r="CE470" s="2">
        <v>0</v>
      </c>
      <c r="CF470" s="2">
        <v>0</v>
      </c>
      <c r="CG470" s="2">
        <v>0</v>
      </c>
      <c r="CH470" s="2">
        <v>0</v>
      </c>
      <c r="CI470" s="2">
        <v>0</v>
      </c>
      <c r="CJ470" s="2">
        <v>0</v>
      </c>
      <c r="CK470" s="2">
        <v>0</v>
      </c>
      <c r="CL470" s="2">
        <v>2</v>
      </c>
    </row>
    <row r="471" spans="1:90" x14ac:dyDescent="0.25">
      <c r="A471" t="s">
        <v>115</v>
      </c>
      <c r="B471">
        <v>20601</v>
      </c>
      <c r="C471" t="s">
        <v>316</v>
      </c>
      <c r="D471">
        <v>1</v>
      </c>
      <c r="E471">
        <v>8</v>
      </c>
      <c r="F471">
        <v>901015</v>
      </c>
      <c r="G471">
        <v>35901015</v>
      </c>
      <c r="H471" t="s">
        <v>19479</v>
      </c>
      <c r="I471">
        <v>209</v>
      </c>
      <c r="J471" t="s">
        <v>316</v>
      </c>
      <c r="K471" t="s">
        <v>5704</v>
      </c>
      <c r="L471">
        <v>1</v>
      </c>
      <c r="M471" t="s">
        <v>316</v>
      </c>
      <c r="N471">
        <v>17022240</v>
      </c>
      <c r="O471" t="s">
        <v>92</v>
      </c>
      <c r="P471" t="s">
        <v>19480</v>
      </c>
      <c r="Q471">
        <v>650</v>
      </c>
      <c r="R471">
        <v>14</v>
      </c>
      <c r="S471">
        <v>32391286</v>
      </c>
      <c r="T471">
        <v>32771188</v>
      </c>
      <c r="U471" t="s">
        <v>19481</v>
      </c>
      <c r="V471">
        <v>1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58</v>
      </c>
      <c r="AE471" s="2">
        <v>43</v>
      </c>
      <c r="AF471" s="2">
        <v>55</v>
      </c>
      <c r="AG471" s="2">
        <v>24</v>
      </c>
      <c r="AH471" s="2">
        <v>70</v>
      </c>
      <c r="AI471" s="2">
        <v>75</v>
      </c>
      <c r="AJ471" s="2">
        <v>78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2</v>
      </c>
      <c r="BE471" s="2">
        <v>0</v>
      </c>
      <c r="BF471" s="2">
        <v>0</v>
      </c>
      <c r="BG471" s="2">
        <v>0</v>
      </c>
      <c r="BH471" s="2">
        <v>0</v>
      </c>
      <c r="BI471" s="2">
        <v>0</v>
      </c>
      <c r="BJ471" s="2">
        <v>0</v>
      </c>
      <c r="BK471" s="2">
        <v>0</v>
      </c>
      <c r="BL471" s="2">
        <v>4</v>
      </c>
      <c r="BM471" s="2">
        <v>3</v>
      </c>
      <c r="BN471" s="2">
        <v>3</v>
      </c>
      <c r="BO471" s="2">
        <v>1</v>
      </c>
      <c r="BP471" s="2">
        <v>3</v>
      </c>
      <c r="BQ471" s="2">
        <v>5</v>
      </c>
      <c r="BR471" s="2">
        <v>3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2">
        <v>0</v>
      </c>
      <c r="CC471" s="2">
        <v>0</v>
      </c>
      <c r="CD471" s="2">
        <v>0</v>
      </c>
      <c r="CE471" s="2">
        <v>0</v>
      </c>
      <c r="CF471" s="2">
        <v>0</v>
      </c>
      <c r="CG471" s="2">
        <v>0</v>
      </c>
      <c r="CH471" s="2">
        <v>0</v>
      </c>
      <c r="CI471" s="2">
        <v>0</v>
      </c>
      <c r="CJ471" s="2">
        <v>0</v>
      </c>
      <c r="CK471" s="2">
        <v>0</v>
      </c>
      <c r="CL471" s="2">
        <v>2</v>
      </c>
    </row>
    <row r="472" spans="1:90" x14ac:dyDescent="0.25">
      <c r="A472" t="s">
        <v>115</v>
      </c>
      <c r="B472">
        <v>20601</v>
      </c>
      <c r="C472" t="s">
        <v>316</v>
      </c>
      <c r="D472">
        <v>1</v>
      </c>
      <c r="E472">
        <v>8</v>
      </c>
      <c r="F472">
        <v>25240</v>
      </c>
      <c r="G472">
        <v>35025240</v>
      </c>
      <c r="H472" t="s">
        <v>8164</v>
      </c>
      <c r="I472">
        <v>209</v>
      </c>
      <c r="J472" t="s">
        <v>316</v>
      </c>
      <c r="K472" t="s">
        <v>8165</v>
      </c>
      <c r="L472">
        <v>1</v>
      </c>
      <c r="M472" t="s">
        <v>316</v>
      </c>
      <c r="N472">
        <v>17020190</v>
      </c>
      <c r="O472" t="s">
        <v>92</v>
      </c>
      <c r="P472" t="s">
        <v>8166</v>
      </c>
      <c r="Q472" t="s">
        <v>8167</v>
      </c>
      <c r="R472">
        <v>14</v>
      </c>
      <c r="S472">
        <v>32223676</v>
      </c>
      <c r="T472">
        <v>32226663</v>
      </c>
      <c r="U472" t="s">
        <v>8168</v>
      </c>
      <c r="V472">
        <v>1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120</v>
      </c>
      <c r="AI472" s="2">
        <v>79</v>
      </c>
      <c r="AJ472" s="2">
        <v>80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1</v>
      </c>
      <c r="BE472" s="2">
        <v>0</v>
      </c>
      <c r="BF472" s="2">
        <v>0</v>
      </c>
      <c r="BG472" s="2">
        <v>0</v>
      </c>
      <c r="BH472" s="2">
        <v>0</v>
      </c>
      <c r="BI472" s="2">
        <v>0</v>
      </c>
      <c r="BJ472" s="2">
        <v>0</v>
      </c>
      <c r="BK472" s="2">
        <v>0</v>
      </c>
      <c r="BL472" s="2">
        <v>0</v>
      </c>
      <c r="BM472" s="2">
        <v>0</v>
      </c>
      <c r="BN472" s="2">
        <v>0</v>
      </c>
      <c r="BO472" s="2">
        <v>0</v>
      </c>
      <c r="BP472" s="2">
        <v>4</v>
      </c>
      <c r="BQ472" s="2">
        <v>2</v>
      </c>
      <c r="BR472" s="2">
        <v>2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2">
        <v>0</v>
      </c>
      <c r="CC472" s="2">
        <v>0</v>
      </c>
      <c r="CD472" s="2">
        <v>0</v>
      </c>
      <c r="CE472" s="2">
        <v>0</v>
      </c>
      <c r="CF472" s="2">
        <v>0</v>
      </c>
      <c r="CG472" s="2">
        <v>0</v>
      </c>
      <c r="CH472" s="2">
        <v>0</v>
      </c>
      <c r="CI472" s="2">
        <v>0</v>
      </c>
      <c r="CJ472" s="2">
        <v>0</v>
      </c>
      <c r="CK472" s="2">
        <v>0</v>
      </c>
      <c r="CL472" s="2">
        <v>1</v>
      </c>
    </row>
    <row r="473" spans="1:90" x14ac:dyDescent="0.25">
      <c r="A473" t="s">
        <v>115</v>
      </c>
      <c r="B473">
        <v>20601</v>
      </c>
      <c r="C473" t="s">
        <v>316</v>
      </c>
      <c r="D473">
        <v>1</v>
      </c>
      <c r="E473">
        <v>8</v>
      </c>
      <c r="F473">
        <v>25367</v>
      </c>
      <c r="G473">
        <v>35025367</v>
      </c>
      <c r="H473" t="s">
        <v>8164</v>
      </c>
      <c r="I473">
        <v>542</v>
      </c>
      <c r="J473" t="s">
        <v>434</v>
      </c>
      <c r="K473" t="s">
        <v>1062</v>
      </c>
      <c r="L473">
        <v>1</v>
      </c>
      <c r="M473" t="s">
        <v>434</v>
      </c>
      <c r="N473">
        <v>17490000</v>
      </c>
      <c r="O473" t="s">
        <v>92</v>
      </c>
      <c r="P473" t="s">
        <v>8195</v>
      </c>
      <c r="Q473">
        <v>66</v>
      </c>
      <c r="R473">
        <v>14</v>
      </c>
      <c r="S473">
        <v>32650236</v>
      </c>
      <c r="T473">
        <v>32651535</v>
      </c>
      <c r="U473" t="s">
        <v>8196</v>
      </c>
      <c r="V473">
        <v>1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112</v>
      </c>
      <c r="AE473" s="2">
        <v>130</v>
      </c>
      <c r="AF473" s="2">
        <v>74</v>
      </c>
      <c r="AG473" s="2">
        <v>111</v>
      </c>
      <c r="AH473" s="2">
        <v>151</v>
      </c>
      <c r="AI473" s="2">
        <v>135</v>
      </c>
      <c r="AJ473" s="2">
        <v>131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21</v>
      </c>
      <c r="BD473" s="2">
        <v>0</v>
      </c>
      <c r="BE473" s="2">
        <v>0</v>
      </c>
      <c r="BF473" s="2">
        <v>0</v>
      </c>
      <c r="BG473" s="2">
        <v>0</v>
      </c>
      <c r="BH473" s="2">
        <v>0</v>
      </c>
      <c r="BI473" s="2">
        <v>0</v>
      </c>
      <c r="BJ473" s="2">
        <v>0</v>
      </c>
      <c r="BK473" s="2">
        <v>0</v>
      </c>
      <c r="BL473" s="2">
        <v>5</v>
      </c>
      <c r="BM473" s="2">
        <v>4</v>
      </c>
      <c r="BN473" s="2">
        <v>3</v>
      </c>
      <c r="BO473" s="2">
        <v>4</v>
      </c>
      <c r="BP473" s="2">
        <v>5</v>
      </c>
      <c r="BQ473" s="2">
        <v>4</v>
      </c>
      <c r="BR473" s="2">
        <v>4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2">
        <v>0</v>
      </c>
      <c r="CC473" s="2">
        <v>0</v>
      </c>
      <c r="CD473" s="2">
        <v>0</v>
      </c>
      <c r="CE473" s="2">
        <v>0</v>
      </c>
      <c r="CF473" s="2">
        <v>0</v>
      </c>
      <c r="CG473" s="2">
        <v>0</v>
      </c>
      <c r="CH473" s="2">
        <v>0</v>
      </c>
      <c r="CI473" s="2">
        <v>0</v>
      </c>
      <c r="CJ473" s="2">
        <v>0</v>
      </c>
      <c r="CK473" s="2">
        <v>1</v>
      </c>
      <c r="CL473" s="2">
        <v>0</v>
      </c>
    </row>
    <row r="474" spans="1:90" x14ac:dyDescent="0.25">
      <c r="A474" t="s">
        <v>115</v>
      </c>
      <c r="B474">
        <v>20601</v>
      </c>
      <c r="C474" t="s">
        <v>316</v>
      </c>
      <c r="D474">
        <v>1</v>
      </c>
      <c r="E474">
        <v>8</v>
      </c>
      <c r="F474">
        <v>25537</v>
      </c>
      <c r="G474">
        <v>35025537</v>
      </c>
      <c r="H474" t="s">
        <v>5326</v>
      </c>
      <c r="I474">
        <v>209</v>
      </c>
      <c r="J474" t="s">
        <v>316</v>
      </c>
      <c r="K474" t="s">
        <v>5327</v>
      </c>
      <c r="L474">
        <v>1</v>
      </c>
      <c r="M474" t="s">
        <v>316</v>
      </c>
      <c r="N474">
        <v>17014500</v>
      </c>
      <c r="O474" t="s">
        <v>162</v>
      </c>
      <c r="P474" t="s">
        <v>3871</v>
      </c>
      <c r="Q474" s="7">
        <v>16163</v>
      </c>
      <c r="R474">
        <v>14</v>
      </c>
      <c r="S474">
        <v>32233856</v>
      </c>
      <c r="U474" t="s">
        <v>5328</v>
      </c>
      <c r="V474">
        <v>1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45</v>
      </c>
      <c r="AE474" s="2">
        <v>59</v>
      </c>
      <c r="AF474" s="2">
        <v>62</v>
      </c>
      <c r="AG474" s="2">
        <v>68</v>
      </c>
      <c r="AH474" s="2">
        <v>167</v>
      </c>
      <c r="AI474" s="2">
        <v>171</v>
      </c>
      <c r="AJ474" s="2">
        <v>180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28</v>
      </c>
      <c r="BE474" s="2">
        <v>0</v>
      </c>
      <c r="BF474" s="2">
        <v>0</v>
      </c>
      <c r="BG474" s="2">
        <v>0</v>
      </c>
      <c r="BH474" s="2">
        <v>0</v>
      </c>
      <c r="BI474" s="2">
        <v>0</v>
      </c>
      <c r="BJ474" s="2">
        <v>0</v>
      </c>
      <c r="BK474" s="2">
        <v>0</v>
      </c>
      <c r="BL474" s="2">
        <v>2</v>
      </c>
      <c r="BM474" s="2">
        <v>3</v>
      </c>
      <c r="BN474" s="2">
        <v>3</v>
      </c>
      <c r="BO474" s="2">
        <v>4</v>
      </c>
      <c r="BP474" s="2">
        <v>7</v>
      </c>
      <c r="BQ474" s="2">
        <v>7</v>
      </c>
      <c r="BR474" s="2">
        <v>7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2">
        <v>0</v>
      </c>
      <c r="CC474" s="2">
        <v>0</v>
      </c>
      <c r="CD474" s="2">
        <v>0</v>
      </c>
      <c r="CE474" s="2">
        <v>0</v>
      </c>
      <c r="CF474" s="2">
        <v>0</v>
      </c>
      <c r="CG474" s="2">
        <v>0</v>
      </c>
      <c r="CH474" s="2">
        <v>0</v>
      </c>
      <c r="CI474" s="2">
        <v>0</v>
      </c>
      <c r="CJ474" s="2">
        <v>0</v>
      </c>
      <c r="CK474" s="2">
        <v>0</v>
      </c>
      <c r="CL474" s="2">
        <v>8</v>
      </c>
    </row>
    <row r="475" spans="1:90" x14ac:dyDescent="0.25">
      <c r="A475" t="s">
        <v>115</v>
      </c>
      <c r="B475">
        <v>20601</v>
      </c>
      <c r="C475" t="s">
        <v>316</v>
      </c>
      <c r="D475">
        <v>1</v>
      </c>
      <c r="E475">
        <v>8</v>
      </c>
      <c r="F475">
        <v>49670</v>
      </c>
      <c r="G475">
        <v>35049670</v>
      </c>
      <c r="H475" t="s">
        <v>11332</v>
      </c>
      <c r="I475">
        <v>156</v>
      </c>
      <c r="J475" t="s">
        <v>1445</v>
      </c>
      <c r="K475" t="s">
        <v>423</v>
      </c>
      <c r="L475">
        <v>1</v>
      </c>
      <c r="M475" t="s">
        <v>1445</v>
      </c>
      <c r="N475">
        <v>17120000</v>
      </c>
      <c r="O475" t="s">
        <v>102</v>
      </c>
      <c r="P475" t="s">
        <v>11333</v>
      </c>
      <c r="Q475">
        <v>80</v>
      </c>
      <c r="R475">
        <v>14</v>
      </c>
      <c r="S475">
        <v>32622006</v>
      </c>
      <c r="T475">
        <v>32622366</v>
      </c>
      <c r="U475" t="s">
        <v>11334</v>
      </c>
      <c r="V475">
        <v>1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109</v>
      </c>
      <c r="AE475" s="2">
        <v>84</v>
      </c>
      <c r="AF475" s="2">
        <v>68</v>
      </c>
      <c r="AG475" s="2">
        <v>95</v>
      </c>
      <c r="AH475" s="2">
        <v>109</v>
      </c>
      <c r="AI475" s="2">
        <v>100</v>
      </c>
      <c r="AJ475" s="2">
        <v>62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0</v>
      </c>
      <c r="BI475" s="2">
        <v>0</v>
      </c>
      <c r="BJ475" s="2">
        <v>0</v>
      </c>
      <c r="BK475" s="2">
        <v>0</v>
      </c>
      <c r="BL475" s="2">
        <v>5</v>
      </c>
      <c r="BM475" s="2">
        <v>6</v>
      </c>
      <c r="BN475" s="2">
        <v>3</v>
      </c>
      <c r="BO475" s="2">
        <v>5</v>
      </c>
      <c r="BP475" s="2">
        <v>5</v>
      </c>
      <c r="BQ475" s="2">
        <v>4</v>
      </c>
      <c r="BR475" s="2">
        <v>3</v>
      </c>
      <c r="BS475" s="2">
        <v>0</v>
      </c>
      <c r="BT475" s="2">
        <v>0</v>
      </c>
      <c r="BU475" s="2">
        <v>0</v>
      </c>
      <c r="BV475" s="2">
        <v>0</v>
      </c>
      <c r="BW475" s="2">
        <v>0</v>
      </c>
      <c r="BX475" s="2">
        <v>0</v>
      </c>
      <c r="BY475" s="2">
        <v>0</v>
      </c>
      <c r="BZ475" s="2">
        <v>0</v>
      </c>
      <c r="CA475" s="2">
        <v>0</v>
      </c>
      <c r="CB475" s="2">
        <v>0</v>
      </c>
      <c r="CC475" s="2">
        <v>0</v>
      </c>
      <c r="CD475" s="2">
        <v>0</v>
      </c>
      <c r="CE475" s="2">
        <v>0</v>
      </c>
      <c r="CF475" s="2">
        <v>0</v>
      </c>
      <c r="CG475" s="2">
        <v>0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</row>
    <row r="476" spans="1:90" x14ac:dyDescent="0.25">
      <c r="A476" t="s">
        <v>115</v>
      </c>
      <c r="B476">
        <v>20601</v>
      </c>
      <c r="C476" t="s">
        <v>316</v>
      </c>
      <c r="D476">
        <v>1</v>
      </c>
      <c r="E476">
        <v>8</v>
      </c>
      <c r="F476">
        <v>25161</v>
      </c>
      <c r="G476">
        <v>35025161</v>
      </c>
      <c r="H476" t="s">
        <v>2318</v>
      </c>
      <c r="I476">
        <v>209</v>
      </c>
      <c r="J476" t="s">
        <v>316</v>
      </c>
      <c r="K476" t="s">
        <v>2319</v>
      </c>
      <c r="L476">
        <v>2</v>
      </c>
      <c r="M476" t="s">
        <v>2319</v>
      </c>
      <c r="N476">
        <v>17110000</v>
      </c>
      <c r="O476" t="s">
        <v>92</v>
      </c>
      <c r="P476" t="s">
        <v>2320</v>
      </c>
      <c r="Q476">
        <v>264</v>
      </c>
      <c r="R476">
        <v>14</v>
      </c>
      <c r="S476">
        <v>32791144</v>
      </c>
      <c r="T476">
        <v>32791300</v>
      </c>
      <c r="U476" t="s">
        <v>2321</v>
      </c>
      <c r="V476">
        <v>1</v>
      </c>
      <c r="W476" s="2">
        <v>0</v>
      </c>
      <c r="X476" s="2">
        <v>0</v>
      </c>
      <c r="Y476" s="2">
        <v>25</v>
      </c>
      <c r="Z476" s="2">
        <v>34</v>
      </c>
      <c r="AA476" s="2">
        <v>39</v>
      </c>
      <c r="AB476" s="2">
        <v>46</v>
      </c>
      <c r="AC476" s="2">
        <v>29</v>
      </c>
      <c r="AD476" s="2">
        <v>33</v>
      </c>
      <c r="AE476" s="2">
        <v>26</v>
      </c>
      <c r="AF476" s="2">
        <v>28</v>
      </c>
      <c r="AG476" s="2">
        <v>23</v>
      </c>
      <c r="AH476" s="2">
        <v>44</v>
      </c>
      <c r="AI476" s="2">
        <v>24</v>
      </c>
      <c r="AJ476" s="2">
        <v>22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38</v>
      </c>
      <c r="BD476" s="2">
        <v>13</v>
      </c>
      <c r="BE476" s="2">
        <v>0</v>
      </c>
      <c r="BF476" s="2">
        <v>0</v>
      </c>
      <c r="BG476" s="2">
        <v>1</v>
      </c>
      <c r="BH476" s="2">
        <v>3</v>
      </c>
      <c r="BI476" s="2">
        <v>3</v>
      </c>
      <c r="BJ476" s="2">
        <v>4</v>
      </c>
      <c r="BK476" s="2">
        <v>2</v>
      </c>
      <c r="BL476" s="2">
        <v>2</v>
      </c>
      <c r="BM476" s="2">
        <v>1</v>
      </c>
      <c r="BN476" s="2">
        <v>2</v>
      </c>
      <c r="BO476" s="2">
        <v>2</v>
      </c>
      <c r="BP476" s="2">
        <v>3</v>
      </c>
      <c r="BQ476" s="2">
        <v>1</v>
      </c>
      <c r="BR476" s="2">
        <v>1</v>
      </c>
      <c r="BS476" s="2">
        <v>0</v>
      </c>
      <c r="BT476" s="2">
        <v>0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2">
        <v>0</v>
      </c>
      <c r="CC476" s="2">
        <v>0</v>
      </c>
      <c r="CD476" s="2">
        <v>0</v>
      </c>
      <c r="CE476" s="2">
        <v>0</v>
      </c>
      <c r="CF476" s="2">
        <v>0</v>
      </c>
      <c r="CG476" s="2">
        <v>0</v>
      </c>
      <c r="CH476" s="2">
        <v>0</v>
      </c>
      <c r="CI476" s="2">
        <v>0</v>
      </c>
      <c r="CJ476" s="2">
        <v>0</v>
      </c>
      <c r="CK476" s="2">
        <v>2</v>
      </c>
      <c r="CL476" s="2">
        <v>3</v>
      </c>
    </row>
    <row r="477" spans="1:90" x14ac:dyDescent="0.25">
      <c r="A477" t="s">
        <v>115</v>
      </c>
      <c r="B477">
        <v>20601</v>
      </c>
      <c r="C477" t="s">
        <v>316</v>
      </c>
      <c r="D477">
        <v>1</v>
      </c>
      <c r="E477">
        <v>8</v>
      </c>
      <c r="F477">
        <v>49645</v>
      </c>
      <c r="G477">
        <v>35049645</v>
      </c>
      <c r="H477" t="s">
        <v>14596</v>
      </c>
      <c r="I477">
        <v>209</v>
      </c>
      <c r="J477" t="s">
        <v>316</v>
      </c>
      <c r="K477" t="s">
        <v>14597</v>
      </c>
      <c r="L477">
        <v>1</v>
      </c>
      <c r="M477" t="s">
        <v>316</v>
      </c>
      <c r="N477">
        <v>17035250</v>
      </c>
      <c r="O477" t="s">
        <v>10232</v>
      </c>
      <c r="P477" t="s">
        <v>14598</v>
      </c>
      <c r="Q477">
        <v>9</v>
      </c>
      <c r="R477">
        <v>14</v>
      </c>
      <c r="S477">
        <v>3108000</v>
      </c>
      <c r="T477">
        <v>32033233</v>
      </c>
      <c r="U477" t="s">
        <v>14599</v>
      </c>
      <c r="V477">
        <v>1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108</v>
      </c>
      <c r="AE477" s="2">
        <v>131</v>
      </c>
      <c r="AF477" s="2">
        <v>106</v>
      </c>
      <c r="AG477" s="2">
        <v>68</v>
      </c>
      <c r="AH477" s="2">
        <v>102</v>
      </c>
      <c r="AI477" s="2">
        <v>101</v>
      </c>
      <c r="AJ477" s="2">
        <v>54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7</v>
      </c>
      <c r="BM477" s="2">
        <v>7</v>
      </c>
      <c r="BN477" s="2">
        <v>5</v>
      </c>
      <c r="BO477" s="2">
        <v>3</v>
      </c>
      <c r="BP477" s="2">
        <v>6</v>
      </c>
      <c r="BQ477" s="2">
        <v>3</v>
      </c>
      <c r="BR477" s="2">
        <v>2</v>
      </c>
      <c r="BS477" s="2">
        <v>0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>
        <v>0</v>
      </c>
      <c r="CB477" s="2">
        <v>0</v>
      </c>
      <c r="CC477" s="2">
        <v>0</v>
      </c>
      <c r="CD477" s="2">
        <v>0</v>
      </c>
      <c r="CE477" s="2">
        <v>0</v>
      </c>
      <c r="CF477" s="2">
        <v>0</v>
      </c>
      <c r="CG477" s="2">
        <v>0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</row>
    <row r="478" spans="1:90" x14ac:dyDescent="0.25">
      <c r="A478" t="s">
        <v>115</v>
      </c>
      <c r="B478">
        <v>20601</v>
      </c>
      <c r="C478" t="s">
        <v>316</v>
      </c>
      <c r="D478">
        <v>1</v>
      </c>
      <c r="E478">
        <v>8</v>
      </c>
      <c r="F478">
        <v>25574</v>
      </c>
      <c r="G478">
        <v>35025574</v>
      </c>
      <c r="H478" t="s">
        <v>19477</v>
      </c>
      <c r="I478">
        <v>209</v>
      </c>
      <c r="J478" t="s">
        <v>316</v>
      </c>
      <c r="K478" t="s">
        <v>4239</v>
      </c>
      <c r="L478">
        <v>1</v>
      </c>
      <c r="M478" t="s">
        <v>316</v>
      </c>
      <c r="N478">
        <v>17060013</v>
      </c>
      <c r="O478" t="s">
        <v>162</v>
      </c>
      <c r="P478" t="s">
        <v>2166</v>
      </c>
      <c r="Q478" s="7">
        <v>43009</v>
      </c>
      <c r="R478">
        <v>14</v>
      </c>
      <c r="S478">
        <v>32226071</v>
      </c>
      <c r="U478" t="s">
        <v>19478</v>
      </c>
      <c r="V478">
        <v>1</v>
      </c>
      <c r="W478" s="2">
        <v>0</v>
      </c>
      <c r="X478" s="2">
        <v>0</v>
      </c>
      <c r="Y478" s="2">
        <v>68</v>
      </c>
      <c r="Z478" s="2">
        <v>52</v>
      </c>
      <c r="AA478" s="2">
        <v>32</v>
      </c>
      <c r="AB478" s="2">
        <v>61</v>
      </c>
      <c r="AC478" s="2">
        <v>58</v>
      </c>
      <c r="AD478" s="2">
        <v>75</v>
      </c>
      <c r="AE478" s="2">
        <v>104</v>
      </c>
      <c r="AF478" s="2">
        <v>88</v>
      </c>
      <c r="AG478" s="2">
        <v>63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18</v>
      </c>
      <c r="BE478" s="2">
        <v>0</v>
      </c>
      <c r="BF478" s="2">
        <v>0</v>
      </c>
      <c r="BG478" s="2">
        <v>3</v>
      </c>
      <c r="BH478" s="2">
        <v>2</v>
      </c>
      <c r="BI478" s="2">
        <v>1</v>
      </c>
      <c r="BJ478" s="2">
        <v>3</v>
      </c>
      <c r="BK478" s="2">
        <v>3</v>
      </c>
      <c r="BL478" s="2">
        <v>4</v>
      </c>
      <c r="BM478" s="2">
        <v>5</v>
      </c>
      <c r="BN478" s="2">
        <v>5</v>
      </c>
      <c r="BO478" s="2">
        <v>2</v>
      </c>
      <c r="BP478" s="2">
        <v>0</v>
      </c>
      <c r="BQ478" s="2">
        <v>0</v>
      </c>
      <c r="BR478" s="2">
        <v>0</v>
      </c>
      <c r="BS478" s="2">
        <v>0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>
        <v>0</v>
      </c>
      <c r="CC478" s="2">
        <v>0</v>
      </c>
      <c r="CD478" s="2">
        <v>0</v>
      </c>
      <c r="CE478" s="2">
        <v>0</v>
      </c>
      <c r="CF478" s="2">
        <v>0</v>
      </c>
      <c r="CG478" s="2">
        <v>0</v>
      </c>
      <c r="CH478" s="2">
        <v>0</v>
      </c>
      <c r="CI478" s="2">
        <v>0</v>
      </c>
      <c r="CJ478" s="2">
        <v>0</v>
      </c>
      <c r="CK478" s="2">
        <v>0</v>
      </c>
      <c r="CL478" s="2">
        <v>5</v>
      </c>
    </row>
    <row r="479" spans="1:90" x14ac:dyDescent="0.25">
      <c r="A479" t="s">
        <v>115</v>
      </c>
      <c r="B479">
        <v>20601</v>
      </c>
      <c r="C479" t="s">
        <v>316</v>
      </c>
      <c r="D479">
        <v>1</v>
      </c>
      <c r="E479">
        <v>8</v>
      </c>
      <c r="F479">
        <v>25409</v>
      </c>
      <c r="G479">
        <v>35025409</v>
      </c>
      <c r="H479" t="s">
        <v>19103</v>
      </c>
      <c r="I479">
        <v>702</v>
      </c>
      <c r="J479" t="s">
        <v>9023</v>
      </c>
      <c r="K479" t="s">
        <v>91</v>
      </c>
      <c r="L479">
        <v>1</v>
      </c>
      <c r="M479" t="s">
        <v>9023</v>
      </c>
      <c r="N479">
        <v>17440000</v>
      </c>
      <c r="O479" t="s">
        <v>92</v>
      </c>
      <c r="P479" t="s">
        <v>19104</v>
      </c>
      <c r="Q479">
        <v>714</v>
      </c>
      <c r="R479">
        <v>14</v>
      </c>
      <c r="S479">
        <v>34721205</v>
      </c>
      <c r="U479" t="s">
        <v>19105</v>
      </c>
      <c r="V479">
        <v>1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65</v>
      </c>
      <c r="AE479" s="2">
        <v>70</v>
      </c>
      <c r="AF479" s="2">
        <v>49</v>
      </c>
      <c r="AG479" s="2">
        <v>61</v>
      </c>
      <c r="AH479" s="2">
        <v>65</v>
      </c>
      <c r="AI479" s="2">
        <v>65</v>
      </c>
      <c r="AJ479" s="2">
        <v>63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2</v>
      </c>
      <c r="BM479" s="2">
        <v>3</v>
      </c>
      <c r="BN479" s="2">
        <v>2</v>
      </c>
      <c r="BO479" s="2">
        <v>3</v>
      </c>
      <c r="BP479" s="2">
        <v>3</v>
      </c>
      <c r="BQ479" s="2">
        <v>2</v>
      </c>
      <c r="BR479" s="2">
        <v>2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2">
        <v>0</v>
      </c>
      <c r="CC479" s="2">
        <v>0</v>
      </c>
      <c r="CD479" s="2">
        <v>0</v>
      </c>
      <c r="CE479" s="2">
        <v>0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</row>
    <row r="480" spans="1:90" x14ac:dyDescent="0.25">
      <c r="A480" t="s">
        <v>115</v>
      </c>
      <c r="B480">
        <v>20601</v>
      </c>
      <c r="C480" t="s">
        <v>316</v>
      </c>
      <c r="D480">
        <v>1</v>
      </c>
      <c r="E480">
        <v>8</v>
      </c>
      <c r="F480">
        <v>25549</v>
      </c>
      <c r="G480">
        <v>35025549</v>
      </c>
      <c r="H480" t="s">
        <v>10060</v>
      </c>
      <c r="I480">
        <v>209</v>
      </c>
      <c r="J480" t="s">
        <v>316</v>
      </c>
      <c r="K480" t="s">
        <v>5679</v>
      </c>
      <c r="L480">
        <v>1</v>
      </c>
      <c r="M480" t="s">
        <v>316</v>
      </c>
      <c r="N480">
        <v>17057240</v>
      </c>
      <c r="O480" t="s">
        <v>92</v>
      </c>
      <c r="P480" t="s">
        <v>6881</v>
      </c>
      <c r="Q480" t="s">
        <v>1242</v>
      </c>
      <c r="R480">
        <v>14</v>
      </c>
      <c r="S480">
        <v>32181472</v>
      </c>
      <c r="U480" t="s">
        <v>10061</v>
      </c>
      <c r="V480">
        <v>1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101</v>
      </c>
      <c r="AE480" s="2">
        <v>106</v>
      </c>
      <c r="AF480" s="2">
        <v>99</v>
      </c>
      <c r="AG480" s="2">
        <v>72</v>
      </c>
      <c r="AH480" s="2">
        <v>217</v>
      </c>
      <c r="AI480" s="2">
        <v>160</v>
      </c>
      <c r="AJ480" s="2">
        <v>123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26</v>
      </c>
      <c r="BD480" s="2">
        <v>14</v>
      </c>
      <c r="BE480" s="2">
        <v>0</v>
      </c>
      <c r="BF480" s="2">
        <v>0</v>
      </c>
      <c r="BG480" s="2">
        <v>0</v>
      </c>
      <c r="BH480" s="2">
        <v>0</v>
      </c>
      <c r="BI480" s="2">
        <v>0</v>
      </c>
      <c r="BJ480" s="2">
        <v>0</v>
      </c>
      <c r="BK480" s="2">
        <v>0</v>
      </c>
      <c r="BL480" s="2">
        <v>8</v>
      </c>
      <c r="BM480" s="2">
        <v>3</v>
      </c>
      <c r="BN480" s="2">
        <v>5</v>
      </c>
      <c r="BO480" s="2">
        <v>4</v>
      </c>
      <c r="BP480" s="2">
        <v>8</v>
      </c>
      <c r="BQ480" s="2">
        <v>6</v>
      </c>
      <c r="BR480" s="2">
        <v>5</v>
      </c>
      <c r="BS480" s="2">
        <v>0</v>
      </c>
      <c r="BT480" s="2">
        <v>0</v>
      </c>
      <c r="BU480" s="2">
        <v>0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>
        <v>0</v>
      </c>
      <c r="CB480" s="2">
        <v>0</v>
      </c>
      <c r="CC480" s="2">
        <v>0</v>
      </c>
      <c r="CD480" s="2">
        <v>0</v>
      </c>
      <c r="CE480" s="2">
        <v>0</v>
      </c>
      <c r="CF480" s="2">
        <v>0</v>
      </c>
      <c r="CG480" s="2">
        <v>0</v>
      </c>
      <c r="CH480" s="2">
        <v>0</v>
      </c>
      <c r="CI480" s="2">
        <v>0</v>
      </c>
      <c r="CJ480" s="2">
        <v>0</v>
      </c>
      <c r="CK480" s="2">
        <v>2</v>
      </c>
      <c r="CL480" s="2">
        <v>3</v>
      </c>
    </row>
    <row r="481" spans="1:90" x14ac:dyDescent="0.25">
      <c r="A481" t="s">
        <v>115</v>
      </c>
      <c r="B481">
        <v>20601</v>
      </c>
      <c r="C481" t="s">
        <v>316</v>
      </c>
      <c r="D481">
        <v>1</v>
      </c>
      <c r="E481">
        <v>8</v>
      </c>
      <c r="F481">
        <v>25410</v>
      </c>
      <c r="G481">
        <v>35025410</v>
      </c>
      <c r="H481" t="s">
        <v>18829</v>
      </c>
      <c r="I481">
        <v>209</v>
      </c>
      <c r="J481" t="s">
        <v>316</v>
      </c>
      <c r="K481" t="s">
        <v>18830</v>
      </c>
      <c r="L481">
        <v>1</v>
      </c>
      <c r="M481" t="s">
        <v>316</v>
      </c>
      <c r="N481">
        <v>17054321</v>
      </c>
      <c r="O481" t="s">
        <v>92</v>
      </c>
      <c r="P481" t="s">
        <v>18831</v>
      </c>
      <c r="Q481" s="7">
        <v>16132</v>
      </c>
      <c r="R481">
        <v>14</v>
      </c>
      <c r="S481">
        <v>32361300</v>
      </c>
      <c r="T481">
        <v>32760266</v>
      </c>
      <c r="U481" t="s">
        <v>18832</v>
      </c>
      <c r="V481">
        <v>1</v>
      </c>
      <c r="W481" s="2">
        <v>0</v>
      </c>
      <c r="X481" s="2">
        <v>0</v>
      </c>
      <c r="Y481" s="2">
        <v>76</v>
      </c>
      <c r="Z481" s="2">
        <v>96</v>
      </c>
      <c r="AA481" s="2">
        <v>116</v>
      </c>
      <c r="AB481" s="2">
        <v>89</v>
      </c>
      <c r="AC481" s="2">
        <v>97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100</v>
      </c>
      <c r="BD481" s="2">
        <v>14</v>
      </c>
      <c r="BE481" s="2">
        <v>0</v>
      </c>
      <c r="BF481" s="2">
        <v>0</v>
      </c>
      <c r="BG481" s="2">
        <v>5</v>
      </c>
      <c r="BH481" s="2">
        <v>6</v>
      </c>
      <c r="BI481" s="2">
        <v>7</v>
      </c>
      <c r="BJ481" s="2">
        <v>6</v>
      </c>
      <c r="BK481" s="2">
        <v>7</v>
      </c>
      <c r="BL481" s="2">
        <v>0</v>
      </c>
      <c r="BM481" s="2">
        <v>0</v>
      </c>
      <c r="BN481" s="2">
        <v>0</v>
      </c>
      <c r="BO481" s="2">
        <v>0</v>
      </c>
      <c r="BP481" s="2">
        <v>0</v>
      </c>
      <c r="BQ481" s="2">
        <v>0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0</v>
      </c>
      <c r="BY481" s="2">
        <v>0</v>
      </c>
      <c r="BZ481" s="2">
        <v>0</v>
      </c>
      <c r="CA481" s="2">
        <v>0</v>
      </c>
      <c r="CB481" s="2">
        <v>0</v>
      </c>
      <c r="CC481" s="2">
        <v>0</v>
      </c>
      <c r="CD481" s="2">
        <v>0</v>
      </c>
      <c r="CE481" s="2">
        <v>0</v>
      </c>
      <c r="CF481" s="2">
        <v>0</v>
      </c>
      <c r="CG481" s="2">
        <v>0</v>
      </c>
      <c r="CH481" s="2">
        <v>0</v>
      </c>
      <c r="CI481" s="2">
        <v>0</v>
      </c>
      <c r="CJ481" s="2">
        <v>0</v>
      </c>
      <c r="CK481" s="2">
        <v>7</v>
      </c>
      <c r="CL481" s="2">
        <v>4</v>
      </c>
    </row>
    <row r="482" spans="1:90" x14ac:dyDescent="0.25">
      <c r="A482" t="s">
        <v>115</v>
      </c>
      <c r="B482">
        <v>20601</v>
      </c>
      <c r="C482" t="s">
        <v>316</v>
      </c>
      <c r="D482">
        <v>1</v>
      </c>
      <c r="E482">
        <v>8</v>
      </c>
      <c r="F482">
        <v>462724</v>
      </c>
      <c r="G482">
        <v>35462724</v>
      </c>
      <c r="H482" t="s">
        <v>8536</v>
      </c>
      <c r="I482">
        <v>209</v>
      </c>
      <c r="J482" t="s">
        <v>316</v>
      </c>
      <c r="K482" t="s">
        <v>8537</v>
      </c>
      <c r="L482">
        <v>1</v>
      </c>
      <c r="M482" t="s">
        <v>316</v>
      </c>
      <c r="N482">
        <v>17022144</v>
      </c>
      <c r="O482" t="s">
        <v>92</v>
      </c>
      <c r="P482" t="s">
        <v>8538</v>
      </c>
      <c r="Q482" t="s">
        <v>8539</v>
      </c>
      <c r="R482">
        <v>14</v>
      </c>
      <c r="S482">
        <v>32374873</v>
      </c>
      <c r="T482">
        <v>32376264</v>
      </c>
      <c r="U482" t="s">
        <v>8540</v>
      </c>
      <c r="V482">
        <v>1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64</v>
      </c>
      <c r="AE482" s="2">
        <v>66</v>
      </c>
      <c r="AF482" s="2">
        <v>65</v>
      </c>
      <c r="AG482" s="2">
        <v>89</v>
      </c>
      <c r="AH482" s="2">
        <v>92</v>
      </c>
      <c r="AI482" s="2">
        <v>94</v>
      </c>
      <c r="AJ482" s="2">
        <v>98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14</v>
      </c>
      <c r="BE482" s="2">
        <v>0</v>
      </c>
      <c r="BF482" s="2">
        <v>0</v>
      </c>
      <c r="BG482" s="2">
        <v>0</v>
      </c>
      <c r="BH482" s="2">
        <v>0</v>
      </c>
      <c r="BI482" s="2">
        <v>0</v>
      </c>
      <c r="BJ482" s="2">
        <v>0</v>
      </c>
      <c r="BK482" s="2">
        <v>0</v>
      </c>
      <c r="BL482" s="2">
        <v>6</v>
      </c>
      <c r="BM482" s="2">
        <v>4</v>
      </c>
      <c r="BN482" s="2">
        <v>5</v>
      </c>
      <c r="BO482" s="2">
        <v>6</v>
      </c>
      <c r="BP482" s="2">
        <v>6</v>
      </c>
      <c r="BQ482" s="2">
        <v>6</v>
      </c>
      <c r="BR482" s="2">
        <v>5</v>
      </c>
      <c r="BS482" s="2">
        <v>0</v>
      </c>
      <c r="BT482" s="2">
        <v>0</v>
      </c>
      <c r="BU482" s="2">
        <v>0</v>
      </c>
      <c r="BV482" s="2">
        <v>0</v>
      </c>
      <c r="BW482" s="2">
        <v>0</v>
      </c>
      <c r="BX482" s="2">
        <v>0</v>
      </c>
      <c r="BY482" s="2">
        <v>0</v>
      </c>
      <c r="BZ482" s="2">
        <v>0</v>
      </c>
      <c r="CA482" s="2">
        <v>0</v>
      </c>
      <c r="CB482" s="2">
        <v>0</v>
      </c>
      <c r="CC482" s="2">
        <v>0</v>
      </c>
      <c r="CD482" s="2">
        <v>0</v>
      </c>
      <c r="CE482" s="2">
        <v>0</v>
      </c>
      <c r="CF482" s="2">
        <v>0</v>
      </c>
      <c r="CG482" s="2">
        <v>0</v>
      </c>
      <c r="CH482" s="2">
        <v>0</v>
      </c>
      <c r="CI482" s="2">
        <v>0</v>
      </c>
      <c r="CJ482" s="2">
        <v>0</v>
      </c>
      <c r="CK482" s="2">
        <v>0</v>
      </c>
      <c r="CL482" s="2">
        <v>2</v>
      </c>
    </row>
    <row r="483" spans="1:90" x14ac:dyDescent="0.25">
      <c r="A483" t="s">
        <v>115</v>
      </c>
      <c r="B483">
        <v>20601</v>
      </c>
      <c r="C483" t="s">
        <v>316</v>
      </c>
      <c r="D483">
        <v>1</v>
      </c>
      <c r="E483">
        <v>8</v>
      </c>
      <c r="F483">
        <v>38003</v>
      </c>
      <c r="G483">
        <v>35038003</v>
      </c>
      <c r="H483" t="s">
        <v>11014</v>
      </c>
      <c r="I483">
        <v>209</v>
      </c>
      <c r="J483" t="s">
        <v>316</v>
      </c>
      <c r="K483" t="s">
        <v>5890</v>
      </c>
      <c r="L483">
        <v>1</v>
      </c>
      <c r="M483" t="s">
        <v>316</v>
      </c>
      <c r="N483">
        <v>17060326</v>
      </c>
      <c r="O483" t="s">
        <v>92</v>
      </c>
      <c r="P483" t="s">
        <v>11015</v>
      </c>
      <c r="Q483" t="s">
        <v>11016</v>
      </c>
      <c r="R483">
        <v>14</v>
      </c>
      <c r="S483">
        <v>32226258</v>
      </c>
      <c r="U483" t="s">
        <v>11017</v>
      </c>
      <c r="V483">
        <v>1</v>
      </c>
      <c r="W483" s="2">
        <v>0</v>
      </c>
      <c r="X483" s="2">
        <v>0</v>
      </c>
      <c r="Y483" s="2">
        <v>39</v>
      </c>
      <c r="Z483" s="2">
        <v>27</v>
      </c>
      <c r="AA483" s="2">
        <v>46</v>
      </c>
      <c r="AB483" s="2">
        <v>46</v>
      </c>
      <c r="AC483" s="2">
        <v>37</v>
      </c>
      <c r="AD483" s="2">
        <v>41</v>
      </c>
      <c r="AE483" s="2">
        <v>41</v>
      </c>
      <c r="AF483" s="2">
        <v>36</v>
      </c>
      <c r="AG483" s="2">
        <v>21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2</v>
      </c>
      <c r="BH483" s="2">
        <v>2</v>
      </c>
      <c r="BI483" s="2">
        <v>2</v>
      </c>
      <c r="BJ483" s="2">
        <v>2</v>
      </c>
      <c r="BK483" s="2">
        <v>3</v>
      </c>
      <c r="BL483" s="2">
        <v>2</v>
      </c>
      <c r="BM483" s="2">
        <v>2</v>
      </c>
      <c r="BN483" s="2">
        <v>3</v>
      </c>
      <c r="BO483" s="2">
        <v>1</v>
      </c>
      <c r="BP483" s="2">
        <v>0</v>
      </c>
      <c r="BQ483" s="2">
        <v>0</v>
      </c>
      <c r="BR483" s="2">
        <v>0</v>
      </c>
      <c r="BS483" s="2">
        <v>0</v>
      </c>
      <c r="BT483" s="2">
        <v>0</v>
      </c>
      <c r="BU483" s="2">
        <v>0</v>
      </c>
      <c r="BV483" s="2">
        <v>0</v>
      </c>
      <c r="BW483" s="2">
        <v>0</v>
      </c>
      <c r="BX483" s="2">
        <v>0</v>
      </c>
      <c r="BY483" s="2">
        <v>0</v>
      </c>
      <c r="BZ483" s="2">
        <v>0</v>
      </c>
      <c r="CA483" s="2">
        <v>0</v>
      </c>
      <c r="CB483" s="2">
        <v>0</v>
      </c>
      <c r="CC483" s="2">
        <v>0</v>
      </c>
      <c r="CD483" s="2">
        <v>0</v>
      </c>
      <c r="CE483" s="2">
        <v>0</v>
      </c>
      <c r="CF483" s="2">
        <v>0</v>
      </c>
      <c r="CG483" s="2">
        <v>0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</row>
    <row r="484" spans="1:90" x14ac:dyDescent="0.25">
      <c r="A484" t="s">
        <v>115</v>
      </c>
      <c r="B484">
        <v>20601</v>
      </c>
      <c r="C484" t="s">
        <v>316</v>
      </c>
      <c r="D484">
        <v>1</v>
      </c>
      <c r="E484">
        <v>8</v>
      </c>
      <c r="F484">
        <v>25987</v>
      </c>
      <c r="G484">
        <v>35025987</v>
      </c>
      <c r="H484" t="s">
        <v>8160</v>
      </c>
      <c r="I484">
        <v>156</v>
      </c>
      <c r="J484" t="s">
        <v>1445</v>
      </c>
      <c r="K484" t="s">
        <v>91</v>
      </c>
      <c r="L484">
        <v>1</v>
      </c>
      <c r="M484" t="s">
        <v>1445</v>
      </c>
      <c r="N484">
        <v>17120000</v>
      </c>
      <c r="O484" t="s">
        <v>102</v>
      </c>
      <c r="P484" t="s">
        <v>8161</v>
      </c>
      <c r="Q484">
        <v>400</v>
      </c>
      <c r="R484">
        <v>14</v>
      </c>
      <c r="S484">
        <v>32621277</v>
      </c>
      <c r="T484">
        <v>32622662</v>
      </c>
      <c r="U484" t="s">
        <v>8162</v>
      </c>
      <c r="V484">
        <v>1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54</v>
      </c>
      <c r="AE484" s="2">
        <v>49</v>
      </c>
      <c r="AF484" s="2">
        <v>63</v>
      </c>
      <c r="AG484" s="2">
        <v>53</v>
      </c>
      <c r="AH484" s="2">
        <v>78</v>
      </c>
      <c r="AI484" s="2">
        <v>71</v>
      </c>
      <c r="AJ484" s="2">
        <v>46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103</v>
      </c>
      <c r="AS484" s="2">
        <v>0</v>
      </c>
      <c r="AT484" s="2">
        <v>0</v>
      </c>
      <c r="AU484" s="2">
        <v>135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0</v>
      </c>
      <c r="BL484" s="2">
        <v>4</v>
      </c>
      <c r="BM484" s="2">
        <v>3</v>
      </c>
      <c r="BN484" s="2">
        <v>4</v>
      </c>
      <c r="BO484" s="2">
        <v>2</v>
      </c>
      <c r="BP484" s="2">
        <v>6</v>
      </c>
      <c r="BQ484" s="2">
        <v>4</v>
      </c>
      <c r="BR484" s="2">
        <v>3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7</v>
      </c>
      <c r="CA484" s="2">
        <v>0</v>
      </c>
      <c r="CB484" s="2">
        <v>0</v>
      </c>
      <c r="CC484" s="2">
        <v>5</v>
      </c>
      <c r="CD484" s="2">
        <v>0</v>
      </c>
      <c r="CE484" s="2">
        <v>0</v>
      </c>
      <c r="CF484" s="2">
        <v>0</v>
      </c>
      <c r="CG484" s="2">
        <v>0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</row>
    <row r="485" spans="1:90" x14ac:dyDescent="0.25">
      <c r="A485" t="s">
        <v>115</v>
      </c>
      <c r="B485">
        <v>20601</v>
      </c>
      <c r="C485" t="s">
        <v>316</v>
      </c>
      <c r="D485">
        <v>1</v>
      </c>
      <c r="E485">
        <v>8</v>
      </c>
      <c r="F485">
        <v>26037</v>
      </c>
      <c r="G485">
        <v>35026037</v>
      </c>
      <c r="H485" t="s">
        <v>4608</v>
      </c>
      <c r="I485">
        <v>156</v>
      </c>
      <c r="J485" t="s">
        <v>1445</v>
      </c>
      <c r="K485" t="s">
        <v>3907</v>
      </c>
      <c r="L485">
        <v>1</v>
      </c>
      <c r="M485" t="s">
        <v>1445</v>
      </c>
      <c r="N485">
        <v>17120000</v>
      </c>
      <c r="O485" t="s">
        <v>102</v>
      </c>
      <c r="P485" t="s">
        <v>4609</v>
      </c>
      <c r="Q485">
        <v>90</v>
      </c>
      <c r="R485">
        <v>14</v>
      </c>
      <c r="S485">
        <v>32621185</v>
      </c>
      <c r="U485" t="s">
        <v>4610</v>
      </c>
      <c r="V485">
        <v>1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72</v>
      </c>
      <c r="AE485" s="2">
        <v>90</v>
      </c>
      <c r="AF485" s="2">
        <v>97</v>
      </c>
      <c r="AG485" s="2">
        <v>73</v>
      </c>
      <c r="AH485" s="2">
        <v>98</v>
      </c>
      <c r="AI485" s="2">
        <v>117</v>
      </c>
      <c r="AJ485" s="2">
        <v>103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91</v>
      </c>
      <c r="BD485" s="2">
        <v>0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0</v>
      </c>
      <c r="BL485" s="2">
        <v>4</v>
      </c>
      <c r="BM485" s="2">
        <v>4</v>
      </c>
      <c r="BN485" s="2">
        <v>4</v>
      </c>
      <c r="BO485" s="2">
        <v>3</v>
      </c>
      <c r="BP485" s="2">
        <v>4</v>
      </c>
      <c r="BQ485" s="2">
        <v>4</v>
      </c>
      <c r="BR485" s="2">
        <v>4</v>
      </c>
      <c r="BS485" s="2">
        <v>0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0</v>
      </c>
      <c r="CA485" s="2">
        <v>0</v>
      </c>
      <c r="CB485" s="2">
        <v>0</v>
      </c>
      <c r="CC485" s="2">
        <v>0</v>
      </c>
      <c r="CD485" s="2">
        <v>0</v>
      </c>
      <c r="CE485" s="2">
        <v>0</v>
      </c>
      <c r="CF485" s="2">
        <v>0</v>
      </c>
      <c r="CG485" s="2">
        <v>0</v>
      </c>
      <c r="CH485" s="2">
        <v>0</v>
      </c>
      <c r="CI485" s="2">
        <v>0</v>
      </c>
      <c r="CJ485" s="2">
        <v>0</v>
      </c>
      <c r="CK485" s="2">
        <v>3</v>
      </c>
      <c r="CL485" s="2">
        <v>0</v>
      </c>
    </row>
    <row r="486" spans="1:90" x14ac:dyDescent="0.25">
      <c r="A486" t="s">
        <v>115</v>
      </c>
      <c r="B486">
        <v>20601</v>
      </c>
      <c r="C486" t="s">
        <v>316</v>
      </c>
      <c r="D486">
        <v>1</v>
      </c>
      <c r="E486">
        <v>8</v>
      </c>
      <c r="F486">
        <v>49657</v>
      </c>
      <c r="G486">
        <v>35049657</v>
      </c>
      <c r="H486" t="s">
        <v>2667</v>
      </c>
      <c r="I486">
        <v>209</v>
      </c>
      <c r="J486" t="s">
        <v>316</v>
      </c>
      <c r="K486" t="s">
        <v>2668</v>
      </c>
      <c r="L486">
        <v>1</v>
      </c>
      <c r="M486" t="s">
        <v>316</v>
      </c>
      <c r="N486">
        <v>17025500</v>
      </c>
      <c r="O486" t="s">
        <v>92</v>
      </c>
      <c r="P486" t="s">
        <v>2669</v>
      </c>
      <c r="Q486" s="7">
        <v>18264</v>
      </c>
      <c r="R486">
        <v>14</v>
      </c>
      <c r="S486">
        <v>32391381</v>
      </c>
      <c r="T486">
        <v>32395152</v>
      </c>
      <c r="U486" t="s">
        <v>2670</v>
      </c>
      <c r="V486">
        <v>1</v>
      </c>
      <c r="W486" s="2">
        <v>0</v>
      </c>
      <c r="X486" s="2">
        <v>0</v>
      </c>
      <c r="Y486" s="2">
        <v>37</v>
      </c>
      <c r="Z486" s="2">
        <v>45</v>
      </c>
      <c r="AA486" s="2">
        <v>51</v>
      </c>
      <c r="AB486" s="2">
        <v>37</v>
      </c>
      <c r="AC486" s="2">
        <v>40</v>
      </c>
      <c r="AD486" s="2">
        <v>101</v>
      </c>
      <c r="AE486" s="2">
        <v>83</v>
      </c>
      <c r="AF486" s="2">
        <v>78</v>
      </c>
      <c r="AG486" s="2">
        <v>50</v>
      </c>
      <c r="AH486" s="2">
        <v>131</v>
      </c>
      <c r="AI486" s="2">
        <v>136</v>
      </c>
      <c r="AJ486" s="2">
        <v>99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4</v>
      </c>
      <c r="BH486" s="2">
        <v>2</v>
      </c>
      <c r="BI486" s="2">
        <v>3</v>
      </c>
      <c r="BJ486" s="2">
        <v>3</v>
      </c>
      <c r="BK486" s="2">
        <v>2</v>
      </c>
      <c r="BL486" s="2">
        <v>5</v>
      </c>
      <c r="BM486" s="2">
        <v>5</v>
      </c>
      <c r="BN486" s="2">
        <v>4</v>
      </c>
      <c r="BO486" s="2">
        <v>3</v>
      </c>
      <c r="BP486" s="2">
        <v>7</v>
      </c>
      <c r="BQ486" s="2">
        <v>5</v>
      </c>
      <c r="BR486" s="2">
        <v>5</v>
      </c>
      <c r="BS486" s="2">
        <v>0</v>
      </c>
      <c r="BT486" s="2">
        <v>0</v>
      </c>
      <c r="BU486" s="2">
        <v>0</v>
      </c>
      <c r="BV486" s="2">
        <v>0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2">
        <v>0</v>
      </c>
      <c r="CC486" s="2">
        <v>0</v>
      </c>
      <c r="CD486" s="2">
        <v>0</v>
      </c>
      <c r="CE486" s="2">
        <v>0</v>
      </c>
      <c r="CF486" s="2">
        <v>0</v>
      </c>
      <c r="CG486" s="2">
        <v>0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</row>
    <row r="487" spans="1:90" x14ac:dyDescent="0.25">
      <c r="A487" t="s">
        <v>115</v>
      </c>
      <c r="B487">
        <v>20601</v>
      </c>
      <c r="C487" t="s">
        <v>316</v>
      </c>
      <c r="D487">
        <v>1</v>
      </c>
      <c r="E487">
        <v>8</v>
      </c>
      <c r="F487">
        <v>919123</v>
      </c>
      <c r="G487">
        <v>35919123</v>
      </c>
      <c r="H487" t="s">
        <v>18946</v>
      </c>
      <c r="I487">
        <v>209</v>
      </c>
      <c r="J487" t="s">
        <v>316</v>
      </c>
      <c r="K487" t="s">
        <v>5704</v>
      </c>
      <c r="L487">
        <v>1</v>
      </c>
      <c r="M487" t="s">
        <v>316</v>
      </c>
      <c r="N487">
        <v>17022470</v>
      </c>
      <c r="O487" t="s">
        <v>92</v>
      </c>
      <c r="P487" t="s">
        <v>18947</v>
      </c>
      <c r="Q487" t="s">
        <v>1242</v>
      </c>
      <c r="R487">
        <v>14</v>
      </c>
      <c r="S487">
        <v>32392470</v>
      </c>
      <c r="T487">
        <v>32771070</v>
      </c>
      <c r="U487" t="s">
        <v>18948</v>
      </c>
      <c r="V487">
        <v>1</v>
      </c>
      <c r="W487" s="2">
        <v>0</v>
      </c>
      <c r="X487" s="2">
        <v>0</v>
      </c>
      <c r="Y487" s="2">
        <v>52</v>
      </c>
      <c r="Z487" s="2">
        <v>55</v>
      </c>
      <c r="AA487" s="2">
        <v>48</v>
      </c>
      <c r="AB487" s="2">
        <v>40</v>
      </c>
      <c r="AC487" s="2">
        <v>52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7</v>
      </c>
      <c r="BE487" s="2">
        <v>0</v>
      </c>
      <c r="BF487" s="2">
        <v>0</v>
      </c>
      <c r="BG487" s="2">
        <v>4</v>
      </c>
      <c r="BH487" s="2">
        <v>4</v>
      </c>
      <c r="BI487" s="2">
        <v>2</v>
      </c>
      <c r="BJ487" s="2">
        <v>4</v>
      </c>
      <c r="BK487" s="2">
        <v>3</v>
      </c>
      <c r="BL487" s="2">
        <v>0</v>
      </c>
      <c r="BM487" s="2">
        <v>0</v>
      </c>
      <c r="BN487" s="2">
        <v>0</v>
      </c>
      <c r="BO487" s="2">
        <v>0</v>
      </c>
      <c r="BP487" s="2">
        <v>0</v>
      </c>
      <c r="BQ487" s="2">
        <v>0</v>
      </c>
      <c r="BR487" s="2">
        <v>0</v>
      </c>
      <c r="BS487" s="2">
        <v>0</v>
      </c>
      <c r="BT487" s="2">
        <v>0</v>
      </c>
      <c r="BU487" s="2">
        <v>0</v>
      </c>
      <c r="BV487" s="2">
        <v>0</v>
      </c>
      <c r="BW487" s="2">
        <v>0</v>
      </c>
      <c r="BX487" s="2">
        <v>0</v>
      </c>
      <c r="BY487" s="2">
        <v>0</v>
      </c>
      <c r="BZ487" s="2">
        <v>0</v>
      </c>
      <c r="CA487" s="2">
        <v>0</v>
      </c>
      <c r="CB487" s="2">
        <v>0</v>
      </c>
      <c r="CC487" s="2">
        <v>0</v>
      </c>
      <c r="CD487" s="2">
        <v>0</v>
      </c>
      <c r="CE487" s="2">
        <v>0</v>
      </c>
      <c r="CF487" s="2">
        <v>0</v>
      </c>
      <c r="CG487" s="2">
        <v>0</v>
      </c>
      <c r="CH487" s="2">
        <v>0</v>
      </c>
      <c r="CI487" s="2">
        <v>0</v>
      </c>
      <c r="CJ487" s="2">
        <v>0</v>
      </c>
      <c r="CK487" s="2">
        <v>0</v>
      </c>
      <c r="CL487" s="2">
        <v>4</v>
      </c>
    </row>
    <row r="488" spans="1:90" x14ac:dyDescent="0.25">
      <c r="A488" t="s">
        <v>115</v>
      </c>
      <c r="B488">
        <v>20601</v>
      </c>
      <c r="C488" t="s">
        <v>316</v>
      </c>
      <c r="D488">
        <v>1</v>
      </c>
      <c r="E488">
        <v>8</v>
      </c>
      <c r="F488">
        <v>917655</v>
      </c>
      <c r="G488">
        <v>35917655</v>
      </c>
      <c r="H488" t="s">
        <v>6362</v>
      </c>
      <c r="I488">
        <v>209</v>
      </c>
      <c r="J488" t="s">
        <v>316</v>
      </c>
      <c r="K488" t="s">
        <v>6363</v>
      </c>
      <c r="L488">
        <v>1</v>
      </c>
      <c r="M488" t="s">
        <v>316</v>
      </c>
      <c r="N488">
        <v>17035495</v>
      </c>
      <c r="O488" t="s">
        <v>92</v>
      </c>
      <c r="P488" t="s">
        <v>6364</v>
      </c>
      <c r="Q488" s="7">
        <v>43862</v>
      </c>
      <c r="R488">
        <v>14</v>
      </c>
      <c r="S488">
        <v>32034200</v>
      </c>
      <c r="U488" t="s">
        <v>6365</v>
      </c>
      <c r="V488">
        <v>1</v>
      </c>
      <c r="W488" s="2">
        <v>0</v>
      </c>
      <c r="X488" s="2">
        <v>0</v>
      </c>
      <c r="Y488" s="2">
        <v>50</v>
      </c>
      <c r="Z488" s="2">
        <v>32</v>
      </c>
      <c r="AA488" s="2">
        <v>33</v>
      </c>
      <c r="AB488" s="2">
        <v>29</v>
      </c>
      <c r="AC488" s="2">
        <v>33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30</v>
      </c>
      <c r="BD488" s="2">
        <v>4</v>
      </c>
      <c r="BE488" s="2">
        <v>0</v>
      </c>
      <c r="BF488" s="2">
        <v>0</v>
      </c>
      <c r="BG488" s="2">
        <v>2</v>
      </c>
      <c r="BH488" s="2">
        <v>1</v>
      </c>
      <c r="BI488" s="2">
        <v>2</v>
      </c>
      <c r="BJ488" s="2">
        <v>1</v>
      </c>
      <c r="BK488" s="2">
        <v>1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2"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2">
        <v>0</v>
      </c>
      <c r="CC488" s="2">
        <v>0</v>
      </c>
      <c r="CD488" s="2">
        <v>0</v>
      </c>
      <c r="CE488" s="2">
        <v>0</v>
      </c>
      <c r="CF488" s="2">
        <v>0</v>
      </c>
      <c r="CG488" s="2">
        <v>0</v>
      </c>
      <c r="CH488" s="2">
        <v>0</v>
      </c>
      <c r="CI488" s="2">
        <v>0</v>
      </c>
      <c r="CJ488" s="2">
        <v>0</v>
      </c>
      <c r="CK488" s="2">
        <v>2</v>
      </c>
      <c r="CL488" s="2">
        <v>2</v>
      </c>
    </row>
    <row r="489" spans="1:90" x14ac:dyDescent="0.25">
      <c r="A489" t="s">
        <v>115</v>
      </c>
      <c r="B489">
        <v>20601</v>
      </c>
      <c r="C489" t="s">
        <v>316</v>
      </c>
      <c r="D489">
        <v>1</v>
      </c>
      <c r="E489">
        <v>8</v>
      </c>
      <c r="F489">
        <v>25513</v>
      </c>
      <c r="G489">
        <v>35025513</v>
      </c>
      <c r="H489" t="s">
        <v>9764</v>
      </c>
      <c r="I489">
        <v>209</v>
      </c>
      <c r="J489" t="s">
        <v>316</v>
      </c>
      <c r="K489" t="s">
        <v>1389</v>
      </c>
      <c r="L489">
        <v>1</v>
      </c>
      <c r="M489" t="s">
        <v>316</v>
      </c>
      <c r="N489">
        <v>17030430</v>
      </c>
      <c r="O489" t="s">
        <v>92</v>
      </c>
      <c r="P489" t="s">
        <v>9765</v>
      </c>
      <c r="Q489" s="7">
        <v>18660</v>
      </c>
      <c r="R489">
        <v>14</v>
      </c>
      <c r="S489">
        <v>32032706</v>
      </c>
      <c r="T489">
        <v>32812522</v>
      </c>
      <c r="U489" t="s">
        <v>9766</v>
      </c>
      <c r="V489">
        <v>1</v>
      </c>
      <c r="W489" s="2">
        <v>0</v>
      </c>
      <c r="X489" s="2">
        <v>0</v>
      </c>
      <c r="Y489" s="2">
        <v>99</v>
      </c>
      <c r="Z489" s="2">
        <v>76</v>
      </c>
      <c r="AA489" s="2">
        <v>69</v>
      </c>
      <c r="AB489" s="2">
        <v>84</v>
      </c>
      <c r="AC489" s="2">
        <v>71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13</v>
      </c>
      <c r="BE489" s="2">
        <v>0</v>
      </c>
      <c r="BF489" s="2">
        <v>0</v>
      </c>
      <c r="BG489" s="2">
        <v>5</v>
      </c>
      <c r="BH489" s="2">
        <v>3</v>
      </c>
      <c r="BI489" s="2">
        <v>4</v>
      </c>
      <c r="BJ489" s="2">
        <v>4</v>
      </c>
      <c r="BK489" s="2">
        <v>5</v>
      </c>
      <c r="BL489" s="2">
        <v>0</v>
      </c>
      <c r="BM489" s="2">
        <v>0</v>
      </c>
      <c r="BN489" s="2">
        <v>0</v>
      </c>
      <c r="BO489" s="2">
        <v>0</v>
      </c>
      <c r="BP489" s="2">
        <v>0</v>
      </c>
      <c r="BQ489" s="2"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>
        <v>0</v>
      </c>
      <c r="CB489" s="2">
        <v>0</v>
      </c>
      <c r="CC489" s="2">
        <v>0</v>
      </c>
      <c r="CD489" s="2">
        <v>0</v>
      </c>
      <c r="CE489" s="2">
        <v>0</v>
      </c>
      <c r="CF489" s="2">
        <v>0</v>
      </c>
      <c r="CG489" s="2">
        <v>0</v>
      </c>
      <c r="CH489" s="2">
        <v>0</v>
      </c>
      <c r="CI489" s="2">
        <v>0</v>
      </c>
      <c r="CJ489" s="2">
        <v>0</v>
      </c>
      <c r="CK489" s="2">
        <v>0</v>
      </c>
      <c r="CL489" s="2">
        <v>3</v>
      </c>
    </row>
    <row r="490" spans="1:90" x14ac:dyDescent="0.25">
      <c r="A490" t="s">
        <v>115</v>
      </c>
      <c r="B490">
        <v>20601</v>
      </c>
      <c r="C490" t="s">
        <v>316</v>
      </c>
      <c r="D490">
        <v>1</v>
      </c>
      <c r="E490">
        <v>8</v>
      </c>
      <c r="F490">
        <v>25562</v>
      </c>
      <c r="G490">
        <v>35025562</v>
      </c>
      <c r="H490" t="s">
        <v>3663</v>
      </c>
      <c r="I490">
        <v>209</v>
      </c>
      <c r="J490" t="s">
        <v>316</v>
      </c>
      <c r="K490" t="s">
        <v>3158</v>
      </c>
      <c r="L490">
        <v>1</v>
      </c>
      <c r="M490" t="s">
        <v>316</v>
      </c>
      <c r="N490">
        <v>17020393</v>
      </c>
      <c r="O490" t="s">
        <v>162</v>
      </c>
      <c r="P490" t="s">
        <v>3664</v>
      </c>
      <c r="Q490" s="8">
        <v>43252</v>
      </c>
      <c r="R490">
        <v>14</v>
      </c>
      <c r="S490">
        <v>32390327</v>
      </c>
      <c r="T490">
        <v>32395353</v>
      </c>
      <c r="U490" t="s">
        <v>3665</v>
      </c>
      <c r="V490">
        <v>1</v>
      </c>
      <c r="W490" s="2">
        <v>0</v>
      </c>
      <c r="X490" s="2">
        <v>0</v>
      </c>
      <c r="Y490" s="2">
        <v>38</v>
      </c>
      <c r="Z490" s="2">
        <v>33</v>
      </c>
      <c r="AA490" s="2">
        <v>45</v>
      </c>
      <c r="AB490" s="2">
        <v>34</v>
      </c>
      <c r="AC490" s="2">
        <v>42</v>
      </c>
      <c r="AD490" s="2">
        <v>65</v>
      </c>
      <c r="AE490" s="2">
        <v>70</v>
      </c>
      <c r="AF490" s="2">
        <v>72</v>
      </c>
      <c r="AG490" s="2">
        <v>59</v>
      </c>
      <c r="AH490" s="2">
        <v>114</v>
      </c>
      <c r="AI490" s="2">
        <v>114</v>
      </c>
      <c r="AJ490" s="2">
        <v>64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2</v>
      </c>
      <c r="BH490" s="2">
        <v>2</v>
      </c>
      <c r="BI490" s="2">
        <v>2</v>
      </c>
      <c r="BJ490" s="2">
        <v>2</v>
      </c>
      <c r="BK490" s="2">
        <v>2</v>
      </c>
      <c r="BL490" s="2">
        <v>3</v>
      </c>
      <c r="BM490" s="2">
        <v>3</v>
      </c>
      <c r="BN490" s="2">
        <v>3</v>
      </c>
      <c r="BO490" s="2">
        <v>3</v>
      </c>
      <c r="BP490" s="2">
        <v>5</v>
      </c>
      <c r="BQ490" s="2">
        <v>5</v>
      </c>
      <c r="BR490" s="2">
        <v>2</v>
      </c>
      <c r="BS490" s="2">
        <v>0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>
        <v>0</v>
      </c>
      <c r="CB490" s="2">
        <v>0</v>
      </c>
      <c r="CC490" s="2">
        <v>0</v>
      </c>
      <c r="CD490" s="2">
        <v>0</v>
      </c>
      <c r="CE490" s="2">
        <v>0</v>
      </c>
      <c r="CF490" s="2">
        <v>0</v>
      </c>
      <c r="CG490" s="2">
        <v>0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</row>
    <row r="491" spans="1:90" x14ac:dyDescent="0.25">
      <c r="A491" t="s">
        <v>115</v>
      </c>
      <c r="B491">
        <v>20601</v>
      </c>
      <c r="C491" t="s">
        <v>316</v>
      </c>
      <c r="D491">
        <v>1</v>
      </c>
      <c r="E491">
        <v>8</v>
      </c>
      <c r="F491">
        <v>25197</v>
      </c>
      <c r="G491">
        <v>35025197</v>
      </c>
      <c r="H491" t="s">
        <v>16287</v>
      </c>
      <c r="I491">
        <v>339</v>
      </c>
      <c r="J491" t="s">
        <v>2851</v>
      </c>
      <c r="K491" t="s">
        <v>91</v>
      </c>
      <c r="L491">
        <v>1</v>
      </c>
      <c r="M491" t="s">
        <v>2851</v>
      </c>
      <c r="N491">
        <v>17180000</v>
      </c>
      <c r="P491" t="s">
        <v>16288</v>
      </c>
      <c r="Q491">
        <v>1</v>
      </c>
      <c r="R491">
        <v>14</v>
      </c>
      <c r="S491">
        <v>32941385</v>
      </c>
      <c r="U491" t="s">
        <v>16289</v>
      </c>
      <c r="V491">
        <v>1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21</v>
      </c>
      <c r="AH491" s="2">
        <v>110</v>
      </c>
      <c r="AI491" s="2">
        <v>120</v>
      </c>
      <c r="AJ491" s="2">
        <v>117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K491" s="2">
        <v>0</v>
      </c>
      <c r="BL491" s="2">
        <v>0</v>
      </c>
      <c r="BM491" s="2">
        <v>0</v>
      </c>
      <c r="BN491" s="2">
        <v>0</v>
      </c>
      <c r="BO491" s="2">
        <v>1</v>
      </c>
      <c r="BP491" s="2">
        <v>5</v>
      </c>
      <c r="BQ491" s="2">
        <v>4</v>
      </c>
      <c r="BR491" s="2">
        <v>4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0</v>
      </c>
      <c r="BY491" s="2">
        <v>0</v>
      </c>
      <c r="BZ491" s="2">
        <v>0</v>
      </c>
      <c r="CA491" s="2">
        <v>0</v>
      </c>
      <c r="CB491" s="2">
        <v>0</v>
      </c>
      <c r="CC491" s="2">
        <v>0</v>
      </c>
      <c r="CD491" s="2">
        <v>0</v>
      </c>
      <c r="CE491" s="2">
        <v>0</v>
      </c>
      <c r="CF491" s="2">
        <v>0</v>
      </c>
      <c r="CG491" s="2">
        <v>0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</row>
    <row r="492" spans="1:90" x14ac:dyDescent="0.25">
      <c r="A492" t="s">
        <v>115</v>
      </c>
      <c r="B492">
        <v>20601</v>
      </c>
      <c r="C492" t="s">
        <v>316</v>
      </c>
      <c r="D492">
        <v>1</v>
      </c>
      <c r="E492">
        <v>8</v>
      </c>
      <c r="F492">
        <v>25525</v>
      </c>
      <c r="G492">
        <v>35025525</v>
      </c>
      <c r="H492" t="s">
        <v>13436</v>
      </c>
      <c r="I492">
        <v>209</v>
      </c>
      <c r="J492" t="s">
        <v>316</v>
      </c>
      <c r="K492" t="s">
        <v>5890</v>
      </c>
      <c r="L492">
        <v>1</v>
      </c>
      <c r="M492" t="s">
        <v>316</v>
      </c>
      <c r="N492">
        <v>17060454</v>
      </c>
      <c r="O492" t="s">
        <v>92</v>
      </c>
      <c r="P492" t="s">
        <v>797</v>
      </c>
      <c r="Q492" s="7">
        <v>14946</v>
      </c>
      <c r="R492">
        <v>14</v>
      </c>
      <c r="S492">
        <v>32121517</v>
      </c>
      <c r="T492">
        <v>32226212</v>
      </c>
      <c r="U492" t="s">
        <v>13437</v>
      </c>
      <c r="V492">
        <v>1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70</v>
      </c>
      <c r="AE492" s="2">
        <v>71</v>
      </c>
      <c r="AF492" s="2">
        <v>70</v>
      </c>
      <c r="AG492" s="2">
        <v>61</v>
      </c>
      <c r="AH492" s="2">
        <v>80</v>
      </c>
      <c r="AI492" s="2">
        <v>80</v>
      </c>
      <c r="AJ492" s="2">
        <v>61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2</v>
      </c>
      <c r="BE492" s="2">
        <v>0</v>
      </c>
      <c r="BF492" s="2">
        <v>0</v>
      </c>
      <c r="BG492" s="2">
        <v>0</v>
      </c>
      <c r="BH492" s="2">
        <v>0</v>
      </c>
      <c r="BI492" s="2">
        <v>0</v>
      </c>
      <c r="BJ492" s="2">
        <v>0</v>
      </c>
      <c r="BK492" s="2">
        <v>0</v>
      </c>
      <c r="BL492" s="2">
        <v>2</v>
      </c>
      <c r="BM492" s="2">
        <v>2</v>
      </c>
      <c r="BN492" s="2">
        <v>2</v>
      </c>
      <c r="BO492" s="2">
        <v>4</v>
      </c>
      <c r="BP492" s="2">
        <v>2</v>
      </c>
      <c r="BQ492" s="2">
        <v>2</v>
      </c>
      <c r="BR492" s="2">
        <v>2</v>
      </c>
      <c r="BS492" s="2">
        <v>0</v>
      </c>
      <c r="BT492" s="2">
        <v>0</v>
      </c>
      <c r="BU492" s="2">
        <v>0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>
        <v>0</v>
      </c>
      <c r="CB492" s="2">
        <v>0</v>
      </c>
      <c r="CC492" s="2">
        <v>0</v>
      </c>
      <c r="CD492" s="2">
        <v>0</v>
      </c>
      <c r="CE492" s="2">
        <v>0</v>
      </c>
      <c r="CF492" s="2">
        <v>0</v>
      </c>
      <c r="CG492" s="2">
        <v>0</v>
      </c>
      <c r="CH492" s="2">
        <v>0</v>
      </c>
      <c r="CI492" s="2">
        <v>0</v>
      </c>
      <c r="CJ492" s="2">
        <v>0</v>
      </c>
      <c r="CK492" s="2">
        <v>0</v>
      </c>
      <c r="CL492" s="2">
        <v>1</v>
      </c>
    </row>
    <row r="493" spans="1:90" x14ac:dyDescent="0.25">
      <c r="A493" t="s">
        <v>115</v>
      </c>
      <c r="B493">
        <v>20601</v>
      </c>
      <c r="C493" t="s">
        <v>316</v>
      </c>
      <c r="D493">
        <v>1</v>
      </c>
      <c r="E493">
        <v>8</v>
      </c>
      <c r="F493">
        <v>44064</v>
      </c>
      <c r="G493">
        <v>35044064</v>
      </c>
      <c r="H493" t="s">
        <v>17519</v>
      </c>
      <c r="I493">
        <v>209</v>
      </c>
      <c r="J493" t="s">
        <v>316</v>
      </c>
      <c r="K493" t="s">
        <v>2549</v>
      </c>
      <c r="L493">
        <v>1</v>
      </c>
      <c r="M493" t="s">
        <v>316</v>
      </c>
      <c r="N493">
        <v>17033450</v>
      </c>
      <c r="O493" t="s">
        <v>92</v>
      </c>
      <c r="P493" t="s">
        <v>16992</v>
      </c>
      <c r="Q493" s="7">
        <v>14946</v>
      </c>
      <c r="R493">
        <v>14</v>
      </c>
      <c r="S493">
        <v>32031616</v>
      </c>
      <c r="U493" t="s">
        <v>17520</v>
      </c>
      <c r="V493">
        <v>1</v>
      </c>
      <c r="W493" s="2">
        <v>0</v>
      </c>
      <c r="X493" s="2">
        <v>0</v>
      </c>
      <c r="Y493" s="2">
        <v>90</v>
      </c>
      <c r="Z493" s="2">
        <v>57</v>
      </c>
      <c r="AA493" s="2">
        <v>85</v>
      </c>
      <c r="AB493" s="2">
        <v>69</v>
      </c>
      <c r="AC493" s="2">
        <v>81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4</v>
      </c>
      <c r="BH493" s="2">
        <v>3</v>
      </c>
      <c r="BI493" s="2">
        <v>4</v>
      </c>
      <c r="BJ493" s="2">
        <v>3</v>
      </c>
      <c r="BK493" s="2">
        <v>4</v>
      </c>
      <c r="BL493" s="2">
        <v>0</v>
      </c>
      <c r="BM493" s="2">
        <v>0</v>
      </c>
      <c r="BN493" s="2">
        <v>0</v>
      </c>
      <c r="BO493" s="2">
        <v>0</v>
      </c>
      <c r="BP493" s="2">
        <v>0</v>
      </c>
      <c r="BQ493" s="2">
        <v>0</v>
      </c>
      <c r="BR493" s="2">
        <v>0</v>
      </c>
      <c r="BS493" s="2">
        <v>0</v>
      </c>
      <c r="BT493" s="2">
        <v>0</v>
      </c>
      <c r="BU493" s="2">
        <v>0</v>
      </c>
      <c r="BV493" s="2">
        <v>0</v>
      </c>
      <c r="BW493" s="2">
        <v>0</v>
      </c>
      <c r="BX493" s="2">
        <v>0</v>
      </c>
      <c r="BY493" s="2">
        <v>0</v>
      </c>
      <c r="BZ493" s="2">
        <v>0</v>
      </c>
      <c r="CA493" s="2">
        <v>0</v>
      </c>
      <c r="CB493" s="2">
        <v>0</v>
      </c>
      <c r="CC493" s="2">
        <v>0</v>
      </c>
      <c r="CD493" s="2">
        <v>0</v>
      </c>
      <c r="CE493" s="2">
        <v>0</v>
      </c>
      <c r="CF493" s="2">
        <v>0</v>
      </c>
      <c r="CG493" s="2">
        <v>0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</row>
    <row r="494" spans="1:90" x14ac:dyDescent="0.25">
      <c r="A494" t="s">
        <v>115</v>
      </c>
      <c r="B494">
        <v>20601</v>
      </c>
      <c r="C494" t="s">
        <v>316</v>
      </c>
      <c r="D494">
        <v>1</v>
      </c>
      <c r="E494">
        <v>8</v>
      </c>
      <c r="F494">
        <v>25318</v>
      </c>
      <c r="G494">
        <v>35025318</v>
      </c>
      <c r="H494" t="s">
        <v>4883</v>
      </c>
      <c r="I494">
        <v>209</v>
      </c>
      <c r="J494" t="s">
        <v>316</v>
      </c>
      <c r="K494" t="s">
        <v>4884</v>
      </c>
      <c r="L494">
        <v>1</v>
      </c>
      <c r="M494" t="s">
        <v>316</v>
      </c>
      <c r="N494">
        <v>17052330</v>
      </c>
      <c r="O494" t="s">
        <v>92</v>
      </c>
      <c r="P494" t="s">
        <v>4885</v>
      </c>
      <c r="Q494" s="8">
        <v>43381</v>
      </c>
      <c r="R494">
        <v>14</v>
      </c>
      <c r="S494">
        <v>32242897</v>
      </c>
      <c r="T494">
        <v>32349551</v>
      </c>
      <c r="U494" t="s">
        <v>4886</v>
      </c>
      <c r="V494">
        <v>1</v>
      </c>
      <c r="W494" s="2">
        <v>0</v>
      </c>
      <c r="X494" s="2">
        <v>0</v>
      </c>
      <c r="Y494" s="2">
        <v>41</v>
      </c>
      <c r="Z494" s="2">
        <v>48</v>
      </c>
      <c r="AA494" s="2">
        <v>34</v>
      </c>
      <c r="AB494" s="2">
        <v>38</v>
      </c>
      <c r="AC494" s="2">
        <v>40</v>
      </c>
      <c r="AD494" s="2">
        <v>124</v>
      </c>
      <c r="AE494" s="2">
        <v>154</v>
      </c>
      <c r="AF494" s="2">
        <v>133</v>
      </c>
      <c r="AG494" s="2">
        <v>92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20</v>
      </c>
      <c r="BD494" s="2">
        <v>19</v>
      </c>
      <c r="BE494" s="2">
        <v>0</v>
      </c>
      <c r="BF494" s="2">
        <v>0</v>
      </c>
      <c r="BG494" s="2">
        <v>3</v>
      </c>
      <c r="BH494" s="2">
        <v>2</v>
      </c>
      <c r="BI494" s="2">
        <v>2</v>
      </c>
      <c r="BJ494" s="2">
        <v>3</v>
      </c>
      <c r="BK494" s="2">
        <v>3</v>
      </c>
      <c r="BL494" s="2">
        <v>7</v>
      </c>
      <c r="BM494" s="2">
        <v>9</v>
      </c>
      <c r="BN494" s="2">
        <v>6</v>
      </c>
      <c r="BO494" s="2">
        <v>6</v>
      </c>
      <c r="BP494" s="2">
        <v>0</v>
      </c>
      <c r="BQ494" s="2">
        <v>0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>
        <v>0</v>
      </c>
      <c r="CB494" s="2">
        <v>0</v>
      </c>
      <c r="CC494" s="2">
        <v>0</v>
      </c>
      <c r="CD494" s="2">
        <v>0</v>
      </c>
      <c r="CE494" s="2">
        <v>0</v>
      </c>
      <c r="CF494" s="2">
        <v>0</v>
      </c>
      <c r="CG494" s="2">
        <v>0</v>
      </c>
      <c r="CH494" s="2">
        <v>0</v>
      </c>
      <c r="CI494" s="2">
        <v>0</v>
      </c>
      <c r="CJ494" s="2">
        <v>0</v>
      </c>
      <c r="CK494" s="2">
        <v>1</v>
      </c>
      <c r="CL494" s="2">
        <v>4</v>
      </c>
    </row>
    <row r="495" spans="1:90" x14ac:dyDescent="0.25">
      <c r="A495" t="s">
        <v>115</v>
      </c>
      <c r="B495">
        <v>20601</v>
      </c>
      <c r="C495" t="s">
        <v>316</v>
      </c>
      <c r="D495">
        <v>1</v>
      </c>
      <c r="E495">
        <v>8</v>
      </c>
      <c r="F495">
        <v>25902</v>
      </c>
      <c r="G495">
        <v>35025902</v>
      </c>
      <c r="H495" t="s">
        <v>13290</v>
      </c>
      <c r="I495">
        <v>416</v>
      </c>
      <c r="J495" t="s">
        <v>657</v>
      </c>
      <c r="K495" t="s">
        <v>423</v>
      </c>
      <c r="L495">
        <v>1</v>
      </c>
      <c r="M495" t="s">
        <v>657</v>
      </c>
      <c r="N495">
        <v>18680490</v>
      </c>
      <c r="O495" t="s">
        <v>92</v>
      </c>
      <c r="P495" t="s">
        <v>2373</v>
      </c>
      <c r="Q495">
        <v>183</v>
      </c>
      <c r="R495">
        <v>14</v>
      </c>
      <c r="S495">
        <v>32631010</v>
      </c>
      <c r="T495">
        <v>32644446</v>
      </c>
      <c r="U495" t="s">
        <v>13291</v>
      </c>
      <c r="V495">
        <v>1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57</v>
      </c>
      <c r="AE495" s="2">
        <v>66</v>
      </c>
      <c r="AF495" s="2">
        <v>64</v>
      </c>
      <c r="AG495" s="2">
        <v>53</v>
      </c>
      <c r="AH495" s="2">
        <v>60</v>
      </c>
      <c r="AI495" s="2">
        <v>71</v>
      </c>
      <c r="AJ495" s="2">
        <v>27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20</v>
      </c>
      <c r="BD495" s="2">
        <v>0</v>
      </c>
      <c r="BE495" s="2">
        <v>0</v>
      </c>
      <c r="BF495" s="2">
        <v>0</v>
      </c>
      <c r="BG495" s="2">
        <v>0</v>
      </c>
      <c r="BH495" s="2">
        <v>0</v>
      </c>
      <c r="BI495" s="2">
        <v>0</v>
      </c>
      <c r="BJ495" s="2">
        <v>0</v>
      </c>
      <c r="BK495" s="2">
        <v>0</v>
      </c>
      <c r="BL495" s="2">
        <v>3</v>
      </c>
      <c r="BM495" s="2">
        <v>4</v>
      </c>
      <c r="BN495" s="2">
        <v>3</v>
      </c>
      <c r="BO495" s="2">
        <v>2</v>
      </c>
      <c r="BP495" s="2">
        <v>2</v>
      </c>
      <c r="BQ495" s="2">
        <v>2</v>
      </c>
      <c r="BR495" s="2">
        <v>1</v>
      </c>
      <c r="BS495" s="2">
        <v>0</v>
      </c>
      <c r="BT495" s="2">
        <v>0</v>
      </c>
      <c r="BU495" s="2">
        <v>0</v>
      </c>
      <c r="BV495" s="2">
        <v>0</v>
      </c>
      <c r="BW495" s="2">
        <v>0</v>
      </c>
      <c r="BX495" s="2">
        <v>0</v>
      </c>
      <c r="BY495" s="2">
        <v>0</v>
      </c>
      <c r="BZ495" s="2">
        <v>0</v>
      </c>
      <c r="CA495" s="2">
        <v>0</v>
      </c>
      <c r="CB495" s="2">
        <v>0</v>
      </c>
      <c r="CC495" s="2">
        <v>0</v>
      </c>
      <c r="CD495" s="2">
        <v>0</v>
      </c>
      <c r="CE495" s="2">
        <v>0</v>
      </c>
      <c r="CF495" s="2">
        <v>0</v>
      </c>
      <c r="CG495" s="2">
        <v>0</v>
      </c>
      <c r="CH495" s="2">
        <v>0</v>
      </c>
      <c r="CI495" s="2">
        <v>0</v>
      </c>
      <c r="CJ495" s="2">
        <v>0</v>
      </c>
      <c r="CK495" s="2">
        <v>1</v>
      </c>
      <c r="CL495" s="2">
        <v>0</v>
      </c>
    </row>
    <row r="496" spans="1:90" x14ac:dyDescent="0.25">
      <c r="A496" t="s">
        <v>115</v>
      </c>
      <c r="B496">
        <v>20601</v>
      </c>
      <c r="C496" t="s">
        <v>316</v>
      </c>
      <c r="D496">
        <v>1</v>
      </c>
      <c r="E496">
        <v>8</v>
      </c>
      <c r="F496">
        <v>25434</v>
      </c>
      <c r="G496">
        <v>35025434</v>
      </c>
      <c r="H496" t="s">
        <v>15715</v>
      </c>
      <c r="I496">
        <v>209</v>
      </c>
      <c r="J496" t="s">
        <v>316</v>
      </c>
      <c r="K496" t="s">
        <v>804</v>
      </c>
      <c r="L496">
        <v>1</v>
      </c>
      <c r="M496" t="s">
        <v>316</v>
      </c>
      <c r="N496">
        <v>17017332</v>
      </c>
      <c r="O496" t="s">
        <v>92</v>
      </c>
      <c r="P496" t="s">
        <v>10664</v>
      </c>
      <c r="Q496" t="s">
        <v>15716</v>
      </c>
      <c r="R496">
        <v>14</v>
      </c>
      <c r="S496">
        <v>32239575</v>
      </c>
      <c r="T496">
        <v>32340801</v>
      </c>
      <c r="U496" t="s">
        <v>15717</v>
      </c>
      <c r="V496">
        <v>1</v>
      </c>
      <c r="W496" s="2">
        <v>0</v>
      </c>
      <c r="X496" s="2">
        <v>0</v>
      </c>
      <c r="Y496" s="2">
        <v>73</v>
      </c>
      <c r="Z496" s="2">
        <v>55</v>
      </c>
      <c r="AA496" s="2">
        <v>70</v>
      </c>
      <c r="AB496" s="2">
        <v>74</v>
      </c>
      <c r="AC496" s="2">
        <v>90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12</v>
      </c>
      <c r="BE496" s="2">
        <v>0</v>
      </c>
      <c r="BF496" s="2">
        <v>0</v>
      </c>
      <c r="BG496" s="2">
        <v>4</v>
      </c>
      <c r="BH496" s="2">
        <v>2</v>
      </c>
      <c r="BI496" s="2">
        <v>5</v>
      </c>
      <c r="BJ496" s="2">
        <v>4</v>
      </c>
      <c r="BK496" s="2">
        <v>6</v>
      </c>
      <c r="BL496" s="2">
        <v>0</v>
      </c>
      <c r="BM496" s="2">
        <v>0</v>
      </c>
      <c r="BN496" s="2">
        <v>0</v>
      </c>
      <c r="BO496" s="2">
        <v>0</v>
      </c>
      <c r="BP496" s="2">
        <v>0</v>
      </c>
      <c r="BQ496" s="2">
        <v>0</v>
      </c>
      <c r="BR496" s="2">
        <v>0</v>
      </c>
      <c r="BS496" s="2">
        <v>0</v>
      </c>
      <c r="BT496" s="2">
        <v>0</v>
      </c>
      <c r="BU496" s="2">
        <v>0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>
        <v>0</v>
      </c>
      <c r="CB496" s="2">
        <v>0</v>
      </c>
      <c r="CC496" s="2">
        <v>0</v>
      </c>
      <c r="CD496" s="2">
        <v>0</v>
      </c>
      <c r="CE496" s="2">
        <v>0</v>
      </c>
      <c r="CF496" s="2">
        <v>0</v>
      </c>
      <c r="CG496" s="2">
        <v>0</v>
      </c>
      <c r="CH496" s="2">
        <v>0</v>
      </c>
      <c r="CI496" s="2">
        <v>0</v>
      </c>
      <c r="CJ496" s="2">
        <v>0</v>
      </c>
      <c r="CK496" s="2">
        <v>0</v>
      </c>
      <c r="CL496" s="2">
        <v>3</v>
      </c>
    </row>
    <row r="497" spans="1:90" x14ac:dyDescent="0.25">
      <c r="A497" t="s">
        <v>115</v>
      </c>
      <c r="B497">
        <v>20601</v>
      </c>
      <c r="C497" t="s">
        <v>316</v>
      </c>
      <c r="D497">
        <v>1</v>
      </c>
      <c r="E497">
        <v>8</v>
      </c>
      <c r="F497">
        <v>913765</v>
      </c>
      <c r="G497">
        <v>35913765</v>
      </c>
      <c r="H497" t="s">
        <v>6880</v>
      </c>
      <c r="I497">
        <v>209</v>
      </c>
      <c r="J497" t="s">
        <v>316</v>
      </c>
      <c r="K497" t="s">
        <v>5679</v>
      </c>
      <c r="L497">
        <v>1</v>
      </c>
      <c r="M497" t="s">
        <v>316</v>
      </c>
      <c r="N497">
        <v>17057240</v>
      </c>
      <c r="O497" t="s">
        <v>92</v>
      </c>
      <c r="P497" t="s">
        <v>6881</v>
      </c>
      <c r="Q497" s="8">
        <v>43374</v>
      </c>
      <c r="R497">
        <v>14</v>
      </c>
      <c r="S497">
        <v>32382303</v>
      </c>
      <c r="U497" t="s">
        <v>6882</v>
      </c>
      <c r="V497">
        <v>1</v>
      </c>
      <c r="W497" s="2">
        <v>0</v>
      </c>
      <c r="X497" s="2">
        <v>0</v>
      </c>
      <c r="Y497" s="2">
        <v>64</v>
      </c>
      <c r="Z497" s="2">
        <v>67</v>
      </c>
      <c r="AA497" s="2">
        <v>59</v>
      </c>
      <c r="AB497" s="2">
        <v>69</v>
      </c>
      <c r="AC497" s="2">
        <v>60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3</v>
      </c>
      <c r="BH497" s="2">
        <v>3</v>
      </c>
      <c r="BI497" s="2">
        <v>2</v>
      </c>
      <c r="BJ497" s="2">
        <v>6</v>
      </c>
      <c r="BK497" s="2">
        <v>3</v>
      </c>
      <c r="BL497" s="2">
        <v>0</v>
      </c>
      <c r="BM497" s="2">
        <v>0</v>
      </c>
      <c r="BN497" s="2">
        <v>0</v>
      </c>
      <c r="BO497" s="2">
        <v>0</v>
      </c>
      <c r="BP497" s="2">
        <v>0</v>
      </c>
      <c r="BQ497" s="2">
        <v>0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0</v>
      </c>
      <c r="BX497" s="2">
        <v>0</v>
      </c>
      <c r="BY497" s="2">
        <v>0</v>
      </c>
      <c r="BZ497" s="2">
        <v>0</v>
      </c>
      <c r="CA497" s="2">
        <v>0</v>
      </c>
      <c r="CB497" s="2">
        <v>0</v>
      </c>
      <c r="CC497" s="2">
        <v>0</v>
      </c>
      <c r="CD497" s="2">
        <v>0</v>
      </c>
      <c r="CE497" s="2">
        <v>0</v>
      </c>
      <c r="CF497" s="2">
        <v>0</v>
      </c>
      <c r="CG497" s="2">
        <v>0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</row>
    <row r="498" spans="1:90" x14ac:dyDescent="0.25">
      <c r="A498" t="s">
        <v>115</v>
      </c>
      <c r="B498">
        <v>20601</v>
      </c>
      <c r="C498" t="s">
        <v>316</v>
      </c>
      <c r="D498">
        <v>1</v>
      </c>
      <c r="E498">
        <v>8</v>
      </c>
      <c r="F498">
        <v>25446</v>
      </c>
      <c r="G498">
        <v>35025446</v>
      </c>
      <c r="H498" t="s">
        <v>17598</v>
      </c>
      <c r="I498">
        <v>209</v>
      </c>
      <c r="J498" t="s">
        <v>316</v>
      </c>
      <c r="K498" t="s">
        <v>6074</v>
      </c>
      <c r="L498">
        <v>1</v>
      </c>
      <c r="M498" t="s">
        <v>316</v>
      </c>
      <c r="N498">
        <v>17050000</v>
      </c>
      <c r="O498" t="s">
        <v>92</v>
      </c>
      <c r="P498" t="s">
        <v>7561</v>
      </c>
      <c r="Q498" s="7">
        <v>44866</v>
      </c>
      <c r="R498">
        <v>14</v>
      </c>
      <c r="S498">
        <v>32381101</v>
      </c>
      <c r="T498">
        <v>32385656</v>
      </c>
      <c r="U498" t="s">
        <v>17599</v>
      </c>
      <c r="V498">
        <v>1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33</v>
      </c>
      <c r="AE498" s="2">
        <v>35</v>
      </c>
      <c r="AF498" s="2">
        <v>49</v>
      </c>
      <c r="AG498" s="2">
        <v>25</v>
      </c>
      <c r="AH498" s="2">
        <v>120</v>
      </c>
      <c r="AI498" s="2">
        <v>132</v>
      </c>
      <c r="AJ498" s="2">
        <v>87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8</v>
      </c>
      <c r="BE498" s="2">
        <v>0</v>
      </c>
      <c r="BF498" s="2">
        <v>0</v>
      </c>
      <c r="BG498" s="2">
        <v>0</v>
      </c>
      <c r="BH498" s="2">
        <v>0</v>
      </c>
      <c r="BI498" s="2">
        <v>0</v>
      </c>
      <c r="BJ498" s="2">
        <v>0</v>
      </c>
      <c r="BK498" s="2">
        <v>0</v>
      </c>
      <c r="BL498" s="2">
        <v>2</v>
      </c>
      <c r="BM498" s="2">
        <v>1</v>
      </c>
      <c r="BN498" s="2">
        <v>4</v>
      </c>
      <c r="BO498" s="2">
        <v>2</v>
      </c>
      <c r="BP498" s="2">
        <v>6</v>
      </c>
      <c r="BQ498" s="2">
        <v>6</v>
      </c>
      <c r="BR498" s="2">
        <v>4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2">
        <v>0</v>
      </c>
      <c r="CC498" s="2">
        <v>0</v>
      </c>
      <c r="CD498" s="2">
        <v>0</v>
      </c>
      <c r="CE498" s="2">
        <v>0</v>
      </c>
      <c r="CF498" s="2">
        <v>0</v>
      </c>
      <c r="CG498" s="2">
        <v>0</v>
      </c>
      <c r="CH498" s="2">
        <v>0</v>
      </c>
      <c r="CI498" s="2">
        <v>0</v>
      </c>
      <c r="CJ498" s="2">
        <v>0</v>
      </c>
      <c r="CK498" s="2">
        <v>0</v>
      </c>
      <c r="CL498" s="2">
        <v>2</v>
      </c>
    </row>
    <row r="499" spans="1:90" x14ac:dyDescent="0.25">
      <c r="A499" t="s">
        <v>115</v>
      </c>
      <c r="B499">
        <v>20601</v>
      </c>
      <c r="C499" t="s">
        <v>316</v>
      </c>
      <c r="D499">
        <v>1</v>
      </c>
      <c r="E499">
        <v>8</v>
      </c>
      <c r="F499">
        <v>25276</v>
      </c>
      <c r="G499">
        <v>35025276</v>
      </c>
      <c r="H499" t="s">
        <v>17251</v>
      </c>
      <c r="I499">
        <v>209</v>
      </c>
      <c r="J499" t="s">
        <v>316</v>
      </c>
      <c r="K499" t="s">
        <v>1411</v>
      </c>
      <c r="L499">
        <v>1</v>
      </c>
      <c r="M499" t="s">
        <v>316</v>
      </c>
      <c r="N499">
        <v>17030530</v>
      </c>
      <c r="O499" t="s">
        <v>92</v>
      </c>
      <c r="P499" t="s">
        <v>17252</v>
      </c>
      <c r="Q499">
        <v>3460</v>
      </c>
      <c r="R499">
        <v>14</v>
      </c>
      <c r="S499">
        <v>32032553</v>
      </c>
      <c r="U499" t="s">
        <v>17253</v>
      </c>
      <c r="V499">
        <v>1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80</v>
      </c>
      <c r="AE499" s="2">
        <v>100</v>
      </c>
      <c r="AF499" s="2">
        <v>97</v>
      </c>
      <c r="AG499" s="2">
        <v>79</v>
      </c>
      <c r="AH499" s="2">
        <v>212</v>
      </c>
      <c r="AI499" s="2">
        <v>264</v>
      </c>
      <c r="AJ499" s="2">
        <v>216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149</v>
      </c>
      <c r="AS499" s="2">
        <v>0</v>
      </c>
      <c r="AT499" s="2">
        <v>0</v>
      </c>
      <c r="AU499" s="2">
        <v>162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175</v>
      </c>
      <c r="BD499" s="2">
        <v>54</v>
      </c>
      <c r="BE499" s="2">
        <v>0</v>
      </c>
      <c r="BF499" s="2">
        <v>0</v>
      </c>
      <c r="BG499" s="2">
        <v>0</v>
      </c>
      <c r="BH499" s="2">
        <v>0</v>
      </c>
      <c r="BI499" s="2">
        <v>0</v>
      </c>
      <c r="BJ499" s="2">
        <v>0</v>
      </c>
      <c r="BK499" s="2">
        <v>0</v>
      </c>
      <c r="BL499" s="2">
        <v>4</v>
      </c>
      <c r="BM499" s="2">
        <v>4</v>
      </c>
      <c r="BN499" s="2">
        <v>5</v>
      </c>
      <c r="BO499" s="2">
        <v>4</v>
      </c>
      <c r="BP499" s="2">
        <v>11</v>
      </c>
      <c r="BQ499" s="2">
        <v>12</v>
      </c>
      <c r="BR499" s="2">
        <v>10</v>
      </c>
      <c r="BS499" s="2">
        <v>0</v>
      </c>
      <c r="BT499" s="2">
        <v>0</v>
      </c>
      <c r="BU499" s="2">
        <v>0</v>
      </c>
      <c r="BV499" s="2">
        <v>0</v>
      </c>
      <c r="BW499" s="2">
        <v>0</v>
      </c>
      <c r="BX499" s="2">
        <v>0</v>
      </c>
      <c r="BY499" s="2">
        <v>0</v>
      </c>
      <c r="BZ499" s="2">
        <v>8</v>
      </c>
      <c r="CA499" s="2">
        <v>0</v>
      </c>
      <c r="CB499" s="2">
        <v>0</v>
      </c>
      <c r="CC499" s="2">
        <v>7</v>
      </c>
      <c r="CD499" s="2">
        <v>0</v>
      </c>
      <c r="CE499" s="2">
        <v>0</v>
      </c>
      <c r="CF499" s="2">
        <v>0</v>
      </c>
      <c r="CG499" s="2">
        <v>0</v>
      </c>
      <c r="CH499" s="2">
        <v>0</v>
      </c>
      <c r="CI499" s="2">
        <v>0</v>
      </c>
      <c r="CJ499" s="2">
        <v>0</v>
      </c>
      <c r="CK499" s="2">
        <v>12</v>
      </c>
      <c r="CL499" s="2">
        <v>13</v>
      </c>
    </row>
    <row r="500" spans="1:90" x14ac:dyDescent="0.25">
      <c r="A500" t="s">
        <v>115</v>
      </c>
      <c r="B500">
        <v>20601</v>
      </c>
      <c r="C500" t="s">
        <v>316</v>
      </c>
      <c r="D500">
        <v>1</v>
      </c>
      <c r="E500">
        <v>8</v>
      </c>
      <c r="F500">
        <v>7997</v>
      </c>
      <c r="G500">
        <v>35007997</v>
      </c>
      <c r="H500" t="s">
        <v>17966</v>
      </c>
      <c r="I500">
        <v>156</v>
      </c>
      <c r="J500" t="s">
        <v>1445</v>
      </c>
      <c r="K500" t="s">
        <v>7657</v>
      </c>
      <c r="L500">
        <v>1</v>
      </c>
      <c r="M500" t="s">
        <v>1445</v>
      </c>
      <c r="N500">
        <v>17120000</v>
      </c>
      <c r="O500" t="s">
        <v>102</v>
      </c>
      <c r="P500" t="s">
        <v>17967</v>
      </c>
      <c r="Q500">
        <v>81</v>
      </c>
      <c r="R500">
        <v>14</v>
      </c>
      <c r="S500">
        <v>32622228</v>
      </c>
      <c r="T500">
        <v>32622313</v>
      </c>
      <c r="U500" t="s">
        <v>17968</v>
      </c>
      <c r="V500">
        <v>1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57</v>
      </c>
      <c r="AE500" s="2">
        <v>57</v>
      </c>
      <c r="AF500" s="2">
        <v>76</v>
      </c>
      <c r="AG500" s="2">
        <v>68</v>
      </c>
      <c r="AH500" s="2">
        <v>77</v>
      </c>
      <c r="AI500" s="2">
        <v>72</v>
      </c>
      <c r="AJ500" s="2">
        <v>70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46</v>
      </c>
      <c r="BE500" s="2">
        <v>0</v>
      </c>
      <c r="BF500" s="2">
        <v>0</v>
      </c>
      <c r="BG500" s="2">
        <v>0</v>
      </c>
      <c r="BH500" s="2">
        <v>0</v>
      </c>
      <c r="BI500" s="2">
        <v>0</v>
      </c>
      <c r="BJ500" s="2">
        <v>0</v>
      </c>
      <c r="BK500" s="2">
        <v>0</v>
      </c>
      <c r="BL500" s="2">
        <v>4</v>
      </c>
      <c r="BM500" s="2">
        <v>4</v>
      </c>
      <c r="BN500" s="2">
        <v>3</v>
      </c>
      <c r="BO500" s="2">
        <v>4</v>
      </c>
      <c r="BP500" s="2">
        <v>5</v>
      </c>
      <c r="BQ500" s="2">
        <v>3</v>
      </c>
      <c r="BR500" s="2">
        <v>2</v>
      </c>
      <c r="BS500" s="2">
        <v>0</v>
      </c>
      <c r="BT500" s="2">
        <v>0</v>
      </c>
      <c r="BU500" s="2">
        <v>0</v>
      </c>
      <c r="BV500" s="2">
        <v>0</v>
      </c>
      <c r="BW500" s="2">
        <v>0</v>
      </c>
      <c r="BX500" s="2">
        <v>0</v>
      </c>
      <c r="BY500" s="2">
        <v>0</v>
      </c>
      <c r="BZ500" s="2">
        <v>0</v>
      </c>
      <c r="CA500" s="2">
        <v>0</v>
      </c>
      <c r="CB500" s="2">
        <v>0</v>
      </c>
      <c r="CC500" s="2">
        <v>0</v>
      </c>
      <c r="CD500" s="2">
        <v>0</v>
      </c>
      <c r="CE500" s="2">
        <v>0</v>
      </c>
      <c r="CF500" s="2">
        <v>0</v>
      </c>
      <c r="CG500" s="2">
        <v>0</v>
      </c>
      <c r="CH500" s="2">
        <v>0</v>
      </c>
      <c r="CI500" s="2">
        <v>0</v>
      </c>
      <c r="CJ500" s="2">
        <v>0</v>
      </c>
      <c r="CK500" s="2">
        <v>0</v>
      </c>
      <c r="CL500" s="2">
        <v>10</v>
      </c>
    </row>
    <row r="501" spans="1:90" x14ac:dyDescent="0.25">
      <c r="A501" t="s">
        <v>115</v>
      </c>
      <c r="B501">
        <v>20601</v>
      </c>
      <c r="C501" t="s">
        <v>316</v>
      </c>
      <c r="D501">
        <v>1</v>
      </c>
      <c r="E501">
        <v>8</v>
      </c>
      <c r="F501">
        <v>26487</v>
      </c>
      <c r="G501">
        <v>35026487</v>
      </c>
      <c r="H501" t="s">
        <v>18060</v>
      </c>
      <c r="I501">
        <v>538</v>
      </c>
      <c r="J501" t="s">
        <v>4686</v>
      </c>
      <c r="K501" t="s">
        <v>91</v>
      </c>
      <c r="L501">
        <v>1</v>
      </c>
      <c r="M501" t="s">
        <v>4686</v>
      </c>
      <c r="N501">
        <v>16600000</v>
      </c>
      <c r="O501" t="s">
        <v>92</v>
      </c>
      <c r="P501" t="s">
        <v>18061</v>
      </c>
      <c r="Q501">
        <v>357</v>
      </c>
      <c r="R501">
        <v>14</v>
      </c>
      <c r="S501">
        <v>35721151</v>
      </c>
      <c r="T501">
        <v>35845533</v>
      </c>
      <c r="U501" t="s">
        <v>18062</v>
      </c>
      <c r="V501">
        <v>1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102</v>
      </c>
      <c r="AE501" s="2">
        <v>114</v>
      </c>
      <c r="AF501" s="2">
        <v>114</v>
      </c>
      <c r="AG501" s="2">
        <v>78</v>
      </c>
      <c r="AH501" s="2">
        <v>97</v>
      </c>
      <c r="AI501" s="2">
        <v>112</v>
      </c>
      <c r="AJ501" s="2">
        <v>112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20</v>
      </c>
      <c r="BD501" s="2">
        <v>15</v>
      </c>
      <c r="BE501" s="2">
        <v>0</v>
      </c>
      <c r="BF501" s="2">
        <v>0</v>
      </c>
      <c r="BG501" s="2">
        <v>0</v>
      </c>
      <c r="BH501" s="2">
        <v>0</v>
      </c>
      <c r="BI501" s="2">
        <v>0</v>
      </c>
      <c r="BJ501" s="2">
        <v>0</v>
      </c>
      <c r="BK501" s="2">
        <v>0</v>
      </c>
      <c r="BL501" s="2">
        <v>7</v>
      </c>
      <c r="BM501" s="2">
        <v>7</v>
      </c>
      <c r="BN501" s="2">
        <v>6</v>
      </c>
      <c r="BO501" s="2">
        <v>4</v>
      </c>
      <c r="BP501" s="2">
        <v>5</v>
      </c>
      <c r="BQ501" s="2">
        <v>7</v>
      </c>
      <c r="BR501" s="2">
        <v>6</v>
      </c>
      <c r="BS501" s="2">
        <v>0</v>
      </c>
      <c r="BT501" s="2">
        <v>0</v>
      </c>
      <c r="BU501" s="2">
        <v>0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0</v>
      </c>
      <c r="CB501" s="2">
        <v>0</v>
      </c>
      <c r="CC501" s="2">
        <v>0</v>
      </c>
      <c r="CD501" s="2">
        <v>0</v>
      </c>
      <c r="CE501" s="2">
        <v>0</v>
      </c>
      <c r="CF501" s="2">
        <v>0</v>
      </c>
      <c r="CG501" s="2">
        <v>0</v>
      </c>
      <c r="CH501" s="2">
        <v>0</v>
      </c>
      <c r="CI501" s="2">
        <v>0</v>
      </c>
      <c r="CJ501" s="2">
        <v>0</v>
      </c>
      <c r="CK501" s="2">
        <v>1</v>
      </c>
      <c r="CL501" s="2">
        <v>3</v>
      </c>
    </row>
    <row r="502" spans="1:90" x14ac:dyDescent="0.25">
      <c r="A502" t="s">
        <v>115</v>
      </c>
      <c r="B502">
        <v>20601</v>
      </c>
      <c r="C502" t="s">
        <v>316</v>
      </c>
      <c r="D502">
        <v>1</v>
      </c>
      <c r="E502">
        <v>8</v>
      </c>
      <c r="F502">
        <v>44076</v>
      </c>
      <c r="G502">
        <v>35044076</v>
      </c>
      <c r="H502" t="s">
        <v>14747</v>
      </c>
      <c r="I502">
        <v>559</v>
      </c>
      <c r="J502" t="s">
        <v>317</v>
      </c>
      <c r="K502" t="s">
        <v>91</v>
      </c>
      <c r="L502">
        <v>1</v>
      </c>
      <c r="M502" t="s">
        <v>317</v>
      </c>
      <c r="N502">
        <v>16670000</v>
      </c>
      <c r="O502" t="s">
        <v>92</v>
      </c>
      <c r="P502" t="s">
        <v>1456</v>
      </c>
      <c r="Q502">
        <v>3</v>
      </c>
      <c r="R502">
        <v>14</v>
      </c>
      <c r="S502">
        <v>35871120</v>
      </c>
      <c r="T502">
        <v>35871441</v>
      </c>
      <c r="U502" t="s">
        <v>14748</v>
      </c>
      <c r="V502">
        <v>1</v>
      </c>
      <c r="W502" s="2">
        <v>0</v>
      </c>
      <c r="X502" s="2">
        <v>0</v>
      </c>
      <c r="Y502" s="2">
        <v>27</v>
      </c>
      <c r="Z502" s="2">
        <v>44</v>
      </c>
      <c r="AA502" s="2">
        <v>55</v>
      </c>
      <c r="AB502" s="2">
        <v>34</v>
      </c>
      <c r="AC502" s="2">
        <v>28</v>
      </c>
      <c r="AD502" s="2">
        <v>32</v>
      </c>
      <c r="AE502" s="2">
        <v>16</v>
      </c>
      <c r="AF502" s="2">
        <v>34</v>
      </c>
      <c r="AG502" s="2">
        <v>33</v>
      </c>
      <c r="AH502" s="2">
        <v>51</v>
      </c>
      <c r="AI502" s="2">
        <v>54</v>
      </c>
      <c r="AJ502" s="2">
        <v>44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3</v>
      </c>
      <c r="BH502" s="2">
        <v>2</v>
      </c>
      <c r="BI502" s="2">
        <v>2</v>
      </c>
      <c r="BJ502" s="2">
        <v>3</v>
      </c>
      <c r="BK502" s="2">
        <v>2</v>
      </c>
      <c r="BL502" s="2">
        <v>1</v>
      </c>
      <c r="BM502" s="2">
        <v>2</v>
      </c>
      <c r="BN502" s="2">
        <v>2</v>
      </c>
      <c r="BO502" s="2">
        <v>4</v>
      </c>
      <c r="BP502" s="2">
        <v>4</v>
      </c>
      <c r="BQ502" s="2">
        <v>2</v>
      </c>
      <c r="BR502" s="2">
        <v>3</v>
      </c>
      <c r="BS502" s="2">
        <v>0</v>
      </c>
      <c r="BT502" s="2">
        <v>0</v>
      </c>
      <c r="BU502" s="2">
        <v>0</v>
      </c>
      <c r="BV502" s="2">
        <v>0</v>
      </c>
      <c r="BW502" s="2">
        <v>0</v>
      </c>
      <c r="BX502" s="2">
        <v>0</v>
      </c>
      <c r="BY502" s="2">
        <v>0</v>
      </c>
      <c r="BZ502" s="2">
        <v>0</v>
      </c>
      <c r="CA502" s="2">
        <v>0</v>
      </c>
      <c r="CB502" s="2">
        <v>0</v>
      </c>
      <c r="CC502" s="2">
        <v>0</v>
      </c>
      <c r="CD502" s="2">
        <v>0</v>
      </c>
      <c r="CE502" s="2">
        <v>0</v>
      </c>
      <c r="CF502" s="2">
        <v>0</v>
      </c>
      <c r="CG502" s="2">
        <v>0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</row>
    <row r="503" spans="1:90" x14ac:dyDescent="0.25">
      <c r="A503" t="s">
        <v>115</v>
      </c>
      <c r="B503">
        <v>20601</v>
      </c>
      <c r="C503" t="s">
        <v>316</v>
      </c>
      <c r="D503">
        <v>1</v>
      </c>
      <c r="E503">
        <v>8</v>
      </c>
      <c r="F503">
        <v>921373</v>
      </c>
      <c r="G503">
        <v>35921373</v>
      </c>
      <c r="H503" t="s">
        <v>10259</v>
      </c>
      <c r="I503">
        <v>209</v>
      </c>
      <c r="J503" t="s">
        <v>316</v>
      </c>
      <c r="K503" t="s">
        <v>10260</v>
      </c>
      <c r="L503">
        <v>1</v>
      </c>
      <c r="M503" t="s">
        <v>316</v>
      </c>
      <c r="N503">
        <v>17063580</v>
      </c>
      <c r="O503" t="s">
        <v>92</v>
      </c>
      <c r="P503" t="s">
        <v>10261</v>
      </c>
      <c r="Q503" s="7">
        <v>18660</v>
      </c>
      <c r="R503">
        <v>14</v>
      </c>
      <c r="S503">
        <v>32381974</v>
      </c>
      <c r="U503" t="s">
        <v>10262</v>
      </c>
      <c r="V503">
        <v>1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105</v>
      </c>
      <c r="AE503" s="2">
        <v>123</v>
      </c>
      <c r="AF503" s="2">
        <v>101</v>
      </c>
      <c r="AG503" s="2">
        <v>83</v>
      </c>
      <c r="AH503" s="2">
        <v>129</v>
      </c>
      <c r="AI503" s="2">
        <v>150</v>
      </c>
      <c r="AJ503" s="2">
        <v>75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76</v>
      </c>
      <c r="BD503" s="2">
        <v>0</v>
      </c>
      <c r="BE503" s="2">
        <v>0</v>
      </c>
      <c r="BF503" s="2">
        <v>0</v>
      </c>
      <c r="BG503" s="2">
        <v>0</v>
      </c>
      <c r="BH503" s="2">
        <v>0</v>
      </c>
      <c r="BI503" s="2">
        <v>0</v>
      </c>
      <c r="BJ503" s="2">
        <v>0</v>
      </c>
      <c r="BK503" s="2">
        <v>0</v>
      </c>
      <c r="BL503" s="2">
        <v>3</v>
      </c>
      <c r="BM503" s="2">
        <v>7</v>
      </c>
      <c r="BN503" s="2">
        <v>3</v>
      </c>
      <c r="BO503" s="2">
        <v>5</v>
      </c>
      <c r="BP503" s="2">
        <v>6</v>
      </c>
      <c r="BQ503" s="2">
        <v>5</v>
      </c>
      <c r="BR503" s="2">
        <v>2</v>
      </c>
      <c r="BS503" s="2">
        <v>0</v>
      </c>
      <c r="BT503" s="2">
        <v>0</v>
      </c>
      <c r="BU503" s="2">
        <v>0</v>
      </c>
      <c r="BV503" s="2">
        <v>0</v>
      </c>
      <c r="BW503" s="2">
        <v>0</v>
      </c>
      <c r="BX503" s="2">
        <v>0</v>
      </c>
      <c r="BY503" s="2">
        <v>0</v>
      </c>
      <c r="BZ503" s="2">
        <v>0</v>
      </c>
      <c r="CA503" s="2">
        <v>0</v>
      </c>
      <c r="CB503" s="2">
        <v>0</v>
      </c>
      <c r="CC503" s="2">
        <v>0</v>
      </c>
      <c r="CD503" s="2">
        <v>0</v>
      </c>
      <c r="CE503" s="2">
        <v>0</v>
      </c>
      <c r="CF503" s="2">
        <v>0</v>
      </c>
      <c r="CG503" s="2">
        <v>0</v>
      </c>
      <c r="CH503" s="2">
        <v>0</v>
      </c>
      <c r="CI503" s="2">
        <v>0</v>
      </c>
      <c r="CJ503" s="2">
        <v>0</v>
      </c>
      <c r="CK503" s="2">
        <v>4</v>
      </c>
      <c r="CL503" s="2">
        <v>0</v>
      </c>
    </row>
    <row r="504" spans="1:90" x14ac:dyDescent="0.25">
      <c r="A504" t="s">
        <v>115</v>
      </c>
      <c r="B504">
        <v>20601</v>
      </c>
      <c r="C504" t="s">
        <v>316</v>
      </c>
      <c r="D504">
        <v>1</v>
      </c>
      <c r="E504">
        <v>8</v>
      </c>
      <c r="F504">
        <v>26001</v>
      </c>
      <c r="G504">
        <v>35026001</v>
      </c>
      <c r="H504" t="s">
        <v>7327</v>
      </c>
      <c r="I504">
        <v>156</v>
      </c>
      <c r="J504" t="s">
        <v>1445</v>
      </c>
      <c r="K504" t="s">
        <v>7328</v>
      </c>
      <c r="L504">
        <v>2</v>
      </c>
      <c r="M504" t="s">
        <v>7328</v>
      </c>
      <c r="N504">
        <v>17123000</v>
      </c>
      <c r="O504" t="s">
        <v>92</v>
      </c>
      <c r="P504" t="s">
        <v>3112</v>
      </c>
      <c r="Q504">
        <v>55</v>
      </c>
      <c r="R504">
        <v>14</v>
      </c>
      <c r="S504">
        <v>32911053</v>
      </c>
      <c r="U504" t="s">
        <v>7329</v>
      </c>
      <c r="V504">
        <v>1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27</v>
      </c>
      <c r="AE504" s="2">
        <v>27</v>
      </c>
      <c r="AF504" s="2">
        <v>14</v>
      </c>
      <c r="AG504" s="2">
        <v>19</v>
      </c>
      <c r="AH504" s="2">
        <v>15</v>
      </c>
      <c r="AI504" s="2">
        <v>18</v>
      </c>
      <c r="AJ504" s="2">
        <v>13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0</v>
      </c>
      <c r="BI504" s="2">
        <v>0</v>
      </c>
      <c r="BJ504" s="2">
        <v>0</v>
      </c>
      <c r="BK504" s="2">
        <v>0</v>
      </c>
      <c r="BL504" s="2">
        <v>1</v>
      </c>
      <c r="BM504" s="2">
        <v>1</v>
      </c>
      <c r="BN504" s="2">
        <v>1</v>
      </c>
      <c r="BO504" s="2">
        <v>1</v>
      </c>
      <c r="BP504" s="2">
        <v>2</v>
      </c>
      <c r="BQ504" s="2">
        <v>1</v>
      </c>
      <c r="BR504" s="2">
        <v>1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2">
        <v>0</v>
      </c>
      <c r="CC504" s="2">
        <v>0</v>
      </c>
      <c r="CD504" s="2">
        <v>0</v>
      </c>
      <c r="CE504" s="2">
        <v>0</v>
      </c>
      <c r="CF504" s="2">
        <v>0</v>
      </c>
      <c r="CG504" s="2">
        <v>0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</row>
    <row r="505" spans="1:90" x14ac:dyDescent="0.25">
      <c r="A505" t="s">
        <v>115</v>
      </c>
      <c r="B505">
        <v>20601</v>
      </c>
      <c r="C505" t="s">
        <v>316</v>
      </c>
      <c r="D505">
        <v>1</v>
      </c>
      <c r="E505">
        <v>8</v>
      </c>
      <c r="F505">
        <v>920484</v>
      </c>
      <c r="G505">
        <v>35920484</v>
      </c>
      <c r="H505" t="s">
        <v>6091</v>
      </c>
      <c r="I505">
        <v>209</v>
      </c>
      <c r="J505" t="s">
        <v>316</v>
      </c>
      <c r="K505" t="s">
        <v>6092</v>
      </c>
      <c r="L505">
        <v>1</v>
      </c>
      <c r="M505" t="s">
        <v>316</v>
      </c>
      <c r="N505">
        <v>17065122</v>
      </c>
      <c r="O505" t="s">
        <v>92</v>
      </c>
      <c r="P505" t="s">
        <v>6093</v>
      </c>
      <c r="Q505" s="8">
        <v>43112</v>
      </c>
      <c r="R505">
        <v>14</v>
      </c>
      <c r="S505">
        <v>32381914</v>
      </c>
      <c r="T505">
        <v>32388700</v>
      </c>
      <c r="U505" t="s">
        <v>6094</v>
      </c>
      <c r="V505">
        <v>1</v>
      </c>
      <c r="W505" s="2">
        <v>0</v>
      </c>
      <c r="X505" s="2">
        <v>0</v>
      </c>
      <c r="Y505" s="2">
        <v>122</v>
      </c>
      <c r="Z505" s="2">
        <v>115</v>
      </c>
      <c r="AA505" s="2">
        <v>150</v>
      </c>
      <c r="AB505" s="2">
        <v>148</v>
      </c>
      <c r="AC505" s="2">
        <v>143</v>
      </c>
      <c r="AD505" s="2">
        <v>143</v>
      </c>
      <c r="AE505" s="2">
        <v>139</v>
      </c>
      <c r="AF505" s="2">
        <v>155</v>
      </c>
      <c r="AG505" s="2">
        <v>112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104</v>
      </c>
      <c r="BD505" s="2">
        <v>37</v>
      </c>
      <c r="BE505" s="2">
        <v>0</v>
      </c>
      <c r="BF505" s="2">
        <v>0</v>
      </c>
      <c r="BG505" s="2">
        <v>8</v>
      </c>
      <c r="BH505" s="2">
        <v>7</v>
      </c>
      <c r="BI505" s="2">
        <v>10</v>
      </c>
      <c r="BJ505" s="2">
        <v>8</v>
      </c>
      <c r="BK505" s="2">
        <v>8</v>
      </c>
      <c r="BL505" s="2">
        <v>9</v>
      </c>
      <c r="BM505" s="2">
        <v>6</v>
      </c>
      <c r="BN505" s="2">
        <v>7</v>
      </c>
      <c r="BO505" s="2">
        <v>7</v>
      </c>
      <c r="BP505" s="2">
        <v>0</v>
      </c>
      <c r="BQ505" s="2">
        <v>0</v>
      </c>
      <c r="BR505" s="2">
        <v>0</v>
      </c>
      <c r="BS505" s="2">
        <v>0</v>
      </c>
      <c r="BT505" s="2">
        <v>0</v>
      </c>
      <c r="BU505" s="2">
        <v>0</v>
      </c>
      <c r="BV505" s="2">
        <v>0</v>
      </c>
      <c r="BW505" s="2">
        <v>0</v>
      </c>
      <c r="BX505" s="2">
        <v>0</v>
      </c>
      <c r="BY505" s="2">
        <v>0</v>
      </c>
      <c r="BZ505" s="2">
        <v>0</v>
      </c>
      <c r="CA505" s="2">
        <v>0</v>
      </c>
      <c r="CB505" s="2">
        <v>0</v>
      </c>
      <c r="CC505" s="2">
        <v>0</v>
      </c>
      <c r="CD505" s="2">
        <v>0</v>
      </c>
      <c r="CE505" s="2">
        <v>0</v>
      </c>
      <c r="CF505" s="2">
        <v>0</v>
      </c>
      <c r="CG505" s="2">
        <v>0</v>
      </c>
      <c r="CH505" s="2">
        <v>0</v>
      </c>
      <c r="CI505" s="2">
        <v>0</v>
      </c>
      <c r="CJ505" s="2">
        <v>0</v>
      </c>
      <c r="CK505" s="2">
        <v>7</v>
      </c>
      <c r="CL505" s="2">
        <v>8</v>
      </c>
    </row>
    <row r="506" spans="1:90" x14ac:dyDescent="0.25">
      <c r="A506" t="s">
        <v>115</v>
      </c>
      <c r="B506">
        <v>20601</v>
      </c>
      <c r="C506" t="s">
        <v>316</v>
      </c>
      <c r="D506">
        <v>1</v>
      </c>
      <c r="E506">
        <v>8</v>
      </c>
      <c r="F506">
        <v>25495</v>
      </c>
      <c r="G506">
        <v>35025495</v>
      </c>
      <c r="H506" t="s">
        <v>11709</v>
      </c>
      <c r="I506">
        <v>209</v>
      </c>
      <c r="J506" t="s">
        <v>316</v>
      </c>
      <c r="K506" t="s">
        <v>1160</v>
      </c>
      <c r="L506">
        <v>1</v>
      </c>
      <c r="M506" t="s">
        <v>316</v>
      </c>
      <c r="N506">
        <v>17013023</v>
      </c>
      <c r="O506" t="s">
        <v>92</v>
      </c>
      <c r="P506" t="s">
        <v>11710</v>
      </c>
      <c r="Q506">
        <v>746</v>
      </c>
      <c r="R506">
        <v>14</v>
      </c>
      <c r="S506">
        <v>32238481</v>
      </c>
      <c r="T506">
        <v>32345752</v>
      </c>
      <c r="U506" t="s">
        <v>11711</v>
      </c>
      <c r="V506">
        <v>1</v>
      </c>
      <c r="W506" s="2">
        <v>0</v>
      </c>
      <c r="X506" s="2">
        <v>0</v>
      </c>
      <c r="Y506" s="2">
        <v>67</v>
      </c>
      <c r="Z506" s="2">
        <v>55</v>
      </c>
      <c r="AA506" s="2">
        <v>88</v>
      </c>
      <c r="AB506" s="2">
        <v>90</v>
      </c>
      <c r="AC506" s="2">
        <v>90</v>
      </c>
      <c r="AD506" s="2">
        <v>179</v>
      </c>
      <c r="AE506" s="2">
        <v>175</v>
      </c>
      <c r="AF506" s="2">
        <v>104</v>
      </c>
      <c r="AG506" s="2">
        <v>69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18</v>
      </c>
      <c r="BE506" s="2">
        <v>0</v>
      </c>
      <c r="BF506" s="2">
        <v>0</v>
      </c>
      <c r="BG506" s="2">
        <v>5</v>
      </c>
      <c r="BH506" s="2">
        <v>3</v>
      </c>
      <c r="BI506" s="2">
        <v>4</v>
      </c>
      <c r="BJ506" s="2">
        <v>5</v>
      </c>
      <c r="BK506" s="2">
        <v>3</v>
      </c>
      <c r="BL506" s="2">
        <v>7</v>
      </c>
      <c r="BM506" s="2">
        <v>7</v>
      </c>
      <c r="BN506" s="2">
        <v>3</v>
      </c>
      <c r="BO506" s="2">
        <v>4</v>
      </c>
      <c r="BP506" s="2">
        <v>0</v>
      </c>
      <c r="BQ506" s="2">
        <v>0</v>
      </c>
      <c r="BR506" s="2">
        <v>0</v>
      </c>
      <c r="BS506" s="2">
        <v>0</v>
      </c>
      <c r="BT506" s="2">
        <v>0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0</v>
      </c>
      <c r="CA506" s="2">
        <v>0</v>
      </c>
      <c r="CB506" s="2">
        <v>0</v>
      </c>
      <c r="CC506" s="2">
        <v>0</v>
      </c>
      <c r="CD506" s="2">
        <v>0</v>
      </c>
      <c r="CE506" s="2">
        <v>0</v>
      </c>
      <c r="CF506" s="2">
        <v>0</v>
      </c>
      <c r="CG506" s="2">
        <v>0</v>
      </c>
      <c r="CH506" s="2">
        <v>0</v>
      </c>
      <c r="CI506" s="2">
        <v>0</v>
      </c>
      <c r="CJ506" s="2">
        <v>0</v>
      </c>
      <c r="CK506" s="2">
        <v>0</v>
      </c>
      <c r="CL506" s="2">
        <v>4</v>
      </c>
    </row>
    <row r="507" spans="1:90" x14ac:dyDescent="0.25">
      <c r="A507" t="s">
        <v>115</v>
      </c>
      <c r="B507">
        <v>20601</v>
      </c>
      <c r="C507" t="s">
        <v>316</v>
      </c>
      <c r="D507">
        <v>1</v>
      </c>
      <c r="E507">
        <v>8</v>
      </c>
      <c r="F507">
        <v>25458</v>
      </c>
      <c r="G507">
        <v>35025458</v>
      </c>
      <c r="H507" t="s">
        <v>12522</v>
      </c>
      <c r="I507">
        <v>209</v>
      </c>
      <c r="J507" t="s">
        <v>316</v>
      </c>
      <c r="K507" t="s">
        <v>12523</v>
      </c>
      <c r="L507">
        <v>1</v>
      </c>
      <c r="M507" t="s">
        <v>316</v>
      </c>
      <c r="N507">
        <v>17060650</v>
      </c>
      <c r="O507" t="s">
        <v>92</v>
      </c>
      <c r="P507" t="s">
        <v>12524</v>
      </c>
      <c r="Q507" s="8">
        <v>43389</v>
      </c>
      <c r="R507">
        <v>14</v>
      </c>
      <c r="S507">
        <v>32121272</v>
      </c>
      <c r="T507">
        <v>32223857</v>
      </c>
      <c r="U507" t="s">
        <v>12525</v>
      </c>
      <c r="V507">
        <v>1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73</v>
      </c>
      <c r="AE507" s="2">
        <v>95</v>
      </c>
      <c r="AF507" s="2">
        <v>102</v>
      </c>
      <c r="AG507" s="2">
        <v>53</v>
      </c>
      <c r="AH507" s="2">
        <v>192</v>
      </c>
      <c r="AI507" s="2">
        <v>180</v>
      </c>
      <c r="AJ507" s="2">
        <v>151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0</v>
      </c>
      <c r="BI507" s="2">
        <v>0</v>
      </c>
      <c r="BJ507" s="2">
        <v>0</v>
      </c>
      <c r="BK507" s="2">
        <v>0</v>
      </c>
      <c r="BL507" s="2">
        <v>4</v>
      </c>
      <c r="BM507" s="2">
        <v>4</v>
      </c>
      <c r="BN507" s="2">
        <v>3</v>
      </c>
      <c r="BO507" s="2">
        <v>3</v>
      </c>
      <c r="BP507" s="2">
        <v>8</v>
      </c>
      <c r="BQ507" s="2">
        <v>7</v>
      </c>
      <c r="BR507" s="2">
        <v>5</v>
      </c>
      <c r="BS507" s="2">
        <v>0</v>
      </c>
      <c r="BT507" s="2">
        <v>0</v>
      </c>
      <c r="BU507" s="2">
        <v>0</v>
      </c>
      <c r="BV507" s="2">
        <v>0</v>
      </c>
      <c r="BW507" s="2">
        <v>0</v>
      </c>
      <c r="BX507" s="2">
        <v>0</v>
      </c>
      <c r="BY507" s="2">
        <v>0</v>
      </c>
      <c r="BZ507" s="2">
        <v>0</v>
      </c>
      <c r="CA507" s="2">
        <v>0</v>
      </c>
      <c r="CB507" s="2">
        <v>0</v>
      </c>
      <c r="CC507" s="2">
        <v>0</v>
      </c>
      <c r="CD507" s="2">
        <v>0</v>
      </c>
      <c r="CE507" s="2">
        <v>0</v>
      </c>
      <c r="CF507" s="2">
        <v>0</v>
      </c>
      <c r="CG507" s="2">
        <v>0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</row>
    <row r="508" spans="1:90" x14ac:dyDescent="0.25">
      <c r="A508" t="s">
        <v>115</v>
      </c>
      <c r="B508">
        <v>20601</v>
      </c>
      <c r="C508" t="s">
        <v>316</v>
      </c>
      <c r="D508">
        <v>1</v>
      </c>
      <c r="E508">
        <v>8</v>
      </c>
      <c r="F508">
        <v>905859</v>
      </c>
      <c r="G508">
        <v>35905859</v>
      </c>
      <c r="H508" t="s">
        <v>17379</v>
      </c>
      <c r="I508">
        <v>156</v>
      </c>
      <c r="J508" t="s">
        <v>1445</v>
      </c>
      <c r="K508" t="s">
        <v>1136</v>
      </c>
      <c r="L508">
        <v>1</v>
      </c>
      <c r="M508" t="s">
        <v>1445</v>
      </c>
      <c r="N508">
        <v>17120000</v>
      </c>
      <c r="O508" t="s">
        <v>102</v>
      </c>
      <c r="P508" t="s">
        <v>17380</v>
      </c>
      <c r="Q508" t="s">
        <v>127</v>
      </c>
      <c r="R508">
        <v>14</v>
      </c>
      <c r="S508">
        <v>32621110</v>
      </c>
      <c r="T508">
        <v>32622162</v>
      </c>
      <c r="U508" t="s">
        <v>17381</v>
      </c>
      <c r="V508">
        <v>1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71</v>
      </c>
      <c r="AE508" s="2">
        <v>83</v>
      </c>
      <c r="AF508" s="2">
        <v>77</v>
      </c>
      <c r="AG508" s="2">
        <v>65</v>
      </c>
      <c r="AH508" s="2">
        <v>86</v>
      </c>
      <c r="AI508" s="2">
        <v>97</v>
      </c>
      <c r="AJ508" s="2">
        <v>89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62</v>
      </c>
      <c r="BD508" s="2">
        <v>0</v>
      </c>
      <c r="BE508" s="2">
        <v>0</v>
      </c>
      <c r="BF508" s="2">
        <v>0</v>
      </c>
      <c r="BG508" s="2">
        <v>0</v>
      </c>
      <c r="BH508" s="2">
        <v>0</v>
      </c>
      <c r="BI508" s="2">
        <v>0</v>
      </c>
      <c r="BJ508" s="2">
        <v>0</v>
      </c>
      <c r="BK508" s="2">
        <v>0</v>
      </c>
      <c r="BL508" s="2">
        <v>5</v>
      </c>
      <c r="BM508" s="2">
        <v>4</v>
      </c>
      <c r="BN508" s="2">
        <v>6</v>
      </c>
      <c r="BO508" s="2">
        <v>2</v>
      </c>
      <c r="BP508" s="2">
        <v>4</v>
      </c>
      <c r="BQ508" s="2">
        <v>4</v>
      </c>
      <c r="BR508" s="2">
        <v>4</v>
      </c>
      <c r="BS508" s="2">
        <v>0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0</v>
      </c>
      <c r="BZ508" s="2">
        <v>0</v>
      </c>
      <c r="CA508" s="2">
        <v>0</v>
      </c>
      <c r="CB508" s="2">
        <v>0</v>
      </c>
      <c r="CC508" s="2">
        <v>0</v>
      </c>
      <c r="CD508" s="2">
        <v>0</v>
      </c>
      <c r="CE508" s="2">
        <v>0</v>
      </c>
      <c r="CF508" s="2">
        <v>0</v>
      </c>
      <c r="CG508" s="2">
        <v>0</v>
      </c>
      <c r="CH508" s="2">
        <v>0</v>
      </c>
      <c r="CI508" s="2">
        <v>0</v>
      </c>
      <c r="CJ508" s="2">
        <v>0</v>
      </c>
      <c r="CK508" s="2">
        <v>2</v>
      </c>
      <c r="CL508" s="2">
        <v>0</v>
      </c>
    </row>
    <row r="509" spans="1:90" x14ac:dyDescent="0.25">
      <c r="A509" t="s">
        <v>115</v>
      </c>
      <c r="B509">
        <v>20601</v>
      </c>
      <c r="C509" t="s">
        <v>316</v>
      </c>
      <c r="D509">
        <v>1</v>
      </c>
      <c r="E509">
        <v>8</v>
      </c>
      <c r="F509">
        <v>25938</v>
      </c>
      <c r="G509">
        <v>35025938</v>
      </c>
      <c r="H509" t="s">
        <v>656</v>
      </c>
      <c r="I509">
        <v>416</v>
      </c>
      <c r="J509" t="s">
        <v>657</v>
      </c>
      <c r="K509" t="s">
        <v>91</v>
      </c>
      <c r="L509">
        <v>1</v>
      </c>
      <c r="M509" t="s">
        <v>657</v>
      </c>
      <c r="N509">
        <v>18682047</v>
      </c>
      <c r="O509" t="s">
        <v>92</v>
      </c>
      <c r="P509" t="s">
        <v>658</v>
      </c>
      <c r="Q509">
        <v>509</v>
      </c>
      <c r="R509">
        <v>14</v>
      </c>
      <c r="S509">
        <v>32630791</v>
      </c>
      <c r="T509">
        <v>32644433</v>
      </c>
      <c r="U509" t="s">
        <v>659</v>
      </c>
      <c r="V509">
        <v>1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86</v>
      </c>
      <c r="AE509" s="2">
        <v>82</v>
      </c>
      <c r="AF509" s="2">
        <v>91</v>
      </c>
      <c r="AG509" s="2">
        <v>97</v>
      </c>
      <c r="AH509" s="2">
        <v>65</v>
      </c>
      <c r="AI509" s="2">
        <v>61</v>
      </c>
      <c r="AJ509" s="2">
        <v>19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0</v>
      </c>
      <c r="BI509" s="2">
        <v>0</v>
      </c>
      <c r="BJ509" s="2">
        <v>0</v>
      </c>
      <c r="BK509" s="2">
        <v>0</v>
      </c>
      <c r="BL509" s="2">
        <v>4</v>
      </c>
      <c r="BM509" s="2">
        <v>4</v>
      </c>
      <c r="BN509" s="2">
        <v>3</v>
      </c>
      <c r="BO509" s="2">
        <v>4</v>
      </c>
      <c r="BP509" s="2">
        <v>3</v>
      </c>
      <c r="BQ509" s="2">
        <v>3</v>
      </c>
      <c r="BR509" s="2">
        <v>2</v>
      </c>
      <c r="BS509" s="2">
        <v>0</v>
      </c>
      <c r="BT509" s="2">
        <v>0</v>
      </c>
      <c r="BU509" s="2">
        <v>0</v>
      </c>
      <c r="BV509" s="2">
        <v>0</v>
      </c>
      <c r="BW509" s="2">
        <v>0</v>
      </c>
      <c r="BX509" s="2">
        <v>0</v>
      </c>
      <c r="BY509" s="2">
        <v>0</v>
      </c>
      <c r="BZ509" s="2">
        <v>0</v>
      </c>
      <c r="CA509" s="2">
        <v>0</v>
      </c>
      <c r="CB509" s="2">
        <v>0</v>
      </c>
      <c r="CC509" s="2">
        <v>0</v>
      </c>
      <c r="CD509" s="2">
        <v>0</v>
      </c>
      <c r="CE509" s="2">
        <v>0</v>
      </c>
      <c r="CF509" s="2">
        <v>0</v>
      </c>
      <c r="CG509" s="2">
        <v>0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</row>
    <row r="510" spans="1:90" x14ac:dyDescent="0.25">
      <c r="A510" t="s">
        <v>115</v>
      </c>
      <c r="B510">
        <v>20601</v>
      </c>
      <c r="C510" t="s">
        <v>316</v>
      </c>
      <c r="D510">
        <v>2</v>
      </c>
      <c r="E510">
        <v>15</v>
      </c>
      <c r="F510">
        <v>453353</v>
      </c>
      <c r="G510">
        <v>35453353</v>
      </c>
      <c r="H510" t="s">
        <v>15992</v>
      </c>
      <c r="I510">
        <v>538</v>
      </c>
      <c r="J510" t="s">
        <v>4686</v>
      </c>
      <c r="K510" t="s">
        <v>1710</v>
      </c>
      <c r="L510">
        <v>1</v>
      </c>
      <c r="M510" t="s">
        <v>4686</v>
      </c>
      <c r="N510">
        <v>16600000</v>
      </c>
      <c r="O510" t="s">
        <v>92</v>
      </c>
      <c r="P510" t="s">
        <v>15993</v>
      </c>
      <c r="Q510" t="s">
        <v>4205</v>
      </c>
      <c r="R510">
        <v>14</v>
      </c>
      <c r="S510">
        <v>35721599</v>
      </c>
      <c r="T510">
        <v>35722755</v>
      </c>
      <c r="U510" t="s">
        <v>19900</v>
      </c>
      <c r="V510">
        <v>2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32</v>
      </c>
      <c r="AP510" s="2">
        <v>0</v>
      </c>
      <c r="AQ510" s="2">
        <v>0</v>
      </c>
      <c r="AR510" s="2">
        <v>100</v>
      </c>
      <c r="AS510" s="2">
        <v>0</v>
      </c>
      <c r="AT510" s="2">
        <v>0</v>
      </c>
      <c r="AU510" s="2">
        <v>65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0</v>
      </c>
      <c r="BI510" s="2">
        <v>0</v>
      </c>
      <c r="BJ510" s="2">
        <v>0</v>
      </c>
      <c r="BK510" s="2">
        <v>0</v>
      </c>
      <c r="BL510" s="2">
        <v>0</v>
      </c>
      <c r="BM510" s="2">
        <v>0</v>
      </c>
      <c r="BN510" s="2">
        <v>0</v>
      </c>
      <c r="BO510" s="2">
        <v>0</v>
      </c>
      <c r="BP510" s="2">
        <v>0</v>
      </c>
      <c r="BQ510" s="2">
        <v>0</v>
      </c>
      <c r="BR510" s="2">
        <v>0</v>
      </c>
      <c r="BS510" s="2">
        <v>0</v>
      </c>
      <c r="BT510" s="2">
        <v>0</v>
      </c>
      <c r="BU510" s="2">
        <v>0</v>
      </c>
      <c r="BV510" s="2">
        <v>0</v>
      </c>
      <c r="BW510" s="2">
        <v>3</v>
      </c>
      <c r="BX510" s="2">
        <v>0</v>
      </c>
      <c r="BY510" s="2">
        <v>0</v>
      </c>
      <c r="BZ510" s="2">
        <v>4</v>
      </c>
      <c r="CA510" s="2">
        <v>0</v>
      </c>
      <c r="CB510" s="2">
        <v>0</v>
      </c>
      <c r="CC510" s="2">
        <v>2</v>
      </c>
      <c r="CD510" s="2">
        <v>0</v>
      </c>
      <c r="CE510" s="2">
        <v>0</v>
      </c>
      <c r="CF510" s="2">
        <v>0</v>
      </c>
      <c r="CG510" s="2">
        <v>0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</row>
    <row r="511" spans="1:90" x14ac:dyDescent="0.25">
      <c r="A511" t="s">
        <v>115</v>
      </c>
      <c r="B511">
        <v>20601</v>
      </c>
      <c r="C511" t="s">
        <v>316</v>
      </c>
      <c r="D511">
        <v>2</v>
      </c>
      <c r="E511">
        <v>15</v>
      </c>
      <c r="F511">
        <v>479305</v>
      </c>
      <c r="G511">
        <v>35479305</v>
      </c>
      <c r="H511" t="s">
        <v>7055</v>
      </c>
      <c r="I511">
        <v>538</v>
      </c>
      <c r="J511" t="s">
        <v>4686</v>
      </c>
      <c r="K511" t="s">
        <v>1929</v>
      </c>
      <c r="L511">
        <v>1</v>
      </c>
      <c r="M511" t="s">
        <v>4686</v>
      </c>
      <c r="N511">
        <v>16600000</v>
      </c>
      <c r="O511" t="s">
        <v>7056</v>
      </c>
      <c r="P511" t="s">
        <v>7057</v>
      </c>
      <c r="Q511" t="s">
        <v>7058</v>
      </c>
      <c r="R511">
        <v>14</v>
      </c>
      <c r="S511">
        <v>35724486</v>
      </c>
      <c r="T511">
        <v>35724490</v>
      </c>
      <c r="U511" t="s">
        <v>19900</v>
      </c>
      <c r="V511">
        <v>2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11</v>
      </c>
      <c r="AP511" s="2">
        <v>0</v>
      </c>
      <c r="AQ511" s="2">
        <v>0</v>
      </c>
      <c r="AR511" s="2">
        <v>120</v>
      </c>
      <c r="AS511" s="2">
        <v>0</v>
      </c>
      <c r="AT511" s="2">
        <v>0</v>
      </c>
      <c r="AU511" s="2">
        <v>123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0</v>
      </c>
      <c r="BI511" s="2">
        <v>0</v>
      </c>
      <c r="BJ511" s="2">
        <v>0</v>
      </c>
      <c r="BK511" s="2">
        <v>0</v>
      </c>
      <c r="BL511" s="2">
        <v>0</v>
      </c>
      <c r="BM511" s="2">
        <v>0</v>
      </c>
      <c r="BN511" s="2">
        <v>0</v>
      </c>
      <c r="BO511" s="2">
        <v>0</v>
      </c>
      <c r="BP511" s="2">
        <v>0</v>
      </c>
      <c r="BQ511" s="2">
        <v>0</v>
      </c>
      <c r="BR511" s="2">
        <v>0</v>
      </c>
      <c r="BS511" s="2">
        <v>0</v>
      </c>
      <c r="BT511" s="2">
        <v>0</v>
      </c>
      <c r="BU511" s="2">
        <v>0</v>
      </c>
      <c r="BV511" s="2">
        <v>0</v>
      </c>
      <c r="BW511" s="2">
        <v>2</v>
      </c>
      <c r="BX511" s="2">
        <v>0</v>
      </c>
      <c r="BY511" s="2">
        <v>0</v>
      </c>
      <c r="BZ511" s="2">
        <v>5</v>
      </c>
      <c r="CA511" s="2">
        <v>0</v>
      </c>
      <c r="CB511" s="2">
        <v>0</v>
      </c>
      <c r="CC511" s="2">
        <v>6</v>
      </c>
      <c r="CD511" s="2">
        <v>0</v>
      </c>
      <c r="CE511" s="2">
        <v>0</v>
      </c>
      <c r="CF511" s="2">
        <v>0</v>
      </c>
      <c r="CG511" s="2">
        <v>0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</row>
    <row r="512" spans="1:90" x14ac:dyDescent="0.25">
      <c r="A512" t="s">
        <v>115</v>
      </c>
      <c r="B512">
        <v>20601</v>
      </c>
      <c r="C512" t="s">
        <v>316</v>
      </c>
      <c r="D512">
        <v>2</v>
      </c>
      <c r="E512">
        <v>15</v>
      </c>
      <c r="F512">
        <v>453298</v>
      </c>
      <c r="G512">
        <v>35453298</v>
      </c>
      <c r="H512" t="s">
        <v>6483</v>
      </c>
      <c r="I512">
        <v>196</v>
      </c>
      <c r="J512" t="s">
        <v>5634</v>
      </c>
      <c r="K512" t="s">
        <v>6484</v>
      </c>
      <c r="L512">
        <v>1</v>
      </c>
      <c r="M512" t="s">
        <v>5634</v>
      </c>
      <c r="N512">
        <v>16640000</v>
      </c>
      <c r="O512" t="s">
        <v>6485</v>
      </c>
      <c r="P512" t="s">
        <v>6486</v>
      </c>
      <c r="Q512" t="s">
        <v>127</v>
      </c>
      <c r="R512">
        <v>14</v>
      </c>
      <c r="S512">
        <v>35831404</v>
      </c>
      <c r="T512">
        <v>35831405</v>
      </c>
      <c r="U512" t="s">
        <v>19898</v>
      </c>
      <c r="V512">
        <v>2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33</v>
      </c>
      <c r="AP512" s="2">
        <v>0</v>
      </c>
      <c r="AQ512" s="2">
        <v>0</v>
      </c>
      <c r="AR512" s="2">
        <v>59</v>
      </c>
      <c r="AS512" s="2">
        <v>0</v>
      </c>
      <c r="AT512" s="2">
        <v>0</v>
      </c>
      <c r="AU512" s="2">
        <v>55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0</v>
      </c>
      <c r="BI512" s="2">
        <v>0</v>
      </c>
      <c r="BJ512" s="2">
        <v>0</v>
      </c>
      <c r="BK512" s="2">
        <v>0</v>
      </c>
      <c r="BL512" s="2">
        <v>0</v>
      </c>
      <c r="BM512" s="2">
        <v>0</v>
      </c>
      <c r="BN512" s="2">
        <v>0</v>
      </c>
      <c r="BO512" s="2">
        <v>0</v>
      </c>
      <c r="BP512" s="2">
        <v>0</v>
      </c>
      <c r="BQ512" s="2">
        <v>0</v>
      </c>
      <c r="BR512" s="2">
        <v>0</v>
      </c>
      <c r="BS512" s="2">
        <v>0</v>
      </c>
      <c r="BT512" s="2">
        <v>0</v>
      </c>
      <c r="BU512" s="2">
        <v>0</v>
      </c>
      <c r="BV512" s="2">
        <v>0</v>
      </c>
      <c r="BW512" s="2">
        <v>2</v>
      </c>
      <c r="BX512" s="2">
        <v>0</v>
      </c>
      <c r="BY512" s="2">
        <v>0</v>
      </c>
      <c r="BZ512" s="2">
        <v>2</v>
      </c>
      <c r="CA512" s="2">
        <v>0</v>
      </c>
      <c r="CB512" s="2">
        <v>0</v>
      </c>
      <c r="CC512" s="2">
        <v>2</v>
      </c>
      <c r="CD512" s="2">
        <v>0</v>
      </c>
      <c r="CE512" s="2">
        <v>0</v>
      </c>
      <c r="CF512" s="2">
        <v>0</v>
      </c>
      <c r="CG512" s="2">
        <v>0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</row>
    <row r="513" spans="1:90" x14ac:dyDescent="0.25">
      <c r="A513" t="s">
        <v>115</v>
      </c>
      <c r="B513">
        <v>20601</v>
      </c>
      <c r="C513" t="s">
        <v>316</v>
      </c>
      <c r="D513">
        <v>2</v>
      </c>
      <c r="E513">
        <v>15</v>
      </c>
      <c r="F513">
        <v>457796</v>
      </c>
      <c r="G513">
        <v>35457796</v>
      </c>
      <c r="H513" t="s">
        <v>10130</v>
      </c>
      <c r="I513">
        <v>538</v>
      </c>
      <c r="J513" t="s">
        <v>4686</v>
      </c>
      <c r="K513" t="s">
        <v>1710</v>
      </c>
      <c r="L513">
        <v>1</v>
      </c>
      <c r="M513" t="s">
        <v>4686</v>
      </c>
      <c r="N513">
        <v>16600000</v>
      </c>
      <c r="O513" t="s">
        <v>92</v>
      </c>
      <c r="P513" t="s">
        <v>10131</v>
      </c>
      <c r="Q513" t="s">
        <v>4205</v>
      </c>
      <c r="R513">
        <v>14</v>
      </c>
      <c r="S513">
        <v>35721313</v>
      </c>
      <c r="T513">
        <v>35721714</v>
      </c>
      <c r="U513" t="s">
        <v>10132</v>
      </c>
      <c r="V513">
        <v>2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20</v>
      </c>
      <c r="AP513" s="2">
        <v>0</v>
      </c>
      <c r="AQ513" s="2">
        <v>0</v>
      </c>
      <c r="AR513" s="2">
        <v>88</v>
      </c>
      <c r="AS513" s="2">
        <v>0</v>
      </c>
      <c r="AT513" s="2">
        <v>0</v>
      </c>
      <c r="AU513" s="2">
        <v>58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J513" s="2">
        <v>0</v>
      </c>
      <c r="BK513" s="2">
        <v>0</v>
      </c>
      <c r="BL513" s="2">
        <v>0</v>
      </c>
      <c r="BM513" s="2">
        <v>0</v>
      </c>
      <c r="BN513" s="2">
        <v>0</v>
      </c>
      <c r="BO513" s="2">
        <v>0</v>
      </c>
      <c r="BP513" s="2">
        <v>0</v>
      </c>
      <c r="BQ513" s="2">
        <v>0</v>
      </c>
      <c r="BR513" s="2">
        <v>0</v>
      </c>
      <c r="BS513" s="2">
        <v>0</v>
      </c>
      <c r="BT513" s="2">
        <v>0</v>
      </c>
      <c r="BU513" s="2">
        <v>0</v>
      </c>
      <c r="BV513" s="2">
        <v>0</v>
      </c>
      <c r="BW513" s="2">
        <v>1</v>
      </c>
      <c r="BX513" s="2">
        <v>0</v>
      </c>
      <c r="BY513" s="2">
        <v>0</v>
      </c>
      <c r="BZ513" s="2">
        <v>3</v>
      </c>
      <c r="CA513" s="2">
        <v>0</v>
      </c>
      <c r="CB513" s="2">
        <v>0</v>
      </c>
      <c r="CC513" s="2">
        <v>2</v>
      </c>
      <c r="CD513" s="2">
        <v>0</v>
      </c>
      <c r="CE513" s="2">
        <v>0</v>
      </c>
      <c r="CF513" s="2">
        <v>0</v>
      </c>
      <c r="CG513" s="2">
        <v>0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</row>
    <row r="514" spans="1:90" x14ac:dyDescent="0.25">
      <c r="A514" t="s">
        <v>115</v>
      </c>
      <c r="B514">
        <v>20601</v>
      </c>
      <c r="C514" t="s">
        <v>316</v>
      </c>
      <c r="D514">
        <v>2</v>
      </c>
      <c r="E514">
        <v>15</v>
      </c>
      <c r="F514">
        <v>453286</v>
      </c>
      <c r="G514">
        <v>35453286</v>
      </c>
      <c r="H514" t="s">
        <v>16200</v>
      </c>
      <c r="I514">
        <v>196</v>
      </c>
      <c r="J514" t="s">
        <v>5634</v>
      </c>
      <c r="K514" t="s">
        <v>16201</v>
      </c>
      <c r="L514">
        <v>1</v>
      </c>
      <c r="M514" t="s">
        <v>5634</v>
      </c>
      <c r="N514">
        <v>16640000</v>
      </c>
      <c r="O514" t="s">
        <v>16202</v>
      </c>
      <c r="P514" t="s">
        <v>6486</v>
      </c>
      <c r="Q514" t="s">
        <v>127</v>
      </c>
      <c r="R514">
        <v>14</v>
      </c>
      <c r="S514">
        <v>35831326</v>
      </c>
      <c r="U514" t="s">
        <v>19898</v>
      </c>
      <c r="V514">
        <v>2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20</v>
      </c>
      <c r="AP514" s="2">
        <v>0</v>
      </c>
      <c r="AQ514" s="2">
        <v>0</v>
      </c>
      <c r="AR514" s="2">
        <v>54</v>
      </c>
      <c r="AS514" s="2">
        <v>0</v>
      </c>
      <c r="AT514" s="2">
        <v>0</v>
      </c>
      <c r="AU514" s="2">
        <v>35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0</v>
      </c>
      <c r="BI514" s="2">
        <v>0</v>
      </c>
      <c r="BJ514" s="2">
        <v>0</v>
      </c>
      <c r="BK514" s="2">
        <v>0</v>
      </c>
      <c r="BL514" s="2">
        <v>0</v>
      </c>
      <c r="BM514" s="2">
        <v>0</v>
      </c>
      <c r="BN514" s="2">
        <v>0</v>
      </c>
      <c r="BO514" s="2">
        <v>0</v>
      </c>
      <c r="BP514" s="2">
        <v>0</v>
      </c>
      <c r="BQ514" s="2">
        <v>0</v>
      </c>
      <c r="BR514" s="2">
        <v>0</v>
      </c>
      <c r="BS514" s="2">
        <v>0</v>
      </c>
      <c r="BT514" s="2">
        <v>0</v>
      </c>
      <c r="BU514" s="2">
        <v>0</v>
      </c>
      <c r="BV514" s="2">
        <v>0</v>
      </c>
      <c r="BW514" s="2">
        <v>1</v>
      </c>
      <c r="BX514" s="2">
        <v>0</v>
      </c>
      <c r="BY514" s="2">
        <v>0</v>
      </c>
      <c r="BZ514" s="2">
        <v>2</v>
      </c>
      <c r="CA514" s="2">
        <v>0</v>
      </c>
      <c r="CB514" s="2">
        <v>0</v>
      </c>
      <c r="CC514" s="2">
        <v>1</v>
      </c>
      <c r="CD514" s="2">
        <v>0</v>
      </c>
      <c r="CE514" s="2">
        <v>0</v>
      </c>
      <c r="CF514" s="2">
        <v>0</v>
      </c>
      <c r="CG514" s="2">
        <v>0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</row>
    <row r="515" spans="1:90" x14ac:dyDescent="0.25">
      <c r="A515" t="s">
        <v>115</v>
      </c>
      <c r="B515">
        <v>20601</v>
      </c>
      <c r="C515" t="s">
        <v>316</v>
      </c>
      <c r="D515">
        <v>2</v>
      </c>
      <c r="E515">
        <v>15</v>
      </c>
      <c r="F515">
        <v>453648</v>
      </c>
      <c r="G515">
        <v>35453648</v>
      </c>
      <c r="H515" t="s">
        <v>6820</v>
      </c>
      <c r="I515">
        <v>573</v>
      </c>
      <c r="J515" t="s">
        <v>4568</v>
      </c>
      <c r="K515" t="s">
        <v>6821</v>
      </c>
      <c r="L515">
        <v>1</v>
      </c>
      <c r="M515" t="s">
        <v>4568</v>
      </c>
      <c r="N515">
        <v>17190000</v>
      </c>
      <c r="O515" t="s">
        <v>6822</v>
      </c>
      <c r="P515" t="s">
        <v>6823</v>
      </c>
      <c r="Q515" t="s">
        <v>127</v>
      </c>
      <c r="R515">
        <v>14</v>
      </c>
      <c r="S515">
        <v>35891045</v>
      </c>
      <c r="T515">
        <v>35891188</v>
      </c>
      <c r="U515" t="s">
        <v>19901</v>
      </c>
      <c r="V515">
        <v>2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25</v>
      </c>
      <c r="AP515" s="2">
        <v>0</v>
      </c>
      <c r="AQ515" s="2">
        <v>0</v>
      </c>
      <c r="AR515" s="2">
        <v>94</v>
      </c>
      <c r="AS515" s="2">
        <v>0</v>
      </c>
      <c r="AT515" s="2">
        <v>0</v>
      </c>
      <c r="AU515" s="2">
        <v>64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0</v>
      </c>
      <c r="BI515" s="2">
        <v>0</v>
      </c>
      <c r="BJ515" s="2">
        <v>0</v>
      </c>
      <c r="BK515" s="2">
        <v>0</v>
      </c>
      <c r="BL515" s="2">
        <v>0</v>
      </c>
      <c r="BM515" s="2">
        <v>0</v>
      </c>
      <c r="BN515" s="2">
        <v>0</v>
      </c>
      <c r="BO515" s="2">
        <v>0</v>
      </c>
      <c r="BP515" s="2">
        <v>0</v>
      </c>
      <c r="BQ515" s="2">
        <v>0</v>
      </c>
      <c r="BR515" s="2">
        <v>0</v>
      </c>
      <c r="BS515" s="2">
        <v>0</v>
      </c>
      <c r="BT515" s="2">
        <v>0</v>
      </c>
      <c r="BU515" s="2">
        <v>0</v>
      </c>
      <c r="BV515" s="2">
        <v>0</v>
      </c>
      <c r="BW515" s="2">
        <v>1</v>
      </c>
      <c r="BX515" s="2">
        <v>0</v>
      </c>
      <c r="BY515" s="2">
        <v>0</v>
      </c>
      <c r="BZ515" s="2">
        <v>3</v>
      </c>
      <c r="CA515" s="2">
        <v>0</v>
      </c>
      <c r="CB515" s="2">
        <v>0</v>
      </c>
      <c r="CC515" s="2">
        <v>2</v>
      </c>
      <c r="CD515" s="2">
        <v>0</v>
      </c>
      <c r="CE515" s="2">
        <v>0</v>
      </c>
      <c r="CF515" s="2">
        <v>0</v>
      </c>
      <c r="CG515" s="2">
        <v>0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</row>
    <row r="516" spans="1:90" x14ac:dyDescent="0.25">
      <c r="A516" t="s">
        <v>115</v>
      </c>
      <c r="B516">
        <v>20601</v>
      </c>
      <c r="C516" t="s">
        <v>316</v>
      </c>
      <c r="D516">
        <v>2</v>
      </c>
      <c r="E516">
        <v>15</v>
      </c>
      <c r="F516">
        <v>453547</v>
      </c>
      <c r="G516">
        <v>35453547</v>
      </c>
      <c r="H516" t="s">
        <v>15663</v>
      </c>
      <c r="I516">
        <v>573</v>
      </c>
      <c r="J516" t="s">
        <v>4568</v>
      </c>
      <c r="K516" t="s">
        <v>1929</v>
      </c>
      <c r="L516">
        <v>1</v>
      </c>
      <c r="M516" t="s">
        <v>4568</v>
      </c>
      <c r="N516">
        <v>17190000</v>
      </c>
      <c r="O516" t="s">
        <v>353</v>
      </c>
      <c r="P516" t="s">
        <v>15664</v>
      </c>
      <c r="Q516" t="s">
        <v>127</v>
      </c>
      <c r="R516">
        <v>14</v>
      </c>
      <c r="S516">
        <v>35891527</v>
      </c>
      <c r="T516">
        <v>35891682</v>
      </c>
      <c r="U516" t="s">
        <v>15665</v>
      </c>
      <c r="V516">
        <v>2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11</v>
      </c>
      <c r="AP516" s="2">
        <v>0</v>
      </c>
      <c r="AQ516" s="2">
        <v>0</v>
      </c>
      <c r="AR516" s="2">
        <v>55</v>
      </c>
      <c r="AS516" s="2">
        <v>0</v>
      </c>
      <c r="AT516" s="2">
        <v>0</v>
      </c>
      <c r="AU516" s="2">
        <v>62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0</v>
      </c>
      <c r="BI516" s="2">
        <v>0</v>
      </c>
      <c r="BJ516" s="2">
        <v>0</v>
      </c>
      <c r="BK516" s="2">
        <v>0</v>
      </c>
      <c r="BL516" s="2">
        <v>0</v>
      </c>
      <c r="BM516" s="2">
        <v>0</v>
      </c>
      <c r="BN516" s="2">
        <v>0</v>
      </c>
      <c r="BO516" s="2">
        <v>0</v>
      </c>
      <c r="BP516" s="2">
        <v>0</v>
      </c>
      <c r="BQ516" s="2">
        <v>0</v>
      </c>
      <c r="BR516" s="2">
        <v>0</v>
      </c>
      <c r="BS516" s="2">
        <v>0</v>
      </c>
      <c r="BT516" s="2">
        <v>0</v>
      </c>
      <c r="BU516" s="2">
        <v>0</v>
      </c>
      <c r="BV516" s="2">
        <v>0</v>
      </c>
      <c r="BW516" s="2">
        <v>2</v>
      </c>
      <c r="BX516" s="2">
        <v>0</v>
      </c>
      <c r="BY516" s="2">
        <v>0</v>
      </c>
      <c r="BZ516" s="2">
        <v>4</v>
      </c>
      <c r="CA516" s="2">
        <v>0</v>
      </c>
      <c r="CB516" s="2">
        <v>0</v>
      </c>
      <c r="CC516" s="2">
        <v>3</v>
      </c>
      <c r="CD516" s="2">
        <v>0</v>
      </c>
      <c r="CE516" s="2">
        <v>0</v>
      </c>
      <c r="CF516" s="2">
        <v>0</v>
      </c>
      <c r="CG516" s="2">
        <v>0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</row>
    <row r="517" spans="1:90" x14ac:dyDescent="0.25">
      <c r="A517" t="s">
        <v>115</v>
      </c>
      <c r="B517">
        <v>20601</v>
      </c>
      <c r="C517" t="s">
        <v>316</v>
      </c>
      <c r="D517">
        <v>1</v>
      </c>
      <c r="E517">
        <v>8</v>
      </c>
      <c r="F517">
        <v>25173</v>
      </c>
      <c r="G517">
        <v>35025173</v>
      </c>
      <c r="H517" t="s">
        <v>13563</v>
      </c>
      <c r="I517">
        <v>209</v>
      </c>
      <c r="J517" t="s">
        <v>316</v>
      </c>
      <c r="K517" t="s">
        <v>1303</v>
      </c>
      <c r="L517">
        <v>1</v>
      </c>
      <c r="M517" t="s">
        <v>316</v>
      </c>
      <c r="N517">
        <v>17054240</v>
      </c>
      <c r="O517" t="s">
        <v>92</v>
      </c>
      <c r="P517" t="s">
        <v>6869</v>
      </c>
      <c r="Q517" t="s">
        <v>13564</v>
      </c>
      <c r="R517">
        <v>14</v>
      </c>
      <c r="S517">
        <v>32361366</v>
      </c>
      <c r="T517">
        <v>32366444</v>
      </c>
      <c r="U517" t="s">
        <v>13565</v>
      </c>
      <c r="V517">
        <v>1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110</v>
      </c>
      <c r="AE517" s="2">
        <v>101</v>
      </c>
      <c r="AF517" s="2">
        <v>93</v>
      </c>
      <c r="AG517" s="2">
        <v>70</v>
      </c>
      <c r="AH517" s="2">
        <v>116</v>
      </c>
      <c r="AI517" s="2">
        <v>130</v>
      </c>
      <c r="AJ517" s="2">
        <v>78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0</v>
      </c>
      <c r="BI517" s="2">
        <v>0</v>
      </c>
      <c r="BJ517" s="2">
        <v>0</v>
      </c>
      <c r="BK517" s="2">
        <v>0</v>
      </c>
      <c r="BL517" s="2">
        <v>5</v>
      </c>
      <c r="BM517" s="2">
        <v>5</v>
      </c>
      <c r="BN517" s="2">
        <v>4</v>
      </c>
      <c r="BO517" s="2">
        <v>3</v>
      </c>
      <c r="BP517" s="2">
        <v>6</v>
      </c>
      <c r="BQ517" s="2">
        <v>4</v>
      </c>
      <c r="BR517" s="2">
        <v>2</v>
      </c>
      <c r="BS517" s="2">
        <v>0</v>
      </c>
      <c r="BT517" s="2">
        <v>0</v>
      </c>
      <c r="BU517" s="2">
        <v>0</v>
      </c>
      <c r="BV517" s="2">
        <v>0</v>
      </c>
      <c r="BW517" s="2">
        <v>0</v>
      </c>
      <c r="BX517" s="2">
        <v>0</v>
      </c>
      <c r="BY517" s="2">
        <v>0</v>
      </c>
      <c r="BZ517" s="2">
        <v>0</v>
      </c>
      <c r="CA517" s="2">
        <v>0</v>
      </c>
      <c r="CB517" s="2">
        <v>0</v>
      </c>
      <c r="CC517" s="2">
        <v>0</v>
      </c>
      <c r="CD517" s="2">
        <v>0</v>
      </c>
      <c r="CE517" s="2">
        <v>0</v>
      </c>
      <c r="CF517" s="2">
        <v>0</v>
      </c>
      <c r="CG517" s="2">
        <v>0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</row>
    <row r="518" spans="1:90" x14ac:dyDescent="0.25">
      <c r="A518" t="s">
        <v>115</v>
      </c>
      <c r="B518">
        <v>20601</v>
      </c>
      <c r="C518" t="s">
        <v>316</v>
      </c>
      <c r="D518">
        <v>1</v>
      </c>
      <c r="E518">
        <v>8</v>
      </c>
      <c r="F518">
        <v>565696</v>
      </c>
      <c r="G518">
        <v>35565696</v>
      </c>
      <c r="H518" t="s">
        <v>10461</v>
      </c>
      <c r="I518">
        <v>209</v>
      </c>
      <c r="J518" t="s">
        <v>316</v>
      </c>
      <c r="K518" t="s">
        <v>1240</v>
      </c>
      <c r="L518">
        <v>1</v>
      </c>
      <c r="M518" t="s">
        <v>316</v>
      </c>
      <c r="N518">
        <v>17066570</v>
      </c>
      <c r="O518" t="s">
        <v>92</v>
      </c>
      <c r="P518" t="s">
        <v>10462</v>
      </c>
      <c r="Q518" s="7">
        <v>42125</v>
      </c>
      <c r="R518">
        <v>14</v>
      </c>
      <c r="S518">
        <v>32184926</v>
      </c>
      <c r="T518">
        <v>32188400</v>
      </c>
      <c r="U518" t="s">
        <v>10463</v>
      </c>
      <c r="V518">
        <v>1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101</v>
      </c>
      <c r="AE518" s="2">
        <v>63</v>
      </c>
      <c r="AF518" s="2">
        <v>65</v>
      </c>
      <c r="AG518" s="2">
        <v>47</v>
      </c>
      <c r="AH518" s="2">
        <v>61</v>
      </c>
      <c r="AI518" s="2">
        <v>31</v>
      </c>
      <c r="AJ518" s="2">
        <v>31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9</v>
      </c>
      <c r="BE518" s="2">
        <v>0</v>
      </c>
      <c r="BF518" s="2">
        <v>0</v>
      </c>
      <c r="BG518" s="2">
        <v>0</v>
      </c>
      <c r="BH518" s="2">
        <v>0</v>
      </c>
      <c r="BI518" s="2">
        <v>0</v>
      </c>
      <c r="BJ518" s="2">
        <v>0</v>
      </c>
      <c r="BK518" s="2">
        <v>0</v>
      </c>
      <c r="BL518" s="2">
        <v>5</v>
      </c>
      <c r="BM518" s="2">
        <v>3</v>
      </c>
      <c r="BN518" s="2">
        <v>4</v>
      </c>
      <c r="BO518" s="2">
        <v>4</v>
      </c>
      <c r="BP518" s="2">
        <v>4</v>
      </c>
      <c r="BQ518" s="2">
        <v>2</v>
      </c>
      <c r="BR518" s="2">
        <v>2</v>
      </c>
      <c r="BS518" s="2">
        <v>0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2">
        <v>0</v>
      </c>
      <c r="CC518" s="2">
        <v>0</v>
      </c>
      <c r="CD518" s="2">
        <v>0</v>
      </c>
      <c r="CE518" s="2">
        <v>0</v>
      </c>
      <c r="CF518" s="2">
        <v>0</v>
      </c>
      <c r="CG518" s="2">
        <v>0</v>
      </c>
      <c r="CH518" s="2">
        <v>0</v>
      </c>
      <c r="CI518" s="2">
        <v>0</v>
      </c>
      <c r="CJ518" s="2">
        <v>0</v>
      </c>
      <c r="CK518" s="2">
        <v>0</v>
      </c>
      <c r="CL518" s="2">
        <v>2</v>
      </c>
    </row>
    <row r="519" spans="1:90" x14ac:dyDescent="0.25">
      <c r="A519" t="s">
        <v>115</v>
      </c>
      <c r="B519">
        <v>20601</v>
      </c>
      <c r="C519" t="s">
        <v>316</v>
      </c>
      <c r="D519">
        <v>1</v>
      </c>
      <c r="E519">
        <v>8</v>
      </c>
      <c r="F519">
        <v>441818</v>
      </c>
      <c r="G519">
        <v>35441818</v>
      </c>
      <c r="H519" t="s">
        <v>19080</v>
      </c>
      <c r="I519">
        <v>209</v>
      </c>
      <c r="J519" t="s">
        <v>316</v>
      </c>
      <c r="K519" t="s">
        <v>19081</v>
      </c>
      <c r="L519">
        <v>1</v>
      </c>
      <c r="M519" t="s">
        <v>316</v>
      </c>
      <c r="N519">
        <v>17057475</v>
      </c>
      <c r="O519" t="s">
        <v>92</v>
      </c>
      <c r="P519" t="s">
        <v>7591</v>
      </c>
      <c r="Q519">
        <v>123</v>
      </c>
      <c r="R519">
        <v>14</v>
      </c>
      <c r="S519">
        <v>32381062</v>
      </c>
      <c r="U519" t="s">
        <v>19082</v>
      </c>
      <c r="V519">
        <v>1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93</v>
      </c>
      <c r="AE519" s="2">
        <v>69</v>
      </c>
      <c r="AF519" s="2">
        <v>54</v>
      </c>
      <c r="AG519" s="2">
        <v>35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74</v>
      </c>
      <c r="BD519" s="2">
        <v>0</v>
      </c>
      <c r="BE519" s="2">
        <v>0</v>
      </c>
      <c r="BF519" s="2">
        <v>0</v>
      </c>
      <c r="BG519" s="2">
        <v>0</v>
      </c>
      <c r="BH519" s="2">
        <v>0</v>
      </c>
      <c r="BI519" s="2">
        <v>0</v>
      </c>
      <c r="BJ519" s="2">
        <v>0</v>
      </c>
      <c r="BK519" s="2">
        <v>0</v>
      </c>
      <c r="BL519" s="2">
        <v>7</v>
      </c>
      <c r="BM519" s="2">
        <v>4</v>
      </c>
      <c r="BN519" s="2">
        <v>4</v>
      </c>
      <c r="BO519" s="2">
        <v>1</v>
      </c>
      <c r="BP519" s="2">
        <v>0</v>
      </c>
      <c r="BQ519" s="2">
        <v>0</v>
      </c>
      <c r="BR519" s="2">
        <v>0</v>
      </c>
      <c r="BS519" s="2">
        <v>0</v>
      </c>
      <c r="BT519" s="2">
        <v>0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0</v>
      </c>
      <c r="CB519" s="2">
        <v>0</v>
      </c>
      <c r="CC519" s="2">
        <v>0</v>
      </c>
      <c r="CD519" s="2">
        <v>0</v>
      </c>
      <c r="CE519" s="2">
        <v>0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6</v>
      </c>
      <c r="CL519" s="2">
        <v>0</v>
      </c>
    </row>
    <row r="520" spans="1:90" x14ac:dyDescent="0.25">
      <c r="A520" t="s">
        <v>115</v>
      </c>
      <c r="B520">
        <v>20601</v>
      </c>
      <c r="C520" t="s">
        <v>316</v>
      </c>
      <c r="D520">
        <v>1</v>
      </c>
      <c r="E520">
        <v>8</v>
      </c>
      <c r="F520">
        <v>25324</v>
      </c>
      <c r="G520">
        <v>35025324</v>
      </c>
      <c r="H520" t="s">
        <v>5094</v>
      </c>
      <c r="I520">
        <v>232</v>
      </c>
      <c r="J520" t="s">
        <v>3789</v>
      </c>
      <c r="K520" t="s">
        <v>91</v>
      </c>
      <c r="L520">
        <v>1</v>
      </c>
      <c r="M520" t="s">
        <v>3789</v>
      </c>
      <c r="N520">
        <v>17480000</v>
      </c>
      <c r="O520" t="s">
        <v>92</v>
      </c>
      <c r="P520" t="s">
        <v>5095</v>
      </c>
      <c r="Q520">
        <v>639</v>
      </c>
      <c r="R520">
        <v>14</v>
      </c>
      <c r="S520">
        <v>32851149</v>
      </c>
      <c r="T520">
        <v>32851370</v>
      </c>
      <c r="U520" t="s">
        <v>5096</v>
      </c>
      <c r="V520">
        <v>1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65</v>
      </c>
      <c r="AE520" s="2">
        <v>77</v>
      </c>
      <c r="AF520" s="2">
        <v>43</v>
      </c>
      <c r="AG520" s="2">
        <v>68</v>
      </c>
      <c r="AH520" s="2">
        <v>49</v>
      </c>
      <c r="AI520" s="2">
        <v>51</v>
      </c>
      <c r="AJ520" s="2">
        <v>45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16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91</v>
      </c>
      <c r="BD520" s="2">
        <v>0</v>
      </c>
      <c r="BE520" s="2">
        <v>0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2</v>
      </c>
      <c r="BM520" s="2">
        <v>4</v>
      </c>
      <c r="BN520" s="2">
        <v>3</v>
      </c>
      <c r="BO520" s="2">
        <v>3</v>
      </c>
      <c r="BP520" s="2">
        <v>3</v>
      </c>
      <c r="BQ520" s="2">
        <v>3</v>
      </c>
      <c r="BR520" s="2">
        <v>2</v>
      </c>
      <c r="BS520" s="2">
        <v>0</v>
      </c>
      <c r="BT520" s="2">
        <v>0</v>
      </c>
      <c r="BU520" s="2">
        <v>0</v>
      </c>
      <c r="BV520" s="2">
        <v>0</v>
      </c>
      <c r="BW520" s="2">
        <v>0</v>
      </c>
      <c r="BX520" s="2">
        <v>0</v>
      </c>
      <c r="BY520" s="2">
        <v>0</v>
      </c>
      <c r="BZ520" s="2">
        <v>0</v>
      </c>
      <c r="CA520" s="2">
        <v>0</v>
      </c>
      <c r="CB520" s="2">
        <v>0</v>
      </c>
      <c r="CC520" s="2">
        <v>1</v>
      </c>
      <c r="CD520" s="2">
        <v>0</v>
      </c>
      <c r="CE520" s="2">
        <v>0</v>
      </c>
      <c r="CF520" s="2">
        <v>0</v>
      </c>
      <c r="CG520" s="2">
        <v>0</v>
      </c>
      <c r="CH520" s="2">
        <v>0</v>
      </c>
      <c r="CI520" s="2">
        <v>0</v>
      </c>
      <c r="CJ520" s="2">
        <v>0</v>
      </c>
      <c r="CK520" s="2">
        <v>4</v>
      </c>
      <c r="CL520" s="2">
        <v>0</v>
      </c>
    </row>
    <row r="521" spans="1:90" x14ac:dyDescent="0.25">
      <c r="A521" t="s">
        <v>115</v>
      </c>
      <c r="B521">
        <v>20601</v>
      </c>
      <c r="C521" t="s">
        <v>316</v>
      </c>
      <c r="D521">
        <v>1</v>
      </c>
      <c r="E521">
        <v>8</v>
      </c>
      <c r="F521">
        <v>38064</v>
      </c>
      <c r="G521">
        <v>35038064</v>
      </c>
      <c r="H521" t="s">
        <v>16446</v>
      </c>
      <c r="I521">
        <v>416</v>
      </c>
      <c r="J521" t="s">
        <v>657</v>
      </c>
      <c r="K521" t="s">
        <v>3912</v>
      </c>
      <c r="L521">
        <v>1</v>
      </c>
      <c r="M521" t="s">
        <v>657</v>
      </c>
      <c r="N521">
        <v>18685390</v>
      </c>
      <c r="O521" t="s">
        <v>92</v>
      </c>
      <c r="P521" t="s">
        <v>16059</v>
      </c>
      <c r="Q521">
        <v>431</v>
      </c>
      <c r="R521">
        <v>14</v>
      </c>
      <c r="S521">
        <v>32631888</v>
      </c>
      <c r="T521">
        <v>32632120</v>
      </c>
      <c r="U521" t="s">
        <v>16447</v>
      </c>
      <c r="V521">
        <v>1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99</v>
      </c>
      <c r="AE521" s="2">
        <v>99</v>
      </c>
      <c r="AF521" s="2">
        <v>72</v>
      </c>
      <c r="AG521" s="2">
        <v>81</v>
      </c>
      <c r="AH521" s="2">
        <v>177</v>
      </c>
      <c r="AI521" s="2">
        <v>159</v>
      </c>
      <c r="AJ521" s="2">
        <v>79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185</v>
      </c>
      <c r="BD521" s="2">
        <v>32</v>
      </c>
      <c r="BE521" s="2">
        <v>0</v>
      </c>
      <c r="BF521" s="2">
        <v>0</v>
      </c>
      <c r="BG521" s="2">
        <v>0</v>
      </c>
      <c r="BH521" s="2">
        <v>0</v>
      </c>
      <c r="BI521" s="2">
        <v>0</v>
      </c>
      <c r="BJ521" s="2">
        <v>0</v>
      </c>
      <c r="BK521" s="2">
        <v>0</v>
      </c>
      <c r="BL521" s="2">
        <v>7</v>
      </c>
      <c r="BM521" s="2">
        <v>6</v>
      </c>
      <c r="BN521" s="2">
        <v>4</v>
      </c>
      <c r="BO521" s="2">
        <v>5</v>
      </c>
      <c r="BP521" s="2">
        <v>8</v>
      </c>
      <c r="BQ521" s="2">
        <v>7</v>
      </c>
      <c r="BR521" s="2">
        <v>6</v>
      </c>
      <c r="BS521" s="2">
        <v>0</v>
      </c>
      <c r="BT521" s="2">
        <v>0</v>
      </c>
      <c r="BU521" s="2">
        <v>0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2">
        <v>0</v>
      </c>
      <c r="CC521" s="2">
        <v>0</v>
      </c>
      <c r="CD521" s="2">
        <v>0</v>
      </c>
      <c r="CE521" s="2">
        <v>0</v>
      </c>
      <c r="CF521" s="2">
        <v>0</v>
      </c>
      <c r="CG521" s="2">
        <v>0</v>
      </c>
      <c r="CH521" s="2">
        <v>0</v>
      </c>
      <c r="CI521" s="2">
        <v>0</v>
      </c>
      <c r="CJ521" s="2">
        <v>0</v>
      </c>
      <c r="CK521" s="2">
        <v>14</v>
      </c>
      <c r="CL521" s="2">
        <v>6</v>
      </c>
    </row>
    <row r="522" spans="1:90" x14ac:dyDescent="0.25">
      <c r="A522" t="s">
        <v>115</v>
      </c>
      <c r="B522">
        <v>20601</v>
      </c>
      <c r="C522" t="s">
        <v>316</v>
      </c>
      <c r="D522">
        <v>1</v>
      </c>
      <c r="E522">
        <v>8</v>
      </c>
      <c r="F522">
        <v>25288</v>
      </c>
      <c r="G522">
        <v>35025288</v>
      </c>
      <c r="H522" t="s">
        <v>14676</v>
      </c>
      <c r="I522">
        <v>209</v>
      </c>
      <c r="J522" t="s">
        <v>316</v>
      </c>
      <c r="K522" t="s">
        <v>6447</v>
      </c>
      <c r="L522">
        <v>1</v>
      </c>
      <c r="M522" t="s">
        <v>316</v>
      </c>
      <c r="N522">
        <v>17065211</v>
      </c>
      <c r="O522" t="s">
        <v>92</v>
      </c>
      <c r="P522" t="s">
        <v>14677</v>
      </c>
      <c r="Q522" s="7">
        <v>18264</v>
      </c>
      <c r="R522">
        <v>14</v>
      </c>
      <c r="S522">
        <v>32381337</v>
      </c>
      <c r="U522" t="s">
        <v>14678</v>
      </c>
      <c r="V522">
        <v>1</v>
      </c>
      <c r="W522" s="2">
        <v>0</v>
      </c>
      <c r="X522" s="2">
        <v>0</v>
      </c>
      <c r="Y522" s="2">
        <v>78</v>
      </c>
      <c r="Z522" s="2">
        <v>70</v>
      </c>
      <c r="AA522" s="2">
        <v>76</v>
      </c>
      <c r="AB522" s="2">
        <v>78</v>
      </c>
      <c r="AC522" s="2">
        <v>76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12</v>
      </c>
      <c r="BE522" s="2">
        <v>0</v>
      </c>
      <c r="BF522" s="2">
        <v>0</v>
      </c>
      <c r="BG522" s="2">
        <v>4</v>
      </c>
      <c r="BH522" s="2">
        <v>5</v>
      </c>
      <c r="BI522" s="2">
        <v>6</v>
      </c>
      <c r="BJ522" s="2">
        <v>4</v>
      </c>
      <c r="BK522" s="2">
        <v>5</v>
      </c>
      <c r="BL522" s="2">
        <v>0</v>
      </c>
      <c r="BM522" s="2">
        <v>0</v>
      </c>
      <c r="BN522" s="2">
        <v>0</v>
      </c>
      <c r="BO522" s="2">
        <v>0</v>
      </c>
      <c r="BP522" s="2">
        <v>0</v>
      </c>
      <c r="BQ522" s="2">
        <v>0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>
        <v>0</v>
      </c>
      <c r="CB522" s="2">
        <v>0</v>
      </c>
      <c r="CC522" s="2">
        <v>0</v>
      </c>
      <c r="CD522" s="2">
        <v>0</v>
      </c>
      <c r="CE522" s="2">
        <v>0</v>
      </c>
      <c r="CF522" s="2">
        <v>0</v>
      </c>
      <c r="CG522" s="2">
        <v>0</v>
      </c>
      <c r="CH522" s="2">
        <v>0</v>
      </c>
      <c r="CI522" s="2">
        <v>0</v>
      </c>
      <c r="CJ522" s="2">
        <v>0</v>
      </c>
      <c r="CK522" s="2">
        <v>0</v>
      </c>
      <c r="CL522" s="2">
        <v>3</v>
      </c>
    </row>
    <row r="523" spans="1:90" x14ac:dyDescent="0.25">
      <c r="A523" t="s">
        <v>115</v>
      </c>
      <c r="B523">
        <v>20601</v>
      </c>
      <c r="C523" t="s">
        <v>316</v>
      </c>
      <c r="D523">
        <v>1</v>
      </c>
      <c r="E523">
        <v>8</v>
      </c>
      <c r="F523">
        <v>71161</v>
      </c>
      <c r="G523">
        <v>35071161</v>
      </c>
      <c r="H523" t="s">
        <v>1239</v>
      </c>
      <c r="I523">
        <v>209</v>
      </c>
      <c r="J523" t="s">
        <v>316</v>
      </c>
      <c r="K523" t="s">
        <v>1240</v>
      </c>
      <c r="L523">
        <v>1</v>
      </c>
      <c r="M523" t="s">
        <v>316</v>
      </c>
      <c r="N523">
        <v>17066150</v>
      </c>
      <c r="O523" t="s">
        <v>92</v>
      </c>
      <c r="P523" t="s">
        <v>1241</v>
      </c>
      <c r="Q523" t="s">
        <v>1242</v>
      </c>
      <c r="R523">
        <v>14</v>
      </c>
      <c r="S523">
        <v>32189596</v>
      </c>
      <c r="T523">
        <v>32189608</v>
      </c>
      <c r="U523" t="s">
        <v>1243</v>
      </c>
      <c r="V523">
        <v>1</v>
      </c>
      <c r="W523" s="2">
        <v>0</v>
      </c>
      <c r="X523" s="2">
        <v>0</v>
      </c>
      <c r="Y523" s="2">
        <v>93</v>
      </c>
      <c r="Z523" s="2">
        <v>71</v>
      </c>
      <c r="AA523" s="2">
        <v>82</v>
      </c>
      <c r="AB523" s="2">
        <v>63</v>
      </c>
      <c r="AC523" s="2">
        <v>71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4</v>
      </c>
      <c r="BH523" s="2">
        <v>4</v>
      </c>
      <c r="BI523" s="2">
        <v>5</v>
      </c>
      <c r="BJ523" s="2">
        <v>5</v>
      </c>
      <c r="BK523" s="2">
        <v>3</v>
      </c>
      <c r="BL523" s="2">
        <v>0</v>
      </c>
      <c r="BM523" s="2">
        <v>0</v>
      </c>
      <c r="BN523" s="2">
        <v>0</v>
      </c>
      <c r="BO523" s="2">
        <v>0</v>
      </c>
      <c r="BP523" s="2">
        <v>0</v>
      </c>
      <c r="BQ523" s="2">
        <v>0</v>
      </c>
      <c r="BR523" s="2">
        <v>0</v>
      </c>
      <c r="BS523" s="2">
        <v>0</v>
      </c>
      <c r="BT523" s="2">
        <v>0</v>
      </c>
      <c r="BU523" s="2">
        <v>0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>
        <v>0</v>
      </c>
      <c r="CB523" s="2">
        <v>0</v>
      </c>
      <c r="CC523" s="2">
        <v>0</v>
      </c>
      <c r="CD523" s="2">
        <v>0</v>
      </c>
      <c r="CE523" s="2">
        <v>0</v>
      </c>
      <c r="CF523" s="2">
        <v>0</v>
      </c>
      <c r="CG523" s="2">
        <v>0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</row>
    <row r="524" spans="1:90" x14ac:dyDescent="0.25">
      <c r="A524" t="s">
        <v>115</v>
      </c>
      <c r="B524">
        <v>20601</v>
      </c>
      <c r="C524" t="s">
        <v>316</v>
      </c>
      <c r="D524">
        <v>1</v>
      </c>
      <c r="E524">
        <v>8</v>
      </c>
      <c r="F524">
        <v>25252</v>
      </c>
      <c r="G524">
        <v>35025252</v>
      </c>
      <c r="H524" t="s">
        <v>4960</v>
      </c>
      <c r="I524">
        <v>183</v>
      </c>
      <c r="J524" t="s">
        <v>4200</v>
      </c>
      <c r="K524" t="s">
        <v>91</v>
      </c>
      <c r="L524">
        <v>1</v>
      </c>
      <c r="M524" t="s">
        <v>4200</v>
      </c>
      <c r="N524">
        <v>17160000</v>
      </c>
      <c r="O524" t="s">
        <v>92</v>
      </c>
      <c r="P524" t="s">
        <v>4961</v>
      </c>
      <c r="Q524">
        <v>419</v>
      </c>
      <c r="R524">
        <v>14</v>
      </c>
      <c r="S524">
        <v>32961314</v>
      </c>
      <c r="T524">
        <v>32962200</v>
      </c>
      <c r="U524" t="s">
        <v>4962</v>
      </c>
      <c r="V524">
        <v>1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110</v>
      </c>
      <c r="AE524" s="2">
        <v>86</v>
      </c>
      <c r="AF524" s="2">
        <v>106</v>
      </c>
      <c r="AG524" s="2">
        <v>90</v>
      </c>
      <c r="AH524" s="2">
        <v>99</v>
      </c>
      <c r="AI524" s="2">
        <v>78</v>
      </c>
      <c r="AJ524" s="2">
        <v>81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40</v>
      </c>
      <c r="BD524" s="2">
        <v>18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2">
        <v>0</v>
      </c>
      <c r="BK524" s="2">
        <v>0</v>
      </c>
      <c r="BL524" s="2">
        <v>6</v>
      </c>
      <c r="BM524" s="2">
        <v>3</v>
      </c>
      <c r="BN524" s="2">
        <v>7</v>
      </c>
      <c r="BO524" s="2">
        <v>5</v>
      </c>
      <c r="BP524" s="2">
        <v>7</v>
      </c>
      <c r="BQ524" s="2">
        <v>4</v>
      </c>
      <c r="BR524" s="2">
        <v>3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>
        <v>0</v>
      </c>
      <c r="CB524" s="2">
        <v>0</v>
      </c>
      <c r="CC524" s="2">
        <v>0</v>
      </c>
      <c r="CD524" s="2">
        <v>0</v>
      </c>
      <c r="CE524" s="2">
        <v>0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3</v>
      </c>
      <c r="CL524" s="2">
        <v>4</v>
      </c>
    </row>
    <row r="525" spans="1:90" x14ac:dyDescent="0.25">
      <c r="A525" t="s">
        <v>115</v>
      </c>
      <c r="B525">
        <v>20601</v>
      </c>
      <c r="C525" t="s">
        <v>316</v>
      </c>
      <c r="D525">
        <v>1</v>
      </c>
      <c r="E525">
        <v>8</v>
      </c>
      <c r="F525">
        <v>903541</v>
      </c>
      <c r="G525">
        <v>35903541</v>
      </c>
      <c r="H525" t="s">
        <v>10587</v>
      </c>
      <c r="I525">
        <v>559</v>
      </c>
      <c r="J525" t="s">
        <v>317</v>
      </c>
      <c r="K525" t="s">
        <v>318</v>
      </c>
      <c r="L525">
        <v>2</v>
      </c>
      <c r="M525" t="s">
        <v>318</v>
      </c>
      <c r="N525">
        <v>16670000</v>
      </c>
      <c r="O525" t="s">
        <v>92</v>
      </c>
      <c r="P525" t="s">
        <v>19896</v>
      </c>
      <c r="Q525">
        <v>112</v>
      </c>
      <c r="R525">
        <v>14</v>
      </c>
      <c r="S525">
        <v>35876115</v>
      </c>
      <c r="U525" t="s">
        <v>10588</v>
      </c>
      <c r="V525">
        <v>1</v>
      </c>
      <c r="W525" s="2">
        <v>0</v>
      </c>
      <c r="X525" s="2">
        <v>0</v>
      </c>
      <c r="Y525" s="2">
        <v>15</v>
      </c>
      <c r="Z525" s="2">
        <v>15</v>
      </c>
      <c r="AA525" s="2">
        <v>11</v>
      </c>
      <c r="AB525" s="2">
        <v>16</v>
      </c>
      <c r="AC525" s="2">
        <v>12</v>
      </c>
      <c r="AD525" s="2">
        <v>13</v>
      </c>
      <c r="AE525" s="2">
        <v>14</v>
      </c>
      <c r="AF525" s="2">
        <v>21</v>
      </c>
      <c r="AG525" s="2">
        <v>15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1</v>
      </c>
      <c r="BE525" s="2">
        <v>0</v>
      </c>
      <c r="BF525" s="2">
        <v>0</v>
      </c>
      <c r="BG525" s="2">
        <v>1</v>
      </c>
      <c r="BH525" s="2">
        <v>2</v>
      </c>
      <c r="BI525" s="2">
        <v>1</v>
      </c>
      <c r="BJ525" s="2">
        <v>1</v>
      </c>
      <c r="BK525" s="2">
        <v>1</v>
      </c>
      <c r="BL525" s="2">
        <v>1</v>
      </c>
      <c r="BM525" s="2">
        <v>1</v>
      </c>
      <c r="BN525" s="2">
        <v>1</v>
      </c>
      <c r="BO525" s="2">
        <v>2</v>
      </c>
      <c r="BP525" s="2">
        <v>0</v>
      </c>
      <c r="BQ525" s="2">
        <v>0</v>
      </c>
      <c r="BR525" s="2">
        <v>0</v>
      </c>
      <c r="BS525" s="2">
        <v>0</v>
      </c>
      <c r="BT525" s="2">
        <v>0</v>
      </c>
      <c r="BU525" s="2">
        <v>0</v>
      </c>
      <c r="BV525" s="2">
        <v>0</v>
      </c>
      <c r="BW525" s="2">
        <v>0</v>
      </c>
      <c r="BX525" s="2">
        <v>0</v>
      </c>
      <c r="BY525" s="2">
        <v>0</v>
      </c>
      <c r="BZ525" s="2">
        <v>0</v>
      </c>
      <c r="CA525" s="2">
        <v>0</v>
      </c>
      <c r="CB525" s="2">
        <v>0</v>
      </c>
      <c r="CC525" s="2">
        <v>0</v>
      </c>
      <c r="CD525" s="2">
        <v>0</v>
      </c>
      <c r="CE525" s="2">
        <v>0</v>
      </c>
      <c r="CF525" s="2">
        <v>0</v>
      </c>
      <c r="CG525" s="2">
        <v>0</v>
      </c>
      <c r="CH525" s="2">
        <v>0</v>
      </c>
      <c r="CI525" s="2">
        <v>0</v>
      </c>
      <c r="CJ525" s="2">
        <v>0</v>
      </c>
      <c r="CK525" s="2">
        <v>0</v>
      </c>
      <c r="CL525" s="2">
        <v>1</v>
      </c>
    </row>
    <row r="526" spans="1:90" x14ac:dyDescent="0.25">
      <c r="A526" t="s">
        <v>115</v>
      </c>
      <c r="B526">
        <v>20601</v>
      </c>
      <c r="C526" t="s">
        <v>316</v>
      </c>
      <c r="D526">
        <v>1</v>
      </c>
      <c r="E526">
        <v>8</v>
      </c>
      <c r="F526">
        <v>25461</v>
      </c>
      <c r="G526">
        <v>35025461</v>
      </c>
      <c r="H526" t="s">
        <v>17727</v>
      </c>
      <c r="I526">
        <v>209</v>
      </c>
      <c r="J526" t="s">
        <v>316</v>
      </c>
      <c r="K526" t="s">
        <v>4937</v>
      </c>
      <c r="L526">
        <v>1</v>
      </c>
      <c r="M526" t="s">
        <v>316</v>
      </c>
      <c r="N526">
        <v>17012058</v>
      </c>
      <c r="O526" t="s">
        <v>92</v>
      </c>
      <c r="P526" t="s">
        <v>17728</v>
      </c>
      <c r="Q526" s="7">
        <v>12905</v>
      </c>
      <c r="R526">
        <v>14</v>
      </c>
      <c r="S526">
        <v>32232699</v>
      </c>
      <c r="T526">
        <v>32342789</v>
      </c>
      <c r="U526" t="s">
        <v>17729</v>
      </c>
      <c r="V526">
        <v>1</v>
      </c>
      <c r="W526" s="2">
        <v>0</v>
      </c>
      <c r="X526" s="2">
        <v>0</v>
      </c>
      <c r="Y526" s="2">
        <v>106</v>
      </c>
      <c r="Z526" s="2">
        <v>105</v>
      </c>
      <c r="AA526" s="2">
        <v>119</v>
      </c>
      <c r="AB526" s="2">
        <v>117</v>
      </c>
      <c r="AC526" s="2">
        <v>102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6</v>
      </c>
      <c r="BH526" s="2">
        <v>4</v>
      </c>
      <c r="BI526" s="2">
        <v>5</v>
      </c>
      <c r="BJ526" s="2">
        <v>6</v>
      </c>
      <c r="BK526" s="2">
        <v>5</v>
      </c>
      <c r="BL526" s="2">
        <v>0</v>
      </c>
      <c r="BM526" s="2">
        <v>0</v>
      </c>
      <c r="BN526" s="2">
        <v>0</v>
      </c>
      <c r="BO526" s="2">
        <v>0</v>
      </c>
      <c r="BP526" s="2">
        <v>0</v>
      </c>
      <c r="BQ526" s="2"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0</v>
      </c>
      <c r="BX526" s="2">
        <v>0</v>
      </c>
      <c r="BY526" s="2">
        <v>0</v>
      </c>
      <c r="BZ526" s="2">
        <v>0</v>
      </c>
      <c r="CA526" s="2">
        <v>0</v>
      </c>
      <c r="CB526" s="2">
        <v>0</v>
      </c>
      <c r="CC526" s="2">
        <v>0</v>
      </c>
      <c r="CD526" s="2">
        <v>0</v>
      </c>
      <c r="CE526" s="2">
        <v>0</v>
      </c>
      <c r="CF526" s="2">
        <v>0</v>
      </c>
      <c r="CG526" s="2">
        <v>0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</row>
    <row r="527" spans="1:90" x14ac:dyDescent="0.25">
      <c r="A527" t="s">
        <v>115</v>
      </c>
      <c r="B527">
        <v>20601</v>
      </c>
      <c r="C527" t="s">
        <v>316</v>
      </c>
      <c r="D527">
        <v>1</v>
      </c>
      <c r="E527">
        <v>8</v>
      </c>
      <c r="F527">
        <v>25297</v>
      </c>
      <c r="G527">
        <v>35025297</v>
      </c>
      <c r="H527" t="s">
        <v>12871</v>
      </c>
      <c r="I527">
        <v>209</v>
      </c>
      <c r="J527" t="s">
        <v>316</v>
      </c>
      <c r="K527" t="s">
        <v>12872</v>
      </c>
      <c r="L527">
        <v>1</v>
      </c>
      <c r="M527" t="s">
        <v>316</v>
      </c>
      <c r="N527">
        <v>17050460</v>
      </c>
      <c r="O527" t="s">
        <v>92</v>
      </c>
      <c r="P527" t="s">
        <v>12873</v>
      </c>
      <c r="Q527" t="s">
        <v>12874</v>
      </c>
      <c r="R527">
        <v>14</v>
      </c>
      <c r="S527">
        <v>32382397</v>
      </c>
      <c r="T527">
        <v>32388900</v>
      </c>
      <c r="U527" t="s">
        <v>12875</v>
      </c>
      <c r="V527">
        <v>1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95</v>
      </c>
      <c r="AE527" s="2">
        <v>95</v>
      </c>
      <c r="AF527" s="2">
        <v>113</v>
      </c>
      <c r="AG527" s="2">
        <v>125</v>
      </c>
      <c r="AH527" s="2">
        <v>287</v>
      </c>
      <c r="AI527" s="2">
        <v>186</v>
      </c>
      <c r="AJ527" s="2">
        <v>203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123</v>
      </c>
      <c r="BD527" s="2">
        <v>0</v>
      </c>
      <c r="BE527" s="2">
        <v>0</v>
      </c>
      <c r="BF527" s="2">
        <v>0</v>
      </c>
      <c r="BG527" s="2">
        <v>0</v>
      </c>
      <c r="BH527" s="2">
        <v>0</v>
      </c>
      <c r="BI527" s="2">
        <v>0</v>
      </c>
      <c r="BJ527" s="2">
        <v>0</v>
      </c>
      <c r="BK527" s="2">
        <v>0</v>
      </c>
      <c r="BL527" s="2">
        <v>4</v>
      </c>
      <c r="BM527" s="2">
        <v>4</v>
      </c>
      <c r="BN527" s="2">
        <v>4</v>
      </c>
      <c r="BO527" s="2">
        <v>5</v>
      </c>
      <c r="BP527" s="2">
        <v>14</v>
      </c>
      <c r="BQ527" s="2">
        <v>7</v>
      </c>
      <c r="BR527" s="2">
        <v>7</v>
      </c>
      <c r="BS527" s="2">
        <v>0</v>
      </c>
      <c r="BT527" s="2">
        <v>0</v>
      </c>
      <c r="BU527" s="2">
        <v>0</v>
      </c>
      <c r="BV527" s="2">
        <v>0</v>
      </c>
      <c r="BW527" s="2">
        <v>0</v>
      </c>
      <c r="BX527" s="2">
        <v>0</v>
      </c>
      <c r="BY527" s="2">
        <v>0</v>
      </c>
      <c r="BZ527" s="2">
        <v>0</v>
      </c>
      <c r="CA527" s="2">
        <v>0</v>
      </c>
      <c r="CB527" s="2">
        <v>0</v>
      </c>
      <c r="CC527" s="2">
        <v>0</v>
      </c>
      <c r="CD527" s="2">
        <v>0</v>
      </c>
      <c r="CE527" s="2">
        <v>0</v>
      </c>
      <c r="CF527" s="2">
        <v>0</v>
      </c>
      <c r="CG527" s="2">
        <v>0</v>
      </c>
      <c r="CH527" s="2">
        <v>0</v>
      </c>
      <c r="CI527" s="2">
        <v>0</v>
      </c>
      <c r="CJ527" s="2">
        <v>0</v>
      </c>
      <c r="CK527" s="2">
        <v>6</v>
      </c>
      <c r="CL527" s="2">
        <v>0</v>
      </c>
    </row>
    <row r="528" spans="1:90" x14ac:dyDescent="0.25">
      <c r="A528" t="s">
        <v>115</v>
      </c>
      <c r="B528">
        <v>20601</v>
      </c>
      <c r="C528" t="s">
        <v>316</v>
      </c>
      <c r="D528">
        <v>1</v>
      </c>
      <c r="E528">
        <v>8</v>
      </c>
      <c r="F528">
        <v>70634</v>
      </c>
      <c r="G528">
        <v>35070634</v>
      </c>
      <c r="H528" t="s">
        <v>16036</v>
      </c>
      <c r="I528">
        <v>209</v>
      </c>
      <c r="J528" t="s">
        <v>316</v>
      </c>
      <c r="K528" t="s">
        <v>16037</v>
      </c>
      <c r="L528">
        <v>1</v>
      </c>
      <c r="M528" t="s">
        <v>316</v>
      </c>
      <c r="N528">
        <v>17027623</v>
      </c>
      <c r="O528" t="s">
        <v>100</v>
      </c>
      <c r="P528" t="s">
        <v>16038</v>
      </c>
      <c r="Q528" s="7">
        <v>12816</v>
      </c>
      <c r="R528">
        <v>14</v>
      </c>
      <c r="S528">
        <v>32776086</v>
      </c>
      <c r="T528">
        <v>32776548</v>
      </c>
      <c r="U528" t="s">
        <v>16039</v>
      </c>
      <c r="V528">
        <v>1</v>
      </c>
      <c r="W528" s="2">
        <v>0</v>
      </c>
      <c r="X528" s="2">
        <v>0</v>
      </c>
      <c r="Y528" s="2">
        <v>53</v>
      </c>
      <c r="Z528" s="2">
        <v>40</v>
      </c>
      <c r="AA528" s="2">
        <v>57</v>
      </c>
      <c r="AB528" s="2">
        <v>43</v>
      </c>
      <c r="AC528" s="2">
        <v>57</v>
      </c>
      <c r="AD528" s="2">
        <v>70</v>
      </c>
      <c r="AE528" s="2">
        <v>74</v>
      </c>
      <c r="AF528" s="2">
        <v>69</v>
      </c>
      <c r="AG528" s="2">
        <v>89</v>
      </c>
      <c r="AH528" s="2">
        <v>105</v>
      </c>
      <c r="AI528" s="2">
        <v>99</v>
      </c>
      <c r="AJ528" s="2">
        <v>70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3</v>
      </c>
      <c r="BH528" s="2">
        <v>3</v>
      </c>
      <c r="BI528" s="2">
        <v>4</v>
      </c>
      <c r="BJ528" s="2">
        <v>2</v>
      </c>
      <c r="BK528" s="2">
        <v>2</v>
      </c>
      <c r="BL528" s="2">
        <v>3</v>
      </c>
      <c r="BM528" s="2">
        <v>2</v>
      </c>
      <c r="BN528" s="2">
        <v>4</v>
      </c>
      <c r="BO528" s="2">
        <v>4</v>
      </c>
      <c r="BP528" s="2">
        <v>4</v>
      </c>
      <c r="BQ528" s="2">
        <v>4</v>
      </c>
      <c r="BR528" s="2">
        <v>2</v>
      </c>
      <c r="BS528" s="2">
        <v>0</v>
      </c>
      <c r="BT528" s="2">
        <v>0</v>
      </c>
      <c r="BU528" s="2">
        <v>0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>
        <v>0</v>
      </c>
      <c r="CB528" s="2">
        <v>0</v>
      </c>
      <c r="CC528" s="2">
        <v>0</v>
      </c>
      <c r="CD528" s="2">
        <v>0</v>
      </c>
      <c r="CE528" s="2">
        <v>0</v>
      </c>
      <c r="CF528" s="2">
        <v>0</v>
      </c>
      <c r="CG528" s="2">
        <v>0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</row>
    <row r="529" spans="1:90" x14ac:dyDescent="0.25">
      <c r="A529" t="s">
        <v>115</v>
      </c>
      <c r="B529">
        <v>20601</v>
      </c>
      <c r="C529" t="s">
        <v>316</v>
      </c>
      <c r="D529">
        <v>1</v>
      </c>
      <c r="E529">
        <v>8</v>
      </c>
      <c r="F529">
        <v>25306</v>
      </c>
      <c r="G529">
        <v>35025306</v>
      </c>
      <c r="H529" t="s">
        <v>7295</v>
      </c>
      <c r="I529">
        <v>209</v>
      </c>
      <c r="J529" t="s">
        <v>316</v>
      </c>
      <c r="K529" t="s">
        <v>5514</v>
      </c>
      <c r="L529">
        <v>1</v>
      </c>
      <c r="M529" t="s">
        <v>316</v>
      </c>
      <c r="N529">
        <v>17063090</v>
      </c>
      <c r="O529" t="s">
        <v>92</v>
      </c>
      <c r="P529" t="s">
        <v>5515</v>
      </c>
      <c r="Q529">
        <v>1122</v>
      </c>
      <c r="R529">
        <v>14</v>
      </c>
      <c r="S529">
        <v>32121868</v>
      </c>
      <c r="T529">
        <v>32226453</v>
      </c>
      <c r="U529" t="s">
        <v>7296</v>
      </c>
      <c r="V529">
        <v>1</v>
      </c>
      <c r="W529" s="2">
        <v>0</v>
      </c>
      <c r="X529" s="2">
        <v>0</v>
      </c>
      <c r="Y529" s="2">
        <v>149</v>
      </c>
      <c r="Z529" s="2">
        <v>120</v>
      </c>
      <c r="AA529" s="2">
        <v>120</v>
      </c>
      <c r="AB529" s="2">
        <v>149</v>
      </c>
      <c r="AC529" s="2">
        <v>137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6</v>
      </c>
      <c r="BH529" s="2">
        <v>4</v>
      </c>
      <c r="BI529" s="2">
        <v>5</v>
      </c>
      <c r="BJ529" s="2">
        <v>6</v>
      </c>
      <c r="BK529" s="2">
        <v>6</v>
      </c>
      <c r="BL529" s="2">
        <v>0</v>
      </c>
      <c r="BM529" s="2">
        <v>0</v>
      </c>
      <c r="BN529" s="2">
        <v>0</v>
      </c>
      <c r="BO529" s="2">
        <v>0</v>
      </c>
      <c r="BP529" s="2">
        <v>0</v>
      </c>
      <c r="BQ529" s="2">
        <v>0</v>
      </c>
      <c r="BR529" s="2">
        <v>0</v>
      </c>
      <c r="BS529" s="2">
        <v>0</v>
      </c>
      <c r="BT529" s="2">
        <v>0</v>
      </c>
      <c r="BU529" s="2">
        <v>0</v>
      </c>
      <c r="BV529" s="2">
        <v>0</v>
      </c>
      <c r="BW529" s="2">
        <v>0</v>
      </c>
      <c r="BX529" s="2">
        <v>0</v>
      </c>
      <c r="BY529" s="2">
        <v>0</v>
      </c>
      <c r="BZ529" s="2">
        <v>0</v>
      </c>
      <c r="CA529" s="2">
        <v>0</v>
      </c>
      <c r="CB529" s="2">
        <v>0</v>
      </c>
      <c r="CC529" s="2">
        <v>0</v>
      </c>
      <c r="CD529" s="2">
        <v>0</v>
      </c>
      <c r="CE529" s="2">
        <v>0</v>
      </c>
      <c r="CF529" s="2">
        <v>0</v>
      </c>
      <c r="CG529" s="2">
        <v>0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</row>
    <row r="530" spans="1:90" x14ac:dyDescent="0.25">
      <c r="A530" t="s">
        <v>115</v>
      </c>
      <c r="B530">
        <v>20601</v>
      </c>
      <c r="C530" t="s">
        <v>316</v>
      </c>
      <c r="D530">
        <v>1</v>
      </c>
      <c r="E530">
        <v>8</v>
      </c>
      <c r="F530">
        <v>49682</v>
      </c>
      <c r="G530">
        <v>35049682</v>
      </c>
      <c r="H530" t="s">
        <v>3038</v>
      </c>
      <c r="I530">
        <v>416</v>
      </c>
      <c r="J530" t="s">
        <v>657</v>
      </c>
      <c r="K530" t="s">
        <v>1768</v>
      </c>
      <c r="L530">
        <v>1</v>
      </c>
      <c r="M530" t="s">
        <v>657</v>
      </c>
      <c r="N530">
        <v>18681380</v>
      </c>
      <c r="O530" t="s">
        <v>102</v>
      </c>
      <c r="P530" t="s">
        <v>3039</v>
      </c>
      <c r="Q530">
        <v>344</v>
      </c>
      <c r="R530">
        <v>14</v>
      </c>
      <c r="S530">
        <v>32631749</v>
      </c>
      <c r="T530">
        <v>32632040</v>
      </c>
      <c r="U530" t="s">
        <v>3040</v>
      </c>
      <c r="V530">
        <v>1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123</v>
      </c>
      <c r="AE530" s="2">
        <v>103</v>
      </c>
      <c r="AF530" s="2">
        <v>153</v>
      </c>
      <c r="AG530" s="2">
        <v>123</v>
      </c>
      <c r="AH530" s="2">
        <v>107</v>
      </c>
      <c r="AI530" s="2">
        <v>112</v>
      </c>
      <c r="AJ530" s="2">
        <v>52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78</v>
      </c>
      <c r="BD530" s="2">
        <v>0</v>
      </c>
      <c r="BE530" s="2">
        <v>0</v>
      </c>
      <c r="BF530" s="2">
        <v>0</v>
      </c>
      <c r="BG530" s="2">
        <v>0</v>
      </c>
      <c r="BH530" s="2">
        <v>0</v>
      </c>
      <c r="BI530" s="2">
        <v>0</v>
      </c>
      <c r="BJ530" s="2">
        <v>0</v>
      </c>
      <c r="BK530" s="2">
        <v>0</v>
      </c>
      <c r="BL530" s="2">
        <v>6</v>
      </c>
      <c r="BM530" s="2">
        <v>4</v>
      </c>
      <c r="BN530" s="2">
        <v>9</v>
      </c>
      <c r="BO530" s="2">
        <v>5</v>
      </c>
      <c r="BP530" s="2">
        <v>5</v>
      </c>
      <c r="BQ530" s="2">
        <v>5</v>
      </c>
      <c r="BR530" s="2">
        <v>2</v>
      </c>
      <c r="BS530" s="2">
        <v>0</v>
      </c>
      <c r="BT530" s="2">
        <v>0</v>
      </c>
      <c r="BU530" s="2">
        <v>0</v>
      </c>
      <c r="BV530" s="2">
        <v>0</v>
      </c>
      <c r="BW530" s="2">
        <v>0</v>
      </c>
      <c r="BX530" s="2">
        <v>0</v>
      </c>
      <c r="BY530" s="2">
        <v>0</v>
      </c>
      <c r="BZ530" s="2">
        <v>0</v>
      </c>
      <c r="CA530" s="2">
        <v>0</v>
      </c>
      <c r="CB530" s="2">
        <v>0</v>
      </c>
      <c r="CC530" s="2">
        <v>0</v>
      </c>
      <c r="CD530" s="2">
        <v>0</v>
      </c>
      <c r="CE530" s="2">
        <v>0</v>
      </c>
      <c r="CF530" s="2">
        <v>0</v>
      </c>
      <c r="CG530" s="2">
        <v>0</v>
      </c>
      <c r="CH530" s="2">
        <v>0</v>
      </c>
      <c r="CI530" s="2">
        <v>0</v>
      </c>
      <c r="CJ530" s="2">
        <v>0</v>
      </c>
      <c r="CK530" s="2">
        <v>5</v>
      </c>
      <c r="CL530" s="2">
        <v>0</v>
      </c>
    </row>
    <row r="531" spans="1:90" x14ac:dyDescent="0.25">
      <c r="A531" t="s">
        <v>115</v>
      </c>
      <c r="B531">
        <v>20601</v>
      </c>
      <c r="C531" t="s">
        <v>316</v>
      </c>
      <c r="D531">
        <v>1</v>
      </c>
      <c r="E531">
        <v>8</v>
      </c>
      <c r="F531">
        <v>25501</v>
      </c>
      <c r="G531">
        <v>35025501</v>
      </c>
      <c r="H531" t="s">
        <v>18732</v>
      </c>
      <c r="I531">
        <v>209</v>
      </c>
      <c r="J531" t="s">
        <v>316</v>
      </c>
      <c r="K531" t="s">
        <v>5049</v>
      </c>
      <c r="L531">
        <v>1</v>
      </c>
      <c r="M531" t="s">
        <v>316</v>
      </c>
      <c r="N531">
        <v>17032288</v>
      </c>
      <c r="O531" t="s">
        <v>92</v>
      </c>
      <c r="P531" t="s">
        <v>17407</v>
      </c>
      <c r="Q531" s="7">
        <v>11018</v>
      </c>
      <c r="R531">
        <v>14</v>
      </c>
      <c r="S531">
        <v>32033344</v>
      </c>
      <c r="U531" t="s">
        <v>18733</v>
      </c>
      <c r="V531">
        <v>1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66</v>
      </c>
      <c r="AE531" s="2">
        <v>81</v>
      </c>
      <c r="AF531" s="2">
        <v>100</v>
      </c>
      <c r="AG531" s="2">
        <v>69</v>
      </c>
      <c r="AH531" s="2">
        <v>89</v>
      </c>
      <c r="AI531" s="2">
        <v>109</v>
      </c>
      <c r="AJ531" s="2">
        <v>106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60</v>
      </c>
      <c r="BD531" s="2">
        <v>0</v>
      </c>
      <c r="BE531" s="2">
        <v>0</v>
      </c>
      <c r="BF531" s="2">
        <v>0</v>
      </c>
      <c r="BG531" s="2">
        <v>0</v>
      </c>
      <c r="BH531" s="2">
        <v>0</v>
      </c>
      <c r="BI531" s="2">
        <v>0</v>
      </c>
      <c r="BJ531" s="2">
        <v>0</v>
      </c>
      <c r="BK531" s="2">
        <v>0</v>
      </c>
      <c r="BL531" s="2">
        <v>3</v>
      </c>
      <c r="BM531" s="2">
        <v>4</v>
      </c>
      <c r="BN531" s="2">
        <v>5</v>
      </c>
      <c r="BO531" s="2">
        <v>2</v>
      </c>
      <c r="BP531" s="2">
        <v>4</v>
      </c>
      <c r="BQ531" s="2">
        <v>4</v>
      </c>
      <c r="BR531" s="2">
        <v>4</v>
      </c>
      <c r="BS531" s="2">
        <v>0</v>
      </c>
      <c r="BT531" s="2">
        <v>0</v>
      </c>
      <c r="BU531" s="2">
        <v>0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>
        <v>0</v>
      </c>
      <c r="CB531" s="2">
        <v>0</v>
      </c>
      <c r="CC531" s="2">
        <v>0</v>
      </c>
      <c r="CD531" s="2">
        <v>0</v>
      </c>
      <c r="CE531" s="2">
        <v>0</v>
      </c>
      <c r="CF531" s="2">
        <v>0</v>
      </c>
      <c r="CG531" s="2">
        <v>0</v>
      </c>
      <c r="CH531" s="2">
        <v>0</v>
      </c>
      <c r="CI531" s="2">
        <v>0</v>
      </c>
      <c r="CJ531" s="2">
        <v>0</v>
      </c>
      <c r="CK531" s="2">
        <v>4</v>
      </c>
      <c r="CL531" s="2">
        <v>0</v>
      </c>
    </row>
    <row r="532" spans="1:90" x14ac:dyDescent="0.25">
      <c r="A532" t="s">
        <v>115</v>
      </c>
      <c r="B532">
        <v>20601</v>
      </c>
      <c r="C532" t="s">
        <v>316</v>
      </c>
      <c r="D532">
        <v>1</v>
      </c>
      <c r="E532">
        <v>8</v>
      </c>
      <c r="F532">
        <v>25896</v>
      </c>
      <c r="G532">
        <v>35025896</v>
      </c>
      <c r="H532" t="s">
        <v>997</v>
      </c>
      <c r="I532">
        <v>416</v>
      </c>
      <c r="J532" t="s">
        <v>657</v>
      </c>
      <c r="K532" t="s">
        <v>91</v>
      </c>
      <c r="L532">
        <v>1</v>
      </c>
      <c r="M532" t="s">
        <v>657</v>
      </c>
      <c r="N532">
        <v>18682070</v>
      </c>
      <c r="O532" t="s">
        <v>92</v>
      </c>
      <c r="P532" t="s">
        <v>998</v>
      </c>
      <c r="Q532">
        <v>61</v>
      </c>
      <c r="R532">
        <v>14</v>
      </c>
      <c r="S532">
        <v>32632010</v>
      </c>
      <c r="T532">
        <v>32644445</v>
      </c>
      <c r="U532" t="s">
        <v>999</v>
      </c>
      <c r="V532">
        <v>1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65</v>
      </c>
      <c r="AE532" s="2">
        <v>54</v>
      </c>
      <c r="AF532" s="2">
        <v>78</v>
      </c>
      <c r="AG532" s="2">
        <v>68</v>
      </c>
      <c r="AH532" s="2">
        <v>275</v>
      </c>
      <c r="AI532" s="2">
        <v>241</v>
      </c>
      <c r="AJ532" s="2">
        <v>92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20</v>
      </c>
      <c r="BD532" s="2">
        <v>0</v>
      </c>
      <c r="BE532" s="2">
        <v>0</v>
      </c>
      <c r="BF532" s="2">
        <v>0</v>
      </c>
      <c r="BG532" s="2">
        <v>0</v>
      </c>
      <c r="BH532" s="2">
        <v>0</v>
      </c>
      <c r="BI532" s="2">
        <v>0</v>
      </c>
      <c r="BJ532" s="2">
        <v>0</v>
      </c>
      <c r="BK532" s="2">
        <v>0</v>
      </c>
      <c r="BL532" s="2">
        <v>3</v>
      </c>
      <c r="BM532" s="2">
        <v>4</v>
      </c>
      <c r="BN532" s="2">
        <v>4</v>
      </c>
      <c r="BO532" s="2">
        <v>2</v>
      </c>
      <c r="BP532" s="2">
        <v>14</v>
      </c>
      <c r="BQ532" s="2">
        <v>10</v>
      </c>
      <c r="BR532" s="2">
        <v>4</v>
      </c>
      <c r="BS532" s="2">
        <v>0</v>
      </c>
      <c r="BT532" s="2">
        <v>0</v>
      </c>
      <c r="BU532" s="2">
        <v>0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>
        <v>0</v>
      </c>
      <c r="CB532" s="2">
        <v>0</v>
      </c>
      <c r="CC532" s="2">
        <v>0</v>
      </c>
      <c r="CD532" s="2">
        <v>0</v>
      </c>
      <c r="CE532" s="2">
        <v>0</v>
      </c>
      <c r="CF532" s="2">
        <v>0</v>
      </c>
      <c r="CG532" s="2">
        <v>0</v>
      </c>
      <c r="CH532" s="2">
        <v>0</v>
      </c>
      <c r="CI532" s="2">
        <v>0</v>
      </c>
      <c r="CJ532" s="2">
        <v>0</v>
      </c>
      <c r="CK532" s="2">
        <v>1</v>
      </c>
      <c r="CL532" s="2">
        <v>0</v>
      </c>
    </row>
    <row r="533" spans="1:90" x14ac:dyDescent="0.25">
      <c r="A533" t="s">
        <v>115</v>
      </c>
      <c r="B533">
        <v>20601</v>
      </c>
      <c r="C533" t="s">
        <v>316</v>
      </c>
      <c r="D533">
        <v>1</v>
      </c>
      <c r="E533">
        <v>8</v>
      </c>
      <c r="F533">
        <v>900217</v>
      </c>
      <c r="G533">
        <v>35900217</v>
      </c>
      <c r="H533" t="s">
        <v>12750</v>
      </c>
      <c r="I533">
        <v>209</v>
      </c>
      <c r="J533" t="s">
        <v>316</v>
      </c>
      <c r="K533" t="s">
        <v>11340</v>
      </c>
      <c r="L533">
        <v>1</v>
      </c>
      <c r="M533" t="s">
        <v>316</v>
      </c>
      <c r="N533">
        <v>17039110</v>
      </c>
      <c r="O533" t="s">
        <v>92</v>
      </c>
      <c r="P533" t="s">
        <v>12751</v>
      </c>
      <c r="Q533" s="7">
        <v>18264</v>
      </c>
      <c r="R533">
        <v>14</v>
      </c>
      <c r="S533">
        <v>32033662</v>
      </c>
      <c r="U533" t="s">
        <v>12752</v>
      </c>
      <c r="V533">
        <v>1</v>
      </c>
      <c r="W533" s="2">
        <v>0</v>
      </c>
      <c r="X533" s="2">
        <v>0</v>
      </c>
      <c r="Y533" s="2">
        <v>46</v>
      </c>
      <c r="Z533" s="2">
        <v>66</v>
      </c>
      <c r="AA533" s="2">
        <v>66</v>
      </c>
      <c r="AB533" s="2">
        <v>51</v>
      </c>
      <c r="AC533" s="2">
        <v>62</v>
      </c>
      <c r="AD533" s="2">
        <v>79</v>
      </c>
      <c r="AE533" s="2">
        <v>70</v>
      </c>
      <c r="AF533" s="2">
        <v>68</v>
      </c>
      <c r="AG533" s="2">
        <v>63</v>
      </c>
      <c r="AH533" s="2">
        <v>65</v>
      </c>
      <c r="AI533" s="2">
        <v>75</v>
      </c>
      <c r="AJ533" s="2">
        <v>55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199</v>
      </c>
      <c r="BD533" s="2">
        <v>0</v>
      </c>
      <c r="BE533" s="2">
        <v>0</v>
      </c>
      <c r="BF533" s="2">
        <v>0</v>
      </c>
      <c r="BG533" s="2">
        <v>2</v>
      </c>
      <c r="BH533" s="2">
        <v>4</v>
      </c>
      <c r="BI533" s="2">
        <v>3</v>
      </c>
      <c r="BJ533" s="2">
        <v>2</v>
      </c>
      <c r="BK533" s="2">
        <v>2</v>
      </c>
      <c r="BL533" s="2">
        <v>5</v>
      </c>
      <c r="BM533" s="2">
        <v>4</v>
      </c>
      <c r="BN533" s="2">
        <v>3</v>
      </c>
      <c r="BO533" s="2">
        <v>3</v>
      </c>
      <c r="BP533" s="2">
        <v>2</v>
      </c>
      <c r="BQ533" s="2">
        <v>2</v>
      </c>
      <c r="BR533" s="2">
        <v>2</v>
      </c>
      <c r="BS533" s="2">
        <v>0</v>
      </c>
      <c r="BT533" s="2">
        <v>0</v>
      </c>
      <c r="BU533" s="2">
        <v>0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>
        <v>0</v>
      </c>
      <c r="CB533" s="2">
        <v>0</v>
      </c>
      <c r="CC533" s="2">
        <v>0</v>
      </c>
      <c r="CD533" s="2">
        <v>0</v>
      </c>
      <c r="CE533" s="2">
        <v>0</v>
      </c>
      <c r="CF533" s="2">
        <v>0</v>
      </c>
      <c r="CG533" s="2">
        <v>0</v>
      </c>
      <c r="CH533" s="2">
        <v>0</v>
      </c>
      <c r="CI533" s="2">
        <v>0</v>
      </c>
      <c r="CJ533" s="2">
        <v>0</v>
      </c>
      <c r="CK533" s="2">
        <v>12</v>
      </c>
      <c r="CL533" s="2">
        <v>0</v>
      </c>
    </row>
    <row r="534" spans="1:90" x14ac:dyDescent="0.25">
      <c r="A534" t="s">
        <v>115</v>
      </c>
      <c r="B534">
        <v>20803</v>
      </c>
      <c r="C534" t="s">
        <v>635</v>
      </c>
      <c r="D534">
        <v>1</v>
      </c>
      <c r="E534">
        <v>8</v>
      </c>
      <c r="F534">
        <v>30107</v>
      </c>
      <c r="G534">
        <v>35030107</v>
      </c>
      <c r="H534" t="s">
        <v>16226</v>
      </c>
      <c r="I534">
        <v>776</v>
      </c>
      <c r="J534" t="s">
        <v>8654</v>
      </c>
      <c r="K534" t="s">
        <v>91</v>
      </c>
      <c r="L534">
        <v>1</v>
      </c>
      <c r="M534" t="s">
        <v>8654</v>
      </c>
      <c r="N534">
        <v>16265000</v>
      </c>
      <c r="P534" t="s">
        <v>16227</v>
      </c>
      <c r="Q534">
        <v>222</v>
      </c>
      <c r="R534">
        <v>18</v>
      </c>
      <c r="S534">
        <v>36461136</v>
      </c>
      <c r="T534">
        <v>36461198</v>
      </c>
      <c r="U534" t="s">
        <v>16228</v>
      </c>
      <c r="V534">
        <v>1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46</v>
      </c>
      <c r="AE534" s="2">
        <v>49</v>
      </c>
      <c r="AF534" s="2">
        <v>37</v>
      </c>
      <c r="AG534" s="2">
        <v>45</v>
      </c>
      <c r="AH534" s="2">
        <v>44</v>
      </c>
      <c r="AI534" s="2">
        <v>55</v>
      </c>
      <c r="AJ534" s="2">
        <v>49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98</v>
      </c>
      <c r="BD534" s="2">
        <v>3</v>
      </c>
      <c r="BE534" s="2">
        <v>0</v>
      </c>
      <c r="BF534" s="2">
        <v>0</v>
      </c>
      <c r="BG534" s="2">
        <v>0</v>
      </c>
      <c r="BH534" s="2">
        <v>0</v>
      </c>
      <c r="BI534" s="2">
        <v>0</v>
      </c>
      <c r="BJ534" s="2">
        <v>0</v>
      </c>
      <c r="BK534" s="2">
        <v>0</v>
      </c>
      <c r="BL534" s="2">
        <v>3</v>
      </c>
      <c r="BM534" s="2">
        <v>2</v>
      </c>
      <c r="BN534" s="2">
        <v>3</v>
      </c>
      <c r="BO534" s="2">
        <v>4</v>
      </c>
      <c r="BP534" s="2">
        <v>3</v>
      </c>
      <c r="BQ534" s="2">
        <v>2</v>
      </c>
      <c r="BR534" s="2">
        <v>3</v>
      </c>
      <c r="BS534" s="2">
        <v>0</v>
      </c>
      <c r="BT534" s="2">
        <v>0</v>
      </c>
      <c r="BU534" s="2">
        <v>0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2">
        <v>0</v>
      </c>
      <c r="CC534" s="2">
        <v>0</v>
      </c>
      <c r="CD534" s="2">
        <v>0</v>
      </c>
      <c r="CE534" s="2">
        <v>0</v>
      </c>
      <c r="CF534" s="2">
        <v>0</v>
      </c>
      <c r="CG534" s="2">
        <v>0</v>
      </c>
      <c r="CH534" s="2">
        <v>0</v>
      </c>
      <c r="CI534" s="2">
        <v>0</v>
      </c>
      <c r="CJ534" s="2">
        <v>0</v>
      </c>
      <c r="CK534" s="2">
        <v>6</v>
      </c>
      <c r="CL534" s="2">
        <v>1</v>
      </c>
    </row>
    <row r="535" spans="1:90" x14ac:dyDescent="0.25">
      <c r="A535" t="s">
        <v>115</v>
      </c>
      <c r="B535">
        <v>20803</v>
      </c>
      <c r="C535" t="s">
        <v>635</v>
      </c>
      <c r="D535">
        <v>1</v>
      </c>
      <c r="E535">
        <v>8</v>
      </c>
      <c r="F535">
        <v>30132</v>
      </c>
      <c r="G535">
        <v>35030132</v>
      </c>
      <c r="H535" t="s">
        <v>5199</v>
      </c>
      <c r="I535">
        <v>230</v>
      </c>
      <c r="J535" t="s">
        <v>636</v>
      </c>
      <c r="K535" t="s">
        <v>91</v>
      </c>
      <c r="L535">
        <v>1</v>
      </c>
      <c r="M535" t="s">
        <v>636</v>
      </c>
      <c r="N535">
        <v>15290000</v>
      </c>
      <c r="O535" t="s">
        <v>162</v>
      </c>
      <c r="P535" t="s">
        <v>5200</v>
      </c>
      <c r="Q535">
        <v>80</v>
      </c>
      <c r="R535">
        <v>18</v>
      </c>
      <c r="S535">
        <v>36911307</v>
      </c>
      <c r="T535">
        <v>36911601</v>
      </c>
      <c r="U535" t="s">
        <v>5201</v>
      </c>
      <c r="V535">
        <v>1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83</v>
      </c>
      <c r="AE535" s="2">
        <v>74</v>
      </c>
      <c r="AF535" s="2">
        <v>68</v>
      </c>
      <c r="AG535" s="2">
        <v>82</v>
      </c>
      <c r="AH535" s="2">
        <v>73</v>
      </c>
      <c r="AI535" s="2">
        <v>90</v>
      </c>
      <c r="AJ535" s="2">
        <v>96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29</v>
      </c>
      <c r="AS535" s="2">
        <v>0</v>
      </c>
      <c r="AT535" s="2">
        <v>0</v>
      </c>
      <c r="AU535" s="2">
        <v>89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182</v>
      </c>
      <c r="BD535" s="2">
        <v>0</v>
      </c>
      <c r="BE535" s="2">
        <v>0</v>
      </c>
      <c r="BF535" s="2">
        <v>0</v>
      </c>
      <c r="BG535" s="2">
        <v>0</v>
      </c>
      <c r="BH535" s="2">
        <v>0</v>
      </c>
      <c r="BI535" s="2">
        <v>0</v>
      </c>
      <c r="BJ535" s="2">
        <v>0</v>
      </c>
      <c r="BK535" s="2">
        <v>0</v>
      </c>
      <c r="BL535" s="2">
        <v>6</v>
      </c>
      <c r="BM535" s="2">
        <v>4</v>
      </c>
      <c r="BN535" s="2">
        <v>2</v>
      </c>
      <c r="BO535" s="2">
        <v>4</v>
      </c>
      <c r="BP535" s="2">
        <v>3</v>
      </c>
      <c r="BQ535" s="2">
        <v>5</v>
      </c>
      <c r="BR535" s="2">
        <v>4</v>
      </c>
      <c r="BS535" s="2">
        <v>0</v>
      </c>
      <c r="BT535" s="2">
        <v>0</v>
      </c>
      <c r="BU535" s="2">
        <v>0</v>
      </c>
      <c r="BV535" s="2">
        <v>0</v>
      </c>
      <c r="BW535" s="2">
        <v>0</v>
      </c>
      <c r="BX535" s="2">
        <v>0</v>
      </c>
      <c r="BY535" s="2">
        <v>0</v>
      </c>
      <c r="BZ535" s="2">
        <v>3</v>
      </c>
      <c r="CA535" s="2">
        <v>0</v>
      </c>
      <c r="CB535" s="2">
        <v>0</v>
      </c>
      <c r="CC535" s="2">
        <v>3</v>
      </c>
      <c r="CD535" s="2">
        <v>0</v>
      </c>
      <c r="CE535" s="2">
        <v>0</v>
      </c>
      <c r="CF535" s="2">
        <v>0</v>
      </c>
      <c r="CG535" s="2">
        <v>0</v>
      </c>
      <c r="CH535" s="2">
        <v>0</v>
      </c>
      <c r="CI535" s="2">
        <v>0</v>
      </c>
      <c r="CJ535" s="2">
        <v>0</v>
      </c>
      <c r="CK535" s="2">
        <v>14</v>
      </c>
      <c r="CL535" s="2">
        <v>0</v>
      </c>
    </row>
    <row r="536" spans="1:90" x14ac:dyDescent="0.25">
      <c r="A536" t="s">
        <v>115</v>
      </c>
      <c r="B536">
        <v>20803</v>
      </c>
      <c r="C536" t="s">
        <v>635</v>
      </c>
      <c r="D536">
        <v>1</v>
      </c>
      <c r="E536">
        <v>8</v>
      </c>
      <c r="F536">
        <v>30211</v>
      </c>
      <c r="G536">
        <v>35030211</v>
      </c>
      <c r="H536" t="s">
        <v>13119</v>
      </c>
      <c r="I536">
        <v>313</v>
      </c>
      <c r="J536" t="s">
        <v>11432</v>
      </c>
      <c r="K536" t="s">
        <v>91</v>
      </c>
      <c r="L536">
        <v>1</v>
      </c>
      <c r="M536" t="s">
        <v>11432</v>
      </c>
      <c r="N536">
        <v>16220000</v>
      </c>
      <c r="P536" t="s">
        <v>2644</v>
      </c>
      <c r="Q536">
        <v>439</v>
      </c>
      <c r="R536">
        <v>18</v>
      </c>
      <c r="S536">
        <v>36021198</v>
      </c>
      <c r="T536">
        <v>36021230</v>
      </c>
      <c r="U536" t="s">
        <v>13120</v>
      </c>
      <c r="V536">
        <v>1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35</v>
      </c>
      <c r="AE536" s="2">
        <v>20</v>
      </c>
      <c r="AF536" s="2">
        <v>33</v>
      </c>
      <c r="AG536" s="2">
        <v>31</v>
      </c>
      <c r="AH536" s="2">
        <v>24</v>
      </c>
      <c r="AI536" s="2">
        <v>21</v>
      </c>
      <c r="AJ536" s="2">
        <v>37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1</v>
      </c>
      <c r="BE536" s="2">
        <v>0</v>
      </c>
      <c r="BF536" s="2">
        <v>0</v>
      </c>
      <c r="BG536" s="2">
        <v>0</v>
      </c>
      <c r="BH536" s="2">
        <v>0</v>
      </c>
      <c r="BI536" s="2">
        <v>0</v>
      </c>
      <c r="BJ536" s="2">
        <v>0</v>
      </c>
      <c r="BK536" s="2">
        <v>0</v>
      </c>
      <c r="BL536" s="2">
        <v>2</v>
      </c>
      <c r="BM536" s="2">
        <v>2</v>
      </c>
      <c r="BN536" s="2">
        <v>2</v>
      </c>
      <c r="BO536" s="2">
        <v>2</v>
      </c>
      <c r="BP536" s="2">
        <v>1</v>
      </c>
      <c r="BQ536" s="2">
        <v>2</v>
      </c>
      <c r="BR536" s="2">
        <v>3</v>
      </c>
      <c r="BS536" s="2">
        <v>0</v>
      </c>
      <c r="BT536" s="2">
        <v>0</v>
      </c>
      <c r="BU536" s="2">
        <v>0</v>
      </c>
      <c r="BV536" s="2">
        <v>0</v>
      </c>
      <c r="BW536" s="2">
        <v>0</v>
      </c>
      <c r="BX536" s="2">
        <v>0</v>
      </c>
      <c r="BY536" s="2">
        <v>0</v>
      </c>
      <c r="BZ536" s="2">
        <v>0</v>
      </c>
      <c r="CA536" s="2">
        <v>0</v>
      </c>
      <c r="CB536" s="2">
        <v>0</v>
      </c>
      <c r="CC536" s="2">
        <v>0</v>
      </c>
      <c r="CD536" s="2">
        <v>0</v>
      </c>
      <c r="CE536" s="2">
        <v>0</v>
      </c>
      <c r="CF536" s="2">
        <v>0</v>
      </c>
      <c r="CG536" s="2">
        <v>0</v>
      </c>
      <c r="CH536" s="2">
        <v>0</v>
      </c>
      <c r="CI536" s="2">
        <v>0</v>
      </c>
      <c r="CJ536" s="2">
        <v>0</v>
      </c>
      <c r="CK536" s="2">
        <v>0</v>
      </c>
      <c r="CL536" s="2">
        <v>1</v>
      </c>
    </row>
    <row r="537" spans="1:90" x14ac:dyDescent="0.25">
      <c r="A537" t="s">
        <v>115</v>
      </c>
      <c r="B537">
        <v>20803</v>
      </c>
      <c r="C537" t="s">
        <v>635</v>
      </c>
      <c r="D537">
        <v>1</v>
      </c>
      <c r="E537">
        <v>8</v>
      </c>
      <c r="F537">
        <v>923382</v>
      </c>
      <c r="G537">
        <v>35923382</v>
      </c>
      <c r="H537" t="s">
        <v>9748</v>
      </c>
      <c r="I537">
        <v>214</v>
      </c>
      <c r="J537" t="s">
        <v>635</v>
      </c>
      <c r="K537" t="s">
        <v>6657</v>
      </c>
      <c r="L537">
        <v>1</v>
      </c>
      <c r="M537" t="s">
        <v>635</v>
      </c>
      <c r="N537">
        <v>16203227</v>
      </c>
      <c r="O537" t="s">
        <v>92</v>
      </c>
      <c r="P537" t="s">
        <v>9749</v>
      </c>
      <c r="Q537">
        <v>438</v>
      </c>
      <c r="R537">
        <v>18</v>
      </c>
      <c r="S537">
        <v>36427079</v>
      </c>
      <c r="T537">
        <v>36427125</v>
      </c>
      <c r="U537" t="s">
        <v>9750</v>
      </c>
      <c r="V537">
        <v>1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91</v>
      </c>
      <c r="AE537" s="2">
        <v>81</v>
      </c>
      <c r="AF537" s="2">
        <v>105</v>
      </c>
      <c r="AG537" s="2">
        <v>93</v>
      </c>
      <c r="AH537" s="2">
        <v>96</v>
      </c>
      <c r="AI537" s="2">
        <v>74</v>
      </c>
      <c r="AJ537" s="2">
        <v>134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84</v>
      </c>
      <c r="BD537" s="2">
        <v>6</v>
      </c>
      <c r="BE537" s="2">
        <v>0</v>
      </c>
      <c r="BF537" s="2">
        <v>0</v>
      </c>
      <c r="BG537" s="2">
        <v>0</v>
      </c>
      <c r="BH537" s="2">
        <v>0</v>
      </c>
      <c r="BI537" s="2">
        <v>0</v>
      </c>
      <c r="BJ537" s="2">
        <v>0</v>
      </c>
      <c r="BK537" s="2">
        <v>0</v>
      </c>
      <c r="BL537" s="2">
        <v>4</v>
      </c>
      <c r="BM537" s="2">
        <v>3</v>
      </c>
      <c r="BN537" s="2">
        <v>6</v>
      </c>
      <c r="BO537" s="2">
        <v>5</v>
      </c>
      <c r="BP537" s="2">
        <v>5</v>
      </c>
      <c r="BQ537" s="2">
        <v>4</v>
      </c>
      <c r="BR537" s="2">
        <v>7</v>
      </c>
      <c r="BS537" s="2">
        <v>0</v>
      </c>
      <c r="BT537" s="2">
        <v>0</v>
      </c>
      <c r="BU537" s="2">
        <v>0</v>
      </c>
      <c r="BV537" s="2">
        <v>0</v>
      </c>
      <c r="BW537" s="2">
        <v>0</v>
      </c>
      <c r="BX537" s="2">
        <v>0</v>
      </c>
      <c r="BY537" s="2">
        <v>0</v>
      </c>
      <c r="BZ537" s="2">
        <v>0</v>
      </c>
      <c r="CA537" s="2">
        <v>0</v>
      </c>
      <c r="CB537" s="2">
        <v>0</v>
      </c>
      <c r="CC537" s="2">
        <v>0</v>
      </c>
      <c r="CD537" s="2">
        <v>0</v>
      </c>
      <c r="CE537" s="2">
        <v>0</v>
      </c>
      <c r="CF537" s="2">
        <v>0</v>
      </c>
      <c r="CG537" s="2">
        <v>0</v>
      </c>
      <c r="CH537" s="2">
        <v>0</v>
      </c>
      <c r="CI537" s="2">
        <v>0</v>
      </c>
      <c r="CJ537" s="2">
        <v>0</v>
      </c>
      <c r="CK537" s="2">
        <v>5</v>
      </c>
      <c r="CL537" s="2">
        <v>2</v>
      </c>
    </row>
    <row r="538" spans="1:90" x14ac:dyDescent="0.25">
      <c r="A538" t="s">
        <v>115</v>
      </c>
      <c r="B538">
        <v>20803</v>
      </c>
      <c r="C538" t="s">
        <v>635</v>
      </c>
      <c r="D538">
        <v>1</v>
      </c>
      <c r="E538">
        <v>8</v>
      </c>
      <c r="F538">
        <v>30120</v>
      </c>
      <c r="G538">
        <v>35030120</v>
      </c>
      <c r="H538" t="s">
        <v>19085</v>
      </c>
      <c r="I538">
        <v>214</v>
      </c>
      <c r="J538" t="s">
        <v>635</v>
      </c>
      <c r="K538" t="s">
        <v>19086</v>
      </c>
      <c r="L538">
        <v>1</v>
      </c>
      <c r="M538" t="s">
        <v>635</v>
      </c>
      <c r="N538">
        <v>16203027</v>
      </c>
      <c r="O538" t="s">
        <v>100</v>
      </c>
      <c r="P538" t="s">
        <v>9213</v>
      </c>
      <c r="Q538">
        <v>94</v>
      </c>
      <c r="R538">
        <v>18</v>
      </c>
      <c r="S538">
        <v>36423554</v>
      </c>
      <c r="T538">
        <v>36427056</v>
      </c>
      <c r="U538" t="s">
        <v>19087</v>
      </c>
      <c r="V538">
        <v>1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36</v>
      </c>
      <c r="AE538" s="2">
        <v>52</v>
      </c>
      <c r="AF538" s="2">
        <v>27</v>
      </c>
      <c r="AG538" s="2">
        <v>40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0</v>
      </c>
      <c r="BI538" s="2">
        <v>0</v>
      </c>
      <c r="BJ538" s="2">
        <v>0</v>
      </c>
      <c r="BK538" s="2">
        <v>0</v>
      </c>
      <c r="BL538" s="2">
        <v>2</v>
      </c>
      <c r="BM538" s="2">
        <v>2</v>
      </c>
      <c r="BN538" s="2">
        <v>1</v>
      </c>
      <c r="BO538" s="2">
        <v>2</v>
      </c>
      <c r="BP538" s="2">
        <v>0</v>
      </c>
      <c r="BQ538" s="2">
        <v>0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2">
        <v>0</v>
      </c>
      <c r="CC538" s="2">
        <v>0</v>
      </c>
      <c r="CD538" s="2">
        <v>0</v>
      </c>
      <c r="CE538" s="2">
        <v>0</v>
      </c>
      <c r="CF538" s="2">
        <v>0</v>
      </c>
      <c r="CG538" s="2">
        <v>0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</row>
    <row r="539" spans="1:90" x14ac:dyDescent="0.25">
      <c r="A539" t="s">
        <v>115</v>
      </c>
      <c r="B539">
        <v>20803</v>
      </c>
      <c r="C539" t="s">
        <v>635</v>
      </c>
      <c r="D539">
        <v>2</v>
      </c>
      <c r="E539">
        <v>6</v>
      </c>
      <c r="F539">
        <v>433640</v>
      </c>
      <c r="G539">
        <v>35433640</v>
      </c>
      <c r="H539" t="s">
        <v>4173</v>
      </c>
      <c r="I539">
        <v>214</v>
      </c>
      <c r="J539" t="s">
        <v>635</v>
      </c>
      <c r="K539" t="s">
        <v>91</v>
      </c>
      <c r="L539">
        <v>1</v>
      </c>
      <c r="M539" t="s">
        <v>635</v>
      </c>
      <c r="N539">
        <v>16200110</v>
      </c>
      <c r="O539" t="s">
        <v>92</v>
      </c>
      <c r="P539" t="s">
        <v>4174</v>
      </c>
      <c r="Q539">
        <v>545</v>
      </c>
      <c r="R539">
        <v>18</v>
      </c>
      <c r="S539">
        <v>36427116</v>
      </c>
      <c r="U539" t="s">
        <v>4175</v>
      </c>
      <c r="V539">
        <v>1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468</v>
      </c>
      <c r="BD539" s="2">
        <v>0</v>
      </c>
      <c r="BE539" s="2">
        <v>0</v>
      </c>
      <c r="BF539" s="2">
        <v>0</v>
      </c>
      <c r="BG539" s="2">
        <v>0</v>
      </c>
      <c r="BH539" s="2">
        <v>0</v>
      </c>
      <c r="BI539" s="2">
        <v>0</v>
      </c>
      <c r="BJ539" s="2">
        <v>0</v>
      </c>
      <c r="BK539" s="2">
        <v>0</v>
      </c>
      <c r="BL539" s="2">
        <v>0</v>
      </c>
      <c r="BM539" s="2">
        <v>0</v>
      </c>
      <c r="BN539" s="2">
        <v>0</v>
      </c>
      <c r="BO539" s="2">
        <v>0</v>
      </c>
      <c r="BP539" s="2">
        <v>0</v>
      </c>
      <c r="BQ539" s="2">
        <v>0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>
        <v>0</v>
      </c>
      <c r="CB539" s="2">
        <v>0</v>
      </c>
      <c r="CC539" s="2">
        <v>0</v>
      </c>
      <c r="CD539" s="2">
        <v>0</v>
      </c>
      <c r="CE539" s="2">
        <v>0</v>
      </c>
      <c r="CF539" s="2">
        <v>0</v>
      </c>
      <c r="CG539" s="2">
        <v>0</v>
      </c>
      <c r="CH539" s="2">
        <v>0</v>
      </c>
      <c r="CI539" s="2">
        <v>0</v>
      </c>
      <c r="CJ539" s="2">
        <v>0</v>
      </c>
      <c r="CK539" s="2">
        <v>24</v>
      </c>
      <c r="CL539" s="2">
        <v>0</v>
      </c>
    </row>
    <row r="540" spans="1:90" x14ac:dyDescent="0.25">
      <c r="A540" t="s">
        <v>115</v>
      </c>
      <c r="B540">
        <v>20803</v>
      </c>
      <c r="C540" t="s">
        <v>635</v>
      </c>
      <c r="D540">
        <v>2</v>
      </c>
      <c r="E540">
        <v>15</v>
      </c>
      <c r="F540">
        <v>65341</v>
      </c>
      <c r="G540">
        <v>35065341</v>
      </c>
      <c r="H540" t="s">
        <v>15770</v>
      </c>
      <c r="I540">
        <v>214</v>
      </c>
      <c r="J540" t="s">
        <v>635</v>
      </c>
      <c r="K540" t="s">
        <v>1929</v>
      </c>
      <c r="L540">
        <v>1</v>
      </c>
      <c r="M540" t="s">
        <v>635</v>
      </c>
      <c r="N540">
        <v>16204240</v>
      </c>
      <c r="O540" t="s">
        <v>1015</v>
      </c>
      <c r="P540" t="s">
        <v>15771</v>
      </c>
      <c r="Q540" t="s">
        <v>15772</v>
      </c>
      <c r="R540">
        <v>18</v>
      </c>
      <c r="S540">
        <v>36413000</v>
      </c>
      <c r="U540" t="s">
        <v>4175</v>
      </c>
      <c r="V540">
        <v>2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8</v>
      </c>
      <c r="AP540" s="2">
        <v>0</v>
      </c>
      <c r="AQ540" s="2">
        <v>0</v>
      </c>
      <c r="AR540" s="2">
        <v>36</v>
      </c>
      <c r="AS540" s="2">
        <v>0</v>
      </c>
      <c r="AT540" s="2">
        <v>0</v>
      </c>
      <c r="AU540" s="2">
        <v>46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0</v>
      </c>
      <c r="BI540" s="2">
        <v>0</v>
      </c>
      <c r="BJ540" s="2">
        <v>0</v>
      </c>
      <c r="BK540" s="2">
        <v>0</v>
      </c>
      <c r="BL540" s="2">
        <v>0</v>
      </c>
      <c r="BM540" s="2">
        <v>0</v>
      </c>
      <c r="BN540" s="2">
        <v>0</v>
      </c>
      <c r="BO540" s="2">
        <v>0</v>
      </c>
      <c r="BP540" s="2">
        <v>0</v>
      </c>
      <c r="BQ540" s="2">
        <v>0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1</v>
      </c>
      <c r="BX540" s="2">
        <v>0</v>
      </c>
      <c r="BY540" s="2">
        <v>0</v>
      </c>
      <c r="BZ540" s="2">
        <v>1</v>
      </c>
      <c r="CA540" s="2">
        <v>0</v>
      </c>
      <c r="CB540" s="2">
        <v>0</v>
      </c>
      <c r="CC540" s="2">
        <v>1</v>
      </c>
      <c r="CD540" s="2">
        <v>0</v>
      </c>
      <c r="CE540" s="2">
        <v>0</v>
      </c>
      <c r="CF540" s="2">
        <v>0</v>
      </c>
      <c r="CG540" s="2">
        <v>0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</row>
    <row r="541" spans="1:90" x14ac:dyDescent="0.25">
      <c r="A541" t="s">
        <v>115</v>
      </c>
      <c r="B541">
        <v>20803</v>
      </c>
      <c r="C541" t="s">
        <v>635</v>
      </c>
      <c r="D541">
        <v>1</v>
      </c>
      <c r="E541">
        <v>8</v>
      </c>
      <c r="F541">
        <v>30508</v>
      </c>
      <c r="G541">
        <v>35030508</v>
      </c>
      <c r="H541" t="s">
        <v>2398</v>
      </c>
      <c r="I541">
        <v>525</v>
      </c>
      <c r="J541" t="s">
        <v>2399</v>
      </c>
      <c r="K541" t="s">
        <v>1905</v>
      </c>
      <c r="L541">
        <v>1</v>
      </c>
      <c r="M541" t="s">
        <v>2399</v>
      </c>
      <c r="N541">
        <v>16230000</v>
      </c>
      <c r="O541" t="s">
        <v>92</v>
      </c>
      <c r="P541" t="s">
        <v>2400</v>
      </c>
      <c r="Q541">
        <v>222</v>
      </c>
      <c r="R541">
        <v>18</v>
      </c>
      <c r="S541">
        <v>36931201</v>
      </c>
      <c r="T541">
        <v>36931403</v>
      </c>
      <c r="U541" t="s">
        <v>2401</v>
      </c>
      <c r="V541">
        <v>1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57</v>
      </c>
      <c r="AE541" s="2">
        <v>40</v>
      </c>
      <c r="AF541" s="2">
        <v>71</v>
      </c>
      <c r="AG541" s="2">
        <v>61</v>
      </c>
      <c r="AH541" s="2">
        <v>80</v>
      </c>
      <c r="AI541" s="2">
        <v>67</v>
      </c>
      <c r="AJ541" s="2">
        <v>72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8</v>
      </c>
      <c r="BE541" s="2">
        <v>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3</v>
      </c>
      <c r="BM541" s="2">
        <v>3</v>
      </c>
      <c r="BN541" s="2">
        <v>4</v>
      </c>
      <c r="BO541" s="2">
        <v>3</v>
      </c>
      <c r="BP541" s="2">
        <v>4</v>
      </c>
      <c r="BQ541" s="2">
        <v>4</v>
      </c>
      <c r="BR541" s="2">
        <v>4</v>
      </c>
      <c r="BS541" s="2">
        <v>0</v>
      </c>
      <c r="BT541" s="2">
        <v>0</v>
      </c>
      <c r="BU541" s="2">
        <v>0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>
        <v>0</v>
      </c>
      <c r="CB541" s="2">
        <v>0</v>
      </c>
      <c r="CC541" s="2">
        <v>0</v>
      </c>
      <c r="CD541" s="2">
        <v>0</v>
      </c>
      <c r="CE541" s="2">
        <v>0</v>
      </c>
      <c r="CF541" s="2">
        <v>0</v>
      </c>
      <c r="CG541" s="2">
        <v>0</v>
      </c>
      <c r="CH541" s="2">
        <v>0</v>
      </c>
      <c r="CI541" s="2">
        <v>0</v>
      </c>
      <c r="CJ541" s="2">
        <v>0</v>
      </c>
      <c r="CK541" s="2">
        <v>0</v>
      </c>
      <c r="CL541" s="2">
        <v>2</v>
      </c>
    </row>
    <row r="542" spans="1:90" x14ac:dyDescent="0.25">
      <c r="A542" t="s">
        <v>115</v>
      </c>
      <c r="B542">
        <v>20803</v>
      </c>
      <c r="C542" t="s">
        <v>635</v>
      </c>
      <c r="D542">
        <v>1</v>
      </c>
      <c r="E542">
        <v>8</v>
      </c>
      <c r="F542">
        <v>30235</v>
      </c>
      <c r="G542">
        <v>35030235</v>
      </c>
      <c r="H542" t="s">
        <v>8301</v>
      </c>
      <c r="I542">
        <v>213</v>
      </c>
      <c r="J542" t="s">
        <v>8302</v>
      </c>
      <c r="K542" t="s">
        <v>91</v>
      </c>
      <c r="L542">
        <v>1</v>
      </c>
      <c r="M542" t="s">
        <v>8302</v>
      </c>
      <c r="N542">
        <v>16210000</v>
      </c>
      <c r="O542" t="s">
        <v>92</v>
      </c>
      <c r="P542" t="s">
        <v>8303</v>
      </c>
      <c r="Q542">
        <v>793</v>
      </c>
      <c r="R542">
        <v>18</v>
      </c>
      <c r="S542">
        <v>36591219</v>
      </c>
      <c r="T542">
        <v>36591886</v>
      </c>
      <c r="U542" t="s">
        <v>8304</v>
      </c>
      <c r="V542">
        <v>1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70</v>
      </c>
      <c r="AE542" s="2">
        <v>69</v>
      </c>
      <c r="AF542" s="2">
        <v>73</v>
      </c>
      <c r="AG542" s="2">
        <v>88</v>
      </c>
      <c r="AH542" s="2">
        <v>42</v>
      </c>
      <c r="AI542" s="2">
        <v>58</v>
      </c>
      <c r="AJ542" s="2">
        <v>52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7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4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2">
        <v>0</v>
      </c>
      <c r="BK542" s="2">
        <v>0</v>
      </c>
      <c r="BL542" s="2">
        <v>3</v>
      </c>
      <c r="BM542" s="2">
        <v>5</v>
      </c>
      <c r="BN542" s="2">
        <v>5</v>
      </c>
      <c r="BO542" s="2">
        <v>5</v>
      </c>
      <c r="BP542" s="2">
        <v>2</v>
      </c>
      <c r="BQ542" s="2">
        <v>2</v>
      </c>
      <c r="BR542" s="2">
        <v>2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2">
        <v>0</v>
      </c>
      <c r="CC542" s="2">
        <v>1</v>
      </c>
      <c r="CD542" s="2">
        <v>0</v>
      </c>
      <c r="CE542" s="2">
        <v>0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1</v>
      </c>
    </row>
    <row r="543" spans="1:90" x14ac:dyDescent="0.25">
      <c r="A543" t="s">
        <v>115</v>
      </c>
      <c r="B543">
        <v>20803</v>
      </c>
      <c r="C543" t="s">
        <v>635</v>
      </c>
      <c r="D543">
        <v>1</v>
      </c>
      <c r="E543">
        <v>8</v>
      </c>
      <c r="F543">
        <v>913856</v>
      </c>
      <c r="G543">
        <v>35913856</v>
      </c>
      <c r="H543" t="s">
        <v>5929</v>
      </c>
      <c r="I543">
        <v>214</v>
      </c>
      <c r="J543" t="s">
        <v>635</v>
      </c>
      <c r="K543" t="s">
        <v>5930</v>
      </c>
      <c r="L543">
        <v>1</v>
      </c>
      <c r="M543" t="s">
        <v>635</v>
      </c>
      <c r="N543">
        <v>16203540</v>
      </c>
      <c r="O543" t="s">
        <v>5429</v>
      </c>
      <c r="P543" t="s">
        <v>5931</v>
      </c>
      <c r="Q543">
        <v>1075</v>
      </c>
      <c r="R543">
        <v>18</v>
      </c>
      <c r="S543">
        <v>36425946</v>
      </c>
      <c r="T543">
        <v>36427062</v>
      </c>
      <c r="U543" t="s">
        <v>5932</v>
      </c>
      <c r="V543">
        <v>1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86</v>
      </c>
      <c r="AE543" s="2">
        <v>65</v>
      </c>
      <c r="AF543" s="2">
        <v>62</v>
      </c>
      <c r="AG543" s="2">
        <v>73</v>
      </c>
      <c r="AH543" s="2">
        <v>45</v>
      </c>
      <c r="AI543" s="2">
        <v>41</v>
      </c>
      <c r="AJ543" s="2">
        <v>45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0</v>
      </c>
      <c r="BK543" s="2">
        <v>0</v>
      </c>
      <c r="BL543" s="2">
        <v>6</v>
      </c>
      <c r="BM543" s="2">
        <v>3</v>
      </c>
      <c r="BN543" s="2">
        <v>4</v>
      </c>
      <c r="BO543" s="2">
        <v>4</v>
      </c>
      <c r="BP543" s="2">
        <v>3</v>
      </c>
      <c r="BQ543" s="2">
        <v>3</v>
      </c>
      <c r="BR543" s="2">
        <v>3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2">
        <v>0</v>
      </c>
      <c r="CC543" s="2">
        <v>0</v>
      </c>
      <c r="CD543" s="2">
        <v>0</v>
      </c>
      <c r="CE543" s="2">
        <v>0</v>
      </c>
      <c r="CF543" s="2">
        <v>0</v>
      </c>
      <c r="CG543" s="2">
        <v>0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</row>
    <row r="544" spans="1:90" x14ac:dyDescent="0.25">
      <c r="A544" t="s">
        <v>115</v>
      </c>
      <c r="B544">
        <v>20803</v>
      </c>
      <c r="C544" t="s">
        <v>635</v>
      </c>
      <c r="D544">
        <v>1</v>
      </c>
      <c r="E544">
        <v>8</v>
      </c>
      <c r="F544">
        <v>917643</v>
      </c>
      <c r="G544">
        <v>35917643</v>
      </c>
      <c r="H544" t="s">
        <v>6746</v>
      </c>
      <c r="I544">
        <v>214</v>
      </c>
      <c r="J544" t="s">
        <v>635</v>
      </c>
      <c r="K544" t="s">
        <v>528</v>
      </c>
      <c r="L544">
        <v>1</v>
      </c>
      <c r="M544" t="s">
        <v>635</v>
      </c>
      <c r="N544">
        <v>16201110</v>
      </c>
      <c r="O544" t="s">
        <v>92</v>
      </c>
      <c r="P544" t="s">
        <v>6747</v>
      </c>
      <c r="Q544">
        <v>970</v>
      </c>
      <c r="R544">
        <v>18</v>
      </c>
      <c r="S544">
        <v>36426766</v>
      </c>
      <c r="T544">
        <v>36427132</v>
      </c>
      <c r="U544" t="s">
        <v>6748</v>
      </c>
      <c r="V544">
        <v>1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74</v>
      </c>
      <c r="AE544" s="2">
        <v>69</v>
      </c>
      <c r="AF544" s="2">
        <v>64</v>
      </c>
      <c r="AG544" s="2">
        <v>67</v>
      </c>
      <c r="AH544" s="2">
        <v>76</v>
      </c>
      <c r="AI544" s="2">
        <v>55</v>
      </c>
      <c r="AJ544" s="2">
        <v>73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3</v>
      </c>
      <c r="BE544" s="2">
        <v>0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0</v>
      </c>
      <c r="BL544" s="2">
        <v>4</v>
      </c>
      <c r="BM544" s="2">
        <v>2</v>
      </c>
      <c r="BN544" s="2">
        <v>3</v>
      </c>
      <c r="BO544" s="2">
        <v>2</v>
      </c>
      <c r="BP544" s="2">
        <v>3</v>
      </c>
      <c r="BQ544" s="2">
        <v>4</v>
      </c>
      <c r="BR544" s="2">
        <v>3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2">
        <v>0</v>
      </c>
      <c r="CC544" s="2">
        <v>0</v>
      </c>
      <c r="CD544" s="2">
        <v>0</v>
      </c>
      <c r="CE544" s="2">
        <v>0</v>
      </c>
      <c r="CF544" s="2">
        <v>0</v>
      </c>
      <c r="CG544" s="2">
        <v>0</v>
      </c>
      <c r="CH544" s="2">
        <v>0</v>
      </c>
      <c r="CI544" s="2">
        <v>0</v>
      </c>
      <c r="CJ544" s="2">
        <v>0</v>
      </c>
      <c r="CK544" s="2">
        <v>0</v>
      </c>
      <c r="CL544" s="2">
        <v>1</v>
      </c>
    </row>
    <row r="545" spans="1:90" x14ac:dyDescent="0.25">
      <c r="A545" t="s">
        <v>115</v>
      </c>
      <c r="B545">
        <v>20803</v>
      </c>
      <c r="C545" t="s">
        <v>635</v>
      </c>
      <c r="D545">
        <v>1</v>
      </c>
      <c r="E545">
        <v>8</v>
      </c>
      <c r="F545">
        <v>905938</v>
      </c>
      <c r="G545">
        <v>35905938</v>
      </c>
      <c r="H545" t="s">
        <v>18555</v>
      </c>
      <c r="I545">
        <v>214</v>
      </c>
      <c r="J545" t="s">
        <v>635</v>
      </c>
      <c r="K545" t="s">
        <v>3384</v>
      </c>
      <c r="L545">
        <v>1</v>
      </c>
      <c r="M545" t="s">
        <v>635</v>
      </c>
      <c r="N545">
        <v>16201167</v>
      </c>
      <c r="O545" t="s">
        <v>92</v>
      </c>
      <c r="P545" t="s">
        <v>18556</v>
      </c>
      <c r="Q545" t="s">
        <v>127</v>
      </c>
      <c r="R545">
        <v>18</v>
      </c>
      <c r="S545">
        <v>36425250</v>
      </c>
      <c r="T545">
        <v>36427135</v>
      </c>
      <c r="U545" t="s">
        <v>18557</v>
      </c>
      <c r="V545">
        <v>1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171</v>
      </c>
      <c r="AE545" s="2">
        <v>172</v>
      </c>
      <c r="AF545" s="2">
        <v>171</v>
      </c>
      <c r="AG545" s="2">
        <v>140</v>
      </c>
      <c r="AH545" s="2">
        <v>147</v>
      </c>
      <c r="AI545" s="2">
        <v>135</v>
      </c>
      <c r="AJ545" s="2">
        <v>122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0</v>
      </c>
      <c r="BI545" s="2">
        <v>0</v>
      </c>
      <c r="BJ545" s="2">
        <v>0</v>
      </c>
      <c r="BK545" s="2">
        <v>0</v>
      </c>
      <c r="BL545" s="2">
        <v>6</v>
      </c>
      <c r="BM545" s="2">
        <v>6</v>
      </c>
      <c r="BN545" s="2">
        <v>6</v>
      </c>
      <c r="BO545" s="2">
        <v>4</v>
      </c>
      <c r="BP545" s="2">
        <v>5</v>
      </c>
      <c r="BQ545" s="2">
        <v>4</v>
      </c>
      <c r="BR545" s="2">
        <v>4</v>
      </c>
      <c r="BS545" s="2">
        <v>0</v>
      </c>
      <c r="BT545" s="2">
        <v>0</v>
      </c>
      <c r="BU545" s="2">
        <v>0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>
        <v>0</v>
      </c>
      <c r="CB545" s="2">
        <v>0</v>
      </c>
      <c r="CC545" s="2">
        <v>0</v>
      </c>
      <c r="CD545" s="2">
        <v>0</v>
      </c>
      <c r="CE545" s="2">
        <v>0</v>
      </c>
      <c r="CF545" s="2">
        <v>0</v>
      </c>
      <c r="CG545" s="2">
        <v>0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</row>
    <row r="546" spans="1:90" x14ac:dyDescent="0.25">
      <c r="A546" t="s">
        <v>115</v>
      </c>
      <c r="B546">
        <v>20803</v>
      </c>
      <c r="C546" t="s">
        <v>635</v>
      </c>
      <c r="D546">
        <v>1</v>
      </c>
      <c r="E546">
        <v>8</v>
      </c>
      <c r="F546">
        <v>48562</v>
      </c>
      <c r="G546">
        <v>35048562</v>
      </c>
      <c r="H546" t="s">
        <v>12107</v>
      </c>
      <c r="I546">
        <v>214</v>
      </c>
      <c r="J546" t="s">
        <v>635</v>
      </c>
      <c r="K546" t="s">
        <v>12108</v>
      </c>
      <c r="L546">
        <v>1</v>
      </c>
      <c r="M546" t="s">
        <v>635</v>
      </c>
      <c r="N546">
        <v>16204044</v>
      </c>
      <c r="O546" t="s">
        <v>92</v>
      </c>
      <c r="P546" t="s">
        <v>12109</v>
      </c>
      <c r="Q546">
        <v>2200</v>
      </c>
      <c r="R546">
        <v>18</v>
      </c>
      <c r="S546">
        <v>36423590</v>
      </c>
      <c r="T546">
        <v>36427086</v>
      </c>
      <c r="U546" t="s">
        <v>12110</v>
      </c>
      <c r="V546">
        <v>1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111</v>
      </c>
      <c r="AE546" s="2">
        <v>137</v>
      </c>
      <c r="AF546" s="2">
        <v>148</v>
      </c>
      <c r="AG546" s="2">
        <v>144</v>
      </c>
      <c r="AH546" s="2">
        <v>102</v>
      </c>
      <c r="AI546" s="2">
        <v>64</v>
      </c>
      <c r="AJ546" s="2">
        <v>65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5</v>
      </c>
      <c r="BE546" s="2">
        <v>0</v>
      </c>
      <c r="BF546" s="2">
        <v>0</v>
      </c>
      <c r="BG546" s="2">
        <v>0</v>
      </c>
      <c r="BH546" s="2">
        <v>0</v>
      </c>
      <c r="BI546" s="2">
        <v>0</v>
      </c>
      <c r="BJ546" s="2">
        <v>0</v>
      </c>
      <c r="BK546" s="2">
        <v>0</v>
      </c>
      <c r="BL546" s="2">
        <v>5</v>
      </c>
      <c r="BM546" s="2">
        <v>6</v>
      </c>
      <c r="BN546" s="2">
        <v>5</v>
      </c>
      <c r="BO546" s="2">
        <v>5</v>
      </c>
      <c r="BP546" s="2">
        <v>3</v>
      </c>
      <c r="BQ546" s="2">
        <v>3</v>
      </c>
      <c r="BR546" s="2">
        <v>3</v>
      </c>
      <c r="BS546" s="2">
        <v>0</v>
      </c>
      <c r="BT546" s="2">
        <v>0</v>
      </c>
      <c r="BU546" s="2">
        <v>0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>
        <v>0</v>
      </c>
      <c r="CB546" s="2">
        <v>0</v>
      </c>
      <c r="CC546" s="2">
        <v>0</v>
      </c>
      <c r="CD546" s="2">
        <v>0</v>
      </c>
      <c r="CE546" s="2">
        <v>0</v>
      </c>
      <c r="CF546" s="2">
        <v>0</v>
      </c>
      <c r="CG546" s="2">
        <v>0</v>
      </c>
      <c r="CH546" s="2">
        <v>0</v>
      </c>
      <c r="CI546" s="2">
        <v>0</v>
      </c>
      <c r="CJ546" s="2">
        <v>0</v>
      </c>
      <c r="CK546" s="2">
        <v>0</v>
      </c>
      <c r="CL546" s="2">
        <v>1</v>
      </c>
    </row>
    <row r="547" spans="1:90" x14ac:dyDescent="0.25">
      <c r="A547" t="s">
        <v>115</v>
      </c>
      <c r="B547">
        <v>20803</v>
      </c>
      <c r="C547" t="s">
        <v>635</v>
      </c>
      <c r="D547">
        <v>1</v>
      </c>
      <c r="E547">
        <v>8</v>
      </c>
      <c r="F547">
        <v>30260</v>
      </c>
      <c r="G547">
        <v>35030260</v>
      </c>
      <c r="H547" t="s">
        <v>2130</v>
      </c>
      <c r="I547">
        <v>273</v>
      </c>
      <c r="J547" t="s">
        <v>2131</v>
      </c>
      <c r="K547" t="s">
        <v>91</v>
      </c>
      <c r="L547">
        <v>1</v>
      </c>
      <c r="M547" t="s">
        <v>2131</v>
      </c>
      <c r="N547">
        <v>16260000</v>
      </c>
      <c r="O547" t="s">
        <v>92</v>
      </c>
      <c r="P547" t="s">
        <v>1553</v>
      </c>
      <c r="Q547">
        <v>60</v>
      </c>
      <c r="R547">
        <v>18</v>
      </c>
      <c r="S547">
        <v>36451244</v>
      </c>
      <c r="T547">
        <v>36451403</v>
      </c>
      <c r="U547" t="s">
        <v>2132</v>
      </c>
      <c r="V547">
        <v>1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83</v>
      </c>
      <c r="AE547" s="2">
        <v>54</v>
      </c>
      <c r="AF547" s="2">
        <v>61</v>
      </c>
      <c r="AG547" s="2">
        <v>57</v>
      </c>
      <c r="AH547" s="2">
        <v>47</v>
      </c>
      <c r="AI547" s="2">
        <v>60</v>
      </c>
      <c r="AJ547" s="2">
        <v>61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25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133</v>
      </c>
      <c r="BD547" s="2">
        <v>4</v>
      </c>
      <c r="BE547" s="2">
        <v>0</v>
      </c>
      <c r="BF547" s="2">
        <v>0</v>
      </c>
      <c r="BG547" s="2">
        <v>0</v>
      </c>
      <c r="BH547" s="2">
        <v>0</v>
      </c>
      <c r="BI547" s="2">
        <v>0</v>
      </c>
      <c r="BJ547" s="2">
        <v>0</v>
      </c>
      <c r="BK547" s="2">
        <v>0</v>
      </c>
      <c r="BL547" s="2">
        <v>4</v>
      </c>
      <c r="BM547" s="2">
        <v>3</v>
      </c>
      <c r="BN547" s="2">
        <v>4</v>
      </c>
      <c r="BO547" s="2">
        <v>2</v>
      </c>
      <c r="BP547" s="2">
        <v>3</v>
      </c>
      <c r="BQ547" s="2">
        <v>3</v>
      </c>
      <c r="BR547" s="2">
        <v>3</v>
      </c>
      <c r="BS547" s="2">
        <v>0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2">
        <v>0</v>
      </c>
      <c r="CC547" s="2">
        <v>2</v>
      </c>
      <c r="CD547" s="2">
        <v>0</v>
      </c>
      <c r="CE547" s="2">
        <v>0</v>
      </c>
      <c r="CF547" s="2">
        <v>0</v>
      </c>
      <c r="CG547" s="2">
        <v>0</v>
      </c>
      <c r="CH547" s="2">
        <v>0</v>
      </c>
      <c r="CI547" s="2">
        <v>0</v>
      </c>
      <c r="CJ547" s="2">
        <v>0</v>
      </c>
      <c r="CK547" s="2">
        <v>7</v>
      </c>
      <c r="CL547" s="2">
        <v>2</v>
      </c>
    </row>
    <row r="548" spans="1:90" x14ac:dyDescent="0.25">
      <c r="A548" t="s">
        <v>115</v>
      </c>
      <c r="B548">
        <v>20803</v>
      </c>
      <c r="C548" t="s">
        <v>635</v>
      </c>
      <c r="D548">
        <v>1</v>
      </c>
      <c r="E548">
        <v>8</v>
      </c>
      <c r="F548">
        <v>43102</v>
      </c>
      <c r="G548">
        <v>35043102</v>
      </c>
      <c r="H548" t="s">
        <v>12701</v>
      </c>
      <c r="I548">
        <v>214</v>
      </c>
      <c r="J548" t="s">
        <v>635</v>
      </c>
      <c r="K548" t="s">
        <v>91</v>
      </c>
      <c r="L548">
        <v>1</v>
      </c>
      <c r="M548" t="s">
        <v>635</v>
      </c>
      <c r="N548">
        <v>16200061</v>
      </c>
      <c r="O548" t="s">
        <v>92</v>
      </c>
      <c r="P548" t="s">
        <v>12702</v>
      </c>
      <c r="Q548">
        <v>168</v>
      </c>
      <c r="R548">
        <v>18</v>
      </c>
      <c r="S548">
        <v>36422423</v>
      </c>
      <c r="T548">
        <v>36427097</v>
      </c>
      <c r="U548" t="s">
        <v>12703</v>
      </c>
      <c r="V548">
        <v>1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140</v>
      </c>
      <c r="AE548" s="2">
        <v>98</v>
      </c>
      <c r="AF548" s="2">
        <v>137</v>
      </c>
      <c r="AG548" s="2">
        <v>137</v>
      </c>
      <c r="AH548" s="2">
        <v>133</v>
      </c>
      <c r="AI548" s="2">
        <v>153</v>
      </c>
      <c r="AJ548" s="2">
        <v>191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329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2</v>
      </c>
      <c r="BE548" s="2">
        <v>0</v>
      </c>
      <c r="BF548" s="2">
        <v>0</v>
      </c>
      <c r="BG548" s="2">
        <v>0</v>
      </c>
      <c r="BH548" s="2">
        <v>0</v>
      </c>
      <c r="BI548" s="2">
        <v>0</v>
      </c>
      <c r="BJ548" s="2">
        <v>0</v>
      </c>
      <c r="BK548" s="2">
        <v>0</v>
      </c>
      <c r="BL548" s="2">
        <v>6</v>
      </c>
      <c r="BM548" s="2">
        <v>6</v>
      </c>
      <c r="BN548" s="2">
        <v>6</v>
      </c>
      <c r="BO548" s="2">
        <v>5</v>
      </c>
      <c r="BP548" s="2">
        <v>6</v>
      </c>
      <c r="BQ548" s="2">
        <v>4</v>
      </c>
      <c r="BR548" s="2">
        <v>6</v>
      </c>
      <c r="BS548" s="2">
        <v>0</v>
      </c>
      <c r="BT548" s="2">
        <v>0</v>
      </c>
      <c r="BU548" s="2">
        <v>0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>
        <v>0</v>
      </c>
      <c r="CB548" s="2">
        <v>0</v>
      </c>
      <c r="CC548" s="2">
        <v>8</v>
      </c>
      <c r="CD548" s="2">
        <v>0</v>
      </c>
      <c r="CE548" s="2">
        <v>0</v>
      </c>
      <c r="CF548" s="2">
        <v>0</v>
      </c>
      <c r="CG548" s="2">
        <v>0</v>
      </c>
      <c r="CH548" s="2">
        <v>0</v>
      </c>
      <c r="CI548" s="2">
        <v>0</v>
      </c>
      <c r="CJ548" s="2">
        <v>0</v>
      </c>
      <c r="CK548" s="2">
        <v>0</v>
      </c>
      <c r="CL548" s="2">
        <v>2</v>
      </c>
    </row>
    <row r="549" spans="1:90" x14ac:dyDescent="0.25">
      <c r="A549" t="s">
        <v>115</v>
      </c>
      <c r="B549">
        <v>20803</v>
      </c>
      <c r="C549" t="s">
        <v>635</v>
      </c>
      <c r="D549">
        <v>1</v>
      </c>
      <c r="E549">
        <v>8</v>
      </c>
      <c r="F549">
        <v>30181</v>
      </c>
      <c r="G549">
        <v>35030181</v>
      </c>
      <c r="H549" t="s">
        <v>15443</v>
      </c>
      <c r="I549">
        <v>319</v>
      </c>
      <c r="J549" t="s">
        <v>10024</v>
      </c>
      <c r="K549" t="s">
        <v>91</v>
      </c>
      <c r="L549">
        <v>1</v>
      </c>
      <c r="M549" t="s">
        <v>10024</v>
      </c>
      <c r="N549">
        <v>16270000</v>
      </c>
      <c r="O549" t="s">
        <v>92</v>
      </c>
      <c r="P549" t="s">
        <v>15444</v>
      </c>
      <c r="Q549">
        <v>190</v>
      </c>
      <c r="R549">
        <v>18</v>
      </c>
      <c r="S549">
        <v>36471234</v>
      </c>
      <c r="T549">
        <v>36471235</v>
      </c>
      <c r="U549" t="s">
        <v>15445</v>
      </c>
      <c r="V549">
        <v>1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49</v>
      </c>
      <c r="AE549" s="2">
        <v>46</v>
      </c>
      <c r="AF549" s="2">
        <v>53</v>
      </c>
      <c r="AG549" s="2">
        <v>43</v>
      </c>
      <c r="AH549" s="2">
        <v>30</v>
      </c>
      <c r="AI549" s="2">
        <v>45</v>
      </c>
      <c r="AJ549" s="2">
        <v>53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22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74</v>
      </c>
      <c r="BD549" s="2">
        <v>11</v>
      </c>
      <c r="BE549" s="2">
        <v>0</v>
      </c>
      <c r="BF549" s="2">
        <v>0</v>
      </c>
      <c r="BG549" s="2">
        <v>0</v>
      </c>
      <c r="BH549" s="2">
        <v>0</v>
      </c>
      <c r="BI549" s="2">
        <v>0</v>
      </c>
      <c r="BJ549" s="2">
        <v>0</v>
      </c>
      <c r="BK549" s="2">
        <v>0</v>
      </c>
      <c r="BL549" s="2">
        <v>4</v>
      </c>
      <c r="BM549" s="2">
        <v>4</v>
      </c>
      <c r="BN549" s="2">
        <v>4</v>
      </c>
      <c r="BO549" s="2">
        <v>4</v>
      </c>
      <c r="BP549" s="2">
        <v>1</v>
      </c>
      <c r="BQ549" s="2">
        <v>3</v>
      </c>
      <c r="BR549" s="2">
        <v>2</v>
      </c>
      <c r="BS549" s="2">
        <v>0</v>
      </c>
      <c r="BT549" s="2">
        <v>0</v>
      </c>
      <c r="BU549" s="2">
        <v>0</v>
      </c>
      <c r="BV549" s="2">
        <v>0</v>
      </c>
      <c r="BW549" s="2">
        <v>0</v>
      </c>
      <c r="BX549" s="2">
        <v>0</v>
      </c>
      <c r="BY549" s="2">
        <v>0</v>
      </c>
      <c r="BZ549" s="2">
        <v>0</v>
      </c>
      <c r="CA549" s="2">
        <v>0</v>
      </c>
      <c r="CB549" s="2">
        <v>0</v>
      </c>
      <c r="CC549" s="2">
        <v>1</v>
      </c>
      <c r="CD549" s="2">
        <v>0</v>
      </c>
      <c r="CE549" s="2">
        <v>0</v>
      </c>
      <c r="CF549" s="2">
        <v>0</v>
      </c>
      <c r="CG549" s="2">
        <v>0</v>
      </c>
      <c r="CH549" s="2">
        <v>0</v>
      </c>
      <c r="CI549" s="2">
        <v>0</v>
      </c>
      <c r="CJ549" s="2">
        <v>0</v>
      </c>
      <c r="CK549" s="2">
        <v>5</v>
      </c>
      <c r="CL549" s="2">
        <v>3</v>
      </c>
    </row>
    <row r="550" spans="1:90" x14ac:dyDescent="0.25">
      <c r="A550" t="s">
        <v>115</v>
      </c>
      <c r="B550">
        <v>20803</v>
      </c>
      <c r="C550" t="s">
        <v>635</v>
      </c>
      <c r="D550">
        <v>1</v>
      </c>
      <c r="E550">
        <v>8</v>
      </c>
      <c r="F550">
        <v>30247</v>
      </c>
      <c r="G550">
        <v>35030247</v>
      </c>
      <c r="H550" t="s">
        <v>3184</v>
      </c>
      <c r="I550">
        <v>699</v>
      </c>
      <c r="J550" t="s">
        <v>2620</v>
      </c>
      <c r="K550" t="s">
        <v>91</v>
      </c>
      <c r="L550">
        <v>1</v>
      </c>
      <c r="M550" t="s">
        <v>2620</v>
      </c>
      <c r="N550">
        <v>15280000</v>
      </c>
      <c r="O550" t="s">
        <v>294</v>
      </c>
      <c r="P550" t="s">
        <v>2621</v>
      </c>
      <c r="Q550">
        <v>731</v>
      </c>
      <c r="R550">
        <v>18</v>
      </c>
      <c r="S550">
        <v>36961261</v>
      </c>
      <c r="T550">
        <v>36961303</v>
      </c>
      <c r="U550" t="s">
        <v>3185</v>
      </c>
      <c r="V550">
        <v>1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23</v>
      </c>
      <c r="AE550" s="2">
        <v>14</v>
      </c>
      <c r="AF550" s="2">
        <v>19</v>
      </c>
      <c r="AG550" s="2">
        <v>12</v>
      </c>
      <c r="AH550" s="2">
        <v>21</v>
      </c>
      <c r="AI550" s="2">
        <v>11</v>
      </c>
      <c r="AJ550" s="2">
        <v>34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97</v>
      </c>
      <c r="BD550" s="2">
        <v>0</v>
      </c>
      <c r="BE550" s="2">
        <v>0</v>
      </c>
      <c r="BF550" s="2">
        <v>0</v>
      </c>
      <c r="BG550" s="2">
        <v>0</v>
      </c>
      <c r="BH550" s="2">
        <v>0</v>
      </c>
      <c r="BI550" s="2">
        <v>0</v>
      </c>
      <c r="BJ550" s="2">
        <v>0</v>
      </c>
      <c r="BK550" s="2">
        <v>0</v>
      </c>
      <c r="BL550" s="2">
        <v>2</v>
      </c>
      <c r="BM550" s="2">
        <v>2</v>
      </c>
      <c r="BN550" s="2">
        <v>1</v>
      </c>
      <c r="BO550" s="2">
        <v>1</v>
      </c>
      <c r="BP550" s="2">
        <v>2</v>
      </c>
      <c r="BQ550" s="2">
        <v>1</v>
      </c>
      <c r="BR550" s="2">
        <v>2</v>
      </c>
      <c r="BS550" s="2">
        <v>0</v>
      </c>
      <c r="BT550" s="2">
        <v>0</v>
      </c>
      <c r="BU550" s="2">
        <v>0</v>
      </c>
      <c r="BV550" s="2">
        <v>0</v>
      </c>
      <c r="BW550" s="2">
        <v>0</v>
      </c>
      <c r="BX550" s="2">
        <v>0</v>
      </c>
      <c r="BY550" s="2">
        <v>0</v>
      </c>
      <c r="BZ550" s="2">
        <v>0</v>
      </c>
      <c r="CA550" s="2">
        <v>0</v>
      </c>
      <c r="CB550" s="2">
        <v>0</v>
      </c>
      <c r="CC550" s="2">
        <v>0</v>
      </c>
      <c r="CD550" s="2">
        <v>0</v>
      </c>
      <c r="CE550" s="2">
        <v>0</v>
      </c>
      <c r="CF550" s="2">
        <v>0</v>
      </c>
      <c r="CG550" s="2">
        <v>0</v>
      </c>
      <c r="CH550" s="2">
        <v>0</v>
      </c>
      <c r="CI550" s="2">
        <v>0</v>
      </c>
      <c r="CJ550" s="2">
        <v>0</v>
      </c>
      <c r="CK550" s="2">
        <v>6</v>
      </c>
      <c r="CL550" s="2">
        <v>0</v>
      </c>
    </row>
    <row r="551" spans="1:90" x14ac:dyDescent="0.25">
      <c r="A551" t="s">
        <v>115</v>
      </c>
      <c r="B551">
        <v>20803</v>
      </c>
      <c r="C551" t="s">
        <v>635</v>
      </c>
      <c r="D551">
        <v>1</v>
      </c>
      <c r="E551">
        <v>8</v>
      </c>
      <c r="F551">
        <v>924283</v>
      </c>
      <c r="G551">
        <v>35924283</v>
      </c>
      <c r="H551" t="s">
        <v>6135</v>
      </c>
      <c r="I551">
        <v>214</v>
      </c>
      <c r="J551" t="s">
        <v>635</v>
      </c>
      <c r="K551" t="s">
        <v>6136</v>
      </c>
      <c r="L551">
        <v>1</v>
      </c>
      <c r="M551" t="s">
        <v>635</v>
      </c>
      <c r="N551">
        <v>16202213</v>
      </c>
      <c r="O551" t="s">
        <v>92</v>
      </c>
      <c r="P551" t="s">
        <v>6137</v>
      </c>
      <c r="Q551">
        <v>2020</v>
      </c>
      <c r="R551">
        <v>18</v>
      </c>
      <c r="S551">
        <v>36419116</v>
      </c>
      <c r="T551">
        <v>36419661</v>
      </c>
      <c r="U551" t="s">
        <v>6138</v>
      </c>
      <c r="V551">
        <v>1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87</v>
      </c>
      <c r="AE551" s="2">
        <v>64</v>
      </c>
      <c r="AF551" s="2">
        <v>65</v>
      </c>
      <c r="AG551" s="2">
        <v>93</v>
      </c>
      <c r="AH551" s="2">
        <v>82</v>
      </c>
      <c r="AI551" s="2">
        <v>73</v>
      </c>
      <c r="AJ551" s="2">
        <v>87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123</v>
      </c>
      <c r="BD551" s="2">
        <v>5</v>
      </c>
      <c r="BE551" s="2">
        <v>0</v>
      </c>
      <c r="BF551" s="2">
        <v>0</v>
      </c>
      <c r="BG551" s="2">
        <v>0</v>
      </c>
      <c r="BH551" s="2">
        <v>0</v>
      </c>
      <c r="BI551" s="2">
        <v>0</v>
      </c>
      <c r="BJ551" s="2">
        <v>0</v>
      </c>
      <c r="BK551" s="2">
        <v>0</v>
      </c>
      <c r="BL551" s="2">
        <v>5</v>
      </c>
      <c r="BM551" s="2">
        <v>2</v>
      </c>
      <c r="BN551" s="2">
        <v>2</v>
      </c>
      <c r="BO551" s="2">
        <v>5</v>
      </c>
      <c r="BP551" s="2">
        <v>4</v>
      </c>
      <c r="BQ551" s="2">
        <v>3</v>
      </c>
      <c r="BR551" s="2">
        <v>4</v>
      </c>
      <c r="BS551" s="2">
        <v>0</v>
      </c>
      <c r="BT551" s="2">
        <v>0</v>
      </c>
      <c r="BU551" s="2">
        <v>0</v>
      </c>
      <c r="BV551" s="2">
        <v>0</v>
      </c>
      <c r="BW551" s="2">
        <v>0</v>
      </c>
      <c r="BX551" s="2">
        <v>0</v>
      </c>
      <c r="BY551" s="2">
        <v>0</v>
      </c>
      <c r="BZ551" s="2">
        <v>0</v>
      </c>
      <c r="CA551" s="2">
        <v>0</v>
      </c>
      <c r="CB551" s="2">
        <v>0</v>
      </c>
      <c r="CC551" s="2">
        <v>0</v>
      </c>
      <c r="CD551" s="2">
        <v>0</v>
      </c>
      <c r="CE551" s="2">
        <v>0</v>
      </c>
      <c r="CF551" s="2">
        <v>0</v>
      </c>
      <c r="CG551" s="2">
        <v>0</v>
      </c>
      <c r="CH551" s="2">
        <v>0</v>
      </c>
      <c r="CI551" s="2">
        <v>0</v>
      </c>
      <c r="CJ551" s="2">
        <v>0</v>
      </c>
      <c r="CK551" s="2">
        <v>6</v>
      </c>
      <c r="CL551" s="2">
        <v>1</v>
      </c>
    </row>
    <row r="552" spans="1:90" x14ac:dyDescent="0.25">
      <c r="A552" t="s">
        <v>115</v>
      </c>
      <c r="B552">
        <v>20803</v>
      </c>
      <c r="C552" t="s">
        <v>635</v>
      </c>
      <c r="D552">
        <v>1</v>
      </c>
      <c r="E552">
        <v>8</v>
      </c>
      <c r="F552">
        <v>30173</v>
      </c>
      <c r="G552">
        <v>35030173</v>
      </c>
      <c r="H552" t="s">
        <v>18873</v>
      </c>
      <c r="I552">
        <v>230</v>
      </c>
      <c r="J552" t="s">
        <v>636</v>
      </c>
      <c r="K552" t="s">
        <v>91</v>
      </c>
      <c r="L552">
        <v>1</v>
      </c>
      <c r="M552" t="s">
        <v>636</v>
      </c>
      <c r="N552">
        <v>15290000</v>
      </c>
      <c r="P552" t="s">
        <v>18874</v>
      </c>
      <c r="Q552">
        <v>750</v>
      </c>
      <c r="R552">
        <v>18</v>
      </c>
      <c r="S552">
        <v>36911308</v>
      </c>
      <c r="T552">
        <v>36911702</v>
      </c>
      <c r="U552" t="s">
        <v>18875</v>
      </c>
      <c r="V552">
        <v>1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118</v>
      </c>
      <c r="AE552" s="2">
        <v>103</v>
      </c>
      <c r="AF552" s="2">
        <v>82</v>
      </c>
      <c r="AG552" s="2">
        <v>99</v>
      </c>
      <c r="AH552" s="2">
        <v>94</v>
      </c>
      <c r="AI552" s="2">
        <v>70</v>
      </c>
      <c r="AJ552" s="2">
        <v>80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104</v>
      </c>
      <c r="BD552" s="2">
        <v>23</v>
      </c>
      <c r="BE552" s="2">
        <v>0</v>
      </c>
      <c r="BF552" s="2">
        <v>0</v>
      </c>
      <c r="BG552" s="2">
        <v>0</v>
      </c>
      <c r="BH552" s="2">
        <v>0</v>
      </c>
      <c r="BI552" s="2">
        <v>0</v>
      </c>
      <c r="BJ552" s="2">
        <v>0</v>
      </c>
      <c r="BK552" s="2">
        <v>0</v>
      </c>
      <c r="BL552" s="2">
        <v>6</v>
      </c>
      <c r="BM552" s="2">
        <v>5</v>
      </c>
      <c r="BN552" s="2">
        <v>6</v>
      </c>
      <c r="BO552" s="2">
        <v>8</v>
      </c>
      <c r="BP552" s="2">
        <v>6</v>
      </c>
      <c r="BQ552" s="2">
        <v>4</v>
      </c>
      <c r="BR552" s="2">
        <v>3</v>
      </c>
      <c r="BS552" s="2">
        <v>0</v>
      </c>
      <c r="BT552" s="2">
        <v>0</v>
      </c>
      <c r="BU552" s="2">
        <v>0</v>
      </c>
      <c r="BV552" s="2">
        <v>0</v>
      </c>
      <c r="BW552" s="2">
        <v>0</v>
      </c>
      <c r="BX552" s="2">
        <v>0</v>
      </c>
      <c r="BY552" s="2">
        <v>0</v>
      </c>
      <c r="BZ552" s="2">
        <v>0</v>
      </c>
      <c r="CA552" s="2">
        <v>0</v>
      </c>
      <c r="CB552" s="2">
        <v>0</v>
      </c>
      <c r="CC552" s="2">
        <v>0</v>
      </c>
      <c r="CD552" s="2">
        <v>0</v>
      </c>
      <c r="CE552" s="2">
        <v>0</v>
      </c>
      <c r="CF552" s="2">
        <v>0</v>
      </c>
      <c r="CG552" s="2">
        <v>0</v>
      </c>
      <c r="CH552" s="2">
        <v>0</v>
      </c>
      <c r="CI552" s="2">
        <v>0</v>
      </c>
      <c r="CJ552" s="2">
        <v>0</v>
      </c>
      <c r="CK552" s="2">
        <v>4</v>
      </c>
      <c r="CL552" s="2">
        <v>4</v>
      </c>
    </row>
    <row r="553" spans="1:90" x14ac:dyDescent="0.25">
      <c r="A553" t="s">
        <v>115</v>
      </c>
      <c r="B553">
        <v>20803</v>
      </c>
      <c r="C553" t="s">
        <v>635</v>
      </c>
      <c r="D553">
        <v>1</v>
      </c>
      <c r="E553">
        <v>8</v>
      </c>
      <c r="F553">
        <v>30193</v>
      </c>
      <c r="G553">
        <v>35030193</v>
      </c>
      <c r="H553" t="s">
        <v>6601</v>
      </c>
      <c r="I553">
        <v>753</v>
      </c>
      <c r="J553" t="s">
        <v>4701</v>
      </c>
      <c r="K553" t="s">
        <v>4971</v>
      </c>
      <c r="L553">
        <v>1</v>
      </c>
      <c r="M553" t="s">
        <v>4701</v>
      </c>
      <c r="N553">
        <v>15285000</v>
      </c>
      <c r="O553" t="s">
        <v>92</v>
      </c>
      <c r="P553" t="s">
        <v>6602</v>
      </c>
      <c r="Q553">
        <v>57</v>
      </c>
      <c r="R553">
        <v>18</v>
      </c>
      <c r="S553">
        <v>36991124</v>
      </c>
      <c r="T553">
        <v>36991187</v>
      </c>
      <c r="U553" t="s">
        <v>6603</v>
      </c>
      <c r="V553">
        <v>1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25</v>
      </c>
      <c r="AE553" s="2">
        <v>30</v>
      </c>
      <c r="AF553" s="2">
        <v>17</v>
      </c>
      <c r="AG553" s="2">
        <v>29</v>
      </c>
      <c r="AH553" s="2">
        <v>28</v>
      </c>
      <c r="AI553" s="2">
        <v>23</v>
      </c>
      <c r="AJ553" s="2">
        <v>22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3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2">
        <v>0</v>
      </c>
      <c r="BK553" s="2">
        <v>0</v>
      </c>
      <c r="BL553" s="2">
        <v>2</v>
      </c>
      <c r="BM553" s="2">
        <v>2</v>
      </c>
      <c r="BN553" s="2">
        <v>2</v>
      </c>
      <c r="BO553" s="2">
        <v>1</v>
      </c>
      <c r="BP553" s="2">
        <v>2</v>
      </c>
      <c r="BQ553" s="2">
        <v>1</v>
      </c>
      <c r="BR553" s="2">
        <v>1</v>
      </c>
      <c r="BS553" s="2">
        <v>0</v>
      </c>
      <c r="BT553" s="2">
        <v>0</v>
      </c>
      <c r="BU553" s="2">
        <v>0</v>
      </c>
      <c r="BV553" s="2">
        <v>0</v>
      </c>
      <c r="BW553" s="2">
        <v>0</v>
      </c>
      <c r="BX553" s="2">
        <v>0</v>
      </c>
      <c r="BY553" s="2">
        <v>0</v>
      </c>
      <c r="BZ553" s="2">
        <v>0</v>
      </c>
      <c r="CA553" s="2">
        <v>0</v>
      </c>
      <c r="CB553" s="2">
        <v>0</v>
      </c>
      <c r="CC553" s="2">
        <v>0</v>
      </c>
      <c r="CD553" s="2">
        <v>0</v>
      </c>
      <c r="CE553" s="2">
        <v>0</v>
      </c>
      <c r="CF553" s="2">
        <v>0</v>
      </c>
      <c r="CG553" s="2">
        <v>0</v>
      </c>
      <c r="CH553" s="2">
        <v>0</v>
      </c>
      <c r="CI553" s="2">
        <v>0</v>
      </c>
      <c r="CJ553" s="2">
        <v>0</v>
      </c>
      <c r="CK553" s="2">
        <v>0</v>
      </c>
      <c r="CL553" s="2">
        <v>2</v>
      </c>
    </row>
    <row r="554" spans="1:90" x14ac:dyDescent="0.25">
      <c r="A554" t="s">
        <v>115</v>
      </c>
      <c r="B554">
        <v>20803</v>
      </c>
      <c r="C554" t="s">
        <v>635</v>
      </c>
      <c r="D554">
        <v>1</v>
      </c>
      <c r="E554">
        <v>8</v>
      </c>
      <c r="F554">
        <v>30272</v>
      </c>
      <c r="G554">
        <v>35030272</v>
      </c>
      <c r="H554" t="s">
        <v>17296</v>
      </c>
      <c r="I554">
        <v>214</v>
      </c>
      <c r="J554" t="s">
        <v>635</v>
      </c>
      <c r="K554" t="s">
        <v>91</v>
      </c>
      <c r="L554">
        <v>1</v>
      </c>
      <c r="M554" t="s">
        <v>635</v>
      </c>
      <c r="N554">
        <v>16200043</v>
      </c>
      <c r="O554" t="s">
        <v>92</v>
      </c>
      <c r="P554" t="s">
        <v>17297</v>
      </c>
      <c r="Q554">
        <v>357</v>
      </c>
      <c r="R554">
        <v>18</v>
      </c>
      <c r="S554">
        <v>36423576</v>
      </c>
      <c r="T554">
        <v>36427104</v>
      </c>
      <c r="U554" t="s">
        <v>17298</v>
      </c>
      <c r="V554">
        <v>1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86</v>
      </c>
      <c r="AE554" s="2">
        <v>114</v>
      </c>
      <c r="AF554" s="2">
        <v>111</v>
      </c>
      <c r="AG554" s="2">
        <v>113</v>
      </c>
      <c r="AH554" s="2">
        <v>168</v>
      </c>
      <c r="AI554" s="2">
        <v>119</v>
      </c>
      <c r="AJ554" s="2">
        <v>197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164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3</v>
      </c>
      <c r="BE554" s="2">
        <v>0</v>
      </c>
      <c r="BF554" s="2">
        <v>0</v>
      </c>
      <c r="BG554" s="2">
        <v>0</v>
      </c>
      <c r="BH554" s="2">
        <v>0</v>
      </c>
      <c r="BI554" s="2">
        <v>0</v>
      </c>
      <c r="BJ554" s="2">
        <v>0</v>
      </c>
      <c r="BK554" s="2">
        <v>0</v>
      </c>
      <c r="BL554" s="2">
        <v>4</v>
      </c>
      <c r="BM554" s="2">
        <v>5</v>
      </c>
      <c r="BN554" s="2">
        <v>5</v>
      </c>
      <c r="BO554" s="2">
        <v>3</v>
      </c>
      <c r="BP554" s="2">
        <v>8</v>
      </c>
      <c r="BQ554" s="2">
        <v>4</v>
      </c>
      <c r="BR554" s="2">
        <v>7</v>
      </c>
      <c r="BS554" s="2">
        <v>0</v>
      </c>
      <c r="BT554" s="2">
        <v>0</v>
      </c>
      <c r="BU554" s="2">
        <v>0</v>
      </c>
      <c r="BV554" s="2">
        <v>0</v>
      </c>
      <c r="BW554" s="2">
        <v>0</v>
      </c>
      <c r="BX554" s="2">
        <v>0</v>
      </c>
      <c r="BY554" s="2">
        <v>0</v>
      </c>
      <c r="BZ554" s="2">
        <v>7</v>
      </c>
      <c r="CA554" s="2">
        <v>0</v>
      </c>
      <c r="CB554" s="2">
        <v>0</v>
      </c>
      <c r="CC554" s="2">
        <v>0</v>
      </c>
      <c r="CD554" s="2">
        <v>0</v>
      </c>
      <c r="CE554" s="2">
        <v>0</v>
      </c>
      <c r="CF554" s="2">
        <v>0</v>
      </c>
      <c r="CG554" s="2">
        <v>0</v>
      </c>
      <c r="CH554" s="2">
        <v>0</v>
      </c>
      <c r="CI554" s="2">
        <v>0</v>
      </c>
      <c r="CJ554" s="2">
        <v>0</v>
      </c>
      <c r="CK554" s="2">
        <v>0</v>
      </c>
      <c r="CL554" s="2">
        <v>1</v>
      </c>
    </row>
    <row r="555" spans="1:90" x14ac:dyDescent="0.25">
      <c r="A555" t="s">
        <v>115</v>
      </c>
      <c r="B555">
        <v>20803</v>
      </c>
      <c r="C555" t="s">
        <v>635</v>
      </c>
      <c r="D555">
        <v>1</v>
      </c>
      <c r="E555">
        <v>8</v>
      </c>
      <c r="F555">
        <v>905926</v>
      </c>
      <c r="G555">
        <v>35905926</v>
      </c>
      <c r="H555" t="s">
        <v>6119</v>
      </c>
      <c r="I555">
        <v>214</v>
      </c>
      <c r="J555" t="s">
        <v>635</v>
      </c>
      <c r="K555" t="s">
        <v>4882</v>
      </c>
      <c r="L555">
        <v>1</v>
      </c>
      <c r="M555" t="s">
        <v>635</v>
      </c>
      <c r="N555">
        <v>16204153</v>
      </c>
      <c r="O555" t="s">
        <v>92</v>
      </c>
      <c r="P555" t="s">
        <v>6120</v>
      </c>
      <c r="Q555">
        <v>453</v>
      </c>
      <c r="R555">
        <v>18</v>
      </c>
      <c r="S555">
        <v>36425260</v>
      </c>
      <c r="T555">
        <v>36427107</v>
      </c>
      <c r="U555" t="s">
        <v>6121</v>
      </c>
      <c r="V555">
        <v>1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88</v>
      </c>
      <c r="AE555" s="2">
        <v>83</v>
      </c>
      <c r="AF555" s="2">
        <v>75</v>
      </c>
      <c r="AG555" s="2">
        <v>85</v>
      </c>
      <c r="AH555" s="2">
        <v>76</v>
      </c>
      <c r="AI555" s="2">
        <v>60</v>
      </c>
      <c r="AJ555" s="2">
        <v>125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45</v>
      </c>
      <c r="BD555" s="2">
        <v>0</v>
      </c>
      <c r="BE555" s="2">
        <v>0</v>
      </c>
      <c r="BF555" s="2">
        <v>0</v>
      </c>
      <c r="BG555" s="2">
        <v>0</v>
      </c>
      <c r="BH555" s="2">
        <v>0</v>
      </c>
      <c r="BI555" s="2">
        <v>0</v>
      </c>
      <c r="BJ555" s="2">
        <v>0</v>
      </c>
      <c r="BK555" s="2">
        <v>0</v>
      </c>
      <c r="BL555" s="2">
        <v>3</v>
      </c>
      <c r="BM555" s="2">
        <v>3</v>
      </c>
      <c r="BN555" s="2">
        <v>3</v>
      </c>
      <c r="BO555" s="2">
        <v>3</v>
      </c>
      <c r="BP555" s="2">
        <v>3</v>
      </c>
      <c r="BQ555" s="2">
        <v>2</v>
      </c>
      <c r="BR555" s="2">
        <v>4</v>
      </c>
      <c r="BS555" s="2">
        <v>0</v>
      </c>
      <c r="BT555" s="2">
        <v>0</v>
      </c>
      <c r="BU555" s="2">
        <v>0</v>
      </c>
      <c r="BV555" s="2">
        <v>0</v>
      </c>
      <c r="BW555" s="2">
        <v>0</v>
      </c>
      <c r="BX555" s="2">
        <v>0</v>
      </c>
      <c r="BY555" s="2">
        <v>0</v>
      </c>
      <c r="BZ555" s="2">
        <v>0</v>
      </c>
      <c r="CA555" s="2">
        <v>0</v>
      </c>
      <c r="CB555" s="2">
        <v>0</v>
      </c>
      <c r="CC555" s="2">
        <v>0</v>
      </c>
      <c r="CD555" s="2">
        <v>0</v>
      </c>
      <c r="CE555" s="2">
        <v>0</v>
      </c>
      <c r="CF555" s="2">
        <v>0</v>
      </c>
      <c r="CG555" s="2">
        <v>0</v>
      </c>
      <c r="CH555" s="2">
        <v>0</v>
      </c>
      <c r="CI555" s="2">
        <v>0</v>
      </c>
      <c r="CJ555" s="2">
        <v>0</v>
      </c>
      <c r="CK555" s="2">
        <v>2</v>
      </c>
      <c r="CL555" s="2">
        <v>0</v>
      </c>
    </row>
    <row r="556" spans="1:90" x14ac:dyDescent="0.25">
      <c r="A556" t="s">
        <v>115</v>
      </c>
      <c r="B556">
        <v>20803</v>
      </c>
      <c r="C556" t="s">
        <v>635</v>
      </c>
      <c r="D556">
        <v>1</v>
      </c>
      <c r="E556">
        <v>8</v>
      </c>
      <c r="F556">
        <v>30119</v>
      </c>
      <c r="G556">
        <v>35030119</v>
      </c>
      <c r="H556" t="s">
        <v>19121</v>
      </c>
      <c r="I556">
        <v>214</v>
      </c>
      <c r="J556" t="s">
        <v>635</v>
      </c>
      <c r="K556" t="s">
        <v>19122</v>
      </c>
      <c r="L556">
        <v>1</v>
      </c>
      <c r="M556" t="s">
        <v>635</v>
      </c>
      <c r="N556">
        <v>16200110</v>
      </c>
      <c r="O556" t="s">
        <v>92</v>
      </c>
      <c r="P556" t="s">
        <v>19123</v>
      </c>
      <c r="Q556">
        <v>545</v>
      </c>
      <c r="R556">
        <v>18</v>
      </c>
      <c r="S556">
        <v>36422162</v>
      </c>
      <c r="T556">
        <v>36427116</v>
      </c>
      <c r="U556" t="s">
        <v>4175</v>
      </c>
      <c r="V556">
        <v>1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71</v>
      </c>
      <c r="AE556" s="2">
        <v>72</v>
      </c>
      <c r="AF556" s="2">
        <v>63</v>
      </c>
      <c r="AG556" s="2">
        <v>65</v>
      </c>
      <c r="AH556" s="2">
        <v>85</v>
      </c>
      <c r="AI556" s="2">
        <v>63</v>
      </c>
      <c r="AJ556" s="2">
        <v>77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92</v>
      </c>
      <c r="BD556" s="2">
        <v>10</v>
      </c>
      <c r="BE556" s="2">
        <v>0</v>
      </c>
      <c r="BF556" s="2">
        <v>0</v>
      </c>
      <c r="BG556" s="2">
        <v>0</v>
      </c>
      <c r="BH556" s="2">
        <v>0</v>
      </c>
      <c r="BI556" s="2">
        <v>0</v>
      </c>
      <c r="BJ556" s="2">
        <v>0</v>
      </c>
      <c r="BK556" s="2">
        <v>0</v>
      </c>
      <c r="BL556" s="2">
        <v>4</v>
      </c>
      <c r="BM556" s="2">
        <v>4</v>
      </c>
      <c r="BN556" s="2">
        <v>4</v>
      </c>
      <c r="BO556" s="2">
        <v>4</v>
      </c>
      <c r="BP556" s="2">
        <v>5</v>
      </c>
      <c r="BQ556" s="2">
        <v>4</v>
      </c>
      <c r="BR556" s="2">
        <v>4</v>
      </c>
      <c r="BS556" s="2">
        <v>0</v>
      </c>
      <c r="BT556" s="2">
        <v>0</v>
      </c>
      <c r="BU556" s="2">
        <v>0</v>
      </c>
      <c r="BV556" s="2">
        <v>0</v>
      </c>
      <c r="BW556" s="2">
        <v>0</v>
      </c>
      <c r="BX556" s="2">
        <v>0</v>
      </c>
      <c r="BY556" s="2">
        <v>0</v>
      </c>
      <c r="BZ556" s="2">
        <v>0</v>
      </c>
      <c r="CA556" s="2">
        <v>0</v>
      </c>
      <c r="CB556" s="2">
        <v>0</v>
      </c>
      <c r="CC556" s="2">
        <v>0</v>
      </c>
      <c r="CD556" s="2">
        <v>0</v>
      </c>
      <c r="CE556" s="2">
        <v>0</v>
      </c>
      <c r="CF556" s="2">
        <v>0</v>
      </c>
      <c r="CG556" s="2">
        <v>0</v>
      </c>
      <c r="CH556" s="2">
        <v>0</v>
      </c>
      <c r="CI556" s="2">
        <v>0</v>
      </c>
      <c r="CJ556" s="2">
        <v>0</v>
      </c>
      <c r="CK556" s="2">
        <v>4</v>
      </c>
      <c r="CL556" s="2">
        <v>5</v>
      </c>
    </row>
    <row r="557" spans="1:90" x14ac:dyDescent="0.25">
      <c r="A557" t="s">
        <v>115</v>
      </c>
      <c r="B557">
        <v>20803</v>
      </c>
      <c r="C557" t="s">
        <v>635</v>
      </c>
      <c r="D557">
        <v>1</v>
      </c>
      <c r="E557">
        <v>8</v>
      </c>
      <c r="F557">
        <v>446981</v>
      </c>
      <c r="G557">
        <v>35446981</v>
      </c>
      <c r="H557" t="s">
        <v>5867</v>
      </c>
      <c r="I557">
        <v>214</v>
      </c>
      <c r="J557" t="s">
        <v>635</v>
      </c>
      <c r="K557" t="s">
        <v>5868</v>
      </c>
      <c r="L557">
        <v>1</v>
      </c>
      <c r="M557" t="s">
        <v>635</v>
      </c>
      <c r="N557">
        <v>16201410</v>
      </c>
      <c r="O557" t="s">
        <v>92</v>
      </c>
      <c r="P557" t="s">
        <v>5869</v>
      </c>
      <c r="Q557">
        <v>370</v>
      </c>
      <c r="R557">
        <v>18</v>
      </c>
      <c r="S557">
        <v>36341648</v>
      </c>
      <c r="T557">
        <v>36444661</v>
      </c>
      <c r="U557" t="s">
        <v>5870</v>
      </c>
      <c r="V557">
        <v>1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110</v>
      </c>
      <c r="AE557" s="2">
        <v>111</v>
      </c>
      <c r="AF557" s="2">
        <v>123</v>
      </c>
      <c r="AG557" s="2">
        <v>100</v>
      </c>
      <c r="AH557" s="2">
        <v>99</v>
      </c>
      <c r="AI557" s="2">
        <v>75</v>
      </c>
      <c r="AJ557" s="2">
        <v>89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3</v>
      </c>
      <c r="BE557" s="2">
        <v>0</v>
      </c>
      <c r="BF557" s="2">
        <v>0</v>
      </c>
      <c r="BG557" s="2">
        <v>0</v>
      </c>
      <c r="BH557" s="2">
        <v>0</v>
      </c>
      <c r="BI557" s="2">
        <v>0</v>
      </c>
      <c r="BJ557" s="2">
        <v>0</v>
      </c>
      <c r="BK557" s="2">
        <v>0</v>
      </c>
      <c r="BL557" s="2">
        <v>7</v>
      </c>
      <c r="BM557" s="2">
        <v>8</v>
      </c>
      <c r="BN557" s="2">
        <v>6</v>
      </c>
      <c r="BO557" s="2">
        <v>4</v>
      </c>
      <c r="BP557" s="2">
        <v>3</v>
      </c>
      <c r="BQ557" s="2">
        <v>3</v>
      </c>
      <c r="BR557" s="2">
        <v>4</v>
      </c>
      <c r="BS557" s="2">
        <v>0</v>
      </c>
      <c r="BT557" s="2">
        <v>0</v>
      </c>
      <c r="BU557" s="2">
        <v>0</v>
      </c>
      <c r="BV557" s="2">
        <v>0</v>
      </c>
      <c r="BW557" s="2">
        <v>0</v>
      </c>
      <c r="BX557" s="2">
        <v>0</v>
      </c>
      <c r="BY557" s="2">
        <v>0</v>
      </c>
      <c r="BZ557" s="2">
        <v>0</v>
      </c>
      <c r="CA557" s="2">
        <v>0</v>
      </c>
      <c r="CB557" s="2">
        <v>0</v>
      </c>
      <c r="CC557" s="2">
        <v>0</v>
      </c>
      <c r="CD557" s="2">
        <v>0</v>
      </c>
      <c r="CE557" s="2">
        <v>0</v>
      </c>
      <c r="CF557" s="2">
        <v>0</v>
      </c>
      <c r="CG557" s="2">
        <v>0</v>
      </c>
      <c r="CH557" s="2">
        <v>0</v>
      </c>
      <c r="CI557" s="2">
        <v>0</v>
      </c>
      <c r="CJ557" s="2">
        <v>0</v>
      </c>
      <c r="CK557" s="2">
        <v>0</v>
      </c>
      <c r="CL557" s="2">
        <v>1</v>
      </c>
    </row>
    <row r="558" spans="1:90" x14ac:dyDescent="0.25">
      <c r="A558" t="s">
        <v>115</v>
      </c>
      <c r="B558">
        <v>20803</v>
      </c>
      <c r="C558" t="s">
        <v>635</v>
      </c>
      <c r="D558">
        <v>1</v>
      </c>
      <c r="E558">
        <v>8</v>
      </c>
      <c r="F558">
        <v>30259</v>
      </c>
      <c r="G558">
        <v>35030259</v>
      </c>
      <c r="H558" t="s">
        <v>2893</v>
      </c>
      <c r="I558">
        <v>214</v>
      </c>
      <c r="J558" t="s">
        <v>635</v>
      </c>
      <c r="K558" t="s">
        <v>2894</v>
      </c>
      <c r="L558">
        <v>1</v>
      </c>
      <c r="M558" t="s">
        <v>635</v>
      </c>
      <c r="N558">
        <v>16203117</v>
      </c>
      <c r="O558" t="s">
        <v>102</v>
      </c>
      <c r="P558" t="s">
        <v>2895</v>
      </c>
      <c r="Q558">
        <v>3106</v>
      </c>
      <c r="R558">
        <v>18</v>
      </c>
      <c r="S558">
        <v>36422482</v>
      </c>
      <c r="T558">
        <v>36427119</v>
      </c>
      <c r="U558" t="s">
        <v>2896</v>
      </c>
      <c r="V558">
        <v>1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66</v>
      </c>
      <c r="AE558" s="2">
        <v>57</v>
      </c>
      <c r="AF558" s="2">
        <v>76</v>
      </c>
      <c r="AG558" s="2">
        <v>40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0</v>
      </c>
      <c r="BI558" s="2">
        <v>0</v>
      </c>
      <c r="BJ558" s="2">
        <v>0</v>
      </c>
      <c r="BK558" s="2">
        <v>0</v>
      </c>
      <c r="BL558" s="2">
        <v>2</v>
      </c>
      <c r="BM558" s="2">
        <v>3</v>
      </c>
      <c r="BN558" s="2">
        <v>3</v>
      </c>
      <c r="BO558" s="2">
        <v>2</v>
      </c>
      <c r="BP558" s="2">
        <v>0</v>
      </c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0</v>
      </c>
      <c r="BX558" s="2">
        <v>0</v>
      </c>
      <c r="BY558" s="2">
        <v>0</v>
      </c>
      <c r="BZ558" s="2">
        <v>0</v>
      </c>
      <c r="CA558" s="2">
        <v>0</v>
      </c>
      <c r="CB558" s="2">
        <v>0</v>
      </c>
      <c r="CC558" s="2">
        <v>0</v>
      </c>
      <c r="CD558" s="2">
        <v>0</v>
      </c>
      <c r="CE558" s="2">
        <v>0</v>
      </c>
      <c r="CF558" s="2">
        <v>0</v>
      </c>
      <c r="CG558" s="2">
        <v>0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</row>
    <row r="559" spans="1:90" x14ac:dyDescent="0.25">
      <c r="A559" t="s">
        <v>115</v>
      </c>
      <c r="B559">
        <v>20303</v>
      </c>
      <c r="C559" t="s">
        <v>213</v>
      </c>
      <c r="D559">
        <v>1</v>
      </c>
      <c r="E559">
        <v>8</v>
      </c>
      <c r="F559">
        <v>16512</v>
      </c>
      <c r="G559">
        <v>35016512</v>
      </c>
      <c r="H559" t="s">
        <v>13433</v>
      </c>
      <c r="I559">
        <v>553</v>
      </c>
      <c r="J559" t="s">
        <v>5531</v>
      </c>
      <c r="K559" t="s">
        <v>91</v>
      </c>
      <c r="L559">
        <v>1</v>
      </c>
      <c r="M559" t="s">
        <v>5531</v>
      </c>
      <c r="N559">
        <v>18260000</v>
      </c>
      <c r="O559" t="s">
        <v>102</v>
      </c>
      <c r="P559" t="s">
        <v>13434</v>
      </c>
      <c r="Q559">
        <v>1094</v>
      </c>
      <c r="R559">
        <v>15</v>
      </c>
      <c r="S559">
        <v>32571284</v>
      </c>
      <c r="U559" t="s">
        <v>13435</v>
      </c>
      <c r="V559">
        <v>1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126</v>
      </c>
      <c r="AE559" s="2">
        <v>110</v>
      </c>
      <c r="AF559" s="2">
        <v>83</v>
      </c>
      <c r="AG559" s="2">
        <v>119</v>
      </c>
      <c r="AH559" s="2">
        <v>110</v>
      </c>
      <c r="AI559" s="2">
        <v>70</v>
      </c>
      <c r="AJ559" s="2">
        <v>87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204</v>
      </c>
      <c r="BD559" s="2">
        <v>0</v>
      </c>
      <c r="BE559" s="2">
        <v>0</v>
      </c>
      <c r="BF559" s="2">
        <v>0</v>
      </c>
      <c r="BG559" s="2">
        <v>0</v>
      </c>
      <c r="BH559" s="2">
        <v>0</v>
      </c>
      <c r="BI559" s="2">
        <v>0</v>
      </c>
      <c r="BJ559" s="2">
        <v>0</v>
      </c>
      <c r="BK559" s="2">
        <v>0</v>
      </c>
      <c r="BL559" s="2">
        <v>6</v>
      </c>
      <c r="BM559" s="2">
        <v>4</v>
      </c>
      <c r="BN559" s="2">
        <v>4</v>
      </c>
      <c r="BO559" s="2">
        <v>4</v>
      </c>
      <c r="BP559" s="2">
        <v>5</v>
      </c>
      <c r="BQ559" s="2">
        <v>4</v>
      </c>
      <c r="BR559" s="2">
        <v>3</v>
      </c>
      <c r="BS559" s="2">
        <v>0</v>
      </c>
      <c r="BT559" s="2">
        <v>0</v>
      </c>
      <c r="BU559" s="2">
        <v>0</v>
      </c>
      <c r="BV559" s="2">
        <v>0</v>
      </c>
      <c r="BW559" s="2">
        <v>0</v>
      </c>
      <c r="BX559" s="2">
        <v>0</v>
      </c>
      <c r="BY559" s="2">
        <v>0</v>
      </c>
      <c r="BZ559" s="2">
        <v>0</v>
      </c>
      <c r="CA559" s="2">
        <v>0</v>
      </c>
      <c r="CB559" s="2">
        <v>0</v>
      </c>
      <c r="CC559" s="2">
        <v>0</v>
      </c>
      <c r="CD559" s="2">
        <v>0</v>
      </c>
      <c r="CE559" s="2">
        <v>0</v>
      </c>
      <c r="CF559" s="2">
        <v>0</v>
      </c>
      <c r="CG559" s="2">
        <v>0</v>
      </c>
      <c r="CH559" s="2">
        <v>0</v>
      </c>
      <c r="CI559" s="2">
        <v>0</v>
      </c>
      <c r="CJ559" s="2">
        <v>0</v>
      </c>
      <c r="CK559" s="2">
        <v>11</v>
      </c>
      <c r="CL559" s="2">
        <v>0</v>
      </c>
    </row>
    <row r="560" spans="1:90" x14ac:dyDescent="0.25">
      <c r="A560" t="s">
        <v>115</v>
      </c>
      <c r="B560">
        <v>20303</v>
      </c>
      <c r="C560" t="s">
        <v>213</v>
      </c>
      <c r="D560">
        <v>1</v>
      </c>
      <c r="E560">
        <v>8</v>
      </c>
      <c r="F560">
        <v>925755</v>
      </c>
      <c r="G560">
        <v>35925755</v>
      </c>
      <c r="H560" t="s">
        <v>16085</v>
      </c>
      <c r="I560">
        <v>224</v>
      </c>
      <c r="J560" t="s">
        <v>213</v>
      </c>
      <c r="K560" t="s">
        <v>7110</v>
      </c>
      <c r="L560">
        <v>1</v>
      </c>
      <c r="M560" t="s">
        <v>213</v>
      </c>
      <c r="N560">
        <v>18611785</v>
      </c>
      <c r="O560" t="s">
        <v>102</v>
      </c>
      <c r="P560" t="s">
        <v>7111</v>
      </c>
      <c r="Q560">
        <v>355</v>
      </c>
      <c r="R560">
        <v>14</v>
      </c>
      <c r="S560">
        <v>38828545</v>
      </c>
      <c r="T560">
        <v>38828909</v>
      </c>
      <c r="U560" t="s">
        <v>16086</v>
      </c>
      <c r="V560">
        <v>1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83</v>
      </c>
      <c r="AE560" s="2">
        <v>84</v>
      </c>
      <c r="AF560" s="2">
        <v>108</v>
      </c>
      <c r="AG560" s="2">
        <v>91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0</v>
      </c>
      <c r="BI560" s="2">
        <v>0</v>
      </c>
      <c r="BJ560" s="2">
        <v>0</v>
      </c>
      <c r="BK560" s="2">
        <v>0</v>
      </c>
      <c r="BL560" s="2">
        <v>5</v>
      </c>
      <c r="BM560" s="2">
        <v>4</v>
      </c>
      <c r="BN560" s="2">
        <v>4</v>
      </c>
      <c r="BO560" s="2">
        <v>4</v>
      </c>
      <c r="BP560" s="2">
        <v>0</v>
      </c>
      <c r="BQ560" s="2">
        <v>0</v>
      </c>
      <c r="BR560" s="2">
        <v>0</v>
      </c>
      <c r="BS560" s="2">
        <v>0</v>
      </c>
      <c r="BT560" s="2">
        <v>0</v>
      </c>
      <c r="BU560" s="2">
        <v>0</v>
      </c>
      <c r="BV560" s="2">
        <v>0</v>
      </c>
      <c r="BW560" s="2">
        <v>0</v>
      </c>
      <c r="BX560" s="2">
        <v>0</v>
      </c>
      <c r="BY560" s="2">
        <v>0</v>
      </c>
      <c r="BZ560" s="2">
        <v>0</v>
      </c>
      <c r="CA560" s="2">
        <v>0</v>
      </c>
      <c r="CB560" s="2">
        <v>0</v>
      </c>
      <c r="CC560" s="2">
        <v>0</v>
      </c>
      <c r="CD560" s="2">
        <v>0</v>
      </c>
      <c r="CE560" s="2">
        <v>0</v>
      </c>
      <c r="CF560" s="2">
        <v>0</v>
      </c>
      <c r="CG560" s="2">
        <v>0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</row>
    <row r="561" spans="1:90" x14ac:dyDescent="0.25">
      <c r="A561" t="s">
        <v>115</v>
      </c>
      <c r="B561">
        <v>20303</v>
      </c>
      <c r="C561" t="s">
        <v>213</v>
      </c>
      <c r="D561">
        <v>1</v>
      </c>
      <c r="E561">
        <v>8</v>
      </c>
      <c r="F561">
        <v>14849</v>
      </c>
      <c r="G561">
        <v>35014849</v>
      </c>
      <c r="H561" t="s">
        <v>1279</v>
      </c>
      <c r="I561">
        <v>224</v>
      </c>
      <c r="J561" t="s">
        <v>213</v>
      </c>
      <c r="K561" t="s">
        <v>1280</v>
      </c>
      <c r="L561">
        <v>1</v>
      </c>
      <c r="M561" t="s">
        <v>213</v>
      </c>
      <c r="N561">
        <v>18606003</v>
      </c>
      <c r="O561" t="s">
        <v>1281</v>
      </c>
      <c r="P561" t="s">
        <v>1282</v>
      </c>
      <c r="Q561" t="s">
        <v>127</v>
      </c>
      <c r="R561">
        <v>14</v>
      </c>
      <c r="S561">
        <v>38141515</v>
      </c>
      <c r="T561">
        <v>38153400</v>
      </c>
      <c r="U561" t="s">
        <v>1283</v>
      </c>
      <c r="V561">
        <v>1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89</v>
      </c>
      <c r="AE561" s="2">
        <v>79</v>
      </c>
      <c r="AF561" s="2">
        <v>92</v>
      </c>
      <c r="AG561" s="2">
        <v>92</v>
      </c>
      <c r="AH561" s="2">
        <v>78</v>
      </c>
      <c r="AI561" s="2">
        <v>58</v>
      </c>
      <c r="AJ561" s="2">
        <v>47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0</v>
      </c>
      <c r="BI561" s="2">
        <v>0</v>
      </c>
      <c r="BJ561" s="2">
        <v>0</v>
      </c>
      <c r="BK561" s="2">
        <v>0</v>
      </c>
      <c r="BL561" s="2">
        <v>5</v>
      </c>
      <c r="BM561" s="2">
        <v>3</v>
      </c>
      <c r="BN561" s="2">
        <v>4</v>
      </c>
      <c r="BO561" s="2">
        <v>4</v>
      </c>
      <c r="BP561" s="2">
        <v>3</v>
      </c>
      <c r="BQ561" s="2">
        <v>2</v>
      </c>
      <c r="BR561" s="2">
        <v>3</v>
      </c>
      <c r="BS561" s="2">
        <v>0</v>
      </c>
      <c r="BT561" s="2">
        <v>0</v>
      </c>
      <c r="BU561" s="2">
        <v>0</v>
      </c>
      <c r="BV561" s="2">
        <v>0</v>
      </c>
      <c r="BW561" s="2">
        <v>0</v>
      </c>
      <c r="BX561" s="2">
        <v>0</v>
      </c>
      <c r="BY561" s="2">
        <v>0</v>
      </c>
      <c r="BZ561" s="2">
        <v>0</v>
      </c>
      <c r="CA561" s="2">
        <v>0</v>
      </c>
      <c r="CB561" s="2">
        <v>0</v>
      </c>
      <c r="CC561" s="2">
        <v>0</v>
      </c>
      <c r="CD561" s="2">
        <v>0</v>
      </c>
      <c r="CE561" s="2">
        <v>0</v>
      </c>
      <c r="CF561" s="2">
        <v>0</v>
      </c>
      <c r="CG561" s="2">
        <v>0</v>
      </c>
      <c r="CH561" s="2">
        <v>0</v>
      </c>
      <c r="CI561" s="2">
        <v>0</v>
      </c>
      <c r="CJ561" s="2">
        <v>0</v>
      </c>
      <c r="CK561" s="2">
        <v>0</v>
      </c>
      <c r="CL561" s="2">
        <v>0</v>
      </c>
    </row>
    <row r="562" spans="1:90" x14ac:dyDescent="0.25">
      <c r="A562" t="s">
        <v>115</v>
      </c>
      <c r="B562">
        <v>20303</v>
      </c>
      <c r="C562" t="s">
        <v>213</v>
      </c>
      <c r="D562">
        <v>1</v>
      </c>
      <c r="E562">
        <v>8</v>
      </c>
      <c r="F562">
        <v>14692</v>
      </c>
      <c r="G562">
        <v>35014692</v>
      </c>
      <c r="H562" t="s">
        <v>15302</v>
      </c>
      <c r="I562">
        <v>271</v>
      </c>
      <c r="J562" t="s">
        <v>1947</v>
      </c>
      <c r="K562" t="s">
        <v>91</v>
      </c>
      <c r="L562">
        <v>1</v>
      </c>
      <c r="M562" t="s">
        <v>1947</v>
      </c>
      <c r="N562">
        <v>18570000</v>
      </c>
      <c r="O562" t="s">
        <v>92</v>
      </c>
      <c r="P562" t="s">
        <v>5111</v>
      </c>
      <c r="Q562">
        <v>482</v>
      </c>
      <c r="R562">
        <v>14</v>
      </c>
      <c r="S562">
        <v>38451200</v>
      </c>
      <c r="T562">
        <v>38452658</v>
      </c>
      <c r="U562" t="s">
        <v>15303</v>
      </c>
      <c r="V562">
        <v>1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27</v>
      </c>
      <c r="AE562" s="2">
        <v>48</v>
      </c>
      <c r="AF562" s="2">
        <v>40</v>
      </c>
      <c r="AG562" s="2">
        <v>31</v>
      </c>
      <c r="AH562" s="2">
        <v>195</v>
      </c>
      <c r="AI562" s="2">
        <v>178</v>
      </c>
      <c r="AJ562" s="2">
        <v>150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82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39</v>
      </c>
      <c r="BD562" s="2">
        <v>0</v>
      </c>
      <c r="BE562" s="2">
        <v>0</v>
      </c>
      <c r="BF562" s="2">
        <v>0</v>
      </c>
      <c r="BG562" s="2">
        <v>0</v>
      </c>
      <c r="BH562" s="2">
        <v>0</v>
      </c>
      <c r="BI562" s="2">
        <v>0</v>
      </c>
      <c r="BJ562" s="2">
        <v>0</v>
      </c>
      <c r="BK562" s="2">
        <v>0</v>
      </c>
      <c r="BL562" s="2">
        <v>1</v>
      </c>
      <c r="BM562" s="2">
        <v>3</v>
      </c>
      <c r="BN562" s="2">
        <v>2</v>
      </c>
      <c r="BO562" s="2">
        <v>2</v>
      </c>
      <c r="BP562" s="2">
        <v>6</v>
      </c>
      <c r="BQ562" s="2">
        <v>7</v>
      </c>
      <c r="BR562" s="2">
        <v>5</v>
      </c>
      <c r="BS562" s="2">
        <v>0</v>
      </c>
      <c r="BT562" s="2">
        <v>0</v>
      </c>
      <c r="BU562" s="2">
        <v>0</v>
      </c>
      <c r="BV562" s="2">
        <v>0</v>
      </c>
      <c r="BW562" s="2">
        <v>0</v>
      </c>
      <c r="BX562" s="2">
        <v>0</v>
      </c>
      <c r="BY562" s="2">
        <v>0</v>
      </c>
      <c r="BZ562" s="2">
        <v>0</v>
      </c>
      <c r="CA562" s="2">
        <v>0</v>
      </c>
      <c r="CB562" s="2">
        <v>0</v>
      </c>
      <c r="CC562" s="2">
        <v>2</v>
      </c>
      <c r="CD562" s="2">
        <v>0</v>
      </c>
      <c r="CE562" s="2">
        <v>0</v>
      </c>
      <c r="CF562" s="2">
        <v>0</v>
      </c>
      <c r="CG562" s="2">
        <v>0</v>
      </c>
      <c r="CH562" s="2">
        <v>0</v>
      </c>
      <c r="CI562" s="2">
        <v>0</v>
      </c>
      <c r="CJ562" s="2">
        <v>0</v>
      </c>
      <c r="CK562" s="2">
        <v>3</v>
      </c>
      <c r="CL562" s="2">
        <v>0</v>
      </c>
    </row>
    <row r="563" spans="1:90" x14ac:dyDescent="0.25">
      <c r="A563" t="s">
        <v>115</v>
      </c>
      <c r="B563">
        <v>20303</v>
      </c>
      <c r="C563" t="s">
        <v>213</v>
      </c>
      <c r="D563">
        <v>1</v>
      </c>
      <c r="E563">
        <v>8</v>
      </c>
      <c r="F563">
        <v>14801</v>
      </c>
      <c r="G563">
        <v>35014801</v>
      </c>
      <c r="H563" t="s">
        <v>10936</v>
      </c>
      <c r="I563">
        <v>218</v>
      </c>
      <c r="J563" t="s">
        <v>4835</v>
      </c>
      <c r="K563" t="s">
        <v>91</v>
      </c>
      <c r="L563">
        <v>1</v>
      </c>
      <c r="M563" t="s">
        <v>4835</v>
      </c>
      <c r="N563">
        <v>18590000</v>
      </c>
      <c r="O563" t="s">
        <v>92</v>
      </c>
      <c r="P563" t="s">
        <v>10937</v>
      </c>
      <c r="Q563">
        <v>27</v>
      </c>
      <c r="R563">
        <v>14</v>
      </c>
      <c r="S563">
        <v>38381157</v>
      </c>
      <c r="U563" t="s">
        <v>10938</v>
      </c>
      <c r="V563">
        <v>1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122</v>
      </c>
      <c r="AI563" s="2">
        <v>93</v>
      </c>
      <c r="AJ563" s="2">
        <v>82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84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0</v>
      </c>
      <c r="BI563" s="2">
        <v>0</v>
      </c>
      <c r="BJ563" s="2">
        <v>0</v>
      </c>
      <c r="BK563" s="2">
        <v>0</v>
      </c>
      <c r="BL563" s="2">
        <v>0</v>
      </c>
      <c r="BM563" s="2">
        <v>0</v>
      </c>
      <c r="BN563" s="2">
        <v>0</v>
      </c>
      <c r="BO563" s="2">
        <v>0</v>
      </c>
      <c r="BP563" s="2">
        <v>6</v>
      </c>
      <c r="BQ563" s="2">
        <v>3</v>
      </c>
      <c r="BR563" s="2">
        <v>5</v>
      </c>
      <c r="BS563" s="2">
        <v>0</v>
      </c>
      <c r="BT563" s="2">
        <v>0</v>
      </c>
      <c r="BU563" s="2">
        <v>0</v>
      </c>
      <c r="BV563" s="2">
        <v>0</v>
      </c>
      <c r="BW563" s="2">
        <v>0</v>
      </c>
      <c r="BX563" s="2">
        <v>0</v>
      </c>
      <c r="BY563" s="2">
        <v>0</v>
      </c>
      <c r="BZ563" s="2">
        <v>0</v>
      </c>
      <c r="CA563" s="2">
        <v>0</v>
      </c>
      <c r="CB563" s="2">
        <v>0</v>
      </c>
      <c r="CC563" s="2">
        <v>4</v>
      </c>
      <c r="CD563" s="2">
        <v>0</v>
      </c>
      <c r="CE563" s="2">
        <v>0</v>
      </c>
      <c r="CF563" s="2">
        <v>0</v>
      </c>
      <c r="CG563" s="2">
        <v>0</v>
      </c>
      <c r="CH563" s="2">
        <v>0</v>
      </c>
      <c r="CI563" s="2">
        <v>0</v>
      </c>
      <c r="CJ563" s="2">
        <v>0</v>
      </c>
      <c r="CK563" s="2">
        <v>0</v>
      </c>
      <c r="CL563" s="2">
        <v>0</v>
      </c>
    </row>
    <row r="564" spans="1:90" x14ac:dyDescent="0.25">
      <c r="A564" t="s">
        <v>115</v>
      </c>
      <c r="B564">
        <v>20303</v>
      </c>
      <c r="C564" t="s">
        <v>213</v>
      </c>
      <c r="D564">
        <v>1</v>
      </c>
      <c r="E564">
        <v>8</v>
      </c>
      <c r="F564">
        <v>16718</v>
      </c>
      <c r="G564">
        <v>35016718</v>
      </c>
      <c r="H564" t="s">
        <v>8616</v>
      </c>
      <c r="I564">
        <v>264</v>
      </c>
      <c r="J564" t="s">
        <v>2182</v>
      </c>
      <c r="K564" t="s">
        <v>91</v>
      </c>
      <c r="L564">
        <v>1</v>
      </c>
      <c r="M564" t="s">
        <v>2182</v>
      </c>
      <c r="N564">
        <v>18285000</v>
      </c>
      <c r="O564" t="s">
        <v>92</v>
      </c>
      <c r="P564" t="s">
        <v>3252</v>
      </c>
      <c r="Q564">
        <v>388</v>
      </c>
      <c r="R564">
        <v>15</v>
      </c>
      <c r="S564">
        <v>32461233</v>
      </c>
      <c r="T564">
        <v>32461269</v>
      </c>
      <c r="U564" t="s">
        <v>8617</v>
      </c>
      <c r="V564">
        <v>1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281</v>
      </c>
      <c r="AI564" s="2">
        <v>149</v>
      </c>
      <c r="AJ564" s="2">
        <v>217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0</v>
      </c>
      <c r="BI564" s="2">
        <v>0</v>
      </c>
      <c r="BJ564" s="2">
        <v>0</v>
      </c>
      <c r="BK564" s="2">
        <v>0</v>
      </c>
      <c r="BL564" s="2">
        <v>0</v>
      </c>
      <c r="BM564" s="2">
        <v>0</v>
      </c>
      <c r="BN564" s="2">
        <v>0</v>
      </c>
      <c r="BO564" s="2">
        <v>0</v>
      </c>
      <c r="BP564" s="2">
        <v>12</v>
      </c>
      <c r="BQ564" s="2">
        <v>5</v>
      </c>
      <c r="BR564" s="2">
        <v>8</v>
      </c>
      <c r="BS564" s="2">
        <v>0</v>
      </c>
      <c r="BT564" s="2">
        <v>0</v>
      </c>
      <c r="BU564" s="2">
        <v>0</v>
      </c>
      <c r="BV564" s="2">
        <v>0</v>
      </c>
      <c r="BW564" s="2">
        <v>0</v>
      </c>
      <c r="BX564" s="2">
        <v>0</v>
      </c>
      <c r="BY564" s="2">
        <v>0</v>
      </c>
      <c r="BZ564" s="2">
        <v>0</v>
      </c>
      <c r="CA564" s="2">
        <v>0</v>
      </c>
      <c r="CB564" s="2">
        <v>0</v>
      </c>
      <c r="CC564" s="2">
        <v>0</v>
      </c>
      <c r="CD564" s="2">
        <v>0</v>
      </c>
      <c r="CE564" s="2">
        <v>0</v>
      </c>
      <c r="CF564" s="2">
        <v>0</v>
      </c>
      <c r="CG564" s="2">
        <v>0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</row>
    <row r="565" spans="1:90" x14ac:dyDescent="0.25">
      <c r="A565" t="s">
        <v>115</v>
      </c>
      <c r="B565">
        <v>20303</v>
      </c>
      <c r="C565" t="s">
        <v>213</v>
      </c>
      <c r="D565">
        <v>1</v>
      </c>
      <c r="E565">
        <v>8</v>
      </c>
      <c r="F565">
        <v>14874</v>
      </c>
      <c r="G565">
        <v>35014874</v>
      </c>
      <c r="H565" t="s">
        <v>12208</v>
      </c>
      <c r="I565">
        <v>224</v>
      </c>
      <c r="J565" t="s">
        <v>213</v>
      </c>
      <c r="K565" t="s">
        <v>7110</v>
      </c>
      <c r="L565">
        <v>1</v>
      </c>
      <c r="M565" t="s">
        <v>213</v>
      </c>
      <c r="N565">
        <v>18611348</v>
      </c>
      <c r="O565" t="s">
        <v>102</v>
      </c>
      <c r="P565" t="s">
        <v>12209</v>
      </c>
      <c r="Q565" t="s">
        <v>127</v>
      </c>
      <c r="R565">
        <v>14</v>
      </c>
      <c r="S565">
        <v>38148171</v>
      </c>
      <c r="T565">
        <v>38820470</v>
      </c>
      <c r="U565" t="s">
        <v>12210</v>
      </c>
      <c r="V565">
        <v>1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49</v>
      </c>
      <c r="AE565" s="2">
        <v>49</v>
      </c>
      <c r="AF565" s="2">
        <v>0</v>
      </c>
      <c r="AG565" s="2">
        <v>0</v>
      </c>
      <c r="AH565" s="2">
        <v>68</v>
      </c>
      <c r="AI565" s="2">
        <v>54</v>
      </c>
      <c r="AJ565" s="2">
        <v>36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0</v>
      </c>
      <c r="BI565" s="2">
        <v>0</v>
      </c>
      <c r="BJ565" s="2">
        <v>0</v>
      </c>
      <c r="BK565" s="2">
        <v>0</v>
      </c>
      <c r="BL565" s="2">
        <v>3</v>
      </c>
      <c r="BM565" s="2">
        <v>2</v>
      </c>
      <c r="BN565" s="2">
        <v>0</v>
      </c>
      <c r="BO565" s="2">
        <v>0</v>
      </c>
      <c r="BP565" s="2">
        <v>3</v>
      </c>
      <c r="BQ565" s="2">
        <v>3</v>
      </c>
      <c r="BR565" s="2">
        <v>2</v>
      </c>
      <c r="BS565" s="2">
        <v>0</v>
      </c>
      <c r="BT565" s="2">
        <v>0</v>
      </c>
      <c r="BU565" s="2">
        <v>0</v>
      </c>
      <c r="BV565" s="2">
        <v>0</v>
      </c>
      <c r="BW565" s="2">
        <v>0</v>
      </c>
      <c r="BX565" s="2">
        <v>0</v>
      </c>
      <c r="BY565" s="2">
        <v>0</v>
      </c>
      <c r="BZ565" s="2">
        <v>0</v>
      </c>
      <c r="CA565" s="2">
        <v>0</v>
      </c>
      <c r="CB565" s="2">
        <v>0</v>
      </c>
      <c r="CC565" s="2">
        <v>0</v>
      </c>
      <c r="CD565" s="2">
        <v>0</v>
      </c>
      <c r="CE565" s="2">
        <v>0</v>
      </c>
      <c r="CF565" s="2">
        <v>0</v>
      </c>
      <c r="CG565" s="2">
        <v>0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</row>
    <row r="566" spans="1:90" x14ac:dyDescent="0.25">
      <c r="A566" t="s">
        <v>115</v>
      </c>
      <c r="B566">
        <v>20303</v>
      </c>
      <c r="C566" t="s">
        <v>213</v>
      </c>
      <c r="D566">
        <v>1</v>
      </c>
      <c r="E566">
        <v>8</v>
      </c>
      <c r="F566">
        <v>14965</v>
      </c>
      <c r="G566">
        <v>35014965</v>
      </c>
      <c r="H566" t="s">
        <v>12211</v>
      </c>
      <c r="I566">
        <v>649</v>
      </c>
      <c r="J566" t="s">
        <v>886</v>
      </c>
      <c r="K566" t="s">
        <v>3229</v>
      </c>
      <c r="L566">
        <v>1</v>
      </c>
      <c r="M566" t="s">
        <v>886</v>
      </c>
      <c r="N566">
        <v>18650000</v>
      </c>
      <c r="O566" t="s">
        <v>92</v>
      </c>
      <c r="P566" t="s">
        <v>12212</v>
      </c>
      <c r="Q566">
        <v>85</v>
      </c>
      <c r="R566">
        <v>14</v>
      </c>
      <c r="S566">
        <v>38412155</v>
      </c>
      <c r="T566">
        <v>38422263</v>
      </c>
      <c r="U566" t="s">
        <v>12213</v>
      </c>
      <c r="V566">
        <v>1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76</v>
      </c>
      <c r="AI566" s="2">
        <v>104</v>
      </c>
      <c r="AJ566" s="2">
        <v>54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0</v>
      </c>
      <c r="BI566" s="2">
        <v>0</v>
      </c>
      <c r="BJ566" s="2">
        <v>0</v>
      </c>
      <c r="BK566" s="2">
        <v>0</v>
      </c>
      <c r="BL566" s="2">
        <v>0</v>
      </c>
      <c r="BM566" s="2">
        <v>0</v>
      </c>
      <c r="BN566" s="2">
        <v>0</v>
      </c>
      <c r="BO566" s="2">
        <v>0</v>
      </c>
      <c r="BP566" s="2">
        <v>2</v>
      </c>
      <c r="BQ566" s="2">
        <v>4</v>
      </c>
      <c r="BR566" s="2">
        <v>2</v>
      </c>
      <c r="BS566" s="2">
        <v>0</v>
      </c>
      <c r="BT566" s="2">
        <v>0</v>
      </c>
      <c r="BU566" s="2">
        <v>0</v>
      </c>
      <c r="BV566" s="2">
        <v>0</v>
      </c>
      <c r="BW566" s="2">
        <v>0</v>
      </c>
      <c r="BX566" s="2">
        <v>0</v>
      </c>
      <c r="BY566" s="2">
        <v>0</v>
      </c>
      <c r="BZ566" s="2">
        <v>0</v>
      </c>
      <c r="CA566" s="2">
        <v>0</v>
      </c>
      <c r="CB566" s="2">
        <v>0</v>
      </c>
      <c r="CC566" s="2">
        <v>0</v>
      </c>
      <c r="CD566" s="2">
        <v>0</v>
      </c>
      <c r="CE566" s="2">
        <v>0</v>
      </c>
      <c r="CF566" s="2">
        <v>0</v>
      </c>
      <c r="CG566" s="2">
        <v>0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</row>
    <row r="567" spans="1:90" x14ac:dyDescent="0.25">
      <c r="A567" t="s">
        <v>115</v>
      </c>
      <c r="B567">
        <v>20303</v>
      </c>
      <c r="C567" t="s">
        <v>213</v>
      </c>
      <c r="D567">
        <v>1</v>
      </c>
      <c r="E567">
        <v>8</v>
      </c>
      <c r="F567">
        <v>14825</v>
      </c>
      <c r="G567">
        <v>35014825</v>
      </c>
      <c r="H567" t="s">
        <v>17307</v>
      </c>
      <c r="I567">
        <v>224</v>
      </c>
      <c r="J567" t="s">
        <v>213</v>
      </c>
      <c r="K567" t="s">
        <v>91</v>
      </c>
      <c r="L567">
        <v>1</v>
      </c>
      <c r="M567" t="s">
        <v>213</v>
      </c>
      <c r="N567">
        <v>18600011</v>
      </c>
      <c r="O567" t="s">
        <v>1281</v>
      </c>
      <c r="P567" t="s">
        <v>17308</v>
      </c>
      <c r="Q567" t="s">
        <v>127</v>
      </c>
      <c r="R567">
        <v>14</v>
      </c>
      <c r="S567">
        <v>38141877</v>
      </c>
      <c r="T567">
        <v>38820502</v>
      </c>
      <c r="U567" t="s">
        <v>17309</v>
      </c>
      <c r="V567">
        <v>1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94</v>
      </c>
      <c r="AE567" s="2">
        <v>96</v>
      </c>
      <c r="AF567" s="2">
        <v>140</v>
      </c>
      <c r="AG567" s="2">
        <v>135</v>
      </c>
      <c r="AH567" s="2">
        <v>244</v>
      </c>
      <c r="AI567" s="2">
        <v>314</v>
      </c>
      <c r="AJ567" s="2">
        <v>280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0</v>
      </c>
      <c r="BI567" s="2">
        <v>0</v>
      </c>
      <c r="BJ567" s="2">
        <v>0</v>
      </c>
      <c r="BK567" s="2">
        <v>0</v>
      </c>
      <c r="BL567" s="2">
        <v>5</v>
      </c>
      <c r="BM567" s="2">
        <v>3</v>
      </c>
      <c r="BN567" s="2">
        <v>6</v>
      </c>
      <c r="BO567" s="2">
        <v>4</v>
      </c>
      <c r="BP567" s="2">
        <v>9</v>
      </c>
      <c r="BQ567" s="2">
        <v>12</v>
      </c>
      <c r="BR567" s="2">
        <v>9</v>
      </c>
      <c r="BS567" s="2">
        <v>0</v>
      </c>
      <c r="BT567" s="2">
        <v>0</v>
      </c>
      <c r="BU567" s="2">
        <v>0</v>
      </c>
      <c r="BV567" s="2">
        <v>0</v>
      </c>
      <c r="BW567" s="2">
        <v>0</v>
      </c>
      <c r="BX567" s="2">
        <v>0</v>
      </c>
      <c r="BY567" s="2">
        <v>0</v>
      </c>
      <c r="BZ567" s="2">
        <v>0</v>
      </c>
      <c r="CA567" s="2">
        <v>0</v>
      </c>
      <c r="CB567" s="2">
        <v>0</v>
      </c>
      <c r="CC567" s="2">
        <v>0</v>
      </c>
      <c r="CD567" s="2">
        <v>0</v>
      </c>
      <c r="CE567" s="2">
        <v>0</v>
      </c>
      <c r="CF567" s="2">
        <v>0</v>
      </c>
      <c r="CG567" s="2">
        <v>0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</row>
    <row r="568" spans="1:90" x14ac:dyDescent="0.25">
      <c r="A568" t="s">
        <v>115</v>
      </c>
      <c r="B568">
        <v>20303</v>
      </c>
      <c r="C568" t="s">
        <v>213</v>
      </c>
      <c r="D568">
        <v>1</v>
      </c>
      <c r="E568">
        <v>3</v>
      </c>
      <c r="F568">
        <v>477229</v>
      </c>
      <c r="G568">
        <v>35477229</v>
      </c>
      <c r="H568" t="s">
        <v>214</v>
      </c>
      <c r="I568">
        <v>224</v>
      </c>
      <c r="J568" t="s">
        <v>213</v>
      </c>
      <c r="K568" t="s">
        <v>215</v>
      </c>
      <c r="L568">
        <v>1</v>
      </c>
      <c r="M568" t="s">
        <v>213</v>
      </c>
      <c r="N568">
        <v>18605131</v>
      </c>
      <c r="P568">
        <v>36</v>
      </c>
      <c r="Q568" t="s">
        <v>127</v>
      </c>
      <c r="R568">
        <v>14</v>
      </c>
      <c r="S568">
        <v>38131507</v>
      </c>
      <c r="T568">
        <v>38136493</v>
      </c>
      <c r="U568" t="s">
        <v>216</v>
      </c>
      <c r="V568">
        <v>1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594</v>
      </c>
      <c r="AT568" s="2">
        <v>0</v>
      </c>
      <c r="AU568" s="2">
        <v>0</v>
      </c>
      <c r="AV568" s="2">
        <v>1486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0</v>
      </c>
      <c r="BI568" s="2">
        <v>0</v>
      </c>
      <c r="BJ568" s="2">
        <v>0</v>
      </c>
      <c r="BK568" s="2">
        <v>0</v>
      </c>
      <c r="BL568" s="2">
        <v>0</v>
      </c>
      <c r="BM568" s="2">
        <v>0</v>
      </c>
      <c r="BN568" s="2">
        <v>0</v>
      </c>
      <c r="BO568" s="2">
        <v>0</v>
      </c>
      <c r="BP568" s="2">
        <v>0</v>
      </c>
      <c r="BQ568" s="2">
        <v>0</v>
      </c>
      <c r="BR568" s="2">
        <v>0</v>
      </c>
      <c r="BS568" s="2">
        <v>0</v>
      </c>
      <c r="BT568" s="2">
        <v>0</v>
      </c>
      <c r="BU568" s="2">
        <v>0</v>
      </c>
      <c r="BV568" s="2">
        <v>0</v>
      </c>
      <c r="BW568" s="2">
        <v>0</v>
      </c>
      <c r="BX568" s="2">
        <v>0</v>
      </c>
      <c r="BY568" s="2">
        <v>0</v>
      </c>
      <c r="BZ568" s="2">
        <v>0</v>
      </c>
      <c r="CA568" s="2">
        <v>4</v>
      </c>
      <c r="CB568" s="2">
        <v>0</v>
      </c>
      <c r="CC568" s="2">
        <v>0</v>
      </c>
      <c r="CD568" s="2">
        <v>6</v>
      </c>
      <c r="CE568" s="2">
        <v>0</v>
      </c>
      <c r="CF568" s="2">
        <v>0</v>
      </c>
      <c r="CG568" s="2">
        <v>0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</row>
    <row r="569" spans="1:90" x14ac:dyDescent="0.25">
      <c r="A569" t="s">
        <v>115</v>
      </c>
      <c r="B569">
        <v>20303</v>
      </c>
      <c r="C569" t="s">
        <v>213</v>
      </c>
      <c r="D569">
        <v>2</v>
      </c>
      <c r="E569">
        <v>6</v>
      </c>
      <c r="F569">
        <v>458302</v>
      </c>
      <c r="G569">
        <v>35458302</v>
      </c>
      <c r="H569" t="s">
        <v>18069</v>
      </c>
      <c r="I569">
        <v>649</v>
      </c>
      <c r="J569" t="s">
        <v>886</v>
      </c>
      <c r="K569" t="s">
        <v>1345</v>
      </c>
      <c r="L569">
        <v>1</v>
      </c>
      <c r="M569" t="s">
        <v>886</v>
      </c>
      <c r="N569">
        <v>18650000</v>
      </c>
      <c r="O569" t="s">
        <v>102</v>
      </c>
      <c r="P569" t="s">
        <v>15114</v>
      </c>
      <c r="Q569" t="s">
        <v>127</v>
      </c>
      <c r="R569">
        <v>14</v>
      </c>
      <c r="S569">
        <v>38413632</v>
      </c>
      <c r="U569" t="s">
        <v>12312</v>
      </c>
      <c r="V569">
        <v>1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18</v>
      </c>
      <c r="BD569" s="2">
        <v>0</v>
      </c>
      <c r="BE569" s="2">
        <v>0</v>
      </c>
      <c r="BF569" s="2">
        <v>0</v>
      </c>
      <c r="BG569" s="2">
        <v>0</v>
      </c>
      <c r="BH569" s="2">
        <v>0</v>
      </c>
      <c r="BI569" s="2">
        <v>0</v>
      </c>
      <c r="BJ569" s="2">
        <v>0</v>
      </c>
      <c r="BK569" s="2">
        <v>0</v>
      </c>
      <c r="BL569" s="2">
        <v>0</v>
      </c>
      <c r="BM569" s="2">
        <v>0</v>
      </c>
      <c r="BN569" s="2">
        <v>0</v>
      </c>
      <c r="BO569" s="2">
        <v>0</v>
      </c>
      <c r="BP569" s="2">
        <v>0</v>
      </c>
      <c r="BQ569" s="2">
        <v>0</v>
      </c>
      <c r="BR569" s="2">
        <v>0</v>
      </c>
      <c r="BS569" s="2">
        <v>0</v>
      </c>
      <c r="BT569" s="2">
        <v>0</v>
      </c>
      <c r="BU569" s="2">
        <v>0</v>
      </c>
      <c r="BV569" s="2">
        <v>0</v>
      </c>
      <c r="BW569" s="2">
        <v>0</v>
      </c>
      <c r="BX569" s="2">
        <v>0</v>
      </c>
      <c r="BY569" s="2">
        <v>0</v>
      </c>
      <c r="BZ569" s="2">
        <v>0</v>
      </c>
      <c r="CA569" s="2">
        <v>0</v>
      </c>
      <c r="CB569" s="2">
        <v>0</v>
      </c>
      <c r="CC569" s="2">
        <v>0</v>
      </c>
      <c r="CD569" s="2">
        <v>0</v>
      </c>
      <c r="CE569" s="2">
        <v>0</v>
      </c>
      <c r="CF569" s="2">
        <v>0</v>
      </c>
      <c r="CG569" s="2">
        <v>0</v>
      </c>
      <c r="CH569" s="2">
        <v>0</v>
      </c>
      <c r="CI569" s="2">
        <v>0</v>
      </c>
      <c r="CJ569" s="2">
        <v>0</v>
      </c>
      <c r="CK569" s="2">
        <v>2</v>
      </c>
      <c r="CL569" s="2">
        <v>0</v>
      </c>
    </row>
    <row r="570" spans="1:90" x14ac:dyDescent="0.25">
      <c r="A570" t="s">
        <v>115</v>
      </c>
      <c r="B570">
        <v>20303</v>
      </c>
      <c r="C570" t="s">
        <v>213</v>
      </c>
      <c r="D570">
        <v>2</v>
      </c>
      <c r="E570">
        <v>6</v>
      </c>
      <c r="F570">
        <v>458284</v>
      </c>
      <c r="G570">
        <v>35458284</v>
      </c>
      <c r="H570" t="s">
        <v>5159</v>
      </c>
      <c r="I570">
        <v>412</v>
      </c>
      <c r="J570" t="s">
        <v>2768</v>
      </c>
      <c r="K570" t="s">
        <v>5160</v>
      </c>
      <c r="L570">
        <v>1</v>
      </c>
      <c r="M570" t="s">
        <v>2768</v>
      </c>
      <c r="N570">
        <v>18500000</v>
      </c>
      <c r="O570" t="s">
        <v>92</v>
      </c>
      <c r="P570" t="s">
        <v>5161</v>
      </c>
      <c r="Q570">
        <v>200</v>
      </c>
      <c r="R570">
        <v>15</v>
      </c>
      <c r="S570">
        <v>32831112</v>
      </c>
      <c r="U570" t="s">
        <v>5162</v>
      </c>
      <c r="V570">
        <v>1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313</v>
      </c>
      <c r="BD570" s="2">
        <v>0</v>
      </c>
      <c r="BE570" s="2">
        <v>0</v>
      </c>
      <c r="BF570" s="2">
        <v>0</v>
      </c>
      <c r="BG570" s="2">
        <v>0</v>
      </c>
      <c r="BH570" s="2">
        <v>0</v>
      </c>
      <c r="BI570" s="2">
        <v>0</v>
      </c>
      <c r="BJ570" s="2">
        <v>0</v>
      </c>
      <c r="BK570" s="2">
        <v>0</v>
      </c>
      <c r="BL570" s="2">
        <v>0</v>
      </c>
      <c r="BM570" s="2">
        <v>0</v>
      </c>
      <c r="BN570" s="2">
        <v>0</v>
      </c>
      <c r="BO570" s="2">
        <v>0</v>
      </c>
      <c r="BP570" s="2">
        <v>0</v>
      </c>
      <c r="BQ570" s="2">
        <v>0</v>
      </c>
      <c r="BR570" s="2">
        <v>0</v>
      </c>
      <c r="BS570" s="2">
        <v>0</v>
      </c>
      <c r="BT570" s="2">
        <v>0</v>
      </c>
      <c r="BU570" s="2">
        <v>0</v>
      </c>
      <c r="BV570" s="2">
        <v>0</v>
      </c>
      <c r="BW570" s="2">
        <v>0</v>
      </c>
      <c r="BX570" s="2">
        <v>0</v>
      </c>
      <c r="BY570" s="2">
        <v>0</v>
      </c>
      <c r="BZ570" s="2">
        <v>0</v>
      </c>
      <c r="CA570" s="2">
        <v>0</v>
      </c>
      <c r="CB570" s="2">
        <v>0</v>
      </c>
      <c r="CC570" s="2">
        <v>0</v>
      </c>
      <c r="CD570" s="2">
        <v>0</v>
      </c>
      <c r="CE570" s="2">
        <v>0</v>
      </c>
      <c r="CF570" s="2">
        <v>0</v>
      </c>
      <c r="CG570" s="2">
        <v>0</v>
      </c>
      <c r="CH570" s="2">
        <v>0</v>
      </c>
      <c r="CI570" s="2">
        <v>0</v>
      </c>
      <c r="CJ570" s="2">
        <v>0</v>
      </c>
      <c r="CK570" s="2">
        <v>12</v>
      </c>
      <c r="CL570" s="2">
        <v>0</v>
      </c>
    </row>
    <row r="571" spans="1:90" x14ac:dyDescent="0.25">
      <c r="A571" t="s">
        <v>115</v>
      </c>
      <c r="B571">
        <v>20303</v>
      </c>
      <c r="C571" t="s">
        <v>213</v>
      </c>
      <c r="D571">
        <v>2</v>
      </c>
      <c r="E571">
        <v>6</v>
      </c>
      <c r="F571">
        <v>458260</v>
      </c>
      <c r="G571">
        <v>35458260</v>
      </c>
      <c r="H571" t="s">
        <v>12745</v>
      </c>
      <c r="I571">
        <v>224</v>
      </c>
      <c r="J571" t="s">
        <v>213</v>
      </c>
      <c r="K571" t="s">
        <v>215</v>
      </c>
      <c r="L571">
        <v>1</v>
      </c>
      <c r="M571" t="s">
        <v>213</v>
      </c>
      <c r="N571">
        <v>18605131</v>
      </c>
      <c r="O571" t="s">
        <v>162</v>
      </c>
      <c r="P571" t="s">
        <v>12746</v>
      </c>
      <c r="Q571" t="s">
        <v>127</v>
      </c>
      <c r="R571">
        <v>14</v>
      </c>
      <c r="S571">
        <v>38826363</v>
      </c>
      <c r="U571" t="s">
        <v>12747</v>
      </c>
      <c r="V571">
        <v>1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9</v>
      </c>
      <c r="BD571" s="2">
        <v>0</v>
      </c>
      <c r="BE571" s="2">
        <v>0</v>
      </c>
      <c r="BF571" s="2">
        <v>0</v>
      </c>
      <c r="BG571" s="2">
        <v>0</v>
      </c>
      <c r="BH571" s="2">
        <v>0</v>
      </c>
      <c r="BI571" s="2">
        <v>0</v>
      </c>
      <c r="BJ571" s="2">
        <v>0</v>
      </c>
      <c r="BK571" s="2">
        <v>0</v>
      </c>
      <c r="BL571" s="2">
        <v>0</v>
      </c>
      <c r="BM571" s="2">
        <v>0</v>
      </c>
      <c r="BN571" s="2">
        <v>0</v>
      </c>
      <c r="BO571" s="2">
        <v>0</v>
      </c>
      <c r="BP571" s="2">
        <v>0</v>
      </c>
      <c r="BQ571" s="2">
        <v>0</v>
      </c>
      <c r="BR571" s="2">
        <v>0</v>
      </c>
      <c r="BS571" s="2">
        <v>0</v>
      </c>
      <c r="BT571" s="2">
        <v>0</v>
      </c>
      <c r="BU571" s="2">
        <v>0</v>
      </c>
      <c r="BV571" s="2">
        <v>0</v>
      </c>
      <c r="BW571" s="2">
        <v>0</v>
      </c>
      <c r="BX571" s="2">
        <v>0</v>
      </c>
      <c r="BY571" s="2">
        <v>0</v>
      </c>
      <c r="BZ571" s="2">
        <v>0</v>
      </c>
      <c r="CA571" s="2">
        <v>0</v>
      </c>
      <c r="CB571" s="2">
        <v>0</v>
      </c>
      <c r="CC571" s="2">
        <v>0</v>
      </c>
      <c r="CD571" s="2">
        <v>0</v>
      </c>
      <c r="CE571" s="2">
        <v>0</v>
      </c>
      <c r="CF571" s="2">
        <v>0</v>
      </c>
      <c r="CG571" s="2">
        <v>0</v>
      </c>
      <c r="CH571" s="2">
        <v>0</v>
      </c>
      <c r="CI571" s="2">
        <v>0</v>
      </c>
      <c r="CJ571" s="2">
        <v>0</v>
      </c>
      <c r="CK571" s="2">
        <v>2</v>
      </c>
      <c r="CL571" s="2">
        <v>0</v>
      </c>
    </row>
    <row r="572" spans="1:90" x14ac:dyDescent="0.25">
      <c r="A572" t="s">
        <v>115</v>
      </c>
      <c r="B572">
        <v>20303</v>
      </c>
      <c r="C572" t="s">
        <v>213</v>
      </c>
      <c r="D572">
        <v>2</v>
      </c>
      <c r="E572">
        <v>34</v>
      </c>
      <c r="F572">
        <v>296697</v>
      </c>
      <c r="G572">
        <v>35296697</v>
      </c>
      <c r="H572" t="s">
        <v>17065</v>
      </c>
      <c r="I572">
        <v>224</v>
      </c>
      <c r="J572" t="s">
        <v>213</v>
      </c>
      <c r="K572" t="s">
        <v>1710</v>
      </c>
      <c r="L572">
        <v>1</v>
      </c>
      <c r="M572" t="s">
        <v>213</v>
      </c>
      <c r="N572">
        <v>18606851</v>
      </c>
      <c r="O572" t="s">
        <v>102</v>
      </c>
      <c r="P572" t="s">
        <v>17066</v>
      </c>
      <c r="Q572" t="s">
        <v>127</v>
      </c>
      <c r="R572">
        <v>14</v>
      </c>
      <c r="S572">
        <v>38114160</v>
      </c>
      <c r="T572">
        <v>38140397</v>
      </c>
      <c r="U572" t="s">
        <v>17067</v>
      </c>
      <c r="V572">
        <v>1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3</v>
      </c>
      <c r="AC572" s="2">
        <v>1</v>
      </c>
      <c r="AD572" s="2">
        <v>5</v>
      </c>
      <c r="AE572" s="2">
        <v>5</v>
      </c>
      <c r="AF572" s="2">
        <v>12</v>
      </c>
      <c r="AG572" s="2">
        <v>12</v>
      </c>
      <c r="AH572" s="2">
        <v>0</v>
      </c>
      <c r="AI572" s="2">
        <v>0</v>
      </c>
      <c r="AJ572" s="2">
        <v>0</v>
      </c>
      <c r="AK572" s="2">
        <v>0</v>
      </c>
      <c r="AL572" s="2">
        <v>24</v>
      </c>
      <c r="AM572" s="2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0</v>
      </c>
      <c r="BI572" s="2">
        <v>0</v>
      </c>
      <c r="BJ572" s="2">
        <v>1</v>
      </c>
      <c r="BK572" s="2">
        <v>1</v>
      </c>
      <c r="BL572" s="2">
        <v>2</v>
      </c>
      <c r="BM572" s="2">
        <v>1</v>
      </c>
      <c r="BN572" s="2">
        <v>1</v>
      </c>
      <c r="BO572" s="2">
        <v>1</v>
      </c>
      <c r="BP572" s="2">
        <v>0</v>
      </c>
      <c r="BQ572" s="2">
        <v>0</v>
      </c>
      <c r="BR572" s="2">
        <v>0</v>
      </c>
      <c r="BS572" s="2">
        <v>0</v>
      </c>
      <c r="BT572" s="2">
        <v>2</v>
      </c>
      <c r="BU572" s="2">
        <v>0</v>
      </c>
      <c r="BV572" s="2">
        <v>0</v>
      </c>
      <c r="BW572" s="2">
        <v>0</v>
      </c>
      <c r="BX572" s="2">
        <v>0</v>
      </c>
      <c r="BY572" s="2">
        <v>0</v>
      </c>
      <c r="BZ572" s="2">
        <v>0</v>
      </c>
      <c r="CA572" s="2">
        <v>0</v>
      </c>
      <c r="CB572" s="2">
        <v>0</v>
      </c>
      <c r="CC572" s="2">
        <v>0</v>
      </c>
      <c r="CD572" s="2">
        <v>0</v>
      </c>
      <c r="CE572" s="2">
        <v>0</v>
      </c>
      <c r="CF572" s="2">
        <v>0</v>
      </c>
      <c r="CG572" s="2">
        <v>0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</row>
    <row r="573" spans="1:90" x14ac:dyDescent="0.25">
      <c r="A573" t="s">
        <v>115</v>
      </c>
      <c r="B573">
        <v>20303</v>
      </c>
      <c r="C573" t="s">
        <v>213</v>
      </c>
      <c r="D573">
        <v>2</v>
      </c>
      <c r="E573">
        <v>15</v>
      </c>
      <c r="F573">
        <v>4037</v>
      </c>
      <c r="G573">
        <v>35004037</v>
      </c>
      <c r="H573" t="s">
        <v>19764</v>
      </c>
      <c r="I573">
        <v>383</v>
      </c>
      <c r="J573" t="s">
        <v>1307</v>
      </c>
      <c r="K573" t="s">
        <v>19765</v>
      </c>
      <c r="L573">
        <v>2</v>
      </c>
      <c r="M573" t="s">
        <v>17674</v>
      </c>
      <c r="N573">
        <v>18690000</v>
      </c>
      <c r="P573" t="s">
        <v>19766</v>
      </c>
      <c r="Q573" t="s">
        <v>19767</v>
      </c>
      <c r="R573">
        <v>14</v>
      </c>
      <c r="S573">
        <v>38489200</v>
      </c>
      <c r="U573" t="s">
        <v>19768</v>
      </c>
      <c r="V573">
        <v>2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26</v>
      </c>
      <c r="AS573" s="2">
        <v>0</v>
      </c>
      <c r="AT573" s="2">
        <v>0</v>
      </c>
      <c r="AU573" s="2">
        <v>23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0</v>
      </c>
      <c r="BI573" s="2">
        <v>0</v>
      </c>
      <c r="BJ573" s="2">
        <v>0</v>
      </c>
      <c r="BK573" s="2">
        <v>0</v>
      </c>
      <c r="BL573" s="2">
        <v>0</v>
      </c>
      <c r="BM573" s="2">
        <v>0</v>
      </c>
      <c r="BN573" s="2">
        <v>0</v>
      </c>
      <c r="BO573" s="2">
        <v>0</v>
      </c>
      <c r="BP573" s="2">
        <v>0</v>
      </c>
      <c r="BQ573" s="2">
        <v>0</v>
      </c>
      <c r="BR573" s="2">
        <v>0</v>
      </c>
      <c r="BS573" s="2">
        <v>0</v>
      </c>
      <c r="BT573" s="2">
        <v>0</v>
      </c>
      <c r="BU573" s="2">
        <v>0</v>
      </c>
      <c r="BV573" s="2">
        <v>0</v>
      </c>
      <c r="BW573" s="2">
        <v>0</v>
      </c>
      <c r="BX573" s="2">
        <v>0</v>
      </c>
      <c r="BY573" s="2">
        <v>0</v>
      </c>
      <c r="BZ573" s="2">
        <v>3</v>
      </c>
      <c r="CA573" s="2">
        <v>0</v>
      </c>
      <c r="CB573" s="2">
        <v>0</v>
      </c>
      <c r="CC573" s="2">
        <v>3</v>
      </c>
      <c r="CD573" s="2">
        <v>0</v>
      </c>
      <c r="CE573" s="2">
        <v>0</v>
      </c>
      <c r="CF573" s="2">
        <v>0</v>
      </c>
      <c r="CG573" s="2">
        <v>0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</row>
    <row r="574" spans="1:90" x14ac:dyDescent="0.25">
      <c r="A574" t="s">
        <v>115</v>
      </c>
      <c r="B574">
        <v>20303</v>
      </c>
      <c r="C574" t="s">
        <v>213</v>
      </c>
      <c r="D574">
        <v>1</v>
      </c>
      <c r="E574">
        <v>8</v>
      </c>
      <c r="F574">
        <v>16536</v>
      </c>
      <c r="G574">
        <v>35016536</v>
      </c>
      <c r="H574" t="s">
        <v>17993</v>
      </c>
      <c r="I574">
        <v>412</v>
      </c>
      <c r="J574" t="s">
        <v>2768</v>
      </c>
      <c r="K574" t="s">
        <v>17994</v>
      </c>
      <c r="L574">
        <v>1</v>
      </c>
      <c r="M574" t="s">
        <v>2768</v>
      </c>
      <c r="N574">
        <v>18500000</v>
      </c>
      <c r="O574" t="s">
        <v>92</v>
      </c>
      <c r="P574" t="s">
        <v>279</v>
      </c>
      <c r="Q574" t="s">
        <v>127</v>
      </c>
      <c r="R574">
        <v>15</v>
      </c>
      <c r="S574">
        <v>32830207</v>
      </c>
      <c r="T574">
        <v>32831110</v>
      </c>
      <c r="U574" t="s">
        <v>17995</v>
      </c>
      <c r="V574">
        <v>1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32</v>
      </c>
      <c r="AE574" s="2">
        <v>34</v>
      </c>
      <c r="AF574" s="2">
        <v>46</v>
      </c>
      <c r="AG574" s="2">
        <v>35</v>
      </c>
      <c r="AH574" s="2">
        <v>244</v>
      </c>
      <c r="AI574" s="2">
        <v>156</v>
      </c>
      <c r="AJ574" s="2">
        <v>110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35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0</v>
      </c>
      <c r="BI574" s="2">
        <v>0</v>
      </c>
      <c r="BJ574" s="2">
        <v>0</v>
      </c>
      <c r="BK574" s="2">
        <v>0</v>
      </c>
      <c r="BL574" s="2">
        <v>2</v>
      </c>
      <c r="BM574" s="2">
        <v>1</v>
      </c>
      <c r="BN574" s="2">
        <v>2</v>
      </c>
      <c r="BO574" s="2">
        <v>2</v>
      </c>
      <c r="BP574" s="2">
        <v>6</v>
      </c>
      <c r="BQ574" s="2">
        <v>6</v>
      </c>
      <c r="BR574" s="2">
        <v>5</v>
      </c>
      <c r="BS574" s="2">
        <v>0</v>
      </c>
      <c r="BT574" s="2">
        <v>0</v>
      </c>
      <c r="BU574" s="2">
        <v>0</v>
      </c>
      <c r="BV574" s="2">
        <v>0</v>
      </c>
      <c r="BW574" s="2">
        <v>0</v>
      </c>
      <c r="BX574" s="2">
        <v>0</v>
      </c>
      <c r="BY574" s="2">
        <v>0</v>
      </c>
      <c r="BZ574" s="2">
        <v>1</v>
      </c>
      <c r="CA574" s="2">
        <v>0</v>
      </c>
      <c r="CB574" s="2">
        <v>0</v>
      </c>
      <c r="CC574" s="2">
        <v>0</v>
      </c>
      <c r="CD574" s="2">
        <v>0</v>
      </c>
      <c r="CE574" s="2">
        <v>0</v>
      </c>
      <c r="CF574" s="2">
        <v>0</v>
      </c>
      <c r="CG574" s="2">
        <v>0</v>
      </c>
      <c r="CH574" s="2">
        <v>0</v>
      </c>
      <c r="CI574" s="2">
        <v>0</v>
      </c>
      <c r="CJ574" s="2">
        <v>0</v>
      </c>
      <c r="CK574" s="2">
        <v>0</v>
      </c>
      <c r="CL574" s="2">
        <v>0</v>
      </c>
    </row>
    <row r="575" spans="1:90" x14ac:dyDescent="0.25">
      <c r="A575" t="s">
        <v>115</v>
      </c>
      <c r="B575">
        <v>20303</v>
      </c>
      <c r="C575" t="s">
        <v>213</v>
      </c>
      <c r="D575">
        <v>1</v>
      </c>
      <c r="E575">
        <v>8</v>
      </c>
      <c r="F575">
        <v>14448</v>
      </c>
      <c r="G575">
        <v>35014448</v>
      </c>
      <c r="H575" t="s">
        <v>14136</v>
      </c>
      <c r="I575">
        <v>383</v>
      </c>
      <c r="J575" t="s">
        <v>1307</v>
      </c>
      <c r="K575" t="s">
        <v>91</v>
      </c>
      <c r="L575">
        <v>1</v>
      </c>
      <c r="M575" t="s">
        <v>1307</v>
      </c>
      <c r="N575">
        <v>18690000</v>
      </c>
      <c r="O575" t="s">
        <v>1281</v>
      </c>
      <c r="P575" t="s">
        <v>14137</v>
      </c>
      <c r="Q575">
        <v>549</v>
      </c>
      <c r="R575">
        <v>14</v>
      </c>
      <c r="S575">
        <v>38481488</v>
      </c>
      <c r="T575">
        <v>38482700</v>
      </c>
      <c r="U575" t="s">
        <v>14138</v>
      </c>
      <c r="V575">
        <v>1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67</v>
      </c>
      <c r="AE575" s="2">
        <v>62</v>
      </c>
      <c r="AF575" s="2">
        <v>59</v>
      </c>
      <c r="AG575" s="2">
        <v>89</v>
      </c>
      <c r="AH575" s="2">
        <v>104</v>
      </c>
      <c r="AI575" s="2">
        <v>116</v>
      </c>
      <c r="AJ575" s="2">
        <v>100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73</v>
      </c>
      <c r="BD575" s="2">
        <v>0</v>
      </c>
      <c r="BE575" s="2">
        <v>0</v>
      </c>
      <c r="BF575" s="2">
        <v>0</v>
      </c>
      <c r="BG575" s="2">
        <v>0</v>
      </c>
      <c r="BH575" s="2">
        <v>0</v>
      </c>
      <c r="BI575" s="2">
        <v>0</v>
      </c>
      <c r="BJ575" s="2">
        <v>0</v>
      </c>
      <c r="BK575" s="2">
        <v>0</v>
      </c>
      <c r="BL575" s="2">
        <v>2</v>
      </c>
      <c r="BM575" s="2">
        <v>3</v>
      </c>
      <c r="BN575" s="2">
        <v>3</v>
      </c>
      <c r="BO575" s="2">
        <v>3</v>
      </c>
      <c r="BP575" s="2">
        <v>5</v>
      </c>
      <c r="BQ575" s="2">
        <v>5</v>
      </c>
      <c r="BR575" s="2">
        <v>4</v>
      </c>
      <c r="BS575" s="2">
        <v>0</v>
      </c>
      <c r="BT575" s="2">
        <v>0</v>
      </c>
      <c r="BU575" s="2">
        <v>0</v>
      </c>
      <c r="BV575" s="2">
        <v>0</v>
      </c>
      <c r="BW575" s="2">
        <v>0</v>
      </c>
      <c r="BX575" s="2">
        <v>0</v>
      </c>
      <c r="BY575" s="2">
        <v>0</v>
      </c>
      <c r="BZ575" s="2">
        <v>0</v>
      </c>
      <c r="CA575" s="2">
        <v>0</v>
      </c>
      <c r="CB575" s="2">
        <v>0</v>
      </c>
      <c r="CC575" s="2">
        <v>0</v>
      </c>
      <c r="CD575" s="2">
        <v>0</v>
      </c>
      <c r="CE575" s="2">
        <v>0</v>
      </c>
      <c r="CF575" s="2">
        <v>0</v>
      </c>
      <c r="CG575" s="2">
        <v>0</v>
      </c>
      <c r="CH575" s="2">
        <v>0</v>
      </c>
      <c r="CI575" s="2">
        <v>0</v>
      </c>
      <c r="CJ575" s="2">
        <v>0</v>
      </c>
      <c r="CK575" s="2">
        <v>4</v>
      </c>
      <c r="CL575" s="2">
        <v>0</v>
      </c>
    </row>
    <row r="576" spans="1:90" x14ac:dyDescent="0.25">
      <c r="A576" t="s">
        <v>115</v>
      </c>
      <c r="B576">
        <v>20303</v>
      </c>
      <c r="C576" t="s">
        <v>213</v>
      </c>
      <c r="D576">
        <v>1</v>
      </c>
      <c r="E576">
        <v>8</v>
      </c>
      <c r="F576">
        <v>16445</v>
      </c>
      <c r="G576">
        <v>35016445</v>
      </c>
      <c r="H576" t="s">
        <v>12081</v>
      </c>
      <c r="I576">
        <v>523</v>
      </c>
      <c r="J576" t="s">
        <v>647</v>
      </c>
      <c r="K576" t="s">
        <v>91</v>
      </c>
      <c r="L576">
        <v>1</v>
      </c>
      <c r="M576" t="s">
        <v>647</v>
      </c>
      <c r="N576">
        <v>18580000</v>
      </c>
      <c r="O576" t="s">
        <v>92</v>
      </c>
      <c r="P576" t="s">
        <v>12082</v>
      </c>
      <c r="Q576">
        <v>123</v>
      </c>
      <c r="R576">
        <v>14</v>
      </c>
      <c r="S576">
        <v>38881281</v>
      </c>
      <c r="U576" t="s">
        <v>12083</v>
      </c>
      <c r="V576">
        <v>1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105</v>
      </c>
      <c r="AE576" s="2">
        <v>86</v>
      </c>
      <c r="AF576" s="2">
        <v>94</v>
      </c>
      <c r="AG576" s="2">
        <v>87</v>
      </c>
      <c r="AH576" s="2">
        <v>87</v>
      </c>
      <c r="AI576" s="2">
        <v>84</v>
      </c>
      <c r="AJ576" s="2">
        <v>75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0</v>
      </c>
      <c r="BI576" s="2">
        <v>0</v>
      </c>
      <c r="BJ576" s="2">
        <v>0</v>
      </c>
      <c r="BK576" s="2">
        <v>0</v>
      </c>
      <c r="BL576" s="2">
        <v>5</v>
      </c>
      <c r="BM576" s="2">
        <v>3</v>
      </c>
      <c r="BN576" s="2">
        <v>4</v>
      </c>
      <c r="BO576" s="2">
        <v>3</v>
      </c>
      <c r="BP576" s="2">
        <v>3</v>
      </c>
      <c r="BQ576" s="2">
        <v>3</v>
      </c>
      <c r="BR576" s="2">
        <v>3</v>
      </c>
      <c r="BS576" s="2">
        <v>0</v>
      </c>
      <c r="BT576" s="2">
        <v>0</v>
      </c>
      <c r="BU576" s="2">
        <v>0</v>
      </c>
      <c r="BV576" s="2">
        <v>0</v>
      </c>
      <c r="BW576" s="2">
        <v>0</v>
      </c>
      <c r="BX576" s="2">
        <v>0</v>
      </c>
      <c r="BY576" s="2">
        <v>0</v>
      </c>
      <c r="BZ576" s="2">
        <v>0</v>
      </c>
      <c r="CA576" s="2">
        <v>0</v>
      </c>
      <c r="CB576" s="2">
        <v>0</v>
      </c>
      <c r="CC576" s="2">
        <v>0</v>
      </c>
      <c r="CD576" s="2">
        <v>0</v>
      </c>
      <c r="CE576" s="2">
        <v>0</v>
      </c>
      <c r="CF576" s="2">
        <v>0</v>
      </c>
      <c r="CG576" s="2">
        <v>0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</row>
    <row r="577" spans="1:90" x14ac:dyDescent="0.25">
      <c r="A577" t="s">
        <v>115</v>
      </c>
      <c r="B577">
        <v>20303</v>
      </c>
      <c r="C577" t="s">
        <v>213</v>
      </c>
      <c r="D577">
        <v>1</v>
      </c>
      <c r="E577">
        <v>8</v>
      </c>
      <c r="F577">
        <v>14837</v>
      </c>
      <c r="G577">
        <v>35014837</v>
      </c>
      <c r="H577" t="s">
        <v>17778</v>
      </c>
      <c r="I577">
        <v>224</v>
      </c>
      <c r="J577" t="s">
        <v>213</v>
      </c>
      <c r="K577" t="s">
        <v>17779</v>
      </c>
      <c r="L577">
        <v>1</v>
      </c>
      <c r="M577" t="s">
        <v>213</v>
      </c>
      <c r="N577">
        <v>18608224</v>
      </c>
      <c r="O577" t="s">
        <v>92</v>
      </c>
      <c r="P577" t="s">
        <v>17780</v>
      </c>
      <c r="Q577" t="s">
        <v>127</v>
      </c>
      <c r="R577">
        <v>14</v>
      </c>
      <c r="S577">
        <v>38144620</v>
      </c>
      <c r="T577">
        <v>38150375</v>
      </c>
      <c r="U577" t="s">
        <v>17781</v>
      </c>
      <c r="V577">
        <v>1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105</v>
      </c>
      <c r="AE577" s="2">
        <v>101</v>
      </c>
      <c r="AF577" s="2">
        <v>107</v>
      </c>
      <c r="AG577" s="2">
        <v>99</v>
      </c>
      <c r="AH577" s="2">
        <v>121</v>
      </c>
      <c r="AI577" s="2">
        <v>100</v>
      </c>
      <c r="AJ577" s="2">
        <v>146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122</v>
      </c>
      <c r="BD577" s="2">
        <v>0</v>
      </c>
      <c r="BE577" s="2">
        <v>0</v>
      </c>
      <c r="BF577" s="2">
        <v>0</v>
      </c>
      <c r="BG577" s="2">
        <v>0</v>
      </c>
      <c r="BH577" s="2">
        <v>0</v>
      </c>
      <c r="BI577" s="2">
        <v>0</v>
      </c>
      <c r="BJ577" s="2">
        <v>0</v>
      </c>
      <c r="BK577" s="2">
        <v>0</v>
      </c>
      <c r="BL577" s="2">
        <v>6</v>
      </c>
      <c r="BM577" s="2">
        <v>4</v>
      </c>
      <c r="BN577" s="2">
        <v>4</v>
      </c>
      <c r="BO577" s="2">
        <v>4</v>
      </c>
      <c r="BP577" s="2">
        <v>4</v>
      </c>
      <c r="BQ577" s="2">
        <v>4</v>
      </c>
      <c r="BR577" s="2">
        <v>5</v>
      </c>
      <c r="BS577" s="2">
        <v>0</v>
      </c>
      <c r="BT577" s="2">
        <v>0</v>
      </c>
      <c r="BU577" s="2">
        <v>0</v>
      </c>
      <c r="BV577" s="2">
        <v>0</v>
      </c>
      <c r="BW577" s="2">
        <v>0</v>
      </c>
      <c r="BX577" s="2">
        <v>0</v>
      </c>
      <c r="BY577" s="2">
        <v>0</v>
      </c>
      <c r="BZ577" s="2">
        <v>0</v>
      </c>
      <c r="CA577" s="2">
        <v>0</v>
      </c>
      <c r="CB577" s="2">
        <v>0</v>
      </c>
      <c r="CC577" s="2">
        <v>0</v>
      </c>
      <c r="CD577" s="2">
        <v>0</v>
      </c>
      <c r="CE577" s="2">
        <v>0</v>
      </c>
      <c r="CF577" s="2">
        <v>0</v>
      </c>
      <c r="CG577" s="2">
        <v>0</v>
      </c>
      <c r="CH577" s="2">
        <v>0</v>
      </c>
      <c r="CI577" s="2">
        <v>0</v>
      </c>
      <c r="CJ577" s="2">
        <v>0</v>
      </c>
      <c r="CK577" s="2">
        <v>5</v>
      </c>
      <c r="CL577" s="2">
        <v>0</v>
      </c>
    </row>
    <row r="578" spans="1:90" x14ac:dyDescent="0.25">
      <c r="A578" t="s">
        <v>115</v>
      </c>
      <c r="B578">
        <v>20303</v>
      </c>
      <c r="C578" t="s">
        <v>213</v>
      </c>
      <c r="D578">
        <v>1</v>
      </c>
      <c r="E578">
        <v>8</v>
      </c>
      <c r="F578">
        <v>49273</v>
      </c>
      <c r="G578">
        <v>35049273</v>
      </c>
      <c r="H578" t="s">
        <v>12311</v>
      </c>
      <c r="I578">
        <v>649</v>
      </c>
      <c r="J578" t="s">
        <v>886</v>
      </c>
      <c r="K578" t="s">
        <v>1345</v>
      </c>
      <c r="L578">
        <v>1</v>
      </c>
      <c r="M578" t="s">
        <v>886</v>
      </c>
      <c r="N578">
        <v>18650000</v>
      </c>
      <c r="O578" t="s">
        <v>102</v>
      </c>
      <c r="P578" t="s">
        <v>1055</v>
      </c>
      <c r="Q578" t="s">
        <v>127</v>
      </c>
      <c r="R578">
        <v>14</v>
      </c>
      <c r="S578">
        <v>38413632</v>
      </c>
      <c r="T578">
        <v>38422733</v>
      </c>
      <c r="U578" t="s">
        <v>12312</v>
      </c>
      <c r="V578">
        <v>1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88</v>
      </c>
      <c r="AE578" s="2">
        <v>113</v>
      </c>
      <c r="AF578" s="2">
        <v>128</v>
      </c>
      <c r="AG578" s="2">
        <v>117</v>
      </c>
      <c r="AH578" s="2">
        <v>119</v>
      </c>
      <c r="AI578" s="2">
        <v>88</v>
      </c>
      <c r="AJ578" s="2">
        <v>91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163</v>
      </c>
      <c r="BD578" s="2">
        <v>21</v>
      </c>
      <c r="BE578" s="2">
        <v>0</v>
      </c>
      <c r="BF578" s="2">
        <v>0</v>
      </c>
      <c r="BG578" s="2">
        <v>0</v>
      </c>
      <c r="BH578" s="2">
        <v>0</v>
      </c>
      <c r="BI578" s="2">
        <v>0</v>
      </c>
      <c r="BJ578" s="2">
        <v>0</v>
      </c>
      <c r="BK578" s="2">
        <v>0</v>
      </c>
      <c r="BL578" s="2">
        <v>4</v>
      </c>
      <c r="BM578" s="2">
        <v>8</v>
      </c>
      <c r="BN578" s="2">
        <v>6</v>
      </c>
      <c r="BO578" s="2">
        <v>6</v>
      </c>
      <c r="BP578" s="2">
        <v>8</v>
      </c>
      <c r="BQ578" s="2">
        <v>5</v>
      </c>
      <c r="BR578" s="2">
        <v>4</v>
      </c>
      <c r="BS578" s="2">
        <v>0</v>
      </c>
      <c r="BT578" s="2">
        <v>0</v>
      </c>
      <c r="BU578" s="2">
        <v>0</v>
      </c>
      <c r="BV578" s="2">
        <v>0</v>
      </c>
      <c r="BW578" s="2">
        <v>0</v>
      </c>
      <c r="BX578" s="2">
        <v>0</v>
      </c>
      <c r="BY578" s="2">
        <v>0</v>
      </c>
      <c r="BZ578" s="2">
        <v>0</v>
      </c>
      <c r="CA578" s="2">
        <v>0</v>
      </c>
      <c r="CB578" s="2">
        <v>0</v>
      </c>
      <c r="CC578" s="2">
        <v>0</v>
      </c>
      <c r="CD578" s="2">
        <v>0</v>
      </c>
      <c r="CE578" s="2">
        <v>0</v>
      </c>
      <c r="CF578" s="2">
        <v>0</v>
      </c>
      <c r="CG578" s="2">
        <v>0</v>
      </c>
      <c r="CH578" s="2">
        <v>0</v>
      </c>
      <c r="CI578" s="2">
        <v>0</v>
      </c>
      <c r="CJ578" s="2">
        <v>0</v>
      </c>
      <c r="CK578" s="2">
        <v>11</v>
      </c>
      <c r="CL578" s="2">
        <v>5</v>
      </c>
    </row>
    <row r="579" spans="1:90" x14ac:dyDescent="0.25">
      <c r="A579" t="s">
        <v>115</v>
      </c>
      <c r="B579">
        <v>20303</v>
      </c>
      <c r="C579" t="s">
        <v>213</v>
      </c>
      <c r="D579">
        <v>1</v>
      </c>
      <c r="E579">
        <v>8</v>
      </c>
      <c r="F579">
        <v>917312</v>
      </c>
      <c r="G579">
        <v>35917312</v>
      </c>
      <c r="H579" t="s">
        <v>7616</v>
      </c>
      <c r="I579">
        <v>224</v>
      </c>
      <c r="J579" t="s">
        <v>213</v>
      </c>
      <c r="K579" t="s">
        <v>1214</v>
      </c>
      <c r="L579">
        <v>1</v>
      </c>
      <c r="M579" t="s">
        <v>213</v>
      </c>
      <c r="N579">
        <v>18606430</v>
      </c>
      <c r="O579" t="s">
        <v>92</v>
      </c>
      <c r="P579" t="s">
        <v>7617</v>
      </c>
      <c r="Q579" t="s">
        <v>127</v>
      </c>
      <c r="R579">
        <v>14</v>
      </c>
      <c r="S579">
        <v>38145002</v>
      </c>
      <c r="T579">
        <v>38151010</v>
      </c>
      <c r="U579" t="s">
        <v>7618</v>
      </c>
      <c r="V579">
        <v>1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61</v>
      </c>
      <c r="AE579" s="2">
        <v>63</v>
      </c>
      <c r="AF579" s="2">
        <v>60</v>
      </c>
      <c r="AG579" s="2">
        <v>31</v>
      </c>
      <c r="AH579" s="2">
        <v>25</v>
      </c>
      <c r="AI579" s="2">
        <v>29</v>
      </c>
      <c r="AJ579" s="2">
        <v>28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122</v>
      </c>
      <c r="BD579" s="2">
        <v>0</v>
      </c>
      <c r="BE579" s="2">
        <v>0</v>
      </c>
      <c r="BF579" s="2">
        <v>0</v>
      </c>
      <c r="BG579" s="2">
        <v>0</v>
      </c>
      <c r="BH579" s="2">
        <v>0</v>
      </c>
      <c r="BI579" s="2">
        <v>0</v>
      </c>
      <c r="BJ579" s="2">
        <v>0</v>
      </c>
      <c r="BK579" s="2">
        <v>0</v>
      </c>
      <c r="BL579" s="2">
        <v>3</v>
      </c>
      <c r="BM579" s="2">
        <v>4</v>
      </c>
      <c r="BN579" s="2">
        <v>3</v>
      </c>
      <c r="BO579" s="2">
        <v>1</v>
      </c>
      <c r="BP579" s="2">
        <v>2</v>
      </c>
      <c r="BQ579" s="2">
        <v>2</v>
      </c>
      <c r="BR579" s="2">
        <v>1</v>
      </c>
      <c r="BS579" s="2">
        <v>0</v>
      </c>
      <c r="BT579" s="2">
        <v>0</v>
      </c>
      <c r="BU579" s="2">
        <v>0</v>
      </c>
      <c r="BV579" s="2">
        <v>0</v>
      </c>
      <c r="BW579" s="2">
        <v>0</v>
      </c>
      <c r="BX579" s="2">
        <v>0</v>
      </c>
      <c r="BY579" s="2">
        <v>0</v>
      </c>
      <c r="BZ579" s="2">
        <v>0</v>
      </c>
      <c r="CA579" s="2">
        <v>0</v>
      </c>
      <c r="CB579" s="2">
        <v>0</v>
      </c>
      <c r="CC579" s="2">
        <v>0</v>
      </c>
      <c r="CD579" s="2">
        <v>0</v>
      </c>
      <c r="CE579" s="2">
        <v>0</v>
      </c>
      <c r="CF579" s="2">
        <v>0</v>
      </c>
      <c r="CG579" s="2">
        <v>0</v>
      </c>
      <c r="CH579" s="2">
        <v>0</v>
      </c>
      <c r="CI579" s="2">
        <v>0</v>
      </c>
      <c r="CJ579" s="2">
        <v>0</v>
      </c>
      <c r="CK579" s="2">
        <v>8</v>
      </c>
      <c r="CL579" s="2">
        <v>0</v>
      </c>
    </row>
    <row r="580" spans="1:90" x14ac:dyDescent="0.25">
      <c r="A580" t="s">
        <v>115</v>
      </c>
      <c r="B580">
        <v>20303</v>
      </c>
      <c r="C580" t="s">
        <v>213</v>
      </c>
      <c r="D580">
        <v>1</v>
      </c>
      <c r="E580">
        <v>8</v>
      </c>
      <c r="F580">
        <v>910036</v>
      </c>
      <c r="G580">
        <v>35910036</v>
      </c>
      <c r="H580" t="s">
        <v>5433</v>
      </c>
      <c r="I580">
        <v>383</v>
      </c>
      <c r="J580" t="s">
        <v>1307</v>
      </c>
      <c r="K580" t="s">
        <v>5434</v>
      </c>
      <c r="L580">
        <v>1</v>
      </c>
      <c r="M580" t="s">
        <v>1307</v>
      </c>
      <c r="N580">
        <v>18690000</v>
      </c>
      <c r="O580" t="s">
        <v>92</v>
      </c>
      <c r="P580" t="s">
        <v>5435</v>
      </c>
      <c r="Q580">
        <v>609</v>
      </c>
      <c r="R580">
        <v>14</v>
      </c>
      <c r="S580">
        <v>38480232</v>
      </c>
      <c r="T580">
        <v>38481829</v>
      </c>
      <c r="U580" t="s">
        <v>5436</v>
      </c>
      <c r="V580">
        <v>1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68</v>
      </c>
      <c r="AE580" s="2">
        <v>85</v>
      </c>
      <c r="AF580" s="2">
        <v>76</v>
      </c>
      <c r="AG580" s="2">
        <v>86</v>
      </c>
      <c r="AH580" s="2">
        <v>93</v>
      </c>
      <c r="AI580" s="2">
        <v>57</v>
      </c>
      <c r="AJ580" s="2">
        <v>55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104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49</v>
      </c>
      <c r="BD580" s="2">
        <v>0</v>
      </c>
      <c r="BE580" s="2">
        <v>0</v>
      </c>
      <c r="BF580" s="2">
        <v>0</v>
      </c>
      <c r="BG580" s="2">
        <v>0</v>
      </c>
      <c r="BH580" s="2">
        <v>0</v>
      </c>
      <c r="BI580" s="2">
        <v>0</v>
      </c>
      <c r="BJ580" s="2">
        <v>0</v>
      </c>
      <c r="BK580" s="2">
        <v>0</v>
      </c>
      <c r="BL580" s="2">
        <v>3</v>
      </c>
      <c r="BM580" s="2">
        <v>3</v>
      </c>
      <c r="BN580" s="2">
        <v>3</v>
      </c>
      <c r="BO580" s="2">
        <v>3</v>
      </c>
      <c r="BP580" s="2">
        <v>3</v>
      </c>
      <c r="BQ580" s="2">
        <v>2</v>
      </c>
      <c r="BR580" s="2">
        <v>4</v>
      </c>
      <c r="BS580" s="2">
        <v>0</v>
      </c>
      <c r="BT580" s="2">
        <v>0</v>
      </c>
      <c r="BU580" s="2">
        <v>0</v>
      </c>
      <c r="BV580" s="2">
        <v>0</v>
      </c>
      <c r="BW580" s="2">
        <v>0</v>
      </c>
      <c r="BX580" s="2">
        <v>0</v>
      </c>
      <c r="BY580" s="2">
        <v>0</v>
      </c>
      <c r="BZ580" s="2">
        <v>0</v>
      </c>
      <c r="CA580" s="2">
        <v>0</v>
      </c>
      <c r="CB580" s="2">
        <v>0</v>
      </c>
      <c r="CC580" s="2">
        <v>4</v>
      </c>
      <c r="CD580" s="2">
        <v>0</v>
      </c>
      <c r="CE580" s="2">
        <v>0</v>
      </c>
      <c r="CF580" s="2">
        <v>0</v>
      </c>
      <c r="CG580" s="2">
        <v>0</v>
      </c>
      <c r="CH580" s="2">
        <v>0</v>
      </c>
      <c r="CI580" s="2">
        <v>0</v>
      </c>
      <c r="CJ580" s="2">
        <v>0</v>
      </c>
      <c r="CK580" s="2">
        <v>2</v>
      </c>
      <c r="CL580" s="2">
        <v>0</v>
      </c>
    </row>
    <row r="581" spans="1:90" x14ac:dyDescent="0.25">
      <c r="A581" t="s">
        <v>115</v>
      </c>
      <c r="B581">
        <v>20303</v>
      </c>
      <c r="C581" t="s">
        <v>213</v>
      </c>
      <c r="D581">
        <v>1</v>
      </c>
      <c r="E581">
        <v>8</v>
      </c>
      <c r="F581">
        <v>14783</v>
      </c>
      <c r="G581">
        <v>35014783</v>
      </c>
      <c r="H581" t="s">
        <v>15025</v>
      </c>
      <c r="I581">
        <v>271</v>
      </c>
      <c r="J581" t="s">
        <v>1947</v>
      </c>
      <c r="K581" t="s">
        <v>91</v>
      </c>
      <c r="L581">
        <v>1</v>
      </c>
      <c r="M581" t="s">
        <v>1947</v>
      </c>
      <c r="N581">
        <v>18570000</v>
      </c>
      <c r="O581" t="s">
        <v>1281</v>
      </c>
      <c r="P581" t="s">
        <v>12826</v>
      </c>
      <c r="Q581">
        <v>149</v>
      </c>
      <c r="R581">
        <v>14</v>
      </c>
      <c r="S581">
        <v>38451245</v>
      </c>
      <c r="T581">
        <v>38452540</v>
      </c>
      <c r="U581" t="s">
        <v>15026</v>
      </c>
      <c r="V581">
        <v>1</v>
      </c>
      <c r="W581" s="2">
        <v>0</v>
      </c>
      <c r="X581" s="2">
        <v>0</v>
      </c>
      <c r="Y581" s="2">
        <v>38</v>
      </c>
      <c r="Z581" s="2">
        <v>49</v>
      </c>
      <c r="AA581" s="2">
        <v>47</v>
      </c>
      <c r="AB581" s="2">
        <v>63</v>
      </c>
      <c r="AC581" s="2">
        <v>55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2</v>
      </c>
      <c r="BH581" s="2">
        <v>2</v>
      </c>
      <c r="BI581" s="2">
        <v>2</v>
      </c>
      <c r="BJ581" s="2">
        <v>3</v>
      </c>
      <c r="BK581" s="2">
        <v>2</v>
      </c>
      <c r="BL581" s="2">
        <v>0</v>
      </c>
      <c r="BM581" s="2">
        <v>0</v>
      </c>
      <c r="BN581" s="2">
        <v>0</v>
      </c>
      <c r="BO581" s="2">
        <v>0</v>
      </c>
      <c r="BP581" s="2">
        <v>0</v>
      </c>
      <c r="BQ581" s="2">
        <v>0</v>
      </c>
      <c r="BR581" s="2">
        <v>0</v>
      </c>
      <c r="BS581" s="2">
        <v>0</v>
      </c>
      <c r="BT581" s="2">
        <v>0</v>
      </c>
      <c r="BU581" s="2">
        <v>0</v>
      </c>
      <c r="BV581" s="2">
        <v>0</v>
      </c>
      <c r="BW581" s="2">
        <v>0</v>
      </c>
      <c r="BX581" s="2">
        <v>0</v>
      </c>
      <c r="BY581" s="2">
        <v>0</v>
      </c>
      <c r="BZ581" s="2">
        <v>0</v>
      </c>
      <c r="CA581" s="2">
        <v>0</v>
      </c>
      <c r="CB581" s="2">
        <v>0</v>
      </c>
      <c r="CC581" s="2">
        <v>0</v>
      </c>
      <c r="CD581" s="2">
        <v>0</v>
      </c>
      <c r="CE581" s="2">
        <v>0</v>
      </c>
      <c r="CF581" s="2">
        <v>0</v>
      </c>
      <c r="CG581" s="2">
        <v>0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</row>
    <row r="582" spans="1:90" x14ac:dyDescent="0.25">
      <c r="A582" t="s">
        <v>115</v>
      </c>
      <c r="B582">
        <v>20303</v>
      </c>
      <c r="C582" t="s">
        <v>213</v>
      </c>
      <c r="D582">
        <v>1</v>
      </c>
      <c r="E582">
        <v>8</v>
      </c>
      <c r="F582">
        <v>14850</v>
      </c>
      <c r="G582">
        <v>35014850</v>
      </c>
      <c r="H582" t="s">
        <v>5901</v>
      </c>
      <c r="I582">
        <v>224</v>
      </c>
      <c r="J582" t="s">
        <v>213</v>
      </c>
      <c r="K582" t="s">
        <v>5902</v>
      </c>
      <c r="L582">
        <v>2</v>
      </c>
      <c r="M582" t="s">
        <v>1084</v>
      </c>
      <c r="N582">
        <v>18618002</v>
      </c>
      <c r="O582" t="s">
        <v>92</v>
      </c>
      <c r="P582" t="s">
        <v>5903</v>
      </c>
      <c r="Q582" t="s">
        <v>127</v>
      </c>
      <c r="R582">
        <v>14</v>
      </c>
      <c r="S582">
        <v>38138055</v>
      </c>
      <c r="T582">
        <v>38138143</v>
      </c>
      <c r="U582" t="s">
        <v>5904</v>
      </c>
      <c r="V582">
        <v>1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143</v>
      </c>
      <c r="AE582" s="2">
        <v>137</v>
      </c>
      <c r="AF582" s="2">
        <v>127</v>
      </c>
      <c r="AG582" s="2">
        <v>111</v>
      </c>
      <c r="AH582" s="2">
        <v>89</v>
      </c>
      <c r="AI582" s="2">
        <v>84</v>
      </c>
      <c r="AJ582" s="2">
        <v>89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93</v>
      </c>
      <c r="BD582" s="2">
        <v>0</v>
      </c>
      <c r="BE582" s="2">
        <v>0</v>
      </c>
      <c r="BF582" s="2">
        <v>0</v>
      </c>
      <c r="BG582" s="2">
        <v>0</v>
      </c>
      <c r="BH582" s="2">
        <v>0</v>
      </c>
      <c r="BI582" s="2">
        <v>0</v>
      </c>
      <c r="BJ582" s="2">
        <v>0</v>
      </c>
      <c r="BK582" s="2">
        <v>0</v>
      </c>
      <c r="BL582" s="2">
        <v>10</v>
      </c>
      <c r="BM582" s="2">
        <v>7</v>
      </c>
      <c r="BN582" s="2">
        <v>7</v>
      </c>
      <c r="BO582" s="2">
        <v>5</v>
      </c>
      <c r="BP582" s="2">
        <v>4</v>
      </c>
      <c r="BQ582" s="2">
        <v>5</v>
      </c>
      <c r="BR582" s="2">
        <v>4</v>
      </c>
      <c r="BS582" s="2">
        <v>0</v>
      </c>
      <c r="BT582" s="2">
        <v>0</v>
      </c>
      <c r="BU582" s="2">
        <v>0</v>
      </c>
      <c r="BV582" s="2">
        <v>0</v>
      </c>
      <c r="BW582" s="2">
        <v>0</v>
      </c>
      <c r="BX582" s="2">
        <v>0</v>
      </c>
      <c r="BY582" s="2">
        <v>0</v>
      </c>
      <c r="BZ582" s="2">
        <v>0</v>
      </c>
      <c r="CA582" s="2">
        <v>0</v>
      </c>
      <c r="CB582" s="2">
        <v>0</v>
      </c>
      <c r="CC582" s="2">
        <v>0</v>
      </c>
      <c r="CD582" s="2">
        <v>0</v>
      </c>
      <c r="CE582" s="2">
        <v>0</v>
      </c>
      <c r="CF582" s="2">
        <v>0</v>
      </c>
      <c r="CG582" s="2">
        <v>0</v>
      </c>
      <c r="CH582" s="2">
        <v>0</v>
      </c>
      <c r="CI582" s="2">
        <v>0</v>
      </c>
      <c r="CJ582" s="2">
        <v>0</v>
      </c>
      <c r="CK582" s="2">
        <v>3</v>
      </c>
      <c r="CL582" s="2">
        <v>0</v>
      </c>
    </row>
    <row r="583" spans="1:90" x14ac:dyDescent="0.25">
      <c r="A583" t="s">
        <v>115</v>
      </c>
      <c r="B583">
        <v>20303</v>
      </c>
      <c r="C583" t="s">
        <v>213</v>
      </c>
      <c r="D583">
        <v>1</v>
      </c>
      <c r="E583">
        <v>8</v>
      </c>
      <c r="F583">
        <v>913340</v>
      </c>
      <c r="G583">
        <v>35913340</v>
      </c>
      <c r="H583" t="s">
        <v>14943</v>
      </c>
      <c r="I583">
        <v>780</v>
      </c>
      <c r="J583" t="s">
        <v>10232</v>
      </c>
      <c r="K583" t="s">
        <v>91</v>
      </c>
      <c r="L583">
        <v>1</v>
      </c>
      <c r="M583" t="s">
        <v>10232</v>
      </c>
      <c r="N583">
        <v>18255000</v>
      </c>
      <c r="O583" t="s">
        <v>92</v>
      </c>
      <c r="P583" t="s">
        <v>14944</v>
      </c>
      <c r="Q583">
        <v>510</v>
      </c>
      <c r="R583">
        <v>15</v>
      </c>
      <c r="S583">
        <v>32531210</v>
      </c>
      <c r="U583" t="s">
        <v>14945</v>
      </c>
      <c r="V583">
        <v>1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49</v>
      </c>
      <c r="AI583" s="2">
        <v>50</v>
      </c>
      <c r="AJ583" s="2">
        <v>57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0</v>
      </c>
      <c r="BI583" s="2">
        <v>0</v>
      </c>
      <c r="BJ583" s="2">
        <v>0</v>
      </c>
      <c r="BK583" s="2">
        <v>0</v>
      </c>
      <c r="BL583" s="2">
        <v>0</v>
      </c>
      <c r="BM583" s="2">
        <v>0</v>
      </c>
      <c r="BN583" s="2">
        <v>0</v>
      </c>
      <c r="BO583" s="2">
        <v>0</v>
      </c>
      <c r="BP583" s="2">
        <v>4</v>
      </c>
      <c r="BQ583" s="2">
        <v>3</v>
      </c>
      <c r="BR583" s="2">
        <v>2</v>
      </c>
      <c r="BS583" s="2">
        <v>0</v>
      </c>
      <c r="BT583" s="2">
        <v>0</v>
      </c>
      <c r="BU583" s="2">
        <v>0</v>
      </c>
      <c r="BV583" s="2">
        <v>0</v>
      </c>
      <c r="BW583" s="2">
        <v>0</v>
      </c>
      <c r="BX583" s="2">
        <v>0</v>
      </c>
      <c r="BY583" s="2">
        <v>0</v>
      </c>
      <c r="BZ583" s="2">
        <v>0</v>
      </c>
      <c r="CA583" s="2">
        <v>0</v>
      </c>
      <c r="CB583" s="2">
        <v>0</v>
      </c>
      <c r="CC583" s="2">
        <v>0</v>
      </c>
      <c r="CD583" s="2">
        <v>0</v>
      </c>
      <c r="CE583" s="2">
        <v>0</v>
      </c>
      <c r="CF583" s="2">
        <v>0</v>
      </c>
      <c r="CG583" s="2">
        <v>0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</row>
    <row r="584" spans="1:90" x14ac:dyDescent="0.25">
      <c r="A584" t="s">
        <v>115</v>
      </c>
      <c r="B584">
        <v>20303</v>
      </c>
      <c r="C584" t="s">
        <v>213</v>
      </c>
      <c r="D584">
        <v>1</v>
      </c>
      <c r="E584">
        <v>8</v>
      </c>
      <c r="F584">
        <v>14886</v>
      </c>
      <c r="G584">
        <v>35014886</v>
      </c>
      <c r="H584" t="s">
        <v>10958</v>
      </c>
      <c r="I584">
        <v>224</v>
      </c>
      <c r="J584" t="s">
        <v>213</v>
      </c>
      <c r="K584" t="s">
        <v>8530</v>
      </c>
      <c r="L584">
        <v>1</v>
      </c>
      <c r="M584" t="s">
        <v>213</v>
      </c>
      <c r="N584">
        <v>18611320</v>
      </c>
      <c r="O584" t="s">
        <v>92</v>
      </c>
      <c r="P584" t="s">
        <v>10959</v>
      </c>
      <c r="Q584" t="s">
        <v>127</v>
      </c>
      <c r="R584">
        <v>14</v>
      </c>
      <c r="S584">
        <v>38147898</v>
      </c>
      <c r="T584">
        <v>38824625</v>
      </c>
      <c r="U584" t="s">
        <v>10960</v>
      </c>
      <c r="V584">
        <v>1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50</v>
      </c>
      <c r="AE584" s="2">
        <v>50</v>
      </c>
      <c r="AF584" s="2">
        <v>71</v>
      </c>
      <c r="AG584" s="2">
        <v>102</v>
      </c>
      <c r="AH584" s="2">
        <v>64</v>
      </c>
      <c r="AI584" s="2">
        <v>50</v>
      </c>
      <c r="AJ584" s="2">
        <v>54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0</v>
      </c>
      <c r="BI584" s="2">
        <v>0</v>
      </c>
      <c r="BJ584" s="2">
        <v>0</v>
      </c>
      <c r="BK584" s="2">
        <v>0</v>
      </c>
      <c r="BL584" s="2">
        <v>4</v>
      </c>
      <c r="BM584" s="2">
        <v>3</v>
      </c>
      <c r="BN584" s="2">
        <v>4</v>
      </c>
      <c r="BO584" s="2">
        <v>6</v>
      </c>
      <c r="BP584" s="2">
        <v>3</v>
      </c>
      <c r="BQ584" s="2">
        <v>2</v>
      </c>
      <c r="BR584" s="2">
        <v>2</v>
      </c>
      <c r="BS584" s="2">
        <v>0</v>
      </c>
      <c r="BT584" s="2">
        <v>0</v>
      </c>
      <c r="BU584" s="2">
        <v>0</v>
      </c>
      <c r="BV584" s="2">
        <v>0</v>
      </c>
      <c r="BW584" s="2">
        <v>0</v>
      </c>
      <c r="BX584" s="2">
        <v>0</v>
      </c>
      <c r="BY584" s="2">
        <v>0</v>
      </c>
      <c r="BZ584" s="2">
        <v>0</v>
      </c>
      <c r="CA584" s="2">
        <v>0</v>
      </c>
      <c r="CB584" s="2">
        <v>0</v>
      </c>
      <c r="CC584" s="2">
        <v>0</v>
      </c>
      <c r="CD584" s="2">
        <v>0</v>
      </c>
      <c r="CE584" s="2">
        <v>0</v>
      </c>
      <c r="CF584" s="2">
        <v>0</v>
      </c>
      <c r="CG584" s="2">
        <v>0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</row>
    <row r="585" spans="1:90" x14ac:dyDescent="0.25">
      <c r="A585" t="s">
        <v>115</v>
      </c>
      <c r="B585">
        <v>20303</v>
      </c>
      <c r="C585" t="s">
        <v>213</v>
      </c>
      <c r="D585">
        <v>1</v>
      </c>
      <c r="E585">
        <v>8</v>
      </c>
      <c r="F585">
        <v>14795</v>
      </c>
      <c r="G585">
        <v>35014795</v>
      </c>
      <c r="H585" t="s">
        <v>4391</v>
      </c>
      <c r="I585">
        <v>224</v>
      </c>
      <c r="J585" t="s">
        <v>213</v>
      </c>
      <c r="K585" t="s">
        <v>4392</v>
      </c>
      <c r="L585">
        <v>1</v>
      </c>
      <c r="M585" t="s">
        <v>213</v>
      </c>
      <c r="N585">
        <v>18609510</v>
      </c>
      <c r="O585" t="s">
        <v>92</v>
      </c>
      <c r="P585" t="s">
        <v>4393</v>
      </c>
      <c r="Q585">
        <v>181</v>
      </c>
      <c r="R585">
        <v>14</v>
      </c>
      <c r="S585">
        <v>38142800</v>
      </c>
      <c r="T585">
        <v>38821858</v>
      </c>
      <c r="U585" t="s">
        <v>4394</v>
      </c>
      <c r="V585">
        <v>1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55</v>
      </c>
      <c r="AE585" s="2">
        <v>43</v>
      </c>
      <c r="AF585" s="2">
        <v>60</v>
      </c>
      <c r="AG585" s="2">
        <v>56</v>
      </c>
      <c r="AH585" s="2">
        <v>124</v>
      </c>
      <c r="AI585" s="2">
        <v>100</v>
      </c>
      <c r="AJ585" s="2">
        <v>84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163</v>
      </c>
      <c r="BD585" s="2">
        <v>19</v>
      </c>
      <c r="BE585" s="2">
        <v>0</v>
      </c>
      <c r="BF585" s="2">
        <v>0</v>
      </c>
      <c r="BG585" s="2">
        <v>0</v>
      </c>
      <c r="BH585" s="2">
        <v>0</v>
      </c>
      <c r="BI585" s="2">
        <v>0</v>
      </c>
      <c r="BJ585" s="2">
        <v>0</v>
      </c>
      <c r="BK585" s="2">
        <v>0</v>
      </c>
      <c r="BL585" s="2">
        <v>5</v>
      </c>
      <c r="BM585" s="2">
        <v>2</v>
      </c>
      <c r="BN585" s="2">
        <v>3</v>
      </c>
      <c r="BO585" s="2">
        <v>2</v>
      </c>
      <c r="BP585" s="2">
        <v>6</v>
      </c>
      <c r="BQ585" s="2">
        <v>5</v>
      </c>
      <c r="BR585" s="2">
        <v>3</v>
      </c>
      <c r="BS585" s="2">
        <v>0</v>
      </c>
      <c r="BT585" s="2">
        <v>0</v>
      </c>
      <c r="BU585" s="2">
        <v>0</v>
      </c>
      <c r="BV585" s="2">
        <v>0</v>
      </c>
      <c r="BW585" s="2">
        <v>0</v>
      </c>
      <c r="BX585" s="2">
        <v>0</v>
      </c>
      <c r="BY585" s="2">
        <v>0</v>
      </c>
      <c r="BZ585" s="2">
        <v>0</v>
      </c>
      <c r="CA585" s="2">
        <v>0</v>
      </c>
      <c r="CB585" s="2">
        <v>0</v>
      </c>
      <c r="CC585" s="2">
        <v>0</v>
      </c>
      <c r="CD585" s="2">
        <v>0</v>
      </c>
      <c r="CE585" s="2">
        <v>0</v>
      </c>
      <c r="CF585" s="2">
        <v>0</v>
      </c>
      <c r="CG585" s="2">
        <v>0</v>
      </c>
      <c r="CH585" s="2">
        <v>0</v>
      </c>
      <c r="CI585" s="2">
        <v>0</v>
      </c>
      <c r="CJ585" s="2">
        <v>0</v>
      </c>
      <c r="CK585" s="2">
        <v>7</v>
      </c>
      <c r="CL585" s="2">
        <v>5</v>
      </c>
    </row>
    <row r="586" spans="1:90" x14ac:dyDescent="0.25">
      <c r="A586" t="s">
        <v>115</v>
      </c>
      <c r="B586">
        <v>20303</v>
      </c>
      <c r="C586" t="s">
        <v>213</v>
      </c>
      <c r="D586">
        <v>1</v>
      </c>
      <c r="E586">
        <v>8</v>
      </c>
      <c r="F586">
        <v>16559</v>
      </c>
      <c r="G586">
        <v>35016559</v>
      </c>
      <c r="H586" t="s">
        <v>7218</v>
      </c>
      <c r="I586">
        <v>412</v>
      </c>
      <c r="J586" t="s">
        <v>2768</v>
      </c>
      <c r="K586" t="s">
        <v>7219</v>
      </c>
      <c r="L586">
        <v>1</v>
      </c>
      <c r="M586" t="s">
        <v>2768</v>
      </c>
      <c r="N586">
        <v>18500000</v>
      </c>
      <c r="O586" t="s">
        <v>92</v>
      </c>
      <c r="P586" t="s">
        <v>7220</v>
      </c>
      <c r="Q586">
        <v>200</v>
      </c>
      <c r="R586">
        <v>15</v>
      </c>
      <c r="S586">
        <v>32831112</v>
      </c>
      <c r="U586" t="s">
        <v>5162</v>
      </c>
      <c r="V586">
        <v>1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48</v>
      </c>
      <c r="AE586" s="2">
        <v>81</v>
      </c>
      <c r="AF586" s="2">
        <v>62</v>
      </c>
      <c r="AG586" s="2">
        <v>38</v>
      </c>
      <c r="AH586" s="2">
        <v>202</v>
      </c>
      <c r="AI586" s="2">
        <v>133</v>
      </c>
      <c r="AJ586" s="2">
        <v>64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120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164</v>
      </c>
      <c r="BD586" s="2">
        <v>0</v>
      </c>
      <c r="BE586" s="2">
        <v>0</v>
      </c>
      <c r="BF586" s="2">
        <v>0</v>
      </c>
      <c r="BG586" s="2">
        <v>0</v>
      </c>
      <c r="BH586" s="2">
        <v>0</v>
      </c>
      <c r="BI586" s="2">
        <v>0</v>
      </c>
      <c r="BJ586" s="2">
        <v>0</v>
      </c>
      <c r="BK586" s="2">
        <v>0</v>
      </c>
      <c r="BL586" s="2">
        <v>3</v>
      </c>
      <c r="BM586" s="2">
        <v>4</v>
      </c>
      <c r="BN586" s="2">
        <v>2</v>
      </c>
      <c r="BO586" s="2">
        <v>1</v>
      </c>
      <c r="BP586" s="2">
        <v>5</v>
      </c>
      <c r="BQ586" s="2">
        <v>4</v>
      </c>
      <c r="BR586" s="2">
        <v>2</v>
      </c>
      <c r="BS586" s="2">
        <v>0</v>
      </c>
      <c r="BT586" s="2">
        <v>0</v>
      </c>
      <c r="BU586" s="2">
        <v>0</v>
      </c>
      <c r="BV586" s="2">
        <v>0</v>
      </c>
      <c r="BW586" s="2">
        <v>0</v>
      </c>
      <c r="BX586" s="2">
        <v>0</v>
      </c>
      <c r="BY586" s="2">
        <v>0</v>
      </c>
      <c r="BZ586" s="2">
        <v>0</v>
      </c>
      <c r="CA586" s="2">
        <v>0</v>
      </c>
      <c r="CB586" s="2">
        <v>0</v>
      </c>
      <c r="CC586" s="2">
        <v>3</v>
      </c>
      <c r="CD586" s="2">
        <v>0</v>
      </c>
      <c r="CE586" s="2">
        <v>0</v>
      </c>
      <c r="CF586" s="2">
        <v>0</v>
      </c>
      <c r="CG586" s="2">
        <v>0</v>
      </c>
      <c r="CH586" s="2">
        <v>0</v>
      </c>
      <c r="CI586" s="2">
        <v>0</v>
      </c>
      <c r="CJ586" s="2">
        <v>0</v>
      </c>
      <c r="CK586" s="2">
        <v>5</v>
      </c>
      <c r="CL586" s="2">
        <v>0</v>
      </c>
    </row>
    <row r="587" spans="1:90" x14ac:dyDescent="0.25">
      <c r="A587" t="s">
        <v>115</v>
      </c>
      <c r="B587">
        <v>20303</v>
      </c>
      <c r="C587" t="s">
        <v>213</v>
      </c>
      <c r="D587">
        <v>1</v>
      </c>
      <c r="E587">
        <v>8</v>
      </c>
      <c r="F587">
        <v>65468</v>
      </c>
      <c r="G587">
        <v>35065468</v>
      </c>
      <c r="H587" t="s">
        <v>19763</v>
      </c>
      <c r="I587">
        <v>224</v>
      </c>
      <c r="J587" t="s">
        <v>213</v>
      </c>
      <c r="K587" t="s">
        <v>11575</v>
      </c>
      <c r="L587">
        <v>1</v>
      </c>
      <c r="M587" t="s">
        <v>213</v>
      </c>
      <c r="N587">
        <v>18605710</v>
      </c>
      <c r="O587" t="s">
        <v>92</v>
      </c>
      <c r="P587" t="s">
        <v>11576</v>
      </c>
      <c r="Q587">
        <v>53</v>
      </c>
      <c r="R587">
        <v>14</v>
      </c>
      <c r="S587">
        <v>38140602</v>
      </c>
      <c r="T587">
        <v>38829545</v>
      </c>
      <c r="U587" t="s">
        <v>11577</v>
      </c>
      <c r="V587">
        <v>1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51</v>
      </c>
      <c r="AE587" s="2">
        <v>70</v>
      </c>
      <c r="AF587" s="2">
        <v>53</v>
      </c>
      <c r="AG587" s="2">
        <v>47</v>
      </c>
      <c r="AH587" s="2">
        <v>114</v>
      </c>
      <c r="AI587" s="2">
        <v>86</v>
      </c>
      <c r="AJ587" s="2">
        <v>101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30</v>
      </c>
      <c r="BD587" s="2">
        <v>0</v>
      </c>
      <c r="BE587" s="2">
        <v>0</v>
      </c>
      <c r="BF587" s="2">
        <v>0</v>
      </c>
      <c r="BG587" s="2">
        <v>0</v>
      </c>
      <c r="BH587" s="2">
        <v>0</v>
      </c>
      <c r="BI587" s="2">
        <v>0</v>
      </c>
      <c r="BJ587" s="2">
        <v>0</v>
      </c>
      <c r="BK587" s="2">
        <v>0</v>
      </c>
      <c r="BL587" s="2">
        <v>3</v>
      </c>
      <c r="BM587" s="2">
        <v>3</v>
      </c>
      <c r="BN587" s="2">
        <v>2</v>
      </c>
      <c r="BO587" s="2">
        <v>3</v>
      </c>
      <c r="BP587" s="2">
        <v>5</v>
      </c>
      <c r="BQ587" s="2">
        <v>4</v>
      </c>
      <c r="BR587" s="2">
        <v>3</v>
      </c>
      <c r="BS587" s="2">
        <v>0</v>
      </c>
      <c r="BT587" s="2">
        <v>0</v>
      </c>
      <c r="BU587" s="2">
        <v>0</v>
      </c>
      <c r="BV587" s="2">
        <v>0</v>
      </c>
      <c r="BW587" s="2">
        <v>0</v>
      </c>
      <c r="BX587" s="2">
        <v>0</v>
      </c>
      <c r="BY587" s="2">
        <v>0</v>
      </c>
      <c r="BZ587" s="2">
        <v>0</v>
      </c>
      <c r="CA587" s="2">
        <v>0</v>
      </c>
      <c r="CB587" s="2">
        <v>0</v>
      </c>
      <c r="CC587" s="2">
        <v>0</v>
      </c>
      <c r="CD587" s="2">
        <v>0</v>
      </c>
      <c r="CE587" s="2">
        <v>0</v>
      </c>
      <c r="CF587" s="2">
        <v>0</v>
      </c>
      <c r="CG587" s="2">
        <v>0</v>
      </c>
      <c r="CH587" s="2">
        <v>0</v>
      </c>
      <c r="CI587" s="2">
        <v>0</v>
      </c>
      <c r="CJ587" s="2">
        <v>0</v>
      </c>
      <c r="CK587" s="2">
        <v>1</v>
      </c>
      <c r="CL587" s="2">
        <v>0</v>
      </c>
    </row>
    <row r="588" spans="1:90" x14ac:dyDescent="0.25">
      <c r="A588" t="s">
        <v>115</v>
      </c>
      <c r="B588">
        <v>20303</v>
      </c>
      <c r="C588" t="s">
        <v>213</v>
      </c>
      <c r="D588">
        <v>1</v>
      </c>
      <c r="E588">
        <v>8</v>
      </c>
      <c r="F588">
        <v>14771</v>
      </c>
      <c r="G588">
        <v>35014771</v>
      </c>
      <c r="H588" t="s">
        <v>885</v>
      </c>
      <c r="I588">
        <v>649</v>
      </c>
      <c r="J588" t="s">
        <v>886</v>
      </c>
      <c r="K588" t="s">
        <v>91</v>
      </c>
      <c r="L588">
        <v>1</v>
      </c>
      <c r="M588" t="s">
        <v>886</v>
      </c>
      <c r="N588">
        <v>18650000</v>
      </c>
      <c r="O588" t="s">
        <v>102</v>
      </c>
      <c r="P588" t="s">
        <v>887</v>
      </c>
      <c r="Q588">
        <v>956</v>
      </c>
      <c r="R588">
        <v>14</v>
      </c>
      <c r="S588">
        <v>38412322</v>
      </c>
      <c r="T588">
        <v>38421850</v>
      </c>
      <c r="U588" t="s">
        <v>888</v>
      </c>
      <c r="V588">
        <v>1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125</v>
      </c>
      <c r="AE588" s="2">
        <v>142</v>
      </c>
      <c r="AF588" s="2">
        <v>129</v>
      </c>
      <c r="AG588" s="2">
        <v>150</v>
      </c>
      <c r="AH588" s="2">
        <v>122</v>
      </c>
      <c r="AI588" s="2">
        <v>112</v>
      </c>
      <c r="AJ588" s="2">
        <v>141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76</v>
      </c>
      <c r="AS588" s="2">
        <v>0</v>
      </c>
      <c r="AT588" s="2">
        <v>0</v>
      </c>
      <c r="AU588" s="2">
        <v>233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24</v>
      </c>
      <c r="BD588" s="2">
        <v>0</v>
      </c>
      <c r="BE588" s="2">
        <v>0</v>
      </c>
      <c r="BF588" s="2">
        <v>0</v>
      </c>
      <c r="BG588" s="2">
        <v>0</v>
      </c>
      <c r="BH588" s="2">
        <v>0</v>
      </c>
      <c r="BI588" s="2">
        <v>0</v>
      </c>
      <c r="BJ588" s="2">
        <v>0</v>
      </c>
      <c r="BK588" s="2">
        <v>0</v>
      </c>
      <c r="BL588" s="2">
        <v>7</v>
      </c>
      <c r="BM588" s="2">
        <v>6</v>
      </c>
      <c r="BN588" s="2">
        <v>4</v>
      </c>
      <c r="BO588" s="2">
        <v>8</v>
      </c>
      <c r="BP588" s="2">
        <v>6</v>
      </c>
      <c r="BQ588" s="2">
        <v>4</v>
      </c>
      <c r="BR588" s="2">
        <v>4</v>
      </c>
      <c r="BS588" s="2">
        <v>0</v>
      </c>
      <c r="BT588" s="2">
        <v>0</v>
      </c>
      <c r="BU588" s="2">
        <v>0</v>
      </c>
      <c r="BV588" s="2">
        <v>0</v>
      </c>
      <c r="BW588" s="2">
        <v>0</v>
      </c>
      <c r="BX588" s="2">
        <v>0</v>
      </c>
      <c r="BY588" s="2">
        <v>0</v>
      </c>
      <c r="BZ588" s="2">
        <v>5</v>
      </c>
      <c r="CA588" s="2">
        <v>0</v>
      </c>
      <c r="CB588" s="2">
        <v>0</v>
      </c>
      <c r="CC588" s="2">
        <v>7</v>
      </c>
      <c r="CD588" s="2">
        <v>0</v>
      </c>
      <c r="CE588" s="2">
        <v>0</v>
      </c>
      <c r="CF588" s="2">
        <v>0</v>
      </c>
      <c r="CG588" s="2">
        <v>0</v>
      </c>
      <c r="CH588" s="2">
        <v>0</v>
      </c>
      <c r="CI588" s="2">
        <v>0</v>
      </c>
      <c r="CJ588" s="2">
        <v>0</v>
      </c>
      <c r="CK588" s="2">
        <v>1</v>
      </c>
      <c r="CL588" s="2">
        <v>0</v>
      </c>
    </row>
    <row r="589" spans="1:90" x14ac:dyDescent="0.25">
      <c r="A589" t="s">
        <v>115</v>
      </c>
      <c r="B589">
        <v>20303</v>
      </c>
      <c r="C589" t="s">
        <v>213</v>
      </c>
      <c r="D589">
        <v>1</v>
      </c>
      <c r="E589">
        <v>8</v>
      </c>
      <c r="F589">
        <v>39697</v>
      </c>
      <c r="G589">
        <v>35039697</v>
      </c>
      <c r="H589" t="s">
        <v>18700</v>
      </c>
      <c r="I589">
        <v>779</v>
      </c>
      <c r="J589" t="s">
        <v>310</v>
      </c>
      <c r="K589" t="s">
        <v>91</v>
      </c>
      <c r="L589">
        <v>1</v>
      </c>
      <c r="M589" t="s">
        <v>310</v>
      </c>
      <c r="N589">
        <v>18660000</v>
      </c>
      <c r="O589" t="s">
        <v>92</v>
      </c>
      <c r="P589" t="s">
        <v>2564</v>
      </c>
      <c r="Q589" t="s">
        <v>127</v>
      </c>
      <c r="R589">
        <v>14</v>
      </c>
      <c r="S589">
        <v>38441102</v>
      </c>
      <c r="U589" t="s">
        <v>18701</v>
      </c>
      <c r="V589">
        <v>1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80</v>
      </c>
      <c r="AE589" s="2">
        <v>92</v>
      </c>
      <c r="AF589" s="2">
        <v>94</v>
      </c>
      <c r="AG589" s="2">
        <v>97</v>
      </c>
      <c r="AH589" s="2">
        <v>93</v>
      </c>
      <c r="AI589" s="2">
        <v>87</v>
      </c>
      <c r="AJ589" s="2">
        <v>49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22</v>
      </c>
      <c r="BE589" s="2">
        <v>0</v>
      </c>
      <c r="BF589" s="2">
        <v>0</v>
      </c>
      <c r="BG589" s="2">
        <v>0</v>
      </c>
      <c r="BH589" s="2">
        <v>0</v>
      </c>
      <c r="BI589" s="2">
        <v>0</v>
      </c>
      <c r="BJ589" s="2">
        <v>0</v>
      </c>
      <c r="BK589" s="2">
        <v>0</v>
      </c>
      <c r="BL589" s="2">
        <v>6</v>
      </c>
      <c r="BM589" s="2">
        <v>8</v>
      </c>
      <c r="BN589" s="2">
        <v>4</v>
      </c>
      <c r="BO589" s="2">
        <v>8</v>
      </c>
      <c r="BP589" s="2">
        <v>7</v>
      </c>
      <c r="BQ589" s="2">
        <v>5</v>
      </c>
      <c r="BR589" s="2">
        <v>4</v>
      </c>
      <c r="BS589" s="2">
        <v>0</v>
      </c>
      <c r="BT589" s="2">
        <v>0</v>
      </c>
      <c r="BU589" s="2">
        <v>0</v>
      </c>
      <c r="BV589" s="2">
        <v>0</v>
      </c>
      <c r="BW589" s="2">
        <v>0</v>
      </c>
      <c r="BX589" s="2">
        <v>0</v>
      </c>
      <c r="BY589" s="2">
        <v>0</v>
      </c>
      <c r="BZ589" s="2">
        <v>0</v>
      </c>
      <c r="CA589" s="2">
        <v>0</v>
      </c>
      <c r="CB589" s="2">
        <v>0</v>
      </c>
      <c r="CC589" s="2">
        <v>0</v>
      </c>
      <c r="CD589" s="2">
        <v>0</v>
      </c>
      <c r="CE589" s="2">
        <v>0</v>
      </c>
      <c r="CF589" s="2">
        <v>0</v>
      </c>
      <c r="CG589" s="2">
        <v>0</v>
      </c>
      <c r="CH589" s="2">
        <v>0</v>
      </c>
      <c r="CI589" s="2">
        <v>0</v>
      </c>
      <c r="CJ589" s="2">
        <v>0</v>
      </c>
      <c r="CK589" s="2">
        <v>0</v>
      </c>
      <c r="CL589" s="2">
        <v>6</v>
      </c>
    </row>
    <row r="590" spans="1:90" x14ac:dyDescent="0.25">
      <c r="A590" t="s">
        <v>115</v>
      </c>
      <c r="B590">
        <v>20303</v>
      </c>
      <c r="C590" t="s">
        <v>213</v>
      </c>
      <c r="D590">
        <v>1</v>
      </c>
      <c r="E590">
        <v>8</v>
      </c>
      <c r="F590">
        <v>39688</v>
      </c>
      <c r="G590">
        <v>35039688</v>
      </c>
      <c r="H590" t="s">
        <v>17585</v>
      </c>
      <c r="I590">
        <v>649</v>
      </c>
      <c r="J590" t="s">
        <v>886</v>
      </c>
      <c r="K590" t="s">
        <v>91</v>
      </c>
      <c r="L590">
        <v>2</v>
      </c>
      <c r="M590" t="s">
        <v>17586</v>
      </c>
      <c r="N590">
        <v>18655000</v>
      </c>
      <c r="O590" t="s">
        <v>102</v>
      </c>
      <c r="P590" t="s">
        <v>17587</v>
      </c>
      <c r="Q590" t="s">
        <v>127</v>
      </c>
      <c r="R590">
        <v>14</v>
      </c>
      <c r="S590">
        <v>38413798</v>
      </c>
      <c r="T590">
        <v>38421178</v>
      </c>
      <c r="U590" t="s">
        <v>17588</v>
      </c>
      <c r="V590">
        <v>1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66</v>
      </c>
      <c r="AE590" s="2">
        <v>79</v>
      </c>
      <c r="AF590" s="2">
        <v>82</v>
      </c>
      <c r="AG590" s="2">
        <v>86</v>
      </c>
      <c r="AH590" s="2">
        <v>55</v>
      </c>
      <c r="AI590" s="2">
        <v>61</v>
      </c>
      <c r="AJ590" s="2">
        <v>36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28</v>
      </c>
      <c r="BD590" s="2">
        <v>0</v>
      </c>
      <c r="BE590" s="2">
        <v>0</v>
      </c>
      <c r="BF590" s="2">
        <v>0</v>
      </c>
      <c r="BG590" s="2">
        <v>0</v>
      </c>
      <c r="BH590" s="2">
        <v>0</v>
      </c>
      <c r="BI590" s="2">
        <v>0</v>
      </c>
      <c r="BJ590" s="2">
        <v>0</v>
      </c>
      <c r="BK590" s="2">
        <v>0</v>
      </c>
      <c r="BL590" s="2">
        <v>4</v>
      </c>
      <c r="BM590" s="2">
        <v>6</v>
      </c>
      <c r="BN590" s="2">
        <v>5</v>
      </c>
      <c r="BO590" s="2">
        <v>6</v>
      </c>
      <c r="BP590" s="2">
        <v>3</v>
      </c>
      <c r="BQ590" s="2">
        <v>2</v>
      </c>
      <c r="BR590" s="2">
        <v>3</v>
      </c>
      <c r="BS590" s="2">
        <v>0</v>
      </c>
      <c r="BT590" s="2">
        <v>0</v>
      </c>
      <c r="BU590" s="2">
        <v>0</v>
      </c>
      <c r="BV590" s="2">
        <v>0</v>
      </c>
      <c r="BW590" s="2">
        <v>0</v>
      </c>
      <c r="BX590" s="2">
        <v>0</v>
      </c>
      <c r="BY590" s="2">
        <v>0</v>
      </c>
      <c r="BZ590" s="2">
        <v>0</v>
      </c>
      <c r="CA590" s="2">
        <v>0</v>
      </c>
      <c r="CB590" s="2">
        <v>0</v>
      </c>
      <c r="CC590" s="2">
        <v>0</v>
      </c>
      <c r="CD590" s="2">
        <v>0</v>
      </c>
      <c r="CE590" s="2">
        <v>0</v>
      </c>
      <c r="CF590" s="2">
        <v>0</v>
      </c>
      <c r="CG590" s="2">
        <v>0</v>
      </c>
      <c r="CH590" s="2">
        <v>0</v>
      </c>
      <c r="CI590" s="2">
        <v>0</v>
      </c>
      <c r="CJ590" s="2">
        <v>0</v>
      </c>
      <c r="CK590" s="2">
        <v>1</v>
      </c>
      <c r="CL590" s="2">
        <v>0</v>
      </c>
    </row>
    <row r="591" spans="1:90" x14ac:dyDescent="0.25">
      <c r="A591" t="s">
        <v>115</v>
      </c>
      <c r="B591">
        <v>20303</v>
      </c>
      <c r="C591" t="s">
        <v>213</v>
      </c>
      <c r="D591">
        <v>1</v>
      </c>
      <c r="E591">
        <v>8</v>
      </c>
      <c r="F591">
        <v>495311</v>
      </c>
      <c r="G591">
        <v>35495311</v>
      </c>
      <c r="H591" t="s">
        <v>19018</v>
      </c>
      <c r="I591">
        <v>218</v>
      </c>
      <c r="J591" t="s">
        <v>4835</v>
      </c>
      <c r="K591" t="s">
        <v>91</v>
      </c>
      <c r="L591">
        <v>1</v>
      </c>
      <c r="M591" t="s">
        <v>4835</v>
      </c>
      <c r="N591">
        <v>18590000</v>
      </c>
      <c r="O591" t="s">
        <v>92</v>
      </c>
      <c r="P591" t="s">
        <v>19019</v>
      </c>
      <c r="Q591" t="s">
        <v>127</v>
      </c>
      <c r="R591">
        <v>14</v>
      </c>
      <c r="S591">
        <v>38837103</v>
      </c>
      <c r="T591">
        <v>38837114</v>
      </c>
      <c r="U591" t="s">
        <v>19020</v>
      </c>
      <c r="V591">
        <v>1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39</v>
      </c>
      <c r="AE591" s="2">
        <v>36</v>
      </c>
      <c r="AF591" s="2">
        <v>45</v>
      </c>
      <c r="AG591" s="2">
        <v>26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0</v>
      </c>
      <c r="BI591" s="2">
        <v>0</v>
      </c>
      <c r="BJ591" s="2">
        <v>0</v>
      </c>
      <c r="BK591" s="2">
        <v>0</v>
      </c>
      <c r="BL591" s="2">
        <v>2</v>
      </c>
      <c r="BM591" s="2">
        <v>3</v>
      </c>
      <c r="BN591" s="2">
        <v>2</v>
      </c>
      <c r="BO591" s="2">
        <v>1</v>
      </c>
      <c r="BP591" s="2">
        <v>0</v>
      </c>
      <c r="BQ591" s="2">
        <v>0</v>
      </c>
      <c r="BR591" s="2">
        <v>0</v>
      </c>
      <c r="BS591" s="2">
        <v>0</v>
      </c>
      <c r="BT591" s="2">
        <v>0</v>
      </c>
      <c r="BU591" s="2">
        <v>0</v>
      </c>
      <c r="BV591" s="2">
        <v>0</v>
      </c>
      <c r="BW591" s="2">
        <v>0</v>
      </c>
      <c r="BX591" s="2">
        <v>0</v>
      </c>
      <c r="BY591" s="2">
        <v>0</v>
      </c>
      <c r="BZ591" s="2">
        <v>0</v>
      </c>
      <c r="CA591" s="2">
        <v>0</v>
      </c>
      <c r="CB591" s="2">
        <v>0</v>
      </c>
      <c r="CC591" s="2">
        <v>0</v>
      </c>
      <c r="CD591" s="2">
        <v>0</v>
      </c>
      <c r="CE591" s="2">
        <v>0</v>
      </c>
      <c r="CF591" s="2">
        <v>0</v>
      </c>
      <c r="CG591" s="2">
        <v>0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</row>
    <row r="592" spans="1:90" x14ac:dyDescent="0.25">
      <c r="A592" t="s">
        <v>115</v>
      </c>
      <c r="B592">
        <v>20303</v>
      </c>
      <c r="C592" t="s">
        <v>213</v>
      </c>
      <c r="D592">
        <v>1</v>
      </c>
      <c r="E592">
        <v>8</v>
      </c>
      <c r="F592">
        <v>14761</v>
      </c>
      <c r="G592">
        <v>35014761</v>
      </c>
      <c r="H592" t="s">
        <v>9144</v>
      </c>
      <c r="I592">
        <v>507</v>
      </c>
      <c r="J592" t="s">
        <v>6596</v>
      </c>
      <c r="K592" t="s">
        <v>91</v>
      </c>
      <c r="L592">
        <v>1</v>
      </c>
      <c r="M592" t="s">
        <v>6596</v>
      </c>
      <c r="N592">
        <v>18640000</v>
      </c>
      <c r="O592" t="s">
        <v>92</v>
      </c>
      <c r="P592" t="s">
        <v>1456</v>
      </c>
      <c r="Q592">
        <v>100</v>
      </c>
      <c r="R592">
        <v>14</v>
      </c>
      <c r="S592">
        <v>38861113</v>
      </c>
      <c r="T592">
        <v>38867003</v>
      </c>
      <c r="U592" t="s">
        <v>9145</v>
      </c>
      <c r="V592">
        <v>1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118</v>
      </c>
      <c r="AI592" s="2">
        <v>81</v>
      </c>
      <c r="AJ592" s="2">
        <v>71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0</v>
      </c>
      <c r="BI592" s="2">
        <v>0</v>
      </c>
      <c r="BJ592" s="2">
        <v>0</v>
      </c>
      <c r="BK592" s="2">
        <v>0</v>
      </c>
      <c r="BL592" s="2">
        <v>0</v>
      </c>
      <c r="BM592" s="2">
        <v>0</v>
      </c>
      <c r="BN592" s="2">
        <v>0</v>
      </c>
      <c r="BO592" s="2">
        <v>0</v>
      </c>
      <c r="BP592" s="2">
        <v>4</v>
      </c>
      <c r="BQ592" s="2">
        <v>4</v>
      </c>
      <c r="BR592" s="2">
        <v>3</v>
      </c>
      <c r="BS592" s="2">
        <v>0</v>
      </c>
      <c r="BT592" s="2">
        <v>0</v>
      </c>
      <c r="BU592" s="2">
        <v>0</v>
      </c>
      <c r="BV592" s="2">
        <v>0</v>
      </c>
      <c r="BW592" s="2">
        <v>0</v>
      </c>
      <c r="BX592" s="2">
        <v>0</v>
      </c>
      <c r="BY592" s="2">
        <v>0</v>
      </c>
      <c r="BZ592" s="2">
        <v>0</v>
      </c>
      <c r="CA592" s="2">
        <v>0</v>
      </c>
      <c r="CB592" s="2">
        <v>0</v>
      </c>
      <c r="CC592" s="2">
        <v>0</v>
      </c>
      <c r="CD592" s="2">
        <v>0</v>
      </c>
      <c r="CE592" s="2">
        <v>0</v>
      </c>
      <c r="CF592" s="2">
        <v>0</v>
      </c>
      <c r="CG592" s="2">
        <v>0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</row>
    <row r="593" spans="1:90" x14ac:dyDescent="0.25">
      <c r="A593" t="s">
        <v>115</v>
      </c>
      <c r="B593">
        <v>20303</v>
      </c>
      <c r="C593" t="s">
        <v>213</v>
      </c>
      <c r="D593">
        <v>1</v>
      </c>
      <c r="E593">
        <v>8</v>
      </c>
      <c r="F593">
        <v>14904</v>
      </c>
      <c r="G593">
        <v>35014904</v>
      </c>
      <c r="H593" t="s">
        <v>15828</v>
      </c>
      <c r="I593">
        <v>185</v>
      </c>
      <c r="J593" t="s">
        <v>7623</v>
      </c>
      <c r="K593" t="s">
        <v>91</v>
      </c>
      <c r="L593">
        <v>1</v>
      </c>
      <c r="M593" t="s">
        <v>7623</v>
      </c>
      <c r="N593">
        <v>18670000</v>
      </c>
      <c r="O593" t="s">
        <v>92</v>
      </c>
      <c r="P593" t="s">
        <v>15829</v>
      </c>
      <c r="Q593">
        <v>380</v>
      </c>
      <c r="R593">
        <v>14</v>
      </c>
      <c r="S593">
        <v>38461318</v>
      </c>
      <c r="T593">
        <v>38462424</v>
      </c>
      <c r="U593" t="s">
        <v>15830</v>
      </c>
      <c r="V593">
        <v>1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130</v>
      </c>
      <c r="AI593" s="2">
        <v>109</v>
      </c>
      <c r="AJ593" s="2">
        <v>92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96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27</v>
      </c>
      <c r="BD593" s="2">
        <v>0</v>
      </c>
      <c r="BE593" s="2">
        <v>0</v>
      </c>
      <c r="BF593" s="2">
        <v>0</v>
      </c>
      <c r="BG593" s="2">
        <v>0</v>
      </c>
      <c r="BH593" s="2">
        <v>0</v>
      </c>
      <c r="BI593" s="2">
        <v>0</v>
      </c>
      <c r="BJ593" s="2">
        <v>0</v>
      </c>
      <c r="BK593" s="2">
        <v>0</v>
      </c>
      <c r="BL593" s="2">
        <v>0</v>
      </c>
      <c r="BM593" s="2">
        <v>0</v>
      </c>
      <c r="BN593" s="2">
        <v>0</v>
      </c>
      <c r="BO593" s="2">
        <v>0</v>
      </c>
      <c r="BP593" s="2">
        <v>4</v>
      </c>
      <c r="BQ593" s="2">
        <v>5</v>
      </c>
      <c r="BR593" s="2">
        <v>4</v>
      </c>
      <c r="BS593" s="2">
        <v>0</v>
      </c>
      <c r="BT593" s="2">
        <v>0</v>
      </c>
      <c r="BU593" s="2">
        <v>0</v>
      </c>
      <c r="BV593" s="2">
        <v>0</v>
      </c>
      <c r="BW593" s="2">
        <v>0</v>
      </c>
      <c r="BX593" s="2">
        <v>0</v>
      </c>
      <c r="BY593" s="2">
        <v>0</v>
      </c>
      <c r="BZ593" s="2">
        <v>0</v>
      </c>
      <c r="CA593" s="2">
        <v>0</v>
      </c>
      <c r="CB593" s="2">
        <v>0</v>
      </c>
      <c r="CC593" s="2">
        <v>3</v>
      </c>
      <c r="CD593" s="2">
        <v>0</v>
      </c>
      <c r="CE593" s="2">
        <v>0</v>
      </c>
      <c r="CF593" s="2">
        <v>0</v>
      </c>
      <c r="CG593" s="2">
        <v>0</v>
      </c>
      <c r="CH593" s="2">
        <v>0</v>
      </c>
      <c r="CI593" s="2">
        <v>0</v>
      </c>
      <c r="CJ593" s="2">
        <v>0</v>
      </c>
      <c r="CK593" s="2">
        <v>1</v>
      </c>
      <c r="CL593" s="2">
        <v>0</v>
      </c>
    </row>
    <row r="594" spans="1:90" x14ac:dyDescent="0.25">
      <c r="A594" t="s">
        <v>115</v>
      </c>
      <c r="B594">
        <v>20303</v>
      </c>
      <c r="C594" t="s">
        <v>213</v>
      </c>
      <c r="D594">
        <v>1</v>
      </c>
      <c r="E594">
        <v>8</v>
      </c>
      <c r="F594">
        <v>14941</v>
      </c>
      <c r="G594">
        <v>35014941</v>
      </c>
      <c r="H594" t="s">
        <v>8442</v>
      </c>
      <c r="I594">
        <v>224</v>
      </c>
      <c r="J594" t="s">
        <v>213</v>
      </c>
      <c r="K594" t="s">
        <v>1948</v>
      </c>
      <c r="L594">
        <v>1</v>
      </c>
      <c r="M594" t="s">
        <v>213</v>
      </c>
      <c r="N594">
        <v>18602150</v>
      </c>
      <c r="O594" t="s">
        <v>92</v>
      </c>
      <c r="P594" t="s">
        <v>8443</v>
      </c>
      <c r="Q594" t="s">
        <v>127</v>
      </c>
      <c r="R594">
        <v>14</v>
      </c>
      <c r="S594">
        <v>38133031</v>
      </c>
      <c r="T594">
        <v>38824627</v>
      </c>
      <c r="U594" t="s">
        <v>8444</v>
      </c>
      <c r="V594">
        <v>1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37</v>
      </c>
      <c r="AE594" s="2">
        <v>42</v>
      </c>
      <c r="AF594" s="2">
        <v>34</v>
      </c>
      <c r="AG594" s="2">
        <v>48</v>
      </c>
      <c r="AH594" s="2">
        <v>100</v>
      </c>
      <c r="AI594" s="2">
        <v>68</v>
      </c>
      <c r="AJ594" s="2">
        <v>70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38</v>
      </c>
      <c r="BE594" s="2">
        <v>0</v>
      </c>
      <c r="BF594" s="2">
        <v>0</v>
      </c>
      <c r="BG594" s="2">
        <v>0</v>
      </c>
      <c r="BH594" s="2">
        <v>0</v>
      </c>
      <c r="BI594" s="2">
        <v>0</v>
      </c>
      <c r="BJ594" s="2">
        <v>0</v>
      </c>
      <c r="BK594" s="2">
        <v>0</v>
      </c>
      <c r="BL594" s="2">
        <v>3</v>
      </c>
      <c r="BM594" s="2">
        <v>4</v>
      </c>
      <c r="BN594" s="2">
        <v>2</v>
      </c>
      <c r="BO594" s="2">
        <v>4</v>
      </c>
      <c r="BP594" s="2">
        <v>4</v>
      </c>
      <c r="BQ594" s="2">
        <v>3</v>
      </c>
      <c r="BR594" s="2">
        <v>5</v>
      </c>
      <c r="BS594" s="2">
        <v>0</v>
      </c>
      <c r="BT594" s="2">
        <v>0</v>
      </c>
      <c r="BU594" s="2">
        <v>0</v>
      </c>
      <c r="BV594" s="2">
        <v>0</v>
      </c>
      <c r="BW594" s="2">
        <v>0</v>
      </c>
      <c r="BX594" s="2">
        <v>0</v>
      </c>
      <c r="BY594" s="2">
        <v>0</v>
      </c>
      <c r="BZ594" s="2">
        <v>0</v>
      </c>
      <c r="CA594" s="2">
        <v>0</v>
      </c>
      <c r="CB594" s="2">
        <v>0</v>
      </c>
      <c r="CC594" s="2">
        <v>0</v>
      </c>
      <c r="CD594" s="2">
        <v>0</v>
      </c>
      <c r="CE594" s="2">
        <v>0</v>
      </c>
      <c r="CF594" s="2">
        <v>0</v>
      </c>
      <c r="CG594" s="2">
        <v>0</v>
      </c>
      <c r="CH594" s="2">
        <v>0</v>
      </c>
      <c r="CI594" s="2">
        <v>0</v>
      </c>
      <c r="CJ594" s="2">
        <v>0</v>
      </c>
      <c r="CK594" s="2">
        <v>0</v>
      </c>
      <c r="CL594" s="2">
        <v>8</v>
      </c>
    </row>
    <row r="595" spans="1:90" x14ac:dyDescent="0.25">
      <c r="A595" t="s">
        <v>115</v>
      </c>
      <c r="B595">
        <v>20303</v>
      </c>
      <c r="C595" t="s">
        <v>213</v>
      </c>
      <c r="D595">
        <v>1</v>
      </c>
      <c r="E595">
        <v>8</v>
      </c>
      <c r="F595">
        <v>14862</v>
      </c>
      <c r="G595">
        <v>35014862</v>
      </c>
      <c r="H595" t="s">
        <v>9176</v>
      </c>
      <c r="I595">
        <v>224</v>
      </c>
      <c r="J595" t="s">
        <v>213</v>
      </c>
      <c r="K595" t="s">
        <v>9177</v>
      </c>
      <c r="L595">
        <v>3</v>
      </c>
      <c r="M595" t="s">
        <v>9177</v>
      </c>
      <c r="N595">
        <v>18619970</v>
      </c>
      <c r="O595" t="s">
        <v>92</v>
      </c>
      <c r="P595" t="s">
        <v>9178</v>
      </c>
      <c r="Q595" t="s">
        <v>127</v>
      </c>
      <c r="R595">
        <v>14</v>
      </c>
      <c r="S595">
        <v>38148149</v>
      </c>
      <c r="T595">
        <v>38822777</v>
      </c>
      <c r="U595" t="s">
        <v>9179</v>
      </c>
      <c r="V595">
        <v>1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45</v>
      </c>
      <c r="AE595" s="2">
        <v>33</v>
      </c>
      <c r="AF595" s="2">
        <v>48</v>
      </c>
      <c r="AG595" s="2">
        <v>38</v>
      </c>
      <c r="AH595" s="2">
        <v>17</v>
      </c>
      <c r="AI595" s="2">
        <v>47</v>
      </c>
      <c r="AJ595" s="2">
        <v>37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71</v>
      </c>
      <c r="BD595" s="2">
        <v>0</v>
      </c>
      <c r="BE595" s="2">
        <v>0</v>
      </c>
      <c r="BF595" s="2">
        <v>0</v>
      </c>
      <c r="BG595" s="2">
        <v>0</v>
      </c>
      <c r="BH595" s="2">
        <v>0</v>
      </c>
      <c r="BI595" s="2">
        <v>0</v>
      </c>
      <c r="BJ595" s="2">
        <v>0</v>
      </c>
      <c r="BK595" s="2">
        <v>0</v>
      </c>
      <c r="BL595" s="2">
        <v>3</v>
      </c>
      <c r="BM595" s="2">
        <v>2</v>
      </c>
      <c r="BN595" s="2">
        <v>3</v>
      </c>
      <c r="BO595" s="2">
        <v>3</v>
      </c>
      <c r="BP595" s="2">
        <v>2</v>
      </c>
      <c r="BQ595" s="2">
        <v>2</v>
      </c>
      <c r="BR595" s="2">
        <v>2</v>
      </c>
      <c r="BS595" s="2">
        <v>0</v>
      </c>
      <c r="BT595" s="2">
        <v>0</v>
      </c>
      <c r="BU595" s="2">
        <v>0</v>
      </c>
      <c r="BV595" s="2">
        <v>0</v>
      </c>
      <c r="BW595" s="2">
        <v>0</v>
      </c>
      <c r="BX595" s="2">
        <v>0</v>
      </c>
      <c r="BY595" s="2">
        <v>0</v>
      </c>
      <c r="BZ595" s="2">
        <v>0</v>
      </c>
      <c r="CA595" s="2">
        <v>0</v>
      </c>
      <c r="CB595" s="2">
        <v>0</v>
      </c>
      <c r="CC595" s="2">
        <v>0</v>
      </c>
      <c r="CD595" s="2">
        <v>0</v>
      </c>
      <c r="CE595" s="2">
        <v>0</v>
      </c>
      <c r="CF595" s="2">
        <v>0</v>
      </c>
      <c r="CG595" s="2">
        <v>0</v>
      </c>
      <c r="CH595" s="2">
        <v>0</v>
      </c>
      <c r="CI595" s="2">
        <v>0</v>
      </c>
      <c r="CJ595" s="2">
        <v>0</v>
      </c>
      <c r="CK595" s="2">
        <v>5</v>
      </c>
      <c r="CL595" s="2">
        <v>0</v>
      </c>
    </row>
    <row r="596" spans="1:90" x14ac:dyDescent="0.25">
      <c r="A596" t="s">
        <v>115</v>
      </c>
      <c r="B596">
        <v>20303</v>
      </c>
      <c r="C596" t="s">
        <v>213</v>
      </c>
      <c r="D596">
        <v>1</v>
      </c>
      <c r="E596">
        <v>8</v>
      </c>
      <c r="F596">
        <v>16615</v>
      </c>
      <c r="G596">
        <v>35016615</v>
      </c>
      <c r="H596" t="s">
        <v>19257</v>
      </c>
      <c r="I596">
        <v>770</v>
      </c>
      <c r="J596" t="s">
        <v>10438</v>
      </c>
      <c r="K596" t="s">
        <v>91</v>
      </c>
      <c r="L596">
        <v>1</v>
      </c>
      <c r="M596" t="s">
        <v>10438</v>
      </c>
      <c r="N596">
        <v>18265000</v>
      </c>
      <c r="O596" t="s">
        <v>92</v>
      </c>
      <c r="P596" t="s">
        <v>10439</v>
      </c>
      <c r="Q596">
        <v>225</v>
      </c>
      <c r="R596">
        <v>15</v>
      </c>
      <c r="S596">
        <v>32521127</v>
      </c>
      <c r="U596" t="s">
        <v>19258</v>
      </c>
      <c r="V596">
        <v>1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34</v>
      </c>
      <c r="AE596" s="2">
        <v>32</v>
      </c>
      <c r="AF596" s="2">
        <v>43</v>
      </c>
      <c r="AG596" s="2">
        <v>38</v>
      </c>
      <c r="AH596" s="2">
        <v>21</v>
      </c>
      <c r="AI596" s="2">
        <v>24</v>
      </c>
      <c r="AJ596" s="2">
        <v>43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0</v>
      </c>
      <c r="BI596" s="2">
        <v>0</v>
      </c>
      <c r="BJ596" s="2">
        <v>0</v>
      </c>
      <c r="BK596" s="2">
        <v>0</v>
      </c>
      <c r="BL596" s="2">
        <v>2</v>
      </c>
      <c r="BM596" s="2">
        <v>2</v>
      </c>
      <c r="BN596" s="2">
        <v>3</v>
      </c>
      <c r="BO596" s="2">
        <v>3</v>
      </c>
      <c r="BP596" s="2">
        <v>1</v>
      </c>
      <c r="BQ596" s="2">
        <v>1</v>
      </c>
      <c r="BR596" s="2">
        <v>2</v>
      </c>
      <c r="BS596" s="2">
        <v>0</v>
      </c>
      <c r="BT596" s="2">
        <v>0</v>
      </c>
      <c r="BU596" s="2">
        <v>0</v>
      </c>
      <c r="BV596" s="2">
        <v>0</v>
      </c>
      <c r="BW596" s="2">
        <v>0</v>
      </c>
      <c r="BX596" s="2">
        <v>0</v>
      </c>
      <c r="BY596" s="2">
        <v>0</v>
      </c>
      <c r="BZ596" s="2">
        <v>0</v>
      </c>
      <c r="CA596" s="2">
        <v>0</v>
      </c>
      <c r="CB596" s="2">
        <v>0</v>
      </c>
      <c r="CC596" s="2">
        <v>0</v>
      </c>
      <c r="CD596" s="2">
        <v>0</v>
      </c>
      <c r="CE596" s="2">
        <v>0</v>
      </c>
      <c r="CF596" s="2">
        <v>0</v>
      </c>
      <c r="CG596" s="2">
        <v>0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</row>
    <row r="597" spans="1:90" x14ac:dyDescent="0.25">
      <c r="A597" t="s">
        <v>115</v>
      </c>
      <c r="B597">
        <v>20303</v>
      </c>
      <c r="C597" t="s">
        <v>213</v>
      </c>
      <c r="D597">
        <v>1</v>
      </c>
      <c r="E597">
        <v>8</v>
      </c>
      <c r="F597">
        <v>900266</v>
      </c>
      <c r="G597">
        <v>35900266</v>
      </c>
      <c r="H597" t="s">
        <v>13767</v>
      </c>
      <c r="I597">
        <v>224</v>
      </c>
      <c r="J597" t="s">
        <v>213</v>
      </c>
      <c r="K597" t="s">
        <v>215</v>
      </c>
      <c r="L597">
        <v>1</v>
      </c>
      <c r="M597" t="s">
        <v>213</v>
      </c>
      <c r="N597">
        <v>18605131</v>
      </c>
      <c r="P597" t="s">
        <v>13768</v>
      </c>
      <c r="Q597" t="s">
        <v>127</v>
      </c>
      <c r="R597">
        <v>14</v>
      </c>
      <c r="S597">
        <v>38144842</v>
      </c>
      <c r="T597">
        <v>38826363</v>
      </c>
      <c r="U597" t="s">
        <v>12747</v>
      </c>
      <c r="V597">
        <v>1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77</v>
      </c>
      <c r="AE597" s="2">
        <v>94</v>
      </c>
      <c r="AF597" s="2">
        <v>87</v>
      </c>
      <c r="AG597" s="2">
        <v>85</v>
      </c>
      <c r="AH597" s="2">
        <v>97</v>
      </c>
      <c r="AI597" s="2">
        <v>67</v>
      </c>
      <c r="AJ597" s="2">
        <v>42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183</v>
      </c>
      <c r="BD597" s="2">
        <v>0</v>
      </c>
      <c r="BE597" s="2">
        <v>0</v>
      </c>
      <c r="BF597" s="2">
        <v>0</v>
      </c>
      <c r="BG597" s="2">
        <v>0</v>
      </c>
      <c r="BH597" s="2">
        <v>0</v>
      </c>
      <c r="BI597" s="2">
        <v>0</v>
      </c>
      <c r="BJ597" s="2">
        <v>0</v>
      </c>
      <c r="BK597" s="2">
        <v>0</v>
      </c>
      <c r="BL597" s="2">
        <v>4</v>
      </c>
      <c r="BM597" s="2">
        <v>4</v>
      </c>
      <c r="BN597" s="2">
        <v>4</v>
      </c>
      <c r="BO597" s="2">
        <v>4</v>
      </c>
      <c r="BP597" s="2">
        <v>4</v>
      </c>
      <c r="BQ597" s="2">
        <v>2</v>
      </c>
      <c r="BR597" s="2">
        <v>2</v>
      </c>
      <c r="BS597" s="2">
        <v>0</v>
      </c>
      <c r="BT597" s="2">
        <v>0</v>
      </c>
      <c r="BU597" s="2">
        <v>0</v>
      </c>
      <c r="BV597" s="2">
        <v>0</v>
      </c>
      <c r="BW597" s="2">
        <v>0</v>
      </c>
      <c r="BX597" s="2">
        <v>0</v>
      </c>
      <c r="BY597" s="2">
        <v>0</v>
      </c>
      <c r="BZ597" s="2">
        <v>0</v>
      </c>
      <c r="CA597" s="2">
        <v>0</v>
      </c>
      <c r="CB597" s="2">
        <v>0</v>
      </c>
      <c r="CC597" s="2">
        <v>0</v>
      </c>
      <c r="CD597" s="2">
        <v>0</v>
      </c>
      <c r="CE597" s="2">
        <v>0</v>
      </c>
      <c r="CF597" s="2">
        <v>0</v>
      </c>
      <c r="CG597" s="2">
        <v>0</v>
      </c>
      <c r="CH597" s="2">
        <v>0</v>
      </c>
      <c r="CI597" s="2">
        <v>0</v>
      </c>
      <c r="CJ597" s="2">
        <v>0</v>
      </c>
      <c r="CK597" s="2">
        <v>11</v>
      </c>
      <c r="CL597" s="2">
        <v>0</v>
      </c>
    </row>
    <row r="598" spans="1:90" x14ac:dyDescent="0.25">
      <c r="A598" t="s">
        <v>115</v>
      </c>
      <c r="B598">
        <v>20303</v>
      </c>
      <c r="C598" t="s">
        <v>213</v>
      </c>
      <c r="D598">
        <v>1</v>
      </c>
      <c r="E598">
        <v>8</v>
      </c>
      <c r="F598">
        <v>14746</v>
      </c>
      <c r="G598">
        <v>35014746</v>
      </c>
      <c r="H598" t="s">
        <v>2446</v>
      </c>
      <c r="I598">
        <v>172</v>
      </c>
      <c r="J598" t="s">
        <v>2447</v>
      </c>
      <c r="K598" t="s">
        <v>91</v>
      </c>
      <c r="L598">
        <v>1</v>
      </c>
      <c r="M598" t="s">
        <v>2447</v>
      </c>
      <c r="N598">
        <v>18620000</v>
      </c>
      <c r="P598" t="s">
        <v>18666</v>
      </c>
      <c r="Q598">
        <v>15</v>
      </c>
      <c r="R598">
        <v>14</v>
      </c>
      <c r="S598">
        <v>38841166</v>
      </c>
      <c r="T598">
        <v>38841191</v>
      </c>
      <c r="U598" t="s">
        <v>2448</v>
      </c>
      <c r="V598">
        <v>1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72</v>
      </c>
      <c r="AI598" s="2">
        <v>86</v>
      </c>
      <c r="AJ598" s="2">
        <v>72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14</v>
      </c>
      <c r="AS598" s="2">
        <v>0</v>
      </c>
      <c r="AT598" s="2">
        <v>0</v>
      </c>
      <c r="AU598" s="2">
        <v>13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42</v>
      </c>
      <c r="BD598" s="2">
        <v>0</v>
      </c>
      <c r="BE598" s="2">
        <v>0</v>
      </c>
      <c r="BF598" s="2">
        <v>0</v>
      </c>
      <c r="BG598" s="2">
        <v>0</v>
      </c>
      <c r="BH598" s="2">
        <v>0</v>
      </c>
      <c r="BI598" s="2">
        <v>0</v>
      </c>
      <c r="BJ598" s="2">
        <v>0</v>
      </c>
      <c r="BK598" s="2">
        <v>0</v>
      </c>
      <c r="BL598" s="2">
        <v>0</v>
      </c>
      <c r="BM598" s="2">
        <v>0</v>
      </c>
      <c r="BN598" s="2">
        <v>0</v>
      </c>
      <c r="BO598" s="2">
        <v>0</v>
      </c>
      <c r="BP598" s="2">
        <v>4</v>
      </c>
      <c r="BQ598" s="2">
        <v>7</v>
      </c>
      <c r="BR598" s="2">
        <v>4</v>
      </c>
      <c r="BS598" s="2">
        <v>0</v>
      </c>
      <c r="BT598" s="2">
        <v>0</v>
      </c>
      <c r="BU598" s="2">
        <v>0</v>
      </c>
      <c r="BV598" s="2">
        <v>0</v>
      </c>
      <c r="BW598" s="2">
        <v>0</v>
      </c>
      <c r="BX598" s="2">
        <v>0</v>
      </c>
      <c r="BY598" s="2">
        <v>0</v>
      </c>
      <c r="BZ598" s="2">
        <v>2</v>
      </c>
      <c r="CA598" s="2">
        <v>0</v>
      </c>
      <c r="CB598" s="2">
        <v>0</v>
      </c>
      <c r="CC598" s="2">
        <v>1</v>
      </c>
      <c r="CD598" s="2">
        <v>0</v>
      </c>
      <c r="CE598" s="2">
        <v>0</v>
      </c>
      <c r="CF598" s="2">
        <v>0</v>
      </c>
      <c r="CG598" s="2">
        <v>0</v>
      </c>
      <c r="CH598" s="2">
        <v>0</v>
      </c>
      <c r="CI598" s="2">
        <v>0</v>
      </c>
      <c r="CJ598" s="2">
        <v>0</v>
      </c>
      <c r="CK598" s="2">
        <v>3</v>
      </c>
      <c r="CL598" s="2">
        <v>0</v>
      </c>
    </row>
    <row r="599" spans="1:90" x14ac:dyDescent="0.25">
      <c r="A599" t="s">
        <v>115</v>
      </c>
      <c r="B599">
        <v>20303</v>
      </c>
      <c r="C599" t="s">
        <v>213</v>
      </c>
      <c r="D599">
        <v>1</v>
      </c>
      <c r="E599">
        <v>8</v>
      </c>
      <c r="F599">
        <v>14953</v>
      </c>
      <c r="G599">
        <v>35014953</v>
      </c>
      <c r="H599" t="s">
        <v>10479</v>
      </c>
      <c r="I599">
        <v>649</v>
      </c>
      <c r="J599" t="s">
        <v>886</v>
      </c>
      <c r="K599" t="s">
        <v>10480</v>
      </c>
      <c r="L599">
        <v>1</v>
      </c>
      <c r="M599" t="s">
        <v>886</v>
      </c>
      <c r="N599">
        <v>18650000</v>
      </c>
      <c r="O599" t="s">
        <v>92</v>
      </c>
      <c r="P599" t="s">
        <v>10481</v>
      </c>
      <c r="Q599">
        <v>350</v>
      </c>
      <c r="R599">
        <v>14</v>
      </c>
      <c r="S599">
        <v>38421197</v>
      </c>
      <c r="T599">
        <v>38421403</v>
      </c>
      <c r="U599" t="s">
        <v>10482</v>
      </c>
      <c r="V599">
        <v>1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84</v>
      </c>
      <c r="AE599" s="2">
        <v>86</v>
      </c>
      <c r="AF599" s="2">
        <v>86</v>
      </c>
      <c r="AG599" s="2">
        <v>123</v>
      </c>
      <c r="AH599" s="2">
        <v>84</v>
      </c>
      <c r="AI599" s="2">
        <v>56</v>
      </c>
      <c r="AJ599" s="2">
        <v>57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23</v>
      </c>
      <c r="BD599" s="2">
        <v>0</v>
      </c>
      <c r="BE599" s="2">
        <v>0</v>
      </c>
      <c r="BF599" s="2">
        <v>0</v>
      </c>
      <c r="BG599" s="2">
        <v>0</v>
      </c>
      <c r="BH599" s="2">
        <v>0</v>
      </c>
      <c r="BI599" s="2">
        <v>0</v>
      </c>
      <c r="BJ599" s="2">
        <v>0</v>
      </c>
      <c r="BK599" s="2">
        <v>0</v>
      </c>
      <c r="BL599" s="2">
        <v>4</v>
      </c>
      <c r="BM599" s="2">
        <v>5</v>
      </c>
      <c r="BN599" s="2">
        <v>4</v>
      </c>
      <c r="BO599" s="2">
        <v>6</v>
      </c>
      <c r="BP599" s="2">
        <v>3</v>
      </c>
      <c r="BQ599" s="2">
        <v>2</v>
      </c>
      <c r="BR599" s="2">
        <v>3</v>
      </c>
      <c r="BS599" s="2">
        <v>0</v>
      </c>
      <c r="BT599" s="2">
        <v>0</v>
      </c>
      <c r="BU599" s="2">
        <v>0</v>
      </c>
      <c r="BV599" s="2">
        <v>0</v>
      </c>
      <c r="BW599" s="2">
        <v>0</v>
      </c>
      <c r="BX599" s="2">
        <v>0</v>
      </c>
      <c r="BY599" s="2">
        <v>0</v>
      </c>
      <c r="BZ599" s="2">
        <v>0</v>
      </c>
      <c r="CA599" s="2">
        <v>0</v>
      </c>
      <c r="CB599" s="2">
        <v>0</v>
      </c>
      <c r="CC599" s="2">
        <v>0</v>
      </c>
      <c r="CD599" s="2">
        <v>0</v>
      </c>
      <c r="CE599" s="2">
        <v>0</v>
      </c>
      <c r="CF599" s="2">
        <v>0</v>
      </c>
      <c r="CG599" s="2">
        <v>0</v>
      </c>
      <c r="CH599" s="2">
        <v>0</v>
      </c>
      <c r="CI599" s="2">
        <v>0</v>
      </c>
      <c r="CJ599" s="2">
        <v>0</v>
      </c>
      <c r="CK599" s="2">
        <v>1</v>
      </c>
      <c r="CL599" s="2">
        <v>0</v>
      </c>
    </row>
    <row r="600" spans="1:90" x14ac:dyDescent="0.25">
      <c r="A600" t="s">
        <v>115</v>
      </c>
      <c r="B600">
        <v>20403</v>
      </c>
      <c r="C600" t="s">
        <v>225</v>
      </c>
      <c r="D600">
        <v>1</v>
      </c>
      <c r="E600">
        <v>8</v>
      </c>
      <c r="F600">
        <v>17802</v>
      </c>
      <c r="G600">
        <v>35017802</v>
      </c>
      <c r="H600" t="s">
        <v>12631</v>
      </c>
      <c r="I600">
        <v>773</v>
      </c>
      <c r="J600" t="s">
        <v>648</v>
      </c>
      <c r="K600" t="s">
        <v>91</v>
      </c>
      <c r="L600">
        <v>1</v>
      </c>
      <c r="M600" t="s">
        <v>648</v>
      </c>
      <c r="N600">
        <v>12935000</v>
      </c>
      <c r="O600" t="s">
        <v>92</v>
      </c>
      <c r="P600" t="s">
        <v>649</v>
      </c>
      <c r="Q600">
        <v>165</v>
      </c>
      <c r="R600">
        <v>11</v>
      </c>
      <c r="S600">
        <v>45982200</v>
      </c>
      <c r="U600" t="s">
        <v>12632</v>
      </c>
      <c r="V600">
        <v>1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170</v>
      </c>
      <c r="AI600" s="2">
        <v>106</v>
      </c>
      <c r="AJ600" s="2">
        <v>83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0</v>
      </c>
      <c r="BI600" s="2">
        <v>0</v>
      </c>
      <c r="BJ600" s="2">
        <v>0</v>
      </c>
      <c r="BK600" s="2">
        <v>0</v>
      </c>
      <c r="BL600" s="2">
        <v>0</v>
      </c>
      <c r="BM600" s="2">
        <v>0</v>
      </c>
      <c r="BN600" s="2">
        <v>0</v>
      </c>
      <c r="BO600" s="2">
        <v>0</v>
      </c>
      <c r="BP600" s="2">
        <v>8</v>
      </c>
      <c r="BQ600" s="2">
        <v>7</v>
      </c>
      <c r="BR600" s="2">
        <v>5</v>
      </c>
      <c r="BS600" s="2">
        <v>0</v>
      </c>
      <c r="BT600" s="2">
        <v>0</v>
      </c>
      <c r="BU600" s="2">
        <v>0</v>
      </c>
      <c r="BV600" s="2">
        <v>0</v>
      </c>
      <c r="BW600" s="2">
        <v>0</v>
      </c>
      <c r="BX600" s="2">
        <v>0</v>
      </c>
      <c r="BY600" s="2">
        <v>0</v>
      </c>
      <c r="BZ600" s="2">
        <v>0</v>
      </c>
      <c r="CA600" s="2">
        <v>0</v>
      </c>
      <c r="CB600" s="2">
        <v>0</v>
      </c>
      <c r="CC600" s="2">
        <v>0</v>
      </c>
      <c r="CD600" s="2">
        <v>0</v>
      </c>
      <c r="CE600" s="2">
        <v>0</v>
      </c>
      <c r="CF600" s="2">
        <v>0</v>
      </c>
      <c r="CG600" s="2">
        <v>0</v>
      </c>
      <c r="CH600" s="2">
        <v>0</v>
      </c>
      <c r="CI600" s="2">
        <v>0</v>
      </c>
      <c r="CJ600" s="2">
        <v>0</v>
      </c>
      <c r="CK600" s="2">
        <v>0</v>
      </c>
      <c r="CL600" s="2">
        <v>0</v>
      </c>
    </row>
    <row r="601" spans="1:90" x14ac:dyDescent="0.25">
      <c r="A601" t="s">
        <v>115</v>
      </c>
      <c r="B601">
        <v>20403</v>
      </c>
      <c r="C601" t="s">
        <v>225</v>
      </c>
      <c r="D601">
        <v>1</v>
      </c>
      <c r="E601">
        <v>8</v>
      </c>
      <c r="F601">
        <v>17991</v>
      </c>
      <c r="G601">
        <v>35017991</v>
      </c>
      <c r="H601" t="s">
        <v>12277</v>
      </c>
      <c r="I601">
        <v>225</v>
      </c>
      <c r="J601" t="s">
        <v>225</v>
      </c>
      <c r="K601" t="s">
        <v>91</v>
      </c>
      <c r="L601">
        <v>1</v>
      </c>
      <c r="M601" t="s">
        <v>225</v>
      </c>
      <c r="N601">
        <v>12914010</v>
      </c>
      <c r="O601" t="s">
        <v>92</v>
      </c>
      <c r="P601" t="s">
        <v>12278</v>
      </c>
      <c r="Q601">
        <v>381</v>
      </c>
      <c r="R601">
        <v>11</v>
      </c>
      <c r="S601">
        <v>40322232</v>
      </c>
      <c r="T601">
        <v>40330130</v>
      </c>
      <c r="U601" t="s">
        <v>12279</v>
      </c>
      <c r="V601">
        <v>1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102</v>
      </c>
      <c r="AE601" s="2">
        <v>33</v>
      </c>
      <c r="AF601" s="2">
        <v>70</v>
      </c>
      <c r="AG601" s="2">
        <v>64</v>
      </c>
      <c r="AH601" s="2">
        <v>249</v>
      </c>
      <c r="AI601" s="2">
        <v>275</v>
      </c>
      <c r="AJ601" s="2">
        <v>322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92</v>
      </c>
      <c r="BD601" s="2">
        <v>0</v>
      </c>
      <c r="BE601" s="2">
        <v>0</v>
      </c>
      <c r="BF601" s="2">
        <v>0</v>
      </c>
      <c r="BG601" s="2">
        <v>0</v>
      </c>
      <c r="BH601" s="2">
        <v>0</v>
      </c>
      <c r="BI601" s="2">
        <v>0</v>
      </c>
      <c r="BJ601" s="2">
        <v>0</v>
      </c>
      <c r="BK601" s="2">
        <v>0</v>
      </c>
      <c r="BL601" s="2">
        <v>5</v>
      </c>
      <c r="BM601" s="2">
        <v>2</v>
      </c>
      <c r="BN601" s="2">
        <v>4</v>
      </c>
      <c r="BO601" s="2">
        <v>3</v>
      </c>
      <c r="BP601" s="2">
        <v>8</v>
      </c>
      <c r="BQ601" s="2">
        <v>7</v>
      </c>
      <c r="BR601" s="2">
        <v>12</v>
      </c>
      <c r="BS601" s="2">
        <v>0</v>
      </c>
      <c r="BT601" s="2">
        <v>0</v>
      </c>
      <c r="BU601" s="2">
        <v>0</v>
      </c>
      <c r="BV601" s="2">
        <v>0</v>
      </c>
      <c r="BW601" s="2">
        <v>0</v>
      </c>
      <c r="BX601" s="2">
        <v>0</v>
      </c>
      <c r="BY601" s="2">
        <v>0</v>
      </c>
      <c r="BZ601" s="2">
        <v>0</v>
      </c>
      <c r="CA601" s="2">
        <v>0</v>
      </c>
      <c r="CB601" s="2">
        <v>0</v>
      </c>
      <c r="CC601" s="2">
        <v>0</v>
      </c>
      <c r="CD601" s="2">
        <v>0</v>
      </c>
      <c r="CE601" s="2">
        <v>0</v>
      </c>
      <c r="CF601" s="2">
        <v>0</v>
      </c>
      <c r="CG601" s="2">
        <v>0</v>
      </c>
      <c r="CH601" s="2">
        <v>0</v>
      </c>
      <c r="CI601" s="2">
        <v>0</v>
      </c>
      <c r="CJ601" s="2">
        <v>0</v>
      </c>
      <c r="CK601" s="2">
        <v>7</v>
      </c>
      <c r="CL601" s="2">
        <v>0</v>
      </c>
    </row>
    <row r="602" spans="1:90" x14ac:dyDescent="0.25">
      <c r="A602" t="s">
        <v>115</v>
      </c>
      <c r="B602">
        <v>20403</v>
      </c>
      <c r="C602" t="s">
        <v>225</v>
      </c>
      <c r="D602">
        <v>1</v>
      </c>
      <c r="E602">
        <v>8</v>
      </c>
      <c r="F602">
        <v>47077</v>
      </c>
      <c r="G602">
        <v>35047077</v>
      </c>
      <c r="H602" t="s">
        <v>14254</v>
      </c>
      <c r="I602">
        <v>190</v>
      </c>
      <c r="J602" t="s">
        <v>1348</v>
      </c>
      <c r="K602" t="s">
        <v>14255</v>
      </c>
      <c r="L602">
        <v>1</v>
      </c>
      <c r="M602" t="s">
        <v>1348</v>
      </c>
      <c r="N602">
        <v>12942230</v>
      </c>
      <c r="O602" t="s">
        <v>162</v>
      </c>
      <c r="P602" t="s">
        <v>14256</v>
      </c>
      <c r="Q602">
        <v>85</v>
      </c>
      <c r="R602">
        <v>11</v>
      </c>
      <c r="S602">
        <v>44124804</v>
      </c>
      <c r="T602">
        <v>44129426</v>
      </c>
      <c r="U602" t="s">
        <v>14257</v>
      </c>
      <c r="V602">
        <v>1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103</v>
      </c>
      <c r="AE602" s="2">
        <v>137</v>
      </c>
      <c r="AF602" s="2">
        <v>101</v>
      </c>
      <c r="AG602" s="2">
        <v>107</v>
      </c>
      <c r="AH602" s="2">
        <v>38</v>
      </c>
      <c r="AI602" s="2">
        <v>32</v>
      </c>
      <c r="AJ602" s="2">
        <v>93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20</v>
      </c>
      <c r="BD602" s="2">
        <v>28</v>
      </c>
      <c r="BE602" s="2">
        <v>0</v>
      </c>
      <c r="BF602" s="2">
        <v>0</v>
      </c>
      <c r="BG602" s="2">
        <v>0</v>
      </c>
      <c r="BH602" s="2">
        <v>0</v>
      </c>
      <c r="BI602" s="2">
        <v>0</v>
      </c>
      <c r="BJ602" s="2">
        <v>0</v>
      </c>
      <c r="BK602" s="2">
        <v>0</v>
      </c>
      <c r="BL602" s="2">
        <v>5</v>
      </c>
      <c r="BM602" s="2">
        <v>6</v>
      </c>
      <c r="BN602" s="2">
        <v>4</v>
      </c>
      <c r="BO602" s="2">
        <v>6</v>
      </c>
      <c r="BP602" s="2">
        <v>2</v>
      </c>
      <c r="BQ602" s="2">
        <v>2</v>
      </c>
      <c r="BR602" s="2">
        <v>4</v>
      </c>
      <c r="BS602" s="2">
        <v>0</v>
      </c>
      <c r="BT602" s="2">
        <v>0</v>
      </c>
      <c r="BU602" s="2">
        <v>0</v>
      </c>
      <c r="BV602" s="2">
        <v>0</v>
      </c>
      <c r="BW602" s="2">
        <v>0</v>
      </c>
      <c r="BX602" s="2">
        <v>0</v>
      </c>
      <c r="BY602" s="2">
        <v>0</v>
      </c>
      <c r="BZ602" s="2">
        <v>0</v>
      </c>
      <c r="CA602" s="2">
        <v>0</v>
      </c>
      <c r="CB602" s="2">
        <v>0</v>
      </c>
      <c r="CC602" s="2">
        <v>0</v>
      </c>
      <c r="CD602" s="2">
        <v>0</v>
      </c>
      <c r="CE602" s="2">
        <v>0</v>
      </c>
      <c r="CF602" s="2">
        <v>0</v>
      </c>
      <c r="CG602" s="2">
        <v>0</v>
      </c>
      <c r="CH602" s="2">
        <v>0</v>
      </c>
      <c r="CI602" s="2">
        <v>0</v>
      </c>
      <c r="CJ602" s="2">
        <v>0</v>
      </c>
      <c r="CK602" s="2">
        <v>2</v>
      </c>
      <c r="CL602" s="2">
        <v>5</v>
      </c>
    </row>
    <row r="603" spans="1:90" x14ac:dyDescent="0.25">
      <c r="A603" t="s">
        <v>115</v>
      </c>
      <c r="B603">
        <v>20403</v>
      </c>
      <c r="C603" t="s">
        <v>225</v>
      </c>
      <c r="D603">
        <v>1</v>
      </c>
      <c r="E603">
        <v>8</v>
      </c>
      <c r="F603">
        <v>42602</v>
      </c>
      <c r="G603">
        <v>35042602</v>
      </c>
      <c r="H603" t="s">
        <v>14348</v>
      </c>
      <c r="I603">
        <v>534</v>
      </c>
      <c r="J603" t="s">
        <v>712</v>
      </c>
      <c r="K603" t="s">
        <v>713</v>
      </c>
      <c r="L603">
        <v>1</v>
      </c>
      <c r="M603" t="s">
        <v>712</v>
      </c>
      <c r="N603">
        <v>12970000</v>
      </c>
      <c r="O603" t="s">
        <v>92</v>
      </c>
      <c r="P603" t="s">
        <v>14349</v>
      </c>
      <c r="Q603">
        <v>90</v>
      </c>
      <c r="R603">
        <v>11</v>
      </c>
      <c r="S603">
        <v>40364227</v>
      </c>
      <c r="T603">
        <v>40367626</v>
      </c>
      <c r="U603" t="s">
        <v>14350</v>
      </c>
      <c r="V603">
        <v>1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72</v>
      </c>
      <c r="AE603" s="2">
        <v>99</v>
      </c>
      <c r="AF603" s="2">
        <v>76</v>
      </c>
      <c r="AG603" s="2">
        <v>100</v>
      </c>
      <c r="AH603" s="2">
        <v>84</v>
      </c>
      <c r="AI603" s="2">
        <v>81</v>
      </c>
      <c r="AJ603" s="2">
        <v>69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127</v>
      </c>
      <c r="BD603" s="2">
        <v>0</v>
      </c>
      <c r="BE603" s="2">
        <v>0</v>
      </c>
      <c r="BF603" s="2">
        <v>0</v>
      </c>
      <c r="BG603" s="2">
        <v>0</v>
      </c>
      <c r="BH603" s="2">
        <v>0</v>
      </c>
      <c r="BI603" s="2">
        <v>0</v>
      </c>
      <c r="BJ603" s="2">
        <v>0</v>
      </c>
      <c r="BK603" s="2">
        <v>0</v>
      </c>
      <c r="BL603" s="2">
        <v>3</v>
      </c>
      <c r="BM603" s="2">
        <v>5</v>
      </c>
      <c r="BN603" s="2">
        <v>3</v>
      </c>
      <c r="BO603" s="2">
        <v>4</v>
      </c>
      <c r="BP603" s="2">
        <v>3</v>
      </c>
      <c r="BQ603" s="2">
        <v>3</v>
      </c>
      <c r="BR603" s="2">
        <v>2</v>
      </c>
      <c r="BS603" s="2">
        <v>0</v>
      </c>
      <c r="BT603" s="2">
        <v>0</v>
      </c>
      <c r="BU603" s="2">
        <v>0</v>
      </c>
      <c r="BV603" s="2">
        <v>0</v>
      </c>
      <c r="BW603" s="2">
        <v>0</v>
      </c>
      <c r="BX603" s="2">
        <v>0</v>
      </c>
      <c r="BY603" s="2">
        <v>0</v>
      </c>
      <c r="BZ603" s="2">
        <v>0</v>
      </c>
      <c r="CA603" s="2">
        <v>0</v>
      </c>
      <c r="CB603" s="2">
        <v>0</v>
      </c>
      <c r="CC603" s="2">
        <v>0</v>
      </c>
      <c r="CD603" s="2">
        <v>0</v>
      </c>
      <c r="CE603" s="2">
        <v>0</v>
      </c>
      <c r="CF603" s="2">
        <v>0</v>
      </c>
      <c r="CG603" s="2">
        <v>0</v>
      </c>
      <c r="CH603" s="2">
        <v>0</v>
      </c>
      <c r="CI603" s="2">
        <v>0</v>
      </c>
      <c r="CJ603" s="2">
        <v>0</v>
      </c>
      <c r="CK603" s="2">
        <v>7</v>
      </c>
      <c r="CL603" s="2">
        <v>0</v>
      </c>
    </row>
    <row r="604" spans="1:90" x14ac:dyDescent="0.25">
      <c r="A604" t="s">
        <v>115</v>
      </c>
      <c r="B604">
        <v>20403</v>
      </c>
      <c r="C604" t="s">
        <v>225</v>
      </c>
      <c r="D604">
        <v>1</v>
      </c>
      <c r="E604">
        <v>8</v>
      </c>
      <c r="F604">
        <v>564680</v>
      </c>
      <c r="G604">
        <v>35564680</v>
      </c>
      <c r="H604" t="s">
        <v>12475</v>
      </c>
      <c r="I604">
        <v>225</v>
      </c>
      <c r="J604" t="s">
        <v>225</v>
      </c>
      <c r="K604" t="s">
        <v>12476</v>
      </c>
      <c r="L604">
        <v>1</v>
      </c>
      <c r="M604" t="s">
        <v>225</v>
      </c>
      <c r="N604">
        <v>12927130</v>
      </c>
      <c r="O604" t="s">
        <v>102</v>
      </c>
      <c r="P604" t="s">
        <v>19803</v>
      </c>
      <c r="Q604" t="s">
        <v>4942</v>
      </c>
      <c r="R604">
        <v>11</v>
      </c>
      <c r="S604">
        <v>40311805</v>
      </c>
      <c r="U604" t="s">
        <v>12477</v>
      </c>
      <c r="V604">
        <v>1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157</v>
      </c>
      <c r="AE604" s="2">
        <v>120</v>
      </c>
      <c r="AF604" s="2">
        <v>140</v>
      </c>
      <c r="AG604" s="2">
        <v>106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0</v>
      </c>
      <c r="BI604" s="2">
        <v>0</v>
      </c>
      <c r="BJ604" s="2">
        <v>0</v>
      </c>
      <c r="BK604" s="2">
        <v>0</v>
      </c>
      <c r="BL604" s="2">
        <v>10</v>
      </c>
      <c r="BM604" s="2">
        <v>6</v>
      </c>
      <c r="BN604" s="2">
        <v>5</v>
      </c>
      <c r="BO604" s="2">
        <v>3</v>
      </c>
      <c r="BP604" s="2">
        <v>0</v>
      </c>
      <c r="BQ604" s="2">
        <v>0</v>
      </c>
      <c r="BR604" s="2">
        <v>0</v>
      </c>
      <c r="BS604" s="2">
        <v>0</v>
      </c>
      <c r="BT604" s="2">
        <v>0</v>
      </c>
      <c r="BU604" s="2">
        <v>0</v>
      </c>
      <c r="BV604" s="2">
        <v>0</v>
      </c>
      <c r="BW604" s="2">
        <v>0</v>
      </c>
      <c r="BX604" s="2">
        <v>0</v>
      </c>
      <c r="BY604" s="2">
        <v>0</v>
      </c>
      <c r="BZ604" s="2">
        <v>0</v>
      </c>
      <c r="CA604" s="2">
        <v>0</v>
      </c>
      <c r="CB604" s="2">
        <v>0</v>
      </c>
      <c r="CC604" s="2">
        <v>0</v>
      </c>
      <c r="CD604" s="2">
        <v>0</v>
      </c>
      <c r="CE604" s="2">
        <v>0</v>
      </c>
      <c r="CF604" s="2">
        <v>0</v>
      </c>
      <c r="CG604" s="2">
        <v>0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</row>
    <row r="605" spans="1:90" x14ac:dyDescent="0.25">
      <c r="A605" t="s">
        <v>115</v>
      </c>
      <c r="B605">
        <v>20403</v>
      </c>
      <c r="C605" t="s">
        <v>225</v>
      </c>
      <c r="D605">
        <v>1</v>
      </c>
      <c r="E605">
        <v>8</v>
      </c>
      <c r="F605">
        <v>434814</v>
      </c>
      <c r="G605">
        <v>35434814</v>
      </c>
      <c r="H605" t="s">
        <v>14843</v>
      </c>
      <c r="I605">
        <v>225</v>
      </c>
      <c r="J605" t="s">
        <v>225</v>
      </c>
      <c r="K605" t="s">
        <v>5891</v>
      </c>
      <c r="L605">
        <v>1</v>
      </c>
      <c r="M605" t="s">
        <v>225</v>
      </c>
      <c r="N605">
        <v>12902990</v>
      </c>
      <c r="O605" t="s">
        <v>5892</v>
      </c>
      <c r="P605" t="s">
        <v>14844</v>
      </c>
      <c r="Q605" t="s">
        <v>127</v>
      </c>
      <c r="R605">
        <v>11</v>
      </c>
      <c r="S605">
        <v>40356613</v>
      </c>
      <c r="T605">
        <v>40356618</v>
      </c>
      <c r="U605" t="s">
        <v>14845</v>
      </c>
      <c r="V605">
        <v>1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86</v>
      </c>
      <c r="AE605" s="2">
        <v>67</v>
      </c>
      <c r="AF605" s="2">
        <v>73</v>
      </c>
      <c r="AG605" s="2">
        <v>68</v>
      </c>
      <c r="AH605" s="2">
        <v>83</v>
      </c>
      <c r="AI605" s="2">
        <v>81</v>
      </c>
      <c r="AJ605" s="2">
        <v>52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20</v>
      </c>
      <c r="BD605" s="2">
        <v>0</v>
      </c>
      <c r="BE605" s="2">
        <v>0</v>
      </c>
      <c r="BF605" s="2">
        <v>0</v>
      </c>
      <c r="BG605" s="2">
        <v>0</v>
      </c>
      <c r="BH605" s="2">
        <v>0</v>
      </c>
      <c r="BI605" s="2">
        <v>0</v>
      </c>
      <c r="BJ605" s="2">
        <v>0</v>
      </c>
      <c r="BK605" s="2">
        <v>0</v>
      </c>
      <c r="BL605" s="2">
        <v>5</v>
      </c>
      <c r="BM605" s="2">
        <v>3</v>
      </c>
      <c r="BN605" s="2">
        <v>3</v>
      </c>
      <c r="BO605" s="2">
        <v>3</v>
      </c>
      <c r="BP605" s="2">
        <v>3</v>
      </c>
      <c r="BQ605" s="2">
        <v>3</v>
      </c>
      <c r="BR605" s="2">
        <v>2</v>
      </c>
      <c r="BS605" s="2">
        <v>0</v>
      </c>
      <c r="BT605" s="2">
        <v>0</v>
      </c>
      <c r="BU605" s="2">
        <v>0</v>
      </c>
      <c r="BV605" s="2">
        <v>0</v>
      </c>
      <c r="BW605" s="2">
        <v>0</v>
      </c>
      <c r="BX605" s="2">
        <v>0</v>
      </c>
      <c r="BY605" s="2">
        <v>0</v>
      </c>
      <c r="BZ605" s="2">
        <v>0</v>
      </c>
      <c r="CA605" s="2">
        <v>0</v>
      </c>
      <c r="CB605" s="2">
        <v>0</v>
      </c>
      <c r="CC605" s="2">
        <v>0</v>
      </c>
      <c r="CD605" s="2">
        <v>0</v>
      </c>
      <c r="CE605" s="2">
        <v>0</v>
      </c>
      <c r="CF605" s="2">
        <v>0</v>
      </c>
      <c r="CG605" s="2">
        <v>0</v>
      </c>
      <c r="CH605" s="2">
        <v>0</v>
      </c>
      <c r="CI605" s="2">
        <v>0</v>
      </c>
      <c r="CJ605" s="2">
        <v>0</v>
      </c>
      <c r="CK605" s="2">
        <v>2</v>
      </c>
      <c r="CL605" s="2">
        <v>0</v>
      </c>
    </row>
    <row r="606" spans="1:90" x14ac:dyDescent="0.25">
      <c r="A606" t="s">
        <v>115</v>
      </c>
      <c r="B606">
        <v>20403</v>
      </c>
      <c r="C606" t="s">
        <v>225</v>
      </c>
      <c r="D606">
        <v>1</v>
      </c>
      <c r="E606">
        <v>8</v>
      </c>
      <c r="F606">
        <v>903848</v>
      </c>
      <c r="G606">
        <v>35903848</v>
      </c>
      <c r="H606" t="s">
        <v>12378</v>
      </c>
      <c r="I606">
        <v>190</v>
      </c>
      <c r="J606" t="s">
        <v>1348</v>
      </c>
      <c r="K606" t="s">
        <v>3214</v>
      </c>
      <c r="L606">
        <v>1</v>
      </c>
      <c r="M606" t="s">
        <v>1348</v>
      </c>
      <c r="N606">
        <v>12940281</v>
      </c>
      <c r="O606" t="s">
        <v>92</v>
      </c>
      <c r="P606" t="s">
        <v>12379</v>
      </c>
      <c r="Q606">
        <v>1640</v>
      </c>
      <c r="R606">
        <v>11</v>
      </c>
      <c r="S606">
        <v>44114701</v>
      </c>
      <c r="T606">
        <v>44129975</v>
      </c>
      <c r="U606" t="s">
        <v>12380</v>
      </c>
      <c r="V606">
        <v>1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100</v>
      </c>
      <c r="AE606" s="2">
        <v>84</v>
      </c>
      <c r="AF606" s="2">
        <v>126</v>
      </c>
      <c r="AG606" s="2">
        <v>145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204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0</v>
      </c>
      <c r="BI606" s="2">
        <v>0</v>
      </c>
      <c r="BJ606" s="2">
        <v>0</v>
      </c>
      <c r="BK606" s="2">
        <v>0</v>
      </c>
      <c r="BL606" s="2">
        <v>5</v>
      </c>
      <c r="BM606" s="2">
        <v>6</v>
      </c>
      <c r="BN606" s="2">
        <v>7</v>
      </c>
      <c r="BO606" s="2">
        <v>7</v>
      </c>
      <c r="BP606" s="2">
        <v>0</v>
      </c>
      <c r="BQ606" s="2">
        <v>0</v>
      </c>
      <c r="BR606" s="2">
        <v>0</v>
      </c>
      <c r="BS606" s="2">
        <v>0</v>
      </c>
      <c r="BT606" s="2">
        <v>0</v>
      </c>
      <c r="BU606" s="2">
        <v>0</v>
      </c>
      <c r="BV606" s="2">
        <v>0</v>
      </c>
      <c r="BW606" s="2">
        <v>0</v>
      </c>
      <c r="BX606" s="2">
        <v>0</v>
      </c>
      <c r="BY606" s="2">
        <v>0</v>
      </c>
      <c r="BZ606" s="2">
        <v>9</v>
      </c>
      <c r="CA606" s="2">
        <v>0</v>
      </c>
      <c r="CB606" s="2">
        <v>0</v>
      </c>
      <c r="CC606" s="2">
        <v>0</v>
      </c>
      <c r="CD606" s="2">
        <v>0</v>
      </c>
      <c r="CE606" s="2">
        <v>0</v>
      </c>
      <c r="CF606" s="2">
        <v>0</v>
      </c>
      <c r="CG606" s="2">
        <v>0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</row>
    <row r="607" spans="1:90" x14ac:dyDescent="0.25">
      <c r="A607" t="s">
        <v>115</v>
      </c>
      <c r="B607">
        <v>20403</v>
      </c>
      <c r="C607" t="s">
        <v>225</v>
      </c>
      <c r="D607">
        <v>1</v>
      </c>
      <c r="E607">
        <v>8</v>
      </c>
      <c r="F607">
        <v>17760</v>
      </c>
      <c r="G607">
        <v>35017760</v>
      </c>
      <c r="H607" t="s">
        <v>16967</v>
      </c>
      <c r="I607">
        <v>225</v>
      </c>
      <c r="J607" t="s">
        <v>225</v>
      </c>
      <c r="K607" t="s">
        <v>16968</v>
      </c>
      <c r="L607">
        <v>1</v>
      </c>
      <c r="M607" t="s">
        <v>225</v>
      </c>
      <c r="N607">
        <v>12903020</v>
      </c>
      <c r="O607" t="s">
        <v>92</v>
      </c>
      <c r="P607" t="s">
        <v>16969</v>
      </c>
      <c r="Q607">
        <v>65</v>
      </c>
      <c r="R607">
        <v>11</v>
      </c>
      <c r="S607">
        <v>40321991</v>
      </c>
      <c r="T607">
        <v>40333433</v>
      </c>
      <c r="U607" t="s">
        <v>16970</v>
      </c>
      <c r="V607">
        <v>1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48</v>
      </c>
      <c r="AE607" s="2">
        <v>21</v>
      </c>
      <c r="AF607" s="2">
        <v>64</v>
      </c>
      <c r="AG607" s="2">
        <v>30</v>
      </c>
      <c r="AH607" s="2">
        <v>276</v>
      </c>
      <c r="AI607" s="2">
        <v>178</v>
      </c>
      <c r="AJ607" s="2">
        <v>126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354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57</v>
      </c>
      <c r="BD607" s="2">
        <v>21</v>
      </c>
      <c r="BE607" s="2">
        <v>0</v>
      </c>
      <c r="BF607" s="2">
        <v>0</v>
      </c>
      <c r="BG607" s="2">
        <v>0</v>
      </c>
      <c r="BH607" s="2">
        <v>0</v>
      </c>
      <c r="BI607" s="2">
        <v>0</v>
      </c>
      <c r="BJ607" s="2">
        <v>0</v>
      </c>
      <c r="BK607" s="2">
        <v>0</v>
      </c>
      <c r="BL607" s="2">
        <v>3</v>
      </c>
      <c r="BM607" s="2">
        <v>2</v>
      </c>
      <c r="BN607" s="2">
        <v>4</v>
      </c>
      <c r="BO607" s="2">
        <v>2</v>
      </c>
      <c r="BP607" s="2">
        <v>12</v>
      </c>
      <c r="BQ607" s="2">
        <v>6</v>
      </c>
      <c r="BR607" s="2">
        <v>5</v>
      </c>
      <c r="BS607" s="2">
        <v>0</v>
      </c>
      <c r="BT607" s="2">
        <v>0</v>
      </c>
      <c r="BU607" s="2">
        <v>0</v>
      </c>
      <c r="BV607" s="2">
        <v>0</v>
      </c>
      <c r="BW607" s="2">
        <v>0</v>
      </c>
      <c r="BX607" s="2">
        <v>0</v>
      </c>
      <c r="BY607" s="2">
        <v>0</v>
      </c>
      <c r="BZ607" s="2">
        <v>0</v>
      </c>
      <c r="CA607" s="2">
        <v>0</v>
      </c>
      <c r="CB607" s="2">
        <v>0</v>
      </c>
      <c r="CC607" s="2">
        <v>15</v>
      </c>
      <c r="CD607" s="2">
        <v>0</v>
      </c>
      <c r="CE607" s="2">
        <v>0</v>
      </c>
      <c r="CF607" s="2">
        <v>0</v>
      </c>
      <c r="CG607" s="2">
        <v>0</v>
      </c>
      <c r="CH607" s="2">
        <v>0</v>
      </c>
      <c r="CI607" s="2">
        <v>0</v>
      </c>
      <c r="CJ607" s="2">
        <v>0</v>
      </c>
      <c r="CK607" s="2">
        <v>3</v>
      </c>
      <c r="CL607" s="2">
        <v>5</v>
      </c>
    </row>
    <row r="608" spans="1:90" x14ac:dyDescent="0.25">
      <c r="A608" t="s">
        <v>115</v>
      </c>
      <c r="B608">
        <v>20403</v>
      </c>
      <c r="C608" t="s">
        <v>225</v>
      </c>
      <c r="D608">
        <v>2</v>
      </c>
      <c r="E608">
        <v>6</v>
      </c>
      <c r="F608">
        <v>458375</v>
      </c>
      <c r="G608">
        <v>35458375</v>
      </c>
      <c r="H608" t="s">
        <v>12473</v>
      </c>
      <c r="I608">
        <v>225</v>
      </c>
      <c r="J608" t="s">
        <v>225</v>
      </c>
      <c r="K608" t="s">
        <v>1765</v>
      </c>
      <c r="L608">
        <v>1</v>
      </c>
      <c r="M608" t="s">
        <v>225</v>
      </c>
      <c r="N608">
        <v>12914010</v>
      </c>
      <c r="O608" t="s">
        <v>92</v>
      </c>
      <c r="P608" t="s">
        <v>12474</v>
      </c>
      <c r="Q608">
        <v>381</v>
      </c>
      <c r="R608">
        <v>11</v>
      </c>
      <c r="S608">
        <v>40322232</v>
      </c>
      <c r="T608">
        <v>40330130</v>
      </c>
      <c r="U608" t="s">
        <v>19805</v>
      </c>
      <c r="V608">
        <v>1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71</v>
      </c>
      <c r="BD608" s="2">
        <v>0</v>
      </c>
      <c r="BE608" s="2">
        <v>0</v>
      </c>
      <c r="BF608" s="2">
        <v>0</v>
      </c>
      <c r="BG608" s="2">
        <v>0</v>
      </c>
      <c r="BH608" s="2">
        <v>0</v>
      </c>
      <c r="BI608" s="2">
        <v>0</v>
      </c>
      <c r="BJ608" s="2">
        <v>0</v>
      </c>
      <c r="BK608" s="2">
        <v>0</v>
      </c>
      <c r="BL608" s="2">
        <v>0</v>
      </c>
      <c r="BM608" s="2">
        <v>0</v>
      </c>
      <c r="BN608" s="2">
        <v>0</v>
      </c>
      <c r="BO608" s="2">
        <v>0</v>
      </c>
      <c r="BP608" s="2">
        <v>0</v>
      </c>
      <c r="BQ608" s="2">
        <v>0</v>
      </c>
      <c r="BR608" s="2">
        <v>0</v>
      </c>
      <c r="BS608" s="2">
        <v>0</v>
      </c>
      <c r="BT608" s="2">
        <v>0</v>
      </c>
      <c r="BU608" s="2">
        <v>0</v>
      </c>
      <c r="BV608" s="2">
        <v>0</v>
      </c>
      <c r="BW608" s="2">
        <v>0</v>
      </c>
      <c r="BX608" s="2">
        <v>0</v>
      </c>
      <c r="BY608" s="2">
        <v>0</v>
      </c>
      <c r="BZ608" s="2">
        <v>0</v>
      </c>
      <c r="CA608" s="2">
        <v>0</v>
      </c>
      <c r="CB608" s="2">
        <v>0</v>
      </c>
      <c r="CC608" s="2">
        <v>0</v>
      </c>
      <c r="CD608" s="2">
        <v>0</v>
      </c>
      <c r="CE608" s="2">
        <v>0</v>
      </c>
      <c r="CF608" s="2">
        <v>0</v>
      </c>
      <c r="CG608" s="2">
        <v>0</v>
      </c>
      <c r="CH608" s="2">
        <v>0</v>
      </c>
      <c r="CI608" s="2">
        <v>0</v>
      </c>
      <c r="CJ608" s="2">
        <v>0</v>
      </c>
      <c r="CK608" s="2">
        <v>4</v>
      </c>
      <c r="CL608" s="2">
        <v>0</v>
      </c>
    </row>
    <row r="609" spans="1:90" x14ac:dyDescent="0.25">
      <c r="A609" t="s">
        <v>115</v>
      </c>
      <c r="B609">
        <v>20403</v>
      </c>
      <c r="C609" t="s">
        <v>225</v>
      </c>
      <c r="D609">
        <v>2</v>
      </c>
      <c r="E609">
        <v>6</v>
      </c>
      <c r="F609">
        <v>458326</v>
      </c>
      <c r="G609">
        <v>35458326</v>
      </c>
      <c r="H609" t="s">
        <v>4108</v>
      </c>
      <c r="I609">
        <v>190</v>
      </c>
      <c r="J609" t="s">
        <v>1348</v>
      </c>
      <c r="K609" t="s">
        <v>3271</v>
      </c>
      <c r="L609">
        <v>1</v>
      </c>
      <c r="M609" t="s">
        <v>1348</v>
      </c>
      <c r="N609">
        <v>12942480</v>
      </c>
      <c r="O609" t="s">
        <v>92</v>
      </c>
      <c r="P609" t="s">
        <v>4109</v>
      </c>
      <c r="Q609">
        <v>990</v>
      </c>
      <c r="R609">
        <v>11</v>
      </c>
      <c r="S609">
        <v>44123117</v>
      </c>
      <c r="T609">
        <v>44129620</v>
      </c>
      <c r="U609" t="s">
        <v>19804</v>
      </c>
      <c r="V609">
        <v>1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134</v>
      </c>
      <c r="BD609" s="2">
        <v>0</v>
      </c>
      <c r="BE609" s="2">
        <v>0</v>
      </c>
      <c r="BF609" s="2">
        <v>0</v>
      </c>
      <c r="BG609" s="2">
        <v>0</v>
      </c>
      <c r="BH609" s="2">
        <v>0</v>
      </c>
      <c r="BI609" s="2">
        <v>0</v>
      </c>
      <c r="BJ609" s="2">
        <v>0</v>
      </c>
      <c r="BK609" s="2">
        <v>0</v>
      </c>
      <c r="BL609" s="2">
        <v>0</v>
      </c>
      <c r="BM609" s="2">
        <v>0</v>
      </c>
      <c r="BN609" s="2">
        <v>0</v>
      </c>
      <c r="BO609" s="2">
        <v>0</v>
      </c>
      <c r="BP609" s="2">
        <v>0</v>
      </c>
      <c r="BQ609" s="2">
        <v>0</v>
      </c>
      <c r="BR609" s="2">
        <v>0</v>
      </c>
      <c r="BS609" s="2">
        <v>0</v>
      </c>
      <c r="BT609" s="2">
        <v>0</v>
      </c>
      <c r="BU609" s="2">
        <v>0</v>
      </c>
      <c r="BV609" s="2">
        <v>0</v>
      </c>
      <c r="BW609" s="2">
        <v>0</v>
      </c>
      <c r="BX609" s="2">
        <v>0</v>
      </c>
      <c r="BY609" s="2">
        <v>0</v>
      </c>
      <c r="BZ609" s="2">
        <v>0</v>
      </c>
      <c r="CA609" s="2">
        <v>0</v>
      </c>
      <c r="CB609" s="2">
        <v>0</v>
      </c>
      <c r="CC609" s="2">
        <v>0</v>
      </c>
      <c r="CD609" s="2">
        <v>0</v>
      </c>
      <c r="CE609" s="2">
        <v>0</v>
      </c>
      <c r="CF609" s="2">
        <v>0</v>
      </c>
      <c r="CG609" s="2">
        <v>0</v>
      </c>
      <c r="CH609" s="2">
        <v>0</v>
      </c>
      <c r="CI609" s="2">
        <v>0</v>
      </c>
      <c r="CJ609" s="2">
        <v>0</v>
      </c>
      <c r="CK609" s="2">
        <v>9</v>
      </c>
      <c r="CL609" s="2">
        <v>0</v>
      </c>
    </row>
    <row r="610" spans="1:90" x14ac:dyDescent="0.25">
      <c r="A610" t="s">
        <v>115</v>
      </c>
      <c r="B610">
        <v>20403</v>
      </c>
      <c r="C610" t="s">
        <v>225</v>
      </c>
      <c r="D610">
        <v>2</v>
      </c>
      <c r="E610">
        <v>6</v>
      </c>
      <c r="F610">
        <v>458430</v>
      </c>
      <c r="G610">
        <v>35458430</v>
      </c>
      <c r="H610" t="s">
        <v>10394</v>
      </c>
      <c r="I610">
        <v>668</v>
      </c>
      <c r="J610" t="s">
        <v>537</v>
      </c>
      <c r="K610" t="s">
        <v>91</v>
      </c>
      <c r="L610">
        <v>1</v>
      </c>
      <c r="M610" t="s">
        <v>537</v>
      </c>
      <c r="N610">
        <v>13960000</v>
      </c>
      <c r="O610" t="s">
        <v>92</v>
      </c>
      <c r="P610" t="s">
        <v>10395</v>
      </c>
      <c r="Q610">
        <v>424</v>
      </c>
      <c r="R610">
        <v>19</v>
      </c>
      <c r="S610">
        <v>38954857</v>
      </c>
      <c r="T610">
        <v>38955477</v>
      </c>
      <c r="U610" t="s">
        <v>19806</v>
      </c>
      <c r="V610">
        <v>1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49</v>
      </c>
      <c r="BD610" s="2">
        <v>0</v>
      </c>
      <c r="BE610" s="2">
        <v>0</v>
      </c>
      <c r="BF610" s="2">
        <v>0</v>
      </c>
      <c r="BG610" s="2">
        <v>0</v>
      </c>
      <c r="BH610" s="2">
        <v>0</v>
      </c>
      <c r="BI610" s="2">
        <v>0</v>
      </c>
      <c r="BJ610" s="2">
        <v>0</v>
      </c>
      <c r="BK610" s="2">
        <v>0</v>
      </c>
      <c r="BL610" s="2">
        <v>0</v>
      </c>
      <c r="BM610" s="2">
        <v>0</v>
      </c>
      <c r="BN610" s="2">
        <v>0</v>
      </c>
      <c r="BO610" s="2">
        <v>0</v>
      </c>
      <c r="BP610" s="2">
        <v>0</v>
      </c>
      <c r="BQ610" s="2">
        <v>0</v>
      </c>
      <c r="BR610" s="2">
        <v>0</v>
      </c>
      <c r="BS610" s="2">
        <v>0</v>
      </c>
      <c r="BT610" s="2">
        <v>0</v>
      </c>
      <c r="BU610" s="2">
        <v>0</v>
      </c>
      <c r="BV610" s="2">
        <v>0</v>
      </c>
      <c r="BW610" s="2">
        <v>0</v>
      </c>
      <c r="BX610" s="2">
        <v>0</v>
      </c>
      <c r="BY610" s="2">
        <v>0</v>
      </c>
      <c r="BZ610" s="2">
        <v>0</v>
      </c>
      <c r="CA610" s="2">
        <v>0</v>
      </c>
      <c r="CB610" s="2">
        <v>0</v>
      </c>
      <c r="CC610" s="2">
        <v>0</v>
      </c>
      <c r="CD610" s="2">
        <v>0</v>
      </c>
      <c r="CE610" s="2">
        <v>0</v>
      </c>
      <c r="CF610" s="2">
        <v>0</v>
      </c>
      <c r="CG610" s="2">
        <v>0</v>
      </c>
      <c r="CH610" s="2">
        <v>0</v>
      </c>
      <c r="CI610" s="2">
        <v>0</v>
      </c>
      <c r="CJ610" s="2">
        <v>0</v>
      </c>
      <c r="CK610" s="2">
        <v>3</v>
      </c>
      <c r="CL610" s="2">
        <v>0</v>
      </c>
    </row>
    <row r="611" spans="1:90" x14ac:dyDescent="0.25">
      <c r="A611" t="s">
        <v>115</v>
      </c>
      <c r="B611">
        <v>20403</v>
      </c>
      <c r="C611" t="s">
        <v>225</v>
      </c>
      <c r="D611">
        <v>2</v>
      </c>
      <c r="E611">
        <v>34</v>
      </c>
      <c r="F611">
        <v>343195</v>
      </c>
      <c r="G611">
        <v>35343195</v>
      </c>
      <c r="H611" t="s">
        <v>9554</v>
      </c>
      <c r="I611">
        <v>225</v>
      </c>
      <c r="J611" t="s">
        <v>225</v>
      </c>
      <c r="K611" t="s">
        <v>1427</v>
      </c>
      <c r="L611">
        <v>1</v>
      </c>
      <c r="M611" t="s">
        <v>225</v>
      </c>
      <c r="N611">
        <v>12906330</v>
      </c>
      <c r="O611" t="s">
        <v>92</v>
      </c>
      <c r="P611" t="s">
        <v>9555</v>
      </c>
      <c r="Q611">
        <v>1662</v>
      </c>
      <c r="R611">
        <v>11</v>
      </c>
      <c r="S611">
        <v>24547119</v>
      </c>
      <c r="T611">
        <v>24547120</v>
      </c>
      <c r="U611" t="s">
        <v>9556</v>
      </c>
      <c r="V611">
        <v>2</v>
      </c>
      <c r="W611" s="2">
        <v>0</v>
      </c>
      <c r="X611" s="2">
        <v>0</v>
      </c>
      <c r="Y611" s="2">
        <v>0</v>
      </c>
      <c r="Z611" s="2">
        <v>0</v>
      </c>
      <c r="AA611" s="2">
        <v>1</v>
      </c>
      <c r="AB611" s="2">
        <v>0</v>
      </c>
      <c r="AC611" s="2">
        <v>1</v>
      </c>
      <c r="AD611" s="2">
        <v>3</v>
      </c>
      <c r="AE611" s="2">
        <v>3</v>
      </c>
      <c r="AF611" s="2">
        <v>3</v>
      </c>
      <c r="AG611" s="2">
        <v>9</v>
      </c>
      <c r="AH611" s="2">
        <v>0</v>
      </c>
      <c r="AI611" s="2">
        <v>0</v>
      </c>
      <c r="AJ611" s="2">
        <v>0</v>
      </c>
      <c r="AK611" s="2">
        <v>0</v>
      </c>
      <c r="AL611" s="2">
        <v>15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0</v>
      </c>
      <c r="BI611" s="2">
        <v>1</v>
      </c>
      <c r="BJ611" s="2">
        <v>0</v>
      </c>
      <c r="BK611" s="2">
        <v>1</v>
      </c>
      <c r="BL611" s="2">
        <v>2</v>
      </c>
      <c r="BM611" s="2">
        <v>2</v>
      </c>
      <c r="BN611" s="2">
        <v>2</v>
      </c>
      <c r="BO611" s="2">
        <v>2</v>
      </c>
      <c r="BP611" s="2">
        <v>0</v>
      </c>
      <c r="BQ611" s="2">
        <v>0</v>
      </c>
      <c r="BR611" s="2">
        <v>0</v>
      </c>
      <c r="BS611" s="2">
        <v>0</v>
      </c>
      <c r="BT611" s="2">
        <v>1</v>
      </c>
      <c r="BU611" s="2">
        <v>0</v>
      </c>
      <c r="BV611" s="2">
        <v>0</v>
      </c>
      <c r="BW611" s="2">
        <v>0</v>
      </c>
      <c r="BX611" s="2">
        <v>0</v>
      </c>
      <c r="BY611" s="2">
        <v>0</v>
      </c>
      <c r="BZ611" s="2">
        <v>0</v>
      </c>
      <c r="CA611" s="2">
        <v>0</v>
      </c>
      <c r="CB611" s="2">
        <v>0</v>
      </c>
      <c r="CC611" s="2">
        <v>0</v>
      </c>
      <c r="CD611" s="2">
        <v>0</v>
      </c>
      <c r="CE611" s="2">
        <v>0</v>
      </c>
      <c r="CF611" s="2">
        <v>0</v>
      </c>
      <c r="CG611" s="2">
        <v>0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</row>
    <row r="612" spans="1:90" x14ac:dyDescent="0.25">
      <c r="A612" t="s">
        <v>115</v>
      </c>
      <c r="B612">
        <v>20403</v>
      </c>
      <c r="C612" t="s">
        <v>225</v>
      </c>
      <c r="D612">
        <v>2</v>
      </c>
      <c r="E612">
        <v>34</v>
      </c>
      <c r="F612">
        <v>297665</v>
      </c>
      <c r="G612">
        <v>35297665</v>
      </c>
      <c r="H612" t="s">
        <v>12900</v>
      </c>
      <c r="I612">
        <v>190</v>
      </c>
      <c r="J612" t="s">
        <v>1348</v>
      </c>
      <c r="K612" t="s">
        <v>12901</v>
      </c>
      <c r="L612">
        <v>1</v>
      </c>
      <c r="M612" t="s">
        <v>1348</v>
      </c>
      <c r="N612">
        <v>12954622</v>
      </c>
      <c r="O612" t="s">
        <v>92</v>
      </c>
      <c r="P612" t="s">
        <v>12902</v>
      </c>
      <c r="Q612">
        <v>230</v>
      </c>
      <c r="R612">
        <v>11</v>
      </c>
      <c r="S612">
        <v>21190000</v>
      </c>
      <c r="T612">
        <v>21190009</v>
      </c>
      <c r="U612" t="s">
        <v>12903</v>
      </c>
      <c r="V612">
        <v>2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2</v>
      </c>
      <c r="AE612" s="2">
        <v>8</v>
      </c>
      <c r="AF612" s="2">
        <v>9</v>
      </c>
      <c r="AG612" s="2">
        <v>12</v>
      </c>
      <c r="AH612" s="2">
        <v>0</v>
      </c>
      <c r="AI612" s="2">
        <v>0</v>
      </c>
      <c r="AJ612" s="2">
        <v>0</v>
      </c>
      <c r="AK612" s="2">
        <v>0</v>
      </c>
      <c r="AL612" s="2">
        <v>16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0</v>
      </c>
      <c r="BI612" s="2">
        <v>0</v>
      </c>
      <c r="BJ612" s="2">
        <v>0</v>
      </c>
      <c r="BK612" s="2">
        <v>0</v>
      </c>
      <c r="BL612" s="2">
        <v>1</v>
      </c>
      <c r="BM612" s="2">
        <v>2</v>
      </c>
      <c r="BN612" s="2">
        <v>1</v>
      </c>
      <c r="BO612" s="2">
        <v>2</v>
      </c>
      <c r="BP612" s="2">
        <v>0</v>
      </c>
      <c r="BQ612" s="2">
        <v>0</v>
      </c>
      <c r="BR612" s="2">
        <v>0</v>
      </c>
      <c r="BS612" s="2">
        <v>0</v>
      </c>
      <c r="BT612" s="2">
        <v>2</v>
      </c>
      <c r="BU612" s="2">
        <v>0</v>
      </c>
      <c r="BV612" s="2">
        <v>0</v>
      </c>
      <c r="BW612" s="2">
        <v>0</v>
      </c>
      <c r="BX612" s="2">
        <v>0</v>
      </c>
      <c r="BY612" s="2">
        <v>0</v>
      </c>
      <c r="BZ612" s="2">
        <v>0</v>
      </c>
      <c r="CA612" s="2">
        <v>0</v>
      </c>
      <c r="CB612" s="2">
        <v>0</v>
      </c>
      <c r="CC612" s="2">
        <v>0</v>
      </c>
      <c r="CD612" s="2">
        <v>0</v>
      </c>
      <c r="CE612" s="2">
        <v>0</v>
      </c>
      <c r="CF612" s="2">
        <v>0</v>
      </c>
      <c r="CG612" s="2">
        <v>0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</row>
    <row r="613" spans="1:90" x14ac:dyDescent="0.25">
      <c r="A613" t="s">
        <v>115</v>
      </c>
      <c r="B613">
        <v>20403</v>
      </c>
      <c r="C613" t="s">
        <v>225</v>
      </c>
      <c r="D613">
        <v>2</v>
      </c>
      <c r="E613">
        <v>15</v>
      </c>
      <c r="F613">
        <v>454761</v>
      </c>
      <c r="G613">
        <v>35454761</v>
      </c>
      <c r="H613" t="s">
        <v>8964</v>
      </c>
      <c r="I613">
        <v>225</v>
      </c>
      <c r="J613" t="s">
        <v>225</v>
      </c>
      <c r="K613" t="s">
        <v>4361</v>
      </c>
      <c r="L613">
        <v>1</v>
      </c>
      <c r="M613" t="s">
        <v>225</v>
      </c>
      <c r="N613">
        <v>12912100</v>
      </c>
      <c r="O613" t="s">
        <v>92</v>
      </c>
      <c r="P613" t="s">
        <v>8965</v>
      </c>
      <c r="Q613">
        <v>330</v>
      </c>
      <c r="R613">
        <v>11</v>
      </c>
      <c r="S613">
        <v>40320105</v>
      </c>
      <c r="T613">
        <v>40342471</v>
      </c>
      <c r="U613" t="s">
        <v>8966</v>
      </c>
      <c r="V613">
        <v>1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13</v>
      </c>
      <c r="AP613" s="2">
        <v>0</v>
      </c>
      <c r="AQ613" s="2">
        <v>0</v>
      </c>
      <c r="AR613" s="2">
        <v>46</v>
      </c>
      <c r="AS613" s="2">
        <v>0</v>
      </c>
      <c r="AT613" s="2">
        <v>0</v>
      </c>
      <c r="AU613" s="2">
        <v>53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0</v>
      </c>
      <c r="BI613" s="2">
        <v>0</v>
      </c>
      <c r="BJ613" s="2">
        <v>0</v>
      </c>
      <c r="BK613" s="2">
        <v>0</v>
      </c>
      <c r="BL613" s="2">
        <v>0</v>
      </c>
      <c r="BM613" s="2">
        <v>0</v>
      </c>
      <c r="BN613" s="2">
        <v>0</v>
      </c>
      <c r="BO613" s="2">
        <v>0</v>
      </c>
      <c r="BP613" s="2">
        <v>0</v>
      </c>
      <c r="BQ613" s="2">
        <v>0</v>
      </c>
      <c r="BR613" s="2">
        <v>0</v>
      </c>
      <c r="BS613" s="2">
        <v>0</v>
      </c>
      <c r="BT613" s="2">
        <v>0</v>
      </c>
      <c r="BU613" s="2">
        <v>0</v>
      </c>
      <c r="BV613" s="2">
        <v>0</v>
      </c>
      <c r="BW613" s="2">
        <v>1</v>
      </c>
      <c r="BX613" s="2">
        <v>0</v>
      </c>
      <c r="BY613" s="2">
        <v>0</v>
      </c>
      <c r="BZ613" s="2">
        <v>2</v>
      </c>
      <c r="CA613" s="2">
        <v>0</v>
      </c>
      <c r="CB613" s="2">
        <v>0</v>
      </c>
      <c r="CC613" s="2">
        <v>4</v>
      </c>
      <c r="CD613" s="2">
        <v>0</v>
      </c>
      <c r="CE613" s="2">
        <v>0</v>
      </c>
      <c r="CF613" s="2">
        <v>0</v>
      </c>
      <c r="CG613" s="2">
        <v>0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</row>
    <row r="614" spans="1:90" x14ac:dyDescent="0.25">
      <c r="A614" t="s">
        <v>115</v>
      </c>
      <c r="B614">
        <v>20403</v>
      </c>
      <c r="C614" t="s">
        <v>225</v>
      </c>
      <c r="D614">
        <v>2</v>
      </c>
      <c r="E614">
        <v>15</v>
      </c>
      <c r="F614">
        <v>454312</v>
      </c>
      <c r="G614">
        <v>35454312</v>
      </c>
      <c r="H614" t="s">
        <v>17612</v>
      </c>
      <c r="I614">
        <v>190</v>
      </c>
      <c r="J614" t="s">
        <v>1348</v>
      </c>
      <c r="K614" t="s">
        <v>2366</v>
      </c>
      <c r="L614">
        <v>1</v>
      </c>
      <c r="M614" t="s">
        <v>1348</v>
      </c>
      <c r="N614">
        <v>12940210</v>
      </c>
      <c r="O614" t="s">
        <v>92</v>
      </c>
      <c r="P614" t="s">
        <v>566</v>
      </c>
      <c r="Q614">
        <v>680</v>
      </c>
      <c r="R614">
        <v>11</v>
      </c>
      <c r="S614">
        <v>44118859</v>
      </c>
      <c r="T614">
        <v>44136582</v>
      </c>
      <c r="U614" t="s">
        <v>17613</v>
      </c>
      <c r="V614">
        <v>1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2</v>
      </c>
      <c r="AP614" s="2">
        <v>0</v>
      </c>
      <c r="AQ614" s="2">
        <v>0</v>
      </c>
      <c r="AR614" s="2">
        <v>20</v>
      </c>
      <c r="AS614" s="2">
        <v>0</v>
      </c>
      <c r="AT614" s="2">
        <v>0</v>
      </c>
      <c r="AU614" s="2">
        <v>26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0</v>
      </c>
      <c r="BI614" s="2">
        <v>0</v>
      </c>
      <c r="BJ614" s="2">
        <v>0</v>
      </c>
      <c r="BK614" s="2">
        <v>0</v>
      </c>
      <c r="BL614" s="2">
        <v>0</v>
      </c>
      <c r="BM614" s="2">
        <v>0</v>
      </c>
      <c r="BN614" s="2">
        <v>0</v>
      </c>
      <c r="BO614" s="2">
        <v>0</v>
      </c>
      <c r="BP614" s="2">
        <v>0</v>
      </c>
      <c r="BQ614" s="2">
        <v>0</v>
      </c>
      <c r="BR614" s="2">
        <v>0</v>
      </c>
      <c r="BS614" s="2">
        <v>0</v>
      </c>
      <c r="BT614" s="2">
        <v>0</v>
      </c>
      <c r="BU614" s="2">
        <v>0</v>
      </c>
      <c r="BV614" s="2">
        <v>0</v>
      </c>
      <c r="BW614" s="2">
        <v>1</v>
      </c>
      <c r="BX614" s="2">
        <v>0</v>
      </c>
      <c r="BY614" s="2">
        <v>0</v>
      </c>
      <c r="BZ614" s="2">
        <v>1</v>
      </c>
      <c r="CA614" s="2">
        <v>0</v>
      </c>
      <c r="CB614" s="2">
        <v>0</v>
      </c>
      <c r="CC614" s="2">
        <v>3</v>
      </c>
      <c r="CD614" s="2">
        <v>0</v>
      </c>
      <c r="CE614" s="2">
        <v>0</v>
      </c>
      <c r="CF614" s="2">
        <v>0</v>
      </c>
      <c r="CG614" s="2">
        <v>0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</row>
    <row r="615" spans="1:90" x14ac:dyDescent="0.25">
      <c r="A615" t="s">
        <v>115</v>
      </c>
      <c r="B615">
        <v>20403</v>
      </c>
      <c r="C615" t="s">
        <v>225</v>
      </c>
      <c r="D615">
        <v>1</v>
      </c>
      <c r="E615">
        <v>8</v>
      </c>
      <c r="F615">
        <v>17954</v>
      </c>
      <c r="G615">
        <v>35017954</v>
      </c>
      <c r="H615" t="s">
        <v>13587</v>
      </c>
      <c r="I615">
        <v>190</v>
      </c>
      <c r="J615" t="s">
        <v>1348</v>
      </c>
      <c r="K615" t="s">
        <v>1135</v>
      </c>
      <c r="L615">
        <v>1</v>
      </c>
      <c r="M615" t="s">
        <v>1348</v>
      </c>
      <c r="N615">
        <v>12949291</v>
      </c>
      <c r="O615" t="s">
        <v>92</v>
      </c>
      <c r="P615" t="s">
        <v>13588</v>
      </c>
      <c r="Q615" t="s">
        <v>127</v>
      </c>
      <c r="R615">
        <v>11</v>
      </c>
      <c r="S615">
        <v>44151460</v>
      </c>
      <c r="T615">
        <v>44152777</v>
      </c>
      <c r="U615" t="s">
        <v>13589</v>
      </c>
      <c r="V615">
        <v>2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73</v>
      </c>
      <c r="AE615" s="2">
        <v>69</v>
      </c>
      <c r="AF615" s="2">
        <v>106</v>
      </c>
      <c r="AG615" s="2">
        <v>120</v>
      </c>
      <c r="AH615" s="2">
        <v>103</v>
      </c>
      <c r="AI615" s="2">
        <v>72</v>
      </c>
      <c r="AJ615" s="2">
        <v>49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39</v>
      </c>
      <c r="BD615" s="2">
        <v>0</v>
      </c>
      <c r="BE615" s="2">
        <v>0</v>
      </c>
      <c r="BF615" s="2">
        <v>0</v>
      </c>
      <c r="BG615" s="2">
        <v>0</v>
      </c>
      <c r="BH615" s="2">
        <v>0</v>
      </c>
      <c r="BI615" s="2">
        <v>0</v>
      </c>
      <c r="BJ615" s="2">
        <v>0</v>
      </c>
      <c r="BK615" s="2">
        <v>0</v>
      </c>
      <c r="BL615" s="2">
        <v>4</v>
      </c>
      <c r="BM615" s="2">
        <v>3</v>
      </c>
      <c r="BN615" s="2">
        <v>6</v>
      </c>
      <c r="BO615" s="2">
        <v>7</v>
      </c>
      <c r="BP615" s="2">
        <v>4</v>
      </c>
      <c r="BQ615" s="2">
        <v>3</v>
      </c>
      <c r="BR615" s="2">
        <v>2</v>
      </c>
      <c r="BS615" s="2">
        <v>0</v>
      </c>
      <c r="BT615" s="2">
        <v>0</v>
      </c>
      <c r="BU615" s="2">
        <v>0</v>
      </c>
      <c r="BV615" s="2">
        <v>0</v>
      </c>
      <c r="BW615" s="2">
        <v>0</v>
      </c>
      <c r="BX615" s="2">
        <v>0</v>
      </c>
      <c r="BY615" s="2">
        <v>0</v>
      </c>
      <c r="BZ615" s="2">
        <v>0</v>
      </c>
      <c r="CA615" s="2">
        <v>0</v>
      </c>
      <c r="CB615" s="2">
        <v>0</v>
      </c>
      <c r="CC615" s="2">
        <v>0</v>
      </c>
      <c r="CD615" s="2">
        <v>0</v>
      </c>
      <c r="CE615" s="2">
        <v>0</v>
      </c>
      <c r="CF615" s="2">
        <v>0</v>
      </c>
      <c r="CG615" s="2">
        <v>0</v>
      </c>
      <c r="CH615" s="2">
        <v>0</v>
      </c>
      <c r="CI615" s="2">
        <v>0</v>
      </c>
      <c r="CJ615" s="2">
        <v>0</v>
      </c>
      <c r="CK615" s="2">
        <v>4</v>
      </c>
      <c r="CL615" s="2">
        <v>0</v>
      </c>
    </row>
    <row r="616" spans="1:90" x14ac:dyDescent="0.25">
      <c r="A616" t="s">
        <v>115</v>
      </c>
      <c r="B616">
        <v>20403</v>
      </c>
      <c r="C616" t="s">
        <v>225</v>
      </c>
      <c r="D616">
        <v>1</v>
      </c>
      <c r="E616">
        <v>8</v>
      </c>
      <c r="F616">
        <v>912897</v>
      </c>
      <c r="G616">
        <v>35912897</v>
      </c>
      <c r="H616" t="s">
        <v>19049</v>
      </c>
      <c r="I616">
        <v>472</v>
      </c>
      <c r="J616" t="s">
        <v>670</v>
      </c>
      <c r="K616" t="s">
        <v>13115</v>
      </c>
      <c r="L616">
        <v>1</v>
      </c>
      <c r="M616" t="s">
        <v>670</v>
      </c>
      <c r="N616">
        <v>12960000</v>
      </c>
      <c r="O616" t="s">
        <v>92</v>
      </c>
      <c r="P616" t="s">
        <v>10329</v>
      </c>
      <c r="Q616" t="s">
        <v>16585</v>
      </c>
      <c r="R616">
        <v>11</v>
      </c>
      <c r="S616">
        <v>48950116</v>
      </c>
      <c r="T616">
        <v>48950206</v>
      </c>
      <c r="U616" t="s">
        <v>19050</v>
      </c>
      <c r="V616">
        <v>2</v>
      </c>
      <c r="W616" s="2">
        <v>0</v>
      </c>
      <c r="X616" s="2">
        <v>0</v>
      </c>
      <c r="Y616" s="2">
        <v>0</v>
      </c>
      <c r="Z616" s="2">
        <v>29</v>
      </c>
      <c r="AA616" s="2">
        <v>38</v>
      </c>
      <c r="AB616" s="2">
        <v>35</v>
      </c>
      <c r="AC616" s="2">
        <v>44</v>
      </c>
      <c r="AD616" s="2">
        <v>44</v>
      </c>
      <c r="AE616" s="2">
        <v>50</v>
      </c>
      <c r="AF616" s="2">
        <v>26</v>
      </c>
      <c r="AG616" s="2">
        <v>42</v>
      </c>
      <c r="AH616" s="2">
        <v>39</v>
      </c>
      <c r="AI616" s="2">
        <v>33</v>
      </c>
      <c r="AJ616" s="2">
        <v>28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80</v>
      </c>
      <c r="BD616" s="2">
        <v>0</v>
      </c>
      <c r="BE616" s="2">
        <v>0</v>
      </c>
      <c r="BF616" s="2">
        <v>0</v>
      </c>
      <c r="BG616" s="2">
        <v>0</v>
      </c>
      <c r="BH616" s="2">
        <v>2</v>
      </c>
      <c r="BI616" s="2">
        <v>3</v>
      </c>
      <c r="BJ616" s="2">
        <v>2</v>
      </c>
      <c r="BK616" s="2">
        <v>2</v>
      </c>
      <c r="BL616" s="2">
        <v>2</v>
      </c>
      <c r="BM616" s="2">
        <v>2</v>
      </c>
      <c r="BN616" s="2">
        <v>1</v>
      </c>
      <c r="BO616" s="2">
        <v>4</v>
      </c>
      <c r="BP616" s="2">
        <v>1</v>
      </c>
      <c r="BQ616" s="2">
        <v>1</v>
      </c>
      <c r="BR616" s="2">
        <v>1</v>
      </c>
      <c r="BS616" s="2">
        <v>0</v>
      </c>
      <c r="BT616" s="2">
        <v>0</v>
      </c>
      <c r="BU616" s="2">
        <v>0</v>
      </c>
      <c r="BV616" s="2">
        <v>0</v>
      </c>
      <c r="BW616" s="2">
        <v>0</v>
      </c>
      <c r="BX616" s="2">
        <v>0</v>
      </c>
      <c r="BY616" s="2">
        <v>0</v>
      </c>
      <c r="BZ616" s="2">
        <v>0</v>
      </c>
      <c r="CA616" s="2">
        <v>0</v>
      </c>
      <c r="CB616" s="2">
        <v>0</v>
      </c>
      <c r="CC616" s="2">
        <v>0</v>
      </c>
      <c r="CD616" s="2">
        <v>0</v>
      </c>
      <c r="CE616" s="2">
        <v>0</v>
      </c>
      <c r="CF616" s="2">
        <v>0</v>
      </c>
      <c r="CG616" s="2">
        <v>0</v>
      </c>
      <c r="CH616" s="2">
        <v>0</v>
      </c>
      <c r="CI616" s="2">
        <v>0</v>
      </c>
      <c r="CJ616" s="2">
        <v>0</v>
      </c>
      <c r="CK616" s="2">
        <v>5</v>
      </c>
      <c r="CL616" s="2">
        <v>0</v>
      </c>
    </row>
    <row r="617" spans="1:90" x14ac:dyDescent="0.25">
      <c r="A617" t="s">
        <v>115</v>
      </c>
      <c r="B617">
        <v>20403</v>
      </c>
      <c r="C617" t="s">
        <v>225</v>
      </c>
      <c r="D617">
        <v>1</v>
      </c>
      <c r="E617">
        <v>8</v>
      </c>
      <c r="F617">
        <v>40368</v>
      </c>
      <c r="G617">
        <v>35040368</v>
      </c>
      <c r="H617" t="s">
        <v>13830</v>
      </c>
      <c r="I617">
        <v>190</v>
      </c>
      <c r="J617" t="s">
        <v>1348</v>
      </c>
      <c r="K617" t="s">
        <v>3231</v>
      </c>
      <c r="L617">
        <v>1</v>
      </c>
      <c r="M617" t="s">
        <v>1348</v>
      </c>
      <c r="N617">
        <v>12954070</v>
      </c>
      <c r="O617" t="s">
        <v>1791</v>
      </c>
      <c r="P617" t="s">
        <v>13831</v>
      </c>
      <c r="Q617" t="s">
        <v>127</v>
      </c>
      <c r="R617">
        <v>11</v>
      </c>
      <c r="S617">
        <v>44114452</v>
      </c>
      <c r="U617" t="s">
        <v>13832</v>
      </c>
      <c r="V617">
        <v>2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63</v>
      </c>
      <c r="AE617" s="2">
        <v>43</v>
      </c>
      <c r="AF617" s="2">
        <v>44</v>
      </c>
      <c r="AG617" s="2">
        <v>53</v>
      </c>
      <c r="AH617" s="2">
        <v>50</v>
      </c>
      <c r="AI617" s="2">
        <v>13</v>
      </c>
      <c r="AJ617" s="2">
        <v>25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0</v>
      </c>
      <c r="BI617" s="2">
        <v>0</v>
      </c>
      <c r="BJ617" s="2">
        <v>0</v>
      </c>
      <c r="BK617" s="2">
        <v>0</v>
      </c>
      <c r="BL617" s="2">
        <v>4</v>
      </c>
      <c r="BM617" s="2">
        <v>4</v>
      </c>
      <c r="BN617" s="2">
        <v>4</v>
      </c>
      <c r="BO617" s="2">
        <v>3</v>
      </c>
      <c r="BP617" s="2">
        <v>2</v>
      </c>
      <c r="BQ617" s="2">
        <v>2</v>
      </c>
      <c r="BR617" s="2">
        <v>1</v>
      </c>
      <c r="BS617" s="2">
        <v>0</v>
      </c>
      <c r="BT617" s="2">
        <v>0</v>
      </c>
      <c r="BU617" s="2">
        <v>0</v>
      </c>
      <c r="BV617" s="2">
        <v>0</v>
      </c>
      <c r="BW617" s="2">
        <v>0</v>
      </c>
      <c r="BX617" s="2">
        <v>0</v>
      </c>
      <c r="BY617" s="2">
        <v>0</v>
      </c>
      <c r="BZ617" s="2">
        <v>0</v>
      </c>
      <c r="CA617" s="2">
        <v>0</v>
      </c>
      <c r="CB617" s="2">
        <v>0</v>
      </c>
      <c r="CC617" s="2">
        <v>0</v>
      </c>
      <c r="CD617" s="2">
        <v>0</v>
      </c>
      <c r="CE617" s="2">
        <v>0</v>
      </c>
      <c r="CF617" s="2">
        <v>0</v>
      </c>
      <c r="CG617" s="2">
        <v>0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</row>
    <row r="618" spans="1:90" x14ac:dyDescent="0.25">
      <c r="A618" t="s">
        <v>115</v>
      </c>
      <c r="B618">
        <v>20403</v>
      </c>
      <c r="C618" t="s">
        <v>225</v>
      </c>
      <c r="D618">
        <v>1</v>
      </c>
      <c r="E618">
        <v>8</v>
      </c>
      <c r="F618">
        <v>49448</v>
      </c>
      <c r="G618">
        <v>35049448</v>
      </c>
      <c r="H618" t="s">
        <v>4102</v>
      </c>
      <c r="I618">
        <v>190</v>
      </c>
      <c r="J618" t="s">
        <v>1348</v>
      </c>
      <c r="K618" t="s">
        <v>3271</v>
      </c>
      <c r="L618">
        <v>1</v>
      </c>
      <c r="M618" t="s">
        <v>1348</v>
      </c>
      <c r="N618">
        <v>12942490</v>
      </c>
      <c r="O618" t="s">
        <v>92</v>
      </c>
      <c r="P618" t="s">
        <v>4103</v>
      </c>
      <c r="Q618">
        <v>878</v>
      </c>
      <c r="R618">
        <v>11</v>
      </c>
      <c r="S618">
        <v>44114443</v>
      </c>
      <c r="T618">
        <v>44126755</v>
      </c>
      <c r="U618" t="s">
        <v>4104</v>
      </c>
      <c r="V618">
        <v>1</v>
      </c>
      <c r="W618" s="2">
        <v>0</v>
      </c>
      <c r="X618" s="2">
        <v>0</v>
      </c>
      <c r="Y618" s="2">
        <v>60</v>
      </c>
      <c r="Z618" s="2">
        <v>59</v>
      </c>
      <c r="AA618" s="2">
        <v>30</v>
      </c>
      <c r="AB618" s="2">
        <v>0</v>
      </c>
      <c r="AC618" s="2">
        <v>90</v>
      </c>
      <c r="AD618" s="2">
        <v>109</v>
      </c>
      <c r="AE618" s="2">
        <v>74</v>
      </c>
      <c r="AF618" s="2">
        <v>37</v>
      </c>
      <c r="AG618" s="2">
        <v>108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59</v>
      </c>
      <c r="BD618" s="2">
        <v>0</v>
      </c>
      <c r="BE618" s="2">
        <v>0</v>
      </c>
      <c r="BF618" s="2">
        <v>0</v>
      </c>
      <c r="BG618" s="2">
        <v>2</v>
      </c>
      <c r="BH618" s="2">
        <v>2</v>
      </c>
      <c r="BI618" s="2">
        <v>1</v>
      </c>
      <c r="BJ618" s="2">
        <v>0</v>
      </c>
      <c r="BK618" s="2">
        <v>3</v>
      </c>
      <c r="BL618" s="2">
        <v>5</v>
      </c>
      <c r="BM618" s="2">
        <v>2</v>
      </c>
      <c r="BN618" s="2">
        <v>2</v>
      </c>
      <c r="BO618" s="2">
        <v>5</v>
      </c>
      <c r="BP618" s="2">
        <v>0</v>
      </c>
      <c r="BQ618" s="2">
        <v>0</v>
      </c>
      <c r="BR618" s="2">
        <v>0</v>
      </c>
      <c r="BS618" s="2">
        <v>0</v>
      </c>
      <c r="BT618" s="2">
        <v>0</v>
      </c>
      <c r="BU618" s="2">
        <v>0</v>
      </c>
      <c r="BV618" s="2">
        <v>0</v>
      </c>
      <c r="BW618" s="2">
        <v>0</v>
      </c>
      <c r="BX618" s="2">
        <v>0</v>
      </c>
      <c r="BY618" s="2">
        <v>0</v>
      </c>
      <c r="BZ618" s="2">
        <v>0</v>
      </c>
      <c r="CA618" s="2">
        <v>0</v>
      </c>
      <c r="CB618" s="2">
        <v>0</v>
      </c>
      <c r="CC618" s="2">
        <v>0</v>
      </c>
      <c r="CD618" s="2">
        <v>0</v>
      </c>
      <c r="CE618" s="2">
        <v>0</v>
      </c>
      <c r="CF618" s="2">
        <v>0</v>
      </c>
      <c r="CG618" s="2">
        <v>0</v>
      </c>
      <c r="CH618" s="2">
        <v>0</v>
      </c>
      <c r="CI618" s="2">
        <v>0</v>
      </c>
      <c r="CJ618" s="2">
        <v>0</v>
      </c>
      <c r="CK618" s="2">
        <v>3</v>
      </c>
      <c r="CL618" s="2">
        <v>0</v>
      </c>
    </row>
    <row r="619" spans="1:90" x14ac:dyDescent="0.25">
      <c r="A619" t="s">
        <v>115</v>
      </c>
      <c r="B619">
        <v>20403</v>
      </c>
      <c r="C619" t="s">
        <v>225</v>
      </c>
      <c r="D619">
        <v>1</v>
      </c>
      <c r="E619">
        <v>8</v>
      </c>
      <c r="F619">
        <v>909373</v>
      </c>
      <c r="G619">
        <v>35909373</v>
      </c>
      <c r="H619" t="s">
        <v>3320</v>
      </c>
      <c r="I619">
        <v>534</v>
      </c>
      <c r="J619" t="s">
        <v>712</v>
      </c>
      <c r="K619" t="s">
        <v>3321</v>
      </c>
      <c r="L619">
        <v>1</v>
      </c>
      <c r="M619" t="s">
        <v>712</v>
      </c>
      <c r="N619">
        <v>12970000</v>
      </c>
      <c r="O619" t="s">
        <v>92</v>
      </c>
      <c r="P619" t="s">
        <v>3322</v>
      </c>
      <c r="Q619">
        <v>582</v>
      </c>
      <c r="R619">
        <v>11</v>
      </c>
      <c r="S619">
        <v>40365191</v>
      </c>
      <c r="T619">
        <v>40366000</v>
      </c>
      <c r="U619" t="s">
        <v>3323</v>
      </c>
      <c r="V619">
        <v>1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93</v>
      </c>
      <c r="AE619" s="2">
        <v>77</v>
      </c>
      <c r="AF619" s="2">
        <v>95</v>
      </c>
      <c r="AG619" s="2">
        <v>82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20</v>
      </c>
      <c r="BD619" s="2">
        <v>0</v>
      </c>
      <c r="BE619" s="2">
        <v>0</v>
      </c>
      <c r="BF619" s="2">
        <v>0</v>
      </c>
      <c r="BG619" s="2">
        <v>0</v>
      </c>
      <c r="BH619" s="2">
        <v>0</v>
      </c>
      <c r="BI619" s="2">
        <v>0</v>
      </c>
      <c r="BJ619" s="2">
        <v>0</v>
      </c>
      <c r="BK619" s="2">
        <v>0</v>
      </c>
      <c r="BL619" s="2">
        <v>6</v>
      </c>
      <c r="BM619" s="2">
        <v>4</v>
      </c>
      <c r="BN619" s="2">
        <v>4</v>
      </c>
      <c r="BO619" s="2">
        <v>4</v>
      </c>
      <c r="BP619" s="2">
        <v>0</v>
      </c>
      <c r="BQ619" s="2">
        <v>0</v>
      </c>
      <c r="BR619" s="2">
        <v>0</v>
      </c>
      <c r="BS619" s="2">
        <v>0</v>
      </c>
      <c r="BT619" s="2">
        <v>0</v>
      </c>
      <c r="BU619" s="2">
        <v>0</v>
      </c>
      <c r="BV619" s="2">
        <v>0</v>
      </c>
      <c r="BW619" s="2">
        <v>0</v>
      </c>
      <c r="BX619" s="2">
        <v>0</v>
      </c>
      <c r="BY619" s="2">
        <v>0</v>
      </c>
      <c r="BZ619" s="2">
        <v>0</v>
      </c>
      <c r="CA619" s="2">
        <v>0</v>
      </c>
      <c r="CB619" s="2">
        <v>0</v>
      </c>
      <c r="CC619" s="2">
        <v>0</v>
      </c>
      <c r="CD619" s="2">
        <v>0</v>
      </c>
      <c r="CE619" s="2">
        <v>0</v>
      </c>
      <c r="CF619" s="2">
        <v>0</v>
      </c>
      <c r="CG619" s="2">
        <v>0</v>
      </c>
      <c r="CH619" s="2">
        <v>0</v>
      </c>
      <c r="CI619" s="2">
        <v>0</v>
      </c>
      <c r="CJ619" s="2">
        <v>0</v>
      </c>
      <c r="CK619" s="2">
        <v>2</v>
      </c>
      <c r="CL619" s="2">
        <v>0</v>
      </c>
    </row>
    <row r="620" spans="1:90" x14ac:dyDescent="0.25">
      <c r="A620" t="s">
        <v>115</v>
      </c>
      <c r="B620">
        <v>20403</v>
      </c>
      <c r="C620" t="s">
        <v>225</v>
      </c>
      <c r="D620">
        <v>1</v>
      </c>
      <c r="E620">
        <v>8</v>
      </c>
      <c r="F620">
        <v>17875</v>
      </c>
      <c r="G620">
        <v>35017875</v>
      </c>
      <c r="H620" t="s">
        <v>12428</v>
      </c>
      <c r="I620">
        <v>531</v>
      </c>
      <c r="J620" t="s">
        <v>360</v>
      </c>
      <c r="K620" t="s">
        <v>91</v>
      </c>
      <c r="L620">
        <v>1</v>
      </c>
      <c r="M620" t="s">
        <v>360</v>
      </c>
      <c r="N620">
        <v>12995000</v>
      </c>
      <c r="O620" t="s">
        <v>162</v>
      </c>
      <c r="P620" t="s">
        <v>12429</v>
      </c>
      <c r="Q620">
        <v>34</v>
      </c>
      <c r="R620">
        <v>11</v>
      </c>
      <c r="S620">
        <v>40184117</v>
      </c>
      <c r="T620">
        <v>40185148</v>
      </c>
      <c r="U620" t="s">
        <v>12430</v>
      </c>
      <c r="V620">
        <v>1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158</v>
      </c>
      <c r="AI620" s="2">
        <v>197</v>
      </c>
      <c r="AJ620" s="2">
        <v>175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50</v>
      </c>
      <c r="BD620" s="2">
        <v>0</v>
      </c>
      <c r="BE620" s="2">
        <v>0</v>
      </c>
      <c r="BF620" s="2">
        <v>0</v>
      </c>
      <c r="BG620" s="2">
        <v>0</v>
      </c>
      <c r="BH620" s="2">
        <v>0</v>
      </c>
      <c r="BI620" s="2">
        <v>0</v>
      </c>
      <c r="BJ620" s="2">
        <v>0</v>
      </c>
      <c r="BK620" s="2">
        <v>0</v>
      </c>
      <c r="BL620" s="2">
        <v>0</v>
      </c>
      <c r="BM620" s="2">
        <v>0</v>
      </c>
      <c r="BN620" s="2">
        <v>0</v>
      </c>
      <c r="BO620" s="2">
        <v>0</v>
      </c>
      <c r="BP620" s="2">
        <v>7</v>
      </c>
      <c r="BQ620" s="2">
        <v>8</v>
      </c>
      <c r="BR620" s="2">
        <v>8</v>
      </c>
      <c r="BS620" s="2">
        <v>0</v>
      </c>
      <c r="BT620" s="2">
        <v>0</v>
      </c>
      <c r="BU620" s="2">
        <v>0</v>
      </c>
      <c r="BV620" s="2">
        <v>0</v>
      </c>
      <c r="BW620" s="2">
        <v>0</v>
      </c>
      <c r="BX620" s="2">
        <v>0</v>
      </c>
      <c r="BY620" s="2">
        <v>0</v>
      </c>
      <c r="BZ620" s="2">
        <v>0</v>
      </c>
      <c r="CA620" s="2">
        <v>0</v>
      </c>
      <c r="CB620" s="2">
        <v>0</v>
      </c>
      <c r="CC620" s="2">
        <v>0</v>
      </c>
      <c r="CD620" s="2">
        <v>0</v>
      </c>
      <c r="CE620" s="2">
        <v>0</v>
      </c>
      <c r="CF620" s="2">
        <v>0</v>
      </c>
      <c r="CG620" s="2">
        <v>0</v>
      </c>
      <c r="CH620" s="2">
        <v>0</v>
      </c>
      <c r="CI620" s="2">
        <v>0</v>
      </c>
      <c r="CJ620" s="2">
        <v>0</v>
      </c>
      <c r="CK620" s="2">
        <v>2</v>
      </c>
      <c r="CL620" s="2">
        <v>0</v>
      </c>
    </row>
    <row r="621" spans="1:90" x14ac:dyDescent="0.25">
      <c r="A621" t="s">
        <v>115</v>
      </c>
      <c r="B621">
        <v>20403</v>
      </c>
      <c r="C621" t="s">
        <v>225</v>
      </c>
      <c r="D621">
        <v>1</v>
      </c>
      <c r="E621">
        <v>8</v>
      </c>
      <c r="F621">
        <v>911677</v>
      </c>
      <c r="G621">
        <v>35911677</v>
      </c>
      <c r="H621" t="s">
        <v>19279</v>
      </c>
      <c r="I621">
        <v>472</v>
      </c>
      <c r="J621" t="s">
        <v>670</v>
      </c>
      <c r="K621" t="s">
        <v>3502</v>
      </c>
      <c r="L621">
        <v>1</v>
      </c>
      <c r="M621" t="s">
        <v>670</v>
      </c>
      <c r="N621">
        <v>12960000</v>
      </c>
      <c r="O621" t="s">
        <v>92</v>
      </c>
      <c r="P621" t="s">
        <v>19280</v>
      </c>
      <c r="Q621">
        <v>65</v>
      </c>
      <c r="R621">
        <v>11</v>
      </c>
      <c r="S621">
        <v>45971324</v>
      </c>
      <c r="T621">
        <v>45974014</v>
      </c>
      <c r="U621" t="s">
        <v>19281</v>
      </c>
      <c r="V621">
        <v>1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58</v>
      </c>
      <c r="AE621" s="2">
        <v>37</v>
      </c>
      <c r="AF621" s="2">
        <v>38</v>
      </c>
      <c r="AG621" s="2">
        <v>56</v>
      </c>
      <c r="AH621" s="2">
        <v>43</v>
      </c>
      <c r="AI621" s="2">
        <v>25</v>
      </c>
      <c r="AJ621" s="2">
        <v>17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0</v>
      </c>
      <c r="BI621" s="2">
        <v>0</v>
      </c>
      <c r="BJ621" s="2">
        <v>0</v>
      </c>
      <c r="BK621" s="2">
        <v>0</v>
      </c>
      <c r="BL621" s="2">
        <v>3</v>
      </c>
      <c r="BM621" s="2">
        <v>1</v>
      </c>
      <c r="BN621" s="2">
        <v>2</v>
      </c>
      <c r="BO621" s="2">
        <v>3</v>
      </c>
      <c r="BP621" s="2">
        <v>3</v>
      </c>
      <c r="BQ621" s="2">
        <v>2</v>
      </c>
      <c r="BR621" s="2">
        <v>2</v>
      </c>
      <c r="BS621" s="2">
        <v>0</v>
      </c>
      <c r="BT621" s="2">
        <v>0</v>
      </c>
      <c r="BU621" s="2">
        <v>0</v>
      </c>
      <c r="BV621" s="2">
        <v>0</v>
      </c>
      <c r="BW621" s="2">
        <v>0</v>
      </c>
      <c r="BX621" s="2">
        <v>0</v>
      </c>
      <c r="BY621" s="2">
        <v>0</v>
      </c>
      <c r="BZ621" s="2">
        <v>0</v>
      </c>
      <c r="CA621" s="2">
        <v>0</v>
      </c>
      <c r="CB621" s="2">
        <v>0</v>
      </c>
      <c r="CC621" s="2">
        <v>0</v>
      </c>
      <c r="CD621" s="2">
        <v>0</v>
      </c>
      <c r="CE621" s="2">
        <v>0</v>
      </c>
      <c r="CF621" s="2">
        <v>0</v>
      </c>
      <c r="CG621" s="2">
        <v>0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</row>
    <row r="622" spans="1:90" x14ac:dyDescent="0.25">
      <c r="A622" t="s">
        <v>115</v>
      </c>
      <c r="B622">
        <v>20403</v>
      </c>
      <c r="C622" t="s">
        <v>225</v>
      </c>
      <c r="D622">
        <v>1</v>
      </c>
      <c r="E622">
        <v>8</v>
      </c>
      <c r="F622">
        <v>921185</v>
      </c>
      <c r="G622">
        <v>35921185</v>
      </c>
      <c r="H622" t="s">
        <v>15949</v>
      </c>
      <c r="I622">
        <v>225</v>
      </c>
      <c r="J622" t="s">
        <v>225</v>
      </c>
      <c r="K622" t="s">
        <v>15950</v>
      </c>
      <c r="L622">
        <v>1</v>
      </c>
      <c r="M622" t="s">
        <v>225</v>
      </c>
      <c r="N622">
        <v>12926320</v>
      </c>
      <c r="O622" t="s">
        <v>1791</v>
      </c>
      <c r="P622" t="s">
        <v>15951</v>
      </c>
      <c r="Q622">
        <v>635</v>
      </c>
      <c r="R622">
        <v>11</v>
      </c>
      <c r="S622">
        <v>40313544</v>
      </c>
      <c r="T622">
        <v>40313814</v>
      </c>
      <c r="U622" t="s">
        <v>15952</v>
      </c>
      <c r="V622">
        <v>1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93</v>
      </c>
      <c r="AE622" s="2">
        <v>67</v>
      </c>
      <c r="AF622" s="2">
        <v>68</v>
      </c>
      <c r="AG622" s="2">
        <v>68</v>
      </c>
      <c r="AH622" s="2">
        <v>75</v>
      </c>
      <c r="AI622" s="2">
        <v>81</v>
      </c>
      <c r="AJ622" s="2">
        <v>89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60</v>
      </c>
      <c r="BD622" s="2">
        <v>0</v>
      </c>
      <c r="BE622" s="2">
        <v>0</v>
      </c>
      <c r="BF622" s="2">
        <v>0</v>
      </c>
      <c r="BG622" s="2">
        <v>0</v>
      </c>
      <c r="BH622" s="2">
        <v>0</v>
      </c>
      <c r="BI622" s="2">
        <v>0</v>
      </c>
      <c r="BJ622" s="2">
        <v>0</v>
      </c>
      <c r="BK622" s="2">
        <v>0</v>
      </c>
      <c r="BL622" s="2">
        <v>3</v>
      </c>
      <c r="BM622" s="2">
        <v>3</v>
      </c>
      <c r="BN622" s="2">
        <v>2</v>
      </c>
      <c r="BO622" s="2">
        <v>2</v>
      </c>
      <c r="BP622" s="2">
        <v>4</v>
      </c>
      <c r="BQ622" s="2">
        <v>3</v>
      </c>
      <c r="BR622" s="2">
        <v>4</v>
      </c>
      <c r="BS622" s="2">
        <v>0</v>
      </c>
      <c r="BT622" s="2">
        <v>0</v>
      </c>
      <c r="BU622" s="2">
        <v>0</v>
      </c>
      <c r="BV622" s="2">
        <v>0</v>
      </c>
      <c r="BW622" s="2">
        <v>0</v>
      </c>
      <c r="BX622" s="2">
        <v>0</v>
      </c>
      <c r="BY622" s="2">
        <v>0</v>
      </c>
      <c r="BZ622" s="2">
        <v>0</v>
      </c>
      <c r="CA622" s="2">
        <v>0</v>
      </c>
      <c r="CB622" s="2">
        <v>0</v>
      </c>
      <c r="CC622" s="2">
        <v>0</v>
      </c>
      <c r="CD622" s="2">
        <v>0</v>
      </c>
      <c r="CE622" s="2">
        <v>0</v>
      </c>
      <c r="CF622" s="2">
        <v>0</v>
      </c>
      <c r="CG622" s="2">
        <v>0</v>
      </c>
      <c r="CH622" s="2">
        <v>0</v>
      </c>
      <c r="CI622" s="2">
        <v>0</v>
      </c>
      <c r="CJ622" s="2">
        <v>0</v>
      </c>
      <c r="CK622" s="2">
        <v>3</v>
      </c>
      <c r="CL622" s="2">
        <v>0</v>
      </c>
    </row>
    <row r="623" spans="1:90" x14ac:dyDescent="0.25">
      <c r="A623" t="s">
        <v>115</v>
      </c>
      <c r="B623">
        <v>20403</v>
      </c>
      <c r="C623" t="s">
        <v>225</v>
      </c>
      <c r="D623">
        <v>1</v>
      </c>
      <c r="E623">
        <v>8</v>
      </c>
      <c r="F623">
        <v>17942</v>
      </c>
      <c r="G623">
        <v>35017942</v>
      </c>
      <c r="H623" t="s">
        <v>12560</v>
      </c>
      <c r="I623">
        <v>220</v>
      </c>
      <c r="J623" t="s">
        <v>2372</v>
      </c>
      <c r="K623" t="s">
        <v>91</v>
      </c>
      <c r="L623">
        <v>1</v>
      </c>
      <c r="M623" t="s">
        <v>2372</v>
      </c>
      <c r="N623">
        <v>12955000</v>
      </c>
      <c r="O623" t="s">
        <v>92</v>
      </c>
      <c r="P623" t="s">
        <v>11846</v>
      </c>
      <c r="Q623">
        <v>403</v>
      </c>
      <c r="R623">
        <v>11</v>
      </c>
      <c r="S623">
        <v>40127208</v>
      </c>
      <c r="T623">
        <v>40127364</v>
      </c>
      <c r="U623" t="s">
        <v>12561</v>
      </c>
      <c r="V623">
        <v>1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132</v>
      </c>
      <c r="AE623" s="2">
        <v>80</v>
      </c>
      <c r="AF623" s="2">
        <v>67</v>
      </c>
      <c r="AG623" s="2">
        <v>64</v>
      </c>
      <c r="AH623" s="2">
        <v>213</v>
      </c>
      <c r="AI623" s="2">
        <v>211</v>
      </c>
      <c r="AJ623" s="2">
        <v>154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20</v>
      </c>
      <c r="BD623" s="2">
        <v>0</v>
      </c>
      <c r="BE623" s="2">
        <v>0</v>
      </c>
      <c r="BF623" s="2">
        <v>0</v>
      </c>
      <c r="BG623" s="2">
        <v>0</v>
      </c>
      <c r="BH623" s="2">
        <v>0</v>
      </c>
      <c r="BI623" s="2">
        <v>0</v>
      </c>
      <c r="BJ623" s="2">
        <v>0</v>
      </c>
      <c r="BK623" s="2">
        <v>0</v>
      </c>
      <c r="BL623" s="2">
        <v>7</v>
      </c>
      <c r="BM623" s="2">
        <v>4</v>
      </c>
      <c r="BN623" s="2">
        <v>4</v>
      </c>
      <c r="BO623" s="2">
        <v>2</v>
      </c>
      <c r="BP623" s="2">
        <v>8</v>
      </c>
      <c r="BQ623" s="2">
        <v>8</v>
      </c>
      <c r="BR623" s="2">
        <v>8</v>
      </c>
      <c r="BS623" s="2">
        <v>0</v>
      </c>
      <c r="BT623" s="2">
        <v>0</v>
      </c>
      <c r="BU623" s="2">
        <v>0</v>
      </c>
      <c r="BV623" s="2">
        <v>0</v>
      </c>
      <c r="BW623" s="2">
        <v>0</v>
      </c>
      <c r="BX623" s="2">
        <v>0</v>
      </c>
      <c r="BY623" s="2">
        <v>0</v>
      </c>
      <c r="BZ623" s="2">
        <v>0</v>
      </c>
      <c r="CA623" s="2">
        <v>0</v>
      </c>
      <c r="CB623" s="2">
        <v>0</v>
      </c>
      <c r="CC623" s="2">
        <v>0</v>
      </c>
      <c r="CD623" s="2">
        <v>0</v>
      </c>
      <c r="CE623" s="2">
        <v>0</v>
      </c>
      <c r="CF623" s="2">
        <v>0</v>
      </c>
      <c r="CG623" s="2">
        <v>0</v>
      </c>
      <c r="CH623" s="2">
        <v>0</v>
      </c>
      <c r="CI623" s="2">
        <v>0</v>
      </c>
      <c r="CJ623" s="2">
        <v>0</v>
      </c>
      <c r="CK623" s="2">
        <v>2</v>
      </c>
      <c r="CL623" s="2">
        <v>0</v>
      </c>
    </row>
    <row r="624" spans="1:90" x14ac:dyDescent="0.25">
      <c r="A624" t="s">
        <v>115</v>
      </c>
      <c r="B624">
        <v>20403</v>
      </c>
      <c r="C624" t="s">
        <v>225</v>
      </c>
      <c r="D624">
        <v>1</v>
      </c>
      <c r="E624">
        <v>8</v>
      </c>
      <c r="F624">
        <v>18004</v>
      </c>
      <c r="G624">
        <v>35018004</v>
      </c>
      <c r="H624" t="s">
        <v>9357</v>
      </c>
      <c r="I624">
        <v>190</v>
      </c>
      <c r="J624" t="s">
        <v>1348</v>
      </c>
      <c r="K624" t="s">
        <v>3271</v>
      </c>
      <c r="L624">
        <v>1</v>
      </c>
      <c r="M624" t="s">
        <v>1348</v>
      </c>
      <c r="N624">
        <v>12942480</v>
      </c>
      <c r="O624" t="s">
        <v>92</v>
      </c>
      <c r="P624" t="s">
        <v>9358</v>
      </c>
      <c r="Q624">
        <v>990</v>
      </c>
      <c r="R624">
        <v>11</v>
      </c>
      <c r="S624">
        <v>44123117</v>
      </c>
      <c r="T624">
        <v>44129620</v>
      </c>
      <c r="U624" t="s">
        <v>9359</v>
      </c>
      <c r="V624">
        <v>1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74</v>
      </c>
      <c r="AH624" s="2">
        <v>252</v>
      </c>
      <c r="AI624" s="2">
        <v>193</v>
      </c>
      <c r="AJ624" s="2">
        <v>187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0</v>
      </c>
      <c r="BI624" s="2">
        <v>0</v>
      </c>
      <c r="BJ624" s="2">
        <v>0</v>
      </c>
      <c r="BK624" s="2">
        <v>0</v>
      </c>
      <c r="BL624" s="2">
        <v>0</v>
      </c>
      <c r="BM624" s="2">
        <v>0</v>
      </c>
      <c r="BN624" s="2">
        <v>0</v>
      </c>
      <c r="BO624" s="2">
        <v>2</v>
      </c>
      <c r="BP624" s="2">
        <v>9</v>
      </c>
      <c r="BQ624" s="2">
        <v>7</v>
      </c>
      <c r="BR624" s="2">
        <v>6</v>
      </c>
      <c r="BS624" s="2">
        <v>0</v>
      </c>
      <c r="BT624" s="2">
        <v>0</v>
      </c>
      <c r="BU624" s="2">
        <v>0</v>
      </c>
      <c r="BV624" s="2">
        <v>0</v>
      </c>
      <c r="BW624" s="2">
        <v>0</v>
      </c>
      <c r="BX624" s="2">
        <v>0</v>
      </c>
      <c r="BY624" s="2">
        <v>0</v>
      </c>
      <c r="BZ624" s="2">
        <v>0</v>
      </c>
      <c r="CA624" s="2">
        <v>0</v>
      </c>
      <c r="CB624" s="2">
        <v>0</v>
      </c>
      <c r="CC624" s="2">
        <v>0</v>
      </c>
      <c r="CD624" s="2">
        <v>0</v>
      </c>
      <c r="CE624" s="2">
        <v>0</v>
      </c>
      <c r="CF624" s="2">
        <v>0</v>
      </c>
      <c r="CG624" s="2">
        <v>0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</row>
    <row r="625" spans="1:90" x14ac:dyDescent="0.25">
      <c r="A625" t="s">
        <v>115</v>
      </c>
      <c r="B625">
        <v>20403</v>
      </c>
      <c r="C625" t="s">
        <v>225</v>
      </c>
      <c r="D625">
        <v>1</v>
      </c>
      <c r="E625">
        <v>8</v>
      </c>
      <c r="F625">
        <v>17985</v>
      </c>
      <c r="G625">
        <v>35017985</v>
      </c>
      <c r="H625" t="s">
        <v>17715</v>
      </c>
      <c r="I625">
        <v>225</v>
      </c>
      <c r="J625" t="s">
        <v>225</v>
      </c>
      <c r="K625" t="s">
        <v>4361</v>
      </c>
      <c r="L625">
        <v>1</v>
      </c>
      <c r="M625" t="s">
        <v>225</v>
      </c>
      <c r="N625">
        <v>12912020</v>
      </c>
      <c r="O625" t="s">
        <v>92</v>
      </c>
      <c r="P625" t="s">
        <v>429</v>
      </c>
      <c r="Q625">
        <v>71</v>
      </c>
      <c r="R625">
        <v>11</v>
      </c>
      <c r="S625">
        <v>40352220</v>
      </c>
      <c r="T625">
        <v>40352573</v>
      </c>
      <c r="U625" t="s">
        <v>17716</v>
      </c>
      <c r="V625">
        <v>1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181</v>
      </c>
      <c r="AE625" s="2">
        <v>72</v>
      </c>
      <c r="AF625" s="2">
        <v>184</v>
      </c>
      <c r="AG625" s="2">
        <v>172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40</v>
      </c>
      <c r="BD625" s="2">
        <v>0</v>
      </c>
      <c r="BE625" s="2">
        <v>0</v>
      </c>
      <c r="BF625" s="2">
        <v>0</v>
      </c>
      <c r="BG625" s="2">
        <v>0</v>
      </c>
      <c r="BH625" s="2">
        <v>0</v>
      </c>
      <c r="BI625" s="2">
        <v>0</v>
      </c>
      <c r="BJ625" s="2">
        <v>0</v>
      </c>
      <c r="BK625" s="2">
        <v>0</v>
      </c>
      <c r="BL625" s="2">
        <v>7</v>
      </c>
      <c r="BM625" s="2">
        <v>2</v>
      </c>
      <c r="BN625" s="2">
        <v>6</v>
      </c>
      <c r="BO625" s="2">
        <v>6</v>
      </c>
      <c r="BP625" s="2">
        <v>0</v>
      </c>
      <c r="BQ625" s="2">
        <v>0</v>
      </c>
      <c r="BR625" s="2">
        <v>0</v>
      </c>
      <c r="BS625" s="2">
        <v>0</v>
      </c>
      <c r="BT625" s="2">
        <v>0</v>
      </c>
      <c r="BU625" s="2">
        <v>0</v>
      </c>
      <c r="BV625" s="2">
        <v>0</v>
      </c>
      <c r="BW625" s="2">
        <v>0</v>
      </c>
      <c r="BX625" s="2">
        <v>0</v>
      </c>
      <c r="BY625" s="2">
        <v>0</v>
      </c>
      <c r="BZ625" s="2">
        <v>0</v>
      </c>
      <c r="CA625" s="2">
        <v>0</v>
      </c>
      <c r="CB625" s="2">
        <v>0</v>
      </c>
      <c r="CC625" s="2">
        <v>0</v>
      </c>
      <c r="CD625" s="2">
        <v>0</v>
      </c>
      <c r="CE625" s="2">
        <v>0</v>
      </c>
      <c r="CF625" s="2">
        <v>0</v>
      </c>
      <c r="CG625" s="2">
        <v>0</v>
      </c>
      <c r="CH625" s="2">
        <v>0</v>
      </c>
      <c r="CI625" s="2">
        <v>0</v>
      </c>
      <c r="CJ625" s="2">
        <v>0</v>
      </c>
      <c r="CK625" s="2">
        <v>2</v>
      </c>
      <c r="CL625" s="2">
        <v>0</v>
      </c>
    </row>
    <row r="626" spans="1:90" x14ac:dyDescent="0.25">
      <c r="A626" t="s">
        <v>115</v>
      </c>
      <c r="B626">
        <v>20403</v>
      </c>
      <c r="C626" t="s">
        <v>225</v>
      </c>
      <c r="D626">
        <v>1</v>
      </c>
      <c r="E626">
        <v>8</v>
      </c>
      <c r="F626">
        <v>17848</v>
      </c>
      <c r="G626">
        <v>35017848</v>
      </c>
      <c r="H626" t="s">
        <v>18986</v>
      </c>
      <c r="I626">
        <v>472</v>
      </c>
      <c r="J626" t="s">
        <v>670</v>
      </c>
      <c r="K626" t="s">
        <v>91</v>
      </c>
      <c r="L626">
        <v>1</v>
      </c>
      <c r="M626" t="s">
        <v>670</v>
      </c>
      <c r="N626">
        <v>12960000</v>
      </c>
      <c r="O626" t="s">
        <v>92</v>
      </c>
      <c r="P626" t="s">
        <v>18987</v>
      </c>
      <c r="Q626" t="s">
        <v>127</v>
      </c>
      <c r="R626">
        <v>11</v>
      </c>
      <c r="S626">
        <v>45971299</v>
      </c>
      <c r="T626">
        <v>45973444</v>
      </c>
      <c r="U626" t="s">
        <v>18988</v>
      </c>
      <c r="V626">
        <v>1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53</v>
      </c>
      <c r="AE626" s="2">
        <v>95</v>
      </c>
      <c r="AF626" s="2">
        <v>56</v>
      </c>
      <c r="AG626" s="2">
        <v>66</v>
      </c>
      <c r="AH626" s="2">
        <v>102</v>
      </c>
      <c r="AI626" s="2">
        <v>110</v>
      </c>
      <c r="AJ626" s="2">
        <v>107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64</v>
      </c>
      <c r="AS626" s="2">
        <v>0</v>
      </c>
      <c r="AT626" s="2">
        <v>0</v>
      </c>
      <c r="AU626" s="2">
        <v>98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77</v>
      </c>
      <c r="BD626" s="2">
        <v>3</v>
      </c>
      <c r="BE626" s="2">
        <v>0</v>
      </c>
      <c r="BF626" s="2">
        <v>0</v>
      </c>
      <c r="BG626" s="2">
        <v>0</v>
      </c>
      <c r="BH626" s="2">
        <v>0</v>
      </c>
      <c r="BI626" s="2">
        <v>0</v>
      </c>
      <c r="BJ626" s="2">
        <v>0</v>
      </c>
      <c r="BK626" s="2">
        <v>0</v>
      </c>
      <c r="BL626" s="2">
        <v>3</v>
      </c>
      <c r="BM626" s="2">
        <v>4</v>
      </c>
      <c r="BN626" s="2">
        <v>3</v>
      </c>
      <c r="BO626" s="2">
        <v>3</v>
      </c>
      <c r="BP626" s="2">
        <v>3</v>
      </c>
      <c r="BQ626" s="2">
        <v>5</v>
      </c>
      <c r="BR626" s="2">
        <v>6</v>
      </c>
      <c r="BS626" s="2">
        <v>0</v>
      </c>
      <c r="BT626" s="2">
        <v>0</v>
      </c>
      <c r="BU626" s="2">
        <v>0</v>
      </c>
      <c r="BV626" s="2">
        <v>0</v>
      </c>
      <c r="BW626" s="2">
        <v>0</v>
      </c>
      <c r="BX626" s="2">
        <v>0</v>
      </c>
      <c r="BY626" s="2">
        <v>0</v>
      </c>
      <c r="BZ626" s="2">
        <v>4</v>
      </c>
      <c r="CA626" s="2">
        <v>0</v>
      </c>
      <c r="CB626" s="2">
        <v>0</v>
      </c>
      <c r="CC626" s="2">
        <v>4</v>
      </c>
      <c r="CD626" s="2">
        <v>0</v>
      </c>
      <c r="CE626" s="2">
        <v>0</v>
      </c>
      <c r="CF626" s="2">
        <v>0</v>
      </c>
      <c r="CG626" s="2">
        <v>0</v>
      </c>
      <c r="CH626" s="2">
        <v>0</v>
      </c>
      <c r="CI626" s="2">
        <v>0</v>
      </c>
      <c r="CJ626" s="2">
        <v>0</v>
      </c>
      <c r="CK626" s="2">
        <v>5</v>
      </c>
      <c r="CL626" s="2">
        <v>1</v>
      </c>
    </row>
    <row r="627" spans="1:90" x14ac:dyDescent="0.25">
      <c r="A627" t="s">
        <v>115</v>
      </c>
      <c r="B627">
        <v>20403</v>
      </c>
      <c r="C627" t="s">
        <v>225</v>
      </c>
      <c r="D627">
        <v>1</v>
      </c>
      <c r="E627">
        <v>8</v>
      </c>
      <c r="F627">
        <v>49924</v>
      </c>
      <c r="G627">
        <v>35049924</v>
      </c>
      <c r="H627" t="s">
        <v>14472</v>
      </c>
      <c r="I627">
        <v>190</v>
      </c>
      <c r="J627" t="s">
        <v>1348</v>
      </c>
      <c r="K627" t="s">
        <v>4020</v>
      </c>
      <c r="L627">
        <v>1</v>
      </c>
      <c r="M627" t="s">
        <v>1348</v>
      </c>
      <c r="N627">
        <v>12950230</v>
      </c>
      <c r="O627" t="s">
        <v>92</v>
      </c>
      <c r="P627" t="s">
        <v>14473</v>
      </c>
      <c r="Q627" t="s">
        <v>127</v>
      </c>
      <c r="R627">
        <v>11</v>
      </c>
      <c r="S627">
        <v>44021100</v>
      </c>
      <c r="T627">
        <v>44121724</v>
      </c>
      <c r="U627" t="s">
        <v>14474</v>
      </c>
      <c r="V627">
        <v>1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101</v>
      </c>
      <c r="AE627" s="2">
        <v>75</v>
      </c>
      <c r="AF627" s="2">
        <v>101</v>
      </c>
      <c r="AG627" s="2">
        <v>145</v>
      </c>
      <c r="AH627" s="2">
        <v>136</v>
      </c>
      <c r="AI627" s="2">
        <v>76</v>
      </c>
      <c r="AJ627" s="2">
        <v>144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35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20</v>
      </c>
      <c r="BD627" s="2">
        <v>0</v>
      </c>
      <c r="BE627" s="2">
        <v>0</v>
      </c>
      <c r="BF627" s="2">
        <v>0</v>
      </c>
      <c r="BG627" s="2">
        <v>0</v>
      </c>
      <c r="BH627" s="2">
        <v>0</v>
      </c>
      <c r="BI627" s="2">
        <v>0</v>
      </c>
      <c r="BJ627" s="2">
        <v>0</v>
      </c>
      <c r="BK627" s="2">
        <v>0</v>
      </c>
      <c r="BL627" s="2">
        <v>4</v>
      </c>
      <c r="BM627" s="2">
        <v>3</v>
      </c>
      <c r="BN627" s="2">
        <v>6</v>
      </c>
      <c r="BO627" s="2">
        <v>6</v>
      </c>
      <c r="BP627" s="2">
        <v>6</v>
      </c>
      <c r="BQ627" s="2">
        <v>3</v>
      </c>
      <c r="BR627" s="2">
        <v>5</v>
      </c>
      <c r="BS627" s="2">
        <v>0</v>
      </c>
      <c r="BT627" s="2">
        <v>0</v>
      </c>
      <c r="BU627" s="2">
        <v>0</v>
      </c>
      <c r="BV627" s="2">
        <v>0</v>
      </c>
      <c r="BW627" s="2">
        <v>0</v>
      </c>
      <c r="BX627" s="2">
        <v>0</v>
      </c>
      <c r="BY627" s="2">
        <v>0</v>
      </c>
      <c r="BZ627" s="2">
        <v>0</v>
      </c>
      <c r="CA627" s="2">
        <v>0</v>
      </c>
      <c r="CB627" s="2">
        <v>0</v>
      </c>
      <c r="CC627" s="2">
        <v>2</v>
      </c>
      <c r="CD627" s="2">
        <v>0</v>
      </c>
      <c r="CE627" s="2">
        <v>0</v>
      </c>
      <c r="CF627" s="2">
        <v>0</v>
      </c>
      <c r="CG627" s="2">
        <v>0</v>
      </c>
      <c r="CH627" s="2">
        <v>0</v>
      </c>
      <c r="CI627" s="2">
        <v>0</v>
      </c>
      <c r="CJ627" s="2">
        <v>0</v>
      </c>
      <c r="CK627" s="2">
        <v>2</v>
      </c>
      <c r="CL627" s="2">
        <v>0</v>
      </c>
    </row>
    <row r="628" spans="1:90" x14ac:dyDescent="0.25">
      <c r="A628" t="s">
        <v>115</v>
      </c>
      <c r="B628">
        <v>20403</v>
      </c>
      <c r="C628" t="s">
        <v>225</v>
      </c>
      <c r="D628">
        <v>1</v>
      </c>
      <c r="E628">
        <v>8</v>
      </c>
      <c r="F628">
        <v>17917</v>
      </c>
      <c r="G628">
        <v>35017917</v>
      </c>
      <c r="H628" t="s">
        <v>5670</v>
      </c>
      <c r="I628">
        <v>190</v>
      </c>
      <c r="J628" t="s">
        <v>1348</v>
      </c>
      <c r="K628" t="s">
        <v>3848</v>
      </c>
      <c r="L628">
        <v>1</v>
      </c>
      <c r="M628" t="s">
        <v>1348</v>
      </c>
      <c r="N628">
        <v>12940260</v>
      </c>
      <c r="O628" t="s">
        <v>102</v>
      </c>
      <c r="P628" t="s">
        <v>4293</v>
      </c>
      <c r="Q628" t="s">
        <v>127</v>
      </c>
      <c r="R628">
        <v>11</v>
      </c>
      <c r="S628">
        <v>44122644</v>
      </c>
      <c r="T628">
        <v>44126255</v>
      </c>
      <c r="U628" t="s">
        <v>5671</v>
      </c>
      <c r="V628">
        <v>1</v>
      </c>
      <c r="W628" s="2">
        <v>0</v>
      </c>
      <c r="X628" s="2">
        <v>0</v>
      </c>
      <c r="Y628" s="2">
        <v>35</v>
      </c>
      <c r="Z628" s="2">
        <v>21</v>
      </c>
      <c r="AA628" s="2">
        <v>20</v>
      </c>
      <c r="AB628" s="2">
        <v>0</v>
      </c>
      <c r="AC628" s="2">
        <v>50</v>
      </c>
      <c r="AD628" s="2">
        <v>134</v>
      </c>
      <c r="AE628" s="2">
        <v>76</v>
      </c>
      <c r="AF628" s="2">
        <v>107</v>
      </c>
      <c r="AG628" s="2">
        <v>37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147</v>
      </c>
      <c r="BD628" s="2">
        <v>12</v>
      </c>
      <c r="BE628" s="2">
        <v>0</v>
      </c>
      <c r="BF628" s="2">
        <v>0</v>
      </c>
      <c r="BG628" s="2">
        <v>2</v>
      </c>
      <c r="BH628" s="2">
        <v>1</v>
      </c>
      <c r="BI628" s="2">
        <v>1</v>
      </c>
      <c r="BJ628" s="2">
        <v>0</v>
      </c>
      <c r="BK628" s="2">
        <v>3</v>
      </c>
      <c r="BL628" s="2">
        <v>7</v>
      </c>
      <c r="BM628" s="2">
        <v>4</v>
      </c>
      <c r="BN628" s="2">
        <v>3</v>
      </c>
      <c r="BO628" s="2">
        <v>2</v>
      </c>
      <c r="BP628" s="2">
        <v>0</v>
      </c>
      <c r="BQ628" s="2">
        <v>0</v>
      </c>
      <c r="BR628" s="2">
        <v>0</v>
      </c>
      <c r="BS628" s="2">
        <v>0</v>
      </c>
      <c r="BT628" s="2">
        <v>0</v>
      </c>
      <c r="BU628" s="2">
        <v>0</v>
      </c>
      <c r="BV628" s="2">
        <v>0</v>
      </c>
      <c r="BW628" s="2">
        <v>0</v>
      </c>
      <c r="BX628" s="2">
        <v>0</v>
      </c>
      <c r="BY628" s="2">
        <v>0</v>
      </c>
      <c r="BZ628" s="2">
        <v>0</v>
      </c>
      <c r="CA628" s="2">
        <v>0</v>
      </c>
      <c r="CB628" s="2">
        <v>0</v>
      </c>
      <c r="CC628" s="2">
        <v>0</v>
      </c>
      <c r="CD628" s="2">
        <v>0</v>
      </c>
      <c r="CE628" s="2">
        <v>0</v>
      </c>
      <c r="CF628" s="2">
        <v>0</v>
      </c>
      <c r="CG628" s="2">
        <v>0</v>
      </c>
      <c r="CH628" s="2">
        <v>0</v>
      </c>
      <c r="CI628" s="2">
        <v>0</v>
      </c>
      <c r="CJ628" s="2">
        <v>0</v>
      </c>
      <c r="CK628" s="2">
        <v>7</v>
      </c>
      <c r="CL628" s="2">
        <v>3</v>
      </c>
    </row>
    <row r="629" spans="1:90" x14ac:dyDescent="0.25">
      <c r="A629" t="s">
        <v>115</v>
      </c>
      <c r="B629">
        <v>20403</v>
      </c>
      <c r="C629" t="s">
        <v>225</v>
      </c>
      <c r="D629">
        <v>1</v>
      </c>
      <c r="E629">
        <v>8</v>
      </c>
      <c r="F629">
        <v>912918</v>
      </c>
      <c r="G629">
        <v>35912918</v>
      </c>
      <c r="H629" t="s">
        <v>16351</v>
      </c>
      <c r="I629">
        <v>668</v>
      </c>
      <c r="J629" t="s">
        <v>537</v>
      </c>
      <c r="K629" t="s">
        <v>16352</v>
      </c>
      <c r="L629">
        <v>1</v>
      </c>
      <c r="M629" t="s">
        <v>537</v>
      </c>
      <c r="N629">
        <v>13960000</v>
      </c>
      <c r="O629" t="s">
        <v>92</v>
      </c>
      <c r="P629" t="s">
        <v>16353</v>
      </c>
      <c r="Q629" t="s">
        <v>127</v>
      </c>
      <c r="R629">
        <v>19</v>
      </c>
      <c r="S629">
        <v>38550916</v>
      </c>
      <c r="T629">
        <v>38555000</v>
      </c>
      <c r="U629" t="s">
        <v>16354</v>
      </c>
      <c r="V629">
        <v>2</v>
      </c>
      <c r="W629" s="2">
        <v>0</v>
      </c>
      <c r="X629" s="2">
        <v>0</v>
      </c>
      <c r="Y629" s="2">
        <v>0</v>
      </c>
      <c r="Z629" s="2">
        <v>10</v>
      </c>
      <c r="AA629" s="2">
        <v>14</v>
      </c>
      <c r="AB629" s="2">
        <v>9</v>
      </c>
      <c r="AC629" s="2">
        <v>13</v>
      </c>
      <c r="AD629" s="2">
        <v>30</v>
      </c>
      <c r="AE629" s="2">
        <v>25</v>
      </c>
      <c r="AF629" s="2">
        <v>17</v>
      </c>
      <c r="AG629" s="2">
        <v>27</v>
      </c>
      <c r="AH629" s="2">
        <v>21</v>
      </c>
      <c r="AI629" s="2">
        <v>16</v>
      </c>
      <c r="AJ629" s="2">
        <v>24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1</v>
      </c>
      <c r="BI629" s="2">
        <v>1</v>
      </c>
      <c r="BJ629" s="2">
        <v>1</v>
      </c>
      <c r="BK629" s="2">
        <v>1</v>
      </c>
      <c r="BL629" s="2">
        <v>1</v>
      </c>
      <c r="BM629" s="2">
        <v>1</v>
      </c>
      <c r="BN629" s="2">
        <v>1</v>
      </c>
      <c r="BO629" s="2">
        <v>1</v>
      </c>
      <c r="BP629" s="2">
        <v>1</v>
      </c>
      <c r="BQ629" s="2">
        <v>1</v>
      </c>
      <c r="BR629" s="2">
        <v>1</v>
      </c>
      <c r="BS629" s="2">
        <v>0</v>
      </c>
      <c r="BT629" s="2">
        <v>0</v>
      </c>
      <c r="BU629" s="2">
        <v>0</v>
      </c>
      <c r="BV629" s="2">
        <v>0</v>
      </c>
      <c r="BW629" s="2">
        <v>0</v>
      </c>
      <c r="BX629" s="2">
        <v>0</v>
      </c>
      <c r="BY629" s="2">
        <v>0</v>
      </c>
      <c r="BZ629" s="2">
        <v>0</v>
      </c>
      <c r="CA629" s="2">
        <v>0</v>
      </c>
      <c r="CB629" s="2">
        <v>0</v>
      </c>
      <c r="CC629" s="2">
        <v>0</v>
      </c>
      <c r="CD629" s="2">
        <v>0</v>
      </c>
      <c r="CE629" s="2">
        <v>0</v>
      </c>
      <c r="CF629" s="2">
        <v>0</v>
      </c>
      <c r="CG629" s="2">
        <v>0</v>
      </c>
      <c r="CH629" s="2">
        <v>0</v>
      </c>
      <c r="CI629" s="2">
        <v>0</v>
      </c>
      <c r="CJ629" s="2">
        <v>0</v>
      </c>
      <c r="CK629" s="2">
        <v>0</v>
      </c>
      <c r="CL629" s="2">
        <v>0</v>
      </c>
    </row>
    <row r="630" spans="1:90" x14ac:dyDescent="0.25">
      <c r="A630" t="s">
        <v>115</v>
      </c>
      <c r="B630">
        <v>20403</v>
      </c>
      <c r="C630" t="s">
        <v>225</v>
      </c>
      <c r="D630">
        <v>1</v>
      </c>
      <c r="E630">
        <v>8</v>
      </c>
      <c r="F630">
        <v>479111</v>
      </c>
      <c r="G630">
        <v>35479111</v>
      </c>
      <c r="H630" t="s">
        <v>669</v>
      </c>
      <c r="I630">
        <v>472</v>
      </c>
      <c r="J630" t="s">
        <v>670</v>
      </c>
      <c r="K630" t="s">
        <v>671</v>
      </c>
      <c r="L630">
        <v>1</v>
      </c>
      <c r="M630" t="s">
        <v>670</v>
      </c>
      <c r="N630">
        <v>12960000</v>
      </c>
      <c r="O630" t="s">
        <v>92</v>
      </c>
      <c r="P630" t="s">
        <v>672</v>
      </c>
      <c r="Q630" t="s">
        <v>127</v>
      </c>
      <c r="U630" t="s">
        <v>673</v>
      </c>
      <c r="V630">
        <v>2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24</v>
      </c>
      <c r="AE630" s="2">
        <v>29</v>
      </c>
      <c r="AF630" s="2">
        <v>22</v>
      </c>
      <c r="AG630" s="2">
        <v>29</v>
      </c>
      <c r="AH630" s="2">
        <v>20</v>
      </c>
      <c r="AI630" s="2">
        <v>20</v>
      </c>
      <c r="AJ630" s="2">
        <v>17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0</v>
      </c>
      <c r="BI630" s="2">
        <v>0</v>
      </c>
      <c r="BJ630" s="2">
        <v>0</v>
      </c>
      <c r="BK630" s="2">
        <v>0</v>
      </c>
      <c r="BL630" s="2">
        <v>1</v>
      </c>
      <c r="BM630" s="2">
        <v>1</v>
      </c>
      <c r="BN630" s="2">
        <v>1</v>
      </c>
      <c r="BO630" s="2">
        <v>2</v>
      </c>
      <c r="BP630" s="2">
        <v>1</v>
      </c>
      <c r="BQ630" s="2">
        <v>1</v>
      </c>
      <c r="BR630" s="2">
        <v>1</v>
      </c>
      <c r="BS630" s="2">
        <v>0</v>
      </c>
      <c r="BT630" s="2">
        <v>0</v>
      </c>
      <c r="BU630" s="2">
        <v>0</v>
      </c>
      <c r="BV630" s="2">
        <v>0</v>
      </c>
      <c r="BW630" s="2">
        <v>0</v>
      </c>
      <c r="BX630" s="2">
        <v>0</v>
      </c>
      <c r="BY630" s="2">
        <v>0</v>
      </c>
      <c r="BZ630" s="2">
        <v>0</v>
      </c>
      <c r="CA630" s="2">
        <v>0</v>
      </c>
      <c r="CB630" s="2">
        <v>0</v>
      </c>
      <c r="CC630" s="2">
        <v>0</v>
      </c>
      <c r="CD630" s="2">
        <v>0</v>
      </c>
      <c r="CE630" s="2">
        <v>0</v>
      </c>
      <c r="CF630" s="2">
        <v>0</v>
      </c>
      <c r="CG630" s="2">
        <v>0</v>
      </c>
      <c r="CH630" s="2">
        <v>0</v>
      </c>
      <c r="CI630" s="2">
        <v>0</v>
      </c>
      <c r="CJ630" s="2">
        <v>0</v>
      </c>
      <c r="CK630" s="2">
        <v>0</v>
      </c>
      <c r="CL630" s="2">
        <v>0</v>
      </c>
    </row>
    <row r="631" spans="1:90" x14ac:dyDescent="0.25">
      <c r="A631" t="s">
        <v>115</v>
      </c>
      <c r="B631">
        <v>20403</v>
      </c>
      <c r="C631" t="s">
        <v>225</v>
      </c>
      <c r="D631">
        <v>1</v>
      </c>
      <c r="E631">
        <v>8</v>
      </c>
      <c r="F631">
        <v>19525</v>
      </c>
      <c r="G631">
        <v>35019525</v>
      </c>
      <c r="H631" t="s">
        <v>4521</v>
      </c>
      <c r="I631">
        <v>468</v>
      </c>
      <c r="J631" t="s">
        <v>532</v>
      </c>
      <c r="K631" t="s">
        <v>4522</v>
      </c>
      <c r="L631">
        <v>1</v>
      </c>
      <c r="M631" t="s">
        <v>532</v>
      </c>
      <c r="N631">
        <v>13260000</v>
      </c>
      <c r="O631" t="s">
        <v>92</v>
      </c>
      <c r="P631" t="s">
        <v>4523</v>
      </c>
      <c r="Q631">
        <v>165</v>
      </c>
      <c r="R631">
        <v>11</v>
      </c>
      <c r="S631">
        <v>40146320</v>
      </c>
      <c r="T631">
        <v>40147222</v>
      </c>
      <c r="U631" t="s">
        <v>4524</v>
      </c>
      <c r="V631">
        <v>1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90</v>
      </c>
      <c r="AE631" s="2">
        <v>68</v>
      </c>
      <c r="AF631" s="2">
        <v>77</v>
      </c>
      <c r="AG631" s="2">
        <v>76</v>
      </c>
      <c r="AH631" s="2">
        <v>193</v>
      </c>
      <c r="AI631" s="2">
        <v>118</v>
      </c>
      <c r="AJ631" s="2">
        <v>125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68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182</v>
      </c>
      <c r="BD631" s="2">
        <v>0</v>
      </c>
      <c r="BE631" s="2">
        <v>0</v>
      </c>
      <c r="BF631" s="2">
        <v>0</v>
      </c>
      <c r="BG631" s="2">
        <v>0</v>
      </c>
      <c r="BH631" s="2">
        <v>0</v>
      </c>
      <c r="BI631" s="2">
        <v>0</v>
      </c>
      <c r="BJ631" s="2">
        <v>0</v>
      </c>
      <c r="BK631" s="2">
        <v>0</v>
      </c>
      <c r="BL631" s="2">
        <v>5</v>
      </c>
      <c r="BM631" s="2">
        <v>2</v>
      </c>
      <c r="BN631" s="2">
        <v>3</v>
      </c>
      <c r="BO631" s="2">
        <v>3</v>
      </c>
      <c r="BP631" s="2">
        <v>6</v>
      </c>
      <c r="BQ631" s="2">
        <v>4</v>
      </c>
      <c r="BR631" s="2">
        <v>4</v>
      </c>
      <c r="BS631" s="2">
        <v>0</v>
      </c>
      <c r="BT631" s="2">
        <v>0</v>
      </c>
      <c r="BU631" s="2">
        <v>0</v>
      </c>
      <c r="BV631" s="2">
        <v>0</v>
      </c>
      <c r="BW631" s="2">
        <v>0</v>
      </c>
      <c r="BX631" s="2">
        <v>0</v>
      </c>
      <c r="BY631" s="2">
        <v>0</v>
      </c>
      <c r="BZ631" s="2">
        <v>0</v>
      </c>
      <c r="CA631" s="2">
        <v>0</v>
      </c>
      <c r="CB631" s="2">
        <v>0</v>
      </c>
      <c r="CC631" s="2">
        <v>4</v>
      </c>
      <c r="CD631" s="2">
        <v>0</v>
      </c>
      <c r="CE631" s="2">
        <v>0</v>
      </c>
      <c r="CF631" s="2">
        <v>0</v>
      </c>
      <c r="CG631" s="2">
        <v>0</v>
      </c>
      <c r="CH631" s="2">
        <v>0</v>
      </c>
      <c r="CI631" s="2">
        <v>0</v>
      </c>
      <c r="CJ631" s="2">
        <v>0</v>
      </c>
      <c r="CK631" s="2">
        <v>10</v>
      </c>
      <c r="CL631" s="2">
        <v>0</v>
      </c>
    </row>
    <row r="632" spans="1:90" x14ac:dyDescent="0.25">
      <c r="A632" t="s">
        <v>115</v>
      </c>
      <c r="B632">
        <v>20403</v>
      </c>
      <c r="C632" t="s">
        <v>225</v>
      </c>
      <c r="D632">
        <v>1</v>
      </c>
      <c r="E632">
        <v>8</v>
      </c>
      <c r="F632">
        <v>912888</v>
      </c>
      <c r="G632">
        <v>35912888</v>
      </c>
      <c r="H632" t="s">
        <v>18662</v>
      </c>
      <c r="I632">
        <v>225</v>
      </c>
      <c r="J632" t="s">
        <v>225</v>
      </c>
      <c r="K632" t="s">
        <v>18663</v>
      </c>
      <c r="L632">
        <v>1</v>
      </c>
      <c r="M632" t="s">
        <v>225</v>
      </c>
      <c r="N632">
        <v>12924840</v>
      </c>
      <c r="O632" t="s">
        <v>1015</v>
      </c>
      <c r="P632" t="s">
        <v>18664</v>
      </c>
      <c r="Q632" t="s">
        <v>4942</v>
      </c>
      <c r="R632">
        <v>11</v>
      </c>
      <c r="S632">
        <v>40311861</v>
      </c>
      <c r="T632">
        <v>40316111</v>
      </c>
      <c r="U632" t="s">
        <v>18665</v>
      </c>
      <c r="V632">
        <v>1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71</v>
      </c>
      <c r="AE632" s="2">
        <v>70</v>
      </c>
      <c r="AF632" s="2">
        <v>69</v>
      </c>
      <c r="AG632" s="2">
        <v>72</v>
      </c>
      <c r="AH632" s="2">
        <v>68</v>
      </c>
      <c r="AI632" s="2">
        <v>70</v>
      </c>
      <c r="AJ632" s="2">
        <v>64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0</v>
      </c>
      <c r="BI632" s="2">
        <v>0</v>
      </c>
      <c r="BJ632" s="2">
        <v>0</v>
      </c>
      <c r="BK632" s="2">
        <v>0</v>
      </c>
      <c r="BL632" s="2">
        <v>2</v>
      </c>
      <c r="BM632" s="2">
        <v>2</v>
      </c>
      <c r="BN632" s="2">
        <v>2</v>
      </c>
      <c r="BO632" s="2">
        <v>3</v>
      </c>
      <c r="BP632" s="2">
        <v>4</v>
      </c>
      <c r="BQ632" s="2">
        <v>3</v>
      </c>
      <c r="BR632" s="2">
        <v>4</v>
      </c>
      <c r="BS632" s="2">
        <v>0</v>
      </c>
      <c r="BT632" s="2">
        <v>0</v>
      </c>
      <c r="BU632" s="2">
        <v>0</v>
      </c>
      <c r="BV632" s="2">
        <v>0</v>
      </c>
      <c r="BW632" s="2">
        <v>0</v>
      </c>
      <c r="BX632" s="2">
        <v>0</v>
      </c>
      <c r="BY632" s="2">
        <v>0</v>
      </c>
      <c r="BZ632" s="2">
        <v>0</v>
      </c>
      <c r="CA632" s="2">
        <v>0</v>
      </c>
      <c r="CB632" s="2">
        <v>0</v>
      </c>
      <c r="CC632" s="2">
        <v>0</v>
      </c>
      <c r="CD632" s="2">
        <v>0</v>
      </c>
      <c r="CE632" s="2">
        <v>0</v>
      </c>
      <c r="CF632" s="2">
        <v>0</v>
      </c>
      <c r="CG632" s="2">
        <v>0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</row>
    <row r="633" spans="1:90" x14ac:dyDescent="0.25">
      <c r="A633" t="s">
        <v>115</v>
      </c>
      <c r="B633">
        <v>20403</v>
      </c>
      <c r="C633" t="s">
        <v>225</v>
      </c>
      <c r="D633">
        <v>1</v>
      </c>
      <c r="E633">
        <v>8</v>
      </c>
      <c r="F633">
        <v>18036</v>
      </c>
      <c r="G633">
        <v>35018036</v>
      </c>
      <c r="H633" t="s">
        <v>13095</v>
      </c>
      <c r="I633">
        <v>225</v>
      </c>
      <c r="J633" t="s">
        <v>225</v>
      </c>
      <c r="K633" t="s">
        <v>1303</v>
      </c>
      <c r="L633">
        <v>1</v>
      </c>
      <c r="M633" t="s">
        <v>225</v>
      </c>
      <c r="N633">
        <v>12912430</v>
      </c>
      <c r="O633" t="s">
        <v>102</v>
      </c>
      <c r="P633" t="s">
        <v>13096</v>
      </c>
      <c r="Q633" t="s">
        <v>127</v>
      </c>
      <c r="R633">
        <v>11</v>
      </c>
      <c r="S633">
        <v>40331889</v>
      </c>
      <c r="T633">
        <v>40336173</v>
      </c>
      <c r="U633" t="s">
        <v>13097</v>
      </c>
      <c r="V633">
        <v>1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105</v>
      </c>
      <c r="AE633" s="2">
        <v>98</v>
      </c>
      <c r="AF633" s="2">
        <v>91</v>
      </c>
      <c r="AG633" s="2">
        <v>102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40</v>
      </c>
      <c r="BD633" s="2">
        <v>1</v>
      </c>
      <c r="BE633" s="2">
        <v>0</v>
      </c>
      <c r="BF633" s="2">
        <v>0</v>
      </c>
      <c r="BG633" s="2">
        <v>0</v>
      </c>
      <c r="BH633" s="2">
        <v>0</v>
      </c>
      <c r="BI633" s="2">
        <v>0</v>
      </c>
      <c r="BJ633" s="2">
        <v>0</v>
      </c>
      <c r="BK633" s="2">
        <v>0</v>
      </c>
      <c r="BL633" s="2">
        <v>3</v>
      </c>
      <c r="BM633" s="2">
        <v>4</v>
      </c>
      <c r="BN633" s="2">
        <v>3</v>
      </c>
      <c r="BO633" s="2">
        <v>4</v>
      </c>
      <c r="BP633" s="2">
        <v>0</v>
      </c>
      <c r="BQ633" s="2">
        <v>0</v>
      </c>
      <c r="BR633" s="2">
        <v>0</v>
      </c>
      <c r="BS633" s="2">
        <v>0</v>
      </c>
      <c r="BT633" s="2">
        <v>0</v>
      </c>
      <c r="BU633" s="2">
        <v>0</v>
      </c>
      <c r="BV633" s="2">
        <v>0</v>
      </c>
      <c r="BW633" s="2">
        <v>0</v>
      </c>
      <c r="BX633" s="2">
        <v>0</v>
      </c>
      <c r="BY633" s="2">
        <v>0</v>
      </c>
      <c r="BZ633" s="2">
        <v>0</v>
      </c>
      <c r="CA633" s="2">
        <v>0</v>
      </c>
      <c r="CB633" s="2">
        <v>0</v>
      </c>
      <c r="CC633" s="2">
        <v>0</v>
      </c>
      <c r="CD633" s="2">
        <v>0</v>
      </c>
      <c r="CE633" s="2">
        <v>0</v>
      </c>
      <c r="CF633" s="2">
        <v>0</v>
      </c>
      <c r="CG633" s="2">
        <v>0</v>
      </c>
      <c r="CH633" s="2">
        <v>0</v>
      </c>
      <c r="CI633" s="2">
        <v>0</v>
      </c>
      <c r="CJ633" s="2">
        <v>0</v>
      </c>
      <c r="CK633" s="2">
        <v>3</v>
      </c>
      <c r="CL633" s="2">
        <v>1</v>
      </c>
    </row>
    <row r="634" spans="1:90" x14ac:dyDescent="0.25">
      <c r="A634" t="s">
        <v>115</v>
      </c>
      <c r="B634">
        <v>20403</v>
      </c>
      <c r="C634" t="s">
        <v>225</v>
      </c>
      <c r="D634">
        <v>1</v>
      </c>
      <c r="E634">
        <v>8</v>
      </c>
      <c r="F634">
        <v>47089</v>
      </c>
      <c r="G634">
        <v>35047089</v>
      </c>
      <c r="H634" t="s">
        <v>5758</v>
      </c>
      <c r="I634">
        <v>190</v>
      </c>
      <c r="J634" t="s">
        <v>1348</v>
      </c>
      <c r="K634" t="s">
        <v>5759</v>
      </c>
      <c r="L634">
        <v>1</v>
      </c>
      <c r="M634" t="s">
        <v>1348</v>
      </c>
      <c r="N634">
        <v>12952680</v>
      </c>
      <c r="O634" t="s">
        <v>92</v>
      </c>
      <c r="P634" t="s">
        <v>5760</v>
      </c>
      <c r="Q634" t="s">
        <v>127</v>
      </c>
      <c r="R634">
        <v>11</v>
      </c>
      <c r="S634">
        <v>44164434</v>
      </c>
      <c r="T634">
        <v>44164791</v>
      </c>
      <c r="U634" t="s">
        <v>5761</v>
      </c>
      <c r="V634">
        <v>2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98</v>
      </c>
      <c r="AE634" s="2">
        <v>85</v>
      </c>
      <c r="AF634" s="2">
        <v>88</v>
      </c>
      <c r="AG634" s="2">
        <v>90</v>
      </c>
      <c r="AH634" s="2">
        <v>83</v>
      </c>
      <c r="AI634" s="2">
        <v>56</v>
      </c>
      <c r="AJ634" s="2">
        <v>65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48</v>
      </c>
      <c r="BD634" s="2">
        <v>0</v>
      </c>
      <c r="BE634" s="2">
        <v>0</v>
      </c>
      <c r="BF634" s="2">
        <v>0</v>
      </c>
      <c r="BG634" s="2">
        <v>0</v>
      </c>
      <c r="BH634" s="2">
        <v>0</v>
      </c>
      <c r="BI634" s="2">
        <v>0</v>
      </c>
      <c r="BJ634" s="2">
        <v>0</v>
      </c>
      <c r="BK634" s="2">
        <v>0</v>
      </c>
      <c r="BL634" s="2">
        <v>5</v>
      </c>
      <c r="BM634" s="2">
        <v>5</v>
      </c>
      <c r="BN634" s="2">
        <v>6</v>
      </c>
      <c r="BO634" s="2">
        <v>4</v>
      </c>
      <c r="BP634" s="2">
        <v>4</v>
      </c>
      <c r="BQ634" s="2">
        <v>3</v>
      </c>
      <c r="BR634" s="2">
        <v>4</v>
      </c>
      <c r="BS634" s="2">
        <v>0</v>
      </c>
      <c r="BT634" s="2">
        <v>0</v>
      </c>
      <c r="BU634" s="2">
        <v>0</v>
      </c>
      <c r="BV634" s="2">
        <v>0</v>
      </c>
      <c r="BW634" s="2">
        <v>0</v>
      </c>
      <c r="BX634" s="2">
        <v>0</v>
      </c>
      <c r="BY634" s="2">
        <v>0</v>
      </c>
      <c r="BZ634" s="2">
        <v>0</v>
      </c>
      <c r="CA634" s="2">
        <v>0</v>
      </c>
      <c r="CB634" s="2">
        <v>0</v>
      </c>
      <c r="CC634" s="2">
        <v>0</v>
      </c>
      <c r="CD634" s="2">
        <v>0</v>
      </c>
      <c r="CE634" s="2">
        <v>0</v>
      </c>
      <c r="CF634" s="2">
        <v>0</v>
      </c>
      <c r="CG634" s="2">
        <v>0</v>
      </c>
      <c r="CH634" s="2">
        <v>0</v>
      </c>
      <c r="CI634" s="2">
        <v>0</v>
      </c>
      <c r="CJ634" s="2">
        <v>0</v>
      </c>
      <c r="CK634" s="2">
        <v>6</v>
      </c>
      <c r="CL634" s="2">
        <v>0</v>
      </c>
    </row>
    <row r="635" spans="1:90" x14ac:dyDescent="0.25">
      <c r="A635" t="s">
        <v>115</v>
      </c>
      <c r="B635">
        <v>20403</v>
      </c>
      <c r="C635" t="s">
        <v>225</v>
      </c>
      <c r="D635">
        <v>1</v>
      </c>
      <c r="E635">
        <v>8</v>
      </c>
      <c r="F635">
        <v>903838</v>
      </c>
      <c r="G635">
        <v>35903838</v>
      </c>
      <c r="H635" t="s">
        <v>15023</v>
      </c>
      <c r="I635">
        <v>190</v>
      </c>
      <c r="J635" t="s">
        <v>1348</v>
      </c>
      <c r="K635" t="s">
        <v>12825</v>
      </c>
      <c r="L635">
        <v>1</v>
      </c>
      <c r="M635" t="s">
        <v>1348</v>
      </c>
      <c r="N635">
        <v>12951390</v>
      </c>
      <c r="O635" t="s">
        <v>92</v>
      </c>
      <c r="P635" t="s">
        <v>1158</v>
      </c>
      <c r="Q635" t="s">
        <v>127</v>
      </c>
      <c r="R635">
        <v>11</v>
      </c>
      <c r="S635">
        <v>44125978</v>
      </c>
      <c r="T635">
        <v>44182100</v>
      </c>
      <c r="U635" t="s">
        <v>15024</v>
      </c>
      <c r="V635">
        <v>1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101</v>
      </c>
      <c r="AE635" s="2">
        <v>130</v>
      </c>
      <c r="AF635" s="2">
        <v>111</v>
      </c>
      <c r="AG635" s="2">
        <v>124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140</v>
      </c>
      <c r="AS635" s="2">
        <v>0</v>
      </c>
      <c r="AT635" s="2">
        <v>0</v>
      </c>
      <c r="AU635" s="2">
        <v>108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39</v>
      </c>
      <c r="BD635" s="2">
        <v>12</v>
      </c>
      <c r="BE635" s="2">
        <v>0</v>
      </c>
      <c r="BF635" s="2">
        <v>0</v>
      </c>
      <c r="BG635" s="2">
        <v>0</v>
      </c>
      <c r="BH635" s="2">
        <v>0</v>
      </c>
      <c r="BI635" s="2">
        <v>0</v>
      </c>
      <c r="BJ635" s="2">
        <v>0</v>
      </c>
      <c r="BK635" s="2">
        <v>0</v>
      </c>
      <c r="BL635" s="2">
        <v>6</v>
      </c>
      <c r="BM635" s="2">
        <v>8</v>
      </c>
      <c r="BN635" s="2">
        <v>6</v>
      </c>
      <c r="BO635" s="2">
        <v>8</v>
      </c>
      <c r="BP635" s="2">
        <v>0</v>
      </c>
      <c r="BQ635" s="2">
        <v>0</v>
      </c>
      <c r="BR635" s="2">
        <v>0</v>
      </c>
      <c r="BS635" s="2">
        <v>0</v>
      </c>
      <c r="BT635" s="2">
        <v>0</v>
      </c>
      <c r="BU635" s="2">
        <v>0</v>
      </c>
      <c r="BV635" s="2">
        <v>0</v>
      </c>
      <c r="BW635" s="2">
        <v>0</v>
      </c>
      <c r="BX635" s="2">
        <v>0</v>
      </c>
      <c r="BY635" s="2">
        <v>0</v>
      </c>
      <c r="BZ635" s="2">
        <v>6</v>
      </c>
      <c r="CA635" s="2">
        <v>0</v>
      </c>
      <c r="CB635" s="2">
        <v>0</v>
      </c>
      <c r="CC635" s="2">
        <v>3</v>
      </c>
      <c r="CD635" s="2">
        <v>0</v>
      </c>
      <c r="CE635" s="2">
        <v>0</v>
      </c>
      <c r="CF635" s="2">
        <v>0</v>
      </c>
      <c r="CG635" s="2">
        <v>0</v>
      </c>
      <c r="CH635" s="2">
        <v>0</v>
      </c>
      <c r="CI635" s="2">
        <v>0</v>
      </c>
      <c r="CJ635" s="2">
        <v>0</v>
      </c>
      <c r="CK635" s="2">
        <v>3</v>
      </c>
      <c r="CL635" s="2">
        <v>1</v>
      </c>
    </row>
    <row r="636" spans="1:90" x14ac:dyDescent="0.25">
      <c r="A636" t="s">
        <v>115</v>
      </c>
      <c r="B636">
        <v>20403</v>
      </c>
      <c r="C636" t="s">
        <v>225</v>
      </c>
      <c r="D636">
        <v>1</v>
      </c>
      <c r="E636">
        <v>8</v>
      </c>
      <c r="F636">
        <v>17838</v>
      </c>
      <c r="G636">
        <v>35017838</v>
      </c>
      <c r="H636" t="s">
        <v>12292</v>
      </c>
      <c r="I636">
        <v>516</v>
      </c>
      <c r="J636" t="s">
        <v>1608</v>
      </c>
      <c r="K636" t="s">
        <v>91</v>
      </c>
      <c r="L636">
        <v>1</v>
      </c>
      <c r="M636" t="s">
        <v>1608</v>
      </c>
      <c r="N636">
        <v>12990000</v>
      </c>
      <c r="O636" t="s">
        <v>92</v>
      </c>
      <c r="P636" t="s">
        <v>8512</v>
      </c>
      <c r="Q636">
        <v>50</v>
      </c>
      <c r="R636">
        <v>11</v>
      </c>
      <c r="S636">
        <v>40371107</v>
      </c>
      <c r="T636">
        <v>40371285</v>
      </c>
      <c r="U636" t="s">
        <v>12293</v>
      </c>
      <c r="V636">
        <v>1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86</v>
      </c>
      <c r="AI636" s="2">
        <v>74</v>
      </c>
      <c r="AJ636" s="2">
        <v>61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0</v>
      </c>
      <c r="BI636" s="2">
        <v>0</v>
      </c>
      <c r="BJ636" s="2">
        <v>0</v>
      </c>
      <c r="BK636" s="2">
        <v>0</v>
      </c>
      <c r="BL636" s="2">
        <v>0</v>
      </c>
      <c r="BM636" s="2">
        <v>0</v>
      </c>
      <c r="BN636" s="2">
        <v>0</v>
      </c>
      <c r="BO636" s="2">
        <v>0</v>
      </c>
      <c r="BP636" s="2">
        <v>6</v>
      </c>
      <c r="BQ636" s="2">
        <v>4</v>
      </c>
      <c r="BR636" s="2">
        <v>3</v>
      </c>
      <c r="BS636" s="2">
        <v>0</v>
      </c>
      <c r="BT636" s="2">
        <v>0</v>
      </c>
      <c r="BU636" s="2">
        <v>0</v>
      </c>
      <c r="BV636" s="2">
        <v>0</v>
      </c>
      <c r="BW636" s="2">
        <v>0</v>
      </c>
      <c r="BX636" s="2">
        <v>0</v>
      </c>
      <c r="BY636" s="2">
        <v>0</v>
      </c>
      <c r="BZ636" s="2">
        <v>0</v>
      </c>
      <c r="CA636" s="2">
        <v>0</v>
      </c>
      <c r="CB636" s="2">
        <v>0</v>
      </c>
      <c r="CC636" s="2">
        <v>0</v>
      </c>
      <c r="CD636" s="2">
        <v>0</v>
      </c>
      <c r="CE636" s="2">
        <v>0</v>
      </c>
      <c r="CF636" s="2">
        <v>0</v>
      </c>
      <c r="CG636" s="2">
        <v>0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</row>
    <row r="637" spans="1:90" x14ac:dyDescent="0.25">
      <c r="A637" t="s">
        <v>115</v>
      </c>
      <c r="B637">
        <v>20403</v>
      </c>
      <c r="C637" t="s">
        <v>225</v>
      </c>
      <c r="D637">
        <v>1</v>
      </c>
      <c r="E637">
        <v>8</v>
      </c>
      <c r="F637">
        <v>17851</v>
      </c>
      <c r="G637">
        <v>35017851</v>
      </c>
      <c r="H637" t="s">
        <v>11228</v>
      </c>
      <c r="I637">
        <v>534</v>
      </c>
      <c r="J637" t="s">
        <v>712</v>
      </c>
      <c r="K637" t="s">
        <v>91</v>
      </c>
      <c r="L637">
        <v>1</v>
      </c>
      <c r="M637" t="s">
        <v>712</v>
      </c>
      <c r="N637">
        <v>12970000</v>
      </c>
      <c r="O637" t="s">
        <v>92</v>
      </c>
      <c r="P637" t="s">
        <v>9768</v>
      </c>
      <c r="Q637" t="s">
        <v>127</v>
      </c>
      <c r="R637">
        <v>11</v>
      </c>
      <c r="S637">
        <v>40366990</v>
      </c>
      <c r="T637">
        <v>40367505</v>
      </c>
      <c r="U637" t="s">
        <v>11229</v>
      </c>
      <c r="V637">
        <v>1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45</v>
      </c>
      <c r="AE637" s="2">
        <v>43</v>
      </c>
      <c r="AF637" s="2">
        <v>66</v>
      </c>
      <c r="AG637" s="2">
        <v>59</v>
      </c>
      <c r="AH637" s="2">
        <v>185</v>
      </c>
      <c r="AI637" s="2">
        <v>157</v>
      </c>
      <c r="AJ637" s="2">
        <v>165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96</v>
      </c>
      <c r="AS637" s="2">
        <v>0</v>
      </c>
      <c r="AT637" s="2">
        <v>0</v>
      </c>
      <c r="AU637" s="2">
        <v>122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19</v>
      </c>
      <c r="BD637" s="2">
        <v>0</v>
      </c>
      <c r="BE637" s="2">
        <v>0</v>
      </c>
      <c r="BF637" s="2">
        <v>0</v>
      </c>
      <c r="BG637" s="2">
        <v>0</v>
      </c>
      <c r="BH637" s="2">
        <v>0</v>
      </c>
      <c r="BI637" s="2">
        <v>0</v>
      </c>
      <c r="BJ637" s="2">
        <v>0</v>
      </c>
      <c r="BK637" s="2">
        <v>0</v>
      </c>
      <c r="BL637" s="2">
        <v>4</v>
      </c>
      <c r="BM637" s="2">
        <v>4</v>
      </c>
      <c r="BN637" s="2">
        <v>4</v>
      </c>
      <c r="BO637" s="2">
        <v>3</v>
      </c>
      <c r="BP637" s="2">
        <v>7</v>
      </c>
      <c r="BQ637" s="2">
        <v>8</v>
      </c>
      <c r="BR637" s="2">
        <v>7</v>
      </c>
      <c r="BS637" s="2">
        <v>0</v>
      </c>
      <c r="BT637" s="2">
        <v>0</v>
      </c>
      <c r="BU637" s="2">
        <v>0</v>
      </c>
      <c r="BV637" s="2">
        <v>0</v>
      </c>
      <c r="BW637" s="2">
        <v>0</v>
      </c>
      <c r="BX637" s="2">
        <v>0</v>
      </c>
      <c r="BY637" s="2">
        <v>0</v>
      </c>
      <c r="BZ637" s="2">
        <v>5</v>
      </c>
      <c r="CA637" s="2">
        <v>0</v>
      </c>
      <c r="CB637" s="2">
        <v>0</v>
      </c>
      <c r="CC637" s="2">
        <v>5</v>
      </c>
      <c r="CD637" s="2">
        <v>0</v>
      </c>
      <c r="CE637" s="2">
        <v>0</v>
      </c>
      <c r="CF637" s="2">
        <v>0</v>
      </c>
      <c r="CG637" s="2">
        <v>0</v>
      </c>
      <c r="CH637" s="2">
        <v>0</v>
      </c>
      <c r="CI637" s="2">
        <v>0</v>
      </c>
      <c r="CJ637" s="2">
        <v>0</v>
      </c>
      <c r="CK637" s="2">
        <v>2</v>
      </c>
      <c r="CL637" s="2">
        <v>0</v>
      </c>
    </row>
    <row r="638" spans="1:90" x14ac:dyDescent="0.25">
      <c r="A638" t="s">
        <v>115</v>
      </c>
      <c r="B638">
        <v>20403</v>
      </c>
      <c r="C638" t="s">
        <v>225</v>
      </c>
      <c r="D638">
        <v>1</v>
      </c>
      <c r="E638">
        <v>8</v>
      </c>
      <c r="F638">
        <v>17814</v>
      </c>
      <c r="G638">
        <v>35017814</v>
      </c>
      <c r="H638" t="s">
        <v>226</v>
      </c>
      <c r="I638">
        <v>403</v>
      </c>
      <c r="J638" t="s">
        <v>227</v>
      </c>
      <c r="K638" t="s">
        <v>91</v>
      </c>
      <c r="L638">
        <v>1</v>
      </c>
      <c r="M638" t="s">
        <v>227</v>
      </c>
      <c r="N638">
        <v>12980000</v>
      </c>
      <c r="O638" t="s">
        <v>92</v>
      </c>
      <c r="P638" t="s">
        <v>228</v>
      </c>
      <c r="Q638">
        <v>126</v>
      </c>
      <c r="R638">
        <v>11</v>
      </c>
      <c r="S638">
        <v>45397014</v>
      </c>
      <c r="T638">
        <v>45399165</v>
      </c>
      <c r="U638" t="s">
        <v>229</v>
      </c>
      <c r="V638">
        <v>1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142</v>
      </c>
      <c r="AI638" s="2">
        <v>117</v>
      </c>
      <c r="AJ638" s="2">
        <v>84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54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0</v>
      </c>
      <c r="BI638" s="2">
        <v>0</v>
      </c>
      <c r="BJ638" s="2">
        <v>0</v>
      </c>
      <c r="BK638" s="2">
        <v>0</v>
      </c>
      <c r="BL638" s="2">
        <v>0</v>
      </c>
      <c r="BM638" s="2">
        <v>0</v>
      </c>
      <c r="BN638" s="2">
        <v>0</v>
      </c>
      <c r="BO638" s="2">
        <v>0</v>
      </c>
      <c r="BP638" s="2">
        <v>7</v>
      </c>
      <c r="BQ638" s="2">
        <v>5</v>
      </c>
      <c r="BR638" s="2">
        <v>3</v>
      </c>
      <c r="BS638" s="2">
        <v>0</v>
      </c>
      <c r="BT638" s="2">
        <v>0</v>
      </c>
      <c r="BU638" s="2">
        <v>0</v>
      </c>
      <c r="BV638" s="2">
        <v>0</v>
      </c>
      <c r="BW638" s="2">
        <v>0</v>
      </c>
      <c r="BX638" s="2">
        <v>0</v>
      </c>
      <c r="BY638" s="2">
        <v>0</v>
      </c>
      <c r="BZ638" s="2">
        <v>0</v>
      </c>
      <c r="CA638" s="2">
        <v>0</v>
      </c>
      <c r="CB638" s="2">
        <v>0</v>
      </c>
      <c r="CC638" s="2">
        <v>2</v>
      </c>
      <c r="CD638" s="2">
        <v>0</v>
      </c>
      <c r="CE638" s="2">
        <v>0</v>
      </c>
      <c r="CF638" s="2">
        <v>0</v>
      </c>
      <c r="CG638" s="2">
        <v>0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</row>
    <row r="639" spans="1:90" x14ac:dyDescent="0.25">
      <c r="A639" t="s">
        <v>115</v>
      </c>
      <c r="B639">
        <v>20403</v>
      </c>
      <c r="C639" t="s">
        <v>225</v>
      </c>
      <c r="D639">
        <v>1</v>
      </c>
      <c r="E639">
        <v>8</v>
      </c>
      <c r="F639">
        <v>907315</v>
      </c>
      <c r="G639">
        <v>35907315</v>
      </c>
      <c r="H639" t="s">
        <v>2493</v>
      </c>
      <c r="I639">
        <v>190</v>
      </c>
      <c r="J639" t="s">
        <v>1348</v>
      </c>
      <c r="K639" t="s">
        <v>2494</v>
      </c>
      <c r="L639">
        <v>1</v>
      </c>
      <c r="M639" t="s">
        <v>1348</v>
      </c>
      <c r="N639">
        <v>12951110</v>
      </c>
      <c r="O639" t="s">
        <v>92</v>
      </c>
      <c r="P639" t="s">
        <v>2495</v>
      </c>
      <c r="Q639" t="s">
        <v>127</v>
      </c>
      <c r="R639">
        <v>11</v>
      </c>
      <c r="S639">
        <v>44120094</v>
      </c>
      <c r="T639">
        <v>44135199</v>
      </c>
      <c r="U639" t="s">
        <v>2496</v>
      </c>
      <c r="V639">
        <v>1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132</v>
      </c>
      <c r="AE639" s="2">
        <v>107</v>
      </c>
      <c r="AF639" s="2">
        <v>139</v>
      </c>
      <c r="AG639" s="2">
        <v>109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154</v>
      </c>
      <c r="BD639" s="2">
        <v>0</v>
      </c>
      <c r="BE639" s="2">
        <v>0</v>
      </c>
      <c r="BF639" s="2">
        <v>0</v>
      </c>
      <c r="BG639" s="2">
        <v>0</v>
      </c>
      <c r="BH639" s="2">
        <v>0</v>
      </c>
      <c r="BI639" s="2">
        <v>0</v>
      </c>
      <c r="BJ639" s="2">
        <v>0</v>
      </c>
      <c r="BK639" s="2">
        <v>0</v>
      </c>
      <c r="BL639" s="2">
        <v>8</v>
      </c>
      <c r="BM639" s="2">
        <v>6</v>
      </c>
      <c r="BN639" s="2">
        <v>7</v>
      </c>
      <c r="BO639" s="2">
        <v>4</v>
      </c>
      <c r="BP639" s="2">
        <v>0</v>
      </c>
      <c r="BQ639" s="2">
        <v>0</v>
      </c>
      <c r="BR639" s="2">
        <v>0</v>
      </c>
      <c r="BS639" s="2">
        <v>0</v>
      </c>
      <c r="BT639" s="2">
        <v>0</v>
      </c>
      <c r="BU639" s="2">
        <v>0</v>
      </c>
      <c r="BV639" s="2">
        <v>0</v>
      </c>
      <c r="BW639" s="2">
        <v>0</v>
      </c>
      <c r="BX639" s="2">
        <v>0</v>
      </c>
      <c r="BY639" s="2">
        <v>0</v>
      </c>
      <c r="BZ639" s="2">
        <v>0</v>
      </c>
      <c r="CA639" s="2">
        <v>0</v>
      </c>
      <c r="CB639" s="2">
        <v>0</v>
      </c>
      <c r="CC639" s="2">
        <v>0</v>
      </c>
      <c r="CD639" s="2">
        <v>0</v>
      </c>
      <c r="CE639" s="2">
        <v>0</v>
      </c>
      <c r="CF639" s="2">
        <v>0</v>
      </c>
      <c r="CG639" s="2">
        <v>0</v>
      </c>
      <c r="CH639" s="2">
        <v>0</v>
      </c>
      <c r="CI639" s="2">
        <v>0</v>
      </c>
      <c r="CJ639" s="2">
        <v>0</v>
      </c>
      <c r="CK639" s="2">
        <v>14</v>
      </c>
      <c r="CL639" s="2">
        <v>0</v>
      </c>
    </row>
    <row r="640" spans="1:90" x14ac:dyDescent="0.25">
      <c r="A640" t="s">
        <v>115</v>
      </c>
      <c r="B640">
        <v>20403</v>
      </c>
      <c r="C640" t="s">
        <v>225</v>
      </c>
      <c r="D640">
        <v>1</v>
      </c>
      <c r="E640">
        <v>8</v>
      </c>
      <c r="F640">
        <v>18053</v>
      </c>
      <c r="G640">
        <v>35018053</v>
      </c>
      <c r="H640" t="s">
        <v>7260</v>
      </c>
      <c r="I640">
        <v>190</v>
      </c>
      <c r="J640" t="s">
        <v>1348</v>
      </c>
      <c r="K640" t="s">
        <v>91</v>
      </c>
      <c r="L640">
        <v>1</v>
      </c>
      <c r="M640" t="s">
        <v>1348</v>
      </c>
      <c r="N640">
        <v>12940590</v>
      </c>
      <c r="O640" t="s">
        <v>162</v>
      </c>
      <c r="P640" t="s">
        <v>7261</v>
      </c>
      <c r="Q640" t="s">
        <v>127</v>
      </c>
      <c r="R640">
        <v>11</v>
      </c>
      <c r="S640">
        <v>44123107</v>
      </c>
      <c r="T640">
        <v>44129634</v>
      </c>
      <c r="U640" t="s">
        <v>7262</v>
      </c>
      <c r="V640">
        <v>1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71</v>
      </c>
      <c r="AE640" s="2">
        <v>139</v>
      </c>
      <c r="AF640" s="2">
        <v>141</v>
      </c>
      <c r="AG640" s="2">
        <v>173</v>
      </c>
      <c r="AH640" s="2">
        <v>278</v>
      </c>
      <c r="AI640" s="2">
        <v>314</v>
      </c>
      <c r="AJ640" s="2">
        <v>309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75</v>
      </c>
      <c r="BD640" s="2">
        <v>0</v>
      </c>
      <c r="BE640" s="2">
        <v>0</v>
      </c>
      <c r="BF640" s="2">
        <v>0</v>
      </c>
      <c r="BG640" s="2">
        <v>0</v>
      </c>
      <c r="BH640" s="2">
        <v>0</v>
      </c>
      <c r="BI640" s="2">
        <v>0</v>
      </c>
      <c r="BJ640" s="2">
        <v>0</v>
      </c>
      <c r="BK640" s="2">
        <v>0</v>
      </c>
      <c r="BL640" s="2">
        <v>3</v>
      </c>
      <c r="BM640" s="2">
        <v>6</v>
      </c>
      <c r="BN640" s="2">
        <v>5</v>
      </c>
      <c r="BO640" s="2">
        <v>6</v>
      </c>
      <c r="BP640" s="2">
        <v>13</v>
      </c>
      <c r="BQ640" s="2">
        <v>13</v>
      </c>
      <c r="BR640" s="2">
        <v>9</v>
      </c>
      <c r="BS640" s="2">
        <v>0</v>
      </c>
      <c r="BT640" s="2">
        <v>0</v>
      </c>
      <c r="BU640" s="2">
        <v>0</v>
      </c>
      <c r="BV640" s="2">
        <v>0</v>
      </c>
      <c r="BW640" s="2">
        <v>0</v>
      </c>
      <c r="BX640" s="2">
        <v>0</v>
      </c>
      <c r="BY640" s="2">
        <v>0</v>
      </c>
      <c r="BZ640" s="2">
        <v>0</v>
      </c>
      <c r="CA640" s="2">
        <v>0</v>
      </c>
      <c r="CB640" s="2">
        <v>0</v>
      </c>
      <c r="CC640" s="2">
        <v>0</v>
      </c>
      <c r="CD640" s="2">
        <v>0</v>
      </c>
      <c r="CE640" s="2">
        <v>0</v>
      </c>
      <c r="CF640" s="2">
        <v>0</v>
      </c>
      <c r="CG640" s="2">
        <v>0</v>
      </c>
      <c r="CH640" s="2">
        <v>0</v>
      </c>
      <c r="CI640" s="2">
        <v>0</v>
      </c>
      <c r="CJ640" s="2">
        <v>0</v>
      </c>
      <c r="CK640" s="2">
        <v>3</v>
      </c>
      <c r="CL640" s="2">
        <v>0</v>
      </c>
    </row>
    <row r="641" spans="1:90" x14ac:dyDescent="0.25">
      <c r="A641" t="s">
        <v>115</v>
      </c>
      <c r="B641">
        <v>20403</v>
      </c>
      <c r="C641" t="s">
        <v>225</v>
      </c>
      <c r="D641">
        <v>1</v>
      </c>
      <c r="E641">
        <v>8</v>
      </c>
      <c r="F641">
        <v>917746</v>
      </c>
      <c r="G641">
        <v>35917746</v>
      </c>
      <c r="H641" t="s">
        <v>5837</v>
      </c>
      <c r="I641">
        <v>668</v>
      </c>
      <c r="J641" t="s">
        <v>537</v>
      </c>
      <c r="K641" t="s">
        <v>4633</v>
      </c>
      <c r="L641">
        <v>1</v>
      </c>
      <c r="M641" t="s">
        <v>537</v>
      </c>
      <c r="N641">
        <v>13960000</v>
      </c>
      <c r="O641" t="s">
        <v>5838</v>
      </c>
      <c r="P641" t="s">
        <v>1791</v>
      </c>
      <c r="Q641" t="s">
        <v>127</v>
      </c>
      <c r="R641">
        <v>19</v>
      </c>
      <c r="S641">
        <v>38552855</v>
      </c>
      <c r="U641" t="s">
        <v>5839</v>
      </c>
      <c r="V641">
        <v>2</v>
      </c>
      <c r="W641" s="2">
        <v>0</v>
      </c>
      <c r="X641" s="2">
        <v>0</v>
      </c>
      <c r="Y641" s="2">
        <v>0</v>
      </c>
      <c r="Z641" s="2">
        <v>25</v>
      </c>
      <c r="AA641" s="2">
        <v>25</v>
      </c>
      <c r="AB641" s="2">
        <v>20</v>
      </c>
      <c r="AC641" s="2">
        <v>25</v>
      </c>
      <c r="AD641" s="2">
        <v>20</v>
      </c>
      <c r="AE641" s="2">
        <v>30</v>
      </c>
      <c r="AF641" s="2">
        <v>33</v>
      </c>
      <c r="AG641" s="2">
        <v>14</v>
      </c>
      <c r="AH641" s="2">
        <v>21</v>
      </c>
      <c r="AI641" s="2">
        <v>22</v>
      </c>
      <c r="AJ641" s="2">
        <v>29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41</v>
      </c>
      <c r="BD641" s="2">
        <v>0</v>
      </c>
      <c r="BE641" s="2">
        <v>0</v>
      </c>
      <c r="BF641" s="2">
        <v>0</v>
      </c>
      <c r="BG641" s="2">
        <v>0</v>
      </c>
      <c r="BH641" s="2">
        <v>1</v>
      </c>
      <c r="BI641" s="2">
        <v>1</v>
      </c>
      <c r="BJ641" s="2">
        <v>1</v>
      </c>
      <c r="BK641" s="2">
        <v>2</v>
      </c>
      <c r="BL641" s="2">
        <v>1</v>
      </c>
      <c r="BM641" s="2">
        <v>1</v>
      </c>
      <c r="BN641" s="2">
        <v>1</v>
      </c>
      <c r="BO641" s="2">
        <v>2</v>
      </c>
      <c r="BP641" s="2">
        <v>1</v>
      </c>
      <c r="BQ641" s="2">
        <v>1</v>
      </c>
      <c r="BR641" s="2">
        <v>1</v>
      </c>
      <c r="BS641" s="2">
        <v>0</v>
      </c>
      <c r="BT641" s="2">
        <v>0</v>
      </c>
      <c r="BU641" s="2">
        <v>0</v>
      </c>
      <c r="BV641" s="2">
        <v>0</v>
      </c>
      <c r="BW641" s="2">
        <v>0</v>
      </c>
      <c r="BX641" s="2">
        <v>0</v>
      </c>
      <c r="BY641" s="2">
        <v>0</v>
      </c>
      <c r="BZ641" s="2">
        <v>0</v>
      </c>
      <c r="CA641" s="2">
        <v>0</v>
      </c>
      <c r="CB641" s="2">
        <v>0</v>
      </c>
      <c r="CC641" s="2">
        <v>0</v>
      </c>
      <c r="CD641" s="2">
        <v>0</v>
      </c>
      <c r="CE641" s="2">
        <v>0</v>
      </c>
      <c r="CF641" s="2">
        <v>0</v>
      </c>
      <c r="CG641" s="2">
        <v>0</v>
      </c>
      <c r="CH641" s="2">
        <v>0</v>
      </c>
      <c r="CI641" s="2">
        <v>0</v>
      </c>
      <c r="CJ641" s="2">
        <v>0</v>
      </c>
      <c r="CK641" s="2">
        <v>3</v>
      </c>
      <c r="CL641" s="2">
        <v>0</v>
      </c>
    </row>
    <row r="642" spans="1:90" x14ac:dyDescent="0.25">
      <c r="A642" t="s">
        <v>115</v>
      </c>
      <c r="B642">
        <v>20403</v>
      </c>
      <c r="C642" t="s">
        <v>225</v>
      </c>
      <c r="D642">
        <v>1</v>
      </c>
      <c r="E642">
        <v>8</v>
      </c>
      <c r="F642">
        <v>17759</v>
      </c>
      <c r="G642">
        <v>35017759</v>
      </c>
      <c r="H642" t="s">
        <v>10809</v>
      </c>
      <c r="I642">
        <v>668</v>
      </c>
      <c r="J642" t="s">
        <v>537</v>
      </c>
      <c r="K642" t="s">
        <v>91</v>
      </c>
      <c r="L642">
        <v>1</v>
      </c>
      <c r="M642" t="s">
        <v>537</v>
      </c>
      <c r="N642">
        <v>13960000</v>
      </c>
      <c r="O642" t="s">
        <v>92</v>
      </c>
      <c r="P642" t="s">
        <v>10810</v>
      </c>
      <c r="Q642">
        <v>88</v>
      </c>
      <c r="R642">
        <v>19</v>
      </c>
      <c r="S642">
        <v>38952763</v>
      </c>
      <c r="T642">
        <v>38954022</v>
      </c>
      <c r="U642" t="s">
        <v>10811</v>
      </c>
      <c r="V642">
        <v>1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105</v>
      </c>
      <c r="AE642" s="2">
        <v>107</v>
      </c>
      <c r="AF642" s="2">
        <v>108</v>
      </c>
      <c r="AG642" s="2">
        <v>124</v>
      </c>
      <c r="AH642" s="2">
        <v>136</v>
      </c>
      <c r="AI642" s="2">
        <v>138</v>
      </c>
      <c r="AJ642" s="2">
        <v>90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74</v>
      </c>
      <c r="BD642" s="2">
        <v>0</v>
      </c>
      <c r="BE642" s="2">
        <v>0</v>
      </c>
      <c r="BF642" s="2">
        <v>0</v>
      </c>
      <c r="BG642" s="2">
        <v>0</v>
      </c>
      <c r="BH642" s="2">
        <v>0</v>
      </c>
      <c r="BI642" s="2">
        <v>0</v>
      </c>
      <c r="BJ642" s="2">
        <v>0</v>
      </c>
      <c r="BK642" s="2">
        <v>0</v>
      </c>
      <c r="BL642" s="2">
        <v>4</v>
      </c>
      <c r="BM642" s="2">
        <v>5</v>
      </c>
      <c r="BN642" s="2">
        <v>4</v>
      </c>
      <c r="BO642" s="2">
        <v>5</v>
      </c>
      <c r="BP642" s="2">
        <v>5</v>
      </c>
      <c r="BQ642" s="2">
        <v>6</v>
      </c>
      <c r="BR642" s="2">
        <v>4</v>
      </c>
      <c r="BS642" s="2">
        <v>0</v>
      </c>
      <c r="BT642" s="2">
        <v>0</v>
      </c>
      <c r="BU642" s="2">
        <v>0</v>
      </c>
      <c r="BV642" s="2">
        <v>0</v>
      </c>
      <c r="BW642" s="2">
        <v>0</v>
      </c>
      <c r="BX642" s="2">
        <v>0</v>
      </c>
      <c r="BY642" s="2">
        <v>0</v>
      </c>
      <c r="BZ642" s="2">
        <v>0</v>
      </c>
      <c r="CA642" s="2">
        <v>0</v>
      </c>
      <c r="CB642" s="2">
        <v>0</v>
      </c>
      <c r="CC642" s="2">
        <v>0</v>
      </c>
      <c r="CD642" s="2">
        <v>0</v>
      </c>
      <c r="CE642" s="2">
        <v>0</v>
      </c>
      <c r="CF642" s="2">
        <v>0</v>
      </c>
      <c r="CG642" s="2">
        <v>0</v>
      </c>
      <c r="CH642" s="2">
        <v>0</v>
      </c>
      <c r="CI642" s="2">
        <v>0</v>
      </c>
      <c r="CJ642" s="2">
        <v>0</v>
      </c>
      <c r="CK642" s="2">
        <v>4</v>
      </c>
      <c r="CL642" s="2">
        <v>0</v>
      </c>
    </row>
    <row r="643" spans="1:90" x14ac:dyDescent="0.25">
      <c r="A643" t="s">
        <v>115</v>
      </c>
      <c r="B643">
        <v>20403</v>
      </c>
      <c r="C643" t="s">
        <v>225</v>
      </c>
      <c r="D643">
        <v>1</v>
      </c>
      <c r="E643">
        <v>8</v>
      </c>
      <c r="F643">
        <v>17978</v>
      </c>
      <c r="G643">
        <v>35017978</v>
      </c>
      <c r="H643" t="s">
        <v>16090</v>
      </c>
      <c r="I643">
        <v>225</v>
      </c>
      <c r="J643" t="s">
        <v>225</v>
      </c>
      <c r="K643" t="s">
        <v>91</v>
      </c>
      <c r="L643">
        <v>1</v>
      </c>
      <c r="M643" t="s">
        <v>225</v>
      </c>
      <c r="N643">
        <v>12900071</v>
      </c>
      <c r="O643" t="s">
        <v>92</v>
      </c>
      <c r="P643" t="s">
        <v>16091</v>
      </c>
      <c r="Q643">
        <v>60</v>
      </c>
      <c r="R643">
        <v>11</v>
      </c>
      <c r="S643">
        <v>40331548</v>
      </c>
      <c r="T643">
        <v>40345017</v>
      </c>
      <c r="U643" t="s">
        <v>16092</v>
      </c>
      <c r="V643">
        <v>1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93</v>
      </c>
      <c r="AE643" s="2">
        <v>67</v>
      </c>
      <c r="AF643" s="2">
        <v>62</v>
      </c>
      <c r="AG643" s="2">
        <v>53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179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20</v>
      </c>
      <c r="BD643" s="2">
        <v>0</v>
      </c>
      <c r="BE643" s="2">
        <v>0</v>
      </c>
      <c r="BF643" s="2">
        <v>0</v>
      </c>
      <c r="BG643" s="2">
        <v>0</v>
      </c>
      <c r="BH643" s="2">
        <v>0</v>
      </c>
      <c r="BI643" s="2">
        <v>0</v>
      </c>
      <c r="BJ643" s="2">
        <v>0</v>
      </c>
      <c r="BK643" s="2">
        <v>0</v>
      </c>
      <c r="BL643" s="2">
        <v>4</v>
      </c>
      <c r="BM643" s="2">
        <v>2</v>
      </c>
      <c r="BN643" s="2">
        <v>2</v>
      </c>
      <c r="BO643" s="2">
        <v>3</v>
      </c>
      <c r="BP643" s="2">
        <v>0</v>
      </c>
      <c r="BQ643" s="2">
        <v>0</v>
      </c>
      <c r="BR643" s="2">
        <v>0</v>
      </c>
      <c r="BS643" s="2">
        <v>0</v>
      </c>
      <c r="BT643" s="2">
        <v>0</v>
      </c>
      <c r="BU643" s="2">
        <v>0</v>
      </c>
      <c r="BV643" s="2">
        <v>0</v>
      </c>
      <c r="BW643" s="2">
        <v>0</v>
      </c>
      <c r="BX643" s="2">
        <v>0</v>
      </c>
      <c r="BY643" s="2">
        <v>0</v>
      </c>
      <c r="BZ643" s="2">
        <v>6</v>
      </c>
      <c r="CA643" s="2">
        <v>0</v>
      </c>
      <c r="CB643" s="2">
        <v>0</v>
      </c>
      <c r="CC643" s="2">
        <v>0</v>
      </c>
      <c r="CD643" s="2">
        <v>0</v>
      </c>
      <c r="CE643" s="2">
        <v>0</v>
      </c>
      <c r="CF643" s="2">
        <v>0</v>
      </c>
      <c r="CG643" s="2">
        <v>0</v>
      </c>
      <c r="CH643" s="2">
        <v>0</v>
      </c>
      <c r="CI643" s="2">
        <v>0</v>
      </c>
      <c r="CJ643" s="2">
        <v>0</v>
      </c>
      <c r="CK643" s="2">
        <v>1</v>
      </c>
      <c r="CL643" s="2">
        <v>0</v>
      </c>
    </row>
    <row r="644" spans="1:90" x14ac:dyDescent="0.25">
      <c r="A644" t="s">
        <v>115</v>
      </c>
      <c r="B644">
        <v>20403</v>
      </c>
      <c r="C644" t="s">
        <v>225</v>
      </c>
      <c r="D644">
        <v>1</v>
      </c>
      <c r="E644">
        <v>8</v>
      </c>
      <c r="F644">
        <v>45627</v>
      </c>
      <c r="G644">
        <v>35045627</v>
      </c>
      <c r="H644" t="s">
        <v>14523</v>
      </c>
      <c r="I644">
        <v>220</v>
      </c>
      <c r="J644" t="s">
        <v>2372</v>
      </c>
      <c r="K644" t="s">
        <v>2865</v>
      </c>
      <c r="L644">
        <v>1</v>
      </c>
      <c r="M644" t="s">
        <v>2372</v>
      </c>
      <c r="N644">
        <v>12955000</v>
      </c>
      <c r="O644" t="s">
        <v>92</v>
      </c>
      <c r="P644" t="s">
        <v>14524</v>
      </c>
      <c r="Q644" t="s">
        <v>127</v>
      </c>
      <c r="R644">
        <v>11</v>
      </c>
      <c r="S644">
        <v>40127476</v>
      </c>
      <c r="T644">
        <v>40127838</v>
      </c>
      <c r="U644" t="s">
        <v>14525</v>
      </c>
      <c r="V644">
        <v>1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176</v>
      </c>
      <c r="AE644" s="2">
        <v>139</v>
      </c>
      <c r="AF644" s="2">
        <v>178</v>
      </c>
      <c r="AG644" s="2">
        <v>170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86</v>
      </c>
      <c r="AS644" s="2">
        <v>0</v>
      </c>
      <c r="AT644" s="2">
        <v>0</v>
      </c>
      <c r="AU644" s="2">
        <v>108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0</v>
      </c>
      <c r="BI644" s="2">
        <v>0</v>
      </c>
      <c r="BJ644" s="2">
        <v>0</v>
      </c>
      <c r="BK644" s="2">
        <v>0</v>
      </c>
      <c r="BL644" s="2">
        <v>9</v>
      </c>
      <c r="BM644" s="2">
        <v>9</v>
      </c>
      <c r="BN644" s="2">
        <v>6</v>
      </c>
      <c r="BO644" s="2">
        <v>7</v>
      </c>
      <c r="BP644" s="2">
        <v>0</v>
      </c>
      <c r="BQ644" s="2">
        <v>0</v>
      </c>
      <c r="BR644" s="2">
        <v>0</v>
      </c>
      <c r="BS644" s="2">
        <v>0</v>
      </c>
      <c r="BT644" s="2">
        <v>0</v>
      </c>
      <c r="BU644" s="2">
        <v>0</v>
      </c>
      <c r="BV644" s="2">
        <v>0</v>
      </c>
      <c r="BW644" s="2">
        <v>0</v>
      </c>
      <c r="BX644" s="2">
        <v>0</v>
      </c>
      <c r="BY644" s="2">
        <v>0</v>
      </c>
      <c r="BZ644" s="2">
        <v>4</v>
      </c>
      <c r="CA644" s="2">
        <v>0</v>
      </c>
      <c r="CB644" s="2">
        <v>0</v>
      </c>
      <c r="CC644" s="2">
        <v>3</v>
      </c>
      <c r="CD644" s="2">
        <v>0</v>
      </c>
      <c r="CE644" s="2">
        <v>0</v>
      </c>
      <c r="CF644" s="2">
        <v>0</v>
      </c>
      <c r="CG644" s="2">
        <v>0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</row>
    <row r="645" spans="1:90" x14ac:dyDescent="0.25">
      <c r="A645" t="s">
        <v>115</v>
      </c>
      <c r="B645">
        <v>20403</v>
      </c>
      <c r="C645" t="s">
        <v>225</v>
      </c>
      <c r="D645">
        <v>1</v>
      </c>
      <c r="E645">
        <v>8</v>
      </c>
      <c r="F645">
        <v>17784</v>
      </c>
      <c r="G645">
        <v>35017784</v>
      </c>
      <c r="H645" t="s">
        <v>4115</v>
      </c>
      <c r="I645">
        <v>225</v>
      </c>
      <c r="J645" t="s">
        <v>225</v>
      </c>
      <c r="K645" t="s">
        <v>1427</v>
      </c>
      <c r="L645">
        <v>1</v>
      </c>
      <c r="M645" t="s">
        <v>225</v>
      </c>
      <c r="N645">
        <v>12906330</v>
      </c>
      <c r="O645" t="s">
        <v>92</v>
      </c>
      <c r="P645" t="s">
        <v>4116</v>
      </c>
      <c r="Q645">
        <v>106</v>
      </c>
      <c r="R645">
        <v>11</v>
      </c>
      <c r="S645">
        <v>40331522</v>
      </c>
      <c r="T645">
        <v>40345076</v>
      </c>
      <c r="U645" t="s">
        <v>4117</v>
      </c>
      <c r="V645">
        <v>1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146</v>
      </c>
      <c r="AE645" s="2">
        <v>125</v>
      </c>
      <c r="AF645" s="2">
        <v>108</v>
      </c>
      <c r="AG645" s="2">
        <v>130</v>
      </c>
      <c r="AH645" s="2">
        <v>198</v>
      </c>
      <c r="AI645" s="2">
        <v>145</v>
      </c>
      <c r="AJ645" s="2">
        <v>107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40</v>
      </c>
      <c r="BD645" s="2">
        <v>20</v>
      </c>
      <c r="BE645" s="2">
        <v>0</v>
      </c>
      <c r="BF645" s="2">
        <v>0</v>
      </c>
      <c r="BG645" s="2">
        <v>0</v>
      </c>
      <c r="BH645" s="2">
        <v>0</v>
      </c>
      <c r="BI645" s="2">
        <v>0</v>
      </c>
      <c r="BJ645" s="2">
        <v>0</v>
      </c>
      <c r="BK645" s="2">
        <v>0</v>
      </c>
      <c r="BL645" s="2">
        <v>7</v>
      </c>
      <c r="BM645" s="2">
        <v>6</v>
      </c>
      <c r="BN645" s="2">
        <v>5</v>
      </c>
      <c r="BO645" s="2">
        <v>6</v>
      </c>
      <c r="BP645" s="2">
        <v>7</v>
      </c>
      <c r="BQ645" s="2">
        <v>5</v>
      </c>
      <c r="BR645" s="2">
        <v>5</v>
      </c>
      <c r="BS645" s="2">
        <v>0</v>
      </c>
      <c r="BT645" s="2">
        <v>0</v>
      </c>
      <c r="BU645" s="2">
        <v>0</v>
      </c>
      <c r="BV645" s="2">
        <v>0</v>
      </c>
      <c r="BW645" s="2">
        <v>0</v>
      </c>
      <c r="BX645" s="2">
        <v>0</v>
      </c>
      <c r="BY645" s="2">
        <v>0</v>
      </c>
      <c r="BZ645" s="2">
        <v>0</v>
      </c>
      <c r="CA645" s="2">
        <v>0</v>
      </c>
      <c r="CB645" s="2">
        <v>0</v>
      </c>
      <c r="CC645" s="2">
        <v>0</v>
      </c>
      <c r="CD645" s="2">
        <v>0</v>
      </c>
      <c r="CE645" s="2">
        <v>0</v>
      </c>
      <c r="CF645" s="2">
        <v>0</v>
      </c>
      <c r="CG645" s="2">
        <v>0</v>
      </c>
      <c r="CH645" s="2">
        <v>0</v>
      </c>
      <c r="CI645" s="2">
        <v>0</v>
      </c>
      <c r="CJ645" s="2">
        <v>0</v>
      </c>
      <c r="CK645" s="2">
        <v>2</v>
      </c>
      <c r="CL645" s="2">
        <v>2</v>
      </c>
    </row>
    <row r="646" spans="1:90" x14ac:dyDescent="0.25">
      <c r="A646" t="s">
        <v>115</v>
      </c>
      <c r="B646">
        <v>20403</v>
      </c>
      <c r="C646" t="s">
        <v>225</v>
      </c>
      <c r="D646">
        <v>1</v>
      </c>
      <c r="E646">
        <v>8</v>
      </c>
      <c r="F646">
        <v>907340</v>
      </c>
      <c r="G646">
        <v>35907340</v>
      </c>
      <c r="H646" t="s">
        <v>15545</v>
      </c>
      <c r="I646">
        <v>225</v>
      </c>
      <c r="J646" t="s">
        <v>225</v>
      </c>
      <c r="K646" t="s">
        <v>638</v>
      </c>
      <c r="L646">
        <v>1</v>
      </c>
      <c r="M646" t="s">
        <v>225</v>
      </c>
      <c r="N646">
        <v>12904230</v>
      </c>
      <c r="O646" t="s">
        <v>92</v>
      </c>
      <c r="P646" t="s">
        <v>7857</v>
      </c>
      <c r="Q646">
        <v>375</v>
      </c>
      <c r="R646">
        <v>11</v>
      </c>
      <c r="S646">
        <v>40322291</v>
      </c>
      <c r="T646">
        <v>40343766</v>
      </c>
      <c r="U646" t="s">
        <v>15546</v>
      </c>
      <c r="V646">
        <v>1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107</v>
      </c>
      <c r="AE646" s="2">
        <v>82</v>
      </c>
      <c r="AF646" s="2">
        <v>106</v>
      </c>
      <c r="AG646" s="2">
        <v>120</v>
      </c>
      <c r="AH646" s="2">
        <v>136</v>
      </c>
      <c r="AI646" s="2">
        <v>144</v>
      </c>
      <c r="AJ646" s="2">
        <v>126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0</v>
      </c>
      <c r="BI646" s="2">
        <v>0</v>
      </c>
      <c r="BJ646" s="2">
        <v>0</v>
      </c>
      <c r="BK646" s="2">
        <v>0</v>
      </c>
      <c r="BL646" s="2">
        <v>4</v>
      </c>
      <c r="BM646" s="2">
        <v>4</v>
      </c>
      <c r="BN646" s="2">
        <v>5</v>
      </c>
      <c r="BO646" s="2">
        <v>5</v>
      </c>
      <c r="BP646" s="2">
        <v>4</v>
      </c>
      <c r="BQ646" s="2">
        <v>4</v>
      </c>
      <c r="BR646" s="2">
        <v>4</v>
      </c>
      <c r="BS646" s="2">
        <v>0</v>
      </c>
      <c r="BT646" s="2">
        <v>0</v>
      </c>
      <c r="BU646" s="2">
        <v>0</v>
      </c>
      <c r="BV646" s="2">
        <v>0</v>
      </c>
      <c r="BW646" s="2">
        <v>0</v>
      </c>
      <c r="BX646" s="2">
        <v>0</v>
      </c>
      <c r="BY646" s="2">
        <v>0</v>
      </c>
      <c r="BZ646" s="2">
        <v>0</v>
      </c>
      <c r="CA646" s="2">
        <v>0</v>
      </c>
      <c r="CB646" s="2">
        <v>0</v>
      </c>
      <c r="CC646" s="2">
        <v>0</v>
      </c>
      <c r="CD646" s="2">
        <v>0</v>
      </c>
      <c r="CE646" s="2">
        <v>0</v>
      </c>
      <c r="CF646" s="2">
        <v>0</v>
      </c>
      <c r="CG646" s="2">
        <v>0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</row>
    <row r="647" spans="1:90" x14ac:dyDescent="0.25">
      <c r="A647" t="s">
        <v>115</v>
      </c>
      <c r="B647">
        <v>20403</v>
      </c>
      <c r="C647" t="s">
        <v>225</v>
      </c>
      <c r="D647">
        <v>1</v>
      </c>
      <c r="E647">
        <v>8</v>
      </c>
      <c r="F647">
        <v>42584</v>
      </c>
      <c r="G647">
        <v>35042584</v>
      </c>
      <c r="H647" t="s">
        <v>10773</v>
      </c>
      <c r="I647">
        <v>190</v>
      </c>
      <c r="J647" t="s">
        <v>1348</v>
      </c>
      <c r="K647" t="s">
        <v>3271</v>
      </c>
      <c r="L647">
        <v>1</v>
      </c>
      <c r="M647" t="s">
        <v>1348</v>
      </c>
      <c r="N647">
        <v>12942420</v>
      </c>
      <c r="O647" t="s">
        <v>92</v>
      </c>
      <c r="P647" t="s">
        <v>10774</v>
      </c>
      <c r="Q647" t="s">
        <v>127</v>
      </c>
      <c r="R647">
        <v>11</v>
      </c>
      <c r="S647">
        <v>44122845</v>
      </c>
      <c r="T647">
        <v>44124486</v>
      </c>
      <c r="U647" t="s">
        <v>10775</v>
      </c>
      <c r="V647">
        <v>1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76</v>
      </c>
      <c r="AE647" s="2">
        <v>75</v>
      </c>
      <c r="AF647" s="2">
        <v>74</v>
      </c>
      <c r="AG647" s="2">
        <v>73</v>
      </c>
      <c r="AH647" s="2">
        <v>124</v>
      </c>
      <c r="AI647" s="2">
        <v>78</v>
      </c>
      <c r="AJ647" s="2">
        <v>101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20</v>
      </c>
      <c r="BD647" s="2">
        <v>0</v>
      </c>
      <c r="BE647" s="2">
        <v>0</v>
      </c>
      <c r="BF647" s="2">
        <v>0</v>
      </c>
      <c r="BG647" s="2">
        <v>0</v>
      </c>
      <c r="BH647" s="2">
        <v>0</v>
      </c>
      <c r="BI647" s="2">
        <v>0</v>
      </c>
      <c r="BJ647" s="2">
        <v>0</v>
      </c>
      <c r="BK647" s="2">
        <v>0</v>
      </c>
      <c r="BL647" s="2">
        <v>4</v>
      </c>
      <c r="BM647" s="2">
        <v>4</v>
      </c>
      <c r="BN647" s="2">
        <v>4</v>
      </c>
      <c r="BO647" s="2">
        <v>3</v>
      </c>
      <c r="BP647" s="2">
        <v>4</v>
      </c>
      <c r="BQ647" s="2">
        <v>4</v>
      </c>
      <c r="BR647" s="2">
        <v>5</v>
      </c>
      <c r="BS647" s="2">
        <v>0</v>
      </c>
      <c r="BT647" s="2">
        <v>0</v>
      </c>
      <c r="BU647" s="2">
        <v>0</v>
      </c>
      <c r="BV647" s="2">
        <v>0</v>
      </c>
      <c r="BW647" s="2">
        <v>0</v>
      </c>
      <c r="BX647" s="2">
        <v>0</v>
      </c>
      <c r="BY647" s="2">
        <v>0</v>
      </c>
      <c r="BZ647" s="2">
        <v>0</v>
      </c>
      <c r="CA647" s="2">
        <v>0</v>
      </c>
      <c r="CB647" s="2">
        <v>0</v>
      </c>
      <c r="CC647" s="2">
        <v>0</v>
      </c>
      <c r="CD647" s="2">
        <v>0</v>
      </c>
      <c r="CE647" s="2">
        <v>0</v>
      </c>
      <c r="CF647" s="2">
        <v>0</v>
      </c>
      <c r="CG647" s="2">
        <v>0</v>
      </c>
      <c r="CH647" s="2">
        <v>0</v>
      </c>
      <c r="CI647" s="2">
        <v>0</v>
      </c>
      <c r="CJ647" s="2">
        <v>0</v>
      </c>
      <c r="CK647" s="2">
        <v>1</v>
      </c>
      <c r="CL647" s="2">
        <v>0</v>
      </c>
    </row>
    <row r="648" spans="1:90" x14ac:dyDescent="0.25">
      <c r="A648" t="s">
        <v>115</v>
      </c>
      <c r="B648">
        <v>20403</v>
      </c>
      <c r="C648" t="s">
        <v>225</v>
      </c>
      <c r="D648">
        <v>1</v>
      </c>
      <c r="E648">
        <v>8</v>
      </c>
      <c r="F648">
        <v>17905</v>
      </c>
      <c r="G648">
        <v>35017905</v>
      </c>
      <c r="H648" t="s">
        <v>5346</v>
      </c>
      <c r="I648">
        <v>534</v>
      </c>
      <c r="J648" t="s">
        <v>712</v>
      </c>
      <c r="K648" t="s">
        <v>5347</v>
      </c>
      <c r="L648">
        <v>1</v>
      </c>
      <c r="M648" t="s">
        <v>712</v>
      </c>
      <c r="N648">
        <v>12975000</v>
      </c>
      <c r="P648" t="s">
        <v>2479</v>
      </c>
      <c r="Q648">
        <v>355</v>
      </c>
      <c r="R648">
        <v>11</v>
      </c>
      <c r="S648">
        <v>40117262</v>
      </c>
      <c r="T648">
        <v>40367833</v>
      </c>
      <c r="U648" t="s">
        <v>5348</v>
      </c>
      <c r="V648">
        <v>2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81</v>
      </c>
      <c r="AE648" s="2">
        <v>65</v>
      </c>
      <c r="AF648" s="2">
        <v>48</v>
      </c>
      <c r="AG648" s="2">
        <v>73</v>
      </c>
      <c r="AH648" s="2">
        <v>53</v>
      </c>
      <c r="AI648" s="2">
        <v>63</v>
      </c>
      <c r="AJ648" s="2">
        <v>51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19</v>
      </c>
      <c r="BD648" s="2">
        <v>0</v>
      </c>
      <c r="BE648" s="2">
        <v>0</v>
      </c>
      <c r="BF648" s="2">
        <v>0</v>
      </c>
      <c r="BG648" s="2">
        <v>0</v>
      </c>
      <c r="BH648" s="2">
        <v>0</v>
      </c>
      <c r="BI648" s="2">
        <v>0</v>
      </c>
      <c r="BJ648" s="2">
        <v>0</v>
      </c>
      <c r="BK648" s="2">
        <v>0</v>
      </c>
      <c r="BL648" s="2">
        <v>4</v>
      </c>
      <c r="BM648" s="2">
        <v>4</v>
      </c>
      <c r="BN648" s="2">
        <v>2</v>
      </c>
      <c r="BO648" s="2">
        <v>3</v>
      </c>
      <c r="BP648" s="2">
        <v>4</v>
      </c>
      <c r="BQ648" s="2">
        <v>3</v>
      </c>
      <c r="BR648" s="2">
        <v>3</v>
      </c>
      <c r="BS648" s="2">
        <v>0</v>
      </c>
      <c r="BT648" s="2">
        <v>0</v>
      </c>
      <c r="BU648" s="2">
        <v>0</v>
      </c>
      <c r="BV648" s="2">
        <v>0</v>
      </c>
      <c r="BW648" s="2">
        <v>0</v>
      </c>
      <c r="BX648" s="2">
        <v>0</v>
      </c>
      <c r="BY648" s="2">
        <v>0</v>
      </c>
      <c r="BZ648" s="2">
        <v>0</v>
      </c>
      <c r="CA648" s="2">
        <v>0</v>
      </c>
      <c r="CB648" s="2">
        <v>0</v>
      </c>
      <c r="CC648" s="2">
        <v>0</v>
      </c>
      <c r="CD648" s="2">
        <v>0</v>
      </c>
      <c r="CE648" s="2">
        <v>0</v>
      </c>
      <c r="CF648" s="2">
        <v>0</v>
      </c>
      <c r="CG648" s="2">
        <v>0</v>
      </c>
      <c r="CH648" s="2">
        <v>0</v>
      </c>
      <c r="CI648" s="2">
        <v>0</v>
      </c>
      <c r="CJ648" s="2">
        <v>0</v>
      </c>
      <c r="CK648" s="2">
        <v>1</v>
      </c>
      <c r="CL648" s="2">
        <v>0</v>
      </c>
    </row>
    <row r="649" spans="1:90" x14ac:dyDescent="0.25">
      <c r="A649" t="s">
        <v>115</v>
      </c>
      <c r="B649">
        <v>20403</v>
      </c>
      <c r="C649" t="s">
        <v>225</v>
      </c>
      <c r="D649">
        <v>1</v>
      </c>
      <c r="E649">
        <v>8</v>
      </c>
      <c r="F649">
        <v>17796</v>
      </c>
      <c r="G649">
        <v>35017796</v>
      </c>
      <c r="H649" t="s">
        <v>15265</v>
      </c>
      <c r="I649">
        <v>771</v>
      </c>
      <c r="J649" t="s">
        <v>2181</v>
      </c>
      <c r="K649" t="s">
        <v>91</v>
      </c>
      <c r="L649">
        <v>1</v>
      </c>
      <c r="M649" t="s">
        <v>2181</v>
      </c>
      <c r="N649">
        <v>12930000</v>
      </c>
      <c r="O649" t="s">
        <v>92</v>
      </c>
      <c r="P649" t="s">
        <v>15266</v>
      </c>
      <c r="Q649">
        <v>574</v>
      </c>
      <c r="R649">
        <v>11</v>
      </c>
      <c r="S649">
        <v>40156117</v>
      </c>
      <c r="T649">
        <v>40156136</v>
      </c>
      <c r="U649" t="s">
        <v>15267</v>
      </c>
      <c r="V649">
        <v>1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86</v>
      </c>
      <c r="AI649" s="2">
        <v>67</v>
      </c>
      <c r="AJ649" s="2">
        <v>55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51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35</v>
      </c>
      <c r="BD649" s="2">
        <v>0</v>
      </c>
      <c r="BE649" s="2">
        <v>0</v>
      </c>
      <c r="BF649" s="2">
        <v>0</v>
      </c>
      <c r="BG649" s="2">
        <v>0</v>
      </c>
      <c r="BH649" s="2">
        <v>0</v>
      </c>
      <c r="BI649" s="2">
        <v>0</v>
      </c>
      <c r="BJ649" s="2">
        <v>0</v>
      </c>
      <c r="BK649" s="2">
        <v>0</v>
      </c>
      <c r="BL649" s="2">
        <v>0</v>
      </c>
      <c r="BM649" s="2">
        <v>0</v>
      </c>
      <c r="BN649" s="2">
        <v>0</v>
      </c>
      <c r="BO649" s="2">
        <v>0</v>
      </c>
      <c r="BP649" s="2">
        <v>6</v>
      </c>
      <c r="BQ649" s="2">
        <v>2</v>
      </c>
      <c r="BR649" s="2">
        <v>3</v>
      </c>
      <c r="BS649" s="2">
        <v>0</v>
      </c>
      <c r="BT649" s="2">
        <v>0</v>
      </c>
      <c r="BU649" s="2">
        <v>0</v>
      </c>
      <c r="BV649" s="2">
        <v>0</v>
      </c>
      <c r="BW649" s="2">
        <v>0</v>
      </c>
      <c r="BX649" s="2">
        <v>0</v>
      </c>
      <c r="BY649" s="2">
        <v>0</v>
      </c>
      <c r="BZ649" s="2">
        <v>0</v>
      </c>
      <c r="CA649" s="2">
        <v>0</v>
      </c>
      <c r="CB649" s="2">
        <v>0</v>
      </c>
      <c r="CC649" s="2">
        <v>2</v>
      </c>
      <c r="CD649" s="2">
        <v>0</v>
      </c>
      <c r="CE649" s="2">
        <v>0</v>
      </c>
      <c r="CF649" s="2">
        <v>0</v>
      </c>
      <c r="CG649" s="2">
        <v>0</v>
      </c>
      <c r="CH649" s="2">
        <v>0</v>
      </c>
      <c r="CI649" s="2">
        <v>0</v>
      </c>
      <c r="CJ649" s="2">
        <v>0</v>
      </c>
      <c r="CK649" s="2">
        <v>2</v>
      </c>
      <c r="CL649" s="2">
        <v>0</v>
      </c>
    </row>
    <row r="650" spans="1:90" x14ac:dyDescent="0.25">
      <c r="A650" t="s">
        <v>115</v>
      </c>
      <c r="B650">
        <v>20403</v>
      </c>
      <c r="C650" t="s">
        <v>225</v>
      </c>
      <c r="D650">
        <v>1</v>
      </c>
      <c r="E650">
        <v>8</v>
      </c>
      <c r="F650">
        <v>17711</v>
      </c>
      <c r="G650">
        <v>35017711</v>
      </c>
      <c r="H650" t="s">
        <v>4202</v>
      </c>
      <c r="I650">
        <v>668</v>
      </c>
      <c r="J650" t="s">
        <v>537</v>
      </c>
      <c r="K650" t="s">
        <v>4203</v>
      </c>
      <c r="L650">
        <v>1</v>
      </c>
      <c r="M650" t="s">
        <v>537</v>
      </c>
      <c r="N650">
        <v>13960000</v>
      </c>
      <c r="O650" t="s">
        <v>92</v>
      </c>
      <c r="P650" t="s">
        <v>4204</v>
      </c>
      <c r="Q650" t="s">
        <v>4205</v>
      </c>
      <c r="R650">
        <v>19</v>
      </c>
      <c r="S650">
        <v>38551277</v>
      </c>
      <c r="T650">
        <v>38551278</v>
      </c>
      <c r="U650" t="s">
        <v>4206</v>
      </c>
      <c r="V650">
        <v>2</v>
      </c>
      <c r="W650" s="2">
        <v>0</v>
      </c>
      <c r="X650" s="2">
        <v>0</v>
      </c>
      <c r="Y650" s="2">
        <v>0</v>
      </c>
      <c r="Z650" s="2">
        <v>37</v>
      </c>
      <c r="AA650" s="2">
        <v>27</v>
      </c>
      <c r="AB650" s="2">
        <v>33</v>
      </c>
      <c r="AC650" s="2">
        <v>32</v>
      </c>
      <c r="AD650" s="2">
        <v>44</v>
      </c>
      <c r="AE650" s="2">
        <v>47</v>
      </c>
      <c r="AF650" s="2">
        <v>46</v>
      </c>
      <c r="AG650" s="2">
        <v>39</v>
      </c>
      <c r="AH650" s="2">
        <v>52</v>
      </c>
      <c r="AI650" s="2">
        <v>36</v>
      </c>
      <c r="AJ650" s="2">
        <v>35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66</v>
      </c>
      <c r="BD650" s="2">
        <v>0</v>
      </c>
      <c r="BE650" s="2">
        <v>0</v>
      </c>
      <c r="BF650" s="2">
        <v>0</v>
      </c>
      <c r="BG650" s="2">
        <v>0</v>
      </c>
      <c r="BH650" s="2">
        <v>2</v>
      </c>
      <c r="BI650" s="2">
        <v>1</v>
      </c>
      <c r="BJ650" s="2">
        <v>3</v>
      </c>
      <c r="BK650" s="2">
        <v>1</v>
      </c>
      <c r="BL650" s="2">
        <v>2</v>
      </c>
      <c r="BM650" s="2">
        <v>2</v>
      </c>
      <c r="BN650" s="2">
        <v>3</v>
      </c>
      <c r="BO650" s="2">
        <v>2</v>
      </c>
      <c r="BP650" s="2">
        <v>2</v>
      </c>
      <c r="BQ650" s="2">
        <v>2</v>
      </c>
      <c r="BR650" s="2">
        <v>2</v>
      </c>
      <c r="BS650" s="2">
        <v>0</v>
      </c>
      <c r="BT650" s="2">
        <v>0</v>
      </c>
      <c r="BU650" s="2">
        <v>0</v>
      </c>
      <c r="BV650" s="2">
        <v>0</v>
      </c>
      <c r="BW650" s="2">
        <v>0</v>
      </c>
      <c r="BX650" s="2">
        <v>0</v>
      </c>
      <c r="BY650" s="2">
        <v>0</v>
      </c>
      <c r="BZ650" s="2">
        <v>0</v>
      </c>
      <c r="CA650" s="2">
        <v>0</v>
      </c>
      <c r="CB650" s="2">
        <v>0</v>
      </c>
      <c r="CC650" s="2">
        <v>0</v>
      </c>
      <c r="CD650" s="2">
        <v>0</v>
      </c>
      <c r="CE650" s="2">
        <v>0</v>
      </c>
      <c r="CF650" s="2">
        <v>0</v>
      </c>
      <c r="CG650" s="2">
        <v>0</v>
      </c>
      <c r="CH650" s="2">
        <v>0</v>
      </c>
      <c r="CI650" s="2">
        <v>0</v>
      </c>
      <c r="CJ650" s="2">
        <v>0</v>
      </c>
      <c r="CK650" s="2">
        <v>3</v>
      </c>
      <c r="CL650" s="2">
        <v>0</v>
      </c>
    </row>
    <row r="651" spans="1:90" x14ac:dyDescent="0.25">
      <c r="A651" t="s">
        <v>115</v>
      </c>
      <c r="B651">
        <v>20403</v>
      </c>
      <c r="C651" t="s">
        <v>225</v>
      </c>
      <c r="D651">
        <v>1</v>
      </c>
      <c r="E651">
        <v>8</v>
      </c>
      <c r="F651">
        <v>498452</v>
      </c>
      <c r="G651">
        <v>35498452</v>
      </c>
      <c r="H651" t="s">
        <v>4941</v>
      </c>
      <c r="I651">
        <v>190</v>
      </c>
      <c r="J651" t="s">
        <v>1348</v>
      </c>
      <c r="K651" t="s">
        <v>4020</v>
      </c>
      <c r="L651">
        <v>1</v>
      </c>
      <c r="M651" t="s">
        <v>1348</v>
      </c>
      <c r="N651">
        <v>12951200</v>
      </c>
      <c r="O651" t="s">
        <v>102</v>
      </c>
      <c r="P651" t="s">
        <v>19801</v>
      </c>
      <c r="Q651" t="s">
        <v>4942</v>
      </c>
      <c r="R651">
        <v>11</v>
      </c>
      <c r="S651">
        <v>44021339</v>
      </c>
      <c r="U651" t="s">
        <v>4943</v>
      </c>
      <c r="V651">
        <v>1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95</v>
      </c>
      <c r="AE651" s="2">
        <v>110</v>
      </c>
      <c r="AF651" s="2">
        <v>103</v>
      </c>
      <c r="AG651" s="2">
        <v>67</v>
      </c>
      <c r="AH651" s="2">
        <v>74</v>
      </c>
      <c r="AI651" s="2">
        <v>106</v>
      </c>
      <c r="AJ651" s="2">
        <v>101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0</v>
      </c>
      <c r="BI651" s="2">
        <v>0</v>
      </c>
      <c r="BJ651" s="2">
        <v>0</v>
      </c>
      <c r="BK651" s="2">
        <v>0</v>
      </c>
      <c r="BL651" s="2">
        <v>6</v>
      </c>
      <c r="BM651" s="2">
        <v>5</v>
      </c>
      <c r="BN651" s="2">
        <v>3</v>
      </c>
      <c r="BO651" s="2">
        <v>2</v>
      </c>
      <c r="BP651" s="2">
        <v>4</v>
      </c>
      <c r="BQ651" s="2">
        <v>5</v>
      </c>
      <c r="BR651" s="2">
        <v>5</v>
      </c>
      <c r="BS651" s="2">
        <v>0</v>
      </c>
      <c r="BT651" s="2">
        <v>0</v>
      </c>
      <c r="BU651" s="2">
        <v>0</v>
      </c>
      <c r="BV651" s="2">
        <v>0</v>
      </c>
      <c r="BW651" s="2">
        <v>0</v>
      </c>
      <c r="BX651" s="2">
        <v>0</v>
      </c>
      <c r="BY651" s="2">
        <v>0</v>
      </c>
      <c r="BZ651" s="2">
        <v>0</v>
      </c>
      <c r="CA651" s="2">
        <v>0</v>
      </c>
      <c r="CB651" s="2">
        <v>0</v>
      </c>
      <c r="CC651" s="2">
        <v>0</v>
      </c>
      <c r="CD651" s="2">
        <v>0</v>
      </c>
      <c r="CE651" s="2">
        <v>0</v>
      </c>
      <c r="CF651" s="2">
        <v>0</v>
      </c>
      <c r="CG651" s="2">
        <v>0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</row>
    <row r="652" spans="1:90" x14ac:dyDescent="0.25">
      <c r="A652" t="s">
        <v>115</v>
      </c>
      <c r="B652">
        <v>20403</v>
      </c>
      <c r="C652" t="s">
        <v>225</v>
      </c>
      <c r="D652">
        <v>1</v>
      </c>
      <c r="E652">
        <v>8</v>
      </c>
      <c r="F652">
        <v>18041</v>
      </c>
      <c r="G652">
        <v>35018041</v>
      </c>
      <c r="H652" t="s">
        <v>12464</v>
      </c>
      <c r="I652">
        <v>190</v>
      </c>
      <c r="J652" t="s">
        <v>1348</v>
      </c>
      <c r="K652" t="s">
        <v>12465</v>
      </c>
      <c r="L652">
        <v>1</v>
      </c>
      <c r="M652" t="s">
        <v>1348</v>
      </c>
      <c r="N652">
        <v>12942020</v>
      </c>
      <c r="O652" t="s">
        <v>591</v>
      </c>
      <c r="P652" t="s">
        <v>12466</v>
      </c>
      <c r="Q652">
        <v>1007</v>
      </c>
      <c r="R652">
        <v>11</v>
      </c>
      <c r="S652">
        <v>44024282</v>
      </c>
      <c r="T652">
        <v>44122802</v>
      </c>
      <c r="U652" t="s">
        <v>12467</v>
      </c>
      <c r="V652">
        <v>1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102</v>
      </c>
      <c r="AE652" s="2">
        <v>105</v>
      </c>
      <c r="AF652" s="2">
        <v>75</v>
      </c>
      <c r="AG652" s="2">
        <v>38</v>
      </c>
      <c r="AH652" s="2">
        <v>64</v>
      </c>
      <c r="AI652" s="2">
        <v>68</v>
      </c>
      <c r="AJ652" s="2">
        <v>80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332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0</v>
      </c>
      <c r="BI652" s="2">
        <v>0</v>
      </c>
      <c r="BJ652" s="2">
        <v>0</v>
      </c>
      <c r="BK652" s="2">
        <v>0</v>
      </c>
      <c r="BL652" s="2">
        <v>3</v>
      </c>
      <c r="BM652" s="2">
        <v>4</v>
      </c>
      <c r="BN652" s="2">
        <v>3</v>
      </c>
      <c r="BO652" s="2">
        <v>2</v>
      </c>
      <c r="BP652" s="2">
        <v>2</v>
      </c>
      <c r="BQ652" s="2">
        <v>2</v>
      </c>
      <c r="BR652" s="2">
        <v>4</v>
      </c>
      <c r="BS652" s="2">
        <v>0</v>
      </c>
      <c r="BT652" s="2">
        <v>0</v>
      </c>
      <c r="BU652" s="2">
        <v>0</v>
      </c>
      <c r="BV652" s="2">
        <v>0</v>
      </c>
      <c r="BW652" s="2">
        <v>0</v>
      </c>
      <c r="BX652" s="2">
        <v>0</v>
      </c>
      <c r="BY652" s="2">
        <v>0</v>
      </c>
      <c r="BZ652" s="2">
        <v>0</v>
      </c>
      <c r="CA652" s="2">
        <v>0</v>
      </c>
      <c r="CB652" s="2">
        <v>0</v>
      </c>
      <c r="CC652" s="2">
        <v>12</v>
      </c>
      <c r="CD652" s="2">
        <v>0</v>
      </c>
      <c r="CE652" s="2">
        <v>0</v>
      </c>
      <c r="CF652" s="2">
        <v>0</v>
      </c>
      <c r="CG652" s="2">
        <v>0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</row>
    <row r="653" spans="1:90" x14ac:dyDescent="0.25">
      <c r="A653" t="s">
        <v>115</v>
      </c>
      <c r="B653">
        <v>20403</v>
      </c>
      <c r="C653" t="s">
        <v>225</v>
      </c>
      <c r="D653">
        <v>1</v>
      </c>
      <c r="E653">
        <v>8</v>
      </c>
      <c r="F653">
        <v>903851</v>
      </c>
      <c r="G653">
        <v>35903851</v>
      </c>
      <c r="H653" t="s">
        <v>6216</v>
      </c>
      <c r="I653">
        <v>225</v>
      </c>
      <c r="J653" t="s">
        <v>225</v>
      </c>
      <c r="K653" t="s">
        <v>3274</v>
      </c>
      <c r="L653">
        <v>1</v>
      </c>
      <c r="M653" t="s">
        <v>225</v>
      </c>
      <c r="N653">
        <v>12908460</v>
      </c>
      <c r="O653" t="s">
        <v>92</v>
      </c>
      <c r="P653" t="s">
        <v>6217</v>
      </c>
      <c r="Q653">
        <v>169</v>
      </c>
      <c r="R653">
        <v>11</v>
      </c>
      <c r="S653">
        <v>40337604</v>
      </c>
      <c r="T653">
        <v>40345016</v>
      </c>
      <c r="U653" t="s">
        <v>6218</v>
      </c>
      <c r="V653">
        <v>1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111</v>
      </c>
      <c r="AE653" s="2">
        <v>38</v>
      </c>
      <c r="AF653" s="2">
        <v>114</v>
      </c>
      <c r="AG653" s="2">
        <v>106</v>
      </c>
      <c r="AH653" s="2">
        <v>40</v>
      </c>
      <c r="AI653" s="2">
        <v>102</v>
      </c>
      <c r="AJ653" s="2">
        <v>88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0</v>
      </c>
      <c r="BI653" s="2">
        <v>0</v>
      </c>
      <c r="BJ653" s="2">
        <v>0</v>
      </c>
      <c r="BK653" s="2">
        <v>0</v>
      </c>
      <c r="BL653" s="2">
        <v>3</v>
      </c>
      <c r="BM653" s="2">
        <v>1</v>
      </c>
      <c r="BN653" s="2">
        <v>5</v>
      </c>
      <c r="BO653" s="2">
        <v>3</v>
      </c>
      <c r="BP653" s="2">
        <v>2</v>
      </c>
      <c r="BQ653" s="2">
        <v>3</v>
      </c>
      <c r="BR653" s="2">
        <v>4</v>
      </c>
      <c r="BS653" s="2">
        <v>0</v>
      </c>
      <c r="BT653" s="2">
        <v>0</v>
      </c>
      <c r="BU653" s="2">
        <v>0</v>
      </c>
      <c r="BV653" s="2">
        <v>0</v>
      </c>
      <c r="BW653" s="2">
        <v>0</v>
      </c>
      <c r="BX653" s="2">
        <v>0</v>
      </c>
      <c r="BY653" s="2">
        <v>0</v>
      </c>
      <c r="BZ653" s="2">
        <v>0</v>
      </c>
      <c r="CA653" s="2">
        <v>0</v>
      </c>
      <c r="CB653" s="2">
        <v>0</v>
      </c>
      <c r="CC653" s="2">
        <v>0</v>
      </c>
      <c r="CD653" s="2">
        <v>0</v>
      </c>
      <c r="CE653" s="2">
        <v>0</v>
      </c>
      <c r="CF653" s="2">
        <v>0</v>
      </c>
      <c r="CG653" s="2">
        <v>0</v>
      </c>
      <c r="CH653" s="2">
        <v>0</v>
      </c>
      <c r="CI653" s="2">
        <v>0</v>
      </c>
      <c r="CJ653" s="2">
        <v>0</v>
      </c>
      <c r="CK653" s="2">
        <v>0</v>
      </c>
      <c r="CL653" s="2">
        <v>0</v>
      </c>
    </row>
    <row r="654" spans="1:90" x14ac:dyDescent="0.25">
      <c r="A654" t="s">
        <v>115</v>
      </c>
      <c r="B654">
        <v>20403</v>
      </c>
      <c r="C654" t="s">
        <v>225</v>
      </c>
      <c r="D654">
        <v>1</v>
      </c>
      <c r="E654">
        <v>8</v>
      </c>
      <c r="F654">
        <v>919214</v>
      </c>
      <c r="G654">
        <v>35919214</v>
      </c>
      <c r="H654" t="s">
        <v>1734</v>
      </c>
      <c r="I654">
        <v>472</v>
      </c>
      <c r="J654" t="s">
        <v>670</v>
      </c>
      <c r="K654" t="s">
        <v>1735</v>
      </c>
      <c r="L654">
        <v>1</v>
      </c>
      <c r="M654" t="s">
        <v>670</v>
      </c>
      <c r="N654">
        <v>12960000</v>
      </c>
      <c r="O654" t="s">
        <v>92</v>
      </c>
      <c r="P654" t="s">
        <v>1736</v>
      </c>
      <c r="Q654" t="s">
        <v>127</v>
      </c>
      <c r="R654">
        <v>11</v>
      </c>
      <c r="S654">
        <v>45973363</v>
      </c>
      <c r="T654">
        <v>45974975</v>
      </c>
      <c r="U654" t="s">
        <v>1737</v>
      </c>
      <c r="V654">
        <v>1</v>
      </c>
      <c r="W654" s="2">
        <v>0</v>
      </c>
      <c r="X654" s="2">
        <v>0</v>
      </c>
      <c r="Y654" s="2">
        <v>0</v>
      </c>
      <c r="Z654" s="2">
        <v>28</v>
      </c>
      <c r="AA654" s="2">
        <v>35</v>
      </c>
      <c r="AB654" s="2">
        <v>29</v>
      </c>
      <c r="AC654" s="2">
        <v>29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20</v>
      </c>
      <c r="BD654" s="2">
        <v>0</v>
      </c>
      <c r="BE654" s="2">
        <v>0</v>
      </c>
      <c r="BF654" s="2">
        <v>0</v>
      </c>
      <c r="BG654" s="2">
        <v>0</v>
      </c>
      <c r="BH654" s="2">
        <v>1</v>
      </c>
      <c r="BI654" s="2">
        <v>2</v>
      </c>
      <c r="BJ654" s="2">
        <v>2</v>
      </c>
      <c r="BK654" s="2">
        <v>3</v>
      </c>
      <c r="BL654" s="2">
        <v>0</v>
      </c>
      <c r="BM654" s="2">
        <v>0</v>
      </c>
      <c r="BN654" s="2">
        <v>0</v>
      </c>
      <c r="BO654" s="2">
        <v>0</v>
      </c>
      <c r="BP654" s="2">
        <v>0</v>
      </c>
      <c r="BQ654" s="2">
        <v>0</v>
      </c>
      <c r="BR654" s="2">
        <v>0</v>
      </c>
      <c r="BS654" s="2">
        <v>0</v>
      </c>
      <c r="BT654" s="2">
        <v>0</v>
      </c>
      <c r="BU654" s="2">
        <v>0</v>
      </c>
      <c r="BV654" s="2">
        <v>0</v>
      </c>
      <c r="BW654" s="2">
        <v>0</v>
      </c>
      <c r="BX654" s="2">
        <v>0</v>
      </c>
      <c r="BY654" s="2">
        <v>0</v>
      </c>
      <c r="BZ654" s="2">
        <v>0</v>
      </c>
      <c r="CA654" s="2">
        <v>0</v>
      </c>
      <c r="CB654" s="2">
        <v>0</v>
      </c>
      <c r="CC654" s="2">
        <v>0</v>
      </c>
      <c r="CD654" s="2">
        <v>0</v>
      </c>
      <c r="CE654" s="2">
        <v>0</v>
      </c>
      <c r="CF654" s="2">
        <v>0</v>
      </c>
      <c r="CG654" s="2">
        <v>0</v>
      </c>
      <c r="CH654" s="2">
        <v>0</v>
      </c>
      <c r="CI654" s="2">
        <v>0</v>
      </c>
      <c r="CJ654" s="2">
        <v>0</v>
      </c>
      <c r="CK654" s="2">
        <v>1</v>
      </c>
      <c r="CL654" s="2">
        <v>0</v>
      </c>
    </row>
    <row r="655" spans="1:90" x14ac:dyDescent="0.25">
      <c r="A655" t="s">
        <v>115</v>
      </c>
      <c r="B655">
        <v>20403</v>
      </c>
      <c r="C655" t="s">
        <v>225</v>
      </c>
      <c r="D655">
        <v>1</v>
      </c>
      <c r="E655">
        <v>8</v>
      </c>
      <c r="F655">
        <v>20850</v>
      </c>
      <c r="G655">
        <v>35020850</v>
      </c>
      <c r="H655" t="s">
        <v>11883</v>
      </c>
      <c r="I655">
        <v>220</v>
      </c>
      <c r="J655" t="s">
        <v>2372</v>
      </c>
      <c r="K655" t="s">
        <v>146</v>
      </c>
      <c r="L655">
        <v>1</v>
      </c>
      <c r="M655" t="s">
        <v>2372</v>
      </c>
      <c r="N655">
        <v>12955000</v>
      </c>
      <c r="O655" t="s">
        <v>92</v>
      </c>
      <c r="P655" t="s">
        <v>11884</v>
      </c>
      <c r="Q655" t="s">
        <v>127</v>
      </c>
      <c r="R655">
        <v>11</v>
      </c>
      <c r="S655">
        <v>40129981</v>
      </c>
      <c r="T655">
        <v>40129988</v>
      </c>
      <c r="U655" t="s">
        <v>11885</v>
      </c>
      <c r="V655">
        <v>1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75</v>
      </c>
      <c r="AE655" s="2">
        <v>106</v>
      </c>
      <c r="AF655" s="2">
        <v>74</v>
      </c>
      <c r="AG655" s="2">
        <v>73</v>
      </c>
      <c r="AH655" s="2">
        <v>78</v>
      </c>
      <c r="AI655" s="2">
        <v>76</v>
      </c>
      <c r="AJ655" s="2">
        <v>94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20</v>
      </c>
      <c r="BD655" s="2">
        <v>0</v>
      </c>
      <c r="BE655" s="2">
        <v>0</v>
      </c>
      <c r="BF655" s="2">
        <v>0</v>
      </c>
      <c r="BG655" s="2">
        <v>0</v>
      </c>
      <c r="BH655" s="2">
        <v>0</v>
      </c>
      <c r="BI655" s="2">
        <v>0</v>
      </c>
      <c r="BJ655" s="2">
        <v>0</v>
      </c>
      <c r="BK655" s="2">
        <v>0</v>
      </c>
      <c r="BL655" s="2">
        <v>3</v>
      </c>
      <c r="BM655" s="2">
        <v>5</v>
      </c>
      <c r="BN655" s="2">
        <v>2</v>
      </c>
      <c r="BO655" s="2">
        <v>2</v>
      </c>
      <c r="BP655" s="2">
        <v>3</v>
      </c>
      <c r="BQ655" s="2">
        <v>4</v>
      </c>
      <c r="BR655" s="2">
        <v>3</v>
      </c>
      <c r="BS655" s="2">
        <v>0</v>
      </c>
      <c r="BT655" s="2">
        <v>0</v>
      </c>
      <c r="BU655" s="2">
        <v>0</v>
      </c>
      <c r="BV655" s="2">
        <v>0</v>
      </c>
      <c r="BW655" s="2">
        <v>0</v>
      </c>
      <c r="BX655" s="2">
        <v>0</v>
      </c>
      <c r="BY655" s="2">
        <v>0</v>
      </c>
      <c r="BZ655" s="2">
        <v>0</v>
      </c>
      <c r="CA655" s="2">
        <v>0</v>
      </c>
      <c r="CB655" s="2">
        <v>0</v>
      </c>
      <c r="CC655" s="2">
        <v>0</v>
      </c>
      <c r="CD655" s="2">
        <v>0</v>
      </c>
      <c r="CE655" s="2">
        <v>0</v>
      </c>
      <c r="CF655" s="2">
        <v>0</v>
      </c>
      <c r="CG655" s="2">
        <v>0</v>
      </c>
      <c r="CH655" s="2">
        <v>0</v>
      </c>
      <c r="CI655" s="2">
        <v>0</v>
      </c>
      <c r="CJ655" s="2">
        <v>0</v>
      </c>
      <c r="CK655" s="2">
        <v>1</v>
      </c>
      <c r="CL655" s="2">
        <v>0</v>
      </c>
    </row>
    <row r="656" spans="1:90" x14ac:dyDescent="0.25">
      <c r="A656" t="s">
        <v>115</v>
      </c>
      <c r="B656">
        <v>20403</v>
      </c>
      <c r="C656" t="s">
        <v>225</v>
      </c>
      <c r="D656">
        <v>1</v>
      </c>
      <c r="E656">
        <v>8</v>
      </c>
      <c r="F656">
        <v>907327</v>
      </c>
      <c r="G656">
        <v>35907327</v>
      </c>
      <c r="H656" t="s">
        <v>16960</v>
      </c>
      <c r="I656">
        <v>225</v>
      </c>
      <c r="J656" t="s">
        <v>225</v>
      </c>
      <c r="K656" t="s">
        <v>4764</v>
      </c>
      <c r="L656">
        <v>1</v>
      </c>
      <c r="M656" t="s">
        <v>225</v>
      </c>
      <c r="N656">
        <v>12910080</v>
      </c>
      <c r="O656" t="s">
        <v>92</v>
      </c>
      <c r="P656" t="s">
        <v>16961</v>
      </c>
      <c r="Q656">
        <v>332</v>
      </c>
      <c r="R656">
        <v>11</v>
      </c>
      <c r="S656">
        <v>40351882</v>
      </c>
      <c r="U656" t="s">
        <v>16962</v>
      </c>
      <c r="V656">
        <v>1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71</v>
      </c>
      <c r="AE656" s="2">
        <v>65</v>
      </c>
      <c r="AF656" s="2">
        <v>66</v>
      </c>
      <c r="AG656" s="2">
        <v>67</v>
      </c>
      <c r="AH656" s="2">
        <v>104</v>
      </c>
      <c r="AI656" s="2">
        <v>61</v>
      </c>
      <c r="AJ656" s="2">
        <v>58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19</v>
      </c>
      <c r="BD656" s="2">
        <v>0</v>
      </c>
      <c r="BE656" s="2">
        <v>0</v>
      </c>
      <c r="BF656" s="2">
        <v>0</v>
      </c>
      <c r="BG656" s="2">
        <v>0</v>
      </c>
      <c r="BH656" s="2">
        <v>0</v>
      </c>
      <c r="BI656" s="2">
        <v>0</v>
      </c>
      <c r="BJ656" s="2">
        <v>0</v>
      </c>
      <c r="BK656" s="2">
        <v>0</v>
      </c>
      <c r="BL656" s="2">
        <v>2</v>
      </c>
      <c r="BM656" s="2">
        <v>3</v>
      </c>
      <c r="BN656" s="2">
        <v>3</v>
      </c>
      <c r="BO656" s="2">
        <v>3</v>
      </c>
      <c r="BP656" s="2">
        <v>5</v>
      </c>
      <c r="BQ656" s="2">
        <v>2</v>
      </c>
      <c r="BR656" s="2">
        <v>2</v>
      </c>
      <c r="BS656" s="2">
        <v>0</v>
      </c>
      <c r="BT656" s="2">
        <v>0</v>
      </c>
      <c r="BU656" s="2">
        <v>0</v>
      </c>
      <c r="BV656" s="2">
        <v>0</v>
      </c>
      <c r="BW656" s="2">
        <v>0</v>
      </c>
      <c r="BX656" s="2">
        <v>0</v>
      </c>
      <c r="BY656" s="2">
        <v>0</v>
      </c>
      <c r="BZ656" s="2">
        <v>0</v>
      </c>
      <c r="CA656" s="2">
        <v>0</v>
      </c>
      <c r="CB656" s="2">
        <v>0</v>
      </c>
      <c r="CC656" s="2">
        <v>0</v>
      </c>
      <c r="CD656" s="2">
        <v>0</v>
      </c>
      <c r="CE656" s="2">
        <v>0</v>
      </c>
      <c r="CF656" s="2">
        <v>0</v>
      </c>
      <c r="CG656" s="2">
        <v>0</v>
      </c>
      <c r="CH656" s="2">
        <v>0</v>
      </c>
      <c r="CI656" s="2">
        <v>0</v>
      </c>
      <c r="CJ656" s="2">
        <v>0</v>
      </c>
      <c r="CK656" s="2">
        <v>1</v>
      </c>
      <c r="CL656" s="2">
        <v>0</v>
      </c>
    </row>
    <row r="657" spans="1:90" x14ac:dyDescent="0.25">
      <c r="A657" t="s">
        <v>115</v>
      </c>
      <c r="B657">
        <v>20403</v>
      </c>
      <c r="C657" t="s">
        <v>225</v>
      </c>
      <c r="D657">
        <v>1</v>
      </c>
      <c r="E657">
        <v>8</v>
      </c>
      <c r="F657">
        <v>905410</v>
      </c>
      <c r="G657">
        <v>35905410</v>
      </c>
      <c r="H657" t="s">
        <v>18962</v>
      </c>
      <c r="I657">
        <v>190</v>
      </c>
      <c r="J657" t="s">
        <v>1348</v>
      </c>
      <c r="K657" t="s">
        <v>8836</v>
      </c>
      <c r="L657">
        <v>1</v>
      </c>
      <c r="M657" t="s">
        <v>1348</v>
      </c>
      <c r="N657">
        <v>12943050</v>
      </c>
      <c r="O657" t="s">
        <v>92</v>
      </c>
      <c r="P657" t="s">
        <v>4085</v>
      </c>
      <c r="Q657">
        <v>630</v>
      </c>
      <c r="R657">
        <v>11</v>
      </c>
      <c r="S657">
        <v>44129683</v>
      </c>
      <c r="T657">
        <v>44134595</v>
      </c>
      <c r="U657" t="s">
        <v>18963</v>
      </c>
      <c r="V657">
        <v>1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35</v>
      </c>
      <c r="AE657" s="2">
        <v>74</v>
      </c>
      <c r="AF657" s="2">
        <v>34</v>
      </c>
      <c r="AG657" s="2">
        <v>37</v>
      </c>
      <c r="AH657" s="2">
        <v>70</v>
      </c>
      <c r="AI657" s="2">
        <v>31</v>
      </c>
      <c r="AJ657" s="2">
        <v>25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0</v>
      </c>
      <c r="BI657" s="2">
        <v>0</v>
      </c>
      <c r="BJ657" s="2">
        <v>0</v>
      </c>
      <c r="BK657" s="2">
        <v>0</v>
      </c>
      <c r="BL657" s="2">
        <v>1</v>
      </c>
      <c r="BM657" s="2">
        <v>4</v>
      </c>
      <c r="BN657" s="2">
        <v>2</v>
      </c>
      <c r="BO657" s="2">
        <v>2</v>
      </c>
      <c r="BP657" s="2">
        <v>5</v>
      </c>
      <c r="BQ657" s="2">
        <v>2</v>
      </c>
      <c r="BR657" s="2">
        <v>1</v>
      </c>
      <c r="BS657" s="2">
        <v>0</v>
      </c>
      <c r="BT657" s="2">
        <v>0</v>
      </c>
      <c r="BU657" s="2">
        <v>0</v>
      </c>
      <c r="BV657" s="2">
        <v>0</v>
      </c>
      <c r="BW657" s="2">
        <v>0</v>
      </c>
      <c r="BX657" s="2">
        <v>0</v>
      </c>
      <c r="BY657" s="2">
        <v>0</v>
      </c>
      <c r="BZ657" s="2">
        <v>0</v>
      </c>
      <c r="CA657" s="2">
        <v>0</v>
      </c>
      <c r="CB657" s="2">
        <v>0</v>
      </c>
      <c r="CC657" s="2">
        <v>0</v>
      </c>
      <c r="CD657" s="2">
        <v>0</v>
      </c>
      <c r="CE657" s="2">
        <v>0</v>
      </c>
      <c r="CF657" s="2">
        <v>0</v>
      </c>
      <c r="CG657" s="2">
        <v>0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</row>
    <row r="658" spans="1:90" x14ac:dyDescent="0.25">
      <c r="A658" t="s">
        <v>115</v>
      </c>
      <c r="B658">
        <v>20403</v>
      </c>
      <c r="C658" t="s">
        <v>225</v>
      </c>
      <c r="D658">
        <v>1</v>
      </c>
      <c r="E658">
        <v>8</v>
      </c>
      <c r="F658">
        <v>17887</v>
      </c>
      <c r="G658">
        <v>35017887</v>
      </c>
      <c r="H658" t="s">
        <v>4933</v>
      </c>
      <c r="I658">
        <v>190</v>
      </c>
      <c r="J658" t="s">
        <v>1348</v>
      </c>
      <c r="K658" t="s">
        <v>4934</v>
      </c>
      <c r="L658">
        <v>1</v>
      </c>
      <c r="M658" t="s">
        <v>1348</v>
      </c>
      <c r="N658">
        <v>12954779</v>
      </c>
      <c r="P658" t="s">
        <v>4935</v>
      </c>
      <c r="Q658" t="s">
        <v>127</v>
      </c>
      <c r="R658">
        <v>11</v>
      </c>
      <c r="S658">
        <v>44161102</v>
      </c>
      <c r="T658">
        <v>44161546</v>
      </c>
      <c r="U658" t="s">
        <v>4936</v>
      </c>
      <c r="V658">
        <v>2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122</v>
      </c>
      <c r="AE658" s="2">
        <v>110</v>
      </c>
      <c r="AF658" s="2">
        <v>106</v>
      </c>
      <c r="AG658" s="2">
        <v>127</v>
      </c>
      <c r="AH658" s="2">
        <v>107</v>
      </c>
      <c r="AI658" s="2">
        <v>85</v>
      </c>
      <c r="AJ658" s="2">
        <v>79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39</v>
      </c>
      <c r="BD658" s="2">
        <v>0</v>
      </c>
      <c r="BE658" s="2">
        <v>0</v>
      </c>
      <c r="BF658" s="2">
        <v>0</v>
      </c>
      <c r="BG658" s="2">
        <v>0</v>
      </c>
      <c r="BH658" s="2">
        <v>0</v>
      </c>
      <c r="BI658" s="2">
        <v>0</v>
      </c>
      <c r="BJ658" s="2">
        <v>0</v>
      </c>
      <c r="BK658" s="2">
        <v>0</v>
      </c>
      <c r="BL658" s="2">
        <v>8</v>
      </c>
      <c r="BM658" s="2">
        <v>6</v>
      </c>
      <c r="BN658" s="2">
        <v>5</v>
      </c>
      <c r="BO658" s="2">
        <v>4</v>
      </c>
      <c r="BP658" s="2">
        <v>5</v>
      </c>
      <c r="BQ658" s="2">
        <v>4</v>
      </c>
      <c r="BR658" s="2">
        <v>3</v>
      </c>
      <c r="BS658" s="2">
        <v>0</v>
      </c>
      <c r="BT658" s="2">
        <v>0</v>
      </c>
      <c r="BU658" s="2">
        <v>0</v>
      </c>
      <c r="BV658" s="2">
        <v>0</v>
      </c>
      <c r="BW658" s="2">
        <v>0</v>
      </c>
      <c r="BX658" s="2">
        <v>0</v>
      </c>
      <c r="BY658" s="2">
        <v>0</v>
      </c>
      <c r="BZ658" s="2">
        <v>0</v>
      </c>
      <c r="CA658" s="2">
        <v>0</v>
      </c>
      <c r="CB658" s="2">
        <v>0</v>
      </c>
      <c r="CC658" s="2">
        <v>0</v>
      </c>
      <c r="CD658" s="2">
        <v>0</v>
      </c>
      <c r="CE658" s="2">
        <v>0</v>
      </c>
      <c r="CF658" s="2">
        <v>0</v>
      </c>
      <c r="CG658" s="2">
        <v>0</v>
      </c>
      <c r="CH658" s="2">
        <v>0</v>
      </c>
      <c r="CI658" s="2">
        <v>0</v>
      </c>
      <c r="CJ658" s="2">
        <v>0</v>
      </c>
      <c r="CK658" s="2">
        <v>3</v>
      </c>
      <c r="CL658" s="2">
        <v>0</v>
      </c>
    </row>
    <row r="659" spans="1:90" x14ac:dyDescent="0.25">
      <c r="A659" t="s">
        <v>115</v>
      </c>
      <c r="B659">
        <v>20403</v>
      </c>
      <c r="C659" t="s">
        <v>225</v>
      </c>
      <c r="D659">
        <v>1</v>
      </c>
      <c r="E659">
        <v>8</v>
      </c>
      <c r="F659">
        <v>909359</v>
      </c>
      <c r="G659">
        <v>35909359</v>
      </c>
      <c r="H659" t="s">
        <v>14139</v>
      </c>
      <c r="I659">
        <v>225</v>
      </c>
      <c r="J659" t="s">
        <v>225</v>
      </c>
      <c r="K659" t="s">
        <v>5353</v>
      </c>
      <c r="L659">
        <v>1</v>
      </c>
      <c r="M659" t="s">
        <v>225</v>
      </c>
      <c r="N659">
        <v>12910330</v>
      </c>
      <c r="O659" t="s">
        <v>162</v>
      </c>
      <c r="P659" t="s">
        <v>14140</v>
      </c>
      <c r="Q659" t="s">
        <v>127</v>
      </c>
      <c r="R659">
        <v>11</v>
      </c>
      <c r="S659">
        <v>40352623</v>
      </c>
      <c r="T659">
        <v>40353500</v>
      </c>
      <c r="U659" t="s">
        <v>14141</v>
      </c>
      <c r="V659">
        <v>1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84</v>
      </c>
      <c r="AI659" s="2">
        <v>160</v>
      </c>
      <c r="AJ659" s="2">
        <v>144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0</v>
      </c>
      <c r="BI659" s="2">
        <v>0</v>
      </c>
      <c r="BJ659" s="2">
        <v>0</v>
      </c>
      <c r="BK659" s="2">
        <v>0</v>
      </c>
      <c r="BL659" s="2">
        <v>0</v>
      </c>
      <c r="BM659" s="2">
        <v>0</v>
      </c>
      <c r="BN659" s="2">
        <v>0</v>
      </c>
      <c r="BO659" s="2">
        <v>0</v>
      </c>
      <c r="BP659" s="2">
        <v>2</v>
      </c>
      <c r="BQ659" s="2">
        <v>4</v>
      </c>
      <c r="BR659" s="2">
        <v>5</v>
      </c>
      <c r="BS659" s="2">
        <v>0</v>
      </c>
      <c r="BT659" s="2">
        <v>0</v>
      </c>
      <c r="BU659" s="2">
        <v>0</v>
      </c>
      <c r="BV659" s="2">
        <v>0</v>
      </c>
      <c r="BW659" s="2">
        <v>0</v>
      </c>
      <c r="BX659" s="2">
        <v>0</v>
      </c>
      <c r="BY659" s="2">
        <v>0</v>
      </c>
      <c r="BZ659" s="2">
        <v>0</v>
      </c>
      <c r="CA659" s="2">
        <v>0</v>
      </c>
      <c r="CB659" s="2">
        <v>0</v>
      </c>
      <c r="CC659" s="2">
        <v>0</v>
      </c>
      <c r="CD659" s="2">
        <v>0</v>
      </c>
      <c r="CE659" s="2">
        <v>0</v>
      </c>
      <c r="CF659" s="2">
        <v>0</v>
      </c>
      <c r="CG659" s="2">
        <v>0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</row>
    <row r="660" spans="1:90" x14ac:dyDescent="0.25">
      <c r="A660" t="s">
        <v>115</v>
      </c>
      <c r="B660">
        <v>20403</v>
      </c>
      <c r="C660" t="s">
        <v>225</v>
      </c>
      <c r="D660">
        <v>1</v>
      </c>
      <c r="E660">
        <v>8</v>
      </c>
      <c r="F660">
        <v>912906</v>
      </c>
      <c r="G660">
        <v>35912906</v>
      </c>
      <c r="H660" t="s">
        <v>16769</v>
      </c>
      <c r="I660">
        <v>668</v>
      </c>
      <c r="J660" t="s">
        <v>537</v>
      </c>
      <c r="K660" t="s">
        <v>16770</v>
      </c>
      <c r="L660">
        <v>1</v>
      </c>
      <c r="M660" t="s">
        <v>537</v>
      </c>
      <c r="N660">
        <v>13960000</v>
      </c>
      <c r="O660" t="s">
        <v>92</v>
      </c>
      <c r="P660" t="s">
        <v>16771</v>
      </c>
      <c r="Q660">
        <v>154</v>
      </c>
      <c r="R660">
        <v>19</v>
      </c>
      <c r="S660">
        <v>38954860</v>
      </c>
      <c r="T660">
        <v>38954887</v>
      </c>
      <c r="U660" t="s">
        <v>16772</v>
      </c>
      <c r="V660">
        <v>2</v>
      </c>
      <c r="W660" s="2">
        <v>0</v>
      </c>
      <c r="X660" s="2">
        <v>0</v>
      </c>
      <c r="Y660" s="2">
        <v>0</v>
      </c>
      <c r="Z660" s="2">
        <v>18</v>
      </c>
      <c r="AA660" s="2">
        <v>10</v>
      </c>
      <c r="AB660" s="2">
        <v>8</v>
      </c>
      <c r="AC660" s="2">
        <v>15</v>
      </c>
      <c r="AD660" s="2">
        <v>64</v>
      </c>
      <c r="AE660" s="2">
        <v>54</v>
      </c>
      <c r="AF660" s="2">
        <v>58</v>
      </c>
      <c r="AG660" s="2">
        <v>46</v>
      </c>
      <c r="AH660" s="2">
        <v>44</v>
      </c>
      <c r="AI660" s="2">
        <v>51</v>
      </c>
      <c r="AJ660" s="2">
        <v>40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1</v>
      </c>
      <c r="BI660" s="2">
        <v>1</v>
      </c>
      <c r="BJ660" s="2">
        <v>1</v>
      </c>
      <c r="BK660" s="2">
        <v>1</v>
      </c>
      <c r="BL660" s="2">
        <v>3</v>
      </c>
      <c r="BM660" s="2">
        <v>4</v>
      </c>
      <c r="BN660" s="2">
        <v>3</v>
      </c>
      <c r="BO660" s="2">
        <v>2</v>
      </c>
      <c r="BP660" s="2">
        <v>2</v>
      </c>
      <c r="BQ660" s="2">
        <v>3</v>
      </c>
      <c r="BR660" s="2">
        <v>2</v>
      </c>
      <c r="BS660" s="2">
        <v>0</v>
      </c>
      <c r="BT660" s="2">
        <v>0</v>
      </c>
      <c r="BU660" s="2">
        <v>0</v>
      </c>
      <c r="BV660" s="2">
        <v>0</v>
      </c>
      <c r="BW660" s="2">
        <v>0</v>
      </c>
      <c r="BX660" s="2">
        <v>0</v>
      </c>
      <c r="BY660" s="2">
        <v>0</v>
      </c>
      <c r="BZ660" s="2">
        <v>0</v>
      </c>
      <c r="CA660" s="2">
        <v>0</v>
      </c>
      <c r="CB660" s="2">
        <v>0</v>
      </c>
      <c r="CC660" s="2">
        <v>0</v>
      </c>
      <c r="CD660" s="2">
        <v>0</v>
      </c>
      <c r="CE660" s="2">
        <v>0</v>
      </c>
      <c r="CF660" s="2">
        <v>0</v>
      </c>
      <c r="CG660" s="2">
        <v>0</v>
      </c>
      <c r="CH660" s="2">
        <v>0</v>
      </c>
      <c r="CI660" s="2">
        <v>0</v>
      </c>
      <c r="CJ660" s="2">
        <v>0</v>
      </c>
      <c r="CK660" s="2">
        <v>0</v>
      </c>
      <c r="CL660" s="2">
        <v>0</v>
      </c>
    </row>
    <row r="661" spans="1:90" x14ac:dyDescent="0.25">
      <c r="A661" t="s">
        <v>115</v>
      </c>
      <c r="B661">
        <v>20403</v>
      </c>
      <c r="C661" t="s">
        <v>225</v>
      </c>
      <c r="D661">
        <v>1</v>
      </c>
      <c r="E661">
        <v>8</v>
      </c>
      <c r="F661">
        <v>17899</v>
      </c>
      <c r="G661">
        <v>35017899</v>
      </c>
      <c r="H661" t="s">
        <v>11132</v>
      </c>
      <c r="I661">
        <v>190</v>
      </c>
      <c r="J661" t="s">
        <v>1348</v>
      </c>
      <c r="K661" t="s">
        <v>10671</v>
      </c>
      <c r="L661">
        <v>1</v>
      </c>
      <c r="M661" t="s">
        <v>1348</v>
      </c>
      <c r="N661">
        <v>12951580</v>
      </c>
      <c r="O661" t="s">
        <v>162</v>
      </c>
      <c r="P661" t="s">
        <v>11133</v>
      </c>
      <c r="Q661" t="s">
        <v>127</v>
      </c>
      <c r="R661">
        <v>11</v>
      </c>
      <c r="S661">
        <v>44123197</v>
      </c>
      <c r="U661" t="s">
        <v>11134</v>
      </c>
      <c r="V661">
        <v>1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100</v>
      </c>
      <c r="AE661" s="2">
        <v>128</v>
      </c>
      <c r="AF661" s="2">
        <v>67</v>
      </c>
      <c r="AG661" s="2">
        <v>130</v>
      </c>
      <c r="AH661" s="2">
        <v>141</v>
      </c>
      <c r="AI661" s="2">
        <v>98</v>
      </c>
      <c r="AJ661" s="2">
        <v>152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0</v>
      </c>
      <c r="BI661" s="2">
        <v>0</v>
      </c>
      <c r="BJ661" s="2">
        <v>0</v>
      </c>
      <c r="BK661" s="2">
        <v>0</v>
      </c>
      <c r="BL661" s="2">
        <v>5</v>
      </c>
      <c r="BM661" s="2">
        <v>8</v>
      </c>
      <c r="BN661" s="2">
        <v>3</v>
      </c>
      <c r="BO661" s="2">
        <v>5</v>
      </c>
      <c r="BP661" s="2">
        <v>5</v>
      </c>
      <c r="BQ661" s="2">
        <v>3</v>
      </c>
      <c r="BR661" s="2">
        <v>4</v>
      </c>
      <c r="BS661" s="2">
        <v>0</v>
      </c>
      <c r="BT661" s="2">
        <v>0</v>
      </c>
      <c r="BU661" s="2">
        <v>0</v>
      </c>
      <c r="BV661" s="2">
        <v>0</v>
      </c>
      <c r="BW661" s="2">
        <v>0</v>
      </c>
      <c r="BX661" s="2">
        <v>0</v>
      </c>
      <c r="BY661" s="2">
        <v>0</v>
      </c>
      <c r="BZ661" s="2">
        <v>0</v>
      </c>
      <c r="CA661" s="2">
        <v>0</v>
      </c>
      <c r="CB661" s="2">
        <v>0</v>
      </c>
      <c r="CC661" s="2">
        <v>0</v>
      </c>
      <c r="CD661" s="2">
        <v>0</v>
      </c>
      <c r="CE661" s="2">
        <v>0</v>
      </c>
      <c r="CF661" s="2">
        <v>0</v>
      </c>
      <c r="CG661" s="2">
        <v>0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</row>
    <row r="662" spans="1:90" x14ac:dyDescent="0.25">
      <c r="A662" t="s">
        <v>115</v>
      </c>
      <c r="B662">
        <v>20403</v>
      </c>
      <c r="C662" t="s">
        <v>225</v>
      </c>
      <c r="D662">
        <v>1</v>
      </c>
      <c r="E662">
        <v>8</v>
      </c>
      <c r="F662">
        <v>900187</v>
      </c>
      <c r="G662">
        <v>35900187</v>
      </c>
      <c r="H662" t="s">
        <v>11665</v>
      </c>
      <c r="I662">
        <v>225</v>
      </c>
      <c r="J662" t="s">
        <v>225</v>
      </c>
      <c r="K662" t="s">
        <v>11666</v>
      </c>
      <c r="L662">
        <v>1</v>
      </c>
      <c r="M662" t="s">
        <v>225</v>
      </c>
      <c r="N662">
        <v>12922150</v>
      </c>
      <c r="O662" t="s">
        <v>92</v>
      </c>
      <c r="P662" t="s">
        <v>11667</v>
      </c>
      <c r="Q662" t="s">
        <v>127</v>
      </c>
      <c r="R662">
        <v>11</v>
      </c>
      <c r="S662">
        <v>40312774</v>
      </c>
      <c r="T662">
        <v>40315073</v>
      </c>
      <c r="U662" t="s">
        <v>11668</v>
      </c>
      <c r="V662">
        <v>1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133</v>
      </c>
      <c r="AE662" s="2">
        <v>103</v>
      </c>
      <c r="AF662" s="2">
        <v>102</v>
      </c>
      <c r="AG662" s="2">
        <v>101</v>
      </c>
      <c r="AH662" s="2">
        <v>79</v>
      </c>
      <c r="AI662" s="2">
        <v>127</v>
      </c>
      <c r="AJ662" s="2">
        <v>158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487</v>
      </c>
      <c r="BD662" s="2">
        <v>0</v>
      </c>
      <c r="BE662" s="2">
        <v>0</v>
      </c>
      <c r="BF662" s="2">
        <v>0</v>
      </c>
      <c r="BG662" s="2">
        <v>0</v>
      </c>
      <c r="BH662" s="2">
        <v>0</v>
      </c>
      <c r="BI662" s="2">
        <v>0</v>
      </c>
      <c r="BJ662" s="2">
        <v>0</v>
      </c>
      <c r="BK662" s="2">
        <v>0</v>
      </c>
      <c r="BL662" s="2">
        <v>5</v>
      </c>
      <c r="BM662" s="2">
        <v>5</v>
      </c>
      <c r="BN662" s="2">
        <v>4</v>
      </c>
      <c r="BO662" s="2">
        <v>4</v>
      </c>
      <c r="BP662" s="2">
        <v>4</v>
      </c>
      <c r="BQ662" s="2">
        <v>5</v>
      </c>
      <c r="BR662" s="2">
        <v>6</v>
      </c>
      <c r="BS662" s="2">
        <v>0</v>
      </c>
      <c r="BT662" s="2">
        <v>0</v>
      </c>
      <c r="BU662" s="2">
        <v>0</v>
      </c>
      <c r="BV662" s="2">
        <v>0</v>
      </c>
      <c r="BW662" s="2">
        <v>0</v>
      </c>
      <c r="BX662" s="2">
        <v>0</v>
      </c>
      <c r="BY662" s="2">
        <v>0</v>
      </c>
      <c r="BZ662" s="2">
        <v>0</v>
      </c>
      <c r="CA662" s="2">
        <v>0</v>
      </c>
      <c r="CB662" s="2">
        <v>0</v>
      </c>
      <c r="CC662" s="2">
        <v>0</v>
      </c>
      <c r="CD662" s="2">
        <v>0</v>
      </c>
      <c r="CE662" s="2">
        <v>0</v>
      </c>
      <c r="CF662" s="2">
        <v>0</v>
      </c>
      <c r="CG662" s="2">
        <v>0</v>
      </c>
      <c r="CH662" s="2">
        <v>0</v>
      </c>
      <c r="CI662" s="2">
        <v>0</v>
      </c>
      <c r="CJ662" s="2">
        <v>0</v>
      </c>
      <c r="CK662" s="2">
        <v>24</v>
      </c>
      <c r="CL662" s="2">
        <v>0</v>
      </c>
    </row>
    <row r="663" spans="1:90" x14ac:dyDescent="0.25">
      <c r="A663" t="s">
        <v>115</v>
      </c>
      <c r="B663">
        <v>20403</v>
      </c>
      <c r="C663" t="s">
        <v>225</v>
      </c>
      <c r="D663">
        <v>1</v>
      </c>
      <c r="E663">
        <v>8</v>
      </c>
      <c r="F663">
        <v>17735</v>
      </c>
      <c r="G663">
        <v>35017735</v>
      </c>
      <c r="H663" t="s">
        <v>11808</v>
      </c>
      <c r="I663">
        <v>668</v>
      </c>
      <c r="J663" t="s">
        <v>537</v>
      </c>
      <c r="K663" t="s">
        <v>91</v>
      </c>
      <c r="L663">
        <v>1</v>
      </c>
      <c r="M663" t="s">
        <v>537</v>
      </c>
      <c r="N663">
        <v>13960000</v>
      </c>
      <c r="O663" t="s">
        <v>92</v>
      </c>
      <c r="P663" t="s">
        <v>3070</v>
      </c>
      <c r="Q663">
        <v>424</v>
      </c>
      <c r="R663">
        <v>19</v>
      </c>
      <c r="S663">
        <v>38954857</v>
      </c>
      <c r="T663">
        <v>38955477</v>
      </c>
      <c r="U663" t="s">
        <v>11809</v>
      </c>
      <c r="V663">
        <v>1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131</v>
      </c>
      <c r="AE663" s="2">
        <v>111</v>
      </c>
      <c r="AF663" s="2">
        <v>101</v>
      </c>
      <c r="AG663" s="2">
        <v>115</v>
      </c>
      <c r="AH663" s="2">
        <v>126</v>
      </c>
      <c r="AI663" s="2">
        <v>100</v>
      </c>
      <c r="AJ663" s="2">
        <v>108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54</v>
      </c>
      <c r="AS663" s="2">
        <v>0</v>
      </c>
      <c r="AT663" s="2">
        <v>0</v>
      </c>
      <c r="AU663" s="2">
        <v>85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100</v>
      </c>
      <c r="BD663" s="2">
        <v>0</v>
      </c>
      <c r="BE663" s="2">
        <v>0</v>
      </c>
      <c r="BF663" s="2">
        <v>0</v>
      </c>
      <c r="BG663" s="2">
        <v>0</v>
      </c>
      <c r="BH663" s="2">
        <v>0</v>
      </c>
      <c r="BI663" s="2">
        <v>0</v>
      </c>
      <c r="BJ663" s="2">
        <v>0</v>
      </c>
      <c r="BK663" s="2">
        <v>0</v>
      </c>
      <c r="BL663" s="2">
        <v>4</v>
      </c>
      <c r="BM663" s="2">
        <v>5</v>
      </c>
      <c r="BN663" s="2">
        <v>4</v>
      </c>
      <c r="BO663" s="2">
        <v>6</v>
      </c>
      <c r="BP663" s="2">
        <v>5</v>
      </c>
      <c r="BQ663" s="2">
        <v>3</v>
      </c>
      <c r="BR663" s="2">
        <v>4</v>
      </c>
      <c r="BS663" s="2">
        <v>0</v>
      </c>
      <c r="BT663" s="2">
        <v>0</v>
      </c>
      <c r="BU663" s="2">
        <v>0</v>
      </c>
      <c r="BV663" s="2">
        <v>0</v>
      </c>
      <c r="BW663" s="2">
        <v>0</v>
      </c>
      <c r="BX663" s="2">
        <v>0</v>
      </c>
      <c r="BY663" s="2">
        <v>0</v>
      </c>
      <c r="BZ663" s="2">
        <v>4</v>
      </c>
      <c r="CA663" s="2">
        <v>0</v>
      </c>
      <c r="CB663" s="2">
        <v>0</v>
      </c>
      <c r="CC663" s="2">
        <v>3</v>
      </c>
      <c r="CD663" s="2">
        <v>0</v>
      </c>
      <c r="CE663" s="2">
        <v>0</v>
      </c>
      <c r="CF663" s="2">
        <v>0</v>
      </c>
      <c r="CG663" s="2">
        <v>0</v>
      </c>
      <c r="CH663" s="2">
        <v>0</v>
      </c>
      <c r="CI663" s="2">
        <v>0</v>
      </c>
      <c r="CJ663" s="2">
        <v>0</v>
      </c>
      <c r="CK663" s="2">
        <v>6</v>
      </c>
      <c r="CL663" s="2">
        <v>0</v>
      </c>
    </row>
    <row r="664" spans="1:90" x14ac:dyDescent="0.25">
      <c r="A664" t="s">
        <v>115</v>
      </c>
      <c r="B664">
        <v>20403</v>
      </c>
      <c r="C664" t="s">
        <v>225</v>
      </c>
      <c r="D664">
        <v>1</v>
      </c>
      <c r="E664">
        <v>8</v>
      </c>
      <c r="F664">
        <v>17772</v>
      </c>
      <c r="G664">
        <v>35017772</v>
      </c>
      <c r="H664" t="s">
        <v>15498</v>
      </c>
      <c r="I664">
        <v>225</v>
      </c>
      <c r="J664" t="s">
        <v>225</v>
      </c>
      <c r="K664" t="s">
        <v>633</v>
      </c>
      <c r="L664">
        <v>1</v>
      </c>
      <c r="M664" t="s">
        <v>225</v>
      </c>
      <c r="N664">
        <v>12900280</v>
      </c>
      <c r="O664" t="s">
        <v>162</v>
      </c>
      <c r="P664" t="s">
        <v>7326</v>
      </c>
      <c r="Q664">
        <v>28</v>
      </c>
      <c r="R664">
        <v>11</v>
      </c>
      <c r="S664">
        <v>40326061</v>
      </c>
      <c r="T664">
        <v>40331549</v>
      </c>
      <c r="U664" t="s">
        <v>15499</v>
      </c>
      <c r="V664">
        <v>1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70</v>
      </c>
      <c r="AE664" s="2">
        <v>64</v>
      </c>
      <c r="AF664" s="2">
        <v>82</v>
      </c>
      <c r="AG664" s="2">
        <v>98</v>
      </c>
      <c r="AH664" s="2">
        <v>120</v>
      </c>
      <c r="AI664" s="2">
        <v>129</v>
      </c>
      <c r="AJ664" s="2">
        <v>111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105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148</v>
      </c>
      <c r="BD664" s="2">
        <v>0</v>
      </c>
      <c r="BE664" s="2">
        <v>0</v>
      </c>
      <c r="BF664" s="2">
        <v>0</v>
      </c>
      <c r="BG664" s="2">
        <v>0</v>
      </c>
      <c r="BH664" s="2">
        <v>0</v>
      </c>
      <c r="BI664" s="2">
        <v>0</v>
      </c>
      <c r="BJ664" s="2">
        <v>0</v>
      </c>
      <c r="BK664" s="2">
        <v>0</v>
      </c>
      <c r="BL664" s="2">
        <v>3</v>
      </c>
      <c r="BM664" s="2">
        <v>2</v>
      </c>
      <c r="BN664" s="2">
        <v>5</v>
      </c>
      <c r="BO664" s="2">
        <v>3</v>
      </c>
      <c r="BP664" s="2">
        <v>5</v>
      </c>
      <c r="BQ664" s="2">
        <v>5</v>
      </c>
      <c r="BR664" s="2">
        <v>3</v>
      </c>
      <c r="BS664" s="2">
        <v>0</v>
      </c>
      <c r="BT664" s="2">
        <v>0</v>
      </c>
      <c r="BU664" s="2">
        <v>0</v>
      </c>
      <c r="BV664" s="2">
        <v>0</v>
      </c>
      <c r="BW664" s="2">
        <v>0</v>
      </c>
      <c r="BX664" s="2">
        <v>0</v>
      </c>
      <c r="BY664" s="2">
        <v>0</v>
      </c>
      <c r="BZ664" s="2">
        <v>0</v>
      </c>
      <c r="CA664" s="2">
        <v>0</v>
      </c>
      <c r="CB664" s="2">
        <v>0</v>
      </c>
      <c r="CC664" s="2">
        <v>4</v>
      </c>
      <c r="CD664" s="2">
        <v>0</v>
      </c>
      <c r="CE664" s="2">
        <v>0</v>
      </c>
      <c r="CF664" s="2">
        <v>0</v>
      </c>
      <c r="CG664" s="2">
        <v>0</v>
      </c>
      <c r="CH664" s="2">
        <v>0</v>
      </c>
      <c r="CI664" s="2">
        <v>0</v>
      </c>
      <c r="CJ664" s="2">
        <v>0</v>
      </c>
      <c r="CK664" s="2">
        <v>8</v>
      </c>
      <c r="CL664" s="2">
        <v>0</v>
      </c>
    </row>
    <row r="665" spans="1:90" x14ac:dyDescent="0.25">
      <c r="A665" t="s">
        <v>115</v>
      </c>
      <c r="B665">
        <v>20403</v>
      </c>
      <c r="C665" t="s">
        <v>225</v>
      </c>
      <c r="D665">
        <v>1</v>
      </c>
      <c r="E665">
        <v>8</v>
      </c>
      <c r="F665">
        <v>499043</v>
      </c>
      <c r="G665">
        <v>35499043</v>
      </c>
      <c r="H665" t="s">
        <v>16170</v>
      </c>
      <c r="I665">
        <v>472</v>
      </c>
      <c r="J665" t="s">
        <v>670</v>
      </c>
      <c r="K665" t="s">
        <v>2977</v>
      </c>
      <c r="L665">
        <v>1</v>
      </c>
      <c r="M665" t="s">
        <v>670</v>
      </c>
      <c r="N665">
        <v>12960000</v>
      </c>
      <c r="O665" t="s">
        <v>92</v>
      </c>
      <c r="P665" t="s">
        <v>19802</v>
      </c>
      <c r="Q665">
        <v>133</v>
      </c>
      <c r="R665">
        <v>11</v>
      </c>
      <c r="S665">
        <v>45973661</v>
      </c>
      <c r="T665">
        <v>971882222</v>
      </c>
      <c r="U665" t="s">
        <v>16171</v>
      </c>
      <c r="V665">
        <v>2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34</v>
      </c>
      <c r="AE665" s="2">
        <v>70</v>
      </c>
      <c r="AF665" s="2">
        <v>45</v>
      </c>
      <c r="AG665" s="2">
        <v>33</v>
      </c>
      <c r="AH665" s="2">
        <v>45</v>
      </c>
      <c r="AI665" s="2">
        <v>44</v>
      </c>
      <c r="AJ665" s="2">
        <v>34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0</v>
      </c>
      <c r="BI665" s="2">
        <v>0</v>
      </c>
      <c r="BJ665" s="2">
        <v>0</v>
      </c>
      <c r="BK665" s="2">
        <v>0</v>
      </c>
      <c r="BL665" s="2">
        <v>1</v>
      </c>
      <c r="BM665" s="2">
        <v>2</v>
      </c>
      <c r="BN665" s="2">
        <v>2</v>
      </c>
      <c r="BO665" s="2">
        <v>1</v>
      </c>
      <c r="BP665" s="2">
        <v>2</v>
      </c>
      <c r="BQ665" s="2">
        <v>2</v>
      </c>
      <c r="BR665" s="2">
        <v>1</v>
      </c>
      <c r="BS665" s="2">
        <v>0</v>
      </c>
      <c r="BT665" s="2">
        <v>0</v>
      </c>
      <c r="BU665" s="2">
        <v>0</v>
      </c>
      <c r="BV665" s="2">
        <v>0</v>
      </c>
      <c r="BW665" s="2">
        <v>0</v>
      </c>
      <c r="BX665" s="2">
        <v>0</v>
      </c>
      <c r="BY665" s="2">
        <v>0</v>
      </c>
      <c r="BZ665" s="2">
        <v>0</v>
      </c>
      <c r="CA665" s="2">
        <v>0</v>
      </c>
      <c r="CB665" s="2">
        <v>0</v>
      </c>
      <c r="CC665" s="2">
        <v>0</v>
      </c>
      <c r="CD665" s="2">
        <v>0</v>
      </c>
      <c r="CE665" s="2">
        <v>0</v>
      </c>
      <c r="CF665" s="2">
        <v>0</v>
      </c>
      <c r="CG665" s="2">
        <v>0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</row>
    <row r="666" spans="1:90" x14ac:dyDescent="0.25">
      <c r="A666" t="s">
        <v>115</v>
      </c>
      <c r="B666">
        <v>20403</v>
      </c>
      <c r="C666" t="s">
        <v>225</v>
      </c>
      <c r="D666">
        <v>1</v>
      </c>
      <c r="E666">
        <v>8</v>
      </c>
      <c r="F666">
        <v>912852</v>
      </c>
      <c r="G666">
        <v>35912852</v>
      </c>
      <c r="H666" t="s">
        <v>15702</v>
      </c>
      <c r="I666">
        <v>190</v>
      </c>
      <c r="J666" t="s">
        <v>1348</v>
      </c>
      <c r="K666" t="s">
        <v>15703</v>
      </c>
      <c r="L666">
        <v>1</v>
      </c>
      <c r="M666" t="s">
        <v>1348</v>
      </c>
      <c r="N666">
        <v>12942134</v>
      </c>
      <c r="O666" t="s">
        <v>261</v>
      </c>
      <c r="P666" t="s">
        <v>15704</v>
      </c>
      <c r="Q666" t="s">
        <v>127</v>
      </c>
      <c r="R666">
        <v>11</v>
      </c>
      <c r="S666">
        <v>44121081</v>
      </c>
      <c r="U666" t="s">
        <v>15705</v>
      </c>
      <c r="V666">
        <v>2</v>
      </c>
      <c r="W666" s="2">
        <v>0</v>
      </c>
      <c r="X666" s="2">
        <v>0</v>
      </c>
      <c r="Y666" s="2">
        <v>26</v>
      </c>
      <c r="Z666" s="2">
        <v>24</v>
      </c>
      <c r="AA666" s="2">
        <v>26</v>
      </c>
      <c r="AB666" s="2">
        <v>32</v>
      </c>
      <c r="AC666" s="2">
        <v>25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1</v>
      </c>
      <c r="BH666" s="2">
        <v>1</v>
      </c>
      <c r="BI666" s="2">
        <v>1</v>
      </c>
      <c r="BJ666" s="2">
        <v>1</v>
      </c>
      <c r="BK666" s="2">
        <v>1</v>
      </c>
      <c r="BL666" s="2">
        <v>0</v>
      </c>
      <c r="BM666" s="2">
        <v>0</v>
      </c>
      <c r="BN666" s="2">
        <v>0</v>
      </c>
      <c r="BO666" s="2">
        <v>0</v>
      </c>
      <c r="BP666" s="2">
        <v>0</v>
      </c>
      <c r="BQ666" s="2">
        <v>0</v>
      </c>
      <c r="BR666" s="2">
        <v>0</v>
      </c>
      <c r="BS666" s="2">
        <v>0</v>
      </c>
      <c r="BT666" s="2">
        <v>0</v>
      </c>
      <c r="BU666" s="2">
        <v>0</v>
      </c>
      <c r="BV666" s="2">
        <v>0</v>
      </c>
      <c r="BW666" s="2">
        <v>0</v>
      </c>
      <c r="BX666" s="2">
        <v>0</v>
      </c>
      <c r="BY666" s="2">
        <v>0</v>
      </c>
      <c r="BZ666" s="2">
        <v>0</v>
      </c>
      <c r="CA666" s="2">
        <v>0</v>
      </c>
      <c r="CB666" s="2">
        <v>0</v>
      </c>
      <c r="CC666" s="2">
        <v>0</v>
      </c>
      <c r="CD666" s="2">
        <v>0</v>
      </c>
      <c r="CE666" s="2">
        <v>0</v>
      </c>
      <c r="CF666" s="2">
        <v>0</v>
      </c>
      <c r="CG666" s="2">
        <v>0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</row>
    <row r="667" spans="1:90" x14ac:dyDescent="0.25">
      <c r="A667" t="s">
        <v>115</v>
      </c>
      <c r="B667">
        <v>20403</v>
      </c>
      <c r="C667" t="s">
        <v>225</v>
      </c>
      <c r="D667">
        <v>1</v>
      </c>
      <c r="E667">
        <v>8</v>
      </c>
      <c r="F667">
        <v>49931</v>
      </c>
      <c r="G667">
        <v>35049931</v>
      </c>
      <c r="H667" t="s">
        <v>19535</v>
      </c>
      <c r="I667">
        <v>225</v>
      </c>
      <c r="J667" t="s">
        <v>225</v>
      </c>
      <c r="K667" t="s">
        <v>3800</v>
      </c>
      <c r="L667">
        <v>1</v>
      </c>
      <c r="M667" t="s">
        <v>225</v>
      </c>
      <c r="N667">
        <v>12929440</v>
      </c>
      <c r="O667" t="s">
        <v>92</v>
      </c>
      <c r="P667" t="s">
        <v>19536</v>
      </c>
      <c r="Q667" t="s">
        <v>127</v>
      </c>
      <c r="R667">
        <v>11</v>
      </c>
      <c r="S667">
        <v>40350274</v>
      </c>
      <c r="T667">
        <v>40351622</v>
      </c>
      <c r="U667" t="s">
        <v>19537</v>
      </c>
      <c r="V667">
        <v>1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63</v>
      </c>
      <c r="AE667" s="2">
        <v>37</v>
      </c>
      <c r="AF667" s="2">
        <v>45</v>
      </c>
      <c r="AG667" s="2">
        <v>35</v>
      </c>
      <c r="AH667" s="2">
        <v>72</v>
      </c>
      <c r="AI667" s="2">
        <v>32</v>
      </c>
      <c r="AJ667" s="2">
        <v>25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19</v>
      </c>
      <c r="BD667" s="2">
        <v>0</v>
      </c>
      <c r="BE667" s="2">
        <v>0</v>
      </c>
      <c r="BF667" s="2">
        <v>0</v>
      </c>
      <c r="BG667" s="2">
        <v>0</v>
      </c>
      <c r="BH667" s="2">
        <v>0</v>
      </c>
      <c r="BI667" s="2">
        <v>0</v>
      </c>
      <c r="BJ667" s="2">
        <v>0</v>
      </c>
      <c r="BK667" s="2">
        <v>0</v>
      </c>
      <c r="BL667" s="2">
        <v>2</v>
      </c>
      <c r="BM667" s="2">
        <v>1</v>
      </c>
      <c r="BN667" s="2">
        <v>3</v>
      </c>
      <c r="BO667" s="2">
        <v>2</v>
      </c>
      <c r="BP667" s="2">
        <v>2</v>
      </c>
      <c r="BQ667" s="2">
        <v>1</v>
      </c>
      <c r="BR667" s="2">
        <v>1</v>
      </c>
      <c r="BS667" s="2">
        <v>0</v>
      </c>
      <c r="BT667" s="2">
        <v>0</v>
      </c>
      <c r="BU667" s="2">
        <v>0</v>
      </c>
      <c r="BV667" s="2">
        <v>0</v>
      </c>
      <c r="BW667" s="2">
        <v>0</v>
      </c>
      <c r="BX667" s="2">
        <v>0</v>
      </c>
      <c r="BY667" s="2">
        <v>0</v>
      </c>
      <c r="BZ667" s="2">
        <v>0</v>
      </c>
      <c r="CA667" s="2">
        <v>0</v>
      </c>
      <c r="CB667" s="2">
        <v>0</v>
      </c>
      <c r="CC667" s="2">
        <v>0</v>
      </c>
      <c r="CD667" s="2">
        <v>0</v>
      </c>
      <c r="CE667" s="2">
        <v>0</v>
      </c>
      <c r="CF667" s="2">
        <v>0</v>
      </c>
      <c r="CG667" s="2">
        <v>0</v>
      </c>
      <c r="CH667" s="2">
        <v>0</v>
      </c>
      <c r="CI667" s="2">
        <v>0</v>
      </c>
      <c r="CJ667" s="2">
        <v>0</v>
      </c>
      <c r="CK667" s="2">
        <v>1</v>
      </c>
      <c r="CL667" s="2">
        <v>0</v>
      </c>
    </row>
    <row r="668" spans="1:90" x14ac:dyDescent="0.25">
      <c r="A668" t="s">
        <v>115</v>
      </c>
      <c r="B668">
        <v>20403</v>
      </c>
      <c r="C668" t="s">
        <v>225</v>
      </c>
      <c r="D668">
        <v>1</v>
      </c>
      <c r="E668">
        <v>8</v>
      </c>
      <c r="F668">
        <v>912864</v>
      </c>
      <c r="G668">
        <v>35912864</v>
      </c>
      <c r="H668" t="s">
        <v>16499</v>
      </c>
      <c r="I668">
        <v>225</v>
      </c>
      <c r="J668" t="s">
        <v>225</v>
      </c>
      <c r="K668" t="s">
        <v>16500</v>
      </c>
      <c r="L668">
        <v>1</v>
      </c>
      <c r="M668" t="s">
        <v>225</v>
      </c>
      <c r="N668">
        <v>12918001</v>
      </c>
      <c r="O668" t="s">
        <v>1015</v>
      </c>
      <c r="P668" t="s">
        <v>8933</v>
      </c>
      <c r="Q668" t="s">
        <v>16501</v>
      </c>
      <c r="R668">
        <v>11</v>
      </c>
      <c r="S668">
        <v>40323600</v>
      </c>
      <c r="T668">
        <v>40340880</v>
      </c>
      <c r="U668" t="s">
        <v>16502</v>
      </c>
      <c r="V668">
        <v>1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91</v>
      </c>
      <c r="AE668" s="2">
        <v>66</v>
      </c>
      <c r="AF668" s="2">
        <v>69</v>
      </c>
      <c r="AG668" s="2">
        <v>64</v>
      </c>
      <c r="AH668" s="2">
        <v>85</v>
      </c>
      <c r="AI668" s="2">
        <v>77</v>
      </c>
      <c r="AJ668" s="2">
        <v>85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20</v>
      </c>
      <c r="BD668" s="2">
        <v>0</v>
      </c>
      <c r="BE668" s="2">
        <v>0</v>
      </c>
      <c r="BF668" s="2">
        <v>0</v>
      </c>
      <c r="BG668" s="2">
        <v>0</v>
      </c>
      <c r="BH668" s="2">
        <v>0</v>
      </c>
      <c r="BI668" s="2">
        <v>0</v>
      </c>
      <c r="BJ668" s="2">
        <v>0</v>
      </c>
      <c r="BK668" s="2">
        <v>0</v>
      </c>
      <c r="BL668" s="2">
        <v>5</v>
      </c>
      <c r="BM668" s="2">
        <v>3</v>
      </c>
      <c r="BN668" s="2">
        <v>4</v>
      </c>
      <c r="BO668" s="2">
        <v>3</v>
      </c>
      <c r="BP668" s="2">
        <v>4</v>
      </c>
      <c r="BQ668" s="2">
        <v>3</v>
      </c>
      <c r="BR668" s="2">
        <v>3</v>
      </c>
      <c r="BS668" s="2">
        <v>0</v>
      </c>
      <c r="BT668" s="2">
        <v>0</v>
      </c>
      <c r="BU668" s="2">
        <v>0</v>
      </c>
      <c r="BV668" s="2">
        <v>0</v>
      </c>
      <c r="BW668" s="2">
        <v>0</v>
      </c>
      <c r="BX668" s="2">
        <v>0</v>
      </c>
      <c r="BY668" s="2">
        <v>0</v>
      </c>
      <c r="BZ668" s="2">
        <v>0</v>
      </c>
      <c r="CA668" s="2">
        <v>0</v>
      </c>
      <c r="CB668" s="2">
        <v>0</v>
      </c>
      <c r="CC668" s="2">
        <v>0</v>
      </c>
      <c r="CD668" s="2">
        <v>0</v>
      </c>
      <c r="CE668" s="2">
        <v>0</v>
      </c>
      <c r="CF668" s="2">
        <v>0</v>
      </c>
      <c r="CG668" s="2">
        <v>0</v>
      </c>
      <c r="CH668" s="2">
        <v>0</v>
      </c>
      <c r="CI668" s="2">
        <v>0</v>
      </c>
      <c r="CJ668" s="2">
        <v>0</v>
      </c>
      <c r="CK668" s="2">
        <v>2</v>
      </c>
      <c r="CL668" s="2">
        <v>0</v>
      </c>
    </row>
    <row r="669" spans="1:90" x14ac:dyDescent="0.25">
      <c r="A669" t="s">
        <v>115</v>
      </c>
      <c r="B669">
        <v>20403</v>
      </c>
      <c r="C669" t="s">
        <v>225</v>
      </c>
      <c r="D669">
        <v>1</v>
      </c>
      <c r="E669">
        <v>8</v>
      </c>
      <c r="F669">
        <v>909361</v>
      </c>
      <c r="G669">
        <v>35909361</v>
      </c>
      <c r="H669" t="s">
        <v>5400</v>
      </c>
      <c r="I669">
        <v>225</v>
      </c>
      <c r="J669" t="s">
        <v>225</v>
      </c>
      <c r="K669" t="s">
        <v>5401</v>
      </c>
      <c r="L669">
        <v>1</v>
      </c>
      <c r="M669" t="s">
        <v>225</v>
      </c>
      <c r="N669">
        <v>12922230</v>
      </c>
      <c r="P669" t="s">
        <v>5402</v>
      </c>
      <c r="Q669" t="s">
        <v>4942</v>
      </c>
      <c r="R669">
        <v>11</v>
      </c>
      <c r="S669">
        <v>40313611</v>
      </c>
      <c r="T669">
        <v>40315477</v>
      </c>
      <c r="U669" t="s">
        <v>5403</v>
      </c>
      <c r="V669">
        <v>1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126</v>
      </c>
      <c r="AE669" s="2">
        <v>67</v>
      </c>
      <c r="AF669" s="2">
        <v>120</v>
      </c>
      <c r="AG669" s="2">
        <v>100</v>
      </c>
      <c r="AH669" s="2">
        <v>150</v>
      </c>
      <c r="AI669" s="2">
        <v>59</v>
      </c>
      <c r="AJ669" s="2">
        <v>40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69</v>
      </c>
      <c r="AS669" s="2">
        <v>0</v>
      </c>
      <c r="AT669" s="2">
        <v>0</v>
      </c>
      <c r="AU669" s="2">
        <v>106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19</v>
      </c>
      <c r="BD669" s="2">
        <v>0</v>
      </c>
      <c r="BE669" s="2">
        <v>0</v>
      </c>
      <c r="BF669" s="2">
        <v>0</v>
      </c>
      <c r="BG669" s="2">
        <v>0</v>
      </c>
      <c r="BH669" s="2">
        <v>0</v>
      </c>
      <c r="BI669" s="2">
        <v>0</v>
      </c>
      <c r="BJ669" s="2">
        <v>0</v>
      </c>
      <c r="BK669" s="2">
        <v>0</v>
      </c>
      <c r="BL669" s="2">
        <v>7</v>
      </c>
      <c r="BM669" s="2">
        <v>3</v>
      </c>
      <c r="BN669" s="2">
        <v>6</v>
      </c>
      <c r="BO669" s="2">
        <v>3</v>
      </c>
      <c r="BP669" s="2">
        <v>5</v>
      </c>
      <c r="BQ669" s="2">
        <v>2</v>
      </c>
      <c r="BR669" s="2">
        <v>2</v>
      </c>
      <c r="BS669" s="2">
        <v>0</v>
      </c>
      <c r="BT669" s="2">
        <v>0</v>
      </c>
      <c r="BU669" s="2">
        <v>0</v>
      </c>
      <c r="BV669" s="2">
        <v>0</v>
      </c>
      <c r="BW669" s="2">
        <v>0</v>
      </c>
      <c r="BX669" s="2">
        <v>0</v>
      </c>
      <c r="BY669" s="2">
        <v>0</v>
      </c>
      <c r="BZ669" s="2">
        <v>3</v>
      </c>
      <c r="CA669" s="2">
        <v>0</v>
      </c>
      <c r="CB669" s="2">
        <v>0</v>
      </c>
      <c r="CC669" s="2">
        <v>3</v>
      </c>
      <c r="CD669" s="2">
        <v>0</v>
      </c>
      <c r="CE669" s="2">
        <v>0</v>
      </c>
      <c r="CF669" s="2">
        <v>0</v>
      </c>
      <c r="CG669" s="2">
        <v>0</v>
      </c>
      <c r="CH669" s="2">
        <v>0</v>
      </c>
      <c r="CI669" s="2">
        <v>0</v>
      </c>
      <c r="CJ669" s="2">
        <v>0</v>
      </c>
      <c r="CK669" s="2">
        <v>1</v>
      </c>
      <c r="CL669" s="2">
        <v>0</v>
      </c>
    </row>
    <row r="670" spans="1:90" x14ac:dyDescent="0.25">
      <c r="A670" t="s">
        <v>115</v>
      </c>
      <c r="B670">
        <v>20403</v>
      </c>
      <c r="C670" t="s">
        <v>225</v>
      </c>
      <c r="D670">
        <v>1</v>
      </c>
      <c r="E670">
        <v>8</v>
      </c>
      <c r="F670">
        <v>17929</v>
      </c>
      <c r="G670">
        <v>35017929</v>
      </c>
      <c r="H670" t="s">
        <v>15814</v>
      </c>
      <c r="I670">
        <v>190</v>
      </c>
      <c r="J670" t="s">
        <v>1348</v>
      </c>
      <c r="K670" t="s">
        <v>2098</v>
      </c>
      <c r="L670">
        <v>1</v>
      </c>
      <c r="M670" t="s">
        <v>1348</v>
      </c>
      <c r="N670">
        <v>12948110</v>
      </c>
      <c r="O670" t="s">
        <v>92</v>
      </c>
      <c r="P670" t="s">
        <v>15815</v>
      </c>
      <c r="Q670">
        <v>3100</v>
      </c>
      <c r="R670">
        <v>11</v>
      </c>
      <c r="S670">
        <v>44167657</v>
      </c>
      <c r="T670">
        <v>44169336</v>
      </c>
      <c r="U670" t="s">
        <v>15816</v>
      </c>
      <c r="V670">
        <v>2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121</v>
      </c>
      <c r="AE670" s="2">
        <v>135</v>
      </c>
      <c r="AF670" s="2">
        <v>126</v>
      </c>
      <c r="AG670" s="2">
        <v>130</v>
      </c>
      <c r="AH670" s="2">
        <v>116</v>
      </c>
      <c r="AI670" s="2">
        <v>83</v>
      </c>
      <c r="AJ670" s="2">
        <v>112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80</v>
      </c>
      <c r="BD670" s="2">
        <v>0</v>
      </c>
      <c r="BE670" s="2">
        <v>0</v>
      </c>
      <c r="BF670" s="2">
        <v>0</v>
      </c>
      <c r="BG670" s="2">
        <v>0</v>
      </c>
      <c r="BH670" s="2">
        <v>0</v>
      </c>
      <c r="BI670" s="2">
        <v>0</v>
      </c>
      <c r="BJ670" s="2">
        <v>0</v>
      </c>
      <c r="BK670" s="2">
        <v>0</v>
      </c>
      <c r="BL670" s="2">
        <v>5</v>
      </c>
      <c r="BM670" s="2">
        <v>8</v>
      </c>
      <c r="BN670" s="2">
        <v>6</v>
      </c>
      <c r="BO670" s="2">
        <v>6</v>
      </c>
      <c r="BP670" s="2">
        <v>4</v>
      </c>
      <c r="BQ670" s="2">
        <v>3</v>
      </c>
      <c r="BR670" s="2">
        <v>4</v>
      </c>
      <c r="BS670" s="2">
        <v>0</v>
      </c>
      <c r="BT670" s="2">
        <v>0</v>
      </c>
      <c r="BU670" s="2">
        <v>0</v>
      </c>
      <c r="BV670" s="2">
        <v>0</v>
      </c>
      <c r="BW670" s="2">
        <v>0</v>
      </c>
      <c r="BX670" s="2">
        <v>0</v>
      </c>
      <c r="BY670" s="2">
        <v>0</v>
      </c>
      <c r="BZ670" s="2">
        <v>0</v>
      </c>
      <c r="CA670" s="2">
        <v>0</v>
      </c>
      <c r="CB670" s="2">
        <v>0</v>
      </c>
      <c r="CC670" s="2">
        <v>0</v>
      </c>
      <c r="CD670" s="2">
        <v>0</v>
      </c>
      <c r="CE670" s="2">
        <v>0</v>
      </c>
      <c r="CF670" s="2">
        <v>0</v>
      </c>
      <c r="CG670" s="2">
        <v>0</v>
      </c>
      <c r="CH670" s="2">
        <v>0</v>
      </c>
      <c r="CI670" s="2">
        <v>0</v>
      </c>
      <c r="CJ670" s="2">
        <v>0</v>
      </c>
      <c r="CK670" s="2">
        <v>7</v>
      </c>
      <c r="CL670" s="2">
        <v>0</v>
      </c>
    </row>
    <row r="671" spans="1:90" x14ac:dyDescent="0.25">
      <c r="A671" t="s">
        <v>115</v>
      </c>
      <c r="B671">
        <v>10401</v>
      </c>
      <c r="C671" t="s">
        <v>171</v>
      </c>
      <c r="D671">
        <v>1</v>
      </c>
      <c r="E671">
        <v>8</v>
      </c>
      <c r="F671">
        <v>48823</v>
      </c>
      <c r="G671">
        <v>35048823</v>
      </c>
      <c r="H671" t="s">
        <v>13719</v>
      </c>
      <c r="I671">
        <v>312</v>
      </c>
      <c r="J671" t="s">
        <v>172</v>
      </c>
      <c r="K671" t="s">
        <v>13720</v>
      </c>
      <c r="L671">
        <v>1</v>
      </c>
      <c r="M671" t="s">
        <v>172</v>
      </c>
      <c r="N671">
        <v>7809040</v>
      </c>
      <c r="O671" t="s">
        <v>92</v>
      </c>
      <c r="P671" t="s">
        <v>13721</v>
      </c>
      <c r="Q671">
        <v>620</v>
      </c>
      <c r="R671">
        <v>11</v>
      </c>
      <c r="S671">
        <v>44494565</v>
      </c>
      <c r="U671" t="s">
        <v>13722</v>
      </c>
      <c r="V671">
        <v>1</v>
      </c>
      <c r="W671" s="2">
        <v>0</v>
      </c>
      <c r="X671" s="2">
        <v>0</v>
      </c>
      <c r="Y671" s="2">
        <v>0</v>
      </c>
      <c r="Z671" s="2">
        <v>0</v>
      </c>
      <c r="AA671" s="2">
        <v>27</v>
      </c>
      <c r="AB671" s="2">
        <v>24</v>
      </c>
      <c r="AC671" s="2">
        <v>49</v>
      </c>
      <c r="AD671" s="2">
        <v>52</v>
      </c>
      <c r="AE671" s="2">
        <v>71</v>
      </c>
      <c r="AF671" s="2">
        <v>67</v>
      </c>
      <c r="AG671" s="2">
        <v>42</v>
      </c>
      <c r="AH671" s="2">
        <v>53</v>
      </c>
      <c r="AI671" s="2">
        <v>66</v>
      </c>
      <c r="AJ671" s="2">
        <v>68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100</v>
      </c>
      <c r="BD671" s="2">
        <v>0</v>
      </c>
      <c r="BE671" s="2">
        <v>0</v>
      </c>
      <c r="BF671" s="2">
        <v>0</v>
      </c>
      <c r="BG671" s="2">
        <v>0</v>
      </c>
      <c r="BH671" s="2">
        <v>0</v>
      </c>
      <c r="BI671" s="2">
        <v>1</v>
      </c>
      <c r="BJ671" s="2">
        <v>1</v>
      </c>
      <c r="BK671" s="2">
        <v>2</v>
      </c>
      <c r="BL671" s="2">
        <v>2</v>
      </c>
      <c r="BM671" s="2">
        <v>2</v>
      </c>
      <c r="BN671" s="2">
        <v>4</v>
      </c>
      <c r="BO671" s="2">
        <v>3</v>
      </c>
      <c r="BP671" s="2">
        <v>2</v>
      </c>
      <c r="BQ671" s="2">
        <v>2</v>
      </c>
      <c r="BR671" s="2">
        <v>2</v>
      </c>
      <c r="BS671" s="2">
        <v>0</v>
      </c>
      <c r="BT671" s="2">
        <v>0</v>
      </c>
      <c r="BU671" s="2">
        <v>0</v>
      </c>
      <c r="BV671" s="2">
        <v>0</v>
      </c>
      <c r="BW671" s="2">
        <v>0</v>
      </c>
      <c r="BX671" s="2">
        <v>0</v>
      </c>
      <c r="BY671" s="2">
        <v>0</v>
      </c>
      <c r="BZ671" s="2">
        <v>0</v>
      </c>
      <c r="CA671" s="2">
        <v>0</v>
      </c>
      <c r="CB671" s="2">
        <v>0</v>
      </c>
      <c r="CC671" s="2">
        <v>0</v>
      </c>
      <c r="CD671" s="2">
        <v>0</v>
      </c>
      <c r="CE671" s="2">
        <v>0</v>
      </c>
      <c r="CF671" s="2">
        <v>0</v>
      </c>
      <c r="CG671" s="2">
        <v>0</v>
      </c>
      <c r="CH671" s="2">
        <v>0</v>
      </c>
      <c r="CI671" s="2">
        <v>0</v>
      </c>
      <c r="CJ671" s="2">
        <v>0</v>
      </c>
      <c r="CK671" s="2">
        <v>5</v>
      </c>
      <c r="CL671" s="2">
        <v>0</v>
      </c>
    </row>
    <row r="672" spans="1:90" x14ac:dyDescent="0.25">
      <c r="A672" t="s">
        <v>115</v>
      </c>
      <c r="B672">
        <v>10401</v>
      </c>
      <c r="C672" t="s">
        <v>171</v>
      </c>
      <c r="D672">
        <v>1</v>
      </c>
      <c r="E672">
        <v>8</v>
      </c>
      <c r="F672">
        <v>5654</v>
      </c>
      <c r="G672">
        <v>35005654</v>
      </c>
      <c r="H672" t="s">
        <v>3143</v>
      </c>
      <c r="I672">
        <v>312</v>
      </c>
      <c r="J672" t="s">
        <v>172</v>
      </c>
      <c r="K672" t="s">
        <v>713</v>
      </c>
      <c r="L672">
        <v>1</v>
      </c>
      <c r="M672" t="s">
        <v>172</v>
      </c>
      <c r="N672">
        <v>7859340</v>
      </c>
      <c r="O672" t="s">
        <v>261</v>
      </c>
      <c r="P672" t="s">
        <v>3144</v>
      </c>
      <c r="Q672" t="s">
        <v>3145</v>
      </c>
      <c r="R672">
        <v>11</v>
      </c>
      <c r="S672">
        <v>44493597</v>
      </c>
      <c r="T672">
        <v>48199777</v>
      </c>
      <c r="U672" t="s">
        <v>3146</v>
      </c>
      <c r="V672">
        <v>1</v>
      </c>
      <c r="W672" s="2">
        <v>0</v>
      </c>
      <c r="X672" s="2">
        <v>0</v>
      </c>
      <c r="Y672" s="2">
        <v>67</v>
      </c>
      <c r="Z672" s="2">
        <v>29</v>
      </c>
      <c r="AA672" s="2">
        <v>27</v>
      </c>
      <c r="AB672" s="2">
        <v>52</v>
      </c>
      <c r="AC672" s="2">
        <v>55</v>
      </c>
      <c r="AD672" s="2">
        <v>31</v>
      </c>
      <c r="AE672" s="2">
        <v>58</v>
      </c>
      <c r="AF672" s="2">
        <v>54</v>
      </c>
      <c r="AG672" s="2">
        <v>34</v>
      </c>
      <c r="AH672" s="2">
        <v>30</v>
      </c>
      <c r="AI672" s="2">
        <v>31</v>
      </c>
      <c r="AJ672" s="2">
        <v>34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3</v>
      </c>
      <c r="BH672" s="2">
        <v>2</v>
      </c>
      <c r="BI672" s="2">
        <v>1</v>
      </c>
      <c r="BJ672" s="2">
        <v>2</v>
      </c>
      <c r="BK672" s="2">
        <v>3</v>
      </c>
      <c r="BL672" s="2">
        <v>1</v>
      </c>
      <c r="BM672" s="2">
        <v>4</v>
      </c>
      <c r="BN672" s="2">
        <v>3</v>
      </c>
      <c r="BO672" s="2">
        <v>1</v>
      </c>
      <c r="BP672" s="2">
        <v>1</v>
      </c>
      <c r="BQ672" s="2">
        <v>1</v>
      </c>
      <c r="BR672" s="2">
        <v>1</v>
      </c>
      <c r="BS672" s="2">
        <v>0</v>
      </c>
      <c r="BT672" s="2">
        <v>0</v>
      </c>
      <c r="BU672" s="2">
        <v>0</v>
      </c>
      <c r="BV672" s="2">
        <v>0</v>
      </c>
      <c r="BW672" s="2">
        <v>0</v>
      </c>
      <c r="BX672" s="2">
        <v>0</v>
      </c>
      <c r="BY672" s="2">
        <v>0</v>
      </c>
      <c r="BZ672" s="2">
        <v>0</v>
      </c>
      <c r="CA672" s="2">
        <v>0</v>
      </c>
      <c r="CB672" s="2">
        <v>0</v>
      </c>
      <c r="CC672" s="2">
        <v>0</v>
      </c>
      <c r="CD672" s="2">
        <v>0</v>
      </c>
      <c r="CE672" s="2">
        <v>0</v>
      </c>
      <c r="CF672" s="2">
        <v>0</v>
      </c>
      <c r="CG672" s="2">
        <v>0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</row>
    <row r="673" spans="1:90" x14ac:dyDescent="0.25">
      <c r="A673" t="s">
        <v>115</v>
      </c>
      <c r="B673">
        <v>10401</v>
      </c>
      <c r="C673" t="s">
        <v>171</v>
      </c>
      <c r="D673">
        <v>1</v>
      </c>
      <c r="E673">
        <v>8</v>
      </c>
      <c r="F673">
        <v>41853</v>
      </c>
      <c r="G673">
        <v>35041853</v>
      </c>
      <c r="H673" t="s">
        <v>3966</v>
      </c>
      <c r="I673">
        <v>311</v>
      </c>
      <c r="J673" t="s">
        <v>858</v>
      </c>
      <c r="K673" t="s">
        <v>3967</v>
      </c>
      <c r="L673">
        <v>1</v>
      </c>
      <c r="M673" t="s">
        <v>858</v>
      </c>
      <c r="N673">
        <v>7914060</v>
      </c>
      <c r="O673" t="s">
        <v>92</v>
      </c>
      <c r="P673" t="s">
        <v>3968</v>
      </c>
      <c r="Q673">
        <v>281</v>
      </c>
      <c r="R673">
        <v>11</v>
      </c>
      <c r="S673">
        <v>44880593</v>
      </c>
      <c r="T673">
        <v>44883172</v>
      </c>
      <c r="U673" t="s">
        <v>3969</v>
      </c>
      <c r="V673">
        <v>1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216</v>
      </c>
      <c r="AE673" s="2">
        <v>200</v>
      </c>
      <c r="AF673" s="2">
        <v>173</v>
      </c>
      <c r="AG673" s="2">
        <v>110</v>
      </c>
      <c r="AH673" s="2">
        <v>167</v>
      </c>
      <c r="AI673" s="2">
        <v>200</v>
      </c>
      <c r="AJ673" s="2">
        <v>159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78</v>
      </c>
      <c r="BD673" s="2">
        <v>0</v>
      </c>
      <c r="BE673" s="2">
        <v>0</v>
      </c>
      <c r="BF673" s="2">
        <v>0</v>
      </c>
      <c r="BG673" s="2">
        <v>0</v>
      </c>
      <c r="BH673" s="2">
        <v>0</v>
      </c>
      <c r="BI673" s="2">
        <v>0</v>
      </c>
      <c r="BJ673" s="2">
        <v>0</v>
      </c>
      <c r="BK673" s="2">
        <v>0</v>
      </c>
      <c r="BL673" s="2">
        <v>12</v>
      </c>
      <c r="BM673" s="2">
        <v>8</v>
      </c>
      <c r="BN673" s="2">
        <v>8</v>
      </c>
      <c r="BO673" s="2">
        <v>5</v>
      </c>
      <c r="BP673" s="2">
        <v>7</v>
      </c>
      <c r="BQ673" s="2">
        <v>7</v>
      </c>
      <c r="BR673" s="2">
        <v>5</v>
      </c>
      <c r="BS673" s="2">
        <v>0</v>
      </c>
      <c r="BT673" s="2">
        <v>0</v>
      </c>
      <c r="BU673" s="2">
        <v>0</v>
      </c>
      <c r="BV673" s="2">
        <v>0</v>
      </c>
      <c r="BW673" s="2">
        <v>0</v>
      </c>
      <c r="BX673" s="2">
        <v>0</v>
      </c>
      <c r="BY673" s="2">
        <v>0</v>
      </c>
      <c r="BZ673" s="2">
        <v>0</v>
      </c>
      <c r="CA673" s="2">
        <v>0</v>
      </c>
      <c r="CB673" s="2">
        <v>0</v>
      </c>
      <c r="CC673" s="2">
        <v>0</v>
      </c>
      <c r="CD673" s="2">
        <v>0</v>
      </c>
      <c r="CE673" s="2">
        <v>0</v>
      </c>
      <c r="CF673" s="2">
        <v>0</v>
      </c>
      <c r="CG673" s="2">
        <v>0</v>
      </c>
      <c r="CH673" s="2">
        <v>0</v>
      </c>
      <c r="CI673" s="2">
        <v>0</v>
      </c>
      <c r="CJ673" s="2">
        <v>0</v>
      </c>
      <c r="CK673" s="2">
        <v>6</v>
      </c>
      <c r="CL673" s="2">
        <v>0</v>
      </c>
    </row>
    <row r="674" spans="1:90" x14ac:dyDescent="0.25">
      <c r="A674" t="s">
        <v>115</v>
      </c>
      <c r="B674">
        <v>10401</v>
      </c>
      <c r="C674" t="s">
        <v>171</v>
      </c>
      <c r="D674">
        <v>1</v>
      </c>
      <c r="E674">
        <v>8</v>
      </c>
      <c r="F674">
        <v>921002</v>
      </c>
      <c r="G674">
        <v>35921002</v>
      </c>
      <c r="H674" t="s">
        <v>14475</v>
      </c>
      <c r="I674">
        <v>239</v>
      </c>
      <c r="J674" t="s">
        <v>171</v>
      </c>
      <c r="K674" t="s">
        <v>729</v>
      </c>
      <c r="L674">
        <v>1</v>
      </c>
      <c r="M674" t="s">
        <v>171</v>
      </c>
      <c r="N674">
        <v>7724170</v>
      </c>
      <c r="O674" t="s">
        <v>102</v>
      </c>
      <c r="P674" t="s">
        <v>14476</v>
      </c>
      <c r="Q674">
        <v>721</v>
      </c>
      <c r="R674">
        <v>11</v>
      </c>
      <c r="S674">
        <v>44420809</v>
      </c>
      <c r="T674">
        <v>46052230</v>
      </c>
      <c r="U674" t="s">
        <v>14477</v>
      </c>
      <c r="V674">
        <v>1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72</v>
      </c>
      <c r="AE674" s="2">
        <v>99</v>
      </c>
      <c r="AF674" s="2">
        <v>98</v>
      </c>
      <c r="AG674" s="2">
        <v>66</v>
      </c>
      <c r="AH674" s="2">
        <v>84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244</v>
      </c>
      <c r="BD674" s="2">
        <v>17</v>
      </c>
      <c r="BE674" s="2">
        <v>0</v>
      </c>
      <c r="BF674" s="2">
        <v>0</v>
      </c>
      <c r="BG674" s="2">
        <v>0</v>
      </c>
      <c r="BH674" s="2">
        <v>0</v>
      </c>
      <c r="BI674" s="2">
        <v>0</v>
      </c>
      <c r="BJ674" s="2">
        <v>0</v>
      </c>
      <c r="BK674" s="2">
        <v>0</v>
      </c>
      <c r="BL674" s="2">
        <v>6</v>
      </c>
      <c r="BM674" s="2">
        <v>4</v>
      </c>
      <c r="BN674" s="2">
        <v>6</v>
      </c>
      <c r="BO674" s="2">
        <v>3</v>
      </c>
      <c r="BP674" s="2">
        <v>6</v>
      </c>
      <c r="BQ674" s="2">
        <v>0</v>
      </c>
      <c r="BR674" s="2">
        <v>0</v>
      </c>
      <c r="BS674" s="2">
        <v>0</v>
      </c>
      <c r="BT674" s="2">
        <v>0</v>
      </c>
      <c r="BU674" s="2">
        <v>0</v>
      </c>
      <c r="BV674" s="2">
        <v>0</v>
      </c>
      <c r="BW674" s="2">
        <v>0</v>
      </c>
      <c r="BX674" s="2">
        <v>0</v>
      </c>
      <c r="BY674" s="2">
        <v>0</v>
      </c>
      <c r="BZ674" s="2">
        <v>0</v>
      </c>
      <c r="CA674" s="2">
        <v>0</v>
      </c>
      <c r="CB674" s="2">
        <v>0</v>
      </c>
      <c r="CC674" s="2">
        <v>0</v>
      </c>
      <c r="CD674" s="2">
        <v>0</v>
      </c>
      <c r="CE674" s="2">
        <v>0</v>
      </c>
      <c r="CF674" s="2">
        <v>0</v>
      </c>
      <c r="CG674" s="2">
        <v>0</v>
      </c>
      <c r="CH674" s="2">
        <v>0</v>
      </c>
      <c r="CI674" s="2">
        <v>0</v>
      </c>
      <c r="CJ674" s="2">
        <v>0</v>
      </c>
      <c r="CK674" s="2">
        <v>15</v>
      </c>
      <c r="CL674" s="2">
        <v>4</v>
      </c>
    </row>
    <row r="675" spans="1:90" x14ac:dyDescent="0.25">
      <c r="A675" t="s">
        <v>115</v>
      </c>
      <c r="B675">
        <v>10401</v>
      </c>
      <c r="C675" t="s">
        <v>171</v>
      </c>
      <c r="D675">
        <v>1</v>
      </c>
      <c r="E675">
        <v>8</v>
      </c>
      <c r="F675">
        <v>5575</v>
      </c>
      <c r="G675">
        <v>35005575</v>
      </c>
      <c r="H675" t="s">
        <v>8350</v>
      </c>
      <c r="I675">
        <v>239</v>
      </c>
      <c r="J675" t="s">
        <v>171</v>
      </c>
      <c r="K675" t="s">
        <v>805</v>
      </c>
      <c r="L675">
        <v>1</v>
      </c>
      <c r="M675" t="s">
        <v>171</v>
      </c>
      <c r="N675">
        <v>7713125</v>
      </c>
      <c r="O675" t="s">
        <v>92</v>
      </c>
      <c r="P675" t="s">
        <v>8351</v>
      </c>
      <c r="Q675">
        <v>95</v>
      </c>
      <c r="R675">
        <v>11</v>
      </c>
      <c r="S675">
        <v>44421134</v>
      </c>
      <c r="T675">
        <v>46052590</v>
      </c>
      <c r="U675" t="s">
        <v>8352</v>
      </c>
      <c r="V675">
        <v>1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101</v>
      </c>
      <c r="AE675" s="2">
        <v>110</v>
      </c>
      <c r="AF675" s="2">
        <v>110</v>
      </c>
      <c r="AG675" s="2">
        <v>58</v>
      </c>
      <c r="AH675" s="2">
        <v>165</v>
      </c>
      <c r="AI675" s="2">
        <v>142</v>
      </c>
      <c r="AJ675" s="2">
        <v>168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229</v>
      </c>
      <c r="BD675" s="2">
        <v>0</v>
      </c>
      <c r="BE675" s="2">
        <v>0</v>
      </c>
      <c r="BF675" s="2">
        <v>0</v>
      </c>
      <c r="BG675" s="2">
        <v>0</v>
      </c>
      <c r="BH675" s="2">
        <v>0</v>
      </c>
      <c r="BI675" s="2">
        <v>0</v>
      </c>
      <c r="BJ675" s="2">
        <v>0</v>
      </c>
      <c r="BK675" s="2">
        <v>0</v>
      </c>
      <c r="BL675" s="2">
        <v>5</v>
      </c>
      <c r="BM675" s="2">
        <v>3</v>
      </c>
      <c r="BN675" s="2">
        <v>5</v>
      </c>
      <c r="BO675" s="2">
        <v>2</v>
      </c>
      <c r="BP675" s="2">
        <v>6</v>
      </c>
      <c r="BQ675" s="2">
        <v>5</v>
      </c>
      <c r="BR675" s="2">
        <v>6</v>
      </c>
      <c r="BS675" s="2">
        <v>0</v>
      </c>
      <c r="BT675" s="2">
        <v>0</v>
      </c>
      <c r="BU675" s="2">
        <v>0</v>
      </c>
      <c r="BV675" s="2">
        <v>0</v>
      </c>
      <c r="BW675" s="2">
        <v>0</v>
      </c>
      <c r="BX675" s="2">
        <v>0</v>
      </c>
      <c r="BY675" s="2">
        <v>0</v>
      </c>
      <c r="BZ675" s="2">
        <v>0</v>
      </c>
      <c r="CA675" s="2">
        <v>0</v>
      </c>
      <c r="CB675" s="2">
        <v>0</v>
      </c>
      <c r="CC675" s="2">
        <v>0</v>
      </c>
      <c r="CD675" s="2">
        <v>0</v>
      </c>
      <c r="CE675" s="2">
        <v>0</v>
      </c>
      <c r="CF675" s="2">
        <v>0</v>
      </c>
      <c r="CG675" s="2">
        <v>0</v>
      </c>
      <c r="CH675" s="2">
        <v>0</v>
      </c>
      <c r="CI675" s="2">
        <v>0</v>
      </c>
      <c r="CJ675" s="2">
        <v>0</v>
      </c>
      <c r="CK675" s="2">
        <v>18</v>
      </c>
      <c r="CL675" s="2">
        <v>0</v>
      </c>
    </row>
    <row r="676" spans="1:90" x14ac:dyDescent="0.25">
      <c r="A676" t="s">
        <v>115</v>
      </c>
      <c r="B676">
        <v>10401</v>
      </c>
      <c r="C676" t="s">
        <v>171</v>
      </c>
      <c r="D676">
        <v>1</v>
      </c>
      <c r="E676">
        <v>8</v>
      </c>
      <c r="F676">
        <v>904351</v>
      </c>
      <c r="G676">
        <v>35904351</v>
      </c>
      <c r="H676" t="s">
        <v>11255</v>
      </c>
      <c r="I676">
        <v>239</v>
      </c>
      <c r="J676" t="s">
        <v>171</v>
      </c>
      <c r="K676" t="s">
        <v>6544</v>
      </c>
      <c r="L676">
        <v>1</v>
      </c>
      <c r="M676" t="s">
        <v>171</v>
      </c>
      <c r="N676">
        <v>7724085</v>
      </c>
      <c r="O676" t="s">
        <v>92</v>
      </c>
      <c r="P676" t="s">
        <v>2042</v>
      </c>
      <c r="Q676">
        <v>200</v>
      </c>
      <c r="R676">
        <v>11</v>
      </c>
      <c r="S676">
        <v>44421527</v>
      </c>
      <c r="T676">
        <v>46052136</v>
      </c>
      <c r="U676" t="s">
        <v>11256</v>
      </c>
      <c r="V676">
        <v>1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77</v>
      </c>
      <c r="AJ676" s="2">
        <v>64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41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0</v>
      </c>
      <c r="BI676" s="2">
        <v>0</v>
      </c>
      <c r="BJ676" s="2">
        <v>0</v>
      </c>
      <c r="BK676" s="2">
        <v>0</v>
      </c>
      <c r="BL676" s="2">
        <v>0</v>
      </c>
      <c r="BM676" s="2">
        <v>0</v>
      </c>
      <c r="BN676" s="2">
        <v>0</v>
      </c>
      <c r="BO676" s="2">
        <v>0</v>
      </c>
      <c r="BP676" s="2">
        <v>0</v>
      </c>
      <c r="BQ676" s="2">
        <v>5</v>
      </c>
      <c r="BR676" s="2">
        <v>2</v>
      </c>
      <c r="BS676" s="2">
        <v>0</v>
      </c>
      <c r="BT676" s="2">
        <v>0</v>
      </c>
      <c r="BU676" s="2">
        <v>0</v>
      </c>
      <c r="BV676" s="2">
        <v>0</v>
      </c>
      <c r="BW676" s="2">
        <v>0</v>
      </c>
      <c r="BX676" s="2">
        <v>0</v>
      </c>
      <c r="BY676" s="2">
        <v>0</v>
      </c>
      <c r="BZ676" s="2">
        <v>0</v>
      </c>
      <c r="CA676" s="2">
        <v>0</v>
      </c>
      <c r="CB676" s="2">
        <v>0</v>
      </c>
      <c r="CC676" s="2">
        <v>1</v>
      </c>
      <c r="CD676" s="2">
        <v>0</v>
      </c>
      <c r="CE676" s="2">
        <v>0</v>
      </c>
      <c r="CF676" s="2">
        <v>0</v>
      </c>
      <c r="CG676" s="2">
        <v>0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</row>
    <row r="677" spans="1:90" x14ac:dyDescent="0.25">
      <c r="A677" t="s">
        <v>115</v>
      </c>
      <c r="B677">
        <v>10401</v>
      </c>
      <c r="C677" t="s">
        <v>171</v>
      </c>
      <c r="D677">
        <v>1</v>
      </c>
      <c r="E677">
        <v>8</v>
      </c>
      <c r="F677">
        <v>923138</v>
      </c>
      <c r="G677">
        <v>35923138</v>
      </c>
      <c r="H677" t="s">
        <v>15803</v>
      </c>
      <c r="I677">
        <v>239</v>
      </c>
      <c r="J677" t="s">
        <v>171</v>
      </c>
      <c r="K677" t="s">
        <v>7681</v>
      </c>
      <c r="L677">
        <v>1</v>
      </c>
      <c r="M677" t="s">
        <v>171</v>
      </c>
      <c r="N677">
        <v>7718035</v>
      </c>
      <c r="O677" t="s">
        <v>92</v>
      </c>
      <c r="P677" t="s">
        <v>15804</v>
      </c>
      <c r="Q677">
        <v>251</v>
      </c>
      <c r="R677">
        <v>11</v>
      </c>
      <c r="S677">
        <v>44421912</v>
      </c>
      <c r="T677">
        <v>46052178</v>
      </c>
      <c r="U677" t="s">
        <v>15805</v>
      </c>
      <c r="V677">
        <v>1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85</v>
      </c>
      <c r="AE677" s="2">
        <v>103</v>
      </c>
      <c r="AF677" s="2">
        <v>108</v>
      </c>
      <c r="AG677" s="2">
        <v>0</v>
      </c>
      <c r="AH677" s="2">
        <v>118</v>
      </c>
      <c r="AI677" s="2">
        <v>129</v>
      </c>
      <c r="AJ677" s="2">
        <v>103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288</v>
      </c>
      <c r="BD677" s="2">
        <v>0</v>
      </c>
      <c r="BE677" s="2">
        <v>0</v>
      </c>
      <c r="BF677" s="2">
        <v>0</v>
      </c>
      <c r="BG677" s="2">
        <v>0</v>
      </c>
      <c r="BH677" s="2">
        <v>0</v>
      </c>
      <c r="BI677" s="2">
        <v>0</v>
      </c>
      <c r="BJ677" s="2">
        <v>0</v>
      </c>
      <c r="BK677" s="2">
        <v>0</v>
      </c>
      <c r="BL677" s="2">
        <v>4</v>
      </c>
      <c r="BM677" s="2">
        <v>4</v>
      </c>
      <c r="BN677" s="2">
        <v>4</v>
      </c>
      <c r="BO677" s="2">
        <v>0</v>
      </c>
      <c r="BP677" s="2">
        <v>4</v>
      </c>
      <c r="BQ677" s="2">
        <v>6</v>
      </c>
      <c r="BR677" s="2">
        <v>4</v>
      </c>
      <c r="BS677" s="2">
        <v>0</v>
      </c>
      <c r="BT677" s="2">
        <v>0</v>
      </c>
      <c r="BU677" s="2">
        <v>0</v>
      </c>
      <c r="BV677" s="2">
        <v>0</v>
      </c>
      <c r="BW677" s="2">
        <v>0</v>
      </c>
      <c r="BX677" s="2">
        <v>0</v>
      </c>
      <c r="BY677" s="2">
        <v>0</v>
      </c>
      <c r="BZ677" s="2">
        <v>0</v>
      </c>
      <c r="CA677" s="2">
        <v>0</v>
      </c>
      <c r="CB677" s="2">
        <v>0</v>
      </c>
      <c r="CC677" s="2">
        <v>0</v>
      </c>
      <c r="CD677" s="2">
        <v>0</v>
      </c>
      <c r="CE677" s="2">
        <v>0</v>
      </c>
      <c r="CF677" s="2">
        <v>0</v>
      </c>
      <c r="CG677" s="2">
        <v>0</v>
      </c>
      <c r="CH677" s="2">
        <v>0</v>
      </c>
      <c r="CI677" s="2">
        <v>0</v>
      </c>
      <c r="CJ677" s="2">
        <v>0</v>
      </c>
      <c r="CK677" s="2">
        <v>17</v>
      </c>
      <c r="CL677" s="2">
        <v>0</v>
      </c>
    </row>
    <row r="678" spans="1:90" x14ac:dyDescent="0.25">
      <c r="A678" t="s">
        <v>115</v>
      </c>
      <c r="B678">
        <v>10401</v>
      </c>
      <c r="C678" t="s">
        <v>171</v>
      </c>
      <c r="D678">
        <v>1</v>
      </c>
      <c r="E678">
        <v>8</v>
      </c>
      <c r="F678">
        <v>38337</v>
      </c>
      <c r="G678">
        <v>35038337</v>
      </c>
      <c r="H678" t="s">
        <v>15486</v>
      </c>
      <c r="I678">
        <v>241</v>
      </c>
      <c r="J678" t="s">
        <v>849</v>
      </c>
      <c r="K678" t="s">
        <v>3654</v>
      </c>
      <c r="L678">
        <v>3</v>
      </c>
      <c r="M678" t="s">
        <v>4817</v>
      </c>
      <c r="N678">
        <v>7793665</v>
      </c>
      <c r="P678" t="s">
        <v>5875</v>
      </c>
      <c r="Q678">
        <v>51</v>
      </c>
      <c r="R678">
        <v>11</v>
      </c>
      <c r="S678">
        <v>44481334</v>
      </c>
      <c r="T678">
        <v>44482866</v>
      </c>
      <c r="U678" t="s">
        <v>15487</v>
      </c>
      <c r="V678">
        <v>1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320</v>
      </c>
      <c r="AI678" s="2">
        <v>304</v>
      </c>
      <c r="AJ678" s="2">
        <v>225</v>
      </c>
      <c r="AK678" s="2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173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0</v>
      </c>
      <c r="BI678" s="2">
        <v>0</v>
      </c>
      <c r="BJ678" s="2">
        <v>0</v>
      </c>
      <c r="BK678" s="2">
        <v>0</v>
      </c>
      <c r="BL678" s="2">
        <v>0</v>
      </c>
      <c r="BM678" s="2">
        <v>0</v>
      </c>
      <c r="BN678" s="2">
        <v>0</v>
      </c>
      <c r="BO678" s="2">
        <v>0</v>
      </c>
      <c r="BP678" s="2">
        <v>12</v>
      </c>
      <c r="BQ678" s="2">
        <v>11</v>
      </c>
      <c r="BR678" s="2">
        <v>9</v>
      </c>
      <c r="BS678" s="2">
        <v>0</v>
      </c>
      <c r="BT678" s="2">
        <v>0</v>
      </c>
      <c r="BU678" s="2">
        <v>0</v>
      </c>
      <c r="BV678" s="2">
        <v>0</v>
      </c>
      <c r="BW678" s="2">
        <v>0</v>
      </c>
      <c r="BX678" s="2">
        <v>0</v>
      </c>
      <c r="BY678" s="2">
        <v>0</v>
      </c>
      <c r="BZ678" s="2">
        <v>0</v>
      </c>
      <c r="CA678" s="2">
        <v>0</v>
      </c>
      <c r="CB678" s="2">
        <v>0</v>
      </c>
      <c r="CC678" s="2">
        <v>7</v>
      </c>
      <c r="CD678" s="2">
        <v>0</v>
      </c>
      <c r="CE678" s="2">
        <v>0</v>
      </c>
      <c r="CF678" s="2">
        <v>0</v>
      </c>
      <c r="CG678" s="2">
        <v>0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</row>
    <row r="679" spans="1:90" x14ac:dyDescent="0.25">
      <c r="A679" t="s">
        <v>115</v>
      </c>
      <c r="B679">
        <v>10401</v>
      </c>
      <c r="C679" t="s">
        <v>171</v>
      </c>
      <c r="D679">
        <v>1</v>
      </c>
      <c r="E679">
        <v>8</v>
      </c>
      <c r="F679">
        <v>923631</v>
      </c>
      <c r="G679">
        <v>35923631</v>
      </c>
      <c r="H679" t="s">
        <v>3216</v>
      </c>
      <c r="I679">
        <v>311</v>
      </c>
      <c r="J679" t="s">
        <v>858</v>
      </c>
      <c r="K679" t="s">
        <v>3217</v>
      </c>
      <c r="L679">
        <v>1</v>
      </c>
      <c r="M679" t="s">
        <v>858</v>
      </c>
      <c r="N679">
        <v>7998100</v>
      </c>
      <c r="O679" t="s">
        <v>261</v>
      </c>
      <c r="P679" t="s">
        <v>3218</v>
      </c>
      <c r="Q679">
        <v>1976</v>
      </c>
      <c r="R679">
        <v>11</v>
      </c>
      <c r="S679">
        <v>44880611</v>
      </c>
      <c r="T679">
        <v>44884777</v>
      </c>
      <c r="U679" t="s">
        <v>3219</v>
      </c>
      <c r="V679">
        <v>1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151</v>
      </c>
      <c r="AE679" s="2">
        <v>151</v>
      </c>
      <c r="AF679" s="2">
        <v>157</v>
      </c>
      <c r="AG679" s="2">
        <v>98</v>
      </c>
      <c r="AH679" s="2">
        <v>143</v>
      </c>
      <c r="AI679" s="2">
        <v>148</v>
      </c>
      <c r="AJ679" s="2">
        <v>134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0</v>
      </c>
      <c r="BI679" s="2">
        <v>0</v>
      </c>
      <c r="BJ679" s="2">
        <v>0</v>
      </c>
      <c r="BK679" s="2">
        <v>0</v>
      </c>
      <c r="BL679" s="2">
        <v>8</v>
      </c>
      <c r="BM679" s="2">
        <v>6</v>
      </c>
      <c r="BN679" s="2">
        <v>8</v>
      </c>
      <c r="BO679" s="2">
        <v>3</v>
      </c>
      <c r="BP679" s="2">
        <v>5</v>
      </c>
      <c r="BQ679" s="2">
        <v>7</v>
      </c>
      <c r="BR679" s="2">
        <v>5</v>
      </c>
      <c r="BS679" s="2">
        <v>0</v>
      </c>
      <c r="BT679" s="2">
        <v>0</v>
      </c>
      <c r="BU679" s="2">
        <v>0</v>
      </c>
      <c r="BV679" s="2">
        <v>0</v>
      </c>
      <c r="BW679" s="2">
        <v>0</v>
      </c>
      <c r="BX679" s="2">
        <v>0</v>
      </c>
      <c r="BY679" s="2">
        <v>0</v>
      </c>
      <c r="BZ679" s="2">
        <v>0</v>
      </c>
      <c r="CA679" s="2">
        <v>0</v>
      </c>
      <c r="CB679" s="2">
        <v>0</v>
      </c>
      <c r="CC679" s="2">
        <v>0</v>
      </c>
      <c r="CD679" s="2">
        <v>0</v>
      </c>
      <c r="CE679" s="2">
        <v>0</v>
      </c>
      <c r="CF679" s="2">
        <v>0</v>
      </c>
      <c r="CG679" s="2">
        <v>0</v>
      </c>
      <c r="CH679" s="2">
        <v>0</v>
      </c>
      <c r="CI679" s="2">
        <v>0</v>
      </c>
      <c r="CJ679" s="2">
        <v>0</v>
      </c>
      <c r="CK679" s="2">
        <v>0</v>
      </c>
      <c r="CL679" s="2">
        <v>0</v>
      </c>
    </row>
    <row r="680" spans="1:90" x14ac:dyDescent="0.25">
      <c r="A680" t="s">
        <v>115</v>
      </c>
      <c r="B680">
        <v>10401</v>
      </c>
      <c r="C680" t="s">
        <v>171</v>
      </c>
      <c r="D680">
        <v>1</v>
      </c>
      <c r="E680">
        <v>8</v>
      </c>
      <c r="F680">
        <v>908381</v>
      </c>
      <c r="G680">
        <v>35908381</v>
      </c>
      <c r="H680" t="s">
        <v>7600</v>
      </c>
      <c r="I680">
        <v>239</v>
      </c>
      <c r="J680" t="s">
        <v>171</v>
      </c>
      <c r="K680" t="s">
        <v>805</v>
      </c>
      <c r="L680">
        <v>1</v>
      </c>
      <c r="M680" t="s">
        <v>171</v>
      </c>
      <c r="N680">
        <v>7716055</v>
      </c>
      <c r="O680" t="s">
        <v>92</v>
      </c>
      <c r="P680" t="s">
        <v>7306</v>
      </c>
      <c r="Q680">
        <v>300</v>
      </c>
      <c r="R680">
        <v>11</v>
      </c>
      <c r="S680">
        <v>44422730</v>
      </c>
      <c r="T680">
        <v>46053226</v>
      </c>
      <c r="U680" t="s">
        <v>7601</v>
      </c>
      <c r="V680">
        <v>1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96</v>
      </c>
      <c r="AE680" s="2">
        <v>84</v>
      </c>
      <c r="AF680" s="2">
        <v>109</v>
      </c>
      <c r="AG680" s="2">
        <v>82</v>
      </c>
      <c r="AH680" s="2">
        <v>160</v>
      </c>
      <c r="AI680" s="2">
        <v>129</v>
      </c>
      <c r="AJ680" s="2">
        <v>112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40</v>
      </c>
      <c r="BD680" s="2">
        <v>0</v>
      </c>
      <c r="BE680" s="2">
        <v>0</v>
      </c>
      <c r="BF680" s="2">
        <v>0</v>
      </c>
      <c r="BG680" s="2">
        <v>0</v>
      </c>
      <c r="BH680" s="2">
        <v>0</v>
      </c>
      <c r="BI680" s="2">
        <v>0</v>
      </c>
      <c r="BJ680" s="2">
        <v>0</v>
      </c>
      <c r="BK680" s="2">
        <v>0</v>
      </c>
      <c r="BL680" s="2">
        <v>3</v>
      </c>
      <c r="BM680" s="2">
        <v>3</v>
      </c>
      <c r="BN680" s="2">
        <v>7</v>
      </c>
      <c r="BO680" s="2">
        <v>4</v>
      </c>
      <c r="BP680" s="2">
        <v>7</v>
      </c>
      <c r="BQ680" s="2">
        <v>6</v>
      </c>
      <c r="BR680" s="2">
        <v>6</v>
      </c>
      <c r="BS680" s="2">
        <v>0</v>
      </c>
      <c r="BT680" s="2">
        <v>0</v>
      </c>
      <c r="BU680" s="2">
        <v>0</v>
      </c>
      <c r="BV680" s="2">
        <v>0</v>
      </c>
      <c r="BW680" s="2">
        <v>0</v>
      </c>
      <c r="BX680" s="2">
        <v>0</v>
      </c>
      <c r="BY680" s="2">
        <v>0</v>
      </c>
      <c r="BZ680" s="2">
        <v>0</v>
      </c>
      <c r="CA680" s="2">
        <v>0</v>
      </c>
      <c r="CB680" s="2">
        <v>0</v>
      </c>
      <c r="CC680" s="2">
        <v>0</v>
      </c>
      <c r="CD680" s="2">
        <v>0</v>
      </c>
      <c r="CE680" s="2">
        <v>0</v>
      </c>
      <c r="CF680" s="2">
        <v>0</v>
      </c>
      <c r="CG680" s="2">
        <v>0</v>
      </c>
      <c r="CH680" s="2">
        <v>0</v>
      </c>
      <c r="CI680" s="2">
        <v>0</v>
      </c>
      <c r="CJ680" s="2">
        <v>0</v>
      </c>
      <c r="CK680" s="2">
        <v>2</v>
      </c>
      <c r="CL680" s="2">
        <v>0</v>
      </c>
    </row>
    <row r="681" spans="1:90" x14ac:dyDescent="0.25">
      <c r="A681" t="s">
        <v>115</v>
      </c>
      <c r="B681">
        <v>10401</v>
      </c>
      <c r="C681" t="s">
        <v>171</v>
      </c>
      <c r="D681">
        <v>1</v>
      </c>
      <c r="E681">
        <v>8</v>
      </c>
      <c r="F681">
        <v>41075</v>
      </c>
      <c r="G681">
        <v>35041075</v>
      </c>
      <c r="H681" t="s">
        <v>18217</v>
      </c>
      <c r="I681">
        <v>433</v>
      </c>
      <c r="J681" t="s">
        <v>799</v>
      </c>
      <c r="K681" t="s">
        <v>10889</v>
      </c>
      <c r="L681">
        <v>1</v>
      </c>
      <c r="M681" t="s">
        <v>799</v>
      </c>
      <c r="N681">
        <v>7600000</v>
      </c>
      <c r="O681" t="s">
        <v>92</v>
      </c>
      <c r="P681" t="s">
        <v>18218</v>
      </c>
      <c r="Q681">
        <v>65</v>
      </c>
      <c r="R681">
        <v>11</v>
      </c>
      <c r="S681">
        <v>46043060</v>
      </c>
      <c r="U681" t="s">
        <v>18219</v>
      </c>
      <c r="V681">
        <v>1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90</v>
      </c>
      <c r="AE681" s="2">
        <v>97</v>
      </c>
      <c r="AF681" s="2">
        <v>68</v>
      </c>
      <c r="AG681" s="2">
        <v>49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0</v>
      </c>
      <c r="BI681" s="2">
        <v>0</v>
      </c>
      <c r="BJ681" s="2">
        <v>0</v>
      </c>
      <c r="BK681" s="2">
        <v>0</v>
      </c>
      <c r="BL681" s="2">
        <v>4</v>
      </c>
      <c r="BM681" s="2">
        <v>5</v>
      </c>
      <c r="BN681" s="2">
        <v>2</v>
      </c>
      <c r="BO681" s="2">
        <v>3</v>
      </c>
      <c r="BP681" s="2">
        <v>0</v>
      </c>
      <c r="BQ681" s="2">
        <v>0</v>
      </c>
      <c r="BR681" s="2">
        <v>0</v>
      </c>
      <c r="BS681" s="2">
        <v>0</v>
      </c>
      <c r="BT681" s="2">
        <v>0</v>
      </c>
      <c r="BU681" s="2">
        <v>0</v>
      </c>
      <c r="BV681" s="2">
        <v>0</v>
      </c>
      <c r="BW681" s="2">
        <v>0</v>
      </c>
      <c r="BX681" s="2">
        <v>0</v>
      </c>
      <c r="BY681" s="2">
        <v>0</v>
      </c>
      <c r="BZ681" s="2">
        <v>0</v>
      </c>
      <c r="CA681" s="2">
        <v>0</v>
      </c>
      <c r="CB681" s="2">
        <v>0</v>
      </c>
      <c r="CC681" s="2">
        <v>0</v>
      </c>
      <c r="CD681" s="2">
        <v>0</v>
      </c>
      <c r="CE681" s="2">
        <v>0</v>
      </c>
      <c r="CF681" s="2">
        <v>0</v>
      </c>
      <c r="CG681" s="2">
        <v>0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</row>
    <row r="682" spans="1:90" x14ac:dyDescent="0.25">
      <c r="A682" t="s">
        <v>115</v>
      </c>
      <c r="B682">
        <v>10401</v>
      </c>
      <c r="C682" t="s">
        <v>171</v>
      </c>
      <c r="D682">
        <v>1</v>
      </c>
      <c r="E682">
        <v>8</v>
      </c>
      <c r="F682">
        <v>5666</v>
      </c>
      <c r="G682">
        <v>35005666</v>
      </c>
      <c r="H682" t="s">
        <v>13462</v>
      </c>
      <c r="I682">
        <v>312</v>
      </c>
      <c r="J682" t="s">
        <v>172</v>
      </c>
      <c r="K682" t="s">
        <v>13463</v>
      </c>
      <c r="L682">
        <v>1</v>
      </c>
      <c r="M682" t="s">
        <v>172</v>
      </c>
      <c r="N682">
        <v>7859340</v>
      </c>
      <c r="O682" t="s">
        <v>261</v>
      </c>
      <c r="P682" t="s">
        <v>13464</v>
      </c>
      <c r="Q682" t="s">
        <v>5546</v>
      </c>
      <c r="R682">
        <v>11</v>
      </c>
      <c r="S682">
        <v>44436099</v>
      </c>
      <c r="T682">
        <v>44493577</v>
      </c>
      <c r="U682" t="s">
        <v>13465</v>
      </c>
      <c r="V682">
        <v>1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77</v>
      </c>
      <c r="AE682" s="2">
        <v>69</v>
      </c>
      <c r="AF682" s="2">
        <v>61</v>
      </c>
      <c r="AG682" s="2">
        <v>42</v>
      </c>
      <c r="AH682" s="2">
        <v>103</v>
      </c>
      <c r="AI682" s="2">
        <v>118</v>
      </c>
      <c r="AJ682" s="2">
        <v>110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385</v>
      </c>
      <c r="BD682" s="2">
        <v>0</v>
      </c>
      <c r="BE682" s="2">
        <v>0</v>
      </c>
      <c r="BF682" s="2">
        <v>0</v>
      </c>
      <c r="BG682" s="2">
        <v>0</v>
      </c>
      <c r="BH682" s="2">
        <v>0</v>
      </c>
      <c r="BI682" s="2">
        <v>0</v>
      </c>
      <c r="BJ682" s="2">
        <v>0</v>
      </c>
      <c r="BK682" s="2">
        <v>0</v>
      </c>
      <c r="BL682" s="2">
        <v>4</v>
      </c>
      <c r="BM682" s="2">
        <v>4</v>
      </c>
      <c r="BN682" s="2">
        <v>3</v>
      </c>
      <c r="BO682" s="2">
        <v>2</v>
      </c>
      <c r="BP682" s="2">
        <v>3</v>
      </c>
      <c r="BQ682" s="2">
        <v>6</v>
      </c>
      <c r="BR682" s="2">
        <v>4</v>
      </c>
      <c r="BS682" s="2">
        <v>0</v>
      </c>
      <c r="BT682" s="2">
        <v>0</v>
      </c>
      <c r="BU682" s="2">
        <v>0</v>
      </c>
      <c r="BV682" s="2">
        <v>0</v>
      </c>
      <c r="BW682" s="2">
        <v>0</v>
      </c>
      <c r="BX682" s="2">
        <v>0</v>
      </c>
      <c r="BY682" s="2">
        <v>0</v>
      </c>
      <c r="BZ682" s="2">
        <v>0</v>
      </c>
      <c r="CA682" s="2">
        <v>0</v>
      </c>
      <c r="CB682" s="2">
        <v>0</v>
      </c>
      <c r="CC682" s="2">
        <v>0</v>
      </c>
      <c r="CD682" s="2">
        <v>0</v>
      </c>
      <c r="CE682" s="2">
        <v>0</v>
      </c>
      <c r="CF682" s="2">
        <v>0</v>
      </c>
      <c r="CG682" s="2">
        <v>0</v>
      </c>
      <c r="CH682" s="2">
        <v>0</v>
      </c>
      <c r="CI682" s="2">
        <v>0</v>
      </c>
      <c r="CJ682" s="2">
        <v>0</v>
      </c>
      <c r="CK682" s="2">
        <v>28</v>
      </c>
      <c r="CL682" s="2">
        <v>0</v>
      </c>
    </row>
    <row r="683" spans="1:90" x14ac:dyDescent="0.25">
      <c r="A683" t="s">
        <v>115</v>
      </c>
      <c r="B683">
        <v>10401</v>
      </c>
      <c r="C683" t="s">
        <v>171</v>
      </c>
      <c r="D683">
        <v>1</v>
      </c>
      <c r="E683">
        <v>8</v>
      </c>
      <c r="F683">
        <v>902366</v>
      </c>
      <c r="G683">
        <v>35902366</v>
      </c>
      <c r="H683" t="s">
        <v>5009</v>
      </c>
      <c r="I683">
        <v>433</v>
      </c>
      <c r="J683" t="s">
        <v>799</v>
      </c>
      <c r="K683" t="s">
        <v>5010</v>
      </c>
      <c r="L683">
        <v>1</v>
      </c>
      <c r="M683" t="s">
        <v>799</v>
      </c>
      <c r="N683">
        <v>7600000</v>
      </c>
      <c r="P683" t="s">
        <v>1791</v>
      </c>
      <c r="Q683">
        <v>0</v>
      </c>
      <c r="R683">
        <v>11</v>
      </c>
      <c r="S683">
        <v>44865313</v>
      </c>
      <c r="T683">
        <v>44865327</v>
      </c>
      <c r="U683" t="s">
        <v>5011</v>
      </c>
      <c r="V683">
        <v>2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56</v>
      </c>
      <c r="AE683" s="2">
        <v>54</v>
      </c>
      <c r="AF683" s="2">
        <v>33</v>
      </c>
      <c r="AG683" s="2">
        <v>38</v>
      </c>
      <c r="AH683" s="2">
        <v>50</v>
      </c>
      <c r="AI683" s="2">
        <v>40</v>
      </c>
      <c r="AJ683" s="2">
        <v>49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55</v>
      </c>
      <c r="BD683" s="2">
        <v>0</v>
      </c>
      <c r="BE683" s="2">
        <v>0</v>
      </c>
      <c r="BF683" s="2">
        <v>0</v>
      </c>
      <c r="BG683" s="2">
        <v>0</v>
      </c>
      <c r="BH683" s="2">
        <v>0</v>
      </c>
      <c r="BI683" s="2">
        <v>0</v>
      </c>
      <c r="BJ683" s="2">
        <v>0</v>
      </c>
      <c r="BK683" s="2">
        <v>0</v>
      </c>
      <c r="BL683" s="2">
        <v>3</v>
      </c>
      <c r="BM683" s="2">
        <v>4</v>
      </c>
      <c r="BN683" s="2">
        <v>1</v>
      </c>
      <c r="BO683" s="2">
        <v>2</v>
      </c>
      <c r="BP683" s="2">
        <v>2</v>
      </c>
      <c r="BQ683" s="2">
        <v>4</v>
      </c>
      <c r="BR683" s="2">
        <v>4</v>
      </c>
      <c r="BS683" s="2">
        <v>0</v>
      </c>
      <c r="BT683" s="2">
        <v>0</v>
      </c>
      <c r="BU683" s="2">
        <v>0</v>
      </c>
      <c r="BV683" s="2">
        <v>0</v>
      </c>
      <c r="BW683" s="2">
        <v>0</v>
      </c>
      <c r="BX683" s="2">
        <v>0</v>
      </c>
      <c r="BY683" s="2">
        <v>0</v>
      </c>
      <c r="BZ683" s="2">
        <v>0</v>
      </c>
      <c r="CA683" s="2">
        <v>0</v>
      </c>
      <c r="CB683" s="2">
        <v>0</v>
      </c>
      <c r="CC683" s="2">
        <v>0</v>
      </c>
      <c r="CD683" s="2">
        <v>0</v>
      </c>
      <c r="CE683" s="2">
        <v>0</v>
      </c>
      <c r="CF683" s="2">
        <v>0</v>
      </c>
      <c r="CG683" s="2">
        <v>0</v>
      </c>
      <c r="CH683" s="2">
        <v>0</v>
      </c>
      <c r="CI683" s="2">
        <v>0</v>
      </c>
      <c r="CJ683" s="2">
        <v>0</v>
      </c>
      <c r="CK683" s="2">
        <v>2</v>
      </c>
      <c r="CL683" s="2">
        <v>0</v>
      </c>
    </row>
    <row r="684" spans="1:90" x14ac:dyDescent="0.25">
      <c r="A684" t="s">
        <v>115</v>
      </c>
      <c r="B684">
        <v>10401</v>
      </c>
      <c r="C684" t="s">
        <v>171</v>
      </c>
      <c r="D684">
        <v>1</v>
      </c>
      <c r="E684">
        <v>8</v>
      </c>
      <c r="F684">
        <v>902652</v>
      </c>
      <c r="G684">
        <v>35902652</v>
      </c>
      <c r="H684" t="s">
        <v>11445</v>
      </c>
      <c r="I684">
        <v>433</v>
      </c>
      <c r="J684" t="s">
        <v>799</v>
      </c>
      <c r="K684" t="s">
        <v>11446</v>
      </c>
      <c r="L684">
        <v>1</v>
      </c>
      <c r="M684" t="s">
        <v>799</v>
      </c>
      <c r="N684">
        <v>7600000</v>
      </c>
      <c r="O684" t="s">
        <v>92</v>
      </c>
      <c r="P684" t="s">
        <v>11447</v>
      </c>
      <c r="Q684">
        <v>435</v>
      </c>
      <c r="R684">
        <v>11</v>
      </c>
      <c r="S684">
        <v>44861588</v>
      </c>
      <c r="T684">
        <v>44863054</v>
      </c>
      <c r="U684" t="s">
        <v>11448</v>
      </c>
      <c r="V684">
        <v>2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74</v>
      </c>
      <c r="AE684" s="2">
        <v>57</v>
      </c>
      <c r="AF684" s="2">
        <v>56</v>
      </c>
      <c r="AG684" s="2">
        <v>58</v>
      </c>
      <c r="AH684" s="2">
        <v>53</v>
      </c>
      <c r="AI684" s="2">
        <v>66</v>
      </c>
      <c r="AJ684" s="2">
        <v>62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74</v>
      </c>
      <c r="BD684" s="2">
        <v>0</v>
      </c>
      <c r="BE684" s="2">
        <v>0</v>
      </c>
      <c r="BF684" s="2">
        <v>0</v>
      </c>
      <c r="BG684" s="2">
        <v>0</v>
      </c>
      <c r="BH684" s="2">
        <v>0</v>
      </c>
      <c r="BI684" s="2">
        <v>0</v>
      </c>
      <c r="BJ684" s="2">
        <v>0</v>
      </c>
      <c r="BK684" s="2">
        <v>0</v>
      </c>
      <c r="BL684" s="2">
        <v>3</v>
      </c>
      <c r="BM684" s="2">
        <v>2</v>
      </c>
      <c r="BN684" s="2">
        <v>4</v>
      </c>
      <c r="BO684" s="2">
        <v>2</v>
      </c>
      <c r="BP684" s="2">
        <v>2</v>
      </c>
      <c r="BQ684" s="2">
        <v>2</v>
      </c>
      <c r="BR684" s="2">
        <v>4</v>
      </c>
      <c r="BS684" s="2">
        <v>0</v>
      </c>
      <c r="BT684" s="2">
        <v>0</v>
      </c>
      <c r="BU684" s="2">
        <v>0</v>
      </c>
      <c r="BV684" s="2">
        <v>0</v>
      </c>
      <c r="BW684" s="2">
        <v>0</v>
      </c>
      <c r="BX684" s="2">
        <v>0</v>
      </c>
      <c r="BY684" s="2">
        <v>0</v>
      </c>
      <c r="BZ684" s="2">
        <v>0</v>
      </c>
      <c r="CA684" s="2">
        <v>0</v>
      </c>
      <c r="CB684" s="2">
        <v>0</v>
      </c>
      <c r="CC684" s="2">
        <v>0</v>
      </c>
      <c r="CD684" s="2">
        <v>0</v>
      </c>
      <c r="CE684" s="2">
        <v>0</v>
      </c>
      <c r="CF684" s="2">
        <v>0</v>
      </c>
      <c r="CG684" s="2">
        <v>0</v>
      </c>
      <c r="CH684" s="2">
        <v>0</v>
      </c>
      <c r="CI684" s="2">
        <v>0</v>
      </c>
      <c r="CJ684" s="2">
        <v>0</v>
      </c>
      <c r="CK684" s="2">
        <v>4</v>
      </c>
      <c r="CL684" s="2">
        <v>0</v>
      </c>
    </row>
    <row r="685" spans="1:90" x14ac:dyDescent="0.25">
      <c r="A685" t="s">
        <v>115</v>
      </c>
      <c r="B685">
        <v>10401</v>
      </c>
      <c r="C685" t="s">
        <v>171</v>
      </c>
      <c r="D685">
        <v>1</v>
      </c>
      <c r="E685">
        <v>8</v>
      </c>
      <c r="F685">
        <v>5502</v>
      </c>
      <c r="G685">
        <v>35005502</v>
      </c>
      <c r="H685" t="s">
        <v>15468</v>
      </c>
      <c r="I685">
        <v>311</v>
      </c>
      <c r="J685" t="s">
        <v>858</v>
      </c>
      <c r="K685" t="s">
        <v>9855</v>
      </c>
      <c r="L685">
        <v>1</v>
      </c>
      <c r="M685" t="s">
        <v>858</v>
      </c>
      <c r="N685">
        <v>7990040</v>
      </c>
      <c r="O685" t="s">
        <v>92</v>
      </c>
      <c r="P685" t="s">
        <v>5242</v>
      </c>
      <c r="Q685">
        <v>324</v>
      </c>
      <c r="R685">
        <v>11</v>
      </c>
      <c r="S685">
        <v>44880610</v>
      </c>
      <c r="T685">
        <v>44882381</v>
      </c>
      <c r="U685" t="s">
        <v>15469</v>
      </c>
      <c r="V685">
        <v>1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170</v>
      </c>
      <c r="AE685" s="2">
        <v>175</v>
      </c>
      <c r="AF685" s="2">
        <v>136</v>
      </c>
      <c r="AG685" s="2">
        <v>100</v>
      </c>
      <c r="AH685" s="2">
        <v>211</v>
      </c>
      <c r="AI685" s="2">
        <v>214</v>
      </c>
      <c r="AJ685" s="2">
        <v>196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121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435</v>
      </c>
      <c r="BD685" s="2">
        <v>0</v>
      </c>
      <c r="BE685" s="2">
        <v>0</v>
      </c>
      <c r="BF685" s="2">
        <v>0</v>
      </c>
      <c r="BG685" s="2">
        <v>0</v>
      </c>
      <c r="BH685" s="2">
        <v>0</v>
      </c>
      <c r="BI685" s="2">
        <v>0</v>
      </c>
      <c r="BJ685" s="2">
        <v>0</v>
      </c>
      <c r="BK685" s="2">
        <v>0</v>
      </c>
      <c r="BL685" s="2">
        <v>7</v>
      </c>
      <c r="BM685" s="2">
        <v>8</v>
      </c>
      <c r="BN685" s="2">
        <v>4</v>
      </c>
      <c r="BO685" s="2">
        <v>3</v>
      </c>
      <c r="BP685" s="2">
        <v>8</v>
      </c>
      <c r="BQ685" s="2">
        <v>6</v>
      </c>
      <c r="BR685" s="2">
        <v>7</v>
      </c>
      <c r="BS685" s="2">
        <v>0</v>
      </c>
      <c r="BT685" s="2">
        <v>0</v>
      </c>
      <c r="BU685" s="2">
        <v>0</v>
      </c>
      <c r="BV685" s="2">
        <v>0</v>
      </c>
      <c r="BW685" s="2">
        <v>0</v>
      </c>
      <c r="BX685" s="2">
        <v>0</v>
      </c>
      <c r="BY685" s="2">
        <v>0</v>
      </c>
      <c r="BZ685" s="2">
        <v>0</v>
      </c>
      <c r="CA685" s="2">
        <v>0</v>
      </c>
      <c r="CB685" s="2">
        <v>0</v>
      </c>
      <c r="CC685" s="2">
        <v>4</v>
      </c>
      <c r="CD685" s="2">
        <v>0</v>
      </c>
      <c r="CE685" s="2">
        <v>0</v>
      </c>
      <c r="CF685" s="2">
        <v>0</v>
      </c>
      <c r="CG685" s="2">
        <v>0</v>
      </c>
      <c r="CH685" s="2">
        <v>0</v>
      </c>
      <c r="CI685" s="2">
        <v>0</v>
      </c>
      <c r="CJ685" s="2">
        <v>0</v>
      </c>
      <c r="CK685" s="2">
        <v>26</v>
      </c>
      <c r="CL685" s="2">
        <v>0</v>
      </c>
    </row>
    <row r="686" spans="1:90" x14ac:dyDescent="0.25">
      <c r="A686" t="s">
        <v>115</v>
      </c>
      <c r="B686">
        <v>10401</v>
      </c>
      <c r="C686" t="s">
        <v>171</v>
      </c>
      <c r="D686">
        <v>1</v>
      </c>
      <c r="E686">
        <v>8</v>
      </c>
      <c r="F686">
        <v>910636</v>
      </c>
      <c r="G686">
        <v>35910636</v>
      </c>
      <c r="H686" t="s">
        <v>11791</v>
      </c>
      <c r="I686">
        <v>312</v>
      </c>
      <c r="J686" t="s">
        <v>172</v>
      </c>
      <c r="K686" t="s">
        <v>11792</v>
      </c>
      <c r="L686">
        <v>1</v>
      </c>
      <c r="M686" t="s">
        <v>172</v>
      </c>
      <c r="N686">
        <v>7804080</v>
      </c>
      <c r="O686" t="s">
        <v>92</v>
      </c>
      <c r="P686" t="s">
        <v>11793</v>
      </c>
      <c r="Q686" t="s">
        <v>127</v>
      </c>
      <c r="R686">
        <v>11</v>
      </c>
      <c r="S686">
        <v>44436107</v>
      </c>
      <c r="T686">
        <v>44492965</v>
      </c>
      <c r="U686" t="s">
        <v>11794</v>
      </c>
      <c r="V686">
        <v>1</v>
      </c>
      <c r="W686" s="2">
        <v>0</v>
      </c>
      <c r="X686" s="2">
        <v>0</v>
      </c>
      <c r="Y686" s="2">
        <v>0</v>
      </c>
      <c r="Z686" s="2">
        <v>0</v>
      </c>
      <c r="AA686" s="2">
        <v>59</v>
      </c>
      <c r="AB686" s="2">
        <v>58</v>
      </c>
      <c r="AC686" s="2">
        <v>76</v>
      </c>
      <c r="AD686" s="2">
        <v>124</v>
      </c>
      <c r="AE686" s="2">
        <v>110</v>
      </c>
      <c r="AF686" s="2">
        <v>106</v>
      </c>
      <c r="AG686" s="2">
        <v>67</v>
      </c>
      <c r="AH686" s="2">
        <v>96</v>
      </c>
      <c r="AI686" s="2">
        <v>86</v>
      </c>
      <c r="AJ686" s="2">
        <v>107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189</v>
      </c>
      <c r="BD686" s="2">
        <v>0</v>
      </c>
      <c r="BE686" s="2">
        <v>0</v>
      </c>
      <c r="BF686" s="2">
        <v>0</v>
      </c>
      <c r="BG686" s="2">
        <v>0</v>
      </c>
      <c r="BH686" s="2">
        <v>0</v>
      </c>
      <c r="BI686" s="2">
        <v>2</v>
      </c>
      <c r="BJ686" s="2">
        <v>2</v>
      </c>
      <c r="BK686" s="2">
        <v>4</v>
      </c>
      <c r="BL686" s="2">
        <v>6</v>
      </c>
      <c r="BM686" s="2">
        <v>3</v>
      </c>
      <c r="BN686" s="2">
        <v>3</v>
      </c>
      <c r="BO686" s="2">
        <v>2</v>
      </c>
      <c r="BP686" s="2">
        <v>4</v>
      </c>
      <c r="BQ686" s="2">
        <v>3</v>
      </c>
      <c r="BR686" s="2">
        <v>5</v>
      </c>
      <c r="BS686" s="2">
        <v>0</v>
      </c>
      <c r="BT686" s="2">
        <v>0</v>
      </c>
      <c r="BU686" s="2">
        <v>0</v>
      </c>
      <c r="BV686" s="2">
        <v>0</v>
      </c>
      <c r="BW686" s="2">
        <v>0</v>
      </c>
      <c r="BX686" s="2">
        <v>0</v>
      </c>
      <c r="BY686" s="2">
        <v>0</v>
      </c>
      <c r="BZ686" s="2">
        <v>0</v>
      </c>
      <c r="CA686" s="2">
        <v>0</v>
      </c>
      <c r="CB686" s="2">
        <v>0</v>
      </c>
      <c r="CC686" s="2">
        <v>0</v>
      </c>
      <c r="CD686" s="2">
        <v>0</v>
      </c>
      <c r="CE686" s="2">
        <v>0</v>
      </c>
      <c r="CF686" s="2">
        <v>0</v>
      </c>
      <c r="CG686" s="2">
        <v>0</v>
      </c>
      <c r="CH686" s="2">
        <v>0</v>
      </c>
      <c r="CI686" s="2">
        <v>0</v>
      </c>
      <c r="CJ686" s="2">
        <v>0</v>
      </c>
      <c r="CK686" s="2">
        <v>9</v>
      </c>
      <c r="CL686" s="2">
        <v>0</v>
      </c>
    </row>
    <row r="687" spans="1:90" x14ac:dyDescent="0.25">
      <c r="A687" t="s">
        <v>115</v>
      </c>
      <c r="B687">
        <v>10401</v>
      </c>
      <c r="C687" t="s">
        <v>171</v>
      </c>
      <c r="D687">
        <v>1</v>
      </c>
      <c r="E687">
        <v>8</v>
      </c>
      <c r="F687">
        <v>5712</v>
      </c>
      <c r="G687">
        <v>35005712</v>
      </c>
      <c r="H687" t="s">
        <v>3782</v>
      </c>
      <c r="I687">
        <v>312</v>
      </c>
      <c r="J687" t="s">
        <v>172</v>
      </c>
      <c r="K687" t="s">
        <v>91</v>
      </c>
      <c r="L687">
        <v>1</v>
      </c>
      <c r="M687" t="s">
        <v>172</v>
      </c>
      <c r="N687">
        <v>7850320</v>
      </c>
      <c r="O687" t="s">
        <v>102</v>
      </c>
      <c r="P687" t="s">
        <v>3783</v>
      </c>
      <c r="Q687" t="s">
        <v>127</v>
      </c>
      <c r="R687">
        <v>11</v>
      </c>
      <c r="S687">
        <v>44436108</v>
      </c>
      <c r="T687">
        <v>44439473</v>
      </c>
      <c r="U687" t="s">
        <v>3784</v>
      </c>
      <c r="V687">
        <v>1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80</v>
      </c>
      <c r="AG687" s="2">
        <v>56</v>
      </c>
      <c r="AH687" s="2">
        <v>248</v>
      </c>
      <c r="AI687" s="2">
        <v>274</v>
      </c>
      <c r="AJ687" s="2">
        <v>282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337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264</v>
      </c>
      <c r="BD687" s="2">
        <v>10</v>
      </c>
      <c r="BE687" s="2">
        <v>0</v>
      </c>
      <c r="BF687" s="2">
        <v>0</v>
      </c>
      <c r="BG687" s="2">
        <v>0</v>
      </c>
      <c r="BH687" s="2">
        <v>0</v>
      </c>
      <c r="BI687" s="2">
        <v>0</v>
      </c>
      <c r="BJ687" s="2">
        <v>0</v>
      </c>
      <c r="BK687" s="2">
        <v>0</v>
      </c>
      <c r="BL687" s="2">
        <v>0</v>
      </c>
      <c r="BM687" s="2">
        <v>0</v>
      </c>
      <c r="BN687" s="2">
        <v>3</v>
      </c>
      <c r="BO687" s="2">
        <v>2</v>
      </c>
      <c r="BP687" s="2">
        <v>10</v>
      </c>
      <c r="BQ687" s="2">
        <v>12</v>
      </c>
      <c r="BR687" s="2">
        <v>11</v>
      </c>
      <c r="BS687" s="2">
        <v>0</v>
      </c>
      <c r="BT687" s="2">
        <v>0</v>
      </c>
      <c r="BU687" s="2">
        <v>0</v>
      </c>
      <c r="BV687" s="2">
        <v>0</v>
      </c>
      <c r="BW687" s="2">
        <v>0</v>
      </c>
      <c r="BX687" s="2">
        <v>0</v>
      </c>
      <c r="BY687" s="2">
        <v>0</v>
      </c>
      <c r="BZ687" s="2">
        <v>0</v>
      </c>
      <c r="CA687" s="2">
        <v>0</v>
      </c>
      <c r="CB687" s="2">
        <v>0</v>
      </c>
      <c r="CC687" s="2">
        <v>8</v>
      </c>
      <c r="CD687" s="2">
        <v>0</v>
      </c>
      <c r="CE687" s="2">
        <v>0</v>
      </c>
      <c r="CF687" s="2">
        <v>0</v>
      </c>
      <c r="CG687" s="2">
        <v>0</v>
      </c>
      <c r="CH687" s="2">
        <v>0</v>
      </c>
      <c r="CI687" s="2">
        <v>0</v>
      </c>
      <c r="CJ687" s="2">
        <v>0</v>
      </c>
      <c r="CK687" s="2">
        <v>12</v>
      </c>
      <c r="CL687" s="2">
        <v>2</v>
      </c>
    </row>
    <row r="688" spans="1:90" x14ac:dyDescent="0.25">
      <c r="A688" t="s">
        <v>115</v>
      </c>
      <c r="B688">
        <v>10401</v>
      </c>
      <c r="C688" t="s">
        <v>171</v>
      </c>
      <c r="D688">
        <v>1</v>
      </c>
      <c r="E688">
        <v>8</v>
      </c>
      <c r="F688">
        <v>915233</v>
      </c>
      <c r="G688">
        <v>35915233</v>
      </c>
      <c r="H688" t="s">
        <v>17005</v>
      </c>
      <c r="I688">
        <v>311</v>
      </c>
      <c r="J688" t="s">
        <v>858</v>
      </c>
      <c r="K688" t="s">
        <v>17006</v>
      </c>
      <c r="L688">
        <v>1</v>
      </c>
      <c r="M688" t="s">
        <v>858</v>
      </c>
      <c r="N688">
        <v>7911020</v>
      </c>
      <c r="O688" t="s">
        <v>92</v>
      </c>
      <c r="P688" t="s">
        <v>17007</v>
      </c>
      <c r="Q688">
        <v>430</v>
      </c>
      <c r="R688">
        <v>11</v>
      </c>
      <c r="S688">
        <v>44880569</v>
      </c>
      <c r="T688">
        <v>44882271</v>
      </c>
      <c r="U688" t="s">
        <v>17008</v>
      </c>
      <c r="V688">
        <v>1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144</v>
      </c>
      <c r="AE688" s="2">
        <v>142</v>
      </c>
      <c r="AF688" s="2">
        <v>145</v>
      </c>
      <c r="AG688" s="2">
        <v>139</v>
      </c>
      <c r="AH688" s="2">
        <v>186</v>
      </c>
      <c r="AI688" s="2">
        <v>180</v>
      </c>
      <c r="AJ688" s="2">
        <v>158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285</v>
      </c>
      <c r="BD688" s="2">
        <v>0</v>
      </c>
      <c r="BE688" s="2">
        <v>0</v>
      </c>
      <c r="BF688" s="2">
        <v>0</v>
      </c>
      <c r="BG688" s="2">
        <v>0</v>
      </c>
      <c r="BH688" s="2">
        <v>0</v>
      </c>
      <c r="BI688" s="2">
        <v>0</v>
      </c>
      <c r="BJ688" s="2">
        <v>0</v>
      </c>
      <c r="BK688" s="2">
        <v>0</v>
      </c>
      <c r="BL688" s="2">
        <v>8</v>
      </c>
      <c r="BM688" s="2">
        <v>8</v>
      </c>
      <c r="BN688" s="2">
        <v>8</v>
      </c>
      <c r="BO688" s="2">
        <v>6</v>
      </c>
      <c r="BP688" s="2">
        <v>6</v>
      </c>
      <c r="BQ688" s="2">
        <v>7</v>
      </c>
      <c r="BR688" s="2">
        <v>5</v>
      </c>
      <c r="BS688" s="2">
        <v>0</v>
      </c>
      <c r="BT688" s="2">
        <v>0</v>
      </c>
      <c r="BU688" s="2">
        <v>0</v>
      </c>
      <c r="BV688" s="2">
        <v>0</v>
      </c>
      <c r="BW688" s="2">
        <v>0</v>
      </c>
      <c r="BX688" s="2">
        <v>0</v>
      </c>
      <c r="BY688" s="2">
        <v>0</v>
      </c>
      <c r="BZ688" s="2">
        <v>0</v>
      </c>
      <c r="CA688" s="2">
        <v>0</v>
      </c>
      <c r="CB688" s="2">
        <v>0</v>
      </c>
      <c r="CC688" s="2">
        <v>0</v>
      </c>
      <c r="CD688" s="2">
        <v>0</v>
      </c>
      <c r="CE688" s="2">
        <v>0</v>
      </c>
      <c r="CF688" s="2">
        <v>0</v>
      </c>
      <c r="CG688" s="2">
        <v>0</v>
      </c>
      <c r="CH688" s="2">
        <v>0</v>
      </c>
      <c r="CI688" s="2">
        <v>0</v>
      </c>
      <c r="CJ688" s="2">
        <v>0</v>
      </c>
      <c r="CK688" s="2">
        <v>18</v>
      </c>
      <c r="CL688" s="2">
        <v>0</v>
      </c>
    </row>
    <row r="689" spans="1:90" x14ac:dyDescent="0.25">
      <c r="A689" t="s">
        <v>115</v>
      </c>
      <c r="B689">
        <v>10401</v>
      </c>
      <c r="C689" t="s">
        <v>171</v>
      </c>
      <c r="D689">
        <v>1</v>
      </c>
      <c r="E689">
        <v>8</v>
      </c>
      <c r="F689">
        <v>908423</v>
      </c>
      <c r="G689">
        <v>35908423</v>
      </c>
      <c r="H689" t="s">
        <v>16917</v>
      </c>
      <c r="I689">
        <v>433</v>
      </c>
      <c r="J689" t="s">
        <v>799</v>
      </c>
      <c r="K689" t="s">
        <v>800</v>
      </c>
      <c r="L689">
        <v>1</v>
      </c>
      <c r="M689" t="s">
        <v>799</v>
      </c>
      <c r="N689">
        <v>7600000</v>
      </c>
      <c r="O689" t="s">
        <v>16918</v>
      </c>
      <c r="P689" t="s">
        <v>16919</v>
      </c>
      <c r="Q689">
        <v>85</v>
      </c>
      <c r="R689">
        <v>11</v>
      </c>
      <c r="S689">
        <v>44861332</v>
      </c>
      <c r="T689">
        <v>44864300</v>
      </c>
      <c r="U689" t="s">
        <v>16920</v>
      </c>
      <c r="V689">
        <v>1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48</v>
      </c>
      <c r="AE689" s="2">
        <v>63</v>
      </c>
      <c r="AF689" s="2">
        <v>51</v>
      </c>
      <c r="AG689" s="2">
        <v>51</v>
      </c>
      <c r="AH689" s="2">
        <v>94</v>
      </c>
      <c r="AI689" s="2">
        <v>63</v>
      </c>
      <c r="AJ689" s="2">
        <v>24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58</v>
      </c>
      <c r="BD689" s="2">
        <v>0</v>
      </c>
      <c r="BE689" s="2">
        <v>0</v>
      </c>
      <c r="BF689" s="2">
        <v>0</v>
      </c>
      <c r="BG689" s="2">
        <v>0</v>
      </c>
      <c r="BH689" s="2">
        <v>0</v>
      </c>
      <c r="BI689" s="2">
        <v>0</v>
      </c>
      <c r="BJ689" s="2">
        <v>0</v>
      </c>
      <c r="BK689" s="2">
        <v>0</v>
      </c>
      <c r="BL689" s="2">
        <v>2</v>
      </c>
      <c r="BM689" s="2">
        <v>2</v>
      </c>
      <c r="BN689" s="2">
        <v>2</v>
      </c>
      <c r="BO689" s="2">
        <v>2</v>
      </c>
      <c r="BP689" s="2">
        <v>4</v>
      </c>
      <c r="BQ689" s="2">
        <v>2</v>
      </c>
      <c r="BR689" s="2">
        <v>2</v>
      </c>
      <c r="BS689" s="2">
        <v>0</v>
      </c>
      <c r="BT689" s="2">
        <v>0</v>
      </c>
      <c r="BU689" s="2">
        <v>0</v>
      </c>
      <c r="BV689" s="2">
        <v>0</v>
      </c>
      <c r="BW689" s="2">
        <v>0</v>
      </c>
      <c r="BX689" s="2">
        <v>0</v>
      </c>
      <c r="BY689" s="2">
        <v>0</v>
      </c>
      <c r="BZ689" s="2">
        <v>0</v>
      </c>
      <c r="CA689" s="2">
        <v>0</v>
      </c>
      <c r="CB689" s="2">
        <v>0</v>
      </c>
      <c r="CC689" s="2">
        <v>0</v>
      </c>
      <c r="CD689" s="2">
        <v>0</v>
      </c>
      <c r="CE689" s="2">
        <v>0</v>
      </c>
      <c r="CF689" s="2">
        <v>0</v>
      </c>
      <c r="CG689" s="2">
        <v>0</v>
      </c>
      <c r="CH689" s="2">
        <v>0</v>
      </c>
      <c r="CI689" s="2">
        <v>0</v>
      </c>
      <c r="CJ689" s="2">
        <v>0</v>
      </c>
      <c r="CK689" s="2">
        <v>3</v>
      </c>
      <c r="CL689" s="2">
        <v>0</v>
      </c>
    </row>
    <row r="690" spans="1:90" x14ac:dyDescent="0.25">
      <c r="A690" t="s">
        <v>115</v>
      </c>
      <c r="B690">
        <v>10401</v>
      </c>
      <c r="C690" t="s">
        <v>171</v>
      </c>
      <c r="D690">
        <v>2</v>
      </c>
      <c r="E690">
        <v>6</v>
      </c>
      <c r="F690">
        <v>499742</v>
      </c>
      <c r="G690">
        <v>35499742</v>
      </c>
      <c r="H690" t="s">
        <v>7998</v>
      </c>
      <c r="I690">
        <v>312</v>
      </c>
      <c r="J690" t="s">
        <v>172</v>
      </c>
      <c r="K690" t="s">
        <v>91</v>
      </c>
      <c r="L690">
        <v>1</v>
      </c>
      <c r="M690" t="s">
        <v>172</v>
      </c>
      <c r="N690">
        <v>7850320</v>
      </c>
      <c r="O690" t="s">
        <v>102</v>
      </c>
      <c r="P690" t="s">
        <v>1979</v>
      </c>
      <c r="Q690" t="s">
        <v>127</v>
      </c>
      <c r="R690">
        <v>11</v>
      </c>
      <c r="S690">
        <v>44493599</v>
      </c>
      <c r="U690" t="s">
        <v>19605</v>
      </c>
      <c r="V690">
        <v>1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323</v>
      </c>
      <c r="BD690" s="2">
        <v>0</v>
      </c>
      <c r="BE690" s="2">
        <v>0</v>
      </c>
      <c r="BF690" s="2">
        <v>0</v>
      </c>
      <c r="BG690" s="2">
        <v>0</v>
      </c>
      <c r="BH690" s="2">
        <v>0</v>
      </c>
      <c r="BI690" s="2">
        <v>0</v>
      </c>
      <c r="BJ690" s="2">
        <v>0</v>
      </c>
      <c r="BK690" s="2">
        <v>0</v>
      </c>
      <c r="BL690" s="2">
        <v>0</v>
      </c>
      <c r="BM690" s="2">
        <v>0</v>
      </c>
      <c r="BN690" s="2">
        <v>0</v>
      </c>
      <c r="BO690" s="2">
        <v>0</v>
      </c>
      <c r="BP690" s="2">
        <v>0</v>
      </c>
      <c r="BQ690" s="2">
        <v>0</v>
      </c>
      <c r="BR690" s="2">
        <v>0</v>
      </c>
      <c r="BS690" s="2">
        <v>0</v>
      </c>
      <c r="BT690" s="2">
        <v>0</v>
      </c>
      <c r="BU690" s="2">
        <v>0</v>
      </c>
      <c r="BV690" s="2">
        <v>0</v>
      </c>
      <c r="BW690" s="2">
        <v>0</v>
      </c>
      <c r="BX690" s="2">
        <v>0</v>
      </c>
      <c r="BY690" s="2">
        <v>0</v>
      </c>
      <c r="BZ690" s="2">
        <v>0</v>
      </c>
      <c r="CA690" s="2">
        <v>0</v>
      </c>
      <c r="CB690" s="2">
        <v>0</v>
      </c>
      <c r="CC690" s="2">
        <v>0</v>
      </c>
      <c r="CD690" s="2">
        <v>0</v>
      </c>
      <c r="CE690" s="2">
        <v>0</v>
      </c>
      <c r="CF690" s="2">
        <v>0</v>
      </c>
      <c r="CG690" s="2">
        <v>0</v>
      </c>
      <c r="CH690" s="2">
        <v>0</v>
      </c>
      <c r="CI690" s="2">
        <v>0</v>
      </c>
      <c r="CJ690" s="2">
        <v>0</v>
      </c>
      <c r="CK690" s="2">
        <v>20</v>
      </c>
      <c r="CL690" s="2">
        <v>0</v>
      </c>
    </row>
    <row r="691" spans="1:90" x14ac:dyDescent="0.25">
      <c r="A691" t="s">
        <v>115</v>
      </c>
      <c r="B691">
        <v>10401</v>
      </c>
      <c r="C691" t="s">
        <v>171</v>
      </c>
      <c r="D691">
        <v>2</v>
      </c>
      <c r="E691">
        <v>6</v>
      </c>
      <c r="F691">
        <v>985659</v>
      </c>
      <c r="G691">
        <v>35985659</v>
      </c>
      <c r="H691" t="s">
        <v>10173</v>
      </c>
      <c r="I691">
        <v>311</v>
      </c>
      <c r="J691" t="s">
        <v>858</v>
      </c>
      <c r="K691" t="s">
        <v>1622</v>
      </c>
      <c r="L691">
        <v>1</v>
      </c>
      <c r="M691" t="s">
        <v>858</v>
      </c>
      <c r="N691">
        <v>7901040</v>
      </c>
      <c r="O691" t="s">
        <v>92</v>
      </c>
      <c r="P691" t="s">
        <v>10174</v>
      </c>
      <c r="Q691">
        <v>495</v>
      </c>
      <c r="R691">
        <v>11</v>
      </c>
      <c r="S691">
        <v>44880570</v>
      </c>
      <c r="T691">
        <v>44882319</v>
      </c>
      <c r="U691" t="s">
        <v>10175</v>
      </c>
      <c r="V691">
        <v>1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276</v>
      </c>
      <c r="BD691" s="2">
        <v>0</v>
      </c>
      <c r="BE691" s="2">
        <v>0</v>
      </c>
      <c r="BF691" s="2">
        <v>0</v>
      </c>
      <c r="BG691" s="2">
        <v>0</v>
      </c>
      <c r="BH691" s="2">
        <v>0</v>
      </c>
      <c r="BI691" s="2">
        <v>0</v>
      </c>
      <c r="BJ691" s="2">
        <v>0</v>
      </c>
      <c r="BK691" s="2">
        <v>0</v>
      </c>
      <c r="BL691" s="2">
        <v>0</v>
      </c>
      <c r="BM691" s="2">
        <v>0</v>
      </c>
      <c r="BN691" s="2">
        <v>0</v>
      </c>
      <c r="BO691" s="2">
        <v>0</v>
      </c>
      <c r="BP691" s="2">
        <v>0</v>
      </c>
      <c r="BQ691" s="2">
        <v>0</v>
      </c>
      <c r="BR691" s="2">
        <v>0</v>
      </c>
      <c r="BS691" s="2">
        <v>0</v>
      </c>
      <c r="BT691" s="2">
        <v>0</v>
      </c>
      <c r="BU691" s="2">
        <v>0</v>
      </c>
      <c r="BV691" s="2">
        <v>0</v>
      </c>
      <c r="BW691" s="2">
        <v>0</v>
      </c>
      <c r="BX691" s="2">
        <v>0</v>
      </c>
      <c r="BY691" s="2">
        <v>0</v>
      </c>
      <c r="BZ691" s="2">
        <v>0</v>
      </c>
      <c r="CA691" s="2">
        <v>0</v>
      </c>
      <c r="CB691" s="2">
        <v>0</v>
      </c>
      <c r="CC691" s="2">
        <v>0</v>
      </c>
      <c r="CD691" s="2">
        <v>0</v>
      </c>
      <c r="CE691" s="2">
        <v>0</v>
      </c>
      <c r="CF691" s="2">
        <v>0</v>
      </c>
      <c r="CG691" s="2">
        <v>0</v>
      </c>
      <c r="CH691" s="2">
        <v>0</v>
      </c>
      <c r="CI691" s="2">
        <v>0</v>
      </c>
      <c r="CJ691" s="2">
        <v>0</v>
      </c>
      <c r="CK691" s="2">
        <v>13</v>
      </c>
      <c r="CL691" s="2">
        <v>0</v>
      </c>
    </row>
    <row r="692" spans="1:90" x14ac:dyDescent="0.25">
      <c r="A692" t="s">
        <v>115</v>
      </c>
      <c r="B692">
        <v>10401</v>
      </c>
      <c r="C692" t="s">
        <v>171</v>
      </c>
      <c r="D692">
        <v>2</v>
      </c>
      <c r="E692">
        <v>6</v>
      </c>
      <c r="F692">
        <v>458405</v>
      </c>
      <c r="G692">
        <v>35458405</v>
      </c>
      <c r="H692" t="s">
        <v>945</v>
      </c>
      <c r="I692">
        <v>241</v>
      </c>
      <c r="J692" t="s">
        <v>849</v>
      </c>
      <c r="K692" t="s">
        <v>946</v>
      </c>
      <c r="L692">
        <v>2</v>
      </c>
      <c r="M692" t="s">
        <v>850</v>
      </c>
      <c r="N692">
        <v>7776450</v>
      </c>
      <c r="P692" t="s">
        <v>947</v>
      </c>
      <c r="Q692">
        <v>500</v>
      </c>
      <c r="R692">
        <v>11</v>
      </c>
      <c r="S692">
        <v>44474107</v>
      </c>
      <c r="T692">
        <v>44476491</v>
      </c>
      <c r="U692" t="s">
        <v>948</v>
      </c>
      <c r="V692">
        <v>1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124</v>
      </c>
      <c r="BD692" s="2">
        <v>0</v>
      </c>
      <c r="BE692" s="2">
        <v>0</v>
      </c>
      <c r="BF692" s="2">
        <v>0</v>
      </c>
      <c r="BG692" s="2">
        <v>0</v>
      </c>
      <c r="BH692" s="2">
        <v>0</v>
      </c>
      <c r="BI692" s="2">
        <v>0</v>
      </c>
      <c r="BJ692" s="2">
        <v>0</v>
      </c>
      <c r="BK692" s="2">
        <v>0</v>
      </c>
      <c r="BL692" s="2">
        <v>0</v>
      </c>
      <c r="BM692" s="2">
        <v>0</v>
      </c>
      <c r="BN692" s="2">
        <v>0</v>
      </c>
      <c r="BO692" s="2">
        <v>0</v>
      </c>
      <c r="BP692" s="2">
        <v>0</v>
      </c>
      <c r="BQ692" s="2">
        <v>0</v>
      </c>
      <c r="BR692" s="2">
        <v>0</v>
      </c>
      <c r="BS692" s="2">
        <v>0</v>
      </c>
      <c r="BT692" s="2">
        <v>0</v>
      </c>
      <c r="BU692" s="2">
        <v>0</v>
      </c>
      <c r="BV692" s="2">
        <v>0</v>
      </c>
      <c r="BW692" s="2">
        <v>0</v>
      </c>
      <c r="BX692" s="2">
        <v>0</v>
      </c>
      <c r="BY692" s="2">
        <v>0</v>
      </c>
      <c r="BZ692" s="2">
        <v>0</v>
      </c>
      <c r="CA692" s="2">
        <v>0</v>
      </c>
      <c r="CB692" s="2">
        <v>0</v>
      </c>
      <c r="CC692" s="2">
        <v>0</v>
      </c>
      <c r="CD692" s="2">
        <v>0</v>
      </c>
      <c r="CE692" s="2">
        <v>0</v>
      </c>
      <c r="CF692" s="2">
        <v>0</v>
      </c>
      <c r="CG692" s="2">
        <v>0</v>
      </c>
      <c r="CH692" s="2">
        <v>0</v>
      </c>
      <c r="CI692" s="2">
        <v>0</v>
      </c>
      <c r="CJ692" s="2">
        <v>0</v>
      </c>
      <c r="CK692" s="2">
        <v>6</v>
      </c>
      <c r="CL692" s="2">
        <v>0</v>
      </c>
    </row>
    <row r="693" spans="1:90" x14ac:dyDescent="0.25">
      <c r="A693" t="s">
        <v>115</v>
      </c>
      <c r="B693">
        <v>10401</v>
      </c>
      <c r="C693" t="s">
        <v>171</v>
      </c>
      <c r="D693">
        <v>2</v>
      </c>
      <c r="E693">
        <v>6</v>
      </c>
      <c r="F693">
        <v>499729</v>
      </c>
      <c r="G693">
        <v>35499729</v>
      </c>
      <c r="H693" t="s">
        <v>11153</v>
      </c>
      <c r="I693">
        <v>239</v>
      </c>
      <c r="J693" t="s">
        <v>171</v>
      </c>
      <c r="K693" t="s">
        <v>91</v>
      </c>
      <c r="L693">
        <v>1</v>
      </c>
      <c r="M693" t="s">
        <v>171</v>
      </c>
      <c r="N693">
        <v>7700625</v>
      </c>
      <c r="O693" t="s">
        <v>102</v>
      </c>
      <c r="P693" t="s">
        <v>3029</v>
      </c>
      <c r="Q693">
        <v>360</v>
      </c>
      <c r="R693">
        <v>11</v>
      </c>
      <c r="S693">
        <v>46052991</v>
      </c>
      <c r="U693" t="s">
        <v>19604</v>
      </c>
      <c r="V693">
        <v>1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348</v>
      </c>
      <c r="BD693" s="2">
        <v>0</v>
      </c>
      <c r="BE693" s="2">
        <v>0</v>
      </c>
      <c r="BF693" s="2">
        <v>0</v>
      </c>
      <c r="BG693" s="2">
        <v>0</v>
      </c>
      <c r="BH693" s="2">
        <v>0</v>
      </c>
      <c r="BI693" s="2">
        <v>0</v>
      </c>
      <c r="BJ693" s="2">
        <v>0</v>
      </c>
      <c r="BK693" s="2">
        <v>0</v>
      </c>
      <c r="BL693" s="2">
        <v>0</v>
      </c>
      <c r="BM693" s="2">
        <v>0</v>
      </c>
      <c r="BN693" s="2">
        <v>0</v>
      </c>
      <c r="BO693" s="2">
        <v>0</v>
      </c>
      <c r="BP693" s="2">
        <v>0</v>
      </c>
      <c r="BQ693" s="2">
        <v>0</v>
      </c>
      <c r="BR693" s="2">
        <v>0</v>
      </c>
      <c r="BS693" s="2">
        <v>0</v>
      </c>
      <c r="BT693" s="2">
        <v>0</v>
      </c>
      <c r="BU693" s="2">
        <v>0</v>
      </c>
      <c r="BV693" s="2">
        <v>0</v>
      </c>
      <c r="BW693" s="2">
        <v>0</v>
      </c>
      <c r="BX693" s="2">
        <v>0</v>
      </c>
      <c r="BY693" s="2">
        <v>0</v>
      </c>
      <c r="BZ693" s="2">
        <v>0</v>
      </c>
      <c r="CA693" s="2">
        <v>0</v>
      </c>
      <c r="CB693" s="2">
        <v>0</v>
      </c>
      <c r="CC693" s="2">
        <v>0</v>
      </c>
      <c r="CD693" s="2">
        <v>0</v>
      </c>
      <c r="CE693" s="2">
        <v>0</v>
      </c>
      <c r="CF693" s="2">
        <v>0</v>
      </c>
      <c r="CG693" s="2">
        <v>0</v>
      </c>
      <c r="CH693" s="2">
        <v>0</v>
      </c>
      <c r="CI693" s="2">
        <v>0</v>
      </c>
      <c r="CJ693" s="2">
        <v>0</v>
      </c>
      <c r="CK693" s="2">
        <v>19</v>
      </c>
      <c r="CL693" s="2">
        <v>0</v>
      </c>
    </row>
    <row r="694" spans="1:90" x14ac:dyDescent="0.25">
      <c r="A694" t="s">
        <v>115</v>
      </c>
      <c r="B694">
        <v>10401</v>
      </c>
      <c r="C694" t="s">
        <v>171</v>
      </c>
      <c r="D694">
        <v>1</v>
      </c>
      <c r="E694">
        <v>8</v>
      </c>
      <c r="F694">
        <v>5770</v>
      </c>
      <c r="G694">
        <v>35005770</v>
      </c>
      <c r="H694" t="s">
        <v>1504</v>
      </c>
      <c r="I694">
        <v>311</v>
      </c>
      <c r="J694" t="s">
        <v>858</v>
      </c>
      <c r="K694" t="s">
        <v>1505</v>
      </c>
      <c r="L694">
        <v>1</v>
      </c>
      <c r="M694" t="s">
        <v>858</v>
      </c>
      <c r="N694">
        <v>7901040</v>
      </c>
      <c r="O694" t="s">
        <v>92</v>
      </c>
      <c r="P694" t="s">
        <v>1506</v>
      </c>
      <c r="Q694">
        <v>495</v>
      </c>
      <c r="R694">
        <v>11</v>
      </c>
      <c r="S694">
        <v>44880570</v>
      </c>
      <c r="T694">
        <v>44882319</v>
      </c>
      <c r="U694" t="s">
        <v>1507</v>
      </c>
      <c r="V694">
        <v>1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70</v>
      </c>
      <c r="AE694" s="2">
        <v>34</v>
      </c>
      <c r="AF694" s="2">
        <v>104</v>
      </c>
      <c r="AG694" s="2">
        <v>68</v>
      </c>
      <c r="AH694" s="2">
        <v>78</v>
      </c>
      <c r="AI694" s="2">
        <v>67</v>
      </c>
      <c r="AJ694" s="2">
        <v>95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329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0</v>
      </c>
      <c r="BI694" s="2">
        <v>0</v>
      </c>
      <c r="BJ694" s="2">
        <v>0</v>
      </c>
      <c r="BK694" s="2">
        <v>0</v>
      </c>
      <c r="BL694" s="2">
        <v>2</v>
      </c>
      <c r="BM694" s="2">
        <v>2</v>
      </c>
      <c r="BN694" s="2">
        <v>4</v>
      </c>
      <c r="BO694" s="2">
        <v>3</v>
      </c>
      <c r="BP694" s="2">
        <v>3</v>
      </c>
      <c r="BQ694" s="2">
        <v>3</v>
      </c>
      <c r="BR694" s="2">
        <v>4</v>
      </c>
      <c r="BS694" s="2">
        <v>0</v>
      </c>
      <c r="BT694" s="2">
        <v>0</v>
      </c>
      <c r="BU694" s="2">
        <v>0</v>
      </c>
      <c r="BV694" s="2">
        <v>0</v>
      </c>
      <c r="BW694" s="2">
        <v>0</v>
      </c>
      <c r="BX694" s="2">
        <v>0</v>
      </c>
      <c r="BY694" s="2">
        <v>0</v>
      </c>
      <c r="BZ694" s="2">
        <v>0</v>
      </c>
      <c r="CA694" s="2">
        <v>0</v>
      </c>
      <c r="CB694" s="2">
        <v>0</v>
      </c>
      <c r="CC694" s="2">
        <v>13</v>
      </c>
      <c r="CD694" s="2">
        <v>0</v>
      </c>
      <c r="CE694" s="2">
        <v>0</v>
      </c>
      <c r="CF694" s="2">
        <v>0</v>
      </c>
      <c r="CG694" s="2">
        <v>0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</row>
    <row r="695" spans="1:90" x14ac:dyDescent="0.25">
      <c r="A695" t="s">
        <v>115</v>
      </c>
      <c r="B695">
        <v>10401</v>
      </c>
      <c r="C695" t="s">
        <v>171</v>
      </c>
      <c r="D695">
        <v>2</v>
      </c>
      <c r="E695">
        <v>34</v>
      </c>
      <c r="F695">
        <v>559891</v>
      </c>
      <c r="G695">
        <v>35559891</v>
      </c>
      <c r="H695" t="s">
        <v>3767</v>
      </c>
      <c r="I695">
        <v>312</v>
      </c>
      <c r="J695" t="s">
        <v>172</v>
      </c>
      <c r="K695" t="s">
        <v>1318</v>
      </c>
      <c r="L695">
        <v>1</v>
      </c>
      <c r="M695" t="s">
        <v>172</v>
      </c>
      <c r="N695">
        <v>7859340</v>
      </c>
      <c r="O695" t="s">
        <v>261</v>
      </c>
      <c r="P695" t="s">
        <v>3768</v>
      </c>
      <c r="Q695">
        <v>100</v>
      </c>
      <c r="R695">
        <v>11</v>
      </c>
      <c r="S695">
        <v>44444628</v>
      </c>
      <c r="U695" t="s">
        <v>3769</v>
      </c>
      <c r="V695">
        <v>1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1</v>
      </c>
      <c r="AC695" s="2">
        <v>0</v>
      </c>
      <c r="AD695" s="2">
        <v>6</v>
      </c>
      <c r="AE695" s="2">
        <v>5</v>
      </c>
      <c r="AF695" s="2">
        <v>10</v>
      </c>
      <c r="AG695" s="2">
        <v>15</v>
      </c>
      <c r="AH695" s="2">
        <v>0</v>
      </c>
      <c r="AI695" s="2">
        <v>0</v>
      </c>
      <c r="AJ695" s="2">
        <v>0</v>
      </c>
      <c r="AK695" s="2">
        <v>0</v>
      </c>
      <c r="AL695" s="2">
        <v>22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0</v>
      </c>
      <c r="BI695" s="2">
        <v>0</v>
      </c>
      <c r="BJ695" s="2">
        <v>1</v>
      </c>
      <c r="BK695" s="2">
        <v>0</v>
      </c>
      <c r="BL695" s="2">
        <v>2</v>
      </c>
      <c r="BM695" s="2">
        <v>2</v>
      </c>
      <c r="BN695" s="2">
        <v>3</v>
      </c>
      <c r="BO695" s="2">
        <v>2</v>
      </c>
      <c r="BP695" s="2">
        <v>0</v>
      </c>
      <c r="BQ695" s="2">
        <v>0</v>
      </c>
      <c r="BR695" s="2">
        <v>0</v>
      </c>
      <c r="BS695" s="2">
        <v>0</v>
      </c>
      <c r="BT695" s="2">
        <v>2</v>
      </c>
      <c r="BU695" s="2">
        <v>0</v>
      </c>
      <c r="BV695" s="2">
        <v>0</v>
      </c>
      <c r="BW695" s="2">
        <v>0</v>
      </c>
      <c r="BX695" s="2">
        <v>0</v>
      </c>
      <c r="BY695" s="2">
        <v>0</v>
      </c>
      <c r="BZ695" s="2">
        <v>0</v>
      </c>
      <c r="CA695" s="2">
        <v>0</v>
      </c>
      <c r="CB695" s="2">
        <v>0</v>
      </c>
      <c r="CC695" s="2">
        <v>0</v>
      </c>
      <c r="CD695" s="2">
        <v>0</v>
      </c>
      <c r="CE695" s="2">
        <v>0</v>
      </c>
      <c r="CF695" s="2">
        <v>0</v>
      </c>
      <c r="CG695" s="2">
        <v>0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</row>
    <row r="696" spans="1:90" x14ac:dyDescent="0.25">
      <c r="A696" t="s">
        <v>115</v>
      </c>
      <c r="B696">
        <v>10401</v>
      </c>
      <c r="C696" t="s">
        <v>171</v>
      </c>
      <c r="D696">
        <v>2</v>
      </c>
      <c r="E696">
        <v>34</v>
      </c>
      <c r="F696">
        <v>559842</v>
      </c>
      <c r="G696">
        <v>35559842</v>
      </c>
      <c r="H696" t="s">
        <v>14264</v>
      </c>
      <c r="I696">
        <v>312</v>
      </c>
      <c r="J696" t="s">
        <v>172</v>
      </c>
      <c r="K696" t="s">
        <v>713</v>
      </c>
      <c r="L696">
        <v>1</v>
      </c>
      <c r="M696" t="s">
        <v>172</v>
      </c>
      <c r="N696">
        <v>7859340</v>
      </c>
      <c r="O696" t="s">
        <v>261</v>
      </c>
      <c r="P696" t="s">
        <v>9539</v>
      </c>
      <c r="Q696" t="s">
        <v>127</v>
      </c>
      <c r="R696">
        <v>11</v>
      </c>
      <c r="S696">
        <v>44432777</v>
      </c>
      <c r="U696" t="s">
        <v>14265</v>
      </c>
      <c r="V696">
        <v>1</v>
      </c>
      <c r="W696" s="2">
        <v>0</v>
      </c>
      <c r="X696" s="2">
        <v>0</v>
      </c>
      <c r="Y696" s="2">
        <v>0</v>
      </c>
      <c r="Z696" s="2">
        <v>1</v>
      </c>
      <c r="AA696" s="2">
        <v>2</v>
      </c>
      <c r="AB696" s="2">
        <v>3</v>
      </c>
      <c r="AC696" s="2">
        <v>3</v>
      </c>
      <c r="AD696" s="2">
        <v>15</v>
      </c>
      <c r="AE696" s="2">
        <v>16</v>
      </c>
      <c r="AF696" s="2">
        <v>12</v>
      </c>
      <c r="AG696" s="2">
        <v>15</v>
      </c>
      <c r="AH696" s="2">
        <v>0</v>
      </c>
      <c r="AI696" s="2">
        <v>0</v>
      </c>
      <c r="AJ696" s="2">
        <v>0</v>
      </c>
      <c r="AK696" s="2">
        <v>0</v>
      </c>
      <c r="AL696" s="2">
        <v>12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1</v>
      </c>
      <c r="BI696" s="2">
        <v>1</v>
      </c>
      <c r="BJ696" s="2">
        <v>1</v>
      </c>
      <c r="BK696" s="2">
        <v>1</v>
      </c>
      <c r="BL696" s="2">
        <v>5</v>
      </c>
      <c r="BM696" s="2">
        <v>5</v>
      </c>
      <c r="BN696" s="2">
        <v>4</v>
      </c>
      <c r="BO696" s="2">
        <v>3</v>
      </c>
      <c r="BP696" s="2">
        <v>0</v>
      </c>
      <c r="BQ696" s="2">
        <v>0</v>
      </c>
      <c r="BR696" s="2">
        <v>0</v>
      </c>
      <c r="BS696" s="2">
        <v>0</v>
      </c>
      <c r="BT696" s="2">
        <v>2</v>
      </c>
      <c r="BU696" s="2">
        <v>0</v>
      </c>
      <c r="BV696" s="2">
        <v>0</v>
      </c>
      <c r="BW696" s="2">
        <v>0</v>
      </c>
      <c r="BX696" s="2">
        <v>0</v>
      </c>
      <c r="BY696" s="2">
        <v>0</v>
      </c>
      <c r="BZ696" s="2">
        <v>0</v>
      </c>
      <c r="CA696" s="2">
        <v>0</v>
      </c>
      <c r="CB696" s="2">
        <v>0</v>
      </c>
      <c r="CC696" s="2">
        <v>0</v>
      </c>
      <c r="CD696" s="2">
        <v>0</v>
      </c>
      <c r="CE696" s="2">
        <v>0</v>
      </c>
      <c r="CF696" s="2">
        <v>0</v>
      </c>
      <c r="CG696" s="2">
        <v>0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</row>
    <row r="697" spans="1:90" x14ac:dyDescent="0.25">
      <c r="A697" t="s">
        <v>115</v>
      </c>
      <c r="B697">
        <v>10401</v>
      </c>
      <c r="C697" t="s">
        <v>171</v>
      </c>
      <c r="D697">
        <v>2</v>
      </c>
      <c r="E697">
        <v>34</v>
      </c>
      <c r="F697">
        <v>559854</v>
      </c>
      <c r="G697">
        <v>35559854</v>
      </c>
      <c r="H697" t="s">
        <v>12655</v>
      </c>
      <c r="I697">
        <v>312</v>
      </c>
      <c r="J697" t="s">
        <v>172</v>
      </c>
      <c r="K697" t="s">
        <v>713</v>
      </c>
      <c r="L697">
        <v>1</v>
      </c>
      <c r="M697" t="s">
        <v>172</v>
      </c>
      <c r="N697">
        <v>7859340</v>
      </c>
      <c r="O697" t="s">
        <v>261</v>
      </c>
      <c r="P697" t="s">
        <v>9539</v>
      </c>
      <c r="Q697" t="s">
        <v>127</v>
      </c>
      <c r="R697">
        <v>11</v>
      </c>
      <c r="S697">
        <v>44432777</v>
      </c>
      <c r="U697" t="s">
        <v>12656</v>
      </c>
      <c r="V697">
        <v>1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1</v>
      </c>
      <c r="AD697" s="2">
        <v>6</v>
      </c>
      <c r="AE697" s="2">
        <v>7</v>
      </c>
      <c r="AF697" s="2">
        <v>7</v>
      </c>
      <c r="AG697" s="2">
        <v>14</v>
      </c>
      <c r="AH697" s="2">
        <v>0</v>
      </c>
      <c r="AI697" s="2">
        <v>0</v>
      </c>
      <c r="AJ697" s="2">
        <v>0</v>
      </c>
      <c r="AK697" s="2">
        <v>0</v>
      </c>
      <c r="AL697" s="2">
        <v>44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0</v>
      </c>
      <c r="BI697" s="2">
        <v>0</v>
      </c>
      <c r="BJ697" s="2">
        <v>0</v>
      </c>
      <c r="BK697" s="2">
        <v>1</v>
      </c>
      <c r="BL697" s="2">
        <v>1</v>
      </c>
      <c r="BM697" s="2">
        <v>3</v>
      </c>
      <c r="BN697" s="2">
        <v>1</v>
      </c>
      <c r="BO697" s="2">
        <v>2</v>
      </c>
      <c r="BP697" s="2">
        <v>0</v>
      </c>
      <c r="BQ697" s="2">
        <v>0</v>
      </c>
      <c r="BR697" s="2">
        <v>0</v>
      </c>
      <c r="BS697" s="2">
        <v>0</v>
      </c>
      <c r="BT697" s="2">
        <v>4</v>
      </c>
      <c r="BU697" s="2">
        <v>0</v>
      </c>
      <c r="BV697" s="2">
        <v>0</v>
      </c>
      <c r="BW697" s="2">
        <v>0</v>
      </c>
      <c r="BX697" s="2">
        <v>0</v>
      </c>
      <c r="BY697" s="2">
        <v>0</v>
      </c>
      <c r="BZ697" s="2">
        <v>0</v>
      </c>
      <c r="CA697" s="2">
        <v>0</v>
      </c>
      <c r="CB697" s="2">
        <v>0</v>
      </c>
      <c r="CC697" s="2">
        <v>0</v>
      </c>
      <c r="CD697" s="2">
        <v>0</v>
      </c>
      <c r="CE697" s="2">
        <v>0</v>
      </c>
      <c r="CF697" s="2">
        <v>0</v>
      </c>
      <c r="CG697" s="2">
        <v>0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</row>
    <row r="698" spans="1:90" x14ac:dyDescent="0.25">
      <c r="A698" t="s">
        <v>115</v>
      </c>
      <c r="B698">
        <v>10401</v>
      </c>
      <c r="C698" t="s">
        <v>171</v>
      </c>
      <c r="D698">
        <v>2</v>
      </c>
      <c r="E698">
        <v>34</v>
      </c>
      <c r="F698">
        <v>559866</v>
      </c>
      <c r="G698">
        <v>35559866</v>
      </c>
      <c r="H698" t="s">
        <v>9538</v>
      </c>
      <c r="I698">
        <v>312</v>
      </c>
      <c r="J698" t="s">
        <v>172</v>
      </c>
      <c r="K698" t="s">
        <v>713</v>
      </c>
      <c r="L698">
        <v>1</v>
      </c>
      <c r="M698" t="s">
        <v>172</v>
      </c>
      <c r="N698">
        <v>7859340</v>
      </c>
      <c r="O698" t="s">
        <v>261</v>
      </c>
      <c r="P698" t="s">
        <v>9539</v>
      </c>
      <c r="Q698" t="s">
        <v>127</v>
      </c>
      <c r="R698">
        <v>11</v>
      </c>
      <c r="S698">
        <v>44432777</v>
      </c>
      <c r="U698" t="s">
        <v>9540</v>
      </c>
      <c r="V698">
        <v>1</v>
      </c>
      <c r="W698" s="2">
        <v>0</v>
      </c>
      <c r="X698" s="2">
        <v>0</v>
      </c>
      <c r="Y698" s="2">
        <v>0</v>
      </c>
      <c r="Z698" s="2">
        <v>0</v>
      </c>
      <c r="AA698" s="2">
        <v>1</v>
      </c>
      <c r="AB698" s="2">
        <v>1</v>
      </c>
      <c r="AC698" s="2">
        <v>1</v>
      </c>
      <c r="AD698" s="2">
        <v>11</v>
      </c>
      <c r="AE698" s="2">
        <v>12</v>
      </c>
      <c r="AF698" s="2">
        <v>11</v>
      </c>
      <c r="AG698" s="2">
        <v>14</v>
      </c>
      <c r="AH698" s="2">
        <v>0</v>
      </c>
      <c r="AI698" s="2">
        <v>0</v>
      </c>
      <c r="AJ698" s="2">
        <v>0</v>
      </c>
      <c r="AK698" s="2">
        <v>0</v>
      </c>
      <c r="AL698" s="2">
        <v>30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0</v>
      </c>
      <c r="BI698" s="2">
        <v>1</v>
      </c>
      <c r="BJ698" s="2">
        <v>1</v>
      </c>
      <c r="BK698" s="2">
        <v>1</v>
      </c>
      <c r="BL698" s="2">
        <v>2</v>
      </c>
      <c r="BM698" s="2">
        <v>3</v>
      </c>
      <c r="BN698" s="2">
        <v>4</v>
      </c>
      <c r="BO698" s="2">
        <v>2</v>
      </c>
      <c r="BP698" s="2">
        <v>0</v>
      </c>
      <c r="BQ698" s="2">
        <v>0</v>
      </c>
      <c r="BR698" s="2">
        <v>0</v>
      </c>
      <c r="BS698" s="2">
        <v>0</v>
      </c>
      <c r="BT698" s="2">
        <v>3</v>
      </c>
      <c r="BU698" s="2">
        <v>0</v>
      </c>
      <c r="BV698" s="2">
        <v>0</v>
      </c>
      <c r="BW698" s="2">
        <v>0</v>
      </c>
      <c r="BX698" s="2">
        <v>0</v>
      </c>
      <c r="BY698" s="2">
        <v>0</v>
      </c>
      <c r="BZ698" s="2">
        <v>0</v>
      </c>
      <c r="CA698" s="2">
        <v>0</v>
      </c>
      <c r="CB698" s="2">
        <v>0</v>
      </c>
      <c r="CC698" s="2">
        <v>0</v>
      </c>
      <c r="CD698" s="2">
        <v>0</v>
      </c>
      <c r="CE698" s="2">
        <v>0</v>
      </c>
      <c r="CF698" s="2">
        <v>0</v>
      </c>
      <c r="CG698" s="2">
        <v>0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</row>
    <row r="699" spans="1:90" x14ac:dyDescent="0.25">
      <c r="A699" t="s">
        <v>115</v>
      </c>
      <c r="B699">
        <v>10401</v>
      </c>
      <c r="C699" t="s">
        <v>171</v>
      </c>
      <c r="D699">
        <v>2</v>
      </c>
      <c r="E699">
        <v>34</v>
      </c>
      <c r="F699">
        <v>436045</v>
      </c>
      <c r="G699">
        <v>35436045</v>
      </c>
      <c r="H699" t="s">
        <v>3223</v>
      </c>
      <c r="I699">
        <v>312</v>
      </c>
      <c r="J699" t="s">
        <v>172</v>
      </c>
      <c r="K699" t="s">
        <v>713</v>
      </c>
      <c r="L699">
        <v>1</v>
      </c>
      <c r="M699" t="s">
        <v>172</v>
      </c>
      <c r="N699">
        <v>7859340</v>
      </c>
      <c r="O699" t="s">
        <v>261</v>
      </c>
      <c r="P699" t="s">
        <v>3224</v>
      </c>
      <c r="Q699" t="s">
        <v>127</v>
      </c>
      <c r="R699">
        <v>11</v>
      </c>
      <c r="S699">
        <v>44432777</v>
      </c>
      <c r="U699" t="s">
        <v>3225</v>
      </c>
      <c r="V699">
        <v>1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1</v>
      </c>
      <c r="AC699" s="2">
        <v>1</v>
      </c>
      <c r="AD699" s="2">
        <v>4</v>
      </c>
      <c r="AE699" s="2">
        <v>11</v>
      </c>
      <c r="AF699" s="2">
        <v>13</v>
      </c>
      <c r="AG699" s="2">
        <v>8</v>
      </c>
      <c r="AH699" s="2">
        <v>0</v>
      </c>
      <c r="AI699" s="2">
        <v>0</v>
      </c>
      <c r="AJ699" s="2">
        <v>0</v>
      </c>
      <c r="AK699" s="2">
        <v>0</v>
      </c>
      <c r="AL699" s="2">
        <v>18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0</v>
      </c>
      <c r="BI699" s="2">
        <v>0</v>
      </c>
      <c r="BJ699" s="2">
        <v>1</v>
      </c>
      <c r="BK699" s="2">
        <v>1</v>
      </c>
      <c r="BL699" s="2">
        <v>2</v>
      </c>
      <c r="BM699" s="2">
        <v>3</v>
      </c>
      <c r="BN699" s="2">
        <v>3</v>
      </c>
      <c r="BO699" s="2">
        <v>1</v>
      </c>
      <c r="BP699" s="2">
        <v>0</v>
      </c>
      <c r="BQ699" s="2">
        <v>0</v>
      </c>
      <c r="BR699" s="2">
        <v>0</v>
      </c>
      <c r="BS699" s="2">
        <v>0</v>
      </c>
      <c r="BT699" s="2">
        <v>2</v>
      </c>
      <c r="BU699" s="2">
        <v>0</v>
      </c>
      <c r="BV699" s="2">
        <v>0</v>
      </c>
      <c r="BW699" s="2">
        <v>0</v>
      </c>
      <c r="BX699" s="2">
        <v>0</v>
      </c>
      <c r="BY699" s="2">
        <v>0</v>
      </c>
      <c r="BZ699" s="2">
        <v>0</v>
      </c>
      <c r="CA699" s="2">
        <v>0</v>
      </c>
      <c r="CB699" s="2">
        <v>0</v>
      </c>
      <c r="CC699" s="2">
        <v>0</v>
      </c>
      <c r="CD699" s="2">
        <v>0</v>
      </c>
      <c r="CE699" s="2">
        <v>0</v>
      </c>
      <c r="CF699" s="2">
        <v>0</v>
      </c>
      <c r="CG699" s="2">
        <v>0</v>
      </c>
      <c r="CH699" s="2">
        <v>0</v>
      </c>
      <c r="CI699" s="2">
        <v>0</v>
      </c>
      <c r="CJ699" s="2">
        <v>0</v>
      </c>
      <c r="CK699" s="2">
        <v>0</v>
      </c>
      <c r="CL699" s="2">
        <v>0</v>
      </c>
    </row>
    <row r="700" spans="1:90" x14ac:dyDescent="0.25">
      <c r="A700" t="s">
        <v>115</v>
      </c>
      <c r="B700">
        <v>10401</v>
      </c>
      <c r="C700" t="s">
        <v>171</v>
      </c>
      <c r="D700">
        <v>2</v>
      </c>
      <c r="E700">
        <v>15</v>
      </c>
      <c r="F700">
        <v>454199</v>
      </c>
      <c r="G700">
        <v>35454199</v>
      </c>
      <c r="H700" t="s">
        <v>5361</v>
      </c>
      <c r="I700">
        <v>312</v>
      </c>
      <c r="J700" t="s">
        <v>172</v>
      </c>
      <c r="K700" t="s">
        <v>1318</v>
      </c>
      <c r="L700">
        <v>1</v>
      </c>
      <c r="M700" t="s">
        <v>172</v>
      </c>
      <c r="N700">
        <v>7859380</v>
      </c>
      <c r="O700" t="s">
        <v>92</v>
      </c>
      <c r="P700" t="s">
        <v>5362</v>
      </c>
      <c r="Q700" t="s">
        <v>127</v>
      </c>
      <c r="R700">
        <v>11</v>
      </c>
      <c r="S700">
        <v>44430155</v>
      </c>
      <c r="T700">
        <v>44437802</v>
      </c>
      <c r="U700" t="s">
        <v>5363</v>
      </c>
      <c r="V700">
        <v>1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11</v>
      </c>
      <c r="AP700" s="2">
        <v>0</v>
      </c>
      <c r="AQ700" s="2">
        <v>0</v>
      </c>
      <c r="AR700" s="2">
        <v>19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0</v>
      </c>
      <c r="BI700" s="2">
        <v>0</v>
      </c>
      <c r="BJ700" s="2">
        <v>0</v>
      </c>
      <c r="BK700" s="2">
        <v>0</v>
      </c>
      <c r="BL700" s="2">
        <v>0</v>
      </c>
      <c r="BM700" s="2">
        <v>0</v>
      </c>
      <c r="BN700" s="2">
        <v>0</v>
      </c>
      <c r="BO700" s="2">
        <v>0</v>
      </c>
      <c r="BP700" s="2">
        <v>0</v>
      </c>
      <c r="BQ700" s="2">
        <v>0</v>
      </c>
      <c r="BR700" s="2">
        <v>0</v>
      </c>
      <c r="BS700" s="2">
        <v>0</v>
      </c>
      <c r="BT700" s="2">
        <v>0</v>
      </c>
      <c r="BU700" s="2">
        <v>0</v>
      </c>
      <c r="BV700" s="2">
        <v>0</v>
      </c>
      <c r="BW700" s="2">
        <v>1</v>
      </c>
      <c r="BX700" s="2">
        <v>0</v>
      </c>
      <c r="BY700" s="2">
        <v>0</v>
      </c>
      <c r="BZ700" s="2">
        <v>1</v>
      </c>
      <c r="CA700" s="2">
        <v>0</v>
      </c>
      <c r="CB700" s="2">
        <v>0</v>
      </c>
      <c r="CC700" s="2">
        <v>0</v>
      </c>
      <c r="CD700" s="2">
        <v>0</v>
      </c>
      <c r="CE700" s="2">
        <v>0</v>
      </c>
      <c r="CF700" s="2">
        <v>0</v>
      </c>
      <c r="CG700" s="2">
        <v>0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</row>
    <row r="701" spans="1:90" x14ac:dyDescent="0.25">
      <c r="A701" t="s">
        <v>115</v>
      </c>
      <c r="B701">
        <v>10401</v>
      </c>
      <c r="C701" t="s">
        <v>171</v>
      </c>
      <c r="D701">
        <v>2</v>
      </c>
      <c r="E701">
        <v>15</v>
      </c>
      <c r="F701">
        <v>458120</v>
      </c>
      <c r="G701">
        <v>35458120</v>
      </c>
      <c r="H701" t="s">
        <v>4581</v>
      </c>
      <c r="I701">
        <v>312</v>
      </c>
      <c r="J701" t="s">
        <v>172</v>
      </c>
      <c r="K701" t="s">
        <v>713</v>
      </c>
      <c r="L701">
        <v>1</v>
      </c>
      <c r="M701" t="s">
        <v>172</v>
      </c>
      <c r="N701">
        <v>7859340</v>
      </c>
      <c r="O701" t="s">
        <v>4582</v>
      </c>
      <c r="P701" t="s">
        <v>3224</v>
      </c>
      <c r="Q701" t="s">
        <v>127</v>
      </c>
      <c r="R701">
        <v>11</v>
      </c>
      <c r="S701">
        <v>44495144</v>
      </c>
      <c r="T701">
        <v>44495290</v>
      </c>
      <c r="U701" t="s">
        <v>4583</v>
      </c>
      <c r="V701">
        <v>1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14</v>
      </c>
      <c r="AP701" s="2">
        <v>0</v>
      </c>
      <c r="AQ701" s="2">
        <v>0</v>
      </c>
      <c r="AR701" s="2">
        <v>11</v>
      </c>
      <c r="AS701" s="2">
        <v>0</v>
      </c>
      <c r="AT701" s="2">
        <v>0</v>
      </c>
      <c r="AU701" s="2">
        <v>11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0</v>
      </c>
      <c r="BI701" s="2">
        <v>0</v>
      </c>
      <c r="BJ701" s="2">
        <v>0</v>
      </c>
      <c r="BK701" s="2">
        <v>0</v>
      </c>
      <c r="BL701" s="2">
        <v>0</v>
      </c>
      <c r="BM701" s="2">
        <v>0</v>
      </c>
      <c r="BN701" s="2">
        <v>0</v>
      </c>
      <c r="BO701" s="2">
        <v>0</v>
      </c>
      <c r="BP701" s="2">
        <v>0</v>
      </c>
      <c r="BQ701" s="2">
        <v>0</v>
      </c>
      <c r="BR701" s="2">
        <v>0</v>
      </c>
      <c r="BS701" s="2">
        <v>0</v>
      </c>
      <c r="BT701" s="2">
        <v>0</v>
      </c>
      <c r="BU701" s="2">
        <v>0</v>
      </c>
      <c r="BV701" s="2">
        <v>0</v>
      </c>
      <c r="BW701" s="2">
        <v>1</v>
      </c>
      <c r="BX701" s="2">
        <v>0</v>
      </c>
      <c r="BY701" s="2">
        <v>0</v>
      </c>
      <c r="BZ701" s="2">
        <v>1</v>
      </c>
      <c r="CA701" s="2">
        <v>0</v>
      </c>
      <c r="CB701" s="2">
        <v>0</v>
      </c>
      <c r="CC701" s="2">
        <v>1</v>
      </c>
      <c r="CD701" s="2">
        <v>0</v>
      </c>
      <c r="CE701" s="2">
        <v>0</v>
      </c>
      <c r="CF701" s="2">
        <v>0</v>
      </c>
      <c r="CG701" s="2">
        <v>0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</row>
    <row r="702" spans="1:90" x14ac:dyDescent="0.25">
      <c r="A702" t="s">
        <v>115</v>
      </c>
      <c r="B702">
        <v>10401</v>
      </c>
      <c r="C702" t="s">
        <v>171</v>
      </c>
      <c r="D702">
        <v>1</v>
      </c>
      <c r="E702">
        <v>8</v>
      </c>
      <c r="F702">
        <v>288408</v>
      </c>
      <c r="G702">
        <v>35288408</v>
      </c>
      <c r="H702" t="s">
        <v>10784</v>
      </c>
      <c r="I702">
        <v>311</v>
      </c>
      <c r="J702" t="s">
        <v>858</v>
      </c>
      <c r="K702" t="s">
        <v>10785</v>
      </c>
      <c r="L702">
        <v>1</v>
      </c>
      <c r="M702" t="s">
        <v>858</v>
      </c>
      <c r="N702">
        <v>7950095</v>
      </c>
      <c r="O702" t="s">
        <v>92</v>
      </c>
      <c r="P702" t="s">
        <v>10786</v>
      </c>
      <c r="Q702">
        <v>37</v>
      </c>
      <c r="R702">
        <v>11</v>
      </c>
      <c r="S702">
        <v>46084693</v>
      </c>
      <c r="T702">
        <v>46092312</v>
      </c>
      <c r="U702" t="s">
        <v>10787</v>
      </c>
      <c r="V702">
        <v>1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193</v>
      </c>
      <c r="AE702" s="2">
        <v>158</v>
      </c>
      <c r="AF702" s="2">
        <v>184</v>
      </c>
      <c r="AG702" s="2">
        <v>110</v>
      </c>
      <c r="AH702" s="2">
        <v>175</v>
      </c>
      <c r="AI702" s="2">
        <v>165</v>
      </c>
      <c r="AJ702" s="2">
        <v>154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148</v>
      </c>
      <c r="BD702" s="2">
        <v>24</v>
      </c>
      <c r="BE702" s="2">
        <v>0</v>
      </c>
      <c r="BF702" s="2">
        <v>0</v>
      </c>
      <c r="BG702" s="2">
        <v>0</v>
      </c>
      <c r="BH702" s="2">
        <v>0</v>
      </c>
      <c r="BI702" s="2">
        <v>0</v>
      </c>
      <c r="BJ702" s="2">
        <v>0</v>
      </c>
      <c r="BK702" s="2">
        <v>0</v>
      </c>
      <c r="BL702" s="2">
        <v>11</v>
      </c>
      <c r="BM702" s="2">
        <v>8</v>
      </c>
      <c r="BN702" s="2">
        <v>9</v>
      </c>
      <c r="BO702" s="2">
        <v>4</v>
      </c>
      <c r="BP702" s="2">
        <v>7</v>
      </c>
      <c r="BQ702" s="2">
        <v>7</v>
      </c>
      <c r="BR702" s="2">
        <v>6</v>
      </c>
      <c r="BS702" s="2">
        <v>0</v>
      </c>
      <c r="BT702" s="2">
        <v>0</v>
      </c>
      <c r="BU702" s="2">
        <v>0</v>
      </c>
      <c r="BV702" s="2">
        <v>0</v>
      </c>
      <c r="BW702" s="2">
        <v>0</v>
      </c>
      <c r="BX702" s="2">
        <v>0</v>
      </c>
      <c r="BY702" s="2">
        <v>0</v>
      </c>
      <c r="BZ702" s="2">
        <v>0</v>
      </c>
      <c r="CA702" s="2">
        <v>0</v>
      </c>
      <c r="CB702" s="2">
        <v>0</v>
      </c>
      <c r="CC702" s="2">
        <v>0</v>
      </c>
      <c r="CD702" s="2">
        <v>0</v>
      </c>
      <c r="CE702" s="2">
        <v>0</v>
      </c>
      <c r="CF702" s="2">
        <v>0</v>
      </c>
      <c r="CG702" s="2">
        <v>0</v>
      </c>
      <c r="CH702" s="2">
        <v>0</v>
      </c>
      <c r="CI702" s="2">
        <v>0</v>
      </c>
      <c r="CJ702" s="2">
        <v>0</v>
      </c>
      <c r="CK702" s="2">
        <v>11</v>
      </c>
      <c r="CL702" s="2">
        <v>5</v>
      </c>
    </row>
    <row r="703" spans="1:90" x14ac:dyDescent="0.25">
      <c r="A703" t="s">
        <v>115</v>
      </c>
      <c r="B703">
        <v>10401</v>
      </c>
      <c r="C703" t="s">
        <v>171</v>
      </c>
      <c r="D703">
        <v>1</v>
      </c>
      <c r="E703">
        <v>8</v>
      </c>
      <c r="F703">
        <v>5708</v>
      </c>
      <c r="G703">
        <v>35005708</v>
      </c>
      <c r="H703" t="s">
        <v>13870</v>
      </c>
      <c r="I703">
        <v>312</v>
      </c>
      <c r="J703" t="s">
        <v>172</v>
      </c>
      <c r="K703" t="s">
        <v>91</v>
      </c>
      <c r="L703">
        <v>1</v>
      </c>
      <c r="M703" t="s">
        <v>172</v>
      </c>
      <c r="N703">
        <v>7850320</v>
      </c>
      <c r="O703" t="s">
        <v>102</v>
      </c>
      <c r="P703" t="s">
        <v>13871</v>
      </c>
      <c r="Q703" t="s">
        <v>127</v>
      </c>
      <c r="R703">
        <v>11</v>
      </c>
      <c r="S703">
        <v>44433660</v>
      </c>
      <c r="T703">
        <v>44492100</v>
      </c>
      <c r="U703" t="s">
        <v>13872</v>
      </c>
      <c r="V703">
        <v>1</v>
      </c>
      <c r="W703" s="2">
        <v>0</v>
      </c>
      <c r="X703" s="2">
        <v>0</v>
      </c>
      <c r="Y703" s="2">
        <v>86</v>
      </c>
      <c r="Z703" s="2">
        <v>97</v>
      </c>
      <c r="AA703" s="2">
        <v>61</v>
      </c>
      <c r="AB703" s="2">
        <v>62</v>
      </c>
      <c r="AC703" s="2">
        <v>0</v>
      </c>
      <c r="AD703" s="2">
        <v>142</v>
      </c>
      <c r="AE703" s="2">
        <v>105</v>
      </c>
      <c r="AF703" s="2">
        <v>103</v>
      </c>
      <c r="AG703" s="2">
        <v>96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280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40</v>
      </c>
      <c r="BD703" s="2">
        <v>0</v>
      </c>
      <c r="BE703" s="2">
        <v>0</v>
      </c>
      <c r="BF703" s="2">
        <v>0</v>
      </c>
      <c r="BG703" s="2">
        <v>4</v>
      </c>
      <c r="BH703" s="2">
        <v>5</v>
      </c>
      <c r="BI703" s="2">
        <v>4</v>
      </c>
      <c r="BJ703" s="2">
        <v>4</v>
      </c>
      <c r="BK703" s="2">
        <v>0</v>
      </c>
      <c r="BL703" s="2">
        <v>6</v>
      </c>
      <c r="BM703" s="2">
        <v>5</v>
      </c>
      <c r="BN703" s="2">
        <v>5</v>
      </c>
      <c r="BO703" s="2">
        <v>5</v>
      </c>
      <c r="BP703" s="2">
        <v>0</v>
      </c>
      <c r="BQ703" s="2">
        <v>0</v>
      </c>
      <c r="BR703" s="2">
        <v>0</v>
      </c>
      <c r="BS703" s="2">
        <v>0</v>
      </c>
      <c r="BT703" s="2">
        <v>0</v>
      </c>
      <c r="BU703" s="2">
        <v>0</v>
      </c>
      <c r="BV703" s="2">
        <v>0</v>
      </c>
      <c r="BW703" s="2">
        <v>0</v>
      </c>
      <c r="BX703" s="2">
        <v>0</v>
      </c>
      <c r="BY703" s="2">
        <v>0</v>
      </c>
      <c r="BZ703" s="2">
        <v>0</v>
      </c>
      <c r="CA703" s="2">
        <v>0</v>
      </c>
      <c r="CB703" s="2">
        <v>0</v>
      </c>
      <c r="CC703" s="2">
        <v>7</v>
      </c>
      <c r="CD703" s="2">
        <v>0</v>
      </c>
      <c r="CE703" s="2">
        <v>0</v>
      </c>
      <c r="CF703" s="2">
        <v>0</v>
      </c>
      <c r="CG703" s="2">
        <v>0</v>
      </c>
      <c r="CH703" s="2">
        <v>0</v>
      </c>
      <c r="CI703" s="2">
        <v>0</v>
      </c>
      <c r="CJ703" s="2">
        <v>0</v>
      </c>
      <c r="CK703" s="2">
        <v>3</v>
      </c>
      <c r="CL703" s="2">
        <v>0</v>
      </c>
    </row>
    <row r="704" spans="1:90" x14ac:dyDescent="0.25">
      <c r="A704" t="s">
        <v>115</v>
      </c>
      <c r="B704">
        <v>10401</v>
      </c>
      <c r="C704" t="s">
        <v>171</v>
      </c>
      <c r="D704">
        <v>1</v>
      </c>
      <c r="E704">
        <v>8</v>
      </c>
      <c r="F704">
        <v>902330</v>
      </c>
      <c r="G704">
        <v>35902330</v>
      </c>
      <c r="H704" t="s">
        <v>17316</v>
      </c>
      <c r="I704">
        <v>241</v>
      </c>
      <c r="J704" t="s">
        <v>849</v>
      </c>
      <c r="K704" t="s">
        <v>17317</v>
      </c>
      <c r="L704">
        <v>2</v>
      </c>
      <c r="M704" t="s">
        <v>850</v>
      </c>
      <c r="N704">
        <v>7786515</v>
      </c>
      <c r="P704" t="s">
        <v>17318</v>
      </c>
      <c r="Q704">
        <v>200</v>
      </c>
      <c r="R704">
        <v>11</v>
      </c>
      <c r="S704">
        <v>44474702</v>
      </c>
      <c r="T704">
        <v>44474960</v>
      </c>
      <c r="U704" t="s">
        <v>17319</v>
      </c>
      <c r="V704">
        <v>1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194</v>
      </c>
      <c r="AH704" s="2">
        <v>289</v>
      </c>
      <c r="AI704" s="2">
        <v>236</v>
      </c>
      <c r="AJ704" s="2">
        <v>296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109</v>
      </c>
      <c r="BD704" s="2">
        <v>0</v>
      </c>
      <c r="BE704" s="2">
        <v>0</v>
      </c>
      <c r="BF704" s="2">
        <v>0</v>
      </c>
      <c r="BG704" s="2">
        <v>0</v>
      </c>
      <c r="BH704" s="2">
        <v>0</v>
      </c>
      <c r="BI704" s="2">
        <v>0</v>
      </c>
      <c r="BJ704" s="2">
        <v>0</v>
      </c>
      <c r="BK704" s="2">
        <v>0</v>
      </c>
      <c r="BL704" s="2">
        <v>0</v>
      </c>
      <c r="BM704" s="2">
        <v>0</v>
      </c>
      <c r="BN704" s="2">
        <v>0</v>
      </c>
      <c r="BO704" s="2">
        <v>8</v>
      </c>
      <c r="BP704" s="2">
        <v>13</v>
      </c>
      <c r="BQ704" s="2">
        <v>9</v>
      </c>
      <c r="BR704" s="2">
        <v>13</v>
      </c>
      <c r="BS704" s="2">
        <v>0</v>
      </c>
      <c r="BT704" s="2">
        <v>0</v>
      </c>
      <c r="BU704" s="2">
        <v>0</v>
      </c>
      <c r="BV704" s="2">
        <v>0</v>
      </c>
      <c r="BW704" s="2">
        <v>0</v>
      </c>
      <c r="BX704" s="2">
        <v>0</v>
      </c>
      <c r="BY704" s="2">
        <v>0</v>
      </c>
      <c r="BZ704" s="2">
        <v>0</v>
      </c>
      <c r="CA704" s="2">
        <v>0</v>
      </c>
      <c r="CB704" s="2">
        <v>0</v>
      </c>
      <c r="CC704" s="2">
        <v>0</v>
      </c>
      <c r="CD704" s="2">
        <v>0</v>
      </c>
      <c r="CE704" s="2">
        <v>0</v>
      </c>
      <c r="CF704" s="2">
        <v>0</v>
      </c>
      <c r="CG704" s="2">
        <v>0</v>
      </c>
      <c r="CH704" s="2">
        <v>0</v>
      </c>
      <c r="CI704" s="2">
        <v>0</v>
      </c>
      <c r="CJ704" s="2">
        <v>0</v>
      </c>
      <c r="CK704" s="2">
        <v>6</v>
      </c>
      <c r="CL704" s="2">
        <v>0</v>
      </c>
    </row>
    <row r="705" spans="1:90" x14ac:dyDescent="0.25">
      <c r="A705" t="s">
        <v>115</v>
      </c>
      <c r="B705">
        <v>10401</v>
      </c>
      <c r="C705" t="s">
        <v>171</v>
      </c>
      <c r="D705">
        <v>1</v>
      </c>
      <c r="E705">
        <v>8</v>
      </c>
      <c r="F705">
        <v>48811</v>
      </c>
      <c r="G705">
        <v>35048811</v>
      </c>
      <c r="H705" t="s">
        <v>1118</v>
      </c>
      <c r="I705">
        <v>312</v>
      </c>
      <c r="J705" t="s">
        <v>172</v>
      </c>
      <c r="K705" t="s">
        <v>1119</v>
      </c>
      <c r="L705">
        <v>1</v>
      </c>
      <c r="M705" t="s">
        <v>172</v>
      </c>
      <c r="N705">
        <v>7841000</v>
      </c>
      <c r="O705" t="s">
        <v>92</v>
      </c>
      <c r="P705" t="s">
        <v>1120</v>
      </c>
      <c r="Q705">
        <v>201</v>
      </c>
      <c r="R705">
        <v>11</v>
      </c>
      <c r="S705">
        <v>44436148</v>
      </c>
      <c r="T705">
        <v>44493681</v>
      </c>
      <c r="U705" t="s">
        <v>1121</v>
      </c>
      <c r="V705">
        <v>1</v>
      </c>
      <c r="W705" s="2">
        <v>0</v>
      </c>
      <c r="X705" s="2">
        <v>0</v>
      </c>
      <c r="Y705" s="2">
        <v>65</v>
      </c>
      <c r="Z705" s="2">
        <v>82</v>
      </c>
      <c r="AA705" s="2">
        <v>51</v>
      </c>
      <c r="AB705" s="2">
        <v>51</v>
      </c>
      <c r="AC705" s="2">
        <v>70</v>
      </c>
      <c r="AD705" s="2">
        <v>75</v>
      </c>
      <c r="AE705" s="2">
        <v>64</v>
      </c>
      <c r="AF705" s="2">
        <v>60</v>
      </c>
      <c r="AG705" s="2">
        <v>36</v>
      </c>
      <c r="AH705" s="2">
        <v>63</v>
      </c>
      <c r="AI705" s="2">
        <v>54</v>
      </c>
      <c r="AJ705" s="2">
        <v>69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236</v>
      </c>
      <c r="BD705" s="2">
        <v>0</v>
      </c>
      <c r="BE705" s="2">
        <v>0</v>
      </c>
      <c r="BF705" s="2">
        <v>0</v>
      </c>
      <c r="BG705" s="2">
        <v>5</v>
      </c>
      <c r="BH705" s="2">
        <v>3</v>
      </c>
      <c r="BI705" s="2">
        <v>2</v>
      </c>
      <c r="BJ705" s="2">
        <v>2</v>
      </c>
      <c r="BK705" s="2">
        <v>3</v>
      </c>
      <c r="BL705" s="2">
        <v>6</v>
      </c>
      <c r="BM705" s="2">
        <v>3</v>
      </c>
      <c r="BN705" s="2">
        <v>2</v>
      </c>
      <c r="BO705" s="2">
        <v>1</v>
      </c>
      <c r="BP705" s="2">
        <v>2</v>
      </c>
      <c r="BQ705" s="2">
        <v>2</v>
      </c>
      <c r="BR705" s="2">
        <v>3</v>
      </c>
      <c r="BS705" s="2">
        <v>0</v>
      </c>
      <c r="BT705" s="2">
        <v>0</v>
      </c>
      <c r="BU705" s="2">
        <v>0</v>
      </c>
      <c r="BV705" s="2">
        <v>0</v>
      </c>
      <c r="BW705" s="2">
        <v>0</v>
      </c>
      <c r="BX705" s="2">
        <v>0</v>
      </c>
      <c r="BY705" s="2">
        <v>0</v>
      </c>
      <c r="BZ705" s="2">
        <v>0</v>
      </c>
      <c r="CA705" s="2">
        <v>0</v>
      </c>
      <c r="CB705" s="2">
        <v>0</v>
      </c>
      <c r="CC705" s="2">
        <v>0</v>
      </c>
      <c r="CD705" s="2">
        <v>0</v>
      </c>
      <c r="CE705" s="2">
        <v>0</v>
      </c>
      <c r="CF705" s="2">
        <v>0</v>
      </c>
      <c r="CG705" s="2">
        <v>0</v>
      </c>
      <c r="CH705" s="2">
        <v>0</v>
      </c>
      <c r="CI705" s="2">
        <v>0</v>
      </c>
      <c r="CJ705" s="2">
        <v>0</v>
      </c>
      <c r="CK705" s="2">
        <v>13</v>
      </c>
      <c r="CL705" s="2">
        <v>0</v>
      </c>
    </row>
    <row r="706" spans="1:90" x14ac:dyDescent="0.25">
      <c r="A706" t="s">
        <v>115</v>
      </c>
      <c r="B706">
        <v>10401</v>
      </c>
      <c r="C706" t="s">
        <v>171</v>
      </c>
      <c r="D706">
        <v>1</v>
      </c>
      <c r="E706">
        <v>8</v>
      </c>
      <c r="F706">
        <v>5605</v>
      </c>
      <c r="G706">
        <v>35005605</v>
      </c>
      <c r="H706" t="s">
        <v>11859</v>
      </c>
      <c r="I706">
        <v>239</v>
      </c>
      <c r="J706" t="s">
        <v>171</v>
      </c>
      <c r="K706" t="s">
        <v>11860</v>
      </c>
      <c r="L706">
        <v>1</v>
      </c>
      <c r="M706" t="s">
        <v>171</v>
      </c>
      <c r="N706">
        <v>7739100</v>
      </c>
      <c r="O706" t="s">
        <v>92</v>
      </c>
      <c r="P706" t="s">
        <v>11861</v>
      </c>
      <c r="Q706" t="s">
        <v>127</v>
      </c>
      <c r="R706">
        <v>11</v>
      </c>
      <c r="S706">
        <v>44418511</v>
      </c>
      <c r="T706">
        <v>44418595</v>
      </c>
      <c r="U706" t="s">
        <v>11862</v>
      </c>
      <c r="V706">
        <v>1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159</v>
      </c>
      <c r="AE706" s="2">
        <v>116</v>
      </c>
      <c r="AF706" s="2">
        <v>118</v>
      </c>
      <c r="AG706" s="2">
        <v>72</v>
      </c>
      <c r="AH706" s="2">
        <v>103</v>
      </c>
      <c r="AI706" s="2">
        <v>144</v>
      </c>
      <c r="AJ706" s="2">
        <v>125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179</v>
      </c>
      <c r="BD706" s="2">
        <v>0</v>
      </c>
      <c r="BE706" s="2">
        <v>0</v>
      </c>
      <c r="BF706" s="2">
        <v>0</v>
      </c>
      <c r="BG706" s="2">
        <v>0</v>
      </c>
      <c r="BH706" s="2">
        <v>0</v>
      </c>
      <c r="BI706" s="2">
        <v>0</v>
      </c>
      <c r="BJ706" s="2">
        <v>0</v>
      </c>
      <c r="BK706" s="2">
        <v>0</v>
      </c>
      <c r="BL706" s="2">
        <v>7</v>
      </c>
      <c r="BM706" s="2">
        <v>6</v>
      </c>
      <c r="BN706" s="2">
        <v>7</v>
      </c>
      <c r="BO706" s="2">
        <v>5</v>
      </c>
      <c r="BP706" s="2">
        <v>6</v>
      </c>
      <c r="BQ706" s="2">
        <v>5</v>
      </c>
      <c r="BR706" s="2">
        <v>4</v>
      </c>
      <c r="BS706" s="2">
        <v>0</v>
      </c>
      <c r="BT706" s="2">
        <v>0</v>
      </c>
      <c r="BU706" s="2">
        <v>0</v>
      </c>
      <c r="BV706" s="2">
        <v>0</v>
      </c>
      <c r="BW706" s="2">
        <v>0</v>
      </c>
      <c r="BX706" s="2">
        <v>0</v>
      </c>
      <c r="BY706" s="2">
        <v>0</v>
      </c>
      <c r="BZ706" s="2">
        <v>0</v>
      </c>
      <c r="CA706" s="2">
        <v>0</v>
      </c>
      <c r="CB706" s="2">
        <v>0</v>
      </c>
      <c r="CC706" s="2">
        <v>0</v>
      </c>
      <c r="CD706" s="2">
        <v>0</v>
      </c>
      <c r="CE706" s="2">
        <v>0</v>
      </c>
      <c r="CF706" s="2">
        <v>0</v>
      </c>
      <c r="CG706" s="2">
        <v>0</v>
      </c>
      <c r="CH706" s="2">
        <v>0</v>
      </c>
      <c r="CI706" s="2">
        <v>0</v>
      </c>
      <c r="CJ706" s="2">
        <v>0</v>
      </c>
      <c r="CK706" s="2">
        <v>12</v>
      </c>
      <c r="CL706" s="2">
        <v>0</v>
      </c>
    </row>
    <row r="707" spans="1:90" x14ac:dyDescent="0.25">
      <c r="A707" t="s">
        <v>115</v>
      </c>
      <c r="B707">
        <v>10401</v>
      </c>
      <c r="C707" t="s">
        <v>171</v>
      </c>
      <c r="D707">
        <v>2</v>
      </c>
      <c r="E707">
        <v>15</v>
      </c>
      <c r="F707">
        <v>458107</v>
      </c>
      <c r="G707">
        <v>35458107</v>
      </c>
      <c r="H707" t="s">
        <v>6343</v>
      </c>
      <c r="I707">
        <v>312</v>
      </c>
      <c r="J707" t="s">
        <v>172</v>
      </c>
      <c r="K707" t="s">
        <v>2253</v>
      </c>
      <c r="L707">
        <v>1</v>
      </c>
      <c r="M707" t="s">
        <v>172</v>
      </c>
      <c r="N707">
        <v>7859340</v>
      </c>
      <c r="O707" t="s">
        <v>6344</v>
      </c>
      <c r="P707" t="s">
        <v>6345</v>
      </c>
      <c r="Q707" t="s">
        <v>127</v>
      </c>
      <c r="R707">
        <v>11</v>
      </c>
      <c r="S707">
        <v>48115027</v>
      </c>
      <c r="T707">
        <v>48115087</v>
      </c>
      <c r="U707" t="s">
        <v>6346</v>
      </c>
      <c r="V707">
        <v>1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17</v>
      </c>
      <c r="AP707" s="2">
        <v>0</v>
      </c>
      <c r="AQ707" s="2">
        <v>0</v>
      </c>
      <c r="AR707" s="2">
        <v>12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0</v>
      </c>
      <c r="BI707" s="2">
        <v>0</v>
      </c>
      <c r="BJ707" s="2">
        <v>0</v>
      </c>
      <c r="BK707" s="2">
        <v>0</v>
      </c>
      <c r="BL707" s="2">
        <v>0</v>
      </c>
      <c r="BM707" s="2">
        <v>0</v>
      </c>
      <c r="BN707" s="2">
        <v>0</v>
      </c>
      <c r="BO707" s="2">
        <v>0</v>
      </c>
      <c r="BP707" s="2">
        <v>0</v>
      </c>
      <c r="BQ707" s="2">
        <v>0</v>
      </c>
      <c r="BR707" s="2">
        <v>0</v>
      </c>
      <c r="BS707" s="2">
        <v>0</v>
      </c>
      <c r="BT707" s="2">
        <v>0</v>
      </c>
      <c r="BU707" s="2">
        <v>0</v>
      </c>
      <c r="BV707" s="2">
        <v>0</v>
      </c>
      <c r="BW707" s="2">
        <v>1</v>
      </c>
      <c r="BX707" s="2">
        <v>0</v>
      </c>
      <c r="BY707" s="2">
        <v>0</v>
      </c>
      <c r="BZ707" s="2">
        <v>1</v>
      </c>
      <c r="CA707" s="2">
        <v>0</v>
      </c>
      <c r="CB707" s="2">
        <v>0</v>
      </c>
      <c r="CC707" s="2">
        <v>0</v>
      </c>
      <c r="CD707" s="2">
        <v>0</v>
      </c>
      <c r="CE707" s="2">
        <v>0</v>
      </c>
      <c r="CF707" s="2">
        <v>0</v>
      </c>
      <c r="CG707" s="2">
        <v>0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</row>
    <row r="708" spans="1:90" x14ac:dyDescent="0.25">
      <c r="A708" t="s">
        <v>115</v>
      </c>
      <c r="B708">
        <v>10401</v>
      </c>
      <c r="C708" t="s">
        <v>171</v>
      </c>
      <c r="D708">
        <v>1</v>
      </c>
      <c r="E708">
        <v>8</v>
      </c>
      <c r="F708">
        <v>5685</v>
      </c>
      <c r="G708">
        <v>35005685</v>
      </c>
      <c r="H708" t="s">
        <v>16952</v>
      </c>
      <c r="I708">
        <v>433</v>
      </c>
      <c r="J708" t="s">
        <v>799</v>
      </c>
      <c r="K708" t="s">
        <v>91</v>
      </c>
      <c r="L708">
        <v>1</v>
      </c>
      <c r="M708" t="s">
        <v>799</v>
      </c>
      <c r="N708">
        <v>7600000</v>
      </c>
      <c r="O708" t="s">
        <v>92</v>
      </c>
      <c r="P708" t="s">
        <v>16953</v>
      </c>
      <c r="Q708">
        <v>721</v>
      </c>
      <c r="R708">
        <v>11</v>
      </c>
      <c r="S708">
        <v>44191695</v>
      </c>
      <c r="T708">
        <v>46044222</v>
      </c>
      <c r="U708" t="s">
        <v>16954</v>
      </c>
      <c r="V708">
        <v>1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99</v>
      </c>
      <c r="AE708" s="2">
        <v>72</v>
      </c>
      <c r="AF708" s="2">
        <v>99</v>
      </c>
      <c r="AG708" s="2">
        <v>0</v>
      </c>
      <c r="AH708" s="2">
        <v>200</v>
      </c>
      <c r="AI708" s="2">
        <v>190</v>
      </c>
      <c r="AJ708" s="2">
        <v>160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262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13</v>
      </c>
      <c r="BE708" s="2">
        <v>0</v>
      </c>
      <c r="BF708" s="2">
        <v>0</v>
      </c>
      <c r="BG708" s="2">
        <v>0</v>
      </c>
      <c r="BH708" s="2">
        <v>0</v>
      </c>
      <c r="BI708" s="2">
        <v>0</v>
      </c>
      <c r="BJ708" s="2">
        <v>0</v>
      </c>
      <c r="BK708" s="2">
        <v>0</v>
      </c>
      <c r="BL708" s="2">
        <v>5</v>
      </c>
      <c r="BM708" s="2">
        <v>4</v>
      </c>
      <c r="BN708" s="2">
        <v>5</v>
      </c>
      <c r="BO708" s="2">
        <v>0</v>
      </c>
      <c r="BP708" s="2">
        <v>9</v>
      </c>
      <c r="BQ708" s="2">
        <v>8</v>
      </c>
      <c r="BR708" s="2">
        <v>5</v>
      </c>
      <c r="BS708" s="2">
        <v>0</v>
      </c>
      <c r="BT708" s="2">
        <v>0</v>
      </c>
      <c r="BU708" s="2">
        <v>0</v>
      </c>
      <c r="BV708" s="2">
        <v>0</v>
      </c>
      <c r="BW708" s="2">
        <v>0</v>
      </c>
      <c r="BX708" s="2">
        <v>0</v>
      </c>
      <c r="BY708" s="2">
        <v>0</v>
      </c>
      <c r="BZ708" s="2">
        <v>0</v>
      </c>
      <c r="CA708" s="2">
        <v>0</v>
      </c>
      <c r="CB708" s="2">
        <v>0</v>
      </c>
      <c r="CC708" s="2">
        <v>9</v>
      </c>
      <c r="CD708" s="2">
        <v>0</v>
      </c>
      <c r="CE708" s="2">
        <v>0</v>
      </c>
      <c r="CF708" s="2">
        <v>0</v>
      </c>
      <c r="CG708" s="2">
        <v>0</v>
      </c>
      <c r="CH708" s="2">
        <v>0</v>
      </c>
      <c r="CI708" s="2">
        <v>0</v>
      </c>
      <c r="CJ708" s="2">
        <v>0</v>
      </c>
      <c r="CK708" s="2">
        <v>0</v>
      </c>
      <c r="CL708" s="2">
        <v>4</v>
      </c>
    </row>
    <row r="709" spans="1:90" x14ac:dyDescent="0.25">
      <c r="A709" t="s">
        <v>115</v>
      </c>
      <c r="B709">
        <v>10401</v>
      </c>
      <c r="C709" t="s">
        <v>171</v>
      </c>
      <c r="D709">
        <v>2</v>
      </c>
      <c r="E709">
        <v>15</v>
      </c>
      <c r="F709">
        <v>454254</v>
      </c>
      <c r="G709">
        <v>35454254</v>
      </c>
      <c r="H709" t="s">
        <v>8190</v>
      </c>
      <c r="I709">
        <v>312</v>
      </c>
      <c r="J709" t="s">
        <v>172</v>
      </c>
      <c r="K709" t="s">
        <v>1318</v>
      </c>
      <c r="L709">
        <v>1</v>
      </c>
      <c r="M709" t="s">
        <v>172</v>
      </c>
      <c r="N709">
        <v>7859380</v>
      </c>
      <c r="O709" t="s">
        <v>92</v>
      </c>
      <c r="P709" t="s">
        <v>5362</v>
      </c>
      <c r="Q709" t="s">
        <v>127</v>
      </c>
      <c r="R709">
        <v>11</v>
      </c>
      <c r="S709">
        <v>44494433</v>
      </c>
      <c r="T709">
        <v>44495533</v>
      </c>
      <c r="U709" t="s">
        <v>19608</v>
      </c>
      <c r="V709">
        <v>1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18</v>
      </c>
      <c r="AP709" s="2">
        <v>0</v>
      </c>
      <c r="AQ709" s="2">
        <v>0</v>
      </c>
      <c r="AR709" s="2">
        <v>8</v>
      </c>
      <c r="AS709" s="2">
        <v>0</v>
      </c>
      <c r="AT709" s="2">
        <v>0</v>
      </c>
      <c r="AU709" s="2">
        <v>8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0</v>
      </c>
      <c r="BI709" s="2">
        <v>0</v>
      </c>
      <c r="BJ709" s="2">
        <v>0</v>
      </c>
      <c r="BK709" s="2">
        <v>0</v>
      </c>
      <c r="BL709" s="2">
        <v>0</v>
      </c>
      <c r="BM709" s="2">
        <v>0</v>
      </c>
      <c r="BN709" s="2">
        <v>0</v>
      </c>
      <c r="BO709" s="2">
        <v>0</v>
      </c>
      <c r="BP709" s="2">
        <v>0</v>
      </c>
      <c r="BQ709" s="2">
        <v>0</v>
      </c>
      <c r="BR709" s="2">
        <v>0</v>
      </c>
      <c r="BS709" s="2">
        <v>0</v>
      </c>
      <c r="BT709" s="2">
        <v>0</v>
      </c>
      <c r="BU709" s="2">
        <v>0</v>
      </c>
      <c r="BV709" s="2">
        <v>0</v>
      </c>
      <c r="BW709" s="2">
        <v>2</v>
      </c>
      <c r="BX709" s="2">
        <v>0</v>
      </c>
      <c r="BY709" s="2">
        <v>0</v>
      </c>
      <c r="BZ709" s="2">
        <v>1</v>
      </c>
      <c r="CA709" s="2">
        <v>0</v>
      </c>
      <c r="CB709" s="2">
        <v>0</v>
      </c>
      <c r="CC709" s="2">
        <v>1</v>
      </c>
      <c r="CD709" s="2">
        <v>0</v>
      </c>
      <c r="CE709" s="2">
        <v>0</v>
      </c>
      <c r="CF709" s="2">
        <v>0</v>
      </c>
      <c r="CG709" s="2">
        <v>0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</row>
    <row r="710" spans="1:90" x14ac:dyDescent="0.25">
      <c r="A710" t="s">
        <v>115</v>
      </c>
      <c r="B710">
        <v>10401</v>
      </c>
      <c r="C710" t="s">
        <v>171</v>
      </c>
      <c r="D710">
        <v>1</v>
      </c>
      <c r="E710">
        <v>8</v>
      </c>
      <c r="F710">
        <v>5769</v>
      </c>
      <c r="G710">
        <v>35005769</v>
      </c>
      <c r="H710" t="s">
        <v>18099</v>
      </c>
      <c r="I710">
        <v>312</v>
      </c>
      <c r="J710" t="s">
        <v>172</v>
      </c>
      <c r="K710" t="s">
        <v>15113</v>
      </c>
      <c r="L710">
        <v>1</v>
      </c>
      <c r="M710" t="s">
        <v>172</v>
      </c>
      <c r="N710">
        <v>7847070</v>
      </c>
      <c r="O710" t="s">
        <v>102</v>
      </c>
      <c r="P710" t="s">
        <v>18100</v>
      </c>
      <c r="Q710">
        <v>70</v>
      </c>
      <c r="R710">
        <v>11</v>
      </c>
      <c r="S710">
        <v>44436112</v>
      </c>
      <c r="T710">
        <v>44493584</v>
      </c>
      <c r="U710" t="s">
        <v>18101</v>
      </c>
      <c r="V710">
        <v>1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133</v>
      </c>
      <c r="AE710" s="2">
        <v>127</v>
      </c>
      <c r="AF710" s="2">
        <v>144</v>
      </c>
      <c r="AG710" s="2">
        <v>104</v>
      </c>
      <c r="AH710" s="2">
        <v>143</v>
      </c>
      <c r="AI710" s="2">
        <v>119</v>
      </c>
      <c r="AJ710" s="2">
        <v>116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183</v>
      </c>
      <c r="BD710" s="2">
        <v>15</v>
      </c>
      <c r="BE710" s="2">
        <v>0</v>
      </c>
      <c r="BF710" s="2">
        <v>0</v>
      </c>
      <c r="BG710" s="2">
        <v>0</v>
      </c>
      <c r="BH710" s="2">
        <v>0</v>
      </c>
      <c r="BI710" s="2">
        <v>0</v>
      </c>
      <c r="BJ710" s="2">
        <v>0</v>
      </c>
      <c r="BK710" s="2">
        <v>0</v>
      </c>
      <c r="BL710" s="2">
        <v>6</v>
      </c>
      <c r="BM710" s="2">
        <v>5</v>
      </c>
      <c r="BN710" s="2">
        <v>8</v>
      </c>
      <c r="BO710" s="2">
        <v>4</v>
      </c>
      <c r="BP710" s="2">
        <v>7</v>
      </c>
      <c r="BQ710" s="2">
        <v>7</v>
      </c>
      <c r="BR710" s="2">
        <v>8</v>
      </c>
      <c r="BS710" s="2">
        <v>0</v>
      </c>
      <c r="BT710" s="2">
        <v>0</v>
      </c>
      <c r="BU710" s="2">
        <v>0</v>
      </c>
      <c r="BV710" s="2">
        <v>0</v>
      </c>
      <c r="BW710" s="2">
        <v>0</v>
      </c>
      <c r="BX710" s="2">
        <v>0</v>
      </c>
      <c r="BY710" s="2">
        <v>0</v>
      </c>
      <c r="BZ710" s="2">
        <v>0</v>
      </c>
      <c r="CA710" s="2">
        <v>0</v>
      </c>
      <c r="CB710" s="2">
        <v>0</v>
      </c>
      <c r="CC710" s="2">
        <v>0</v>
      </c>
      <c r="CD710" s="2">
        <v>0</v>
      </c>
      <c r="CE710" s="2">
        <v>0</v>
      </c>
      <c r="CF710" s="2">
        <v>0</v>
      </c>
      <c r="CG710" s="2">
        <v>0</v>
      </c>
      <c r="CH710" s="2">
        <v>0</v>
      </c>
      <c r="CI710" s="2">
        <v>0</v>
      </c>
      <c r="CJ710" s="2">
        <v>0</v>
      </c>
      <c r="CK710" s="2">
        <v>12</v>
      </c>
      <c r="CL710" s="2">
        <v>3</v>
      </c>
    </row>
    <row r="711" spans="1:90" x14ac:dyDescent="0.25">
      <c r="A711" t="s">
        <v>115</v>
      </c>
      <c r="B711">
        <v>10401</v>
      </c>
      <c r="C711" t="s">
        <v>171</v>
      </c>
      <c r="D711">
        <v>1</v>
      </c>
      <c r="E711">
        <v>8</v>
      </c>
      <c r="F711">
        <v>5587</v>
      </c>
      <c r="G711">
        <v>35005587</v>
      </c>
      <c r="H711" t="s">
        <v>8249</v>
      </c>
      <c r="I711">
        <v>239</v>
      </c>
      <c r="J711" t="s">
        <v>171</v>
      </c>
      <c r="K711" t="s">
        <v>8505</v>
      </c>
      <c r="L711">
        <v>1</v>
      </c>
      <c r="M711" t="s">
        <v>171</v>
      </c>
      <c r="N711">
        <v>7718055</v>
      </c>
      <c r="O711" t="s">
        <v>92</v>
      </c>
      <c r="P711" t="s">
        <v>19598</v>
      </c>
      <c r="Q711">
        <v>180</v>
      </c>
      <c r="R711">
        <v>11</v>
      </c>
      <c r="S711">
        <v>44421882</v>
      </c>
      <c r="T711">
        <v>46052599</v>
      </c>
      <c r="U711" t="s">
        <v>8250</v>
      </c>
      <c r="V711">
        <v>1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93</v>
      </c>
      <c r="AE711" s="2">
        <v>100</v>
      </c>
      <c r="AF711" s="2">
        <v>68</v>
      </c>
      <c r="AG711" s="2">
        <v>68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0</v>
      </c>
      <c r="BI711" s="2">
        <v>0</v>
      </c>
      <c r="BJ711" s="2">
        <v>0</v>
      </c>
      <c r="BK711" s="2">
        <v>0</v>
      </c>
      <c r="BL711" s="2">
        <v>3</v>
      </c>
      <c r="BM711" s="2">
        <v>3</v>
      </c>
      <c r="BN711" s="2">
        <v>4</v>
      </c>
      <c r="BO711" s="2">
        <v>3</v>
      </c>
      <c r="BP711" s="2">
        <v>0</v>
      </c>
      <c r="BQ711" s="2">
        <v>0</v>
      </c>
      <c r="BR711" s="2">
        <v>0</v>
      </c>
      <c r="BS711" s="2">
        <v>0</v>
      </c>
      <c r="BT711" s="2">
        <v>0</v>
      </c>
      <c r="BU711" s="2">
        <v>0</v>
      </c>
      <c r="BV711" s="2">
        <v>0</v>
      </c>
      <c r="BW711" s="2">
        <v>0</v>
      </c>
      <c r="BX711" s="2">
        <v>0</v>
      </c>
      <c r="BY711" s="2">
        <v>0</v>
      </c>
      <c r="BZ711" s="2">
        <v>0</v>
      </c>
      <c r="CA711" s="2">
        <v>0</v>
      </c>
      <c r="CB711" s="2">
        <v>0</v>
      </c>
      <c r="CC711" s="2">
        <v>0</v>
      </c>
      <c r="CD711" s="2">
        <v>0</v>
      </c>
      <c r="CE711" s="2">
        <v>0</v>
      </c>
      <c r="CF711" s="2">
        <v>0</v>
      </c>
      <c r="CG711" s="2">
        <v>0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</row>
    <row r="712" spans="1:90" x14ac:dyDescent="0.25">
      <c r="A712" t="s">
        <v>115</v>
      </c>
      <c r="B712">
        <v>10401</v>
      </c>
      <c r="C712" t="s">
        <v>171</v>
      </c>
      <c r="D712">
        <v>1</v>
      </c>
      <c r="E712">
        <v>8</v>
      </c>
      <c r="F712">
        <v>5678</v>
      </c>
      <c r="G712">
        <v>35005678</v>
      </c>
      <c r="H712" t="s">
        <v>14404</v>
      </c>
      <c r="I712">
        <v>312</v>
      </c>
      <c r="J712" t="s">
        <v>172</v>
      </c>
      <c r="K712" t="s">
        <v>14405</v>
      </c>
      <c r="L712">
        <v>1</v>
      </c>
      <c r="M712" t="s">
        <v>172</v>
      </c>
      <c r="N712">
        <v>7849030</v>
      </c>
      <c r="O712" t="s">
        <v>92</v>
      </c>
      <c r="P712" t="s">
        <v>14406</v>
      </c>
      <c r="Q712">
        <v>201</v>
      </c>
      <c r="R712">
        <v>11</v>
      </c>
      <c r="S712">
        <v>44436113</v>
      </c>
      <c r="T712">
        <v>44493588</v>
      </c>
      <c r="U712" t="s">
        <v>14407</v>
      </c>
      <c r="V712">
        <v>1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121</v>
      </c>
      <c r="AE712" s="2">
        <v>130</v>
      </c>
      <c r="AF712" s="2">
        <v>153</v>
      </c>
      <c r="AG712" s="2">
        <v>98</v>
      </c>
      <c r="AH712" s="2">
        <v>135</v>
      </c>
      <c r="AI712" s="2">
        <v>134</v>
      </c>
      <c r="AJ712" s="2">
        <v>124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0</v>
      </c>
      <c r="BI712" s="2">
        <v>0</v>
      </c>
      <c r="BJ712" s="2">
        <v>0</v>
      </c>
      <c r="BK712" s="2">
        <v>0</v>
      </c>
      <c r="BL712" s="2">
        <v>5</v>
      </c>
      <c r="BM712" s="2">
        <v>8</v>
      </c>
      <c r="BN712" s="2">
        <v>7</v>
      </c>
      <c r="BO712" s="2">
        <v>5</v>
      </c>
      <c r="BP712" s="2">
        <v>5</v>
      </c>
      <c r="BQ712" s="2">
        <v>6</v>
      </c>
      <c r="BR712" s="2">
        <v>6</v>
      </c>
      <c r="BS712" s="2">
        <v>0</v>
      </c>
      <c r="BT712" s="2">
        <v>0</v>
      </c>
      <c r="BU712" s="2">
        <v>0</v>
      </c>
      <c r="BV712" s="2">
        <v>0</v>
      </c>
      <c r="BW712" s="2">
        <v>0</v>
      </c>
      <c r="BX712" s="2">
        <v>0</v>
      </c>
      <c r="BY712" s="2">
        <v>0</v>
      </c>
      <c r="BZ712" s="2">
        <v>0</v>
      </c>
      <c r="CA712" s="2">
        <v>0</v>
      </c>
      <c r="CB712" s="2">
        <v>0</v>
      </c>
      <c r="CC712" s="2">
        <v>0</v>
      </c>
      <c r="CD712" s="2">
        <v>0</v>
      </c>
      <c r="CE712" s="2">
        <v>0</v>
      </c>
      <c r="CF712" s="2">
        <v>0</v>
      </c>
      <c r="CG712" s="2">
        <v>0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</row>
    <row r="713" spans="1:90" x14ac:dyDescent="0.25">
      <c r="A713" t="s">
        <v>115</v>
      </c>
      <c r="B713">
        <v>10401</v>
      </c>
      <c r="C713" t="s">
        <v>171</v>
      </c>
      <c r="D713">
        <v>1</v>
      </c>
      <c r="E713">
        <v>8</v>
      </c>
      <c r="F713">
        <v>41836</v>
      </c>
      <c r="G713">
        <v>35041836</v>
      </c>
      <c r="H713" t="s">
        <v>12538</v>
      </c>
      <c r="I713">
        <v>239</v>
      </c>
      <c r="J713" t="s">
        <v>171</v>
      </c>
      <c r="K713" t="s">
        <v>4157</v>
      </c>
      <c r="L713">
        <v>1</v>
      </c>
      <c r="M713" t="s">
        <v>171</v>
      </c>
      <c r="N713">
        <v>7749225</v>
      </c>
      <c r="O713" t="s">
        <v>92</v>
      </c>
      <c r="P713" t="s">
        <v>12539</v>
      </c>
      <c r="Q713">
        <v>31</v>
      </c>
      <c r="R713">
        <v>11</v>
      </c>
      <c r="S713">
        <v>44422729</v>
      </c>
      <c r="T713">
        <v>46055666</v>
      </c>
      <c r="U713" t="s">
        <v>12540</v>
      </c>
      <c r="V713">
        <v>1</v>
      </c>
      <c r="W713" s="2">
        <v>0</v>
      </c>
      <c r="X713" s="2">
        <v>0</v>
      </c>
      <c r="Y713" s="2">
        <v>31</v>
      </c>
      <c r="Z713" s="2">
        <v>48</v>
      </c>
      <c r="AA713" s="2">
        <v>57</v>
      </c>
      <c r="AB713" s="2">
        <v>0</v>
      </c>
      <c r="AC713" s="2">
        <v>0</v>
      </c>
      <c r="AD713" s="2">
        <v>47</v>
      </c>
      <c r="AE713" s="2">
        <v>46</v>
      </c>
      <c r="AF713" s="2">
        <v>41</v>
      </c>
      <c r="AG713" s="2">
        <v>0</v>
      </c>
      <c r="AH713" s="2">
        <v>30</v>
      </c>
      <c r="AI713" s="2">
        <v>35</v>
      </c>
      <c r="AJ713" s="2">
        <v>35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303</v>
      </c>
      <c r="BD713" s="2">
        <v>0</v>
      </c>
      <c r="BE713" s="2">
        <v>0</v>
      </c>
      <c r="BF713" s="2">
        <v>0</v>
      </c>
      <c r="BG713" s="2">
        <v>1</v>
      </c>
      <c r="BH713" s="2">
        <v>2</v>
      </c>
      <c r="BI713" s="2">
        <v>4</v>
      </c>
      <c r="BJ713" s="2">
        <v>0</v>
      </c>
      <c r="BK713" s="2">
        <v>0</v>
      </c>
      <c r="BL713" s="2">
        <v>2</v>
      </c>
      <c r="BM713" s="2">
        <v>3</v>
      </c>
      <c r="BN713" s="2">
        <v>4</v>
      </c>
      <c r="BO713" s="2">
        <v>0</v>
      </c>
      <c r="BP713" s="2">
        <v>2</v>
      </c>
      <c r="BQ713" s="2">
        <v>1</v>
      </c>
      <c r="BR713" s="2">
        <v>1</v>
      </c>
      <c r="BS713" s="2">
        <v>0</v>
      </c>
      <c r="BT713" s="2">
        <v>0</v>
      </c>
      <c r="BU713" s="2">
        <v>0</v>
      </c>
      <c r="BV713" s="2">
        <v>0</v>
      </c>
      <c r="BW713" s="2">
        <v>0</v>
      </c>
      <c r="BX713" s="2">
        <v>0</v>
      </c>
      <c r="BY713" s="2">
        <v>0</v>
      </c>
      <c r="BZ713" s="2">
        <v>0</v>
      </c>
      <c r="CA713" s="2">
        <v>0</v>
      </c>
      <c r="CB713" s="2">
        <v>0</v>
      </c>
      <c r="CC713" s="2">
        <v>0</v>
      </c>
      <c r="CD713" s="2">
        <v>0</v>
      </c>
      <c r="CE713" s="2">
        <v>0</v>
      </c>
      <c r="CF713" s="2">
        <v>0</v>
      </c>
      <c r="CG713" s="2">
        <v>0</v>
      </c>
      <c r="CH713" s="2">
        <v>0</v>
      </c>
      <c r="CI713" s="2">
        <v>0</v>
      </c>
      <c r="CJ713" s="2">
        <v>0</v>
      </c>
      <c r="CK713" s="2">
        <v>18</v>
      </c>
      <c r="CL713" s="2">
        <v>0</v>
      </c>
    </row>
    <row r="714" spans="1:90" x14ac:dyDescent="0.25">
      <c r="A714" t="s">
        <v>115</v>
      </c>
      <c r="B714">
        <v>10401</v>
      </c>
      <c r="C714" t="s">
        <v>171</v>
      </c>
      <c r="D714">
        <v>1</v>
      </c>
      <c r="E714">
        <v>8</v>
      </c>
      <c r="F714">
        <v>269396</v>
      </c>
      <c r="G714">
        <v>35269396</v>
      </c>
      <c r="H714" t="s">
        <v>5144</v>
      </c>
      <c r="I714">
        <v>312</v>
      </c>
      <c r="J714" t="s">
        <v>172</v>
      </c>
      <c r="K714" t="s">
        <v>399</v>
      </c>
      <c r="L714">
        <v>1</v>
      </c>
      <c r="M714" t="s">
        <v>172</v>
      </c>
      <c r="N714">
        <v>7865220</v>
      </c>
      <c r="O714" t="s">
        <v>92</v>
      </c>
      <c r="P714" t="s">
        <v>5145</v>
      </c>
      <c r="Q714">
        <v>37</v>
      </c>
      <c r="R714">
        <v>11</v>
      </c>
      <c r="S714">
        <v>44437745</v>
      </c>
      <c r="T714">
        <v>44441983</v>
      </c>
      <c r="U714" t="s">
        <v>5146</v>
      </c>
      <c r="V714">
        <v>1</v>
      </c>
      <c r="W714" s="2">
        <v>0</v>
      </c>
      <c r="X714" s="2">
        <v>0</v>
      </c>
      <c r="Y714" s="2">
        <v>0</v>
      </c>
      <c r="Z714" s="2">
        <v>0</v>
      </c>
      <c r="AA714" s="2">
        <v>59</v>
      </c>
      <c r="AB714" s="2">
        <v>29</v>
      </c>
      <c r="AC714" s="2">
        <v>59</v>
      </c>
      <c r="AD714" s="2">
        <v>130</v>
      </c>
      <c r="AE714" s="2">
        <v>132</v>
      </c>
      <c r="AF714" s="2">
        <v>116</v>
      </c>
      <c r="AG714" s="2">
        <v>78</v>
      </c>
      <c r="AH714" s="2">
        <v>103</v>
      </c>
      <c r="AI714" s="2">
        <v>93</v>
      </c>
      <c r="AJ714" s="2">
        <v>105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57</v>
      </c>
      <c r="BD714" s="2">
        <v>0</v>
      </c>
      <c r="BE714" s="2">
        <v>0</v>
      </c>
      <c r="BF714" s="2">
        <v>0</v>
      </c>
      <c r="BG714" s="2">
        <v>0</v>
      </c>
      <c r="BH714" s="2">
        <v>0</v>
      </c>
      <c r="BI714" s="2">
        <v>2</v>
      </c>
      <c r="BJ714" s="2">
        <v>1</v>
      </c>
      <c r="BK714" s="2">
        <v>2</v>
      </c>
      <c r="BL714" s="2">
        <v>7</v>
      </c>
      <c r="BM714" s="2">
        <v>5</v>
      </c>
      <c r="BN714" s="2">
        <v>5</v>
      </c>
      <c r="BO714" s="2">
        <v>5</v>
      </c>
      <c r="BP714" s="2">
        <v>5</v>
      </c>
      <c r="BQ714" s="2">
        <v>4</v>
      </c>
      <c r="BR714" s="2">
        <v>4</v>
      </c>
      <c r="BS714" s="2">
        <v>0</v>
      </c>
      <c r="BT714" s="2">
        <v>0</v>
      </c>
      <c r="BU714" s="2">
        <v>0</v>
      </c>
      <c r="BV714" s="2">
        <v>0</v>
      </c>
      <c r="BW714" s="2">
        <v>0</v>
      </c>
      <c r="BX714" s="2">
        <v>0</v>
      </c>
      <c r="BY714" s="2">
        <v>0</v>
      </c>
      <c r="BZ714" s="2">
        <v>0</v>
      </c>
      <c r="CA714" s="2">
        <v>0</v>
      </c>
      <c r="CB714" s="2">
        <v>0</v>
      </c>
      <c r="CC714" s="2">
        <v>0</v>
      </c>
      <c r="CD714" s="2">
        <v>0</v>
      </c>
      <c r="CE714" s="2">
        <v>0</v>
      </c>
      <c r="CF714" s="2">
        <v>0</v>
      </c>
      <c r="CG714" s="2">
        <v>0</v>
      </c>
      <c r="CH714" s="2">
        <v>0</v>
      </c>
      <c r="CI714" s="2">
        <v>0</v>
      </c>
      <c r="CJ714" s="2">
        <v>0</v>
      </c>
      <c r="CK714" s="2">
        <v>6</v>
      </c>
      <c r="CL714" s="2">
        <v>0</v>
      </c>
    </row>
    <row r="715" spans="1:90" x14ac:dyDescent="0.25">
      <c r="A715" t="s">
        <v>115</v>
      </c>
      <c r="B715">
        <v>10401</v>
      </c>
      <c r="C715" t="s">
        <v>171</v>
      </c>
      <c r="D715">
        <v>1</v>
      </c>
      <c r="E715">
        <v>8</v>
      </c>
      <c r="F715">
        <v>50404</v>
      </c>
      <c r="G715">
        <v>35050404</v>
      </c>
      <c r="H715" t="s">
        <v>11410</v>
      </c>
      <c r="I715">
        <v>311</v>
      </c>
      <c r="J715" t="s">
        <v>858</v>
      </c>
      <c r="K715" t="s">
        <v>1854</v>
      </c>
      <c r="L715">
        <v>1</v>
      </c>
      <c r="M715" t="s">
        <v>858</v>
      </c>
      <c r="N715">
        <v>7985030</v>
      </c>
      <c r="O715" t="s">
        <v>102</v>
      </c>
      <c r="P715" t="s">
        <v>11411</v>
      </c>
      <c r="Q715">
        <v>412</v>
      </c>
      <c r="R715">
        <v>11</v>
      </c>
      <c r="S715">
        <v>46085513</v>
      </c>
      <c r="T715">
        <v>46088454</v>
      </c>
      <c r="U715" t="s">
        <v>11412</v>
      </c>
      <c r="V715">
        <v>1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190</v>
      </c>
      <c r="AE715" s="2">
        <v>213</v>
      </c>
      <c r="AF715" s="2">
        <v>157</v>
      </c>
      <c r="AG715" s="2">
        <v>142</v>
      </c>
      <c r="AH715" s="2">
        <v>238</v>
      </c>
      <c r="AI715" s="2">
        <v>166</v>
      </c>
      <c r="AJ715" s="2">
        <v>206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491</v>
      </c>
      <c r="BD715" s="2">
        <v>0</v>
      </c>
      <c r="BE715" s="2">
        <v>0</v>
      </c>
      <c r="BF715" s="2">
        <v>0</v>
      </c>
      <c r="BG715" s="2">
        <v>0</v>
      </c>
      <c r="BH715" s="2">
        <v>0</v>
      </c>
      <c r="BI715" s="2">
        <v>0</v>
      </c>
      <c r="BJ715" s="2">
        <v>0</v>
      </c>
      <c r="BK715" s="2">
        <v>0</v>
      </c>
      <c r="BL715" s="2">
        <v>7</v>
      </c>
      <c r="BM715" s="2">
        <v>9</v>
      </c>
      <c r="BN715" s="2">
        <v>5</v>
      </c>
      <c r="BO715" s="2">
        <v>6</v>
      </c>
      <c r="BP715" s="2">
        <v>8</v>
      </c>
      <c r="BQ715" s="2">
        <v>6</v>
      </c>
      <c r="BR715" s="2">
        <v>6</v>
      </c>
      <c r="BS715" s="2">
        <v>0</v>
      </c>
      <c r="BT715" s="2">
        <v>0</v>
      </c>
      <c r="BU715" s="2">
        <v>0</v>
      </c>
      <c r="BV715" s="2">
        <v>0</v>
      </c>
      <c r="BW715" s="2">
        <v>0</v>
      </c>
      <c r="BX715" s="2">
        <v>0</v>
      </c>
      <c r="BY715" s="2">
        <v>0</v>
      </c>
      <c r="BZ715" s="2">
        <v>0</v>
      </c>
      <c r="CA715" s="2">
        <v>0</v>
      </c>
      <c r="CB715" s="2">
        <v>0</v>
      </c>
      <c r="CC715" s="2">
        <v>0</v>
      </c>
      <c r="CD715" s="2">
        <v>0</v>
      </c>
      <c r="CE715" s="2">
        <v>0</v>
      </c>
      <c r="CF715" s="2">
        <v>0</v>
      </c>
      <c r="CG715" s="2">
        <v>0</v>
      </c>
      <c r="CH715" s="2">
        <v>0</v>
      </c>
      <c r="CI715" s="2">
        <v>0</v>
      </c>
      <c r="CJ715" s="2">
        <v>0</v>
      </c>
      <c r="CK715" s="2">
        <v>28</v>
      </c>
      <c r="CL715" s="2">
        <v>0</v>
      </c>
    </row>
    <row r="716" spans="1:90" x14ac:dyDescent="0.25">
      <c r="A716" t="s">
        <v>115</v>
      </c>
      <c r="B716">
        <v>10401</v>
      </c>
      <c r="C716" t="s">
        <v>171</v>
      </c>
      <c r="D716">
        <v>1</v>
      </c>
      <c r="E716">
        <v>8</v>
      </c>
      <c r="F716">
        <v>923114</v>
      </c>
      <c r="G716">
        <v>35923114</v>
      </c>
      <c r="H716" t="s">
        <v>3519</v>
      </c>
      <c r="I716">
        <v>311</v>
      </c>
      <c r="J716" t="s">
        <v>858</v>
      </c>
      <c r="K716" t="s">
        <v>3519</v>
      </c>
      <c r="L716">
        <v>1</v>
      </c>
      <c r="M716" t="s">
        <v>858</v>
      </c>
      <c r="N716">
        <v>7991010</v>
      </c>
      <c r="O716" t="s">
        <v>261</v>
      </c>
      <c r="P716" t="s">
        <v>3520</v>
      </c>
      <c r="Q716">
        <v>134</v>
      </c>
      <c r="R716">
        <v>11</v>
      </c>
      <c r="S716">
        <v>44880575</v>
      </c>
      <c r="T716">
        <v>44884700</v>
      </c>
      <c r="U716" t="s">
        <v>3521</v>
      </c>
      <c r="V716">
        <v>1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155</v>
      </c>
      <c r="AE716" s="2">
        <v>203</v>
      </c>
      <c r="AF716" s="2">
        <v>182</v>
      </c>
      <c r="AG716" s="2">
        <v>131</v>
      </c>
      <c r="AH716" s="2">
        <v>203</v>
      </c>
      <c r="AI716" s="2">
        <v>131</v>
      </c>
      <c r="AJ716" s="2">
        <v>133</v>
      </c>
      <c r="AK716" s="2">
        <v>0</v>
      </c>
      <c r="AL716" s="2">
        <v>0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80</v>
      </c>
      <c r="BD716" s="2">
        <v>0</v>
      </c>
      <c r="BE716" s="2">
        <v>0</v>
      </c>
      <c r="BF716" s="2">
        <v>0</v>
      </c>
      <c r="BG716" s="2">
        <v>0</v>
      </c>
      <c r="BH716" s="2">
        <v>0</v>
      </c>
      <c r="BI716" s="2">
        <v>0</v>
      </c>
      <c r="BJ716" s="2">
        <v>0</v>
      </c>
      <c r="BK716" s="2">
        <v>0</v>
      </c>
      <c r="BL716" s="2">
        <v>5</v>
      </c>
      <c r="BM716" s="2">
        <v>9</v>
      </c>
      <c r="BN716" s="2">
        <v>9</v>
      </c>
      <c r="BO716" s="2">
        <v>6</v>
      </c>
      <c r="BP716" s="2">
        <v>7</v>
      </c>
      <c r="BQ716" s="2">
        <v>4</v>
      </c>
      <c r="BR716" s="2">
        <v>4</v>
      </c>
      <c r="BS716" s="2">
        <v>0</v>
      </c>
      <c r="BT716" s="2">
        <v>0</v>
      </c>
      <c r="BU716" s="2">
        <v>0</v>
      </c>
      <c r="BV716" s="2">
        <v>0</v>
      </c>
      <c r="BW716" s="2">
        <v>0</v>
      </c>
      <c r="BX716" s="2">
        <v>0</v>
      </c>
      <c r="BY716" s="2">
        <v>0</v>
      </c>
      <c r="BZ716" s="2">
        <v>0</v>
      </c>
      <c r="CA716" s="2">
        <v>0</v>
      </c>
      <c r="CB716" s="2">
        <v>0</v>
      </c>
      <c r="CC716" s="2">
        <v>0</v>
      </c>
      <c r="CD716" s="2">
        <v>0</v>
      </c>
      <c r="CE716" s="2">
        <v>0</v>
      </c>
      <c r="CF716" s="2">
        <v>0</v>
      </c>
      <c r="CG716" s="2">
        <v>0</v>
      </c>
      <c r="CH716" s="2">
        <v>0</v>
      </c>
      <c r="CI716" s="2">
        <v>0</v>
      </c>
      <c r="CJ716" s="2">
        <v>0</v>
      </c>
      <c r="CK716" s="2">
        <v>4</v>
      </c>
      <c r="CL716" s="2">
        <v>0</v>
      </c>
    </row>
    <row r="717" spans="1:90" x14ac:dyDescent="0.25">
      <c r="A717" t="s">
        <v>115</v>
      </c>
      <c r="B717">
        <v>10401</v>
      </c>
      <c r="C717" t="s">
        <v>171</v>
      </c>
      <c r="D717">
        <v>1</v>
      </c>
      <c r="E717">
        <v>8</v>
      </c>
      <c r="F717">
        <v>388973</v>
      </c>
      <c r="G717">
        <v>35388973</v>
      </c>
      <c r="H717" t="s">
        <v>1625</v>
      </c>
      <c r="I717">
        <v>241</v>
      </c>
      <c r="J717" t="s">
        <v>849</v>
      </c>
      <c r="K717" t="s">
        <v>1626</v>
      </c>
      <c r="L717">
        <v>1</v>
      </c>
      <c r="M717" t="s">
        <v>849</v>
      </c>
      <c r="N717">
        <v>7787495</v>
      </c>
      <c r="P717" t="s">
        <v>1627</v>
      </c>
      <c r="Q717">
        <v>41</v>
      </c>
      <c r="R717">
        <v>11</v>
      </c>
      <c r="S717">
        <v>44471325</v>
      </c>
      <c r="U717" t="s">
        <v>1628</v>
      </c>
      <c r="V717">
        <v>1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63</v>
      </c>
      <c r="AI717" s="2">
        <v>66</v>
      </c>
      <c r="AJ717" s="2">
        <v>53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31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0</v>
      </c>
      <c r="BI717" s="2">
        <v>0</v>
      </c>
      <c r="BJ717" s="2">
        <v>0</v>
      </c>
      <c r="BK717" s="2">
        <v>0</v>
      </c>
      <c r="BL717" s="2">
        <v>0</v>
      </c>
      <c r="BM717" s="2">
        <v>0</v>
      </c>
      <c r="BN717" s="2">
        <v>0</v>
      </c>
      <c r="BO717" s="2">
        <v>0</v>
      </c>
      <c r="BP717" s="2">
        <v>3</v>
      </c>
      <c r="BQ717" s="2">
        <v>3</v>
      </c>
      <c r="BR717" s="2">
        <v>2</v>
      </c>
      <c r="BS717" s="2">
        <v>0</v>
      </c>
      <c r="BT717" s="2">
        <v>0</v>
      </c>
      <c r="BU717" s="2">
        <v>0</v>
      </c>
      <c r="BV717" s="2">
        <v>0</v>
      </c>
      <c r="BW717" s="2">
        <v>0</v>
      </c>
      <c r="BX717" s="2">
        <v>0</v>
      </c>
      <c r="BY717" s="2">
        <v>0</v>
      </c>
      <c r="BZ717" s="2">
        <v>0</v>
      </c>
      <c r="CA717" s="2">
        <v>0</v>
      </c>
      <c r="CB717" s="2">
        <v>0</v>
      </c>
      <c r="CC717" s="2">
        <v>1</v>
      </c>
      <c r="CD717" s="2">
        <v>0</v>
      </c>
      <c r="CE717" s="2">
        <v>0</v>
      </c>
      <c r="CF717" s="2">
        <v>0</v>
      </c>
      <c r="CG717" s="2">
        <v>0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</row>
    <row r="718" spans="1:90" x14ac:dyDescent="0.25">
      <c r="A718" t="s">
        <v>115</v>
      </c>
      <c r="B718">
        <v>10401</v>
      </c>
      <c r="C718" t="s">
        <v>171</v>
      </c>
      <c r="D718">
        <v>1</v>
      </c>
      <c r="E718">
        <v>8</v>
      </c>
      <c r="F718">
        <v>913455</v>
      </c>
      <c r="G718">
        <v>35913455</v>
      </c>
      <c r="H718" t="s">
        <v>913</v>
      </c>
      <c r="I718">
        <v>433</v>
      </c>
      <c r="J718" t="s">
        <v>799</v>
      </c>
      <c r="K718" t="s">
        <v>913</v>
      </c>
      <c r="L718">
        <v>1</v>
      </c>
      <c r="M718" t="s">
        <v>799</v>
      </c>
      <c r="N718">
        <v>7600000</v>
      </c>
      <c r="O718" t="s">
        <v>92</v>
      </c>
      <c r="P718" t="s">
        <v>9669</v>
      </c>
      <c r="Q718">
        <v>425</v>
      </c>
      <c r="R718">
        <v>11</v>
      </c>
      <c r="S718">
        <v>44861945</v>
      </c>
      <c r="U718" t="s">
        <v>9670</v>
      </c>
      <c r="V718">
        <v>1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108</v>
      </c>
      <c r="AE718" s="2">
        <v>88</v>
      </c>
      <c r="AF718" s="2">
        <v>63</v>
      </c>
      <c r="AG718" s="2">
        <v>64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24</v>
      </c>
      <c r="AS718" s="2">
        <v>0</v>
      </c>
      <c r="AT718" s="2">
        <v>0</v>
      </c>
      <c r="AU718" s="2">
        <v>50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280</v>
      </c>
      <c r="BD718" s="2">
        <v>0</v>
      </c>
      <c r="BE718" s="2">
        <v>0</v>
      </c>
      <c r="BF718" s="2">
        <v>0</v>
      </c>
      <c r="BG718" s="2">
        <v>0</v>
      </c>
      <c r="BH718" s="2">
        <v>0</v>
      </c>
      <c r="BI718" s="2">
        <v>0</v>
      </c>
      <c r="BJ718" s="2">
        <v>0</v>
      </c>
      <c r="BK718" s="2">
        <v>0</v>
      </c>
      <c r="BL718" s="2">
        <v>5</v>
      </c>
      <c r="BM718" s="2">
        <v>4</v>
      </c>
      <c r="BN718" s="2">
        <v>4</v>
      </c>
      <c r="BO718" s="2">
        <v>3</v>
      </c>
      <c r="BP718" s="2">
        <v>0</v>
      </c>
      <c r="BQ718" s="2">
        <v>0</v>
      </c>
      <c r="BR718" s="2">
        <v>0</v>
      </c>
      <c r="BS718" s="2">
        <v>0</v>
      </c>
      <c r="BT718" s="2">
        <v>0</v>
      </c>
      <c r="BU718" s="2">
        <v>0</v>
      </c>
      <c r="BV718" s="2">
        <v>0</v>
      </c>
      <c r="BW718" s="2">
        <v>0</v>
      </c>
      <c r="BX718" s="2">
        <v>0</v>
      </c>
      <c r="BY718" s="2">
        <v>0</v>
      </c>
      <c r="BZ718" s="2">
        <v>1</v>
      </c>
      <c r="CA718" s="2">
        <v>0</v>
      </c>
      <c r="CB718" s="2">
        <v>0</v>
      </c>
      <c r="CC718" s="2">
        <v>2</v>
      </c>
      <c r="CD718" s="2">
        <v>0</v>
      </c>
      <c r="CE718" s="2">
        <v>0</v>
      </c>
      <c r="CF718" s="2">
        <v>0</v>
      </c>
      <c r="CG718" s="2">
        <v>0</v>
      </c>
      <c r="CH718" s="2">
        <v>0</v>
      </c>
      <c r="CI718" s="2">
        <v>0</v>
      </c>
      <c r="CJ718" s="2">
        <v>0</v>
      </c>
      <c r="CK718" s="2">
        <v>13</v>
      </c>
      <c r="CL718" s="2">
        <v>0</v>
      </c>
    </row>
    <row r="719" spans="1:90" x14ac:dyDescent="0.25">
      <c r="A719" t="s">
        <v>115</v>
      </c>
      <c r="B719">
        <v>10401</v>
      </c>
      <c r="C719" t="s">
        <v>171</v>
      </c>
      <c r="D719">
        <v>1</v>
      </c>
      <c r="E719">
        <v>8</v>
      </c>
      <c r="F719">
        <v>924532</v>
      </c>
      <c r="G719">
        <v>35924532</v>
      </c>
      <c r="H719" t="s">
        <v>14740</v>
      </c>
      <c r="I719">
        <v>311</v>
      </c>
      <c r="J719" t="s">
        <v>858</v>
      </c>
      <c r="K719" t="s">
        <v>9428</v>
      </c>
      <c r="L719">
        <v>1</v>
      </c>
      <c r="M719" t="s">
        <v>858</v>
      </c>
      <c r="N719">
        <v>7951240</v>
      </c>
      <c r="O719" t="s">
        <v>92</v>
      </c>
      <c r="P719" t="s">
        <v>14741</v>
      </c>
      <c r="Q719">
        <v>83</v>
      </c>
      <c r="R719">
        <v>11</v>
      </c>
      <c r="S719">
        <v>44891630</v>
      </c>
      <c r="T719">
        <v>44894040</v>
      </c>
      <c r="U719" t="s">
        <v>14742</v>
      </c>
      <c r="V719">
        <v>1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263</v>
      </c>
      <c r="AE719" s="2">
        <v>253</v>
      </c>
      <c r="AF719" s="2">
        <v>237</v>
      </c>
      <c r="AG719" s="2">
        <v>174</v>
      </c>
      <c r="AH719" s="2">
        <v>198</v>
      </c>
      <c r="AI719" s="2">
        <v>199</v>
      </c>
      <c r="AJ719" s="2">
        <v>177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122</v>
      </c>
      <c r="BD719" s="2">
        <v>0</v>
      </c>
      <c r="BE719" s="2">
        <v>0</v>
      </c>
      <c r="BF719" s="2">
        <v>0</v>
      </c>
      <c r="BG719" s="2">
        <v>0</v>
      </c>
      <c r="BH719" s="2">
        <v>0</v>
      </c>
      <c r="BI719" s="2">
        <v>0</v>
      </c>
      <c r="BJ719" s="2">
        <v>0</v>
      </c>
      <c r="BK719" s="2">
        <v>0</v>
      </c>
      <c r="BL719" s="2">
        <v>12</v>
      </c>
      <c r="BM719" s="2">
        <v>12</v>
      </c>
      <c r="BN719" s="2">
        <v>8</v>
      </c>
      <c r="BO719" s="2">
        <v>8</v>
      </c>
      <c r="BP719" s="2">
        <v>8</v>
      </c>
      <c r="BQ719" s="2">
        <v>8</v>
      </c>
      <c r="BR719" s="2">
        <v>9</v>
      </c>
      <c r="BS719" s="2">
        <v>0</v>
      </c>
      <c r="BT719" s="2">
        <v>0</v>
      </c>
      <c r="BU719" s="2">
        <v>0</v>
      </c>
      <c r="BV719" s="2">
        <v>0</v>
      </c>
      <c r="BW719" s="2">
        <v>0</v>
      </c>
      <c r="BX719" s="2">
        <v>0</v>
      </c>
      <c r="BY719" s="2">
        <v>0</v>
      </c>
      <c r="BZ719" s="2">
        <v>0</v>
      </c>
      <c r="CA719" s="2">
        <v>0</v>
      </c>
      <c r="CB719" s="2">
        <v>0</v>
      </c>
      <c r="CC719" s="2">
        <v>0</v>
      </c>
      <c r="CD719" s="2">
        <v>0</v>
      </c>
      <c r="CE719" s="2">
        <v>0</v>
      </c>
      <c r="CF719" s="2">
        <v>0</v>
      </c>
      <c r="CG719" s="2">
        <v>0</v>
      </c>
      <c r="CH719" s="2">
        <v>0</v>
      </c>
      <c r="CI719" s="2">
        <v>0</v>
      </c>
      <c r="CJ719" s="2">
        <v>0</v>
      </c>
      <c r="CK719" s="2">
        <v>7</v>
      </c>
      <c r="CL719" s="2">
        <v>0</v>
      </c>
    </row>
    <row r="720" spans="1:90" x14ac:dyDescent="0.25">
      <c r="A720" t="s">
        <v>115</v>
      </c>
      <c r="B720">
        <v>10401</v>
      </c>
      <c r="C720" t="s">
        <v>171</v>
      </c>
      <c r="D720">
        <v>1</v>
      </c>
      <c r="E720">
        <v>8</v>
      </c>
      <c r="F720">
        <v>5551</v>
      </c>
      <c r="G720">
        <v>35005551</v>
      </c>
      <c r="H720" t="s">
        <v>6841</v>
      </c>
      <c r="I720">
        <v>241</v>
      </c>
      <c r="J720" t="s">
        <v>849</v>
      </c>
      <c r="K720" t="s">
        <v>6842</v>
      </c>
      <c r="L720">
        <v>3</v>
      </c>
      <c r="M720" t="s">
        <v>4817</v>
      </c>
      <c r="N720">
        <v>7790625</v>
      </c>
      <c r="P720" t="s">
        <v>6843</v>
      </c>
      <c r="Q720">
        <v>15</v>
      </c>
      <c r="R720">
        <v>11</v>
      </c>
      <c r="S720">
        <v>44480014</v>
      </c>
      <c r="T720">
        <v>44481205</v>
      </c>
      <c r="U720" t="s">
        <v>6844</v>
      </c>
      <c r="V720">
        <v>1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151</v>
      </c>
      <c r="AI720" s="2">
        <v>106</v>
      </c>
      <c r="AJ720" s="2">
        <v>108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0</v>
      </c>
      <c r="BI720" s="2">
        <v>0</v>
      </c>
      <c r="BJ720" s="2">
        <v>0</v>
      </c>
      <c r="BK720" s="2">
        <v>0</v>
      </c>
      <c r="BL720" s="2">
        <v>0</v>
      </c>
      <c r="BM720" s="2">
        <v>0</v>
      </c>
      <c r="BN720" s="2">
        <v>0</v>
      </c>
      <c r="BO720" s="2">
        <v>0</v>
      </c>
      <c r="BP720" s="2">
        <v>6</v>
      </c>
      <c r="BQ720" s="2">
        <v>4</v>
      </c>
      <c r="BR720" s="2">
        <v>3</v>
      </c>
      <c r="BS720" s="2">
        <v>0</v>
      </c>
      <c r="BT720" s="2">
        <v>0</v>
      </c>
      <c r="BU720" s="2">
        <v>0</v>
      </c>
      <c r="BV720" s="2">
        <v>0</v>
      </c>
      <c r="BW720" s="2">
        <v>0</v>
      </c>
      <c r="BX720" s="2">
        <v>0</v>
      </c>
      <c r="BY720" s="2">
        <v>0</v>
      </c>
      <c r="BZ720" s="2">
        <v>0</v>
      </c>
      <c r="CA720" s="2">
        <v>0</v>
      </c>
      <c r="CB720" s="2">
        <v>0</v>
      </c>
      <c r="CC720" s="2">
        <v>0</v>
      </c>
      <c r="CD720" s="2">
        <v>0</v>
      </c>
      <c r="CE720" s="2">
        <v>0</v>
      </c>
      <c r="CF720" s="2">
        <v>0</v>
      </c>
      <c r="CG720" s="2">
        <v>0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</row>
    <row r="721" spans="1:90" x14ac:dyDescent="0.25">
      <c r="A721" t="s">
        <v>115</v>
      </c>
      <c r="B721">
        <v>10401</v>
      </c>
      <c r="C721" t="s">
        <v>171</v>
      </c>
      <c r="D721">
        <v>1</v>
      </c>
      <c r="E721">
        <v>8</v>
      </c>
      <c r="F721">
        <v>923643</v>
      </c>
      <c r="G721">
        <v>35923643</v>
      </c>
      <c r="H721" t="s">
        <v>15112</v>
      </c>
      <c r="I721">
        <v>312</v>
      </c>
      <c r="J721" t="s">
        <v>172</v>
      </c>
      <c r="K721" t="s">
        <v>15113</v>
      </c>
      <c r="L721">
        <v>1</v>
      </c>
      <c r="M721" t="s">
        <v>172</v>
      </c>
      <c r="N721">
        <v>7846000</v>
      </c>
      <c r="O721" t="s">
        <v>102</v>
      </c>
      <c r="P721" t="s">
        <v>15114</v>
      </c>
      <c r="Q721">
        <v>751</v>
      </c>
      <c r="R721">
        <v>11</v>
      </c>
      <c r="S721">
        <v>44436093</v>
      </c>
      <c r="T721">
        <v>44493459</v>
      </c>
      <c r="U721" t="s">
        <v>15115</v>
      </c>
      <c r="V721">
        <v>1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137</v>
      </c>
      <c r="AE721" s="2">
        <v>204</v>
      </c>
      <c r="AF721" s="2">
        <v>180</v>
      </c>
      <c r="AG721" s="2">
        <v>119</v>
      </c>
      <c r="AH721" s="2">
        <v>206</v>
      </c>
      <c r="AI721" s="2">
        <v>202</v>
      </c>
      <c r="AJ721" s="2">
        <v>210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102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60</v>
      </c>
      <c r="BD721" s="2">
        <v>0</v>
      </c>
      <c r="BE721" s="2">
        <v>0</v>
      </c>
      <c r="BF721" s="2">
        <v>0</v>
      </c>
      <c r="BG721" s="2">
        <v>0</v>
      </c>
      <c r="BH721" s="2">
        <v>0</v>
      </c>
      <c r="BI721" s="2">
        <v>0</v>
      </c>
      <c r="BJ721" s="2">
        <v>0</v>
      </c>
      <c r="BK721" s="2">
        <v>0</v>
      </c>
      <c r="BL721" s="2">
        <v>5</v>
      </c>
      <c r="BM721" s="2">
        <v>8</v>
      </c>
      <c r="BN721" s="2">
        <v>7</v>
      </c>
      <c r="BO721" s="2">
        <v>4</v>
      </c>
      <c r="BP721" s="2">
        <v>10</v>
      </c>
      <c r="BQ721" s="2">
        <v>9</v>
      </c>
      <c r="BR721" s="2">
        <v>9</v>
      </c>
      <c r="BS721" s="2">
        <v>0</v>
      </c>
      <c r="BT721" s="2">
        <v>0</v>
      </c>
      <c r="BU721" s="2">
        <v>0</v>
      </c>
      <c r="BV721" s="2">
        <v>0</v>
      </c>
      <c r="BW721" s="2">
        <v>0</v>
      </c>
      <c r="BX721" s="2">
        <v>0</v>
      </c>
      <c r="BY721" s="2">
        <v>0</v>
      </c>
      <c r="BZ721" s="2">
        <v>0</v>
      </c>
      <c r="CA721" s="2">
        <v>0</v>
      </c>
      <c r="CB721" s="2">
        <v>0</v>
      </c>
      <c r="CC721" s="2">
        <v>4</v>
      </c>
      <c r="CD721" s="2">
        <v>0</v>
      </c>
      <c r="CE721" s="2">
        <v>0</v>
      </c>
      <c r="CF721" s="2">
        <v>0</v>
      </c>
      <c r="CG721" s="2">
        <v>0</v>
      </c>
      <c r="CH721" s="2">
        <v>0</v>
      </c>
      <c r="CI721" s="2">
        <v>0</v>
      </c>
      <c r="CJ721" s="2">
        <v>0</v>
      </c>
      <c r="CK721" s="2">
        <v>4</v>
      </c>
      <c r="CL721" s="2">
        <v>0</v>
      </c>
    </row>
    <row r="722" spans="1:90" x14ac:dyDescent="0.25">
      <c r="A722" t="s">
        <v>115</v>
      </c>
      <c r="B722">
        <v>10401</v>
      </c>
      <c r="C722" t="s">
        <v>171</v>
      </c>
      <c r="D722">
        <v>1</v>
      </c>
      <c r="E722">
        <v>8</v>
      </c>
      <c r="F722">
        <v>44945</v>
      </c>
      <c r="G722">
        <v>35044945</v>
      </c>
      <c r="H722" t="s">
        <v>11275</v>
      </c>
      <c r="I722">
        <v>239</v>
      </c>
      <c r="J722" t="s">
        <v>171</v>
      </c>
      <c r="K722" t="s">
        <v>11276</v>
      </c>
      <c r="L722">
        <v>1</v>
      </c>
      <c r="M722" t="s">
        <v>171</v>
      </c>
      <c r="N722">
        <v>7717390</v>
      </c>
      <c r="O722" t="s">
        <v>102</v>
      </c>
      <c r="P722" t="s">
        <v>11277</v>
      </c>
      <c r="Q722">
        <v>10</v>
      </c>
      <c r="R722">
        <v>11</v>
      </c>
      <c r="S722">
        <v>44421272</v>
      </c>
      <c r="T722">
        <v>46054544</v>
      </c>
      <c r="U722" t="s">
        <v>11278</v>
      </c>
      <c r="V722">
        <v>1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69</v>
      </c>
      <c r="AE722" s="2">
        <v>71</v>
      </c>
      <c r="AF722" s="2">
        <v>68</v>
      </c>
      <c r="AG722" s="2">
        <v>99</v>
      </c>
      <c r="AH722" s="2">
        <v>104</v>
      </c>
      <c r="AI722" s="2">
        <v>107</v>
      </c>
      <c r="AJ722" s="2">
        <v>100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134</v>
      </c>
      <c r="BD722" s="2">
        <v>0</v>
      </c>
      <c r="BE722" s="2">
        <v>0</v>
      </c>
      <c r="BF722" s="2">
        <v>0</v>
      </c>
      <c r="BG722" s="2">
        <v>0</v>
      </c>
      <c r="BH722" s="2">
        <v>0</v>
      </c>
      <c r="BI722" s="2">
        <v>0</v>
      </c>
      <c r="BJ722" s="2">
        <v>0</v>
      </c>
      <c r="BK722" s="2">
        <v>0</v>
      </c>
      <c r="BL722" s="2">
        <v>2</v>
      </c>
      <c r="BM722" s="2">
        <v>3</v>
      </c>
      <c r="BN722" s="2">
        <v>3</v>
      </c>
      <c r="BO722" s="2">
        <v>6</v>
      </c>
      <c r="BP722" s="2">
        <v>4</v>
      </c>
      <c r="BQ722" s="2">
        <v>5</v>
      </c>
      <c r="BR722" s="2">
        <v>3</v>
      </c>
      <c r="BS722" s="2">
        <v>0</v>
      </c>
      <c r="BT722" s="2">
        <v>0</v>
      </c>
      <c r="BU722" s="2">
        <v>0</v>
      </c>
      <c r="BV722" s="2">
        <v>0</v>
      </c>
      <c r="BW722" s="2">
        <v>0</v>
      </c>
      <c r="BX722" s="2">
        <v>0</v>
      </c>
      <c r="BY722" s="2">
        <v>0</v>
      </c>
      <c r="BZ722" s="2">
        <v>0</v>
      </c>
      <c r="CA722" s="2">
        <v>0</v>
      </c>
      <c r="CB722" s="2">
        <v>0</v>
      </c>
      <c r="CC722" s="2">
        <v>0</v>
      </c>
      <c r="CD722" s="2">
        <v>0</v>
      </c>
      <c r="CE722" s="2">
        <v>0</v>
      </c>
      <c r="CF722" s="2">
        <v>0</v>
      </c>
      <c r="CG722" s="2">
        <v>0</v>
      </c>
      <c r="CH722" s="2">
        <v>0</v>
      </c>
      <c r="CI722" s="2">
        <v>0</v>
      </c>
      <c r="CJ722" s="2">
        <v>0</v>
      </c>
      <c r="CK722" s="2">
        <v>11</v>
      </c>
      <c r="CL722" s="2">
        <v>0</v>
      </c>
    </row>
    <row r="723" spans="1:90" x14ac:dyDescent="0.25">
      <c r="A723" t="s">
        <v>115</v>
      </c>
      <c r="B723">
        <v>10401</v>
      </c>
      <c r="C723" t="s">
        <v>171</v>
      </c>
      <c r="D723">
        <v>1</v>
      </c>
      <c r="E723">
        <v>8</v>
      </c>
      <c r="F723">
        <v>913443</v>
      </c>
      <c r="G723">
        <v>35913443</v>
      </c>
      <c r="H723" t="s">
        <v>12893</v>
      </c>
      <c r="I723">
        <v>311</v>
      </c>
      <c r="J723" t="s">
        <v>858</v>
      </c>
      <c r="K723" t="s">
        <v>2128</v>
      </c>
      <c r="L723">
        <v>1</v>
      </c>
      <c r="M723" t="s">
        <v>858</v>
      </c>
      <c r="N723">
        <v>7934140</v>
      </c>
      <c r="O723" t="s">
        <v>92</v>
      </c>
      <c r="P723" t="s">
        <v>6151</v>
      </c>
      <c r="Q723">
        <v>664</v>
      </c>
      <c r="R723">
        <v>11</v>
      </c>
      <c r="S723">
        <v>44880542</v>
      </c>
      <c r="T723">
        <v>44886066</v>
      </c>
      <c r="U723" t="s">
        <v>12894</v>
      </c>
      <c r="V723">
        <v>1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197</v>
      </c>
      <c r="AE723" s="2">
        <v>169</v>
      </c>
      <c r="AF723" s="2">
        <v>166</v>
      </c>
      <c r="AG723" s="2">
        <v>118</v>
      </c>
      <c r="AH723" s="2">
        <v>195</v>
      </c>
      <c r="AI723" s="2">
        <v>150</v>
      </c>
      <c r="AJ723" s="2">
        <v>142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203</v>
      </c>
      <c r="BD723" s="2">
        <v>0</v>
      </c>
      <c r="BE723" s="2">
        <v>0</v>
      </c>
      <c r="BF723" s="2">
        <v>0</v>
      </c>
      <c r="BG723" s="2">
        <v>0</v>
      </c>
      <c r="BH723" s="2">
        <v>0</v>
      </c>
      <c r="BI723" s="2">
        <v>0</v>
      </c>
      <c r="BJ723" s="2">
        <v>0</v>
      </c>
      <c r="BK723" s="2">
        <v>0</v>
      </c>
      <c r="BL723" s="2">
        <v>7</v>
      </c>
      <c r="BM723" s="2">
        <v>8</v>
      </c>
      <c r="BN723" s="2">
        <v>5</v>
      </c>
      <c r="BO723" s="2">
        <v>5</v>
      </c>
      <c r="BP723" s="2">
        <v>10</v>
      </c>
      <c r="BQ723" s="2">
        <v>5</v>
      </c>
      <c r="BR723" s="2">
        <v>5</v>
      </c>
      <c r="BS723" s="2">
        <v>0</v>
      </c>
      <c r="BT723" s="2">
        <v>0</v>
      </c>
      <c r="BU723" s="2">
        <v>0</v>
      </c>
      <c r="BV723" s="2">
        <v>0</v>
      </c>
      <c r="BW723" s="2">
        <v>0</v>
      </c>
      <c r="BX723" s="2">
        <v>0</v>
      </c>
      <c r="BY723" s="2">
        <v>0</v>
      </c>
      <c r="BZ723" s="2">
        <v>0</v>
      </c>
      <c r="CA723" s="2">
        <v>0</v>
      </c>
      <c r="CB723" s="2">
        <v>0</v>
      </c>
      <c r="CC723" s="2">
        <v>0</v>
      </c>
      <c r="CD723" s="2">
        <v>0</v>
      </c>
      <c r="CE723" s="2">
        <v>0</v>
      </c>
      <c r="CF723" s="2">
        <v>0</v>
      </c>
      <c r="CG723" s="2">
        <v>0</v>
      </c>
      <c r="CH723" s="2">
        <v>0</v>
      </c>
      <c r="CI723" s="2">
        <v>0</v>
      </c>
      <c r="CJ723" s="2">
        <v>0</v>
      </c>
      <c r="CK723" s="2">
        <v>12</v>
      </c>
      <c r="CL723" s="2">
        <v>0</v>
      </c>
    </row>
    <row r="724" spans="1:90" x14ac:dyDescent="0.25">
      <c r="A724" t="s">
        <v>115</v>
      </c>
      <c r="B724">
        <v>10401</v>
      </c>
      <c r="C724" t="s">
        <v>171</v>
      </c>
      <c r="D724">
        <v>1</v>
      </c>
      <c r="E724">
        <v>8</v>
      </c>
      <c r="F724">
        <v>50436</v>
      </c>
      <c r="G724">
        <v>35050436</v>
      </c>
      <c r="H724" t="s">
        <v>10643</v>
      </c>
      <c r="I724">
        <v>312</v>
      </c>
      <c r="J724" t="s">
        <v>172</v>
      </c>
      <c r="K724" t="s">
        <v>10644</v>
      </c>
      <c r="L724">
        <v>1</v>
      </c>
      <c r="M724" t="s">
        <v>172</v>
      </c>
      <c r="N724">
        <v>7864180</v>
      </c>
      <c r="O724" t="s">
        <v>92</v>
      </c>
      <c r="P724" t="s">
        <v>10645</v>
      </c>
      <c r="Q724" t="s">
        <v>127</v>
      </c>
      <c r="R724">
        <v>11</v>
      </c>
      <c r="S724">
        <v>44436787</v>
      </c>
      <c r="T724">
        <v>44441363</v>
      </c>
      <c r="U724" t="s">
        <v>10646</v>
      </c>
      <c r="V724">
        <v>1</v>
      </c>
      <c r="W724" s="2">
        <v>0</v>
      </c>
      <c r="X724" s="2">
        <v>0</v>
      </c>
      <c r="Y724" s="2">
        <v>84</v>
      </c>
      <c r="Z724" s="2">
        <v>66</v>
      </c>
      <c r="AA724" s="2">
        <v>61</v>
      </c>
      <c r="AB724" s="2">
        <v>62</v>
      </c>
      <c r="AC724" s="2">
        <v>61</v>
      </c>
      <c r="AD724" s="2">
        <v>92</v>
      </c>
      <c r="AE724" s="2">
        <v>67</v>
      </c>
      <c r="AF724" s="2">
        <v>73</v>
      </c>
      <c r="AG724" s="2">
        <v>65</v>
      </c>
      <c r="AH724" s="2">
        <v>79</v>
      </c>
      <c r="AI724" s="2">
        <v>75</v>
      </c>
      <c r="AJ724" s="2">
        <v>74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4</v>
      </c>
      <c r="BH724" s="2">
        <v>2</v>
      </c>
      <c r="BI724" s="2">
        <v>3</v>
      </c>
      <c r="BJ724" s="2">
        <v>3</v>
      </c>
      <c r="BK724" s="2">
        <v>2</v>
      </c>
      <c r="BL724" s="2">
        <v>4</v>
      </c>
      <c r="BM724" s="2">
        <v>3</v>
      </c>
      <c r="BN724" s="2">
        <v>2</v>
      </c>
      <c r="BO724" s="2">
        <v>2</v>
      </c>
      <c r="BP724" s="2">
        <v>3</v>
      </c>
      <c r="BQ724" s="2">
        <v>4</v>
      </c>
      <c r="BR724" s="2">
        <v>3</v>
      </c>
      <c r="BS724" s="2">
        <v>0</v>
      </c>
      <c r="BT724" s="2">
        <v>0</v>
      </c>
      <c r="BU724" s="2">
        <v>0</v>
      </c>
      <c r="BV724" s="2">
        <v>0</v>
      </c>
      <c r="BW724" s="2">
        <v>0</v>
      </c>
      <c r="BX724" s="2">
        <v>0</v>
      </c>
      <c r="BY724" s="2">
        <v>0</v>
      </c>
      <c r="BZ724" s="2">
        <v>0</v>
      </c>
      <c r="CA724" s="2">
        <v>0</v>
      </c>
      <c r="CB724" s="2">
        <v>0</v>
      </c>
      <c r="CC724" s="2">
        <v>0</v>
      </c>
      <c r="CD724" s="2">
        <v>0</v>
      </c>
      <c r="CE724" s="2">
        <v>0</v>
      </c>
      <c r="CF724" s="2">
        <v>0</v>
      </c>
      <c r="CG724" s="2">
        <v>0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</row>
    <row r="725" spans="1:90" x14ac:dyDescent="0.25">
      <c r="A725" t="s">
        <v>115</v>
      </c>
      <c r="B725">
        <v>10401</v>
      </c>
      <c r="C725" t="s">
        <v>171</v>
      </c>
      <c r="D725">
        <v>1</v>
      </c>
      <c r="E725">
        <v>8</v>
      </c>
      <c r="F725">
        <v>902378</v>
      </c>
      <c r="G725">
        <v>35902378</v>
      </c>
      <c r="H725" t="s">
        <v>7687</v>
      </c>
      <c r="I725">
        <v>433</v>
      </c>
      <c r="J725" t="s">
        <v>799</v>
      </c>
      <c r="K725" t="s">
        <v>7688</v>
      </c>
      <c r="L725">
        <v>1</v>
      </c>
      <c r="M725" t="s">
        <v>799</v>
      </c>
      <c r="N725">
        <v>7600000</v>
      </c>
      <c r="P725" t="s">
        <v>7689</v>
      </c>
      <c r="Q725">
        <v>200</v>
      </c>
      <c r="R725">
        <v>11</v>
      </c>
      <c r="S725">
        <v>44191727</v>
      </c>
      <c r="T725">
        <v>46043776</v>
      </c>
      <c r="U725" t="s">
        <v>7690</v>
      </c>
      <c r="V725">
        <v>1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82</v>
      </c>
      <c r="AE725" s="2">
        <v>106</v>
      </c>
      <c r="AF725" s="2">
        <v>116</v>
      </c>
      <c r="AG725" s="2">
        <v>81</v>
      </c>
      <c r="AH725" s="2">
        <v>109</v>
      </c>
      <c r="AI725" s="2">
        <v>131</v>
      </c>
      <c r="AJ725" s="2">
        <v>164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174</v>
      </c>
      <c r="BD725" s="2">
        <v>0</v>
      </c>
      <c r="BE725" s="2">
        <v>0</v>
      </c>
      <c r="BF725" s="2">
        <v>0</v>
      </c>
      <c r="BG725" s="2">
        <v>0</v>
      </c>
      <c r="BH725" s="2">
        <v>0</v>
      </c>
      <c r="BI725" s="2">
        <v>0</v>
      </c>
      <c r="BJ725" s="2">
        <v>0</v>
      </c>
      <c r="BK725" s="2">
        <v>0</v>
      </c>
      <c r="BL725" s="2">
        <v>4</v>
      </c>
      <c r="BM725" s="2">
        <v>4</v>
      </c>
      <c r="BN725" s="2">
        <v>4</v>
      </c>
      <c r="BO725" s="2">
        <v>4</v>
      </c>
      <c r="BP725" s="2">
        <v>6</v>
      </c>
      <c r="BQ725" s="2">
        <v>6</v>
      </c>
      <c r="BR725" s="2">
        <v>6</v>
      </c>
      <c r="BS725" s="2">
        <v>0</v>
      </c>
      <c r="BT725" s="2">
        <v>0</v>
      </c>
      <c r="BU725" s="2">
        <v>0</v>
      </c>
      <c r="BV725" s="2">
        <v>0</v>
      </c>
      <c r="BW725" s="2">
        <v>0</v>
      </c>
      <c r="BX725" s="2">
        <v>0</v>
      </c>
      <c r="BY725" s="2">
        <v>0</v>
      </c>
      <c r="BZ725" s="2">
        <v>0</v>
      </c>
      <c r="CA725" s="2">
        <v>0</v>
      </c>
      <c r="CB725" s="2">
        <v>0</v>
      </c>
      <c r="CC725" s="2">
        <v>0</v>
      </c>
      <c r="CD725" s="2">
        <v>0</v>
      </c>
      <c r="CE725" s="2">
        <v>0</v>
      </c>
      <c r="CF725" s="2">
        <v>0</v>
      </c>
      <c r="CG725" s="2">
        <v>0</v>
      </c>
      <c r="CH725" s="2">
        <v>0</v>
      </c>
      <c r="CI725" s="2">
        <v>0</v>
      </c>
      <c r="CJ725" s="2">
        <v>0</v>
      </c>
      <c r="CK725" s="2">
        <v>9</v>
      </c>
      <c r="CL725" s="2">
        <v>0</v>
      </c>
    </row>
    <row r="726" spans="1:90" x14ac:dyDescent="0.25">
      <c r="A726" t="s">
        <v>115</v>
      </c>
      <c r="B726">
        <v>10401</v>
      </c>
      <c r="C726" t="s">
        <v>171</v>
      </c>
      <c r="D726">
        <v>1</v>
      </c>
      <c r="E726">
        <v>8</v>
      </c>
      <c r="F726">
        <v>50428</v>
      </c>
      <c r="G726">
        <v>35050428</v>
      </c>
      <c r="H726" t="s">
        <v>12727</v>
      </c>
      <c r="I726">
        <v>312</v>
      </c>
      <c r="J726" t="s">
        <v>172</v>
      </c>
      <c r="K726" t="s">
        <v>12728</v>
      </c>
      <c r="L726">
        <v>1</v>
      </c>
      <c r="M726" t="s">
        <v>172</v>
      </c>
      <c r="N726">
        <v>7860220</v>
      </c>
      <c r="O726" t="s">
        <v>92</v>
      </c>
      <c r="P726" t="s">
        <v>12729</v>
      </c>
      <c r="Q726" t="s">
        <v>127</v>
      </c>
      <c r="R726">
        <v>11</v>
      </c>
      <c r="S726">
        <v>44436007</v>
      </c>
      <c r="T726">
        <v>48199701</v>
      </c>
      <c r="U726" t="s">
        <v>12730</v>
      </c>
      <c r="V726">
        <v>1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208</v>
      </c>
      <c r="AE726" s="2">
        <v>201</v>
      </c>
      <c r="AF726" s="2">
        <v>181</v>
      </c>
      <c r="AG726" s="2">
        <v>94</v>
      </c>
      <c r="AH726" s="2">
        <v>172</v>
      </c>
      <c r="AI726" s="2">
        <v>157</v>
      </c>
      <c r="AJ726" s="2">
        <v>145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106</v>
      </c>
      <c r="BD726" s="2">
        <v>0</v>
      </c>
      <c r="BE726" s="2">
        <v>0</v>
      </c>
      <c r="BF726" s="2">
        <v>0</v>
      </c>
      <c r="BG726" s="2">
        <v>0</v>
      </c>
      <c r="BH726" s="2">
        <v>0</v>
      </c>
      <c r="BI726" s="2">
        <v>0</v>
      </c>
      <c r="BJ726" s="2">
        <v>0</v>
      </c>
      <c r="BK726" s="2">
        <v>0</v>
      </c>
      <c r="BL726" s="2">
        <v>14</v>
      </c>
      <c r="BM726" s="2">
        <v>7</v>
      </c>
      <c r="BN726" s="2">
        <v>7</v>
      </c>
      <c r="BO726" s="2">
        <v>4</v>
      </c>
      <c r="BP726" s="2">
        <v>7</v>
      </c>
      <c r="BQ726" s="2">
        <v>6</v>
      </c>
      <c r="BR726" s="2">
        <v>4</v>
      </c>
      <c r="BS726" s="2">
        <v>0</v>
      </c>
      <c r="BT726" s="2">
        <v>0</v>
      </c>
      <c r="BU726" s="2">
        <v>0</v>
      </c>
      <c r="BV726" s="2">
        <v>0</v>
      </c>
      <c r="BW726" s="2">
        <v>0</v>
      </c>
      <c r="BX726" s="2">
        <v>0</v>
      </c>
      <c r="BY726" s="2">
        <v>0</v>
      </c>
      <c r="BZ726" s="2">
        <v>0</v>
      </c>
      <c r="CA726" s="2">
        <v>0</v>
      </c>
      <c r="CB726" s="2">
        <v>0</v>
      </c>
      <c r="CC726" s="2">
        <v>0</v>
      </c>
      <c r="CD726" s="2">
        <v>0</v>
      </c>
      <c r="CE726" s="2">
        <v>0</v>
      </c>
      <c r="CF726" s="2">
        <v>0</v>
      </c>
      <c r="CG726" s="2">
        <v>0</v>
      </c>
      <c r="CH726" s="2">
        <v>0</v>
      </c>
      <c r="CI726" s="2">
        <v>0</v>
      </c>
      <c r="CJ726" s="2">
        <v>0</v>
      </c>
      <c r="CK726" s="2">
        <v>8</v>
      </c>
      <c r="CL726" s="2">
        <v>0</v>
      </c>
    </row>
    <row r="727" spans="1:90" x14ac:dyDescent="0.25">
      <c r="A727" t="s">
        <v>115</v>
      </c>
      <c r="B727">
        <v>10401</v>
      </c>
      <c r="C727" t="s">
        <v>171</v>
      </c>
      <c r="D727">
        <v>1</v>
      </c>
      <c r="E727">
        <v>8</v>
      </c>
      <c r="F727">
        <v>916869</v>
      </c>
      <c r="G727">
        <v>35916869</v>
      </c>
      <c r="H727" t="s">
        <v>9854</v>
      </c>
      <c r="I727">
        <v>311</v>
      </c>
      <c r="J727" t="s">
        <v>858</v>
      </c>
      <c r="K727" t="s">
        <v>9855</v>
      </c>
      <c r="L727">
        <v>1</v>
      </c>
      <c r="M727" t="s">
        <v>858</v>
      </c>
      <c r="N727">
        <v>7990100</v>
      </c>
      <c r="O727" t="s">
        <v>92</v>
      </c>
      <c r="P727" t="s">
        <v>9856</v>
      </c>
      <c r="Q727">
        <v>39</v>
      </c>
      <c r="R727">
        <v>11</v>
      </c>
      <c r="S727">
        <v>44880604</v>
      </c>
      <c r="T727">
        <v>44883096</v>
      </c>
      <c r="U727" t="s">
        <v>9857</v>
      </c>
      <c r="V727">
        <v>1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90</v>
      </c>
      <c r="AE727" s="2">
        <v>84</v>
      </c>
      <c r="AF727" s="2">
        <v>96</v>
      </c>
      <c r="AG727" s="2">
        <v>67</v>
      </c>
      <c r="AH727" s="2">
        <v>147</v>
      </c>
      <c r="AI727" s="2">
        <v>193</v>
      </c>
      <c r="AJ727" s="2">
        <v>189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348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211</v>
      </c>
      <c r="BD727" s="2">
        <v>0</v>
      </c>
      <c r="BE727" s="2">
        <v>0</v>
      </c>
      <c r="BF727" s="2">
        <v>0</v>
      </c>
      <c r="BG727" s="2">
        <v>0</v>
      </c>
      <c r="BH727" s="2">
        <v>0</v>
      </c>
      <c r="BI727" s="2">
        <v>0</v>
      </c>
      <c r="BJ727" s="2">
        <v>0</v>
      </c>
      <c r="BK727" s="2">
        <v>0</v>
      </c>
      <c r="BL727" s="2">
        <v>4</v>
      </c>
      <c r="BM727" s="2">
        <v>5</v>
      </c>
      <c r="BN727" s="2">
        <v>5</v>
      </c>
      <c r="BO727" s="2">
        <v>4</v>
      </c>
      <c r="BP727" s="2">
        <v>6</v>
      </c>
      <c r="BQ727" s="2">
        <v>7</v>
      </c>
      <c r="BR727" s="2">
        <v>9</v>
      </c>
      <c r="BS727" s="2">
        <v>0</v>
      </c>
      <c r="BT727" s="2">
        <v>0</v>
      </c>
      <c r="BU727" s="2">
        <v>0</v>
      </c>
      <c r="BV727" s="2">
        <v>0</v>
      </c>
      <c r="BW727" s="2">
        <v>0</v>
      </c>
      <c r="BX727" s="2">
        <v>0</v>
      </c>
      <c r="BY727" s="2">
        <v>0</v>
      </c>
      <c r="BZ727" s="2">
        <v>0</v>
      </c>
      <c r="CA727" s="2">
        <v>0</v>
      </c>
      <c r="CB727" s="2">
        <v>0</v>
      </c>
      <c r="CC727" s="2">
        <v>14</v>
      </c>
      <c r="CD727" s="2">
        <v>0</v>
      </c>
      <c r="CE727" s="2">
        <v>0</v>
      </c>
      <c r="CF727" s="2">
        <v>0</v>
      </c>
      <c r="CG727" s="2">
        <v>0</v>
      </c>
      <c r="CH727" s="2">
        <v>0</v>
      </c>
      <c r="CI727" s="2">
        <v>0</v>
      </c>
      <c r="CJ727" s="2">
        <v>0</v>
      </c>
      <c r="CK727" s="2">
        <v>14</v>
      </c>
      <c r="CL727" s="2">
        <v>0</v>
      </c>
    </row>
    <row r="728" spans="1:90" x14ac:dyDescent="0.25">
      <c r="A728" t="s">
        <v>115</v>
      </c>
      <c r="B728">
        <v>10401</v>
      </c>
      <c r="C728" t="s">
        <v>171</v>
      </c>
      <c r="D728">
        <v>1</v>
      </c>
      <c r="E728">
        <v>8</v>
      </c>
      <c r="F728">
        <v>921038</v>
      </c>
      <c r="G728">
        <v>35921038</v>
      </c>
      <c r="H728" t="s">
        <v>8058</v>
      </c>
      <c r="I728">
        <v>312</v>
      </c>
      <c r="J728" t="s">
        <v>172</v>
      </c>
      <c r="K728" t="s">
        <v>8059</v>
      </c>
      <c r="L728">
        <v>1</v>
      </c>
      <c r="M728" t="s">
        <v>172</v>
      </c>
      <c r="N728">
        <v>7830180</v>
      </c>
      <c r="O728" t="s">
        <v>92</v>
      </c>
      <c r="P728" t="s">
        <v>8060</v>
      </c>
      <c r="Q728">
        <v>6</v>
      </c>
      <c r="R728">
        <v>11</v>
      </c>
      <c r="S728">
        <v>44436092</v>
      </c>
      <c r="T728">
        <v>44494399</v>
      </c>
      <c r="U728" t="s">
        <v>8061</v>
      </c>
      <c r="V728">
        <v>1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125</v>
      </c>
      <c r="AE728" s="2">
        <v>114</v>
      </c>
      <c r="AF728" s="2">
        <v>109</v>
      </c>
      <c r="AG728" s="2">
        <v>89</v>
      </c>
      <c r="AH728" s="2">
        <v>108</v>
      </c>
      <c r="AI728" s="2">
        <v>87</v>
      </c>
      <c r="AJ728" s="2">
        <v>84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68</v>
      </c>
      <c r="BD728" s="2">
        <v>4</v>
      </c>
      <c r="BE728" s="2">
        <v>0</v>
      </c>
      <c r="BF728" s="2">
        <v>0</v>
      </c>
      <c r="BG728" s="2">
        <v>0</v>
      </c>
      <c r="BH728" s="2">
        <v>0</v>
      </c>
      <c r="BI728" s="2">
        <v>0</v>
      </c>
      <c r="BJ728" s="2">
        <v>0</v>
      </c>
      <c r="BK728" s="2">
        <v>0</v>
      </c>
      <c r="BL728" s="2">
        <v>7</v>
      </c>
      <c r="BM728" s="2">
        <v>6</v>
      </c>
      <c r="BN728" s="2">
        <v>4</v>
      </c>
      <c r="BO728" s="2">
        <v>5</v>
      </c>
      <c r="BP728" s="2">
        <v>4</v>
      </c>
      <c r="BQ728" s="2">
        <v>5</v>
      </c>
      <c r="BR728" s="2">
        <v>3</v>
      </c>
      <c r="BS728" s="2">
        <v>0</v>
      </c>
      <c r="BT728" s="2">
        <v>0</v>
      </c>
      <c r="BU728" s="2">
        <v>0</v>
      </c>
      <c r="BV728" s="2">
        <v>0</v>
      </c>
      <c r="BW728" s="2">
        <v>0</v>
      </c>
      <c r="BX728" s="2">
        <v>0</v>
      </c>
      <c r="BY728" s="2">
        <v>0</v>
      </c>
      <c r="BZ728" s="2">
        <v>0</v>
      </c>
      <c r="CA728" s="2">
        <v>0</v>
      </c>
      <c r="CB728" s="2">
        <v>0</v>
      </c>
      <c r="CC728" s="2">
        <v>0</v>
      </c>
      <c r="CD728" s="2">
        <v>0</v>
      </c>
      <c r="CE728" s="2">
        <v>0</v>
      </c>
      <c r="CF728" s="2">
        <v>0</v>
      </c>
      <c r="CG728" s="2">
        <v>0</v>
      </c>
      <c r="CH728" s="2">
        <v>0</v>
      </c>
      <c r="CI728" s="2">
        <v>0</v>
      </c>
      <c r="CJ728" s="2">
        <v>0</v>
      </c>
      <c r="CK728" s="2">
        <v>6</v>
      </c>
      <c r="CL728" s="2">
        <v>1</v>
      </c>
    </row>
    <row r="729" spans="1:90" x14ac:dyDescent="0.25">
      <c r="A729" t="s">
        <v>115</v>
      </c>
      <c r="B729">
        <v>10401</v>
      </c>
      <c r="C729" t="s">
        <v>171</v>
      </c>
      <c r="D729">
        <v>1</v>
      </c>
      <c r="E729">
        <v>8</v>
      </c>
      <c r="F729">
        <v>906232</v>
      </c>
      <c r="G729">
        <v>35906232</v>
      </c>
      <c r="H729" t="s">
        <v>11895</v>
      </c>
      <c r="I729">
        <v>311</v>
      </c>
      <c r="J729" t="s">
        <v>858</v>
      </c>
      <c r="K729" t="s">
        <v>11896</v>
      </c>
      <c r="L729">
        <v>1</v>
      </c>
      <c r="M729" t="s">
        <v>858</v>
      </c>
      <c r="N729">
        <v>7920050</v>
      </c>
      <c r="O729" t="s">
        <v>92</v>
      </c>
      <c r="P729" t="s">
        <v>11897</v>
      </c>
      <c r="Q729">
        <v>80</v>
      </c>
      <c r="R729">
        <v>11</v>
      </c>
      <c r="S729">
        <v>44880584</v>
      </c>
      <c r="T729">
        <v>44883006</v>
      </c>
      <c r="U729" t="s">
        <v>11898</v>
      </c>
      <c r="V729">
        <v>1</v>
      </c>
      <c r="W729" s="2">
        <v>0</v>
      </c>
      <c r="X729" s="2">
        <v>0</v>
      </c>
      <c r="Y729" s="2">
        <v>49</v>
      </c>
      <c r="Z729" s="2">
        <v>31</v>
      </c>
      <c r="AA729" s="2">
        <v>46</v>
      </c>
      <c r="AB729" s="2">
        <v>51</v>
      </c>
      <c r="AC729" s="2">
        <v>38</v>
      </c>
      <c r="AD729" s="2">
        <v>37</v>
      </c>
      <c r="AE729" s="2">
        <v>47</v>
      </c>
      <c r="AF729" s="2">
        <v>44</v>
      </c>
      <c r="AG729" s="2">
        <v>22</v>
      </c>
      <c r="AH729" s="2">
        <v>44</v>
      </c>
      <c r="AI729" s="2">
        <v>46</v>
      </c>
      <c r="AJ729" s="2">
        <v>52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120</v>
      </c>
      <c r="BD729" s="2">
        <v>0</v>
      </c>
      <c r="BE729" s="2">
        <v>0</v>
      </c>
      <c r="BF729" s="2">
        <v>0</v>
      </c>
      <c r="BG729" s="2">
        <v>3</v>
      </c>
      <c r="BH729" s="2">
        <v>2</v>
      </c>
      <c r="BI729" s="2">
        <v>2</v>
      </c>
      <c r="BJ729" s="2">
        <v>2</v>
      </c>
      <c r="BK729" s="2">
        <v>2</v>
      </c>
      <c r="BL729" s="2">
        <v>1</v>
      </c>
      <c r="BM729" s="2">
        <v>2</v>
      </c>
      <c r="BN729" s="2">
        <v>3</v>
      </c>
      <c r="BO729" s="2">
        <v>1</v>
      </c>
      <c r="BP729" s="2">
        <v>2</v>
      </c>
      <c r="BQ729" s="2">
        <v>3</v>
      </c>
      <c r="BR729" s="2">
        <v>3</v>
      </c>
      <c r="BS729" s="2">
        <v>0</v>
      </c>
      <c r="BT729" s="2">
        <v>0</v>
      </c>
      <c r="BU729" s="2">
        <v>0</v>
      </c>
      <c r="BV729" s="2">
        <v>0</v>
      </c>
      <c r="BW729" s="2">
        <v>0</v>
      </c>
      <c r="BX729" s="2">
        <v>0</v>
      </c>
      <c r="BY729" s="2">
        <v>0</v>
      </c>
      <c r="BZ729" s="2">
        <v>0</v>
      </c>
      <c r="CA729" s="2">
        <v>0</v>
      </c>
      <c r="CB729" s="2">
        <v>0</v>
      </c>
      <c r="CC729" s="2">
        <v>0</v>
      </c>
      <c r="CD729" s="2">
        <v>0</v>
      </c>
      <c r="CE729" s="2">
        <v>0</v>
      </c>
      <c r="CF729" s="2">
        <v>0</v>
      </c>
      <c r="CG729" s="2">
        <v>0</v>
      </c>
      <c r="CH729" s="2">
        <v>0</v>
      </c>
      <c r="CI729" s="2">
        <v>0</v>
      </c>
      <c r="CJ729" s="2">
        <v>0</v>
      </c>
      <c r="CK729" s="2">
        <v>5</v>
      </c>
      <c r="CL729" s="2">
        <v>0</v>
      </c>
    </row>
    <row r="730" spans="1:90" x14ac:dyDescent="0.25">
      <c r="A730" t="s">
        <v>115</v>
      </c>
      <c r="B730">
        <v>10401</v>
      </c>
      <c r="C730" t="s">
        <v>171</v>
      </c>
      <c r="D730">
        <v>1</v>
      </c>
      <c r="E730">
        <v>8</v>
      </c>
      <c r="F730">
        <v>902385</v>
      </c>
      <c r="G730">
        <v>35902385</v>
      </c>
      <c r="H730" t="s">
        <v>17486</v>
      </c>
      <c r="I730">
        <v>433</v>
      </c>
      <c r="J730" t="s">
        <v>799</v>
      </c>
      <c r="K730" t="s">
        <v>16922</v>
      </c>
      <c r="L730">
        <v>1</v>
      </c>
      <c r="M730" t="s">
        <v>799</v>
      </c>
      <c r="N730">
        <v>7600000</v>
      </c>
      <c r="O730" t="s">
        <v>92</v>
      </c>
      <c r="P730" t="s">
        <v>19602</v>
      </c>
      <c r="Q730">
        <v>225</v>
      </c>
      <c r="R730">
        <v>11</v>
      </c>
      <c r="S730">
        <v>44821146</v>
      </c>
      <c r="T730">
        <v>44821475</v>
      </c>
      <c r="U730" t="s">
        <v>17487</v>
      </c>
      <c r="V730">
        <v>1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48</v>
      </c>
      <c r="AE730" s="2">
        <v>72</v>
      </c>
      <c r="AF730" s="2">
        <v>65</v>
      </c>
      <c r="AG730" s="2">
        <v>38</v>
      </c>
      <c r="AH730" s="2">
        <v>56</v>
      </c>
      <c r="AI730" s="2">
        <v>70</v>
      </c>
      <c r="AJ730" s="2">
        <v>45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19</v>
      </c>
      <c r="BD730" s="2">
        <v>0</v>
      </c>
      <c r="BE730" s="2">
        <v>0</v>
      </c>
      <c r="BF730" s="2">
        <v>0</v>
      </c>
      <c r="BG730" s="2">
        <v>0</v>
      </c>
      <c r="BH730" s="2">
        <v>0</v>
      </c>
      <c r="BI730" s="2">
        <v>0</v>
      </c>
      <c r="BJ730" s="2">
        <v>0</v>
      </c>
      <c r="BK730" s="2">
        <v>0</v>
      </c>
      <c r="BL730" s="2">
        <v>3</v>
      </c>
      <c r="BM730" s="2">
        <v>3</v>
      </c>
      <c r="BN730" s="2">
        <v>3</v>
      </c>
      <c r="BO730" s="2">
        <v>2</v>
      </c>
      <c r="BP730" s="2">
        <v>3</v>
      </c>
      <c r="BQ730" s="2">
        <v>2</v>
      </c>
      <c r="BR730" s="2">
        <v>2</v>
      </c>
      <c r="BS730" s="2">
        <v>0</v>
      </c>
      <c r="BT730" s="2">
        <v>0</v>
      </c>
      <c r="BU730" s="2">
        <v>0</v>
      </c>
      <c r="BV730" s="2">
        <v>0</v>
      </c>
      <c r="BW730" s="2">
        <v>0</v>
      </c>
      <c r="BX730" s="2">
        <v>0</v>
      </c>
      <c r="BY730" s="2">
        <v>0</v>
      </c>
      <c r="BZ730" s="2">
        <v>0</v>
      </c>
      <c r="CA730" s="2">
        <v>0</v>
      </c>
      <c r="CB730" s="2">
        <v>0</v>
      </c>
      <c r="CC730" s="2">
        <v>0</v>
      </c>
      <c r="CD730" s="2">
        <v>0</v>
      </c>
      <c r="CE730" s="2">
        <v>0</v>
      </c>
      <c r="CF730" s="2">
        <v>0</v>
      </c>
      <c r="CG730" s="2">
        <v>0</v>
      </c>
      <c r="CH730" s="2">
        <v>0</v>
      </c>
      <c r="CI730" s="2">
        <v>0</v>
      </c>
      <c r="CJ730" s="2">
        <v>0</v>
      </c>
      <c r="CK730" s="2">
        <v>2</v>
      </c>
      <c r="CL730" s="2">
        <v>0</v>
      </c>
    </row>
    <row r="731" spans="1:90" x14ac:dyDescent="0.25">
      <c r="A731" t="s">
        <v>115</v>
      </c>
      <c r="B731">
        <v>10401</v>
      </c>
      <c r="C731" t="s">
        <v>171</v>
      </c>
      <c r="D731">
        <v>1</v>
      </c>
      <c r="E731">
        <v>8</v>
      </c>
      <c r="F731">
        <v>901805</v>
      </c>
      <c r="G731">
        <v>35901805</v>
      </c>
      <c r="H731" t="s">
        <v>19600</v>
      </c>
      <c r="I731">
        <v>239</v>
      </c>
      <c r="J731" t="s">
        <v>171</v>
      </c>
      <c r="K731" t="s">
        <v>2461</v>
      </c>
      <c r="L731">
        <v>1</v>
      </c>
      <c r="M731" t="s">
        <v>171</v>
      </c>
      <c r="N731">
        <v>7744420</v>
      </c>
      <c r="P731" t="s">
        <v>19601</v>
      </c>
      <c r="Q731">
        <v>1</v>
      </c>
      <c r="R731">
        <v>11</v>
      </c>
      <c r="S731">
        <v>44418140</v>
      </c>
      <c r="T731">
        <v>44418481</v>
      </c>
      <c r="U731" t="s">
        <v>16697</v>
      </c>
      <c r="V731">
        <v>1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220</v>
      </c>
      <c r="AE731" s="2">
        <v>197</v>
      </c>
      <c r="AF731" s="2">
        <v>171</v>
      </c>
      <c r="AG731" s="2">
        <v>131</v>
      </c>
      <c r="AH731" s="2">
        <v>170</v>
      </c>
      <c r="AI731" s="2">
        <v>168</v>
      </c>
      <c r="AJ731" s="2">
        <v>176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41</v>
      </c>
      <c r="AS731" s="2">
        <v>0</v>
      </c>
      <c r="AT731" s="2">
        <v>0</v>
      </c>
      <c r="AU731" s="2">
        <v>104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571</v>
      </c>
      <c r="BD731" s="2">
        <v>17</v>
      </c>
      <c r="BE731" s="2">
        <v>0</v>
      </c>
      <c r="BF731" s="2">
        <v>0</v>
      </c>
      <c r="BG731" s="2">
        <v>0</v>
      </c>
      <c r="BH731" s="2">
        <v>0</v>
      </c>
      <c r="BI731" s="2">
        <v>0</v>
      </c>
      <c r="BJ731" s="2">
        <v>0</v>
      </c>
      <c r="BK731" s="2">
        <v>0</v>
      </c>
      <c r="BL731" s="2">
        <v>10</v>
      </c>
      <c r="BM731" s="2">
        <v>9</v>
      </c>
      <c r="BN731" s="2">
        <v>7</v>
      </c>
      <c r="BO731" s="2">
        <v>5</v>
      </c>
      <c r="BP731" s="2">
        <v>6</v>
      </c>
      <c r="BQ731" s="2">
        <v>6</v>
      </c>
      <c r="BR731" s="2">
        <v>7</v>
      </c>
      <c r="BS731" s="2">
        <v>0</v>
      </c>
      <c r="BT731" s="2">
        <v>0</v>
      </c>
      <c r="BU731" s="2">
        <v>0</v>
      </c>
      <c r="BV731" s="2">
        <v>0</v>
      </c>
      <c r="BW731" s="2">
        <v>0</v>
      </c>
      <c r="BX731" s="2">
        <v>0</v>
      </c>
      <c r="BY731" s="2">
        <v>0</v>
      </c>
      <c r="BZ731" s="2">
        <v>1</v>
      </c>
      <c r="CA731" s="2">
        <v>0</v>
      </c>
      <c r="CB731" s="2">
        <v>0</v>
      </c>
      <c r="CC731" s="2">
        <v>5</v>
      </c>
      <c r="CD731" s="2">
        <v>0</v>
      </c>
      <c r="CE731" s="2">
        <v>0</v>
      </c>
      <c r="CF731" s="2">
        <v>0</v>
      </c>
      <c r="CG731" s="2">
        <v>0</v>
      </c>
      <c r="CH731" s="2">
        <v>0</v>
      </c>
      <c r="CI731" s="2">
        <v>0</v>
      </c>
      <c r="CJ731" s="2">
        <v>0</v>
      </c>
      <c r="CK731" s="2">
        <v>27</v>
      </c>
      <c r="CL731" s="2">
        <v>4</v>
      </c>
    </row>
    <row r="732" spans="1:90" x14ac:dyDescent="0.25">
      <c r="A732" t="s">
        <v>115</v>
      </c>
      <c r="B732">
        <v>10401</v>
      </c>
      <c r="C732" t="s">
        <v>171</v>
      </c>
      <c r="D732">
        <v>1</v>
      </c>
      <c r="E732">
        <v>8</v>
      </c>
      <c r="F732">
        <v>904934</v>
      </c>
      <c r="G732">
        <v>35904934</v>
      </c>
      <c r="H732" t="s">
        <v>14200</v>
      </c>
      <c r="I732">
        <v>433</v>
      </c>
      <c r="J732" t="s">
        <v>799</v>
      </c>
      <c r="K732" t="s">
        <v>10190</v>
      </c>
      <c r="L732">
        <v>1</v>
      </c>
      <c r="M732" t="s">
        <v>799</v>
      </c>
      <c r="N732">
        <v>7600000</v>
      </c>
      <c r="O732" t="s">
        <v>92</v>
      </c>
      <c r="P732" t="s">
        <v>19603</v>
      </c>
      <c r="Q732" t="s">
        <v>127</v>
      </c>
      <c r="R732">
        <v>11</v>
      </c>
      <c r="S732">
        <v>44844121</v>
      </c>
      <c r="T732">
        <v>44844637</v>
      </c>
      <c r="U732" t="s">
        <v>14201</v>
      </c>
      <c r="V732">
        <v>1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65</v>
      </c>
      <c r="AE732" s="2">
        <v>39</v>
      </c>
      <c r="AF732" s="2">
        <v>47</v>
      </c>
      <c r="AG732" s="2">
        <v>27</v>
      </c>
      <c r="AH732" s="2">
        <v>64</v>
      </c>
      <c r="AI732" s="2">
        <v>51</v>
      </c>
      <c r="AJ732" s="2">
        <v>54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136</v>
      </c>
      <c r="BD732" s="2">
        <v>0</v>
      </c>
      <c r="BE732" s="2">
        <v>0</v>
      </c>
      <c r="BF732" s="2">
        <v>0</v>
      </c>
      <c r="BG732" s="2">
        <v>0</v>
      </c>
      <c r="BH732" s="2">
        <v>0</v>
      </c>
      <c r="BI732" s="2">
        <v>0</v>
      </c>
      <c r="BJ732" s="2">
        <v>0</v>
      </c>
      <c r="BK732" s="2">
        <v>0</v>
      </c>
      <c r="BL732" s="2">
        <v>2</v>
      </c>
      <c r="BM732" s="2">
        <v>3</v>
      </c>
      <c r="BN732" s="2">
        <v>2</v>
      </c>
      <c r="BO732" s="2">
        <v>2</v>
      </c>
      <c r="BP732" s="2">
        <v>2</v>
      </c>
      <c r="BQ732" s="2">
        <v>2</v>
      </c>
      <c r="BR732" s="2">
        <v>2</v>
      </c>
      <c r="BS732" s="2">
        <v>0</v>
      </c>
      <c r="BT732" s="2">
        <v>0</v>
      </c>
      <c r="BU732" s="2">
        <v>0</v>
      </c>
      <c r="BV732" s="2">
        <v>0</v>
      </c>
      <c r="BW732" s="2">
        <v>0</v>
      </c>
      <c r="BX732" s="2">
        <v>0</v>
      </c>
      <c r="BY732" s="2">
        <v>0</v>
      </c>
      <c r="BZ732" s="2">
        <v>0</v>
      </c>
      <c r="CA732" s="2">
        <v>0</v>
      </c>
      <c r="CB732" s="2">
        <v>0</v>
      </c>
      <c r="CC732" s="2">
        <v>0</v>
      </c>
      <c r="CD732" s="2">
        <v>0</v>
      </c>
      <c r="CE732" s="2">
        <v>0</v>
      </c>
      <c r="CF732" s="2">
        <v>0</v>
      </c>
      <c r="CG732" s="2">
        <v>0</v>
      </c>
      <c r="CH732" s="2">
        <v>0</v>
      </c>
      <c r="CI732" s="2">
        <v>0</v>
      </c>
      <c r="CJ732" s="2">
        <v>0</v>
      </c>
      <c r="CK732" s="2">
        <v>11</v>
      </c>
      <c r="CL732" s="2">
        <v>0</v>
      </c>
    </row>
    <row r="733" spans="1:90" x14ac:dyDescent="0.25">
      <c r="A733" t="s">
        <v>115</v>
      </c>
      <c r="B733">
        <v>10401</v>
      </c>
      <c r="C733" t="s">
        <v>171</v>
      </c>
      <c r="D733">
        <v>1</v>
      </c>
      <c r="E733">
        <v>8</v>
      </c>
      <c r="F733">
        <v>38325</v>
      </c>
      <c r="G733">
        <v>35038325</v>
      </c>
      <c r="H733" t="s">
        <v>13949</v>
      </c>
      <c r="I733">
        <v>239</v>
      </c>
      <c r="J733" t="s">
        <v>171</v>
      </c>
      <c r="K733" t="s">
        <v>805</v>
      </c>
      <c r="L733">
        <v>1</v>
      </c>
      <c r="M733" t="s">
        <v>171</v>
      </c>
      <c r="N733">
        <v>7716015</v>
      </c>
      <c r="O733" t="s">
        <v>92</v>
      </c>
      <c r="P733" t="s">
        <v>9234</v>
      </c>
      <c r="Q733">
        <v>18</v>
      </c>
      <c r="R733">
        <v>11</v>
      </c>
      <c r="S733">
        <v>46052976</v>
      </c>
      <c r="T733">
        <v>46054684</v>
      </c>
      <c r="U733" t="s">
        <v>13950</v>
      </c>
      <c r="V733">
        <v>1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143</v>
      </c>
      <c r="AE733" s="2">
        <v>172</v>
      </c>
      <c r="AF733" s="2">
        <v>114</v>
      </c>
      <c r="AG733" s="2">
        <v>92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103</v>
      </c>
      <c r="BD733" s="2">
        <v>0</v>
      </c>
      <c r="BE733" s="2">
        <v>0</v>
      </c>
      <c r="BF733" s="2">
        <v>0</v>
      </c>
      <c r="BG733" s="2">
        <v>0</v>
      </c>
      <c r="BH733" s="2">
        <v>0</v>
      </c>
      <c r="BI733" s="2">
        <v>0</v>
      </c>
      <c r="BJ733" s="2">
        <v>0</v>
      </c>
      <c r="BK733" s="2">
        <v>0</v>
      </c>
      <c r="BL733" s="2">
        <v>7</v>
      </c>
      <c r="BM733" s="2">
        <v>7</v>
      </c>
      <c r="BN733" s="2">
        <v>4</v>
      </c>
      <c r="BO733" s="2">
        <v>5</v>
      </c>
      <c r="BP733" s="2">
        <v>0</v>
      </c>
      <c r="BQ733" s="2">
        <v>0</v>
      </c>
      <c r="BR733" s="2">
        <v>0</v>
      </c>
      <c r="BS733" s="2">
        <v>0</v>
      </c>
      <c r="BT733" s="2">
        <v>0</v>
      </c>
      <c r="BU733" s="2">
        <v>0</v>
      </c>
      <c r="BV733" s="2">
        <v>0</v>
      </c>
      <c r="BW733" s="2">
        <v>0</v>
      </c>
      <c r="BX733" s="2">
        <v>0</v>
      </c>
      <c r="BY733" s="2">
        <v>0</v>
      </c>
      <c r="BZ733" s="2">
        <v>0</v>
      </c>
      <c r="CA733" s="2">
        <v>0</v>
      </c>
      <c r="CB733" s="2">
        <v>0</v>
      </c>
      <c r="CC733" s="2">
        <v>0</v>
      </c>
      <c r="CD733" s="2">
        <v>0</v>
      </c>
      <c r="CE733" s="2">
        <v>0</v>
      </c>
      <c r="CF733" s="2">
        <v>0</v>
      </c>
      <c r="CG733" s="2">
        <v>0</v>
      </c>
      <c r="CH733" s="2">
        <v>0</v>
      </c>
      <c r="CI733" s="2">
        <v>0</v>
      </c>
      <c r="CJ733" s="2">
        <v>0</v>
      </c>
      <c r="CK733" s="2">
        <v>5</v>
      </c>
      <c r="CL733" s="2">
        <v>0</v>
      </c>
    </row>
    <row r="734" spans="1:90" x14ac:dyDescent="0.25">
      <c r="A734" t="s">
        <v>115</v>
      </c>
      <c r="B734">
        <v>10401</v>
      </c>
      <c r="C734" t="s">
        <v>171</v>
      </c>
      <c r="D734">
        <v>1</v>
      </c>
      <c r="E734">
        <v>8</v>
      </c>
      <c r="F734">
        <v>5642</v>
      </c>
      <c r="G734">
        <v>35005642</v>
      </c>
      <c r="H734" t="s">
        <v>15875</v>
      </c>
      <c r="I734">
        <v>433</v>
      </c>
      <c r="J734" t="s">
        <v>799</v>
      </c>
      <c r="K734" t="s">
        <v>15876</v>
      </c>
      <c r="L734">
        <v>1</v>
      </c>
      <c r="M734" t="s">
        <v>799</v>
      </c>
      <c r="N734">
        <v>7600000</v>
      </c>
      <c r="O734" t="s">
        <v>92</v>
      </c>
      <c r="P734" t="s">
        <v>15877</v>
      </c>
      <c r="Q734">
        <v>96</v>
      </c>
      <c r="R734">
        <v>11</v>
      </c>
      <c r="S734">
        <v>44191687</v>
      </c>
      <c r="T734">
        <v>46044221</v>
      </c>
      <c r="U734" t="s">
        <v>15878</v>
      </c>
      <c r="V734">
        <v>1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103</v>
      </c>
      <c r="AE734" s="2">
        <v>95</v>
      </c>
      <c r="AF734" s="2">
        <v>81</v>
      </c>
      <c r="AG734" s="2">
        <v>131</v>
      </c>
      <c r="AH734" s="2">
        <v>105</v>
      </c>
      <c r="AI734" s="2">
        <v>116</v>
      </c>
      <c r="AJ734" s="2">
        <v>144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145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488</v>
      </c>
      <c r="BD734" s="2">
        <v>0</v>
      </c>
      <c r="BE734" s="2">
        <v>0</v>
      </c>
      <c r="BF734" s="2">
        <v>0</v>
      </c>
      <c r="BG734" s="2">
        <v>0</v>
      </c>
      <c r="BH734" s="2">
        <v>0</v>
      </c>
      <c r="BI734" s="2">
        <v>0</v>
      </c>
      <c r="BJ734" s="2">
        <v>0</v>
      </c>
      <c r="BK734" s="2">
        <v>0</v>
      </c>
      <c r="BL734" s="2">
        <v>4</v>
      </c>
      <c r="BM734" s="2">
        <v>3</v>
      </c>
      <c r="BN734" s="2">
        <v>4</v>
      </c>
      <c r="BO734" s="2">
        <v>5</v>
      </c>
      <c r="BP734" s="2">
        <v>3</v>
      </c>
      <c r="BQ734" s="2">
        <v>3</v>
      </c>
      <c r="BR734" s="2">
        <v>7</v>
      </c>
      <c r="BS734" s="2">
        <v>0</v>
      </c>
      <c r="BT734" s="2">
        <v>0</v>
      </c>
      <c r="BU734" s="2">
        <v>0</v>
      </c>
      <c r="BV734" s="2">
        <v>0</v>
      </c>
      <c r="BW734" s="2">
        <v>0</v>
      </c>
      <c r="BX734" s="2">
        <v>0</v>
      </c>
      <c r="BY734" s="2">
        <v>0</v>
      </c>
      <c r="BZ734" s="2">
        <v>5</v>
      </c>
      <c r="CA734" s="2">
        <v>0</v>
      </c>
      <c r="CB734" s="2">
        <v>0</v>
      </c>
      <c r="CC734" s="2">
        <v>0</v>
      </c>
      <c r="CD734" s="2">
        <v>0</v>
      </c>
      <c r="CE734" s="2">
        <v>0</v>
      </c>
      <c r="CF734" s="2">
        <v>0</v>
      </c>
      <c r="CG734" s="2">
        <v>0</v>
      </c>
      <c r="CH734" s="2">
        <v>0</v>
      </c>
      <c r="CI734" s="2">
        <v>0</v>
      </c>
      <c r="CJ734" s="2">
        <v>0</v>
      </c>
      <c r="CK734" s="2">
        <v>24</v>
      </c>
      <c r="CL734" s="2">
        <v>0</v>
      </c>
    </row>
    <row r="735" spans="1:90" x14ac:dyDescent="0.25">
      <c r="A735" t="s">
        <v>115</v>
      </c>
      <c r="B735">
        <v>10401</v>
      </c>
      <c r="C735" t="s">
        <v>171</v>
      </c>
      <c r="D735">
        <v>1</v>
      </c>
      <c r="E735">
        <v>8</v>
      </c>
      <c r="F735">
        <v>5733</v>
      </c>
      <c r="G735">
        <v>35005733</v>
      </c>
      <c r="H735" t="s">
        <v>9962</v>
      </c>
      <c r="I735">
        <v>433</v>
      </c>
      <c r="J735" t="s">
        <v>799</v>
      </c>
      <c r="K735" t="s">
        <v>368</v>
      </c>
      <c r="L735">
        <v>1</v>
      </c>
      <c r="M735" t="s">
        <v>799</v>
      </c>
      <c r="N735">
        <v>7600000</v>
      </c>
      <c r="P735" t="s">
        <v>9963</v>
      </c>
      <c r="Q735" t="s">
        <v>9964</v>
      </c>
      <c r="R735">
        <v>11</v>
      </c>
      <c r="S735">
        <v>44844467</v>
      </c>
      <c r="T735">
        <v>44844687</v>
      </c>
      <c r="U735" t="s">
        <v>9965</v>
      </c>
      <c r="V735">
        <v>1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50</v>
      </c>
      <c r="AE735" s="2">
        <v>55</v>
      </c>
      <c r="AF735" s="2">
        <v>46</v>
      </c>
      <c r="AG735" s="2">
        <v>32</v>
      </c>
      <c r="AH735" s="2">
        <v>51</v>
      </c>
      <c r="AI735" s="2">
        <v>67</v>
      </c>
      <c r="AJ735" s="2">
        <v>44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31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178</v>
      </c>
      <c r="BD735" s="2">
        <v>0</v>
      </c>
      <c r="BE735" s="2">
        <v>0</v>
      </c>
      <c r="BF735" s="2">
        <v>0</v>
      </c>
      <c r="BG735" s="2">
        <v>0</v>
      </c>
      <c r="BH735" s="2">
        <v>0</v>
      </c>
      <c r="BI735" s="2">
        <v>0</v>
      </c>
      <c r="BJ735" s="2">
        <v>0</v>
      </c>
      <c r="BK735" s="2">
        <v>0</v>
      </c>
      <c r="BL735" s="2">
        <v>2</v>
      </c>
      <c r="BM735" s="2">
        <v>4</v>
      </c>
      <c r="BN735" s="2">
        <v>4</v>
      </c>
      <c r="BO735" s="2">
        <v>1</v>
      </c>
      <c r="BP735" s="2">
        <v>4</v>
      </c>
      <c r="BQ735" s="2">
        <v>3</v>
      </c>
      <c r="BR735" s="2">
        <v>4</v>
      </c>
      <c r="BS735" s="2">
        <v>0</v>
      </c>
      <c r="BT735" s="2">
        <v>0</v>
      </c>
      <c r="BU735" s="2">
        <v>0</v>
      </c>
      <c r="BV735" s="2">
        <v>0</v>
      </c>
      <c r="BW735" s="2">
        <v>0</v>
      </c>
      <c r="BX735" s="2">
        <v>0</v>
      </c>
      <c r="BY735" s="2">
        <v>0</v>
      </c>
      <c r="BZ735" s="2">
        <v>1</v>
      </c>
      <c r="CA735" s="2">
        <v>0</v>
      </c>
      <c r="CB735" s="2">
        <v>0</v>
      </c>
      <c r="CC735" s="2">
        <v>0</v>
      </c>
      <c r="CD735" s="2">
        <v>0</v>
      </c>
      <c r="CE735" s="2">
        <v>0</v>
      </c>
      <c r="CF735" s="2">
        <v>0</v>
      </c>
      <c r="CG735" s="2">
        <v>0</v>
      </c>
      <c r="CH735" s="2">
        <v>0</v>
      </c>
      <c r="CI735" s="2">
        <v>0</v>
      </c>
      <c r="CJ735" s="2">
        <v>0</v>
      </c>
      <c r="CK735" s="2">
        <v>15</v>
      </c>
      <c r="CL735" s="2">
        <v>0</v>
      </c>
    </row>
    <row r="736" spans="1:90" x14ac:dyDescent="0.25">
      <c r="A736" t="s">
        <v>115</v>
      </c>
      <c r="B736">
        <v>10401</v>
      </c>
      <c r="C736" t="s">
        <v>171</v>
      </c>
      <c r="D736">
        <v>1</v>
      </c>
      <c r="E736">
        <v>8</v>
      </c>
      <c r="F736">
        <v>5599</v>
      </c>
      <c r="G736">
        <v>35005599</v>
      </c>
      <c r="H736" t="s">
        <v>13068</v>
      </c>
      <c r="I736">
        <v>239</v>
      </c>
      <c r="J736" t="s">
        <v>171</v>
      </c>
      <c r="K736" t="s">
        <v>4157</v>
      </c>
      <c r="L736">
        <v>1</v>
      </c>
      <c r="M736" t="s">
        <v>171</v>
      </c>
      <c r="N736">
        <v>7749135</v>
      </c>
      <c r="O736" t="s">
        <v>102</v>
      </c>
      <c r="P736" t="s">
        <v>13069</v>
      </c>
      <c r="Q736">
        <v>183</v>
      </c>
      <c r="R736">
        <v>11</v>
      </c>
      <c r="S736">
        <v>44422210</v>
      </c>
      <c r="T736">
        <v>46052997</v>
      </c>
      <c r="U736" t="s">
        <v>13070</v>
      </c>
      <c r="V736">
        <v>1</v>
      </c>
      <c r="W736" s="2">
        <v>0</v>
      </c>
      <c r="X736" s="2">
        <v>0</v>
      </c>
      <c r="Y736" s="2">
        <v>49</v>
      </c>
      <c r="Z736" s="2">
        <v>48</v>
      </c>
      <c r="AA736" s="2">
        <v>20</v>
      </c>
      <c r="AB736" s="2">
        <v>49</v>
      </c>
      <c r="AC736" s="2">
        <v>0</v>
      </c>
      <c r="AD736" s="2">
        <v>45</v>
      </c>
      <c r="AE736" s="2">
        <v>35</v>
      </c>
      <c r="AF736" s="2">
        <v>56</v>
      </c>
      <c r="AG736" s="2">
        <v>51</v>
      </c>
      <c r="AH736" s="2">
        <v>57</v>
      </c>
      <c r="AI736" s="2">
        <v>69</v>
      </c>
      <c r="AJ736" s="2">
        <v>57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276</v>
      </c>
      <c r="BD736" s="2">
        <v>0</v>
      </c>
      <c r="BE736" s="2">
        <v>0</v>
      </c>
      <c r="BF736" s="2">
        <v>0</v>
      </c>
      <c r="BG736" s="2">
        <v>2</v>
      </c>
      <c r="BH736" s="2">
        <v>2</v>
      </c>
      <c r="BI736" s="2">
        <v>1</v>
      </c>
      <c r="BJ736" s="2">
        <v>2</v>
      </c>
      <c r="BK736" s="2">
        <v>0</v>
      </c>
      <c r="BL736" s="2">
        <v>3</v>
      </c>
      <c r="BM736" s="2">
        <v>2</v>
      </c>
      <c r="BN736" s="2">
        <v>3</v>
      </c>
      <c r="BO736" s="2">
        <v>2</v>
      </c>
      <c r="BP736" s="2">
        <v>3</v>
      </c>
      <c r="BQ736" s="2">
        <v>3</v>
      </c>
      <c r="BR736" s="2">
        <v>2</v>
      </c>
      <c r="BS736" s="2">
        <v>0</v>
      </c>
      <c r="BT736" s="2">
        <v>0</v>
      </c>
      <c r="BU736" s="2">
        <v>0</v>
      </c>
      <c r="BV736" s="2">
        <v>0</v>
      </c>
      <c r="BW736" s="2">
        <v>0</v>
      </c>
      <c r="BX736" s="2">
        <v>0</v>
      </c>
      <c r="BY736" s="2">
        <v>0</v>
      </c>
      <c r="BZ736" s="2">
        <v>0</v>
      </c>
      <c r="CA736" s="2">
        <v>0</v>
      </c>
      <c r="CB736" s="2">
        <v>0</v>
      </c>
      <c r="CC736" s="2">
        <v>0</v>
      </c>
      <c r="CD736" s="2">
        <v>0</v>
      </c>
      <c r="CE736" s="2">
        <v>0</v>
      </c>
      <c r="CF736" s="2">
        <v>0</v>
      </c>
      <c r="CG736" s="2">
        <v>0</v>
      </c>
      <c r="CH736" s="2">
        <v>0</v>
      </c>
      <c r="CI736" s="2">
        <v>0</v>
      </c>
      <c r="CJ736" s="2">
        <v>0</v>
      </c>
      <c r="CK736" s="2">
        <v>17</v>
      </c>
      <c r="CL736" s="2">
        <v>0</v>
      </c>
    </row>
    <row r="737" spans="1:90" x14ac:dyDescent="0.25">
      <c r="A737" t="s">
        <v>115</v>
      </c>
      <c r="B737">
        <v>10401</v>
      </c>
      <c r="C737" t="s">
        <v>171</v>
      </c>
      <c r="D737">
        <v>1</v>
      </c>
      <c r="E737">
        <v>8</v>
      </c>
      <c r="F737">
        <v>5629</v>
      </c>
      <c r="G737">
        <v>35005629</v>
      </c>
      <c r="H737" t="s">
        <v>17579</v>
      </c>
      <c r="I737">
        <v>239</v>
      </c>
      <c r="J737" t="s">
        <v>171</v>
      </c>
      <c r="K737" t="s">
        <v>19599</v>
      </c>
      <c r="L737">
        <v>1</v>
      </c>
      <c r="M737" t="s">
        <v>171</v>
      </c>
      <c r="N737">
        <v>7705000</v>
      </c>
      <c r="P737" t="s">
        <v>19552</v>
      </c>
      <c r="Q737" t="s">
        <v>13164</v>
      </c>
      <c r="R737">
        <v>11</v>
      </c>
      <c r="S737">
        <v>46053906</v>
      </c>
      <c r="T737">
        <v>46054195</v>
      </c>
      <c r="U737" t="s">
        <v>17580</v>
      </c>
      <c r="V737">
        <v>1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67</v>
      </c>
      <c r="AE737" s="2">
        <v>69</v>
      </c>
      <c r="AF737" s="2">
        <v>92</v>
      </c>
      <c r="AG737" s="2">
        <v>72</v>
      </c>
      <c r="AH737" s="2">
        <v>132</v>
      </c>
      <c r="AI737" s="2">
        <v>133</v>
      </c>
      <c r="AJ737" s="2">
        <v>151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164</v>
      </c>
      <c r="BD737" s="2">
        <v>0</v>
      </c>
      <c r="BE737" s="2">
        <v>0</v>
      </c>
      <c r="BF737" s="2">
        <v>0</v>
      </c>
      <c r="BG737" s="2">
        <v>0</v>
      </c>
      <c r="BH737" s="2">
        <v>0</v>
      </c>
      <c r="BI737" s="2">
        <v>0</v>
      </c>
      <c r="BJ737" s="2">
        <v>0</v>
      </c>
      <c r="BK737" s="2">
        <v>0</v>
      </c>
      <c r="BL737" s="2">
        <v>2</v>
      </c>
      <c r="BM737" s="2">
        <v>3</v>
      </c>
      <c r="BN737" s="2">
        <v>5</v>
      </c>
      <c r="BO737" s="2">
        <v>4</v>
      </c>
      <c r="BP737" s="2">
        <v>5</v>
      </c>
      <c r="BQ737" s="2">
        <v>6</v>
      </c>
      <c r="BR737" s="2">
        <v>5</v>
      </c>
      <c r="BS737" s="2">
        <v>0</v>
      </c>
      <c r="BT737" s="2">
        <v>0</v>
      </c>
      <c r="BU737" s="2">
        <v>0</v>
      </c>
      <c r="BV737" s="2">
        <v>0</v>
      </c>
      <c r="BW737" s="2">
        <v>0</v>
      </c>
      <c r="BX737" s="2">
        <v>0</v>
      </c>
      <c r="BY737" s="2">
        <v>0</v>
      </c>
      <c r="BZ737" s="2">
        <v>0</v>
      </c>
      <c r="CA737" s="2">
        <v>0</v>
      </c>
      <c r="CB737" s="2">
        <v>0</v>
      </c>
      <c r="CC737" s="2">
        <v>0</v>
      </c>
      <c r="CD737" s="2">
        <v>0</v>
      </c>
      <c r="CE737" s="2">
        <v>0</v>
      </c>
      <c r="CF737" s="2">
        <v>0</v>
      </c>
      <c r="CG737" s="2">
        <v>0</v>
      </c>
      <c r="CH737" s="2">
        <v>0</v>
      </c>
      <c r="CI737" s="2">
        <v>0</v>
      </c>
      <c r="CJ737" s="2">
        <v>0</v>
      </c>
      <c r="CK737" s="2">
        <v>11</v>
      </c>
      <c r="CL737" s="2">
        <v>0</v>
      </c>
    </row>
    <row r="738" spans="1:90" x14ac:dyDescent="0.25">
      <c r="A738" t="s">
        <v>115</v>
      </c>
      <c r="B738">
        <v>10401</v>
      </c>
      <c r="C738" t="s">
        <v>171</v>
      </c>
      <c r="D738">
        <v>1</v>
      </c>
      <c r="E738">
        <v>8</v>
      </c>
      <c r="F738">
        <v>39445</v>
      </c>
      <c r="G738">
        <v>35039445</v>
      </c>
      <c r="H738" t="s">
        <v>939</v>
      </c>
      <c r="I738">
        <v>433</v>
      </c>
      <c r="J738" t="s">
        <v>799</v>
      </c>
      <c r="K738" t="s">
        <v>940</v>
      </c>
      <c r="L738">
        <v>1</v>
      </c>
      <c r="M738" t="s">
        <v>799</v>
      </c>
      <c r="N738">
        <v>7600000</v>
      </c>
      <c r="O738" t="s">
        <v>92</v>
      </c>
      <c r="P738" t="s">
        <v>941</v>
      </c>
      <c r="Q738">
        <v>110</v>
      </c>
      <c r="R738">
        <v>11</v>
      </c>
      <c r="S738">
        <v>44852322</v>
      </c>
      <c r="T738">
        <v>44852960</v>
      </c>
      <c r="U738" t="s">
        <v>942</v>
      </c>
      <c r="V738">
        <v>1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92</v>
      </c>
      <c r="AE738" s="2">
        <v>106</v>
      </c>
      <c r="AF738" s="2">
        <v>99</v>
      </c>
      <c r="AG738" s="2">
        <v>81</v>
      </c>
      <c r="AH738" s="2">
        <v>83</v>
      </c>
      <c r="AI738" s="2">
        <v>107</v>
      </c>
      <c r="AJ738" s="2">
        <v>88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59</v>
      </c>
      <c r="BD738" s="2">
        <v>0</v>
      </c>
      <c r="BE738" s="2">
        <v>0</v>
      </c>
      <c r="BF738" s="2">
        <v>0</v>
      </c>
      <c r="BG738" s="2">
        <v>0</v>
      </c>
      <c r="BH738" s="2">
        <v>0</v>
      </c>
      <c r="BI738" s="2">
        <v>0</v>
      </c>
      <c r="BJ738" s="2">
        <v>0</v>
      </c>
      <c r="BK738" s="2">
        <v>0</v>
      </c>
      <c r="BL738" s="2">
        <v>3</v>
      </c>
      <c r="BM738" s="2">
        <v>4</v>
      </c>
      <c r="BN738" s="2">
        <v>5</v>
      </c>
      <c r="BO738" s="2">
        <v>3</v>
      </c>
      <c r="BP738" s="2">
        <v>4</v>
      </c>
      <c r="BQ738" s="2">
        <v>5</v>
      </c>
      <c r="BR738" s="2">
        <v>5</v>
      </c>
      <c r="BS738" s="2">
        <v>0</v>
      </c>
      <c r="BT738" s="2">
        <v>0</v>
      </c>
      <c r="BU738" s="2">
        <v>0</v>
      </c>
      <c r="BV738" s="2">
        <v>0</v>
      </c>
      <c r="BW738" s="2">
        <v>0</v>
      </c>
      <c r="BX738" s="2">
        <v>0</v>
      </c>
      <c r="BY738" s="2">
        <v>0</v>
      </c>
      <c r="BZ738" s="2">
        <v>0</v>
      </c>
      <c r="CA738" s="2">
        <v>0</v>
      </c>
      <c r="CB738" s="2">
        <v>0</v>
      </c>
      <c r="CC738" s="2">
        <v>0</v>
      </c>
      <c r="CD738" s="2">
        <v>0</v>
      </c>
      <c r="CE738" s="2">
        <v>0</v>
      </c>
      <c r="CF738" s="2">
        <v>0</v>
      </c>
      <c r="CG738" s="2">
        <v>0</v>
      </c>
      <c r="CH738" s="2">
        <v>0</v>
      </c>
      <c r="CI738" s="2">
        <v>0</v>
      </c>
      <c r="CJ738" s="2">
        <v>0</v>
      </c>
      <c r="CK738" s="2">
        <v>3</v>
      </c>
      <c r="CL738" s="2">
        <v>0</v>
      </c>
    </row>
    <row r="739" spans="1:90" x14ac:dyDescent="0.25">
      <c r="A739" t="s">
        <v>115</v>
      </c>
      <c r="B739">
        <v>10401</v>
      </c>
      <c r="C739" t="s">
        <v>171</v>
      </c>
      <c r="D739">
        <v>1</v>
      </c>
      <c r="E739">
        <v>8</v>
      </c>
      <c r="F739">
        <v>924167</v>
      </c>
      <c r="G739">
        <v>35924167</v>
      </c>
      <c r="H739" t="s">
        <v>10892</v>
      </c>
      <c r="I739">
        <v>311</v>
      </c>
      <c r="J739" t="s">
        <v>858</v>
      </c>
      <c r="K739" t="s">
        <v>2944</v>
      </c>
      <c r="L739">
        <v>1</v>
      </c>
      <c r="M739" t="s">
        <v>858</v>
      </c>
      <c r="N739">
        <v>7945090</v>
      </c>
      <c r="O739" t="s">
        <v>92</v>
      </c>
      <c r="P739" t="s">
        <v>10893</v>
      </c>
      <c r="Q739" t="s">
        <v>127</v>
      </c>
      <c r="R739">
        <v>11</v>
      </c>
      <c r="S739">
        <v>44880585</v>
      </c>
      <c r="T739">
        <v>44888418</v>
      </c>
      <c r="U739" t="s">
        <v>10894</v>
      </c>
      <c r="V739">
        <v>1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244</v>
      </c>
      <c r="AE739" s="2">
        <v>239</v>
      </c>
      <c r="AF739" s="2">
        <v>233</v>
      </c>
      <c r="AG739" s="2">
        <v>164</v>
      </c>
      <c r="AH739" s="2">
        <v>212</v>
      </c>
      <c r="AI739" s="2">
        <v>191</v>
      </c>
      <c r="AJ739" s="2">
        <v>211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81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0</v>
      </c>
      <c r="BI739" s="2">
        <v>0</v>
      </c>
      <c r="BJ739" s="2">
        <v>0</v>
      </c>
      <c r="BK739" s="2">
        <v>0</v>
      </c>
      <c r="BL739" s="2">
        <v>9</v>
      </c>
      <c r="BM739" s="2">
        <v>9</v>
      </c>
      <c r="BN739" s="2">
        <v>10</v>
      </c>
      <c r="BO739" s="2">
        <v>6</v>
      </c>
      <c r="BP739" s="2">
        <v>7</v>
      </c>
      <c r="BQ739" s="2">
        <v>9</v>
      </c>
      <c r="BR739" s="2">
        <v>7</v>
      </c>
      <c r="BS739" s="2">
        <v>0</v>
      </c>
      <c r="BT739" s="2">
        <v>0</v>
      </c>
      <c r="BU739" s="2">
        <v>0</v>
      </c>
      <c r="BV739" s="2">
        <v>0</v>
      </c>
      <c r="BW739" s="2">
        <v>0</v>
      </c>
      <c r="BX739" s="2">
        <v>0</v>
      </c>
      <c r="BY739" s="2">
        <v>0</v>
      </c>
      <c r="BZ739" s="2">
        <v>0</v>
      </c>
      <c r="CA739" s="2">
        <v>0</v>
      </c>
      <c r="CB739" s="2">
        <v>0</v>
      </c>
      <c r="CC739" s="2">
        <v>2</v>
      </c>
      <c r="CD739" s="2">
        <v>0</v>
      </c>
      <c r="CE739" s="2">
        <v>0</v>
      </c>
      <c r="CF739" s="2">
        <v>0</v>
      </c>
      <c r="CG739" s="2">
        <v>0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</row>
    <row r="740" spans="1:90" x14ac:dyDescent="0.25">
      <c r="A740" t="s">
        <v>115</v>
      </c>
      <c r="B740">
        <v>10401</v>
      </c>
      <c r="C740" t="s">
        <v>171</v>
      </c>
      <c r="D740">
        <v>1</v>
      </c>
      <c r="E740">
        <v>8</v>
      </c>
      <c r="F740">
        <v>902676</v>
      </c>
      <c r="G740">
        <v>35902676</v>
      </c>
      <c r="H740" t="s">
        <v>17185</v>
      </c>
      <c r="I740">
        <v>312</v>
      </c>
      <c r="J740" t="s">
        <v>172</v>
      </c>
      <c r="K740" t="s">
        <v>17186</v>
      </c>
      <c r="L740">
        <v>1</v>
      </c>
      <c r="M740" t="s">
        <v>172</v>
      </c>
      <c r="N740">
        <v>7854120</v>
      </c>
      <c r="O740" t="s">
        <v>102</v>
      </c>
      <c r="P740" t="s">
        <v>17187</v>
      </c>
      <c r="Q740" t="s">
        <v>127</v>
      </c>
      <c r="R740">
        <v>11</v>
      </c>
      <c r="S740">
        <v>44436095</v>
      </c>
      <c r="T740">
        <v>44495029</v>
      </c>
      <c r="U740" t="s">
        <v>17188</v>
      </c>
      <c r="V740">
        <v>1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132</v>
      </c>
      <c r="AE740" s="2">
        <v>153</v>
      </c>
      <c r="AF740" s="2">
        <v>135</v>
      </c>
      <c r="AG740" s="2">
        <v>94</v>
      </c>
      <c r="AH740" s="2">
        <v>121</v>
      </c>
      <c r="AI740" s="2">
        <v>118</v>
      </c>
      <c r="AJ740" s="2">
        <v>108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127</v>
      </c>
      <c r="BD740" s="2">
        <v>20</v>
      </c>
      <c r="BE740" s="2">
        <v>0</v>
      </c>
      <c r="BF740" s="2">
        <v>0</v>
      </c>
      <c r="BG740" s="2">
        <v>0</v>
      </c>
      <c r="BH740" s="2">
        <v>0</v>
      </c>
      <c r="BI740" s="2">
        <v>0</v>
      </c>
      <c r="BJ740" s="2">
        <v>0</v>
      </c>
      <c r="BK740" s="2">
        <v>0</v>
      </c>
      <c r="BL740" s="2">
        <v>8</v>
      </c>
      <c r="BM740" s="2">
        <v>7</v>
      </c>
      <c r="BN740" s="2">
        <v>5</v>
      </c>
      <c r="BO740" s="2">
        <v>3</v>
      </c>
      <c r="BP740" s="2">
        <v>5</v>
      </c>
      <c r="BQ740" s="2">
        <v>5</v>
      </c>
      <c r="BR740" s="2">
        <v>6</v>
      </c>
      <c r="BS740" s="2">
        <v>0</v>
      </c>
      <c r="BT740" s="2">
        <v>0</v>
      </c>
      <c r="BU740" s="2">
        <v>0</v>
      </c>
      <c r="BV740" s="2">
        <v>0</v>
      </c>
      <c r="BW740" s="2">
        <v>0</v>
      </c>
      <c r="BX740" s="2">
        <v>0</v>
      </c>
      <c r="BY740" s="2">
        <v>0</v>
      </c>
      <c r="BZ740" s="2">
        <v>0</v>
      </c>
      <c r="CA740" s="2">
        <v>0</v>
      </c>
      <c r="CB740" s="2">
        <v>0</v>
      </c>
      <c r="CC740" s="2">
        <v>0</v>
      </c>
      <c r="CD740" s="2">
        <v>0</v>
      </c>
      <c r="CE740" s="2">
        <v>0</v>
      </c>
      <c r="CF740" s="2">
        <v>0</v>
      </c>
      <c r="CG740" s="2">
        <v>0</v>
      </c>
      <c r="CH740" s="2">
        <v>0</v>
      </c>
      <c r="CI740" s="2">
        <v>0</v>
      </c>
      <c r="CJ740" s="2">
        <v>0</v>
      </c>
      <c r="CK740" s="2">
        <v>6</v>
      </c>
      <c r="CL740" s="2">
        <v>5</v>
      </c>
    </row>
    <row r="741" spans="1:90" x14ac:dyDescent="0.25">
      <c r="A741" t="s">
        <v>115</v>
      </c>
      <c r="B741">
        <v>10401</v>
      </c>
      <c r="C741" t="s">
        <v>171</v>
      </c>
      <c r="D741">
        <v>1</v>
      </c>
      <c r="E741">
        <v>8</v>
      </c>
      <c r="F741">
        <v>5721</v>
      </c>
      <c r="G741">
        <v>35005721</v>
      </c>
      <c r="H741" t="s">
        <v>6127</v>
      </c>
      <c r="I741">
        <v>433</v>
      </c>
      <c r="J741" t="s">
        <v>799</v>
      </c>
      <c r="K741" t="s">
        <v>5404</v>
      </c>
      <c r="L741">
        <v>1</v>
      </c>
      <c r="M741" t="s">
        <v>799</v>
      </c>
      <c r="N741">
        <v>7600000</v>
      </c>
      <c r="P741" t="s">
        <v>6128</v>
      </c>
      <c r="Q741" t="s">
        <v>6129</v>
      </c>
      <c r="R741">
        <v>11</v>
      </c>
      <c r="S741">
        <v>44192770</v>
      </c>
      <c r="T741">
        <v>46042977</v>
      </c>
      <c r="U741" t="s">
        <v>6130</v>
      </c>
      <c r="V741">
        <v>1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99</v>
      </c>
      <c r="AE741" s="2">
        <v>111</v>
      </c>
      <c r="AF741" s="2">
        <v>89</v>
      </c>
      <c r="AG741" s="2">
        <v>64</v>
      </c>
      <c r="AH741" s="2">
        <v>86</v>
      </c>
      <c r="AI741" s="2">
        <v>73</v>
      </c>
      <c r="AJ741" s="2">
        <v>56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274</v>
      </c>
      <c r="BD741" s="2">
        <v>0</v>
      </c>
      <c r="BE741" s="2">
        <v>0</v>
      </c>
      <c r="BF741" s="2">
        <v>0</v>
      </c>
      <c r="BG741" s="2">
        <v>0</v>
      </c>
      <c r="BH741" s="2">
        <v>0</v>
      </c>
      <c r="BI741" s="2">
        <v>0</v>
      </c>
      <c r="BJ741" s="2">
        <v>0</v>
      </c>
      <c r="BK741" s="2">
        <v>0</v>
      </c>
      <c r="BL741" s="2">
        <v>4</v>
      </c>
      <c r="BM741" s="2">
        <v>6</v>
      </c>
      <c r="BN741" s="2">
        <v>5</v>
      </c>
      <c r="BO741" s="2">
        <v>4</v>
      </c>
      <c r="BP741" s="2">
        <v>4</v>
      </c>
      <c r="BQ741" s="2">
        <v>2</v>
      </c>
      <c r="BR741" s="2">
        <v>4</v>
      </c>
      <c r="BS741" s="2">
        <v>0</v>
      </c>
      <c r="BT741" s="2">
        <v>0</v>
      </c>
      <c r="BU741" s="2">
        <v>0</v>
      </c>
      <c r="BV741" s="2">
        <v>0</v>
      </c>
      <c r="BW741" s="2">
        <v>0</v>
      </c>
      <c r="BX741" s="2">
        <v>0</v>
      </c>
      <c r="BY741" s="2">
        <v>0</v>
      </c>
      <c r="BZ741" s="2">
        <v>0</v>
      </c>
      <c r="CA741" s="2">
        <v>0</v>
      </c>
      <c r="CB741" s="2">
        <v>0</v>
      </c>
      <c r="CC741" s="2">
        <v>0</v>
      </c>
      <c r="CD741" s="2">
        <v>0</v>
      </c>
      <c r="CE741" s="2">
        <v>0</v>
      </c>
      <c r="CF741" s="2">
        <v>0</v>
      </c>
      <c r="CG741" s="2">
        <v>0</v>
      </c>
      <c r="CH741" s="2">
        <v>0</v>
      </c>
      <c r="CI741" s="2">
        <v>0</v>
      </c>
      <c r="CJ741" s="2">
        <v>0</v>
      </c>
      <c r="CK741" s="2">
        <v>12</v>
      </c>
      <c r="CL741" s="2">
        <v>0</v>
      </c>
    </row>
    <row r="742" spans="1:90" x14ac:dyDescent="0.25">
      <c r="A742" t="s">
        <v>115</v>
      </c>
      <c r="B742">
        <v>10401</v>
      </c>
      <c r="C742" t="s">
        <v>171</v>
      </c>
      <c r="D742">
        <v>1</v>
      </c>
      <c r="E742">
        <v>8</v>
      </c>
      <c r="F742">
        <v>406806</v>
      </c>
      <c r="G742">
        <v>35406806</v>
      </c>
      <c r="H742" t="s">
        <v>8625</v>
      </c>
      <c r="I742">
        <v>312</v>
      </c>
      <c r="J742" t="s">
        <v>172</v>
      </c>
      <c r="K742" t="s">
        <v>8626</v>
      </c>
      <c r="L742">
        <v>1</v>
      </c>
      <c r="M742" t="s">
        <v>172</v>
      </c>
      <c r="N742">
        <v>7810090</v>
      </c>
      <c r="O742" t="s">
        <v>261</v>
      </c>
      <c r="P742" t="s">
        <v>8627</v>
      </c>
      <c r="Q742">
        <v>92</v>
      </c>
      <c r="R742">
        <v>11</v>
      </c>
      <c r="S742">
        <v>44444624</v>
      </c>
      <c r="T742">
        <v>44444716</v>
      </c>
      <c r="U742" t="s">
        <v>8628</v>
      </c>
      <c r="V742">
        <v>1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72</v>
      </c>
      <c r="AE742" s="2">
        <v>102</v>
      </c>
      <c r="AF742" s="2">
        <v>83</v>
      </c>
      <c r="AG742" s="2">
        <v>74</v>
      </c>
      <c r="AH742" s="2">
        <v>120</v>
      </c>
      <c r="AI742" s="2">
        <v>107</v>
      </c>
      <c r="AJ742" s="2">
        <v>87</v>
      </c>
      <c r="AK742" s="2">
        <v>0</v>
      </c>
      <c r="AL742" s="2">
        <v>0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0</v>
      </c>
      <c r="BI742" s="2">
        <v>0</v>
      </c>
      <c r="BJ742" s="2">
        <v>0</v>
      </c>
      <c r="BK742" s="2">
        <v>0</v>
      </c>
      <c r="BL742" s="2">
        <v>4</v>
      </c>
      <c r="BM742" s="2">
        <v>5</v>
      </c>
      <c r="BN742" s="2">
        <v>3</v>
      </c>
      <c r="BO742" s="2">
        <v>3</v>
      </c>
      <c r="BP742" s="2">
        <v>4</v>
      </c>
      <c r="BQ742" s="2">
        <v>3</v>
      </c>
      <c r="BR742" s="2">
        <v>3</v>
      </c>
      <c r="BS742" s="2">
        <v>0</v>
      </c>
      <c r="BT742" s="2">
        <v>0</v>
      </c>
      <c r="BU742" s="2">
        <v>0</v>
      </c>
      <c r="BV742" s="2">
        <v>0</v>
      </c>
      <c r="BW742" s="2">
        <v>0</v>
      </c>
      <c r="BX742" s="2">
        <v>0</v>
      </c>
      <c r="BY742" s="2">
        <v>0</v>
      </c>
      <c r="BZ742" s="2">
        <v>0</v>
      </c>
      <c r="CA742" s="2">
        <v>0</v>
      </c>
      <c r="CB742" s="2">
        <v>0</v>
      </c>
      <c r="CC742" s="2">
        <v>0</v>
      </c>
      <c r="CD742" s="2">
        <v>0</v>
      </c>
      <c r="CE742" s="2">
        <v>0</v>
      </c>
      <c r="CF742" s="2">
        <v>0</v>
      </c>
      <c r="CG742" s="2">
        <v>0</v>
      </c>
      <c r="CH742" s="2">
        <v>0</v>
      </c>
      <c r="CI742" s="2">
        <v>0</v>
      </c>
      <c r="CJ742" s="2">
        <v>0</v>
      </c>
      <c r="CK742" s="2">
        <v>0</v>
      </c>
      <c r="CL742" s="2">
        <v>0</v>
      </c>
    </row>
    <row r="743" spans="1:90" x14ac:dyDescent="0.25">
      <c r="A743" t="s">
        <v>115</v>
      </c>
      <c r="B743">
        <v>10401</v>
      </c>
      <c r="C743" t="s">
        <v>171</v>
      </c>
      <c r="D743">
        <v>1</v>
      </c>
      <c r="E743">
        <v>8</v>
      </c>
      <c r="F743">
        <v>921026</v>
      </c>
      <c r="G743">
        <v>35921026</v>
      </c>
      <c r="H743" t="s">
        <v>7566</v>
      </c>
      <c r="I743">
        <v>311</v>
      </c>
      <c r="J743" t="s">
        <v>858</v>
      </c>
      <c r="K743" t="s">
        <v>7567</v>
      </c>
      <c r="L743">
        <v>1</v>
      </c>
      <c r="M743" t="s">
        <v>858</v>
      </c>
      <c r="N743">
        <v>7957000</v>
      </c>
      <c r="O743" t="s">
        <v>102</v>
      </c>
      <c r="P743" t="s">
        <v>7568</v>
      </c>
      <c r="Q743">
        <v>2235</v>
      </c>
      <c r="R743">
        <v>11</v>
      </c>
      <c r="S743">
        <v>44883796</v>
      </c>
      <c r="T743">
        <v>44886067</v>
      </c>
      <c r="U743" t="s">
        <v>7569</v>
      </c>
      <c r="V743">
        <v>1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225</v>
      </c>
      <c r="AE743" s="2">
        <v>229</v>
      </c>
      <c r="AF743" s="2">
        <v>209</v>
      </c>
      <c r="AG743" s="2">
        <v>157</v>
      </c>
      <c r="AH743" s="2">
        <v>257</v>
      </c>
      <c r="AI743" s="2">
        <v>227</v>
      </c>
      <c r="AJ743" s="2">
        <v>215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127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673</v>
      </c>
      <c r="BD743" s="2">
        <v>0</v>
      </c>
      <c r="BE743" s="2">
        <v>0</v>
      </c>
      <c r="BF743" s="2">
        <v>0</v>
      </c>
      <c r="BG743" s="2">
        <v>0</v>
      </c>
      <c r="BH743" s="2">
        <v>0</v>
      </c>
      <c r="BI743" s="2">
        <v>0</v>
      </c>
      <c r="BJ743" s="2">
        <v>0</v>
      </c>
      <c r="BK743" s="2">
        <v>0</v>
      </c>
      <c r="BL743" s="2">
        <v>9</v>
      </c>
      <c r="BM743" s="2">
        <v>9</v>
      </c>
      <c r="BN743" s="2">
        <v>7</v>
      </c>
      <c r="BO743" s="2">
        <v>5</v>
      </c>
      <c r="BP743" s="2">
        <v>8</v>
      </c>
      <c r="BQ743" s="2">
        <v>7</v>
      </c>
      <c r="BR743" s="2">
        <v>7</v>
      </c>
      <c r="BS743" s="2">
        <v>0</v>
      </c>
      <c r="BT743" s="2">
        <v>0</v>
      </c>
      <c r="BU743" s="2">
        <v>0</v>
      </c>
      <c r="BV743" s="2">
        <v>0</v>
      </c>
      <c r="BW743" s="2">
        <v>0</v>
      </c>
      <c r="BX743" s="2">
        <v>0</v>
      </c>
      <c r="BY743" s="2">
        <v>0</v>
      </c>
      <c r="BZ743" s="2">
        <v>0</v>
      </c>
      <c r="CA743" s="2">
        <v>0</v>
      </c>
      <c r="CB743" s="2">
        <v>0</v>
      </c>
      <c r="CC743" s="2">
        <v>3</v>
      </c>
      <c r="CD743" s="2">
        <v>0</v>
      </c>
      <c r="CE743" s="2">
        <v>0</v>
      </c>
      <c r="CF743" s="2">
        <v>0</v>
      </c>
      <c r="CG743" s="2">
        <v>0</v>
      </c>
      <c r="CH743" s="2">
        <v>0</v>
      </c>
      <c r="CI743" s="2">
        <v>0</v>
      </c>
      <c r="CJ743" s="2">
        <v>0</v>
      </c>
      <c r="CK743" s="2">
        <v>31</v>
      </c>
      <c r="CL743" s="2">
        <v>0</v>
      </c>
    </row>
    <row r="744" spans="1:90" x14ac:dyDescent="0.25">
      <c r="A744" t="s">
        <v>115</v>
      </c>
      <c r="B744">
        <v>10401</v>
      </c>
      <c r="C744" t="s">
        <v>171</v>
      </c>
      <c r="D744">
        <v>2</v>
      </c>
      <c r="E744">
        <v>15</v>
      </c>
      <c r="F744">
        <v>454187</v>
      </c>
      <c r="G744">
        <v>35454187</v>
      </c>
      <c r="H744" t="s">
        <v>8357</v>
      </c>
      <c r="I744">
        <v>312</v>
      </c>
      <c r="J744" t="s">
        <v>172</v>
      </c>
      <c r="K744" t="s">
        <v>2348</v>
      </c>
      <c r="L744">
        <v>1</v>
      </c>
      <c r="M744" t="s">
        <v>172</v>
      </c>
      <c r="N744">
        <v>7810160</v>
      </c>
      <c r="O744" t="s">
        <v>2349</v>
      </c>
      <c r="P744" t="s">
        <v>8358</v>
      </c>
      <c r="Q744" t="s">
        <v>127</v>
      </c>
      <c r="R744">
        <v>11</v>
      </c>
      <c r="S744">
        <v>44476466</v>
      </c>
      <c r="T744">
        <v>44476470</v>
      </c>
      <c r="U744" t="s">
        <v>19606</v>
      </c>
      <c r="V744">
        <v>1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22</v>
      </c>
      <c r="AP744" s="2">
        <v>0</v>
      </c>
      <c r="AQ744" s="2">
        <v>0</v>
      </c>
      <c r="AR744" s="2">
        <v>85</v>
      </c>
      <c r="AS744" s="2">
        <v>0</v>
      </c>
      <c r="AT744" s="2">
        <v>0</v>
      </c>
      <c r="AU744" s="2">
        <v>49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0</v>
      </c>
      <c r="BI744" s="2">
        <v>0</v>
      </c>
      <c r="BJ744" s="2">
        <v>0</v>
      </c>
      <c r="BK744" s="2">
        <v>0</v>
      </c>
      <c r="BL744" s="2">
        <v>0</v>
      </c>
      <c r="BM744" s="2">
        <v>0</v>
      </c>
      <c r="BN744" s="2">
        <v>0</v>
      </c>
      <c r="BO744" s="2">
        <v>0</v>
      </c>
      <c r="BP744" s="2">
        <v>0</v>
      </c>
      <c r="BQ744" s="2">
        <v>0</v>
      </c>
      <c r="BR744" s="2">
        <v>0</v>
      </c>
      <c r="BS744" s="2">
        <v>0</v>
      </c>
      <c r="BT744" s="2">
        <v>0</v>
      </c>
      <c r="BU744" s="2">
        <v>0</v>
      </c>
      <c r="BV744" s="2">
        <v>0</v>
      </c>
      <c r="BW744" s="2">
        <v>2</v>
      </c>
      <c r="BX744" s="2">
        <v>0</v>
      </c>
      <c r="BY744" s="2">
        <v>0</v>
      </c>
      <c r="BZ744" s="2">
        <v>4</v>
      </c>
      <c r="CA744" s="2">
        <v>0</v>
      </c>
      <c r="CB744" s="2">
        <v>0</v>
      </c>
      <c r="CC744" s="2">
        <v>2</v>
      </c>
      <c r="CD744" s="2">
        <v>0</v>
      </c>
      <c r="CE744" s="2">
        <v>0</v>
      </c>
      <c r="CF744" s="2">
        <v>0</v>
      </c>
      <c r="CG744" s="2">
        <v>0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</row>
    <row r="745" spans="1:90" x14ac:dyDescent="0.25">
      <c r="A745" t="s">
        <v>115</v>
      </c>
      <c r="B745">
        <v>10401</v>
      </c>
      <c r="C745" t="s">
        <v>171</v>
      </c>
      <c r="D745">
        <v>2</v>
      </c>
      <c r="E745">
        <v>15</v>
      </c>
      <c r="F745">
        <v>454242</v>
      </c>
      <c r="G745">
        <v>35454242</v>
      </c>
      <c r="H745" t="s">
        <v>2347</v>
      </c>
      <c r="I745">
        <v>312</v>
      </c>
      <c r="J745" t="s">
        <v>172</v>
      </c>
      <c r="K745" t="s">
        <v>2348</v>
      </c>
      <c r="L745">
        <v>1</v>
      </c>
      <c r="M745" t="s">
        <v>172</v>
      </c>
      <c r="N745">
        <v>7834950</v>
      </c>
      <c r="O745" t="s">
        <v>2349</v>
      </c>
      <c r="P745" t="s">
        <v>2350</v>
      </c>
      <c r="Q745" t="s">
        <v>127</v>
      </c>
      <c r="R745">
        <v>11</v>
      </c>
      <c r="S745">
        <v>44476156</v>
      </c>
      <c r="T745">
        <v>44476501</v>
      </c>
      <c r="U745" t="s">
        <v>19607</v>
      </c>
      <c r="V745">
        <v>1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20</v>
      </c>
      <c r="AP745" s="2">
        <v>0</v>
      </c>
      <c r="AQ745" s="2">
        <v>0</v>
      </c>
      <c r="AR745" s="2">
        <v>65</v>
      </c>
      <c r="AS745" s="2">
        <v>0</v>
      </c>
      <c r="AT745" s="2">
        <v>0</v>
      </c>
      <c r="AU745" s="2">
        <v>64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0</v>
      </c>
      <c r="BI745" s="2">
        <v>0</v>
      </c>
      <c r="BJ745" s="2">
        <v>0</v>
      </c>
      <c r="BK745" s="2">
        <v>0</v>
      </c>
      <c r="BL745" s="2">
        <v>0</v>
      </c>
      <c r="BM745" s="2">
        <v>0</v>
      </c>
      <c r="BN745" s="2">
        <v>0</v>
      </c>
      <c r="BO745" s="2">
        <v>0</v>
      </c>
      <c r="BP745" s="2">
        <v>0</v>
      </c>
      <c r="BQ745" s="2">
        <v>0</v>
      </c>
      <c r="BR745" s="2">
        <v>0</v>
      </c>
      <c r="BS745" s="2">
        <v>0</v>
      </c>
      <c r="BT745" s="2">
        <v>0</v>
      </c>
      <c r="BU745" s="2">
        <v>0</v>
      </c>
      <c r="BV745" s="2">
        <v>0</v>
      </c>
      <c r="BW745" s="2">
        <v>1</v>
      </c>
      <c r="BX745" s="2">
        <v>0</v>
      </c>
      <c r="BY745" s="2">
        <v>0</v>
      </c>
      <c r="BZ745" s="2">
        <v>2</v>
      </c>
      <c r="CA745" s="2">
        <v>0</v>
      </c>
      <c r="CB745" s="2">
        <v>0</v>
      </c>
      <c r="CC745" s="2">
        <v>2</v>
      </c>
      <c r="CD745" s="2">
        <v>0</v>
      </c>
      <c r="CE745" s="2">
        <v>0</v>
      </c>
      <c r="CF745" s="2">
        <v>0</v>
      </c>
      <c r="CG745" s="2">
        <v>0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</row>
    <row r="746" spans="1:90" x14ac:dyDescent="0.25">
      <c r="A746" t="s">
        <v>115</v>
      </c>
      <c r="B746">
        <v>10401</v>
      </c>
      <c r="C746" t="s">
        <v>171</v>
      </c>
      <c r="D746">
        <v>2</v>
      </c>
      <c r="E746">
        <v>15</v>
      </c>
      <c r="F746">
        <v>454285</v>
      </c>
      <c r="G746">
        <v>35454285</v>
      </c>
      <c r="H746" t="s">
        <v>6635</v>
      </c>
      <c r="I746">
        <v>312</v>
      </c>
      <c r="J746" t="s">
        <v>172</v>
      </c>
      <c r="K746" t="s">
        <v>1318</v>
      </c>
      <c r="L746">
        <v>1</v>
      </c>
      <c r="M746" t="s">
        <v>172</v>
      </c>
      <c r="N746">
        <v>7859380</v>
      </c>
      <c r="O746" t="s">
        <v>92</v>
      </c>
      <c r="P746" t="s">
        <v>5362</v>
      </c>
      <c r="Q746" t="s">
        <v>127</v>
      </c>
      <c r="R746">
        <v>11</v>
      </c>
      <c r="S746">
        <v>44441717</v>
      </c>
      <c r="T746">
        <v>44442037</v>
      </c>
      <c r="U746" t="s">
        <v>19609</v>
      </c>
      <c r="V746">
        <v>1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14</v>
      </c>
      <c r="AP746" s="2">
        <v>0</v>
      </c>
      <c r="AQ746" s="2">
        <v>0</v>
      </c>
      <c r="AR746" s="2">
        <v>61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0</v>
      </c>
      <c r="BI746" s="2">
        <v>0</v>
      </c>
      <c r="BJ746" s="2">
        <v>0</v>
      </c>
      <c r="BK746" s="2">
        <v>0</v>
      </c>
      <c r="BL746" s="2">
        <v>0</v>
      </c>
      <c r="BM746" s="2">
        <v>0</v>
      </c>
      <c r="BN746" s="2">
        <v>0</v>
      </c>
      <c r="BO746" s="2">
        <v>0</v>
      </c>
      <c r="BP746" s="2">
        <v>0</v>
      </c>
      <c r="BQ746" s="2">
        <v>0</v>
      </c>
      <c r="BR746" s="2">
        <v>0</v>
      </c>
      <c r="BS746" s="2">
        <v>0</v>
      </c>
      <c r="BT746" s="2">
        <v>0</v>
      </c>
      <c r="BU746" s="2">
        <v>0</v>
      </c>
      <c r="BV746" s="2">
        <v>0</v>
      </c>
      <c r="BW746" s="2">
        <v>1</v>
      </c>
      <c r="BX746" s="2">
        <v>0</v>
      </c>
      <c r="BY746" s="2">
        <v>0</v>
      </c>
      <c r="BZ746" s="2">
        <v>3</v>
      </c>
      <c r="CA746" s="2">
        <v>0</v>
      </c>
      <c r="CB746" s="2">
        <v>0</v>
      </c>
      <c r="CC746" s="2">
        <v>0</v>
      </c>
      <c r="CD746" s="2">
        <v>0</v>
      </c>
      <c r="CE746" s="2">
        <v>0</v>
      </c>
      <c r="CF746" s="2">
        <v>0</v>
      </c>
      <c r="CG746" s="2">
        <v>0</v>
      </c>
      <c r="CH746" s="2">
        <v>0</v>
      </c>
      <c r="CI746" s="2">
        <v>0</v>
      </c>
      <c r="CJ746" s="2">
        <v>0</v>
      </c>
      <c r="CK746" s="2">
        <v>0</v>
      </c>
      <c r="CL746" s="2">
        <v>0</v>
      </c>
    </row>
    <row r="747" spans="1:90" x14ac:dyDescent="0.25">
      <c r="A747" t="s">
        <v>115</v>
      </c>
      <c r="B747">
        <v>10401</v>
      </c>
      <c r="C747" t="s">
        <v>171</v>
      </c>
      <c r="D747">
        <v>1</v>
      </c>
      <c r="E747">
        <v>8</v>
      </c>
      <c r="F747">
        <v>5745</v>
      </c>
      <c r="G747">
        <v>35005745</v>
      </c>
      <c r="H747" t="s">
        <v>13077</v>
      </c>
      <c r="I747">
        <v>433</v>
      </c>
      <c r="J747" t="s">
        <v>799</v>
      </c>
      <c r="K747" t="s">
        <v>800</v>
      </c>
      <c r="L747">
        <v>1</v>
      </c>
      <c r="M747" t="s">
        <v>799</v>
      </c>
      <c r="N747">
        <v>7600000</v>
      </c>
      <c r="O747" t="s">
        <v>91</v>
      </c>
      <c r="P747" t="s">
        <v>13078</v>
      </c>
      <c r="Q747">
        <v>25</v>
      </c>
      <c r="R747">
        <v>11</v>
      </c>
      <c r="S747">
        <v>44861680</v>
      </c>
      <c r="T747">
        <v>44862938</v>
      </c>
      <c r="U747" t="s">
        <v>13079</v>
      </c>
      <c r="V747">
        <v>1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70</v>
      </c>
      <c r="AE747" s="2">
        <v>96</v>
      </c>
      <c r="AF747" s="2">
        <v>97</v>
      </c>
      <c r="AG747" s="2">
        <v>41</v>
      </c>
      <c r="AH747" s="2">
        <v>125</v>
      </c>
      <c r="AI747" s="2">
        <v>148</v>
      </c>
      <c r="AJ747" s="2">
        <v>167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58</v>
      </c>
      <c r="BD747" s="2">
        <v>0</v>
      </c>
      <c r="BE747" s="2">
        <v>0</v>
      </c>
      <c r="BF747" s="2">
        <v>0</v>
      </c>
      <c r="BG747" s="2">
        <v>0</v>
      </c>
      <c r="BH747" s="2">
        <v>0</v>
      </c>
      <c r="BI747" s="2">
        <v>0</v>
      </c>
      <c r="BJ747" s="2">
        <v>0</v>
      </c>
      <c r="BK747" s="2">
        <v>0</v>
      </c>
      <c r="BL747" s="2">
        <v>3</v>
      </c>
      <c r="BM747" s="2">
        <v>6</v>
      </c>
      <c r="BN747" s="2">
        <v>4</v>
      </c>
      <c r="BO747" s="2">
        <v>2</v>
      </c>
      <c r="BP747" s="2">
        <v>5</v>
      </c>
      <c r="BQ747" s="2">
        <v>5</v>
      </c>
      <c r="BR747" s="2">
        <v>9</v>
      </c>
      <c r="BS747" s="2">
        <v>0</v>
      </c>
      <c r="BT747" s="2">
        <v>0</v>
      </c>
      <c r="BU747" s="2">
        <v>0</v>
      </c>
      <c r="BV747" s="2">
        <v>0</v>
      </c>
      <c r="BW747" s="2">
        <v>0</v>
      </c>
      <c r="BX747" s="2">
        <v>0</v>
      </c>
      <c r="BY747" s="2">
        <v>0</v>
      </c>
      <c r="BZ747" s="2">
        <v>0</v>
      </c>
      <c r="CA747" s="2">
        <v>0</v>
      </c>
      <c r="CB747" s="2">
        <v>0</v>
      </c>
      <c r="CC747" s="2">
        <v>0</v>
      </c>
      <c r="CD747" s="2">
        <v>0</v>
      </c>
      <c r="CE747" s="2">
        <v>0</v>
      </c>
      <c r="CF747" s="2">
        <v>0</v>
      </c>
      <c r="CG747" s="2">
        <v>0</v>
      </c>
      <c r="CH747" s="2">
        <v>0</v>
      </c>
      <c r="CI747" s="2">
        <v>0</v>
      </c>
      <c r="CJ747" s="2">
        <v>0</v>
      </c>
      <c r="CK747" s="2">
        <v>4</v>
      </c>
      <c r="CL747" s="2">
        <v>0</v>
      </c>
    </row>
    <row r="748" spans="1:90" x14ac:dyDescent="0.25">
      <c r="A748" t="s">
        <v>115</v>
      </c>
      <c r="B748">
        <v>10401</v>
      </c>
      <c r="C748" t="s">
        <v>171</v>
      </c>
      <c r="D748">
        <v>1</v>
      </c>
      <c r="E748">
        <v>8</v>
      </c>
      <c r="F748">
        <v>5691</v>
      </c>
      <c r="G748">
        <v>35005691</v>
      </c>
      <c r="H748" t="s">
        <v>6242</v>
      </c>
      <c r="I748">
        <v>312</v>
      </c>
      <c r="J748" t="s">
        <v>172</v>
      </c>
      <c r="K748" t="s">
        <v>6243</v>
      </c>
      <c r="L748">
        <v>1</v>
      </c>
      <c r="M748" t="s">
        <v>172</v>
      </c>
      <c r="N748">
        <v>7851070</v>
      </c>
      <c r="O748" t="s">
        <v>92</v>
      </c>
      <c r="P748" t="s">
        <v>6244</v>
      </c>
      <c r="Q748">
        <v>220</v>
      </c>
      <c r="R748">
        <v>11</v>
      </c>
      <c r="S748">
        <v>44436105</v>
      </c>
      <c r="T748">
        <v>44493598</v>
      </c>
      <c r="U748" t="s">
        <v>6245</v>
      </c>
      <c r="V748">
        <v>1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155</v>
      </c>
      <c r="AE748" s="2">
        <v>148</v>
      </c>
      <c r="AF748" s="2">
        <v>170</v>
      </c>
      <c r="AG748" s="2">
        <v>90</v>
      </c>
      <c r="AH748" s="2">
        <v>140</v>
      </c>
      <c r="AI748" s="2">
        <v>136</v>
      </c>
      <c r="AJ748" s="2">
        <v>148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0</v>
      </c>
      <c r="BI748" s="2">
        <v>0</v>
      </c>
      <c r="BJ748" s="2">
        <v>0</v>
      </c>
      <c r="BK748" s="2">
        <v>0</v>
      </c>
      <c r="BL748" s="2">
        <v>8</v>
      </c>
      <c r="BM748" s="2">
        <v>4</v>
      </c>
      <c r="BN748" s="2">
        <v>6</v>
      </c>
      <c r="BO748" s="2">
        <v>5</v>
      </c>
      <c r="BP748" s="2">
        <v>5</v>
      </c>
      <c r="BQ748" s="2">
        <v>4</v>
      </c>
      <c r="BR748" s="2">
        <v>6</v>
      </c>
      <c r="BS748" s="2">
        <v>0</v>
      </c>
      <c r="BT748" s="2">
        <v>0</v>
      </c>
      <c r="BU748" s="2">
        <v>0</v>
      </c>
      <c r="BV748" s="2">
        <v>0</v>
      </c>
      <c r="BW748" s="2">
        <v>0</v>
      </c>
      <c r="BX748" s="2">
        <v>0</v>
      </c>
      <c r="BY748" s="2">
        <v>0</v>
      </c>
      <c r="BZ748" s="2">
        <v>0</v>
      </c>
      <c r="CA748" s="2">
        <v>0</v>
      </c>
      <c r="CB748" s="2">
        <v>0</v>
      </c>
      <c r="CC748" s="2">
        <v>0</v>
      </c>
      <c r="CD748" s="2">
        <v>0</v>
      </c>
      <c r="CE748" s="2">
        <v>0</v>
      </c>
      <c r="CF748" s="2">
        <v>0</v>
      </c>
      <c r="CG748" s="2">
        <v>0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</row>
    <row r="749" spans="1:90" x14ac:dyDescent="0.25">
      <c r="A749" t="s">
        <v>115</v>
      </c>
      <c r="B749">
        <v>10401</v>
      </c>
      <c r="C749" t="s">
        <v>171</v>
      </c>
      <c r="D749">
        <v>1</v>
      </c>
      <c r="E749">
        <v>8</v>
      </c>
      <c r="F749">
        <v>38349</v>
      </c>
      <c r="G749">
        <v>35038349</v>
      </c>
      <c r="H749" t="s">
        <v>16232</v>
      </c>
      <c r="I749">
        <v>311</v>
      </c>
      <c r="J749" t="s">
        <v>858</v>
      </c>
      <c r="K749" t="s">
        <v>16233</v>
      </c>
      <c r="L749">
        <v>1</v>
      </c>
      <c r="M749" t="s">
        <v>858</v>
      </c>
      <c r="N749">
        <v>7902180</v>
      </c>
      <c r="O749" t="s">
        <v>92</v>
      </c>
      <c r="P749" t="s">
        <v>16234</v>
      </c>
      <c r="Q749">
        <v>436</v>
      </c>
      <c r="R749">
        <v>11</v>
      </c>
      <c r="S749">
        <v>44880587</v>
      </c>
      <c r="T749">
        <v>44882588</v>
      </c>
      <c r="U749" t="s">
        <v>16235</v>
      </c>
      <c r="V749">
        <v>1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299</v>
      </c>
      <c r="AE749" s="2">
        <v>326</v>
      </c>
      <c r="AF749" s="2">
        <v>304</v>
      </c>
      <c r="AG749" s="2">
        <v>176</v>
      </c>
      <c r="AH749" s="2">
        <v>293</v>
      </c>
      <c r="AI749" s="2">
        <v>261</v>
      </c>
      <c r="AJ749" s="2">
        <v>249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100</v>
      </c>
      <c r="BD749" s="2">
        <v>0</v>
      </c>
      <c r="BE749" s="2">
        <v>0</v>
      </c>
      <c r="BF749" s="2">
        <v>0</v>
      </c>
      <c r="BG749" s="2">
        <v>0</v>
      </c>
      <c r="BH749" s="2">
        <v>0</v>
      </c>
      <c r="BI749" s="2">
        <v>0</v>
      </c>
      <c r="BJ749" s="2">
        <v>0</v>
      </c>
      <c r="BK749" s="2">
        <v>0</v>
      </c>
      <c r="BL749" s="2">
        <v>16</v>
      </c>
      <c r="BM749" s="2">
        <v>16</v>
      </c>
      <c r="BN749" s="2">
        <v>13</v>
      </c>
      <c r="BO749" s="2">
        <v>9</v>
      </c>
      <c r="BP749" s="2">
        <v>11</v>
      </c>
      <c r="BQ749" s="2">
        <v>12</v>
      </c>
      <c r="BR749" s="2">
        <v>9</v>
      </c>
      <c r="BS749" s="2">
        <v>0</v>
      </c>
      <c r="BT749" s="2">
        <v>0</v>
      </c>
      <c r="BU749" s="2">
        <v>0</v>
      </c>
      <c r="BV749" s="2">
        <v>0</v>
      </c>
      <c r="BW749" s="2">
        <v>0</v>
      </c>
      <c r="BX749" s="2">
        <v>0</v>
      </c>
      <c r="BY749" s="2">
        <v>0</v>
      </c>
      <c r="BZ749" s="2">
        <v>0</v>
      </c>
      <c r="CA749" s="2">
        <v>0</v>
      </c>
      <c r="CB749" s="2">
        <v>0</v>
      </c>
      <c r="CC749" s="2">
        <v>0</v>
      </c>
      <c r="CD749" s="2">
        <v>0</v>
      </c>
      <c r="CE749" s="2">
        <v>0</v>
      </c>
      <c r="CF749" s="2">
        <v>0</v>
      </c>
      <c r="CG749" s="2">
        <v>0</v>
      </c>
      <c r="CH749" s="2">
        <v>0</v>
      </c>
      <c r="CI749" s="2">
        <v>0</v>
      </c>
      <c r="CJ749" s="2">
        <v>0</v>
      </c>
      <c r="CK749" s="2">
        <v>5</v>
      </c>
      <c r="CL749" s="2">
        <v>0</v>
      </c>
    </row>
    <row r="750" spans="1:90" x14ac:dyDescent="0.25">
      <c r="A750" t="s">
        <v>115</v>
      </c>
      <c r="B750">
        <v>10401</v>
      </c>
      <c r="C750" t="s">
        <v>171</v>
      </c>
      <c r="D750">
        <v>1</v>
      </c>
      <c r="E750">
        <v>8</v>
      </c>
      <c r="F750">
        <v>5538</v>
      </c>
      <c r="G750">
        <v>35005538</v>
      </c>
      <c r="H750" t="s">
        <v>18954</v>
      </c>
      <c r="I750">
        <v>241</v>
      </c>
      <c r="J750" t="s">
        <v>849</v>
      </c>
      <c r="K750" t="s">
        <v>91</v>
      </c>
      <c r="L750">
        <v>1</v>
      </c>
      <c r="M750" t="s">
        <v>849</v>
      </c>
      <c r="N750">
        <v>7752000</v>
      </c>
      <c r="P750" t="s">
        <v>18955</v>
      </c>
      <c r="Q750">
        <v>169</v>
      </c>
      <c r="R750">
        <v>11</v>
      </c>
      <c r="S750">
        <v>44466066</v>
      </c>
      <c r="T750">
        <v>44469008</v>
      </c>
      <c r="U750" t="s">
        <v>18956</v>
      </c>
      <c r="V750">
        <v>1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105</v>
      </c>
      <c r="AF750" s="2">
        <v>28</v>
      </c>
      <c r="AG750" s="2">
        <v>188</v>
      </c>
      <c r="AH750" s="2">
        <v>216</v>
      </c>
      <c r="AI750" s="2">
        <v>188</v>
      </c>
      <c r="AJ750" s="2">
        <v>145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123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20</v>
      </c>
      <c r="BD750" s="2">
        <v>0</v>
      </c>
      <c r="BE750" s="2">
        <v>0</v>
      </c>
      <c r="BF750" s="2">
        <v>0</v>
      </c>
      <c r="BG750" s="2">
        <v>0</v>
      </c>
      <c r="BH750" s="2">
        <v>0</v>
      </c>
      <c r="BI750" s="2">
        <v>0</v>
      </c>
      <c r="BJ750" s="2">
        <v>0</v>
      </c>
      <c r="BK750" s="2">
        <v>0</v>
      </c>
      <c r="BL750" s="2">
        <v>0</v>
      </c>
      <c r="BM750" s="2">
        <v>3</v>
      </c>
      <c r="BN750" s="2">
        <v>1</v>
      </c>
      <c r="BO750" s="2">
        <v>10</v>
      </c>
      <c r="BP750" s="2">
        <v>6</v>
      </c>
      <c r="BQ750" s="2">
        <v>8</v>
      </c>
      <c r="BR750" s="2">
        <v>5</v>
      </c>
      <c r="BS750" s="2">
        <v>0</v>
      </c>
      <c r="BT750" s="2">
        <v>0</v>
      </c>
      <c r="BU750" s="2">
        <v>0</v>
      </c>
      <c r="BV750" s="2">
        <v>0</v>
      </c>
      <c r="BW750" s="2">
        <v>0</v>
      </c>
      <c r="BX750" s="2">
        <v>0</v>
      </c>
      <c r="BY750" s="2">
        <v>0</v>
      </c>
      <c r="BZ750" s="2">
        <v>0</v>
      </c>
      <c r="CA750" s="2">
        <v>0</v>
      </c>
      <c r="CB750" s="2">
        <v>0</v>
      </c>
      <c r="CC750" s="2">
        <v>4</v>
      </c>
      <c r="CD750" s="2">
        <v>0</v>
      </c>
      <c r="CE750" s="2">
        <v>0</v>
      </c>
      <c r="CF750" s="2">
        <v>0</v>
      </c>
      <c r="CG750" s="2">
        <v>0</v>
      </c>
      <c r="CH750" s="2">
        <v>0</v>
      </c>
      <c r="CI750" s="2">
        <v>0</v>
      </c>
      <c r="CJ750" s="2">
        <v>0</v>
      </c>
      <c r="CK750" s="2">
        <v>2</v>
      </c>
      <c r="CL750" s="2">
        <v>0</v>
      </c>
    </row>
    <row r="751" spans="1:90" x14ac:dyDescent="0.25">
      <c r="A751" t="s">
        <v>115</v>
      </c>
      <c r="B751">
        <v>10401</v>
      </c>
      <c r="C751" t="s">
        <v>171</v>
      </c>
      <c r="D751">
        <v>1</v>
      </c>
      <c r="E751">
        <v>8</v>
      </c>
      <c r="F751">
        <v>48781</v>
      </c>
      <c r="G751">
        <v>35048781</v>
      </c>
      <c r="H751" t="s">
        <v>5412</v>
      </c>
      <c r="I751">
        <v>311</v>
      </c>
      <c r="J751" t="s">
        <v>858</v>
      </c>
      <c r="K751" t="s">
        <v>5413</v>
      </c>
      <c r="L751">
        <v>1</v>
      </c>
      <c r="M751" t="s">
        <v>858</v>
      </c>
      <c r="N751">
        <v>7929100</v>
      </c>
      <c r="O751" t="s">
        <v>92</v>
      </c>
      <c r="P751" t="s">
        <v>5414</v>
      </c>
      <c r="Q751">
        <v>27</v>
      </c>
      <c r="R751">
        <v>11</v>
      </c>
      <c r="S751">
        <v>44880589</v>
      </c>
      <c r="T751">
        <v>44882886</v>
      </c>
      <c r="U751" t="s">
        <v>5415</v>
      </c>
      <c r="V751">
        <v>1</v>
      </c>
      <c r="W751" s="2">
        <v>0</v>
      </c>
      <c r="X751" s="2">
        <v>0</v>
      </c>
      <c r="Y751" s="2">
        <v>53</v>
      </c>
      <c r="Z751" s="2">
        <v>58</v>
      </c>
      <c r="AA751" s="2">
        <v>65</v>
      </c>
      <c r="AB751" s="2">
        <v>54</v>
      </c>
      <c r="AC751" s="2">
        <v>56</v>
      </c>
      <c r="AD751" s="2">
        <v>58</v>
      </c>
      <c r="AE751" s="2">
        <v>59</v>
      </c>
      <c r="AF751" s="2">
        <v>71</v>
      </c>
      <c r="AG751" s="2">
        <v>43</v>
      </c>
      <c r="AH751" s="2">
        <v>64</v>
      </c>
      <c r="AI751" s="2">
        <v>57</v>
      </c>
      <c r="AJ751" s="2">
        <v>54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19</v>
      </c>
      <c r="BD751" s="2">
        <v>0</v>
      </c>
      <c r="BE751" s="2">
        <v>0</v>
      </c>
      <c r="BF751" s="2">
        <v>0</v>
      </c>
      <c r="BG751" s="2">
        <v>3</v>
      </c>
      <c r="BH751" s="2">
        <v>3</v>
      </c>
      <c r="BI751" s="2">
        <v>2</v>
      </c>
      <c r="BJ751" s="2">
        <v>2</v>
      </c>
      <c r="BK751" s="2">
        <v>2</v>
      </c>
      <c r="BL751" s="2">
        <v>3</v>
      </c>
      <c r="BM751" s="2">
        <v>2</v>
      </c>
      <c r="BN751" s="2">
        <v>2</v>
      </c>
      <c r="BO751" s="2">
        <v>3</v>
      </c>
      <c r="BP751" s="2">
        <v>4</v>
      </c>
      <c r="BQ751" s="2">
        <v>2</v>
      </c>
      <c r="BR751" s="2">
        <v>2</v>
      </c>
      <c r="BS751" s="2">
        <v>0</v>
      </c>
      <c r="BT751" s="2">
        <v>0</v>
      </c>
      <c r="BU751" s="2">
        <v>0</v>
      </c>
      <c r="BV751" s="2">
        <v>0</v>
      </c>
      <c r="BW751" s="2">
        <v>0</v>
      </c>
      <c r="BX751" s="2">
        <v>0</v>
      </c>
      <c r="BY751" s="2">
        <v>0</v>
      </c>
      <c r="BZ751" s="2">
        <v>0</v>
      </c>
      <c r="CA751" s="2">
        <v>0</v>
      </c>
      <c r="CB751" s="2">
        <v>0</v>
      </c>
      <c r="CC751" s="2">
        <v>0</v>
      </c>
      <c r="CD751" s="2">
        <v>0</v>
      </c>
      <c r="CE751" s="2">
        <v>0</v>
      </c>
      <c r="CF751" s="2">
        <v>0</v>
      </c>
      <c r="CG751" s="2">
        <v>0</v>
      </c>
      <c r="CH751" s="2">
        <v>0</v>
      </c>
      <c r="CI751" s="2">
        <v>0</v>
      </c>
      <c r="CJ751" s="2">
        <v>0</v>
      </c>
      <c r="CK751" s="2">
        <v>2</v>
      </c>
      <c r="CL751" s="2">
        <v>0</v>
      </c>
    </row>
    <row r="752" spans="1:90" x14ac:dyDescent="0.25">
      <c r="A752" t="s">
        <v>115</v>
      </c>
      <c r="B752">
        <v>10401</v>
      </c>
      <c r="C752" t="s">
        <v>171</v>
      </c>
      <c r="D752">
        <v>1</v>
      </c>
      <c r="E752">
        <v>8</v>
      </c>
      <c r="F752">
        <v>44957</v>
      </c>
      <c r="G752">
        <v>35044957</v>
      </c>
      <c r="H752" t="s">
        <v>17375</v>
      </c>
      <c r="I752">
        <v>311</v>
      </c>
      <c r="J752" t="s">
        <v>858</v>
      </c>
      <c r="K752" t="s">
        <v>17376</v>
      </c>
      <c r="L752">
        <v>1</v>
      </c>
      <c r="M752" t="s">
        <v>858</v>
      </c>
      <c r="N752">
        <v>7913190</v>
      </c>
      <c r="O752" t="s">
        <v>92</v>
      </c>
      <c r="P752" t="s">
        <v>17377</v>
      </c>
      <c r="Q752">
        <v>135</v>
      </c>
      <c r="R752">
        <v>11</v>
      </c>
      <c r="S752">
        <v>44880590</v>
      </c>
      <c r="T752">
        <v>44882564</v>
      </c>
      <c r="U752" t="s">
        <v>17378</v>
      </c>
      <c r="V752">
        <v>1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94</v>
      </c>
      <c r="AE752" s="2">
        <v>89</v>
      </c>
      <c r="AF752" s="2">
        <v>92</v>
      </c>
      <c r="AG752" s="2">
        <v>62</v>
      </c>
      <c r="AH752" s="2">
        <v>92</v>
      </c>
      <c r="AI752" s="2">
        <v>61</v>
      </c>
      <c r="AJ752" s="2">
        <v>78</v>
      </c>
      <c r="AK752" s="2">
        <v>0</v>
      </c>
      <c r="AL752" s="2">
        <v>0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47</v>
      </c>
      <c r="BD752" s="2">
        <v>0</v>
      </c>
      <c r="BE752" s="2">
        <v>0</v>
      </c>
      <c r="BF752" s="2">
        <v>0</v>
      </c>
      <c r="BG752" s="2">
        <v>0</v>
      </c>
      <c r="BH752" s="2">
        <v>0</v>
      </c>
      <c r="BI752" s="2">
        <v>0</v>
      </c>
      <c r="BJ752" s="2">
        <v>0</v>
      </c>
      <c r="BK752" s="2">
        <v>0</v>
      </c>
      <c r="BL752" s="2">
        <v>4</v>
      </c>
      <c r="BM752" s="2">
        <v>3</v>
      </c>
      <c r="BN752" s="2">
        <v>4</v>
      </c>
      <c r="BO752" s="2">
        <v>3</v>
      </c>
      <c r="BP752" s="2">
        <v>3</v>
      </c>
      <c r="BQ752" s="2">
        <v>3</v>
      </c>
      <c r="BR752" s="2">
        <v>3</v>
      </c>
      <c r="BS752" s="2">
        <v>0</v>
      </c>
      <c r="BT752" s="2">
        <v>0</v>
      </c>
      <c r="BU752" s="2">
        <v>0</v>
      </c>
      <c r="BV752" s="2">
        <v>0</v>
      </c>
      <c r="BW752" s="2">
        <v>0</v>
      </c>
      <c r="BX752" s="2">
        <v>0</v>
      </c>
      <c r="BY752" s="2">
        <v>0</v>
      </c>
      <c r="BZ752" s="2">
        <v>0</v>
      </c>
      <c r="CA752" s="2">
        <v>0</v>
      </c>
      <c r="CB752" s="2">
        <v>0</v>
      </c>
      <c r="CC752" s="2">
        <v>0</v>
      </c>
      <c r="CD752" s="2">
        <v>0</v>
      </c>
      <c r="CE752" s="2">
        <v>0</v>
      </c>
      <c r="CF752" s="2">
        <v>0</v>
      </c>
      <c r="CG752" s="2">
        <v>0</v>
      </c>
      <c r="CH752" s="2">
        <v>0</v>
      </c>
      <c r="CI752" s="2">
        <v>0</v>
      </c>
      <c r="CJ752" s="2">
        <v>0</v>
      </c>
      <c r="CK752" s="2">
        <v>9</v>
      </c>
      <c r="CL752" s="2">
        <v>0</v>
      </c>
    </row>
    <row r="753" spans="1:90" x14ac:dyDescent="0.25">
      <c r="A753" t="s">
        <v>115</v>
      </c>
      <c r="B753">
        <v>10401</v>
      </c>
      <c r="C753" t="s">
        <v>171</v>
      </c>
      <c r="D753">
        <v>1</v>
      </c>
      <c r="E753">
        <v>8</v>
      </c>
      <c r="F753">
        <v>5548</v>
      </c>
      <c r="G753">
        <v>35005548</v>
      </c>
      <c r="H753" t="s">
        <v>19461</v>
      </c>
      <c r="I753">
        <v>241</v>
      </c>
      <c r="J753" t="s">
        <v>849</v>
      </c>
      <c r="K753" t="s">
        <v>850</v>
      </c>
      <c r="L753">
        <v>2</v>
      </c>
      <c r="M753" t="s">
        <v>850</v>
      </c>
      <c r="N753">
        <v>7776450</v>
      </c>
      <c r="P753" t="s">
        <v>19462</v>
      </c>
      <c r="Q753">
        <v>500</v>
      </c>
      <c r="R753">
        <v>11</v>
      </c>
      <c r="S753">
        <v>44071585</v>
      </c>
      <c r="T753">
        <v>44476491</v>
      </c>
      <c r="U753" t="s">
        <v>948</v>
      </c>
      <c r="V753">
        <v>1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120</v>
      </c>
      <c r="AI753" s="2">
        <v>137</v>
      </c>
      <c r="AJ753" s="2">
        <v>96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206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0</v>
      </c>
      <c r="BI753" s="2">
        <v>0</v>
      </c>
      <c r="BJ753" s="2">
        <v>0</v>
      </c>
      <c r="BK753" s="2">
        <v>0</v>
      </c>
      <c r="BL753" s="2">
        <v>0</v>
      </c>
      <c r="BM753" s="2">
        <v>0</v>
      </c>
      <c r="BN753" s="2">
        <v>0</v>
      </c>
      <c r="BO753" s="2">
        <v>0</v>
      </c>
      <c r="BP753" s="2">
        <v>3</v>
      </c>
      <c r="BQ753" s="2">
        <v>8</v>
      </c>
      <c r="BR753" s="2">
        <v>5</v>
      </c>
      <c r="BS753" s="2">
        <v>0</v>
      </c>
      <c r="BT753" s="2">
        <v>0</v>
      </c>
      <c r="BU753" s="2">
        <v>0</v>
      </c>
      <c r="BV753" s="2">
        <v>0</v>
      </c>
      <c r="BW753" s="2">
        <v>0</v>
      </c>
      <c r="BX753" s="2">
        <v>0</v>
      </c>
      <c r="BY753" s="2">
        <v>0</v>
      </c>
      <c r="BZ753" s="2">
        <v>0</v>
      </c>
      <c r="CA753" s="2">
        <v>0</v>
      </c>
      <c r="CB753" s="2">
        <v>0</v>
      </c>
      <c r="CC753" s="2">
        <v>5</v>
      </c>
      <c r="CD753" s="2">
        <v>0</v>
      </c>
      <c r="CE753" s="2">
        <v>0</v>
      </c>
      <c r="CF753" s="2">
        <v>0</v>
      </c>
      <c r="CG753" s="2">
        <v>0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</row>
    <row r="754" spans="1:90" x14ac:dyDescent="0.25">
      <c r="A754" t="s">
        <v>115</v>
      </c>
      <c r="B754">
        <v>10401</v>
      </c>
      <c r="C754" t="s">
        <v>171</v>
      </c>
      <c r="D754">
        <v>1</v>
      </c>
      <c r="E754">
        <v>8</v>
      </c>
      <c r="F754">
        <v>5630</v>
      </c>
      <c r="G754">
        <v>35005630</v>
      </c>
      <c r="H754" t="s">
        <v>3028</v>
      </c>
      <c r="I754">
        <v>239</v>
      </c>
      <c r="J754" t="s">
        <v>171</v>
      </c>
      <c r="K754" t="s">
        <v>91</v>
      </c>
      <c r="L754">
        <v>1</v>
      </c>
      <c r="M754" t="s">
        <v>171</v>
      </c>
      <c r="N754">
        <v>7700625</v>
      </c>
      <c r="O754" t="s">
        <v>102</v>
      </c>
      <c r="P754" t="s">
        <v>3029</v>
      </c>
      <c r="Q754">
        <v>360</v>
      </c>
      <c r="R754">
        <v>11</v>
      </c>
      <c r="S754">
        <v>46052991</v>
      </c>
      <c r="U754" t="s">
        <v>3030</v>
      </c>
      <c r="V754">
        <v>1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119</v>
      </c>
      <c r="AI754" s="2">
        <v>113</v>
      </c>
      <c r="AJ754" s="2">
        <v>112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257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0</v>
      </c>
      <c r="BI754" s="2">
        <v>0</v>
      </c>
      <c r="BJ754" s="2">
        <v>0</v>
      </c>
      <c r="BK754" s="2">
        <v>0</v>
      </c>
      <c r="BL754" s="2">
        <v>0</v>
      </c>
      <c r="BM754" s="2">
        <v>0</v>
      </c>
      <c r="BN754" s="2">
        <v>0</v>
      </c>
      <c r="BO754" s="2">
        <v>0</v>
      </c>
      <c r="BP754" s="2">
        <v>3</v>
      </c>
      <c r="BQ754" s="2">
        <v>3</v>
      </c>
      <c r="BR754" s="2">
        <v>4</v>
      </c>
      <c r="BS754" s="2">
        <v>0</v>
      </c>
      <c r="BT754" s="2">
        <v>0</v>
      </c>
      <c r="BU754" s="2">
        <v>0</v>
      </c>
      <c r="BV754" s="2">
        <v>0</v>
      </c>
      <c r="BW754" s="2">
        <v>0</v>
      </c>
      <c r="BX754" s="2">
        <v>0</v>
      </c>
      <c r="BY754" s="2">
        <v>0</v>
      </c>
      <c r="BZ754" s="2">
        <v>0</v>
      </c>
      <c r="CA754" s="2">
        <v>0</v>
      </c>
      <c r="CB754" s="2">
        <v>0</v>
      </c>
      <c r="CC754" s="2">
        <v>8</v>
      </c>
      <c r="CD754" s="2">
        <v>0</v>
      </c>
      <c r="CE754" s="2">
        <v>0</v>
      </c>
      <c r="CF754" s="2">
        <v>0</v>
      </c>
      <c r="CG754" s="2">
        <v>0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</row>
    <row r="755" spans="1:90" x14ac:dyDescent="0.25">
      <c r="A755" t="s">
        <v>115</v>
      </c>
      <c r="B755">
        <v>10401</v>
      </c>
      <c r="C755" t="s">
        <v>171</v>
      </c>
      <c r="D755">
        <v>1</v>
      </c>
      <c r="E755">
        <v>8</v>
      </c>
      <c r="F755">
        <v>925482</v>
      </c>
      <c r="G755">
        <v>35925482</v>
      </c>
      <c r="H755" t="s">
        <v>14689</v>
      </c>
      <c r="I755">
        <v>312</v>
      </c>
      <c r="J755" t="s">
        <v>172</v>
      </c>
      <c r="K755" t="s">
        <v>14690</v>
      </c>
      <c r="L755">
        <v>1</v>
      </c>
      <c r="M755" t="s">
        <v>172</v>
      </c>
      <c r="N755">
        <v>7866260</v>
      </c>
      <c r="O755" t="s">
        <v>92</v>
      </c>
      <c r="P755" t="s">
        <v>14691</v>
      </c>
      <c r="Q755">
        <v>441</v>
      </c>
      <c r="R755">
        <v>11</v>
      </c>
      <c r="S755">
        <v>48113277</v>
      </c>
      <c r="T755">
        <v>48113366</v>
      </c>
      <c r="U755" t="s">
        <v>14692</v>
      </c>
      <c r="V755">
        <v>1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144</v>
      </c>
      <c r="AE755" s="2">
        <v>182</v>
      </c>
      <c r="AF755" s="2">
        <v>158</v>
      </c>
      <c r="AG755" s="2">
        <v>108</v>
      </c>
      <c r="AH755" s="2">
        <v>162</v>
      </c>
      <c r="AI755" s="2">
        <v>135</v>
      </c>
      <c r="AJ755" s="2">
        <v>123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105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403</v>
      </c>
      <c r="BD755" s="2">
        <v>11</v>
      </c>
      <c r="BE755" s="2">
        <v>0</v>
      </c>
      <c r="BF755" s="2">
        <v>0</v>
      </c>
      <c r="BG755" s="2">
        <v>0</v>
      </c>
      <c r="BH755" s="2">
        <v>0</v>
      </c>
      <c r="BI755" s="2">
        <v>0</v>
      </c>
      <c r="BJ755" s="2">
        <v>0</v>
      </c>
      <c r="BK755" s="2">
        <v>0</v>
      </c>
      <c r="BL755" s="2">
        <v>6</v>
      </c>
      <c r="BM755" s="2">
        <v>9</v>
      </c>
      <c r="BN755" s="2">
        <v>8</v>
      </c>
      <c r="BO755" s="2">
        <v>5</v>
      </c>
      <c r="BP755" s="2">
        <v>9</v>
      </c>
      <c r="BQ755" s="2">
        <v>7</v>
      </c>
      <c r="BR755" s="2">
        <v>5</v>
      </c>
      <c r="BS755" s="2">
        <v>0</v>
      </c>
      <c r="BT755" s="2">
        <v>0</v>
      </c>
      <c r="BU755" s="2">
        <v>0</v>
      </c>
      <c r="BV755" s="2">
        <v>0</v>
      </c>
      <c r="BW755" s="2">
        <v>0</v>
      </c>
      <c r="BX755" s="2">
        <v>0</v>
      </c>
      <c r="BY755" s="2">
        <v>0</v>
      </c>
      <c r="BZ755" s="2">
        <v>0</v>
      </c>
      <c r="CA755" s="2">
        <v>0</v>
      </c>
      <c r="CB755" s="2">
        <v>0</v>
      </c>
      <c r="CC755" s="2">
        <v>3</v>
      </c>
      <c r="CD755" s="2">
        <v>0</v>
      </c>
      <c r="CE755" s="2">
        <v>0</v>
      </c>
      <c r="CF755" s="2">
        <v>0</v>
      </c>
      <c r="CG755" s="2">
        <v>0</v>
      </c>
      <c r="CH755" s="2">
        <v>0</v>
      </c>
      <c r="CI755" s="2">
        <v>0</v>
      </c>
      <c r="CJ755" s="2">
        <v>0</v>
      </c>
      <c r="CK755" s="2">
        <v>18</v>
      </c>
      <c r="CL755" s="2">
        <v>3</v>
      </c>
    </row>
    <row r="756" spans="1:90" x14ac:dyDescent="0.25">
      <c r="A756" t="s">
        <v>115</v>
      </c>
      <c r="B756">
        <v>20417</v>
      </c>
      <c r="C756" t="s">
        <v>220</v>
      </c>
      <c r="D756">
        <v>1</v>
      </c>
      <c r="E756">
        <v>8</v>
      </c>
      <c r="F756">
        <v>18533</v>
      </c>
      <c r="G756">
        <v>35018533</v>
      </c>
      <c r="H756" t="s">
        <v>6861</v>
      </c>
      <c r="I756">
        <v>244</v>
      </c>
      <c r="J756" t="s">
        <v>221</v>
      </c>
      <c r="K756" t="s">
        <v>3106</v>
      </c>
      <c r="L756">
        <v>1</v>
      </c>
      <c r="M756" t="s">
        <v>220</v>
      </c>
      <c r="N756">
        <v>13082160</v>
      </c>
      <c r="O756" t="s">
        <v>92</v>
      </c>
      <c r="P756" t="s">
        <v>6862</v>
      </c>
      <c r="Q756">
        <v>385</v>
      </c>
      <c r="R756">
        <v>19</v>
      </c>
      <c r="S756">
        <v>32460077</v>
      </c>
      <c r="T756">
        <v>32462933</v>
      </c>
      <c r="U756" t="s">
        <v>6863</v>
      </c>
      <c r="V756">
        <v>1</v>
      </c>
      <c r="W756" s="2">
        <v>0</v>
      </c>
      <c r="X756" s="2">
        <v>0</v>
      </c>
      <c r="Y756" s="2">
        <v>35</v>
      </c>
      <c r="Z756" s="2">
        <v>48</v>
      </c>
      <c r="AA756" s="2">
        <v>57</v>
      </c>
      <c r="AB756" s="2">
        <v>48</v>
      </c>
      <c r="AC756" s="2">
        <v>36</v>
      </c>
      <c r="AD756" s="2">
        <v>41</v>
      </c>
      <c r="AE756" s="2">
        <v>63</v>
      </c>
      <c r="AF756" s="2">
        <v>54</v>
      </c>
      <c r="AG756" s="2">
        <v>64</v>
      </c>
      <c r="AH756" s="2">
        <v>152</v>
      </c>
      <c r="AI756" s="2">
        <v>119</v>
      </c>
      <c r="AJ756" s="2">
        <v>100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91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245</v>
      </c>
      <c r="BD756" s="2">
        <v>0</v>
      </c>
      <c r="BE756" s="2">
        <v>0</v>
      </c>
      <c r="BF756" s="2">
        <v>0</v>
      </c>
      <c r="BG756" s="2">
        <v>3</v>
      </c>
      <c r="BH756" s="2">
        <v>3</v>
      </c>
      <c r="BI756" s="2">
        <v>2</v>
      </c>
      <c r="BJ756" s="2">
        <v>3</v>
      </c>
      <c r="BK756" s="2">
        <v>2</v>
      </c>
      <c r="BL756" s="2">
        <v>3</v>
      </c>
      <c r="BM756" s="2">
        <v>3</v>
      </c>
      <c r="BN756" s="2">
        <v>4</v>
      </c>
      <c r="BO756" s="2">
        <v>4</v>
      </c>
      <c r="BP756" s="2">
        <v>4</v>
      </c>
      <c r="BQ756" s="2">
        <v>5</v>
      </c>
      <c r="BR756" s="2">
        <v>3</v>
      </c>
      <c r="BS756" s="2">
        <v>0</v>
      </c>
      <c r="BT756" s="2">
        <v>0</v>
      </c>
      <c r="BU756" s="2">
        <v>0</v>
      </c>
      <c r="BV756" s="2">
        <v>0</v>
      </c>
      <c r="BW756" s="2">
        <v>0</v>
      </c>
      <c r="BX756" s="2">
        <v>0</v>
      </c>
      <c r="BY756" s="2">
        <v>0</v>
      </c>
      <c r="BZ756" s="2">
        <v>0</v>
      </c>
      <c r="CA756" s="2">
        <v>0</v>
      </c>
      <c r="CB756" s="2">
        <v>0</v>
      </c>
      <c r="CC756" s="2">
        <v>4</v>
      </c>
      <c r="CD756" s="2">
        <v>0</v>
      </c>
      <c r="CE756" s="2">
        <v>0</v>
      </c>
      <c r="CF756" s="2">
        <v>0</v>
      </c>
      <c r="CG756" s="2">
        <v>0</v>
      </c>
      <c r="CH756" s="2">
        <v>0</v>
      </c>
      <c r="CI756" s="2">
        <v>0</v>
      </c>
      <c r="CJ756" s="2">
        <v>0</v>
      </c>
      <c r="CK756" s="2">
        <v>16</v>
      </c>
      <c r="CL756" s="2">
        <v>0</v>
      </c>
    </row>
    <row r="757" spans="1:90" x14ac:dyDescent="0.25">
      <c r="A757" t="s">
        <v>115</v>
      </c>
      <c r="B757">
        <v>20417</v>
      </c>
      <c r="C757" t="s">
        <v>220</v>
      </c>
      <c r="D757">
        <v>1</v>
      </c>
      <c r="E757">
        <v>8</v>
      </c>
      <c r="F757">
        <v>18284</v>
      </c>
      <c r="G757">
        <v>35018284</v>
      </c>
      <c r="H757" t="s">
        <v>19249</v>
      </c>
      <c r="I757">
        <v>244</v>
      </c>
      <c r="J757" t="s">
        <v>221</v>
      </c>
      <c r="K757" t="s">
        <v>883</v>
      </c>
      <c r="L757">
        <v>1</v>
      </c>
      <c r="M757" t="s">
        <v>220</v>
      </c>
      <c r="N757">
        <v>13076971</v>
      </c>
      <c r="P757" t="s">
        <v>19250</v>
      </c>
      <c r="Q757">
        <v>235</v>
      </c>
      <c r="R757">
        <v>19</v>
      </c>
      <c r="S757">
        <v>32512824</v>
      </c>
      <c r="T757">
        <v>32546945</v>
      </c>
      <c r="U757" t="s">
        <v>19251</v>
      </c>
      <c r="V757">
        <v>1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60</v>
      </c>
      <c r="AE757" s="2">
        <v>44</v>
      </c>
      <c r="AF757" s="2">
        <v>33</v>
      </c>
      <c r="AG757" s="2">
        <v>55</v>
      </c>
      <c r="AH757" s="2">
        <v>194</v>
      </c>
      <c r="AI757" s="2">
        <v>210</v>
      </c>
      <c r="AJ757" s="2">
        <v>152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239</v>
      </c>
      <c r="BD757" s="2">
        <v>0</v>
      </c>
      <c r="BE757" s="2">
        <v>0</v>
      </c>
      <c r="BF757" s="2">
        <v>0</v>
      </c>
      <c r="BG757" s="2">
        <v>0</v>
      </c>
      <c r="BH757" s="2">
        <v>0</v>
      </c>
      <c r="BI757" s="2">
        <v>0</v>
      </c>
      <c r="BJ757" s="2">
        <v>0</v>
      </c>
      <c r="BK757" s="2">
        <v>0</v>
      </c>
      <c r="BL757" s="2">
        <v>4</v>
      </c>
      <c r="BM757" s="2">
        <v>3</v>
      </c>
      <c r="BN757" s="2">
        <v>1</v>
      </c>
      <c r="BO757" s="2">
        <v>3</v>
      </c>
      <c r="BP757" s="2">
        <v>9</v>
      </c>
      <c r="BQ757" s="2">
        <v>8</v>
      </c>
      <c r="BR757" s="2">
        <v>7</v>
      </c>
      <c r="BS757" s="2">
        <v>0</v>
      </c>
      <c r="BT757" s="2">
        <v>0</v>
      </c>
      <c r="BU757" s="2">
        <v>0</v>
      </c>
      <c r="BV757" s="2">
        <v>0</v>
      </c>
      <c r="BW757" s="2">
        <v>0</v>
      </c>
      <c r="BX757" s="2">
        <v>0</v>
      </c>
      <c r="BY757" s="2">
        <v>0</v>
      </c>
      <c r="BZ757" s="2">
        <v>0</v>
      </c>
      <c r="CA757" s="2">
        <v>0</v>
      </c>
      <c r="CB757" s="2">
        <v>0</v>
      </c>
      <c r="CC757" s="2">
        <v>0</v>
      </c>
      <c r="CD757" s="2">
        <v>0</v>
      </c>
      <c r="CE757" s="2">
        <v>0</v>
      </c>
      <c r="CF757" s="2">
        <v>0</v>
      </c>
      <c r="CG757" s="2">
        <v>0</v>
      </c>
      <c r="CH757" s="2">
        <v>0</v>
      </c>
      <c r="CI757" s="2">
        <v>0</v>
      </c>
      <c r="CJ757" s="2">
        <v>0</v>
      </c>
      <c r="CK757" s="2">
        <v>15</v>
      </c>
      <c r="CL757" s="2">
        <v>0</v>
      </c>
    </row>
    <row r="758" spans="1:90" x14ac:dyDescent="0.25">
      <c r="A758" t="s">
        <v>115</v>
      </c>
      <c r="B758">
        <v>20417</v>
      </c>
      <c r="C758" t="s">
        <v>220</v>
      </c>
      <c r="D758">
        <v>1</v>
      </c>
      <c r="E758">
        <v>8</v>
      </c>
      <c r="F758">
        <v>18260</v>
      </c>
      <c r="G758">
        <v>35018260</v>
      </c>
      <c r="H758" t="s">
        <v>11060</v>
      </c>
      <c r="I758">
        <v>244</v>
      </c>
      <c r="J758" t="s">
        <v>221</v>
      </c>
      <c r="K758" t="s">
        <v>11061</v>
      </c>
      <c r="L758">
        <v>1</v>
      </c>
      <c r="M758" t="s">
        <v>220</v>
      </c>
      <c r="N758">
        <v>13081050</v>
      </c>
      <c r="O758" t="s">
        <v>92</v>
      </c>
      <c r="P758" t="s">
        <v>11062</v>
      </c>
      <c r="Q758" t="s">
        <v>127</v>
      </c>
      <c r="R758">
        <v>19</v>
      </c>
      <c r="S758">
        <v>32080455</v>
      </c>
      <c r="T758">
        <v>32083668</v>
      </c>
      <c r="U758" t="s">
        <v>11063</v>
      </c>
      <c r="V758">
        <v>1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44</v>
      </c>
      <c r="AE758" s="2">
        <v>44</v>
      </c>
      <c r="AF758" s="2">
        <v>28</v>
      </c>
      <c r="AG758" s="2">
        <v>24</v>
      </c>
      <c r="AH758" s="2">
        <v>92</v>
      </c>
      <c r="AI758" s="2">
        <v>68</v>
      </c>
      <c r="AJ758" s="2">
        <v>60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37</v>
      </c>
      <c r="BD758" s="2">
        <v>24</v>
      </c>
      <c r="BE758" s="2">
        <v>0</v>
      </c>
      <c r="BF758" s="2">
        <v>0</v>
      </c>
      <c r="BG758" s="2">
        <v>0</v>
      </c>
      <c r="BH758" s="2">
        <v>0</v>
      </c>
      <c r="BI758" s="2">
        <v>0</v>
      </c>
      <c r="BJ758" s="2">
        <v>0</v>
      </c>
      <c r="BK758" s="2">
        <v>0</v>
      </c>
      <c r="BL758" s="2">
        <v>4</v>
      </c>
      <c r="BM758" s="2">
        <v>4</v>
      </c>
      <c r="BN758" s="2">
        <v>2</v>
      </c>
      <c r="BO758" s="2">
        <v>2</v>
      </c>
      <c r="BP758" s="2">
        <v>6</v>
      </c>
      <c r="BQ758" s="2">
        <v>5</v>
      </c>
      <c r="BR758" s="2">
        <v>2</v>
      </c>
      <c r="BS758" s="2">
        <v>0</v>
      </c>
      <c r="BT758" s="2">
        <v>0</v>
      </c>
      <c r="BU758" s="2">
        <v>0</v>
      </c>
      <c r="BV758" s="2">
        <v>0</v>
      </c>
      <c r="BW758" s="2">
        <v>0</v>
      </c>
      <c r="BX758" s="2">
        <v>0</v>
      </c>
      <c r="BY758" s="2">
        <v>0</v>
      </c>
      <c r="BZ758" s="2">
        <v>0</v>
      </c>
      <c r="CA758" s="2">
        <v>0</v>
      </c>
      <c r="CB758" s="2">
        <v>0</v>
      </c>
      <c r="CC758" s="2">
        <v>0</v>
      </c>
      <c r="CD758" s="2">
        <v>0</v>
      </c>
      <c r="CE758" s="2">
        <v>0</v>
      </c>
      <c r="CF758" s="2">
        <v>0</v>
      </c>
      <c r="CG758" s="2">
        <v>0</v>
      </c>
      <c r="CH758" s="2">
        <v>0</v>
      </c>
      <c r="CI758" s="2">
        <v>0</v>
      </c>
      <c r="CJ758" s="2">
        <v>0</v>
      </c>
      <c r="CK758" s="2">
        <v>2</v>
      </c>
      <c r="CL758" s="2">
        <v>6</v>
      </c>
    </row>
    <row r="759" spans="1:90" x14ac:dyDescent="0.25">
      <c r="A759" t="s">
        <v>115</v>
      </c>
      <c r="B759">
        <v>20417</v>
      </c>
      <c r="C759" t="s">
        <v>220</v>
      </c>
      <c r="D759">
        <v>1</v>
      </c>
      <c r="E759">
        <v>8</v>
      </c>
      <c r="F759">
        <v>922420</v>
      </c>
      <c r="G759">
        <v>35922420</v>
      </c>
      <c r="H759" t="s">
        <v>8307</v>
      </c>
      <c r="I759">
        <v>244</v>
      </c>
      <c r="J759" t="s">
        <v>221</v>
      </c>
      <c r="K759" t="s">
        <v>883</v>
      </c>
      <c r="L759">
        <v>1</v>
      </c>
      <c r="M759" t="s">
        <v>220</v>
      </c>
      <c r="N759">
        <v>13076040</v>
      </c>
      <c r="O759" t="s">
        <v>92</v>
      </c>
      <c r="P759" t="s">
        <v>6089</v>
      </c>
      <c r="Q759">
        <v>204</v>
      </c>
      <c r="R759">
        <v>19</v>
      </c>
      <c r="S759">
        <v>32531323</v>
      </c>
      <c r="U759" t="s">
        <v>8308</v>
      </c>
      <c r="V759">
        <v>1</v>
      </c>
      <c r="W759" s="2">
        <v>0</v>
      </c>
      <c r="X759" s="2">
        <v>0</v>
      </c>
      <c r="Y759" s="2">
        <v>52</v>
      </c>
      <c r="Z759" s="2">
        <v>52</v>
      </c>
      <c r="AA759" s="2">
        <v>55</v>
      </c>
      <c r="AB759" s="2">
        <v>52</v>
      </c>
      <c r="AC759" s="2">
        <v>77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2</v>
      </c>
      <c r="BH759" s="2">
        <v>2</v>
      </c>
      <c r="BI759" s="2">
        <v>3</v>
      </c>
      <c r="BJ759" s="2">
        <v>2</v>
      </c>
      <c r="BK759" s="2">
        <v>4</v>
      </c>
      <c r="BL759" s="2">
        <v>0</v>
      </c>
      <c r="BM759" s="2">
        <v>0</v>
      </c>
      <c r="BN759" s="2">
        <v>0</v>
      </c>
      <c r="BO759" s="2">
        <v>0</v>
      </c>
      <c r="BP759" s="2">
        <v>0</v>
      </c>
      <c r="BQ759" s="2">
        <v>0</v>
      </c>
      <c r="BR759" s="2">
        <v>0</v>
      </c>
      <c r="BS759" s="2">
        <v>0</v>
      </c>
      <c r="BT759" s="2">
        <v>0</v>
      </c>
      <c r="BU759" s="2">
        <v>0</v>
      </c>
      <c r="BV759" s="2">
        <v>0</v>
      </c>
      <c r="BW759" s="2">
        <v>0</v>
      </c>
      <c r="BX759" s="2">
        <v>0</v>
      </c>
      <c r="BY759" s="2">
        <v>0</v>
      </c>
      <c r="BZ759" s="2">
        <v>0</v>
      </c>
      <c r="CA759" s="2">
        <v>0</v>
      </c>
      <c r="CB759" s="2">
        <v>0</v>
      </c>
      <c r="CC759" s="2">
        <v>0</v>
      </c>
      <c r="CD759" s="2">
        <v>0</v>
      </c>
      <c r="CE759" s="2">
        <v>0</v>
      </c>
      <c r="CF759" s="2">
        <v>0</v>
      </c>
      <c r="CG759" s="2">
        <v>0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</row>
    <row r="760" spans="1:90" x14ac:dyDescent="0.25">
      <c r="A760" t="s">
        <v>115</v>
      </c>
      <c r="B760">
        <v>20417</v>
      </c>
      <c r="C760" t="s">
        <v>220</v>
      </c>
      <c r="D760">
        <v>1</v>
      </c>
      <c r="E760">
        <v>8</v>
      </c>
      <c r="F760">
        <v>903905</v>
      </c>
      <c r="G760">
        <v>35903905</v>
      </c>
      <c r="H760" t="s">
        <v>15440</v>
      </c>
      <c r="I760">
        <v>244</v>
      </c>
      <c r="J760" t="s">
        <v>221</v>
      </c>
      <c r="K760" t="s">
        <v>707</v>
      </c>
      <c r="L760">
        <v>1</v>
      </c>
      <c r="M760" t="s">
        <v>220</v>
      </c>
      <c r="N760">
        <v>13060841</v>
      </c>
      <c r="O760" t="s">
        <v>92</v>
      </c>
      <c r="P760" t="s">
        <v>15441</v>
      </c>
      <c r="Q760">
        <v>18</v>
      </c>
      <c r="R760">
        <v>19</v>
      </c>
      <c r="S760">
        <v>32273419</v>
      </c>
      <c r="T760">
        <v>32685922</v>
      </c>
      <c r="U760" t="s">
        <v>15442</v>
      </c>
      <c r="V760">
        <v>1</v>
      </c>
      <c r="W760" s="2">
        <v>0</v>
      </c>
      <c r="X760" s="2">
        <v>0</v>
      </c>
      <c r="Y760" s="2">
        <v>59</v>
      </c>
      <c r="Z760" s="2">
        <v>53</v>
      </c>
      <c r="AA760" s="2">
        <v>30</v>
      </c>
      <c r="AB760" s="2">
        <v>29</v>
      </c>
      <c r="AC760" s="2">
        <v>54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3</v>
      </c>
      <c r="BH760" s="2">
        <v>3</v>
      </c>
      <c r="BI760" s="2">
        <v>1</v>
      </c>
      <c r="BJ760" s="2">
        <v>1</v>
      </c>
      <c r="BK760" s="2">
        <v>2</v>
      </c>
      <c r="BL760" s="2">
        <v>0</v>
      </c>
      <c r="BM760" s="2">
        <v>0</v>
      </c>
      <c r="BN760" s="2">
        <v>0</v>
      </c>
      <c r="BO760" s="2">
        <v>0</v>
      </c>
      <c r="BP760" s="2">
        <v>0</v>
      </c>
      <c r="BQ760" s="2">
        <v>0</v>
      </c>
      <c r="BR760" s="2">
        <v>0</v>
      </c>
      <c r="BS760" s="2">
        <v>0</v>
      </c>
      <c r="BT760" s="2">
        <v>0</v>
      </c>
      <c r="BU760" s="2">
        <v>0</v>
      </c>
      <c r="BV760" s="2">
        <v>0</v>
      </c>
      <c r="BW760" s="2">
        <v>0</v>
      </c>
      <c r="BX760" s="2">
        <v>0</v>
      </c>
      <c r="BY760" s="2">
        <v>0</v>
      </c>
      <c r="BZ760" s="2">
        <v>0</v>
      </c>
      <c r="CA760" s="2">
        <v>0</v>
      </c>
      <c r="CB760" s="2">
        <v>0</v>
      </c>
      <c r="CC760" s="2">
        <v>0</v>
      </c>
      <c r="CD760" s="2">
        <v>0</v>
      </c>
      <c r="CE760" s="2">
        <v>0</v>
      </c>
      <c r="CF760" s="2">
        <v>0</v>
      </c>
      <c r="CG760" s="2">
        <v>0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</row>
    <row r="761" spans="1:90" x14ac:dyDescent="0.25">
      <c r="A761" t="s">
        <v>115</v>
      </c>
      <c r="B761">
        <v>20417</v>
      </c>
      <c r="C761" t="s">
        <v>220</v>
      </c>
      <c r="D761">
        <v>1</v>
      </c>
      <c r="E761">
        <v>8</v>
      </c>
      <c r="F761">
        <v>901088</v>
      </c>
      <c r="G761">
        <v>35901088</v>
      </c>
      <c r="H761" t="s">
        <v>9941</v>
      </c>
      <c r="I761">
        <v>244</v>
      </c>
      <c r="J761" t="s">
        <v>221</v>
      </c>
      <c r="K761" t="s">
        <v>4455</v>
      </c>
      <c r="L761">
        <v>1</v>
      </c>
      <c r="M761" t="s">
        <v>220</v>
      </c>
      <c r="N761">
        <v>13092529</v>
      </c>
      <c r="O761" t="s">
        <v>92</v>
      </c>
      <c r="P761" t="s">
        <v>9942</v>
      </c>
      <c r="Q761" t="s">
        <v>127</v>
      </c>
      <c r="R761">
        <v>19</v>
      </c>
      <c r="S761">
        <v>32534255</v>
      </c>
      <c r="T761">
        <v>32537994</v>
      </c>
      <c r="U761" t="s">
        <v>9943</v>
      </c>
      <c r="V761">
        <v>1</v>
      </c>
      <c r="W761" s="2">
        <v>0</v>
      </c>
      <c r="X761" s="2">
        <v>0</v>
      </c>
      <c r="Y761" s="2">
        <v>32</v>
      </c>
      <c r="Z761" s="2">
        <v>33</v>
      </c>
      <c r="AA761" s="2">
        <v>27</v>
      </c>
      <c r="AB761" s="2">
        <v>27</v>
      </c>
      <c r="AC761" s="2">
        <v>43</v>
      </c>
      <c r="AD761" s="2">
        <v>38</v>
      </c>
      <c r="AE761" s="2">
        <v>46</v>
      </c>
      <c r="AF761" s="2">
        <v>24</v>
      </c>
      <c r="AG761" s="2">
        <v>34</v>
      </c>
      <c r="AH761" s="2">
        <v>39</v>
      </c>
      <c r="AI761" s="2">
        <v>27</v>
      </c>
      <c r="AJ761" s="2">
        <v>36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143</v>
      </c>
      <c r="BD761" s="2">
        <v>0</v>
      </c>
      <c r="BE761" s="2">
        <v>0</v>
      </c>
      <c r="BF761" s="2">
        <v>0</v>
      </c>
      <c r="BG761" s="2">
        <v>4</v>
      </c>
      <c r="BH761" s="2">
        <v>2</v>
      </c>
      <c r="BI761" s="2">
        <v>2</v>
      </c>
      <c r="BJ761" s="2">
        <v>1</v>
      </c>
      <c r="BK761" s="2">
        <v>3</v>
      </c>
      <c r="BL761" s="2">
        <v>3</v>
      </c>
      <c r="BM761" s="2">
        <v>4</v>
      </c>
      <c r="BN761" s="2">
        <v>1</v>
      </c>
      <c r="BO761" s="2">
        <v>2</v>
      </c>
      <c r="BP761" s="2">
        <v>2</v>
      </c>
      <c r="BQ761" s="2">
        <v>2</v>
      </c>
      <c r="BR761" s="2">
        <v>1</v>
      </c>
      <c r="BS761" s="2">
        <v>0</v>
      </c>
      <c r="BT761" s="2">
        <v>0</v>
      </c>
      <c r="BU761" s="2">
        <v>0</v>
      </c>
      <c r="BV761" s="2">
        <v>0</v>
      </c>
      <c r="BW761" s="2">
        <v>0</v>
      </c>
      <c r="BX761" s="2">
        <v>0</v>
      </c>
      <c r="BY761" s="2">
        <v>0</v>
      </c>
      <c r="BZ761" s="2">
        <v>0</v>
      </c>
      <c r="CA761" s="2">
        <v>0</v>
      </c>
      <c r="CB761" s="2">
        <v>0</v>
      </c>
      <c r="CC761" s="2">
        <v>0</v>
      </c>
      <c r="CD761" s="2">
        <v>0</v>
      </c>
      <c r="CE761" s="2">
        <v>0</v>
      </c>
      <c r="CF761" s="2">
        <v>0</v>
      </c>
      <c r="CG761" s="2">
        <v>0</v>
      </c>
      <c r="CH761" s="2">
        <v>0</v>
      </c>
      <c r="CI761" s="2">
        <v>0</v>
      </c>
      <c r="CJ761" s="2">
        <v>0</v>
      </c>
      <c r="CK761" s="2">
        <v>16</v>
      </c>
      <c r="CL761" s="2">
        <v>0</v>
      </c>
    </row>
    <row r="762" spans="1:90" x14ac:dyDescent="0.25">
      <c r="A762" t="s">
        <v>115</v>
      </c>
      <c r="B762">
        <v>20417</v>
      </c>
      <c r="C762" t="s">
        <v>220</v>
      </c>
      <c r="D762">
        <v>1</v>
      </c>
      <c r="E762">
        <v>8</v>
      </c>
      <c r="F762">
        <v>18200</v>
      </c>
      <c r="G762">
        <v>35018200</v>
      </c>
      <c r="H762" t="s">
        <v>2918</v>
      </c>
      <c r="I762">
        <v>244</v>
      </c>
      <c r="J762" t="s">
        <v>221</v>
      </c>
      <c r="K762" t="s">
        <v>2919</v>
      </c>
      <c r="L762">
        <v>1</v>
      </c>
      <c r="M762" t="s">
        <v>220</v>
      </c>
      <c r="N762">
        <v>13090390</v>
      </c>
      <c r="O762" t="s">
        <v>102</v>
      </c>
      <c r="P762" t="s">
        <v>2920</v>
      </c>
      <c r="Q762">
        <v>165</v>
      </c>
      <c r="R762">
        <v>19</v>
      </c>
      <c r="S762">
        <v>32517857</v>
      </c>
      <c r="T762">
        <v>32546500</v>
      </c>
      <c r="U762" t="s">
        <v>2921</v>
      </c>
      <c r="V762">
        <v>1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36</v>
      </c>
      <c r="AE762" s="2">
        <v>30</v>
      </c>
      <c r="AF762" s="2">
        <v>31</v>
      </c>
      <c r="AG762" s="2">
        <v>38</v>
      </c>
      <c r="AH762" s="2">
        <v>111</v>
      </c>
      <c r="AI762" s="2">
        <v>85</v>
      </c>
      <c r="AJ762" s="2">
        <v>85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126</v>
      </c>
      <c r="BD762" s="2">
        <v>0</v>
      </c>
      <c r="BE762" s="2">
        <v>0</v>
      </c>
      <c r="BF762" s="2">
        <v>0</v>
      </c>
      <c r="BG762" s="2">
        <v>0</v>
      </c>
      <c r="BH762" s="2">
        <v>0</v>
      </c>
      <c r="BI762" s="2">
        <v>0</v>
      </c>
      <c r="BJ762" s="2">
        <v>0</v>
      </c>
      <c r="BK762" s="2">
        <v>0</v>
      </c>
      <c r="BL762" s="2">
        <v>3</v>
      </c>
      <c r="BM762" s="2">
        <v>2</v>
      </c>
      <c r="BN762" s="2">
        <v>2</v>
      </c>
      <c r="BO762" s="2">
        <v>3</v>
      </c>
      <c r="BP762" s="2">
        <v>7</v>
      </c>
      <c r="BQ762" s="2">
        <v>5</v>
      </c>
      <c r="BR762" s="2">
        <v>5</v>
      </c>
      <c r="BS762" s="2">
        <v>0</v>
      </c>
      <c r="BT762" s="2">
        <v>0</v>
      </c>
      <c r="BU762" s="2">
        <v>0</v>
      </c>
      <c r="BV762" s="2">
        <v>0</v>
      </c>
      <c r="BW762" s="2">
        <v>0</v>
      </c>
      <c r="BX762" s="2">
        <v>0</v>
      </c>
      <c r="BY762" s="2">
        <v>0</v>
      </c>
      <c r="BZ762" s="2">
        <v>0</v>
      </c>
      <c r="CA762" s="2">
        <v>0</v>
      </c>
      <c r="CB762" s="2">
        <v>0</v>
      </c>
      <c r="CC762" s="2">
        <v>0</v>
      </c>
      <c r="CD762" s="2">
        <v>0</v>
      </c>
      <c r="CE762" s="2">
        <v>0</v>
      </c>
      <c r="CF762" s="2">
        <v>0</v>
      </c>
      <c r="CG762" s="2">
        <v>0</v>
      </c>
      <c r="CH762" s="2">
        <v>0</v>
      </c>
      <c r="CI762" s="2">
        <v>0</v>
      </c>
      <c r="CJ762" s="2">
        <v>0</v>
      </c>
      <c r="CK762" s="2">
        <v>9</v>
      </c>
      <c r="CL762" s="2">
        <v>0</v>
      </c>
    </row>
    <row r="763" spans="1:90" x14ac:dyDescent="0.25">
      <c r="A763" t="s">
        <v>115</v>
      </c>
      <c r="B763">
        <v>20417</v>
      </c>
      <c r="C763" t="s">
        <v>220</v>
      </c>
      <c r="D763">
        <v>1</v>
      </c>
      <c r="E763">
        <v>8</v>
      </c>
      <c r="F763">
        <v>18703</v>
      </c>
      <c r="G763">
        <v>35018703</v>
      </c>
      <c r="H763" t="s">
        <v>19193</v>
      </c>
      <c r="I763">
        <v>244</v>
      </c>
      <c r="J763" t="s">
        <v>221</v>
      </c>
      <c r="K763" t="s">
        <v>3468</v>
      </c>
      <c r="L763">
        <v>1</v>
      </c>
      <c r="M763" t="s">
        <v>220</v>
      </c>
      <c r="N763">
        <v>13060864</v>
      </c>
      <c r="O763" t="s">
        <v>102</v>
      </c>
      <c r="P763" t="s">
        <v>19194</v>
      </c>
      <c r="Q763">
        <v>552</v>
      </c>
      <c r="R763">
        <v>19</v>
      </c>
      <c r="S763">
        <v>32272464</v>
      </c>
      <c r="T763">
        <v>32685877</v>
      </c>
      <c r="U763" t="s">
        <v>19195</v>
      </c>
      <c r="V763">
        <v>1</v>
      </c>
      <c r="W763" s="2">
        <v>0</v>
      </c>
      <c r="X763" s="2">
        <v>0</v>
      </c>
      <c r="Y763" s="2">
        <v>87</v>
      </c>
      <c r="Z763" s="2">
        <v>104</v>
      </c>
      <c r="AA763" s="2">
        <v>111</v>
      </c>
      <c r="AB763" s="2">
        <v>105</v>
      </c>
      <c r="AC763" s="2">
        <v>89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3</v>
      </c>
      <c r="BH763" s="2">
        <v>6</v>
      </c>
      <c r="BI763" s="2">
        <v>4</v>
      </c>
      <c r="BJ763" s="2">
        <v>7</v>
      </c>
      <c r="BK763" s="2">
        <v>3</v>
      </c>
      <c r="BL763" s="2">
        <v>0</v>
      </c>
      <c r="BM763" s="2">
        <v>0</v>
      </c>
      <c r="BN763" s="2">
        <v>0</v>
      </c>
      <c r="BO763" s="2">
        <v>0</v>
      </c>
      <c r="BP763" s="2">
        <v>0</v>
      </c>
      <c r="BQ763" s="2">
        <v>0</v>
      </c>
      <c r="BR763" s="2">
        <v>0</v>
      </c>
      <c r="BS763" s="2">
        <v>0</v>
      </c>
      <c r="BT763" s="2">
        <v>0</v>
      </c>
      <c r="BU763" s="2">
        <v>0</v>
      </c>
      <c r="BV763" s="2">
        <v>0</v>
      </c>
      <c r="BW763" s="2">
        <v>0</v>
      </c>
      <c r="BX763" s="2">
        <v>0</v>
      </c>
      <c r="BY763" s="2">
        <v>0</v>
      </c>
      <c r="BZ763" s="2">
        <v>0</v>
      </c>
      <c r="CA763" s="2">
        <v>0</v>
      </c>
      <c r="CB763" s="2">
        <v>0</v>
      </c>
      <c r="CC763" s="2">
        <v>0</v>
      </c>
      <c r="CD763" s="2">
        <v>0</v>
      </c>
      <c r="CE763" s="2">
        <v>0</v>
      </c>
      <c r="CF763" s="2">
        <v>0</v>
      </c>
      <c r="CG763" s="2">
        <v>0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</row>
    <row r="764" spans="1:90" x14ac:dyDescent="0.25">
      <c r="A764" t="s">
        <v>115</v>
      </c>
      <c r="B764">
        <v>20417</v>
      </c>
      <c r="C764" t="s">
        <v>220</v>
      </c>
      <c r="D764">
        <v>1</v>
      </c>
      <c r="E764">
        <v>8</v>
      </c>
      <c r="F764">
        <v>18314</v>
      </c>
      <c r="G764">
        <v>35018314</v>
      </c>
      <c r="H764" t="s">
        <v>14927</v>
      </c>
      <c r="I764">
        <v>244</v>
      </c>
      <c r="J764" t="s">
        <v>221</v>
      </c>
      <c r="K764" t="s">
        <v>770</v>
      </c>
      <c r="L764">
        <v>1</v>
      </c>
      <c r="M764" t="s">
        <v>220</v>
      </c>
      <c r="N764">
        <v>13075250</v>
      </c>
      <c r="O764" t="s">
        <v>92</v>
      </c>
      <c r="P764" t="s">
        <v>14928</v>
      </c>
      <c r="Q764">
        <v>38</v>
      </c>
      <c r="R764">
        <v>19</v>
      </c>
      <c r="S764">
        <v>32120844</v>
      </c>
      <c r="T764">
        <v>32417783</v>
      </c>
      <c r="U764" t="s">
        <v>14929</v>
      </c>
      <c r="V764">
        <v>1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106</v>
      </c>
      <c r="AE764" s="2">
        <v>137</v>
      </c>
      <c r="AF764" s="2">
        <v>107</v>
      </c>
      <c r="AG764" s="2">
        <v>106</v>
      </c>
      <c r="AH764" s="2">
        <v>109</v>
      </c>
      <c r="AI764" s="2">
        <v>108</v>
      </c>
      <c r="AJ764" s="2">
        <v>101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98</v>
      </c>
      <c r="BD764" s="2">
        <v>0</v>
      </c>
      <c r="BE764" s="2">
        <v>0</v>
      </c>
      <c r="BF764" s="2">
        <v>0</v>
      </c>
      <c r="BG764" s="2">
        <v>0</v>
      </c>
      <c r="BH764" s="2">
        <v>0</v>
      </c>
      <c r="BI764" s="2">
        <v>0</v>
      </c>
      <c r="BJ764" s="2">
        <v>0</v>
      </c>
      <c r="BK764" s="2">
        <v>0</v>
      </c>
      <c r="BL764" s="2">
        <v>5</v>
      </c>
      <c r="BM764" s="2">
        <v>6</v>
      </c>
      <c r="BN764" s="2">
        <v>4</v>
      </c>
      <c r="BO764" s="2">
        <v>3</v>
      </c>
      <c r="BP764" s="2">
        <v>6</v>
      </c>
      <c r="BQ764" s="2">
        <v>5</v>
      </c>
      <c r="BR764" s="2">
        <v>4</v>
      </c>
      <c r="BS764" s="2">
        <v>0</v>
      </c>
      <c r="BT764" s="2">
        <v>0</v>
      </c>
      <c r="BU764" s="2">
        <v>0</v>
      </c>
      <c r="BV764" s="2">
        <v>0</v>
      </c>
      <c r="BW764" s="2">
        <v>0</v>
      </c>
      <c r="BX764" s="2">
        <v>0</v>
      </c>
      <c r="BY764" s="2">
        <v>0</v>
      </c>
      <c r="BZ764" s="2">
        <v>0</v>
      </c>
      <c r="CA764" s="2">
        <v>0</v>
      </c>
      <c r="CB764" s="2">
        <v>0</v>
      </c>
      <c r="CC764" s="2">
        <v>0</v>
      </c>
      <c r="CD764" s="2">
        <v>0</v>
      </c>
      <c r="CE764" s="2">
        <v>0</v>
      </c>
      <c r="CF764" s="2">
        <v>0</v>
      </c>
      <c r="CG764" s="2">
        <v>0</v>
      </c>
      <c r="CH764" s="2">
        <v>0</v>
      </c>
      <c r="CI764" s="2">
        <v>0</v>
      </c>
      <c r="CJ764" s="2">
        <v>0</v>
      </c>
      <c r="CK764" s="2">
        <v>8</v>
      </c>
      <c r="CL764" s="2">
        <v>0</v>
      </c>
    </row>
    <row r="765" spans="1:90" x14ac:dyDescent="0.25">
      <c r="A765" t="s">
        <v>115</v>
      </c>
      <c r="B765">
        <v>20417</v>
      </c>
      <c r="C765" t="s">
        <v>220</v>
      </c>
      <c r="D765">
        <v>1</v>
      </c>
      <c r="E765">
        <v>8</v>
      </c>
      <c r="F765">
        <v>913996</v>
      </c>
      <c r="G765">
        <v>35913996</v>
      </c>
      <c r="H765" t="s">
        <v>12064</v>
      </c>
      <c r="I765">
        <v>395</v>
      </c>
      <c r="J765" t="s">
        <v>2314</v>
      </c>
      <c r="K765" t="s">
        <v>12065</v>
      </c>
      <c r="L765">
        <v>1</v>
      </c>
      <c r="M765" t="s">
        <v>2314</v>
      </c>
      <c r="N765">
        <v>13820000</v>
      </c>
      <c r="O765" t="s">
        <v>92</v>
      </c>
      <c r="P765" t="s">
        <v>964</v>
      </c>
      <c r="Q765">
        <v>70</v>
      </c>
      <c r="R765">
        <v>19</v>
      </c>
      <c r="S765">
        <v>38673061</v>
      </c>
      <c r="T765">
        <v>38675090</v>
      </c>
      <c r="U765" t="s">
        <v>12066</v>
      </c>
      <c r="V765">
        <v>1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266</v>
      </c>
      <c r="AI765" s="2">
        <v>229</v>
      </c>
      <c r="AJ765" s="2">
        <v>229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0</v>
      </c>
      <c r="BI765" s="2">
        <v>0</v>
      </c>
      <c r="BJ765" s="2">
        <v>0</v>
      </c>
      <c r="BK765" s="2">
        <v>0</v>
      </c>
      <c r="BL765" s="2">
        <v>0</v>
      </c>
      <c r="BM765" s="2">
        <v>0</v>
      </c>
      <c r="BN765" s="2">
        <v>0</v>
      </c>
      <c r="BO765" s="2">
        <v>0</v>
      </c>
      <c r="BP765" s="2">
        <v>12</v>
      </c>
      <c r="BQ765" s="2">
        <v>9</v>
      </c>
      <c r="BR765" s="2">
        <v>11</v>
      </c>
      <c r="BS765" s="2">
        <v>0</v>
      </c>
      <c r="BT765" s="2">
        <v>0</v>
      </c>
      <c r="BU765" s="2">
        <v>0</v>
      </c>
      <c r="BV765" s="2">
        <v>0</v>
      </c>
      <c r="BW765" s="2">
        <v>0</v>
      </c>
      <c r="BX765" s="2">
        <v>0</v>
      </c>
      <c r="BY765" s="2">
        <v>0</v>
      </c>
      <c r="BZ765" s="2">
        <v>0</v>
      </c>
      <c r="CA765" s="2">
        <v>0</v>
      </c>
      <c r="CB765" s="2">
        <v>0</v>
      </c>
      <c r="CC765" s="2">
        <v>0</v>
      </c>
      <c r="CD765" s="2">
        <v>0</v>
      </c>
      <c r="CE765" s="2">
        <v>0</v>
      </c>
      <c r="CF765" s="2">
        <v>0</v>
      </c>
      <c r="CG765" s="2">
        <v>0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</row>
    <row r="766" spans="1:90" x14ac:dyDescent="0.25">
      <c r="A766" t="s">
        <v>115</v>
      </c>
      <c r="B766">
        <v>20417</v>
      </c>
      <c r="C766" t="s">
        <v>220</v>
      </c>
      <c r="D766">
        <v>1</v>
      </c>
      <c r="E766">
        <v>8</v>
      </c>
      <c r="F766">
        <v>40423</v>
      </c>
      <c r="G766">
        <v>35040423</v>
      </c>
      <c r="H766" t="s">
        <v>10557</v>
      </c>
      <c r="I766">
        <v>244</v>
      </c>
      <c r="J766" t="s">
        <v>221</v>
      </c>
      <c r="K766" t="s">
        <v>10558</v>
      </c>
      <c r="L766">
        <v>5</v>
      </c>
      <c r="M766" t="s">
        <v>5915</v>
      </c>
      <c r="N766">
        <v>13105786</v>
      </c>
      <c r="O766" t="s">
        <v>5915</v>
      </c>
      <c r="P766" t="s">
        <v>10559</v>
      </c>
      <c r="Q766" t="s">
        <v>127</v>
      </c>
      <c r="R766">
        <v>19</v>
      </c>
      <c r="S766">
        <v>32581520</v>
      </c>
      <c r="T766">
        <v>32584944</v>
      </c>
      <c r="U766" t="s">
        <v>10560</v>
      </c>
      <c r="V766">
        <v>1</v>
      </c>
      <c r="W766" s="2">
        <v>0</v>
      </c>
      <c r="X766" s="2">
        <v>0</v>
      </c>
      <c r="Y766" s="2">
        <v>42</v>
      </c>
      <c r="Z766" s="2">
        <v>24</v>
      </c>
      <c r="AA766" s="2">
        <v>19</v>
      </c>
      <c r="AB766" s="2">
        <v>39</v>
      </c>
      <c r="AC766" s="2">
        <v>44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2</v>
      </c>
      <c r="BH766" s="2">
        <v>2</v>
      </c>
      <c r="BI766" s="2">
        <v>1</v>
      </c>
      <c r="BJ766" s="2">
        <v>3</v>
      </c>
      <c r="BK766" s="2">
        <v>3</v>
      </c>
      <c r="BL766" s="2">
        <v>0</v>
      </c>
      <c r="BM766" s="2">
        <v>0</v>
      </c>
      <c r="BN766" s="2">
        <v>0</v>
      </c>
      <c r="BO766" s="2">
        <v>0</v>
      </c>
      <c r="BP766" s="2">
        <v>0</v>
      </c>
      <c r="BQ766" s="2">
        <v>0</v>
      </c>
      <c r="BR766" s="2">
        <v>0</v>
      </c>
      <c r="BS766" s="2">
        <v>0</v>
      </c>
      <c r="BT766" s="2">
        <v>0</v>
      </c>
      <c r="BU766" s="2">
        <v>0</v>
      </c>
      <c r="BV766" s="2">
        <v>0</v>
      </c>
      <c r="BW766" s="2">
        <v>0</v>
      </c>
      <c r="BX766" s="2">
        <v>0</v>
      </c>
      <c r="BY766" s="2">
        <v>0</v>
      </c>
      <c r="BZ766" s="2">
        <v>0</v>
      </c>
      <c r="CA766" s="2">
        <v>0</v>
      </c>
      <c r="CB766" s="2">
        <v>0</v>
      </c>
      <c r="CC766" s="2">
        <v>0</v>
      </c>
      <c r="CD766" s="2">
        <v>0</v>
      </c>
      <c r="CE766" s="2">
        <v>0</v>
      </c>
      <c r="CF766" s="2">
        <v>0</v>
      </c>
      <c r="CG766" s="2">
        <v>0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</row>
    <row r="767" spans="1:90" x14ac:dyDescent="0.25">
      <c r="A767" t="s">
        <v>115</v>
      </c>
      <c r="B767">
        <v>20417</v>
      </c>
      <c r="C767" t="s">
        <v>220</v>
      </c>
      <c r="D767">
        <v>1</v>
      </c>
      <c r="E767">
        <v>8</v>
      </c>
      <c r="F767">
        <v>18715</v>
      </c>
      <c r="G767">
        <v>35018715</v>
      </c>
      <c r="H767" t="s">
        <v>7506</v>
      </c>
      <c r="I767">
        <v>244</v>
      </c>
      <c r="J767" t="s">
        <v>221</v>
      </c>
      <c r="K767" t="s">
        <v>2253</v>
      </c>
      <c r="L767">
        <v>1</v>
      </c>
      <c r="M767" t="s">
        <v>220</v>
      </c>
      <c r="N767">
        <v>13035320</v>
      </c>
      <c r="O767" t="s">
        <v>92</v>
      </c>
      <c r="P767" t="s">
        <v>7507</v>
      </c>
      <c r="Q767" t="s">
        <v>127</v>
      </c>
      <c r="R767">
        <v>19</v>
      </c>
      <c r="S767">
        <v>32727574</v>
      </c>
      <c r="T767">
        <v>32738481</v>
      </c>
      <c r="U767" t="s">
        <v>7508</v>
      </c>
      <c r="V767">
        <v>1</v>
      </c>
      <c r="W767" s="2">
        <v>0</v>
      </c>
      <c r="X767" s="2">
        <v>0</v>
      </c>
      <c r="Y767" s="2">
        <v>52</v>
      </c>
      <c r="Z767" s="2">
        <v>30</v>
      </c>
      <c r="AA767" s="2">
        <v>45</v>
      </c>
      <c r="AB767" s="2">
        <v>54</v>
      </c>
      <c r="AC767" s="2">
        <v>43</v>
      </c>
      <c r="AD767" s="2">
        <v>65</v>
      </c>
      <c r="AE767" s="2">
        <v>57</v>
      </c>
      <c r="AF767" s="2">
        <v>64</v>
      </c>
      <c r="AG767" s="2">
        <v>47</v>
      </c>
      <c r="AH767" s="2">
        <v>60</v>
      </c>
      <c r="AI767" s="2">
        <v>47</v>
      </c>
      <c r="AJ767" s="2">
        <v>32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4</v>
      </c>
      <c r="BH767" s="2">
        <v>2</v>
      </c>
      <c r="BI767" s="2">
        <v>3</v>
      </c>
      <c r="BJ767" s="2">
        <v>4</v>
      </c>
      <c r="BK767" s="2">
        <v>4</v>
      </c>
      <c r="BL767" s="2">
        <v>3</v>
      </c>
      <c r="BM767" s="2">
        <v>2</v>
      </c>
      <c r="BN767" s="2">
        <v>3</v>
      </c>
      <c r="BO767" s="2">
        <v>2</v>
      </c>
      <c r="BP767" s="2">
        <v>2</v>
      </c>
      <c r="BQ767" s="2">
        <v>2</v>
      </c>
      <c r="BR767" s="2">
        <v>1</v>
      </c>
      <c r="BS767" s="2">
        <v>0</v>
      </c>
      <c r="BT767" s="2">
        <v>0</v>
      </c>
      <c r="BU767" s="2">
        <v>0</v>
      </c>
      <c r="BV767" s="2">
        <v>0</v>
      </c>
      <c r="BW767" s="2">
        <v>0</v>
      </c>
      <c r="BX767" s="2">
        <v>0</v>
      </c>
      <c r="BY767" s="2">
        <v>0</v>
      </c>
      <c r="BZ767" s="2">
        <v>0</v>
      </c>
      <c r="CA767" s="2">
        <v>0</v>
      </c>
      <c r="CB767" s="2">
        <v>0</v>
      </c>
      <c r="CC767" s="2">
        <v>0</v>
      </c>
      <c r="CD767" s="2">
        <v>0</v>
      </c>
      <c r="CE767" s="2">
        <v>0</v>
      </c>
      <c r="CF767" s="2">
        <v>0</v>
      </c>
      <c r="CG767" s="2">
        <v>0</v>
      </c>
      <c r="CH767" s="2">
        <v>0</v>
      </c>
      <c r="CI767" s="2">
        <v>0</v>
      </c>
      <c r="CJ767" s="2">
        <v>0</v>
      </c>
      <c r="CK767" s="2">
        <v>0</v>
      </c>
      <c r="CL767" s="2">
        <v>0</v>
      </c>
    </row>
    <row r="768" spans="1:90" x14ac:dyDescent="0.25">
      <c r="A768" t="s">
        <v>115</v>
      </c>
      <c r="B768">
        <v>20417</v>
      </c>
      <c r="C768" t="s">
        <v>220</v>
      </c>
      <c r="D768">
        <v>1</v>
      </c>
      <c r="E768">
        <v>8</v>
      </c>
      <c r="F768">
        <v>18348</v>
      </c>
      <c r="G768">
        <v>35018348</v>
      </c>
      <c r="H768" t="s">
        <v>17166</v>
      </c>
      <c r="I768">
        <v>244</v>
      </c>
      <c r="J768" t="s">
        <v>221</v>
      </c>
      <c r="K768" t="s">
        <v>3089</v>
      </c>
      <c r="L768">
        <v>1</v>
      </c>
      <c r="M768" t="s">
        <v>220</v>
      </c>
      <c r="N768">
        <v>13070178</v>
      </c>
      <c r="O768" t="s">
        <v>102</v>
      </c>
      <c r="P768" t="s">
        <v>475</v>
      </c>
      <c r="Q768">
        <v>2080</v>
      </c>
      <c r="R768">
        <v>19</v>
      </c>
      <c r="S768">
        <v>32418169</v>
      </c>
      <c r="T768">
        <v>32423450</v>
      </c>
      <c r="U768" t="s">
        <v>17167</v>
      </c>
      <c r="V768">
        <v>1</v>
      </c>
      <c r="W768" s="2">
        <v>0</v>
      </c>
      <c r="X768" s="2">
        <v>0</v>
      </c>
      <c r="Y768" s="2">
        <v>85</v>
      </c>
      <c r="Z768" s="2">
        <v>114</v>
      </c>
      <c r="AA768" s="2">
        <v>87</v>
      </c>
      <c r="AB768" s="2">
        <v>114</v>
      </c>
      <c r="AC768" s="2">
        <v>103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24</v>
      </c>
      <c r="BE768" s="2">
        <v>0</v>
      </c>
      <c r="BF768" s="2">
        <v>0</v>
      </c>
      <c r="BG768" s="2">
        <v>3</v>
      </c>
      <c r="BH768" s="2">
        <v>6</v>
      </c>
      <c r="BI768" s="2">
        <v>5</v>
      </c>
      <c r="BJ768" s="2">
        <v>6</v>
      </c>
      <c r="BK768" s="2">
        <v>7</v>
      </c>
      <c r="BL768" s="2">
        <v>0</v>
      </c>
      <c r="BM768" s="2">
        <v>0</v>
      </c>
      <c r="BN768" s="2">
        <v>0</v>
      </c>
      <c r="BO768" s="2">
        <v>0</v>
      </c>
      <c r="BP768" s="2">
        <v>0</v>
      </c>
      <c r="BQ768" s="2">
        <v>0</v>
      </c>
      <c r="BR768" s="2">
        <v>0</v>
      </c>
      <c r="BS768" s="2">
        <v>0</v>
      </c>
      <c r="BT768" s="2">
        <v>0</v>
      </c>
      <c r="BU768" s="2">
        <v>0</v>
      </c>
      <c r="BV768" s="2">
        <v>0</v>
      </c>
      <c r="BW768" s="2">
        <v>0</v>
      </c>
      <c r="BX768" s="2">
        <v>0</v>
      </c>
      <c r="BY768" s="2">
        <v>0</v>
      </c>
      <c r="BZ768" s="2">
        <v>0</v>
      </c>
      <c r="CA768" s="2">
        <v>0</v>
      </c>
      <c r="CB768" s="2">
        <v>0</v>
      </c>
      <c r="CC768" s="2">
        <v>0</v>
      </c>
      <c r="CD768" s="2">
        <v>0</v>
      </c>
      <c r="CE768" s="2">
        <v>0</v>
      </c>
      <c r="CF768" s="2">
        <v>0</v>
      </c>
      <c r="CG768" s="2">
        <v>0</v>
      </c>
      <c r="CH768" s="2">
        <v>0</v>
      </c>
      <c r="CI768" s="2">
        <v>0</v>
      </c>
      <c r="CJ768" s="2">
        <v>0</v>
      </c>
      <c r="CK768" s="2">
        <v>0</v>
      </c>
      <c r="CL768" s="2">
        <v>6</v>
      </c>
    </row>
    <row r="769" spans="1:90" x14ac:dyDescent="0.25">
      <c r="A769" t="s">
        <v>115</v>
      </c>
      <c r="B769">
        <v>20417</v>
      </c>
      <c r="C769" t="s">
        <v>220</v>
      </c>
      <c r="D769">
        <v>1</v>
      </c>
      <c r="E769">
        <v>8</v>
      </c>
      <c r="F769">
        <v>18557</v>
      </c>
      <c r="G769">
        <v>35018557</v>
      </c>
      <c r="H769" t="s">
        <v>17675</v>
      </c>
      <c r="I769">
        <v>244</v>
      </c>
      <c r="J769" t="s">
        <v>221</v>
      </c>
      <c r="K769" t="s">
        <v>5487</v>
      </c>
      <c r="L769">
        <v>1</v>
      </c>
      <c r="M769" t="s">
        <v>220</v>
      </c>
      <c r="N769">
        <v>13063170</v>
      </c>
      <c r="O769" t="s">
        <v>92</v>
      </c>
      <c r="P769" t="s">
        <v>17676</v>
      </c>
      <c r="Q769">
        <v>380</v>
      </c>
      <c r="R769">
        <v>19</v>
      </c>
      <c r="S769">
        <v>32427388</v>
      </c>
      <c r="U769" t="s">
        <v>17677</v>
      </c>
      <c r="V769">
        <v>1</v>
      </c>
      <c r="W769" s="2">
        <v>0</v>
      </c>
      <c r="X769" s="2">
        <v>0</v>
      </c>
      <c r="Y769" s="2">
        <v>55</v>
      </c>
      <c r="Z769" s="2">
        <v>51</v>
      </c>
      <c r="AA769" s="2">
        <v>52</v>
      </c>
      <c r="AB769" s="2">
        <v>70</v>
      </c>
      <c r="AC769" s="2">
        <v>55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1</v>
      </c>
      <c r="BE769" s="2">
        <v>0</v>
      </c>
      <c r="BF769" s="2">
        <v>0</v>
      </c>
      <c r="BG769" s="2">
        <v>3</v>
      </c>
      <c r="BH769" s="2">
        <v>3</v>
      </c>
      <c r="BI769" s="2">
        <v>4</v>
      </c>
      <c r="BJ769" s="2">
        <v>5</v>
      </c>
      <c r="BK769" s="2">
        <v>3</v>
      </c>
      <c r="BL769" s="2">
        <v>0</v>
      </c>
      <c r="BM769" s="2">
        <v>0</v>
      </c>
      <c r="BN769" s="2">
        <v>0</v>
      </c>
      <c r="BO769" s="2">
        <v>0</v>
      </c>
      <c r="BP769" s="2">
        <v>0</v>
      </c>
      <c r="BQ769" s="2">
        <v>0</v>
      </c>
      <c r="BR769" s="2">
        <v>0</v>
      </c>
      <c r="BS769" s="2">
        <v>0</v>
      </c>
      <c r="BT769" s="2">
        <v>0</v>
      </c>
      <c r="BU769" s="2">
        <v>0</v>
      </c>
      <c r="BV769" s="2">
        <v>0</v>
      </c>
      <c r="BW769" s="2">
        <v>0</v>
      </c>
      <c r="BX769" s="2">
        <v>0</v>
      </c>
      <c r="BY769" s="2">
        <v>0</v>
      </c>
      <c r="BZ769" s="2">
        <v>0</v>
      </c>
      <c r="CA769" s="2">
        <v>0</v>
      </c>
      <c r="CB769" s="2">
        <v>0</v>
      </c>
      <c r="CC769" s="2">
        <v>0</v>
      </c>
      <c r="CD769" s="2">
        <v>0</v>
      </c>
      <c r="CE769" s="2">
        <v>0</v>
      </c>
      <c r="CF769" s="2">
        <v>0</v>
      </c>
      <c r="CG769" s="2">
        <v>0</v>
      </c>
      <c r="CH769" s="2">
        <v>0</v>
      </c>
      <c r="CI769" s="2">
        <v>0</v>
      </c>
      <c r="CJ769" s="2">
        <v>0</v>
      </c>
      <c r="CK769" s="2">
        <v>0</v>
      </c>
      <c r="CL769" s="2">
        <v>1</v>
      </c>
    </row>
    <row r="770" spans="1:90" x14ac:dyDescent="0.25">
      <c r="A770" t="s">
        <v>115</v>
      </c>
      <c r="B770">
        <v>20417</v>
      </c>
      <c r="C770" t="s">
        <v>220</v>
      </c>
      <c r="D770">
        <v>1</v>
      </c>
      <c r="E770">
        <v>8</v>
      </c>
      <c r="F770">
        <v>18764</v>
      </c>
      <c r="G770">
        <v>35018764</v>
      </c>
      <c r="H770" t="s">
        <v>15848</v>
      </c>
      <c r="I770">
        <v>244</v>
      </c>
      <c r="J770" t="s">
        <v>221</v>
      </c>
      <c r="K770" t="s">
        <v>15849</v>
      </c>
      <c r="L770">
        <v>1</v>
      </c>
      <c r="M770" t="s">
        <v>220</v>
      </c>
      <c r="N770">
        <v>13033240</v>
      </c>
      <c r="O770" t="s">
        <v>92</v>
      </c>
      <c r="P770" t="s">
        <v>15850</v>
      </c>
      <c r="Q770">
        <v>76</v>
      </c>
      <c r="R770">
        <v>19</v>
      </c>
      <c r="S770">
        <v>32132400</v>
      </c>
      <c r="T770">
        <v>32414123</v>
      </c>
      <c r="U770" t="s">
        <v>15851</v>
      </c>
      <c r="V770">
        <v>1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111</v>
      </c>
      <c r="AE770" s="2">
        <v>86</v>
      </c>
      <c r="AF770" s="2">
        <v>54</v>
      </c>
      <c r="AG770" s="2">
        <v>66</v>
      </c>
      <c r="AH770" s="2">
        <v>76</v>
      </c>
      <c r="AI770" s="2">
        <v>73</v>
      </c>
      <c r="AJ770" s="2">
        <v>56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244</v>
      </c>
      <c r="BD770" s="2">
        <v>0</v>
      </c>
      <c r="BE770" s="2">
        <v>0</v>
      </c>
      <c r="BF770" s="2">
        <v>0</v>
      </c>
      <c r="BG770" s="2">
        <v>0</v>
      </c>
      <c r="BH770" s="2">
        <v>0</v>
      </c>
      <c r="BI770" s="2">
        <v>0</v>
      </c>
      <c r="BJ770" s="2">
        <v>0</v>
      </c>
      <c r="BK770" s="2">
        <v>0</v>
      </c>
      <c r="BL770" s="2">
        <v>5</v>
      </c>
      <c r="BM770" s="2">
        <v>4</v>
      </c>
      <c r="BN770" s="2">
        <v>3</v>
      </c>
      <c r="BO770" s="2">
        <v>3</v>
      </c>
      <c r="BP770" s="2">
        <v>4</v>
      </c>
      <c r="BQ770" s="2">
        <v>3</v>
      </c>
      <c r="BR770" s="2">
        <v>2</v>
      </c>
      <c r="BS770" s="2">
        <v>0</v>
      </c>
      <c r="BT770" s="2">
        <v>0</v>
      </c>
      <c r="BU770" s="2">
        <v>0</v>
      </c>
      <c r="BV770" s="2">
        <v>0</v>
      </c>
      <c r="BW770" s="2">
        <v>0</v>
      </c>
      <c r="BX770" s="2">
        <v>0</v>
      </c>
      <c r="BY770" s="2">
        <v>0</v>
      </c>
      <c r="BZ770" s="2">
        <v>0</v>
      </c>
      <c r="CA770" s="2">
        <v>0</v>
      </c>
      <c r="CB770" s="2">
        <v>0</v>
      </c>
      <c r="CC770" s="2">
        <v>0</v>
      </c>
      <c r="CD770" s="2">
        <v>0</v>
      </c>
      <c r="CE770" s="2">
        <v>0</v>
      </c>
      <c r="CF770" s="2">
        <v>0</v>
      </c>
      <c r="CG770" s="2">
        <v>0</v>
      </c>
      <c r="CH770" s="2">
        <v>0</v>
      </c>
      <c r="CI770" s="2">
        <v>0</v>
      </c>
      <c r="CJ770" s="2">
        <v>0</v>
      </c>
      <c r="CK770" s="2">
        <v>10</v>
      </c>
      <c r="CL770" s="2">
        <v>0</v>
      </c>
    </row>
    <row r="771" spans="1:90" x14ac:dyDescent="0.25">
      <c r="A771" t="s">
        <v>115</v>
      </c>
      <c r="B771">
        <v>20417</v>
      </c>
      <c r="C771" t="s">
        <v>220</v>
      </c>
      <c r="D771">
        <v>1</v>
      </c>
      <c r="E771">
        <v>8</v>
      </c>
      <c r="F771">
        <v>18429</v>
      </c>
      <c r="G771">
        <v>35018429</v>
      </c>
      <c r="H771" t="s">
        <v>8941</v>
      </c>
      <c r="I771">
        <v>244</v>
      </c>
      <c r="J771" t="s">
        <v>221</v>
      </c>
      <c r="K771" t="s">
        <v>2709</v>
      </c>
      <c r="L771">
        <v>1</v>
      </c>
      <c r="M771" t="s">
        <v>220</v>
      </c>
      <c r="N771">
        <v>13020100</v>
      </c>
      <c r="O771" t="s">
        <v>92</v>
      </c>
      <c r="P771" t="s">
        <v>8942</v>
      </c>
      <c r="Q771">
        <v>789</v>
      </c>
      <c r="R771">
        <v>19</v>
      </c>
      <c r="S771">
        <v>32314320</v>
      </c>
      <c r="T771">
        <v>32368887</v>
      </c>
      <c r="U771" t="s">
        <v>8943</v>
      </c>
      <c r="V771">
        <v>1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114</v>
      </c>
      <c r="AE771" s="2">
        <v>100</v>
      </c>
      <c r="AF771" s="2">
        <v>61</v>
      </c>
      <c r="AG771" s="2">
        <v>53</v>
      </c>
      <c r="AH771" s="2">
        <v>52</v>
      </c>
      <c r="AI771" s="2">
        <v>34</v>
      </c>
      <c r="AJ771" s="2">
        <v>22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86</v>
      </c>
      <c r="BD771" s="2">
        <v>0</v>
      </c>
      <c r="BE771" s="2">
        <v>0</v>
      </c>
      <c r="BF771" s="2">
        <v>0</v>
      </c>
      <c r="BG771" s="2">
        <v>0</v>
      </c>
      <c r="BH771" s="2">
        <v>0</v>
      </c>
      <c r="BI771" s="2">
        <v>0</v>
      </c>
      <c r="BJ771" s="2">
        <v>0</v>
      </c>
      <c r="BK771" s="2">
        <v>0</v>
      </c>
      <c r="BL771" s="2">
        <v>5</v>
      </c>
      <c r="BM771" s="2">
        <v>4</v>
      </c>
      <c r="BN771" s="2">
        <v>3</v>
      </c>
      <c r="BO771" s="2">
        <v>2</v>
      </c>
      <c r="BP771" s="2">
        <v>4</v>
      </c>
      <c r="BQ771" s="2">
        <v>2</v>
      </c>
      <c r="BR771" s="2">
        <v>1</v>
      </c>
      <c r="BS771" s="2">
        <v>0</v>
      </c>
      <c r="BT771" s="2">
        <v>0</v>
      </c>
      <c r="BU771" s="2">
        <v>0</v>
      </c>
      <c r="BV771" s="2">
        <v>0</v>
      </c>
      <c r="BW771" s="2">
        <v>0</v>
      </c>
      <c r="BX771" s="2">
        <v>0</v>
      </c>
      <c r="BY771" s="2">
        <v>0</v>
      </c>
      <c r="BZ771" s="2">
        <v>0</v>
      </c>
      <c r="CA771" s="2">
        <v>0</v>
      </c>
      <c r="CB771" s="2">
        <v>0</v>
      </c>
      <c r="CC771" s="2">
        <v>0</v>
      </c>
      <c r="CD771" s="2">
        <v>0</v>
      </c>
      <c r="CE771" s="2">
        <v>0</v>
      </c>
      <c r="CF771" s="2">
        <v>0</v>
      </c>
      <c r="CG771" s="2">
        <v>0</v>
      </c>
      <c r="CH771" s="2">
        <v>0</v>
      </c>
      <c r="CI771" s="2">
        <v>0</v>
      </c>
      <c r="CJ771" s="2">
        <v>0</v>
      </c>
      <c r="CK771" s="2">
        <v>5</v>
      </c>
      <c r="CL771" s="2">
        <v>0</v>
      </c>
    </row>
    <row r="772" spans="1:90" x14ac:dyDescent="0.25">
      <c r="A772" t="s">
        <v>115</v>
      </c>
      <c r="B772">
        <v>20417</v>
      </c>
      <c r="C772" t="s">
        <v>220</v>
      </c>
      <c r="D772">
        <v>1</v>
      </c>
      <c r="E772">
        <v>8</v>
      </c>
      <c r="F772">
        <v>564990</v>
      </c>
      <c r="G772">
        <v>35564990</v>
      </c>
      <c r="H772" t="s">
        <v>14124</v>
      </c>
      <c r="I772">
        <v>244</v>
      </c>
      <c r="J772" t="s">
        <v>221</v>
      </c>
      <c r="K772" t="s">
        <v>14125</v>
      </c>
      <c r="L772">
        <v>1</v>
      </c>
      <c r="M772" t="s">
        <v>220</v>
      </c>
      <c r="N772">
        <v>13069400</v>
      </c>
      <c r="O772" t="s">
        <v>92</v>
      </c>
      <c r="P772" t="s">
        <v>14126</v>
      </c>
      <c r="Q772">
        <v>100</v>
      </c>
      <c r="R772">
        <v>19</v>
      </c>
      <c r="S772">
        <v>37750193</v>
      </c>
      <c r="T772">
        <v>37750195</v>
      </c>
      <c r="U772" t="s">
        <v>14127</v>
      </c>
      <c r="V772">
        <v>1</v>
      </c>
      <c r="W772" s="2">
        <v>0</v>
      </c>
      <c r="X772" s="2">
        <v>0</v>
      </c>
      <c r="Y772" s="2">
        <v>48</v>
      </c>
      <c r="Z772" s="2">
        <v>47</v>
      </c>
      <c r="AA772" s="2">
        <v>57</v>
      </c>
      <c r="AB772" s="2">
        <v>50</v>
      </c>
      <c r="AC772" s="2">
        <v>75</v>
      </c>
      <c r="AD772" s="2">
        <v>62</v>
      </c>
      <c r="AE772" s="2">
        <v>54</v>
      </c>
      <c r="AF772" s="2">
        <v>33</v>
      </c>
      <c r="AG772" s="2">
        <v>52</v>
      </c>
      <c r="AH772" s="2">
        <v>65</v>
      </c>
      <c r="AI772" s="2">
        <v>71</v>
      </c>
      <c r="AJ772" s="2">
        <v>66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13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2</v>
      </c>
      <c r="BH772" s="2">
        <v>2</v>
      </c>
      <c r="BI772" s="2">
        <v>4</v>
      </c>
      <c r="BJ772" s="2">
        <v>2</v>
      </c>
      <c r="BK772" s="2">
        <v>5</v>
      </c>
      <c r="BL772" s="2">
        <v>4</v>
      </c>
      <c r="BM772" s="2">
        <v>4</v>
      </c>
      <c r="BN772" s="2">
        <v>2</v>
      </c>
      <c r="BO772" s="2">
        <v>3</v>
      </c>
      <c r="BP772" s="2">
        <v>3</v>
      </c>
      <c r="BQ772" s="2">
        <v>4</v>
      </c>
      <c r="BR772" s="2">
        <v>4</v>
      </c>
      <c r="BS772" s="2">
        <v>0</v>
      </c>
      <c r="BT772" s="2">
        <v>0</v>
      </c>
      <c r="BU772" s="2">
        <v>0</v>
      </c>
      <c r="BV772" s="2">
        <v>0</v>
      </c>
      <c r="BW772" s="2">
        <v>0</v>
      </c>
      <c r="BX772" s="2">
        <v>0</v>
      </c>
      <c r="BY772" s="2">
        <v>0</v>
      </c>
      <c r="BZ772" s="2">
        <v>0</v>
      </c>
      <c r="CA772" s="2">
        <v>0</v>
      </c>
      <c r="CB772" s="2">
        <v>0</v>
      </c>
      <c r="CC772" s="2">
        <v>1</v>
      </c>
      <c r="CD772" s="2">
        <v>0</v>
      </c>
      <c r="CE772" s="2">
        <v>0</v>
      </c>
      <c r="CF772" s="2">
        <v>0</v>
      </c>
      <c r="CG772" s="2">
        <v>0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</row>
    <row r="773" spans="1:90" x14ac:dyDescent="0.25">
      <c r="A773" t="s">
        <v>115</v>
      </c>
      <c r="B773">
        <v>20417</v>
      </c>
      <c r="C773" t="s">
        <v>220</v>
      </c>
      <c r="D773">
        <v>1</v>
      </c>
      <c r="E773">
        <v>8</v>
      </c>
      <c r="F773">
        <v>37148</v>
      </c>
      <c r="G773">
        <v>35037148</v>
      </c>
      <c r="H773" t="s">
        <v>11639</v>
      </c>
      <c r="I773">
        <v>244</v>
      </c>
      <c r="J773" t="s">
        <v>221</v>
      </c>
      <c r="K773" t="s">
        <v>4071</v>
      </c>
      <c r="L773">
        <v>1</v>
      </c>
      <c r="M773" t="s">
        <v>220</v>
      </c>
      <c r="N773">
        <v>13081555</v>
      </c>
      <c r="O773" t="s">
        <v>92</v>
      </c>
      <c r="P773" t="s">
        <v>11640</v>
      </c>
      <c r="Q773">
        <v>35</v>
      </c>
      <c r="R773">
        <v>19</v>
      </c>
      <c r="S773">
        <v>32421507</v>
      </c>
      <c r="T773">
        <v>32426466</v>
      </c>
      <c r="U773" t="s">
        <v>11641</v>
      </c>
      <c r="V773">
        <v>1</v>
      </c>
      <c r="W773" s="2">
        <v>0</v>
      </c>
      <c r="X773" s="2">
        <v>0</v>
      </c>
      <c r="Y773" s="2">
        <v>84</v>
      </c>
      <c r="Z773" s="2">
        <v>80</v>
      </c>
      <c r="AA773" s="2">
        <v>84</v>
      </c>
      <c r="AB773" s="2">
        <v>77</v>
      </c>
      <c r="AC773" s="2">
        <v>70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11</v>
      </c>
      <c r="BE773" s="2">
        <v>0</v>
      </c>
      <c r="BF773" s="2">
        <v>0</v>
      </c>
      <c r="BG773" s="2">
        <v>4</v>
      </c>
      <c r="BH773" s="2">
        <v>5</v>
      </c>
      <c r="BI773" s="2">
        <v>5</v>
      </c>
      <c r="BJ773" s="2">
        <v>6</v>
      </c>
      <c r="BK773" s="2">
        <v>6</v>
      </c>
      <c r="BL773" s="2">
        <v>0</v>
      </c>
      <c r="BM773" s="2">
        <v>0</v>
      </c>
      <c r="BN773" s="2">
        <v>0</v>
      </c>
      <c r="BO773" s="2">
        <v>0</v>
      </c>
      <c r="BP773" s="2">
        <v>0</v>
      </c>
      <c r="BQ773" s="2">
        <v>0</v>
      </c>
      <c r="BR773" s="2">
        <v>0</v>
      </c>
      <c r="BS773" s="2">
        <v>0</v>
      </c>
      <c r="BT773" s="2">
        <v>0</v>
      </c>
      <c r="BU773" s="2">
        <v>0</v>
      </c>
      <c r="BV773" s="2">
        <v>0</v>
      </c>
      <c r="BW773" s="2">
        <v>0</v>
      </c>
      <c r="BX773" s="2">
        <v>0</v>
      </c>
      <c r="BY773" s="2">
        <v>0</v>
      </c>
      <c r="BZ773" s="2">
        <v>0</v>
      </c>
      <c r="CA773" s="2">
        <v>0</v>
      </c>
      <c r="CB773" s="2">
        <v>0</v>
      </c>
      <c r="CC773" s="2">
        <v>0</v>
      </c>
      <c r="CD773" s="2">
        <v>0</v>
      </c>
      <c r="CE773" s="2">
        <v>0</v>
      </c>
      <c r="CF773" s="2">
        <v>0</v>
      </c>
      <c r="CG773" s="2">
        <v>0</v>
      </c>
      <c r="CH773" s="2">
        <v>0</v>
      </c>
      <c r="CI773" s="2">
        <v>0</v>
      </c>
      <c r="CJ773" s="2">
        <v>0</v>
      </c>
      <c r="CK773" s="2">
        <v>0</v>
      </c>
      <c r="CL773" s="2">
        <v>3</v>
      </c>
    </row>
    <row r="774" spans="1:90" x14ac:dyDescent="0.25">
      <c r="A774" t="s">
        <v>115</v>
      </c>
      <c r="B774">
        <v>20417</v>
      </c>
      <c r="C774" t="s">
        <v>220</v>
      </c>
      <c r="D774">
        <v>1</v>
      </c>
      <c r="E774">
        <v>8</v>
      </c>
      <c r="F774">
        <v>18880</v>
      </c>
      <c r="G774">
        <v>35018880</v>
      </c>
      <c r="H774" t="s">
        <v>12406</v>
      </c>
      <c r="I774">
        <v>244</v>
      </c>
      <c r="J774" t="s">
        <v>221</v>
      </c>
      <c r="K774" t="s">
        <v>993</v>
      </c>
      <c r="L774">
        <v>1</v>
      </c>
      <c r="M774" t="s">
        <v>220</v>
      </c>
      <c r="N774">
        <v>13050440</v>
      </c>
      <c r="O774" t="s">
        <v>92</v>
      </c>
      <c r="P774" t="s">
        <v>12407</v>
      </c>
      <c r="Q774">
        <v>395</v>
      </c>
      <c r="R774">
        <v>19</v>
      </c>
      <c r="S774">
        <v>32271806</v>
      </c>
      <c r="T774">
        <v>32286850</v>
      </c>
      <c r="U774" t="s">
        <v>12408</v>
      </c>
      <c r="V774">
        <v>1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51</v>
      </c>
      <c r="AE774" s="2">
        <v>58</v>
      </c>
      <c r="AF774" s="2">
        <v>52</v>
      </c>
      <c r="AG774" s="2">
        <v>45</v>
      </c>
      <c r="AH774" s="2">
        <v>87</v>
      </c>
      <c r="AI774" s="2">
        <v>114</v>
      </c>
      <c r="AJ774" s="2">
        <v>100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0</v>
      </c>
      <c r="BI774" s="2">
        <v>0</v>
      </c>
      <c r="BJ774" s="2">
        <v>0</v>
      </c>
      <c r="BK774" s="2">
        <v>0</v>
      </c>
      <c r="BL774" s="2">
        <v>4</v>
      </c>
      <c r="BM774" s="2">
        <v>4</v>
      </c>
      <c r="BN774" s="2">
        <v>3</v>
      </c>
      <c r="BO774" s="2">
        <v>4</v>
      </c>
      <c r="BP774" s="2">
        <v>5</v>
      </c>
      <c r="BQ774" s="2">
        <v>5</v>
      </c>
      <c r="BR774" s="2">
        <v>3</v>
      </c>
      <c r="BS774" s="2">
        <v>0</v>
      </c>
      <c r="BT774" s="2">
        <v>0</v>
      </c>
      <c r="BU774" s="2">
        <v>0</v>
      </c>
      <c r="BV774" s="2">
        <v>0</v>
      </c>
      <c r="BW774" s="2">
        <v>0</v>
      </c>
      <c r="BX774" s="2">
        <v>0</v>
      </c>
      <c r="BY774" s="2">
        <v>0</v>
      </c>
      <c r="BZ774" s="2">
        <v>0</v>
      </c>
      <c r="CA774" s="2">
        <v>0</v>
      </c>
      <c r="CB774" s="2">
        <v>0</v>
      </c>
      <c r="CC774" s="2">
        <v>0</v>
      </c>
      <c r="CD774" s="2">
        <v>0</v>
      </c>
      <c r="CE774" s="2">
        <v>0</v>
      </c>
      <c r="CF774" s="2">
        <v>0</v>
      </c>
      <c r="CG774" s="2">
        <v>0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</row>
    <row r="775" spans="1:90" x14ac:dyDescent="0.25">
      <c r="A775" t="s">
        <v>115</v>
      </c>
      <c r="B775">
        <v>20417</v>
      </c>
      <c r="C775" t="s">
        <v>220</v>
      </c>
      <c r="D775">
        <v>1</v>
      </c>
      <c r="E775">
        <v>8</v>
      </c>
      <c r="F775">
        <v>18302</v>
      </c>
      <c r="G775">
        <v>35018302</v>
      </c>
      <c r="H775" t="s">
        <v>3352</v>
      </c>
      <c r="I775">
        <v>244</v>
      </c>
      <c r="J775" t="s">
        <v>221</v>
      </c>
      <c r="K775" t="s">
        <v>91</v>
      </c>
      <c r="L775">
        <v>1</v>
      </c>
      <c r="M775" t="s">
        <v>220</v>
      </c>
      <c r="N775">
        <v>13015100</v>
      </c>
      <c r="O775" t="s">
        <v>102</v>
      </c>
      <c r="P775" t="s">
        <v>3353</v>
      </c>
      <c r="Q775">
        <v>80</v>
      </c>
      <c r="R775">
        <v>19</v>
      </c>
      <c r="S775">
        <v>32313033</v>
      </c>
      <c r="T775">
        <v>32313153</v>
      </c>
      <c r="U775" t="s">
        <v>3354</v>
      </c>
      <c r="V775">
        <v>1</v>
      </c>
      <c r="W775" s="2">
        <v>0</v>
      </c>
      <c r="X775" s="2">
        <v>0</v>
      </c>
      <c r="Y775" s="2">
        <v>42</v>
      </c>
      <c r="Z775" s="2">
        <v>51</v>
      </c>
      <c r="AA775" s="2">
        <v>58</v>
      </c>
      <c r="AB775" s="2">
        <v>69</v>
      </c>
      <c r="AC775" s="2">
        <v>51</v>
      </c>
      <c r="AD775" s="2">
        <v>56</v>
      </c>
      <c r="AE775" s="2">
        <v>67</v>
      </c>
      <c r="AF775" s="2">
        <v>54</v>
      </c>
      <c r="AG775" s="2">
        <v>57</v>
      </c>
      <c r="AH775" s="2">
        <v>182</v>
      </c>
      <c r="AI775" s="2">
        <v>195</v>
      </c>
      <c r="AJ775" s="2">
        <v>260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153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25</v>
      </c>
      <c r="BD775" s="2">
        <v>23</v>
      </c>
      <c r="BE775" s="2">
        <v>0</v>
      </c>
      <c r="BF775" s="2">
        <v>0</v>
      </c>
      <c r="BG775" s="2">
        <v>2</v>
      </c>
      <c r="BH775" s="2">
        <v>2</v>
      </c>
      <c r="BI775" s="2">
        <v>3</v>
      </c>
      <c r="BJ775" s="2">
        <v>6</v>
      </c>
      <c r="BK775" s="2">
        <v>3</v>
      </c>
      <c r="BL775" s="2">
        <v>3</v>
      </c>
      <c r="BM775" s="2">
        <v>3</v>
      </c>
      <c r="BN775" s="2">
        <v>4</v>
      </c>
      <c r="BO775" s="2">
        <v>4</v>
      </c>
      <c r="BP775" s="2">
        <v>10</v>
      </c>
      <c r="BQ775" s="2">
        <v>8</v>
      </c>
      <c r="BR775" s="2">
        <v>8</v>
      </c>
      <c r="BS775" s="2">
        <v>0</v>
      </c>
      <c r="BT775" s="2">
        <v>0</v>
      </c>
      <c r="BU775" s="2">
        <v>0</v>
      </c>
      <c r="BV775" s="2">
        <v>0</v>
      </c>
      <c r="BW775" s="2">
        <v>0</v>
      </c>
      <c r="BX775" s="2">
        <v>0</v>
      </c>
      <c r="BY775" s="2">
        <v>0</v>
      </c>
      <c r="BZ775" s="2">
        <v>0</v>
      </c>
      <c r="CA775" s="2">
        <v>0</v>
      </c>
      <c r="CB775" s="2">
        <v>0</v>
      </c>
      <c r="CC775" s="2">
        <v>7</v>
      </c>
      <c r="CD775" s="2">
        <v>0</v>
      </c>
      <c r="CE775" s="2">
        <v>0</v>
      </c>
      <c r="CF775" s="2">
        <v>0</v>
      </c>
      <c r="CG775" s="2">
        <v>0</v>
      </c>
      <c r="CH775" s="2">
        <v>0</v>
      </c>
      <c r="CI775" s="2">
        <v>0</v>
      </c>
      <c r="CJ775" s="2">
        <v>0</v>
      </c>
      <c r="CK775" s="2">
        <v>1</v>
      </c>
      <c r="CL775" s="2">
        <v>7</v>
      </c>
    </row>
    <row r="776" spans="1:90" x14ac:dyDescent="0.25">
      <c r="A776" t="s">
        <v>115</v>
      </c>
      <c r="B776">
        <v>20417</v>
      </c>
      <c r="C776" t="s">
        <v>220</v>
      </c>
      <c r="D776">
        <v>1</v>
      </c>
      <c r="E776">
        <v>8</v>
      </c>
      <c r="F776">
        <v>18776</v>
      </c>
      <c r="G776">
        <v>35018776</v>
      </c>
      <c r="H776" t="s">
        <v>7319</v>
      </c>
      <c r="I776">
        <v>244</v>
      </c>
      <c r="J776" t="s">
        <v>221</v>
      </c>
      <c r="K776" t="s">
        <v>5508</v>
      </c>
      <c r="L776">
        <v>1</v>
      </c>
      <c r="M776" t="s">
        <v>220</v>
      </c>
      <c r="N776">
        <v>13061120</v>
      </c>
      <c r="O776" t="s">
        <v>92</v>
      </c>
      <c r="P776" t="s">
        <v>7320</v>
      </c>
      <c r="Q776">
        <v>88</v>
      </c>
      <c r="R776">
        <v>19</v>
      </c>
      <c r="S776">
        <v>32273500</v>
      </c>
      <c r="T776">
        <v>32685899</v>
      </c>
      <c r="U776" t="s">
        <v>7321</v>
      </c>
      <c r="V776">
        <v>1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105</v>
      </c>
      <c r="AE776" s="2">
        <v>105</v>
      </c>
      <c r="AF776" s="2">
        <v>105</v>
      </c>
      <c r="AG776" s="2">
        <v>101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0</v>
      </c>
      <c r="BI776" s="2">
        <v>0</v>
      </c>
      <c r="BJ776" s="2">
        <v>0</v>
      </c>
      <c r="BK776" s="2">
        <v>0</v>
      </c>
      <c r="BL776" s="2">
        <v>3</v>
      </c>
      <c r="BM776" s="2">
        <v>6</v>
      </c>
      <c r="BN776" s="2">
        <v>3</v>
      </c>
      <c r="BO776" s="2">
        <v>4</v>
      </c>
      <c r="BP776" s="2">
        <v>0</v>
      </c>
      <c r="BQ776" s="2">
        <v>0</v>
      </c>
      <c r="BR776" s="2">
        <v>0</v>
      </c>
      <c r="BS776" s="2">
        <v>0</v>
      </c>
      <c r="BT776" s="2">
        <v>0</v>
      </c>
      <c r="BU776" s="2">
        <v>0</v>
      </c>
      <c r="BV776" s="2">
        <v>0</v>
      </c>
      <c r="BW776" s="2">
        <v>0</v>
      </c>
      <c r="BX776" s="2">
        <v>0</v>
      </c>
      <c r="BY776" s="2">
        <v>0</v>
      </c>
      <c r="BZ776" s="2">
        <v>0</v>
      </c>
      <c r="CA776" s="2">
        <v>0</v>
      </c>
      <c r="CB776" s="2">
        <v>0</v>
      </c>
      <c r="CC776" s="2">
        <v>0</v>
      </c>
      <c r="CD776" s="2">
        <v>0</v>
      </c>
      <c r="CE776" s="2">
        <v>0</v>
      </c>
      <c r="CF776" s="2">
        <v>0</v>
      </c>
      <c r="CG776" s="2">
        <v>0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</row>
    <row r="777" spans="1:90" x14ac:dyDescent="0.25">
      <c r="A777" t="s">
        <v>115</v>
      </c>
      <c r="B777">
        <v>20417</v>
      </c>
      <c r="C777" t="s">
        <v>220</v>
      </c>
      <c r="D777">
        <v>1</v>
      </c>
      <c r="E777">
        <v>8</v>
      </c>
      <c r="F777">
        <v>18818</v>
      </c>
      <c r="G777">
        <v>35018818</v>
      </c>
      <c r="H777" t="s">
        <v>4541</v>
      </c>
      <c r="I777">
        <v>244</v>
      </c>
      <c r="J777" t="s">
        <v>221</v>
      </c>
      <c r="K777" t="s">
        <v>3210</v>
      </c>
      <c r="L777">
        <v>1</v>
      </c>
      <c r="M777" t="s">
        <v>220</v>
      </c>
      <c r="N777">
        <v>13082330</v>
      </c>
      <c r="O777" t="s">
        <v>92</v>
      </c>
      <c r="P777" t="s">
        <v>4542</v>
      </c>
      <c r="Q777" t="s">
        <v>127</v>
      </c>
      <c r="R777">
        <v>19</v>
      </c>
      <c r="S777">
        <v>32462977</v>
      </c>
      <c r="T777">
        <v>32463229</v>
      </c>
      <c r="U777" t="s">
        <v>4543</v>
      </c>
      <c r="V777">
        <v>1</v>
      </c>
      <c r="W777" s="2">
        <v>0</v>
      </c>
      <c r="X777" s="2">
        <v>0</v>
      </c>
      <c r="Y777" s="2">
        <v>63</v>
      </c>
      <c r="Z777" s="2">
        <v>69</v>
      </c>
      <c r="AA777" s="2">
        <v>70</v>
      </c>
      <c r="AB777" s="2">
        <v>76</v>
      </c>
      <c r="AC777" s="2">
        <v>60</v>
      </c>
      <c r="AD777" s="2">
        <v>67</v>
      </c>
      <c r="AE777" s="2">
        <v>73</v>
      </c>
      <c r="AF777" s="2">
        <v>70</v>
      </c>
      <c r="AG777" s="2">
        <v>59</v>
      </c>
      <c r="AH777" s="2">
        <v>79</v>
      </c>
      <c r="AI777" s="2">
        <v>75</v>
      </c>
      <c r="AJ777" s="2">
        <v>86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132</v>
      </c>
      <c r="BD777" s="2">
        <v>28</v>
      </c>
      <c r="BE777" s="2">
        <v>0</v>
      </c>
      <c r="BF777" s="2">
        <v>0</v>
      </c>
      <c r="BG777" s="2">
        <v>4</v>
      </c>
      <c r="BH777" s="2">
        <v>6</v>
      </c>
      <c r="BI777" s="2">
        <v>5</v>
      </c>
      <c r="BJ777" s="2">
        <v>6</v>
      </c>
      <c r="BK777" s="2">
        <v>4</v>
      </c>
      <c r="BL777" s="2">
        <v>6</v>
      </c>
      <c r="BM777" s="2">
        <v>5</v>
      </c>
      <c r="BN777" s="2">
        <v>6</v>
      </c>
      <c r="BO777" s="2">
        <v>4</v>
      </c>
      <c r="BP777" s="2">
        <v>4</v>
      </c>
      <c r="BQ777" s="2">
        <v>4</v>
      </c>
      <c r="BR777" s="2">
        <v>4</v>
      </c>
      <c r="BS777" s="2">
        <v>0</v>
      </c>
      <c r="BT777" s="2">
        <v>0</v>
      </c>
      <c r="BU777" s="2">
        <v>0</v>
      </c>
      <c r="BV777" s="2">
        <v>0</v>
      </c>
      <c r="BW777" s="2">
        <v>0</v>
      </c>
      <c r="BX777" s="2">
        <v>0</v>
      </c>
      <c r="BY777" s="2">
        <v>0</v>
      </c>
      <c r="BZ777" s="2">
        <v>0</v>
      </c>
      <c r="CA777" s="2">
        <v>0</v>
      </c>
      <c r="CB777" s="2">
        <v>0</v>
      </c>
      <c r="CC777" s="2">
        <v>0</v>
      </c>
      <c r="CD777" s="2">
        <v>0</v>
      </c>
      <c r="CE777" s="2">
        <v>0</v>
      </c>
      <c r="CF777" s="2">
        <v>0</v>
      </c>
      <c r="CG777" s="2">
        <v>0</v>
      </c>
      <c r="CH777" s="2">
        <v>0</v>
      </c>
      <c r="CI777" s="2">
        <v>0</v>
      </c>
      <c r="CJ777" s="2">
        <v>0</v>
      </c>
      <c r="CK777" s="2">
        <v>10</v>
      </c>
      <c r="CL777" s="2">
        <v>6</v>
      </c>
    </row>
    <row r="778" spans="1:90" x14ac:dyDescent="0.25">
      <c r="A778" t="s">
        <v>115</v>
      </c>
      <c r="B778">
        <v>20417</v>
      </c>
      <c r="C778" t="s">
        <v>220</v>
      </c>
      <c r="D778">
        <v>1</v>
      </c>
      <c r="E778">
        <v>8</v>
      </c>
      <c r="F778">
        <v>18065</v>
      </c>
      <c r="G778">
        <v>35018065</v>
      </c>
      <c r="H778" t="s">
        <v>8764</v>
      </c>
      <c r="I778">
        <v>244</v>
      </c>
      <c r="J778" t="s">
        <v>221</v>
      </c>
      <c r="K778" t="s">
        <v>7749</v>
      </c>
      <c r="L778">
        <v>1</v>
      </c>
      <c r="M778" t="s">
        <v>220</v>
      </c>
      <c r="N778">
        <v>13023220</v>
      </c>
      <c r="O778" t="s">
        <v>92</v>
      </c>
      <c r="P778" t="s">
        <v>8765</v>
      </c>
      <c r="Q778">
        <v>95</v>
      </c>
      <c r="R778">
        <v>19</v>
      </c>
      <c r="S778">
        <v>32311969</v>
      </c>
      <c r="T778">
        <v>32352744</v>
      </c>
      <c r="U778" t="s">
        <v>8766</v>
      </c>
      <c r="V778">
        <v>1</v>
      </c>
      <c r="W778" s="2">
        <v>0</v>
      </c>
      <c r="X778" s="2">
        <v>0</v>
      </c>
      <c r="Y778" s="2">
        <v>123</v>
      </c>
      <c r="Z778" s="2">
        <v>125</v>
      </c>
      <c r="AA778" s="2">
        <v>126</v>
      </c>
      <c r="AB778" s="2">
        <v>118</v>
      </c>
      <c r="AC778" s="2">
        <v>117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6</v>
      </c>
      <c r="BE778" s="2">
        <v>0</v>
      </c>
      <c r="BF778" s="2">
        <v>0</v>
      </c>
      <c r="BG778" s="2">
        <v>5</v>
      </c>
      <c r="BH778" s="2">
        <v>4</v>
      </c>
      <c r="BI778" s="2">
        <v>7</v>
      </c>
      <c r="BJ778" s="2">
        <v>4</v>
      </c>
      <c r="BK778" s="2">
        <v>6</v>
      </c>
      <c r="BL778" s="2">
        <v>0</v>
      </c>
      <c r="BM778" s="2">
        <v>0</v>
      </c>
      <c r="BN778" s="2">
        <v>0</v>
      </c>
      <c r="BO778" s="2">
        <v>0</v>
      </c>
      <c r="BP778" s="2">
        <v>0</v>
      </c>
      <c r="BQ778" s="2">
        <v>0</v>
      </c>
      <c r="BR778" s="2">
        <v>0</v>
      </c>
      <c r="BS778" s="2">
        <v>0</v>
      </c>
      <c r="BT778" s="2">
        <v>0</v>
      </c>
      <c r="BU778" s="2">
        <v>0</v>
      </c>
      <c r="BV778" s="2">
        <v>0</v>
      </c>
      <c r="BW778" s="2">
        <v>0</v>
      </c>
      <c r="BX778" s="2">
        <v>0</v>
      </c>
      <c r="BY778" s="2">
        <v>0</v>
      </c>
      <c r="BZ778" s="2">
        <v>0</v>
      </c>
      <c r="CA778" s="2">
        <v>0</v>
      </c>
      <c r="CB778" s="2">
        <v>0</v>
      </c>
      <c r="CC778" s="2">
        <v>0</v>
      </c>
      <c r="CD778" s="2">
        <v>0</v>
      </c>
      <c r="CE778" s="2">
        <v>0</v>
      </c>
      <c r="CF778" s="2">
        <v>0</v>
      </c>
      <c r="CG778" s="2">
        <v>0</v>
      </c>
      <c r="CH778" s="2">
        <v>0</v>
      </c>
      <c r="CI778" s="2">
        <v>0</v>
      </c>
      <c r="CJ778" s="2">
        <v>0</v>
      </c>
      <c r="CK778" s="2">
        <v>0</v>
      </c>
      <c r="CL778" s="2">
        <v>2</v>
      </c>
    </row>
    <row r="779" spans="1:90" x14ac:dyDescent="0.25">
      <c r="A779" t="s">
        <v>115</v>
      </c>
      <c r="B779">
        <v>20417</v>
      </c>
      <c r="C779" t="s">
        <v>220</v>
      </c>
      <c r="D779">
        <v>1</v>
      </c>
      <c r="E779">
        <v>8</v>
      </c>
      <c r="F779">
        <v>18119</v>
      </c>
      <c r="G779">
        <v>35018119</v>
      </c>
      <c r="H779" t="s">
        <v>12273</v>
      </c>
      <c r="I779">
        <v>244</v>
      </c>
      <c r="J779" t="s">
        <v>221</v>
      </c>
      <c r="K779" t="s">
        <v>12274</v>
      </c>
      <c r="L779">
        <v>1</v>
      </c>
      <c r="M779" t="s">
        <v>220</v>
      </c>
      <c r="N779">
        <v>13100239</v>
      </c>
      <c r="O779" t="s">
        <v>92</v>
      </c>
      <c r="P779" t="s">
        <v>12275</v>
      </c>
      <c r="Q779">
        <v>649</v>
      </c>
      <c r="R779">
        <v>19</v>
      </c>
      <c r="S779">
        <v>32527868</v>
      </c>
      <c r="T779">
        <v>32535508</v>
      </c>
      <c r="U779" t="s">
        <v>12276</v>
      </c>
      <c r="V779">
        <v>1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36</v>
      </c>
      <c r="AC779" s="2">
        <v>35</v>
      </c>
      <c r="AD779" s="2">
        <v>39</v>
      </c>
      <c r="AE779" s="2">
        <v>51</v>
      </c>
      <c r="AF779" s="2">
        <v>40</v>
      </c>
      <c r="AG779" s="2">
        <v>48</v>
      </c>
      <c r="AH779" s="2">
        <v>46</v>
      </c>
      <c r="AI779" s="2">
        <v>41</v>
      </c>
      <c r="AJ779" s="2">
        <v>39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78</v>
      </c>
      <c r="BD779" s="2">
        <v>0</v>
      </c>
      <c r="BE779" s="2">
        <v>0</v>
      </c>
      <c r="BF779" s="2">
        <v>0</v>
      </c>
      <c r="BG779" s="2">
        <v>0</v>
      </c>
      <c r="BH779" s="2">
        <v>0</v>
      </c>
      <c r="BI779" s="2">
        <v>0</v>
      </c>
      <c r="BJ779" s="2">
        <v>2</v>
      </c>
      <c r="BK779" s="2">
        <v>2</v>
      </c>
      <c r="BL779" s="2">
        <v>3</v>
      </c>
      <c r="BM779" s="2">
        <v>2</v>
      </c>
      <c r="BN779" s="2">
        <v>2</v>
      </c>
      <c r="BO779" s="2">
        <v>3</v>
      </c>
      <c r="BP779" s="2">
        <v>2</v>
      </c>
      <c r="BQ779" s="2">
        <v>4</v>
      </c>
      <c r="BR779" s="2">
        <v>2</v>
      </c>
      <c r="BS779" s="2">
        <v>0</v>
      </c>
      <c r="BT779" s="2">
        <v>0</v>
      </c>
      <c r="BU779" s="2">
        <v>0</v>
      </c>
      <c r="BV779" s="2">
        <v>0</v>
      </c>
      <c r="BW779" s="2">
        <v>0</v>
      </c>
      <c r="BX779" s="2">
        <v>0</v>
      </c>
      <c r="BY779" s="2">
        <v>0</v>
      </c>
      <c r="BZ779" s="2">
        <v>0</v>
      </c>
      <c r="CA779" s="2">
        <v>0</v>
      </c>
      <c r="CB779" s="2">
        <v>0</v>
      </c>
      <c r="CC779" s="2">
        <v>0</v>
      </c>
      <c r="CD779" s="2">
        <v>0</v>
      </c>
      <c r="CE779" s="2">
        <v>0</v>
      </c>
      <c r="CF779" s="2">
        <v>0</v>
      </c>
      <c r="CG779" s="2">
        <v>0</v>
      </c>
      <c r="CH779" s="2">
        <v>0</v>
      </c>
      <c r="CI779" s="2">
        <v>0</v>
      </c>
      <c r="CJ779" s="2">
        <v>0</v>
      </c>
      <c r="CK779" s="2">
        <v>5</v>
      </c>
      <c r="CL779" s="2">
        <v>0</v>
      </c>
    </row>
    <row r="780" spans="1:90" x14ac:dyDescent="0.25">
      <c r="A780" t="s">
        <v>115</v>
      </c>
      <c r="B780">
        <v>20417</v>
      </c>
      <c r="C780" t="s">
        <v>220</v>
      </c>
      <c r="D780">
        <v>1</v>
      </c>
      <c r="E780">
        <v>3</v>
      </c>
      <c r="F780">
        <v>980122</v>
      </c>
      <c r="G780">
        <v>35980122</v>
      </c>
      <c r="H780" t="s">
        <v>16295</v>
      </c>
      <c r="I780">
        <v>244</v>
      </c>
      <c r="J780" t="s">
        <v>221</v>
      </c>
      <c r="K780" t="s">
        <v>11061</v>
      </c>
      <c r="L780">
        <v>1</v>
      </c>
      <c r="M780" t="s">
        <v>220</v>
      </c>
      <c r="N780">
        <v>13081450</v>
      </c>
      <c r="O780" t="s">
        <v>92</v>
      </c>
      <c r="P780" t="s">
        <v>16296</v>
      </c>
      <c r="Q780">
        <v>2</v>
      </c>
      <c r="R780">
        <v>19</v>
      </c>
      <c r="S780">
        <v>32080111</v>
      </c>
      <c r="T780">
        <v>32084446</v>
      </c>
      <c r="U780" t="s">
        <v>16297</v>
      </c>
      <c r="V780">
        <v>1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244</v>
      </c>
      <c r="AT780" s="2">
        <v>0</v>
      </c>
      <c r="AU780" s="2">
        <v>0</v>
      </c>
      <c r="AV780" s="2">
        <v>693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0</v>
      </c>
      <c r="BI780" s="2">
        <v>0</v>
      </c>
      <c r="BJ780" s="2">
        <v>0</v>
      </c>
      <c r="BK780" s="2">
        <v>0</v>
      </c>
      <c r="BL780" s="2">
        <v>0</v>
      </c>
      <c r="BM780" s="2">
        <v>0</v>
      </c>
      <c r="BN780" s="2">
        <v>0</v>
      </c>
      <c r="BO780" s="2">
        <v>0</v>
      </c>
      <c r="BP780" s="2">
        <v>0</v>
      </c>
      <c r="BQ780" s="2">
        <v>0</v>
      </c>
      <c r="BR780" s="2">
        <v>0</v>
      </c>
      <c r="BS780" s="2">
        <v>0</v>
      </c>
      <c r="BT780" s="2">
        <v>0</v>
      </c>
      <c r="BU780" s="2">
        <v>0</v>
      </c>
      <c r="BV780" s="2">
        <v>0</v>
      </c>
      <c r="BW780" s="2">
        <v>0</v>
      </c>
      <c r="BX780" s="2">
        <v>0</v>
      </c>
      <c r="BY780" s="2">
        <v>0</v>
      </c>
      <c r="BZ780" s="2">
        <v>0</v>
      </c>
      <c r="CA780" s="2">
        <v>2</v>
      </c>
      <c r="CB780" s="2">
        <v>0</v>
      </c>
      <c r="CC780" s="2">
        <v>0</v>
      </c>
      <c r="CD780" s="2">
        <v>4</v>
      </c>
      <c r="CE780" s="2">
        <v>0</v>
      </c>
      <c r="CF780" s="2">
        <v>0</v>
      </c>
      <c r="CG780" s="2">
        <v>0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</row>
    <row r="781" spans="1:90" x14ac:dyDescent="0.25">
      <c r="A781" t="s">
        <v>115</v>
      </c>
      <c r="B781">
        <v>20417</v>
      </c>
      <c r="C781" t="s">
        <v>220</v>
      </c>
      <c r="D781">
        <v>1</v>
      </c>
      <c r="E781">
        <v>3</v>
      </c>
      <c r="F781">
        <v>980158</v>
      </c>
      <c r="G781">
        <v>35980158</v>
      </c>
      <c r="H781" t="s">
        <v>19046</v>
      </c>
      <c r="I781">
        <v>244</v>
      </c>
      <c r="J781" t="s">
        <v>221</v>
      </c>
      <c r="K781" t="s">
        <v>3267</v>
      </c>
      <c r="L781">
        <v>1</v>
      </c>
      <c r="M781" t="s">
        <v>220</v>
      </c>
      <c r="N781">
        <v>13088649</v>
      </c>
      <c r="O781" t="s">
        <v>92</v>
      </c>
      <c r="P781" t="s">
        <v>19047</v>
      </c>
      <c r="Q781" t="s">
        <v>127</v>
      </c>
      <c r="R781">
        <v>19</v>
      </c>
      <c r="S781">
        <v>32890822</v>
      </c>
      <c r="T781">
        <v>32894833</v>
      </c>
      <c r="U781" t="s">
        <v>19048</v>
      </c>
      <c r="V781">
        <v>1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328</v>
      </c>
      <c r="AT781" s="2">
        <v>0</v>
      </c>
      <c r="AU781" s="2">
        <v>0</v>
      </c>
      <c r="AV781" s="2">
        <v>1107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0</v>
      </c>
      <c r="BI781" s="2">
        <v>0</v>
      </c>
      <c r="BJ781" s="2">
        <v>0</v>
      </c>
      <c r="BK781" s="2">
        <v>0</v>
      </c>
      <c r="BL781" s="2">
        <v>0</v>
      </c>
      <c r="BM781" s="2">
        <v>0</v>
      </c>
      <c r="BN781" s="2">
        <v>0</v>
      </c>
      <c r="BO781" s="2">
        <v>0</v>
      </c>
      <c r="BP781" s="2">
        <v>0</v>
      </c>
      <c r="BQ781" s="2">
        <v>0</v>
      </c>
      <c r="BR781" s="2">
        <v>0</v>
      </c>
      <c r="BS781" s="2">
        <v>0</v>
      </c>
      <c r="BT781" s="2">
        <v>0</v>
      </c>
      <c r="BU781" s="2">
        <v>0</v>
      </c>
      <c r="BV781" s="2">
        <v>0</v>
      </c>
      <c r="BW781" s="2">
        <v>0</v>
      </c>
      <c r="BX781" s="2">
        <v>0</v>
      </c>
      <c r="BY781" s="2">
        <v>0</v>
      </c>
      <c r="BZ781" s="2">
        <v>0</v>
      </c>
      <c r="CA781" s="2">
        <v>2</v>
      </c>
      <c r="CB781" s="2">
        <v>0</v>
      </c>
      <c r="CC781" s="2">
        <v>0</v>
      </c>
      <c r="CD781" s="2">
        <v>6</v>
      </c>
      <c r="CE781" s="2">
        <v>0</v>
      </c>
      <c r="CF781" s="2">
        <v>0</v>
      </c>
      <c r="CG781" s="2">
        <v>0</v>
      </c>
      <c r="CH781" s="2">
        <v>0</v>
      </c>
      <c r="CI781" s="2">
        <v>0</v>
      </c>
      <c r="CJ781" s="2">
        <v>0</v>
      </c>
      <c r="CK781" s="2">
        <v>0</v>
      </c>
      <c r="CL781" s="2">
        <v>0</v>
      </c>
    </row>
    <row r="782" spans="1:90" x14ac:dyDescent="0.25">
      <c r="A782" t="s">
        <v>115</v>
      </c>
      <c r="B782">
        <v>20417</v>
      </c>
      <c r="C782" t="s">
        <v>220</v>
      </c>
      <c r="D782">
        <v>1</v>
      </c>
      <c r="E782">
        <v>8</v>
      </c>
      <c r="F782">
        <v>17700</v>
      </c>
      <c r="G782">
        <v>35017700</v>
      </c>
      <c r="H782" t="s">
        <v>18538</v>
      </c>
      <c r="I782">
        <v>395</v>
      </c>
      <c r="J782" t="s">
        <v>2314</v>
      </c>
      <c r="K782" t="s">
        <v>18539</v>
      </c>
      <c r="L782">
        <v>1</v>
      </c>
      <c r="M782" t="s">
        <v>2314</v>
      </c>
      <c r="N782">
        <v>13820000</v>
      </c>
      <c r="O782" t="s">
        <v>92</v>
      </c>
      <c r="P782" t="s">
        <v>2275</v>
      </c>
      <c r="Q782">
        <v>261</v>
      </c>
      <c r="R782">
        <v>19</v>
      </c>
      <c r="S782">
        <v>38671570</v>
      </c>
      <c r="T782">
        <v>38675091</v>
      </c>
      <c r="U782" t="s">
        <v>18540</v>
      </c>
      <c r="V782">
        <v>1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147</v>
      </c>
      <c r="AI782" s="2">
        <v>144</v>
      </c>
      <c r="AJ782" s="2">
        <v>115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0</v>
      </c>
      <c r="BI782" s="2">
        <v>0</v>
      </c>
      <c r="BJ782" s="2">
        <v>0</v>
      </c>
      <c r="BK782" s="2">
        <v>0</v>
      </c>
      <c r="BL782" s="2">
        <v>0</v>
      </c>
      <c r="BM782" s="2">
        <v>0</v>
      </c>
      <c r="BN782" s="2">
        <v>0</v>
      </c>
      <c r="BO782" s="2">
        <v>0</v>
      </c>
      <c r="BP782" s="2">
        <v>4</v>
      </c>
      <c r="BQ782" s="2">
        <v>6</v>
      </c>
      <c r="BR782" s="2">
        <v>4</v>
      </c>
      <c r="BS782" s="2">
        <v>0</v>
      </c>
      <c r="BT782" s="2">
        <v>0</v>
      </c>
      <c r="BU782" s="2">
        <v>0</v>
      </c>
      <c r="BV782" s="2">
        <v>0</v>
      </c>
      <c r="BW782" s="2">
        <v>0</v>
      </c>
      <c r="BX782" s="2">
        <v>0</v>
      </c>
      <c r="BY782" s="2">
        <v>0</v>
      </c>
      <c r="BZ782" s="2">
        <v>0</v>
      </c>
      <c r="CA782" s="2">
        <v>0</v>
      </c>
      <c r="CB782" s="2">
        <v>0</v>
      </c>
      <c r="CC782" s="2">
        <v>0</v>
      </c>
      <c r="CD782" s="2">
        <v>0</v>
      </c>
      <c r="CE782" s="2">
        <v>0</v>
      </c>
      <c r="CF782" s="2">
        <v>0</v>
      </c>
      <c r="CG782" s="2">
        <v>0</v>
      </c>
      <c r="CH782" s="2">
        <v>0</v>
      </c>
      <c r="CI782" s="2">
        <v>0</v>
      </c>
      <c r="CJ782" s="2">
        <v>0</v>
      </c>
      <c r="CK782" s="2">
        <v>0</v>
      </c>
      <c r="CL782" s="2">
        <v>0</v>
      </c>
    </row>
    <row r="783" spans="1:90" x14ac:dyDescent="0.25">
      <c r="A783" t="s">
        <v>115</v>
      </c>
      <c r="B783">
        <v>20417</v>
      </c>
      <c r="C783" t="s">
        <v>220</v>
      </c>
      <c r="D783">
        <v>2</v>
      </c>
      <c r="E783">
        <v>34</v>
      </c>
      <c r="F783">
        <v>288421</v>
      </c>
      <c r="G783">
        <v>35288421</v>
      </c>
      <c r="H783" t="s">
        <v>11610</v>
      </c>
      <c r="I783">
        <v>244</v>
      </c>
      <c r="J783" t="s">
        <v>221</v>
      </c>
      <c r="K783" t="s">
        <v>1332</v>
      </c>
      <c r="L783">
        <v>1</v>
      </c>
      <c r="M783" t="s">
        <v>220</v>
      </c>
      <c r="N783">
        <v>13069096</v>
      </c>
      <c r="O783" t="s">
        <v>102</v>
      </c>
      <c r="P783" t="s">
        <v>1333</v>
      </c>
      <c r="Q783" t="s">
        <v>127</v>
      </c>
      <c r="R783">
        <v>19</v>
      </c>
      <c r="S783">
        <v>32826837</v>
      </c>
      <c r="U783" t="s">
        <v>11611</v>
      </c>
      <c r="V783">
        <v>1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6</v>
      </c>
      <c r="AE783" s="2">
        <v>7</v>
      </c>
      <c r="AF783" s="2">
        <v>7</v>
      </c>
      <c r="AG783" s="2">
        <v>12</v>
      </c>
      <c r="AH783" s="2">
        <v>0</v>
      </c>
      <c r="AI783" s="2">
        <v>0</v>
      </c>
      <c r="AJ783" s="2">
        <v>0</v>
      </c>
      <c r="AK783" s="2">
        <v>0</v>
      </c>
      <c r="AL783" s="2">
        <v>25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  <c r="BG783" s="2">
        <v>0</v>
      </c>
      <c r="BH783" s="2">
        <v>0</v>
      </c>
      <c r="BI783" s="2">
        <v>0</v>
      </c>
      <c r="BJ783" s="2">
        <v>0</v>
      </c>
      <c r="BK783" s="2">
        <v>0</v>
      </c>
      <c r="BL783" s="2">
        <v>3</v>
      </c>
      <c r="BM783" s="2">
        <v>2</v>
      </c>
      <c r="BN783" s="2">
        <v>2</v>
      </c>
      <c r="BO783" s="2">
        <v>2</v>
      </c>
      <c r="BP783" s="2">
        <v>0</v>
      </c>
      <c r="BQ783" s="2">
        <v>0</v>
      </c>
      <c r="BR783" s="2">
        <v>0</v>
      </c>
      <c r="BS783" s="2">
        <v>0</v>
      </c>
      <c r="BT783" s="2">
        <v>2</v>
      </c>
      <c r="BU783" s="2">
        <v>0</v>
      </c>
      <c r="BV783" s="2">
        <v>0</v>
      </c>
      <c r="BW783" s="2">
        <v>0</v>
      </c>
      <c r="BX783" s="2">
        <v>0</v>
      </c>
      <c r="BY783" s="2">
        <v>0</v>
      </c>
      <c r="BZ783" s="2">
        <v>0</v>
      </c>
      <c r="CA783" s="2">
        <v>0</v>
      </c>
      <c r="CB783" s="2">
        <v>0</v>
      </c>
      <c r="CC783" s="2">
        <v>0</v>
      </c>
      <c r="CD783" s="2">
        <v>0</v>
      </c>
      <c r="CE783" s="2">
        <v>0</v>
      </c>
      <c r="CF783" s="2">
        <v>0</v>
      </c>
      <c r="CG783" s="2">
        <v>0</v>
      </c>
      <c r="CH783" s="2">
        <v>0</v>
      </c>
      <c r="CI783" s="2">
        <v>0</v>
      </c>
      <c r="CJ783" s="2">
        <v>0</v>
      </c>
      <c r="CK783" s="2">
        <v>0</v>
      </c>
      <c r="CL783" s="2">
        <v>0</v>
      </c>
    </row>
    <row r="784" spans="1:90" x14ac:dyDescent="0.25">
      <c r="A784" t="s">
        <v>115</v>
      </c>
      <c r="B784">
        <v>20417</v>
      </c>
      <c r="C784" t="s">
        <v>220</v>
      </c>
      <c r="D784">
        <v>2</v>
      </c>
      <c r="E784">
        <v>34</v>
      </c>
      <c r="F784">
        <v>478830</v>
      </c>
      <c r="G784">
        <v>35478830</v>
      </c>
      <c r="H784" t="s">
        <v>10277</v>
      </c>
      <c r="I784">
        <v>244</v>
      </c>
      <c r="J784" t="s">
        <v>221</v>
      </c>
      <c r="K784" t="s">
        <v>1332</v>
      </c>
      <c r="L784">
        <v>1</v>
      </c>
      <c r="M784" t="s">
        <v>220</v>
      </c>
      <c r="N784">
        <v>13069096</v>
      </c>
      <c r="O784" t="s">
        <v>102</v>
      </c>
      <c r="P784" t="s">
        <v>1333</v>
      </c>
      <c r="Q784" t="s">
        <v>127</v>
      </c>
      <c r="R784">
        <v>19</v>
      </c>
      <c r="S784">
        <v>32826837</v>
      </c>
      <c r="U784" t="s">
        <v>10278</v>
      </c>
      <c r="V784">
        <v>1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4</v>
      </c>
      <c r="AE784" s="2">
        <v>7</v>
      </c>
      <c r="AF784" s="2">
        <v>12</v>
      </c>
      <c r="AG784" s="2">
        <v>18</v>
      </c>
      <c r="AH784" s="2">
        <v>0</v>
      </c>
      <c r="AI784" s="2">
        <v>0</v>
      </c>
      <c r="AJ784" s="2">
        <v>0</v>
      </c>
      <c r="AK784" s="2">
        <v>0</v>
      </c>
      <c r="AL784" s="2">
        <v>21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0</v>
      </c>
      <c r="BI784" s="2">
        <v>0</v>
      </c>
      <c r="BJ784" s="2">
        <v>0</v>
      </c>
      <c r="BK784" s="2">
        <v>0</v>
      </c>
      <c r="BL784" s="2">
        <v>1</v>
      </c>
      <c r="BM784" s="2">
        <v>2</v>
      </c>
      <c r="BN784" s="2">
        <v>3</v>
      </c>
      <c r="BO784" s="2">
        <v>2</v>
      </c>
      <c r="BP784" s="2">
        <v>0</v>
      </c>
      <c r="BQ784" s="2">
        <v>0</v>
      </c>
      <c r="BR784" s="2">
        <v>0</v>
      </c>
      <c r="BS784" s="2">
        <v>0</v>
      </c>
      <c r="BT784" s="2">
        <v>2</v>
      </c>
      <c r="BU784" s="2">
        <v>0</v>
      </c>
      <c r="BV784" s="2">
        <v>0</v>
      </c>
      <c r="BW784" s="2">
        <v>0</v>
      </c>
      <c r="BX784" s="2">
        <v>0</v>
      </c>
      <c r="BY784" s="2">
        <v>0</v>
      </c>
      <c r="BZ784" s="2">
        <v>0</v>
      </c>
      <c r="CA784" s="2">
        <v>0</v>
      </c>
      <c r="CB784" s="2">
        <v>0</v>
      </c>
      <c r="CC784" s="2">
        <v>0</v>
      </c>
      <c r="CD784" s="2">
        <v>0</v>
      </c>
      <c r="CE784" s="2">
        <v>0</v>
      </c>
      <c r="CF784" s="2">
        <v>0</v>
      </c>
      <c r="CG784" s="2">
        <v>0</v>
      </c>
      <c r="CH784" s="2">
        <v>0</v>
      </c>
      <c r="CI784" s="2">
        <v>0</v>
      </c>
      <c r="CJ784" s="2">
        <v>0</v>
      </c>
      <c r="CK784" s="2">
        <v>0</v>
      </c>
      <c r="CL784" s="2">
        <v>0</v>
      </c>
    </row>
    <row r="785" spans="1:90" x14ac:dyDescent="0.25">
      <c r="A785" t="s">
        <v>115</v>
      </c>
      <c r="B785">
        <v>20417</v>
      </c>
      <c r="C785" t="s">
        <v>220</v>
      </c>
      <c r="D785">
        <v>2</v>
      </c>
      <c r="E785">
        <v>34</v>
      </c>
      <c r="F785">
        <v>563948</v>
      </c>
      <c r="G785">
        <v>35563948</v>
      </c>
      <c r="H785" t="s">
        <v>1331</v>
      </c>
      <c r="I785">
        <v>244</v>
      </c>
      <c r="J785" t="s">
        <v>221</v>
      </c>
      <c r="K785" t="s">
        <v>1332</v>
      </c>
      <c r="L785">
        <v>1</v>
      </c>
      <c r="M785" t="s">
        <v>220</v>
      </c>
      <c r="N785">
        <v>13069096</v>
      </c>
      <c r="O785" t="s">
        <v>102</v>
      </c>
      <c r="P785" t="s">
        <v>1333</v>
      </c>
      <c r="Q785">
        <v>1</v>
      </c>
      <c r="R785">
        <v>19</v>
      </c>
      <c r="S785">
        <v>33031889</v>
      </c>
      <c r="U785" t="s">
        <v>1334</v>
      </c>
      <c r="V785">
        <v>1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2</v>
      </c>
      <c r="AD785" s="2">
        <v>4</v>
      </c>
      <c r="AE785" s="2">
        <v>10</v>
      </c>
      <c r="AF785" s="2">
        <v>10</v>
      </c>
      <c r="AG785" s="2">
        <v>13</v>
      </c>
      <c r="AH785" s="2">
        <v>0</v>
      </c>
      <c r="AI785" s="2">
        <v>0</v>
      </c>
      <c r="AJ785" s="2">
        <v>0</v>
      </c>
      <c r="AK785" s="2">
        <v>0</v>
      </c>
      <c r="AL785" s="2">
        <v>21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0</v>
      </c>
      <c r="BI785" s="2">
        <v>0</v>
      </c>
      <c r="BJ785" s="2">
        <v>0</v>
      </c>
      <c r="BK785" s="2">
        <v>1</v>
      </c>
      <c r="BL785" s="2">
        <v>2</v>
      </c>
      <c r="BM785" s="2">
        <v>1</v>
      </c>
      <c r="BN785" s="2">
        <v>2</v>
      </c>
      <c r="BO785" s="2">
        <v>2</v>
      </c>
      <c r="BP785" s="2">
        <v>0</v>
      </c>
      <c r="BQ785" s="2">
        <v>0</v>
      </c>
      <c r="BR785" s="2">
        <v>0</v>
      </c>
      <c r="BS785" s="2">
        <v>0</v>
      </c>
      <c r="BT785" s="2">
        <v>2</v>
      </c>
      <c r="BU785" s="2">
        <v>0</v>
      </c>
      <c r="BV785" s="2">
        <v>0</v>
      </c>
      <c r="BW785" s="2">
        <v>0</v>
      </c>
      <c r="BX785" s="2">
        <v>0</v>
      </c>
      <c r="BY785" s="2">
        <v>0</v>
      </c>
      <c r="BZ785" s="2">
        <v>0</v>
      </c>
      <c r="CA785" s="2">
        <v>0</v>
      </c>
      <c r="CB785" s="2">
        <v>0</v>
      </c>
      <c r="CC785" s="2">
        <v>0</v>
      </c>
      <c r="CD785" s="2">
        <v>0</v>
      </c>
      <c r="CE785" s="2">
        <v>0</v>
      </c>
      <c r="CF785" s="2">
        <v>0</v>
      </c>
      <c r="CG785" s="2">
        <v>0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</row>
    <row r="786" spans="1:90" x14ac:dyDescent="0.25">
      <c r="A786" t="s">
        <v>115</v>
      </c>
      <c r="B786">
        <v>20417</v>
      </c>
      <c r="C786" t="s">
        <v>220</v>
      </c>
      <c r="D786">
        <v>1</v>
      </c>
      <c r="E786">
        <v>8</v>
      </c>
      <c r="F786">
        <v>18934</v>
      </c>
      <c r="G786">
        <v>35018934</v>
      </c>
      <c r="H786" t="s">
        <v>14874</v>
      </c>
      <c r="I786">
        <v>244</v>
      </c>
      <c r="J786" t="s">
        <v>221</v>
      </c>
      <c r="K786" t="s">
        <v>2070</v>
      </c>
      <c r="L786">
        <v>1</v>
      </c>
      <c r="M786" t="s">
        <v>220</v>
      </c>
      <c r="N786">
        <v>13050032</v>
      </c>
      <c r="O786" t="s">
        <v>92</v>
      </c>
      <c r="P786" t="s">
        <v>14875</v>
      </c>
      <c r="Q786">
        <v>128</v>
      </c>
      <c r="R786">
        <v>19</v>
      </c>
      <c r="S786">
        <v>32275811</v>
      </c>
      <c r="T786">
        <v>32290185</v>
      </c>
      <c r="U786" t="s">
        <v>14876</v>
      </c>
      <c r="V786">
        <v>1</v>
      </c>
      <c r="W786" s="2">
        <v>0</v>
      </c>
      <c r="X786" s="2">
        <v>0</v>
      </c>
      <c r="Y786" s="2">
        <v>50</v>
      </c>
      <c r="Z786" s="2">
        <v>52</v>
      </c>
      <c r="AA786" s="2">
        <v>86</v>
      </c>
      <c r="AB786" s="2">
        <v>56</v>
      </c>
      <c r="AC786" s="2">
        <v>83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3</v>
      </c>
      <c r="BH786" s="2">
        <v>3</v>
      </c>
      <c r="BI786" s="2">
        <v>4</v>
      </c>
      <c r="BJ786" s="2">
        <v>3</v>
      </c>
      <c r="BK786" s="2">
        <v>5</v>
      </c>
      <c r="BL786" s="2">
        <v>0</v>
      </c>
      <c r="BM786" s="2">
        <v>0</v>
      </c>
      <c r="BN786" s="2">
        <v>0</v>
      </c>
      <c r="BO786" s="2">
        <v>0</v>
      </c>
      <c r="BP786" s="2">
        <v>0</v>
      </c>
      <c r="BQ786" s="2">
        <v>0</v>
      </c>
      <c r="BR786" s="2">
        <v>0</v>
      </c>
      <c r="BS786" s="2">
        <v>0</v>
      </c>
      <c r="BT786" s="2">
        <v>0</v>
      </c>
      <c r="BU786" s="2">
        <v>0</v>
      </c>
      <c r="BV786" s="2">
        <v>0</v>
      </c>
      <c r="BW786" s="2">
        <v>0</v>
      </c>
      <c r="BX786" s="2">
        <v>0</v>
      </c>
      <c r="BY786" s="2">
        <v>0</v>
      </c>
      <c r="BZ786" s="2">
        <v>0</v>
      </c>
      <c r="CA786" s="2">
        <v>0</v>
      </c>
      <c r="CB786" s="2">
        <v>0</v>
      </c>
      <c r="CC786" s="2">
        <v>0</v>
      </c>
      <c r="CD786" s="2">
        <v>0</v>
      </c>
      <c r="CE786" s="2">
        <v>0</v>
      </c>
      <c r="CF786" s="2">
        <v>0</v>
      </c>
      <c r="CG786" s="2">
        <v>0</v>
      </c>
      <c r="CH786" s="2">
        <v>0</v>
      </c>
      <c r="CI786" s="2">
        <v>0</v>
      </c>
      <c r="CJ786" s="2">
        <v>0</v>
      </c>
      <c r="CK786" s="2">
        <v>0</v>
      </c>
      <c r="CL786" s="2">
        <v>0</v>
      </c>
    </row>
    <row r="787" spans="1:90" x14ac:dyDescent="0.25">
      <c r="A787" t="s">
        <v>115</v>
      </c>
      <c r="B787">
        <v>20417</v>
      </c>
      <c r="C787" t="s">
        <v>220</v>
      </c>
      <c r="D787">
        <v>1</v>
      </c>
      <c r="E787">
        <v>8</v>
      </c>
      <c r="F787">
        <v>47120</v>
      </c>
      <c r="G787">
        <v>35047120</v>
      </c>
      <c r="H787" t="s">
        <v>10953</v>
      </c>
      <c r="I787">
        <v>244</v>
      </c>
      <c r="J787" t="s">
        <v>221</v>
      </c>
      <c r="K787" t="s">
        <v>1999</v>
      </c>
      <c r="L787">
        <v>1</v>
      </c>
      <c r="M787" t="s">
        <v>220</v>
      </c>
      <c r="N787">
        <v>13096730</v>
      </c>
      <c r="O787" t="s">
        <v>92</v>
      </c>
      <c r="P787" t="s">
        <v>10954</v>
      </c>
      <c r="Q787">
        <v>470</v>
      </c>
      <c r="R787">
        <v>19</v>
      </c>
      <c r="S787">
        <v>32530365</v>
      </c>
      <c r="T787">
        <v>32534222</v>
      </c>
      <c r="U787" t="s">
        <v>10955</v>
      </c>
      <c r="V787">
        <v>1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95</v>
      </c>
      <c r="AE787" s="2">
        <v>82</v>
      </c>
      <c r="AF787" s="2">
        <v>47</v>
      </c>
      <c r="AG787" s="2">
        <v>31</v>
      </c>
      <c r="AH787" s="2">
        <v>183</v>
      </c>
      <c r="AI787" s="2">
        <v>154</v>
      </c>
      <c r="AJ787" s="2">
        <v>123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113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20</v>
      </c>
      <c r="BD787" s="2">
        <v>0</v>
      </c>
      <c r="BE787" s="2">
        <v>0</v>
      </c>
      <c r="BF787" s="2">
        <v>0</v>
      </c>
      <c r="BG787" s="2">
        <v>0</v>
      </c>
      <c r="BH787" s="2">
        <v>0</v>
      </c>
      <c r="BI787" s="2">
        <v>0</v>
      </c>
      <c r="BJ787" s="2">
        <v>0</v>
      </c>
      <c r="BK787" s="2">
        <v>0</v>
      </c>
      <c r="BL787" s="2">
        <v>5</v>
      </c>
      <c r="BM787" s="2">
        <v>4</v>
      </c>
      <c r="BN787" s="2">
        <v>3</v>
      </c>
      <c r="BO787" s="2">
        <v>1</v>
      </c>
      <c r="BP787" s="2">
        <v>6</v>
      </c>
      <c r="BQ787" s="2">
        <v>5</v>
      </c>
      <c r="BR787" s="2">
        <v>7</v>
      </c>
      <c r="BS787" s="2">
        <v>0</v>
      </c>
      <c r="BT787" s="2">
        <v>0</v>
      </c>
      <c r="BU787" s="2">
        <v>0</v>
      </c>
      <c r="BV787" s="2">
        <v>0</v>
      </c>
      <c r="BW787" s="2">
        <v>0</v>
      </c>
      <c r="BX787" s="2">
        <v>0</v>
      </c>
      <c r="BY787" s="2">
        <v>0</v>
      </c>
      <c r="BZ787" s="2">
        <v>0</v>
      </c>
      <c r="CA787" s="2">
        <v>0</v>
      </c>
      <c r="CB787" s="2">
        <v>0</v>
      </c>
      <c r="CC787" s="2">
        <v>4</v>
      </c>
      <c r="CD787" s="2">
        <v>0</v>
      </c>
      <c r="CE787" s="2">
        <v>0</v>
      </c>
      <c r="CF787" s="2">
        <v>0</v>
      </c>
      <c r="CG787" s="2">
        <v>0</v>
      </c>
      <c r="CH787" s="2">
        <v>0</v>
      </c>
      <c r="CI787" s="2">
        <v>0</v>
      </c>
      <c r="CJ787" s="2">
        <v>0</v>
      </c>
      <c r="CK787" s="2">
        <v>1</v>
      </c>
      <c r="CL787" s="2">
        <v>0</v>
      </c>
    </row>
    <row r="788" spans="1:90" x14ac:dyDescent="0.25">
      <c r="A788" t="s">
        <v>115</v>
      </c>
      <c r="B788">
        <v>20417</v>
      </c>
      <c r="C788" t="s">
        <v>220</v>
      </c>
      <c r="D788">
        <v>1</v>
      </c>
      <c r="E788">
        <v>8</v>
      </c>
      <c r="F788">
        <v>18144</v>
      </c>
      <c r="G788">
        <v>35018144</v>
      </c>
      <c r="H788" t="s">
        <v>13705</v>
      </c>
      <c r="I788">
        <v>244</v>
      </c>
      <c r="J788" t="s">
        <v>221</v>
      </c>
      <c r="K788" t="s">
        <v>8950</v>
      </c>
      <c r="L788">
        <v>1</v>
      </c>
      <c r="M788" t="s">
        <v>220</v>
      </c>
      <c r="N788">
        <v>13092147</v>
      </c>
      <c r="O788" t="s">
        <v>162</v>
      </c>
      <c r="P788" t="s">
        <v>13706</v>
      </c>
      <c r="Q788">
        <v>105</v>
      </c>
      <c r="R788">
        <v>19</v>
      </c>
      <c r="S788">
        <v>32514079</v>
      </c>
      <c r="T788">
        <v>32517590</v>
      </c>
      <c r="U788" t="s">
        <v>13707</v>
      </c>
      <c r="V788">
        <v>1</v>
      </c>
      <c r="W788" s="2">
        <v>0</v>
      </c>
      <c r="X788" s="2">
        <v>0</v>
      </c>
      <c r="Y788" s="2">
        <v>87</v>
      </c>
      <c r="Z788" s="2">
        <v>116</v>
      </c>
      <c r="AA788" s="2">
        <v>89</v>
      </c>
      <c r="AB788" s="2">
        <v>84</v>
      </c>
      <c r="AC788" s="2">
        <v>114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3</v>
      </c>
      <c r="BH788" s="2">
        <v>5</v>
      </c>
      <c r="BI788" s="2">
        <v>4</v>
      </c>
      <c r="BJ788" s="2">
        <v>3</v>
      </c>
      <c r="BK788" s="2">
        <v>5</v>
      </c>
      <c r="BL788" s="2">
        <v>0</v>
      </c>
      <c r="BM788" s="2">
        <v>0</v>
      </c>
      <c r="BN788" s="2">
        <v>0</v>
      </c>
      <c r="BO788" s="2">
        <v>0</v>
      </c>
      <c r="BP788" s="2">
        <v>0</v>
      </c>
      <c r="BQ788" s="2">
        <v>0</v>
      </c>
      <c r="BR788" s="2">
        <v>0</v>
      </c>
      <c r="BS788" s="2">
        <v>0</v>
      </c>
      <c r="BT788" s="2">
        <v>0</v>
      </c>
      <c r="BU788" s="2">
        <v>0</v>
      </c>
      <c r="BV788" s="2">
        <v>0</v>
      </c>
      <c r="BW788" s="2">
        <v>0</v>
      </c>
      <c r="BX788" s="2">
        <v>0</v>
      </c>
      <c r="BY788" s="2">
        <v>0</v>
      </c>
      <c r="BZ788" s="2">
        <v>0</v>
      </c>
      <c r="CA788" s="2">
        <v>0</v>
      </c>
      <c r="CB788" s="2">
        <v>0</v>
      </c>
      <c r="CC788" s="2">
        <v>0</v>
      </c>
      <c r="CD788" s="2">
        <v>0</v>
      </c>
      <c r="CE788" s="2">
        <v>0</v>
      </c>
      <c r="CF788" s="2">
        <v>0</v>
      </c>
      <c r="CG788" s="2">
        <v>0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</row>
    <row r="789" spans="1:90" x14ac:dyDescent="0.25">
      <c r="A789" t="s">
        <v>115</v>
      </c>
      <c r="B789">
        <v>20417</v>
      </c>
      <c r="C789" t="s">
        <v>220</v>
      </c>
      <c r="D789">
        <v>1</v>
      </c>
      <c r="E789">
        <v>8</v>
      </c>
      <c r="F789">
        <v>18326</v>
      </c>
      <c r="G789">
        <v>35018326</v>
      </c>
      <c r="H789" t="s">
        <v>19067</v>
      </c>
      <c r="I789">
        <v>244</v>
      </c>
      <c r="J789" t="s">
        <v>221</v>
      </c>
      <c r="K789" t="s">
        <v>2709</v>
      </c>
      <c r="L789">
        <v>1</v>
      </c>
      <c r="M789" t="s">
        <v>220</v>
      </c>
      <c r="N789">
        <v>13020060</v>
      </c>
      <c r="O789" t="s">
        <v>5026</v>
      </c>
      <c r="P789" t="s">
        <v>11409</v>
      </c>
      <c r="Q789">
        <v>422</v>
      </c>
      <c r="R789">
        <v>19</v>
      </c>
      <c r="S789">
        <v>32323511</v>
      </c>
      <c r="T789">
        <v>32349309</v>
      </c>
      <c r="U789" t="s">
        <v>19068</v>
      </c>
      <c r="V789">
        <v>1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137</v>
      </c>
      <c r="AI789" s="2">
        <v>164</v>
      </c>
      <c r="AJ789" s="2">
        <v>98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0</v>
      </c>
      <c r="BI789" s="2">
        <v>0</v>
      </c>
      <c r="BJ789" s="2">
        <v>0</v>
      </c>
      <c r="BK789" s="2">
        <v>0</v>
      </c>
      <c r="BL789" s="2">
        <v>0</v>
      </c>
      <c r="BM789" s="2">
        <v>0</v>
      </c>
      <c r="BN789" s="2">
        <v>0</v>
      </c>
      <c r="BO789" s="2">
        <v>0</v>
      </c>
      <c r="BP789" s="2">
        <v>5</v>
      </c>
      <c r="BQ789" s="2">
        <v>8</v>
      </c>
      <c r="BR789" s="2">
        <v>3</v>
      </c>
      <c r="BS789" s="2">
        <v>0</v>
      </c>
      <c r="BT789" s="2">
        <v>0</v>
      </c>
      <c r="BU789" s="2">
        <v>0</v>
      </c>
      <c r="BV789" s="2">
        <v>0</v>
      </c>
      <c r="BW789" s="2">
        <v>0</v>
      </c>
      <c r="BX789" s="2">
        <v>0</v>
      </c>
      <c r="BY789" s="2">
        <v>0</v>
      </c>
      <c r="BZ789" s="2">
        <v>0</v>
      </c>
      <c r="CA789" s="2">
        <v>0</v>
      </c>
      <c r="CB789" s="2">
        <v>0</v>
      </c>
      <c r="CC789" s="2">
        <v>0</v>
      </c>
      <c r="CD789" s="2">
        <v>0</v>
      </c>
      <c r="CE789" s="2">
        <v>0</v>
      </c>
      <c r="CF789" s="2">
        <v>0</v>
      </c>
      <c r="CG789" s="2">
        <v>0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</row>
    <row r="790" spans="1:90" x14ac:dyDescent="0.25">
      <c r="A790" t="s">
        <v>115</v>
      </c>
      <c r="B790">
        <v>20417</v>
      </c>
      <c r="C790" t="s">
        <v>220</v>
      </c>
      <c r="D790">
        <v>1</v>
      </c>
      <c r="E790">
        <v>8</v>
      </c>
      <c r="F790">
        <v>35907</v>
      </c>
      <c r="G790">
        <v>35035907</v>
      </c>
      <c r="H790" t="s">
        <v>12657</v>
      </c>
      <c r="I790">
        <v>244</v>
      </c>
      <c r="J790" t="s">
        <v>221</v>
      </c>
      <c r="K790" t="s">
        <v>8083</v>
      </c>
      <c r="L790">
        <v>1</v>
      </c>
      <c r="M790" t="s">
        <v>220</v>
      </c>
      <c r="N790">
        <v>13088106</v>
      </c>
      <c r="P790" t="s">
        <v>12658</v>
      </c>
      <c r="Q790">
        <v>163</v>
      </c>
      <c r="R790">
        <v>19</v>
      </c>
      <c r="S790">
        <v>32562122</v>
      </c>
      <c r="T790">
        <v>32564242</v>
      </c>
      <c r="U790" t="s">
        <v>12659</v>
      </c>
      <c r="V790">
        <v>1</v>
      </c>
      <c r="W790" s="2">
        <v>0</v>
      </c>
      <c r="X790" s="2">
        <v>0</v>
      </c>
      <c r="Y790" s="2">
        <v>24</v>
      </c>
      <c r="Z790" s="2">
        <v>26</v>
      </c>
      <c r="AA790" s="2">
        <v>20</v>
      </c>
      <c r="AB790" s="2">
        <v>26</v>
      </c>
      <c r="AC790" s="2">
        <v>22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8</v>
      </c>
      <c r="BE790" s="2">
        <v>0</v>
      </c>
      <c r="BF790" s="2">
        <v>0</v>
      </c>
      <c r="BG790" s="2">
        <v>1</v>
      </c>
      <c r="BH790" s="2">
        <v>2</v>
      </c>
      <c r="BI790" s="2">
        <v>2</v>
      </c>
      <c r="BJ790" s="2">
        <v>2</v>
      </c>
      <c r="BK790" s="2">
        <v>2</v>
      </c>
      <c r="BL790" s="2">
        <v>0</v>
      </c>
      <c r="BM790" s="2">
        <v>0</v>
      </c>
      <c r="BN790" s="2">
        <v>0</v>
      </c>
      <c r="BO790" s="2">
        <v>0</v>
      </c>
      <c r="BP790" s="2">
        <v>0</v>
      </c>
      <c r="BQ790" s="2">
        <v>0</v>
      </c>
      <c r="BR790" s="2">
        <v>0</v>
      </c>
      <c r="BS790" s="2">
        <v>0</v>
      </c>
      <c r="BT790" s="2">
        <v>0</v>
      </c>
      <c r="BU790" s="2">
        <v>0</v>
      </c>
      <c r="BV790" s="2">
        <v>0</v>
      </c>
      <c r="BW790" s="2">
        <v>0</v>
      </c>
      <c r="BX790" s="2">
        <v>0</v>
      </c>
      <c r="BY790" s="2">
        <v>0</v>
      </c>
      <c r="BZ790" s="2">
        <v>0</v>
      </c>
      <c r="CA790" s="2">
        <v>0</v>
      </c>
      <c r="CB790" s="2">
        <v>0</v>
      </c>
      <c r="CC790" s="2">
        <v>0</v>
      </c>
      <c r="CD790" s="2">
        <v>0</v>
      </c>
      <c r="CE790" s="2">
        <v>0</v>
      </c>
      <c r="CF790" s="2">
        <v>0</v>
      </c>
      <c r="CG790" s="2">
        <v>0</v>
      </c>
      <c r="CH790" s="2">
        <v>0</v>
      </c>
      <c r="CI790" s="2">
        <v>0</v>
      </c>
      <c r="CJ790" s="2">
        <v>0</v>
      </c>
      <c r="CK790" s="2">
        <v>0</v>
      </c>
      <c r="CL790" s="2">
        <v>3</v>
      </c>
    </row>
    <row r="791" spans="1:90" x14ac:dyDescent="0.25">
      <c r="A791" t="s">
        <v>115</v>
      </c>
      <c r="B791">
        <v>20417</v>
      </c>
      <c r="C791" t="s">
        <v>220</v>
      </c>
      <c r="D791">
        <v>1</v>
      </c>
      <c r="E791">
        <v>8</v>
      </c>
      <c r="F791">
        <v>18569</v>
      </c>
      <c r="G791">
        <v>35018569</v>
      </c>
      <c r="H791" t="s">
        <v>11892</v>
      </c>
      <c r="I791">
        <v>244</v>
      </c>
      <c r="J791" t="s">
        <v>221</v>
      </c>
      <c r="K791" t="s">
        <v>2650</v>
      </c>
      <c r="L791">
        <v>1</v>
      </c>
      <c r="M791" t="s">
        <v>220</v>
      </c>
      <c r="N791">
        <v>13060063</v>
      </c>
      <c r="O791" t="s">
        <v>92</v>
      </c>
      <c r="P791" t="s">
        <v>11893</v>
      </c>
      <c r="Q791" t="s">
        <v>127</v>
      </c>
      <c r="R791">
        <v>19</v>
      </c>
      <c r="S791">
        <v>32273505</v>
      </c>
      <c r="T791">
        <v>32684600</v>
      </c>
      <c r="U791" t="s">
        <v>11894</v>
      </c>
      <c r="V791">
        <v>1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65</v>
      </c>
      <c r="AI791" s="2">
        <v>88</v>
      </c>
      <c r="AJ791" s="2">
        <v>50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0</v>
      </c>
      <c r="BI791" s="2">
        <v>0</v>
      </c>
      <c r="BJ791" s="2">
        <v>0</v>
      </c>
      <c r="BK791" s="2">
        <v>0</v>
      </c>
      <c r="BL791" s="2">
        <v>0</v>
      </c>
      <c r="BM791" s="2">
        <v>0</v>
      </c>
      <c r="BN791" s="2">
        <v>0</v>
      </c>
      <c r="BO791" s="2">
        <v>0</v>
      </c>
      <c r="BP791" s="2">
        <v>3</v>
      </c>
      <c r="BQ791" s="2">
        <v>4</v>
      </c>
      <c r="BR791" s="2">
        <v>2</v>
      </c>
      <c r="BS791" s="2">
        <v>0</v>
      </c>
      <c r="BT791" s="2">
        <v>0</v>
      </c>
      <c r="BU791" s="2">
        <v>0</v>
      </c>
      <c r="BV791" s="2">
        <v>0</v>
      </c>
      <c r="BW791" s="2">
        <v>0</v>
      </c>
      <c r="BX791" s="2">
        <v>0</v>
      </c>
      <c r="BY791" s="2">
        <v>0</v>
      </c>
      <c r="BZ791" s="2">
        <v>0</v>
      </c>
      <c r="CA791" s="2">
        <v>0</v>
      </c>
      <c r="CB791" s="2">
        <v>0</v>
      </c>
      <c r="CC791" s="2">
        <v>0</v>
      </c>
      <c r="CD791" s="2">
        <v>0</v>
      </c>
      <c r="CE791" s="2">
        <v>0</v>
      </c>
      <c r="CF791" s="2">
        <v>0</v>
      </c>
      <c r="CG791" s="2">
        <v>0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</row>
    <row r="792" spans="1:90" x14ac:dyDescent="0.25">
      <c r="A792" t="s">
        <v>115</v>
      </c>
      <c r="B792">
        <v>20417</v>
      </c>
      <c r="C792" t="s">
        <v>220</v>
      </c>
      <c r="D792">
        <v>1</v>
      </c>
      <c r="E792">
        <v>8</v>
      </c>
      <c r="F792">
        <v>18193</v>
      </c>
      <c r="G792">
        <v>35018193</v>
      </c>
      <c r="H792" t="s">
        <v>2043</v>
      </c>
      <c r="I792">
        <v>244</v>
      </c>
      <c r="J792" t="s">
        <v>221</v>
      </c>
      <c r="K792" t="s">
        <v>2044</v>
      </c>
      <c r="L792">
        <v>1</v>
      </c>
      <c r="M792" t="s">
        <v>220</v>
      </c>
      <c r="N792">
        <v>13085702</v>
      </c>
      <c r="O792" t="s">
        <v>92</v>
      </c>
      <c r="P792" t="s">
        <v>2045</v>
      </c>
      <c r="Q792" t="s">
        <v>127</v>
      </c>
      <c r="R792">
        <v>19</v>
      </c>
      <c r="S792">
        <v>32874577</v>
      </c>
      <c r="T792">
        <v>37870324</v>
      </c>
      <c r="U792" t="s">
        <v>2046</v>
      </c>
      <c r="V792">
        <v>1</v>
      </c>
      <c r="W792" s="2">
        <v>0</v>
      </c>
      <c r="X792" s="2">
        <v>0</v>
      </c>
      <c r="Y792" s="2">
        <v>50</v>
      </c>
      <c r="Z792" s="2">
        <v>46</v>
      </c>
      <c r="AA792" s="2">
        <v>51</v>
      </c>
      <c r="AB792" s="2">
        <v>32</v>
      </c>
      <c r="AC792" s="2">
        <v>45</v>
      </c>
      <c r="AD792" s="2">
        <v>39</v>
      </c>
      <c r="AE792" s="2">
        <v>44</v>
      </c>
      <c r="AF792" s="2">
        <v>38</v>
      </c>
      <c r="AG792" s="2">
        <v>42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2</v>
      </c>
      <c r="BH792" s="2">
        <v>4</v>
      </c>
      <c r="BI792" s="2">
        <v>4</v>
      </c>
      <c r="BJ792" s="2">
        <v>1</v>
      </c>
      <c r="BK792" s="2">
        <v>3</v>
      </c>
      <c r="BL792" s="2">
        <v>3</v>
      </c>
      <c r="BM792" s="2">
        <v>3</v>
      </c>
      <c r="BN792" s="2">
        <v>3</v>
      </c>
      <c r="BO792" s="2">
        <v>3</v>
      </c>
      <c r="BP792" s="2">
        <v>0</v>
      </c>
      <c r="BQ792" s="2">
        <v>0</v>
      </c>
      <c r="BR792" s="2">
        <v>0</v>
      </c>
      <c r="BS792" s="2">
        <v>0</v>
      </c>
      <c r="BT792" s="2">
        <v>0</v>
      </c>
      <c r="BU792" s="2">
        <v>0</v>
      </c>
      <c r="BV792" s="2">
        <v>0</v>
      </c>
      <c r="BW792" s="2">
        <v>0</v>
      </c>
      <c r="BX792" s="2">
        <v>0</v>
      </c>
      <c r="BY792" s="2">
        <v>0</v>
      </c>
      <c r="BZ792" s="2">
        <v>0</v>
      </c>
      <c r="CA792" s="2">
        <v>0</v>
      </c>
      <c r="CB792" s="2">
        <v>0</v>
      </c>
      <c r="CC792" s="2">
        <v>0</v>
      </c>
      <c r="CD792" s="2">
        <v>0</v>
      </c>
      <c r="CE792" s="2">
        <v>0</v>
      </c>
      <c r="CF792" s="2">
        <v>0</v>
      </c>
      <c r="CG792" s="2">
        <v>0</v>
      </c>
      <c r="CH792" s="2">
        <v>0</v>
      </c>
      <c r="CI792" s="2">
        <v>0</v>
      </c>
      <c r="CJ792" s="2">
        <v>0</v>
      </c>
      <c r="CK792" s="2">
        <v>0</v>
      </c>
      <c r="CL792" s="2">
        <v>0</v>
      </c>
    </row>
    <row r="793" spans="1:90" x14ac:dyDescent="0.25">
      <c r="A793" t="s">
        <v>115</v>
      </c>
      <c r="B793">
        <v>20417</v>
      </c>
      <c r="C793" t="s">
        <v>220</v>
      </c>
      <c r="D793">
        <v>1</v>
      </c>
      <c r="E793">
        <v>8</v>
      </c>
      <c r="F793">
        <v>912924</v>
      </c>
      <c r="G793">
        <v>35912924</v>
      </c>
      <c r="H793" t="s">
        <v>9671</v>
      </c>
      <c r="I793">
        <v>244</v>
      </c>
      <c r="J793" t="s">
        <v>221</v>
      </c>
      <c r="K793" t="s">
        <v>9672</v>
      </c>
      <c r="L793">
        <v>1</v>
      </c>
      <c r="M793" t="s">
        <v>220</v>
      </c>
      <c r="N793">
        <v>13097124</v>
      </c>
      <c r="O793" t="s">
        <v>92</v>
      </c>
      <c r="P793" t="s">
        <v>9673</v>
      </c>
      <c r="Q793">
        <v>188</v>
      </c>
      <c r="R793">
        <v>19</v>
      </c>
      <c r="S793">
        <v>32070088</v>
      </c>
      <c r="T793">
        <v>32073066</v>
      </c>
      <c r="U793" t="s">
        <v>9674</v>
      </c>
      <c r="V793">
        <v>1</v>
      </c>
      <c r="W793" s="2">
        <v>0</v>
      </c>
      <c r="X793" s="2">
        <v>0</v>
      </c>
      <c r="Y793" s="2">
        <v>22</v>
      </c>
      <c r="Z793" s="2">
        <v>19</v>
      </c>
      <c r="AA793" s="2">
        <v>26</v>
      </c>
      <c r="AB793" s="2">
        <v>25</v>
      </c>
      <c r="AC793" s="2">
        <v>21</v>
      </c>
      <c r="AD793" s="2">
        <v>21</v>
      </c>
      <c r="AE793" s="2">
        <v>25</v>
      </c>
      <c r="AF793" s="2">
        <v>28</v>
      </c>
      <c r="AG793" s="2">
        <v>27</v>
      </c>
      <c r="AH793" s="2">
        <v>13</v>
      </c>
      <c r="AI793" s="2">
        <v>32</v>
      </c>
      <c r="AJ793" s="2">
        <v>18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43</v>
      </c>
      <c r="BD793" s="2">
        <v>1</v>
      </c>
      <c r="BE793" s="2">
        <v>0</v>
      </c>
      <c r="BF793" s="2">
        <v>0</v>
      </c>
      <c r="BG793" s="2">
        <v>1</v>
      </c>
      <c r="BH793" s="2">
        <v>2</v>
      </c>
      <c r="BI793" s="2">
        <v>2</v>
      </c>
      <c r="BJ793" s="2">
        <v>1</v>
      </c>
      <c r="BK793" s="2">
        <v>2</v>
      </c>
      <c r="BL793" s="2">
        <v>1</v>
      </c>
      <c r="BM793" s="2">
        <v>2</v>
      </c>
      <c r="BN793" s="2">
        <v>1</v>
      </c>
      <c r="BO793" s="2">
        <v>1</v>
      </c>
      <c r="BP793" s="2">
        <v>1</v>
      </c>
      <c r="BQ793" s="2">
        <v>1</v>
      </c>
      <c r="BR793" s="2">
        <v>1</v>
      </c>
      <c r="BS793" s="2">
        <v>0</v>
      </c>
      <c r="BT793" s="2">
        <v>0</v>
      </c>
      <c r="BU793" s="2">
        <v>0</v>
      </c>
      <c r="BV793" s="2">
        <v>0</v>
      </c>
      <c r="BW793" s="2">
        <v>0</v>
      </c>
      <c r="BX793" s="2">
        <v>0</v>
      </c>
      <c r="BY793" s="2">
        <v>0</v>
      </c>
      <c r="BZ793" s="2">
        <v>0</v>
      </c>
      <c r="CA793" s="2">
        <v>0</v>
      </c>
      <c r="CB793" s="2">
        <v>0</v>
      </c>
      <c r="CC793" s="2">
        <v>0</v>
      </c>
      <c r="CD793" s="2">
        <v>0</v>
      </c>
      <c r="CE793" s="2">
        <v>0</v>
      </c>
      <c r="CF793" s="2">
        <v>0</v>
      </c>
      <c r="CG793" s="2">
        <v>0</v>
      </c>
      <c r="CH793" s="2">
        <v>0</v>
      </c>
      <c r="CI793" s="2">
        <v>0</v>
      </c>
      <c r="CJ793" s="2">
        <v>0</v>
      </c>
      <c r="CK793" s="2">
        <v>3</v>
      </c>
      <c r="CL793" s="2">
        <v>1</v>
      </c>
    </row>
    <row r="794" spans="1:90" x14ac:dyDescent="0.25">
      <c r="A794" t="s">
        <v>115</v>
      </c>
      <c r="B794">
        <v>20417</v>
      </c>
      <c r="C794" t="s">
        <v>220</v>
      </c>
      <c r="D794">
        <v>1</v>
      </c>
      <c r="E794">
        <v>8</v>
      </c>
      <c r="F794">
        <v>18454</v>
      </c>
      <c r="G794">
        <v>35018454</v>
      </c>
      <c r="H794" t="s">
        <v>8599</v>
      </c>
      <c r="I794">
        <v>244</v>
      </c>
      <c r="J794" t="s">
        <v>221</v>
      </c>
      <c r="K794" t="s">
        <v>6526</v>
      </c>
      <c r="L794">
        <v>1</v>
      </c>
      <c r="M794" t="s">
        <v>220</v>
      </c>
      <c r="N794">
        <v>13033010</v>
      </c>
      <c r="O794" t="s">
        <v>102</v>
      </c>
      <c r="P794" t="s">
        <v>8600</v>
      </c>
      <c r="Q794" t="s">
        <v>127</v>
      </c>
      <c r="R794">
        <v>19</v>
      </c>
      <c r="S794">
        <v>32120743</v>
      </c>
      <c r="T794">
        <v>32426599</v>
      </c>
      <c r="U794" t="s">
        <v>8601</v>
      </c>
      <c r="V794">
        <v>1</v>
      </c>
      <c r="W794" s="2">
        <v>0</v>
      </c>
      <c r="X794" s="2">
        <v>0</v>
      </c>
      <c r="Y794" s="2">
        <v>106</v>
      </c>
      <c r="Z794" s="2">
        <v>106</v>
      </c>
      <c r="AA794" s="2">
        <v>114</v>
      </c>
      <c r="AB794" s="2">
        <v>106</v>
      </c>
      <c r="AC794" s="2">
        <v>107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14</v>
      </c>
      <c r="BE794" s="2">
        <v>0</v>
      </c>
      <c r="BF794" s="2">
        <v>0</v>
      </c>
      <c r="BG794" s="2">
        <v>5</v>
      </c>
      <c r="BH794" s="2">
        <v>5</v>
      </c>
      <c r="BI794" s="2">
        <v>5</v>
      </c>
      <c r="BJ794" s="2">
        <v>7</v>
      </c>
      <c r="BK794" s="2">
        <v>4</v>
      </c>
      <c r="BL794" s="2">
        <v>0</v>
      </c>
      <c r="BM794" s="2">
        <v>0</v>
      </c>
      <c r="BN794" s="2">
        <v>0</v>
      </c>
      <c r="BO794" s="2">
        <v>0</v>
      </c>
      <c r="BP794" s="2">
        <v>0</v>
      </c>
      <c r="BQ794" s="2">
        <v>0</v>
      </c>
      <c r="BR794" s="2">
        <v>0</v>
      </c>
      <c r="BS794" s="2">
        <v>0</v>
      </c>
      <c r="BT794" s="2">
        <v>0</v>
      </c>
      <c r="BU794" s="2">
        <v>0</v>
      </c>
      <c r="BV794" s="2">
        <v>0</v>
      </c>
      <c r="BW794" s="2">
        <v>0</v>
      </c>
      <c r="BX794" s="2">
        <v>0</v>
      </c>
      <c r="BY794" s="2">
        <v>0</v>
      </c>
      <c r="BZ794" s="2">
        <v>0</v>
      </c>
      <c r="CA794" s="2">
        <v>0</v>
      </c>
      <c r="CB794" s="2">
        <v>0</v>
      </c>
      <c r="CC794" s="2">
        <v>0</v>
      </c>
      <c r="CD794" s="2">
        <v>0</v>
      </c>
      <c r="CE794" s="2">
        <v>0</v>
      </c>
      <c r="CF794" s="2">
        <v>0</v>
      </c>
      <c r="CG794" s="2">
        <v>0</v>
      </c>
      <c r="CH794" s="2">
        <v>0</v>
      </c>
      <c r="CI794" s="2">
        <v>0</v>
      </c>
      <c r="CJ794" s="2">
        <v>0</v>
      </c>
      <c r="CK794" s="2">
        <v>0</v>
      </c>
      <c r="CL794" s="2">
        <v>3</v>
      </c>
    </row>
    <row r="795" spans="1:90" x14ac:dyDescent="0.25">
      <c r="A795" t="s">
        <v>115</v>
      </c>
      <c r="B795">
        <v>20417</v>
      </c>
      <c r="C795" t="s">
        <v>220</v>
      </c>
      <c r="D795">
        <v>1</v>
      </c>
      <c r="E795">
        <v>8</v>
      </c>
      <c r="F795">
        <v>18806</v>
      </c>
      <c r="G795">
        <v>35018806</v>
      </c>
      <c r="H795" t="s">
        <v>17546</v>
      </c>
      <c r="I795">
        <v>244</v>
      </c>
      <c r="J795" t="s">
        <v>221</v>
      </c>
      <c r="K795" t="s">
        <v>1318</v>
      </c>
      <c r="L795">
        <v>1</v>
      </c>
      <c r="M795" t="s">
        <v>220</v>
      </c>
      <c r="N795">
        <v>13031600</v>
      </c>
      <c r="O795" t="s">
        <v>92</v>
      </c>
      <c r="P795" t="s">
        <v>17547</v>
      </c>
      <c r="Q795">
        <v>269</v>
      </c>
      <c r="R795">
        <v>19</v>
      </c>
      <c r="S795">
        <v>32730000</v>
      </c>
      <c r="T795">
        <v>32732875</v>
      </c>
      <c r="U795" t="s">
        <v>17548</v>
      </c>
      <c r="V795">
        <v>1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92</v>
      </c>
      <c r="AE795" s="2">
        <v>109</v>
      </c>
      <c r="AF795" s="2">
        <v>90</v>
      </c>
      <c r="AG795" s="2">
        <v>88</v>
      </c>
      <c r="AH795" s="2">
        <v>114</v>
      </c>
      <c r="AI795" s="2">
        <v>68</v>
      </c>
      <c r="AJ795" s="2">
        <v>52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0</v>
      </c>
      <c r="BI795" s="2">
        <v>0</v>
      </c>
      <c r="BJ795" s="2">
        <v>0</v>
      </c>
      <c r="BK795" s="2">
        <v>0</v>
      </c>
      <c r="BL795" s="2">
        <v>4</v>
      </c>
      <c r="BM795" s="2">
        <v>6</v>
      </c>
      <c r="BN795" s="2">
        <v>5</v>
      </c>
      <c r="BO795" s="2">
        <v>5</v>
      </c>
      <c r="BP795" s="2">
        <v>5</v>
      </c>
      <c r="BQ795" s="2">
        <v>2</v>
      </c>
      <c r="BR795" s="2">
        <v>3</v>
      </c>
      <c r="BS795" s="2">
        <v>0</v>
      </c>
      <c r="BT795" s="2">
        <v>0</v>
      </c>
      <c r="BU795" s="2">
        <v>0</v>
      </c>
      <c r="BV795" s="2">
        <v>0</v>
      </c>
      <c r="BW795" s="2">
        <v>0</v>
      </c>
      <c r="BX795" s="2">
        <v>0</v>
      </c>
      <c r="BY795" s="2">
        <v>0</v>
      </c>
      <c r="BZ795" s="2">
        <v>0</v>
      </c>
      <c r="CA795" s="2">
        <v>0</v>
      </c>
      <c r="CB795" s="2">
        <v>0</v>
      </c>
      <c r="CC795" s="2">
        <v>0</v>
      </c>
      <c r="CD795" s="2">
        <v>0</v>
      </c>
      <c r="CE795" s="2">
        <v>0</v>
      </c>
      <c r="CF795" s="2">
        <v>0</v>
      </c>
      <c r="CG795" s="2">
        <v>0</v>
      </c>
      <c r="CH795" s="2">
        <v>0</v>
      </c>
      <c r="CI795" s="2">
        <v>0</v>
      </c>
      <c r="CJ795" s="2">
        <v>0</v>
      </c>
      <c r="CK795" s="2">
        <v>0</v>
      </c>
      <c r="CL795" s="2">
        <v>0</v>
      </c>
    </row>
    <row r="796" spans="1:90" x14ac:dyDescent="0.25">
      <c r="A796" t="s">
        <v>115</v>
      </c>
      <c r="B796">
        <v>20417</v>
      </c>
      <c r="C796" t="s">
        <v>220</v>
      </c>
      <c r="D796">
        <v>1</v>
      </c>
      <c r="E796">
        <v>8</v>
      </c>
      <c r="F796">
        <v>18077</v>
      </c>
      <c r="G796">
        <v>35018077</v>
      </c>
      <c r="H796" t="s">
        <v>16849</v>
      </c>
      <c r="I796">
        <v>244</v>
      </c>
      <c r="J796" t="s">
        <v>221</v>
      </c>
      <c r="K796" t="s">
        <v>8083</v>
      </c>
      <c r="L796">
        <v>1</v>
      </c>
      <c r="M796" t="s">
        <v>220</v>
      </c>
      <c r="N796">
        <v>13088119</v>
      </c>
      <c r="O796" t="s">
        <v>92</v>
      </c>
      <c r="P796" t="s">
        <v>16850</v>
      </c>
      <c r="Q796">
        <v>700</v>
      </c>
      <c r="R796">
        <v>19</v>
      </c>
      <c r="S796">
        <v>32562457</v>
      </c>
      <c r="T796">
        <v>32569494</v>
      </c>
      <c r="U796" t="s">
        <v>16851</v>
      </c>
      <c r="V796">
        <v>1</v>
      </c>
      <c r="W796" s="2">
        <v>0</v>
      </c>
      <c r="X796" s="2">
        <v>0</v>
      </c>
      <c r="Y796" s="2">
        <v>69</v>
      </c>
      <c r="Z796" s="2">
        <v>102</v>
      </c>
      <c r="AA796" s="2">
        <v>74</v>
      </c>
      <c r="AB796" s="2">
        <v>72</v>
      </c>
      <c r="AC796" s="2">
        <v>76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8</v>
      </c>
      <c r="BE796" s="2">
        <v>0</v>
      </c>
      <c r="BF796" s="2">
        <v>0</v>
      </c>
      <c r="BG796" s="2">
        <v>3</v>
      </c>
      <c r="BH796" s="2">
        <v>6</v>
      </c>
      <c r="BI796" s="2">
        <v>5</v>
      </c>
      <c r="BJ796" s="2">
        <v>6</v>
      </c>
      <c r="BK796" s="2">
        <v>5</v>
      </c>
      <c r="BL796" s="2">
        <v>0</v>
      </c>
      <c r="BM796" s="2">
        <v>0</v>
      </c>
      <c r="BN796" s="2">
        <v>0</v>
      </c>
      <c r="BO796" s="2">
        <v>0</v>
      </c>
      <c r="BP796" s="2">
        <v>0</v>
      </c>
      <c r="BQ796" s="2">
        <v>0</v>
      </c>
      <c r="BR796" s="2">
        <v>0</v>
      </c>
      <c r="BS796" s="2">
        <v>0</v>
      </c>
      <c r="BT796" s="2">
        <v>0</v>
      </c>
      <c r="BU796" s="2">
        <v>0</v>
      </c>
      <c r="BV796" s="2">
        <v>0</v>
      </c>
      <c r="BW796" s="2">
        <v>0</v>
      </c>
      <c r="BX796" s="2">
        <v>0</v>
      </c>
      <c r="BY796" s="2">
        <v>0</v>
      </c>
      <c r="BZ796" s="2">
        <v>0</v>
      </c>
      <c r="CA796" s="2">
        <v>0</v>
      </c>
      <c r="CB796" s="2">
        <v>0</v>
      </c>
      <c r="CC796" s="2">
        <v>0</v>
      </c>
      <c r="CD796" s="2">
        <v>0</v>
      </c>
      <c r="CE796" s="2">
        <v>0</v>
      </c>
      <c r="CF796" s="2">
        <v>0</v>
      </c>
      <c r="CG796" s="2">
        <v>0</v>
      </c>
      <c r="CH796" s="2">
        <v>0</v>
      </c>
      <c r="CI796" s="2">
        <v>0</v>
      </c>
      <c r="CJ796" s="2">
        <v>0</v>
      </c>
      <c r="CK796" s="2">
        <v>0</v>
      </c>
      <c r="CL796" s="2">
        <v>3</v>
      </c>
    </row>
    <row r="797" spans="1:90" x14ac:dyDescent="0.25">
      <c r="A797" t="s">
        <v>115</v>
      </c>
      <c r="B797">
        <v>20417</v>
      </c>
      <c r="C797" t="s">
        <v>220</v>
      </c>
      <c r="D797">
        <v>1</v>
      </c>
      <c r="E797">
        <v>8</v>
      </c>
      <c r="F797">
        <v>18867</v>
      </c>
      <c r="G797">
        <v>35018867</v>
      </c>
      <c r="H797" t="s">
        <v>11257</v>
      </c>
      <c r="I797">
        <v>244</v>
      </c>
      <c r="J797" t="s">
        <v>221</v>
      </c>
      <c r="K797" t="s">
        <v>11258</v>
      </c>
      <c r="L797">
        <v>2</v>
      </c>
      <c r="M797" t="s">
        <v>1991</v>
      </c>
      <c r="N797">
        <v>13085000</v>
      </c>
      <c r="O797" t="s">
        <v>261</v>
      </c>
      <c r="P797" t="s">
        <v>11259</v>
      </c>
      <c r="Q797" t="s">
        <v>11260</v>
      </c>
      <c r="R797">
        <v>19</v>
      </c>
      <c r="S797">
        <v>32874343</v>
      </c>
      <c r="T797">
        <v>37870314</v>
      </c>
      <c r="U797" t="s">
        <v>11261</v>
      </c>
      <c r="V797">
        <v>1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61</v>
      </c>
      <c r="AE797" s="2">
        <v>61</v>
      </c>
      <c r="AF797" s="2">
        <v>44</v>
      </c>
      <c r="AG797" s="2">
        <v>60</v>
      </c>
      <c r="AH797" s="2">
        <v>63</v>
      </c>
      <c r="AI797" s="2">
        <v>57</v>
      </c>
      <c r="AJ797" s="2">
        <v>44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30</v>
      </c>
      <c r="BD797" s="2">
        <v>0</v>
      </c>
      <c r="BE797" s="2">
        <v>0</v>
      </c>
      <c r="BF797" s="2">
        <v>0</v>
      </c>
      <c r="BG797" s="2">
        <v>0</v>
      </c>
      <c r="BH797" s="2">
        <v>0</v>
      </c>
      <c r="BI797" s="2">
        <v>0</v>
      </c>
      <c r="BJ797" s="2">
        <v>0</v>
      </c>
      <c r="BK797" s="2">
        <v>0</v>
      </c>
      <c r="BL797" s="2">
        <v>4</v>
      </c>
      <c r="BM797" s="2">
        <v>4</v>
      </c>
      <c r="BN797" s="2">
        <v>3</v>
      </c>
      <c r="BO797" s="2">
        <v>2</v>
      </c>
      <c r="BP797" s="2">
        <v>2</v>
      </c>
      <c r="BQ797" s="2">
        <v>4</v>
      </c>
      <c r="BR797" s="2">
        <v>2</v>
      </c>
      <c r="BS797" s="2">
        <v>0</v>
      </c>
      <c r="BT797" s="2">
        <v>0</v>
      </c>
      <c r="BU797" s="2">
        <v>0</v>
      </c>
      <c r="BV797" s="2">
        <v>0</v>
      </c>
      <c r="BW797" s="2">
        <v>0</v>
      </c>
      <c r="BX797" s="2">
        <v>0</v>
      </c>
      <c r="BY797" s="2">
        <v>0</v>
      </c>
      <c r="BZ797" s="2">
        <v>0</v>
      </c>
      <c r="CA797" s="2">
        <v>0</v>
      </c>
      <c r="CB797" s="2">
        <v>0</v>
      </c>
      <c r="CC797" s="2">
        <v>0</v>
      </c>
      <c r="CD797" s="2">
        <v>0</v>
      </c>
      <c r="CE797" s="2">
        <v>0</v>
      </c>
      <c r="CF797" s="2">
        <v>0</v>
      </c>
      <c r="CG797" s="2">
        <v>0</v>
      </c>
      <c r="CH797" s="2">
        <v>0</v>
      </c>
      <c r="CI797" s="2">
        <v>0</v>
      </c>
      <c r="CJ797" s="2">
        <v>0</v>
      </c>
      <c r="CK797" s="2">
        <v>2</v>
      </c>
      <c r="CL797" s="2">
        <v>0</v>
      </c>
    </row>
    <row r="798" spans="1:90" x14ac:dyDescent="0.25">
      <c r="A798" t="s">
        <v>115</v>
      </c>
      <c r="B798">
        <v>20417</v>
      </c>
      <c r="C798" t="s">
        <v>220</v>
      </c>
      <c r="D798">
        <v>1</v>
      </c>
      <c r="E798">
        <v>8</v>
      </c>
      <c r="F798">
        <v>18107</v>
      </c>
      <c r="G798">
        <v>35018107</v>
      </c>
      <c r="H798" t="s">
        <v>10415</v>
      </c>
      <c r="I798">
        <v>244</v>
      </c>
      <c r="J798" t="s">
        <v>221</v>
      </c>
      <c r="K798" t="s">
        <v>10416</v>
      </c>
      <c r="L798">
        <v>3</v>
      </c>
      <c r="M798" t="s">
        <v>10416</v>
      </c>
      <c r="N798">
        <v>13108022</v>
      </c>
      <c r="O798" t="s">
        <v>92</v>
      </c>
      <c r="P798" t="s">
        <v>10417</v>
      </c>
      <c r="Q798">
        <v>51</v>
      </c>
      <c r="R798">
        <v>19</v>
      </c>
      <c r="S798">
        <v>32986182</v>
      </c>
      <c r="T798">
        <v>32986230</v>
      </c>
      <c r="U798" t="s">
        <v>10418</v>
      </c>
      <c r="V798">
        <v>1</v>
      </c>
      <c r="W798" s="2">
        <v>0</v>
      </c>
      <c r="X798" s="2">
        <v>0</v>
      </c>
      <c r="Y798" s="2">
        <v>19</v>
      </c>
      <c r="Z798" s="2">
        <v>31</v>
      </c>
      <c r="AA798" s="2">
        <v>39</v>
      </c>
      <c r="AB798" s="2">
        <v>29</v>
      </c>
      <c r="AC798" s="2">
        <v>27</v>
      </c>
      <c r="AD798" s="2">
        <v>48</v>
      </c>
      <c r="AE798" s="2">
        <v>48</v>
      </c>
      <c r="AF798" s="2">
        <v>57</v>
      </c>
      <c r="AG798" s="2">
        <v>44</v>
      </c>
      <c r="AH798" s="2">
        <v>37</v>
      </c>
      <c r="AI798" s="2">
        <v>21</v>
      </c>
      <c r="AJ798" s="2">
        <v>25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97</v>
      </c>
      <c r="BD798" s="2">
        <v>11</v>
      </c>
      <c r="BE798" s="2">
        <v>0</v>
      </c>
      <c r="BF798" s="2">
        <v>0</v>
      </c>
      <c r="BG798" s="2">
        <v>1</v>
      </c>
      <c r="BH798" s="2">
        <v>3</v>
      </c>
      <c r="BI798" s="2">
        <v>4</v>
      </c>
      <c r="BJ798" s="2">
        <v>3</v>
      </c>
      <c r="BK798" s="2">
        <v>2</v>
      </c>
      <c r="BL798" s="2">
        <v>3</v>
      </c>
      <c r="BM798" s="2">
        <v>4</v>
      </c>
      <c r="BN798" s="2">
        <v>4</v>
      </c>
      <c r="BO798" s="2">
        <v>4</v>
      </c>
      <c r="BP798" s="2">
        <v>2</v>
      </c>
      <c r="BQ798" s="2">
        <v>2</v>
      </c>
      <c r="BR798" s="2">
        <v>2</v>
      </c>
      <c r="BS798" s="2">
        <v>0</v>
      </c>
      <c r="BT798" s="2">
        <v>0</v>
      </c>
      <c r="BU798" s="2">
        <v>0</v>
      </c>
      <c r="BV798" s="2">
        <v>0</v>
      </c>
      <c r="BW798" s="2">
        <v>0</v>
      </c>
      <c r="BX798" s="2">
        <v>0</v>
      </c>
      <c r="BY798" s="2">
        <v>0</v>
      </c>
      <c r="BZ798" s="2">
        <v>0</v>
      </c>
      <c r="CA798" s="2">
        <v>0</v>
      </c>
      <c r="CB798" s="2">
        <v>0</v>
      </c>
      <c r="CC798" s="2">
        <v>0</v>
      </c>
      <c r="CD798" s="2">
        <v>0</v>
      </c>
      <c r="CE798" s="2">
        <v>0</v>
      </c>
      <c r="CF798" s="2">
        <v>0</v>
      </c>
      <c r="CG798" s="2">
        <v>0</v>
      </c>
      <c r="CH798" s="2">
        <v>0</v>
      </c>
      <c r="CI798" s="2">
        <v>0</v>
      </c>
      <c r="CJ798" s="2">
        <v>0</v>
      </c>
      <c r="CK798" s="2">
        <v>10</v>
      </c>
      <c r="CL798" s="2">
        <v>3</v>
      </c>
    </row>
    <row r="799" spans="1:90" x14ac:dyDescent="0.25">
      <c r="A799" t="s">
        <v>115</v>
      </c>
      <c r="B799">
        <v>20417</v>
      </c>
      <c r="C799" t="s">
        <v>220</v>
      </c>
      <c r="D799">
        <v>1</v>
      </c>
      <c r="E799">
        <v>8</v>
      </c>
      <c r="F799">
        <v>18247</v>
      </c>
      <c r="G799">
        <v>35018247</v>
      </c>
      <c r="H799" t="s">
        <v>11034</v>
      </c>
      <c r="I799">
        <v>244</v>
      </c>
      <c r="J799" t="s">
        <v>221</v>
      </c>
      <c r="K799" t="s">
        <v>91</v>
      </c>
      <c r="L799">
        <v>1</v>
      </c>
      <c r="M799" t="s">
        <v>220</v>
      </c>
      <c r="N799">
        <v>13010001</v>
      </c>
      <c r="O799" t="s">
        <v>102</v>
      </c>
      <c r="P799" t="s">
        <v>11035</v>
      </c>
      <c r="Q799">
        <v>988</v>
      </c>
      <c r="R799">
        <v>19</v>
      </c>
      <c r="S799">
        <v>32317745</v>
      </c>
      <c r="T799">
        <v>32362128</v>
      </c>
      <c r="U799" t="s">
        <v>11036</v>
      </c>
      <c r="V799">
        <v>1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60</v>
      </c>
      <c r="AE799" s="2">
        <v>33</v>
      </c>
      <c r="AF799" s="2">
        <v>58</v>
      </c>
      <c r="AG799" s="2">
        <v>96</v>
      </c>
      <c r="AH799" s="2">
        <v>112</v>
      </c>
      <c r="AI799" s="2">
        <v>159</v>
      </c>
      <c r="AJ799" s="2">
        <v>110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39</v>
      </c>
      <c r="BD799" s="2">
        <v>0</v>
      </c>
      <c r="BE799" s="2">
        <v>0</v>
      </c>
      <c r="BF799" s="2">
        <v>0</v>
      </c>
      <c r="BG799" s="2">
        <v>0</v>
      </c>
      <c r="BH799" s="2">
        <v>0</v>
      </c>
      <c r="BI799" s="2">
        <v>0</v>
      </c>
      <c r="BJ799" s="2">
        <v>0</v>
      </c>
      <c r="BK799" s="2">
        <v>0</v>
      </c>
      <c r="BL799" s="2">
        <v>3</v>
      </c>
      <c r="BM799" s="2">
        <v>1</v>
      </c>
      <c r="BN799" s="2">
        <v>4</v>
      </c>
      <c r="BO799" s="2">
        <v>4</v>
      </c>
      <c r="BP799" s="2">
        <v>5</v>
      </c>
      <c r="BQ799" s="2">
        <v>6</v>
      </c>
      <c r="BR799" s="2">
        <v>4</v>
      </c>
      <c r="BS799" s="2">
        <v>0</v>
      </c>
      <c r="BT799" s="2">
        <v>0</v>
      </c>
      <c r="BU799" s="2">
        <v>0</v>
      </c>
      <c r="BV799" s="2">
        <v>0</v>
      </c>
      <c r="BW799" s="2">
        <v>0</v>
      </c>
      <c r="BX799" s="2">
        <v>0</v>
      </c>
      <c r="BY799" s="2">
        <v>0</v>
      </c>
      <c r="BZ799" s="2">
        <v>0</v>
      </c>
      <c r="CA799" s="2">
        <v>0</v>
      </c>
      <c r="CB799" s="2">
        <v>0</v>
      </c>
      <c r="CC799" s="2">
        <v>0</v>
      </c>
      <c r="CD799" s="2">
        <v>0</v>
      </c>
      <c r="CE799" s="2">
        <v>0</v>
      </c>
      <c r="CF799" s="2">
        <v>0</v>
      </c>
      <c r="CG799" s="2">
        <v>0</v>
      </c>
      <c r="CH799" s="2">
        <v>0</v>
      </c>
      <c r="CI799" s="2">
        <v>0</v>
      </c>
      <c r="CJ799" s="2">
        <v>0</v>
      </c>
      <c r="CK799" s="2">
        <v>2</v>
      </c>
      <c r="CL799" s="2">
        <v>0</v>
      </c>
    </row>
    <row r="800" spans="1:90" x14ac:dyDescent="0.25">
      <c r="A800" t="s">
        <v>115</v>
      </c>
      <c r="B800">
        <v>20417</v>
      </c>
      <c r="C800" t="s">
        <v>220</v>
      </c>
      <c r="D800">
        <v>1</v>
      </c>
      <c r="E800">
        <v>8</v>
      </c>
      <c r="F800">
        <v>18521</v>
      </c>
      <c r="G800">
        <v>35018521</v>
      </c>
      <c r="H800" t="s">
        <v>12641</v>
      </c>
      <c r="I800">
        <v>244</v>
      </c>
      <c r="J800" t="s">
        <v>221</v>
      </c>
      <c r="K800" t="s">
        <v>2489</v>
      </c>
      <c r="L800">
        <v>2</v>
      </c>
      <c r="M800" t="s">
        <v>1991</v>
      </c>
      <c r="N800">
        <v>13084110</v>
      </c>
      <c r="O800" t="s">
        <v>92</v>
      </c>
      <c r="P800" t="s">
        <v>12642</v>
      </c>
      <c r="Q800" t="s">
        <v>127</v>
      </c>
      <c r="R800">
        <v>19</v>
      </c>
      <c r="S800">
        <v>32891192</v>
      </c>
      <c r="T800">
        <v>32891220</v>
      </c>
      <c r="U800" t="s">
        <v>12643</v>
      </c>
      <c r="V800">
        <v>1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39</v>
      </c>
      <c r="AE800" s="2">
        <v>48</v>
      </c>
      <c r="AF800" s="2">
        <v>33</v>
      </c>
      <c r="AG800" s="2">
        <v>27</v>
      </c>
      <c r="AH800" s="2">
        <v>147</v>
      </c>
      <c r="AI800" s="2">
        <v>107</v>
      </c>
      <c r="AJ800" s="2">
        <v>77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125</v>
      </c>
      <c r="BD800" s="2">
        <v>0</v>
      </c>
      <c r="BE800" s="2">
        <v>0</v>
      </c>
      <c r="BF800" s="2">
        <v>0</v>
      </c>
      <c r="BG800" s="2">
        <v>0</v>
      </c>
      <c r="BH800" s="2">
        <v>0</v>
      </c>
      <c r="BI800" s="2">
        <v>0</v>
      </c>
      <c r="BJ800" s="2">
        <v>0</v>
      </c>
      <c r="BK800" s="2">
        <v>0</v>
      </c>
      <c r="BL800" s="2">
        <v>4</v>
      </c>
      <c r="BM800" s="2">
        <v>4</v>
      </c>
      <c r="BN800" s="2">
        <v>2</v>
      </c>
      <c r="BO800" s="2">
        <v>2</v>
      </c>
      <c r="BP800" s="2">
        <v>5</v>
      </c>
      <c r="BQ800" s="2">
        <v>5</v>
      </c>
      <c r="BR800" s="2">
        <v>3</v>
      </c>
      <c r="BS800" s="2">
        <v>0</v>
      </c>
      <c r="BT800" s="2">
        <v>0</v>
      </c>
      <c r="BU800" s="2">
        <v>0</v>
      </c>
      <c r="BV800" s="2">
        <v>0</v>
      </c>
      <c r="BW800" s="2">
        <v>0</v>
      </c>
      <c r="BX800" s="2">
        <v>0</v>
      </c>
      <c r="BY800" s="2">
        <v>0</v>
      </c>
      <c r="BZ800" s="2">
        <v>0</v>
      </c>
      <c r="CA800" s="2">
        <v>0</v>
      </c>
      <c r="CB800" s="2">
        <v>0</v>
      </c>
      <c r="CC800" s="2">
        <v>0</v>
      </c>
      <c r="CD800" s="2">
        <v>0</v>
      </c>
      <c r="CE800" s="2">
        <v>0</v>
      </c>
      <c r="CF800" s="2">
        <v>0</v>
      </c>
      <c r="CG800" s="2">
        <v>0</v>
      </c>
      <c r="CH800" s="2">
        <v>0</v>
      </c>
      <c r="CI800" s="2">
        <v>0</v>
      </c>
      <c r="CJ800" s="2">
        <v>0</v>
      </c>
      <c r="CK800" s="2">
        <v>7</v>
      </c>
      <c r="CL800" s="2">
        <v>0</v>
      </c>
    </row>
    <row r="801" spans="1:90" x14ac:dyDescent="0.25">
      <c r="A801" t="s">
        <v>115</v>
      </c>
      <c r="B801">
        <v>20417</v>
      </c>
      <c r="C801" t="s">
        <v>220</v>
      </c>
      <c r="D801">
        <v>1</v>
      </c>
      <c r="E801">
        <v>8</v>
      </c>
      <c r="F801">
        <v>18922</v>
      </c>
      <c r="G801">
        <v>35018922</v>
      </c>
      <c r="H801" t="s">
        <v>14818</v>
      </c>
      <c r="I801">
        <v>244</v>
      </c>
      <c r="J801" t="s">
        <v>221</v>
      </c>
      <c r="K801" t="s">
        <v>14819</v>
      </c>
      <c r="L801">
        <v>1</v>
      </c>
      <c r="M801" t="s">
        <v>220</v>
      </c>
      <c r="N801">
        <v>13032540</v>
      </c>
      <c r="O801" t="s">
        <v>102</v>
      </c>
      <c r="P801" t="s">
        <v>14820</v>
      </c>
      <c r="Q801" t="s">
        <v>127</v>
      </c>
      <c r="R801">
        <v>19</v>
      </c>
      <c r="S801">
        <v>32411089</v>
      </c>
      <c r="T801">
        <v>32422067</v>
      </c>
      <c r="U801" t="s">
        <v>14821</v>
      </c>
      <c r="V801">
        <v>1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55</v>
      </c>
      <c r="AE801" s="2">
        <v>46</v>
      </c>
      <c r="AF801" s="2">
        <v>31</v>
      </c>
      <c r="AG801" s="2">
        <v>30</v>
      </c>
      <c r="AH801" s="2">
        <v>92</v>
      </c>
      <c r="AI801" s="2">
        <v>52</v>
      </c>
      <c r="AJ801" s="2">
        <v>50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112</v>
      </c>
      <c r="BD801" s="2">
        <v>0</v>
      </c>
      <c r="BE801" s="2">
        <v>0</v>
      </c>
      <c r="BF801" s="2">
        <v>0</v>
      </c>
      <c r="BG801" s="2">
        <v>0</v>
      </c>
      <c r="BH801" s="2">
        <v>0</v>
      </c>
      <c r="BI801" s="2">
        <v>0</v>
      </c>
      <c r="BJ801" s="2">
        <v>0</v>
      </c>
      <c r="BK801" s="2">
        <v>0</v>
      </c>
      <c r="BL801" s="2">
        <v>4</v>
      </c>
      <c r="BM801" s="2">
        <v>4</v>
      </c>
      <c r="BN801" s="2">
        <v>2</v>
      </c>
      <c r="BO801" s="2">
        <v>2</v>
      </c>
      <c r="BP801" s="2">
        <v>4</v>
      </c>
      <c r="BQ801" s="2">
        <v>2</v>
      </c>
      <c r="BR801" s="2">
        <v>3</v>
      </c>
      <c r="BS801" s="2">
        <v>0</v>
      </c>
      <c r="BT801" s="2">
        <v>0</v>
      </c>
      <c r="BU801" s="2">
        <v>0</v>
      </c>
      <c r="BV801" s="2">
        <v>0</v>
      </c>
      <c r="BW801" s="2">
        <v>0</v>
      </c>
      <c r="BX801" s="2">
        <v>0</v>
      </c>
      <c r="BY801" s="2">
        <v>0</v>
      </c>
      <c r="BZ801" s="2">
        <v>0</v>
      </c>
      <c r="CA801" s="2">
        <v>0</v>
      </c>
      <c r="CB801" s="2">
        <v>0</v>
      </c>
      <c r="CC801" s="2">
        <v>0</v>
      </c>
      <c r="CD801" s="2">
        <v>0</v>
      </c>
      <c r="CE801" s="2">
        <v>0</v>
      </c>
      <c r="CF801" s="2">
        <v>0</v>
      </c>
      <c r="CG801" s="2">
        <v>0</v>
      </c>
      <c r="CH801" s="2">
        <v>0</v>
      </c>
      <c r="CI801" s="2">
        <v>0</v>
      </c>
      <c r="CJ801" s="2">
        <v>0</v>
      </c>
      <c r="CK801" s="2">
        <v>7</v>
      </c>
      <c r="CL801" s="2">
        <v>0</v>
      </c>
    </row>
    <row r="802" spans="1:90" x14ac:dyDescent="0.25">
      <c r="A802" t="s">
        <v>115</v>
      </c>
      <c r="B802">
        <v>20417</v>
      </c>
      <c r="C802" t="s">
        <v>220</v>
      </c>
      <c r="D802">
        <v>1</v>
      </c>
      <c r="E802">
        <v>8</v>
      </c>
      <c r="F802">
        <v>18338</v>
      </c>
      <c r="G802">
        <v>35018338</v>
      </c>
      <c r="H802" t="s">
        <v>17877</v>
      </c>
      <c r="I802">
        <v>244</v>
      </c>
      <c r="J802" t="s">
        <v>221</v>
      </c>
      <c r="K802" t="s">
        <v>2225</v>
      </c>
      <c r="L802">
        <v>1</v>
      </c>
      <c r="M802" t="s">
        <v>220</v>
      </c>
      <c r="N802">
        <v>13087291</v>
      </c>
      <c r="O802" t="s">
        <v>102</v>
      </c>
      <c r="P802" t="s">
        <v>17878</v>
      </c>
      <c r="Q802">
        <v>787</v>
      </c>
      <c r="R802">
        <v>19</v>
      </c>
      <c r="S802">
        <v>32424316</v>
      </c>
      <c r="T802">
        <v>32427788</v>
      </c>
      <c r="U802" t="s">
        <v>17879</v>
      </c>
      <c r="V802">
        <v>1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132</v>
      </c>
      <c r="AE802" s="2">
        <v>169</v>
      </c>
      <c r="AF802" s="2">
        <v>164</v>
      </c>
      <c r="AG802" s="2">
        <v>146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0</v>
      </c>
      <c r="BI802" s="2">
        <v>0</v>
      </c>
      <c r="BJ802" s="2">
        <v>0</v>
      </c>
      <c r="BK802" s="2">
        <v>0</v>
      </c>
      <c r="BL802" s="2">
        <v>7</v>
      </c>
      <c r="BM802" s="2">
        <v>10</v>
      </c>
      <c r="BN802" s="2">
        <v>8</v>
      </c>
      <c r="BO802" s="2">
        <v>9</v>
      </c>
      <c r="BP802" s="2">
        <v>0</v>
      </c>
      <c r="BQ802" s="2">
        <v>0</v>
      </c>
      <c r="BR802" s="2">
        <v>0</v>
      </c>
      <c r="BS802" s="2">
        <v>0</v>
      </c>
      <c r="BT802" s="2">
        <v>0</v>
      </c>
      <c r="BU802" s="2">
        <v>0</v>
      </c>
      <c r="BV802" s="2">
        <v>0</v>
      </c>
      <c r="BW802" s="2">
        <v>0</v>
      </c>
      <c r="BX802" s="2">
        <v>0</v>
      </c>
      <c r="BY802" s="2">
        <v>0</v>
      </c>
      <c r="BZ802" s="2">
        <v>0</v>
      </c>
      <c r="CA802" s="2">
        <v>0</v>
      </c>
      <c r="CB802" s="2">
        <v>0</v>
      </c>
      <c r="CC802" s="2">
        <v>0</v>
      </c>
      <c r="CD802" s="2">
        <v>0</v>
      </c>
      <c r="CE802" s="2">
        <v>0</v>
      </c>
      <c r="CF802" s="2">
        <v>0</v>
      </c>
      <c r="CG802" s="2">
        <v>0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</row>
    <row r="803" spans="1:90" x14ac:dyDescent="0.25">
      <c r="A803" t="s">
        <v>115</v>
      </c>
      <c r="B803">
        <v>20417</v>
      </c>
      <c r="C803" t="s">
        <v>220</v>
      </c>
      <c r="D803">
        <v>1</v>
      </c>
      <c r="E803">
        <v>8</v>
      </c>
      <c r="F803">
        <v>18788</v>
      </c>
      <c r="G803">
        <v>35018788</v>
      </c>
      <c r="H803" t="s">
        <v>4617</v>
      </c>
      <c r="I803">
        <v>244</v>
      </c>
      <c r="J803" t="s">
        <v>221</v>
      </c>
      <c r="K803" t="s">
        <v>4618</v>
      </c>
      <c r="L803">
        <v>1</v>
      </c>
      <c r="M803" t="s">
        <v>220</v>
      </c>
      <c r="N803">
        <v>13060356</v>
      </c>
      <c r="O803" t="s">
        <v>102</v>
      </c>
      <c r="P803" t="s">
        <v>4619</v>
      </c>
      <c r="Q803">
        <v>1450</v>
      </c>
      <c r="R803">
        <v>19</v>
      </c>
      <c r="S803">
        <v>32273063</v>
      </c>
      <c r="T803">
        <v>32685900</v>
      </c>
      <c r="U803" t="s">
        <v>4620</v>
      </c>
      <c r="V803">
        <v>1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67</v>
      </c>
      <c r="AE803" s="2">
        <v>46</v>
      </c>
      <c r="AF803" s="2">
        <v>40</v>
      </c>
      <c r="AG803" s="2">
        <v>28</v>
      </c>
      <c r="AH803" s="2">
        <v>72</v>
      </c>
      <c r="AI803" s="2">
        <v>75</v>
      </c>
      <c r="AJ803" s="2">
        <v>53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39</v>
      </c>
      <c r="BD803" s="2">
        <v>0</v>
      </c>
      <c r="BE803" s="2">
        <v>0</v>
      </c>
      <c r="BF803" s="2">
        <v>0</v>
      </c>
      <c r="BG803" s="2">
        <v>0</v>
      </c>
      <c r="BH803" s="2">
        <v>0</v>
      </c>
      <c r="BI803" s="2">
        <v>0</v>
      </c>
      <c r="BJ803" s="2">
        <v>0</v>
      </c>
      <c r="BK803" s="2">
        <v>0</v>
      </c>
      <c r="BL803" s="2">
        <v>5</v>
      </c>
      <c r="BM803" s="2">
        <v>2</v>
      </c>
      <c r="BN803" s="2">
        <v>3</v>
      </c>
      <c r="BO803" s="2">
        <v>1</v>
      </c>
      <c r="BP803" s="2">
        <v>3</v>
      </c>
      <c r="BQ803" s="2">
        <v>2</v>
      </c>
      <c r="BR803" s="2">
        <v>2</v>
      </c>
      <c r="BS803" s="2">
        <v>0</v>
      </c>
      <c r="BT803" s="2">
        <v>0</v>
      </c>
      <c r="BU803" s="2">
        <v>0</v>
      </c>
      <c r="BV803" s="2">
        <v>0</v>
      </c>
      <c r="BW803" s="2">
        <v>0</v>
      </c>
      <c r="BX803" s="2">
        <v>0</v>
      </c>
      <c r="BY803" s="2">
        <v>0</v>
      </c>
      <c r="BZ803" s="2">
        <v>0</v>
      </c>
      <c r="CA803" s="2">
        <v>0</v>
      </c>
      <c r="CB803" s="2">
        <v>0</v>
      </c>
      <c r="CC803" s="2">
        <v>0</v>
      </c>
      <c r="CD803" s="2">
        <v>0</v>
      </c>
      <c r="CE803" s="2">
        <v>0</v>
      </c>
      <c r="CF803" s="2">
        <v>0</v>
      </c>
      <c r="CG803" s="2">
        <v>0</v>
      </c>
      <c r="CH803" s="2">
        <v>0</v>
      </c>
      <c r="CI803" s="2">
        <v>0</v>
      </c>
      <c r="CJ803" s="2">
        <v>0</v>
      </c>
      <c r="CK803" s="2">
        <v>3</v>
      </c>
      <c r="CL803" s="2">
        <v>0</v>
      </c>
    </row>
    <row r="804" spans="1:90" x14ac:dyDescent="0.25">
      <c r="A804" t="s">
        <v>115</v>
      </c>
      <c r="B804">
        <v>20417</v>
      </c>
      <c r="C804" t="s">
        <v>220</v>
      </c>
      <c r="D804">
        <v>1</v>
      </c>
      <c r="E804">
        <v>8</v>
      </c>
      <c r="F804">
        <v>35932</v>
      </c>
      <c r="G804">
        <v>35035932</v>
      </c>
      <c r="H804" t="s">
        <v>9263</v>
      </c>
      <c r="I804">
        <v>244</v>
      </c>
      <c r="J804" t="s">
        <v>221</v>
      </c>
      <c r="K804" t="s">
        <v>5487</v>
      </c>
      <c r="L804">
        <v>1</v>
      </c>
      <c r="M804" t="s">
        <v>220</v>
      </c>
      <c r="N804">
        <v>13063370</v>
      </c>
      <c r="O804" t="s">
        <v>92</v>
      </c>
      <c r="P804" t="s">
        <v>9264</v>
      </c>
      <c r="Q804" t="s">
        <v>127</v>
      </c>
      <c r="R804">
        <v>19</v>
      </c>
      <c r="S804">
        <v>32424850</v>
      </c>
      <c r="T804">
        <v>32426299</v>
      </c>
      <c r="U804" t="s">
        <v>9265</v>
      </c>
      <c r="V804">
        <v>1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32</v>
      </c>
      <c r="AE804" s="2">
        <v>43</v>
      </c>
      <c r="AF804" s="2">
        <v>50</v>
      </c>
      <c r="AG804" s="2">
        <v>47</v>
      </c>
      <c r="AH804" s="2">
        <v>68</v>
      </c>
      <c r="AI804" s="2">
        <v>57</v>
      </c>
      <c r="AJ804" s="2">
        <v>52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47</v>
      </c>
      <c r="BD804" s="2">
        <v>0</v>
      </c>
      <c r="BE804" s="2">
        <v>0</v>
      </c>
      <c r="BF804" s="2">
        <v>0</v>
      </c>
      <c r="BG804" s="2">
        <v>0</v>
      </c>
      <c r="BH804" s="2">
        <v>0</v>
      </c>
      <c r="BI804" s="2">
        <v>0</v>
      </c>
      <c r="BJ804" s="2">
        <v>0</v>
      </c>
      <c r="BK804" s="2">
        <v>0</v>
      </c>
      <c r="BL804" s="2">
        <v>2</v>
      </c>
      <c r="BM804" s="2">
        <v>4</v>
      </c>
      <c r="BN804" s="2">
        <v>3</v>
      </c>
      <c r="BO804" s="2">
        <v>2</v>
      </c>
      <c r="BP804" s="2">
        <v>3</v>
      </c>
      <c r="BQ804" s="2">
        <v>2</v>
      </c>
      <c r="BR804" s="2">
        <v>3</v>
      </c>
      <c r="BS804" s="2">
        <v>0</v>
      </c>
      <c r="BT804" s="2">
        <v>0</v>
      </c>
      <c r="BU804" s="2">
        <v>0</v>
      </c>
      <c r="BV804" s="2">
        <v>0</v>
      </c>
      <c r="BW804" s="2">
        <v>0</v>
      </c>
      <c r="BX804" s="2">
        <v>0</v>
      </c>
      <c r="BY804" s="2">
        <v>0</v>
      </c>
      <c r="BZ804" s="2">
        <v>0</v>
      </c>
      <c r="CA804" s="2">
        <v>0</v>
      </c>
      <c r="CB804" s="2">
        <v>0</v>
      </c>
      <c r="CC804" s="2">
        <v>0</v>
      </c>
      <c r="CD804" s="2">
        <v>0</v>
      </c>
      <c r="CE804" s="2">
        <v>0</v>
      </c>
      <c r="CF804" s="2">
        <v>0</v>
      </c>
      <c r="CG804" s="2">
        <v>0</v>
      </c>
      <c r="CH804" s="2">
        <v>0</v>
      </c>
      <c r="CI804" s="2">
        <v>0</v>
      </c>
      <c r="CJ804" s="2">
        <v>0</v>
      </c>
      <c r="CK804" s="2">
        <v>2</v>
      </c>
      <c r="CL804" s="2">
        <v>0</v>
      </c>
    </row>
    <row r="805" spans="1:90" x14ac:dyDescent="0.25">
      <c r="A805" t="s">
        <v>115</v>
      </c>
      <c r="B805">
        <v>20417</v>
      </c>
      <c r="C805" t="s">
        <v>220</v>
      </c>
      <c r="D805">
        <v>1</v>
      </c>
      <c r="E805">
        <v>8</v>
      </c>
      <c r="F805">
        <v>42651</v>
      </c>
      <c r="G805">
        <v>35042651</v>
      </c>
      <c r="H805" t="s">
        <v>10767</v>
      </c>
      <c r="I805">
        <v>244</v>
      </c>
      <c r="J805" t="s">
        <v>221</v>
      </c>
      <c r="K805" t="s">
        <v>10768</v>
      </c>
      <c r="L805">
        <v>2</v>
      </c>
      <c r="M805" t="s">
        <v>1991</v>
      </c>
      <c r="N805">
        <v>13084360</v>
      </c>
      <c r="O805" t="s">
        <v>92</v>
      </c>
      <c r="P805" t="s">
        <v>10769</v>
      </c>
      <c r="Q805">
        <v>91</v>
      </c>
      <c r="R805">
        <v>19</v>
      </c>
      <c r="S805">
        <v>32891259</v>
      </c>
      <c r="T805">
        <v>32894543</v>
      </c>
      <c r="U805" t="s">
        <v>10770</v>
      </c>
      <c r="V805">
        <v>1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81</v>
      </c>
      <c r="AE805" s="2">
        <v>60</v>
      </c>
      <c r="AF805" s="2">
        <v>37</v>
      </c>
      <c r="AG805" s="2">
        <v>28</v>
      </c>
      <c r="AH805" s="2">
        <v>52</v>
      </c>
      <c r="AI805" s="2">
        <v>66</v>
      </c>
      <c r="AJ805" s="2">
        <v>54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56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0</v>
      </c>
      <c r="BI805" s="2">
        <v>0</v>
      </c>
      <c r="BJ805" s="2">
        <v>0</v>
      </c>
      <c r="BK805" s="2">
        <v>0</v>
      </c>
      <c r="BL805" s="2">
        <v>5</v>
      </c>
      <c r="BM805" s="2">
        <v>3</v>
      </c>
      <c r="BN805" s="2">
        <v>2</v>
      </c>
      <c r="BO805" s="2">
        <v>2</v>
      </c>
      <c r="BP805" s="2">
        <v>3</v>
      </c>
      <c r="BQ805" s="2">
        <v>5</v>
      </c>
      <c r="BR805" s="2">
        <v>3</v>
      </c>
      <c r="BS805" s="2">
        <v>0</v>
      </c>
      <c r="BT805" s="2">
        <v>0</v>
      </c>
      <c r="BU805" s="2">
        <v>0</v>
      </c>
      <c r="BV805" s="2">
        <v>0</v>
      </c>
      <c r="BW805" s="2">
        <v>0</v>
      </c>
      <c r="BX805" s="2">
        <v>0</v>
      </c>
      <c r="BY805" s="2">
        <v>0</v>
      </c>
      <c r="BZ805" s="2">
        <v>0</v>
      </c>
      <c r="CA805" s="2">
        <v>0</v>
      </c>
      <c r="CB805" s="2">
        <v>0</v>
      </c>
      <c r="CC805" s="2">
        <v>5</v>
      </c>
      <c r="CD805" s="2">
        <v>0</v>
      </c>
      <c r="CE805" s="2">
        <v>0</v>
      </c>
      <c r="CF805" s="2">
        <v>0</v>
      </c>
      <c r="CG805" s="2">
        <v>0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</row>
    <row r="806" spans="1:90" x14ac:dyDescent="0.25">
      <c r="A806" t="s">
        <v>115</v>
      </c>
      <c r="B806">
        <v>20417</v>
      </c>
      <c r="C806" t="s">
        <v>220</v>
      </c>
      <c r="D806">
        <v>1</v>
      </c>
      <c r="E806">
        <v>8</v>
      </c>
      <c r="F806">
        <v>907418</v>
      </c>
      <c r="G806">
        <v>35907418</v>
      </c>
      <c r="H806" t="s">
        <v>12980</v>
      </c>
      <c r="I806">
        <v>244</v>
      </c>
      <c r="J806" t="s">
        <v>221</v>
      </c>
      <c r="K806" t="s">
        <v>91</v>
      </c>
      <c r="L806">
        <v>1</v>
      </c>
      <c r="M806" t="s">
        <v>220</v>
      </c>
      <c r="N806">
        <v>13015201</v>
      </c>
      <c r="O806" t="s">
        <v>92</v>
      </c>
      <c r="P806" t="s">
        <v>12981</v>
      </c>
      <c r="Q806">
        <v>674</v>
      </c>
      <c r="R806">
        <v>19</v>
      </c>
      <c r="S806">
        <v>32316795</v>
      </c>
      <c r="U806" t="s">
        <v>12982</v>
      </c>
      <c r="V806">
        <v>1</v>
      </c>
      <c r="W806" s="2">
        <v>0</v>
      </c>
      <c r="X806" s="2">
        <v>0</v>
      </c>
      <c r="Y806" s="2">
        <v>41</v>
      </c>
      <c r="Z806" s="2">
        <v>35</v>
      </c>
      <c r="AA806" s="2">
        <v>20</v>
      </c>
      <c r="AB806" s="2">
        <v>28</v>
      </c>
      <c r="AC806" s="2">
        <v>24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2</v>
      </c>
      <c r="BH806" s="2">
        <v>2</v>
      </c>
      <c r="BI806" s="2">
        <v>1</v>
      </c>
      <c r="BJ806" s="2">
        <v>1</v>
      </c>
      <c r="BK806" s="2">
        <v>2</v>
      </c>
      <c r="BL806" s="2">
        <v>0</v>
      </c>
      <c r="BM806" s="2">
        <v>0</v>
      </c>
      <c r="BN806" s="2">
        <v>0</v>
      </c>
      <c r="BO806" s="2">
        <v>0</v>
      </c>
      <c r="BP806" s="2">
        <v>0</v>
      </c>
      <c r="BQ806" s="2">
        <v>0</v>
      </c>
      <c r="BR806" s="2">
        <v>0</v>
      </c>
      <c r="BS806" s="2">
        <v>0</v>
      </c>
      <c r="BT806" s="2">
        <v>0</v>
      </c>
      <c r="BU806" s="2">
        <v>0</v>
      </c>
      <c r="BV806" s="2">
        <v>0</v>
      </c>
      <c r="BW806" s="2">
        <v>0</v>
      </c>
      <c r="BX806" s="2">
        <v>0</v>
      </c>
      <c r="BY806" s="2">
        <v>0</v>
      </c>
      <c r="BZ806" s="2">
        <v>0</v>
      </c>
      <c r="CA806" s="2">
        <v>0</v>
      </c>
      <c r="CB806" s="2">
        <v>0</v>
      </c>
      <c r="CC806" s="2">
        <v>0</v>
      </c>
      <c r="CD806" s="2">
        <v>0</v>
      </c>
      <c r="CE806" s="2">
        <v>0</v>
      </c>
      <c r="CF806" s="2">
        <v>0</v>
      </c>
      <c r="CG806" s="2">
        <v>0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</row>
    <row r="807" spans="1:90" x14ac:dyDescent="0.25">
      <c r="A807" t="s">
        <v>115</v>
      </c>
      <c r="B807">
        <v>20417</v>
      </c>
      <c r="C807" t="s">
        <v>220</v>
      </c>
      <c r="D807">
        <v>1</v>
      </c>
      <c r="E807">
        <v>8</v>
      </c>
      <c r="F807">
        <v>18235</v>
      </c>
      <c r="G807">
        <v>35018235</v>
      </c>
      <c r="H807" t="s">
        <v>9588</v>
      </c>
      <c r="I807">
        <v>244</v>
      </c>
      <c r="J807" t="s">
        <v>221</v>
      </c>
      <c r="K807" t="s">
        <v>3785</v>
      </c>
      <c r="L807">
        <v>1</v>
      </c>
      <c r="M807" t="s">
        <v>220</v>
      </c>
      <c r="N807">
        <v>13025141</v>
      </c>
      <c r="O807" t="s">
        <v>92</v>
      </c>
      <c r="P807" t="s">
        <v>9589</v>
      </c>
      <c r="Q807">
        <v>710</v>
      </c>
      <c r="R807">
        <v>19</v>
      </c>
      <c r="S807">
        <v>32511586</v>
      </c>
      <c r="T807">
        <v>37530225</v>
      </c>
      <c r="U807" t="s">
        <v>9590</v>
      </c>
      <c r="V807">
        <v>1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72</v>
      </c>
      <c r="AE807" s="2">
        <v>107</v>
      </c>
      <c r="AF807" s="2">
        <v>97</v>
      </c>
      <c r="AG807" s="2">
        <v>73</v>
      </c>
      <c r="AH807" s="2">
        <v>101</v>
      </c>
      <c r="AI807" s="2">
        <v>145</v>
      </c>
      <c r="AJ807" s="2">
        <v>106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65</v>
      </c>
      <c r="BD807" s="2">
        <v>18</v>
      </c>
      <c r="BE807" s="2">
        <v>0</v>
      </c>
      <c r="BF807" s="2">
        <v>0</v>
      </c>
      <c r="BG807" s="2">
        <v>0</v>
      </c>
      <c r="BH807" s="2">
        <v>0</v>
      </c>
      <c r="BI807" s="2">
        <v>0</v>
      </c>
      <c r="BJ807" s="2">
        <v>0</v>
      </c>
      <c r="BK807" s="2">
        <v>0</v>
      </c>
      <c r="BL807" s="2">
        <v>4</v>
      </c>
      <c r="BM807" s="2">
        <v>4</v>
      </c>
      <c r="BN807" s="2">
        <v>4</v>
      </c>
      <c r="BO807" s="2">
        <v>3</v>
      </c>
      <c r="BP807" s="2">
        <v>4</v>
      </c>
      <c r="BQ807" s="2">
        <v>6</v>
      </c>
      <c r="BR807" s="2">
        <v>5</v>
      </c>
      <c r="BS807" s="2">
        <v>0</v>
      </c>
      <c r="BT807" s="2">
        <v>0</v>
      </c>
      <c r="BU807" s="2">
        <v>0</v>
      </c>
      <c r="BV807" s="2">
        <v>0</v>
      </c>
      <c r="BW807" s="2">
        <v>0</v>
      </c>
      <c r="BX807" s="2">
        <v>0</v>
      </c>
      <c r="BY807" s="2">
        <v>0</v>
      </c>
      <c r="BZ807" s="2">
        <v>0</v>
      </c>
      <c r="CA807" s="2">
        <v>0</v>
      </c>
      <c r="CB807" s="2">
        <v>0</v>
      </c>
      <c r="CC807" s="2">
        <v>0</v>
      </c>
      <c r="CD807" s="2">
        <v>0</v>
      </c>
      <c r="CE807" s="2">
        <v>0</v>
      </c>
      <c r="CF807" s="2">
        <v>0</v>
      </c>
      <c r="CG807" s="2">
        <v>0</v>
      </c>
      <c r="CH807" s="2">
        <v>0</v>
      </c>
      <c r="CI807" s="2">
        <v>0</v>
      </c>
      <c r="CJ807" s="2">
        <v>0</v>
      </c>
      <c r="CK807" s="2">
        <v>3</v>
      </c>
      <c r="CL807" s="2">
        <v>4</v>
      </c>
    </row>
    <row r="808" spans="1:90" x14ac:dyDescent="0.25">
      <c r="A808" t="s">
        <v>115</v>
      </c>
      <c r="B808">
        <v>20417</v>
      </c>
      <c r="C808" t="s">
        <v>220</v>
      </c>
      <c r="D808">
        <v>1</v>
      </c>
      <c r="E808">
        <v>8</v>
      </c>
      <c r="F808">
        <v>18296</v>
      </c>
      <c r="G808">
        <v>35018296</v>
      </c>
      <c r="H808" t="s">
        <v>6894</v>
      </c>
      <c r="I808">
        <v>244</v>
      </c>
      <c r="J808" t="s">
        <v>221</v>
      </c>
      <c r="K808" t="s">
        <v>3089</v>
      </c>
      <c r="L808">
        <v>1</v>
      </c>
      <c r="M808" t="s">
        <v>220</v>
      </c>
      <c r="N808">
        <v>13070147</v>
      </c>
      <c r="O808" t="s">
        <v>92</v>
      </c>
      <c r="P808" t="s">
        <v>15543</v>
      </c>
      <c r="Q808">
        <v>555</v>
      </c>
      <c r="R808">
        <v>19</v>
      </c>
      <c r="S808">
        <v>32416891</v>
      </c>
      <c r="T808">
        <v>32424579</v>
      </c>
      <c r="U808" t="s">
        <v>15544</v>
      </c>
      <c r="V808">
        <v>1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74</v>
      </c>
      <c r="AE808" s="2">
        <v>66</v>
      </c>
      <c r="AF808" s="2">
        <v>67</v>
      </c>
      <c r="AG808" s="2">
        <v>55</v>
      </c>
      <c r="AH808" s="2">
        <v>115</v>
      </c>
      <c r="AI808" s="2">
        <v>118</v>
      </c>
      <c r="AJ808" s="2">
        <v>110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0</v>
      </c>
      <c r="BI808" s="2">
        <v>0</v>
      </c>
      <c r="BJ808" s="2">
        <v>0</v>
      </c>
      <c r="BK808" s="2">
        <v>0</v>
      </c>
      <c r="BL808" s="2">
        <v>5</v>
      </c>
      <c r="BM808" s="2">
        <v>2</v>
      </c>
      <c r="BN808" s="2">
        <v>4</v>
      </c>
      <c r="BO808" s="2">
        <v>4</v>
      </c>
      <c r="BP808" s="2">
        <v>5</v>
      </c>
      <c r="BQ808" s="2">
        <v>5</v>
      </c>
      <c r="BR808" s="2">
        <v>4</v>
      </c>
      <c r="BS808" s="2">
        <v>0</v>
      </c>
      <c r="BT808" s="2">
        <v>0</v>
      </c>
      <c r="BU808" s="2">
        <v>0</v>
      </c>
      <c r="BV808" s="2">
        <v>0</v>
      </c>
      <c r="BW808" s="2">
        <v>0</v>
      </c>
      <c r="BX808" s="2">
        <v>0</v>
      </c>
      <c r="BY808" s="2">
        <v>0</v>
      </c>
      <c r="BZ808" s="2">
        <v>0</v>
      </c>
      <c r="CA808" s="2">
        <v>0</v>
      </c>
      <c r="CB808" s="2">
        <v>0</v>
      </c>
      <c r="CC808" s="2">
        <v>0</v>
      </c>
      <c r="CD808" s="2">
        <v>0</v>
      </c>
      <c r="CE808" s="2">
        <v>0</v>
      </c>
      <c r="CF808" s="2">
        <v>0</v>
      </c>
      <c r="CG808" s="2">
        <v>0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</row>
    <row r="809" spans="1:90" x14ac:dyDescent="0.25">
      <c r="A809" t="s">
        <v>115</v>
      </c>
      <c r="B809">
        <v>20417</v>
      </c>
      <c r="C809" t="s">
        <v>220</v>
      </c>
      <c r="D809">
        <v>1</v>
      </c>
      <c r="E809">
        <v>8</v>
      </c>
      <c r="F809">
        <v>18399</v>
      </c>
      <c r="G809">
        <v>35018399</v>
      </c>
      <c r="H809" t="s">
        <v>5468</v>
      </c>
      <c r="I809">
        <v>244</v>
      </c>
      <c r="J809" t="s">
        <v>221</v>
      </c>
      <c r="K809" t="s">
        <v>5469</v>
      </c>
      <c r="L809">
        <v>1</v>
      </c>
      <c r="M809" t="s">
        <v>220</v>
      </c>
      <c r="N809">
        <v>13091558</v>
      </c>
      <c r="O809" t="s">
        <v>92</v>
      </c>
      <c r="P809" t="s">
        <v>5470</v>
      </c>
      <c r="Q809">
        <v>30</v>
      </c>
      <c r="R809">
        <v>19</v>
      </c>
      <c r="S809">
        <v>32070037</v>
      </c>
      <c r="T809">
        <v>32070989</v>
      </c>
      <c r="U809" t="s">
        <v>5471</v>
      </c>
      <c r="V809">
        <v>1</v>
      </c>
      <c r="W809" s="2">
        <v>0</v>
      </c>
      <c r="X809" s="2">
        <v>0</v>
      </c>
      <c r="Y809" s="2">
        <v>30</v>
      </c>
      <c r="Z809" s="2">
        <v>46</v>
      </c>
      <c r="AA809" s="2">
        <v>43</v>
      </c>
      <c r="AB809" s="2">
        <v>22</v>
      </c>
      <c r="AC809" s="2">
        <v>33</v>
      </c>
      <c r="AD809" s="2">
        <v>40</v>
      </c>
      <c r="AE809" s="2">
        <v>52</v>
      </c>
      <c r="AF809" s="2">
        <v>37</v>
      </c>
      <c r="AG809" s="2">
        <v>24</v>
      </c>
      <c r="AH809" s="2">
        <v>35</v>
      </c>
      <c r="AI809" s="2">
        <v>28</v>
      </c>
      <c r="AJ809" s="2">
        <v>37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46</v>
      </c>
      <c r="BD809" s="2">
        <v>9</v>
      </c>
      <c r="BE809" s="2">
        <v>0</v>
      </c>
      <c r="BF809" s="2">
        <v>0</v>
      </c>
      <c r="BG809" s="2">
        <v>2</v>
      </c>
      <c r="BH809" s="2">
        <v>2</v>
      </c>
      <c r="BI809" s="2">
        <v>3</v>
      </c>
      <c r="BJ809" s="2">
        <v>1</v>
      </c>
      <c r="BK809" s="2">
        <v>3</v>
      </c>
      <c r="BL809" s="2">
        <v>4</v>
      </c>
      <c r="BM809" s="2">
        <v>3</v>
      </c>
      <c r="BN809" s="2">
        <v>3</v>
      </c>
      <c r="BO809" s="2">
        <v>2</v>
      </c>
      <c r="BP809" s="2">
        <v>1</v>
      </c>
      <c r="BQ809" s="2">
        <v>1</v>
      </c>
      <c r="BR809" s="2">
        <v>2</v>
      </c>
      <c r="BS809" s="2">
        <v>0</v>
      </c>
      <c r="BT809" s="2">
        <v>0</v>
      </c>
      <c r="BU809" s="2">
        <v>0</v>
      </c>
      <c r="BV809" s="2">
        <v>0</v>
      </c>
      <c r="BW809" s="2">
        <v>0</v>
      </c>
      <c r="BX809" s="2">
        <v>0</v>
      </c>
      <c r="BY809" s="2">
        <v>0</v>
      </c>
      <c r="BZ809" s="2">
        <v>0</v>
      </c>
      <c r="CA809" s="2">
        <v>0</v>
      </c>
      <c r="CB809" s="2">
        <v>0</v>
      </c>
      <c r="CC809" s="2">
        <v>0</v>
      </c>
      <c r="CD809" s="2">
        <v>0</v>
      </c>
      <c r="CE809" s="2">
        <v>0</v>
      </c>
      <c r="CF809" s="2">
        <v>0</v>
      </c>
      <c r="CG809" s="2">
        <v>0</v>
      </c>
      <c r="CH809" s="2">
        <v>0</v>
      </c>
      <c r="CI809" s="2">
        <v>0</v>
      </c>
      <c r="CJ809" s="2">
        <v>0</v>
      </c>
      <c r="CK809" s="2">
        <v>5</v>
      </c>
      <c r="CL809" s="2">
        <v>2</v>
      </c>
    </row>
    <row r="810" spans="1:90" x14ac:dyDescent="0.25">
      <c r="A810" t="s">
        <v>115</v>
      </c>
      <c r="B810">
        <v>20417</v>
      </c>
      <c r="C810" t="s">
        <v>220</v>
      </c>
      <c r="D810">
        <v>1</v>
      </c>
      <c r="E810">
        <v>8</v>
      </c>
      <c r="F810">
        <v>18570</v>
      </c>
      <c r="G810">
        <v>35018570</v>
      </c>
      <c r="H810" t="s">
        <v>9106</v>
      </c>
      <c r="I810">
        <v>244</v>
      </c>
      <c r="J810" t="s">
        <v>221</v>
      </c>
      <c r="K810" t="s">
        <v>1006</v>
      </c>
      <c r="L810">
        <v>1</v>
      </c>
      <c r="M810" t="s">
        <v>220</v>
      </c>
      <c r="N810">
        <v>13030629</v>
      </c>
      <c r="O810" t="s">
        <v>162</v>
      </c>
      <c r="P810" t="s">
        <v>9107</v>
      </c>
      <c r="Q810" t="s">
        <v>127</v>
      </c>
      <c r="R810">
        <v>19</v>
      </c>
      <c r="S810">
        <v>32735720</v>
      </c>
      <c r="T810">
        <v>32738482</v>
      </c>
      <c r="U810" t="s">
        <v>9108</v>
      </c>
      <c r="V810">
        <v>1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100</v>
      </c>
      <c r="AE810" s="2">
        <v>96</v>
      </c>
      <c r="AF810" s="2">
        <v>98</v>
      </c>
      <c r="AG810" s="2">
        <v>81</v>
      </c>
      <c r="AH810" s="2">
        <v>182</v>
      </c>
      <c r="AI810" s="2">
        <v>202</v>
      </c>
      <c r="AJ810" s="2">
        <v>182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90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40</v>
      </c>
      <c r="BD810" s="2">
        <v>0</v>
      </c>
      <c r="BE810" s="2">
        <v>0</v>
      </c>
      <c r="BF810" s="2">
        <v>0</v>
      </c>
      <c r="BG810" s="2">
        <v>0</v>
      </c>
      <c r="BH810" s="2">
        <v>0</v>
      </c>
      <c r="BI810" s="2">
        <v>0</v>
      </c>
      <c r="BJ810" s="2">
        <v>0</v>
      </c>
      <c r="BK810" s="2">
        <v>0</v>
      </c>
      <c r="BL810" s="2">
        <v>5</v>
      </c>
      <c r="BM810" s="2">
        <v>4</v>
      </c>
      <c r="BN810" s="2">
        <v>4</v>
      </c>
      <c r="BO810" s="2">
        <v>3</v>
      </c>
      <c r="BP810" s="2">
        <v>9</v>
      </c>
      <c r="BQ810" s="2">
        <v>7</v>
      </c>
      <c r="BR810" s="2">
        <v>7</v>
      </c>
      <c r="BS810" s="2">
        <v>0</v>
      </c>
      <c r="BT810" s="2">
        <v>0</v>
      </c>
      <c r="BU810" s="2">
        <v>0</v>
      </c>
      <c r="BV810" s="2">
        <v>0</v>
      </c>
      <c r="BW810" s="2">
        <v>0</v>
      </c>
      <c r="BX810" s="2">
        <v>0</v>
      </c>
      <c r="BY810" s="2">
        <v>0</v>
      </c>
      <c r="BZ810" s="2">
        <v>0</v>
      </c>
      <c r="CA810" s="2">
        <v>0</v>
      </c>
      <c r="CB810" s="2">
        <v>0</v>
      </c>
      <c r="CC810" s="2">
        <v>6</v>
      </c>
      <c r="CD810" s="2">
        <v>0</v>
      </c>
      <c r="CE810" s="2">
        <v>0</v>
      </c>
      <c r="CF810" s="2">
        <v>0</v>
      </c>
      <c r="CG810" s="2">
        <v>0</v>
      </c>
      <c r="CH810" s="2">
        <v>0</v>
      </c>
      <c r="CI810" s="2">
        <v>0</v>
      </c>
      <c r="CJ810" s="2">
        <v>0</v>
      </c>
      <c r="CK810" s="2">
        <v>2</v>
      </c>
      <c r="CL810" s="2">
        <v>0</v>
      </c>
    </row>
    <row r="811" spans="1:90" x14ac:dyDescent="0.25">
      <c r="A811" t="s">
        <v>115</v>
      </c>
      <c r="B811">
        <v>20417</v>
      </c>
      <c r="C811" t="s">
        <v>220</v>
      </c>
      <c r="D811">
        <v>1</v>
      </c>
      <c r="E811">
        <v>8</v>
      </c>
      <c r="F811">
        <v>18582</v>
      </c>
      <c r="G811">
        <v>35018582</v>
      </c>
      <c r="H811" t="s">
        <v>11634</v>
      </c>
      <c r="I811">
        <v>244</v>
      </c>
      <c r="J811" t="s">
        <v>221</v>
      </c>
      <c r="K811" t="s">
        <v>2489</v>
      </c>
      <c r="L811">
        <v>2</v>
      </c>
      <c r="M811" t="s">
        <v>1991</v>
      </c>
      <c r="N811">
        <v>13085510</v>
      </c>
      <c r="O811" t="s">
        <v>92</v>
      </c>
      <c r="P811" t="s">
        <v>11635</v>
      </c>
      <c r="Q811" t="s">
        <v>127</v>
      </c>
      <c r="R811">
        <v>19</v>
      </c>
      <c r="S811">
        <v>32891457</v>
      </c>
      <c r="U811" t="s">
        <v>11636</v>
      </c>
      <c r="V811">
        <v>1</v>
      </c>
      <c r="W811" s="2">
        <v>0</v>
      </c>
      <c r="X811" s="2">
        <v>0</v>
      </c>
      <c r="Y811" s="2">
        <v>47</v>
      </c>
      <c r="Z811" s="2">
        <v>53</v>
      </c>
      <c r="AA811" s="2">
        <v>50</v>
      </c>
      <c r="AB811" s="2">
        <v>47</v>
      </c>
      <c r="AC811" s="2">
        <v>66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33</v>
      </c>
      <c r="BD811" s="2">
        <v>3</v>
      </c>
      <c r="BE811" s="2">
        <v>0</v>
      </c>
      <c r="BF811" s="2">
        <v>0</v>
      </c>
      <c r="BG811" s="2">
        <v>2</v>
      </c>
      <c r="BH811" s="2">
        <v>3</v>
      </c>
      <c r="BI811" s="2">
        <v>2</v>
      </c>
      <c r="BJ811" s="2">
        <v>2</v>
      </c>
      <c r="BK811" s="2">
        <v>4</v>
      </c>
      <c r="BL811" s="2">
        <v>0</v>
      </c>
      <c r="BM811" s="2">
        <v>0</v>
      </c>
      <c r="BN811" s="2">
        <v>0</v>
      </c>
      <c r="BO811" s="2">
        <v>0</v>
      </c>
      <c r="BP811" s="2">
        <v>0</v>
      </c>
      <c r="BQ811" s="2">
        <v>0</v>
      </c>
      <c r="BR811" s="2">
        <v>0</v>
      </c>
      <c r="BS811" s="2">
        <v>0</v>
      </c>
      <c r="BT811" s="2">
        <v>0</v>
      </c>
      <c r="BU811" s="2">
        <v>0</v>
      </c>
      <c r="BV811" s="2">
        <v>0</v>
      </c>
      <c r="BW811" s="2">
        <v>0</v>
      </c>
      <c r="BX811" s="2">
        <v>0</v>
      </c>
      <c r="BY811" s="2">
        <v>0</v>
      </c>
      <c r="BZ811" s="2">
        <v>0</v>
      </c>
      <c r="CA811" s="2">
        <v>0</v>
      </c>
      <c r="CB811" s="2">
        <v>0</v>
      </c>
      <c r="CC811" s="2">
        <v>0</v>
      </c>
      <c r="CD811" s="2">
        <v>0</v>
      </c>
      <c r="CE811" s="2">
        <v>0</v>
      </c>
      <c r="CF811" s="2">
        <v>0</v>
      </c>
      <c r="CG811" s="2">
        <v>0</v>
      </c>
      <c r="CH811" s="2">
        <v>0</v>
      </c>
      <c r="CI811" s="2">
        <v>0</v>
      </c>
      <c r="CJ811" s="2">
        <v>0</v>
      </c>
      <c r="CK811" s="2">
        <v>3</v>
      </c>
      <c r="CL811" s="2">
        <v>1</v>
      </c>
    </row>
    <row r="812" spans="1:90" x14ac:dyDescent="0.25">
      <c r="A812" t="s">
        <v>115</v>
      </c>
      <c r="B812">
        <v>20417</v>
      </c>
      <c r="C812" t="s">
        <v>220</v>
      </c>
      <c r="D812">
        <v>1</v>
      </c>
      <c r="E812">
        <v>8</v>
      </c>
      <c r="F812">
        <v>18211</v>
      </c>
      <c r="G812">
        <v>35018211</v>
      </c>
      <c r="H812" t="s">
        <v>12387</v>
      </c>
      <c r="I812">
        <v>244</v>
      </c>
      <c r="J812" t="s">
        <v>221</v>
      </c>
      <c r="K812" t="s">
        <v>11428</v>
      </c>
      <c r="L812">
        <v>1</v>
      </c>
      <c r="M812" t="s">
        <v>220</v>
      </c>
      <c r="N812">
        <v>13026285</v>
      </c>
      <c r="O812" t="s">
        <v>92</v>
      </c>
      <c r="P812" t="s">
        <v>12388</v>
      </c>
      <c r="Q812">
        <v>89</v>
      </c>
      <c r="R812">
        <v>19</v>
      </c>
      <c r="S812">
        <v>32524705</v>
      </c>
      <c r="T812">
        <v>32536887</v>
      </c>
      <c r="U812" t="s">
        <v>12389</v>
      </c>
      <c r="V812">
        <v>1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51</v>
      </c>
      <c r="AE812" s="2">
        <v>58</v>
      </c>
      <c r="AF812" s="2">
        <v>45</v>
      </c>
      <c r="AG812" s="2">
        <v>32</v>
      </c>
      <c r="AH812" s="2">
        <v>107</v>
      </c>
      <c r="AI812" s="2">
        <v>98</v>
      </c>
      <c r="AJ812" s="2">
        <v>86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0</v>
      </c>
      <c r="BI812" s="2">
        <v>0</v>
      </c>
      <c r="BJ812" s="2">
        <v>0</v>
      </c>
      <c r="BK812" s="2">
        <v>0</v>
      </c>
      <c r="BL812" s="2">
        <v>3</v>
      </c>
      <c r="BM812" s="2">
        <v>4</v>
      </c>
      <c r="BN812" s="2">
        <v>4</v>
      </c>
      <c r="BO812" s="2">
        <v>1</v>
      </c>
      <c r="BP812" s="2">
        <v>5</v>
      </c>
      <c r="BQ812" s="2">
        <v>4</v>
      </c>
      <c r="BR812" s="2">
        <v>4</v>
      </c>
      <c r="BS812" s="2">
        <v>0</v>
      </c>
      <c r="BT812" s="2">
        <v>0</v>
      </c>
      <c r="BU812" s="2">
        <v>0</v>
      </c>
      <c r="BV812" s="2">
        <v>0</v>
      </c>
      <c r="BW812" s="2">
        <v>0</v>
      </c>
      <c r="BX812" s="2">
        <v>0</v>
      </c>
      <c r="BY812" s="2">
        <v>0</v>
      </c>
      <c r="BZ812" s="2">
        <v>0</v>
      </c>
      <c r="CA812" s="2">
        <v>0</v>
      </c>
      <c r="CB812" s="2">
        <v>0</v>
      </c>
      <c r="CC812" s="2">
        <v>0</v>
      </c>
      <c r="CD812" s="2">
        <v>0</v>
      </c>
      <c r="CE812" s="2">
        <v>0</v>
      </c>
      <c r="CF812" s="2">
        <v>0</v>
      </c>
      <c r="CG812" s="2">
        <v>0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</row>
    <row r="813" spans="1:90" x14ac:dyDescent="0.25">
      <c r="A813" t="s">
        <v>115</v>
      </c>
      <c r="B813">
        <v>20417</v>
      </c>
      <c r="C813" t="s">
        <v>220</v>
      </c>
      <c r="D813">
        <v>1</v>
      </c>
      <c r="E813">
        <v>8</v>
      </c>
      <c r="F813">
        <v>47053</v>
      </c>
      <c r="G813">
        <v>35047053</v>
      </c>
      <c r="H813" t="s">
        <v>6789</v>
      </c>
      <c r="I813">
        <v>395</v>
      </c>
      <c r="J813" t="s">
        <v>2314</v>
      </c>
      <c r="K813" t="s">
        <v>6790</v>
      </c>
      <c r="L813">
        <v>1</v>
      </c>
      <c r="M813" t="s">
        <v>2314</v>
      </c>
      <c r="N813">
        <v>13820000</v>
      </c>
      <c r="O813" t="s">
        <v>92</v>
      </c>
      <c r="P813" t="s">
        <v>6791</v>
      </c>
      <c r="Q813">
        <v>55</v>
      </c>
      <c r="R813">
        <v>19</v>
      </c>
      <c r="S813">
        <v>38671401</v>
      </c>
      <c r="T813">
        <v>38675087</v>
      </c>
      <c r="U813" t="s">
        <v>6792</v>
      </c>
      <c r="V813">
        <v>1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334</v>
      </c>
      <c r="AI813" s="2">
        <v>268</v>
      </c>
      <c r="AJ813" s="2">
        <v>266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98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0</v>
      </c>
      <c r="BI813" s="2">
        <v>0</v>
      </c>
      <c r="BJ813" s="2">
        <v>0</v>
      </c>
      <c r="BK813" s="2">
        <v>0</v>
      </c>
      <c r="BL813" s="2">
        <v>0</v>
      </c>
      <c r="BM813" s="2">
        <v>0</v>
      </c>
      <c r="BN813" s="2">
        <v>0</v>
      </c>
      <c r="BO813" s="2">
        <v>0</v>
      </c>
      <c r="BP813" s="2">
        <v>11</v>
      </c>
      <c r="BQ813" s="2">
        <v>9</v>
      </c>
      <c r="BR813" s="2">
        <v>9</v>
      </c>
      <c r="BS813" s="2">
        <v>0</v>
      </c>
      <c r="BT813" s="2">
        <v>0</v>
      </c>
      <c r="BU813" s="2">
        <v>0</v>
      </c>
      <c r="BV813" s="2">
        <v>0</v>
      </c>
      <c r="BW813" s="2">
        <v>0</v>
      </c>
      <c r="BX813" s="2">
        <v>0</v>
      </c>
      <c r="BY813" s="2">
        <v>0</v>
      </c>
      <c r="BZ813" s="2">
        <v>0</v>
      </c>
      <c r="CA813" s="2">
        <v>0</v>
      </c>
      <c r="CB813" s="2">
        <v>0</v>
      </c>
      <c r="CC813" s="2">
        <v>4</v>
      </c>
      <c r="CD813" s="2">
        <v>0</v>
      </c>
      <c r="CE813" s="2">
        <v>0</v>
      </c>
      <c r="CF813" s="2">
        <v>0</v>
      </c>
      <c r="CG813" s="2">
        <v>0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</row>
    <row r="814" spans="1:90" x14ac:dyDescent="0.25">
      <c r="A814" t="s">
        <v>115</v>
      </c>
      <c r="B814">
        <v>20417</v>
      </c>
      <c r="C814" t="s">
        <v>220</v>
      </c>
      <c r="D814">
        <v>1</v>
      </c>
      <c r="E814">
        <v>8</v>
      </c>
      <c r="F814">
        <v>905458</v>
      </c>
      <c r="G814">
        <v>35905458</v>
      </c>
      <c r="H814" t="s">
        <v>16103</v>
      </c>
      <c r="I814">
        <v>244</v>
      </c>
      <c r="J814" t="s">
        <v>221</v>
      </c>
      <c r="K814" t="s">
        <v>16104</v>
      </c>
      <c r="L814">
        <v>1</v>
      </c>
      <c r="M814" t="s">
        <v>220</v>
      </c>
      <c r="N814">
        <v>13101420</v>
      </c>
      <c r="O814" t="s">
        <v>92</v>
      </c>
      <c r="P814" t="s">
        <v>16105</v>
      </c>
      <c r="Q814" t="s">
        <v>127</v>
      </c>
      <c r="R814">
        <v>19</v>
      </c>
      <c r="S814">
        <v>32529182</v>
      </c>
      <c r="T814">
        <v>32557190</v>
      </c>
      <c r="U814" t="s">
        <v>16106</v>
      </c>
      <c r="V814">
        <v>1</v>
      </c>
      <c r="W814" s="2">
        <v>0</v>
      </c>
      <c r="X814" s="2">
        <v>0</v>
      </c>
      <c r="Y814" s="2">
        <v>88</v>
      </c>
      <c r="Z814" s="2">
        <v>58</v>
      </c>
      <c r="AA814" s="2">
        <v>59</v>
      </c>
      <c r="AB814" s="2">
        <v>47</v>
      </c>
      <c r="AC814" s="2">
        <v>67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5</v>
      </c>
      <c r="BH814" s="2">
        <v>2</v>
      </c>
      <c r="BI814" s="2">
        <v>3</v>
      </c>
      <c r="BJ814" s="2">
        <v>3</v>
      </c>
      <c r="BK814" s="2">
        <v>4</v>
      </c>
      <c r="BL814" s="2">
        <v>0</v>
      </c>
      <c r="BM814" s="2">
        <v>0</v>
      </c>
      <c r="BN814" s="2">
        <v>0</v>
      </c>
      <c r="BO814" s="2">
        <v>0</v>
      </c>
      <c r="BP814" s="2">
        <v>0</v>
      </c>
      <c r="BQ814" s="2">
        <v>0</v>
      </c>
      <c r="BR814" s="2">
        <v>0</v>
      </c>
      <c r="BS814" s="2">
        <v>0</v>
      </c>
      <c r="BT814" s="2">
        <v>0</v>
      </c>
      <c r="BU814" s="2">
        <v>0</v>
      </c>
      <c r="BV814" s="2">
        <v>0</v>
      </c>
      <c r="BW814" s="2">
        <v>0</v>
      </c>
      <c r="BX814" s="2">
        <v>0</v>
      </c>
      <c r="BY814" s="2">
        <v>0</v>
      </c>
      <c r="BZ814" s="2">
        <v>0</v>
      </c>
      <c r="CA814" s="2">
        <v>0</v>
      </c>
      <c r="CB814" s="2">
        <v>0</v>
      </c>
      <c r="CC814" s="2">
        <v>0</v>
      </c>
      <c r="CD814" s="2">
        <v>0</v>
      </c>
      <c r="CE814" s="2">
        <v>0</v>
      </c>
      <c r="CF814" s="2">
        <v>0</v>
      </c>
      <c r="CG814" s="2">
        <v>0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</row>
    <row r="815" spans="1:90" x14ac:dyDescent="0.25">
      <c r="A815" t="s">
        <v>115</v>
      </c>
      <c r="B815">
        <v>20417</v>
      </c>
      <c r="C815" t="s">
        <v>220</v>
      </c>
      <c r="D815">
        <v>1</v>
      </c>
      <c r="E815">
        <v>8</v>
      </c>
      <c r="F815">
        <v>40861</v>
      </c>
      <c r="G815">
        <v>35040861</v>
      </c>
      <c r="H815" t="s">
        <v>5486</v>
      </c>
      <c r="I815">
        <v>244</v>
      </c>
      <c r="J815" t="s">
        <v>221</v>
      </c>
      <c r="K815" t="s">
        <v>5487</v>
      </c>
      <c r="L815">
        <v>1</v>
      </c>
      <c r="M815" t="s">
        <v>220</v>
      </c>
      <c r="N815">
        <v>13063240</v>
      </c>
      <c r="O815" t="s">
        <v>92</v>
      </c>
      <c r="P815" t="s">
        <v>5488</v>
      </c>
      <c r="Q815" t="s">
        <v>127</v>
      </c>
      <c r="R815">
        <v>19</v>
      </c>
      <c r="S815">
        <v>32426699</v>
      </c>
      <c r="U815" t="s">
        <v>5489</v>
      </c>
      <c r="V815">
        <v>1</v>
      </c>
      <c r="W815" s="2">
        <v>0</v>
      </c>
      <c r="X815" s="2">
        <v>0</v>
      </c>
      <c r="Y815" s="2">
        <v>45</v>
      </c>
      <c r="Z815" s="2">
        <v>41</v>
      </c>
      <c r="AA815" s="2">
        <v>49</v>
      </c>
      <c r="AB815" s="2">
        <v>44</v>
      </c>
      <c r="AC815" s="2">
        <v>40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2</v>
      </c>
      <c r="BE815" s="2">
        <v>0</v>
      </c>
      <c r="BF815" s="2">
        <v>0</v>
      </c>
      <c r="BG815" s="2">
        <v>2</v>
      </c>
      <c r="BH815" s="2">
        <v>4</v>
      </c>
      <c r="BI815" s="2">
        <v>4</v>
      </c>
      <c r="BJ815" s="2">
        <v>2</v>
      </c>
      <c r="BK815" s="2">
        <v>3</v>
      </c>
      <c r="BL815" s="2">
        <v>0</v>
      </c>
      <c r="BM815" s="2">
        <v>0</v>
      </c>
      <c r="BN815" s="2">
        <v>0</v>
      </c>
      <c r="BO815" s="2">
        <v>0</v>
      </c>
      <c r="BP815" s="2">
        <v>0</v>
      </c>
      <c r="BQ815" s="2">
        <v>0</v>
      </c>
      <c r="BR815" s="2">
        <v>0</v>
      </c>
      <c r="BS815" s="2">
        <v>0</v>
      </c>
      <c r="BT815" s="2">
        <v>0</v>
      </c>
      <c r="BU815" s="2">
        <v>0</v>
      </c>
      <c r="BV815" s="2">
        <v>0</v>
      </c>
      <c r="BW815" s="2">
        <v>0</v>
      </c>
      <c r="BX815" s="2">
        <v>0</v>
      </c>
      <c r="BY815" s="2">
        <v>0</v>
      </c>
      <c r="BZ815" s="2">
        <v>0</v>
      </c>
      <c r="CA815" s="2">
        <v>0</v>
      </c>
      <c r="CB815" s="2">
        <v>0</v>
      </c>
      <c r="CC815" s="2">
        <v>0</v>
      </c>
      <c r="CD815" s="2">
        <v>0</v>
      </c>
      <c r="CE815" s="2">
        <v>0</v>
      </c>
      <c r="CF815" s="2">
        <v>0</v>
      </c>
      <c r="CG815" s="2">
        <v>0</v>
      </c>
      <c r="CH815" s="2">
        <v>0</v>
      </c>
      <c r="CI815" s="2">
        <v>0</v>
      </c>
      <c r="CJ815" s="2">
        <v>0</v>
      </c>
      <c r="CK815" s="2">
        <v>0</v>
      </c>
      <c r="CL815" s="2">
        <v>1</v>
      </c>
    </row>
    <row r="816" spans="1:90" x14ac:dyDescent="0.25">
      <c r="A816" t="s">
        <v>115</v>
      </c>
      <c r="B816">
        <v>20417</v>
      </c>
      <c r="C816" t="s">
        <v>220</v>
      </c>
      <c r="D816">
        <v>1</v>
      </c>
      <c r="E816">
        <v>8</v>
      </c>
      <c r="F816">
        <v>18120</v>
      </c>
      <c r="G816">
        <v>35018120</v>
      </c>
      <c r="H816" t="s">
        <v>16390</v>
      </c>
      <c r="I816">
        <v>244</v>
      </c>
      <c r="J816" t="s">
        <v>221</v>
      </c>
      <c r="K816" t="s">
        <v>9196</v>
      </c>
      <c r="L816">
        <v>1</v>
      </c>
      <c r="M816" t="s">
        <v>220</v>
      </c>
      <c r="N816">
        <v>13023610</v>
      </c>
      <c r="O816" t="s">
        <v>92</v>
      </c>
      <c r="P816" t="s">
        <v>16391</v>
      </c>
      <c r="Q816">
        <v>100</v>
      </c>
      <c r="R816">
        <v>19</v>
      </c>
      <c r="S816">
        <v>32527799</v>
      </c>
      <c r="T816">
        <v>32529914</v>
      </c>
      <c r="U816" t="s">
        <v>16392</v>
      </c>
      <c r="V816">
        <v>1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58</v>
      </c>
      <c r="AE816" s="2">
        <v>59</v>
      </c>
      <c r="AF816" s="2">
        <v>31</v>
      </c>
      <c r="AG816" s="2">
        <v>28</v>
      </c>
      <c r="AH816" s="2">
        <v>115</v>
      </c>
      <c r="AI816" s="2">
        <v>90</v>
      </c>
      <c r="AJ816" s="2">
        <v>97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46</v>
      </c>
      <c r="BD816" s="2">
        <v>0</v>
      </c>
      <c r="BE816" s="2">
        <v>0</v>
      </c>
      <c r="BF816" s="2">
        <v>0</v>
      </c>
      <c r="BG816" s="2">
        <v>0</v>
      </c>
      <c r="BH816" s="2">
        <v>0</v>
      </c>
      <c r="BI816" s="2">
        <v>0</v>
      </c>
      <c r="BJ816" s="2">
        <v>0</v>
      </c>
      <c r="BK816" s="2">
        <v>0</v>
      </c>
      <c r="BL816" s="2">
        <v>6</v>
      </c>
      <c r="BM816" s="2">
        <v>3</v>
      </c>
      <c r="BN816" s="2">
        <v>2</v>
      </c>
      <c r="BO816" s="2">
        <v>2</v>
      </c>
      <c r="BP816" s="2">
        <v>6</v>
      </c>
      <c r="BQ816" s="2">
        <v>3</v>
      </c>
      <c r="BR816" s="2">
        <v>5</v>
      </c>
      <c r="BS816" s="2">
        <v>0</v>
      </c>
      <c r="BT816" s="2">
        <v>0</v>
      </c>
      <c r="BU816" s="2">
        <v>0</v>
      </c>
      <c r="BV816" s="2">
        <v>0</v>
      </c>
      <c r="BW816" s="2">
        <v>0</v>
      </c>
      <c r="BX816" s="2">
        <v>0</v>
      </c>
      <c r="BY816" s="2">
        <v>0</v>
      </c>
      <c r="BZ816" s="2">
        <v>0</v>
      </c>
      <c r="CA816" s="2">
        <v>0</v>
      </c>
      <c r="CB816" s="2">
        <v>0</v>
      </c>
      <c r="CC816" s="2">
        <v>0</v>
      </c>
      <c r="CD816" s="2">
        <v>0</v>
      </c>
      <c r="CE816" s="2">
        <v>0</v>
      </c>
      <c r="CF816" s="2">
        <v>0</v>
      </c>
      <c r="CG816" s="2">
        <v>0</v>
      </c>
      <c r="CH816" s="2">
        <v>0</v>
      </c>
      <c r="CI816" s="2">
        <v>0</v>
      </c>
      <c r="CJ816" s="2">
        <v>0</v>
      </c>
      <c r="CK816" s="2">
        <v>2</v>
      </c>
      <c r="CL816" s="2">
        <v>0</v>
      </c>
    </row>
    <row r="817" spans="1:90" x14ac:dyDescent="0.25">
      <c r="A817" t="s">
        <v>115</v>
      </c>
      <c r="B817">
        <v>20417</v>
      </c>
      <c r="C817" t="s">
        <v>220</v>
      </c>
      <c r="D817">
        <v>1</v>
      </c>
      <c r="E817">
        <v>8</v>
      </c>
      <c r="F817">
        <v>920502</v>
      </c>
      <c r="G817">
        <v>35920502</v>
      </c>
      <c r="H817" t="s">
        <v>15749</v>
      </c>
      <c r="I817">
        <v>244</v>
      </c>
      <c r="J817" t="s">
        <v>221</v>
      </c>
      <c r="K817" t="s">
        <v>2643</v>
      </c>
      <c r="L817">
        <v>1</v>
      </c>
      <c r="M817" t="s">
        <v>220</v>
      </c>
      <c r="N817">
        <v>13098416</v>
      </c>
      <c r="O817" t="s">
        <v>92</v>
      </c>
      <c r="P817" t="s">
        <v>15750</v>
      </c>
      <c r="Q817" t="s">
        <v>127</v>
      </c>
      <c r="R817">
        <v>19</v>
      </c>
      <c r="S817">
        <v>32570552</v>
      </c>
      <c r="U817" t="s">
        <v>15751</v>
      </c>
      <c r="V817">
        <v>1</v>
      </c>
      <c r="W817" s="2">
        <v>0</v>
      </c>
      <c r="X817" s="2">
        <v>0</v>
      </c>
      <c r="Y817" s="2">
        <v>50</v>
      </c>
      <c r="Z817" s="2">
        <v>52</v>
      </c>
      <c r="AA817" s="2">
        <v>51</v>
      </c>
      <c r="AB817" s="2">
        <v>55</v>
      </c>
      <c r="AC817" s="2">
        <v>46</v>
      </c>
      <c r="AD817" s="2">
        <v>51</v>
      </c>
      <c r="AE817" s="2">
        <v>57</v>
      </c>
      <c r="AF817" s="2">
        <v>34</v>
      </c>
      <c r="AG817" s="2">
        <v>55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3</v>
      </c>
      <c r="BE817" s="2">
        <v>0</v>
      </c>
      <c r="BF817" s="2">
        <v>0</v>
      </c>
      <c r="BG817" s="2">
        <v>3</v>
      </c>
      <c r="BH817" s="2">
        <v>3</v>
      </c>
      <c r="BI817" s="2">
        <v>3</v>
      </c>
      <c r="BJ817" s="2">
        <v>4</v>
      </c>
      <c r="BK817" s="2">
        <v>3</v>
      </c>
      <c r="BL817" s="2">
        <v>3</v>
      </c>
      <c r="BM817" s="2">
        <v>4</v>
      </c>
      <c r="BN817" s="2">
        <v>3</v>
      </c>
      <c r="BO817" s="2">
        <v>4</v>
      </c>
      <c r="BP817" s="2">
        <v>0</v>
      </c>
      <c r="BQ817" s="2">
        <v>0</v>
      </c>
      <c r="BR817" s="2">
        <v>0</v>
      </c>
      <c r="BS817" s="2">
        <v>0</v>
      </c>
      <c r="BT817" s="2">
        <v>0</v>
      </c>
      <c r="BU817" s="2">
        <v>0</v>
      </c>
      <c r="BV817" s="2">
        <v>0</v>
      </c>
      <c r="BW817" s="2">
        <v>0</v>
      </c>
      <c r="BX817" s="2">
        <v>0</v>
      </c>
      <c r="BY817" s="2">
        <v>0</v>
      </c>
      <c r="BZ817" s="2">
        <v>0</v>
      </c>
      <c r="CA817" s="2">
        <v>0</v>
      </c>
      <c r="CB817" s="2">
        <v>0</v>
      </c>
      <c r="CC817" s="2">
        <v>0</v>
      </c>
      <c r="CD817" s="2">
        <v>0</v>
      </c>
      <c r="CE817" s="2">
        <v>0</v>
      </c>
      <c r="CF817" s="2">
        <v>0</v>
      </c>
      <c r="CG817" s="2">
        <v>0</v>
      </c>
      <c r="CH817" s="2">
        <v>0</v>
      </c>
      <c r="CI817" s="2">
        <v>0</v>
      </c>
      <c r="CJ817" s="2">
        <v>0</v>
      </c>
      <c r="CK817" s="2">
        <v>0</v>
      </c>
      <c r="CL817" s="2">
        <v>1</v>
      </c>
    </row>
    <row r="818" spans="1:90" x14ac:dyDescent="0.25">
      <c r="A818" t="s">
        <v>115</v>
      </c>
      <c r="B818">
        <v>20417</v>
      </c>
      <c r="C818" t="s">
        <v>220</v>
      </c>
      <c r="D818">
        <v>1</v>
      </c>
      <c r="E818">
        <v>8</v>
      </c>
      <c r="F818">
        <v>18512</v>
      </c>
      <c r="G818">
        <v>35018512</v>
      </c>
      <c r="H818" t="s">
        <v>2580</v>
      </c>
      <c r="I818">
        <v>244</v>
      </c>
      <c r="J818" t="s">
        <v>221</v>
      </c>
      <c r="K818" t="s">
        <v>3089</v>
      </c>
      <c r="L818">
        <v>1</v>
      </c>
      <c r="M818" t="s">
        <v>220</v>
      </c>
      <c r="N818">
        <v>13070086</v>
      </c>
      <c r="O818" t="s">
        <v>92</v>
      </c>
      <c r="P818" t="s">
        <v>3090</v>
      </c>
      <c r="Q818">
        <v>267</v>
      </c>
      <c r="R818">
        <v>19</v>
      </c>
      <c r="S818">
        <v>32123232</v>
      </c>
      <c r="T818">
        <v>32427544</v>
      </c>
      <c r="U818" t="s">
        <v>3091</v>
      </c>
      <c r="V818">
        <v>1</v>
      </c>
      <c r="W818" s="2">
        <v>0</v>
      </c>
      <c r="X818" s="2">
        <v>0</v>
      </c>
      <c r="Y818" s="2">
        <v>117</v>
      </c>
      <c r="Z818" s="2">
        <v>90</v>
      </c>
      <c r="AA818" s="2">
        <v>92</v>
      </c>
      <c r="AB818" s="2">
        <v>61</v>
      </c>
      <c r="AC818" s="2">
        <v>110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6</v>
      </c>
      <c r="BH818" s="2">
        <v>5</v>
      </c>
      <c r="BI818" s="2">
        <v>4</v>
      </c>
      <c r="BJ818" s="2">
        <v>2</v>
      </c>
      <c r="BK818" s="2">
        <v>6</v>
      </c>
      <c r="BL818" s="2">
        <v>0</v>
      </c>
      <c r="BM818" s="2">
        <v>0</v>
      </c>
      <c r="BN818" s="2">
        <v>0</v>
      </c>
      <c r="BO818" s="2">
        <v>0</v>
      </c>
      <c r="BP818" s="2">
        <v>0</v>
      </c>
      <c r="BQ818" s="2">
        <v>0</v>
      </c>
      <c r="BR818" s="2">
        <v>0</v>
      </c>
      <c r="BS818" s="2">
        <v>0</v>
      </c>
      <c r="BT818" s="2">
        <v>0</v>
      </c>
      <c r="BU818" s="2">
        <v>0</v>
      </c>
      <c r="BV818" s="2">
        <v>0</v>
      </c>
      <c r="BW818" s="2">
        <v>0</v>
      </c>
      <c r="BX818" s="2">
        <v>0</v>
      </c>
      <c r="BY818" s="2">
        <v>0</v>
      </c>
      <c r="BZ818" s="2">
        <v>0</v>
      </c>
      <c r="CA818" s="2">
        <v>0</v>
      </c>
      <c r="CB818" s="2">
        <v>0</v>
      </c>
      <c r="CC818" s="2">
        <v>0</v>
      </c>
      <c r="CD818" s="2">
        <v>0</v>
      </c>
      <c r="CE818" s="2">
        <v>0</v>
      </c>
      <c r="CF818" s="2">
        <v>0</v>
      </c>
      <c r="CG818" s="2">
        <v>0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</row>
    <row r="819" spans="1:90" x14ac:dyDescent="0.25">
      <c r="A819" t="s">
        <v>115</v>
      </c>
      <c r="B819">
        <v>20417</v>
      </c>
      <c r="C819" t="s">
        <v>220</v>
      </c>
      <c r="D819">
        <v>1</v>
      </c>
      <c r="E819">
        <v>8</v>
      </c>
      <c r="F819">
        <v>907364</v>
      </c>
      <c r="G819">
        <v>35907364</v>
      </c>
      <c r="H819" t="s">
        <v>4503</v>
      </c>
      <c r="I819">
        <v>244</v>
      </c>
      <c r="J819" t="s">
        <v>221</v>
      </c>
      <c r="K819" t="s">
        <v>3150</v>
      </c>
      <c r="L819">
        <v>2</v>
      </c>
      <c r="M819" t="s">
        <v>1991</v>
      </c>
      <c r="N819">
        <v>13084472</v>
      </c>
      <c r="O819" t="s">
        <v>102</v>
      </c>
      <c r="P819" t="s">
        <v>1618</v>
      </c>
      <c r="Q819" t="s">
        <v>127</v>
      </c>
      <c r="R819">
        <v>19</v>
      </c>
      <c r="S819">
        <v>32894373</v>
      </c>
      <c r="U819" t="s">
        <v>4504</v>
      </c>
      <c r="V819">
        <v>1</v>
      </c>
      <c r="W819" s="2">
        <v>0</v>
      </c>
      <c r="X819" s="2">
        <v>0</v>
      </c>
      <c r="Y819" s="2">
        <v>42</v>
      </c>
      <c r="Z819" s="2">
        <v>50</v>
      </c>
      <c r="AA819" s="2">
        <v>35</v>
      </c>
      <c r="AB819" s="2">
        <v>41</v>
      </c>
      <c r="AC819" s="2">
        <v>34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2</v>
      </c>
      <c r="BH819" s="2">
        <v>4</v>
      </c>
      <c r="BI819" s="2">
        <v>2</v>
      </c>
      <c r="BJ819" s="2">
        <v>4</v>
      </c>
      <c r="BK819" s="2">
        <v>2</v>
      </c>
      <c r="BL819" s="2">
        <v>0</v>
      </c>
      <c r="BM819" s="2">
        <v>0</v>
      </c>
      <c r="BN819" s="2">
        <v>0</v>
      </c>
      <c r="BO819" s="2">
        <v>0</v>
      </c>
      <c r="BP819" s="2">
        <v>0</v>
      </c>
      <c r="BQ819" s="2">
        <v>0</v>
      </c>
      <c r="BR819" s="2">
        <v>0</v>
      </c>
      <c r="BS819" s="2">
        <v>0</v>
      </c>
      <c r="BT819" s="2">
        <v>0</v>
      </c>
      <c r="BU819" s="2">
        <v>0</v>
      </c>
      <c r="BV819" s="2">
        <v>0</v>
      </c>
      <c r="BW819" s="2">
        <v>0</v>
      </c>
      <c r="BX819" s="2">
        <v>0</v>
      </c>
      <c r="BY819" s="2">
        <v>0</v>
      </c>
      <c r="BZ819" s="2">
        <v>0</v>
      </c>
      <c r="CA819" s="2">
        <v>0</v>
      </c>
      <c r="CB819" s="2">
        <v>0</v>
      </c>
      <c r="CC819" s="2">
        <v>0</v>
      </c>
      <c r="CD819" s="2">
        <v>0</v>
      </c>
      <c r="CE819" s="2">
        <v>0</v>
      </c>
      <c r="CF819" s="2">
        <v>0</v>
      </c>
      <c r="CG819" s="2">
        <v>0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</row>
    <row r="820" spans="1:90" x14ac:dyDescent="0.25">
      <c r="A820" t="s">
        <v>115</v>
      </c>
      <c r="B820">
        <v>20417</v>
      </c>
      <c r="C820" t="s">
        <v>220</v>
      </c>
      <c r="D820">
        <v>1</v>
      </c>
      <c r="E820">
        <v>8</v>
      </c>
      <c r="F820">
        <v>65785</v>
      </c>
      <c r="G820">
        <v>35065785</v>
      </c>
      <c r="H820" t="s">
        <v>17626</v>
      </c>
      <c r="I820">
        <v>244</v>
      </c>
      <c r="J820" t="s">
        <v>221</v>
      </c>
      <c r="K820" t="s">
        <v>12111</v>
      </c>
      <c r="L820">
        <v>4</v>
      </c>
      <c r="M820" t="s">
        <v>5736</v>
      </c>
      <c r="N820">
        <v>13069090</v>
      </c>
      <c r="O820" t="s">
        <v>92</v>
      </c>
      <c r="P820" t="s">
        <v>17627</v>
      </c>
      <c r="Q820" t="s">
        <v>127</v>
      </c>
      <c r="R820">
        <v>19</v>
      </c>
      <c r="S820">
        <v>32561636</v>
      </c>
      <c r="T820">
        <v>32816030</v>
      </c>
      <c r="U820" t="s">
        <v>17628</v>
      </c>
      <c r="V820">
        <v>1</v>
      </c>
      <c r="W820" s="2">
        <v>0</v>
      </c>
      <c r="X820" s="2">
        <v>0</v>
      </c>
      <c r="Y820" s="2">
        <v>116</v>
      </c>
      <c r="Z820" s="2">
        <v>120</v>
      </c>
      <c r="AA820" s="2">
        <v>127</v>
      </c>
      <c r="AB820" s="2">
        <v>112</v>
      </c>
      <c r="AC820" s="2">
        <v>107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12</v>
      </c>
      <c r="BE820" s="2">
        <v>0</v>
      </c>
      <c r="BF820" s="2">
        <v>0</v>
      </c>
      <c r="BG820" s="2">
        <v>6</v>
      </c>
      <c r="BH820" s="2">
        <v>6</v>
      </c>
      <c r="BI820" s="2">
        <v>9</v>
      </c>
      <c r="BJ820" s="2">
        <v>5</v>
      </c>
      <c r="BK820" s="2">
        <v>6</v>
      </c>
      <c r="BL820" s="2">
        <v>0</v>
      </c>
      <c r="BM820" s="2">
        <v>0</v>
      </c>
      <c r="BN820" s="2">
        <v>0</v>
      </c>
      <c r="BO820" s="2">
        <v>0</v>
      </c>
      <c r="BP820" s="2">
        <v>0</v>
      </c>
      <c r="BQ820" s="2">
        <v>0</v>
      </c>
      <c r="BR820" s="2">
        <v>0</v>
      </c>
      <c r="BS820" s="2">
        <v>0</v>
      </c>
      <c r="BT820" s="2">
        <v>0</v>
      </c>
      <c r="BU820" s="2">
        <v>0</v>
      </c>
      <c r="BV820" s="2">
        <v>0</v>
      </c>
      <c r="BW820" s="2">
        <v>0</v>
      </c>
      <c r="BX820" s="2">
        <v>0</v>
      </c>
      <c r="BY820" s="2">
        <v>0</v>
      </c>
      <c r="BZ820" s="2">
        <v>0</v>
      </c>
      <c r="CA820" s="2">
        <v>0</v>
      </c>
      <c r="CB820" s="2">
        <v>0</v>
      </c>
      <c r="CC820" s="2">
        <v>0</v>
      </c>
      <c r="CD820" s="2">
        <v>0</v>
      </c>
      <c r="CE820" s="2">
        <v>0</v>
      </c>
      <c r="CF820" s="2">
        <v>0</v>
      </c>
      <c r="CG820" s="2">
        <v>0</v>
      </c>
      <c r="CH820" s="2">
        <v>0</v>
      </c>
      <c r="CI820" s="2">
        <v>0</v>
      </c>
      <c r="CJ820" s="2">
        <v>0</v>
      </c>
      <c r="CK820" s="2">
        <v>0</v>
      </c>
      <c r="CL820" s="2">
        <v>3</v>
      </c>
    </row>
    <row r="821" spans="1:90" x14ac:dyDescent="0.25">
      <c r="A821" t="s">
        <v>115</v>
      </c>
      <c r="B821">
        <v>20417</v>
      </c>
      <c r="C821" t="s">
        <v>220</v>
      </c>
      <c r="D821">
        <v>1</v>
      </c>
      <c r="E821">
        <v>8</v>
      </c>
      <c r="F821">
        <v>37965</v>
      </c>
      <c r="G821">
        <v>35037965</v>
      </c>
      <c r="H821" t="s">
        <v>19312</v>
      </c>
      <c r="I821">
        <v>244</v>
      </c>
      <c r="J821" t="s">
        <v>221</v>
      </c>
      <c r="K821" t="s">
        <v>19313</v>
      </c>
      <c r="L821">
        <v>1</v>
      </c>
      <c r="M821" t="s">
        <v>220</v>
      </c>
      <c r="N821">
        <v>13061210</v>
      </c>
      <c r="O821" t="s">
        <v>92</v>
      </c>
      <c r="P821" t="s">
        <v>19314</v>
      </c>
      <c r="Q821">
        <v>400</v>
      </c>
      <c r="R821">
        <v>19</v>
      </c>
      <c r="S821">
        <v>32273503</v>
      </c>
      <c r="T821">
        <v>32685833</v>
      </c>
      <c r="U821" t="s">
        <v>19315</v>
      </c>
      <c r="V821">
        <v>1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27</v>
      </c>
      <c r="AE821" s="2">
        <v>57</v>
      </c>
      <c r="AF821" s="2">
        <v>32</v>
      </c>
      <c r="AG821" s="2">
        <v>27</v>
      </c>
      <c r="AH821" s="2">
        <v>66</v>
      </c>
      <c r="AI821" s="2">
        <v>100</v>
      </c>
      <c r="AJ821" s="2">
        <v>80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92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0</v>
      </c>
      <c r="BI821" s="2">
        <v>0</v>
      </c>
      <c r="BJ821" s="2">
        <v>0</v>
      </c>
      <c r="BK821" s="2">
        <v>0</v>
      </c>
      <c r="BL821" s="2">
        <v>1</v>
      </c>
      <c r="BM821" s="2">
        <v>3</v>
      </c>
      <c r="BN821" s="2">
        <v>2</v>
      </c>
      <c r="BO821" s="2">
        <v>2</v>
      </c>
      <c r="BP821" s="2">
        <v>2</v>
      </c>
      <c r="BQ821" s="2">
        <v>4</v>
      </c>
      <c r="BR821" s="2">
        <v>3</v>
      </c>
      <c r="BS821" s="2">
        <v>0</v>
      </c>
      <c r="BT821" s="2">
        <v>0</v>
      </c>
      <c r="BU821" s="2">
        <v>0</v>
      </c>
      <c r="BV821" s="2">
        <v>0</v>
      </c>
      <c r="BW821" s="2">
        <v>0</v>
      </c>
      <c r="BX821" s="2">
        <v>0</v>
      </c>
      <c r="BY821" s="2">
        <v>0</v>
      </c>
      <c r="BZ821" s="2">
        <v>0</v>
      </c>
      <c r="CA821" s="2">
        <v>0</v>
      </c>
      <c r="CB821" s="2">
        <v>0</v>
      </c>
      <c r="CC821" s="2">
        <v>3</v>
      </c>
      <c r="CD821" s="2">
        <v>0</v>
      </c>
      <c r="CE821" s="2">
        <v>0</v>
      </c>
      <c r="CF821" s="2">
        <v>0</v>
      </c>
      <c r="CG821" s="2">
        <v>0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</row>
    <row r="822" spans="1:90" x14ac:dyDescent="0.25">
      <c r="A822" t="s">
        <v>115</v>
      </c>
      <c r="B822">
        <v>20417</v>
      </c>
      <c r="C822" t="s">
        <v>220</v>
      </c>
      <c r="D822">
        <v>1</v>
      </c>
      <c r="E822">
        <v>8</v>
      </c>
      <c r="F822">
        <v>903875</v>
      </c>
      <c r="G822">
        <v>35903875</v>
      </c>
      <c r="H822" t="s">
        <v>4001</v>
      </c>
      <c r="I822">
        <v>244</v>
      </c>
      <c r="J822" t="s">
        <v>221</v>
      </c>
      <c r="K822" t="s">
        <v>4002</v>
      </c>
      <c r="L822">
        <v>1</v>
      </c>
      <c r="M822" t="s">
        <v>220</v>
      </c>
      <c r="N822">
        <v>13088648</v>
      </c>
      <c r="O822" t="s">
        <v>92</v>
      </c>
      <c r="P822" t="s">
        <v>4003</v>
      </c>
      <c r="Q822">
        <v>1030</v>
      </c>
      <c r="R822">
        <v>19</v>
      </c>
      <c r="S822">
        <v>32562173</v>
      </c>
      <c r="T822">
        <v>32566029</v>
      </c>
      <c r="U822" t="s">
        <v>4004</v>
      </c>
      <c r="V822">
        <v>1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84</v>
      </c>
      <c r="AE822" s="2">
        <v>68</v>
      </c>
      <c r="AF822" s="2">
        <v>78</v>
      </c>
      <c r="AG822" s="2">
        <v>55</v>
      </c>
      <c r="AH822" s="2">
        <v>136</v>
      </c>
      <c r="AI822" s="2">
        <v>122</v>
      </c>
      <c r="AJ822" s="2">
        <v>115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20</v>
      </c>
      <c r="BD822" s="2">
        <v>18</v>
      </c>
      <c r="BE822" s="2">
        <v>0</v>
      </c>
      <c r="BF822" s="2">
        <v>0</v>
      </c>
      <c r="BG822" s="2">
        <v>0</v>
      </c>
      <c r="BH822" s="2">
        <v>0</v>
      </c>
      <c r="BI822" s="2">
        <v>0</v>
      </c>
      <c r="BJ822" s="2">
        <v>0</v>
      </c>
      <c r="BK822" s="2">
        <v>0</v>
      </c>
      <c r="BL822" s="2">
        <v>6</v>
      </c>
      <c r="BM822" s="2">
        <v>4</v>
      </c>
      <c r="BN822" s="2">
        <v>4</v>
      </c>
      <c r="BO822" s="2">
        <v>2</v>
      </c>
      <c r="BP822" s="2">
        <v>7</v>
      </c>
      <c r="BQ822" s="2">
        <v>7</v>
      </c>
      <c r="BR822" s="2">
        <v>5</v>
      </c>
      <c r="BS822" s="2">
        <v>0</v>
      </c>
      <c r="BT822" s="2">
        <v>0</v>
      </c>
      <c r="BU822" s="2">
        <v>0</v>
      </c>
      <c r="BV822" s="2">
        <v>0</v>
      </c>
      <c r="BW822" s="2">
        <v>0</v>
      </c>
      <c r="BX822" s="2">
        <v>0</v>
      </c>
      <c r="BY822" s="2">
        <v>0</v>
      </c>
      <c r="BZ822" s="2">
        <v>0</v>
      </c>
      <c r="CA822" s="2">
        <v>0</v>
      </c>
      <c r="CB822" s="2">
        <v>0</v>
      </c>
      <c r="CC822" s="2">
        <v>0</v>
      </c>
      <c r="CD822" s="2">
        <v>0</v>
      </c>
      <c r="CE822" s="2">
        <v>0</v>
      </c>
      <c r="CF822" s="2">
        <v>0</v>
      </c>
      <c r="CG822" s="2">
        <v>0</v>
      </c>
      <c r="CH822" s="2">
        <v>0</v>
      </c>
      <c r="CI822" s="2">
        <v>0</v>
      </c>
      <c r="CJ822" s="2">
        <v>0</v>
      </c>
      <c r="CK822" s="2">
        <v>2</v>
      </c>
      <c r="CL822" s="2">
        <v>5</v>
      </c>
    </row>
    <row r="823" spans="1:90" x14ac:dyDescent="0.25">
      <c r="A823" t="s">
        <v>115</v>
      </c>
      <c r="B823">
        <v>20417</v>
      </c>
      <c r="C823" t="s">
        <v>220</v>
      </c>
      <c r="D823">
        <v>1</v>
      </c>
      <c r="E823">
        <v>8</v>
      </c>
      <c r="F823">
        <v>42614</v>
      </c>
      <c r="G823">
        <v>35042614</v>
      </c>
      <c r="H823" t="s">
        <v>17459</v>
      </c>
      <c r="I823">
        <v>244</v>
      </c>
      <c r="J823" t="s">
        <v>221</v>
      </c>
      <c r="K823" t="s">
        <v>11061</v>
      </c>
      <c r="L823">
        <v>1</v>
      </c>
      <c r="M823" t="s">
        <v>220</v>
      </c>
      <c r="N823">
        <v>13081110</v>
      </c>
      <c r="O823" t="s">
        <v>92</v>
      </c>
      <c r="P823" t="s">
        <v>17460</v>
      </c>
      <c r="Q823">
        <v>4</v>
      </c>
      <c r="R823">
        <v>19</v>
      </c>
      <c r="S823">
        <v>32090966</v>
      </c>
      <c r="T823">
        <v>32420787</v>
      </c>
      <c r="U823" t="s">
        <v>17461</v>
      </c>
      <c r="V823">
        <v>1</v>
      </c>
      <c r="W823" s="2">
        <v>0</v>
      </c>
      <c r="X823" s="2">
        <v>0</v>
      </c>
      <c r="Y823" s="2">
        <v>50</v>
      </c>
      <c r="Z823" s="2">
        <v>52</v>
      </c>
      <c r="AA823" s="2">
        <v>54</v>
      </c>
      <c r="AB823" s="2">
        <v>25</v>
      </c>
      <c r="AC823" s="2">
        <v>42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2</v>
      </c>
      <c r="BH823" s="2">
        <v>2</v>
      </c>
      <c r="BI823" s="2">
        <v>3</v>
      </c>
      <c r="BJ823" s="2">
        <v>1</v>
      </c>
      <c r="BK823" s="2">
        <v>2</v>
      </c>
      <c r="BL823" s="2">
        <v>0</v>
      </c>
      <c r="BM823" s="2">
        <v>0</v>
      </c>
      <c r="BN823" s="2">
        <v>0</v>
      </c>
      <c r="BO823" s="2">
        <v>0</v>
      </c>
      <c r="BP823" s="2">
        <v>0</v>
      </c>
      <c r="BQ823" s="2">
        <v>0</v>
      </c>
      <c r="BR823" s="2">
        <v>0</v>
      </c>
      <c r="BS823" s="2">
        <v>0</v>
      </c>
      <c r="BT823" s="2">
        <v>0</v>
      </c>
      <c r="BU823" s="2">
        <v>0</v>
      </c>
      <c r="BV823" s="2">
        <v>0</v>
      </c>
      <c r="BW823" s="2">
        <v>0</v>
      </c>
      <c r="BX823" s="2">
        <v>0</v>
      </c>
      <c r="BY823" s="2">
        <v>0</v>
      </c>
      <c r="BZ823" s="2">
        <v>0</v>
      </c>
      <c r="CA823" s="2">
        <v>0</v>
      </c>
      <c r="CB823" s="2">
        <v>0</v>
      </c>
      <c r="CC823" s="2">
        <v>0</v>
      </c>
      <c r="CD823" s="2">
        <v>0</v>
      </c>
      <c r="CE823" s="2">
        <v>0</v>
      </c>
      <c r="CF823" s="2">
        <v>0</v>
      </c>
      <c r="CG823" s="2">
        <v>0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</row>
    <row r="824" spans="1:90" x14ac:dyDescent="0.25">
      <c r="A824" t="s">
        <v>115</v>
      </c>
      <c r="B824">
        <v>20417</v>
      </c>
      <c r="C824" t="s">
        <v>220</v>
      </c>
      <c r="D824">
        <v>1</v>
      </c>
      <c r="E824">
        <v>8</v>
      </c>
      <c r="F824">
        <v>18351</v>
      </c>
      <c r="G824">
        <v>35018351</v>
      </c>
      <c r="H824" t="s">
        <v>12690</v>
      </c>
      <c r="I824">
        <v>244</v>
      </c>
      <c r="J824" t="s">
        <v>221</v>
      </c>
      <c r="K824" t="s">
        <v>91</v>
      </c>
      <c r="L824">
        <v>1</v>
      </c>
      <c r="M824" t="s">
        <v>220</v>
      </c>
      <c r="N824">
        <v>13013160</v>
      </c>
      <c r="O824" t="s">
        <v>102</v>
      </c>
      <c r="P824" t="s">
        <v>12691</v>
      </c>
      <c r="Q824">
        <v>214</v>
      </c>
      <c r="R824">
        <v>19</v>
      </c>
      <c r="S824">
        <v>32318362</v>
      </c>
      <c r="T824">
        <v>32318758</v>
      </c>
      <c r="U824" t="s">
        <v>12692</v>
      </c>
      <c r="V824">
        <v>1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159</v>
      </c>
      <c r="AI824" s="2">
        <v>147</v>
      </c>
      <c r="AJ824" s="2">
        <v>160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0</v>
      </c>
      <c r="BI824" s="2">
        <v>0</v>
      </c>
      <c r="BJ824" s="2">
        <v>0</v>
      </c>
      <c r="BK824" s="2">
        <v>0</v>
      </c>
      <c r="BL824" s="2">
        <v>0</v>
      </c>
      <c r="BM824" s="2">
        <v>0</v>
      </c>
      <c r="BN824" s="2">
        <v>0</v>
      </c>
      <c r="BO824" s="2">
        <v>0</v>
      </c>
      <c r="BP824" s="2">
        <v>8</v>
      </c>
      <c r="BQ824" s="2">
        <v>6</v>
      </c>
      <c r="BR824" s="2">
        <v>6</v>
      </c>
      <c r="BS824" s="2">
        <v>0</v>
      </c>
      <c r="BT824" s="2">
        <v>0</v>
      </c>
      <c r="BU824" s="2">
        <v>0</v>
      </c>
      <c r="BV824" s="2">
        <v>0</v>
      </c>
      <c r="BW824" s="2">
        <v>0</v>
      </c>
      <c r="BX824" s="2">
        <v>0</v>
      </c>
      <c r="BY824" s="2">
        <v>0</v>
      </c>
      <c r="BZ824" s="2">
        <v>0</v>
      </c>
      <c r="CA824" s="2">
        <v>0</v>
      </c>
      <c r="CB824" s="2">
        <v>0</v>
      </c>
      <c r="CC824" s="2">
        <v>0</v>
      </c>
      <c r="CD824" s="2">
        <v>0</v>
      </c>
      <c r="CE824" s="2">
        <v>0</v>
      </c>
      <c r="CF824" s="2">
        <v>0</v>
      </c>
      <c r="CG824" s="2">
        <v>0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</row>
    <row r="825" spans="1:90" x14ac:dyDescent="0.25">
      <c r="A825" t="s">
        <v>115</v>
      </c>
      <c r="B825">
        <v>20417</v>
      </c>
      <c r="C825" t="s">
        <v>220</v>
      </c>
      <c r="D825">
        <v>2</v>
      </c>
      <c r="E825">
        <v>15</v>
      </c>
      <c r="F825">
        <v>453365</v>
      </c>
      <c r="G825">
        <v>35453365</v>
      </c>
      <c r="H825" t="s">
        <v>13391</v>
      </c>
      <c r="I825">
        <v>244</v>
      </c>
      <c r="J825" t="s">
        <v>221</v>
      </c>
      <c r="K825" t="s">
        <v>7491</v>
      </c>
      <c r="L825">
        <v>1</v>
      </c>
      <c r="M825" t="s">
        <v>220</v>
      </c>
      <c r="N825">
        <v>13031390</v>
      </c>
      <c r="O825" t="s">
        <v>102</v>
      </c>
      <c r="P825" t="s">
        <v>8870</v>
      </c>
      <c r="Q825">
        <v>100</v>
      </c>
      <c r="R825">
        <v>19</v>
      </c>
      <c r="S825">
        <v>32724911</v>
      </c>
      <c r="U825" t="s">
        <v>19851</v>
      </c>
      <c r="V825">
        <v>1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11</v>
      </c>
      <c r="AP825" s="2">
        <v>0</v>
      </c>
      <c r="AQ825" s="2">
        <v>0</v>
      </c>
      <c r="AR825" s="2">
        <v>21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0</v>
      </c>
      <c r="BI825" s="2">
        <v>0</v>
      </c>
      <c r="BJ825" s="2">
        <v>0</v>
      </c>
      <c r="BK825" s="2">
        <v>0</v>
      </c>
      <c r="BL825" s="2">
        <v>0</v>
      </c>
      <c r="BM825" s="2">
        <v>0</v>
      </c>
      <c r="BN825" s="2">
        <v>0</v>
      </c>
      <c r="BO825" s="2">
        <v>0</v>
      </c>
      <c r="BP825" s="2">
        <v>0</v>
      </c>
      <c r="BQ825" s="2">
        <v>0</v>
      </c>
      <c r="BR825" s="2">
        <v>0</v>
      </c>
      <c r="BS825" s="2">
        <v>0</v>
      </c>
      <c r="BT825" s="2">
        <v>0</v>
      </c>
      <c r="BU825" s="2">
        <v>0</v>
      </c>
      <c r="BV825" s="2">
        <v>0</v>
      </c>
      <c r="BW825" s="2">
        <v>1</v>
      </c>
      <c r="BX825" s="2">
        <v>0</v>
      </c>
      <c r="BY825" s="2">
        <v>0</v>
      </c>
      <c r="BZ825" s="2">
        <v>1</v>
      </c>
      <c r="CA825" s="2">
        <v>0</v>
      </c>
      <c r="CB825" s="2">
        <v>0</v>
      </c>
      <c r="CC825" s="2">
        <v>0</v>
      </c>
      <c r="CD825" s="2">
        <v>0</v>
      </c>
      <c r="CE825" s="2">
        <v>0</v>
      </c>
      <c r="CF825" s="2">
        <v>0</v>
      </c>
      <c r="CG825" s="2">
        <v>0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</row>
    <row r="826" spans="1:90" x14ac:dyDescent="0.25">
      <c r="A826" t="s">
        <v>115</v>
      </c>
      <c r="B826">
        <v>20417</v>
      </c>
      <c r="C826" t="s">
        <v>220</v>
      </c>
      <c r="D826">
        <v>1</v>
      </c>
      <c r="E826">
        <v>8</v>
      </c>
      <c r="F826">
        <v>18387</v>
      </c>
      <c r="G826">
        <v>35018387</v>
      </c>
      <c r="H826" t="s">
        <v>6293</v>
      </c>
      <c r="I826">
        <v>244</v>
      </c>
      <c r="J826" t="s">
        <v>221</v>
      </c>
      <c r="K826" t="s">
        <v>281</v>
      </c>
      <c r="L826">
        <v>1</v>
      </c>
      <c r="M826" t="s">
        <v>220</v>
      </c>
      <c r="N826">
        <v>13088020</v>
      </c>
      <c r="O826" t="s">
        <v>92</v>
      </c>
      <c r="P826" t="s">
        <v>6294</v>
      </c>
      <c r="Q826">
        <v>180</v>
      </c>
      <c r="R826">
        <v>19</v>
      </c>
      <c r="S826">
        <v>32560522</v>
      </c>
      <c r="T826">
        <v>32563100</v>
      </c>
      <c r="U826" t="s">
        <v>6295</v>
      </c>
      <c r="V826">
        <v>1</v>
      </c>
      <c r="W826" s="2">
        <v>0</v>
      </c>
      <c r="X826" s="2">
        <v>0</v>
      </c>
      <c r="Y826" s="2">
        <v>84</v>
      </c>
      <c r="Z826" s="2">
        <v>58</v>
      </c>
      <c r="AA826" s="2">
        <v>62</v>
      </c>
      <c r="AB826" s="2">
        <v>53</v>
      </c>
      <c r="AC826" s="2">
        <v>74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7</v>
      </c>
      <c r="BE826" s="2">
        <v>0</v>
      </c>
      <c r="BF826" s="2">
        <v>0</v>
      </c>
      <c r="BG826" s="2">
        <v>3</v>
      </c>
      <c r="BH826" s="2">
        <v>3</v>
      </c>
      <c r="BI826" s="2">
        <v>3</v>
      </c>
      <c r="BJ826" s="2">
        <v>4</v>
      </c>
      <c r="BK826" s="2">
        <v>5</v>
      </c>
      <c r="BL826" s="2">
        <v>0</v>
      </c>
      <c r="BM826" s="2">
        <v>0</v>
      </c>
      <c r="BN826" s="2">
        <v>0</v>
      </c>
      <c r="BO826" s="2">
        <v>0</v>
      </c>
      <c r="BP826" s="2">
        <v>0</v>
      </c>
      <c r="BQ826" s="2">
        <v>0</v>
      </c>
      <c r="BR826" s="2">
        <v>0</v>
      </c>
      <c r="BS826" s="2">
        <v>0</v>
      </c>
      <c r="BT826" s="2">
        <v>0</v>
      </c>
      <c r="BU826" s="2">
        <v>0</v>
      </c>
      <c r="BV826" s="2">
        <v>0</v>
      </c>
      <c r="BW826" s="2">
        <v>0</v>
      </c>
      <c r="BX826" s="2">
        <v>0</v>
      </c>
      <c r="BY826" s="2">
        <v>0</v>
      </c>
      <c r="BZ826" s="2">
        <v>0</v>
      </c>
      <c r="CA826" s="2">
        <v>0</v>
      </c>
      <c r="CB826" s="2">
        <v>0</v>
      </c>
      <c r="CC826" s="2">
        <v>0</v>
      </c>
      <c r="CD826" s="2">
        <v>0</v>
      </c>
      <c r="CE826" s="2">
        <v>0</v>
      </c>
      <c r="CF826" s="2">
        <v>0</v>
      </c>
      <c r="CG826" s="2">
        <v>0</v>
      </c>
      <c r="CH826" s="2">
        <v>0</v>
      </c>
      <c r="CI826" s="2">
        <v>0</v>
      </c>
      <c r="CJ826" s="2">
        <v>0</v>
      </c>
      <c r="CK826" s="2">
        <v>0</v>
      </c>
      <c r="CL826" s="2">
        <v>2</v>
      </c>
    </row>
    <row r="827" spans="1:90" x14ac:dyDescent="0.25">
      <c r="A827" t="s">
        <v>115</v>
      </c>
      <c r="B827">
        <v>20417</v>
      </c>
      <c r="C827" t="s">
        <v>220</v>
      </c>
      <c r="D827">
        <v>1</v>
      </c>
      <c r="E827">
        <v>8</v>
      </c>
      <c r="F827">
        <v>47193</v>
      </c>
      <c r="G827">
        <v>35047193</v>
      </c>
      <c r="H827" t="s">
        <v>18587</v>
      </c>
      <c r="I827">
        <v>244</v>
      </c>
      <c r="J827" t="s">
        <v>221</v>
      </c>
      <c r="K827" t="s">
        <v>2801</v>
      </c>
      <c r="L827">
        <v>1</v>
      </c>
      <c r="M827" t="s">
        <v>220</v>
      </c>
      <c r="N827">
        <v>13082790</v>
      </c>
      <c r="O827" t="s">
        <v>18588</v>
      </c>
      <c r="P827" t="s">
        <v>18589</v>
      </c>
      <c r="Q827">
        <v>410</v>
      </c>
      <c r="R827">
        <v>19</v>
      </c>
      <c r="S827">
        <v>32892800</v>
      </c>
      <c r="U827" t="s">
        <v>18590</v>
      </c>
      <c r="V827">
        <v>1</v>
      </c>
      <c r="W827" s="2">
        <v>0</v>
      </c>
      <c r="X827" s="2">
        <v>0</v>
      </c>
      <c r="Y827" s="2">
        <v>17</v>
      </c>
      <c r="Z827" s="2">
        <v>27</v>
      </c>
      <c r="AA827" s="2">
        <v>22</v>
      </c>
      <c r="AB827" s="2">
        <v>25</v>
      </c>
      <c r="AC827" s="2">
        <v>25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10</v>
      </c>
      <c r="BE827" s="2">
        <v>0</v>
      </c>
      <c r="BF827" s="2">
        <v>0</v>
      </c>
      <c r="BG827" s="2">
        <v>4</v>
      </c>
      <c r="BH827" s="2">
        <v>2</v>
      </c>
      <c r="BI827" s="2">
        <v>2</v>
      </c>
      <c r="BJ827" s="2">
        <v>2</v>
      </c>
      <c r="BK827" s="2">
        <v>2</v>
      </c>
      <c r="BL827" s="2">
        <v>0</v>
      </c>
      <c r="BM827" s="2">
        <v>0</v>
      </c>
      <c r="BN827" s="2">
        <v>0</v>
      </c>
      <c r="BO827" s="2">
        <v>0</v>
      </c>
      <c r="BP827" s="2">
        <v>0</v>
      </c>
      <c r="BQ827" s="2">
        <v>0</v>
      </c>
      <c r="BR827" s="2">
        <v>0</v>
      </c>
      <c r="BS827" s="2">
        <v>0</v>
      </c>
      <c r="BT827" s="2">
        <v>0</v>
      </c>
      <c r="BU827" s="2">
        <v>0</v>
      </c>
      <c r="BV827" s="2">
        <v>0</v>
      </c>
      <c r="BW827" s="2">
        <v>0</v>
      </c>
      <c r="BX827" s="2">
        <v>0</v>
      </c>
      <c r="BY827" s="2">
        <v>0</v>
      </c>
      <c r="BZ827" s="2">
        <v>0</v>
      </c>
      <c r="CA827" s="2">
        <v>0</v>
      </c>
      <c r="CB827" s="2">
        <v>0</v>
      </c>
      <c r="CC827" s="2">
        <v>0</v>
      </c>
      <c r="CD827" s="2">
        <v>0</v>
      </c>
      <c r="CE827" s="2">
        <v>0</v>
      </c>
      <c r="CF827" s="2">
        <v>0</v>
      </c>
      <c r="CG827" s="2">
        <v>0</v>
      </c>
      <c r="CH827" s="2">
        <v>0</v>
      </c>
      <c r="CI827" s="2">
        <v>0</v>
      </c>
      <c r="CJ827" s="2">
        <v>0</v>
      </c>
      <c r="CK827" s="2">
        <v>0</v>
      </c>
      <c r="CL827" s="2">
        <v>3</v>
      </c>
    </row>
    <row r="828" spans="1:90" x14ac:dyDescent="0.25">
      <c r="A828" t="s">
        <v>115</v>
      </c>
      <c r="B828">
        <v>20417</v>
      </c>
      <c r="C828" t="s">
        <v>220</v>
      </c>
      <c r="D828">
        <v>1</v>
      </c>
      <c r="E828">
        <v>8</v>
      </c>
      <c r="F828">
        <v>42626</v>
      </c>
      <c r="G828">
        <v>35042626</v>
      </c>
      <c r="H828" t="s">
        <v>7330</v>
      </c>
      <c r="I828">
        <v>244</v>
      </c>
      <c r="J828" t="s">
        <v>221</v>
      </c>
      <c r="K828" t="s">
        <v>1006</v>
      </c>
      <c r="L828">
        <v>1</v>
      </c>
      <c r="M828" t="s">
        <v>220</v>
      </c>
      <c r="N828">
        <v>13031385</v>
      </c>
      <c r="O828" t="s">
        <v>92</v>
      </c>
      <c r="P828" t="s">
        <v>7331</v>
      </c>
      <c r="Q828">
        <v>80</v>
      </c>
      <c r="R828">
        <v>19</v>
      </c>
      <c r="S828">
        <v>32729255</v>
      </c>
      <c r="U828" t="s">
        <v>7332</v>
      </c>
      <c r="V828">
        <v>1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30</v>
      </c>
      <c r="AE828" s="2">
        <v>0</v>
      </c>
      <c r="AF828" s="2">
        <v>0</v>
      </c>
      <c r="AG828" s="2">
        <v>11</v>
      </c>
      <c r="AH828" s="2">
        <v>35</v>
      </c>
      <c r="AI828" s="2">
        <v>26</v>
      </c>
      <c r="AJ828" s="2">
        <v>12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0</v>
      </c>
      <c r="BI828" s="2">
        <v>0</v>
      </c>
      <c r="BJ828" s="2">
        <v>0</v>
      </c>
      <c r="BK828" s="2">
        <v>0</v>
      </c>
      <c r="BL828" s="2">
        <v>1</v>
      </c>
      <c r="BM828" s="2">
        <v>0</v>
      </c>
      <c r="BN828" s="2">
        <v>0</v>
      </c>
      <c r="BO828" s="2">
        <v>1</v>
      </c>
      <c r="BP828" s="2">
        <v>1</v>
      </c>
      <c r="BQ828" s="2">
        <v>1</v>
      </c>
      <c r="BR828" s="2">
        <v>2</v>
      </c>
      <c r="BS828" s="2">
        <v>0</v>
      </c>
      <c r="BT828" s="2">
        <v>0</v>
      </c>
      <c r="BU828" s="2">
        <v>0</v>
      </c>
      <c r="BV828" s="2">
        <v>0</v>
      </c>
      <c r="BW828" s="2">
        <v>0</v>
      </c>
      <c r="BX828" s="2">
        <v>0</v>
      </c>
      <c r="BY828" s="2">
        <v>0</v>
      </c>
      <c r="BZ828" s="2">
        <v>0</v>
      </c>
      <c r="CA828" s="2">
        <v>0</v>
      </c>
      <c r="CB828" s="2">
        <v>0</v>
      </c>
      <c r="CC828" s="2">
        <v>0</v>
      </c>
      <c r="CD828" s="2">
        <v>0</v>
      </c>
      <c r="CE828" s="2">
        <v>0</v>
      </c>
      <c r="CF828" s="2">
        <v>0</v>
      </c>
      <c r="CG828" s="2">
        <v>0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</row>
    <row r="829" spans="1:90" x14ac:dyDescent="0.25">
      <c r="A829" t="s">
        <v>115</v>
      </c>
      <c r="B829">
        <v>20417</v>
      </c>
      <c r="C829" t="s">
        <v>220</v>
      </c>
      <c r="D829">
        <v>1</v>
      </c>
      <c r="E829">
        <v>8</v>
      </c>
      <c r="F829">
        <v>914885</v>
      </c>
      <c r="G829">
        <v>35914885</v>
      </c>
      <c r="H829" t="s">
        <v>14016</v>
      </c>
      <c r="I829">
        <v>244</v>
      </c>
      <c r="J829" t="s">
        <v>221</v>
      </c>
      <c r="K829" t="s">
        <v>2245</v>
      </c>
      <c r="L829">
        <v>1</v>
      </c>
      <c r="M829" t="s">
        <v>220</v>
      </c>
      <c r="N829">
        <v>13083893</v>
      </c>
      <c r="O829" t="s">
        <v>92</v>
      </c>
      <c r="P829" t="s">
        <v>14017</v>
      </c>
      <c r="Q829">
        <v>228</v>
      </c>
      <c r="R829">
        <v>19</v>
      </c>
      <c r="S829">
        <v>32491881</v>
      </c>
      <c r="T829">
        <v>32896272</v>
      </c>
      <c r="U829" t="s">
        <v>14018</v>
      </c>
      <c r="V829">
        <v>1</v>
      </c>
      <c r="W829" s="2">
        <v>0</v>
      </c>
      <c r="X829" s="2">
        <v>0</v>
      </c>
      <c r="Y829" s="2">
        <v>97</v>
      </c>
      <c r="Z829" s="2">
        <v>109</v>
      </c>
      <c r="AA829" s="2">
        <v>81</v>
      </c>
      <c r="AB829" s="2">
        <v>81</v>
      </c>
      <c r="AC829" s="2">
        <v>66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6</v>
      </c>
      <c r="BH829" s="2">
        <v>8</v>
      </c>
      <c r="BI829" s="2">
        <v>6</v>
      </c>
      <c r="BJ829" s="2">
        <v>7</v>
      </c>
      <c r="BK829" s="2">
        <v>4</v>
      </c>
      <c r="BL829" s="2">
        <v>0</v>
      </c>
      <c r="BM829" s="2">
        <v>0</v>
      </c>
      <c r="BN829" s="2">
        <v>0</v>
      </c>
      <c r="BO829" s="2">
        <v>0</v>
      </c>
      <c r="BP829" s="2">
        <v>0</v>
      </c>
      <c r="BQ829" s="2">
        <v>0</v>
      </c>
      <c r="BR829" s="2">
        <v>0</v>
      </c>
      <c r="BS829" s="2">
        <v>0</v>
      </c>
      <c r="BT829" s="2">
        <v>0</v>
      </c>
      <c r="BU829" s="2">
        <v>0</v>
      </c>
      <c r="BV829" s="2">
        <v>0</v>
      </c>
      <c r="BW829" s="2">
        <v>0</v>
      </c>
      <c r="BX829" s="2">
        <v>0</v>
      </c>
      <c r="BY829" s="2">
        <v>0</v>
      </c>
      <c r="BZ829" s="2">
        <v>0</v>
      </c>
      <c r="CA829" s="2">
        <v>0</v>
      </c>
      <c r="CB829" s="2">
        <v>0</v>
      </c>
      <c r="CC829" s="2">
        <v>0</v>
      </c>
      <c r="CD829" s="2">
        <v>0</v>
      </c>
      <c r="CE829" s="2">
        <v>0</v>
      </c>
      <c r="CF829" s="2">
        <v>0</v>
      </c>
      <c r="CG829" s="2">
        <v>0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</row>
    <row r="830" spans="1:90" x14ac:dyDescent="0.25">
      <c r="A830" t="s">
        <v>115</v>
      </c>
      <c r="B830">
        <v>20417</v>
      </c>
      <c r="C830" t="s">
        <v>220</v>
      </c>
      <c r="D830">
        <v>1</v>
      </c>
      <c r="E830">
        <v>8</v>
      </c>
      <c r="F830">
        <v>18545</v>
      </c>
      <c r="G830">
        <v>35018545</v>
      </c>
      <c r="H830" t="s">
        <v>2522</v>
      </c>
      <c r="I830">
        <v>244</v>
      </c>
      <c r="J830" t="s">
        <v>221</v>
      </c>
      <c r="K830" t="s">
        <v>2523</v>
      </c>
      <c r="L830">
        <v>1</v>
      </c>
      <c r="M830" t="s">
        <v>220</v>
      </c>
      <c r="N830">
        <v>13034740</v>
      </c>
      <c r="O830" t="s">
        <v>92</v>
      </c>
      <c r="P830" t="s">
        <v>2524</v>
      </c>
      <c r="Q830">
        <v>380</v>
      </c>
      <c r="R830">
        <v>19</v>
      </c>
      <c r="S830">
        <v>32427177</v>
      </c>
      <c r="U830" t="s">
        <v>2525</v>
      </c>
      <c r="V830">
        <v>1</v>
      </c>
      <c r="W830" s="2">
        <v>0</v>
      </c>
      <c r="X830" s="2">
        <v>0</v>
      </c>
      <c r="Y830" s="2">
        <v>67</v>
      </c>
      <c r="Z830" s="2">
        <v>46</v>
      </c>
      <c r="AA830" s="2">
        <v>63</v>
      </c>
      <c r="AB830" s="2">
        <v>60</v>
      </c>
      <c r="AC830" s="2">
        <v>51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17</v>
      </c>
      <c r="BE830" s="2">
        <v>0</v>
      </c>
      <c r="BF830" s="2">
        <v>0</v>
      </c>
      <c r="BG830" s="2">
        <v>3</v>
      </c>
      <c r="BH830" s="2">
        <v>4</v>
      </c>
      <c r="BI830" s="2">
        <v>6</v>
      </c>
      <c r="BJ830" s="2">
        <v>4</v>
      </c>
      <c r="BK830" s="2">
        <v>4</v>
      </c>
      <c r="BL830" s="2">
        <v>0</v>
      </c>
      <c r="BM830" s="2">
        <v>0</v>
      </c>
      <c r="BN830" s="2">
        <v>0</v>
      </c>
      <c r="BO830" s="2">
        <v>0</v>
      </c>
      <c r="BP830" s="2">
        <v>0</v>
      </c>
      <c r="BQ830" s="2">
        <v>0</v>
      </c>
      <c r="BR830" s="2">
        <v>0</v>
      </c>
      <c r="BS830" s="2">
        <v>0</v>
      </c>
      <c r="BT830" s="2">
        <v>0</v>
      </c>
      <c r="BU830" s="2">
        <v>0</v>
      </c>
      <c r="BV830" s="2">
        <v>0</v>
      </c>
      <c r="BW830" s="2">
        <v>0</v>
      </c>
      <c r="BX830" s="2">
        <v>0</v>
      </c>
      <c r="BY830" s="2">
        <v>0</v>
      </c>
      <c r="BZ830" s="2">
        <v>0</v>
      </c>
      <c r="CA830" s="2">
        <v>0</v>
      </c>
      <c r="CB830" s="2">
        <v>0</v>
      </c>
      <c r="CC830" s="2">
        <v>0</v>
      </c>
      <c r="CD830" s="2">
        <v>0</v>
      </c>
      <c r="CE830" s="2">
        <v>0</v>
      </c>
      <c r="CF830" s="2">
        <v>0</v>
      </c>
      <c r="CG830" s="2">
        <v>0</v>
      </c>
      <c r="CH830" s="2">
        <v>0</v>
      </c>
      <c r="CI830" s="2">
        <v>0</v>
      </c>
      <c r="CJ830" s="2">
        <v>0</v>
      </c>
      <c r="CK830" s="2">
        <v>0</v>
      </c>
      <c r="CL830" s="2">
        <v>4</v>
      </c>
    </row>
    <row r="831" spans="1:90" x14ac:dyDescent="0.25">
      <c r="A831" t="s">
        <v>115</v>
      </c>
      <c r="B831">
        <v>20417</v>
      </c>
      <c r="C831" t="s">
        <v>220</v>
      </c>
      <c r="D831">
        <v>1</v>
      </c>
      <c r="E831">
        <v>8</v>
      </c>
      <c r="F831">
        <v>65626</v>
      </c>
      <c r="G831">
        <v>35065626</v>
      </c>
      <c r="H831" t="s">
        <v>18940</v>
      </c>
      <c r="I831">
        <v>244</v>
      </c>
      <c r="J831" t="s">
        <v>221</v>
      </c>
      <c r="K831" t="s">
        <v>12111</v>
      </c>
      <c r="L831">
        <v>1</v>
      </c>
      <c r="M831" t="s">
        <v>220</v>
      </c>
      <c r="N831">
        <v>13069081</v>
      </c>
      <c r="O831" t="s">
        <v>92</v>
      </c>
      <c r="P831" t="s">
        <v>18941</v>
      </c>
      <c r="Q831" t="s">
        <v>127</v>
      </c>
      <c r="R831">
        <v>19</v>
      </c>
      <c r="S831">
        <v>32825529</v>
      </c>
      <c r="U831" t="s">
        <v>18942</v>
      </c>
      <c r="V831">
        <v>1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63</v>
      </c>
      <c r="AE831" s="2">
        <v>74</v>
      </c>
      <c r="AF831" s="2">
        <v>71</v>
      </c>
      <c r="AG831" s="2">
        <v>71</v>
      </c>
      <c r="AH831" s="2">
        <v>106</v>
      </c>
      <c r="AI831" s="2">
        <v>84</v>
      </c>
      <c r="AJ831" s="2">
        <v>84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148</v>
      </c>
      <c r="BD831" s="2">
        <v>0</v>
      </c>
      <c r="BE831" s="2">
        <v>0</v>
      </c>
      <c r="BF831" s="2">
        <v>0</v>
      </c>
      <c r="BG831" s="2">
        <v>0</v>
      </c>
      <c r="BH831" s="2">
        <v>0</v>
      </c>
      <c r="BI831" s="2">
        <v>0</v>
      </c>
      <c r="BJ831" s="2">
        <v>0</v>
      </c>
      <c r="BK831" s="2">
        <v>0</v>
      </c>
      <c r="BL831" s="2">
        <v>4</v>
      </c>
      <c r="BM831" s="2">
        <v>4</v>
      </c>
      <c r="BN831" s="2">
        <v>5</v>
      </c>
      <c r="BO831" s="2">
        <v>2</v>
      </c>
      <c r="BP831" s="2">
        <v>5</v>
      </c>
      <c r="BQ831" s="2">
        <v>5</v>
      </c>
      <c r="BR831" s="2">
        <v>4</v>
      </c>
      <c r="BS831" s="2">
        <v>0</v>
      </c>
      <c r="BT831" s="2">
        <v>0</v>
      </c>
      <c r="BU831" s="2">
        <v>0</v>
      </c>
      <c r="BV831" s="2">
        <v>0</v>
      </c>
      <c r="BW831" s="2">
        <v>0</v>
      </c>
      <c r="BX831" s="2">
        <v>0</v>
      </c>
      <c r="BY831" s="2">
        <v>0</v>
      </c>
      <c r="BZ831" s="2">
        <v>0</v>
      </c>
      <c r="CA831" s="2">
        <v>0</v>
      </c>
      <c r="CB831" s="2">
        <v>0</v>
      </c>
      <c r="CC831" s="2">
        <v>0</v>
      </c>
      <c r="CD831" s="2">
        <v>0</v>
      </c>
      <c r="CE831" s="2">
        <v>0</v>
      </c>
      <c r="CF831" s="2">
        <v>0</v>
      </c>
      <c r="CG831" s="2">
        <v>0</v>
      </c>
      <c r="CH831" s="2">
        <v>0</v>
      </c>
      <c r="CI831" s="2">
        <v>0</v>
      </c>
      <c r="CJ831" s="2">
        <v>0</v>
      </c>
      <c r="CK831" s="2">
        <v>7</v>
      </c>
      <c r="CL831" s="2">
        <v>0</v>
      </c>
    </row>
    <row r="832" spans="1:90" x14ac:dyDescent="0.25">
      <c r="A832" t="s">
        <v>115</v>
      </c>
      <c r="B832">
        <v>20417</v>
      </c>
      <c r="C832" t="s">
        <v>220</v>
      </c>
      <c r="D832">
        <v>1</v>
      </c>
      <c r="E832">
        <v>8</v>
      </c>
      <c r="F832">
        <v>18272</v>
      </c>
      <c r="G832">
        <v>35018272</v>
      </c>
      <c r="H832" t="s">
        <v>16152</v>
      </c>
      <c r="I832">
        <v>244</v>
      </c>
      <c r="J832" t="s">
        <v>221</v>
      </c>
      <c r="K832" t="s">
        <v>16153</v>
      </c>
      <c r="L832">
        <v>5</v>
      </c>
      <c r="M832" t="s">
        <v>5915</v>
      </c>
      <c r="N832">
        <v>13073068</v>
      </c>
      <c r="O832" t="s">
        <v>91</v>
      </c>
      <c r="P832" t="s">
        <v>12529</v>
      </c>
      <c r="Q832">
        <v>160</v>
      </c>
      <c r="R832">
        <v>19</v>
      </c>
      <c r="S832">
        <v>32581885</v>
      </c>
      <c r="T832">
        <v>32582103</v>
      </c>
      <c r="U832" t="s">
        <v>16154</v>
      </c>
      <c r="V832">
        <v>1</v>
      </c>
      <c r="W832" s="2">
        <v>0</v>
      </c>
      <c r="X832" s="2">
        <v>0</v>
      </c>
      <c r="Y832" s="2">
        <v>37</v>
      </c>
      <c r="Z832" s="2">
        <v>32</v>
      </c>
      <c r="AA832" s="2">
        <v>26</v>
      </c>
      <c r="AB832" s="2">
        <v>19</v>
      </c>
      <c r="AC832" s="2">
        <v>30</v>
      </c>
      <c r="AD832" s="2">
        <v>83</v>
      </c>
      <c r="AE832" s="2">
        <v>54</v>
      </c>
      <c r="AF832" s="2">
        <v>47</v>
      </c>
      <c r="AG832" s="2">
        <v>33</v>
      </c>
      <c r="AH832" s="2">
        <v>121</v>
      </c>
      <c r="AI832" s="2">
        <v>79</v>
      </c>
      <c r="AJ832" s="2">
        <v>76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86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49</v>
      </c>
      <c r="BD832" s="2">
        <v>0</v>
      </c>
      <c r="BE832" s="2">
        <v>0</v>
      </c>
      <c r="BF832" s="2">
        <v>0</v>
      </c>
      <c r="BG832" s="2">
        <v>2</v>
      </c>
      <c r="BH832" s="2">
        <v>2</v>
      </c>
      <c r="BI832" s="2">
        <v>1</v>
      </c>
      <c r="BJ832" s="2">
        <v>2</v>
      </c>
      <c r="BK832" s="2">
        <v>1</v>
      </c>
      <c r="BL832" s="2">
        <v>5</v>
      </c>
      <c r="BM832" s="2">
        <v>3</v>
      </c>
      <c r="BN832" s="2">
        <v>4</v>
      </c>
      <c r="BO832" s="2">
        <v>2</v>
      </c>
      <c r="BP832" s="2">
        <v>8</v>
      </c>
      <c r="BQ832" s="2">
        <v>3</v>
      </c>
      <c r="BR832" s="2">
        <v>3</v>
      </c>
      <c r="BS832" s="2">
        <v>0</v>
      </c>
      <c r="BT832" s="2">
        <v>0</v>
      </c>
      <c r="BU832" s="2">
        <v>0</v>
      </c>
      <c r="BV832" s="2">
        <v>0</v>
      </c>
      <c r="BW832" s="2">
        <v>0</v>
      </c>
      <c r="BX832" s="2">
        <v>0</v>
      </c>
      <c r="BY832" s="2">
        <v>0</v>
      </c>
      <c r="BZ832" s="2">
        <v>0</v>
      </c>
      <c r="CA832" s="2">
        <v>0</v>
      </c>
      <c r="CB832" s="2">
        <v>0</v>
      </c>
      <c r="CC832" s="2">
        <v>4</v>
      </c>
      <c r="CD832" s="2">
        <v>0</v>
      </c>
      <c r="CE832" s="2">
        <v>0</v>
      </c>
      <c r="CF832" s="2">
        <v>0</v>
      </c>
      <c r="CG832" s="2">
        <v>0</v>
      </c>
      <c r="CH832" s="2">
        <v>0</v>
      </c>
      <c r="CI832" s="2">
        <v>0</v>
      </c>
      <c r="CJ832" s="2">
        <v>0</v>
      </c>
      <c r="CK832" s="2">
        <v>3</v>
      </c>
      <c r="CL832" s="2">
        <v>0</v>
      </c>
    </row>
    <row r="833" spans="1:90" x14ac:dyDescent="0.25">
      <c r="A833" t="s">
        <v>115</v>
      </c>
      <c r="B833">
        <v>20417</v>
      </c>
      <c r="C833" t="s">
        <v>220</v>
      </c>
      <c r="D833">
        <v>1</v>
      </c>
      <c r="E833">
        <v>8</v>
      </c>
      <c r="F833">
        <v>914873</v>
      </c>
      <c r="G833">
        <v>35914873</v>
      </c>
      <c r="H833" t="s">
        <v>19145</v>
      </c>
      <c r="I833">
        <v>244</v>
      </c>
      <c r="J833" t="s">
        <v>221</v>
      </c>
      <c r="K833" t="s">
        <v>5372</v>
      </c>
      <c r="L833">
        <v>1</v>
      </c>
      <c r="M833" t="s">
        <v>220</v>
      </c>
      <c r="N833">
        <v>13098879</v>
      </c>
      <c r="O833" t="s">
        <v>92</v>
      </c>
      <c r="P833" t="s">
        <v>16539</v>
      </c>
      <c r="Q833">
        <v>80</v>
      </c>
      <c r="R833">
        <v>19</v>
      </c>
      <c r="S833">
        <v>32571450</v>
      </c>
      <c r="T833">
        <v>32571475</v>
      </c>
      <c r="U833" t="s">
        <v>19146</v>
      </c>
      <c r="V833">
        <v>1</v>
      </c>
      <c r="W833" s="2">
        <v>0</v>
      </c>
      <c r="X833" s="2">
        <v>0</v>
      </c>
      <c r="Y833" s="2">
        <v>41</v>
      </c>
      <c r="Z833" s="2">
        <v>37</v>
      </c>
      <c r="AA833" s="2">
        <v>48</v>
      </c>
      <c r="AB833" s="2">
        <v>42</v>
      </c>
      <c r="AC833" s="2">
        <v>41</v>
      </c>
      <c r="AD833" s="2">
        <v>52</v>
      </c>
      <c r="AE833" s="2">
        <v>53</v>
      </c>
      <c r="AF833" s="2">
        <v>21</v>
      </c>
      <c r="AG833" s="2">
        <v>34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2</v>
      </c>
      <c r="BH833" s="2">
        <v>2</v>
      </c>
      <c r="BI833" s="2">
        <v>4</v>
      </c>
      <c r="BJ833" s="2">
        <v>3</v>
      </c>
      <c r="BK833" s="2">
        <v>3</v>
      </c>
      <c r="BL833" s="2">
        <v>3</v>
      </c>
      <c r="BM833" s="2">
        <v>4</v>
      </c>
      <c r="BN833" s="2">
        <v>1</v>
      </c>
      <c r="BO833" s="2">
        <v>2</v>
      </c>
      <c r="BP833" s="2">
        <v>0</v>
      </c>
      <c r="BQ833" s="2">
        <v>0</v>
      </c>
      <c r="BR833" s="2">
        <v>0</v>
      </c>
      <c r="BS833" s="2">
        <v>0</v>
      </c>
      <c r="BT833" s="2">
        <v>0</v>
      </c>
      <c r="BU833" s="2">
        <v>0</v>
      </c>
      <c r="BV833" s="2">
        <v>0</v>
      </c>
      <c r="BW833" s="2">
        <v>0</v>
      </c>
      <c r="BX833" s="2">
        <v>0</v>
      </c>
      <c r="BY833" s="2">
        <v>0</v>
      </c>
      <c r="BZ833" s="2">
        <v>0</v>
      </c>
      <c r="CA833" s="2">
        <v>0</v>
      </c>
      <c r="CB833" s="2">
        <v>0</v>
      </c>
      <c r="CC833" s="2">
        <v>0</v>
      </c>
      <c r="CD833" s="2">
        <v>0</v>
      </c>
      <c r="CE833" s="2">
        <v>0</v>
      </c>
      <c r="CF833" s="2">
        <v>0</v>
      </c>
      <c r="CG833" s="2">
        <v>0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</row>
    <row r="834" spans="1:90" x14ac:dyDescent="0.25">
      <c r="A834" t="s">
        <v>115</v>
      </c>
      <c r="B834">
        <v>20417</v>
      </c>
      <c r="C834" t="s">
        <v>220</v>
      </c>
      <c r="D834">
        <v>1</v>
      </c>
      <c r="E834">
        <v>8</v>
      </c>
      <c r="F834">
        <v>563146</v>
      </c>
      <c r="G834">
        <v>35563146</v>
      </c>
      <c r="H834" t="s">
        <v>1913</v>
      </c>
      <c r="I834">
        <v>244</v>
      </c>
      <c r="J834" t="s">
        <v>221</v>
      </c>
      <c r="K834" t="s">
        <v>15029</v>
      </c>
      <c r="L834">
        <v>1</v>
      </c>
      <c r="M834" t="s">
        <v>220</v>
      </c>
      <c r="N834">
        <v>13082603</v>
      </c>
      <c r="O834" t="s">
        <v>92</v>
      </c>
      <c r="P834" t="s">
        <v>17037</v>
      </c>
      <c r="Q834" t="s">
        <v>127</v>
      </c>
      <c r="R834">
        <v>19</v>
      </c>
      <c r="S834">
        <v>32166795</v>
      </c>
      <c r="U834" t="s">
        <v>17038</v>
      </c>
      <c r="V834">
        <v>1</v>
      </c>
      <c r="W834" s="2">
        <v>0</v>
      </c>
      <c r="X834" s="2">
        <v>0</v>
      </c>
      <c r="Y834" s="2">
        <v>47</v>
      </c>
      <c r="Z834" s="2">
        <v>70</v>
      </c>
      <c r="AA834" s="2">
        <v>73</v>
      </c>
      <c r="AB834" s="2">
        <v>53</v>
      </c>
      <c r="AC834" s="2">
        <v>40</v>
      </c>
      <c r="AD834" s="2">
        <v>37</v>
      </c>
      <c r="AE834" s="2">
        <v>53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2</v>
      </c>
      <c r="BH834" s="2">
        <v>3</v>
      </c>
      <c r="BI834" s="2">
        <v>5</v>
      </c>
      <c r="BJ834" s="2">
        <v>2</v>
      </c>
      <c r="BK834" s="2">
        <v>3</v>
      </c>
      <c r="BL834" s="2">
        <v>4</v>
      </c>
      <c r="BM834" s="2">
        <v>3</v>
      </c>
      <c r="BN834" s="2">
        <v>0</v>
      </c>
      <c r="BO834" s="2">
        <v>0</v>
      </c>
      <c r="BP834" s="2">
        <v>0</v>
      </c>
      <c r="BQ834" s="2">
        <v>0</v>
      </c>
      <c r="BR834" s="2">
        <v>0</v>
      </c>
      <c r="BS834" s="2">
        <v>0</v>
      </c>
      <c r="BT834" s="2">
        <v>0</v>
      </c>
      <c r="BU834" s="2">
        <v>0</v>
      </c>
      <c r="BV834" s="2">
        <v>0</v>
      </c>
      <c r="BW834" s="2">
        <v>0</v>
      </c>
      <c r="BX834" s="2">
        <v>0</v>
      </c>
      <c r="BY834" s="2">
        <v>0</v>
      </c>
      <c r="BZ834" s="2">
        <v>0</v>
      </c>
      <c r="CA834" s="2">
        <v>0</v>
      </c>
      <c r="CB834" s="2">
        <v>0</v>
      </c>
      <c r="CC834" s="2">
        <v>0</v>
      </c>
      <c r="CD834" s="2">
        <v>0</v>
      </c>
      <c r="CE834" s="2">
        <v>0</v>
      </c>
      <c r="CF834" s="2">
        <v>0</v>
      </c>
      <c r="CG834" s="2">
        <v>0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</row>
    <row r="835" spans="1:90" x14ac:dyDescent="0.25">
      <c r="A835" t="s">
        <v>115</v>
      </c>
      <c r="B835">
        <v>20417</v>
      </c>
      <c r="C835" t="s">
        <v>220</v>
      </c>
      <c r="D835">
        <v>1</v>
      </c>
      <c r="E835">
        <v>8</v>
      </c>
      <c r="F835">
        <v>18879</v>
      </c>
      <c r="G835">
        <v>35018879</v>
      </c>
      <c r="H835" t="s">
        <v>1005</v>
      </c>
      <c r="I835">
        <v>244</v>
      </c>
      <c r="J835" t="s">
        <v>221</v>
      </c>
      <c r="K835" t="s">
        <v>1006</v>
      </c>
      <c r="L835">
        <v>1</v>
      </c>
      <c r="M835" t="s">
        <v>220</v>
      </c>
      <c r="N835">
        <v>13031180</v>
      </c>
      <c r="O835" t="s">
        <v>92</v>
      </c>
      <c r="P835" t="s">
        <v>1007</v>
      </c>
      <c r="Q835">
        <v>67</v>
      </c>
      <c r="R835">
        <v>19</v>
      </c>
      <c r="S835">
        <v>32720155</v>
      </c>
      <c r="U835" t="s">
        <v>1008</v>
      </c>
      <c r="V835">
        <v>1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162</v>
      </c>
      <c r="AI835" s="2">
        <v>147</v>
      </c>
      <c r="AJ835" s="2">
        <v>117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0</v>
      </c>
      <c r="BI835" s="2">
        <v>0</v>
      </c>
      <c r="BJ835" s="2">
        <v>0</v>
      </c>
      <c r="BK835" s="2">
        <v>0</v>
      </c>
      <c r="BL835" s="2">
        <v>0</v>
      </c>
      <c r="BM835" s="2">
        <v>0</v>
      </c>
      <c r="BN835" s="2">
        <v>0</v>
      </c>
      <c r="BO835" s="2">
        <v>0</v>
      </c>
      <c r="BP835" s="2">
        <v>9</v>
      </c>
      <c r="BQ835" s="2">
        <v>4</v>
      </c>
      <c r="BR835" s="2">
        <v>5</v>
      </c>
      <c r="BS835" s="2">
        <v>0</v>
      </c>
      <c r="BT835" s="2">
        <v>0</v>
      </c>
      <c r="BU835" s="2">
        <v>0</v>
      </c>
      <c r="BV835" s="2">
        <v>0</v>
      </c>
      <c r="BW835" s="2">
        <v>0</v>
      </c>
      <c r="BX835" s="2">
        <v>0</v>
      </c>
      <c r="BY835" s="2">
        <v>0</v>
      </c>
      <c r="BZ835" s="2">
        <v>0</v>
      </c>
      <c r="CA835" s="2">
        <v>0</v>
      </c>
      <c r="CB835" s="2">
        <v>0</v>
      </c>
      <c r="CC835" s="2">
        <v>0</v>
      </c>
      <c r="CD835" s="2">
        <v>0</v>
      </c>
      <c r="CE835" s="2">
        <v>0</v>
      </c>
      <c r="CF835" s="2">
        <v>0</v>
      </c>
      <c r="CG835" s="2">
        <v>0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</row>
    <row r="836" spans="1:90" x14ac:dyDescent="0.25">
      <c r="A836" t="s">
        <v>115</v>
      </c>
      <c r="B836">
        <v>20417</v>
      </c>
      <c r="C836" t="s">
        <v>220</v>
      </c>
      <c r="D836">
        <v>1</v>
      </c>
      <c r="E836">
        <v>8</v>
      </c>
      <c r="F836">
        <v>42648</v>
      </c>
      <c r="G836">
        <v>35042648</v>
      </c>
      <c r="H836" t="s">
        <v>4111</v>
      </c>
      <c r="I836">
        <v>244</v>
      </c>
      <c r="J836" t="s">
        <v>221</v>
      </c>
      <c r="K836" t="s">
        <v>4112</v>
      </c>
      <c r="L836">
        <v>1</v>
      </c>
      <c r="M836" t="s">
        <v>220</v>
      </c>
      <c r="N836">
        <v>13034195</v>
      </c>
      <c r="O836" t="s">
        <v>92</v>
      </c>
      <c r="P836" t="s">
        <v>4113</v>
      </c>
      <c r="Q836" t="s">
        <v>127</v>
      </c>
      <c r="R836">
        <v>19</v>
      </c>
      <c r="S836">
        <v>32426322</v>
      </c>
      <c r="U836" t="s">
        <v>4114</v>
      </c>
      <c r="V836">
        <v>1</v>
      </c>
      <c r="W836" s="2">
        <v>0</v>
      </c>
      <c r="X836" s="2">
        <v>0</v>
      </c>
      <c r="Y836" s="2">
        <v>90</v>
      </c>
      <c r="Z836" s="2">
        <v>83</v>
      </c>
      <c r="AA836" s="2">
        <v>89</v>
      </c>
      <c r="AB836" s="2">
        <v>89</v>
      </c>
      <c r="AC836" s="2">
        <v>116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3</v>
      </c>
      <c r="BH836" s="2">
        <v>3</v>
      </c>
      <c r="BI836" s="2">
        <v>3</v>
      </c>
      <c r="BJ836" s="2">
        <v>5</v>
      </c>
      <c r="BK836" s="2">
        <v>4</v>
      </c>
      <c r="BL836" s="2">
        <v>0</v>
      </c>
      <c r="BM836" s="2">
        <v>0</v>
      </c>
      <c r="BN836" s="2">
        <v>0</v>
      </c>
      <c r="BO836" s="2">
        <v>0</v>
      </c>
      <c r="BP836" s="2">
        <v>0</v>
      </c>
      <c r="BQ836" s="2">
        <v>0</v>
      </c>
      <c r="BR836" s="2">
        <v>0</v>
      </c>
      <c r="BS836" s="2">
        <v>0</v>
      </c>
      <c r="BT836" s="2">
        <v>0</v>
      </c>
      <c r="BU836" s="2">
        <v>0</v>
      </c>
      <c r="BV836" s="2">
        <v>0</v>
      </c>
      <c r="BW836" s="2">
        <v>0</v>
      </c>
      <c r="BX836" s="2">
        <v>0</v>
      </c>
      <c r="BY836" s="2">
        <v>0</v>
      </c>
      <c r="BZ836" s="2">
        <v>0</v>
      </c>
      <c r="CA836" s="2">
        <v>0</v>
      </c>
      <c r="CB836" s="2">
        <v>0</v>
      </c>
      <c r="CC836" s="2">
        <v>0</v>
      </c>
      <c r="CD836" s="2">
        <v>0</v>
      </c>
      <c r="CE836" s="2">
        <v>0</v>
      </c>
      <c r="CF836" s="2">
        <v>0</v>
      </c>
      <c r="CG836" s="2">
        <v>0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</row>
    <row r="837" spans="1:90" x14ac:dyDescent="0.25">
      <c r="A837" t="s">
        <v>115</v>
      </c>
      <c r="B837">
        <v>20417</v>
      </c>
      <c r="C837" t="s">
        <v>220</v>
      </c>
      <c r="D837">
        <v>1</v>
      </c>
      <c r="E837">
        <v>8</v>
      </c>
      <c r="F837">
        <v>903887</v>
      </c>
      <c r="G837">
        <v>35903887</v>
      </c>
      <c r="H837" t="s">
        <v>411</v>
      </c>
      <c r="I837">
        <v>244</v>
      </c>
      <c r="J837" t="s">
        <v>221</v>
      </c>
      <c r="K837" t="s">
        <v>412</v>
      </c>
      <c r="L837">
        <v>1</v>
      </c>
      <c r="M837" t="s">
        <v>220</v>
      </c>
      <c r="N837">
        <v>13050022</v>
      </c>
      <c r="O837" t="s">
        <v>92</v>
      </c>
      <c r="P837" t="s">
        <v>413</v>
      </c>
      <c r="Q837">
        <v>42</v>
      </c>
      <c r="R837">
        <v>19</v>
      </c>
      <c r="S837">
        <v>32273115</v>
      </c>
      <c r="T837">
        <v>32683900</v>
      </c>
      <c r="U837" t="s">
        <v>414</v>
      </c>
      <c r="V837">
        <v>1</v>
      </c>
      <c r="W837" s="2">
        <v>0</v>
      </c>
      <c r="X837" s="2">
        <v>0</v>
      </c>
      <c r="Y837" s="2">
        <v>74</v>
      </c>
      <c r="Z837" s="2">
        <v>74</v>
      </c>
      <c r="AA837" s="2">
        <v>54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41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3</v>
      </c>
      <c r="BH837" s="2">
        <v>6</v>
      </c>
      <c r="BI837" s="2">
        <v>2</v>
      </c>
      <c r="BJ837" s="2">
        <v>0</v>
      </c>
      <c r="BK837" s="2">
        <v>0</v>
      </c>
      <c r="BL837" s="2">
        <v>0</v>
      </c>
      <c r="BM837" s="2">
        <v>0</v>
      </c>
      <c r="BN837" s="2">
        <v>0</v>
      </c>
      <c r="BO837" s="2">
        <v>2</v>
      </c>
      <c r="BP837" s="2">
        <v>0</v>
      </c>
      <c r="BQ837" s="2">
        <v>0</v>
      </c>
      <c r="BR837" s="2">
        <v>0</v>
      </c>
      <c r="BS837" s="2">
        <v>0</v>
      </c>
      <c r="BT837" s="2">
        <v>0</v>
      </c>
      <c r="BU837" s="2">
        <v>0</v>
      </c>
      <c r="BV837" s="2">
        <v>0</v>
      </c>
      <c r="BW837" s="2">
        <v>0</v>
      </c>
      <c r="BX837" s="2">
        <v>0</v>
      </c>
      <c r="BY837" s="2">
        <v>0</v>
      </c>
      <c r="BZ837" s="2">
        <v>0</v>
      </c>
      <c r="CA837" s="2">
        <v>0</v>
      </c>
      <c r="CB837" s="2">
        <v>0</v>
      </c>
      <c r="CC837" s="2">
        <v>0</v>
      </c>
      <c r="CD837" s="2">
        <v>0</v>
      </c>
      <c r="CE837" s="2">
        <v>0</v>
      </c>
      <c r="CF837" s="2">
        <v>0</v>
      </c>
      <c r="CG837" s="2">
        <v>0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</row>
    <row r="838" spans="1:90" x14ac:dyDescent="0.25">
      <c r="A838" t="s">
        <v>115</v>
      </c>
      <c r="B838">
        <v>20417</v>
      </c>
      <c r="C838" t="s">
        <v>220</v>
      </c>
      <c r="D838">
        <v>1</v>
      </c>
      <c r="E838">
        <v>8</v>
      </c>
      <c r="F838">
        <v>47181</v>
      </c>
      <c r="G838">
        <v>35047181</v>
      </c>
      <c r="H838" t="s">
        <v>17068</v>
      </c>
      <c r="I838">
        <v>244</v>
      </c>
      <c r="J838" t="s">
        <v>221</v>
      </c>
      <c r="K838" t="s">
        <v>3468</v>
      </c>
      <c r="L838">
        <v>1</v>
      </c>
      <c r="M838" t="s">
        <v>220</v>
      </c>
      <c r="N838">
        <v>13060862</v>
      </c>
      <c r="O838" t="s">
        <v>92</v>
      </c>
      <c r="P838" t="s">
        <v>17069</v>
      </c>
      <c r="Q838" t="s">
        <v>127</v>
      </c>
      <c r="R838">
        <v>19</v>
      </c>
      <c r="S838">
        <v>32273797</v>
      </c>
      <c r="T838">
        <v>32685910</v>
      </c>
      <c r="U838" t="s">
        <v>17070</v>
      </c>
      <c r="V838">
        <v>1</v>
      </c>
      <c r="W838" s="2">
        <v>0</v>
      </c>
      <c r="X838" s="2">
        <v>0</v>
      </c>
      <c r="Y838" s="2">
        <v>114</v>
      </c>
      <c r="Z838" s="2">
        <v>106</v>
      </c>
      <c r="AA838" s="2">
        <v>87</v>
      </c>
      <c r="AB838" s="2">
        <v>114</v>
      </c>
      <c r="AC838" s="2">
        <v>89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6</v>
      </c>
      <c r="BH838" s="2">
        <v>6</v>
      </c>
      <c r="BI838" s="2">
        <v>5</v>
      </c>
      <c r="BJ838" s="2">
        <v>6</v>
      </c>
      <c r="BK838" s="2">
        <v>5</v>
      </c>
      <c r="BL838" s="2">
        <v>0</v>
      </c>
      <c r="BM838" s="2">
        <v>0</v>
      </c>
      <c r="BN838" s="2">
        <v>0</v>
      </c>
      <c r="BO838" s="2">
        <v>0</v>
      </c>
      <c r="BP838" s="2">
        <v>0</v>
      </c>
      <c r="BQ838" s="2">
        <v>0</v>
      </c>
      <c r="BR838" s="2">
        <v>0</v>
      </c>
      <c r="BS838" s="2">
        <v>0</v>
      </c>
      <c r="BT838" s="2">
        <v>0</v>
      </c>
      <c r="BU838" s="2">
        <v>0</v>
      </c>
      <c r="BV838" s="2">
        <v>0</v>
      </c>
      <c r="BW838" s="2">
        <v>0</v>
      </c>
      <c r="BX838" s="2">
        <v>0</v>
      </c>
      <c r="BY838" s="2">
        <v>0</v>
      </c>
      <c r="BZ838" s="2">
        <v>0</v>
      </c>
      <c r="CA838" s="2">
        <v>0</v>
      </c>
      <c r="CB838" s="2">
        <v>0</v>
      </c>
      <c r="CC838" s="2">
        <v>0</v>
      </c>
      <c r="CD838" s="2">
        <v>0</v>
      </c>
      <c r="CE838" s="2">
        <v>0</v>
      </c>
      <c r="CF838" s="2">
        <v>0</v>
      </c>
      <c r="CG838" s="2">
        <v>0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</row>
    <row r="839" spans="1:90" x14ac:dyDescent="0.25">
      <c r="A839" t="s">
        <v>115</v>
      </c>
      <c r="B839">
        <v>20404</v>
      </c>
      <c r="C839" t="s">
        <v>396</v>
      </c>
      <c r="D839">
        <v>1</v>
      </c>
      <c r="E839">
        <v>8</v>
      </c>
      <c r="F839">
        <v>47776</v>
      </c>
      <c r="G839">
        <v>35047776</v>
      </c>
      <c r="H839" t="s">
        <v>6165</v>
      </c>
      <c r="I839">
        <v>244</v>
      </c>
      <c r="J839" t="s">
        <v>221</v>
      </c>
      <c r="K839" t="s">
        <v>901</v>
      </c>
      <c r="L839">
        <v>1</v>
      </c>
      <c r="M839" t="s">
        <v>396</v>
      </c>
      <c r="N839">
        <v>13059235</v>
      </c>
      <c r="O839" t="s">
        <v>92</v>
      </c>
      <c r="P839" t="s">
        <v>6166</v>
      </c>
      <c r="Q839">
        <v>178</v>
      </c>
      <c r="R839">
        <v>19</v>
      </c>
      <c r="S839">
        <v>32611384</v>
      </c>
      <c r="T839">
        <v>32611911</v>
      </c>
      <c r="U839" t="s">
        <v>6167</v>
      </c>
      <c r="V839">
        <v>1</v>
      </c>
      <c r="W839" s="2">
        <v>0</v>
      </c>
      <c r="X839" s="2">
        <v>0</v>
      </c>
      <c r="Y839" s="2">
        <v>172</v>
      </c>
      <c r="Z839" s="2">
        <v>161</v>
      </c>
      <c r="AA839" s="2">
        <v>113</v>
      </c>
      <c r="AB839" s="2">
        <v>165</v>
      </c>
      <c r="AC839" s="2">
        <v>119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59</v>
      </c>
      <c r="BD839" s="2">
        <v>0</v>
      </c>
      <c r="BE839" s="2">
        <v>0</v>
      </c>
      <c r="BF839" s="2">
        <v>0</v>
      </c>
      <c r="BG839" s="2">
        <v>7</v>
      </c>
      <c r="BH839" s="2">
        <v>8</v>
      </c>
      <c r="BI839" s="2">
        <v>7</v>
      </c>
      <c r="BJ839" s="2">
        <v>8</v>
      </c>
      <c r="BK839" s="2">
        <v>6</v>
      </c>
      <c r="BL839" s="2">
        <v>0</v>
      </c>
      <c r="BM839" s="2">
        <v>0</v>
      </c>
      <c r="BN839" s="2">
        <v>0</v>
      </c>
      <c r="BO839" s="2">
        <v>0</v>
      </c>
      <c r="BP839" s="2">
        <v>0</v>
      </c>
      <c r="BQ839" s="2">
        <v>0</v>
      </c>
      <c r="BR839" s="2">
        <v>0</v>
      </c>
      <c r="BS839" s="2">
        <v>0</v>
      </c>
      <c r="BT839" s="2">
        <v>0</v>
      </c>
      <c r="BU839" s="2">
        <v>0</v>
      </c>
      <c r="BV839" s="2">
        <v>0</v>
      </c>
      <c r="BW839" s="2">
        <v>0</v>
      </c>
      <c r="BX839" s="2">
        <v>0</v>
      </c>
      <c r="BY839" s="2">
        <v>0</v>
      </c>
      <c r="BZ839" s="2">
        <v>0</v>
      </c>
      <c r="CA839" s="2">
        <v>0</v>
      </c>
      <c r="CB839" s="2">
        <v>0</v>
      </c>
      <c r="CC839" s="2">
        <v>0</v>
      </c>
      <c r="CD839" s="2">
        <v>0</v>
      </c>
      <c r="CE839" s="2">
        <v>0</v>
      </c>
      <c r="CF839" s="2">
        <v>0</v>
      </c>
      <c r="CG839" s="2">
        <v>0</v>
      </c>
      <c r="CH839" s="2">
        <v>0</v>
      </c>
      <c r="CI839" s="2">
        <v>0</v>
      </c>
      <c r="CJ839" s="2">
        <v>0</v>
      </c>
      <c r="CK839" s="2">
        <v>5</v>
      </c>
      <c r="CL839" s="2">
        <v>0</v>
      </c>
    </row>
    <row r="840" spans="1:90" x14ac:dyDescent="0.25">
      <c r="A840" t="s">
        <v>115</v>
      </c>
      <c r="B840">
        <v>20404</v>
      </c>
      <c r="C840" t="s">
        <v>396</v>
      </c>
      <c r="D840">
        <v>1</v>
      </c>
      <c r="E840">
        <v>8</v>
      </c>
      <c r="F840">
        <v>49451</v>
      </c>
      <c r="G840">
        <v>35049451</v>
      </c>
      <c r="H840" t="s">
        <v>18929</v>
      </c>
      <c r="I840">
        <v>708</v>
      </c>
      <c r="J840" t="s">
        <v>698</v>
      </c>
      <c r="K840" t="s">
        <v>10083</v>
      </c>
      <c r="L840">
        <v>1</v>
      </c>
      <c r="M840" t="s">
        <v>698</v>
      </c>
      <c r="N840">
        <v>13273450</v>
      </c>
      <c r="O840" t="s">
        <v>92</v>
      </c>
      <c r="P840" t="s">
        <v>18930</v>
      </c>
      <c r="Q840">
        <v>3403</v>
      </c>
      <c r="R840">
        <v>19</v>
      </c>
      <c r="S840">
        <v>38715236</v>
      </c>
      <c r="U840" t="s">
        <v>18931</v>
      </c>
      <c r="V840">
        <v>1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217</v>
      </c>
      <c r="AI840" s="2">
        <v>221</v>
      </c>
      <c r="AJ840" s="2">
        <v>185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0</v>
      </c>
      <c r="BI840" s="2">
        <v>0</v>
      </c>
      <c r="BJ840" s="2">
        <v>0</v>
      </c>
      <c r="BK840" s="2">
        <v>0</v>
      </c>
      <c r="BL840" s="2">
        <v>0</v>
      </c>
      <c r="BM840" s="2">
        <v>0</v>
      </c>
      <c r="BN840" s="2">
        <v>0</v>
      </c>
      <c r="BO840" s="2">
        <v>0</v>
      </c>
      <c r="BP840" s="2">
        <v>7</v>
      </c>
      <c r="BQ840" s="2">
        <v>8</v>
      </c>
      <c r="BR840" s="2">
        <v>6</v>
      </c>
      <c r="BS840" s="2">
        <v>0</v>
      </c>
      <c r="BT840" s="2">
        <v>0</v>
      </c>
      <c r="BU840" s="2">
        <v>0</v>
      </c>
      <c r="BV840" s="2">
        <v>0</v>
      </c>
      <c r="BW840" s="2">
        <v>0</v>
      </c>
      <c r="BX840" s="2">
        <v>0</v>
      </c>
      <c r="BY840" s="2">
        <v>0</v>
      </c>
      <c r="BZ840" s="2">
        <v>0</v>
      </c>
      <c r="CA840" s="2">
        <v>0</v>
      </c>
      <c r="CB840" s="2">
        <v>0</v>
      </c>
      <c r="CC840" s="2">
        <v>0</v>
      </c>
      <c r="CD840" s="2">
        <v>0</v>
      </c>
      <c r="CE840" s="2">
        <v>0</v>
      </c>
      <c r="CF840" s="2">
        <v>0</v>
      </c>
      <c r="CG840" s="2">
        <v>0</v>
      </c>
      <c r="CH840" s="2">
        <v>0</v>
      </c>
      <c r="CI840" s="2">
        <v>0</v>
      </c>
      <c r="CJ840" s="2">
        <v>0</v>
      </c>
      <c r="CK840" s="2">
        <v>0</v>
      </c>
      <c r="CL840" s="2">
        <v>0</v>
      </c>
    </row>
    <row r="841" spans="1:90" x14ac:dyDescent="0.25">
      <c r="A841" t="s">
        <v>115</v>
      </c>
      <c r="B841">
        <v>20404</v>
      </c>
      <c r="C841" t="s">
        <v>396</v>
      </c>
      <c r="D841">
        <v>1</v>
      </c>
      <c r="E841">
        <v>8</v>
      </c>
      <c r="F841">
        <v>907376</v>
      </c>
      <c r="G841">
        <v>35907376</v>
      </c>
      <c r="H841" t="s">
        <v>12392</v>
      </c>
      <c r="I841">
        <v>244</v>
      </c>
      <c r="J841" t="s">
        <v>221</v>
      </c>
      <c r="K841" t="s">
        <v>950</v>
      </c>
      <c r="L841">
        <v>1</v>
      </c>
      <c r="M841" t="s">
        <v>396</v>
      </c>
      <c r="N841">
        <v>13058432</v>
      </c>
      <c r="O841" t="s">
        <v>92</v>
      </c>
      <c r="P841" t="s">
        <v>12393</v>
      </c>
      <c r="Q841" t="s">
        <v>127</v>
      </c>
      <c r="R841">
        <v>19</v>
      </c>
      <c r="S841">
        <v>32611423</v>
      </c>
      <c r="T841">
        <v>32614899</v>
      </c>
      <c r="U841" t="s">
        <v>12394</v>
      </c>
      <c r="V841">
        <v>1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52</v>
      </c>
      <c r="AD841" s="2">
        <v>127</v>
      </c>
      <c r="AE841" s="2">
        <v>121</v>
      </c>
      <c r="AF841" s="2">
        <v>103</v>
      </c>
      <c r="AG841" s="2">
        <v>98</v>
      </c>
      <c r="AH841" s="2">
        <v>133</v>
      </c>
      <c r="AI841" s="2">
        <v>139</v>
      </c>
      <c r="AJ841" s="2">
        <v>121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0</v>
      </c>
      <c r="BI841" s="2">
        <v>0</v>
      </c>
      <c r="BJ841" s="2">
        <v>0</v>
      </c>
      <c r="BK841" s="2">
        <v>4</v>
      </c>
      <c r="BL841" s="2">
        <v>4</v>
      </c>
      <c r="BM841" s="2">
        <v>6</v>
      </c>
      <c r="BN841" s="2">
        <v>5</v>
      </c>
      <c r="BO841" s="2">
        <v>3</v>
      </c>
      <c r="BP841" s="2">
        <v>5</v>
      </c>
      <c r="BQ841" s="2">
        <v>6</v>
      </c>
      <c r="BR841" s="2">
        <v>4</v>
      </c>
      <c r="BS841" s="2">
        <v>0</v>
      </c>
      <c r="BT841" s="2">
        <v>0</v>
      </c>
      <c r="BU841" s="2">
        <v>0</v>
      </c>
      <c r="BV841" s="2">
        <v>0</v>
      </c>
      <c r="BW841" s="2">
        <v>0</v>
      </c>
      <c r="BX841" s="2">
        <v>0</v>
      </c>
      <c r="BY841" s="2">
        <v>0</v>
      </c>
      <c r="BZ841" s="2">
        <v>0</v>
      </c>
      <c r="CA841" s="2">
        <v>0</v>
      </c>
      <c r="CB841" s="2">
        <v>0</v>
      </c>
      <c r="CC841" s="2">
        <v>0</v>
      </c>
      <c r="CD841" s="2">
        <v>0</v>
      </c>
      <c r="CE841" s="2">
        <v>0</v>
      </c>
      <c r="CF841" s="2">
        <v>0</v>
      </c>
      <c r="CG841" s="2">
        <v>0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</row>
    <row r="842" spans="1:90" x14ac:dyDescent="0.25">
      <c r="A842" t="s">
        <v>115</v>
      </c>
      <c r="B842">
        <v>20404</v>
      </c>
      <c r="C842" t="s">
        <v>396</v>
      </c>
      <c r="D842">
        <v>1</v>
      </c>
      <c r="E842">
        <v>8</v>
      </c>
      <c r="F842">
        <v>18132</v>
      </c>
      <c r="G842">
        <v>35018132</v>
      </c>
      <c r="H842" t="s">
        <v>19300</v>
      </c>
      <c r="I842">
        <v>708</v>
      </c>
      <c r="J842" t="s">
        <v>698</v>
      </c>
      <c r="K842" t="s">
        <v>507</v>
      </c>
      <c r="L842">
        <v>1</v>
      </c>
      <c r="M842" t="s">
        <v>698</v>
      </c>
      <c r="N842">
        <v>13277060</v>
      </c>
      <c r="O842" t="s">
        <v>92</v>
      </c>
      <c r="P842" t="s">
        <v>19301</v>
      </c>
      <c r="Q842" t="s">
        <v>127</v>
      </c>
      <c r="R842">
        <v>19</v>
      </c>
      <c r="S842">
        <v>38712984</v>
      </c>
      <c r="T842">
        <v>38715899</v>
      </c>
      <c r="U842" t="s">
        <v>19302</v>
      </c>
      <c r="V842">
        <v>1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113</v>
      </c>
      <c r="AI842" s="2">
        <v>87</v>
      </c>
      <c r="AJ842" s="2">
        <v>115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0</v>
      </c>
      <c r="BI842" s="2">
        <v>0</v>
      </c>
      <c r="BJ842" s="2">
        <v>0</v>
      </c>
      <c r="BK842" s="2">
        <v>0</v>
      </c>
      <c r="BL842" s="2">
        <v>0</v>
      </c>
      <c r="BM842" s="2">
        <v>0</v>
      </c>
      <c r="BN842" s="2">
        <v>0</v>
      </c>
      <c r="BO842" s="2">
        <v>0</v>
      </c>
      <c r="BP842" s="2">
        <v>6</v>
      </c>
      <c r="BQ842" s="2">
        <v>5</v>
      </c>
      <c r="BR842" s="2">
        <v>4</v>
      </c>
      <c r="BS842" s="2">
        <v>0</v>
      </c>
      <c r="BT842" s="2">
        <v>0</v>
      </c>
      <c r="BU842" s="2">
        <v>0</v>
      </c>
      <c r="BV842" s="2">
        <v>0</v>
      </c>
      <c r="BW842" s="2">
        <v>0</v>
      </c>
      <c r="BX842" s="2">
        <v>0</v>
      </c>
      <c r="BY842" s="2">
        <v>0</v>
      </c>
      <c r="BZ842" s="2">
        <v>0</v>
      </c>
      <c r="CA842" s="2">
        <v>0</v>
      </c>
      <c r="CB842" s="2">
        <v>0</v>
      </c>
      <c r="CC842" s="2">
        <v>0</v>
      </c>
      <c r="CD842" s="2">
        <v>0</v>
      </c>
      <c r="CE842" s="2">
        <v>0</v>
      </c>
      <c r="CF842" s="2">
        <v>0</v>
      </c>
      <c r="CG842" s="2">
        <v>0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</row>
    <row r="843" spans="1:90" x14ac:dyDescent="0.25">
      <c r="A843" t="s">
        <v>115</v>
      </c>
      <c r="B843">
        <v>20404</v>
      </c>
      <c r="C843" t="s">
        <v>396</v>
      </c>
      <c r="D843">
        <v>1</v>
      </c>
      <c r="E843">
        <v>8</v>
      </c>
      <c r="F843">
        <v>18089</v>
      </c>
      <c r="G843">
        <v>35018089</v>
      </c>
      <c r="H843" t="s">
        <v>1925</v>
      </c>
      <c r="I843">
        <v>708</v>
      </c>
      <c r="J843" t="s">
        <v>698</v>
      </c>
      <c r="K843" t="s">
        <v>1926</v>
      </c>
      <c r="L843">
        <v>1</v>
      </c>
      <c r="M843" t="s">
        <v>698</v>
      </c>
      <c r="N843">
        <v>13270190</v>
      </c>
      <c r="O843" t="s">
        <v>102</v>
      </c>
      <c r="P843" t="s">
        <v>1927</v>
      </c>
      <c r="Q843">
        <v>1172</v>
      </c>
      <c r="R843">
        <v>19</v>
      </c>
      <c r="S843">
        <v>38713782</v>
      </c>
      <c r="T843">
        <v>38715229</v>
      </c>
      <c r="U843" t="s">
        <v>1928</v>
      </c>
      <c r="V843">
        <v>1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63</v>
      </c>
      <c r="AE843" s="2">
        <v>0</v>
      </c>
      <c r="AF843" s="2">
        <v>129</v>
      </c>
      <c r="AG843" s="2">
        <v>98</v>
      </c>
      <c r="AH843" s="2">
        <v>327</v>
      </c>
      <c r="AI843" s="2">
        <v>268</v>
      </c>
      <c r="AJ843" s="2">
        <v>250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0</v>
      </c>
      <c r="BI843" s="2">
        <v>0</v>
      </c>
      <c r="BJ843" s="2">
        <v>0</v>
      </c>
      <c r="BK843" s="2">
        <v>0</v>
      </c>
      <c r="BL843" s="2">
        <v>3</v>
      </c>
      <c r="BM843" s="2">
        <v>0</v>
      </c>
      <c r="BN843" s="2">
        <v>4</v>
      </c>
      <c r="BO843" s="2">
        <v>3</v>
      </c>
      <c r="BP843" s="2">
        <v>15</v>
      </c>
      <c r="BQ843" s="2">
        <v>8</v>
      </c>
      <c r="BR843" s="2">
        <v>8</v>
      </c>
      <c r="BS843" s="2">
        <v>0</v>
      </c>
      <c r="BT843" s="2">
        <v>0</v>
      </c>
      <c r="BU843" s="2">
        <v>0</v>
      </c>
      <c r="BV843" s="2">
        <v>0</v>
      </c>
      <c r="BW843" s="2">
        <v>0</v>
      </c>
      <c r="BX843" s="2">
        <v>0</v>
      </c>
      <c r="BY843" s="2">
        <v>0</v>
      </c>
      <c r="BZ843" s="2">
        <v>0</v>
      </c>
      <c r="CA843" s="2">
        <v>0</v>
      </c>
      <c r="CB843" s="2">
        <v>0</v>
      </c>
      <c r="CC843" s="2">
        <v>0</v>
      </c>
      <c r="CD843" s="2">
        <v>0</v>
      </c>
      <c r="CE843" s="2">
        <v>0</v>
      </c>
      <c r="CF843" s="2">
        <v>0</v>
      </c>
      <c r="CG843" s="2">
        <v>0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</row>
    <row r="844" spans="1:90" x14ac:dyDescent="0.25">
      <c r="A844" t="s">
        <v>115</v>
      </c>
      <c r="B844">
        <v>20404</v>
      </c>
      <c r="C844" t="s">
        <v>396</v>
      </c>
      <c r="D844">
        <v>1</v>
      </c>
      <c r="E844">
        <v>8</v>
      </c>
      <c r="F844">
        <v>432842</v>
      </c>
      <c r="G844">
        <v>35432842</v>
      </c>
      <c r="H844" t="s">
        <v>15119</v>
      </c>
      <c r="I844">
        <v>244</v>
      </c>
      <c r="J844" t="s">
        <v>221</v>
      </c>
      <c r="K844" t="s">
        <v>15120</v>
      </c>
      <c r="L844">
        <v>1</v>
      </c>
      <c r="M844" t="s">
        <v>396</v>
      </c>
      <c r="N844">
        <v>13058440</v>
      </c>
      <c r="O844" t="s">
        <v>92</v>
      </c>
      <c r="P844" t="s">
        <v>15121</v>
      </c>
      <c r="Q844">
        <v>72</v>
      </c>
      <c r="R844">
        <v>19</v>
      </c>
      <c r="S844">
        <v>32217209</v>
      </c>
      <c r="U844" t="s">
        <v>15122</v>
      </c>
      <c r="V844">
        <v>1</v>
      </c>
      <c r="W844" s="2">
        <v>0</v>
      </c>
      <c r="X844" s="2">
        <v>0</v>
      </c>
      <c r="Y844" s="2">
        <v>107</v>
      </c>
      <c r="Z844" s="2">
        <v>95</v>
      </c>
      <c r="AA844" s="2">
        <v>131</v>
      </c>
      <c r="AB844" s="2">
        <v>78</v>
      </c>
      <c r="AC844" s="2">
        <v>124</v>
      </c>
      <c r="AD844" s="2">
        <v>99</v>
      </c>
      <c r="AE844" s="2">
        <v>99</v>
      </c>
      <c r="AF844" s="2">
        <v>83</v>
      </c>
      <c r="AG844" s="2">
        <v>109</v>
      </c>
      <c r="AH844" s="2">
        <v>117</v>
      </c>
      <c r="AI844" s="2">
        <v>70</v>
      </c>
      <c r="AJ844" s="2">
        <v>72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182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9</v>
      </c>
      <c r="BE844" s="2">
        <v>0</v>
      </c>
      <c r="BF844" s="2">
        <v>0</v>
      </c>
      <c r="BG844" s="2">
        <v>6</v>
      </c>
      <c r="BH844" s="2">
        <v>4</v>
      </c>
      <c r="BI844" s="2">
        <v>6</v>
      </c>
      <c r="BJ844" s="2">
        <v>3</v>
      </c>
      <c r="BK844" s="2">
        <v>8</v>
      </c>
      <c r="BL844" s="2">
        <v>6</v>
      </c>
      <c r="BM844" s="2">
        <v>6</v>
      </c>
      <c r="BN844" s="2">
        <v>6</v>
      </c>
      <c r="BO844" s="2">
        <v>7</v>
      </c>
      <c r="BP844" s="2">
        <v>4</v>
      </c>
      <c r="BQ844" s="2">
        <v>2</v>
      </c>
      <c r="BR844" s="2">
        <v>4</v>
      </c>
      <c r="BS844" s="2">
        <v>0</v>
      </c>
      <c r="BT844" s="2">
        <v>0</v>
      </c>
      <c r="BU844" s="2">
        <v>0</v>
      </c>
      <c r="BV844" s="2">
        <v>0</v>
      </c>
      <c r="BW844" s="2">
        <v>0</v>
      </c>
      <c r="BX844" s="2">
        <v>0</v>
      </c>
      <c r="BY844" s="2">
        <v>0</v>
      </c>
      <c r="BZ844" s="2">
        <v>0</v>
      </c>
      <c r="CA844" s="2">
        <v>0</v>
      </c>
      <c r="CB844" s="2">
        <v>0</v>
      </c>
      <c r="CC844" s="2">
        <v>5</v>
      </c>
      <c r="CD844" s="2">
        <v>0</v>
      </c>
      <c r="CE844" s="2">
        <v>0</v>
      </c>
      <c r="CF844" s="2">
        <v>0</v>
      </c>
      <c r="CG844" s="2">
        <v>0</v>
      </c>
      <c r="CH844" s="2">
        <v>0</v>
      </c>
      <c r="CI844" s="2">
        <v>0</v>
      </c>
      <c r="CJ844" s="2">
        <v>0</v>
      </c>
      <c r="CK844" s="2">
        <v>0</v>
      </c>
      <c r="CL844" s="2">
        <v>3</v>
      </c>
    </row>
    <row r="845" spans="1:90" x14ac:dyDescent="0.25">
      <c r="A845" t="s">
        <v>115</v>
      </c>
      <c r="B845">
        <v>20404</v>
      </c>
      <c r="C845" t="s">
        <v>396</v>
      </c>
      <c r="D845">
        <v>1</v>
      </c>
      <c r="E845">
        <v>8</v>
      </c>
      <c r="F845">
        <v>913005</v>
      </c>
      <c r="G845">
        <v>35913005</v>
      </c>
      <c r="H845" t="s">
        <v>5217</v>
      </c>
      <c r="I845">
        <v>244</v>
      </c>
      <c r="J845" t="s">
        <v>221</v>
      </c>
      <c r="K845" t="s">
        <v>2374</v>
      </c>
      <c r="L845">
        <v>1</v>
      </c>
      <c r="M845" t="s">
        <v>396</v>
      </c>
      <c r="N845">
        <v>13064814</v>
      </c>
      <c r="O845" t="s">
        <v>92</v>
      </c>
      <c r="P845" t="s">
        <v>5218</v>
      </c>
      <c r="Q845">
        <v>90</v>
      </c>
      <c r="R845">
        <v>19</v>
      </c>
      <c r="S845">
        <v>32812750</v>
      </c>
      <c r="U845" t="s">
        <v>5219</v>
      </c>
      <c r="V845">
        <v>1</v>
      </c>
      <c r="W845" s="2">
        <v>0</v>
      </c>
      <c r="X845" s="2">
        <v>0</v>
      </c>
      <c r="Y845" s="2">
        <v>54</v>
      </c>
      <c r="Z845" s="2">
        <v>61</v>
      </c>
      <c r="AA845" s="2">
        <v>49</v>
      </c>
      <c r="AB845" s="2">
        <v>61</v>
      </c>
      <c r="AC845" s="2">
        <v>47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3</v>
      </c>
      <c r="BH845" s="2">
        <v>2</v>
      </c>
      <c r="BI845" s="2">
        <v>2</v>
      </c>
      <c r="BJ845" s="2">
        <v>2</v>
      </c>
      <c r="BK845" s="2">
        <v>2</v>
      </c>
      <c r="BL845" s="2">
        <v>0</v>
      </c>
      <c r="BM845" s="2">
        <v>0</v>
      </c>
      <c r="BN845" s="2">
        <v>0</v>
      </c>
      <c r="BO845" s="2">
        <v>0</v>
      </c>
      <c r="BP845" s="2">
        <v>0</v>
      </c>
      <c r="BQ845" s="2">
        <v>0</v>
      </c>
      <c r="BR845" s="2">
        <v>0</v>
      </c>
      <c r="BS845" s="2">
        <v>0</v>
      </c>
      <c r="BT845" s="2">
        <v>0</v>
      </c>
      <c r="BU845" s="2">
        <v>0</v>
      </c>
      <c r="BV845" s="2">
        <v>0</v>
      </c>
      <c r="BW845" s="2">
        <v>0</v>
      </c>
      <c r="BX845" s="2">
        <v>0</v>
      </c>
      <c r="BY845" s="2">
        <v>0</v>
      </c>
      <c r="BZ845" s="2">
        <v>0</v>
      </c>
      <c r="CA845" s="2">
        <v>0</v>
      </c>
      <c r="CB845" s="2">
        <v>0</v>
      </c>
      <c r="CC845" s="2">
        <v>0</v>
      </c>
      <c r="CD845" s="2">
        <v>0</v>
      </c>
      <c r="CE845" s="2">
        <v>0</v>
      </c>
      <c r="CF845" s="2">
        <v>0</v>
      </c>
      <c r="CG845" s="2">
        <v>0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</row>
    <row r="846" spans="1:90" x14ac:dyDescent="0.25">
      <c r="A846" t="s">
        <v>115</v>
      </c>
      <c r="B846">
        <v>20404</v>
      </c>
      <c r="C846" t="s">
        <v>396</v>
      </c>
      <c r="D846">
        <v>1</v>
      </c>
      <c r="E846">
        <v>8</v>
      </c>
      <c r="F846">
        <v>922985</v>
      </c>
      <c r="G846">
        <v>35922985</v>
      </c>
      <c r="H846" t="s">
        <v>11216</v>
      </c>
      <c r="I846">
        <v>244</v>
      </c>
      <c r="J846" t="s">
        <v>221</v>
      </c>
      <c r="K846" t="s">
        <v>11217</v>
      </c>
      <c r="L846">
        <v>1</v>
      </c>
      <c r="M846" t="s">
        <v>396</v>
      </c>
      <c r="N846">
        <v>13056017</v>
      </c>
      <c r="O846" t="s">
        <v>92</v>
      </c>
      <c r="P846" t="s">
        <v>11218</v>
      </c>
      <c r="Q846">
        <v>40</v>
      </c>
      <c r="R846">
        <v>19</v>
      </c>
      <c r="S846">
        <v>32259944</v>
      </c>
      <c r="U846" t="s">
        <v>11219</v>
      </c>
      <c r="V846">
        <v>1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130</v>
      </c>
      <c r="AE846" s="2">
        <v>137</v>
      </c>
      <c r="AF846" s="2">
        <v>101</v>
      </c>
      <c r="AG846" s="2">
        <v>96</v>
      </c>
      <c r="AH846" s="2">
        <v>146</v>
      </c>
      <c r="AI846" s="2">
        <v>171</v>
      </c>
      <c r="AJ846" s="2">
        <v>174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164</v>
      </c>
      <c r="BD846" s="2">
        <v>0</v>
      </c>
      <c r="BE846" s="2">
        <v>0</v>
      </c>
      <c r="BF846" s="2">
        <v>0</v>
      </c>
      <c r="BG846" s="2">
        <v>0</v>
      </c>
      <c r="BH846" s="2">
        <v>0</v>
      </c>
      <c r="BI846" s="2">
        <v>0</v>
      </c>
      <c r="BJ846" s="2">
        <v>0</v>
      </c>
      <c r="BK846" s="2">
        <v>0</v>
      </c>
      <c r="BL846" s="2">
        <v>5</v>
      </c>
      <c r="BM846" s="2">
        <v>5</v>
      </c>
      <c r="BN846" s="2">
        <v>4</v>
      </c>
      <c r="BO846" s="2">
        <v>3</v>
      </c>
      <c r="BP846" s="2">
        <v>6</v>
      </c>
      <c r="BQ846" s="2">
        <v>5</v>
      </c>
      <c r="BR846" s="2">
        <v>5</v>
      </c>
      <c r="BS846" s="2">
        <v>0</v>
      </c>
      <c r="BT846" s="2">
        <v>0</v>
      </c>
      <c r="BU846" s="2">
        <v>0</v>
      </c>
      <c r="BV846" s="2">
        <v>0</v>
      </c>
      <c r="BW846" s="2">
        <v>0</v>
      </c>
      <c r="BX846" s="2">
        <v>0</v>
      </c>
      <c r="BY846" s="2">
        <v>0</v>
      </c>
      <c r="BZ846" s="2">
        <v>0</v>
      </c>
      <c r="CA846" s="2">
        <v>0</v>
      </c>
      <c r="CB846" s="2">
        <v>0</v>
      </c>
      <c r="CC846" s="2">
        <v>0</v>
      </c>
      <c r="CD846" s="2">
        <v>0</v>
      </c>
      <c r="CE846" s="2">
        <v>0</v>
      </c>
      <c r="CF846" s="2">
        <v>0</v>
      </c>
      <c r="CG846" s="2">
        <v>0</v>
      </c>
      <c r="CH846" s="2">
        <v>0</v>
      </c>
      <c r="CI846" s="2">
        <v>0</v>
      </c>
      <c r="CJ846" s="2">
        <v>0</v>
      </c>
      <c r="CK846" s="2">
        <v>9</v>
      </c>
      <c r="CL846" s="2">
        <v>0</v>
      </c>
    </row>
    <row r="847" spans="1:90" x14ac:dyDescent="0.25">
      <c r="A847" t="s">
        <v>115</v>
      </c>
      <c r="B847">
        <v>20404</v>
      </c>
      <c r="C847" t="s">
        <v>396</v>
      </c>
      <c r="D847">
        <v>1</v>
      </c>
      <c r="E847">
        <v>8</v>
      </c>
      <c r="F847">
        <v>913984</v>
      </c>
      <c r="G847">
        <v>35913984</v>
      </c>
      <c r="H847" t="s">
        <v>13933</v>
      </c>
      <c r="I847">
        <v>244</v>
      </c>
      <c r="J847" t="s">
        <v>221</v>
      </c>
      <c r="K847" t="s">
        <v>13934</v>
      </c>
      <c r="L847">
        <v>1</v>
      </c>
      <c r="M847" t="s">
        <v>396</v>
      </c>
      <c r="N847">
        <v>13058620</v>
      </c>
      <c r="O847" t="s">
        <v>92</v>
      </c>
      <c r="P847" t="s">
        <v>13935</v>
      </c>
      <c r="Q847">
        <v>230</v>
      </c>
      <c r="R847">
        <v>19</v>
      </c>
      <c r="S847">
        <v>32611288</v>
      </c>
      <c r="U847" t="s">
        <v>13936</v>
      </c>
      <c r="V847">
        <v>1</v>
      </c>
      <c r="W847" s="2">
        <v>0</v>
      </c>
      <c r="X847" s="2">
        <v>0</v>
      </c>
      <c r="Y847" s="2">
        <v>47</v>
      </c>
      <c r="Z847" s="2">
        <v>48</v>
      </c>
      <c r="AA847" s="2">
        <v>50</v>
      </c>
      <c r="AB847" s="2">
        <v>48</v>
      </c>
      <c r="AC847" s="2">
        <v>48</v>
      </c>
      <c r="AD847" s="2">
        <v>51</v>
      </c>
      <c r="AE847" s="2">
        <v>52</v>
      </c>
      <c r="AF847" s="2">
        <v>37</v>
      </c>
      <c r="AG847" s="2">
        <v>27</v>
      </c>
      <c r="AH847" s="2">
        <v>61</v>
      </c>
      <c r="AI847" s="2">
        <v>52</v>
      </c>
      <c r="AJ847" s="2">
        <v>59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72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141</v>
      </c>
      <c r="BD847" s="2">
        <v>14</v>
      </c>
      <c r="BE847" s="2">
        <v>0</v>
      </c>
      <c r="BF847" s="2">
        <v>0</v>
      </c>
      <c r="BG847" s="2">
        <v>2</v>
      </c>
      <c r="BH847" s="2">
        <v>3</v>
      </c>
      <c r="BI847" s="2">
        <v>4</v>
      </c>
      <c r="BJ847" s="2">
        <v>2</v>
      </c>
      <c r="BK847" s="2">
        <v>3</v>
      </c>
      <c r="BL847" s="2">
        <v>4</v>
      </c>
      <c r="BM847" s="2">
        <v>4</v>
      </c>
      <c r="BN847" s="2">
        <v>2</v>
      </c>
      <c r="BO847" s="2">
        <v>2</v>
      </c>
      <c r="BP847" s="2">
        <v>4</v>
      </c>
      <c r="BQ847" s="2">
        <v>3</v>
      </c>
      <c r="BR847" s="2">
        <v>3</v>
      </c>
      <c r="BS847" s="2">
        <v>0</v>
      </c>
      <c r="BT847" s="2">
        <v>0</v>
      </c>
      <c r="BU847" s="2">
        <v>0</v>
      </c>
      <c r="BV847" s="2">
        <v>0</v>
      </c>
      <c r="BW847" s="2">
        <v>0</v>
      </c>
      <c r="BX847" s="2">
        <v>0</v>
      </c>
      <c r="BY847" s="2">
        <v>0</v>
      </c>
      <c r="BZ847" s="2">
        <v>0</v>
      </c>
      <c r="CA847" s="2">
        <v>0</v>
      </c>
      <c r="CB847" s="2">
        <v>0</v>
      </c>
      <c r="CC847" s="2">
        <v>4</v>
      </c>
      <c r="CD847" s="2">
        <v>0</v>
      </c>
      <c r="CE847" s="2">
        <v>0</v>
      </c>
      <c r="CF847" s="2">
        <v>0</v>
      </c>
      <c r="CG847" s="2">
        <v>0</v>
      </c>
      <c r="CH847" s="2">
        <v>0</v>
      </c>
      <c r="CI847" s="2">
        <v>0</v>
      </c>
      <c r="CJ847" s="2">
        <v>0</v>
      </c>
      <c r="CK847" s="2">
        <v>10</v>
      </c>
      <c r="CL847" s="2">
        <v>3</v>
      </c>
    </row>
    <row r="848" spans="1:90" x14ac:dyDescent="0.25">
      <c r="A848" t="s">
        <v>115</v>
      </c>
      <c r="B848">
        <v>20404</v>
      </c>
      <c r="C848" t="s">
        <v>396</v>
      </c>
      <c r="D848">
        <v>1</v>
      </c>
      <c r="E848">
        <v>8</v>
      </c>
      <c r="F848">
        <v>47173</v>
      </c>
      <c r="G848">
        <v>35047173</v>
      </c>
      <c r="H848" t="s">
        <v>10778</v>
      </c>
      <c r="I848">
        <v>244</v>
      </c>
      <c r="J848" t="s">
        <v>221</v>
      </c>
      <c r="K848" t="s">
        <v>2659</v>
      </c>
      <c r="L848">
        <v>1</v>
      </c>
      <c r="M848" t="s">
        <v>396</v>
      </c>
      <c r="N848">
        <v>13050804</v>
      </c>
      <c r="O848" t="s">
        <v>92</v>
      </c>
      <c r="P848" t="s">
        <v>10779</v>
      </c>
      <c r="Q848">
        <v>720</v>
      </c>
      <c r="R848">
        <v>19</v>
      </c>
      <c r="S848">
        <v>32230409</v>
      </c>
      <c r="T848">
        <v>32232219</v>
      </c>
      <c r="U848" t="s">
        <v>10780</v>
      </c>
      <c r="V848">
        <v>1</v>
      </c>
      <c r="W848" s="2">
        <v>0</v>
      </c>
      <c r="X848" s="2">
        <v>0</v>
      </c>
      <c r="Y848" s="2">
        <v>99</v>
      </c>
      <c r="Z848" s="2">
        <v>83</v>
      </c>
      <c r="AA848" s="2">
        <v>80</v>
      </c>
      <c r="AB848" s="2">
        <v>72</v>
      </c>
      <c r="AC848" s="2">
        <v>80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4</v>
      </c>
      <c r="BH848" s="2">
        <v>3</v>
      </c>
      <c r="BI848" s="2">
        <v>4</v>
      </c>
      <c r="BJ848" s="2">
        <v>3</v>
      </c>
      <c r="BK848" s="2">
        <v>5</v>
      </c>
      <c r="BL848" s="2">
        <v>0</v>
      </c>
      <c r="BM848" s="2">
        <v>0</v>
      </c>
      <c r="BN848" s="2">
        <v>0</v>
      </c>
      <c r="BO848" s="2">
        <v>0</v>
      </c>
      <c r="BP848" s="2">
        <v>0</v>
      </c>
      <c r="BQ848" s="2">
        <v>0</v>
      </c>
      <c r="BR848" s="2">
        <v>0</v>
      </c>
      <c r="BS848" s="2">
        <v>0</v>
      </c>
      <c r="BT848" s="2">
        <v>0</v>
      </c>
      <c r="BU848" s="2">
        <v>0</v>
      </c>
      <c r="BV848" s="2">
        <v>0</v>
      </c>
      <c r="BW848" s="2">
        <v>0</v>
      </c>
      <c r="BX848" s="2">
        <v>0</v>
      </c>
      <c r="BY848" s="2">
        <v>0</v>
      </c>
      <c r="BZ848" s="2">
        <v>0</v>
      </c>
      <c r="CA848" s="2">
        <v>0</v>
      </c>
      <c r="CB848" s="2">
        <v>0</v>
      </c>
      <c r="CC848" s="2">
        <v>0</v>
      </c>
      <c r="CD848" s="2">
        <v>0</v>
      </c>
      <c r="CE848" s="2">
        <v>0</v>
      </c>
      <c r="CF848" s="2">
        <v>0</v>
      </c>
      <c r="CG848" s="2">
        <v>0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</row>
    <row r="849" spans="1:90" x14ac:dyDescent="0.25">
      <c r="A849" t="s">
        <v>115</v>
      </c>
      <c r="B849">
        <v>20404</v>
      </c>
      <c r="C849" t="s">
        <v>396</v>
      </c>
      <c r="D849">
        <v>1</v>
      </c>
      <c r="E849">
        <v>8</v>
      </c>
      <c r="F849">
        <v>18156</v>
      </c>
      <c r="G849">
        <v>35018156</v>
      </c>
      <c r="H849" t="s">
        <v>14311</v>
      </c>
      <c r="I849">
        <v>244</v>
      </c>
      <c r="J849" t="s">
        <v>221</v>
      </c>
      <c r="K849" t="s">
        <v>14312</v>
      </c>
      <c r="L849">
        <v>1</v>
      </c>
      <c r="M849" t="s">
        <v>396</v>
      </c>
      <c r="N849">
        <v>13046540</v>
      </c>
      <c r="O849" t="s">
        <v>92</v>
      </c>
      <c r="P849" t="s">
        <v>14313</v>
      </c>
      <c r="Q849">
        <v>245</v>
      </c>
      <c r="R849">
        <v>19</v>
      </c>
      <c r="S849">
        <v>32765211</v>
      </c>
      <c r="T849">
        <v>32768595</v>
      </c>
      <c r="U849" t="s">
        <v>14314</v>
      </c>
      <c r="V849">
        <v>1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47</v>
      </c>
      <c r="AD849" s="2">
        <v>65</v>
      </c>
      <c r="AE849" s="2">
        <v>52</v>
      </c>
      <c r="AF849" s="2">
        <v>34</v>
      </c>
      <c r="AG849" s="2">
        <v>79</v>
      </c>
      <c r="AH849" s="2">
        <v>65</v>
      </c>
      <c r="AI849" s="2">
        <v>57</v>
      </c>
      <c r="AJ849" s="2">
        <v>42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0</v>
      </c>
      <c r="BI849" s="2">
        <v>0</v>
      </c>
      <c r="BJ849" s="2">
        <v>0</v>
      </c>
      <c r="BK849" s="2">
        <v>3</v>
      </c>
      <c r="BL849" s="2">
        <v>4</v>
      </c>
      <c r="BM849" s="2">
        <v>3</v>
      </c>
      <c r="BN849" s="2">
        <v>1</v>
      </c>
      <c r="BO849" s="2">
        <v>5</v>
      </c>
      <c r="BP849" s="2">
        <v>3</v>
      </c>
      <c r="BQ849" s="2">
        <v>3</v>
      </c>
      <c r="BR849" s="2">
        <v>3</v>
      </c>
      <c r="BS849" s="2">
        <v>0</v>
      </c>
      <c r="BT849" s="2">
        <v>0</v>
      </c>
      <c r="BU849" s="2">
        <v>0</v>
      </c>
      <c r="BV849" s="2">
        <v>0</v>
      </c>
      <c r="BW849" s="2">
        <v>0</v>
      </c>
      <c r="BX849" s="2">
        <v>0</v>
      </c>
      <c r="BY849" s="2">
        <v>0</v>
      </c>
      <c r="BZ849" s="2">
        <v>0</v>
      </c>
      <c r="CA849" s="2">
        <v>0</v>
      </c>
      <c r="CB849" s="2">
        <v>0</v>
      </c>
      <c r="CC849" s="2">
        <v>0</v>
      </c>
      <c r="CD849" s="2">
        <v>0</v>
      </c>
      <c r="CE849" s="2">
        <v>0</v>
      </c>
      <c r="CF849" s="2">
        <v>0</v>
      </c>
      <c r="CG849" s="2">
        <v>0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</row>
    <row r="850" spans="1:90" x14ac:dyDescent="0.25">
      <c r="A850" t="s">
        <v>115</v>
      </c>
      <c r="B850">
        <v>20404</v>
      </c>
      <c r="C850" t="s">
        <v>396</v>
      </c>
      <c r="D850">
        <v>1</v>
      </c>
      <c r="E850">
        <v>8</v>
      </c>
      <c r="F850">
        <v>39895</v>
      </c>
      <c r="G850">
        <v>35039895</v>
      </c>
      <c r="H850" t="s">
        <v>15741</v>
      </c>
      <c r="I850">
        <v>244</v>
      </c>
      <c r="J850" t="s">
        <v>221</v>
      </c>
      <c r="K850" t="s">
        <v>3800</v>
      </c>
      <c r="L850">
        <v>1</v>
      </c>
      <c r="M850" t="s">
        <v>396</v>
      </c>
      <c r="N850">
        <v>13053026</v>
      </c>
      <c r="O850" t="s">
        <v>92</v>
      </c>
      <c r="P850" t="s">
        <v>15742</v>
      </c>
      <c r="Q850">
        <v>149</v>
      </c>
      <c r="R850">
        <v>19</v>
      </c>
      <c r="S850">
        <v>32255988</v>
      </c>
      <c r="T850">
        <v>32258946</v>
      </c>
      <c r="U850" t="s">
        <v>15743</v>
      </c>
      <c r="V850">
        <v>1</v>
      </c>
      <c r="W850" s="2">
        <v>0</v>
      </c>
      <c r="X850" s="2">
        <v>0</v>
      </c>
      <c r="Y850" s="2">
        <v>78</v>
      </c>
      <c r="Z850" s="2">
        <v>71</v>
      </c>
      <c r="AA850" s="2">
        <v>91</v>
      </c>
      <c r="AB850" s="2">
        <v>66</v>
      </c>
      <c r="AC850" s="2">
        <v>56</v>
      </c>
      <c r="AD850" s="2">
        <v>73</v>
      </c>
      <c r="AE850" s="2">
        <v>68</v>
      </c>
      <c r="AF850" s="2">
        <v>73</v>
      </c>
      <c r="AG850" s="2">
        <v>61</v>
      </c>
      <c r="AH850" s="2">
        <v>85</v>
      </c>
      <c r="AI850" s="2">
        <v>81</v>
      </c>
      <c r="AJ850" s="2">
        <v>74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39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144</v>
      </c>
      <c r="BD850" s="2">
        <v>0</v>
      </c>
      <c r="BE850" s="2">
        <v>0</v>
      </c>
      <c r="BF850" s="2">
        <v>0</v>
      </c>
      <c r="BG850" s="2">
        <v>4</v>
      </c>
      <c r="BH850" s="2">
        <v>4</v>
      </c>
      <c r="BI850" s="2">
        <v>5</v>
      </c>
      <c r="BJ850" s="2">
        <v>2</v>
      </c>
      <c r="BK850" s="2">
        <v>4</v>
      </c>
      <c r="BL850" s="2">
        <v>3</v>
      </c>
      <c r="BM850" s="2">
        <v>3</v>
      </c>
      <c r="BN850" s="2">
        <v>3</v>
      </c>
      <c r="BO850" s="2">
        <v>2</v>
      </c>
      <c r="BP850" s="2">
        <v>5</v>
      </c>
      <c r="BQ850" s="2">
        <v>3</v>
      </c>
      <c r="BR850" s="2">
        <v>2</v>
      </c>
      <c r="BS850" s="2">
        <v>0</v>
      </c>
      <c r="BT850" s="2">
        <v>0</v>
      </c>
      <c r="BU850" s="2">
        <v>0</v>
      </c>
      <c r="BV850" s="2">
        <v>0</v>
      </c>
      <c r="BW850" s="2">
        <v>0</v>
      </c>
      <c r="BX850" s="2">
        <v>0</v>
      </c>
      <c r="BY850" s="2">
        <v>0</v>
      </c>
      <c r="BZ850" s="2">
        <v>0</v>
      </c>
      <c r="CA850" s="2">
        <v>0</v>
      </c>
      <c r="CB850" s="2">
        <v>0</v>
      </c>
      <c r="CC850" s="2">
        <v>2</v>
      </c>
      <c r="CD850" s="2">
        <v>0</v>
      </c>
      <c r="CE850" s="2">
        <v>0</v>
      </c>
      <c r="CF850" s="2">
        <v>0</v>
      </c>
      <c r="CG850" s="2">
        <v>0</v>
      </c>
      <c r="CH850" s="2">
        <v>0</v>
      </c>
      <c r="CI850" s="2">
        <v>0</v>
      </c>
      <c r="CJ850" s="2">
        <v>0</v>
      </c>
      <c r="CK850" s="2">
        <v>11</v>
      </c>
      <c r="CL850" s="2">
        <v>0</v>
      </c>
    </row>
    <row r="851" spans="1:90" x14ac:dyDescent="0.25">
      <c r="A851" t="s">
        <v>115</v>
      </c>
      <c r="B851">
        <v>20404</v>
      </c>
      <c r="C851" t="s">
        <v>396</v>
      </c>
      <c r="D851">
        <v>1</v>
      </c>
      <c r="E851">
        <v>8</v>
      </c>
      <c r="F851">
        <v>903899</v>
      </c>
      <c r="G851">
        <v>35903899</v>
      </c>
      <c r="H851" t="s">
        <v>16755</v>
      </c>
      <c r="I851">
        <v>244</v>
      </c>
      <c r="J851" t="s">
        <v>221</v>
      </c>
      <c r="K851" t="s">
        <v>9755</v>
      </c>
      <c r="L851">
        <v>1</v>
      </c>
      <c r="M851" t="s">
        <v>396</v>
      </c>
      <c r="N851">
        <v>13056502</v>
      </c>
      <c r="O851" t="s">
        <v>92</v>
      </c>
      <c r="P851" t="s">
        <v>16756</v>
      </c>
      <c r="Q851" t="s">
        <v>127</v>
      </c>
      <c r="R851">
        <v>19</v>
      </c>
      <c r="S851">
        <v>32668022</v>
      </c>
      <c r="T851">
        <v>32669611</v>
      </c>
      <c r="U851" t="s">
        <v>16757</v>
      </c>
      <c r="V851">
        <v>1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143</v>
      </c>
      <c r="AE851" s="2">
        <v>186</v>
      </c>
      <c r="AF851" s="2">
        <v>109</v>
      </c>
      <c r="AG851" s="2">
        <v>104</v>
      </c>
      <c r="AH851" s="2">
        <v>157</v>
      </c>
      <c r="AI851" s="2">
        <v>138</v>
      </c>
      <c r="AJ851" s="2">
        <v>158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229</v>
      </c>
      <c r="BD851" s="2">
        <v>0</v>
      </c>
      <c r="BE851" s="2">
        <v>0</v>
      </c>
      <c r="BF851" s="2">
        <v>0</v>
      </c>
      <c r="BG851" s="2">
        <v>0</v>
      </c>
      <c r="BH851" s="2">
        <v>0</v>
      </c>
      <c r="BI851" s="2">
        <v>0</v>
      </c>
      <c r="BJ851" s="2">
        <v>0</v>
      </c>
      <c r="BK851" s="2">
        <v>0</v>
      </c>
      <c r="BL851" s="2">
        <v>7</v>
      </c>
      <c r="BM851" s="2">
        <v>8</v>
      </c>
      <c r="BN851" s="2">
        <v>4</v>
      </c>
      <c r="BO851" s="2">
        <v>4</v>
      </c>
      <c r="BP851" s="2">
        <v>7</v>
      </c>
      <c r="BQ851" s="2">
        <v>5</v>
      </c>
      <c r="BR851" s="2">
        <v>4</v>
      </c>
      <c r="BS851" s="2">
        <v>0</v>
      </c>
      <c r="BT851" s="2">
        <v>0</v>
      </c>
      <c r="BU851" s="2">
        <v>0</v>
      </c>
      <c r="BV851" s="2">
        <v>0</v>
      </c>
      <c r="BW851" s="2">
        <v>0</v>
      </c>
      <c r="BX851" s="2">
        <v>0</v>
      </c>
      <c r="BY851" s="2">
        <v>0</v>
      </c>
      <c r="BZ851" s="2">
        <v>0</v>
      </c>
      <c r="CA851" s="2">
        <v>0</v>
      </c>
      <c r="CB851" s="2">
        <v>0</v>
      </c>
      <c r="CC851" s="2">
        <v>0</v>
      </c>
      <c r="CD851" s="2">
        <v>0</v>
      </c>
      <c r="CE851" s="2">
        <v>0</v>
      </c>
      <c r="CF851" s="2">
        <v>0</v>
      </c>
      <c r="CG851" s="2">
        <v>0</v>
      </c>
      <c r="CH851" s="2">
        <v>0</v>
      </c>
      <c r="CI851" s="2">
        <v>0</v>
      </c>
      <c r="CJ851" s="2">
        <v>0</v>
      </c>
      <c r="CK851" s="2">
        <v>12</v>
      </c>
      <c r="CL851" s="2">
        <v>0</v>
      </c>
    </row>
    <row r="852" spans="1:90" x14ac:dyDescent="0.25">
      <c r="A852" t="s">
        <v>115</v>
      </c>
      <c r="B852">
        <v>20404</v>
      </c>
      <c r="C852" t="s">
        <v>396</v>
      </c>
      <c r="D852">
        <v>1</v>
      </c>
      <c r="E852">
        <v>8</v>
      </c>
      <c r="F852">
        <v>924349</v>
      </c>
      <c r="G852">
        <v>35924349</v>
      </c>
      <c r="H852" t="s">
        <v>18088</v>
      </c>
      <c r="I852">
        <v>244</v>
      </c>
      <c r="J852" t="s">
        <v>221</v>
      </c>
      <c r="K852" t="s">
        <v>707</v>
      </c>
      <c r="L852">
        <v>1</v>
      </c>
      <c r="M852" t="s">
        <v>396</v>
      </c>
      <c r="N852">
        <v>13060803</v>
      </c>
      <c r="O852" t="s">
        <v>102</v>
      </c>
      <c r="P852" t="s">
        <v>13393</v>
      </c>
      <c r="Q852" t="s">
        <v>127</v>
      </c>
      <c r="R852">
        <v>19</v>
      </c>
      <c r="S852">
        <v>32215077</v>
      </c>
      <c r="T852">
        <v>32215088</v>
      </c>
      <c r="U852" t="s">
        <v>18089</v>
      </c>
      <c r="V852">
        <v>1</v>
      </c>
      <c r="W852" s="2">
        <v>0</v>
      </c>
      <c r="X852" s="2">
        <v>0</v>
      </c>
      <c r="Y852" s="2">
        <v>130</v>
      </c>
      <c r="Z852" s="2">
        <v>127</v>
      </c>
      <c r="AA852" s="2">
        <v>131</v>
      </c>
      <c r="AB852" s="2">
        <v>148</v>
      </c>
      <c r="AC852" s="2">
        <v>151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30</v>
      </c>
      <c r="BD852" s="2">
        <v>0</v>
      </c>
      <c r="BE852" s="2">
        <v>0</v>
      </c>
      <c r="BF852" s="2">
        <v>0</v>
      </c>
      <c r="BG852" s="2">
        <v>7</v>
      </c>
      <c r="BH852" s="2">
        <v>5</v>
      </c>
      <c r="BI852" s="2">
        <v>5</v>
      </c>
      <c r="BJ852" s="2">
        <v>6</v>
      </c>
      <c r="BK852" s="2">
        <v>8</v>
      </c>
      <c r="BL852" s="2">
        <v>0</v>
      </c>
      <c r="BM852" s="2">
        <v>0</v>
      </c>
      <c r="BN852" s="2">
        <v>0</v>
      </c>
      <c r="BO852" s="2">
        <v>0</v>
      </c>
      <c r="BP852" s="2">
        <v>0</v>
      </c>
      <c r="BQ852" s="2">
        <v>0</v>
      </c>
      <c r="BR852" s="2">
        <v>0</v>
      </c>
      <c r="BS852" s="2">
        <v>0</v>
      </c>
      <c r="BT852" s="2">
        <v>0</v>
      </c>
      <c r="BU852" s="2">
        <v>0</v>
      </c>
      <c r="BV852" s="2">
        <v>0</v>
      </c>
      <c r="BW852" s="2">
        <v>0</v>
      </c>
      <c r="BX852" s="2">
        <v>0</v>
      </c>
      <c r="BY852" s="2">
        <v>0</v>
      </c>
      <c r="BZ852" s="2">
        <v>0</v>
      </c>
      <c r="CA852" s="2">
        <v>0</v>
      </c>
      <c r="CB852" s="2">
        <v>0</v>
      </c>
      <c r="CC852" s="2">
        <v>0</v>
      </c>
      <c r="CD852" s="2">
        <v>0</v>
      </c>
      <c r="CE852" s="2">
        <v>0</v>
      </c>
      <c r="CF852" s="2">
        <v>0</v>
      </c>
      <c r="CG852" s="2">
        <v>0</v>
      </c>
      <c r="CH852" s="2">
        <v>0</v>
      </c>
      <c r="CI852" s="2">
        <v>0</v>
      </c>
      <c r="CJ852" s="2">
        <v>0</v>
      </c>
      <c r="CK852" s="2">
        <v>1</v>
      </c>
      <c r="CL852" s="2">
        <v>0</v>
      </c>
    </row>
    <row r="853" spans="1:90" x14ac:dyDescent="0.25">
      <c r="A853" t="s">
        <v>115</v>
      </c>
      <c r="B853">
        <v>20404</v>
      </c>
      <c r="C853" t="s">
        <v>396</v>
      </c>
      <c r="D853">
        <v>1</v>
      </c>
      <c r="E853">
        <v>8</v>
      </c>
      <c r="F853">
        <v>39901</v>
      </c>
      <c r="G853">
        <v>35039901</v>
      </c>
      <c r="H853" t="s">
        <v>13392</v>
      </c>
      <c r="I853">
        <v>244</v>
      </c>
      <c r="J853" t="s">
        <v>221</v>
      </c>
      <c r="K853" t="s">
        <v>2264</v>
      </c>
      <c r="L853">
        <v>1</v>
      </c>
      <c r="M853" t="s">
        <v>396</v>
      </c>
      <c r="N853">
        <v>13058326</v>
      </c>
      <c r="O853" t="s">
        <v>102</v>
      </c>
      <c r="P853" t="s">
        <v>13393</v>
      </c>
      <c r="Q853" t="s">
        <v>127</v>
      </c>
      <c r="R853">
        <v>19</v>
      </c>
      <c r="S853">
        <v>32611388</v>
      </c>
      <c r="T853">
        <v>32614911</v>
      </c>
      <c r="U853" t="s">
        <v>13394</v>
      </c>
      <c r="V853">
        <v>1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184</v>
      </c>
      <c r="AE853" s="2">
        <v>201</v>
      </c>
      <c r="AF853" s="2">
        <v>76</v>
      </c>
      <c r="AG853" s="2">
        <v>106</v>
      </c>
      <c r="AH853" s="2">
        <v>239</v>
      </c>
      <c r="AI853" s="2">
        <v>214</v>
      </c>
      <c r="AJ853" s="2">
        <v>209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267</v>
      </c>
      <c r="BD853" s="2">
        <v>0</v>
      </c>
      <c r="BE853" s="2">
        <v>0</v>
      </c>
      <c r="BF853" s="2">
        <v>0</v>
      </c>
      <c r="BG853" s="2">
        <v>0</v>
      </c>
      <c r="BH853" s="2">
        <v>0</v>
      </c>
      <c r="BI853" s="2">
        <v>0</v>
      </c>
      <c r="BJ853" s="2">
        <v>0</v>
      </c>
      <c r="BK853" s="2">
        <v>0</v>
      </c>
      <c r="BL853" s="2">
        <v>9</v>
      </c>
      <c r="BM853" s="2">
        <v>7</v>
      </c>
      <c r="BN853" s="2">
        <v>3</v>
      </c>
      <c r="BO853" s="2">
        <v>4</v>
      </c>
      <c r="BP853" s="2">
        <v>7</v>
      </c>
      <c r="BQ853" s="2">
        <v>7</v>
      </c>
      <c r="BR853" s="2">
        <v>7</v>
      </c>
      <c r="BS853" s="2">
        <v>0</v>
      </c>
      <c r="BT853" s="2">
        <v>0</v>
      </c>
      <c r="BU853" s="2">
        <v>0</v>
      </c>
      <c r="BV853" s="2">
        <v>0</v>
      </c>
      <c r="BW853" s="2">
        <v>0</v>
      </c>
      <c r="BX853" s="2">
        <v>0</v>
      </c>
      <c r="BY853" s="2">
        <v>0</v>
      </c>
      <c r="BZ853" s="2">
        <v>0</v>
      </c>
      <c r="CA853" s="2">
        <v>0</v>
      </c>
      <c r="CB853" s="2">
        <v>0</v>
      </c>
      <c r="CC853" s="2">
        <v>0</v>
      </c>
      <c r="CD853" s="2">
        <v>0</v>
      </c>
      <c r="CE853" s="2">
        <v>0</v>
      </c>
      <c r="CF853" s="2">
        <v>0</v>
      </c>
      <c r="CG853" s="2">
        <v>0</v>
      </c>
      <c r="CH853" s="2">
        <v>0</v>
      </c>
      <c r="CI853" s="2">
        <v>0</v>
      </c>
      <c r="CJ853" s="2">
        <v>0</v>
      </c>
      <c r="CK853" s="2">
        <v>15</v>
      </c>
      <c r="CL853" s="2">
        <v>0</v>
      </c>
    </row>
    <row r="854" spans="1:90" x14ac:dyDescent="0.25">
      <c r="A854" t="s">
        <v>115</v>
      </c>
      <c r="B854">
        <v>20404</v>
      </c>
      <c r="C854" t="s">
        <v>396</v>
      </c>
      <c r="D854">
        <v>1</v>
      </c>
      <c r="E854">
        <v>8</v>
      </c>
      <c r="F854">
        <v>18612</v>
      </c>
      <c r="G854">
        <v>35018612</v>
      </c>
      <c r="H854" t="s">
        <v>7229</v>
      </c>
      <c r="I854">
        <v>244</v>
      </c>
      <c r="J854" t="s">
        <v>221</v>
      </c>
      <c r="K854" t="s">
        <v>3097</v>
      </c>
      <c r="L854">
        <v>1</v>
      </c>
      <c r="M854" t="s">
        <v>396</v>
      </c>
      <c r="N854">
        <v>13064748</v>
      </c>
      <c r="O854" t="s">
        <v>92</v>
      </c>
      <c r="P854" t="s">
        <v>6456</v>
      </c>
      <c r="Q854" t="s">
        <v>127</v>
      </c>
      <c r="R854">
        <v>19</v>
      </c>
      <c r="S854">
        <v>32451477</v>
      </c>
      <c r="T854">
        <v>32457211</v>
      </c>
      <c r="U854" t="s">
        <v>7230</v>
      </c>
      <c r="V854">
        <v>1</v>
      </c>
      <c r="W854" s="2">
        <v>0</v>
      </c>
      <c r="X854" s="2">
        <v>0</v>
      </c>
      <c r="Y854" s="2">
        <v>50</v>
      </c>
      <c r="Z854" s="2">
        <v>61</v>
      </c>
      <c r="AA854" s="2">
        <v>52</v>
      </c>
      <c r="AB854" s="2">
        <v>65</v>
      </c>
      <c r="AC854" s="2">
        <v>47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57</v>
      </c>
      <c r="BD854" s="2">
        <v>1</v>
      </c>
      <c r="BE854" s="2">
        <v>0</v>
      </c>
      <c r="BF854" s="2">
        <v>0</v>
      </c>
      <c r="BG854" s="2">
        <v>2</v>
      </c>
      <c r="BH854" s="2">
        <v>3</v>
      </c>
      <c r="BI854" s="2">
        <v>3</v>
      </c>
      <c r="BJ854" s="2">
        <v>4</v>
      </c>
      <c r="BK854" s="2">
        <v>3</v>
      </c>
      <c r="BL854" s="2">
        <v>0</v>
      </c>
      <c r="BM854" s="2">
        <v>0</v>
      </c>
      <c r="BN854" s="2">
        <v>0</v>
      </c>
      <c r="BO854" s="2">
        <v>0</v>
      </c>
      <c r="BP854" s="2">
        <v>0</v>
      </c>
      <c r="BQ854" s="2">
        <v>0</v>
      </c>
      <c r="BR854" s="2">
        <v>0</v>
      </c>
      <c r="BS854" s="2">
        <v>0</v>
      </c>
      <c r="BT854" s="2">
        <v>0</v>
      </c>
      <c r="BU854" s="2">
        <v>0</v>
      </c>
      <c r="BV854" s="2">
        <v>0</v>
      </c>
      <c r="BW854" s="2">
        <v>0</v>
      </c>
      <c r="BX854" s="2">
        <v>0</v>
      </c>
      <c r="BY854" s="2">
        <v>0</v>
      </c>
      <c r="BZ854" s="2">
        <v>0</v>
      </c>
      <c r="CA854" s="2">
        <v>0</v>
      </c>
      <c r="CB854" s="2">
        <v>0</v>
      </c>
      <c r="CC854" s="2">
        <v>0</v>
      </c>
      <c r="CD854" s="2">
        <v>0</v>
      </c>
      <c r="CE854" s="2">
        <v>0</v>
      </c>
      <c r="CF854" s="2">
        <v>0</v>
      </c>
      <c r="CG854" s="2">
        <v>0</v>
      </c>
      <c r="CH854" s="2">
        <v>0</v>
      </c>
      <c r="CI854" s="2">
        <v>0</v>
      </c>
      <c r="CJ854" s="2">
        <v>0</v>
      </c>
      <c r="CK854" s="2">
        <v>3</v>
      </c>
      <c r="CL854" s="2">
        <v>1</v>
      </c>
    </row>
    <row r="855" spans="1:90" x14ac:dyDescent="0.25">
      <c r="A855" t="s">
        <v>115</v>
      </c>
      <c r="B855">
        <v>20404</v>
      </c>
      <c r="C855" t="s">
        <v>396</v>
      </c>
      <c r="D855">
        <v>1</v>
      </c>
      <c r="E855">
        <v>8</v>
      </c>
      <c r="F855">
        <v>127796</v>
      </c>
      <c r="G855">
        <v>35127796</v>
      </c>
      <c r="H855" t="s">
        <v>3790</v>
      </c>
      <c r="I855">
        <v>244</v>
      </c>
      <c r="J855" t="s">
        <v>221</v>
      </c>
      <c r="K855" t="s">
        <v>3791</v>
      </c>
      <c r="L855">
        <v>1</v>
      </c>
      <c r="M855" t="s">
        <v>396</v>
      </c>
      <c r="N855">
        <v>13054646</v>
      </c>
      <c r="O855" t="s">
        <v>92</v>
      </c>
      <c r="P855" t="s">
        <v>3792</v>
      </c>
      <c r="Q855" t="s">
        <v>127</v>
      </c>
      <c r="R855">
        <v>19</v>
      </c>
      <c r="S855">
        <v>32246286</v>
      </c>
      <c r="T855">
        <v>32246334</v>
      </c>
      <c r="U855" t="s">
        <v>3793</v>
      </c>
      <c r="V855">
        <v>1</v>
      </c>
      <c r="W855" s="2">
        <v>0</v>
      </c>
      <c r="X855" s="2">
        <v>0</v>
      </c>
      <c r="Y855" s="2">
        <v>54</v>
      </c>
      <c r="Z855" s="2">
        <v>56</v>
      </c>
      <c r="AA855" s="2">
        <v>63</v>
      </c>
      <c r="AB855" s="2">
        <v>79</v>
      </c>
      <c r="AC855" s="2">
        <v>82</v>
      </c>
      <c r="AD855" s="2">
        <v>75</v>
      </c>
      <c r="AE855" s="2">
        <v>107</v>
      </c>
      <c r="AF855" s="2">
        <v>140</v>
      </c>
      <c r="AG855" s="2">
        <v>128</v>
      </c>
      <c r="AH855" s="2">
        <v>146</v>
      </c>
      <c r="AI855" s="2">
        <v>136</v>
      </c>
      <c r="AJ855" s="2">
        <v>82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161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57</v>
      </c>
      <c r="BD855" s="2">
        <v>19</v>
      </c>
      <c r="BE855" s="2">
        <v>0</v>
      </c>
      <c r="BF855" s="2">
        <v>0</v>
      </c>
      <c r="BG855" s="2">
        <v>2</v>
      </c>
      <c r="BH855" s="2">
        <v>2</v>
      </c>
      <c r="BI855" s="2">
        <v>2</v>
      </c>
      <c r="BJ855" s="2">
        <v>5</v>
      </c>
      <c r="BK855" s="2">
        <v>4</v>
      </c>
      <c r="BL855" s="2">
        <v>4</v>
      </c>
      <c r="BM855" s="2">
        <v>3</v>
      </c>
      <c r="BN855" s="2">
        <v>7</v>
      </c>
      <c r="BO855" s="2">
        <v>7</v>
      </c>
      <c r="BP855" s="2">
        <v>5</v>
      </c>
      <c r="BQ855" s="2">
        <v>6</v>
      </c>
      <c r="BR855" s="2">
        <v>3</v>
      </c>
      <c r="BS855" s="2">
        <v>0</v>
      </c>
      <c r="BT855" s="2">
        <v>0</v>
      </c>
      <c r="BU855" s="2">
        <v>0</v>
      </c>
      <c r="BV855" s="2">
        <v>0</v>
      </c>
      <c r="BW855" s="2">
        <v>0</v>
      </c>
      <c r="BX855" s="2">
        <v>0</v>
      </c>
      <c r="BY855" s="2">
        <v>0</v>
      </c>
      <c r="BZ855" s="2">
        <v>0</v>
      </c>
      <c r="CA855" s="2">
        <v>0</v>
      </c>
      <c r="CB855" s="2">
        <v>0</v>
      </c>
      <c r="CC855" s="2">
        <v>6</v>
      </c>
      <c r="CD855" s="2">
        <v>0</v>
      </c>
      <c r="CE855" s="2">
        <v>0</v>
      </c>
      <c r="CF855" s="2">
        <v>0</v>
      </c>
      <c r="CG855" s="2">
        <v>0</v>
      </c>
      <c r="CH855" s="2">
        <v>0</v>
      </c>
      <c r="CI855" s="2">
        <v>0</v>
      </c>
      <c r="CJ855" s="2">
        <v>0</v>
      </c>
      <c r="CK855" s="2">
        <v>5</v>
      </c>
      <c r="CL855" s="2">
        <v>4</v>
      </c>
    </row>
    <row r="856" spans="1:90" x14ac:dyDescent="0.25">
      <c r="A856" t="s">
        <v>115</v>
      </c>
      <c r="B856">
        <v>20404</v>
      </c>
      <c r="C856" t="s">
        <v>396</v>
      </c>
      <c r="D856">
        <v>2</v>
      </c>
      <c r="E856">
        <v>6</v>
      </c>
      <c r="F856">
        <v>458533</v>
      </c>
      <c r="G856">
        <v>35458533</v>
      </c>
      <c r="H856" t="s">
        <v>2506</v>
      </c>
      <c r="I856">
        <v>708</v>
      </c>
      <c r="J856" t="s">
        <v>698</v>
      </c>
      <c r="K856" t="s">
        <v>2507</v>
      </c>
      <c r="L856">
        <v>1</v>
      </c>
      <c r="M856" t="s">
        <v>698</v>
      </c>
      <c r="N856">
        <v>13271050</v>
      </c>
      <c r="O856" t="s">
        <v>92</v>
      </c>
      <c r="P856" t="s">
        <v>1250</v>
      </c>
      <c r="Q856">
        <v>280</v>
      </c>
      <c r="R856">
        <v>19</v>
      </c>
      <c r="S856">
        <v>38714244</v>
      </c>
      <c r="U856" t="s">
        <v>19809</v>
      </c>
      <c r="V856">
        <v>1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81</v>
      </c>
      <c r="BD856" s="2">
        <v>0</v>
      </c>
      <c r="BE856" s="2">
        <v>0</v>
      </c>
      <c r="BF856" s="2">
        <v>0</v>
      </c>
      <c r="BG856" s="2">
        <v>0</v>
      </c>
      <c r="BH856" s="2">
        <v>0</v>
      </c>
      <c r="BI856" s="2">
        <v>0</v>
      </c>
      <c r="BJ856" s="2">
        <v>0</v>
      </c>
      <c r="BK856" s="2">
        <v>0</v>
      </c>
      <c r="BL856" s="2">
        <v>0</v>
      </c>
      <c r="BM856" s="2">
        <v>0</v>
      </c>
      <c r="BN856" s="2">
        <v>0</v>
      </c>
      <c r="BO856" s="2">
        <v>0</v>
      </c>
      <c r="BP856" s="2">
        <v>0</v>
      </c>
      <c r="BQ856" s="2">
        <v>0</v>
      </c>
      <c r="BR856" s="2">
        <v>0</v>
      </c>
      <c r="BS856" s="2">
        <v>0</v>
      </c>
      <c r="BT856" s="2">
        <v>0</v>
      </c>
      <c r="BU856" s="2">
        <v>0</v>
      </c>
      <c r="BV856" s="2">
        <v>0</v>
      </c>
      <c r="BW856" s="2">
        <v>0</v>
      </c>
      <c r="BX856" s="2">
        <v>0</v>
      </c>
      <c r="BY856" s="2">
        <v>0</v>
      </c>
      <c r="BZ856" s="2">
        <v>0</v>
      </c>
      <c r="CA856" s="2">
        <v>0</v>
      </c>
      <c r="CB856" s="2">
        <v>0</v>
      </c>
      <c r="CC856" s="2">
        <v>0</v>
      </c>
      <c r="CD856" s="2">
        <v>0</v>
      </c>
      <c r="CE856" s="2">
        <v>0</v>
      </c>
      <c r="CF856" s="2">
        <v>0</v>
      </c>
      <c r="CG856" s="2">
        <v>0</v>
      </c>
      <c r="CH856" s="2">
        <v>0</v>
      </c>
      <c r="CI856" s="2">
        <v>0</v>
      </c>
      <c r="CJ856" s="2">
        <v>0</v>
      </c>
      <c r="CK856" s="2">
        <v>6</v>
      </c>
      <c r="CL856" s="2">
        <v>0</v>
      </c>
    </row>
    <row r="857" spans="1:90" x14ac:dyDescent="0.25">
      <c r="A857" t="s">
        <v>115</v>
      </c>
      <c r="B857">
        <v>20404</v>
      </c>
      <c r="C857" t="s">
        <v>396</v>
      </c>
      <c r="D857">
        <v>2</v>
      </c>
      <c r="E857">
        <v>6</v>
      </c>
      <c r="F857">
        <v>458491</v>
      </c>
      <c r="G857">
        <v>35458491</v>
      </c>
      <c r="H857" t="s">
        <v>19463</v>
      </c>
      <c r="I857">
        <v>244</v>
      </c>
      <c r="J857" t="s">
        <v>221</v>
      </c>
      <c r="K857" t="s">
        <v>902</v>
      </c>
      <c r="L857">
        <v>1</v>
      </c>
      <c r="M857" t="s">
        <v>396</v>
      </c>
      <c r="N857">
        <v>13050700</v>
      </c>
      <c r="O857" t="s">
        <v>92</v>
      </c>
      <c r="P857" t="s">
        <v>1667</v>
      </c>
      <c r="Q857">
        <v>22</v>
      </c>
      <c r="R857">
        <v>19</v>
      </c>
      <c r="S857">
        <v>32272463</v>
      </c>
      <c r="T857">
        <v>32670139</v>
      </c>
      <c r="U857" t="s">
        <v>16058</v>
      </c>
      <c r="V857">
        <v>1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2">
        <v>14</v>
      </c>
      <c r="BD857" s="2">
        <v>0</v>
      </c>
      <c r="BE857" s="2">
        <v>0</v>
      </c>
      <c r="BF857" s="2">
        <v>0</v>
      </c>
      <c r="BG857" s="2">
        <v>0</v>
      </c>
      <c r="BH857" s="2">
        <v>0</v>
      </c>
      <c r="BI857" s="2">
        <v>0</v>
      </c>
      <c r="BJ857" s="2">
        <v>0</v>
      </c>
      <c r="BK857" s="2">
        <v>0</v>
      </c>
      <c r="BL857" s="2">
        <v>0</v>
      </c>
      <c r="BM857" s="2">
        <v>0</v>
      </c>
      <c r="BN857" s="2">
        <v>0</v>
      </c>
      <c r="BO857" s="2">
        <v>0</v>
      </c>
      <c r="BP857" s="2">
        <v>0</v>
      </c>
      <c r="BQ857" s="2">
        <v>0</v>
      </c>
      <c r="BR857" s="2">
        <v>0</v>
      </c>
      <c r="BS857" s="2">
        <v>0</v>
      </c>
      <c r="BT857" s="2">
        <v>0</v>
      </c>
      <c r="BU857" s="2">
        <v>0</v>
      </c>
      <c r="BV857" s="2">
        <v>0</v>
      </c>
      <c r="BW857" s="2">
        <v>0</v>
      </c>
      <c r="BX857" s="2">
        <v>0</v>
      </c>
      <c r="BY857" s="2">
        <v>0</v>
      </c>
      <c r="BZ857" s="2">
        <v>0</v>
      </c>
      <c r="CA857" s="2">
        <v>0</v>
      </c>
      <c r="CB857" s="2">
        <v>0</v>
      </c>
      <c r="CC857" s="2">
        <v>0</v>
      </c>
      <c r="CD857" s="2">
        <v>0</v>
      </c>
      <c r="CE857" s="2">
        <v>0</v>
      </c>
      <c r="CF857" s="2">
        <v>0</v>
      </c>
      <c r="CG857" s="2">
        <v>0</v>
      </c>
      <c r="CH857" s="2">
        <v>0</v>
      </c>
      <c r="CI857" s="2">
        <v>0</v>
      </c>
      <c r="CJ857" s="2">
        <v>0</v>
      </c>
      <c r="CK857" s="2">
        <v>1</v>
      </c>
      <c r="CL857" s="2">
        <v>0</v>
      </c>
    </row>
    <row r="858" spans="1:90" x14ac:dyDescent="0.25">
      <c r="A858" t="s">
        <v>115</v>
      </c>
      <c r="B858">
        <v>20404</v>
      </c>
      <c r="C858" t="s">
        <v>396</v>
      </c>
      <c r="D858">
        <v>2</v>
      </c>
      <c r="E858">
        <v>6</v>
      </c>
      <c r="F858">
        <v>458512</v>
      </c>
      <c r="G858">
        <v>35458512</v>
      </c>
      <c r="H858" t="s">
        <v>17334</v>
      </c>
      <c r="I858">
        <v>244</v>
      </c>
      <c r="J858" t="s">
        <v>221</v>
      </c>
      <c r="K858" t="s">
        <v>1339</v>
      </c>
      <c r="L858">
        <v>1</v>
      </c>
      <c r="M858" t="s">
        <v>396</v>
      </c>
      <c r="N858">
        <v>13041160</v>
      </c>
      <c r="O858" t="s">
        <v>92</v>
      </c>
      <c r="P858" t="s">
        <v>17335</v>
      </c>
      <c r="Q858">
        <v>84</v>
      </c>
      <c r="R858">
        <v>19</v>
      </c>
      <c r="S858">
        <v>32315799</v>
      </c>
      <c r="T858">
        <v>32379484</v>
      </c>
      <c r="U858" t="s">
        <v>19808</v>
      </c>
      <c r="V858">
        <v>1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98</v>
      </c>
      <c r="BD858" s="2">
        <v>0</v>
      </c>
      <c r="BE858" s="2">
        <v>0</v>
      </c>
      <c r="BF858" s="2">
        <v>0</v>
      </c>
      <c r="BG858" s="2">
        <v>0</v>
      </c>
      <c r="BH858" s="2">
        <v>0</v>
      </c>
      <c r="BI858" s="2">
        <v>0</v>
      </c>
      <c r="BJ858" s="2">
        <v>0</v>
      </c>
      <c r="BK858" s="2">
        <v>0</v>
      </c>
      <c r="BL858" s="2">
        <v>0</v>
      </c>
      <c r="BM858" s="2">
        <v>0</v>
      </c>
      <c r="BN858" s="2">
        <v>0</v>
      </c>
      <c r="BO858" s="2">
        <v>0</v>
      </c>
      <c r="BP858" s="2">
        <v>0</v>
      </c>
      <c r="BQ858" s="2">
        <v>0</v>
      </c>
      <c r="BR858" s="2">
        <v>0</v>
      </c>
      <c r="BS858" s="2">
        <v>0</v>
      </c>
      <c r="BT858" s="2">
        <v>0</v>
      </c>
      <c r="BU858" s="2">
        <v>0</v>
      </c>
      <c r="BV858" s="2">
        <v>0</v>
      </c>
      <c r="BW858" s="2">
        <v>0</v>
      </c>
      <c r="BX858" s="2">
        <v>0</v>
      </c>
      <c r="BY858" s="2">
        <v>0</v>
      </c>
      <c r="BZ858" s="2">
        <v>0</v>
      </c>
      <c r="CA858" s="2">
        <v>0</v>
      </c>
      <c r="CB858" s="2">
        <v>0</v>
      </c>
      <c r="CC858" s="2">
        <v>0</v>
      </c>
      <c r="CD858" s="2">
        <v>0</v>
      </c>
      <c r="CE858" s="2">
        <v>0</v>
      </c>
      <c r="CF858" s="2">
        <v>0</v>
      </c>
      <c r="CG858" s="2">
        <v>0</v>
      </c>
      <c r="CH858" s="2">
        <v>0</v>
      </c>
      <c r="CI858" s="2">
        <v>0</v>
      </c>
      <c r="CJ858" s="2">
        <v>0</v>
      </c>
      <c r="CK858" s="2">
        <v>6</v>
      </c>
      <c r="CL858" s="2">
        <v>0</v>
      </c>
    </row>
    <row r="859" spans="1:90" x14ac:dyDescent="0.25">
      <c r="A859" t="s">
        <v>115</v>
      </c>
      <c r="B859">
        <v>20404</v>
      </c>
      <c r="C859" t="s">
        <v>396</v>
      </c>
      <c r="D859">
        <v>2</v>
      </c>
      <c r="E859">
        <v>6</v>
      </c>
      <c r="F859">
        <v>985600</v>
      </c>
      <c r="G859">
        <v>35985600</v>
      </c>
      <c r="H859" t="s">
        <v>6312</v>
      </c>
      <c r="I859">
        <v>244</v>
      </c>
      <c r="J859" t="s">
        <v>221</v>
      </c>
      <c r="K859" t="s">
        <v>6313</v>
      </c>
      <c r="L859">
        <v>1</v>
      </c>
      <c r="M859" t="s">
        <v>396</v>
      </c>
      <c r="N859">
        <v>13054632</v>
      </c>
      <c r="O859" t="s">
        <v>92</v>
      </c>
      <c r="P859" t="s">
        <v>6314</v>
      </c>
      <c r="Q859" t="s">
        <v>127</v>
      </c>
      <c r="R859">
        <v>19</v>
      </c>
      <c r="S859">
        <v>32668077</v>
      </c>
      <c r="U859" t="s">
        <v>19810</v>
      </c>
      <c r="V859">
        <v>1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166</v>
      </c>
      <c r="BD859" s="2">
        <v>0</v>
      </c>
      <c r="BE859" s="2">
        <v>0</v>
      </c>
      <c r="BF859" s="2">
        <v>0</v>
      </c>
      <c r="BG859" s="2">
        <v>0</v>
      </c>
      <c r="BH859" s="2">
        <v>0</v>
      </c>
      <c r="BI859" s="2">
        <v>0</v>
      </c>
      <c r="BJ859" s="2">
        <v>0</v>
      </c>
      <c r="BK859" s="2">
        <v>0</v>
      </c>
      <c r="BL859" s="2">
        <v>0</v>
      </c>
      <c r="BM859" s="2">
        <v>0</v>
      </c>
      <c r="BN859" s="2">
        <v>0</v>
      </c>
      <c r="BO859" s="2">
        <v>0</v>
      </c>
      <c r="BP859" s="2">
        <v>0</v>
      </c>
      <c r="BQ859" s="2">
        <v>0</v>
      </c>
      <c r="BR859" s="2">
        <v>0</v>
      </c>
      <c r="BS859" s="2">
        <v>0</v>
      </c>
      <c r="BT859" s="2">
        <v>0</v>
      </c>
      <c r="BU859" s="2">
        <v>0</v>
      </c>
      <c r="BV859" s="2">
        <v>0</v>
      </c>
      <c r="BW859" s="2">
        <v>0</v>
      </c>
      <c r="BX859" s="2">
        <v>0</v>
      </c>
      <c r="BY859" s="2">
        <v>0</v>
      </c>
      <c r="BZ859" s="2">
        <v>0</v>
      </c>
      <c r="CA859" s="2">
        <v>0</v>
      </c>
      <c r="CB859" s="2">
        <v>0</v>
      </c>
      <c r="CC859" s="2">
        <v>0</v>
      </c>
      <c r="CD859" s="2">
        <v>0</v>
      </c>
      <c r="CE859" s="2">
        <v>0</v>
      </c>
      <c r="CF859" s="2">
        <v>0</v>
      </c>
      <c r="CG859" s="2">
        <v>0</v>
      </c>
      <c r="CH859" s="2">
        <v>0</v>
      </c>
      <c r="CI859" s="2">
        <v>0</v>
      </c>
      <c r="CJ859" s="2">
        <v>0</v>
      </c>
      <c r="CK859" s="2">
        <v>6</v>
      </c>
      <c r="CL859" s="2">
        <v>0</v>
      </c>
    </row>
    <row r="860" spans="1:90" x14ac:dyDescent="0.25">
      <c r="A860" t="s">
        <v>115</v>
      </c>
      <c r="B860">
        <v>20404</v>
      </c>
      <c r="C860" t="s">
        <v>396</v>
      </c>
      <c r="D860">
        <v>1</v>
      </c>
      <c r="E860">
        <v>8</v>
      </c>
      <c r="F860">
        <v>901124</v>
      </c>
      <c r="G860">
        <v>35901124</v>
      </c>
      <c r="H860" t="s">
        <v>14705</v>
      </c>
      <c r="I860">
        <v>244</v>
      </c>
      <c r="J860" t="s">
        <v>221</v>
      </c>
      <c r="K860" t="s">
        <v>8492</v>
      </c>
      <c r="L860">
        <v>1</v>
      </c>
      <c r="M860" t="s">
        <v>396</v>
      </c>
      <c r="N860">
        <v>13053124</v>
      </c>
      <c r="O860" t="s">
        <v>92</v>
      </c>
      <c r="P860" t="s">
        <v>14706</v>
      </c>
      <c r="Q860">
        <v>460</v>
      </c>
      <c r="R860">
        <v>19</v>
      </c>
      <c r="S860">
        <v>32250132</v>
      </c>
      <c r="T860">
        <v>32255696</v>
      </c>
      <c r="U860" t="s">
        <v>14707</v>
      </c>
      <c r="V860">
        <v>1</v>
      </c>
      <c r="W860" s="2">
        <v>0</v>
      </c>
      <c r="X860" s="2">
        <v>0</v>
      </c>
      <c r="Y860" s="2">
        <v>396</v>
      </c>
      <c r="Z860" s="2">
        <v>333</v>
      </c>
      <c r="AA860" s="2">
        <v>331</v>
      </c>
      <c r="AB860" s="2">
        <v>316</v>
      </c>
      <c r="AC860" s="2">
        <v>277</v>
      </c>
      <c r="AD860" s="2">
        <v>0</v>
      </c>
      <c r="AE860" s="2">
        <v>0</v>
      </c>
      <c r="AF860" s="2">
        <v>0</v>
      </c>
      <c r="AG860" s="2">
        <v>0</v>
      </c>
      <c r="AH860" s="2">
        <v>128</v>
      </c>
      <c r="AI860" s="2">
        <v>164</v>
      </c>
      <c r="AJ860" s="2">
        <v>184</v>
      </c>
      <c r="AK860" s="2">
        <v>0</v>
      </c>
      <c r="AL860" s="2">
        <v>0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123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20</v>
      </c>
      <c r="BE860" s="2">
        <v>0</v>
      </c>
      <c r="BF860" s="2">
        <v>0</v>
      </c>
      <c r="BG860" s="2">
        <v>17</v>
      </c>
      <c r="BH860" s="2">
        <v>13</v>
      </c>
      <c r="BI860" s="2">
        <v>16</v>
      </c>
      <c r="BJ860" s="2">
        <v>18</v>
      </c>
      <c r="BK860" s="2">
        <v>15</v>
      </c>
      <c r="BL860" s="2">
        <v>0</v>
      </c>
      <c r="BM860" s="2">
        <v>0</v>
      </c>
      <c r="BN860" s="2">
        <v>0</v>
      </c>
      <c r="BO860" s="2">
        <v>0</v>
      </c>
      <c r="BP860" s="2">
        <v>5</v>
      </c>
      <c r="BQ860" s="2">
        <v>5</v>
      </c>
      <c r="BR860" s="2">
        <v>9</v>
      </c>
      <c r="BS860" s="2">
        <v>0</v>
      </c>
      <c r="BT860" s="2">
        <v>0</v>
      </c>
      <c r="BU860" s="2">
        <v>0</v>
      </c>
      <c r="BV860" s="2">
        <v>0</v>
      </c>
      <c r="BW860" s="2">
        <v>0</v>
      </c>
      <c r="BX860" s="2">
        <v>0</v>
      </c>
      <c r="BY860" s="2">
        <v>0</v>
      </c>
      <c r="BZ860" s="2">
        <v>0</v>
      </c>
      <c r="CA860" s="2">
        <v>0</v>
      </c>
      <c r="CB860" s="2">
        <v>0</v>
      </c>
      <c r="CC860" s="2">
        <v>5</v>
      </c>
      <c r="CD860" s="2">
        <v>0</v>
      </c>
      <c r="CE860" s="2">
        <v>0</v>
      </c>
      <c r="CF860" s="2">
        <v>0</v>
      </c>
      <c r="CG860" s="2">
        <v>0</v>
      </c>
      <c r="CH860" s="2">
        <v>0</v>
      </c>
      <c r="CI860" s="2">
        <v>0</v>
      </c>
      <c r="CJ860" s="2">
        <v>0</v>
      </c>
      <c r="CK860" s="2">
        <v>0</v>
      </c>
      <c r="CL860" s="2">
        <v>5</v>
      </c>
    </row>
    <row r="861" spans="1:90" x14ac:dyDescent="0.25">
      <c r="A861" t="s">
        <v>115</v>
      </c>
      <c r="B861">
        <v>20404</v>
      </c>
      <c r="C861" t="s">
        <v>396</v>
      </c>
      <c r="D861">
        <v>1</v>
      </c>
      <c r="E861">
        <v>8</v>
      </c>
      <c r="F861">
        <v>18600</v>
      </c>
      <c r="G861">
        <v>35018600</v>
      </c>
      <c r="H861" t="s">
        <v>2852</v>
      </c>
      <c r="I861">
        <v>244</v>
      </c>
      <c r="J861" t="s">
        <v>221</v>
      </c>
      <c r="K861" t="s">
        <v>2853</v>
      </c>
      <c r="L861">
        <v>1</v>
      </c>
      <c r="M861" t="s">
        <v>396</v>
      </c>
      <c r="N861">
        <v>13050060</v>
      </c>
      <c r="O861" t="s">
        <v>102</v>
      </c>
      <c r="P861" t="s">
        <v>2854</v>
      </c>
      <c r="Q861" t="s">
        <v>127</v>
      </c>
      <c r="R861">
        <v>19</v>
      </c>
      <c r="S861">
        <v>32273088</v>
      </c>
      <c r="T861">
        <v>32277077</v>
      </c>
      <c r="U861" t="s">
        <v>2855</v>
      </c>
      <c r="V861">
        <v>1</v>
      </c>
      <c r="W861" s="2">
        <v>0</v>
      </c>
      <c r="X861" s="2">
        <v>0</v>
      </c>
      <c r="Y861" s="2">
        <v>106</v>
      </c>
      <c r="Z861" s="2">
        <v>113</v>
      </c>
      <c r="AA861" s="2">
        <v>152</v>
      </c>
      <c r="AB861" s="2">
        <v>119</v>
      </c>
      <c r="AC861" s="2">
        <v>146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18</v>
      </c>
      <c r="BE861" s="2">
        <v>0</v>
      </c>
      <c r="BF861" s="2">
        <v>0</v>
      </c>
      <c r="BG861" s="2">
        <v>6</v>
      </c>
      <c r="BH861" s="2">
        <v>5</v>
      </c>
      <c r="BI861" s="2">
        <v>8</v>
      </c>
      <c r="BJ861" s="2">
        <v>7</v>
      </c>
      <c r="BK861" s="2">
        <v>7</v>
      </c>
      <c r="BL861" s="2">
        <v>0</v>
      </c>
      <c r="BM861" s="2">
        <v>0</v>
      </c>
      <c r="BN861" s="2">
        <v>0</v>
      </c>
      <c r="BO861" s="2">
        <v>0</v>
      </c>
      <c r="BP861" s="2">
        <v>0</v>
      </c>
      <c r="BQ861" s="2">
        <v>0</v>
      </c>
      <c r="BR861" s="2">
        <v>0</v>
      </c>
      <c r="BS861" s="2">
        <v>0</v>
      </c>
      <c r="BT861" s="2">
        <v>0</v>
      </c>
      <c r="BU861" s="2">
        <v>0</v>
      </c>
      <c r="BV861" s="2">
        <v>0</v>
      </c>
      <c r="BW861" s="2">
        <v>0</v>
      </c>
      <c r="BX861" s="2">
        <v>0</v>
      </c>
      <c r="BY861" s="2">
        <v>0</v>
      </c>
      <c r="BZ861" s="2">
        <v>0</v>
      </c>
      <c r="CA861" s="2">
        <v>0</v>
      </c>
      <c r="CB861" s="2">
        <v>0</v>
      </c>
      <c r="CC861" s="2">
        <v>0</v>
      </c>
      <c r="CD861" s="2">
        <v>0</v>
      </c>
      <c r="CE861" s="2">
        <v>0</v>
      </c>
      <c r="CF861" s="2">
        <v>0</v>
      </c>
      <c r="CG861" s="2">
        <v>0</v>
      </c>
      <c r="CH861" s="2">
        <v>0</v>
      </c>
      <c r="CI861" s="2">
        <v>0</v>
      </c>
      <c r="CJ861" s="2">
        <v>0</v>
      </c>
      <c r="CK861" s="2">
        <v>0</v>
      </c>
      <c r="CL861" s="2">
        <v>4</v>
      </c>
    </row>
    <row r="862" spans="1:90" x14ac:dyDescent="0.25">
      <c r="A862" t="s">
        <v>115</v>
      </c>
      <c r="B862">
        <v>20404</v>
      </c>
      <c r="C862" t="s">
        <v>396</v>
      </c>
      <c r="D862">
        <v>2</v>
      </c>
      <c r="E862">
        <v>34</v>
      </c>
      <c r="F862">
        <v>559912</v>
      </c>
      <c r="G862">
        <v>35559912</v>
      </c>
      <c r="H862" t="s">
        <v>15289</v>
      </c>
      <c r="I862">
        <v>244</v>
      </c>
      <c r="J862" t="s">
        <v>221</v>
      </c>
      <c r="K862" t="s">
        <v>263</v>
      </c>
      <c r="L862">
        <v>1</v>
      </c>
      <c r="M862" t="s">
        <v>396</v>
      </c>
      <c r="N862">
        <v>13045185</v>
      </c>
      <c r="O862" t="s">
        <v>92</v>
      </c>
      <c r="P862" t="s">
        <v>12162</v>
      </c>
      <c r="Q862">
        <v>30</v>
      </c>
      <c r="R862">
        <v>19</v>
      </c>
      <c r="S862">
        <v>33440680</v>
      </c>
      <c r="U862" t="s">
        <v>15290</v>
      </c>
      <c r="V862">
        <v>1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2</v>
      </c>
      <c r="AD862" s="2">
        <v>9</v>
      </c>
      <c r="AE862" s="2">
        <v>13</v>
      </c>
      <c r="AF862" s="2">
        <v>14</v>
      </c>
      <c r="AG862" s="2">
        <v>17</v>
      </c>
      <c r="AH862" s="2">
        <v>0</v>
      </c>
      <c r="AI862" s="2">
        <v>0</v>
      </c>
      <c r="AJ862" s="2">
        <v>0</v>
      </c>
      <c r="AK862" s="2">
        <v>0</v>
      </c>
      <c r="AL862" s="2">
        <v>13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0</v>
      </c>
      <c r="BI862" s="2">
        <v>0</v>
      </c>
      <c r="BJ862" s="2">
        <v>0</v>
      </c>
      <c r="BK862" s="2">
        <v>1</v>
      </c>
      <c r="BL862" s="2">
        <v>2</v>
      </c>
      <c r="BM862" s="2">
        <v>1</v>
      </c>
      <c r="BN862" s="2">
        <v>1</v>
      </c>
      <c r="BO862" s="2">
        <v>1</v>
      </c>
      <c r="BP862" s="2">
        <v>0</v>
      </c>
      <c r="BQ862" s="2">
        <v>0</v>
      </c>
      <c r="BR862" s="2">
        <v>0</v>
      </c>
      <c r="BS862" s="2">
        <v>0</v>
      </c>
      <c r="BT862" s="2">
        <v>1</v>
      </c>
      <c r="BU862" s="2">
        <v>0</v>
      </c>
      <c r="BV862" s="2">
        <v>0</v>
      </c>
      <c r="BW862" s="2">
        <v>0</v>
      </c>
      <c r="BX862" s="2">
        <v>0</v>
      </c>
      <c r="BY862" s="2">
        <v>0</v>
      </c>
      <c r="BZ862" s="2">
        <v>0</v>
      </c>
      <c r="CA862" s="2">
        <v>0</v>
      </c>
      <c r="CB862" s="2">
        <v>0</v>
      </c>
      <c r="CC862" s="2">
        <v>0</v>
      </c>
      <c r="CD862" s="2">
        <v>0</v>
      </c>
      <c r="CE862" s="2">
        <v>0</v>
      </c>
      <c r="CF862" s="2">
        <v>0</v>
      </c>
      <c r="CG862" s="2">
        <v>0</v>
      </c>
      <c r="CH862" s="2">
        <v>0</v>
      </c>
      <c r="CI862" s="2">
        <v>0</v>
      </c>
      <c r="CJ862" s="2">
        <v>0</v>
      </c>
      <c r="CK862" s="2">
        <v>0</v>
      </c>
      <c r="CL862" s="2">
        <v>0</v>
      </c>
    </row>
    <row r="863" spans="1:90" x14ac:dyDescent="0.25">
      <c r="A863" t="s">
        <v>115</v>
      </c>
      <c r="B863">
        <v>20404</v>
      </c>
      <c r="C863" t="s">
        <v>396</v>
      </c>
      <c r="D863">
        <v>2</v>
      </c>
      <c r="E863">
        <v>15</v>
      </c>
      <c r="F863">
        <v>454114</v>
      </c>
      <c r="G863">
        <v>35454114</v>
      </c>
      <c r="H863" t="s">
        <v>7008</v>
      </c>
      <c r="I863">
        <v>244</v>
      </c>
      <c r="J863" t="s">
        <v>221</v>
      </c>
      <c r="K863" t="s">
        <v>7009</v>
      </c>
      <c r="L863">
        <v>1</v>
      </c>
      <c r="M863" t="s">
        <v>396</v>
      </c>
      <c r="N863">
        <v>13064900</v>
      </c>
      <c r="O863" t="s">
        <v>7010</v>
      </c>
      <c r="P863" t="s">
        <v>7011</v>
      </c>
      <c r="Q863" t="s">
        <v>127</v>
      </c>
      <c r="R863">
        <v>19</v>
      </c>
      <c r="S863">
        <v>32811398</v>
      </c>
      <c r="U863" t="s">
        <v>7012</v>
      </c>
      <c r="V863">
        <v>1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72</v>
      </c>
      <c r="AP863" s="2">
        <v>0</v>
      </c>
      <c r="AQ863" s="2">
        <v>0</v>
      </c>
      <c r="AR863" s="2">
        <v>80</v>
      </c>
      <c r="AS863" s="2">
        <v>0</v>
      </c>
      <c r="AT863" s="2">
        <v>0</v>
      </c>
      <c r="AU863" s="2">
        <v>89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0</v>
      </c>
      <c r="BI863" s="2">
        <v>0</v>
      </c>
      <c r="BJ863" s="2">
        <v>0</v>
      </c>
      <c r="BK863" s="2">
        <v>0</v>
      </c>
      <c r="BL863" s="2">
        <v>0</v>
      </c>
      <c r="BM863" s="2">
        <v>0</v>
      </c>
      <c r="BN863" s="2">
        <v>0</v>
      </c>
      <c r="BO863" s="2">
        <v>0</v>
      </c>
      <c r="BP863" s="2">
        <v>0</v>
      </c>
      <c r="BQ863" s="2">
        <v>0</v>
      </c>
      <c r="BR863" s="2">
        <v>0</v>
      </c>
      <c r="BS863" s="2">
        <v>0</v>
      </c>
      <c r="BT863" s="2">
        <v>0</v>
      </c>
      <c r="BU863" s="2">
        <v>0</v>
      </c>
      <c r="BV863" s="2">
        <v>0</v>
      </c>
      <c r="BW863" s="2">
        <v>3</v>
      </c>
      <c r="BX863" s="2">
        <v>0</v>
      </c>
      <c r="BY863" s="2">
        <v>0</v>
      </c>
      <c r="BZ863" s="2">
        <v>3</v>
      </c>
      <c r="CA863" s="2">
        <v>0</v>
      </c>
      <c r="CB863" s="2">
        <v>0</v>
      </c>
      <c r="CC863" s="2">
        <v>3</v>
      </c>
      <c r="CD863" s="2">
        <v>0</v>
      </c>
      <c r="CE863" s="2">
        <v>0</v>
      </c>
      <c r="CF863" s="2">
        <v>0</v>
      </c>
      <c r="CG863" s="2">
        <v>0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</row>
    <row r="864" spans="1:90" x14ac:dyDescent="0.25">
      <c r="A864" t="s">
        <v>115</v>
      </c>
      <c r="B864">
        <v>20404</v>
      </c>
      <c r="C864" t="s">
        <v>396</v>
      </c>
      <c r="D864">
        <v>1</v>
      </c>
      <c r="E864">
        <v>8</v>
      </c>
      <c r="F864">
        <v>436012</v>
      </c>
      <c r="G864">
        <v>35436012</v>
      </c>
      <c r="H864" t="s">
        <v>11240</v>
      </c>
      <c r="I864">
        <v>244</v>
      </c>
      <c r="J864" t="s">
        <v>221</v>
      </c>
      <c r="K864" t="s">
        <v>11241</v>
      </c>
      <c r="L864">
        <v>1</v>
      </c>
      <c r="M864" t="s">
        <v>396</v>
      </c>
      <c r="N864">
        <v>13052506</v>
      </c>
      <c r="O864" t="s">
        <v>92</v>
      </c>
      <c r="P864" t="s">
        <v>11242</v>
      </c>
      <c r="Q864" t="s">
        <v>127</v>
      </c>
      <c r="R864">
        <v>19</v>
      </c>
      <c r="S864">
        <v>32650917</v>
      </c>
      <c r="T864">
        <v>32655598</v>
      </c>
      <c r="U864" t="s">
        <v>11243</v>
      </c>
      <c r="V864">
        <v>1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66</v>
      </c>
      <c r="AD864" s="2">
        <v>196</v>
      </c>
      <c r="AE864" s="2">
        <v>200</v>
      </c>
      <c r="AF864" s="2">
        <v>113</v>
      </c>
      <c r="AG864" s="2">
        <v>132</v>
      </c>
      <c r="AH864" s="2">
        <v>188</v>
      </c>
      <c r="AI864" s="2">
        <v>190</v>
      </c>
      <c r="AJ864" s="2">
        <v>126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98</v>
      </c>
      <c r="BD864" s="2">
        <v>0</v>
      </c>
      <c r="BE864" s="2">
        <v>0</v>
      </c>
      <c r="BF864" s="2">
        <v>0</v>
      </c>
      <c r="BG864" s="2">
        <v>0</v>
      </c>
      <c r="BH864" s="2">
        <v>0</v>
      </c>
      <c r="BI864" s="2">
        <v>0</v>
      </c>
      <c r="BJ864" s="2">
        <v>0</v>
      </c>
      <c r="BK864" s="2">
        <v>3</v>
      </c>
      <c r="BL864" s="2">
        <v>7</v>
      </c>
      <c r="BM864" s="2">
        <v>7</v>
      </c>
      <c r="BN864" s="2">
        <v>3</v>
      </c>
      <c r="BO864" s="2">
        <v>5</v>
      </c>
      <c r="BP864" s="2">
        <v>9</v>
      </c>
      <c r="BQ864" s="2">
        <v>6</v>
      </c>
      <c r="BR864" s="2">
        <v>5</v>
      </c>
      <c r="BS864" s="2">
        <v>0</v>
      </c>
      <c r="BT864" s="2">
        <v>0</v>
      </c>
      <c r="BU864" s="2">
        <v>0</v>
      </c>
      <c r="BV864" s="2">
        <v>0</v>
      </c>
      <c r="BW864" s="2">
        <v>0</v>
      </c>
      <c r="BX864" s="2">
        <v>0</v>
      </c>
      <c r="BY864" s="2">
        <v>0</v>
      </c>
      <c r="BZ864" s="2">
        <v>0</v>
      </c>
      <c r="CA864" s="2">
        <v>0</v>
      </c>
      <c r="CB864" s="2">
        <v>0</v>
      </c>
      <c r="CC864" s="2">
        <v>0</v>
      </c>
      <c r="CD864" s="2">
        <v>0</v>
      </c>
      <c r="CE864" s="2">
        <v>0</v>
      </c>
      <c r="CF864" s="2">
        <v>0</v>
      </c>
      <c r="CG864" s="2">
        <v>0</v>
      </c>
      <c r="CH864" s="2">
        <v>0</v>
      </c>
      <c r="CI864" s="2">
        <v>0</v>
      </c>
      <c r="CJ864" s="2">
        <v>0</v>
      </c>
      <c r="CK864" s="2">
        <v>4</v>
      </c>
      <c r="CL864" s="2">
        <v>0</v>
      </c>
    </row>
    <row r="865" spans="1:90" x14ac:dyDescent="0.25">
      <c r="A865" t="s">
        <v>115</v>
      </c>
      <c r="B865">
        <v>20404</v>
      </c>
      <c r="C865" t="s">
        <v>396</v>
      </c>
      <c r="D865">
        <v>1</v>
      </c>
      <c r="E865">
        <v>8</v>
      </c>
      <c r="F865">
        <v>922432</v>
      </c>
      <c r="G865">
        <v>35922432</v>
      </c>
      <c r="H865" t="s">
        <v>5180</v>
      </c>
      <c r="I865">
        <v>244</v>
      </c>
      <c r="J865" t="s">
        <v>221</v>
      </c>
      <c r="K865" t="s">
        <v>3827</v>
      </c>
      <c r="L865">
        <v>1</v>
      </c>
      <c r="M865" t="s">
        <v>396</v>
      </c>
      <c r="N865">
        <v>13056380</v>
      </c>
      <c r="O865" t="s">
        <v>92</v>
      </c>
      <c r="P865" t="s">
        <v>5181</v>
      </c>
      <c r="Q865" t="s">
        <v>127</v>
      </c>
      <c r="R865">
        <v>19</v>
      </c>
      <c r="S865">
        <v>32669544</v>
      </c>
      <c r="T865">
        <v>32669659</v>
      </c>
      <c r="U865" t="s">
        <v>5182</v>
      </c>
      <c r="V865">
        <v>1</v>
      </c>
      <c r="W865" s="2">
        <v>0</v>
      </c>
      <c r="X865" s="2">
        <v>0</v>
      </c>
      <c r="Y865" s="2">
        <v>148</v>
      </c>
      <c r="Z865" s="2">
        <v>155</v>
      </c>
      <c r="AA865" s="2">
        <v>148</v>
      </c>
      <c r="AB865" s="2">
        <v>162</v>
      </c>
      <c r="AC865" s="2">
        <v>164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20</v>
      </c>
      <c r="BE865" s="2">
        <v>0</v>
      </c>
      <c r="BF865" s="2">
        <v>0</v>
      </c>
      <c r="BG865" s="2">
        <v>9</v>
      </c>
      <c r="BH865" s="2">
        <v>6</v>
      </c>
      <c r="BI865" s="2">
        <v>5</v>
      </c>
      <c r="BJ865" s="2">
        <v>7</v>
      </c>
      <c r="BK865" s="2">
        <v>10</v>
      </c>
      <c r="BL865" s="2">
        <v>0</v>
      </c>
      <c r="BM865" s="2">
        <v>0</v>
      </c>
      <c r="BN865" s="2">
        <v>0</v>
      </c>
      <c r="BO865" s="2">
        <v>0</v>
      </c>
      <c r="BP865" s="2">
        <v>0</v>
      </c>
      <c r="BQ865" s="2">
        <v>0</v>
      </c>
      <c r="BR865" s="2">
        <v>0</v>
      </c>
      <c r="BS865" s="2">
        <v>0</v>
      </c>
      <c r="BT865" s="2">
        <v>0</v>
      </c>
      <c r="BU865" s="2">
        <v>0</v>
      </c>
      <c r="BV865" s="2">
        <v>0</v>
      </c>
      <c r="BW865" s="2">
        <v>0</v>
      </c>
      <c r="BX865" s="2">
        <v>0</v>
      </c>
      <c r="BY865" s="2">
        <v>0</v>
      </c>
      <c r="BZ865" s="2">
        <v>0</v>
      </c>
      <c r="CA865" s="2">
        <v>0</v>
      </c>
      <c r="CB865" s="2">
        <v>0</v>
      </c>
      <c r="CC865" s="2">
        <v>0</v>
      </c>
      <c r="CD865" s="2">
        <v>0</v>
      </c>
      <c r="CE865" s="2">
        <v>0</v>
      </c>
      <c r="CF865" s="2">
        <v>0</v>
      </c>
      <c r="CG865" s="2">
        <v>0</v>
      </c>
      <c r="CH865" s="2">
        <v>0</v>
      </c>
      <c r="CI865" s="2">
        <v>0</v>
      </c>
      <c r="CJ865" s="2">
        <v>0</v>
      </c>
      <c r="CK865" s="2">
        <v>0</v>
      </c>
      <c r="CL865" s="2">
        <v>4</v>
      </c>
    </row>
    <row r="866" spans="1:90" x14ac:dyDescent="0.25">
      <c r="A866" t="s">
        <v>115</v>
      </c>
      <c r="B866">
        <v>20404</v>
      </c>
      <c r="C866" t="s">
        <v>396</v>
      </c>
      <c r="D866">
        <v>1</v>
      </c>
      <c r="E866">
        <v>8</v>
      </c>
      <c r="F866">
        <v>924921</v>
      </c>
      <c r="G866">
        <v>35924921</v>
      </c>
      <c r="H866" t="s">
        <v>893</v>
      </c>
      <c r="I866">
        <v>244</v>
      </c>
      <c r="J866" t="s">
        <v>221</v>
      </c>
      <c r="K866" t="s">
        <v>894</v>
      </c>
      <c r="L866">
        <v>1</v>
      </c>
      <c r="M866" t="s">
        <v>396</v>
      </c>
      <c r="N866">
        <v>13057523</v>
      </c>
      <c r="O866" t="s">
        <v>92</v>
      </c>
      <c r="P866" t="s">
        <v>895</v>
      </c>
      <c r="Q866">
        <v>30</v>
      </c>
      <c r="R866">
        <v>19</v>
      </c>
      <c r="S866">
        <v>32669995</v>
      </c>
      <c r="T866">
        <v>32669997</v>
      </c>
      <c r="U866" t="s">
        <v>896</v>
      </c>
      <c r="V866">
        <v>1</v>
      </c>
      <c r="W866" s="2">
        <v>0</v>
      </c>
      <c r="X866" s="2">
        <v>0</v>
      </c>
      <c r="Y866" s="2">
        <v>119</v>
      </c>
      <c r="Z866" s="2">
        <v>151</v>
      </c>
      <c r="AA866" s="2">
        <v>191</v>
      </c>
      <c r="AB866" s="2">
        <v>145</v>
      </c>
      <c r="AC866" s="2">
        <v>128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78</v>
      </c>
      <c r="BD866" s="2">
        <v>32</v>
      </c>
      <c r="BE866" s="2">
        <v>0</v>
      </c>
      <c r="BF866" s="2">
        <v>0</v>
      </c>
      <c r="BG866" s="2">
        <v>7</v>
      </c>
      <c r="BH866" s="2">
        <v>9</v>
      </c>
      <c r="BI866" s="2">
        <v>11</v>
      </c>
      <c r="BJ866" s="2">
        <v>9</v>
      </c>
      <c r="BK866" s="2">
        <v>7</v>
      </c>
      <c r="BL866" s="2">
        <v>0</v>
      </c>
      <c r="BM866" s="2">
        <v>0</v>
      </c>
      <c r="BN866" s="2">
        <v>0</v>
      </c>
      <c r="BO866" s="2">
        <v>0</v>
      </c>
      <c r="BP866" s="2">
        <v>0</v>
      </c>
      <c r="BQ866" s="2">
        <v>0</v>
      </c>
      <c r="BR866" s="2">
        <v>0</v>
      </c>
      <c r="BS866" s="2">
        <v>0</v>
      </c>
      <c r="BT866" s="2">
        <v>0</v>
      </c>
      <c r="BU866" s="2">
        <v>0</v>
      </c>
      <c r="BV866" s="2">
        <v>0</v>
      </c>
      <c r="BW866" s="2">
        <v>0</v>
      </c>
      <c r="BX866" s="2">
        <v>0</v>
      </c>
      <c r="BY866" s="2">
        <v>0</v>
      </c>
      <c r="BZ866" s="2">
        <v>0</v>
      </c>
      <c r="CA866" s="2">
        <v>0</v>
      </c>
      <c r="CB866" s="2">
        <v>0</v>
      </c>
      <c r="CC866" s="2">
        <v>0</v>
      </c>
      <c r="CD866" s="2">
        <v>0</v>
      </c>
      <c r="CE866" s="2">
        <v>0</v>
      </c>
      <c r="CF866" s="2">
        <v>0</v>
      </c>
      <c r="CG866" s="2">
        <v>0</v>
      </c>
      <c r="CH866" s="2">
        <v>0</v>
      </c>
      <c r="CI866" s="2">
        <v>0</v>
      </c>
      <c r="CJ866" s="2">
        <v>0</v>
      </c>
      <c r="CK866" s="2">
        <v>5</v>
      </c>
      <c r="CL866" s="2">
        <v>7</v>
      </c>
    </row>
    <row r="867" spans="1:90" x14ac:dyDescent="0.25">
      <c r="A867" t="s">
        <v>115</v>
      </c>
      <c r="B867">
        <v>20404</v>
      </c>
      <c r="C867" t="s">
        <v>396</v>
      </c>
      <c r="D867">
        <v>1</v>
      </c>
      <c r="E867">
        <v>8</v>
      </c>
      <c r="F867">
        <v>18168</v>
      </c>
      <c r="G867">
        <v>35018168</v>
      </c>
      <c r="H867" t="s">
        <v>7315</v>
      </c>
      <c r="I867">
        <v>708</v>
      </c>
      <c r="J867" t="s">
        <v>698</v>
      </c>
      <c r="K867" t="s">
        <v>2507</v>
      </c>
      <c r="L867">
        <v>1</v>
      </c>
      <c r="M867" t="s">
        <v>698</v>
      </c>
      <c r="N867">
        <v>13271050</v>
      </c>
      <c r="O867" t="s">
        <v>92</v>
      </c>
      <c r="P867" t="s">
        <v>3852</v>
      </c>
      <c r="Q867">
        <v>280</v>
      </c>
      <c r="R867">
        <v>19</v>
      </c>
      <c r="S867">
        <v>38714244</v>
      </c>
      <c r="T867">
        <v>38716743</v>
      </c>
      <c r="U867" t="s">
        <v>7316</v>
      </c>
      <c r="V867">
        <v>1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64</v>
      </c>
      <c r="AE867" s="2">
        <v>89</v>
      </c>
      <c r="AF867" s="2">
        <v>35</v>
      </c>
      <c r="AG867" s="2">
        <v>66</v>
      </c>
      <c r="AH867" s="2">
        <v>218</v>
      </c>
      <c r="AI867" s="2">
        <v>226</v>
      </c>
      <c r="AJ867" s="2">
        <v>167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233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20</v>
      </c>
      <c r="BE867" s="2">
        <v>0</v>
      </c>
      <c r="BF867" s="2">
        <v>0</v>
      </c>
      <c r="BG867" s="2">
        <v>0</v>
      </c>
      <c r="BH867" s="2">
        <v>0</v>
      </c>
      <c r="BI867" s="2">
        <v>0</v>
      </c>
      <c r="BJ867" s="2">
        <v>0</v>
      </c>
      <c r="BK867" s="2">
        <v>0</v>
      </c>
      <c r="BL867" s="2">
        <v>4</v>
      </c>
      <c r="BM867" s="2">
        <v>5</v>
      </c>
      <c r="BN867" s="2">
        <v>2</v>
      </c>
      <c r="BO867" s="2">
        <v>2</v>
      </c>
      <c r="BP867" s="2">
        <v>12</v>
      </c>
      <c r="BQ867" s="2">
        <v>12</v>
      </c>
      <c r="BR867" s="2">
        <v>7</v>
      </c>
      <c r="BS867" s="2">
        <v>0</v>
      </c>
      <c r="BT867" s="2">
        <v>0</v>
      </c>
      <c r="BU867" s="2">
        <v>0</v>
      </c>
      <c r="BV867" s="2">
        <v>0</v>
      </c>
      <c r="BW867" s="2">
        <v>0</v>
      </c>
      <c r="BX867" s="2">
        <v>0</v>
      </c>
      <c r="BY867" s="2">
        <v>0</v>
      </c>
      <c r="BZ867" s="2">
        <v>0</v>
      </c>
      <c r="CA867" s="2">
        <v>0</v>
      </c>
      <c r="CB867" s="2">
        <v>0</v>
      </c>
      <c r="CC867" s="2">
        <v>7</v>
      </c>
      <c r="CD867" s="2">
        <v>0</v>
      </c>
      <c r="CE867" s="2">
        <v>0</v>
      </c>
      <c r="CF867" s="2">
        <v>0</v>
      </c>
      <c r="CG867" s="2">
        <v>0</v>
      </c>
      <c r="CH867" s="2">
        <v>0</v>
      </c>
      <c r="CI867" s="2">
        <v>0</v>
      </c>
      <c r="CJ867" s="2">
        <v>0</v>
      </c>
      <c r="CK867" s="2">
        <v>0</v>
      </c>
      <c r="CL867" s="2">
        <v>5</v>
      </c>
    </row>
    <row r="868" spans="1:90" x14ac:dyDescent="0.25">
      <c r="A868" t="s">
        <v>115</v>
      </c>
      <c r="B868">
        <v>20404</v>
      </c>
      <c r="C868" t="s">
        <v>396</v>
      </c>
      <c r="D868">
        <v>1</v>
      </c>
      <c r="E868">
        <v>8</v>
      </c>
      <c r="F868">
        <v>917758</v>
      </c>
      <c r="G868">
        <v>35917758</v>
      </c>
      <c r="H868" t="s">
        <v>10886</v>
      </c>
      <c r="I868">
        <v>244</v>
      </c>
      <c r="J868" t="s">
        <v>221</v>
      </c>
      <c r="K868" t="s">
        <v>3998</v>
      </c>
      <c r="L868">
        <v>1</v>
      </c>
      <c r="M868" t="s">
        <v>396</v>
      </c>
      <c r="N868">
        <v>13042330</v>
      </c>
      <c r="O868" t="s">
        <v>92</v>
      </c>
      <c r="P868" t="s">
        <v>10887</v>
      </c>
      <c r="Q868">
        <v>515</v>
      </c>
      <c r="R868">
        <v>19</v>
      </c>
      <c r="S868">
        <v>32763555</v>
      </c>
      <c r="T868">
        <v>32765405</v>
      </c>
      <c r="U868" t="s">
        <v>10888</v>
      </c>
      <c r="V868">
        <v>1</v>
      </c>
      <c r="W868" s="2">
        <v>0</v>
      </c>
      <c r="X868" s="2">
        <v>0</v>
      </c>
      <c r="Y868" s="2">
        <v>53</v>
      </c>
      <c r="Z868" s="2">
        <v>48</v>
      </c>
      <c r="AA868" s="2">
        <v>49</v>
      </c>
      <c r="AB868" s="2">
        <v>55</v>
      </c>
      <c r="AC868" s="2">
        <v>47</v>
      </c>
      <c r="AD868" s="2">
        <v>91</v>
      </c>
      <c r="AE868" s="2">
        <v>91</v>
      </c>
      <c r="AF868" s="2">
        <v>52</v>
      </c>
      <c r="AG868" s="2">
        <v>37</v>
      </c>
      <c r="AH868" s="2">
        <v>73</v>
      </c>
      <c r="AI868" s="2">
        <v>56</v>
      </c>
      <c r="AJ868" s="2">
        <v>69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158</v>
      </c>
      <c r="BD868" s="2">
        <v>0</v>
      </c>
      <c r="BE868" s="2">
        <v>0</v>
      </c>
      <c r="BF868" s="2">
        <v>0</v>
      </c>
      <c r="BG868" s="2">
        <v>2</v>
      </c>
      <c r="BH868" s="2">
        <v>3</v>
      </c>
      <c r="BI868" s="2">
        <v>2</v>
      </c>
      <c r="BJ868" s="2">
        <v>4</v>
      </c>
      <c r="BK868" s="2">
        <v>2</v>
      </c>
      <c r="BL868" s="2">
        <v>4</v>
      </c>
      <c r="BM868" s="2">
        <v>5</v>
      </c>
      <c r="BN868" s="2">
        <v>2</v>
      </c>
      <c r="BO868" s="2">
        <v>1</v>
      </c>
      <c r="BP868" s="2">
        <v>4</v>
      </c>
      <c r="BQ868" s="2">
        <v>2</v>
      </c>
      <c r="BR868" s="2">
        <v>2</v>
      </c>
      <c r="BS868" s="2">
        <v>0</v>
      </c>
      <c r="BT868" s="2">
        <v>0</v>
      </c>
      <c r="BU868" s="2">
        <v>0</v>
      </c>
      <c r="BV868" s="2">
        <v>0</v>
      </c>
      <c r="BW868" s="2">
        <v>0</v>
      </c>
      <c r="BX868" s="2">
        <v>0</v>
      </c>
      <c r="BY868" s="2">
        <v>0</v>
      </c>
      <c r="BZ868" s="2">
        <v>0</v>
      </c>
      <c r="CA868" s="2">
        <v>0</v>
      </c>
      <c r="CB868" s="2">
        <v>0</v>
      </c>
      <c r="CC868" s="2">
        <v>0</v>
      </c>
      <c r="CD868" s="2">
        <v>0</v>
      </c>
      <c r="CE868" s="2">
        <v>0</v>
      </c>
      <c r="CF868" s="2">
        <v>0</v>
      </c>
      <c r="CG868" s="2">
        <v>0</v>
      </c>
      <c r="CH868" s="2">
        <v>0</v>
      </c>
      <c r="CI868" s="2">
        <v>0</v>
      </c>
      <c r="CJ868" s="2">
        <v>0</v>
      </c>
      <c r="CK868" s="2">
        <v>10</v>
      </c>
      <c r="CL868" s="2">
        <v>0</v>
      </c>
    </row>
    <row r="869" spans="1:90" x14ac:dyDescent="0.25">
      <c r="A869" t="s">
        <v>115</v>
      </c>
      <c r="B869">
        <v>20404</v>
      </c>
      <c r="C869" t="s">
        <v>396</v>
      </c>
      <c r="D869">
        <v>1</v>
      </c>
      <c r="E869">
        <v>8</v>
      </c>
      <c r="F869">
        <v>18797</v>
      </c>
      <c r="G869">
        <v>35018797</v>
      </c>
      <c r="H869" t="s">
        <v>3612</v>
      </c>
      <c r="I869">
        <v>244</v>
      </c>
      <c r="J869" t="s">
        <v>221</v>
      </c>
      <c r="K869" t="s">
        <v>3590</v>
      </c>
      <c r="L869">
        <v>1</v>
      </c>
      <c r="M869" t="s">
        <v>396</v>
      </c>
      <c r="N869">
        <v>13041306</v>
      </c>
      <c r="O869" t="s">
        <v>102</v>
      </c>
      <c r="P869" t="s">
        <v>6061</v>
      </c>
      <c r="Q869">
        <v>120</v>
      </c>
      <c r="R869">
        <v>19</v>
      </c>
      <c r="S869">
        <v>32366120</v>
      </c>
      <c r="T869">
        <v>32368472</v>
      </c>
      <c r="U869" t="s">
        <v>6062</v>
      </c>
      <c r="V869">
        <v>1</v>
      </c>
      <c r="W869" s="2">
        <v>0</v>
      </c>
      <c r="X869" s="2">
        <v>0</v>
      </c>
      <c r="Y869" s="2">
        <v>0</v>
      </c>
      <c r="Z869" s="2">
        <v>0</v>
      </c>
      <c r="AA869" s="2">
        <v>58</v>
      </c>
      <c r="AB869" s="2">
        <v>50</v>
      </c>
      <c r="AC869" s="2">
        <v>58</v>
      </c>
      <c r="AD869" s="2">
        <v>100</v>
      </c>
      <c r="AE869" s="2">
        <v>103</v>
      </c>
      <c r="AF869" s="2">
        <v>91</v>
      </c>
      <c r="AG869" s="2">
        <v>66</v>
      </c>
      <c r="AH869" s="2">
        <v>324</v>
      </c>
      <c r="AI869" s="2">
        <v>325</v>
      </c>
      <c r="AJ869" s="2">
        <v>300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170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0</v>
      </c>
      <c r="BI869" s="2">
        <v>2</v>
      </c>
      <c r="BJ869" s="2">
        <v>3</v>
      </c>
      <c r="BK869" s="2">
        <v>2</v>
      </c>
      <c r="BL869" s="2">
        <v>4</v>
      </c>
      <c r="BM869" s="2">
        <v>5</v>
      </c>
      <c r="BN869" s="2">
        <v>4</v>
      </c>
      <c r="BO869" s="2">
        <v>3</v>
      </c>
      <c r="BP869" s="2">
        <v>12</v>
      </c>
      <c r="BQ869" s="2">
        <v>12</v>
      </c>
      <c r="BR869" s="2">
        <v>8</v>
      </c>
      <c r="BS869" s="2">
        <v>0</v>
      </c>
      <c r="BT869" s="2">
        <v>0</v>
      </c>
      <c r="BU869" s="2">
        <v>0</v>
      </c>
      <c r="BV869" s="2">
        <v>0</v>
      </c>
      <c r="BW869" s="2">
        <v>0</v>
      </c>
      <c r="BX869" s="2">
        <v>0</v>
      </c>
      <c r="BY869" s="2">
        <v>0</v>
      </c>
      <c r="BZ869" s="2">
        <v>0</v>
      </c>
      <c r="CA869" s="2">
        <v>0</v>
      </c>
      <c r="CB869" s="2">
        <v>0</v>
      </c>
      <c r="CC869" s="2">
        <v>6</v>
      </c>
      <c r="CD869" s="2">
        <v>0</v>
      </c>
      <c r="CE869" s="2">
        <v>0</v>
      </c>
      <c r="CF869" s="2">
        <v>0</v>
      </c>
      <c r="CG869" s="2">
        <v>0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</row>
    <row r="870" spans="1:90" x14ac:dyDescent="0.25">
      <c r="A870" t="s">
        <v>115</v>
      </c>
      <c r="B870">
        <v>20404</v>
      </c>
      <c r="C870" t="s">
        <v>396</v>
      </c>
      <c r="D870">
        <v>1</v>
      </c>
      <c r="E870">
        <v>8</v>
      </c>
      <c r="F870">
        <v>47156</v>
      </c>
      <c r="G870">
        <v>35047156</v>
      </c>
      <c r="H870" t="s">
        <v>16205</v>
      </c>
      <c r="I870">
        <v>244</v>
      </c>
      <c r="J870" t="s">
        <v>221</v>
      </c>
      <c r="K870" t="s">
        <v>13326</v>
      </c>
      <c r="L870">
        <v>1</v>
      </c>
      <c r="M870" t="s">
        <v>396</v>
      </c>
      <c r="N870">
        <v>13056342</v>
      </c>
      <c r="O870" t="s">
        <v>92</v>
      </c>
      <c r="P870" t="s">
        <v>16206</v>
      </c>
      <c r="Q870" t="s">
        <v>127</v>
      </c>
      <c r="R870">
        <v>19</v>
      </c>
      <c r="S870">
        <v>32667708</v>
      </c>
      <c r="T870">
        <v>32669566</v>
      </c>
      <c r="U870" t="s">
        <v>16207</v>
      </c>
      <c r="V870">
        <v>1</v>
      </c>
      <c r="W870" s="2">
        <v>0</v>
      </c>
      <c r="X870" s="2">
        <v>0</v>
      </c>
      <c r="Y870" s="2">
        <v>73</v>
      </c>
      <c r="Z870" s="2">
        <v>72</v>
      </c>
      <c r="AA870" s="2">
        <v>96</v>
      </c>
      <c r="AB870" s="2">
        <v>59</v>
      </c>
      <c r="AC870" s="2">
        <v>97</v>
      </c>
      <c r="AD870" s="2">
        <v>156</v>
      </c>
      <c r="AE870" s="2">
        <v>173</v>
      </c>
      <c r="AF870" s="2">
        <v>115</v>
      </c>
      <c r="AG870" s="2">
        <v>94</v>
      </c>
      <c r="AH870" s="2">
        <v>168</v>
      </c>
      <c r="AI870" s="2">
        <v>95</v>
      </c>
      <c r="AJ870" s="2">
        <v>80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114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177</v>
      </c>
      <c r="BD870" s="2">
        <v>0</v>
      </c>
      <c r="BE870" s="2">
        <v>0</v>
      </c>
      <c r="BF870" s="2">
        <v>0</v>
      </c>
      <c r="BG870" s="2">
        <v>6</v>
      </c>
      <c r="BH870" s="2">
        <v>4</v>
      </c>
      <c r="BI870" s="2">
        <v>4</v>
      </c>
      <c r="BJ870" s="2">
        <v>4</v>
      </c>
      <c r="BK870" s="2">
        <v>5</v>
      </c>
      <c r="BL870" s="2">
        <v>7</v>
      </c>
      <c r="BM870" s="2">
        <v>8</v>
      </c>
      <c r="BN870" s="2">
        <v>5</v>
      </c>
      <c r="BO870" s="2">
        <v>3</v>
      </c>
      <c r="BP870" s="2">
        <v>6</v>
      </c>
      <c r="BQ870" s="2">
        <v>4</v>
      </c>
      <c r="BR870" s="2">
        <v>2</v>
      </c>
      <c r="BS870" s="2">
        <v>0</v>
      </c>
      <c r="BT870" s="2">
        <v>0</v>
      </c>
      <c r="BU870" s="2">
        <v>0</v>
      </c>
      <c r="BV870" s="2">
        <v>0</v>
      </c>
      <c r="BW870" s="2">
        <v>0</v>
      </c>
      <c r="BX870" s="2">
        <v>0</v>
      </c>
      <c r="BY870" s="2">
        <v>0</v>
      </c>
      <c r="BZ870" s="2">
        <v>0</v>
      </c>
      <c r="CA870" s="2">
        <v>0</v>
      </c>
      <c r="CB870" s="2">
        <v>0</v>
      </c>
      <c r="CC870" s="2">
        <v>6</v>
      </c>
      <c r="CD870" s="2">
        <v>0</v>
      </c>
      <c r="CE870" s="2">
        <v>0</v>
      </c>
      <c r="CF870" s="2">
        <v>0</v>
      </c>
      <c r="CG870" s="2">
        <v>0</v>
      </c>
      <c r="CH870" s="2">
        <v>0</v>
      </c>
      <c r="CI870" s="2">
        <v>0</v>
      </c>
      <c r="CJ870" s="2">
        <v>0</v>
      </c>
      <c r="CK870" s="2">
        <v>9</v>
      </c>
      <c r="CL870" s="2">
        <v>0</v>
      </c>
    </row>
    <row r="871" spans="1:90" x14ac:dyDescent="0.25">
      <c r="A871" t="s">
        <v>115</v>
      </c>
      <c r="B871">
        <v>20404</v>
      </c>
      <c r="C871" t="s">
        <v>396</v>
      </c>
      <c r="D871">
        <v>1</v>
      </c>
      <c r="E871">
        <v>8</v>
      </c>
      <c r="F871">
        <v>127784</v>
      </c>
      <c r="G871">
        <v>35127784</v>
      </c>
      <c r="H871" t="s">
        <v>9327</v>
      </c>
      <c r="I871">
        <v>244</v>
      </c>
      <c r="J871" t="s">
        <v>221</v>
      </c>
      <c r="K871" t="s">
        <v>9328</v>
      </c>
      <c r="L871">
        <v>1</v>
      </c>
      <c r="M871" t="s">
        <v>396</v>
      </c>
      <c r="N871">
        <v>13059113</v>
      </c>
      <c r="O871" t="s">
        <v>92</v>
      </c>
      <c r="P871" t="s">
        <v>9329</v>
      </c>
      <c r="Q871">
        <v>175</v>
      </c>
      <c r="R871">
        <v>19</v>
      </c>
      <c r="S871">
        <v>32672311</v>
      </c>
      <c r="T871">
        <v>32674661</v>
      </c>
      <c r="U871" t="s">
        <v>9330</v>
      </c>
      <c r="V871">
        <v>1</v>
      </c>
      <c r="W871" s="2">
        <v>0</v>
      </c>
      <c r="X871" s="2">
        <v>0</v>
      </c>
      <c r="Y871" s="2">
        <v>66</v>
      </c>
      <c r="Z871" s="2">
        <v>92</v>
      </c>
      <c r="AA871" s="2">
        <v>61</v>
      </c>
      <c r="AB871" s="2">
        <v>65</v>
      </c>
      <c r="AC871" s="2">
        <v>66</v>
      </c>
      <c r="AD871" s="2">
        <v>65</v>
      </c>
      <c r="AE871" s="2">
        <v>49</v>
      </c>
      <c r="AF871" s="2">
        <v>47</v>
      </c>
      <c r="AG871" s="2">
        <v>0</v>
      </c>
      <c r="AH871" s="2">
        <v>58</v>
      </c>
      <c r="AI871" s="2">
        <v>73</v>
      </c>
      <c r="AJ871" s="2">
        <v>65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151</v>
      </c>
      <c r="BD871" s="2">
        <v>0</v>
      </c>
      <c r="BE871" s="2">
        <v>0</v>
      </c>
      <c r="BF871" s="2">
        <v>0</v>
      </c>
      <c r="BG871" s="2">
        <v>3</v>
      </c>
      <c r="BH871" s="2">
        <v>5</v>
      </c>
      <c r="BI871" s="2">
        <v>3</v>
      </c>
      <c r="BJ871" s="2">
        <v>4</v>
      </c>
      <c r="BK871" s="2">
        <v>3</v>
      </c>
      <c r="BL871" s="2">
        <v>2</v>
      </c>
      <c r="BM871" s="2">
        <v>3</v>
      </c>
      <c r="BN871" s="2">
        <v>2</v>
      </c>
      <c r="BO871" s="2">
        <v>0</v>
      </c>
      <c r="BP871" s="2">
        <v>3</v>
      </c>
      <c r="BQ871" s="2">
        <v>2</v>
      </c>
      <c r="BR871" s="2">
        <v>3</v>
      </c>
      <c r="BS871" s="2">
        <v>0</v>
      </c>
      <c r="BT871" s="2">
        <v>0</v>
      </c>
      <c r="BU871" s="2">
        <v>0</v>
      </c>
      <c r="BV871" s="2">
        <v>0</v>
      </c>
      <c r="BW871" s="2">
        <v>0</v>
      </c>
      <c r="BX871" s="2">
        <v>0</v>
      </c>
      <c r="BY871" s="2">
        <v>0</v>
      </c>
      <c r="BZ871" s="2">
        <v>0</v>
      </c>
      <c r="CA871" s="2">
        <v>0</v>
      </c>
      <c r="CB871" s="2">
        <v>0</v>
      </c>
      <c r="CC871" s="2">
        <v>0</v>
      </c>
      <c r="CD871" s="2">
        <v>0</v>
      </c>
      <c r="CE871" s="2">
        <v>0</v>
      </c>
      <c r="CF871" s="2">
        <v>0</v>
      </c>
      <c r="CG871" s="2">
        <v>0</v>
      </c>
      <c r="CH871" s="2">
        <v>0</v>
      </c>
      <c r="CI871" s="2">
        <v>0</v>
      </c>
      <c r="CJ871" s="2">
        <v>0</v>
      </c>
      <c r="CK871" s="2">
        <v>9</v>
      </c>
      <c r="CL871" s="2">
        <v>0</v>
      </c>
    </row>
    <row r="872" spans="1:90" x14ac:dyDescent="0.25">
      <c r="A872" t="s">
        <v>115</v>
      </c>
      <c r="B872">
        <v>20404</v>
      </c>
      <c r="C872" t="s">
        <v>396</v>
      </c>
      <c r="D872">
        <v>1</v>
      </c>
      <c r="E872">
        <v>8</v>
      </c>
      <c r="F872">
        <v>901118</v>
      </c>
      <c r="G872">
        <v>35901118</v>
      </c>
      <c r="H872" t="s">
        <v>15696</v>
      </c>
      <c r="I872">
        <v>244</v>
      </c>
      <c r="J872" t="s">
        <v>221</v>
      </c>
      <c r="K872" t="s">
        <v>11991</v>
      </c>
      <c r="L872">
        <v>1</v>
      </c>
      <c r="M872" t="s">
        <v>396</v>
      </c>
      <c r="N872">
        <v>13054233</v>
      </c>
      <c r="O872" t="s">
        <v>92</v>
      </c>
      <c r="P872" t="s">
        <v>15697</v>
      </c>
      <c r="Q872">
        <v>16</v>
      </c>
      <c r="R872">
        <v>19</v>
      </c>
      <c r="S872">
        <v>32667866</v>
      </c>
      <c r="T872">
        <v>32669600</v>
      </c>
      <c r="U872" t="s">
        <v>15698</v>
      </c>
      <c r="V872">
        <v>1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162</v>
      </c>
      <c r="AE872" s="2">
        <v>178</v>
      </c>
      <c r="AF872" s="2">
        <v>92</v>
      </c>
      <c r="AG872" s="2">
        <v>105</v>
      </c>
      <c r="AH872" s="2">
        <v>141</v>
      </c>
      <c r="AI872" s="2">
        <v>138</v>
      </c>
      <c r="AJ872" s="2">
        <v>112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20</v>
      </c>
      <c r="BD872" s="2">
        <v>0</v>
      </c>
      <c r="BE872" s="2">
        <v>0</v>
      </c>
      <c r="BF872" s="2">
        <v>0</v>
      </c>
      <c r="BG872" s="2">
        <v>0</v>
      </c>
      <c r="BH872" s="2">
        <v>0</v>
      </c>
      <c r="BI872" s="2">
        <v>0</v>
      </c>
      <c r="BJ872" s="2">
        <v>0</v>
      </c>
      <c r="BK872" s="2">
        <v>0</v>
      </c>
      <c r="BL872" s="2">
        <v>10</v>
      </c>
      <c r="BM872" s="2">
        <v>6</v>
      </c>
      <c r="BN872" s="2">
        <v>5</v>
      </c>
      <c r="BO872" s="2">
        <v>6</v>
      </c>
      <c r="BP872" s="2">
        <v>5</v>
      </c>
      <c r="BQ872" s="2">
        <v>5</v>
      </c>
      <c r="BR872" s="2">
        <v>5</v>
      </c>
      <c r="BS872" s="2">
        <v>0</v>
      </c>
      <c r="BT872" s="2">
        <v>0</v>
      </c>
      <c r="BU872" s="2">
        <v>0</v>
      </c>
      <c r="BV872" s="2">
        <v>0</v>
      </c>
      <c r="BW872" s="2">
        <v>0</v>
      </c>
      <c r="BX872" s="2">
        <v>0</v>
      </c>
      <c r="BY872" s="2">
        <v>0</v>
      </c>
      <c r="BZ872" s="2">
        <v>0</v>
      </c>
      <c r="CA872" s="2">
        <v>0</v>
      </c>
      <c r="CB872" s="2">
        <v>0</v>
      </c>
      <c r="CC872" s="2">
        <v>0</v>
      </c>
      <c r="CD872" s="2">
        <v>0</v>
      </c>
      <c r="CE872" s="2">
        <v>0</v>
      </c>
      <c r="CF872" s="2">
        <v>0</v>
      </c>
      <c r="CG872" s="2">
        <v>0</v>
      </c>
      <c r="CH872" s="2">
        <v>0</v>
      </c>
      <c r="CI872" s="2">
        <v>0</v>
      </c>
      <c r="CJ872" s="2">
        <v>0</v>
      </c>
      <c r="CK872" s="2">
        <v>2</v>
      </c>
      <c r="CL872" s="2">
        <v>0</v>
      </c>
    </row>
    <row r="873" spans="1:90" x14ac:dyDescent="0.25">
      <c r="A873" t="s">
        <v>115</v>
      </c>
      <c r="B873">
        <v>20404</v>
      </c>
      <c r="C873" t="s">
        <v>396</v>
      </c>
      <c r="D873">
        <v>1</v>
      </c>
      <c r="E873">
        <v>8</v>
      </c>
      <c r="F873">
        <v>47200</v>
      </c>
      <c r="G873">
        <v>35047200</v>
      </c>
      <c r="H873" t="s">
        <v>14638</v>
      </c>
      <c r="I873">
        <v>244</v>
      </c>
      <c r="J873" t="s">
        <v>221</v>
      </c>
      <c r="K873" t="s">
        <v>14639</v>
      </c>
      <c r="L873">
        <v>1</v>
      </c>
      <c r="M873" t="s">
        <v>396</v>
      </c>
      <c r="N873">
        <v>13059045</v>
      </c>
      <c r="O873" t="s">
        <v>92</v>
      </c>
      <c r="P873" t="s">
        <v>14640</v>
      </c>
      <c r="Q873" t="s">
        <v>127</v>
      </c>
      <c r="R873">
        <v>19</v>
      </c>
      <c r="S873">
        <v>32273424</v>
      </c>
      <c r="T873">
        <v>32685866</v>
      </c>
      <c r="U873" t="s">
        <v>14641</v>
      </c>
      <c r="V873">
        <v>1</v>
      </c>
      <c r="W873" s="2">
        <v>0</v>
      </c>
      <c r="X873" s="2">
        <v>0</v>
      </c>
      <c r="Y873" s="2">
        <v>86</v>
      </c>
      <c r="Z873" s="2">
        <v>58</v>
      </c>
      <c r="AA873" s="2">
        <v>90</v>
      </c>
      <c r="AB873" s="2">
        <v>118</v>
      </c>
      <c r="AC873" s="2">
        <v>84</v>
      </c>
      <c r="AD873" s="2">
        <v>135</v>
      </c>
      <c r="AE873" s="2">
        <v>140</v>
      </c>
      <c r="AF873" s="2">
        <v>105</v>
      </c>
      <c r="AG873" s="2">
        <v>133</v>
      </c>
      <c r="AH873" s="2">
        <v>341</v>
      </c>
      <c r="AI873" s="2">
        <v>217</v>
      </c>
      <c r="AJ873" s="2">
        <v>232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3</v>
      </c>
      <c r="BH873" s="2">
        <v>3</v>
      </c>
      <c r="BI873" s="2">
        <v>5</v>
      </c>
      <c r="BJ873" s="2">
        <v>5</v>
      </c>
      <c r="BK873" s="2">
        <v>4</v>
      </c>
      <c r="BL873" s="2">
        <v>4</v>
      </c>
      <c r="BM873" s="2">
        <v>5</v>
      </c>
      <c r="BN873" s="2">
        <v>4</v>
      </c>
      <c r="BO873" s="2">
        <v>8</v>
      </c>
      <c r="BP873" s="2">
        <v>14</v>
      </c>
      <c r="BQ873" s="2">
        <v>8</v>
      </c>
      <c r="BR873" s="2">
        <v>8</v>
      </c>
      <c r="BS873" s="2">
        <v>0</v>
      </c>
      <c r="BT873" s="2">
        <v>0</v>
      </c>
      <c r="BU873" s="2">
        <v>0</v>
      </c>
      <c r="BV873" s="2">
        <v>0</v>
      </c>
      <c r="BW873" s="2">
        <v>0</v>
      </c>
      <c r="BX873" s="2">
        <v>0</v>
      </c>
      <c r="BY873" s="2">
        <v>0</v>
      </c>
      <c r="BZ873" s="2">
        <v>0</v>
      </c>
      <c r="CA873" s="2">
        <v>0</v>
      </c>
      <c r="CB873" s="2">
        <v>0</v>
      </c>
      <c r="CC873" s="2">
        <v>0</v>
      </c>
      <c r="CD873" s="2">
        <v>0</v>
      </c>
      <c r="CE873" s="2">
        <v>0</v>
      </c>
      <c r="CF873" s="2">
        <v>0</v>
      </c>
      <c r="CG873" s="2">
        <v>0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</row>
    <row r="874" spans="1:90" x14ac:dyDescent="0.25">
      <c r="A874" t="s">
        <v>115</v>
      </c>
      <c r="B874">
        <v>20404</v>
      </c>
      <c r="C874" t="s">
        <v>396</v>
      </c>
      <c r="D874">
        <v>1</v>
      </c>
      <c r="E874">
        <v>8</v>
      </c>
      <c r="F874">
        <v>18740</v>
      </c>
      <c r="G874">
        <v>35018740</v>
      </c>
      <c r="H874" t="s">
        <v>8062</v>
      </c>
      <c r="I874">
        <v>244</v>
      </c>
      <c r="J874" t="s">
        <v>221</v>
      </c>
      <c r="K874" t="s">
        <v>3707</v>
      </c>
      <c r="L874">
        <v>1</v>
      </c>
      <c r="M874" t="s">
        <v>396</v>
      </c>
      <c r="N874">
        <v>13042130</v>
      </c>
      <c r="O874" t="s">
        <v>8063</v>
      </c>
      <c r="P874" t="s">
        <v>8064</v>
      </c>
      <c r="Q874">
        <v>190</v>
      </c>
      <c r="R874">
        <v>19</v>
      </c>
      <c r="S874">
        <v>32310214</v>
      </c>
      <c r="T874">
        <v>32318650</v>
      </c>
      <c r="U874" t="s">
        <v>8065</v>
      </c>
      <c r="V874">
        <v>1</v>
      </c>
      <c r="W874" s="2">
        <v>0</v>
      </c>
      <c r="X874" s="2">
        <v>0</v>
      </c>
      <c r="Y874" s="2">
        <v>88</v>
      </c>
      <c r="Z874" s="2">
        <v>112</v>
      </c>
      <c r="AA874" s="2">
        <v>87</v>
      </c>
      <c r="AB874" s="2">
        <v>78</v>
      </c>
      <c r="AC874" s="2">
        <v>83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99</v>
      </c>
      <c r="BD874" s="2">
        <v>0</v>
      </c>
      <c r="BE874" s="2">
        <v>0</v>
      </c>
      <c r="BF874" s="2">
        <v>0</v>
      </c>
      <c r="BG874" s="2">
        <v>4</v>
      </c>
      <c r="BH874" s="2">
        <v>6</v>
      </c>
      <c r="BI874" s="2">
        <v>6</v>
      </c>
      <c r="BJ874" s="2">
        <v>4</v>
      </c>
      <c r="BK874" s="2">
        <v>5</v>
      </c>
      <c r="BL874" s="2">
        <v>0</v>
      </c>
      <c r="BM874" s="2">
        <v>0</v>
      </c>
      <c r="BN874" s="2">
        <v>0</v>
      </c>
      <c r="BO874" s="2">
        <v>0</v>
      </c>
      <c r="BP874" s="2">
        <v>0</v>
      </c>
      <c r="BQ874" s="2">
        <v>0</v>
      </c>
      <c r="BR874" s="2">
        <v>0</v>
      </c>
      <c r="BS874" s="2">
        <v>0</v>
      </c>
      <c r="BT874" s="2">
        <v>0</v>
      </c>
      <c r="BU874" s="2">
        <v>0</v>
      </c>
      <c r="BV874" s="2">
        <v>0</v>
      </c>
      <c r="BW874" s="2">
        <v>0</v>
      </c>
      <c r="BX874" s="2">
        <v>0</v>
      </c>
      <c r="BY874" s="2">
        <v>0</v>
      </c>
      <c r="BZ874" s="2">
        <v>0</v>
      </c>
      <c r="CA874" s="2">
        <v>0</v>
      </c>
      <c r="CB874" s="2">
        <v>0</v>
      </c>
      <c r="CC874" s="2">
        <v>0</v>
      </c>
      <c r="CD874" s="2">
        <v>0</v>
      </c>
      <c r="CE874" s="2">
        <v>0</v>
      </c>
      <c r="CF874" s="2">
        <v>0</v>
      </c>
      <c r="CG874" s="2">
        <v>0</v>
      </c>
      <c r="CH874" s="2">
        <v>0</v>
      </c>
      <c r="CI874" s="2">
        <v>0</v>
      </c>
      <c r="CJ874" s="2">
        <v>0</v>
      </c>
      <c r="CK874" s="2">
        <v>8</v>
      </c>
      <c r="CL874" s="2">
        <v>0</v>
      </c>
    </row>
    <row r="875" spans="1:90" x14ac:dyDescent="0.25">
      <c r="A875" t="s">
        <v>115</v>
      </c>
      <c r="B875">
        <v>20404</v>
      </c>
      <c r="C875" t="s">
        <v>396</v>
      </c>
      <c r="D875">
        <v>1</v>
      </c>
      <c r="E875">
        <v>8</v>
      </c>
      <c r="F875">
        <v>915580</v>
      </c>
      <c r="G875">
        <v>35915580</v>
      </c>
      <c r="H875" t="s">
        <v>8826</v>
      </c>
      <c r="I875">
        <v>244</v>
      </c>
      <c r="J875" t="s">
        <v>221</v>
      </c>
      <c r="K875" t="s">
        <v>7197</v>
      </c>
      <c r="L875">
        <v>1</v>
      </c>
      <c r="M875" t="s">
        <v>396</v>
      </c>
      <c r="N875">
        <v>13054443</v>
      </c>
      <c r="O875" t="s">
        <v>92</v>
      </c>
      <c r="P875" t="s">
        <v>8827</v>
      </c>
      <c r="Q875" t="s">
        <v>127</v>
      </c>
      <c r="R875">
        <v>19</v>
      </c>
      <c r="S875">
        <v>32278413</v>
      </c>
      <c r="T875">
        <v>32660055</v>
      </c>
      <c r="U875" t="s">
        <v>8828</v>
      </c>
      <c r="V875">
        <v>1</v>
      </c>
      <c r="W875" s="2">
        <v>0</v>
      </c>
      <c r="X875" s="2">
        <v>0</v>
      </c>
      <c r="Y875" s="2">
        <v>118</v>
      </c>
      <c r="Z875" s="2">
        <v>117</v>
      </c>
      <c r="AA875" s="2">
        <v>94</v>
      </c>
      <c r="AB875" s="2">
        <v>103</v>
      </c>
      <c r="AC875" s="2">
        <v>58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5</v>
      </c>
      <c r="BH875" s="2">
        <v>6</v>
      </c>
      <c r="BI875" s="2">
        <v>6</v>
      </c>
      <c r="BJ875" s="2">
        <v>7</v>
      </c>
      <c r="BK875" s="2">
        <v>3</v>
      </c>
      <c r="BL875" s="2">
        <v>0</v>
      </c>
      <c r="BM875" s="2">
        <v>0</v>
      </c>
      <c r="BN875" s="2">
        <v>0</v>
      </c>
      <c r="BO875" s="2">
        <v>0</v>
      </c>
      <c r="BP875" s="2">
        <v>0</v>
      </c>
      <c r="BQ875" s="2">
        <v>0</v>
      </c>
      <c r="BR875" s="2">
        <v>0</v>
      </c>
      <c r="BS875" s="2">
        <v>0</v>
      </c>
      <c r="BT875" s="2">
        <v>0</v>
      </c>
      <c r="BU875" s="2">
        <v>0</v>
      </c>
      <c r="BV875" s="2">
        <v>0</v>
      </c>
      <c r="BW875" s="2">
        <v>0</v>
      </c>
      <c r="BX875" s="2">
        <v>0</v>
      </c>
      <c r="BY875" s="2">
        <v>0</v>
      </c>
      <c r="BZ875" s="2">
        <v>0</v>
      </c>
      <c r="CA875" s="2">
        <v>0</v>
      </c>
      <c r="CB875" s="2">
        <v>0</v>
      </c>
      <c r="CC875" s="2">
        <v>0</v>
      </c>
      <c r="CD875" s="2">
        <v>0</v>
      </c>
      <c r="CE875" s="2">
        <v>0</v>
      </c>
      <c r="CF875" s="2">
        <v>0</v>
      </c>
      <c r="CG875" s="2">
        <v>0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</row>
    <row r="876" spans="1:90" x14ac:dyDescent="0.25">
      <c r="A876" t="s">
        <v>115</v>
      </c>
      <c r="B876">
        <v>20404</v>
      </c>
      <c r="C876" t="s">
        <v>396</v>
      </c>
      <c r="D876">
        <v>1</v>
      </c>
      <c r="E876">
        <v>8</v>
      </c>
      <c r="F876">
        <v>920630</v>
      </c>
      <c r="G876">
        <v>35920630</v>
      </c>
      <c r="H876" t="s">
        <v>16221</v>
      </c>
      <c r="I876">
        <v>708</v>
      </c>
      <c r="J876" t="s">
        <v>698</v>
      </c>
      <c r="K876" t="s">
        <v>3210</v>
      </c>
      <c r="L876">
        <v>1</v>
      </c>
      <c r="M876" t="s">
        <v>698</v>
      </c>
      <c r="N876">
        <v>13272821</v>
      </c>
      <c r="O876" t="s">
        <v>92</v>
      </c>
      <c r="P876" t="s">
        <v>1236</v>
      </c>
      <c r="Q876">
        <v>344</v>
      </c>
      <c r="R876">
        <v>19</v>
      </c>
      <c r="S876">
        <v>38715950</v>
      </c>
      <c r="U876" t="s">
        <v>16222</v>
      </c>
      <c r="V876">
        <v>1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93</v>
      </c>
      <c r="AE876" s="2">
        <v>99</v>
      </c>
      <c r="AF876" s="2">
        <v>107</v>
      </c>
      <c r="AG876" s="2">
        <v>80</v>
      </c>
      <c r="AH876" s="2">
        <v>104</v>
      </c>
      <c r="AI876" s="2">
        <v>93</v>
      </c>
      <c r="AJ876" s="2">
        <v>71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124</v>
      </c>
      <c r="BD876" s="2">
        <v>0</v>
      </c>
      <c r="BE876" s="2">
        <v>0</v>
      </c>
      <c r="BF876" s="2">
        <v>0</v>
      </c>
      <c r="BG876" s="2">
        <v>0</v>
      </c>
      <c r="BH876" s="2">
        <v>0</v>
      </c>
      <c r="BI876" s="2">
        <v>0</v>
      </c>
      <c r="BJ876" s="2">
        <v>0</v>
      </c>
      <c r="BK876" s="2">
        <v>0</v>
      </c>
      <c r="BL876" s="2">
        <v>5</v>
      </c>
      <c r="BM876" s="2">
        <v>4</v>
      </c>
      <c r="BN876" s="2">
        <v>3</v>
      </c>
      <c r="BO876" s="2">
        <v>3</v>
      </c>
      <c r="BP876" s="2">
        <v>4</v>
      </c>
      <c r="BQ876" s="2">
        <v>3</v>
      </c>
      <c r="BR876" s="2">
        <v>2</v>
      </c>
      <c r="BS876" s="2">
        <v>0</v>
      </c>
      <c r="BT876" s="2">
        <v>0</v>
      </c>
      <c r="BU876" s="2">
        <v>0</v>
      </c>
      <c r="BV876" s="2">
        <v>0</v>
      </c>
      <c r="BW876" s="2">
        <v>0</v>
      </c>
      <c r="BX876" s="2">
        <v>0</v>
      </c>
      <c r="BY876" s="2">
        <v>0</v>
      </c>
      <c r="BZ876" s="2">
        <v>0</v>
      </c>
      <c r="CA876" s="2">
        <v>0</v>
      </c>
      <c r="CB876" s="2">
        <v>0</v>
      </c>
      <c r="CC876" s="2">
        <v>0</v>
      </c>
      <c r="CD876" s="2">
        <v>0</v>
      </c>
      <c r="CE876" s="2">
        <v>0</v>
      </c>
      <c r="CF876" s="2">
        <v>0</v>
      </c>
      <c r="CG876" s="2">
        <v>0</v>
      </c>
      <c r="CH876" s="2">
        <v>0</v>
      </c>
      <c r="CI876" s="2">
        <v>0</v>
      </c>
      <c r="CJ876" s="2">
        <v>0</v>
      </c>
      <c r="CK876" s="2">
        <v>6</v>
      </c>
      <c r="CL876" s="2">
        <v>0</v>
      </c>
    </row>
    <row r="877" spans="1:90" x14ac:dyDescent="0.25">
      <c r="A877" t="s">
        <v>115</v>
      </c>
      <c r="B877">
        <v>20404</v>
      </c>
      <c r="C877" t="s">
        <v>396</v>
      </c>
      <c r="D877">
        <v>1</v>
      </c>
      <c r="E877">
        <v>8</v>
      </c>
      <c r="F877">
        <v>914897</v>
      </c>
      <c r="G877">
        <v>35914897</v>
      </c>
      <c r="H877" t="s">
        <v>9654</v>
      </c>
      <c r="I877">
        <v>244</v>
      </c>
      <c r="J877" t="s">
        <v>221</v>
      </c>
      <c r="K877" t="s">
        <v>9655</v>
      </c>
      <c r="L877">
        <v>1</v>
      </c>
      <c r="M877" t="s">
        <v>396</v>
      </c>
      <c r="N877">
        <v>13053221</v>
      </c>
      <c r="O877" t="s">
        <v>92</v>
      </c>
      <c r="P877" t="s">
        <v>9656</v>
      </c>
      <c r="Q877">
        <v>275</v>
      </c>
      <c r="R877">
        <v>19</v>
      </c>
      <c r="S877">
        <v>32255851</v>
      </c>
      <c r="T877">
        <v>32650600</v>
      </c>
      <c r="U877" t="s">
        <v>9657</v>
      </c>
      <c r="V877">
        <v>1</v>
      </c>
      <c r="W877" s="2">
        <v>0</v>
      </c>
      <c r="X877" s="2">
        <v>0</v>
      </c>
      <c r="Y877" s="2">
        <v>63</v>
      </c>
      <c r="Z877" s="2">
        <v>132</v>
      </c>
      <c r="AA877" s="2">
        <v>129</v>
      </c>
      <c r="AB877" s="2">
        <v>159</v>
      </c>
      <c r="AC877" s="2">
        <v>127</v>
      </c>
      <c r="AD877" s="2">
        <v>139</v>
      </c>
      <c r="AE877" s="2">
        <v>185</v>
      </c>
      <c r="AF877" s="2">
        <v>68</v>
      </c>
      <c r="AG877" s="2">
        <v>80</v>
      </c>
      <c r="AH877" s="2">
        <v>131</v>
      </c>
      <c r="AI877" s="2">
        <v>119</v>
      </c>
      <c r="AJ877" s="2">
        <v>129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3</v>
      </c>
      <c r="BH877" s="2">
        <v>5</v>
      </c>
      <c r="BI877" s="2">
        <v>4</v>
      </c>
      <c r="BJ877" s="2">
        <v>5</v>
      </c>
      <c r="BK877" s="2">
        <v>5</v>
      </c>
      <c r="BL877" s="2">
        <v>4</v>
      </c>
      <c r="BM877" s="2">
        <v>6</v>
      </c>
      <c r="BN877" s="2">
        <v>2</v>
      </c>
      <c r="BO877" s="2">
        <v>2</v>
      </c>
      <c r="BP877" s="2">
        <v>4</v>
      </c>
      <c r="BQ877" s="2">
        <v>3</v>
      </c>
      <c r="BR877" s="2">
        <v>5</v>
      </c>
      <c r="BS877" s="2">
        <v>0</v>
      </c>
      <c r="BT877" s="2">
        <v>0</v>
      </c>
      <c r="BU877" s="2">
        <v>0</v>
      </c>
      <c r="BV877" s="2">
        <v>0</v>
      </c>
      <c r="BW877" s="2">
        <v>0</v>
      </c>
      <c r="BX877" s="2">
        <v>0</v>
      </c>
      <c r="BY877" s="2">
        <v>0</v>
      </c>
      <c r="BZ877" s="2">
        <v>0</v>
      </c>
      <c r="CA877" s="2">
        <v>0</v>
      </c>
      <c r="CB877" s="2">
        <v>0</v>
      </c>
      <c r="CC877" s="2">
        <v>0</v>
      </c>
      <c r="CD877" s="2">
        <v>0</v>
      </c>
      <c r="CE877" s="2">
        <v>0</v>
      </c>
      <c r="CF877" s="2">
        <v>0</v>
      </c>
      <c r="CG877" s="2">
        <v>0</v>
      </c>
      <c r="CH877" s="2">
        <v>0</v>
      </c>
      <c r="CI877" s="2">
        <v>0</v>
      </c>
      <c r="CJ877" s="2">
        <v>0</v>
      </c>
      <c r="CK877" s="2">
        <v>0</v>
      </c>
      <c r="CL877" s="2">
        <v>0</v>
      </c>
    </row>
    <row r="878" spans="1:90" x14ac:dyDescent="0.25">
      <c r="A878" t="s">
        <v>115</v>
      </c>
      <c r="B878">
        <v>20404</v>
      </c>
      <c r="C878" t="s">
        <v>396</v>
      </c>
      <c r="D878">
        <v>1</v>
      </c>
      <c r="E878">
        <v>8</v>
      </c>
      <c r="F878">
        <v>907388</v>
      </c>
      <c r="G878">
        <v>35907388</v>
      </c>
      <c r="H878" t="s">
        <v>9973</v>
      </c>
      <c r="I878">
        <v>244</v>
      </c>
      <c r="J878" t="s">
        <v>221</v>
      </c>
      <c r="K878" t="s">
        <v>9974</v>
      </c>
      <c r="L878">
        <v>1</v>
      </c>
      <c r="M878" t="s">
        <v>396</v>
      </c>
      <c r="N878">
        <v>13051564</v>
      </c>
      <c r="O878" t="s">
        <v>92</v>
      </c>
      <c r="P878" t="s">
        <v>9975</v>
      </c>
      <c r="Q878">
        <v>415</v>
      </c>
      <c r="R878">
        <v>19</v>
      </c>
      <c r="S878">
        <v>32270542</v>
      </c>
      <c r="U878" t="s">
        <v>4101</v>
      </c>
      <c r="V878">
        <v>1</v>
      </c>
      <c r="W878" s="2">
        <v>0</v>
      </c>
      <c r="X878" s="2">
        <v>0</v>
      </c>
      <c r="Y878" s="2">
        <v>50</v>
      </c>
      <c r="Z878" s="2">
        <v>45</v>
      </c>
      <c r="AA878" s="2">
        <v>54</v>
      </c>
      <c r="AB878" s="2">
        <v>47</v>
      </c>
      <c r="AC878" s="2">
        <v>55</v>
      </c>
      <c r="AD878" s="2">
        <v>67</v>
      </c>
      <c r="AE878" s="2">
        <v>53</v>
      </c>
      <c r="AF878" s="2">
        <v>46</v>
      </c>
      <c r="AG878" s="2">
        <v>41</v>
      </c>
      <c r="AH878" s="2">
        <v>45</v>
      </c>
      <c r="AI878" s="2">
        <v>34</v>
      </c>
      <c r="AJ878" s="2">
        <v>37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3</v>
      </c>
      <c r="BH878" s="2">
        <v>2</v>
      </c>
      <c r="BI878" s="2">
        <v>2</v>
      </c>
      <c r="BJ878" s="2">
        <v>3</v>
      </c>
      <c r="BK878" s="2">
        <v>2</v>
      </c>
      <c r="BL878" s="2">
        <v>2</v>
      </c>
      <c r="BM878" s="2">
        <v>3</v>
      </c>
      <c r="BN878" s="2">
        <v>2</v>
      </c>
      <c r="BO878" s="2">
        <v>3</v>
      </c>
      <c r="BP878" s="2">
        <v>2</v>
      </c>
      <c r="BQ878" s="2">
        <v>1</v>
      </c>
      <c r="BR878" s="2">
        <v>1</v>
      </c>
      <c r="BS878" s="2">
        <v>0</v>
      </c>
      <c r="BT878" s="2">
        <v>0</v>
      </c>
      <c r="BU878" s="2">
        <v>0</v>
      </c>
      <c r="BV878" s="2">
        <v>0</v>
      </c>
      <c r="BW878" s="2">
        <v>0</v>
      </c>
      <c r="BX878" s="2">
        <v>0</v>
      </c>
      <c r="BY878" s="2">
        <v>0</v>
      </c>
      <c r="BZ878" s="2">
        <v>0</v>
      </c>
      <c r="CA878" s="2">
        <v>0</v>
      </c>
      <c r="CB878" s="2">
        <v>0</v>
      </c>
      <c r="CC878" s="2">
        <v>0</v>
      </c>
      <c r="CD878" s="2">
        <v>0</v>
      </c>
      <c r="CE878" s="2">
        <v>0</v>
      </c>
      <c r="CF878" s="2">
        <v>0</v>
      </c>
      <c r="CG878" s="2">
        <v>0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</row>
    <row r="879" spans="1:90" x14ac:dyDescent="0.25">
      <c r="A879" t="s">
        <v>115</v>
      </c>
      <c r="B879">
        <v>20404</v>
      </c>
      <c r="C879" t="s">
        <v>396</v>
      </c>
      <c r="D879">
        <v>1</v>
      </c>
      <c r="E879">
        <v>8</v>
      </c>
      <c r="F879">
        <v>924933</v>
      </c>
      <c r="G879">
        <v>35924933</v>
      </c>
      <c r="H879" t="s">
        <v>18917</v>
      </c>
      <c r="I879">
        <v>244</v>
      </c>
      <c r="J879" t="s">
        <v>221</v>
      </c>
      <c r="K879" t="s">
        <v>6840</v>
      </c>
      <c r="L879">
        <v>1</v>
      </c>
      <c r="M879" t="s">
        <v>396</v>
      </c>
      <c r="N879">
        <v>13059642</v>
      </c>
      <c r="O879" t="s">
        <v>92</v>
      </c>
      <c r="P879" t="s">
        <v>18918</v>
      </c>
      <c r="Q879" t="s">
        <v>127</v>
      </c>
      <c r="R879">
        <v>19</v>
      </c>
      <c r="S879">
        <v>32278979</v>
      </c>
      <c r="T879">
        <v>32673455</v>
      </c>
      <c r="U879" t="s">
        <v>18919</v>
      </c>
      <c r="V879">
        <v>1</v>
      </c>
      <c r="W879" s="2">
        <v>0</v>
      </c>
      <c r="X879" s="2">
        <v>0</v>
      </c>
      <c r="Y879" s="2">
        <v>127</v>
      </c>
      <c r="Z879" s="2">
        <v>102</v>
      </c>
      <c r="AA879" s="2">
        <v>122</v>
      </c>
      <c r="AB879" s="2">
        <v>95</v>
      </c>
      <c r="AC879" s="2">
        <v>109</v>
      </c>
      <c r="AD879" s="2">
        <v>97</v>
      </c>
      <c r="AE879" s="2">
        <v>127</v>
      </c>
      <c r="AF879" s="2">
        <v>86</v>
      </c>
      <c r="AG879" s="2">
        <v>69</v>
      </c>
      <c r="AH879" s="2">
        <v>118</v>
      </c>
      <c r="AI879" s="2">
        <v>93</v>
      </c>
      <c r="AJ879" s="2">
        <v>71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284</v>
      </c>
      <c r="BD879" s="2">
        <v>12</v>
      </c>
      <c r="BE879" s="2">
        <v>0</v>
      </c>
      <c r="BF879" s="2">
        <v>0</v>
      </c>
      <c r="BG879" s="2">
        <v>5</v>
      </c>
      <c r="BH879" s="2">
        <v>7</v>
      </c>
      <c r="BI879" s="2">
        <v>5</v>
      </c>
      <c r="BJ879" s="2">
        <v>5</v>
      </c>
      <c r="BK879" s="2">
        <v>7</v>
      </c>
      <c r="BL879" s="2">
        <v>5</v>
      </c>
      <c r="BM879" s="2">
        <v>8</v>
      </c>
      <c r="BN879" s="2">
        <v>5</v>
      </c>
      <c r="BO879" s="2">
        <v>4</v>
      </c>
      <c r="BP879" s="2">
        <v>6</v>
      </c>
      <c r="BQ879" s="2">
        <v>3</v>
      </c>
      <c r="BR879" s="2">
        <v>2</v>
      </c>
      <c r="BS879" s="2">
        <v>0</v>
      </c>
      <c r="BT879" s="2">
        <v>0</v>
      </c>
      <c r="BU879" s="2">
        <v>0</v>
      </c>
      <c r="BV879" s="2">
        <v>0</v>
      </c>
      <c r="BW879" s="2">
        <v>0</v>
      </c>
      <c r="BX879" s="2">
        <v>0</v>
      </c>
      <c r="BY879" s="2">
        <v>0</v>
      </c>
      <c r="BZ879" s="2">
        <v>0</v>
      </c>
      <c r="CA879" s="2">
        <v>0</v>
      </c>
      <c r="CB879" s="2">
        <v>0</v>
      </c>
      <c r="CC879" s="2">
        <v>0</v>
      </c>
      <c r="CD879" s="2">
        <v>0</v>
      </c>
      <c r="CE879" s="2">
        <v>0</v>
      </c>
      <c r="CF879" s="2">
        <v>0</v>
      </c>
      <c r="CG879" s="2">
        <v>0</v>
      </c>
      <c r="CH879" s="2">
        <v>0</v>
      </c>
      <c r="CI879" s="2">
        <v>0</v>
      </c>
      <c r="CJ879" s="2">
        <v>0</v>
      </c>
      <c r="CK879" s="2">
        <v>15</v>
      </c>
      <c r="CL879" s="2">
        <v>4</v>
      </c>
    </row>
    <row r="880" spans="1:90" x14ac:dyDescent="0.25">
      <c r="A880" t="s">
        <v>115</v>
      </c>
      <c r="B880">
        <v>20404</v>
      </c>
      <c r="C880" t="s">
        <v>396</v>
      </c>
      <c r="D880">
        <v>1</v>
      </c>
      <c r="E880">
        <v>8</v>
      </c>
      <c r="F880">
        <v>924556</v>
      </c>
      <c r="G880">
        <v>35924556</v>
      </c>
      <c r="H880" t="s">
        <v>4818</v>
      </c>
      <c r="I880">
        <v>244</v>
      </c>
      <c r="J880" t="s">
        <v>221</v>
      </c>
      <c r="K880" t="s">
        <v>2041</v>
      </c>
      <c r="L880">
        <v>1</v>
      </c>
      <c r="M880" t="s">
        <v>396</v>
      </c>
      <c r="N880">
        <v>13056663</v>
      </c>
      <c r="O880" t="s">
        <v>92</v>
      </c>
      <c r="P880" t="s">
        <v>4819</v>
      </c>
      <c r="Q880" t="s">
        <v>127</v>
      </c>
      <c r="R880">
        <v>19</v>
      </c>
      <c r="S880">
        <v>32265600</v>
      </c>
      <c r="T880">
        <v>32265999</v>
      </c>
      <c r="U880" t="s">
        <v>4820</v>
      </c>
      <c r="V880">
        <v>1</v>
      </c>
      <c r="W880" s="2">
        <v>0</v>
      </c>
      <c r="X880" s="2">
        <v>0</v>
      </c>
      <c r="Y880" s="2">
        <v>168</v>
      </c>
      <c r="Z880" s="2">
        <v>130</v>
      </c>
      <c r="AA880" s="2">
        <v>62</v>
      </c>
      <c r="AB880" s="2">
        <v>47</v>
      </c>
      <c r="AC880" s="2">
        <v>118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6</v>
      </c>
      <c r="BH880" s="2">
        <v>4</v>
      </c>
      <c r="BI880" s="2">
        <v>3</v>
      </c>
      <c r="BJ880" s="2">
        <v>2</v>
      </c>
      <c r="BK880" s="2">
        <v>6</v>
      </c>
      <c r="BL880" s="2">
        <v>0</v>
      </c>
      <c r="BM880" s="2">
        <v>0</v>
      </c>
      <c r="BN880" s="2">
        <v>0</v>
      </c>
      <c r="BO880" s="2">
        <v>0</v>
      </c>
      <c r="BP880" s="2">
        <v>0</v>
      </c>
      <c r="BQ880" s="2">
        <v>0</v>
      </c>
      <c r="BR880" s="2">
        <v>0</v>
      </c>
      <c r="BS880" s="2">
        <v>0</v>
      </c>
      <c r="BT880" s="2">
        <v>0</v>
      </c>
      <c r="BU880" s="2">
        <v>0</v>
      </c>
      <c r="BV880" s="2">
        <v>0</v>
      </c>
      <c r="BW880" s="2">
        <v>0</v>
      </c>
      <c r="BX880" s="2">
        <v>0</v>
      </c>
      <c r="BY880" s="2">
        <v>0</v>
      </c>
      <c r="BZ880" s="2">
        <v>0</v>
      </c>
      <c r="CA880" s="2">
        <v>0</v>
      </c>
      <c r="CB880" s="2">
        <v>0</v>
      </c>
      <c r="CC880" s="2">
        <v>0</v>
      </c>
      <c r="CD880" s="2">
        <v>0</v>
      </c>
      <c r="CE880" s="2">
        <v>0</v>
      </c>
      <c r="CF880" s="2">
        <v>0</v>
      </c>
      <c r="CG880" s="2">
        <v>0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</row>
    <row r="881" spans="1:90" x14ac:dyDescent="0.25">
      <c r="A881" t="s">
        <v>115</v>
      </c>
      <c r="B881">
        <v>20404</v>
      </c>
      <c r="C881" t="s">
        <v>396</v>
      </c>
      <c r="D881">
        <v>1</v>
      </c>
      <c r="E881">
        <v>8</v>
      </c>
      <c r="F881">
        <v>915592</v>
      </c>
      <c r="G881">
        <v>35915592</v>
      </c>
      <c r="H881" t="s">
        <v>7544</v>
      </c>
      <c r="I881">
        <v>244</v>
      </c>
      <c r="J881" t="s">
        <v>221</v>
      </c>
      <c r="K881" t="s">
        <v>5948</v>
      </c>
      <c r="L881">
        <v>1</v>
      </c>
      <c r="M881" t="s">
        <v>396</v>
      </c>
      <c r="N881">
        <v>13058091</v>
      </c>
      <c r="O881" t="s">
        <v>162</v>
      </c>
      <c r="P881" t="s">
        <v>7545</v>
      </c>
      <c r="Q881">
        <v>90</v>
      </c>
      <c r="R881">
        <v>19</v>
      </c>
      <c r="S881">
        <v>32611258</v>
      </c>
      <c r="U881" t="s">
        <v>7546</v>
      </c>
      <c r="V881">
        <v>1</v>
      </c>
      <c r="W881" s="2">
        <v>0</v>
      </c>
      <c r="X881" s="2">
        <v>0</v>
      </c>
      <c r="Y881" s="2">
        <v>100</v>
      </c>
      <c r="Z881" s="2">
        <v>91</v>
      </c>
      <c r="AA881" s="2">
        <v>119</v>
      </c>
      <c r="AB881" s="2">
        <v>108</v>
      </c>
      <c r="AC881" s="2">
        <v>88</v>
      </c>
      <c r="AD881" s="2">
        <v>96</v>
      </c>
      <c r="AE881" s="2">
        <v>92</v>
      </c>
      <c r="AF881" s="2">
        <v>67</v>
      </c>
      <c r="AG881" s="2">
        <v>68</v>
      </c>
      <c r="AH881" s="2">
        <v>69</v>
      </c>
      <c r="AI881" s="2">
        <v>67</v>
      </c>
      <c r="AJ881" s="2">
        <v>54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4</v>
      </c>
      <c r="BH881" s="2">
        <v>4</v>
      </c>
      <c r="BI881" s="2">
        <v>7</v>
      </c>
      <c r="BJ881" s="2">
        <v>5</v>
      </c>
      <c r="BK881" s="2">
        <v>5</v>
      </c>
      <c r="BL881" s="2">
        <v>4</v>
      </c>
      <c r="BM881" s="2">
        <v>3</v>
      </c>
      <c r="BN881" s="2">
        <v>2</v>
      </c>
      <c r="BO881" s="2">
        <v>3</v>
      </c>
      <c r="BP881" s="2">
        <v>4</v>
      </c>
      <c r="BQ881" s="2">
        <v>3</v>
      </c>
      <c r="BR881" s="2">
        <v>2</v>
      </c>
      <c r="BS881" s="2">
        <v>0</v>
      </c>
      <c r="BT881" s="2">
        <v>0</v>
      </c>
      <c r="BU881" s="2">
        <v>0</v>
      </c>
      <c r="BV881" s="2">
        <v>0</v>
      </c>
      <c r="BW881" s="2">
        <v>0</v>
      </c>
      <c r="BX881" s="2">
        <v>0</v>
      </c>
      <c r="BY881" s="2">
        <v>0</v>
      </c>
      <c r="BZ881" s="2">
        <v>0</v>
      </c>
      <c r="CA881" s="2">
        <v>0</v>
      </c>
      <c r="CB881" s="2">
        <v>0</v>
      </c>
      <c r="CC881" s="2">
        <v>0</v>
      </c>
      <c r="CD881" s="2">
        <v>0</v>
      </c>
      <c r="CE881" s="2">
        <v>0</v>
      </c>
      <c r="CF881" s="2">
        <v>0</v>
      </c>
      <c r="CG881" s="2">
        <v>0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</row>
    <row r="882" spans="1:90" x14ac:dyDescent="0.25">
      <c r="A882" t="s">
        <v>115</v>
      </c>
      <c r="B882">
        <v>20404</v>
      </c>
      <c r="C882" t="s">
        <v>396</v>
      </c>
      <c r="D882">
        <v>1</v>
      </c>
      <c r="E882">
        <v>8</v>
      </c>
      <c r="F882">
        <v>924568</v>
      </c>
      <c r="G882">
        <v>35924568</v>
      </c>
      <c r="H882" t="s">
        <v>9354</v>
      </c>
      <c r="I882">
        <v>244</v>
      </c>
      <c r="J882" t="s">
        <v>221</v>
      </c>
      <c r="K882" t="s">
        <v>5948</v>
      </c>
      <c r="L882">
        <v>1</v>
      </c>
      <c r="M882" t="s">
        <v>396</v>
      </c>
      <c r="N882">
        <v>13058000</v>
      </c>
      <c r="O882" t="s">
        <v>92</v>
      </c>
      <c r="P882" t="s">
        <v>9355</v>
      </c>
      <c r="Q882" t="s">
        <v>127</v>
      </c>
      <c r="R882">
        <v>19</v>
      </c>
      <c r="S882">
        <v>32218200</v>
      </c>
      <c r="T882">
        <v>32219898</v>
      </c>
      <c r="U882" t="s">
        <v>9356</v>
      </c>
      <c r="V882">
        <v>1</v>
      </c>
      <c r="W882" s="2">
        <v>0</v>
      </c>
      <c r="X882" s="2">
        <v>0</v>
      </c>
      <c r="Y882" s="2">
        <v>131</v>
      </c>
      <c r="Z882" s="2">
        <v>158</v>
      </c>
      <c r="AA882" s="2">
        <v>164</v>
      </c>
      <c r="AB882" s="2">
        <v>126</v>
      </c>
      <c r="AC882" s="2">
        <v>120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95</v>
      </c>
      <c r="BD882" s="2">
        <v>11</v>
      </c>
      <c r="BE882" s="2">
        <v>0</v>
      </c>
      <c r="BF882" s="2">
        <v>0</v>
      </c>
      <c r="BG882" s="2">
        <v>5</v>
      </c>
      <c r="BH882" s="2">
        <v>6</v>
      </c>
      <c r="BI882" s="2">
        <v>8</v>
      </c>
      <c r="BJ882" s="2">
        <v>8</v>
      </c>
      <c r="BK882" s="2">
        <v>7</v>
      </c>
      <c r="BL882" s="2">
        <v>0</v>
      </c>
      <c r="BM882" s="2">
        <v>0</v>
      </c>
      <c r="BN882" s="2">
        <v>0</v>
      </c>
      <c r="BO882" s="2">
        <v>0</v>
      </c>
      <c r="BP882" s="2">
        <v>0</v>
      </c>
      <c r="BQ882" s="2">
        <v>0</v>
      </c>
      <c r="BR882" s="2">
        <v>0</v>
      </c>
      <c r="BS882" s="2">
        <v>0</v>
      </c>
      <c r="BT882" s="2">
        <v>0</v>
      </c>
      <c r="BU882" s="2">
        <v>0</v>
      </c>
      <c r="BV882" s="2">
        <v>0</v>
      </c>
      <c r="BW882" s="2">
        <v>0</v>
      </c>
      <c r="BX882" s="2">
        <v>0</v>
      </c>
      <c r="BY882" s="2">
        <v>0</v>
      </c>
      <c r="BZ882" s="2">
        <v>0</v>
      </c>
      <c r="CA882" s="2">
        <v>0</v>
      </c>
      <c r="CB882" s="2">
        <v>0</v>
      </c>
      <c r="CC882" s="2">
        <v>0</v>
      </c>
      <c r="CD882" s="2">
        <v>0</v>
      </c>
      <c r="CE882" s="2">
        <v>0</v>
      </c>
      <c r="CF882" s="2">
        <v>0</v>
      </c>
      <c r="CG882" s="2">
        <v>0</v>
      </c>
      <c r="CH882" s="2">
        <v>0</v>
      </c>
      <c r="CI882" s="2">
        <v>0</v>
      </c>
      <c r="CJ882" s="2">
        <v>0</v>
      </c>
      <c r="CK882" s="2">
        <v>8</v>
      </c>
      <c r="CL882" s="2">
        <v>3</v>
      </c>
    </row>
    <row r="883" spans="1:90" x14ac:dyDescent="0.25">
      <c r="A883" t="s">
        <v>115</v>
      </c>
      <c r="B883">
        <v>20404</v>
      </c>
      <c r="C883" t="s">
        <v>396</v>
      </c>
      <c r="D883">
        <v>1</v>
      </c>
      <c r="E883">
        <v>8</v>
      </c>
      <c r="F883">
        <v>45640</v>
      </c>
      <c r="G883">
        <v>35045640</v>
      </c>
      <c r="H883" t="s">
        <v>8837</v>
      </c>
      <c r="I883">
        <v>714</v>
      </c>
      <c r="J883" t="s">
        <v>1382</v>
      </c>
      <c r="K883" t="s">
        <v>8838</v>
      </c>
      <c r="L883">
        <v>1</v>
      </c>
      <c r="M883" t="s">
        <v>1382</v>
      </c>
      <c r="N883">
        <v>13280000</v>
      </c>
      <c r="O883" t="s">
        <v>92</v>
      </c>
      <c r="P883" t="s">
        <v>8839</v>
      </c>
      <c r="Q883">
        <v>310</v>
      </c>
      <c r="R883">
        <v>19</v>
      </c>
      <c r="S883">
        <v>38761384</v>
      </c>
      <c r="T883">
        <v>38763516</v>
      </c>
      <c r="U883" t="s">
        <v>8840</v>
      </c>
      <c r="V883">
        <v>1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259</v>
      </c>
      <c r="AI883" s="2">
        <v>195</v>
      </c>
      <c r="AJ883" s="2">
        <v>154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0</v>
      </c>
      <c r="BI883" s="2">
        <v>0</v>
      </c>
      <c r="BJ883" s="2">
        <v>0</v>
      </c>
      <c r="BK883" s="2">
        <v>0</v>
      </c>
      <c r="BL883" s="2">
        <v>0</v>
      </c>
      <c r="BM883" s="2">
        <v>0</v>
      </c>
      <c r="BN883" s="2">
        <v>0</v>
      </c>
      <c r="BO883" s="2">
        <v>0</v>
      </c>
      <c r="BP883" s="2">
        <v>11</v>
      </c>
      <c r="BQ883" s="2">
        <v>9</v>
      </c>
      <c r="BR883" s="2">
        <v>6</v>
      </c>
      <c r="BS883" s="2">
        <v>0</v>
      </c>
      <c r="BT883" s="2">
        <v>0</v>
      </c>
      <c r="BU883" s="2">
        <v>0</v>
      </c>
      <c r="BV883" s="2">
        <v>0</v>
      </c>
      <c r="BW883" s="2">
        <v>0</v>
      </c>
      <c r="BX883" s="2">
        <v>0</v>
      </c>
      <c r="BY883" s="2">
        <v>0</v>
      </c>
      <c r="BZ883" s="2">
        <v>0</v>
      </c>
      <c r="CA883" s="2">
        <v>0</v>
      </c>
      <c r="CB883" s="2">
        <v>0</v>
      </c>
      <c r="CC883" s="2">
        <v>0</v>
      </c>
      <c r="CD883" s="2">
        <v>0</v>
      </c>
      <c r="CE883" s="2">
        <v>0</v>
      </c>
      <c r="CF883" s="2">
        <v>0</v>
      </c>
      <c r="CG883" s="2">
        <v>0</v>
      </c>
      <c r="CH883" s="2">
        <v>0</v>
      </c>
      <c r="CI883" s="2">
        <v>0</v>
      </c>
      <c r="CJ883" s="2">
        <v>0</v>
      </c>
      <c r="CK883" s="2">
        <v>0</v>
      </c>
      <c r="CL883" s="2">
        <v>0</v>
      </c>
    </row>
    <row r="884" spans="1:90" x14ac:dyDescent="0.25">
      <c r="A884" t="s">
        <v>115</v>
      </c>
      <c r="B884">
        <v>20404</v>
      </c>
      <c r="C884" t="s">
        <v>396</v>
      </c>
      <c r="D884">
        <v>1</v>
      </c>
      <c r="E884">
        <v>8</v>
      </c>
      <c r="F884">
        <v>40873</v>
      </c>
      <c r="G884">
        <v>35040873</v>
      </c>
      <c r="H884" t="s">
        <v>19334</v>
      </c>
      <c r="I884">
        <v>244</v>
      </c>
      <c r="J884" t="s">
        <v>221</v>
      </c>
      <c r="K884" t="s">
        <v>395</v>
      </c>
      <c r="L884">
        <v>1</v>
      </c>
      <c r="M884" t="s">
        <v>396</v>
      </c>
      <c r="N884">
        <v>13040084</v>
      </c>
      <c r="O884" t="s">
        <v>92</v>
      </c>
      <c r="P884" t="s">
        <v>19335</v>
      </c>
      <c r="Q884" t="s">
        <v>127</v>
      </c>
      <c r="R884">
        <v>19</v>
      </c>
      <c r="S884">
        <v>32386499</v>
      </c>
      <c r="T884">
        <v>32389216</v>
      </c>
      <c r="U884" t="s">
        <v>19336</v>
      </c>
      <c r="V884">
        <v>1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62</v>
      </c>
      <c r="AE884" s="2">
        <v>98</v>
      </c>
      <c r="AF884" s="2">
        <v>61</v>
      </c>
      <c r="AG884" s="2">
        <v>31</v>
      </c>
      <c r="AH884" s="2">
        <v>44</v>
      </c>
      <c r="AI884" s="2">
        <v>33</v>
      </c>
      <c r="AJ884" s="2">
        <v>16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0</v>
      </c>
      <c r="BI884" s="2">
        <v>0</v>
      </c>
      <c r="BJ884" s="2">
        <v>0</v>
      </c>
      <c r="BK884" s="2">
        <v>0</v>
      </c>
      <c r="BL884" s="2">
        <v>2</v>
      </c>
      <c r="BM884" s="2">
        <v>3</v>
      </c>
      <c r="BN884" s="2">
        <v>2</v>
      </c>
      <c r="BO884" s="2">
        <v>1</v>
      </c>
      <c r="BP884" s="2">
        <v>2</v>
      </c>
      <c r="BQ884" s="2">
        <v>2</v>
      </c>
      <c r="BR884" s="2">
        <v>1</v>
      </c>
      <c r="BS884" s="2">
        <v>0</v>
      </c>
      <c r="BT884" s="2">
        <v>0</v>
      </c>
      <c r="BU884" s="2">
        <v>0</v>
      </c>
      <c r="BV884" s="2">
        <v>0</v>
      </c>
      <c r="BW884" s="2">
        <v>0</v>
      </c>
      <c r="BX884" s="2">
        <v>0</v>
      </c>
      <c r="BY884" s="2">
        <v>0</v>
      </c>
      <c r="BZ884" s="2">
        <v>0</v>
      </c>
      <c r="CA884" s="2">
        <v>0</v>
      </c>
      <c r="CB884" s="2">
        <v>0</v>
      </c>
      <c r="CC884" s="2">
        <v>0</v>
      </c>
      <c r="CD884" s="2">
        <v>0</v>
      </c>
      <c r="CE884" s="2">
        <v>0</v>
      </c>
      <c r="CF884" s="2">
        <v>0</v>
      </c>
      <c r="CG884" s="2">
        <v>0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</row>
    <row r="885" spans="1:90" x14ac:dyDescent="0.25">
      <c r="A885" t="s">
        <v>115</v>
      </c>
      <c r="B885">
        <v>20404</v>
      </c>
      <c r="C885" t="s">
        <v>396</v>
      </c>
      <c r="D885">
        <v>1</v>
      </c>
      <c r="E885">
        <v>8</v>
      </c>
      <c r="F885">
        <v>430705</v>
      </c>
      <c r="G885">
        <v>35430705</v>
      </c>
      <c r="H885" t="s">
        <v>11727</v>
      </c>
      <c r="I885">
        <v>244</v>
      </c>
      <c r="J885" t="s">
        <v>221</v>
      </c>
      <c r="K885" t="s">
        <v>7515</v>
      </c>
      <c r="L885">
        <v>1</v>
      </c>
      <c r="M885" t="s">
        <v>396</v>
      </c>
      <c r="N885">
        <v>13051059</v>
      </c>
      <c r="O885" t="s">
        <v>92</v>
      </c>
      <c r="P885" t="s">
        <v>11728</v>
      </c>
      <c r="Q885">
        <v>62</v>
      </c>
      <c r="R885">
        <v>19</v>
      </c>
      <c r="S885">
        <v>32274312</v>
      </c>
      <c r="U885" t="s">
        <v>11729</v>
      </c>
      <c r="V885">
        <v>1</v>
      </c>
      <c r="W885" s="2">
        <v>0</v>
      </c>
      <c r="X885" s="2">
        <v>0</v>
      </c>
      <c r="Y885" s="2">
        <v>87</v>
      </c>
      <c r="Z885" s="2">
        <v>87</v>
      </c>
      <c r="AA885" s="2">
        <v>79</v>
      </c>
      <c r="AB885" s="2">
        <v>88</v>
      </c>
      <c r="AC885" s="2">
        <v>77</v>
      </c>
      <c r="AD885" s="2">
        <v>95</v>
      </c>
      <c r="AE885" s="2">
        <v>62</v>
      </c>
      <c r="AF885" s="2">
        <v>66</v>
      </c>
      <c r="AG885" s="2">
        <v>56</v>
      </c>
      <c r="AH885" s="2">
        <v>72</v>
      </c>
      <c r="AI885" s="2">
        <v>57</v>
      </c>
      <c r="AJ885" s="2">
        <v>44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1</v>
      </c>
      <c r="BE885" s="2">
        <v>0</v>
      </c>
      <c r="BF885" s="2">
        <v>0</v>
      </c>
      <c r="BG885" s="2">
        <v>4</v>
      </c>
      <c r="BH885" s="2">
        <v>5</v>
      </c>
      <c r="BI885" s="2">
        <v>3</v>
      </c>
      <c r="BJ885" s="2">
        <v>3</v>
      </c>
      <c r="BK885" s="2">
        <v>5</v>
      </c>
      <c r="BL885" s="2">
        <v>6</v>
      </c>
      <c r="BM885" s="2">
        <v>3</v>
      </c>
      <c r="BN885" s="2">
        <v>2</v>
      </c>
      <c r="BO885" s="2">
        <v>2</v>
      </c>
      <c r="BP885" s="2">
        <v>4</v>
      </c>
      <c r="BQ885" s="2">
        <v>2</v>
      </c>
      <c r="BR885" s="2">
        <v>2</v>
      </c>
      <c r="BS885" s="2">
        <v>0</v>
      </c>
      <c r="BT885" s="2">
        <v>0</v>
      </c>
      <c r="BU885" s="2">
        <v>0</v>
      </c>
      <c r="BV885" s="2">
        <v>0</v>
      </c>
      <c r="BW885" s="2">
        <v>0</v>
      </c>
      <c r="BX885" s="2">
        <v>0</v>
      </c>
      <c r="BY885" s="2">
        <v>0</v>
      </c>
      <c r="BZ885" s="2">
        <v>0</v>
      </c>
      <c r="CA885" s="2">
        <v>0</v>
      </c>
      <c r="CB885" s="2">
        <v>0</v>
      </c>
      <c r="CC885" s="2">
        <v>0</v>
      </c>
      <c r="CD885" s="2">
        <v>0</v>
      </c>
      <c r="CE885" s="2">
        <v>0</v>
      </c>
      <c r="CF885" s="2">
        <v>0</v>
      </c>
      <c r="CG885" s="2">
        <v>0</v>
      </c>
      <c r="CH885" s="2">
        <v>0</v>
      </c>
      <c r="CI885" s="2">
        <v>0</v>
      </c>
      <c r="CJ885" s="2">
        <v>0</v>
      </c>
      <c r="CK885" s="2">
        <v>0</v>
      </c>
      <c r="CL885" s="2">
        <v>1</v>
      </c>
    </row>
    <row r="886" spans="1:90" x14ac:dyDescent="0.25">
      <c r="A886" t="s">
        <v>115</v>
      </c>
      <c r="B886">
        <v>20404</v>
      </c>
      <c r="C886" t="s">
        <v>396</v>
      </c>
      <c r="D886">
        <v>1</v>
      </c>
      <c r="E886">
        <v>8</v>
      </c>
      <c r="F886">
        <v>561411</v>
      </c>
      <c r="G886">
        <v>35561411</v>
      </c>
      <c r="H886" t="s">
        <v>4945</v>
      </c>
      <c r="I886">
        <v>244</v>
      </c>
      <c r="J886" t="s">
        <v>221</v>
      </c>
      <c r="K886" t="s">
        <v>4945</v>
      </c>
      <c r="L886">
        <v>1</v>
      </c>
      <c r="M886" t="s">
        <v>396</v>
      </c>
      <c r="N886">
        <v>13053206</v>
      </c>
      <c r="O886" t="s">
        <v>92</v>
      </c>
      <c r="P886" t="s">
        <v>7770</v>
      </c>
      <c r="Q886" t="s">
        <v>127</v>
      </c>
      <c r="R886">
        <v>19</v>
      </c>
      <c r="S886">
        <v>32656247</v>
      </c>
      <c r="T886">
        <v>32656253</v>
      </c>
      <c r="U886" t="s">
        <v>7771</v>
      </c>
      <c r="V886">
        <v>1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108</v>
      </c>
      <c r="AD886" s="2">
        <v>307</v>
      </c>
      <c r="AE886" s="2">
        <v>298</v>
      </c>
      <c r="AF886" s="2">
        <v>273</v>
      </c>
      <c r="AG886" s="2">
        <v>179</v>
      </c>
      <c r="AH886" s="2">
        <v>179</v>
      </c>
      <c r="AI886" s="2">
        <v>95</v>
      </c>
      <c r="AJ886" s="2">
        <v>134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192</v>
      </c>
      <c r="BD886" s="2">
        <v>0</v>
      </c>
      <c r="BE886" s="2">
        <v>0</v>
      </c>
      <c r="BF886" s="2">
        <v>0</v>
      </c>
      <c r="BG886" s="2">
        <v>0</v>
      </c>
      <c r="BH886" s="2">
        <v>0</v>
      </c>
      <c r="BI886" s="2">
        <v>0</v>
      </c>
      <c r="BJ886" s="2">
        <v>0</v>
      </c>
      <c r="BK886" s="2">
        <v>5</v>
      </c>
      <c r="BL886" s="2">
        <v>13</v>
      </c>
      <c r="BM886" s="2">
        <v>15</v>
      </c>
      <c r="BN886" s="2">
        <v>14</v>
      </c>
      <c r="BO886" s="2">
        <v>8</v>
      </c>
      <c r="BP886" s="2">
        <v>9</v>
      </c>
      <c r="BQ886" s="2">
        <v>3</v>
      </c>
      <c r="BR886" s="2">
        <v>5</v>
      </c>
      <c r="BS886" s="2">
        <v>0</v>
      </c>
      <c r="BT886" s="2">
        <v>0</v>
      </c>
      <c r="BU886" s="2">
        <v>0</v>
      </c>
      <c r="BV886" s="2">
        <v>0</v>
      </c>
      <c r="BW886" s="2">
        <v>0</v>
      </c>
      <c r="BX886" s="2">
        <v>0</v>
      </c>
      <c r="BY886" s="2">
        <v>0</v>
      </c>
      <c r="BZ886" s="2">
        <v>0</v>
      </c>
      <c r="CA886" s="2">
        <v>0</v>
      </c>
      <c r="CB886" s="2">
        <v>0</v>
      </c>
      <c r="CC886" s="2">
        <v>0</v>
      </c>
      <c r="CD886" s="2">
        <v>0</v>
      </c>
      <c r="CE886" s="2">
        <v>0</v>
      </c>
      <c r="CF886" s="2">
        <v>0</v>
      </c>
      <c r="CG886" s="2">
        <v>0</v>
      </c>
      <c r="CH886" s="2">
        <v>0</v>
      </c>
      <c r="CI886" s="2">
        <v>0</v>
      </c>
      <c r="CJ886" s="2">
        <v>0</v>
      </c>
      <c r="CK886" s="2">
        <v>11</v>
      </c>
      <c r="CL886" s="2">
        <v>0</v>
      </c>
    </row>
    <row r="887" spans="1:90" x14ac:dyDescent="0.25">
      <c r="A887" t="s">
        <v>115</v>
      </c>
      <c r="B887">
        <v>20404</v>
      </c>
      <c r="C887" t="s">
        <v>396</v>
      </c>
      <c r="D887">
        <v>1</v>
      </c>
      <c r="E887">
        <v>8</v>
      </c>
      <c r="F887">
        <v>577066</v>
      </c>
      <c r="G887">
        <v>35577066</v>
      </c>
      <c r="H887" t="s">
        <v>11546</v>
      </c>
      <c r="I887">
        <v>244</v>
      </c>
      <c r="J887" t="s">
        <v>221</v>
      </c>
      <c r="K887" t="s">
        <v>11546</v>
      </c>
      <c r="L887">
        <v>1</v>
      </c>
      <c r="M887" t="s">
        <v>396</v>
      </c>
      <c r="N887">
        <v>13059780</v>
      </c>
      <c r="O887" t="s">
        <v>92</v>
      </c>
      <c r="P887" t="s">
        <v>11547</v>
      </c>
      <c r="Q887" t="s">
        <v>127</v>
      </c>
      <c r="R887">
        <v>19</v>
      </c>
      <c r="S887">
        <v>32255384</v>
      </c>
      <c r="U887" t="s">
        <v>11548</v>
      </c>
      <c r="V887">
        <v>1</v>
      </c>
      <c r="W887" s="2">
        <v>0</v>
      </c>
      <c r="X887" s="2">
        <v>0</v>
      </c>
      <c r="Y887" s="2">
        <v>146</v>
      </c>
      <c r="Z887" s="2">
        <v>127</v>
      </c>
      <c r="AA887" s="2">
        <v>129</v>
      </c>
      <c r="AB887" s="2">
        <v>122</v>
      </c>
      <c r="AC887" s="2">
        <v>99</v>
      </c>
      <c r="AD887" s="2">
        <v>130</v>
      </c>
      <c r="AE887" s="2">
        <v>98</v>
      </c>
      <c r="AF887" s="2">
        <v>64</v>
      </c>
      <c r="AG887" s="2">
        <v>75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8</v>
      </c>
      <c r="BH887" s="2">
        <v>5</v>
      </c>
      <c r="BI887" s="2">
        <v>5</v>
      </c>
      <c r="BJ887" s="2">
        <v>5</v>
      </c>
      <c r="BK887" s="2">
        <v>5</v>
      </c>
      <c r="BL887" s="2">
        <v>5</v>
      </c>
      <c r="BM887" s="2">
        <v>5</v>
      </c>
      <c r="BN887" s="2">
        <v>3</v>
      </c>
      <c r="BO887" s="2">
        <v>4</v>
      </c>
      <c r="BP887" s="2">
        <v>0</v>
      </c>
      <c r="BQ887" s="2">
        <v>0</v>
      </c>
      <c r="BR887" s="2">
        <v>0</v>
      </c>
      <c r="BS887" s="2">
        <v>0</v>
      </c>
      <c r="BT887" s="2">
        <v>0</v>
      </c>
      <c r="BU887" s="2">
        <v>0</v>
      </c>
      <c r="BV887" s="2">
        <v>0</v>
      </c>
      <c r="BW887" s="2">
        <v>0</v>
      </c>
      <c r="BX887" s="2">
        <v>0</v>
      </c>
      <c r="BY887" s="2">
        <v>0</v>
      </c>
      <c r="BZ887" s="2">
        <v>0</v>
      </c>
      <c r="CA887" s="2">
        <v>0</v>
      </c>
      <c r="CB887" s="2">
        <v>0</v>
      </c>
      <c r="CC887" s="2">
        <v>0</v>
      </c>
      <c r="CD887" s="2">
        <v>0</v>
      </c>
      <c r="CE887" s="2">
        <v>0</v>
      </c>
      <c r="CF887" s="2">
        <v>0</v>
      </c>
      <c r="CG887" s="2">
        <v>0</v>
      </c>
      <c r="CH887" s="2">
        <v>0</v>
      </c>
      <c r="CI887" s="2">
        <v>0</v>
      </c>
      <c r="CJ887" s="2">
        <v>0</v>
      </c>
      <c r="CK887" s="2">
        <v>0</v>
      </c>
      <c r="CL887" s="2">
        <v>0</v>
      </c>
    </row>
    <row r="888" spans="1:90" x14ac:dyDescent="0.25">
      <c r="A888" t="s">
        <v>115</v>
      </c>
      <c r="B888">
        <v>20404</v>
      </c>
      <c r="C888" t="s">
        <v>396</v>
      </c>
      <c r="D888">
        <v>1</v>
      </c>
      <c r="E888">
        <v>8</v>
      </c>
      <c r="F888">
        <v>445897</v>
      </c>
      <c r="G888">
        <v>35445897</v>
      </c>
      <c r="H888" t="s">
        <v>901</v>
      </c>
      <c r="I888">
        <v>244</v>
      </c>
      <c r="J888" t="s">
        <v>221</v>
      </c>
      <c r="K888" t="s">
        <v>6840</v>
      </c>
      <c r="L888">
        <v>1</v>
      </c>
      <c r="M888" t="s">
        <v>396</v>
      </c>
      <c r="N888">
        <v>13059620</v>
      </c>
      <c r="O888" t="s">
        <v>92</v>
      </c>
      <c r="P888" t="s">
        <v>16854</v>
      </c>
      <c r="Q888">
        <v>918</v>
      </c>
      <c r="R888">
        <v>19</v>
      </c>
      <c r="S888">
        <v>32216122</v>
      </c>
      <c r="U888" t="s">
        <v>16855</v>
      </c>
      <c r="V888">
        <v>1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91</v>
      </c>
      <c r="AE888" s="2">
        <v>96</v>
      </c>
      <c r="AF888" s="2">
        <v>65</v>
      </c>
      <c r="AG888" s="2">
        <v>60</v>
      </c>
      <c r="AH888" s="2">
        <v>114</v>
      </c>
      <c r="AI888" s="2">
        <v>112</v>
      </c>
      <c r="AJ888" s="2">
        <v>93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114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241</v>
      </c>
      <c r="BD888" s="2">
        <v>38</v>
      </c>
      <c r="BE888" s="2">
        <v>0</v>
      </c>
      <c r="BF888" s="2">
        <v>0</v>
      </c>
      <c r="BG888" s="2">
        <v>0</v>
      </c>
      <c r="BH888" s="2">
        <v>0</v>
      </c>
      <c r="BI888" s="2">
        <v>0</v>
      </c>
      <c r="BJ888" s="2">
        <v>0</v>
      </c>
      <c r="BK888" s="2">
        <v>0</v>
      </c>
      <c r="BL888" s="2">
        <v>6</v>
      </c>
      <c r="BM888" s="2">
        <v>6</v>
      </c>
      <c r="BN888" s="2">
        <v>4</v>
      </c>
      <c r="BO888" s="2">
        <v>4</v>
      </c>
      <c r="BP888" s="2">
        <v>4</v>
      </c>
      <c r="BQ888" s="2">
        <v>3</v>
      </c>
      <c r="BR888" s="2">
        <v>4</v>
      </c>
      <c r="BS888" s="2">
        <v>0</v>
      </c>
      <c r="BT888" s="2">
        <v>0</v>
      </c>
      <c r="BU888" s="2">
        <v>0</v>
      </c>
      <c r="BV888" s="2">
        <v>0</v>
      </c>
      <c r="BW888" s="2">
        <v>0</v>
      </c>
      <c r="BX888" s="2">
        <v>0</v>
      </c>
      <c r="BY888" s="2">
        <v>0</v>
      </c>
      <c r="BZ888" s="2">
        <v>0</v>
      </c>
      <c r="CA888" s="2">
        <v>0</v>
      </c>
      <c r="CB888" s="2">
        <v>0</v>
      </c>
      <c r="CC888" s="2">
        <v>5</v>
      </c>
      <c r="CD888" s="2">
        <v>0</v>
      </c>
      <c r="CE888" s="2">
        <v>0</v>
      </c>
      <c r="CF888" s="2">
        <v>0</v>
      </c>
      <c r="CG888" s="2">
        <v>0</v>
      </c>
      <c r="CH888" s="2">
        <v>0</v>
      </c>
      <c r="CI888" s="2">
        <v>0</v>
      </c>
      <c r="CJ888" s="2">
        <v>0</v>
      </c>
      <c r="CK888" s="2">
        <v>24</v>
      </c>
      <c r="CL888" s="2">
        <v>9</v>
      </c>
    </row>
    <row r="889" spans="1:90" x14ac:dyDescent="0.25">
      <c r="A889" t="s">
        <v>115</v>
      </c>
      <c r="B889">
        <v>20404</v>
      </c>
      <c r="C889" t="s">
        <v>396</v>
      </c>
      <c r="D889">
        <v>1</v>
      </c>
      <c r="E889">
        <v>8</v>
      </c>
      <c r="F889">
        <v>461635</v>
      </c>
      <c r="G889">
        <v>35461635</v>
      </c>
      <c r="H889" t="s">
        <v>2264</v>
      </c>
      <c r="I889">
        <v>244</v>
      </c>
      <c r="J889" t="s">
        <v>221</v>
      </c>
      <c r="K889" t="s">
        <v>13281</v>
      </c>
      <c r="L889">
        <v>1</v>
      </c>
      <c r="M889" t="s">
        <v>396</v>
      </c>
      <c r="N889">
        <v>13058313</v>
      </c>
      <c r="P889" t="s">
        <v>13282</v>
      </c>
      <c r="Q889">
        <v>200</v>
      </c>
      <c r="R889">
        <v>19</v>
      </c>
      <c r="S889">
        <v>32217321</v>
      </c>
      <c r="U889" t="s">
        <v>13283</v>
      </c>
      <c r="V889">
        <v>1</v>
      </c>
      <c r="W889" s="2">
        <v>0</v>
      </c>
      <c r="X889" s="2">
        <v>0</v>
      </c>
      <c r="Y889" s="2">
        <v>48</v>
      </c>
      <c r="Z889" s="2">
        <v>55</v>
      </c>
      <c r="AA889" s="2">
        <v>48</v>
      </c>
      <c r="AB889" s="2">
        <v>57</v>
      </c>
      <c r="AC889" s="2">
        <v>41</v>
      </c>
      <c r="AD889" s="2">
        <v>38</v>
      </c>
      <c r="AE889" s="2">
        <v>59</v>
      </c>
      <c r="AF889" s="2">
        <v>36</v>
      </c>
      <c r="AG889" s="2">
        <v>29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2</v>
      </c>
      <c r="BH889" s="2">
        <v>4</v>
      </c>
      <c r="BI889" s="2">
        <v>3</v>
      </c>
      <c r="BJ889" s="2">
        <v>2</v>
      </c>
      <c r="BK889" s="2">
        <v>2</v>
      </c>
      <c r="BL889" s="2">
        <v>2</v>
      </c>
      <c r="BM889" s="2">
        <v>3</v>
      </c>
      <c r="BN889" s="2">
        <v>1</v>
      </c>
      <c r="BO889" s="2">
        <v>1</v>
      </c>
      <c r="BP889" s="2">
        <v>0</v>
      </c>
      <c r="BQ889" s="2">
        <v>0</v>
      </c>
      <c r="BR889" s="2">
        <v>0</v>
      </c>
      <c r="BS889" s="2">
        <v>0</v>
      </c>
      <c r="BT889" s="2">
        <v>0</v>
      </c>
      <c r="BU889" s="2">
        <v>0</v>
      </c>
      <c r="BV889" s="2">
        <v>0</v>
      </c>
      <c r="BW889" s="2">
        <v>0</v>
      </c>
      <c r="BX889" s="2">
        <v>0</v>
      </c>
      <c r="BY889" s="2">
        <v>0</v>
      </c>
      <c r="BZ889" s="2">
        <v>0</v>
      </c>
      <c r="CA889" s="2">
        <v>0</v>
      </c>
      <c r="CB889" s="2">
        <v>0</v>
      </c>
      <c r="CC889" s="2">
        <v>0</v>
      </c>
      <c r="CD889" s="2">
        <v>0</v>
      </c>
      <c r="CE889" s="2">
        <v>0</v>
      </c>
      <c r="CF889" s="2">
        <v>0</v>
      </c>
      <c r="CG889" s="2">
        <v>0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</row>
    <row r="890" spans="1:90" x14ac:dyDescent="0.25">
      <c r="A890" t="s">
        <v>115</v>
      </c>
      <c r="B890">
        <v>20404</v>
      </c>
      <c r="C890" t="s">
        <v>396</v>
      </c>
      <c r="D890">
        <v>1</v>
      </c>
      <c r="E890">
        <v>8</v>
      </c>
      <c r="F890">
        <v>45706</v>
      </c>
      <c r="G890">
        <v>35045706</v>
      </c>
      <c r="H890" t="s">
        <v>7533</v>
      </c>
      <c r="I890">
        <v>244</v>
      </c>
      <c r="J890" t="s">
        <v>221</v>
      </c>
      <c r="K890" t="s">
        <v>1843</v>
      </c>
      <c r="L890">
        <v>4</v>
      </c>
      <c r="M890" t="s">
        <v>5736</v>
      </c>
      <c r="N890">
        <v>13068505</v>
      </c>
      <c r="O890" t="s">
        <v>92</v>
      </c>
      <c r="P890" t="s">
        <v>7534</v>
      </c>
      <c r="Q890" t="s">
        <v>127</v>
      </c>
      <c r="R890">
        <v>19</v>
      </c>
      <c r="S890">
        <v>32811515</v>
      </c>
      <c r="T890">
        <v>32817088</v>
      </c>
      <c r="U890" t="s">
        <v>7535</v>
      </c>
      <c r="V890">
        <v>1</v>
      </c>
      <c r="W890" s="2">
        <v>0</v>
      </c>
      <c r="X890" s="2">
        <v>0</v>
      </c>
      <c r="Y890" s="2">
        <v>101</v>
      </c>
      <c r="Z890" s="2">
        <v>90</v>
      </c>
      <c r="AA890" s="2">
        <v>99</v>
      </c>
      <c r="AB890" s="2">
        <v>76</v>
      </c>
      <c r="AC890" s="2">
        <v>89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17</v>
      </c>
      <c r="BE890" s="2">
        <v>0</v>
      </c>
      <c r="BF890" s="2">
        <v>0</v>
      </c>
      <c r="BG890" s="2">
        <v>7</v>
      </c>
      <c r="BH890" s="2">
        <v>5</v>
      </c>
      <c r="BI890" s="2">
        <v>6</v>
      </c>
      <c r="BJ890" s="2">
        <v>3</v>
      </c>
      <c r="BK890" s="2">
        <v>5</v>
      </c>
      <c r="BL890" s="2">
        <v>0</v>
      </c>
      <c r="BM890" s="2">
        <v>0</v>
      </c>
      <c r="BN890" s="2">
        <v>0</v>
      </c>
      <c r="BO890" s="2">
        <v>0</v>
      </c>
      <c r="BP890" s="2">
        <v>0</v>
      </c>
      <c r="BQ890" s="2">
        <v>0</v>
      </c>
      <c r="BR890" s="2">
        <v>0</v>
      </c>
      <c r="BS890" s="2">
        <v>0</v>
      </c>
      <c r="BT890" s="2">
        <v>0</v>
      </c>
      <c r="BU890" s="2">
        <v>0</v>
      </c>
      <c r="BV890" s="2">
        <v>0</v>
      </c>
      <c r="BW890" s="2">
        <v>0</v>
      </c>
      <c r="BX890" s="2">
        <v>0</v>
      </c>
      <c r="BY890" s="2">
        <v>0</v>
      </c>
      <c r="BZ890" s="2">
        <v>0</v>
      </c>
      <c r="CA890" s="2">
        <v>0</v>
      </c>
      <c r="CB890" s="2">
        <v>0</v>
      </c>
      <c r="CC890" s="2">
        <v>0</v>
      </c>
      <c r="CD890" s="2">
        <v>0</v>
      </c>
      <c r="CE890" s="2">
        <v>0</v>
      </c>
      <c r="CF890" s="2">
        <v>0</v>
      </c>
      <c r="CG890" s="2">
        <v>0</v>
      </c>
      <c r="CH890" s="2">
        <v>0</v>
      </c>
      <c r="CI890" s="2">
        <v>0</v>
      </c>
      <c r="CJ890" s="2">
        <v>0</v>
      </c>
      <c r="CK890" s="2">
        <v>0</v>
      </c>
      <c r="CL890" s="2">
        <v>4</v>
      </c>
    </row>
    <row r="891" spans="1:90" x14ac:dyDescent="0.25">
      <c r="A891" t="s">
        <v>115</v>
      </c>
      <c r="B891">
        <v>20404</v>
      </c>
      <c r="C891" t="s">
        <v>396</v>
      </c>
      <c r="D891">
        <v>1</v>
      </c>
      <c r="E891">
        <v>8</v>
      </c>
      <c r="F891">
        <v>18831</v>
      </c>
      <c r="G891">
        <v>35018831</v>
      </c>
      <c r="H891" t="s">
        <v>11648</v>
      </c>
      <c r="I891">
        <v>244</v>
      </c>
      <c r="J891" t="s">
        <v>221</v>
      </c>
      <c r="K891" t="s">
        <v>395</v>
      </c>
      <c r="L891">
        <v>1</v>
      </c>
      <c r="M891" t="s">
        <v>396</v>
      </c>
      <c r="N891">
        <v>13040063</v>
      </c>
      <c r="O891" t="s">
        <v>92</v>
      </c>
      <c r="P891" t="s">
        <v>11649</v>
      </c>
      <c r="Q891">
        <v>217</v>
      </c>
      <c r="R891">
        <v>19</v>
      </c>
      <c r="S891">
        <v>32387399</v>
      </c>
      <c r="T891">
        <v>32388958</v>
      </c>
      <c r="U891" t="s">
        <v>11650</v>
      </c>
      <c r="V891">
        <v>1</v>
      </c>
      <c r="W891" s="2">
        <v>0</v>
      </c>
      <c r="X891" s="2">
        <v>0</v>
      </c>
      <c r="Y891" s="2">
        <v>51</v>
      </c>
      <c r="Z891" s="2">
        <v>66</v>
      </c>
      <c r="AA891" s="2">
        <v>61</v>
      </c>
      <c r="AB891" s="2">
        <v>47</v>
      </c>
      <c r="AC891" s="2">
        <v>56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3</v>
      </c>
      <c r="BH891" s="2">
        <v>3</v>
      </c>
      <c r="BI891" s="2">
        <v>3</v>
      </c>
      <c r="BJ891" s="2">
        <v>2</v>
      </c>
      <c r="BK891" s="2">
        <v>4</v>
      </c>
      <c r="BL891" s="2">
        <v>0</v>
      </c>
      <c r="BM891" s="2">
        <v>0</v>
      </c>
      <c r="BN891" s="2">
        <v>0</v>
      </c>
      <c r="BO891" s="2">
        <v>0</v>
      </c>
      <c r="BP891" s="2">
        <v>0</v>
      </c>
      <c r="BQ891" s="2">
        <v>0</v>
      </c>
      <c r="BR891" s="2">
        <v>0</v>
      </c>
      <c r="BS891" s="2">
        <v>0</v>
      </c>
      <c r="BT891" s="2">
        <v>0</v>
      </c>
      <c r="BU891" s="2">
        <v>0</v>
      </c>
      <c r="BV891" s="2">
        <v>0</v>
      </c>
      <c r="BW891" s="2">
        <v>0</v>
      </c>
      <c r="BX891" s="2">
        <v>0</v>
      </c>
      <c r="BY891" s="2">
        <v>0</v>
      </c>
      <c r="BZ891" s="2">
        <v>0</v>
      </c>
      <c r="CA891" s="2">
        <v>0</v>
      </c>
      <c r="CB891" s="2">
        <v>0</v>
      </c>
      <c r="CC891" s="2">
        <v>0</v>
      </c>
      <c r="CD891" s="2">
        <v>0</v>
      </c>
      <c r="CE891" s="2">
        <v>0</v>
      </c>
      <c r="CF891" s="2">
        <v>0</v>
      </c>
      <c r="CG891" s="2">
        <v>0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</row>
    <row r="892" spans="1:90" x14ac:dyDescent="0.25">
      <c r="A892" t="s">
        <v>115</v>
      </c>
      <c r="B892">
        <v>20404</v>
      </c>
      <c r="C892" t="s">
        <v>396</v>
      </c>
      <c r="D892">
        <v>1</v>
      </c>
      <c r="E892">
        <v>8</v>
      </c>
      <c r="F892">
        <v>901106</v>
      </c>
      <c r="G892">
        <v>35901106</v>
      </c>
      <c r="H892" t="s">
        <v>13325</v>
      </c>
      <c r="I892">
        <v>244</v>
      </c>
      <c r="J892" t="s">
        <v>221</v>
      </c>
      <c r="K892" t="s">
        <v>13326</v>
      </c>
      <c r="L892">
        <v>1</v>
      </c>
      <c r="M892" t="s">
        <v>396</v>
      </c>
      <c r="N892">
        <v>13056350</v>
      </c>
      <c r="O892" t="s">
        <v>92</v>
      </c>
      <c r="P892" t="s">
        <v>13327</v>
      </c>
      <c r="Q892">
        <v>265</v>
      </c>
      <c r="R892">
        <v>19</v>
      </c>
      <c r="S892">
        <v>32668840</v>
      </c>
      <c r="T892">
        <v>32669622</v>
      </c>
      <c r="U892" t="s">
        <v>13328</v>
      </c>
      <c r="V892">
        <v>1</v>
      </c>
      <c r="W892" s="2">
        <v>0</v>
      </c>
      <c r="X892" s="2">
        <v>0</v>
      </c>
      <c r="Y892" s="2">
        <v>84</v>
      </c>
      <c r="Z892" s="2">
        <v>72</v>
      </c>
      <c r="AA892" s="2">
        <v>90</v>
      </c>
      <c r="AB892" s="2">
        <v>29</v>
      </c>
      <c r="AC892" s="2">
        <v>72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192</v>
      </c>
      <c r="BD892" s="2">
        <v>0</v>
      </c>
      <c r="BE892" s="2">
        <v>0</v>
      </c>
      <c r="BF892" s="2">
        <v>0</v>
      </c>
      <c r="BG892" s="2">
        <v>4</v>
      </c>
      <c r="BH892" s="2">
        <v>3</v>
      </c>
      <c r="BI892" s="2">
        <v>4</v>
      </c>
      <c r="BJ892" s="2">
        <v>1</v>
      </c>
      <c r="BK892" s="2">
        <v>4</v>
      </c>
      <c r="BL892" s="2">
        <v>0</v>
      </c>
      <c r="BM892" s="2">
        <v>0</v>
      </c>
      <c r="BN892" s="2">
        <v>0</v>
      </c>
      <c r="BO892" s="2">
        <v>0</v>
      </c>
      <c r="BP892" s="2">
        <v>0</v>
      </c>
      <c r="BQ892" s="2">
        <v>0</v>
      </c>
      <c r="BR892" s="2">
        <v>0</v>
      </c>
      <c r="BS892" s="2">
        <v>0</v>
      </c>
      <c r="BT892" s="2">
        <v>0</v>
      </c>
      <c r="BU892" s="2">
        <v>0</v>
      </c>
      <c r="BV892" s="2">
        <v>0</v>
      </c>
      <c r="BW892" s="2">
        <v>0</v>
      </c>
      <c r="BX892" s="2">
        <v>0</v>
      </c>
      <c r="BY892" s="2">
        <v>0</v>
      </c>
      <c r="BZ892" s="2">
        <v>0</v>
      </c>
      <c r="CA892" s="2">
        <v>0</v>
      </c>
      <c r="CB892" s="2">
        <v>0</v>
      </c>
      <c r="CC892" s="2">
        <v>0</v>
      </c>
      <c r="CD892" s="2">
        <v>0</v>
      </c>
      <c r="CE892" s="2">
        <v>0</v>
      </c>
      <c r="CF892" s="2">
        <v>0</v>
      </c>
      <c r="CG892" s="2">
        <v>0</v>
      </c>
      <c r="CH892" s="2">
        <v>0</v>
      </c>
      <c r="CI892" s="2">
        <v>0</v>
      </c>
      <c r="CJ892" s="2">
        <v>0</v>
      </c>
      <c r="CK892" s="2">
        <v>9</v>
      </c>
      <c r="CL892" s="2">
        <v>0</v>
      </c>
    </row>
    <row r="893" spans="1:90" x14ac:dyDescent="0.25">
      <c r="A893" t="s">
        <v>115</v>
      </c>
      <c r="B893">
        <v>20404</v>
      </c>
      <c r="C893" t="s">
        <v>396</v>
      </c>
      <c r="D893">
        <v>1</v>
      </c>
      <c r="E893">
        <v>8</v>
      </c>
      <c r="F893">
        <v>47144</v>
      </c>
      <c r="G893">
        <v>35047144</v>
      </c>
      <c r="H893" t="s">
        <v>18407</v>
      </c>
      <c r="I893">
        <v>244</v>
      </c>
      <c r="J893" t="s">
        <v>221</v>
      </c>
      <c r="K893" t="s">
        <v>950</v>
      </c>
      <c r="L893">
        <v>1</v>
      </c>
      <c r="M893" t="s">
        <v>396</v>
      </c>
      <c r="N893">
        <v>13058425</v>
      </c>
      <c r="O893" t="s">
        <v>92</v>
      </c>
      <c r="P893" t="s">
        <v>18408</v>
      </c>
      <c r="Q893" t="s">
        <v>127</v>
      </c>
      <c r="R893">
        <v>19</v>
      </c>
      <c r="S893">
        <v>32611362</v>
      </c>
      <c r="T893">
        <v>32612448</v>
      </c>
      <c r="U893" t="s">
        <v>18409</v>
      </c>
      <c r="V893">
        <v>1</v>
      </c>
      <c r="W893" s="2">
        <v>0</v>
      </c>
      <c r="X893" s="2">
        <v>0</v>
      </c>
      <c r="Y893" s="2">
        <v>154</v>
      </c>
      <c r="Z893" s="2">
        <v>164</v>
      </c>
      <c r="AA893" s="2">
        <v>130</v>
      </c>
      <c r="AB893" s="2">
        <v>126</v>
      </c>
      <c r="AC893" s="2">
        <v>60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76</v>
      </c>
      <c r="BD893" s="2">
        <v>0</v>
      </c>
      <c r="BE893" s="2">
        <v>0</v>
      </c>
      <c r="BF893" s="2">
        <v>0</v>
      </c>
      <c r="BG893" s="2">
        <v>6</v>
      </c>
      <c r="BH893" s="2">
        <v>9</v>
      </c>
      <c r="BI893" s="2">
        <v>7</v>
      </c>
      <c r="BJ893" s="2">
        <v>6</v>
      </c>
      <c r="BK893" s="2">
        <v>2</v>
      </c>
      <c r="BL893" s="2">
        <v>0</v>
      </c>
      <c r="BM893" s="2">
        <v>0</v>
      </c>
      <c r="BN893" s="2">
        <v>0</v>
      </c>
      <c r="BO893" s="2">
        <v>0</v>
      </c>
      <c r="BP893" s="2">
        <v>0</v>
      </c>
      <c r="BQ893" s="2">
        <v>0</v>
      </c>
      <c r="BR893" s="2">
        <v>0</v>
      </c>
      <c r="BS893" s="2">
        <v>0</v>
      </c>
      <c r="BT893" s="2">
        <v>0</v>
      </c>
      <c r="BU893" s="2">
        <v>0</v>
      </c>
      <c r="BV893" s="2">
        <v>0</v>
      </c>
      <c r="BW893" s="2">
        <v>0</v>
      </c>
      <c r="BX893" s="2">
        <v>0</v>
      </c>
      <c r="BY893" s="2">
        <v>0</v>
      </c>
      <c r="BZ893" s="2">
        <v>0</v>
      </c>
      <c r="CA893" s="2">
        <v>0</v>
      </c>
      <c r="CB893" s="2">
        <v>0</v>
      </c>
      <c r="CC893" s="2">
        <v>0</v>
      </c>
      <c r="CD893" s="2">
        <v>0</v>
      </c>
      <c r="CE893" s="2">
        <v>0</v>
      </c>
      <c r="CF893" s="2">
        <v>0</v>
      </c>
      <c r="CG893" s="2">
        <v>0</v>
      </c>
      <c r="CH893" s="2">
        <v>0</v>
      </c>
      <c r="CI893" s="2">
        <v>0</v>
      </c>
      <c r="CJ893" s="2">
        <v>0</v>
      </c>
      <c r="CK893" s="2">
        <v>6</v>
      </c>
      <c r="CL893" s="2">
        <v>0</v>
      </c>
    </row>
    <row r="894" spans="1:90" x14ac:dyDescent="0.25">
      <c r="A894" t="s">
        <v>115</v>
      </c>
      <c r="B894">
        <v>20404</v>
      </c>
      <c r="C894" t="s">
        <v>396</v>
      </c>
      <c r="D894">
        <v>1</v>
      </c>
      <c r="E894">
        <v>8</v>
      </c>
      <c r="F894">
        <v>18855</v>
      </c>
      <c r="G894">
        <v>35018855</v>
      </c>
      <c r="H894" t="s">
        <v>18310</v>
      </c>
      <c r="I894">
        <v>244</v>
      </c>
      <c r="J894" t="s">
        <v>221</v>
      </c>
      <c r="K894" t="s">
        <v>3097</v>
      </c>
      <c r="L894">
        <v>1</v>
      </c>
      <c r="M894" t="s">
        <v>396</v>
      </c>
      <c r="N894">
        <v>13064771</v>
      </c>
      <c r="O894" t="s">
        <v>92</v>
      </c>
      <c r="P894" t="s">
        <v>18311</v>
      </c>
      <c r="Q894">
        <v>111</v>
      </c>
      <c r="R894">
        <v>19</v>
      </c>
      <c r="S894">
        <v>32451266</v>
      </c>
      <c r="U894" t="s">
        <v>18312</v>
      </c>
      <c r="V894">
        <v>1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56</v>
      </c>
      <c r="AE894" s="2">
        <v>70</v>
      </c>
      <c r="AF894" s="2">
        <v>46</v>
      </c>
      <c r="AG894" s="2">
        <v>50</v>
      </c>
      <c r="AH894" s="2">
        <v>90</v>
      </c>
      <c r="AI894" s="2">
        <v>65</v>
      </c>
      <c r="AJ894" s="2">
        <v>74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86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128</v>
      </c>
      <c r="BD894" s="2">
        <v>3</v>
      </c>
      <c r="BE894" s="2">
        <v>0</v>
      </c>
      <c r="BF894" s="2">
        <v>0</v>
      </c>
      <c r="BG894" s="2">
        <v>0</v>
      </c>
      <c r="BH894" s="2">
        <v>0</v>
      </c>
      <c r="BI894" s="2">
        <v>0</v>
      </c>
      <c r="BJ894" s="2">
        <v>0</v>
      </c>
      <c r="BK894" s="2">
        <v>0</v>
      </c>
      <c r="BL894" s="2">
        <v>3</v>
      </c>
      <c r="BM894" s="2">
        <v>5</v>
      </c>
      <c r="BN894" s="2">
        <v>3</v>
      </c>
      <c r="BO894" s="2">
        <v>4</v>
      </c>
      <c r="BP894" s="2">
        <v>5</v>
      </c>
      <c r="BQ894" s="2">
        <v>3</v>
      </c>
      <c r="BR894" s="2">
        <v>3</v>
      </c>
      <c r="BS894" s="2">
        <v>0</v>
      </c>
      <c r="BT894" s="2">
        <v>0</v>
      </c>
      <c r="BU894" s="2">
        <v>0</v>
      </c>
      <c r="BV894" s="2">
        <v>0</v>
      </c>
      <c r="BW894" s="2">
        <v>0</v>
      </c>
      <c r="BX894" s="2">
        <v>0</v>
      </c>
      <c r="BY894" s="2">
        <v>0</v>
      </c>
      <c r="BZ894" s="2">
        <v>0</v>
      </c>
      <c r="CA894" s="2">
        <v>0</v>
      </c>
      <c r="CB894" s="2">
        <v>0</v>
      </c>
      <c r="CC894" s="2">
        <v>5</v>
      </c>
      <c r="CD894" s="2">
        <v>0</v>
      </c>
      <c r="CE894" s="2">
        <v>0</v>
      </c>
      <c r="CF894" s="2">
        <v>0</v>
      </c>
      <c r="CG894" s="2">
        <v>0</v>
      </c>
      <c r="CH894" s="2">
        <v>0</v>
      </c>
      <c r="CI894" s="2">
        <v>0</v>
      </c>
      <c r="CJ894" s="2">
        <v>0</v>
      </c>
      <c r="CK894" s="2">
        <v>7</v>
      </c>
      <c r="CL894" s="2">
        <v>1</v>
      </c>
    </row>
    <row r="895" spans="1:90" x14ac:dyDescent="0.25">
      <c r="A895" t="s">
        <v>115</v>
      </c>
      <c r="B895">
        <v>20404</v>
      </c>
      <c r="C895" t="s">
        <v>396</v>
      </c>
      <c r="D895">
        <v>1</v>
      </c>
      <c r="E895">
        <v>8</v>
      </c>
      <c r="F895">
        <v>18697</v>
      </c>
      <c r="G895">
        <v>35018697</v>
      </c>
      <c r="H895" t="s">
        <v>16057</v>
      </c>
      <c r="I895">
        <v>244</v>
      </c>
      <c r="J895" t="s">
        <v>221</v>
      </c>
      <c r="K895" t="s">
        <v>902</v>
      </c>
      <c r="L895">
        <v>1</v>
      </c>
      <c r="M895" t="s">
        <v>396</v>
      </c>
      <c r="N895">
        <v>13050700</v>
      </c>
      <c r="O895" t="s">
        <v>92</v>
      </c>
      <c r="P895" t="s">
        <v>1667</v>
      </c>
      <c r="Q895" t="s">
        <v>127</v>
      </c>
      <c r="R895">
        <v>19</v>
      </c>
      <c r="S895">
        <v>32272463</v>
      </c>
      <c r="T895">
        <v>32670139</v>
      </c>
      <c r="U895" t="s">
        <v>16058</v>
      </c>
      <c r="V895">
        <v>1</v>
      </c>
      <c r="W895" s="2">
        <v>0</v>
      </c>
      <c r="X895" s="2">
        <v>0</v>
      </c>
      <c r="Y895" s="2">
        <v>47</v>
      </c>
      <c r="Z895" s="2">
        <v>29</v>
      </c>
      <c r="AA895" s="2">
        <v>48</v>
      </c>
      <c r="AB895" s="2">
        <v>33</v>
      </c>
      <c r="AC895" s="2">
        <v>48</v>
      </c>
      <c r="AD895" s="2">
        <v>48</v>
      </c>
      <c r="AE895" s="2">
        <v>48</v>
      </c>
      <c r="AF895" s="2">
        <v>47</v>
      </c>
      <c r="AG895" s="2">
        <v>35</v>
      </c>
      <c r="AH895" s="2">
        <v>101</v>
      </c>
      <c r="AI895" s="2">
        <v>111</v>
      </c>
      <c r="AJ895" s="2">
        <v>70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185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204</v>
      </c>
      <c r="BD895" s="2">
        <v>0</v>
      </c>
      <c r="BE895" s="2">
        <v>0</v>
      </c>
      <c r="BF895" s="2">
        <v>0</v>
      </c>
      <c r="BG895" s="2">
        <v>2</v>
      </c>
      <c r="BH895" s="2">
        <v>1</v>
      </c>
      <c r="BI895" s="2">
        <v>2</v>
      </c>
      <c r="BJ895" s="2">
        <v>4</v>
      </c>
      <c r="BK895" s="2">
        <v>2</v>
      </c>
      <c r="BL895" s="2">
        <v>2</v>
      </c>
      <c r="BM895" s="2">
        <v>3</v>
      </c>
      <c r="BN895" s="2">
        <v>3</v>
      </c>
      <c r="BO895" s="2">
        <v>1</v>
      </c>
      <c r="BP895" s="2">
        <v>4</v>
      </c>
      <c r="BQ895" s="2">
        <v>4</v>
      </c>
      <c r="BR895" s="2">
        <v>3</v>
      </c>
      <c r="BS895" s="2">
        <v>0</v>
      </c>
      <c r="BT895" s="2">
        <v>0</v>
      </c>
      <c r="BU895" s="2">
        <v>0</v>
      </c>
      <c r="BV895" s="2">
        <v>0</v>
      </c>
      <c r="BW895" s="2">
        <v>0</v>
      </c>
      <c r="BX895" s="2">
        <v>0</v>
      </c>
      <c r="BY895" s="2">
        <v>0</v>
      </c>
      <c r="BZ895" s="2">
        <v>0</v>
      </c>
      <c r="CA895" s="2">
        <v>0</v>
      </c>
      <c r="CB895" s="2">
        <v>0</v>
      </c>
      <c r="CC895" s="2">
        <v>6</v>
      </c>
      <c r="CD895" s="2">
        <v>0</v>
      </c>
      <c r="CE895" s="2">
        <v>0</v>
      </c>
      <c r="CF895" s="2">
        <v>0</v>
      </c>
      <c r="CG895" s="2">
        <v>0</v>
      </c>
      <c r="CH895" s="2">
        <v>0</v>
      </c>
      <c r="CI895" s="2">
        <v>0</v>
      </c>
      <c r="CJ895" s="2">
        <v>0</v>
      </c>
      <c r="CK895" s="2">
        <v>16</v>
      </c>
      <c r="CL895" s="2">
        <v>0</v>
      </c>
    </row>
    <row r="896" spans="1:90" x14ac:dyDescent="0.25">
      <c r="A896" t="s">
        <v>115</v>
      </c>
      <c r="B896">
        <v>20404</v>
      </c>
      <c r="C896" t="s">
        <v>396</v>
      </c>
      <c r="D896">
        <v>1</v>
      </c>
      <c r="E896">
        <v>8</v>
      </c>
      <c r="F896">
        <v>18181</v>
      </c>
      <c r="G896">
        <v>35018181</v>
      </c>
      <c r="H896" t="s">
        <v>17451</v>
      </c>
      <c r="I896">
        <v>708</v>
      </c>
      <c r="J896" t="s">
        <v>698</v>
      </c>
      <c r="K896" t="s">
        <v>1280</v>
      </c>
      <c r="L896">
        <v>1</v>
      </c>
      <c r="M896" t="s">
        <v>698</v>
      </c>
      <c r="N896">
        <v>13274115</v>
      </c>
      <c r="O896" t="s">
        <v>92</v>
      </c>
      <c r="P896" t="s">
        <v>2196</v>
      </c>
      <c r="Q896">
        <v>435</v>
      </c>
      <c r="R896">
        <v>19</v>
      </c>
      <c r="S896">
        <v>38292924</v>
      </c>
      <c r="T896">
        <v>38711019</v>
      </c>
      <c r="U896" t="s">
        <v>17452</v>
      </c>
      <c r="V896">
        <v>1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72</v>
      </c>
      <c r="AE896" s="2">
        <v>49</v>
      </c>
      <c r="AF896" s="2">
        <v>36</v>
      </c>
      <c r="AG896" s="2">
        <v>34</v>
      </c>
      <c r="AH896" s="2">
        <v>118</v>
      </c>
      <c r="AI896" s="2">
        <v>110</v>
      </c>
      <c r="AJ896" s="2">
        <v>85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106</v>
      </c>
      <c r="BD896" s="2">
        <v>0</v>
      </c>
      <c r="BE896" s="2">
        <v>0</v>
      </c>
      <c r="BF896" s="2">
        <v>0</v>
      </c>
      <c r="BG896" s="2">
        <v>0</v>
      </c>
      <c r="BH896" s="2">
        <v>0</v>
      </c>
      <c r="BI896" s="2">
        <v>0</v>
      </c>
      <c r="BJ896" s="2">
        <v>0</v>
      </c>
      <c r="BK896" s="2">
        <v>0</v>
      </c>
      <c r="BL896" s="2">
        <v>3</v>
      </c>
      <c r="BM896" s="2">
        <v>4</v>
      </c>
      <c r="BN896" s="2">
        <v>2</v>
      </c>
      <c r="BO896" s="2">
        <v>2</v>
      </c>
      <c r="BP896" s="2">
        <v>5</v>
      </c>
      <c r="BQ896" s="2">
        <v>3</v>
      </c>
      <c r="BR896" s="2">
        <v>4</v>
      </c>
      <c r="BS896" s="2">
        <v>0</v>
      </c>
      <c r="BT896" s="2">
        <v>0</v>
      </c>
      <c r="BU896" s="2">
        <v>0</v>
      </c>
      <c r="BV896" s="2">
        <v>0</v>
      </c>
      <c r="BW896" s="2">
        <v>0</v>
      </c>
      <c r="BX896" s="2">
        <v>0</v>
      </c>
      <c r="BY896" s="2">
        <v>0</v>
      </c>
      <c r="BZ896" s="2">
        <v>0</v>
      </c>
      <c r="CA896" s="2">
        <v>0</v>
      </c>
      <c r="CB896" s="2">
        <v>0</v>
      </c>
      <c r="CC896" s="2">
        <v>0</v>
      </c>
      <c r="CD896" s="2">
        <v>0</v>
      </c>
      <c r="CE896" s="2">
        <v>0</v>
      </c>
      <c r="CF896" s="2">
        <v>0</v>
      </c>
      <c r="CG896" s="2">
        <v>0</v>
      </c>
      <c r="CH896" s="2">
        <v>0</v>
      </c>
      <c r="CI896" s="2">
        <v>0</v>
      </c>
      <c r="CJ896" s="2">
        <v>0</v>
      </c>
      <c r="CK896" s="2">
        <v>8</v>
      </c>
      <c r="CL896" s="2">
        <v>0</v>
      </c>
    </row>
    <row r="897" spans="1:90" x14ac:dyDescent="0.25">
      <c r="A897" t="s">
        <v>115</v>
      </c>
      <c r="B897">
        <v>20404</v>
      </c>
      <c r="C897" t="s">
        <v>396</v>
      </c>
      <c r="D897">
        <v>1</v>
      </c>
      <c r="E897">
        <v>8</v>
      </c>
      <c r="F897">
        <v>65473</v>
      </c>
      <c r="G897">
        <v>35065473</v>
      </c>
      <c r="H897" t="s">
        <v>12375</v>
      </c>
      <c r="I897">
        <v>244</v>
      </c>
      <c r="J897" t="s">
        <v>221</v>
      </c>
      <c r="K897" t="s">
        <v>5736</v>
      </c>
      <c r="L897">
        <v>4</v>
      </c>
      <c r="M897" t="s">
        <v>5736</v>
      </c>
      <c r="N897">
        <v>13067370</v>
      </c>
      <c r="O897" t="s">
        <v>92</v>
      </c>
      <c r="P897" t="s">
        <v>12376</v>
      </c>
      <c r="Q897">
        <v>95</v>
      </c>
      <c r="R897">
        <v>19</v>
      </c>
      <c r="S897">
        <v>32817567</v>
      </c>
      <c r="T897">
        <v>32817738</v>
      </c>
      <c r="U897" t="s">
        <v>12377</v>
      </c>
      <c r="V897">
        <v>1</v>
      </c>
      <c r="W897" s="2">
        <v>0</v>
      </c>
      <c r="X897" s="2">
        <v>0</v>
      </c>
      <c r="Y897" s="2">
        <v>74</v>
      </c>
      <c r="Z897" s="2">
        <v>87</v>
      </c>
      <c r="AA897" s="2">
        <v>67</v>
      </c>
      <c r="AB897" s="2">
        <v>66</v>
      </c>
      <c r="AC897" s="2">
        <v>80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54</v>
      </c>
      <c r="BD897" s="2">
        <v>0</v>
      </c>
      <c r="BE897" s="2">
        <v>0</v>
      </c>
      <c r="BF897" s="2">
        <v>0</v>
      </c>
      <c r="BG897" s="2">
        <v>3</v>
      </c>
      <c r="BH897" s="2">
        <v>3</v>
      </c>
      <c r="BI897" s="2">
        <v>3</v>
      </c>
      <c r="BJ897" s="2">
        <v>4</v>
      </c>
      <c r="BK897" s="2">
        <v>4</v>
      </c>
      <c r="BL897" s="2">
        <v>0</v>
      </c>
      <c r="BM897" s="2">
        <v>0</v>
      </c>
      <c r="BN897" s="2">
        <v>0</v>
      </c>
      <c r="BO897" s="2">
        <v>0</v>
      </c>
      <c r="BP897" s="2">
        <v>0</v>
      </c>
      <c r="BQ897" s="2">
        <v>0</v>
      </c>
      <c r="BR897" s="2">
        <v>0</v>
      </c>
      <c r="BS897" s="2">
        <v>0</v>
      </c>
      <c r="BT897" s="2">
        <v>0</v>
      </c>
      <c r="BU897" s="2">
        <v>0</v>
      </c>
      <c r="BV897" s="2">
        <v>0</v>
      </c>
      <c r="BW897" s="2">
        <v>0</v>
      </c>
      <c r="BX897" s="2">
        <v>0</v>
      </c>
      <c r="BY897" s="2">
        <v>0</v>
      </c>
      <c r="BZ897" s="2">
        <v>0</v>
      </c>
      <c r="CA897" s="2">
        <v>0</v>
      </c>
      <c r="CB897" s="2">
        <v>0</v>
      </c>
      <c r="CC897" s="2">
        <v>0</v>
      </c>
      <c r="CD897" s="2">
        <v>0</v>
      </c>
      <c r="CE897" s="2">
        <v>0</v>
      </c>
      <c r="CF897" s="2">
        <v>0</v>
      </c>
      <c r="CG897" s="2">
        <v>0</v>
      </c>
      <c r="CH897" s="2">
        <v>0</v>
      </c>
      <c r="CI897" s="2">
        <v>0</v>
      </c>
      <c r="CJ897" s="2">
        <v>0</v>
      </c>
      <c r="CK897" s="2">
        <v>5</v>
      </c>
      <c r="CL897" s="2">
        <v>0</v>
      </c>
    </row>
    <row r="898" spans="1:90" x14ac:dyDescent="0.25">
      <c r="A898" t="s">
        <v>115</v>
      </c>
      <c r="B898">
        <v>20404</v>
      </c>
      <c r="C898" t="s">
        <v>396</v>
      </c>
      <c r="D898">
        <v>1</v>
      </c>
      <c r="E898">
        <v>8</v>
      </c>
      <c r="F898">
        <v>18594</v>
      </c>
      <c r="G898">
        <v>35018594</v>
      </c>
      <c r="H898" t="s">
        <v>3422</v>
      </c>
      <c r="I898">
        <v>244</v>
      </c>
      <c r="J898" t="s">
        <v>221</v>
      </c>
      <c r="K898" t="s">
        <v>3867</v>
      </c>
      <c r="L898">
        <v>1</v>
      </c>
      <c r="M898" t="s">
        <v>396</v>
      </c>
      <c r="N898">
        <v>13044035</v>
      </c>
      <c r="O898" t="s">
        <v>92</v>
      </c>
      <c r="P898" t="s">
        <v>10747</v>
      </c>
      <c r="Q898">
        <v>190</v>
      </c>
      <c r="R898">
        <v>19</v>
      </c>
      <c r="S898">
        <v>32763720</v>
      </c>
      <c r="T898">
        <v>32769904</v>
      </c>
      <c r="U898" t="s">
        <v>10748</v>
      </c>
      <c r="V898">
        <v>1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89</v>
      </c>
      <c r="AE898" s="2">
        <v>89</v>
      </c>
      <c r="AF898" s="2">
        <v>68</v>
      </c>
      <c r="AG898" s="2">
        <v>101</v>
      </c>
      <c r="AH898" s="2">
        <v>134</v>
      </c>
      <c r="AI898" s="2">
        <v>128</v>
      </c>
      <c r="AJ898" s="2">
        <v>107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97</v>
      </c>
      <c r="BD898" s="2">
        <v>0</v>
      </c>
      <c r="BE898" s="2">
        <v>0</v>
      </c>
      <c r="BF898" s="2">
        <v>0</v>
      </c>
      <c r="BG898" s="2">
        <v>0</v>
      </c>
      <c r="BH898" s="2">
        <v>0</v>
      </c>
      <c r="BI898" s="2">
        <v>0</v>
      </c>
      <c r="BJ898" s="2">
        <v>0</v>
      </c>
      <c r="BK898" s="2">
        <v>0</v>
      </c>
      <c r="BL898" s="2">
        <v>5</v>
      </c>
      <c r="BM898" s="2">
        <v>4</v>
      </c>
      <c r="BN898" s="2">
        <v>3</v>
      </c>
      <c r="BO898" s="2">
        <v>4</v>
      </c>
      <c r="BP898" s="2">
        <v>6</v>
      </c>
      <c r="BQ898" s="2">
        <v>6</v>
      </c>
      <c r="BR898" s="2">
        <v>4</v>
      </c>
      <c r="BS898" s="2">
        <v>0</v>
      </c>
      <c r="BT898" s="2">
        <v>0</v>
      </c>
      <c r="BU898" s="2">
        <v>0</v>
      </c>
      <c r="BV898" s="2">
        <v>0</v>
      </c>
      <c r="BW898" s="2">
        <v>0</v>
      </c>
      <c r="BX898" s="2">
        <v>0</v>
      </c>
      <c r="BY898" s="2">
        <v>0</v>
      </c>
      <c r="BZ898" s="2">
        <v>0</v>
      </c>
      <c r="CA898" s="2">
        <v>0</v>
      </c>
      <c r="CB898" s="2">
        <v>0</v>
      </c>
      <c r="CC898" s="2">
        <v>0</v>
      </c>
      <c r="CD898" s="2">
        <v>0</v>
      </c>
      <c r="CE898" s="2">
        <v>0</v>
      </c>
      <c r="CF898" s="2">
        <v>0</v>
      </c>
      <c r="CG898" s="2">
        <v>0</v>
      </c>
      <c r="CH898" s="2">
        <v>0</v>
      </c>
      <c r="CI898" s="2">
        <v>0</v>
      </c>
      <c r="CJ898" s="2">
        <v>0</v>
      </c>
      <c r="CK898" s="2">
        <v>6</v>
      </c>
      <c r="CL898" s="2">
        <v>0</v>
      </c>
    </row>
    <row r="899" spans="1:90" x14ac:dyDescent="0.25">
      <c r="A899" t="s">
        <v>115</v>
      </c>
      <c r="B899">
        <v>20404</v>
      </c>
      <c r="C899" t="s">
        <v>396</v>
      </c>
      <c r="D899">
        <v>1</v>
      </c>
      <c r="E899">
        <v>8</v>
      </c>
      <c r="F899">
        <v>18491</v>
      </c>
      <c r="G899">
        <v>35018491</v>
      </c>
      <c r="H899" t="s">
        <v>14547</v>
      </c>
      <c r="I899">
        <v>244</v>
      </c>
      <c r="J899" t="s">
        <v>221</v>
      </c>
      <c r="K899" t="s">
        <v>14548</v>
      </c>
      <c r="L899">
        <v>1</v>
      </c>
      <c r="M899" t="s">
        <v>396</v>
      </c>
      <c r="N899">
        <v>13060660</v>
      </c>
      <c r="O899" t="s">
        <v>102</v>
      </c>
      <c r="P899" t="s">
        <v>14549</v>
      </c>
      <c r="Q899">
        <v>132</v>
      </c>
      <c r="R899">
        <v>19</v>
      </c>
      <c r="S899">
        <v>32230358</v>
      </c>
      <c r="T899">
        <v>32233086</v>
      </c>
      <c r="U899" t="s">
        <v>14550</v>
      </c>
      <c r="V899">
        <v>1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22</v>
      </c>
      <c r="AD899" s="2">
        <v>49</v>
      </c>
      <c r="AE899" s="2">
        <v>57</v>
      </c>
      <c r="AF899" s="2">
        <v>46</v>
      </c>
      <c r="AG899" s="2">
        <v>57</v>
      </c>
      <c r="AH899" s="2">
        <v>80</v>
      </c>
      <c r="AI899" s="2">
        <v>95</v>
      </c>
      <c r="AJ899" s="2">
        <v>72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141</v>
      </c>
      <c r="BD899" s="2">
        <v>0</v>
      </c>
      <c r="BE899" s="2">
        <v>0</v>
      </c>
      <c r="BF899" s="2">
        <v>0</v>
      </c>
      <c r="BG899" s="2">
        <v>0</v>
      </c>
      <c r="BH899" s="2">
        <v>0</v>
      </c>
      <c r="BI899" s="2">
        <v>0</v>
      </c>
      <c r="BJ899" s="2">
        <v>0</v>
      </c>
      <c r="BK899" s="2">
        <v>1</v>
      </c>
      <c r="BL899" s="2">
        <v>3</v>
      </c>
      <c r="BM899" s="2">
        <v>2</v>
      </c>
      <c r="BN899" s="2">
        <v>2</v>
      </c>
      <c r="BO899" s="2">
        <v>2</v>
      </c>
      <c r="BP899" s="2">
        <v>2</v>
      </c>
      <c r="BQ899" s="2">
        <v>3</v>
      </c>
      <c r="BR899" s="2">
        <v>3</v>
      </c>
      <c r="BS899" s="2">
        <v>0</v>
      </c>
      <c r="BT899" s="2">
        <v>0</v>
      </c>
      <c r="BU899" s="2">
        <v>0</v>
      </c>
      <c r="BV899" s="2">
        <v>0</v>
      </c>
      <c r="BW899" s="2">
        <v>0</v>
      </c>
      <c r="BX899" s="2">
        <v>0</v>
      </c>
      <c r="BY899" s="2">
        <v>0</v>
      </c>
      <c r="BZ899" s="2">
        <v>0</v>
      </c>
      <c r="CA899" s="2">
        <v>0</v>
      </c>
      <c r="CB899" s="2">
        <v>0</v>
      </c>
      <c r="CC899" s="2">
        <v>0</v>
      </c>
      <c r="CD899" s="2">
        <v>0</v>
      </c>
      <c r="CE899" s="2">
        <v>0</v>
      </c>
      <c r="CF899" s="2">
        <v>0</v>
      </c>
      <c r="CG899" s="2">
        <v>0</v>
      </c>
      <c r="CH899" s="2">
        <v>0</v>
      </c>
      <c r="CI899" s="2">
        <v>0</v>
      </c>
      <c r="CJ899" s="2">
        <v>0</v>
      </c>
      <c r="CK899" s="2">
        <v>7</v>
      </c>
      <c r="CL899" s="2">
        <v>0</v>
      </c>
    </row>
    <row r="900" spans="1:90" x14ac:dyDescent="0.25">
      <c r="A900" t="s">
        <v>115</v>
      </c>
      <c r="B900">
        <v>20404</v>
      </c>
      <c r="C900" t="s">
        <v>396</v>
      </c>
      <c r="D900">
        <v>1</v>
      </c>
      <c r="E900">
        <v>8</v>
      </c>
      <c r="F900">
        <v>191309</v>
      </c>
      <c r="G900">
        <v>35191309</v>
      </c>
      <c r="H900" t="s">
        <v>11854</v>
      </c>
      <c r="I900">
        <v>244</v>
      </c>
      <c r="J900" t="s">
        <v>221</v>
      </c>
      <c r="K900" t="s">
        <v>1366</v>
      </c>
      <c r="L900">
        <v>4</v>
      </c>
      <c r="M900" t="s">
        <v>5736</v>
      </c>
      <c r="N900">
        <v>13067739</v>
      </c>
      <c r="O900" t="s">
        <v>11855</v>
      </c>
      <c r="P900" t="s">
        <v>11856</v>
      </c>
      <c r="Q900" t="s">
        <v>127</v>
      </c>
      <c r="R900">
        <v>19</v>
      </c>
      <c r="S900">
        <v>32813806</v>
      </c>
      <c r="T900">
        <v>32816247</v>
      </c>
      <c r="U900" t="s">
        <v>11857</v>
      </c>
      <c r="V900">
        <v>1</v>
      </c>
      <c r="W900" s="2">
        <v>0</v>
      </c>
      <c r="X900" s="2">
        <v>0</v>
      </c>
      <c r="Y900" s="2">
        <v>76</v>
      </c>
      <c r="Z900" s="2">
        <v>52</v>
      </c>
      <c r="AA900" s="2">
        <v>54</v>
      </c>
      <c r="AB900" s="2">
        <v>58</v>
      </c>
      <c r="AC900" s="2">
        <v>55</v>
      </c>
      <c r="AD900" s="2">
        <v>65</v>
      </c>
      <c r="AE900" s="2">
        <v>70</v>
      </c>
      <c r="AF900" s="2">
        <v>48</v>
      </c>
      <c r="AG900" s="2">
        <v>30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8</v>
      </c>
      <c r="BE900" s="2">
        <v>0</v>
      </c>
      <c r="BF900" s="2">
        <v>0</v>
      </c>
      <c r="BG900" s="2">
        <v>6</v>
      </c>
      <c r="BH900" s="2">
        <v>2</v>
      </c>
      <c r="BI900" s="2">
        <v>3</v>
      </c>
      <c r="BJ900" s="2">
        <v>3</v>
      </c>
      <c r="BK900" s="2">
        <v>2</v>
      </c>
      <c r="BL900" s="2">
        <v>3</v>
      </c>
      <c r="BM900" s="2">
        <v>3</v>
      </c>
      <c r="BN900" s="2">
        <v>4</v>
      </c>
      <c r="BO900" s="2">
        <v>2</v>
      </c>
      <c r="BP900" s="2">
        <v>0</v>
      </c>
      <c r="BQ900" s="2">
        <v>0</v>
      </c>
      <c r="BR900" s="2">
        <v>0</v>
      </c>
      <c r="BS900" s="2">
        <v>0</v>
      </c>
      <c r="BT900" s="2">
        <v>0</v>
      </c>
      <c r="BU900" s="2">
        <v>0</v>
      </c>
      <c r="BV900" s="2">
        <v>0</v>
      </c>
      <c r="BW900" s="2">
        <v>0</v>
      </c>
      <c r="BX900" s="2">
        <v>0</v>
      </c>
      <c r="BY900" s="2">
        <v>0</v>
      </c>
      <c r="BZ900" s="2">
        <v>0</v>
      </c>
      <c r="CA900" s="2">
        <v>0</v>
      </c>
      <c r="CB900" s="2">
        <v>0</v>
      </c>
      <c r="CC900" s="2">
        <v>0</v>
      </c>
      <c r="CD900" s="2">
        <v>0</v>
      </c>
      <c r="CE900" s="2">
        <v>0</v>
      </c>
      <c r="CF900" s="2">
        <v>0</v>
      </c>
      <c r="CG900" s="2">
        <v>0</v>
      </c>
      <c r="CH900" s="2">
        <v>0</v>
      </c>
      <c r="CI900" s="2">
        <v>0</v>
      </c>
      <c r="CJ900" s="2">
        <v>0</v>
      </c>
      <c r="CK900" s="2">
        <v>0</v>
      </c>
      <c r="CL900" s="2">
        <v>2</v>
      </c>
    </row>
    <row r="901" spans="1:90" x14ac:dyDescent="0.25">
      <c r="A901" t="s">
        <v>115</v>
      </c>
      <c r="B901">
        <v>20404</v>
      </c>
      <c r="C901" t="s">
        <v>396</v>
      </c>
      <c r="D901">
        <v>1</v>
      </c>
      <c r="E901">
        <v>8</v>
      </c>
      <c r="F901">
        <v>18259</v>
      </c>
      <c r="G901">
        <v>35018259</v>
      </c>
      <c r="H901" t="s">
        <v>16582</v>
      </c>
      <c r="I901">
        <v>244</v>
      </c>
      <c r="J901" t="s">
        <v>221</v>
      </c>
      <c r="K901" t="s">
        <v>16583</v>
      </c>
      <c r="L901">
        <v>1</v>
      </c>
      <c r="M901" t="s">
        <v>396</v>
      </c>
      <c r="N901">
        <v>13045530</v>
      </c>
      <c r="O901" t="s">
        <v>92</v>
      </c>
      <c r="P901" t="s">
        <v>16584</v>
      </c>
      <c r="Q901">
        <v>62</v>
      </c>
      <c r="R901">
        <v>19</v>
      </c>
      <c r="S901">
        <v>32767344</v>
      </c>
      <c r="U901" t="s">
        <v>9917</v>
      </c>
      <c r="V901">
        <v>1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91</v>
      </c>
      <c r="AE901" s="2">
        <v>66</v>
      </c>
      <c r="AF901" s="2">
        <v>52</v>
      </c>
      <c r="AG901" s="2">
        <v>55</v>
      </c>
      <c r="AH901" s="2">
        <v>84</v>
      </c>
      <c r="AI901" s="2">
        <v>99</v>
      </c>
      <c r="AJ901" s="2">
        <v>79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122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0</v>
      </c>
      <c r="BI901" s="2">
        <v>0</v>
      </c>
      <c r="BJ901" s="2">
        <v>0</v>
      </c>
      <c r="BK901" s="2">
        <v>0</v>
      </c>
      <c r="BL901" s="2">
        <v>4</v>
      </c>
      <c r="BM901" s="2">
        <v>3</v>
      </c>
      <c r="BN901" s="2">
        <v>2</v>
      </c>
      <c r="BO901" s="2">
        <v>2</v>
      </c>
      <c r="BP901" s="2">
        <v>4</v>
      </c>
      <c r="BQ901" s="2">
        <v>3</v>
      </c>
      <c r="BR901" s="2">
        <v>3</v>
      </c>
      <c r="BS901" s="2">
        <v>0</v>
      </c>
      <c r="BT901" s="2">
        <v>0</v>
      </c>
      <c r="BU901" s="2">
        <v>0</v>
      </c>
      <c r="BV901" s="2">
        <v>0</v>
      </c>
      <c r="BW901" s="2">
        <v>0</v>
      </c>
      <c r="BX901" s="2">
        <v>0</v>
      </c>
      <c r="BY901" s="2">
        <v>0</v>
      </c>
      <c r="BZ901" s="2">
        <v>0</v>
      </c>
      <c r="CA901" s="2">
        <v>0</v>
      </c>
      <c r="CB901" s="2">
        <v>0</v>
      </c>
      <c r="CC901" s="2">
        <v>5</v>
      </c>
      <c r="CD901" s="2">
        <v>0</v>
      </c>
      <c r="CE901" s="2">
        <v>0</v>
      </c>
      <c r="CF901" s="2">
        <v>0</v>
      </c>
      <c r="CG901" s="2">
        <v>0</v>
      </c>
      <c r="CH901" s="2">
        <v>0</v>
      </c>
      <c r="CI901" s="2">
        <v>0</v>
      </c>
      <c r="CJ901" s="2">
        <v>0</v>
      </c>
      <c r="CK901" s="2">
        <v>0</v>
      </c>
      <c r="CL901" s="2">
        <v>0</v>
      </c>
    </row>
    <row r="902" spans="1:90" x14ac:dyDescent="0.25">
      <c r="A902" t="s">
        <v>115</v>
      </c>
      <c r="B902">
        <v>20404</v>
      </c>
      <c r="C902" t="s">
        <v>396</v>
      </c>
      <c r="D902">
        <v>1</v>
      </c>
      <c r="E902">
        <v>8</v>
      </c>
      <c r="F902">
        <v>18508</v>
      </c>
      <c r="G902">
        <v>35018508</v>
      </c>
      <c r="H902" t="s">
        <v>4098</v>
      </c>
      <c r="I902">
        <v>244</v>
      </c>
      <c r="J902" t="s">
        <v>221</v>
      </c>
      <c r="K902" t="s">
        <v>4099</v>
      </c>
      <c r="L902">
        <v>1</v>
      </c>
      <c r="M902" t="s">
        <v>396</v>
      </c>
      <c r="N902">
        <v>13050575</v>
      </c>
      <c r="O902" t="s">
        <v>102</v>
      </c>
      <c r="P902" t="s">
        <v>4100</v>
      </c>
      <c r="Q902" t="s">
        <v>127</v>
      </c>
      <c r="R902">
        <v>19</v>
      </c>
      <c r="S902">
        <v>32271033</v>
      </c>
      <c r="T902">
        <v>32273085</v>
      </c>
      <c r="U902" t="s">
        <v>4101</v>
      </c>
      <c r="V902">
        <v>1</v>
      </c>
      <c r="W902" s="2">
        <v>0</v>
      </c>
      <c r="X902" s="2">
        <v>0</v>
      </c>
      <c r="Y902" s="2">
        <v>65</v>
      </c>
      <c r="Z902" s="2">
        <v>90</v>
      </c>
      <c r="AA902" s="2">
        <v>86</v>
      </c>
      <c r="AB902" s="2">
        <v>65</v>
      </c>
      <c r="AC902" s="2">
        <v>65</v>
      </c>
      <c r="AD902" s="2">
        <v>105</v>
      </c>
      <c r="AE902" s="2">
        <v>107</v>
      </c>
      <c r="AF902" s="2">
        <v>52</v>
      </c>
      <c r="AG902" s="2">
        <v>60</v>
      </c>
      <c r="AH902" s="2">
        <v>80</v>
      </c>
      <c r="AI902" s="2">
        <v>76</v>
      </c>
      <c r="AJ902" s="2">
        <v>81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103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117</v>
      </c>
      <c r="BD902" s="2">
        <v>0</v>
      </c>
      <c r="BE902" s="2">
        <v>0</v>
      </c>
      <c r="BF902" s="2">
        <v>0</v>
      </c>
      <c r="BG902" s="2">
        <v>3</v>
      </c>
      <c r="BH902" s="2">
        <v>5</v>
      </c>
      <c r="BI902" s="2">
        <v>3</v>
      </c>
      <c r="BJ902" s="2">
        <v>3</v>
      </c>
      <c r="BK902" s="2">
        <v>3</v>
      </c>
      <c r="BL902" s="2">
        <v>3</v>
      </c>
      <c r="BM902" s="2">
        <v>3</v>
      </c>
      <c r="BN902" s="2">
        <v>3</v>
      </c>
      <c r="BO902" s="2">
        <v>3</v>
      </c>
      <c r="BP902" s="2">
        <v>2</v>
      </c>
      <c r="BQ902" s="2">
        <v>3</v>
      </c>
      <c r="BR902" s="2">
        <v>2</v>
      </c>
      <c r="BS902" s="2">
        <v>0</v>
      </c>
      <c r="BT902" s="2">
        <v>0</v>
      </c>
      <c r="BU902" s="2">
        <v>0</v>
      </c>
      <c r="BV902" s="2">
        <v>0</v>
      </c>
      <c r="BW902" s="2">
        <v>0</v>
      </c>
      <c r="BX902" s="2">
        <v>0</v>
      </c>
      <c r="BY902" s="2">
        <v>0</v>
      </c>
      <c r="BZ902" s="2">
        <v>0</v>
      </c>
      <c r="CA902" s="2">
        <v>0</v>
      </c>
      <c r="CB902" s="2">
        <v>0</v>
      </c>
      <c r="CC902" s="2">
        <v>3</v>
      </c>
      <c r="CD902" s="2">
        <v>0</v>
      </c>
      <c r="CE902" s="2">
        <v>0</v>
      </c>
      <c r="CF902" s="2">
        <v>0</v>
      </c>
      <c r="CG902" s="2">
        <v>0</v>
      </c>
      <c r="CH902" s="2">
        <v>0</v>
      </c>
      <c r="CI902" s="2">
        <v>0</v>
      </c>
      <c r="CJ902" s="2">
        <v>0</v>
      </c>
      <c r="CK902" s="2">
        <v>6</v>
      </c>
      <c r="CL902" s="2">
        <v>0</v>
      </c>
    </row>
    <row r="903" spans="1:90" x14ac:dyDescent="0.25">
      <c r="A903" t="s">
        <v>115</v>
      </c>
      <c r="B903">
        <v>20404</v>
      </c>
      <c r="C903" t="s">
        <v>396</v>
      </c>
      <c r="D903">
        <v>1</v>
      </c>
      <c r="E903">
        <v>8</v>
      </c>
      <c r="F903">
        <v>924957</v>
      </c>
      <c r="G903">
        <v>35924957</v>
      </c>
      <c r="H903" t="s">
        <v>17649</v>
      </c>
      <c r="I903">
        <v>244</v>
      </c>
      <c r="J903" t="s">
        <v>221</v>
      </c>
      <c r="K903" t="s">
        <v>13326</v>
      </c>
      <c r="L903">
        <v>1</v>
      </c>
      <c r="M903" t="s">
        <v>396</v>
      </c>
      <c r="N903">
        <v>13056342</v>
      </c>
      <c r="O903" t="s">
        <v>92</v>
      </c>
      <c r="P903" t="s">
        <v>16206</v>
      </c>
      <c r="Q903">
        <v>265</v>
      </c>
      <c r="R903">
        <v>19</v>
      </c>
      <c r="S903">
        <v>32669970</v>
      </c>
      <c r="U903" t="s">
        <v>17650</v>
      </c>
      <c r="V903">
        <v>1</v>
      </c>
      <c r="W903" s="2">
        <v>0</v>
      </c>
      <c r="X903" s="2">
        <v>0</v>
      </c>
      <c r="Y903" s="2">
        <v>117</v>
      </c>
      <c r="Z903" s="2">
        <v>90</v>
      </c>
      <c r="AA903" s="2">
        <v>65</v>
      </c>
      <c r="AB903" s="2">
        <v>119</v>
      </c>
      <c r="AC903" s="2">
        <v>83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5</v>
      </c>
      <c r="BH903" s="2">
        <v>3</v>
      </c>
      <c r="BI903" s="2">
        <v>4</v>
      </c>
      <c r="BJ903" s="2">
        <v>5</v>
      </c>
      <c r="BK903" s="2">
        <v>3</v>
      </c>
      <c r="BL903" s="2">
        <v>0</v>
      </c>
      <c r="BM903" s="2">
        <v>0</v>
      </c>
      <c r="BN903" s="2">
        <v>0</v>
      </c>
      <c r="BO903" s="2">
        <v>0</v>
      </c>
      <c r="BP903" s="2">
        <v>0</v>
      </c>
      <c r="BQ903" s="2">
        <v>0</v>
      </c>
      <c r="BR903" s="2">
        <v>0</v>
      </c>
      <c r="BS903" s="2">
        <v>0</v>
      </c>
      <c r="BT903" s="2">
        <v>0</v>
      </c>
      <c r="BU903" s="2">
        <v>0</v>
      </c>
      <c r="BV903" s="2">
        <v>0</v>
      </c>
      <c r="BW903" s="2">
        <v>0</v>
      </c>
      <c r="BX903" s="2">
        <v>0</v>
      </c>
      <c r="BY903" s="2">
        <v>0</v>
      </c>
      <c r="BZ903" s="2">
        <v>0</v>
      </c>
      <c r="CA903" s="2">
        <v>0</v>
      </c>
      <c r="CB903" s="2">
        <v>0</v>
      </c>
      <c r="CC903" s="2">
        <v>0</v>
      </c>
      <c r="CD903" s="2">
        <v>0</v>
      </c>
      <c r="CE903" s="2">
        <v>0</v>
      </c>
      <c r="CF903" s="2">
        <v>0</v>
      </c>
      <c r="CG903" s="2">
        <v>0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</row>
    <row r="904" spans="1:90" x14ac:dyDescent="0.25">
      <c r="A904" t="s">
        <v>115</v>
      </c>
      <c r="B904">
        <v>20404</v>
      </c>
      <c r="C904" t="s">
        <v>396</v>
      </c>
      <c r="D904">
        <v>1</v>
      </c>
      <c r="E904">
        <v>8</v>
      </c>
      <c r="F904">
        <v>18824</v>
      </c>
      <c r="G904">
        <v>35018824</v>
      </c>
      <c r="H904" t="s">
        <v>4561</v>
      </c>
      <c r="I904">
        <v>244</v>
      </c>
      <c r="J904" t="s">
        <v>221</v>
      </c>
      <c r="K904" t="s">
        <v>3906</v>
      </c>
      <c r="L904">
        <v>1</v>
      </c>
      <c r="M904" t="s">
        <v>396</v>
      </c>
      <c r="N904">
        <v>13052110</v>
      </c>
      <c r="O904" t="s">
        <v>92</v>
      </c>
      <c r="P904" t="s">
        <v>4562</v>
      </c>
      <c r="Q904">
        <v>266</v>
      </c>
      <c r="R904">
        <v>19</v>
      </c>
      <c r="S904">
        <v>32231235</v>
      </c>
      <c r="T904">
        <v>32233084</v>
      </c>
      <c r="U904" t="s">
        <v>4563</v>
      </c>
      <c r="V904">
        <v>1</v>
      </c>
      <c r="W904" s="2">
        <v>0</v>
      </c>
      <c r="X904" s="2">
        <v>0</v>
      </c>
      <c r="Y904" s="2">
        <v>79</v>
      </c>
      <c r="Z904" s="2">
        <v>78</v>
      </c>
      <c r="AA904" s="2">
        <v>79</v>
      </c>
      <c r="AB904" s="2">
        <v>72</v>
      </c>
      <c r="AC904" s="2">
        <v>112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213</v>
      </c>
      <c r="BD904" s="2">
        <v>0</v>
      </c>
      <c r="BE904" s="2">
        <v>0</v>
      </c>
      <c r="BF904" s="2">
        <v>0</v>
      </c>
      <c r="BG904" s="2">
        <v>5</v>
      </c>
      <c r="BH904" s="2">
        <v>4</v>
      </c>
      <c r="BI904" s="2">
        <v>4</v>
      </c>
      <c r="BJ904" s="2">
        <v>4</v>
      </c>
      <c r="BK904" s="2">
        <v>5</v>
      </c>
      <c r="BL904" s="2">
        <v>0</v>
      </c>
      <c r="BM904" s="2">
        <v>0</v>
      </c>
      <c r="BN904" s="2">
        <v>0</v>
      </c>
      <c r="BO904" s="2">
        <v>0</v>
      </c>
      <c r="BP904" s="2">
        <v>0</v>
      </c>
      <c r="BQ904" s="2">
        <v>0</v>
      </c>
      <c r="BR904" s="2">
        <v>0</v>
      </c>
      <c r="BS904" s="2">
        <v>0</v>
      </c>
      <c r="BT904" s="2">
        <v>0</v>
      </c>
      <c r="BU904" s="2">
        <v>0</v>
      </c>
      <c r="BV904" s="2">
        <v>0</v>
      </c>
      <c r="BW904" s="2">
        <v>0</v>
      </c>
      <c r="BX904" s="2">
        <v>0</v>
      </c>
      <c r="BY904" s="2">
        <v>0</v>
      </c>
      <c r="BZ904" s="2">
        <v>0</v>
      </c>
      <c r="CA904" s="2">
        <v>0</v>
      </c>
      <c r="CB904" s="2">
        <v>0</v>
      </c>
      <c r="CC904" s="2">
        <v>0</v>
      </c>
      <c r="CD904" s="2">
        <v>0</v>
      </c>
      <c r="CE904" s="2">
        <v>0</v>
      </c>
      <c r="CF904" s="2">
        <v>0</v>
      </c>
      <c r="CG904" s="2">
        <v>0</v>
      </c>
      <c r="CH904" s="2">
        <v>0</v>
      </c>
      <c r="CI904" s="2">
        <v>0</v>
      </c>
      <c r="CJ904" s="2">
        <v>0</v>
      </c>
      <c r="CK904" s="2">
        <v>14</v>
      </c>
      <c r="CL904" s="2">
        <v>0</v>
      </c>
    </row>
    <row r="905" spans="1:90" x14ac:dyDescent="0.25">
      <c r="A905" t="s">
        <v>115</v>
      </c>
      <c r="B905">
        <v>20404</v>
      </c>
      <c r="C905" t="s">
        <v>396</v>
      </c>
      <c r="D905">
        <v>1</v>
      </c>
      <c r="E905">
        <v>8</v>
      </c>
      <c r="F905">
        <v>18485</v>
      </c>
      <c r="G905">
        <v>35018485</v>
      </c>
      <c r="H905" t="s">
        <v>1842</v>
      </c>
      <c r="I905">
        <v>244</v>
      </c>
      <c r="J905" t="s">
        <v>221</v>
      </c>
      <c r="K905" t="s">
        <v>1843</v>
      </c>
      <c r="L905">
        <v>1</v>
      </c>
      <c r="M905" t="s">
        <v>396</v>
      </c>
      <c r="N905">
        <v>13068103</v>
      </c>
      <c r="O905" t="s">
        <v>92</v>
      </c>
      <c r="P905" t="s">
        <v>1844</v>
      </c>
      <c r="Q905">
        <v>143</v>
      </c>
      <c r="R905">
        <v>19</v>
      </c>
      <c r="S905">
        <v>32812300</v>
      </c>
      <c r="U905" t="s">
        <v>1845</v>
      </c>
      <c r="V905">
        <v>1</v>
      </c>
      <c r="W905" s="2">
        <v>0</v>
      </c>
      <c r="X905" s="2">
        <v>0</v>
      </c>
      <c r="Y905" s="2">
        <v>84</v>
      </c>
      <c r="Z905" s="2">
        <v>101</v>
      </c>
      <c r="AA905" s="2">
        <v>76</v>
      </c>
      <c r="AB905" s="2">
        <v>85</v>
      </c>
      <c r="AC905" s="2">
        <v>83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234</v>
      </c>
      <c r="BD905" s="2">
        <v>0</v>
      </c>
      <c r="BE905" s="2">
        <v>0</v>
      </c>
      <c r="BF905" s="2">
        <v>0</v>
      </c>
      <c r="BG905" s="2">
        <v>5</v>
      </c>
      <c r="BH905" s="2">
        <v>6</v>
      </c>
      <c r="BI905" s="2">
        <v>4</v>
      </c>
      <c r="BJ905" s="2">
        <v>4</v>
      </c>
      <c r="BK905" s="2">
        <v>3</v>
      </c>
      <c r="BL905" s="2">
        <v>0</v>
      </c>
      <c r="BM905" s="2">
        <v>0</v>
      </c>
      <c r="BN905" s="2">
        <v>0</v>
      </c>
      <c r="BO905" s="2">
        <v>0</v>
      </c>
      <c r="BP905" s="2">
        <v>0</v>
      </c>
      <c r="BQ905" s="2">
        <v>0</v>
      </c>
      <c r="BR905" s="2">
        <v>0</v>
      </c>
      <c r="BS905" s="2">
        <v>0</v>
      </c>
      <c r="BT905" s="2">
        <v>0</v>
      </c>
      <c r="BU905" s="2">
        <v>0</v>
      </c>
      <c r="BV905" s="2">
        <v>0</v>
      </c>
      <c r="BW905" s="2">
        <v>0</v>
      </c>
      <c r="BX905" s="2">
        <v>0</v>
      </c>
      <c r="BY905" s="2">
        <v>0</v>
      </c>
      <c r="BZ905" s="2">
        <v>0</v>
      </c>
      <c r="CA905" s="2">
        <v>0</v>
      </c>
      <c r="CB905" s="2">
        <v>0</v>
      </c>
      <c r="CC905" s="2">
        <v>0</v>
      </c>
      <c r="CD905" s="2">
        <v>0</v>
      </c>
      <c r="CE905" s="2">
        <v>0</v>
      </c>
      <c r="CF905" s="2">
        <v>0</v>
      </c>
      <c r="CG905" s="2">
        <v>0</v>
      </c>
      <c r="CH905" s="2">
        <v>0</v>
      </c>
      <c r="CI905" s="2">
        <v>0</v>
      </c>
      <c r="CJ905" s="2">
        <v>0</v>
      </c>
      <c r="CK905" s="2">
        <v>12</v>
      </c>
      <c r="CL905" s="2">
        <v>0</v>
      </c>
    </row>
    <row r="906" spans="1:90" x14ac:dyDescent="0.25">
      <c r="A906" t="s">
        <v>115</v>
      </c>
      <c r="B906">
        <v>20404</v>
      </c>
      <c r="C906" t="s">
        <v>396</v>
      </c>
      <c r="D906">
        <v>1</v>
      </c>
      <c r="E906">
        <v>8</v>
      </c>
      <c r="F906">
        <v>907406</v>
      </c>
      <c r="G906">
        <v>35907406</v>
      </c>
      <c r="H906" t="s">
        <v>7498</v>
      </c>
      <c r="I906">
        <v>244</v>
      </c>
      <c r="J906" t="s">
        <v>221</v>
      </c>
      <c r="K906" t="s">
        <v>7499</v>
      </c>
      <c r="L906">
        <v>1</v>
      </c>
      <c r="M906" t="s">
        <v>396</v>
      </c>
      <c r="N906">
        <v>13052220</v>
      </c>
      <c r="O906" t="s">
        <v>102</v>
      </c>
      <c r="P906" t="s">
        <v>7500</v>
      </c>
      <c r="Q906">
        <v>65</v>
      </c>
      <c r="R906">
        <v>19</v>
      </c>
      <c r="S906">
        <v>32257494</v>
      </c>
      <c r="T906">
        <v>32650090</v>
      </c>
      <c r="U906" t="s">
        <v>7501</v>
      </c>
      <c r="V906">
        <v>1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68</v>
      </c>
      <c r="AE906" s="2">
        <v>65</v>
      </c>
      <c r="AF906" s="2">
        <v>71</v>
      </c>
      <c r="AG906" s="2">
        <v>63</v>
      </c>
      <c r="AH906" s="2">
        <v>98</v>
      </c>
      <c r="AI906" s="2">
        <v>53</v>
      </c>
      <c r="AJ906" s="2">
        <v>54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0</v>
      </c>
      <c r="BI906" s="2">
        <v>0</v>
      </c>
      <c r="BJ906" s="2">
        <v>0</v>
      </c>
      <c r="BK906" s="2">
        <v>0</v>
      </c>
      <c r="BL906" s="2">
        <v>2</v>
      </c>
      <c r="BM906" s="2">
        <v>3</v>
      </c>
      <c r="BN906" s="2">
        <v>3</v>
      </c>
      <c r="BO906" s="2">
        <v>3</v>
      </c>
      <c r="BP906" s="2">
        <v>3</v>
      </c>
      <c r="BQ906" s="2">
        <v>2</v>
      </c>
      <c r="BR906" s="2">
        <v>3</v>
      </c>
      <c r="BS906" s="2">
        <v>0</v>
      </c>
      <c r="BT906" s="2">
        <v>0</v>
      </c>
      <c r="BU906" s="2">
        <v>0</v>
      </c>
      <c r="BV906" s="2">
        <v>0</v>
      </c>
      <c r="BW906" s="2">
        <v>0</v>
      </c>
      <c r="BX906" s="2">
        <v>0</v>
      </c>
      <c r="BY906" s="2">
        <v>0</v>
      </c>
      <c r="BZ906" s="2">
        <v>0</v>
      </c>
      <c r="CA906" s="2">
        <v>0</v>
      </c>
      <c r="CB906" s="2">
        <v>0</v>
      </c>
      <c r="CC906" s="2">
        <v>0</v>
      </c>
      <c r="CD906" s="2">
        <v>0</v>
      </c>
      <c r="CE906" s="2">
        <v>0</v>
      </c>
      <c r="CF906" s="2">
        <v>0</v>
      </c>
      <c r="CG906" s="2">
        <v>0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</row>
    <row r="907" spans="1:90" x14ac:dyDescent="0.25">
      <c r="A907" t="s">
        <v>115</v>
      </c>
      <c r="B907">
        <v>20404</v>
      </c>
      <c r="C907" t="s">
        <v>396</v>
      </c>
      <c r="D907">
        <v>1</v>
      </c>
      <c r="E907">
        <v>8</v>
      </c>
      <c r="F907">
        <v>920642</v>
      </c>
      <c r="G907">
        <v>35920642</v>
      </c>
      <c r="H907" t="s">
        <v>13512</v>
      </c>
      <c r="I907">
        <v>714</v>
      </c>
      <c r="J907" t="s">
        <v>1382</v>
      </c>
      <c r="K907" t="s">
        <v>5008</v>
      </c>
      <c r="L907">
        <v>1</v>
      </c>
      <c r="M907" t="s">
        <v>1382</v>
      </c>
      <c r="N907">
        <v>13280000</v>
      </c>
      <c r="O907" t="s">
        <v>92</v>
      </c>
      <c r="P907" t="s">
        <v>13513</v>
      </c>
      <c r="Q907">
        <v>110</v>
      </c>
      <c r="R907">
        <v>19</v>
      </c>
      <c r="S907">
        <v>38866815</v>
      </c>
      <c r="U907" t="s">
        <v>13514</v>
      </c>
      <c r="V907">
        <v>1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327</v>
      </c>
      <c r="AI907" s="2">
        <v>259</v>
      </c>
      <c r="AJ907" s="2">
        <v>255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0</v>
      </c>
      <c r="BI907" s="2">
        <v>0</v>
      </c>
      <c r="BJ907" s="2">
        <v>0</v>
      </c>
      <c r="BK907" s="2">
        <v>0</v>
      </c>
      <c r="BL907" s="2">
        <v>0</v>
      </c>
      <c r="BM907" s="2">
        <v>0</v>
      </c>
      <c r="BN907" s="2">
        <v>0</v>
      </c>
      <c r="BO907" s="2">
        <v>0</v>
      </c>
      <c r="BP907" s="2">
        <v>14</v>
      </c>
      <c r="BQ907" s="2">
        <v>11</v>
      </c>
      <c r="BR907" s="2">
        <v>11</v>
      </c>
      <c r="BS907" s="2">
        <v>0</v>
      </c>
      <c r="BT907" s="2">
        <v>0</v>
      </c>
      <c r="BU907" s="2">
        <v>0</v>
      </c>
      <c r="BV907" s="2">
        <v>0</v>
      </c>
      <c r="BW907" s="2">
        <v>0</v>
      </c>
      <c r="BX907" s="2">
        <v>0</v>
      </c>
      <c r="BY907" s="2">
        <v>0</v>
      </c>
      <c r="BZ907" s="2">
        <v>0</v>
      </c>
      <c r="CA907" s="2">
        <v>0</v>
      </c>
      <c r="CB907" s="2">
        <v>0</v>
      </c>
      <c r="CC907" s="2">
        <v>0</v>
      </c>
      <c r="CD907" s="2">
        <v>0</v>
      </c>
      <c r="CE907" s="2">
        <v>0</v>
      </c>
      <c r="CF907" s="2">
        <v>0</v>
      </c>
      <c r="CG907" s="2">
        <v>0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</row>
    <row r="908" spans="1:90" x14ac:dyDescent="0.25">
      <c r="A908" t="s">
        <v>115</v>
      </c>
      <c r="B908">
        <v>20404</v>
      </c>
      <c r="C908" t="s">
        <v>396</v>
      </c>
      <c r="D908">
        <v>1</v>
      </c>
      <c r="E908">
        <v>8</v>
      </c>
      <c r="F908">
        <v>904909</v>
      </c>
      <c r="G908">
        <v>35904909</v>
      </c>
      <c r="H908" t="s">
        <v>12533</v>
      </c>
      <c r="I908">
        <v>244</v>
      </c>
      <c r="J908" t="s">
        <v>221</v>
      </c>
      <c r="K908" t="s">
        <v>7742</v>
      </c>
      <c r="L908">
        <v>1</v>
      </c>
      <c r="M908" t="s">
        <v>396</v>
      </c>
      <c r="N908">
        <v>13064450</v>
      </c>
      <c r="O908" t="s">
        <v>92</v>
      </c>
      <c r="P908" t="s">
        <v>12534</v>
      </c>
      <c r="Q908">
        <v>290</v>
      </c>
      <c r="R908">
        <v>19</v>
      </c>
      <c r="S908">
        <v>32812011</v>
      </c>
      <c r="U908" t="s">
        <v>12535</v>
      </c>
      <c r="V908">
        <v>1</v>
      </c>
      <c r="W908" s="2">
        <v>0</v>
      </c>
      <c r="X908" s="2">
        <v>0</v>
      </c>
      <c r="Y908" s="2">
        <v>28</v>
      </c>
      <c r="Z908" s="2">
        <v>29</v>
      </c>
      <c r="AA908" s="2">
        <v>18</v>
      </c>
      <c r="AB908" s="2">
        <v>23</v>
      </c>
      <c r="AC908" s="2">
        <v>21</v>
      </c>
      <c r="AD908" s="2">
        <v>16</v>
      </c>
      <c r="AE908" s="2">
        <v>20</v>
      </c>
      <c r="AF908" s="2">
        <v>15</v>
      </c>
      <c r="AG908" s="2">
        <v>25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103</v>
      </c>
      <c r="BD908" s="2">
        <v>0</v>
      </c>
      <c r="BE908" s="2">
        <v>0</v>
      </c>
      <c r="BF908" s="2">
        <v>0</v>
      </c>
      <c r="BG908" s="2">
        <v>1</v>
      </c>
      <c r="BH908" s="2">
        <v>2</v>
      </c>
      <c r="BI908" s="2">
        <v>1</v>
      </c>
      <c r="BJ908" s="2">
        <v>1</v>
      </c>
      <c r="BK908" s="2">
        <v>1</v>
      </c>
      <c r="BL908" s="2">
        <v>1</v>
      </c>
      <c r="BM908" s="2">
        <v>1</v>
      </c>
      <c r="BN908" s="2">
        <v>1</v>
      </c>
      <c r="BO908" s="2">
        <v>1</v>
      </c>
      <c r="BP908" s="2">
        <v>0</v>
      </c>
      <c r="BQ908" s="2">
        <v>0</v>
      </c>
      <c r="BR908" s="2">
        <v>0</v>
      </c>
      <c r="BS908" s="2">
        <v>0</v>
      </c>
      <c r="BT908" s="2">
        <v>0</v>
      </c>
      <c r="BU908" s="2">
        <v>0</v>
      </c>
      <c r="BV908" s="2">
        <v>0</v>
      </c>
      <c r="BW908" s="2">
        <v>0</v>
      </c>
      <c r="BX908" s="2">
        <v>0</v>
      </c>
      <c r="BY908" s="2">
        <v>0</v>
      </c>
      <c r="BZ908" s="2">
        <v>0</v>
      </c>
      <c r="CA908" s="2">
        <v>0</v>
      </c>
      <c r="CB908" s="2">
        <v>0</v>
      </c>
      <c r="CC908" s="2">
        <v>0</v>
      </c>
      <c r="CD908" s="2">
        <v>0</v>
      </c>
      <c r="CE908" s="2">
        <v>0</v>
      </c>
      <c r="CF908" s="2">
        <v>0</v>
      </c>
      <c r="CG908" s="2">
        <v>0</v>
      </c>
      <c r="CH908" s="2">
        <v>0</v>
      </c>
      <c r="CI908" s="2">
        <v>0</v>
      </c>
      <c r="CJ908" s="2">
        <v>0</v>
      </c>
      <c r="CK908" s="2">
        <v>5</v>
      </c>
      <c r="CL908" s="2">
        <v>0</v>
      </c>
    </row>
    <row r="909" spans="1:90" x14ac:dyDescent="0.25">
      <c r="A909" t="s">
        <v>115</v>
      </c>
      <c r="B909">
        <v>20404</v>
      </c>
      <c r="C909" t="s">
        <v>396</v>
      </c>
      <c r="D909">
        <v>1</v>
      </c>
      <c r="E909">
        <v>8</v>
      </c>
      <c r="F909">
        <v>901097</v>
      </c>
      <c r="G909">
        <v>35901097</v>
      </c>
      <c r="H909" t="s">
        <v>11913</v>
      </c>
      <c r="I909">
        <v>244</v>
      </c>
      <c r="J909" t="s">
        <v>221</v>
      </c>
      <c r="K909" t="s">
        <v>2397</v>
      </c>
      <c r="L909">
        <v>1</v>
      </c>
      <c r="M909" t="s">
        <v>396</v>
      </c>
      <c r="N909">
        <v>13050150</v>
      </c>
      <c r="O909" t="s">
        <v>92</v>
      </c>
      <c r="P909" t="s">
        <v>11914</v>
      </c>
      <c r="Q909">
        <v>34</v>
      </c>
      <c r="R909">
        <v>19</v>
      </c>
      <c r="S909">
        <v>32270362</v>
      </c>
      <c r="T909">
        <v>32273508</v>
      </c>
      <c r="U909" t="s">
        <v>11915</v>
      </c>
      <c r="V909">
        <v>1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137</v>
      </c>
      <c r="AE909" s="2">
        <v>172</v>
      </c>
      <c r="AF909" s="2">
        <v>118</v>
      </c>
      <c r="AG909" s="2">
        <v>96</v>
      </c>
      <c r="AH909" s="2">
        <v>294</v>
      </c>
      <c r="AI909" s="2">
        <v>234</v>
      </c>
      <c r="AJ909" s="2">
        <v>165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126</v>
      </c>
      <c r="BD909" s="2">
        <v>0</v>
      </c>
      <c r="BE909" s="2">
        <v>0</v>
      </c>
      <c r="BF909" s="2">
        <v>0</v>
      </c>
      <c r="BG909" s="2">
        <v>0</v>
      </c>
      <c r="BH909" s="2">
        <v>0</v>
      </c>
      <c r="BI909" s="2">
        <v>0</v>
      </c>
      <c r="BJ909" s="2">
        <v>0</v>
      </c>
      <c r="BK909" s="2">
        <v>0</v>
      </c>
      <c r="BL909" s="2">
        <v>4</v>
      </c>
      <c r="BM909" s="2">
        <v>7</v>
      </c>
      <c r="BN909" s="2">
        <v>4</v>
      </c>
      <c r="BO909" s="2">
        <v>5</v>
      </c>
      <c r="BP909" s="2">
        <v>14</v>
      </c>
      <c r="BQ909" s="2">
        <v>11</v>
      </c>
      <c r="BR909" s="2">
        <v>6</v>
      </c>
      <c r="BS909" s="2">
        <v>0</v>
      </c>
      <c r="BT909" s="2">
        <v>0</v>
      </c>
      <c r="BU909" s="2">
        <v>0</v>
      </c>
      <c r="BV909" s="2">
        <v>0</v>
      </c>
      <c r="BW909" s="2">
        <v>0</v>
      </c>
      <c r="BX909" s="2">
        <v>0</v>
      </c>
      <c r="BY909" s="2">
        <v>0</v>
      </c>
      <c r="BZ909" s="2">
        <v>0</v>
      </c>
      <c r="CA909" s="2">
        <v>0</v>
      </c>
      <c r="CB909" s="2">
        <v>0</v>
      </c>
      <c r="CC909" s="2">
        <v>0</v>
      </c>
      <c r="CD909" s="2">
        <v>0</v>
      </c>
      <c r="CE909" s="2">
        <v>0</v>
      </c>
      <c r="CF909" s="2">
        <v>0</v>
      </c>
      <c r="CG909" s="2">
        <v>0</v>
      </c>
      <c r="CH909" s="2">
        <v>0</v>
      </c>
      <c r="CI909" s="2">
        <v>0</v>
      </c>
      <c r="CJ909" s="2">
        <v>0</v>
      </c>
      <c r="CK909" s="2">
        <v>8</v>
      </c>
      <c r="CL909" s="2">
        <v>0</v>
      </c>
    </row>
    <row r="910" spans="1:90" x14ac:dyDescent="0.25">
      <c r="A910" t="s">
        <v>115</v>
      </c>
      <c r="B910">
        <v>20404</v>
      </c>
      <c r="C910" t="s">
        <v>396</v>
      </c>
      <c r="D910">
        <v>1</v>
      </c>
      <c r="E910">
        <v>8</v>
      </c>
      <c r="F910">
        <v>40400</v>
      </c>
      <c r="G910">
        <v>35040400</v>
      </c>
      <c r="H910" t="s">
        <v>19807</v>
      </c>
      <c r="I910">
        <v>708</v>
      </c>
      <c r="J910" t="s">
        <v>698</v>
      </c>
      <c r="K910" t="s">
        <v>111</v>
      </c>
      <c r="L910">
        <v>1</v>
      </c>
      <c r="M910" t="s">
        <v>698</v>
      </c>
      <c r="N910">
        <v>13272504</v>
      </c>
      <c r="O910" t="s">
        <v>92</v>
      </c>
      <c r="P910" t="s">
        <v>13480</v>
      </c>
      <c r="Q910">
        <v>121</v>
      </c>
      <c r="R910">
        <v>19</v>
      </c>
      <c r="S910">
        <v>38715179</v>
      </c>
      <c r="T910">
        <v>38717240</v>
      </c>
      <c r="U910" t="s">
        <v>13481</v>
      </c>
      <c r="V910">
        <v>1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106</v>
      </c>
      <c r="AE910" s="2">
        <v>127</v>
      </c>
      <c r="AF910" s="2">
        <v>104</v>
      </c>
      <c r="AG910" s="2">
        <v>70</v>
      </c>
      <c r="AH910" s="2">
        <v>67</v>
      </c>
      <c r="AI910" s="2">
        <v>65</v>
      </c>
      <c r="AJ910" s="2">
        <v>50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0</v>
      </c>
      <c r="BI910" s="2">
        <v>0</v>
      </c>
      <c r="BJ910" s="2">
        <v>0</v>
      </c>
      <c r="BK910" s="2">
        <v>0</v>
      </c>
      <c r="BL910" s="2">
        <v>3</v>
      </c>
      <c r="BM910" s="2">
        <v>5</v>
      </c>
      <c r="BN910" s="2">
        <v>5</v>
      </c>
      <c r="BO910" s="2">
        <v>3</v>
      </c>
      <c r="BP910" s="2">
        <v>4</v>
      </c>
      <c r="BQ910" s="2">
        <v>2</v>
      </c>
      <c r="BR910" s="2">
        <v>2</v>
      </c>
      <c r="BS910" s="2">
        <v>0</v>
      </c>
      <c r="BT910" s="2">
        <v>0</v>
      </c>
      <c r="BU910" s="2">
        <v>0</v>
      </c>
      <c r="BV910" s="2">
        <v>0</v>
      </c>
      <c r="BW910" s="2">
        <v>0</v>
      </c>
      <c r="BX910" s="2">
        <v>0</v>
      </c>
      <c r="BY910" s="2">
        <v>0</v>
      </c>
      <c r="BZ910" s="2">
        <v>0</v>
      </c>
      <c r="CA910" s="2">
        <v>0</v>
      </c>
      <c r="CB910" s="2">
        <v>0</v>
      </c>
      <c r="CC910" s="2">
        <v>0</v>
      </c>
      <c r="CD910" s="2">
        <v>0</v>
      </c>
      <c r="CE910" s="2">
        <v>0</v>
      </c>
      <c r="CF910" s="2">
        <v>0</v>
      </c>
      <c r="CG910" s="2">
        <v>0</v>
      </c>
      <c r="CH910" s="2">
        <v>0</v>
      </c>
      <c r="CI910" s="2">
        <v>0</v>
      </c>
      <c r="CJ910" s="2">
        <v>0</v>
      </c>
      <c r="CK910" s="2">
        <v>0</v>
      </c>
      <c r="CL910" s="2">
        <v>0</v>
      </c>
    </row>
    <row r="911" spans="1:90" x14ac:dyDescent="0.25">
      <c r="A911" t="s">
        <v>115</v>
      </c>
      <c r="B911">
        <v>20404</v>
      </c>
      <c r="C911" t="s">
        <v>396</v>
      </c>
      <c r="D911">
        <v>1</v>
      </c>
      <c r="E911">
        <v>8</v>
      </c>
      <c r="F911">
        <v>905446</v>
      </c>
      <c r="G911">
        <v>35905446</v>
      </c>
      <c r="H911" t="s">
        <v>7196</v>
      </c>
      <c r="I911">
        <v>244</v>
      </c>
      <c r="J911" t="s">
        <v>221</v>
      </c>
      <c r="K911" t="s">
        <v>7197</v>
      </c>
      <c r="L911">
        <v>1</v>
      </c>
      <c r="M911" t="s">
        <v>396</v>
      </c>
      <c r="N911">
        <v>13054412</v>
      </c>
      <c r="O911" t="s">
        <v>92</v>
      </c>
      <c r="P911" t="s">
        <v>7198</v>
      </c>
      <c r="Q911">
        <v>130</v>
      </c>
      <c r="R911">
        <v>19</v>
      </c>
      <c r="S911">
        <v>32667688</v>
      </c>
      <c r="U911" t="s">
        <v>7199</v>
      </c>
      <c r="V911">
        <v>1</v>
      </c>
      <c r="W911" s="2">
        <v>0</v>
      </c>
      <c r="X911" s="2">
        <v>0</v>
      </c>
      <c r="Y911" s="2">
        <v>154</v>
      </c>
      <c r="Z911" s="2">
        <v>152</v>
      </c>
      <c r="AA911" s="2">
        <v>199</v>
      </c>
      <c r="AB911" s="2">
        <v>133</v>
      </c>
      <c r="AC911" s="2">
        <v>183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163</v>
      </c>
      <c r="BD911" s="2">
        <v>18</v>
      </c>
      <c r="BE911" s="2">
        <v>0</v>
      </c>
      <c r="BF911" s="2">
        <v>0</v>
      </c>
      <c r="BG911" s="2">
        <v>10</v>
      </c>
      <c r="BH911" s="2">
        <v>8</v>
      </c>
      <c r="BI911" s="2">
        <v>12</v>
      </c>
      <c r="BJ911" s="2">
        <v>8</v>
      </c>
      <c r="BK911" s="2">
        <v>12</v>
      </c>
      <c r="BL911" s="2">
        <v>0</v>
      </c>
      <c r="BM911" s="2">
        <v>0</v>
      </c>
      <c r="BN911" s="2">
        <v>0</v>
      </c>
      <c r="BO911" s="2">
        <v>0</v>
      </c>
      <c r="BP911" s="2">
        <v>0</v>
      </c>
      <c r="BQ911" s="2">
        <v>0</v>
      </c>
      <c r="BR911" s="2">
        <v>0</v>
      </c>
      <c r="BS911" s="2">
        <v>0</v>
      </c>
      <c r="BT911" s="2">
        <v>0</v>
      </c>
      <c r="BU911" s="2">
        <v>0</v>
      </c>
      <c r="BV911" s="2">
        <v>0</v>
      </c>
      <c r="BW911" s="2">
        <v>0</v>
      </c>
      <c r="BX911" s="2">
        <v>0</v>
      </c>
      <c r="BY911" s="2">
        <v>0</v>
      </c>
      <c r="BZ911" s="2">
        <v>0</v>
      </c>
      <c r="CA911" s="2">
        <v>0</v>
      </c>
      <c r="CB911" s="2">
        <v>0</v>
      </c>
      <c r="CC911" s="2">
        <v>0</v>
      </c>
      <c r="CD911" s="2">
        <v>0</v>
      </c>
      <c r="CE911" s="2">
        <v>0</v>
      </c>
      <c r="CF911" s="2">
        <v>0</v>
      </c>
      <c r="CG911" s="2">
        <v>0</v>
      </c>
      <c r="CH911" s="2">
        <v>0</v>
      </c>
      <c r="CI911" s="2">
        <v>0</v>
      </c>
      <c r="CJ911" s="2">
        <v>0</v>
      </c>
      <c r="CK911" s="2">
        <v>11</v>
      </c>
      <c r="CL911" s="2">
        <v>4</v>
      </c>
    </row>
    <row r="912" spans="1:90" x14ac:dyDescent="0.25">
      <c r="A912" t="s">
        <v>115</v>
      </c>
      <c r="B912">
        <v>20404</v>
      </c>
      <c r="C912" t="s">
        <v>396</v>
      </c>
      <c r="D912">
        <v>1</v>
      </c>
      <c r="E912">
        <v>8</v>
      </c>
      <c r="F912">
        <v>907352</v>
      </c>
      <c r="G912">
        <v>35907352</v>
      </c>
      <c r="H912" t="s">
        <v>16707</v>
      </c>
      <c r="I912">
        <v>244</v>
      </c>
      <c r="J912" t="s">
        <v>221</v>
      </c>
      <c r="K912" t="s">
        <v>7763</v>
      </c>
      <c r="L912">
        <v>4</v>
      </c>
      <c r="M912" t="s">
        <v>5736</v>
      </c>
      <c r="N912">
        <v>13068028</v>
      </c>
      <c r="O912" t="s">
        <v>92</v>
      </c>
      <c r="P912" t="s">
        <v>14511</v>
      </c>
      <c r="Q912" t="s">
        <v>127</v>
      </c>
      <c r="R912">
        <v>19</v>
      </c>
      <c r="S912">
        <v>32811855</v>
      </c>
      <c r="T912">
        <v>32816881</v>
      </c>
      <c r="U912" t="s">
        <v>16708</v>
      </c>
      <c r="V912">
        <v>1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70</v>
      </c>
      <c r="AE912" s="2">
        <v>72</v>
      </c>
      <c r="AF912" s="2">
        <v>72</v>
      </c>
      <c r="AG912" s="2">
        <v>71</v>
      </c>
      <c r="AH912" s="2">
        <v>168</v>
      </c>
      <c r="AI912" s="2">
        <v>151</v>
      </c>
      <c r="AJ912" s="2">
        <v>145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266</v>
      </c>
      <c r="BD912" s="2">
        <v>0</v>
      </c>
      <c r="BE912" s="2">
        <v>0</v>
      </c>
      <c r="BF912" s="2">
        <v>0</v>
      </c>
      <c r="BG912" s="2">
        <v>0</v>
      </c>
      <c r="BH912" s="2">
        <v>0</v>
      </c>
      <c r="BI912" s="2">
        <v>0</v>
      </c>
      <c r="BJ912" s="2">
        <v>0</v>
      </c>
      <c r="BK912" s="2">
        <v>0</v>
      </c>
      <c r="BL912" s="2">
        <v>2</v>
      </c>
      <c r="BM912" s="2">
        <v>4</v>
      </c>
      <c r="BN912" s="2">
        <v>3</v>
      </c>
      <c r="BO912" s="2">
        <v>4</v>
      </c>
      <c r="BP912" s="2">
        <v>7</v>
      </c>
      <c r="BQ912" s="2">
        <v>5</v>
      </c>
      <c r="BR912" s="2">
        <v>5</v>
      </c>
      <c r="BS912" s="2">
        <v>0</v>
      </c>
      <c r="BT912" s="2">
        <v>0</v>
      </c>
      <c r="BU912" s="2">
        <v>0</v>
      </c>
      <c r="BV912" s="2">
        <v>0</v>
      </c>
      <c r="BW912" s="2">
        <v>0</v>
      </c>
      <c r="BX912" s="2">
        <v>0</v>
      </c>
      <c r="BY912" s="2">
        <v>0</v>
      </c>
      <c r="BZ912" s="2">
        <v>0</v>
      </c>
      <c r="CA912" s="2">
        <v>0</v>
      </c>
      <c r="CB912" s="2">
        <v>0</v>
      </c>
      <c r="CC912" s="2">
        <v>0</v>
      </c>
      <c r="CD912" s="2">
        <v>0</v>
      </c>
      <c r="CE912" s="2">
        <v>0</v>
      </c>
      <c r="CF912" s="2">
        <v>0</v>
      </c>
      <c r="CG912" s="2">
        <v>0</v>
      </c>
      <c r="CH912" s="2">
        <v>0</v>
      </c>
      <c r="CI912" s="2">
        <v>0</v>
      </c>
      <c r="CJ912" s="2">
        <v>0</v>
      </c>
      <c r="CK912" s="2">
        <v>18</v>
      </c>
      <c r="CL912" s="2">
        <v>0</v>
      </c>
    </row>
    <row r="913" spans="1:90" x14ac:dyDescent="0.25">
      <c r="A913" t="s">
        <v>115</v>
      </c>
      <c r="B913">
        <v>20404</v>
      </c>
      <c r="C913" t="s">
        <v>396</v>
      </c>
      <c r="D913">
        <v>1</v>
      </c>
      <c r="E913">
        <v>8</v>
      </c>
      <c r="F913">
        <v>45718</v>
      </c>
      <c r="G913">
        <v>35045718</v>
      </c>
      <c r="H913" t="s">
        <v>15686</v>
      </c>
      <c r="I913">
        <v>244</v>
      </c>
      <c r="J913" t="s">
        <v>221</v>
      </c>
      <c r="K913" t="s">
        <v>1843</v>
      </c>
      <c r="L913">
        <v>4</v>
      </c>
      <c r="M913" t="s">
        <v>5736</v>
      </c>
      <c r="N913">
        <v>13068413</v>
      </c>
      <c r="O913" t="s">
        <v>92</v>
      </c>
      <c r="P913" t="s">
        <v>15687</v>
      </c>
      <c r="Q913">
        <v>354</v>
      </c>
      <c r="R913">
        <v>19</v>
      </c>
      <c r="S913">
        <v>32811361</v>
      </c>
      <c r="T913">
        <v>32815703</v>
      </c>
      <c r="U913" t="s">
        <v>15688</v>
      </c>
      <c r="V913">
        <v>1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95</v>
      </c>
      <c r="AE913" s="2">
        <v>86</v>
      </c>
      <c r="AF913" s="2">
        <v>100</v>
      </c>
      <c r="AG913" s="2">
        <v>101</v>
      </c>
      <c r="AH913" s="2">
        <v>235</v>
      </c>
      <c r="AI913" s="2">
        <v>251</v>
      </c>
      <c r="AJ913" s="2">
        <v>264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114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355</v>
      </c>
      <c r="BD913" s="2">
        <v>0</v>
      </c>
      <c r="BE913" s="2">
        <v>0</v>
      </c>
      <c r="BF913" s="2">
        <v>0</v>
      </c>
      <c r="BG913" s="2">
        <v>0</v>
      </c>
      <c r="BH913" s="2">
        <v>0</v>
      </c>
      <c r="BI913" s="2">
        <v>0</v>
      </c>
      <c r="BJ913" s="2">
        <v>0</v>
      </c>
      <c r="BK913" s="2">
        <v>0</v>
      </c>
      <c r="BL913" s="2">
        <v>5</v>
      </c>
      <c r="BM913" s="2">
        <v>4</v>
      </c>
      <c r="BN913" s="2">
        <v>3</v>
      </c>
      <c r="BO913" s="2">
        <v>4</v>
      </c>
      <c r="BP913" s="2">
        <v>9</v>
      </c>
      <c r="BQ913" s="2">
        <v>9</v>
      </c>
      <c r="BR913" s="2">
        <v>11</v>
      </c>
      <c r="BS913" s="2">
        <v>0</v>
      </c>
      <c r="BT913" s="2">
        <v>0</v>
      </c>
      <c r="BU913" s="2">
        <v>0</v>
      </c>
      <c r="BV913" s="2">
        <v>0</v>
      </c>
      <c r="BW913" s="2">
        <v>0</v>
      </c>
      <c r="BX913" s="2">
        <v>0</v>
      </c>
      <c r="BY913" s="2">
        <v>0</v>
      </c>
      <c r="BZ913" s="2">
        <v>0</v>
      </c>
      <c r="CA913" s="2">
        <v>0</v>
      </c>
      <c r="CB913" s="2">
        <v>0</v>
      </c>
      <c r="CC913" s="2">
        <v>4</v>
      </c>
      <c r="CD913" s="2">
        <v>0</v>
      </c>
      <c r="CE913" s="2">
        <v>0</v>
      </c>
      <c r="CF913" s="2">
        <v>0</v>
      </c>
      <c r="CG913" s="2">
        <v>0</v>
      </c>
      <c r="CH913" s="2">
        <v>0</v>
      </c>
      <c r="CI913" s="2">
        <v>0</v>
      </c>
      <c r="CJ913" s="2">
        <v>0</v>
      </c>
      <c r="CK913" s="2">
        <v>21</v>
      </c>
      <c r="CL913" s="2">
        <v>0</v>
      </c>
    </row>
    <row r="914" spans="1:90" x14ac:dyDescent="0.25">
      <c r="A914" t="s">
        <v>115</v>
      </c>
      <c r="B914">
        <v>20404</v>
      </c>
      <c r="C914" t="s">
        <v>396</v>
      </c>
      <c r="D914">
        <v>1</v>
      </c>
      <c r="E914">
        <v>8</v>
      </c>
      <c r="F914">
        <v>18478</v>
      </c>
      <c r="G914">
        <v>35018478</v>
      </c>
      <c r="H914" t="s">
        <v>17320</v>
      </c>
      <c r="I914">
        <v>244</v>
      </c>
      <c r="J914" t="s">
        <v>221</v>
      </c>
      <c r="K914" t="s">
        <v>1339</v>
      </c>
      <c r="L914">
        <v>1</v>
      </c>
      <c r="M914" t="s">
        <v>396</v>
      </c>
      <c r="N914">
        <v>13041160</v>
      </c>
      <c r="O914" t="s">
        <v>92</v>
      </c>
      <c r="P914" t="s">
        <v>17321</v>
      </c>
      <c r="Q914">
        <v>84</v>
      </c>
      <c r="R914">
        <v>19</v>
      </c>
      <c r="S914">
        <v>32315799</v>
      </c>
      <c r="T914">
        <v>32379484</v>
      </c>
      <c r="U914" t="s">
        <v>17322</v>
      </c>
      <c r="V914">
        <v>1</v>
      </c>
      <c r="W914" s="2">
        <v>0</v>
      </c>
      <c r="X914" s="2">
        <v>0</v>
      </c>
      <c r="Y914" s="2">
        <v>0</v>
      </c>
      <c r="Z914" s="2">
        <v>0</v>
      </c>
      <c r="AA914" s="2">
        <v>57</v>
      </c>
      <c r="AB914" s="2">
        <v>49</v>
      </c>
      <c r="AC914" s="2">
        <v>58</v>
      </c>
      <c r="AD914" s="2">
        <v>0</v>
      </c>
      <c r="AE914" s="2">
        <v>0</v>
      </c>
      <c r="AF914" s="2">
        <v>36</v>
      </c>
      <c r="AG914" s="2">
        <v>60</v>
      </c>
      <c r="AH914" s="2">
        <v>94</v>
      </c>
      <c r="AI914" s="2">
        <v>59</v>
      </c>
      <c r="AJ914" s="2">
        <v>39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39</v>
      </c>
      <c r="BD914" s="2">
        <v>0</v>
      </c>
      <c r="BE914" s="2">
        <v>0</v>
      </c>
      <c r="BF914" s="2">
        <v>0</v>
      </c>
      <c r="BG914" s="2">
        <v>0</v>
      </c>
      <c r="BH914" s="2">
        <v>0</v>
      </c>
      <c r="BI914" s="2">
        <v>2</v>
      </c>
      <c r="BJ914" s="2">
        <v>2</v>
      </c>
      <c r="BK914" s="2">
        <v>3</v>
      </c>
      <c r="BL914" s="2">
        <v>0</v>
      </c>
      <c r="BM914" s="2">
        <v>0</v>
      </c>
      <c r="BN914" s="2">
        <v>2</v>
      </c>
      <c r="BO914" s="2">
        <v>2</v>
      </c>
      <c r="BP914" s="2">
        <v>5</v>
      </c>
      <c r="BQ914" s="2">
        <v>2</v>
      </c>
      <c r="BR914" s="2">
        <v>3</v>
      </c>
      <c r="BS914" s="2">
        <v>0</v>
      </c>
      <c r="BT914" s="2">
        <v>0</v>
      </c>
      <c r="BU914" s="2">
        <v>0</v>
      </c>
      <c r="BV914" s="2">
        <v>0</v>
      </c>
      <c r="BW914" s="2">
        <v>0</v>
      </c>
      <c r="BX914" s="2">
        <v>0</v>
      </c>
      <c r="BY914" s="2">
        <v>0</v>
      </c>
      <c r="BZ914" s="2">
        <v>0</v>
      </c>
      <c r="CA914" s="2">
        <v>0</v>
      </c>
      <c r="CB914" s="2">
        <v>0</v>
      </c>
      <c r="CC914" s="2">
        <v>0</v>
      </c>
      <c r="CD914" s="2">
        <v>0</v>
      </c>
      <c r="CE914" s="2">
        <v>0</v>
      </c>
      <c r="CF914" s="2">
        <v>0</v>
      </c>
      <c r="CG914" s="2">
        <v>0</v>
      </c>
      <c r="CH914" s="2">
        <v>0</v>
      </c>
      <c r="CI914" s="2">
        <v>0</v>
      </c>
      <c r="CJ914" s="2">
        <v>0</v>
      </c>
      <c r="CK914" s="2">
        <v>2</v>
      </c>
      <c r="CL914" s="2">
        <v>0</v>
      </c>
    </row>
    <row r="915" spans="1:90" x14ac:dyDescent="0.25">
      <c r="A915" t="s">
        <v>115</v>
      </c>
      <c r="B915">
        <v>20404</v>
      </c>
      <c r="C915" t="s">
        <v>396</v>
      </c>
      <c r="D915">
        <v>1</v>
      </c>
      <c r="E915">
        <v>8</v>
      </c>
      <c r="F915">
        <v>42638</v>
      </c>
      <c r="G915">
        <v>35042638</v>
      </c>
      <c r="H915" t="s">
        <v>12775</v>
      </c>
      <c r="I915">
        <v>244</v>
      </c>
      <c r="J915" t="s">
        <v>221</v>
      </c>
      <c r="K915" t="s">
        <v>10720</v>
      </c>
      <c r="L915">
        <v>1</v>
      </c>
      <c r="M915" t="s">
        <v>396</v>
      </c>
      <c r="N915">
        <v>13043810</v>
      </c>
      <c r="O915" t="s">
        <v>92</v>
      </c>
      <c r="P915" t="s">
        <v>12776</v>
      </c>
      <c r="Q915">
        <v>140</v>
      </c>
      <c r="R915">
        <v>19</v>
      </c>
      <c r="S915">
        <v>32765911</v>
      </c>
      <c r="T915">
        <v>32766626</v>
      </c>
      <c r="U915" t="s">
        <v>12777</v>
      </c>
      <c r="V915">
        <v>1</v>
      </c>
      <c r="W915" s="2">
        <v>0</v>
      </c>
      <c r="X915" s="2">
        <v>0</v>
      </c>
      <c r="Y915" s="2">
        <v>101</v>
      </c>
      <c r="Z915" s="2">
        <v>148</v>
      </c>
      <c r="AA915" s="2">
        <v>123</v>
      </c>
      <c r="AB915" s="2">
        <v>114</v>
      </c>
      <c r="AC915" s="2">
        <v>141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4</v>
      </c>
      <c r="BH915" s="2">
        <v>7</v>
      </c>
      <c r="BI915" s="2">
        <v>4</v>
      </c>
      <c r="BJ915" s="2">
        <v>5</v>
      </c>
      <c r="BK915" s="2">
        <v>5</v>
      </c>
      <c r="BL915" s="2">
        <v>0</v>
      </c>
      <c r="BM915" s="2">
        <v>0</v>
      </c>
      <c r="BN915" s="2">
        <v>0</v>
      </c>
      <c r="BO915" s="2">
        <v>0</v>
      </c>
      <c r="BP915" s="2">
        <v>0</v>
      </c>
      <c r="BQ915" s="2">
        <v>0</v>
      </c>
      <c r="BR915" s="2">
        <v>0</v>
      </c>
      <c r="BS915" s="2">
        <v>0</v>
      </c>
      <c r="BT915" s="2">
        <v>0</v>
      </c>
      <c r="BU915" s="2">
        <v>0</v>
      </c>
      <c r="BV915" s="2">
        <v>0</v>
      </c>
      <c r="BW915" s="2">
        <v>0</v>
      </c>
      <c r="BX915" s="2">
        <v>0</v>
      </c>
      <c r="BY915" s="2">
        <v>0</v>
      </c>
      <c r="BZ915" s="2">
        <v>0</v>
      </c>
      <c r="CA915" s="2">
        <v>0</v>
      </c>
      <c r="CB915" s="2">
        <v>0</v>
      </c>
      <c r="CC915" s="2">
        <v>0</v>
      </c>
      <c r="CD915" s="2">
        <v>0</v>
      </c>
      <c r="CE915" s="2">
        <v>0</v>
      </c>
      <c r="CF915" s="2">
        <v>0</v>
      </c>
      <c r="CG915" s="2">
        <v>0</v>
      </c>
      <c r="CH915" s="2">
        <v>0</v>
      </c>
      <c r="CI915" s="2">
        <v>0</v>
      </c>
      <c r="CJ915" s="2">
        <v>0</v>
      </c>
      <c r="CK915" s="2">
        <v>0</v>
      </c>
      <c r="CL915" s="2">
        <v>0</v>
      </c>
    </row>
    <row r="916" spans="1:90" x14ac:dyDescent="0.25">
      <c r="A916" t="s">
        <v>115</v>
      </c>
      <c r="B916">
        <v>20404</v>
      </c>
      <c r="C916" t="s">
        <v>396</v>
      </c>
      <c r="D916">
        <v>1</v>
      </c>
      <c r="E916">
        <v>8</v>
      </c>
      <c r="F916">
        <v>901131</v>
      </c>
      <c r="G916">
        <v>35901131</v>
      </c>
      <c r="H916" t="s">
        <v>18716</v>
      </c>
      <c r="I916">
        <v>244</v>
      </c>
      <c r="J916" t="s">
        <v>221</v>
      </c>
      <c r="K916" t="s">
        <v>1732</v>
      </c>
      <c r="L916">
        <v>1</v>
      </c>
      <c r="M916" t="s">
        <v>396</v>
      </c>
      <c r="N916">
        <v>13059032</v>
      </c>
      <c r="O916" t="s">
        <v>92</v>
      </c>
      <c r="P916" t="s">
        <v>18717</v>
      </c>
      <c r="Q916">
        <v>500</v>
      </c>
      <c r="R916">
        <v>19</v>
      </c>
      <c r="S916">
        <v>32611494</v>
      </c>
      <c r="U916" t="s">
        <v>18718</v>
      </c>
      <c r="V916">
        <v>1</v>
      </c>
      <c r="W916" s="2">
        <v>0</v>
      </c>
      <c r="X916" s="2">
        <v>0</v>
      </c>
      <c r="Y916" s="2">
        <v>70</v>
      </c>
      <c r="Z916" s="2">
        <v>57</v>
      </c>
      <c r="AA916" s="2">
        <v>66</v>
      </c>
      <c r="AB916" s="2">
        <v>64</v>
      </c>
      <c r="AC916" s="2">
        <v>93</v>
      </c>
      <c r="AD916" s="2">
        <v>94</v>
      </c>
      <c r="AE916" s="2">
        <v>88</v>
      </c>
      <c r="AF916" s="2">
        <v>35</v>
      </c>
      <c r="AG916" s="2">
        <v>44</v>
      </c>
      <c r="AH916" s="2">
        <v>126</v>
      </c>
      <c r="AI916" s="2">
        <v>81</v>
      </c>
      <c r="AJ916" s="2">
        <v>62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3</v>
      </c>
      <c r="BH916" s="2">
        <v>4</v>
      </c>
      <c r="BI916" s="2">
        <v>2</v>
      </c>
      <c r="BJ916" s="2">
        <v>3</v>
      </c>
      <c r="BK916" s="2">
        <v>3</v>
      </c>
      <c r="BL916" s="2">
        <v>3</v>
      </c>
      <c r="BM916" s="2">
        <v>4</v>
      </c>
      <c r="BN916" s="2">
        <v>1</v>
      </c>
      <c r="BO916" s="2">
        <v>3</v>
      </c>
      <c r="BP916" s="2">
        <v>7</v>
      </c>
      <c r="BQ916" s="2">
        <v>4</v>
      </c>
      <c r="BR916" s="2">
        <v>3</v>
      </c>
      <c r="BS916" s="2">
        <v>0</v>
      </c>
      <c r="BT916" s="2">
        <v>0</v>
      </c>
      <c r="BU916" s="2">
        <v>0</v>
      </c>
      <c r="BV916" s="2">
        <v>0</v>
      </c>
      <c r="BW916" s="2">
        <v>0</v>
      </c>
      <c r="BX916" s="2">
        <v>0</v>
      </c>
      <c r="BY916" s="2">
        <v>0</v>
      </c>
      <c r="BZ916" s="2">
        <v>0</v>
      </c>
      <c r="CA916" s="2">
        <v>0</v>
      </c>
      <c r="CB916" s="2">
        <v>0</v>
      </c>
      <c r="CC916" s="2">
        <v>0</v>
      </c>
      <c r="CD916" s="2">
        <v>0</v>
      </c>
      <c r="CE916" s="2">
        <v>0</v>
      </c>
      <c r="CF916" s="2">
        <v>0</v>
      </c>
      <c r="CG916" s="2">
        <v>0</v>
      </c>
      <c r="CH916" s="2">
        <v>0</v>
      </c>
      <c r="CI916" s="2">
        <v>0</v>
      </c>
      <c r="CJ916" s="2">
        <v>0</v>
      </c>
      <c r="CK916" s="2">
        <v>0</v>
      </c>
      <c r="CL916" s="2">
        <v>0</v>
      </c>
    </row>
    <row r="917" spans="1:90" x14ac:dyDescent="0.25">
      <c r="A917" t="s">
        <v>115</v>
      </c>
      <c r="B917">
        <v>20404</v>
      </c>
      <c r="C917" t="s">
        <v>396</v>
      </c>
      <c r="D917">
        <v>1</v>
      </c>
      <c r="E917">
        <v>8</v>
      </c>
      <c r="F917">
        <v>46176</v>
      </c>
      <c r="G917">
        <v>35046176</v>
      </c>
      <c r="H917" t="s">
        <v>12409</v>
      </c>
      <c r="I917">
        <v>244</v>
      </c>
      <c r="J917" t="s">
        <v>221</v>
      </c>
      <c r="K917" t="s">
        <v>2762</v>
      </c>
      <c r="L917">
        <v>1</v>
      </c>
      <c r="M917" t="s">
        <v>396</v>
      </c>
      <c r="N917">
        <v>13054105</v>
      </c>
      <c r="O917" t="s">
        <v>102</v>
      </c>
      <c r="P917" t="s">
        <v>12410</v>
      </c>
      <c r="Q917">
        <v>16</v>
      </c>
      <c r="R917">
        <v>19</v>
      </c>
      <c r="S917">
        <v>32667793</v>
      </c>
      <c r="T917">
        <v>32669644</v>
      </c>
      <c r="U917" t="s">
        <v>12411</v>
      </c>
      <c r="V917">
        <v>1</v>
      </c>
      <c r="W917" s="2">
        <v>0</v>
      </c>
      <c r="X917" s="2">
        <v>0</v>
      </c>
      <c r="Y917" s="2">
        <v>89</v>
      </c>
      <c r="Z917" s="2">
        <v>89</v>
      </c>
      <c r="AA917" s="2">
        <v>88</v>
      </c>
      <c r="AB917" s="2">
        <v>87</v>
      </c>
      <c r="AC917" s="2">
        <v>89</v>
      </c>
      <c r="AD917" s="2">
        <v>133</v>
      </c>
      <c r="AE917" s="2">
        <v>139</v>
      </c>
      <c r="AF917" s="2">
        <v>102</v>
      </c>
      <c r="AG917" s="2">
        <v>100</v>
      </c>
      <c r="AH917" s="2">
        <v>262</v>
      </c>
      <c r="AI917" s="2">
        <v>256</v>
      </c>
      <c r="AJ917" s="2">
        <v>261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180</v>
      </c>
      <c r="BD917" s="2">
        <v>0</v>
      </c>
      <c r="BE917" s="2">
        <v>0</v>
      </c>
      <c r="BF917" s="2">
        <v>0</v>
      </c>
      <c r="BG917" s="2">
        <v>3</v>
      </c>
      <c r="BH917" s="2">
        <v>4</v>
      </c>
      <c r="BI917" s="2">
        <v>3</v>
      </c>
      <c r="BJ917" s="2">
        <v>4</v>
      </c>
      <c r="BK917" s="2">
        <v>3</v>
      </c>
      <c r="BL917" s="2">
        <v>6</v>
      </c>
      <c r="BM917" s="2">
        <v>6</v>
      </c>
      <c r="BN917" s="2">
        <v>4</v>
      </c>
      <c r="BO917" s="2">
        <v>4</v>
      </c>
      <c r="BP917" s="2">
        <v>9</v>
      </c>
      <c r="BQ917" s="2">
        <v>8</v>
      </c>
      <c r="BR917" s="2">
        <v>9</v>
      </c>
      <c r="BS917" s="2">
        <v>0</v>
      </c>
      <c r="BT917" s="2">
        <v>0</v>
      </c>
      <c r="BU917" s="2">
        <v>0</v>
      </c>
      <c r="BV917" s="2">
        <v>0</v>
      </c>
      <c r="BW917" s="2">
        <v>0</v>
      </c>
      <c r="BX917" s="2">
        <v>0</v>
      </c>
      <c r="BY917" s="2">
        <v>0</v>
      </c>
      <c r="BZ917" s="2">
        <v>0</v>
      </c>
      <c r="CA917" s="2">
        <v>0</v>
      </c>
      <c r="CB917" s="2">
        <v>0</v>
      </c>
      <c r="CC917" s="2">
        <v>0</v>
      </c>
      <c r="CD917" s="2">
        <v>0</v>
      </c>
      <c r="CE917" s="2">
        <v>0</v>
      </c>
      <c r="CF917" s="2">
        <v>0</v>
      </c>
      <c r="CG917" s="2">
        <v>0</v>
      </c>
      <c r="CH917" s="2">
        <v>0</v>
      </c>
      <c r="CI917" s="2">
        <v>0</v>
      </c>
      <c r="CJ917" s="2">
        <v>0</v>
      </c>
      <c r="CK917" s="2">
        <v>10</v>
      </c>
      <c r="CL917" s="2">
        <v>0</v>
      </c>
    </row>
    <row r="918" spans="1:90" x14ac:dyDescent="0.25">
      <c r="A918" t="s">
        <v>115</v>
      </c>
      <c r="B918">
        <v>20404</v>
      </c>
      <c r="C918" t="s">
        <v>396</v>
      </c>
      <c r="D918">
        <v>1</v>
      </c>
      <c r="E918">
        <v>8</v>
      </c>
      <c r="F918">
        <v>18910</v>
      </c>
      <c r="G918">
        <v>35018910</v>
      </c>
      <c r="H918" t="s">
        <v>17996</v>
      </c>
      <c r="I918">
        <v>244</v>
      </c>
      <c r="J918" t="s">
        <v>221</v>
      </c>
      <c r="K918" t="s">
        <v>8353</v>
      </c>
      <c r="L918">
        <v>1</v>
      </c>
      <c r="M918" t="s">
        <v>396</v>
      </c>
      <c r="N918">
        <v>13060413</v>
      </c>
      <c r="O918" t="s">
        <v>92</v>
      </c>
      <c r="P918" t="s">
        <v>17997</v>
      </c>
      <c r="Q918">
        <v>585</v>
      </c>
      <c r="R918">
        <v>19</v>
      </c>
      <c r="S918">
        <v>32273082</v>
      </c>
      <c r="T918">
        <v>32685830</v>
      </c>
      <c r="U918" t="s">
        <v>17998</v>
      </c>
      <c r="V918">
        <v>1</v>
      </c>
      <c r="W918" s="2">
        <v>0</v>
      </c>
      <c r="X918" s="2">
        <v>0</v>
      </c>
      <c r="Y918" s="2">
        <v>64</v>
      </c>
      <c r="Z918" s="2">
        <v>53</v>
      </c>
      <c r="AA918" s="2">
        <v>73</v>
      </c>
      <c r="AB918" s="2">
        <v>72</v>
      </c>
      <c r="AC918" s="2">
        <v>60</v>
      </c>
      <c r="AD918" s="2">
        <v>65</v>
      </c>
      <c r="AE918" s="2">
        <v>68</v>
      </c>
      <c r="AF918" s="2">
        <v>56</v>
      </c>
      <c r="AG918" s="2">
        <v>55</v>
      </c>
      <c r="AH918" s="2">
        <v>98</v>
      </c>
      <c r="AI918" s="2">
        <v>71</v>
      </c>
      <c r="AJ918" s="2">
        <v>51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25</v>
      </c>
      <c r="BD918" s="2">
        <v>0</v>
      </c>
      <c r="BE918" s="2">
        <v>0</v>
      </c>
      <c r="BF918" s="2">
        <v>0</v>
      </c>
      <c r="BG918" s="2">
        <v>5</v>
      </c>
      <c r="BH918" s="2">
        <v>2</v>
      </c>
      <c r="BI918" s="2">
        <v>3</v>
      </c>
      <c r="BJ918" s="2">
        <v>5</v>
      </c>
      <c r="BK918" s="2">
        <v>4</v>
      </c>
      <c r="BL918" s="2">
        <v>3</v>
      </c>
      <c r="BM918" s="2">
        <v>2</v>
      </c>
      <c r="BN918" s="2">
        <v>2</v>
      </c>
      <c r="BO918" s="2">
        <v>2</v>
      </c>
      <c r="BP918" s="2">
        <v>6</v>
      </c>
      <c r="BQ918" s="2">
        <v>4</v>
      </c>
      <c r="BR918" s="2">
        <v>3</v>
      </c>
      <c r="BS918" s="2">
        <v>0</v>
      </c>
      <c r="BT918" s="2">
        <v>0</v>
      </c>
      <c r="BU918" s="2">
        <v>0</v>
      </c>
      <c r="BV918" s="2">
        <v>0</v>
      </c>
      <c r="BW918" s="2">
        <v>0</v>
      </c>
      <c r="BX918" s="2">
        <v>0</v>
      </c>
      <c r="BY918" s="2">
        <v>0</v>
      </c>
      <c r="BZ918" s="2">
        <v>0</v>
      </c>
      <c r="CA918" s="2">
        <v>0</v>
      </c>
      <c r="CB918" s="2">
        <v>0</v>
      </c>
      <c r="CC918" s="2">
        <v>0</v>
      </c>
      <c r="CD918" s="2">
        <v>0</v>
      </c>
      <c r="CE918" s="2">
        <v>0</v>
      </c>
      <c r="CF918" s="2">
        <v>0</v>
      </c>
      <c r="CG918" s="2">
        <v>0</v>
      </c>
      <c r="CH918" s="2">
        <v>0</v>
      </c>
      <c r="CI918" s="2">
        <v>0</v>
      </c>
      <c r="CJ918" s="2">
        <v>0</v>
      </c>
      <c r="CK918" s="2">
        <v>1</v>
      </c>
      <c r="CL918" s="2">
        <v>0</v>
      </c>
    </row>
    <row r="919" spans="1:90" x14ac:dyDescent="0.25">
      <c r="A919" t="s">
        <v>115</v>
      </c>
      <c r="B919">
        <v>20404</v>
      </c>
      <c r="C919" t="s">
        <v>396</v>
      </c>
      <c r="D919">
        <v>1</v>
      </c>
      <c r="E919">
        <v>8</v>
      </c>
      <c r="F919">
        <v>923394</v>
      </c>
      <c r="G919">
        <v>35923394</v>
      </c>
      <c r="H919" t="s">
        <v>14408</v>
      </c>
      <c r="I919">
        <v>244</v>
      </c>
      <c r="J919" t="s">
        <v>221</v>
      </c>
      <c r="K919" t="s">
        <v>894</v>
      </c>
      <c r="L919">
        <v>1</v>
      </c>
      <c r="M919" t="s">
        <v>396</v>
      </c>
      <c r="N919">
        <v>13057523</v>
      </c>
      <c r="O919" t="s">
        <v>92</v>
      </c>
      <c r="P919" t="s">
        <v>895</v>
      </c>
      <c r="Q919">
        <v>140</v>
      </c>
      <c r="R919">
        <v>19</v>
      </c>
      <c r="S919">
        <v>32669577</v>
      </c>
      <c r="T919">
        <v>32669764</v>
      </c>
      <c r="U919" t="s">
        <v>14409</v>
      </c>
      <c r="V919">
        <v>1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141</v>
      </c>
      <c r="AE919" s="2">
        <v>165</v>
      </c>
      <c r="AF919" s="2">
        <v>111</v>
      </c>
      <c r="AG919" s="2">
        <v>96</v>
      </c>
      <c r="AH919" s="2">
        <v>180</v>
      </c>
      <c r="AI919" s="2">
        <v>144</v>
      </c>
      <c r="AJ919" s="2">
        <v>154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128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0</v>
      </c>
      <c r="BI919" s="2">
        <v>0</v>
      </c>
      <c r="BJ919" s="2">
        <v>0</v>
      </c>
      <c r="BK919" s="2">
        <v>0</v>
      </c>
      <c r="BL919" s="2">
        <v>9</v>
      </c>
      <c r="BM919" s="2">
        <v>9</v>
      </c>
      <c r="BN919" s="2">
        <v>5</v>
      </c>
      <c r="BO919" s="2">
        <v>6</v>
      </c>
      <c r="BP919" s="2">
        <v>8</v>
      </c>
      <c r="BQ919" s="2">
        <v>7</v>
      </c>
      <c r="BR919" s="2">
        <v>6</v>
      </c>
      <c r="BS919" s="2">
        <v>0</v>
      </c>
      <c r="BT919" s="2">
        <v>0</v>
      </c>
      <c r="BU919" s="2">
        <v>0</v>
      </c>
      <c r="BV919" s="2">
        <v>0</v>
      </c>
      <c r="BW919" s="2">
        <v>0</v>
      </c>
      <c r="BX919" s="2">
        <v>0</v>
      </c>
      <c r="BY919" s="2">
        <v>0</v>
      </c>
      <c r="BZ919" s="2">
        <v>0</v>
      </c>
      <c r="CA919" s="2">
        <v>0</v>
      </c>
      <c r="CB919" s="2">
        <v>0</v>
      </c>
      <c r="CC919" s="2">
        <v>4</v>
      </c>
      <c r="CD919" s="2">
        <v>0</v>
      </c>
      <c r="CE919" s="2">
        <v>0</v>
      </c>
      <c r="CF919" s="2">
        <v>0</v>
      </c>
      <c r="CG919" s="2">
        <v>0</v>
      </c>
      <c r="CH919" s="2">
        <v>0</v>
      </c>
      <c r="CI919" s="2">
        <v>0</v>
      </c>
      <c r="CJ919" s="2">
        <v>0</v>
      </c>
      <c r="CK919" s="2">
        <v>0</v>
      </c>
      <c r="CL919" s="2">
        <v>0</v>
      </c>
    </row>
    <row r="920" spans="1:90" x14ac:dyDescent="0.25">
      <c r="A920" t="s">
        <v>115</v>
      </c>
      <c r="B920">
        <v>20404</v>
      </c>
      <c r="C920" t="s">
        <v>396</v>
      </c>
      <c r="D920">
        <v>1</v>
      </c>
      <c r="E920">
        <v>8</v>
      </c>
      <c r="F920">
        <v>45676</v>
      </c>
      <c r="G920">
        <v>35045676</v>
      </c>
      <c r="H920" t="s">
        <v>1402</v>
      </c>
      <c r="I920">
        <v>244</v>
      </c>
      <c r="J920" t="s">
        <v>221</v>
      </c>
      <c r="K920" t="s">
        <v>1403</v>
      </c>
      <c r="L920">
        <v>1</v>
      </c>
      <c r="M920" t="s">
        <v>396</v>
      </c>
      <c r="N920">
        <v>13054632</v>
      </c>
      <c r="O920" t="s">
        <v>92</v>
      </c>
      <c r="P920" t="s">
        <v>1404</v>
      </c>
      <c r="Q920" t="s">
        <v>127</v>
      </c>
      <c r="R920">
        <v>19</v>
      </c>
      <c r="S920">
        <v>32668077</v>
      </c>
      <c r="U920" t="s">
        <v>1405</v>
      </c>
      <c r="V920">
        <v>1</v>
      </c>
      <c r="W920" s="2">
        <v>0</v>
      </c>
      <c r="X920" s="2">
        <v>0</v>
      </c>
      <c r="Y920" s="2">
        <v>72</v>
      </c>
      <c r="Z920" s="2">
        <v>55</v>
      </c>
      <c r="AA920" s="2">
        <v>80</v>
      </c>
      <c r="AB920" s="2">
        <v>67</v>
      </c>
      <c r="AC920" s="2">
        <v>43</v>
      </c>
      <c r="AD920" s="2">
        <v>76</v>
      </c>
      <c r="AE920" s="2">
        <v>99</v>
      </c>
      <c r="AF920" s="2">
        <v>60</v>
      </c>
      <c r="AG920" s="2">
        <v>91</v>
      </c>
      <c r="AH920" s="2">
        <v>167</v>
      </c>
      <c r="AI920" s="2">
        <v>159</v>
      </c>
      <c r="AJ920" s="2">
        <v>141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405</v>
      </c>
      <c r="BD920" s="2">
        <v>0</v>
      </c>
      <c r="BE920" s="2">
        <v>0</v>
      </c>
      <c r="BF920" s="2">
        <v>0</v>
      </c>
      <c r="BG920" s="2">
        <v>4</v>
      </c>
      <c r="BH920" s="2">
        <v>3</v>
      </c>
      <c r="BI920" s="2">
        <v>3</v>
      </c>
      <c r="BJ920" s="2">
        <v>3</v>
      </c>
      <c r="BK920" s="2">
        <v>2</v>
      </c>
      <c r="BL920" s="2">
        <v>2</v>
      </c>
      <c r="BM920" s="2">
        <v>3</v>
      </c>
      <c r="BN920" s="2">
        <v>2</v>
      </c>
      <c r="BO920" s="2">
        <v>3</v>
      </c>
      <c r="BP920" s="2">
        <v>8</v>
      </c>
      <c r="BQ920" s="2">
        <v>4</v>
      </c>
      <c r="BR920" s="2">
        <v>5</v>
      </c>
      <c r="BS920" s="2">
        <v>0</v>
      </c>
      <c r="BT920" s="2">
        <v>0</v>
      </c>
      <c r="BU920" s="2">
        <v>0</v>
      </c>
      <c r="BV920" s="2">
        <v>0</v>
      </c>
      <c r="BW920" s="2">
        <v>0</v>
      </c>
      <c r="BX920" s="2">
        <v>0</v>
      </c>
      <c r="BY920" s="2">
        <v>0</v>
      </c>
      <c r="BZ920" s="2">
        <v>0</v>
      </c>
      <c r="CA920" s="2">
        <v>0</v>
      </c>
      <c r="CB920" s="2">
        <v>0</v>
      </c>
      <c r="CC920" s="2">
        <v>0</v>
      </c>
      <c r="CD920" s="2">
        <v>0</v>
      </c>
      <c r="CE920" s="2">
        <v>0</v>
      </c>
      <c r="CF920" s="2">
        <v>0</v>
      </c>
      <c r="CG920" s="2">
        <v>0</v>
      </c>
      <c r="CH920" s="2">
        <v>0</v>
      </c>
      <c r="CI920" s="2">
        <v>0</v>
      </c>
      <c r="CJ920" s="2">
        <v>0</v>
      </c>
      <c r="CK920" s="2">
        <v>20</v>
      </c>
      <c r="CL920" s="2">
        <v>0</v>
      </c>
    </row>
    <row r="921" spans="1:90" x14ac:dyDescent="0.25">
      <c r="A921" t="s">
        <v>115</v>
      </c>
      <c r="B921">
        <v>20404</v>
      </c>
      <c r="C921" t="s">
        <v>396</v>
      </c>
      <c r="D921">
        <v>1</v>
      </c>
      <c r="E921">
        <v>8</v>
      </c>
      <c r="F921">
        <v>127012</v>
      </c>
      <c r="G921">
        <v>35127012</v>
      </c>
      <c r="H921" t="s">
        <v>12222</v>
      </c>
      <c r="I921">
        <v>244</v>
      </c>
      <c r="J921" t="s">
        <v>221</v>
      </c>
      <c r="K921" t="s">
        <v>11225</v>
      </c>
      <c r="L921">
        <v>1</v>
      </c>
      <c r="M921" t="s">
        <v>396</v>
      </c>
      <c r="N921">
        <v>13049066</v>
      </c>
      <c r="O921" t="s">
        <v>9328</v>
      </c>
      <c r="P921" t="s">
        <v>12223</v>
      </c>
      <c r="Q921" t="s">
        <v>127</v>
      </c>
      <c r="R921">
        <v>19</v>
      </c>
      <c r="S921">
        <v>32679001</v>
      </c>
      <c r="U921" t="s">
        <v>12224</v>
      </c>
      <c r="V921">
        <v>1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87</v>
      </c>
      <c r="AI921" s="2">
        <v>87</v>
      </c>
      <c r="AJ921" s="2">
        <v>111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0</v>
      </c>
      <c r="BI921" s="2">
        <v>0</v>
      </c>
      <c r="BJ921" s="2">
        <v>0</v>
      </c>
      <c r="BK921" s="2">
        <v>0</v>
      </c>
      <c r="BL921" s="2">
        <v>0</v>
      </c>
      <c r="BM921" s="2">
        <v>0</v>
      </c>
      <c r="BN921" s="2">
        <v>0</v>
      </c>
      <c r="BO921" s="2">
        <v>0</v>
      </c>
      <c r="BP921" s="2">
        <v>4</v>
      </c>
      <c r="BQ921" s="2">
        <v>2</v>
      </c>
      <c r="BR921" s="2">
        <v>3</v>
      </c>
      <c r="BS921" s="2">
        <v>0</v>
      </c>
      <c r="BT921" s="2">
        <v>0</v>
      </c>
      <c r="BU921" s="2">
        <v>0</v>
      </c>
      <c r="BV921" s="2">
        <v>0</v>
      </c>
      <c r="BW921" s="2">
        <v>0</v>
      </c>
      <c r="BX921" s="2">
        <v>0</v>
      </c>
      <c r="BY921" s="2">
        <v>0</v>
      </c>
      <c r="BZ921" s="2">
        <v>0</v>
      </c>
      <c r="CA921" s="2">
        <v>0</v>
      </c>
      <c r="CB921" s="2">
        <v>0</v>
      </c>
      <c r="CC921" s="2">
        <v>0</v>
      </c>
      <c r="CD921" s="2">
        <v>0</v>
      </c>
      <c r="CE921" s="2">
        <v>0</v>
      </c>
      <c r="CF921" s="2">
        <v>0</v>
      </c>
      <c r="CG921" s="2">
        <v>0</v>
      </c>
      <c r="CH921" s="2">
        <v>0</v>
      </c>
      <c r="CI921" s="2">
        <v>0</v>
      </c>
      <c r="CJ921" s="2">
        <v>0</v>
      </c>
      <c r="CK921" s="2">
        <v>0</v>
      </c>
      <c r="CL921" s="2">
        <v>0</v>
      </c>
    </row>
    <row r="922" spans="1:90" x14ac:dyDescent="0.25">
      <c r="A922" t="s">
        <v>115</v>
      </c>
      <c r="B922">
        <v>20404</v>
      </c>
      <c r="C922" t="s">
        <v>396</v>
      </c>
      <c r="D922">
        <v>1</v>
      </c>
      <c r="E922">
        <v>8</v>
      </c>
      <c r="F922">
        <v>18417</v>
      </c>
      <c r="G922">
        <v>35018417</v>
      </c>
      <c r="H922" t="s">
        <v>6531</v>
      </c>
      <c r="I922">
        <v>714</v>
      </c>
      <c r="J922" t="s">
        <v>1382</v>
      </c>
      <c r="K922" t="s">
        <v>1862</v>
      </c>
      <c r="L922">
        <v>1</v>
      </c>
      <c r="M922" t="s">
        <v>1382</v>
      </c>
      <c r="N922">
        <v>13280000</v>
      </c>
      <c r="O922" t="s">
        <v>92</v>
      </c>
      <c r="P922" t="s">
        <v>1841</v>
      </c>
      <c r="Q922">
        <v>55</v>
      </c>
      <c r="R922">
        <v>19</v>
      </c>
      <c r="S922">
        <v>38362821</v>
      </c>
      <c r="T922">
        <v>38766790</v>
      </c>
      <c r="U922" t="s">
        <v>6532</v>
      </c>
      <c r="V922">
        <v>1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36</v>
      </c>
      <c r="AE922" s="2">
        <v>34</v>
      </c>
      <c r="AF922" s="2">
        <v>32</v>
      </c>
      <c r="AG922" s="2">
        <v>31</v>
      </c>
      <c r="AH922" s="2">
        <v>215</v>
      </c>
      <c r="AI922" s="2">
        <v>208</v>
      </c>
      <c r="AJ922" s="2">
        <v>153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30</v>
      </c>
      <c r="BD922" s="2">
        <v>0</v>
      </c>
      <c r="BE922" s="2">
        <v>0</v>
      </c>
      <c r="BF922" s="2">
        <v>0</v>
      </c>
      <c r="BG922" s="2">
        <v>0</v>
      </c>
      <c r="BH922" s="2">
        <v>0</v>
      </c>
      <c r="BI922" s="2">
        <v>0</v>
      </c>
      <c r="BJ922" s="2">
        <v>0</v>
      </c>
      <c r="BK922" s="2">
        <v>0</v>
      </c>
      <c r="BL922" s="2">
        <v>1</v>
      </c>
      <c r="BM922" s="2">
        <v>1</v>
      </c>
      <c r="BN922" s="2">
        <v>1</v>
      </c>
      <c r="BO922" s="2">
        <v>1</v>
      </c>
      <c r="BP922" s="2">
        <v>11</v>
      </c>
      <c r="BQ922" s="2">
        <v>11</v>
      </c>
      <c r="BR922" s="2">
        <v>8</v>
      </c>
      <c r="BS922" s="2">
        <v>0</v>
      </c>
      <c r="BT922" s="2">
        <v>0</v>
      </c>
      <c r="BU922" s="2">
        <v>0</v>
      </c>
      <c r="BV922" s="2">
        <v>0</v>
      </c>
      <c r="BW922" s="2">
        <v>0</v>
      </c>
      <c r="BX922" s="2">
        <v>0</v>
      </c>
      <c r="BY922" s="2">
        <v>0</v>
      </c>
      <c r="BZ922" s="2">
        <v>0</v>
      </c>
      <c r="CA922" s="2">
        <v>0</v>
      </c>
      <c r="CB922" s="2">
        <v>0</v>
      </c>
      <c r="CC922" s="2">
        <v>0</v>
      </c>
      <c r="CD922" s="2">
        <v>0</v>
      </c>
      <c r="CE922" s="2">
        <v>0</v>
      </c>
      <c r="CF922" s="2">
        <v>0</v>
      </c>
      <c r="CG922" s="2">
        <v>0</v>
      </c>
      <c r="CH922" s="2">
        <v>0</v>
      </c>
      <c r="CI922" s="2">
        <v>0</v>
      </c>
      <c r="CJ922" s="2">
        <v>0</v>
      </c>
      <c r="CK922" s="2">
        <v>1</v>
      </c>
      <c r="CL922" s="2">
        <v>0</v>
      </c>
    </row>
    <row r="923" spans="1:90" x14ac:dyDescent="0.25">
      <c r="A923" t="s">
        <v>115</v>
      </c>
      <c r="B923">
        <v>20404</v>
      </c>
      <c r="C923" t="s">
        <v>396</v>
      </c>
      <c r="D923">
        <v>1</v>
      </c>
      <c r="E923">
        <v>8</v>
      </c>
      <c r="F923">
        <v>907397</v>
      </c>
      <c r="G923">
        <v>35907397</v>
      </c>
      <c r="H923" t="s">
        <v>7476</v>
      </c>
      <c r="I923">
        <v>244</v>
      </c>
      <c r="J923" t="s">
        <v>221</v>
      </c>
      <c r="K923" t="s">
        <v>5599</v>
      </c>
      <c r="L923">
        <v>1</v>
      </c>
      <c r="M923" t="s">
        <v>396</v>
      </c>
      <c r="N923">
        <v>13053613</v>
      </c>
      <c r="O923" t="s">
        <v>92</v>
      </c>
      <c r="P923" t="s">
        <v>7477</v>
      </c>
      <c r="Q923">
        <v>111</v>
      </c>
      <c r="R923">
        <v>19</v>
      </c>
      <c r="S923">
        <v>32255391</v>
      </c>
      <c r="T923">
        <v>32255622</v>
      </c>
      <c r="U923" t="s">
        <v>7478</v>
      </c>
      <c r="V923">
        <v>1</v>
      </c>
      <c r="W923" s="2">
        <v>0</v>
      </c>
      <c r="X923" s="2">
        <v>0</v>
      </c>
      <c r="Y923" s="2">
        <v>135</v>
      </c>
      <c r="Z923" s="2">
        <v>201</v>
      </c>
      <c r="AA923" s="2">
        <v>215</v>
      </c>
      <c r="AB923" s="2">
        <v>214</v>
      </c>
      <c r="AC923" s="2">
        <v>186</v>
      </c>
      <c r="AD923" s="2">
        <v>162</v>
      </c>
      <c r="AE923" s="2">
        <v>229</v>
      </c>
      <c r="AF923" s="2">
        <v>159</v>
      </c>
      <c r="AG923" s="2">
        <v>150</v>
      </c>
      <c r="AH923" s="2">
        <v>152</v>
      </c>
      <c r="AI923" s="2">
        <v>181</v>
      </c>
      <c r="AJ923" s="2">
        <v>185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19</v>
      </c>
      <c r="BE923" s="2">
        <v>0</v>
      </c>
      <c r="BF923" s="2">
        <v>0</v>
      </c>
      <c r="BG923" s="2">
        <v>7</v>
      </c>
      <c r="BH923" s="2">
        <v>9</v>
      </c>
      <c r="BI923" s="2">
        <v>10</v>
      </c>
      <c r="BJ923" s="2">
        <v>9</v>
      </c>
      <c r="BK923" s="2">
        <v>8</v>
      </c>
      <c r="BL923" s="2">
        <v>6</v>
      </c>
      <c r="BM923" s="2">
        <v>10</v>
      </c>
      <c r="BN923" s="2">
        <v>8</v>
      </c>
      <c r="BO923" s="2">
        <v>6</v>
      </c>
      <c r="BP923" s="2">
        <v>7</v>
      </c>
      <c r="BQ923" s="2">
        <v>7</v>
      </c>
      <c r="BR923" s="2">
        <v>6</v>
      </c>
      <c r="BS923" s="2">
        <v>0</v>
      </c>
      <c r="BT923" s="2">
        <v>0</v>
      </c>
      <c r="BU923" s="2">
        <v>0</v>
      </c>
      <c r="BV923" s="2">
        <v>0</v>
      </c>
      <c r="BW923" s="2">
        <v>0</v>
      </c>
      <c r="BX923" s="2">
        <v>0</v>
      </c>
      <c r="BY923" s="2">
        <v>0</v>
      </c>
      <c r="BZ923" s="2">
        <v>0</v>
      </c>
      <c r="CA923" s="2">
        <v>0</v>
      </c>
      <c r="CB923" s="2">
        <v>0</v>
      </c>
      <c r="CC923" s="2">
        <v>0</v>
      </c>
      <c r="CD923" s="2">
        <v>0</v>
      </c>
      <c r="CE923" s="2">
        <v>0</v>
      </c>
      <c r="CF923" s="2">
        <v>0</v>
      </c>
      <c r="CG923" s="2">
        <v>0</v>
      </c>
      <c r="CH923" s="2">
        <v>0</v>
      </c>
      <c r="CI923" s="2">
        <v>0</v>
      </c>
      <c r="CJ923" s="2">
        <v>0</v>
      </c>
      <c r="CK923" s="2">
        <v>0</v>
      </c>
      <c r="CL923" s="2">
        <v>6</v>
      </c>
    </row>
    <row r="924" spans="1:90" x14ac:dyDescent="0.25">
      <c r="A924" t="s">
        <v>115</v>
      </c>
      <c r="B924">
        <v>20404</v>
      </c>
      <c r="C924" t="s">
        <v>396</v>
      </c>
      <c r="D924">
        <v>1</v>
      </c>
      <c r="E924">
        <v>8</v>
      </c>
      <c r="F924">
        <v>909397</v>
      </c>
      <c r="G924">
        <v>35909397</v>
      </c>
      <c r="H924" t="s">
        <v>8907</v>
      </c>
      <c r="I924">
        <v>244</v>
      </c>
      <c r="J924" t="s">
        <v>221</v>
      </c>
      <c r="K924" t="s">
        <v>7765</v>
      </c>
      <c r="L924">
        <v>1</v>
      </c>
      <c r="M924" t="s">
        <v>396</v>
      </c>
      <c r="N924">
        <v>13056282</v>
      </c>
      <c r="O924" t="s">
        <v>92</v>
      </c>
      <c r="P924" t="s">
        <v>8908</v>
      </c>
      <c r="Q924" t="s">
        <v>127</v>
      </c>
      <c r="R924">
        <v>19</v>
      </c>
      <c r="S924">
        <v>32255513</v>
      </c>
      <c r="T924">
        <v>32259991</v>
      </c>
      <c r="U924" t="s">
        <v>8909</v>
      </c>
      <c r="V924">
        <v>1</v>
      </c>
      <c r="W924" s="2">
        <v>0</v>
      </c>
      <c r="X924" s="2">
        <v>0</v>
      </c>
      <c r="Y924" s="2">
        <v>123</v>
      </c>
      <c r="Z924" s="2">
        <v>128</v>
      </c>
      <c r="AA924" s="2">
        <v>118</v>
      </c>
      <c r="AB924" s="2">
        <v>102</v>
      </c>
      <c r="AC924" s="2">
        <v>91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5</v>
      </c>
      <c r="BH924" s="2">
        <v>4</v>
      </c>
      <c r="BI924" s="2">
        <v>7</v>
      </c>
      <c r="BJ924" s="2">
        <v>5</v>
      </c>
      <c r="BK924" s="2">
        <v>3</v>
      </c>
      <c r="BL924" s="2">
        <v>0</v>
      </c>
      <c r="BM924" s="2">
        <v>0</v>
      </c>
      <c r="BN924" s="2">
        <v>0</v>
      </c>
      <c r="BO924" s="2">
        <v>0</v>
      </c>
      <c r="BP924" s="2">
        <v>0</v>
      </c>
      <c r="BQ924" s="2">
        <v>0</v>
      </c>
      <c r="BR924" s="2">
        <v>0</v>
      </c>
      <c r="BS924" s="2">
        <v>0</v>
      </c>
      <c r="BT924" s="2">
        <v>0</v>
      </c>
      <c r="BU924" s="2">
        <v>0</v>
      </c>
      <c r="BV924" s="2">
        <v>0</v>
      </c>
      <c r="BW924" s="2">
        <v>0</v>
      </c>
      <c r="BX924" s="2">
        <v>0</v>
      </c>
      <c r="BY924" s="2">
        <v>0</v>
      </c>
      <c r="BZ924" s="2">
        <v>0</v>
      </c>
      <c r="CA924" s="2">
        <v>0</v>
      </c>
      <c r="CB924" s="2">
        <v>0</v>
      </c>
      <c r="CC924" s="2">
        <v>0</v>
      </c>
      <c r="CD924" s="2">
        <v>0</v>
      </c>
      <c r="CE924" s="2">
        <v>0</v>
      </c>
      <c r="CF924" s="2">
        <v>0</v>
      </c>
      <c r="CG924" s="2">
        <v>0</v>
      </c>
      <c r="CH924" s="2">
        <v>0</v>
      </c>
      <c r="CI924" s="2">
        <v>0</v>
      </c>
      <c r="CJ924" s="2">
        <v>0</v>
      </c>
      <c r="CK924" s="2">
        <v>0</v>
      </c>
      <c r="CL924" s="2">
        <v>0</v>
      </c>
    </row>
    <row r="925" spans="1:90" x14ac:dyDescent="0.25">
      <c r="A925" t="s">
        <v>115</v>
      </c>
      <c r="B925">
        <v>20404</v>
      </c>
      <c r="C925" t="s">
        <v>396</v>
      </c>
      <c r="D925">
        <v>1</v>
      </c>
      <c r="E925">
        <v>8</v>
      </c>
      <c r="F925">
        <v>913923</v>
      </c>
      <c r="G925">
        <v>35913923</v>
      </c>
      <c r="H925" t="s">
        <v>12551</v>
      </c>
      <c r="I925">
        <v>244</v>
      </c>
      <c r="J925" t="s">
        <v>221</v>
      </c>
      <c r="K925" t="s">
        <v>3544</v>
      </c>
      <c r="L925">
        <v>1</v>
      </c>
      <c r="M925" t="s">
        <v>396</v>
      </c>
      <c r="N925">
        <v>13044640</v>
      </c>
      <c r="O925" t="s">
        <v>92</v>
      </c>
      <c r="P925" t="s">
        <v>12552</v>
      </c>
      <c r="Q925" t="s">
        <v>127</v>
      </c>
      <c r="R925">
        <v>19</v>
      </c>
      <c r="S925">
        <v>32762581</v>
      </c>
      <c r="T925">
        <v>32766588</v>
      </c>
      <c r="U925" t="s">
        <v>12553</v>
      </c>
      <c r="V925">
        <v>1</v>
      </c>
      <c r="W925" s="2">
        <v>0</v>
      </c>
      <c r="X925" s="2">
        <v>0</v>
      </c>
      <c r="Y925" s="2">
        <v>20</v>
      </c>
      <c r="Z925" s="2">
        <v>26</v>
      </c>
      <c r="AA925" s="2">
        <v>23</v>
      </c>
      <c r="AB925" s="2">
        <v>22</v>
      </c>
      <c r="AC925" s="2">
        <v>36</v>
      </c>
      <c r="AD925" s="2">
        <v>49</v>
      </c>
      <c r="AE925" s="2">
        <v>57</v>
      </c>
      <c r="AF925" s="2">
        <v>29</v>
      </c>
      <c r="AG925" s="2">
        <v>34</v>
      </c>
      <c r="AH925" s="2">
        <v>39</v>
      </c>
      <c r="AI925" s="2">
        <v>39</v>
      </c>
      <c r="AJ925" s="2">
        <v>32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83</v>
      </c>
      <c r="BD925" s="2">
        <v>0</v>
      </c>
      <c r="BE925" s="2">
        <v>0</v>
      </c>
      <c r="BF925" s="2">
        <v>0</v>
      </c>
      <c r="BG925" s="2">
        <v>1</v>
      </c>
      <c r="BH925" s="2">
        <v>1</v>
      </c>
      <c r="BI925" s="2">
        <v>1</v>
      </c>
      <c r="BJ925" s="2">
        <v>1</v>
      </c>
      <c r="BK925" s="2">
        <v>2</v>
      </c>
      <c r="BL925" s="2">
        <v>2</v>
      </c>
      <c r="BM925" s="2">
        <v>3</v>
      </c>
      <c r="BN925" s="2">
        <v>1</v>
      </c>
      <c r="BO925" s="2">
        <v>1</v>
      </c>
      <c r="BP925" s="2">
        <v>1</v>
      </c>
      <c r="BQ925" s="2">
        <v>2</v>
      </c>
      <c r="BR925" s="2">
        <v>1</v>
      </c>
      <c r="BS925" s="2">
        <v>0</v>
      </c>
      <c r="BT925" s="2">
        <v>0</v>
      </c>
      <c r="BU925" s="2">
        <v>0</v>
      </c>
      <c r="BV925" s="2">
        <v>0</v>
      </c>
      <c r="BW925" s="2">
        <v>0</v>
      </c>
      <c r="BX925" s="2">
        <v>0</v>
      </c>
      <c r="BY925" s="2">
        <v>0</v>
      </c>
      <c r="BZ925" s="2">
        <v>0</v>
      </c>
      <c r="CA925" s="2">
        <v>0</v>
      </c>
      <c r="CB925" s="2">
        <v>0</v>
      </c>
      <c r="CC925" s="2">
        <v>0</v>
      </c>
      <c r="CD925" s="2">
        <v>0</v>
      </c>
      <c r="CE925" s="2">
        <v>0</v>
      </c>
      <c r="CF925" s="2">
        <v>0</v>
      </c>
      <c r="CG925" s="2">
        <v>0</v>
      </c>
      <c r="CH925" s="2">
        <v>0</v>
      </c>
      <c r="CI925" s="2">
        <v>0</v>
      </c>
      <c r="CJ925" s="2">
        <v>0</v>
      </c>
      <c r="CK925" s="2">
        <v>4</v>
      </c>
      <c r="CL925" s="2">
        <v>0</v>
      </c>
    </row>
    <row r="926" spans="1:90" x14ac:dyDescent="0.25">
      <c r="A926" t="s">
        <v>115</v>
      </c>
      <c r="B926">
        <v>20404</v>
      </c>
      <c r="C926" t="s">
        <v>396</v>
      </c>
      <c r="D926">
        <v>1</v>
      </c>
      <c r="E926">
        <v>8</v>
      </c>
      <c r="F926">
        <v>45697</v>
      </c>
      <c r="G926">
        <v>35045697</v>
      </c>
      <c r="H926" t="s">
        <v>16310</v>
      </c>
      <c r="I926">
        <v>244</v>
      </c>
      <c r="J926" t="s">
        <v>221</v>
      </c>
      <c r="K926" t="s">
        <v>7763</v>
      </c>
      <c r="L926">
        <v>1</v>
      </c>
      <c r="M926" t="s">
        <v>396</v>
      </c>
      <c r="N926">
        <v>13068605</v>
      </c>
      <c r="O926" t="s">
        <v>92</v>
      </c>
      <c r="P926" t="s">
        <v>16311</v>
      </c>
      <c r="Q926">
        <v>15</v>
      </c>
      <c r="R926">
        <v>19</v>
      </c>
      <c r="S926">
        <v>32811979</v>
      </c>
      <c r="T926">
        <v>32816973</v>
      </c>
      <c r="U926" t="s">
        <v>16312</v>
      </c>
      <c r="V926">
        <v>1</v>
      </c>
      <c r="W926" s="2">
        <v>0</v>
      </c>
      <c r="X926" s="2">
        <v>0</v>
      </c>
      <c r="Y926" s="2">
        <v>0</v>
      </c>
      <c r="Z926" s="2">
        <v>29</v>
      </c>
      <c r="AA926" s="2">
        <v>32</v>
      </c>
      <c r="AB926" s="2">
        <v>27</v>
      </c>
      <c r="AC926" s="2">
        <v>28</v>
      </c>
      <c r="AD926" s="2">
        <v>105</v>
      </c>
      <c r="AE926" s="2">
        <v>74</v>
      </c>
      <c r="AF926" s="2">
        <v>74</v>
      </c>
      <c r="AG926" s="2">
        <v>63</v>
      </c>
      <c r="AH926" s="2">
        <v>62</v>
      </c>
      <c r="AI926" s="2">
        <v>57</v>
      </c>
      <c r="AJ926" s="2">
        <v>71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2</v>
      </c>
      <c r="BI926" s="2">
        <v>1</v>
      </c>
      <c r="BJ926" s="2">
        <v>1</v>
      </c>
      <c r="BK926" s="2">
        <v>1</v>
      </c>
      <c r="BL926" s="2">
        <v>5</v>
      </c>
      <c r="BM926" s="2">
        <v>4</v>
      </c>
      <c r="BN926" s="2">
        <v>2</v>
      </c>
      <c r="BO926" s="2">
        <v>2</v>
      </c>
      <c r="BP926" s="2">
        <v>3</v>
      </c>
      <c r="BQ926" s="2">
        <v>2</v>
      </c>
      <c r="BR926" s="2">
        <v>4</v>
      </c>
      <c r="BS926" s="2">
        <v>0</v>
      </c>
      <c r="BT926" s="2">
        <v>0</v>
      </c>
      <c r="BU926" s="2">
        <v>0</v>
      </c>
      <c r="BV926" s="2">
        <v>0</v>
      </c>
      <c r="BW926" s="2">
        <v>0</v>
      </c>
      <c r="BX926" s="2">
        <v>0</v>
      </c>
      <c r="BY926" s="2">
        <v>0</v>
      </c>
      <c r="BZ926" s="2">
        <v>0</v>
      </c>
      <c r="CA926" s="2">
        <v>0</v>
      </c>
      <c r="CB926" s="2">
        <v>0</v>
      </c>
      <c r="CC926" s="2">
        <v>0</v>
      </c>
      <c r="CD926" s="2">
        <v>0</v>
      </c>
      <c r="CE926" s="2">
        <v>0</v>
      </c>
      <c r="CF926" s="2">
        <v>0</v>
      </c>
      <c r="CG926" s="2">
        <v>0</v>
      </c>
      <c r="CH926" s="2">
        <v>0</v>
      </c>
      <c r="CI926" s="2">
        <v>0</v>
      </c>
      <c r="CJ926" s="2">
        <v>0</v>
      </c>
      <c r="CK926" s="2">
        <v>0</v>
      </c>
      <c r="CL926" s="2">
        <v>0</v>
      </c>
    </row>
    <row r="927" spans="1:90" x14ac:dyDescent="0.25">
      <c r="A927" t="s">
        <v>115</v>
      </c>
      <c r="B927">
        <v>20404</v>
      </c>
      <c r="C927" t="s">
        <v>396</v>
      </c>
      <c r="D927">
        <v>1</v>
      </c>
      <c r="E927">
        <v>8</v>
      </c>
      <c r="F927">
        <v>45664</v>
      </c>
      <c r="G927">
        <v>35045664</v>
      </c>
      <c r="H927" t="s">
        <v>9916</v>
      </c>
      <c r="I927">
        <v>244</v>
      </c>
      <c r="J927" t="s">
        <v>221</v>
      </c>
      <c r="K927" t="s">
        <v>2659</v>
      </c>
      <c r="L927">
        <v>1</v>
      </c>
      <c r="M927" t="s">
        <v>396</v>
      </c>
      <c r="N927">
        <v>13050802</v>
      </c>
      <c r="O927" t="s">
        <v>92</v>
      </c>
      <c r="P927" t="s">
        <v>625</v>
      </c>
      <c r="Q927" t="s">
        <v>127</v>
      </c>
      <c r="R927">
        <v>19</v>
      </c>
      <c r="S927">
        <v>32231393</v>
      </c>
      <c r="T927">
        <v>32231726</v>
      </c>
      <c r="U927" t="s">
        <v>9917</v>
      </c>
      <c r="V927">
        <v>1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55</v>
      </c>
      <c r="AE927" s="2">
        <v>72</v>
      </c>
      <c r="AF927" s="2">
        <v>45</v>
      </c>
      <c r="AG927" s="2">
        <v>43</v>
      </c>
      <c r="AH927" s="2">
        <v>193</v>
      </c>
      <c r="AI927" s="2">
        <v>203</v>
      </c>
      <c r="AJ927" s="2">
        <v>125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117</v>
      </c>
      <c r="BD927" s="2">
        <v>0</v>
      </c>
      <c r="BE927" s="2">
        <v>0</v>
      </c>
      <c r="BF927" s="2">
        <v>0</v>
      </c>
      <c r="BG927" s="2">
        <v>0</v>
      </c>
      <c r="BH927" s="2">
        <v>0</v>
      </c>
      <c r="BI927" s="2">
        <v>0</v>
      </c>
      <c r="BJ927" s="2">
        <v>0</v>
      </c>
      <c r="BK927" s="2">
        <v>0</v>
      </c>
      <c r="BL927" s="2">
        <v>3</v>
      </c>
      <c r="BM927" s="2">
        <v>3</v>
      </c>
      <c r="BN927" s="2">
        <v>3</v>
      </c>
      <c r="BO927" s="2">
        <v>2</v>
      </c>
      <c r="BP927" s="2">
        <v>6</v>
      </c>
      <c r="BQ927" s="2">
        <v>10</v>
      </c>
      <c r="BR927" s="2">
        <v>5</v>
      </c>
      <c r="BS927" s="2">
        <v>0</v>
      </c>
      <c r="BT927" s="2">
        <v>0</v>
      </c>
      <c r="BU927" s="2">
        <v>0</v>
      </c>
      <c r="BV927" s="2">
        <v>0</v>
      </c>
      <c r="BW927" s="2">
        <v>0</v>
      </c>
      <c r="BX927" s="2">
        <v>0</v>
      </c>
      <c r="BY927" s="2">
        <v>0</v>
      </c>
      <c r="BZ927" s="2">
        <v>0</v>
      </c>
      <c r="CA927" s="2">
        <v>0</v>
      </c>
      <c r="CB927" s="2">
        <v>0</v>
      </c>
      <c r="CC927" s="2">
        <v>0</v>
      </c>
      <c r="CD927" s="2">
        <v>0</v>
      </c>
      <c r="CE927" s="2">
        <v>0</v>
      </c>
      <c r="CF927" s="2">
        <v>0</v>
      </c>
      <c r="CG927" s="2">
        <v>0</v>
      </c>
      <c r="CH927" s="2">
        <v>0</v>
      </c>
      <c r="CI927" s="2">
        <v>0</v>
      </c>
      <c r="CJ927" s="2">
        <v>0</v>
      </c>
      <c r="CK927" s="2">
        <v>5</v>
      </c>
      <c r="CL927" s="2">
        <v>0</v>
      </c>
    </row>
    <row r="928" spans="1:90" x14ac:dyDescent="0.25">
      <c r="A928" t="s">
        <v>115</v>
      </c>
      <c r="B928">
        <v>20404</v>
      </c>
      <c r="C928" t="s">
        <v>396</v>
      </c>
      <c r="D928">
        <v>1</v>
      </c>
      <c r="E928">
        <v>8</v>
      </c>
      <c r="F928">
        <v>40859</v>
      </c>
      <c r="G928">
        <v>35040859</v>
      </c>
      <c r="H928" t="s">
        <v>16678</v>
      </c>
      <c r="I928">
        <v>244</v>
      </c>
      <c r="J928" t="s">
        <v>221</v>
      </c>
      <c r="K928" t="s">
        <v>4574</v>
      </c>
      <c r="L928">
        <v>1</v>
      </c>
      <c r="M928" t="s">
        <v>396</v>
      </c>
      <c r="N928">
        <v>13044260</v>
      </c>
      <c r="O928" t="s">
        <v>92</v>
      </c>
      <c r="P928" t="s">
        <v>16679</v>
      </c>
      <c r="Q928">
        <v>1342</v>
      </c>
      <c r="R928">
        <v>19</v>
      </c>
      <c r="S928">
        <v>32762285</v>
      </c>
      <c r="T928">
        <v>32763911</v>
      </c>
      <c r="U928" t="s">
        <v>16680</v>
      </c>
      <c r="V928">
        <v>1</v>
      </c>
      <c r="W928" s="2">
        <v>0</v>
      </c>
      <c r="X928" s="2">
        <v>0</v>
      </c>
      <c r="Y928" s="2">
        <v>31</v>
      </c>
      <c r="Z928" s="2">
        <v>43</v>
      </c>
      <c r="AA928" s="2">
        <v>34</v>
      </c>
      <c r="AB928" s="2">
        <v>37</v>
      </c>
      <c r="AC928" s="2">
        <v>37</v>
      </c>
      <c r="AD928" s="2">
        <v>38</v>
      </c>
      <c r="AE928" s="2">
        <v>52</v>
      </c>
      <c r="AF928" s="2">
        <v>25</v>
      </c>
      <c r="AG928" s="2">
        <v>13</v>
      </c>
      <c r="AH928" s="2">
        <v>29</v>
      </c>
      <c r="AI928" s="2">
        <v>25</v>
      </c>
      <c r="AJ928" s="2">
        <v>22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2</v>
      </c>
      <c r="BH928" s="2">
        <v>2</v>
      </c>
      <c r="BI928" s="2">
        <v>2</v>
      </c>
      <c r="BJ928" s="2">
        <v>2</v>
      </c>
      <c r="BK928" s="2">
        <v>4</v>
      </c>
      <c r="BL928" s="2">
        <v>2</v>
      </c>
      <c r="BM928" s="2">
        <v>4</v>
      </c>
      <c r="BN928" s="2">
        <v>1</v>
      </c>
      <c r="BO928" s="2">
        <v>2</v>
      </c>
      <c r="BP928" s="2">
        <v>1</v>
      </c>
      <c r="BQ928" s="2">
        <v>1</v>
      </c>
      <c r="BR928" s="2">
        <v>1</v>
      </c>
      <c r="BS928" s="2">
        <v>0</v>
      </c>
      <c r="BT928" s="2">
        <v>0</v>
      </c>
      <c r="BU928" s="2">
        <v>0</v>
      </c>
      <c r="BV928" s="2">
        <v>0</v>
      </c>
      <c r="BW928" s="2">
        <v>0</v>
      </c>
      <c r="BX928" s="2">
        <v>0</v>
      </c>
      <c r="BY928" s="2">
        <v>0</v>
      </c>
      <c r="BZ928" s="2">
        <v>0</v>
      </c>
      <c r="CA928" s="2">
        <v>0</v>
      </c>
      <c r="CB928" s="2">
        <v>0</v>
      </c>
      <c r="CC928" s="2">
        <v>0</v>
      </c>
      <c r="CD928" s="2">
        <v>0</v>
      </c>
      <c r="CE928" s="2">
        <v>0</v>
      </c>
      <c r="CF928" s="2">
        <v>0</v>
      </c>
      <c r="CG928" s="2">
        <v>0</v>
      </c>
      <c r="CH928" s="2">
        <v>0</v>
      </c>
      <c r="CI928" s="2">
        <v>0</v>
      </c>
      <c r="CJ928" s="2">
        <v>0</v>
      </c>
      <c r="CK928" s="2">
        <v>0</v>
      </c>
      <c r="CL928" s="2">
        <v>0</v>
      </c>
    </row>
    <row r="929" spans="1:90" x14ac:dyDescent="0.25">
      <c r="A929" t="s">
        <v>115</v>
      </c>
      <c r="B929">
        <v>20404</v>
      </c>
      <c r="C929" t="s">
        <v>396</v>
      </c>
      <c r="D929">
        <v>1</v>
      </c>
      <c r="E929">
        <v>8</v>
      </c>
      <c r="F929">
        <v>924573</v>
      </c>
      <c r="G929">
        <v>35924573</v>
      </c>
      <c r="H929" t="s">
        <v>14867</v>
      </c>
      <c r="I929">
        <v>244</v>
      </c>
      <c r="J929" t="s">
        <v>221</v>
      </c>
      <c r="K929" t="s">
        <v>4530</v>
      </c>
      <c r="L929">
        <v>1</v>
      </c>
      <c r="M929" t="s">
        <v>396</v>
      </c>
      <c r="N929">
        <v>13060628</v>
      </c>
      <c r="O929" t="s">
        <v>92</v>
      </c>
      <c r="P929" t="s">
        <v>11344</v>
      </c>
      <c r="Q929" t="s">
        <v>127</v>
      </c>
      <c r="R929">
        <v>19</v>
      </c>
      <c r="S929">
        <v>32234577</v>
      </c>
      <c r="U929" t="s">
        <v>14868</v>
      </c>
      <c r="V929">
        <v>1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90</v>
      </c>
      <c r="AE929" s="2">
        <v>75</v>
      </c>
      <c r="AF929" s="2">
        <v>64</v>
      </c>
      <c r="AG929" s="2">
        <v>36</v>
      </c>
      <c r="AH929" s="2">
        <v>193</v>
      </c>
      <c r="AI929" s="2">
        <v>189</v>
      </c>
      <c r="AJ929" s="2">
        <v>158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11</v>
      </c>
      <c r="BE929" s="2">
        <v>0</v>
      </c>
      <c r="BF929" s="2">
        <v>0</v>
      </c>
      <c r="BG929" s="2">
        <v>0</v>
      </c>
      <c r="BH929" s="2">
        <v>0</v>
      </c>
      <c r="BI929" s="2">
        <v>0</v>
      </c>
      <c r="BJ929" s="2">
        <v>0</v>
      </c>
      <c r="BK929" s="2">
        <v>0</v>
      </c>
      <c r="BL929" s="2">
        <v>4</v>
      </c>
      <c r="BM929" s="2">
        <v>4</v>
      </c>
      <c r="BN929" s="2">
        <v>3</v>
      </c>
      <c r="BO929" s="2">
        <v>2</v>
      </c>
      <c r="BP929" s="2">
        <v>8</v>
      </c>
      <c r="BQ929" s="2">
        <v>6</v>
      </c>
      <c r="BR929" s="2">
        <v>6</v>
      </c>
      <c r="BS929" s="2">
        <v>0</v>
      </c>
      <c r="BT929" s="2">
        <v>0</v>
      </c>
      <c r="BU929" s="2">
        <v>0</v>
      </c>
      <c r="BV929" s="2">
        <v>0</v>
      </c>
      <c r="BW929" s="2">
        <v>0</v>
      </c>
      <c r="BX929" s="2">
        <v>0</v>
      </c>
      <c r="BY929" s="2">
        <v>0</v>
      </c>
      <c r="BZ929" s="2">
        <v>0</v>
      </c>
      <c r="CA929" s="2">
        <v>0</v>
      </c>
      <c r="CB929" s="2">
        <v>0</v>
      </c>
      <c r="CC929" s="2">
        <v>0</v>
      </c>
      <c r="CD929" s="2">
        <v>0</v>
      </c>
      <c r="CE929" s="2">
        <v>0</v>
      </c>
      <c r="CF929" s="2">
        <v>0</v>
      </c>
      <c r="CG929" s="2">
        <v>0</v>
      </c>
      <c r="CH929" s="2">
        <v>0</v>
      </c>
      <c r="CI929" s="2">
        <v>0</v>
      </c>
      <c r="CJ929" s="2">
        <v>0</v>
      </c>
      <c r="CK929" s="2">
        <v>0</v>
      </c>
      <c r="CL929" s="2">
        <v>3</v>
      </c>
    </row>
    <row r="930" spans="1:90" x14ac:dyDescent="0.25">
      <c r="A930" t="s">
        <v>115</v>
      </c>
      <c r="B930">
        <v>20404</v>
      </c>
      <c r="C930" t="s">
        <v>396</v>
      </c>
      <c r="D930">
        <v>1</v>
      </c>
      <c r="E930">
        <v>8</v>
      </c>
      <c r="F930">
        <v>924945</v>
      </c>
      <c r="G930">
        <v>35924945</v>
      </c>
      <c r="H930" t="s">
        <v>1708</v>
      </c>
      <c r="I930">
        <v>244</v>
      </c>
      <c r="J930" t="s">
        <v>221</v>
      </c>
      <c r="K930" t="s">
        <v>11489</v>
      </c>
      <c r="L930">
        <v>1</v>
      </c>
      <c r="M930" t="s">
        <v>396</v>
      </c>
      <c r="N930">
        <v>13057162</v>
      </c>
      <c r="O930" t="s">
        <v>92</v>
      </c>
      <c r="P930" t="s">
        <v>11490</v>
      </c>
      <c r="Q930" t="s">
        <v>127</v>
      </c>
      <c r="R930">
        <v>19</v>
      </c>
      <c r="S930">
        <v>32669775</v>
      </c>
      <c r="U930" t="s">
        <v>11491</v>
      </c>
      <c r="V930">
        <v>1</v>
      </c>
      <c r="W930" s="2">
        <v>0</v>
      </c>
      <c r="X930" s="2">
        <v>0</v>
      </c>
      <c r="Y930" s="2">
        <v>49</v>
      </c>
      <c r="Z930" s="2">
        <v>39</v>
      </c>
      <c r="AA930" s="2">
        <v>63</v>
      </c>
      <c r="AB930" s="2">
        <v>43</v>
      </c>
      <c r="AC930" s="2">
        <v>30</v>
      </c>
      <c r="AD930" s="2">
        <v>125</v>
      </c>
      <c r="AE930" s="2">
        <v>161</v>
      </c>
      <c r="AF930" s="2">
        <v>105</v>
      </c>
      <c r="AG930" s="2">
        <v>102</v>
      </c>
      <c r="AH930" s="2">
        <v>186</v>
      </c>
      <c r="AI930" s="2">
        <v>150</v>
      </c>
      <c r="AJ930" s="2">
        <v>139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43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3</v>
      </c>
      <c r="BH930" s="2">
        <v>2</v>
      </c>
      <c r="BI930" s="2">
        <v>2</v>
      </c>
      <c r="BJ930" s="2">
        <v>2</v>
      </c>
      <c r="BK930" s="2">
        <v>2</v>
      </c>
      <c r="BL930" s="2">
        <v>4</v>
      </c>
      <c r="BM930" s="2">
        <v>7</v>
      </c>
      <c r="BN930" s="2">
        <v>5</v>
      </c>
      <c r="BO930" s="2">
        <v>5</v>
      </c>
      <c r="BP930" s="2">
        <v>7</v>
      </c>
      <c r="BQ930" s="2">
        <v>6</v>
      </c>
      <c r="BR930" s="2">
        <v>4</v>
      </c>
      <c r="BS930" s="2">
        <v>0</v>
      </c>
      <c r="BT930" s="2">
        <v>0</v>
      </c>
      <c r="BU930" s="2">
        <v>0</v>
      </c>
      <c r="BV930" s="2">
        <v>0</v>
      </c>
      <c r="BW930" s="2">
        <v>0</v>
      </c>
      <c r="BX930" s="2">
        <v>0</v>
      </c>
      <c r="BY930" s="2">
        <v>0</v>
      </c>
      <c r="BZ930" s="2">
        <v>0</v>
      </c>
      <c r="CA930" s="2">
        <v>0</v>
      </c>
      <c r="CB930" s="2">
        <v>0</v>
      </c>
      <c r="CC930" s="2">
        <v>2</v>
      </c>
      <c r="CD930" s="2">
        <v>0</v>
      </c>
      <c r="CE930" s="2">
        <v>0</v>
      </c>
      <c r="CF930" s="2">
        <v>0</v>
      </c>
      <c r="CG930" s="2">
        <v>0</v>
      </c>
      <c r="CH930" s="2">
        <v>0</v>
      </c>
      <c r="CI930" s="2">
        <v>0</v>
      </c>
      <c r="CJ930" s="2">
        <v>0</v>
      </c>
      <c r="CK930" s="2">
        <v>0</v>
      </c>
      <c r="CL930" s="2">
        <v>0</v>
      </c>
    </row>
    <row r="931" spans="1:90" x14ac:dyDescent="0.25">
      <c r="A931" t="s">
        <v>115</v>
      </c>
      <c r="B931">
        <v>20404</v>
      </c>
      <c r="C931" t="s">
        <v>396</v>
      </c>
      <c r="D931">
        <v>1</v>
      </c>
      <c r="E931">
        <v>8</v>
      </c>
      <c r="F931">
        <v>924544</v>
      </c>
      <c r="G931">
        <v>35924544</v>
      </c>
      <c r="H931" t="s">
        <v>14280</v>
      </c>
      <c r="I931">
        <v>244</v>
      </c>
      <c r="J931" t="s">
        <v>221</v>
      </c>
      <c r="K931" t="s">
        <v>2374</v>
      </c>
      <c r="L931">
        <v>1</v>
      </c>
      <c r="M931" t="s">
        <v>396</v>
      </c>
      <c r="N931">
        <v>13064812</v>
      </c>
      <c r="O931" t="s">
        <v>92</v>
      </c>
      <c r="P931" t="s">
        <v>14281</v>
      </c>
      <c r="Q931">
        <v>101</v>
      </c>
      <c r="R931">
        <v>19</v>
      </c>
      <c r="S931">
        <v>32824444</v>
      </c>
      <c r="U931" t="s">
        <v>14282</v>
      </c>
      <c r="V931">
        <v>1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38</v>
      </c>
      <c r="AE931" s="2">
        <v>48</v>
      </c>
      <c r="AF931" s="2">
        <v>45</v>
      </c>
      <c r="AG931" s="2">
        <v>28</v>
      </c>
      <c r="AH931" s="2">
        <v>145</v>
      </c>
      <c r="AI931" s="2">
        <v>157</v>
      </c>
      <c r="AJ931" s="2">
        <v>103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233</v>
      </c>
      <c r="BD931" s="2">
        <v>0</v>
      </c>
      <c r="BE931" s="2">
        <v>0</v>
      </c>
      <c r="BF931" s="2">
        <v>0</v>
      </c>
      <c r="BG931" s="2">
        <v>0</v>
      </c>
      <c r="BH931" s="2">
        <v>0</v>
      </c>
      <c r="BI931" s="2">
        <v>0</v>
      </c>
      <c r="BJ931" s="2">
        <v>0</v>
      </c>
      <c r="BK931" s="2">
        <v>0</v>
      </c>
      <c r="BL931" s="2">
        <v>2</v>
      </c>
      <c r="BM931" s="2">
        <v>3</v>
      </c>
      <c r="BN931" s="2">
        <v>2</v>
      </c>
      <c r="BO931" s="2">
        <v>1</v>
      </c>
      <c r="BP931" s="2">
        <v>6</v>
      </c>
      <c r="BQ931" s="2">
        <v>6</v>
      </c>
      <c r="BR931" s="2">
        <v>4</v>
      </c>
      <c r="BS931" s="2">
        <v>0</v>
      </c>
      <c r="BT931" s="2">
        <v>0</v>
      </c>
      <c r="BU931" s="2">
        <v>0</v>
      </c>
      <c r="BV931" s="2">
        <v>0</v>
      </c>
      <c r="BW931" s="2">
        <v>0</v>
      </c>
      <c r="BX931" s="2">
        <v>0</v>
      </c>
      <c r="BY931" s="2">
        <v>0</v>
      </c>
      <c r="BZ931" s="2">
        <v>0</v>
      </c>
      <c r="CA931" s="2">
        <v>0</v>
      </c>
      <c r="CB931" s="2">
        <v>0</v>
      </c>
      <c r="CC931" s="2">
        <v>0</v>
      </c>
      <c r="CD931" s="2">
        <v>0</v>
      </c>
      <c r="CE931" s="2">
        <v>0</v>
      </c>
      <c r="CF931" s="2">
        <v>0</v>
      </c>
      <c r="CG931" s="2">
        <v>0</v>
      </c>
      <c r="CH931" s="2">
        <v>0</v>
      </c>
      <c r="CI931" s="2">
        <v>0</v>
      </c>
      <c r="CJ931" s="2">
        <v>0</v>
      </c>
      <c r="CK931" s="2">
        <v>11</v>
      </c>
      <c r="CL931" s="2">
        <v>0</v>
      </c>
    </row>
    <row r="932" spans="1:90" x14ac:dyDescent="0.25">
      <c r="A932" t="s">
        <v>115</v>
      </c>
      <c r="B932">
        <v>20404</v>
      </c>
      <c r="C932" t="s">
        <v>396</v>
      </c>
      <c r="D932">
        <v>1</v>
      </c>
      <c r="E932">
        <v>8</v>
      </c>
      <c r="F932">
        <v>65535</v>
      </c>
      <c r="G932">
        <v>35065535</v>
      </c>
      <c r="H932" t="s">
        <v>5734</v>
      </c>
      <c r="I932">
        <v>244</v>
      </c>
      <c r="J932" t="s">
        <v>221</v>
      </c>
      <c r="K932" t="s">
        <v>5735</v>
      </c>
      <c r="L932">
        <v>4</v>
      </c>
      <c r="M932" t="s">
        <v>5736</v>
      </c>
      <c r="N932">
        <v>13067360</v>
      </c>
      <c r="O932" t="s">
        <v>92</v>
      </c>
      <c r="P932" t="s">
        <v>5737</v>
      </c>
      <c r="Q932" t="s">
        <v>127</v>
      </c>
      <c r="R932">
        <v>19</v>
      </c>
      <c r="S932">
        <v>32817675</v>
      </c>
      <c r="T932">
        <v>32817700</v>
      </c>
      <c r="U932" t="s">
        <v>5738</v>
      </c>
      <c r="V932">
        <v>1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61</v>
      </c>
      <c r="AE932" s="2">
        <v>89</v>
      </c>
      <c r="AF932" s="2">
        <v>51</v>
      </c>
      <c r="AG932" s="2">
        <v>41</v>
      </c>
      <c r="AH932" s="2">
        <v>50</v>
      </c>
      <c r="AI932" s="2">
        <v>19</v>
      </c>
      <c r="AJ932" s="2">
        <v>16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0</v>
      </c>
      <c r="BI932" s="2">
        <v>0</v>
      </c>
      <c r="BJ932" s="2">
        <v>0</v>
      </c>
      <c r="BK932" s="2">
        <v>0</v>
      </c>
      <c r="BL932" s="2">
        <v>3</v>
      </c>
      <c r="BM932" s="2">
        <v>4</v>
      </c>
      <c r="BN932" s="2">
        <v>4</v>
      </c>
      <c r="BO932" s="2">
        <v>3</v>
      </c>
      <c r="BP932" s="2">
        <v>3</v>
      </c>
      <c r="BQ932" s="2">
        <v>1</v>
      </c>
      <c r="BR932" s="2">
        <v>1</v>
      </c>
      <c r="BS932" s="2">
        <v>0</v>
      </c>
      <c r="BT932" s="2">
        <v>0</v>
      </c>
      <c r="BU932" s="2">
        <v>0</v>
      </c>
      <c r="BV932" s="2">
        <v>0</v>
      </c>
      <c r="BW932" s="2">
        <v>0</v>
      </c>
      <c r="BX932" s="2">
        <v>0</v>
      </c>
      <c r="BY932" s="2">
        <v>0</v>
      </c>
      <c r="BZ932" s="2">
        <v>0</v>
      </c>
      <c r="CA932" s="2">
        <v>0</v>
      </c>
      <c r="CB932" s="2">
        <v>0</v>
      </c>
      <c r="CC932" s="2">
        <v>0</v>
      </c>
      <c r="CD932" s="2">
        <v>0</v>
      </c>
      <c r="CE932" s="2">
        <v>0</v>
      </c>
      <c r="CF932" s="2">
        <v>0</v>
      </c>
      <c r="CG932" s="2">
        <v>0</v>
      </c>
      <c r="CH932" s="2">
        <v>0</v>
      </c>
      <c r="CI932" s="2">
        <v>0</v>
      </c>
      <c r="CJ932" s="2">
        <v>0</v>
      </c>
      <c r="CK932" s="2">
        <v>0</v>
      </c>
      <c r="CL932" s="2">
        <v>0</v>
      </c>
    </row>
    <row r="933" spans="1:90" x14ac:dyDescent="0.25">
      <c r="A933" t="s">
        <v>115</v>
      </c>
      <c r="B933">
        <v>20404</v>
      </c>
      <c r="C933" t="s">
        <v>396</v>
      </c>
      <c r="D933">
        <v>1</v>
      </c>
      <c r="E933">
        <v>8</v>
      </c>
      <c r="F933">
        <v>905434</v>
      </c>
      <c r="G933">
        <v>35905434</v>
      </c>
      <c r="H933" t="s">
        <v>6448</v>
      </c>
      <c r="I933">
        <v>244</v>
      </c>
      <c r="J933" t="s">
        <v>221</v>
      </c>
      <c r="K933" t="s">
        <v>5512</v>
      </c>
      <c r="L933">
        <v>1</v>
      </c>
      <c r="M933" t="s">
        <v>396</v>
      </c>
      <c r="N933">
        <v>13057425</v>
      </c>
      <c r="O933" t="s">
        <v>92</v>
      </c>
      <c r="P933" t="s">
        <v>6449</v>
      </c>
      <c r="Q933">
        <v>300</v>
      </c>
      <c r="R933">
        <v>19</v>
      </c>
      <c r="S933">
        <v>32668117</v>
      </c>
      <c r="T933">
        <v>32669677</v>
      </c>
      <c r="U933" t="s">
        <v>6450</v>
      </c>
      <c r="V933">
        <v>1</v>
      </c>
      <c r="W933" s="2">
        <v>0</v>
      </c>
      <c r="X933" s="2">
        <v>0</v>
      </c>
      <c r="Y933" s="2">
        <v>119</v>
      </c>
      <c r="Z933" s="2">
        <v>119</v>
      </c>
      <c r="AA933" s="2">
        <v>101</v>
      </c>
      <c r="AB933" s="2">
        <v>88</v>
      </c>
      <c r="AC933" s="2">
        <v>119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5</v>
      </c>
      <c r="BH933" s="2">
        <v>5</v>
      </c>
      <c r="BI933" s="2">
        <v>5</v>
      </c>
      <c r="BJ933" s="2">
        <v>3</v>
      </c>
      <c r="BK933" s="2">
        <v>4</v>
      </c>
      <c r="BL933" s="2">
        <v>0</v>
      </c>
      <c r="BM933" s="2">
        <v>0</v>
      </c>
      <c r="BN933" s="2">
        <v>0</v>
      </c>
      <c r="BO933" s="2">
        <v>0</v>
      </c>
      <c r="BP933" s="2">
        <v>0</v>
      </c>
      <c r="BQ933" s="2">
        <v>0</v>
      </c>
      <c r="BR933" s="2">
        <v>0</v>
      </c>
      <c r="BS933" s="2">
        <v>0</v>
      </c>
      <c r="BT933" s="2">
        <v>0</v>
      </c>
      <c r="BU933" s="2">
        <v>0</v>
      </c>
      <c r="BV933" s="2">
        <v>0</v>
      </c>
      <c r="BW933" s="2">
        <v>0</v>
      </c>
      <c r="BX933" s="2">
        <v>0</v>
      </c>
      <c r="BY933" s="2">
        <v>0</v>
      </c>
      <c r="BZ933" s="2">
        <v>0</v>
      </c>
      <c r="CA933" s="2">
        <v>0</v>
      </c>
      <c r="CB933" s="2">
        <v>0</v>
      </c>
      <c r="CC933" s="2">
        <v>0</v>
      </c>
      <c r="CD933" s="2">
        <v>0</v>
      </c>
      <c r="CE933" s="2">
        <v>0</v>
      </c>
      <c r="CF933" s="2">
        <v>0</v>
      </c>
      <c r="CG933" s="2">
        <v>0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</row>
    <row r="934" spans="1:90" x14ac:dyDescent="0.25">
      <c r="A934" t="s">
        <v>115</v>
      </c>
      <c r="B934">
        <v>20404</v>
      </c>
      <c r="C934" t="s">
        <v>396</v>
      </c>
      <c r="D934">
        <v>1</v>
      </c>
      <c r="E934">
        <v>8</v>
      </c>
      <c r="F934">
        <v>911744</v>
      </c>
      <c r="G934">
        <v>35911744</v>
      </c>
      <c r="H934" t="s">
        <v>7215</v>
      </c>
      <c r="I934">
        <v>244</v>
      </c>
      <c r="J934" t="s">
        <v>221</v>
      </c>
      <c r="K934" t="s">
        <v>6840</v>
      </c>
      <c r="L934">
        <v>1</v>
      </c>
      <c r="M934" t="s">
        <v>396</v>
      </c>
      <c r="N934">
        <v>13059662</v>
      </c>
      <c r="O934" t="s">
        <v>92</v>
      </c>
      <c r="P934" t="s">
        <v>7216</v>
      </c>
      <c r="Q934" t="s">
        <v>127</v>
      </c>
      <c r="R934">
        <v>19</v>
      </c>
      <c r="S934">
        <v>32690243</v>
      </c>
      <c r="U934" t="s">
        <v>7217</v>
      </c>
      <c r="V934">
        <v>1</v>
      </c>
      <c r="W934" s="2">
        <v>0</v>
      </c>
      <c r="X934" s="2">
        <v>0</v>
      </c>
      <c r="Y934" s="2">
        <v>159</v>
      </c>
      <c r="Z934" s="2">
        <v>151</v>
      </c>
      <c r="AA934" s="2">
        <v>161</v>
      </c>
      <c r="AB934" s="2">
        <v>77</v>
      </c>
      <c r="AC934" s="2">
        <v>32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133</v>
      </c>
      <c r="BD934" s="2">
        <v>0</v>
      </c>
      <c r="BE934" s="2">
        <v>0</v>
      </c>
      <c r="BF934" s="2">
        <v>0</v>
      </c>
      <c r="BG934" s="2">
        <v>8</v>
      </c>
      <c r="BH934" s="2">
        <v>7</v>
      </c>
      <c r="BI934" s="2">
        <v>8</v>
      </c>
      <c r="BJ934" s="2">
        <v>5</v>
      </c>
      <c r="BK934" s="2">
        <v>2</v>
      </c>
      <c r="BL934" s="2">
        <v>0</v>
      </c>
      <c r="BM934" s="2">
        <v>0</v>
      </c>
      <c r="BN934" s="2">
        <v>0</v>
      </c>
      <c r="BO934" s="2">
        <v>0</v>
      </c>
      <c r="BP934" s="2">
        <v>0</v>
      </c>
      <c r="BQ934" s="2">
        <v>0</v>
      </c>
      <c r="BR934" s="2">
        <v>0</v>
      </c>
      <c r="BS934" s="2">
        <v>0</v>
      </c>
      <c r="BT934" s="2">
        <v>0</v>
      </c>
      <c r="BU934" s="2">
        <v>0</v>
      </c>
      <c r="BV934" s="2">
        <v>0</v>
      </c>
      <c r="BW934" s="2">
        <v>0</v>
      </c>
      <c r="BX934" s="2">
        <v>0</v>
      </c>
      <c r="BY934" s="2">
        <v>0</v>
      </c>
      <c r="BZ934" s="2">
        <v>0</v>
      </c>
      <c r="CA934" s="2">
        <v>0</v>
      </c>
      <c r="CB934" s="2">
        <v>0</v>
      </c>
      <c r="CC934" s="2">
        <v>0</v>
      </c>
      <c r="CD934" s="2">
        <v>0</v>
      </c>
      <c r="CE934" s="2">
        <v>0</v>
      </c>
      <c r="CF934" s="2">
        <v>0</v>
      </c>
      <c r="CG934" s="2">
        <v>0</v>
      </c>
      <c r="CH934" s="2">
        <v>0</v>
      </c>
      <c r="CI934" s="2">
        <v>0</v>
      </c>
      <c r="CJ934" s="2">
        <v>0</v>
      </c>
      <c r="CK934" s="2">
        <v>9</v>
      </c>
      <c r="CL934" s="2">
        <v>0</v>
      </c>
    </row>
    <row r="935" spans="1:90" x14ac:dyDescent="0.25">
      <c r="A935" t="s">
        <v>115</v>
      </c>
      <c r="B935">
        <v>20404</v>
      </c>
      <c r="C935" t="s">
        <v>396</v>
      </c>
      <c r="D935">
        <v>1</v>
      </c>
      <c r="E935">
        <v>8</v>
      </c>
      <c r="F935">
        <v>905471</v>
      </c>
      <c r="G935">
        <v>35905471</v>
      </c>
      <c r="H935" t="s">
        <v>18398</v>
      </c>
      <c r="I935">
        <v>244</v>
      </c>
      <c r="J935" t="s">
        <v>221</v>
      </c>
      <c r="K935" t="s">
        <v>5948</v>
      </c>
      <c r="L935">
        <v>1</v>
      </c>
      <c r="M935" t="s">
        <v>396</v>
      </c>
      <c r="N935">
        <v>13058023</v>
      </c>
      <c r="O935" t="s">
        <v>92</v>
      </c>
      <c r="P935" t="s">
        <v>18399</v>
      </c>
      <c r="Q935">
        <v>104</v>
      </c>
      <c r="R935">
        <v>19</v>
      </c>
      <c r="S935">
        <v>32611256</v>
      </c>
      <c r="T935">
        <v>32614933</v>
      </c>
      <c r="U935" t="s">
        <v>18400</v>
      </c>
      <c r="V935">
        <v>1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149</v>
      </c>
      <c r="AE935" s="2">
        <v>165</v>
      </c>
      <c r="AF935" s="2">
        <v>133</v>
      </c>
      <c r="AG935" s="2">
        <v>105</v>
      </c>
      <c r="AH935" s="2">
        <v>253</v>
      </c>
      <c r="AI935" s="2">
        <v>237</v>
      </c>
      <c r="AJ935" s="2">
        <v>231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367</v>
      </c>
      <c r="BD935" s="2">
        <v>30</v>
      </c>
      <c r="BE935" s="2">
        <v>0</v>
      </c>
      <c r="BF935" s="2">
        <v>0</v>
      </c>
      <c r="BG935" s="2">
        <v>0</v>
      </c>
      <c r="BH935" s="2">
        <v>0</v>
      </c>
      <c r="BI935" s="2">
        <v>0</v>
      </c>
      <c r="BJ935" s="2">
        <v>0</v>
      </c>
      <c r="BK935" s="2">
        <v>0</v>
      </c>
      <c r="BL935" s="2">
        <v>8</v>
      </c>
      <c r="BM935" s="2">
        <v>8</v>
      </c>
      <c r="BN935" s="2">
        <v>8</v>
      </c>
      <c r="BO935" s="2">
        <v>6</v>
      </c>
      <c r="BP935" s="2">
        <v>11</v>
      </c>
      <c r="BQ935" s="2">
        <v>11</v>
      </c>
      <c r="BR935" s="2">
        <v>9</v>
      </c>
      <c r="BS935" s="2">
        <v>0</v>
      </c>
      <c r="BT935" s="2">
        <v>0</v>
      </c>
      <c r="BU935" s="2">
        <v>0</v>
      </c>
      <c r="BV935" s="2">
        <v>0</v>
      </c>
      <c r="BW935" s="2">
        <v>0</v>
      </c>
      <c r="BX935" s="2">
        <v>0</v>
      </c>
      <c r="BY935" s="2">
        <v>0</v>
      </c>
      <c r="BZ935" s="2">
        <v>0</v>
      </c>
      <c r="CA935" s="2">
        <v>0</v>
      </c>
      <c r="CB935" s="2">
        <v>0</v>
      </c>
      <c r="CC935" s="2">
        <v>0</v>
      </c>
      <c r="CD935" s="2">
        <v>0</v>
      </c>
      <c r="CE935" s="2">
        <v>0</v>
      </c>
      <c r="CF935" s="2">
        <v>0</v>
      </c>
      <c r="CG935" s="2">
        <v>0</v>
      </c>
      <c r="CH935" s="2">
        <v>0</v>
      </c>
      <c r="CI935" s="2">
        <v>0</v>
      </c>
      <c r="CJ935" s="2">
        <v>0</v>
      </c>
      <c r="CK935" s="2">
        <v>18</v>
      </c>
      <c r="CL935" s="2">
        <v>6</v>
      </c>
    </row>
    <row r="936" spans="1:90" x14ac:dyDescent="0.25">
      <c r="A936" t="s">
        <v>115</v>
      </c>
      <c r="B936">
        <v>20404</v>
      </c>
      <c r="C936" t="s">
        <v>396</v>
      </c>
      <c r="D936">
        <v>1</v>
      </c>
      <c r="E936">
        <v>8</v>
      </c>
      <c r="F936">
        <v>903917</v>
      </c>
      <c r="G936">
        <v>35903917</v>
      </c>
      <c r="H936" t="s">
        <v>12610</v>
      </c>
      <c r="I936">
        <v>244</v>
      </c>
      <c r="J936" t="s">
        <v>221</v>
      </c>
      <c r="K936" t="s">
        <v>11241</v>
      </c>
      <c r="L936">
        <v>1</v>
      </c>
      <c r="M936" t="s">
        <v>396</v>
      </c>
      <c r="N936">
        <v>13052500</v>
      </c>
      <c r="O936" t="s">
        <v>92</v>
      </c>
      <c r="P936" t="s">
        <v>12611</v>
      </c>
      <c r="Q936">
        <v>330</v>
      </c>
      <c r="R936">
        <v>19</v>
      </c>
      <c r="S936">
        <v>32257691</v>
      </c>
      <c r="T936">
        <v>32258985</v>
      </c>
      <c r="U936" t="s">
        <v>12612</v>
      </c>
      <c r="V936">
        <v>1</v>
      </c>
      <c r="W936" s="2">
        <v>0</v>
      </c>
      <c r="X936" s="2">
        <v>0</v>
      </c>
      <c r="Y936" s="2">
        <v>148</v>
      </c>
      <c r="Z936" s="2">
        <v>150</v>
      </c>
      <c r="AA936" s="2">
        <v>123</v>
      </c>
      <c r="AB936" s="2">
        <v>128</v>
      </c>
      <c r="AC936" s="2">
        <v>67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9</v>
      </c>
      <c r="BH936" s="2">
        <v>6</v>
      </c>
      <c r="BI936" s="2">
        <v>6</v>
      </c>
      <c r="BJ936" s="2">
        <v>7</v>
      </c>
      <c r="BK936" s="2">
        <v>3</v>
      </c>
      <c r="BL936" s="2">
        <v>0</v>
      </c>
      <c r="BM936" s="2">
        <v>0</v>
      </c>
      <c r="BN936" s="2">
        <v>0</v>
      </c>
      <c r="BO936" s="2">
        <v>0</v>
      </c>
      <c r="BP936" s="2">
        <v>0</v>
      </c>
      <c r="BQ936" s="2">
        <v>0</v>
      </c>
      <c r="BR936" s="2">
        <v>0</v>
      </c>
      <c r="BS936" s="2">
        <v>0</v>
      </c>
      <c r="BT936" s="2">
        <v>0</v>
      </c>
      <c r="BU936" s="2">
        <v>0</v>
      </c>
      <c r="BV936" s="2">
        <v>0</v>
      </c>
      <c r="BW936" s="2">
        <v>0</v>
      </c>
      <c r="BX936" s="2">
        <v>0</v>
      </c>
      <c r="BY936" s="2">
        <v>0</v>
      </c>
      <c r="BZ936" s="2">
        <v>0</v>
      </c>
      <c r="CA936" s="2">
        <v>0</v>
      </c>
      <c r="CB936" s="2">
        <v>0</v>
      </c>
      <c r="CC936" s="2">
        <v>0</v>
      </c>
      <c r="CD936" s="2">
        <v>0</v>
      </c>
      <c r="CE936" s="2">
        <v>0</v>
      </c>
      <c r="CF936" s="2">
        <v>0</v>
      </c>
      <c r="CG936" s="2">
        <v>0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</row>
    <row r="937" spans="1:90" x14ac:dyDescent="0.25">
      <c r="A937" t="s">
        <v>115</v>
      </c>
      <c r="B937">
        <v>20404</v>
      </c>
      <c r="C937" t="s">
        <v>396</v>
      </c>
      <c r="D937">
        <v>1</v>
      </c>
      <c r="E937">
        <v>8</v>
      </c>
      <c r="F937">
        <v>923655</v>
      </c>
      <c r="G937">
        <v>35923655</v>
      </c>
      <c r="H937" t="s">
        <v>3128</v>
      </c>
      <c r="I937">
        <v>244</v>
      </c>
      <c r="J937" t="s">
        <v>221</v>
      </c>
      <c r="K937" t="s">
        <v>6840</v>
      </c>
      <c r="L937">
        <v>1</v>
      </c>
      <c r="M937" t="s">
        <v>396</v>
      </c>
      <c r="N937">
        <v>13059648</v>
      </c>
      <c r="O937" t="s">
        <v>92</v>
      </c>
      <c r="P937" t="s">
        <v>16809</v>
      </c>
      <c r="Q937" t="s">
        <v>127</v>
      </c>
      <c r="R937">
        <v>19</v>
      </c>
      <c r="S937">
        <v>32685844</v>
      </c>
      <c r="T937">
        <v>32685845</v>
      </c>
      <c r="U937" t="s">
        <v>16810</v>
      </c>
      <c r="V937">
        <v>1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83</v>
      </c>
      <c r="AD937" s="2">
        <v>104</v>
      </c>
      <c r="AE937" s="2">
        <v>105</v>
      </c>
      <c r="AF937" s="2">
        <v>88</v>
      </c>
      <c r="AG937" s="2">
        <v>85</v>
      </c>
      <c r="AH937" s="2">
        <v>116</v>
      </c>
      <c r="AI937" s="2">
        <v>117</v>
      </c>
      <c r="AJ937" s="2">
        <v>106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187</v>
      </c>
      <c r="BD937" s="2">
        <v>0</v>
      </c>
      <c r="BE937" s="2">
        <v>0</v>
      </c>
      <c r="BF937" s="2">
        <v>0</v>
      </c>
      <c r="BG937" s="2">
        <v>0</v>
      </c>
      <c r="BH937" s="2">
        <v>0</v>
      </c>
      <c r="BI937" s="2">
        <v>0</v>
      </c>
      <c r="BJ937" s="2">
        <v>0</v>
      </c>
      <c r="BK937" s="2">
        <v>3</v>
      </c>
      <c r="BL937" s="2">
        <v>4</v>
      </c>
      <c r="BM937" s="2">
        <v>4</v>
      </c>
      <c r="BN937" s="2">
        <v>3</v>
      </c>
      <c r="BO937" s="2">
        <v>5</v>
      </c>
      <c r="BP937" s="2">
        <v>4</v>
      </c>
      <c r="BQ937" s="2">
        <v>4</v>
      </c>
      <c r="BR937" s="2">
        <v>4</v>
      </c>
      <c r="BS937" s="2">
        <v>0</v>
      </c>
      <c r="BT937" s="2">
        <v>0</v>
      </c>
      <c r="BU937" s="2">
        <v>0</v>
      </c>
      <c r="BV937" s="2">
        <v>0</v>
      </c>
      <c r="BW937" s="2">
        <v>0</v>
      </c>
      <c r="BX937" s="2">
        <v>0</v>
      </c>
      <c r="BY937" s="2">
        <v>0</v>
      </c>
      <c r="BZ937" s="2">
        <v>0</v>
      </c>
      <c r="CA937" s="2">
        <v>0</v>
      </c>
      <c r="CB937" s="2">
        <v>0</v>
      </c>
      <c r="CC937" s="2">
        <v>0</v>
      </c>
      <c r="CD937" s="2">
        <v>0</v>
      </c>
      <c r="CE937" s="2">
        <v>0</v>
      </c>
      <c r="CF937" s="2">
        <v>0</v>
      </c>
      <c r="CG937" s="2">
        <v>0</v>
      </c>
      <c r="CH937" s="2">
        <v>0</v>
      </c>
      <c r="CI937" s="2">
        <v>0</v>
      </c>
      <c r="CJ937" s="2">
        <v>0</v>
      </c>
      <c r="CK937" s="2">
        <v>13</v>
      </c>
      <c r="CL937" s="2">
        <v>0</v>
      </c>
    </row>
    <row r="938" spans="1:90" x14ac:dyDescent="0.25">
      <c r="A938" t="s">
        <v>115</v>
      </c>
      <c r="B938">
        <v>20404</v>
      </c>
      <c r="C938" t="s">
        <v>396</v>
      </c>
      <c r="D938">
        <v>1</v>
      </c>
      <c r="E938">
        <v>8</v>
      </c>
      <c r="F938">
        <v>905461</v>
      </c>
      <c r="G938">
        <v>35905461</v>
      </c>
      <c r="H938" t="s">
        <v>9394</v>
      </c>
      <c r="I938">
        <v>244</v>
      </c>
      <c r="J938" t="s">
        <v>221</v>
      </c>
      <c r="K938" t="s">
        <v>4916</v>
      </c>
      <c r="L938">
        <v>1</v>
      </c>
      <c r="M938" t="s">
        <v>396</v>
      </c>
      <c r="N938">
        <v>13051114</v>
      </c>
      <c r="O938" t="s">
        <v>92</v>
      </c>
      <c r="P938" t="s">
        <v>9395</v>
      </c>
      <c r="Q938">
        <v>260</v>
      </c>
      <c r="R938">
        <v>19</v>
      </c>
      <c r="S938">
        <v>32270393</v>
      </c>
      <c r="T938">
        <v>32271772</v>
      </c>
      <c r="U938" t="s">
        <v>9396</v>
      </c>
      <c r="V938">
        <v>1</v>
      </c>
      <c r="W938" s="2">
        <v>0</v>
      </c>
      <c r="X938" s="2">
        <v>0</v>
      </c>
      <c r="Y938" s="2">
        <v>96</v>
      </c>
      <c r="Z938" s="2">
        <v>112</v>
      </c>
      <c r="AA938" s="2">
        <v>115</v>
      </c>
      <c r="AB938" s="2">
        <v>89</v>
      </c>
      <c r="AC938" s="2">
        <v>63</v>
      </c>
      <c r="AD938" s="2">
        <v>101</v>
      </c>
      <c r="AE938" s="2">
        <v>91</v>
      </c>
      <c r="AF938" s="2">
        <v>65</v>
      </c>
      <c r="AG938" s="2">
        <v>60</v>
      </c>
      <c r="AH938" s="2">
        <v>158</v>
      </c>
      <c r="AI938" s="2">
        <v>142</v>
      </c>
      <c r="AJ938" s="2">
        <v>118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134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23</v>
      </c>
      <c r="BE938" s="2">
        <v>0</v>
      </c>
      <c r="BF938" s="2">
        <v>0</v>
      </c>
      <c r="BG938" s="2">
        <v>7</v>
      </c>
      <c r="BH938" s="2">
        <v>7</v>
      </c>
      <c r="BI938" s="2">
        <v>7</v>
      </c>
      <c r="BJ938" s="2">
        <v>5</v>
      </c>
      <c r="BK938" s="2">
        <v>4</v>
      </c>
      <c r="BL938" s="2">
        <v>4</v>
      </c>
      <c r="BM938" s="2">
        <v>3</v>
      </c>
      <c r="BN938" s="2">
        <v>2</v>
      </c>
      <c r="BO938" s="2">
        <v>4</v>
      </c>
      <c r="BP938" s="2">
        <v>5</v>
      </c>
      <c r="BQ938" s="2">
        <v>4</v>
      </c>
      <c r="BR938" s="2">
        <v>5</v>
      </c>
      <c r="BS938" s="2">
        <v>0</v>
      </c>
      <c r="BT938" s="2">
        <v>0</v>
      </c>
      <c r="BU938" s="2">
        <v>0</v>
      </c>
      <c r="BV938" s="2">
        <v>0</v>
      </c>
      <c r="BW938" s="2">
        <v>0</v>
      </c>
      <c r="BX938" s="2">
        <v>0</v>
      </c>
      <c r="BY938" s="2">
        <v>0</v>
      </c>
      <c r="BZ938" s="2">
        <v>0</v>
      </c>
      <c r="CA938" s="2">
        <v>0</v>
      </c>
      <c r="CB938" s="2">
        <v>0</v>
      </c>
      <c r="CC938" s="2">
        <v>6</v>
      </c>
      <c r="CD938" s="2">
        <v>0</v>
      </c>
      <c r="CE938" s="2">
        <v>0</v>
      </c>
      <c r="CF938" s="2">
        <v>0</v>
      </c>
      <c r="CG938" s="2">
        <v>0</v>
      </c>
      <c r="CH938" s="2">
        <v>0</v>
      </c>
      <c r="CI938" s="2">
        <v>0</v>
      </c>
      <c r="CJ938" s="2">
        <v>0</v>
      </c>
      <c r="CK938" s="2">
        <v>0</v>
      </c>
      <c r="CL938" s="2">
        <v>5</v>
      </c>
    </row>
    <row r="939" spans="1:90" x14ac:dyDescent="0.25">
      <c r="A939" t="s">
        <v>115</v>
      </c>
      <c r="B939">
        <v>20404</v>
      </c>
      <c r="C939" t="s">
        <v>396</v>
      </c>
      <c r="D939">
        <v>1</v>
      </c>
      <c r="E939">
        <v>8</v>
      </c>
      <c r="F939">
        <v>47168</v>
      </c>
      <c r="G939">
        <v>35047168</v>
      </c>
      <c r="H939" t="s">
        <v>11343</v>
      </c>
      <c r="I939">
        <v>244</v>
      </c>
      <c r="J939" t="s">
        <v>221</v>
      </c>
      <c r="K939" t="s">
        <v>4530</v>
      </c>
      <c r="L939">
        <v>1</v>
      </c>
      <c r="M939" t="s">
        <v>396</v>
      </c>
      <c r="N939">
        <v>13060628</v>
      </c>
      <c r="O939" t="s">
        <v>92</v>
      </c>
      <c r="P939" t="s">
        <v>11344</v>
      </c>
      <c r="Q939" t="s">
        <v>127</v>
      </c>
      <c r="R939">
        <v>19</v>
      </c>
      <c r="S939">
        <v>32231731</v>
      </c>
      <c r="T939">
        <v>32233728</v>
      </c>
      <c r="U939" t="s">
        <v>11345</v>
      </c>
      <c r="V939">
        <v>1</v>
      </c>
      <c r="W939" s="2">
        <v>0</v>
      </c>
      <c r="X939" s="2">
        <v>0</v>
      </c>
      <c r="Y939" s="2">
        <v>84</v>
      </c>
      <c r="Z939" s="2">
        <v>86</v>
      </c>
      <c r="AA939" s="2">
        <v>91</v>
      </c>
      <c r="AB939" s="2">
        <v>65</v>
      </c>
      <c r="AC939" s="2">
        <v>94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2">
        <v>99</v>
      </c>
      <c r="BD939" s="2">
        <v>0</v>
      </c>
      <c r="BE939" s="2">
        <v>0</v>
      </c>
      <c r="BF939" s="2">
        <v>0</v>
      </c>
      <c r="BG939" s="2">
        <v>5</v>
      </c>
      <c r="BH939" s="2">
        <v>3</v>
      </c>
      <c r="BI939" s="2">
        <v>3</v>
      </c>
      <c r="BJ939" s="2">
        <v>2</v>
      </c>
      <c r="BK939" s="2">
        <v>5</v>
      </c>
      <c r="BL939" s="2">
        <v>0</v>
      </c>
      <c r="BM939" s="2">
        <v>0</v>
      </c>
      <c r="BN939" s="2">
        <v>0</v>
      </c>
      <c r="BO939" s="2">
        <v>0</v>
      </c>
      <c r="BP939" s="2">
        <v>0</v>
      </c>
      <c r="BQ939" s="2">
        <v>0</v>
      </c>
      <c r="BR939" s="2">
        <v>0</v>
      </c>
      <c r="BS939" s="2">
        <v>0</v>
      </c>
      <c r="BT939" s="2">
        <v>0</v>
      </c>
      <c r="BU939" s="2">
        <v>0</v>
      </c>
      <c r="BV939" s="2">
        <v>0</v>
      </c>
      <c r="BW939" s="2">
        <v>0</v>
      </c>
      <c r="BX939" s="2">
        <v>0</v>
      </c>
      <c r="BY939" s="2">
        <v>0</v>
      </c>
      <c r="BZ939" s="2">
        <v>0</v>
      </c>
      <c r="CA939" s="2">
        <v>0</v>
      </c>
      <c r="CB939" s="2">
        <v>0</v>
      </c>
      <c r="CC939" s="2">
        <v>0</v>
      </c>
      <c r="CD939" s="2">
        <v>0</v>
      </c>
      <c r="CE939" s="2">
        <v>0</v>
      </c>
      <c r="CF939" s="2">
        <v>0</v>
      </c>
      <c r="CG939" s="2">
        <v>0</v>
      </c>
      <c r="CH939" s="2">
        <v>0</v>
      </c>
      <c r="CI939" s="2">
        <v>0</v>
      </c>
      <c r="CJ939" s="2">
        <v>0</v>
      </c>
      <c r="CK939" s="2">
        <v>6</v>
      </c>
      <c r="CL939" s="2">
        <v>0</v>
      </c>
    </row>
    <row r="940" spans="1:90" x14ac:dyDescent="0.25">
      <c r="A940" t="s">
        <v>115</v>
      </c>
      <c r="B940">
        <v>20404</v>
      </c>
      <c r="C940" t="s">
        <v>396</v>
      </c>
      <c r="D940">
        <v>1</v>
      </c>
      <c r="E940">
        <v>8</v>
      </c>
      <c r="F940">
        <v>902559</v>
      </c>
      <c r="G940">
        <v>35902559</v>
      </c>
      <c r="H940" t="s">
        <v>9480</v>
      </c>
      <c r="I940">
        <v>244</v>
      </c>
      <c r="J940" t="s">
        <v>221</v>
      </c>
      <c r="K940" t="s">
        <v>2041</v>
      </c>
      <c r="L940">
        <v>1</v>
      </c>
      <c r="M940" t="s">
        <v>396</v>
      </c>
      <c r="N940">
        <v>13056663</v>
      </c>
      <c r="O940" t="s">
        <v>92</v>
      </c>
      <c r="P940" t="s">
        <v>4819</v>
      </c>
      <c r="Q940" t="s">
        <v>127</v>
      </c>
      <c r="R940">
        <v>19</v>
      </c>
      <c r="S940">
        <v>32271350</v>
      </c>
      <c r="U940" t="s">
        <v>9481</v>
      </c>
      <c r="V940">
        <v>1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112</v>
      </c>
      <c r="AE940" s="2">
        <v>30</v>
      </c>
      <c r="AF940" s="2">
        <v>33</v>
      </c>
      <c r="AG940" s="2">
        <v>33</v>
      </c>
      <c r="AH940" s="2">
        <v>76</v>
      </c>
      <c r="AI940" s="2">
        <v>92</v>
      </c>
      <c r="AJ940" s="2">
        <v>64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109</v>
      </c>
      <c r="BD940" s="2">
        <v>0</v>
      </c>
      <c r="BE940" s="2">
        <v>0</v>
      </c>
      <c r="BF940" s="2">
        <v>0</v>
      </c>
      <c r="BG940" s="2">
        <v>0</v>
      </c>
      <c r="BH940" s="2">
        <v>0</v>
      </c>
      <c r="BI940" s="2">
        <v>0</v>
      </c>
      <c r="BJ940" s="2">
        <v>0</v>
      </c>
      <c r="BK940" s="2">
        <v>0</v>
      </c>
      <c r="BL940" s="2">
        <v>4</v>
      </c>
      <c r="BM940" s="2">
        <v>1</v>
      </c>
      <c r="BN940" s="2">
        <v>2</v>
      </c>
      <c r="BO940" s="2">
        <v>2</v>
      </c>
      <c r="BP940" s="2">
        <v>3</v>
      </c>
      <c r="BQ940" s="2">
        <v>4</v>
      </c>
      <c r="BR940" s="2">
        <v>4</v>
      </c>
      <c r="BS940" s="2">
        <v>0</v>
      </c>
      <c r="BT940" s="2">
        <v>0</v>
      </c>
      <c r="BU940" s="2">
        <v>0</v>
      </c>
      <c r="BV940" s="2">
        <v>0</v>
      </c>
      <c r="BW940" s="2">
        <v>0</v>
      </c>
      <c r="BX940" s="2">
        <v>0</v>
      </c>
      <c r="BY940" s="2">
        <v>0</v>
      </c>
      <c r="BZ940" s="2">
        <v>0</v>
      </c>
      <c r="CA940" s="2">
        <v>0</v>
      </c>
      <c r="CB940" s="2">
        <v>0</v>
      </c>
      <c r="CC940" s="2">
        <v>0</v>
      </c>
      <c r="CD940" s="2">
        <v>0</v>
      </c>
      <c r="CE940" s="2">
        <v>0</v>
      </c>
      <c r="CF940" s="2">
        <v>0</v>
      </c>
      <c r="CG940" s="2">
        <v>0</v>
      </c>
      <c r="CH940" s="2">
        <v>0</v>
      </c>
      <c r="CI940" s="2">
        <v>0</v>
      </c>
      <c r="CJ940" s="2">
        <v>0</v>
      </c>
      <c r="CK940" s="2">
        <v>6</v>
      </c>
      <c r="CL940" s="2">
        <v>0</v>
      </c>
    </row>
    <row r="941" spans="1:90" x14ac:dyDescent="0.25">
      <c r="A941" t="s">
        <v>115</v>
      </c>
      <c r="B941">
        <v>20419</v>
      </c>
      <c r="C941" t="s">
        <v>393</v>
      </c>
      <c r="D941">
        <v>1</v>
      </c>
      <c r="E941">
        <v>8</v>
      </c>
      <c r="F941">
        <v>920083</v>
      </c>
      <c r="G941">
        <v>35920083</v>
      </c>
      <c r="H941" t="s">
        <v>17468</v>
      </c>
      <c r="I941">
        <v>353</v>
      </c>
      <c r="J941" t="s">
        <v>461</v>
      </c>
      <c r="K941" t="s">
        <v>2188</v>
      </c>
      <c r="L941">
        <v>1</v>
      </c>
      <c r="M941" t="s">
        <v>461</v>
      </c>
      <c r="N941">
        <v>13348220</v>
      </c>
      <c r="O941" t="s">
        <v>92</v>
      </c>
      <c r="P941" t="s">
        <v>17469</v>
      </c>
      <c r="Q941">
        <v>377</v>
      </c>
      <c r="R941">
        <v>19</v>
      </c>
      <c r="S941">
        <v>39356123</v>
      </c>
      <c r="T941">
        <v>39356136</v>
      </c>
      <c r="U941" t="s">
        <v>17470</v>
      </c>
      <c r="V941">
        <v>1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237</v>
      </c>
      <c r="AE941" s="2">
        <v>172</v>
      </c>
      <c r="AF941" s="2">
        <v>184</v>
      </c>
      <c r="AG941" s="2">
        <v>154</v>
      </c>
      <c r="AH941" s="2">
        <v>221</v>
      </c>
      <c r="AI941" s="2">
        <v>204</v>
      </c>
      <c r="AJ941" s="2">
        <v>261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216</v>
      </c>
      <c r="BD941" s="2">
        <v>0</v>
      </c>
      <c r="BE941" s="2">
        <v>0</v>
      </c>
      <c r="BF941" s="2">
        <v>0</v>
      </c>
      <c r="BG941" s="2">
        <v>0</v>
      </c>
      <c r="BH941" s="2">
        <v>0</v>
      </c>
      <c r="BI941" s="2">
        <v>0</v>
      </c>
      <c r="BJ941" s="2">
        <v>0</v>
      </c>
      <c r="BK941" s="2">
        <v>0</v>
      </c>
      <c r="BL941" s="2">
        <v>11</v>
      </c>
      <c r="BM941" s="2">
        <v>6</v>
      </c>
      <c r="BN941" s="2">
        <v>7</v>
      </c>
      <c r="BO941" s="2">
        <v>9</v>
      </c>
      <c r="BP941" s="2">
        <v>9</v>
      </c>
      <c r="BQ941" s="2">
        <v>7</v>
      </c>
      <c r="BR941" s="2">
        <v>8</v>
      </c>
      <c r="BS941" s="2">
        <v>0</v>
      </c>
      <c r="BT941" s="2">
        <v>0</v>
      </c>
      <c r="BU941" s="2">
        <v>0</v>
      </c>
      <c r="BV941" s="2">
        <v>0</v>
      </c>
      <c r="BW941" s="2">
        <v>0</v>
      </c>
      <c r="BX941" s="2">
        <v>0</v>
      </c>
      <c r="BY941" s="2">
        <v>0</v>
      </c>
      <c r="BZ941" s="2">
        <v>0</v>
      </c>
      <c r="CA941" s="2">
        <v>0</v>
      </c>
      <c r="CB941" s="2">
        <v>0</v>
      </c>
      <c r="CC941" s="2">
        <v>0</v>
      </c>
      <c r="CD941" s="2">
        <v>0</v>
      </c>
      <c r="CE941" s="2">
        <v>0</v>
      </c>
      <c r="CF941" s="2">
        <v>0</v>
      </c>
      <c r="CG941" s="2">
        <v>0</v>
      </c>
      <c r="CH941" s="2">
        <v>0</v>
      </c>
      <c r="CI941" s="2">
        <v>0</v>
      </c>
      <c r="CJ941" s="2">
        <v>0</v>
      </c>
      <c r="CK941" s="2">
        <v>10</v>
      </c>
      <c r="CL941" s="2">
        <v>0</v>
      </c>
    </row>
    <row r="942" spans="1:90" x14ac:dyDescent="0.25">
      <c r="A942" t="s">
        <v>115</v>
      </c>
      <c r="B942">
        <v>20419</v>
      </c>
      <c r="C942" t="s">
        <v>393</v>
      </c>
      <c r="D942">
        <v>1</v>
      </c>
      <c r="E942">
        <v>8</v>
      </c>
      <c r="F942">
        <v>47788</v>
      </c>
      <c r="G942">
        <v>35047788</v>
      </c>
      <c r="H942" t="s">
        <v>12705</v>
      </c>
      <c r="I942">
        <v>353</v>
      </c>
      <c r="J942" t="s">
        <v>461</v>
      </c>
      <c r="K942" t="s">
        <v>2188</v>
      </c>
      <c r="L942">
        <v>1</v>
      </c>
      <c r="M942" t="s">
        <v>461</v>
      </c>
      <c r="N942">
        <v>13348330</v>
      </c>
      <c r="O942" t="s">
        <v>92</v>
      </c>
      <c r="P942" t="s">
        <v>12706</v>
      </c>
      <c r="Q942">
        <v>1139</v>
      </c>
      <c r="R942">
        <v>19</v>
      </c>
      <c r="S942">
        <v>39351801</v>
      </c>
      <c r="T942">
        <v>39356346</v>
      </c>
      <c r="U942" t="s">
        <v>12707</v>
      </c>
      <c r="V942">
        <v>1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185</v>
      </c>
      <c r="AE942" s="2">
        <v>138</v>
      </c>
      <c r="AF942" s="2">
        <v>174</v>
      </c>
      <c r="AG942" s="2">
        <v>172</v>
      </c>
      <c r="AH942" s="2">
        <v>207</v>
      </c>
      <c r="AI942" s="2">
        <v>240</v>
      </c>
      <c r="AJ942" s="2">
        <v>240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37</v>
      </c>
      <c r="BD942" s="2">
        <v>0</v>
      </c>
      <c r="BE942" s="2">
        <v>0</v>
      </c>
      <c r="BF942" s="2">
        <v>0</v>
      </c>
      <c r="BG942" s="2">
        <v>0</v>
      </c>
      <c r="BH942" s="2">
        <v>0</v>
      </c>
      <c r="BI942" s="2">
        <v>0</v>
      </c>
      <c r="BJ942" s="2">
        <v>0</v>
      </c>
      <c r="BK942" s="2">
        <v>0</v>
      </c>
      <c r="BL942" s="2">
        <v>11</v>
      </c>
      <c r="BM942" s="2">
        <v>7</v>
      </c>
      <c r="BN942" s="2">
        <v>9</v>
      </c>
      <c r="BO942" s="2">
        <v>8</v>
      </c>
      <c r="BP942" s="2">
        <v>9</v>
      </c>
      <c r="BQ942" s="2">
        <v>9</v>
      </c>
      <c r="BR942" s="2">
        <v>6</v>
      </c>
      <c r="BS942" s="2">
        <v>0</v>
      </c>
      <c r="BT942" s="2">
        <v>0</v>
      </c>
      <c r="BU942" s="2">
        <v>0</v>
      </c>
      <c r="BV942" s="2">
        <v>0</v>
      </c>
      <c r="BW942" s="2">
        <v>0</v>
      </c>
      <c r="BX942" s="2">
        <v>0</v>
      </c>
      <c r="BY942" s="2">
        <v>0</v>
      </c>
      <c r="BZ942" s="2">
        <v>0</v>
      </c>
      <c r="CA942" s="2">
        <v>0</v>
      </c>
      <c r="CB942" s="2">
        <v>0</v>
      </c>
      <c r="CC942" s="2">
        <v>0</v>
      </c>
      <c r="CD942" s="2">
        <v>0</v>
      </c>
      <c r="CE942" s="2">
        <v>0</v>
      </c>
      <c r="CF942" s="2">
        <v>0</v>
      </c>
      <c r="CG942" s="2">
        <v>0</v>
      </c>
      <c r="CH942" s="2">
        <v>0</v>
      </c>
      <c r="CI942" s="2">
        <v>0</v>
      </c>
      <c r="CJ942" s="2">
        <v>0</v>
      </c>
      <c r="CK942" s="2">
        <v>4</v>
      </c>
      <c r="CL942" s="2">
        <v>0</v>
      </c>
    </row>
    <row r="943" spans="1:90" x14ac:dyDescent="0.25">
      <c r="A943" t="s">
        <v>115</v>
      </c>
      <c r="B943">
        <v>20419</v>
      </c>
      <c r="C943" t="s">
        <v>393</v>
      </c>
      <c r="D943">
        <v>1</v>
      </c>
      <c r="E943">
        <v>8</v>
      </c>
      <c r="F943">
        <v>917783</v>
      </c>
      <c r="G943">
        <v>35917783</v>
      </c>
      <c r="H943" t="s">
        <v>11185</v>
      </c>
      <c r="I943">
        <v>465</v>
      </c>
      <c r="J943" t="s">
        <v>473</v>
      </c>
      <c r="K943" t="s">
        <v>3827</v>
      </c>
      <c r="L943">
        <v>1</v>
      </c>
      <c r="M943" t="s">
        <v>473</v>
      </c>
      <c r="N943">
        <v>13190000</v>
      </c>
      <c r="O943" t="s">
        <v>92</v>
      </c>
      <c r="P943" t="s">
        <v>11186</v>
      </c>
      <c r="Q943">
        <v>209</v>
      </c>
      <c r="R943">
        <v>19</v>
      </c>
      <c r="S943">
        <v>38791193</v>
      </c>
      <c r="T943">
        <v>38792586</v>
      </c>
      <c r="U943" t="s">
        <v>11187</v>
      </c>
      <c r="V943">
        <v>1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135</v>
      </c>
      <c r="AI943" s="2">
        <v>145</v>
      </c>
      <c r="AJ943" s="2">
        <v>119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0</v>
      </c>
      <c r="BI943" s="2">
        <v>0</v>
      </c>
      <c r="BJ943" s="2">
        <v>0</v>
      </c>
      <c r="BK943" s="2">
        <v>0</v>
      </c>
      <c r="BL943" s="2">
        <v>0</v>
      </c>
      <c r="BM943" s="2">
        <v>0</v>
      </c>
      <c r="BN943" s="2">
        <v>0</v>
      </c>
      <c r="BO943" s="2">
        <v>0</v>
      </c>
      <c r="BP943" s="2">
        <v>6</v>
      </c>
      <c r="BQ943" s="2">
        <v>4</v>
      </c>
      <c r="BR943" s="2">
        <v>3</v>
      </c>
      <c r="BS943" s="2">
        <v>0</v>
      </c>
      <c r="BT943" s="2">
        <v>0</v>
      </c>
      <c r="BU943" s="2">
        <v>0</v>
      </c>
      <c r="BV943" s="2">
        <v>0</v>
      </c>
      <c r="BW943" s="2">
        <v>0</v>
      </c>
      <c r="BX943" s="2">
        <v>0</v>
      </c>
      <c r="BY943" s="2">
        <v>0</v>
      </c>
      <c r="BZ943" s="2">
        <v>0</v>
      </c>
      <c r="CA943" s="2">
        <v>0</v>
      </c>
      <c r="CB943" s="2">
        <v>0</v>
      </c>
      <c r="CC943" s="2">
        <v>0</v>
      </c>
      <c r="CD943" s="2">
        <v>0</v>
      </c>
      <c r="CE943" s="2">
        <v>0</v>
      </c>
      <c r="CF943" s="2">
        <v>0</v>
      </c>
      <c r="CG943" s="2">
        <v>0</v>
      </c>
      <c r="CH943" s="2">
        <v>0</v>
      </c>
      <c r="CI943" s="2">
        <v>0</v>
      </c>
      <c r="CJ943" s="2">
        <v>0</v>
      </c>
      <c r="CK943" s="2">
        <v>0</v>
      </c>
      <c r="CL943" s="2">
        <v>0</v>
      </c>
    </row>
    <row r="944" spans="1:90" x14ac:dyDescent="0.25">
      <c r="A944" t="s">
        <v>115</v>
      </c>
      <c r="B944">
        <v>20419</v>
      </c>
      <c r="C944" t="s">
        <v>393</v>
      </c>
      <c r="D944">
        <v>1</v>
      </c>
      <c r="E944">
        <v>8</v>
      </c>
      <c r="F944">
        <v>907424</v>
      </c>
      <c r="G944">
        <v>35907424</v>
      </c>
      <c r="H944" t="s">
        <v>8211</v>
      </c>
      <c r="I944">
        <v>353</v>
      </c>
      <c r="J944" t="s">
        <v>461</v>
      </c>
      <c r="K944" t="s">
        <v>8212</v>
      </c>
      <c r="L944">
        <v>1</v>
      </c>
      <c r="M944" t="s">
        <v>461</v>
      </c>
      <c r="N944">
        <v>13335510</v>
      </c>
      <c r="O944" t="s">
        <v>92</v>
      </c>
      <c r="P944" t="s">
        <v>8213</v>
      </c>
      <c r="Q944" t="s">
        <v>127</v>
      </c>
      <c r="R944">
        <v>19</v>
      </c>
      <c r="S944">
        <v>38752921</v>
      </c>
      <c r="T944">
        <v>38942875</v>
      </c>
      <c r="U944" t="s">
        <v>8214</v>
      </c>
      <c r="V944">
        <v>1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105</v>
      </c>
      <c r="AE944" s="2">
        <v>103</v>
      </c>
      <c r="AF944" s="2">
        <v>103</v>
      </c>
      <c r="AG944" s="2">
        <v>71</v>
      </c>
      <c r="AH944" s="2">
        <v>117</v>
      </c>
      <c r="AI944" s="2">
        <v>97</v>
      </c>
      <c r="AJ944" s="2">
        <v>97</v>
      </c>
      <c r="AK944" s="2">
        <v>0</v>
      </c>
      <c r="AL944" s="2">
        <v>0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0</v>
      </c>
      <c r="BI944" s="2">
        <v>0</v>
      </c>
      <c r="BJ944" s="2">
        <v>0</v>
      </c>
      <c r="BK944" s="2">
        <v>0</v>
      </c>
      <c r="BL944" s="2">
        <v>5</v>
      </c>
      <c r="BM944" s="2">
        <v>5</v>
      </c>
      <c r="BN944" s="2">
        <v>5</v>
      </c>
      <c r="BO944" s="2">
        <v>3</v>
      </c>
      <c r="BP944" s="2">
        <v>4</v>
      </c>
      <c r="BQ944" s="2">
        <v>4</v>
      </c>
      <c r="BR944" s="2">
        <v>4</v>
      </c>
      <c r="BS944" s="2">
        <v>0</v>
      </c>
      <c r="BT944" s="2">
        <v>0</v>
      </c>
      <c r="BU944" s="2">
        <v>0</v>
      </c>
      <c r="BV944" s="2">
        <v>0</v>
      </c>
      <c r="BW944" s="2">
        <v>0</v>
      </c>
      <c r="BX944" s="2">
        <v>0</v>
      </c>
      <c r="BY944" s="2">
        <v>0</v>
      </c>
      <c r="BZ944" s="2">
        <v>0</v>
      </c>
      <c r="CA944" s="2">
        <v>0</v>
      </c>
      <c r="CB944" s="2">
        <v>0</v>
      </c>
      <c r="CC944" s="2">
        <v>0</v>
      </c>
      <c r="CD944" s="2">
        <v>0</v>
      </c>
      <c r="CE944" s="2">
        <v>0</v>
      </c>
      <c r="CF944" s="2">
        <v>0</v>
      </c>
      <c r="CG944" s="2">
        <v>0</v>
      </c>
      <c r="CH944" s="2">
        <v>0</v>
      </c>
      <c r="CI944" s="2">
        <v>0</v>
      </c>
      <c r="CJ944" s="2">
        <v>0</v>
      </c>
      <c r="CK944" s="2">
        <v>0</v>
      </c>
      <c r="CL944" s="2">
        <v>0</v>
      </c>
    </row>
    <row r="945" spans="1:90" x14ac:dyDescent="0.25">
      <c r="A945" t="s">
        <v>115</v>
      </c>
      <c r="B945">
        <v>20419</v>
      </c>
      <c r="C945" t="s">
        <v>393</v>
      </c>
      <c r="D945">
        <v>1</v>
      </c>
      <c r="E945">
        <v>8</v>
      </c>
      <c r="F945">
        <v>580120</v>
      </c>
      <c r="G945">
        <v>35580120</v>
      </c>
      <c r="H945" t="s">
        <v>17986</v>
      </c>
      <c r="I945">
        <v>253</v>
      </c>
      <c r="J945" t="s">
        <v>393</v>
      </c>
      <c r="K945" t="s">
        <v>7999</v>
      </c>
      <c r="L945">
        <v>1</v>
      </c>
      <c r="M945" t="s">
        <v>393</v>
      </c>
      <c r="N945">
        <v>13360000</v>
      </c>
      <c r="P945" t="s">
        <v>17987</v>
      </c>
      <c r="Q945">
        <v>580</v>
      </c>
      <c r="R945">
        <v>19</v>
      </c>
      <c r="S945">
        <v>34912334</v>
      </c>
      <c r="T945">
        <v>34912484</v>
      </c>
      <c r="U945" t="s">
        <v>17988</v>
      </c>
      <c r="V945">
        <v>1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107</v>
      </c>
      <c r="AE945" s="2">
        <v>132</v>
      </c>
      <c r="AF945" s="2">
        <v>95</v>
      </c>
      <c r="AG945" s="2">
        <v>101</v>
      </c>
      <c r="AH945" s="2">
        <v>71</v>
      </c>
      <c r="AI945" s="2">
        <v>59</v>
      </c>
      <c r="AJ945" s="2">
        <v>58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0</v>
      </c>
      <c r="BI945" s="2">
        <v>0</v>
      </c>
      <c r="BJ945" s="2">
        <v>0</v>
      </c>
      <c r="BK945" s="2">
        <v>0</v>
      </c>
      <c r="BL945" s="2">
        <v>4</v>
      </c>
      <c r="BM945" s="2">
        <v>5</v>
      </c>
      <c r="BN945" s="2">
        <v>6</v>
      </c>
      <c r="BO945" s="2">
        <v>4</v>
      </c>
      <c r="BP945" s="2">
        <v>3</v>
      </c>
      <c r="BQ945" s="2">
        <v>2</v>
      </c>
      <c r="BR945" s="2">
        <v>3</v>
      </c>
      <c r="BS945" s="2">
        <v>0</v>
      </c>
      <c r="BT945" s="2">
        <v>0</v>
      </c>
      <c r="BU945" s="2">
        <v>0</v>
      </c>
      <c r="BV945" s="2">
        <v>0</v>
      </c>
      <c r="BW945" s="2">
        <v>0</v>
      </c>
      <c r="BX945" s="2">
        <v>0</v>
      </c>
      <c r="BY945" s="2">
        <v>0</v>
      </c>
      <c r="BZ945" s="2">
        <v>0</v>
      </c>
      <c r="CA945" s="2">
        <v>0</v>
      </c>
      <c r="CB945" s="2">
        <v>0</v>
      </c>
      <c r="CC945" s="2">
        <v>0</v>
      </c>
      <c r="CD945" s="2">
        <v>0</v>
      </c>
      <c r="CE945" s="2">
        <v>0</v>
      </c>
      <c r="CF945" s="2">
        <v>0</v>
      </c>
      <c r="CG945" s="2">
        <v>0</v>
      </c>
      <c r="CH945" s="2">
        <v>0</v>
      </c>
      <c r="CI945" s="2">
        <v>0</v>
      </c>
      <c r="CJ945" s="2">
        <v>0</v>
      </c>
      <c r="CK945" s="2">
        <v>0</v>
      </c>
      <c r="CL945" s="2">
        <v>0</v>
      </c>
    </row>
    <row r="946" spans="1:90" x14ac:dyDescent="0.25">
      <c r="A946" t="s">
        <v>115</v>
      </c>
      <c r="B946">
        <v>20419</v>
      </c>
      <c r="C946" t="s">
        <v>393</v>
      </c>
      <c r="D946">
        <v>1</v>
      </c>
      <c r="E946">
        <v>8</v>
      </c>
      <c r="F946">
        <v>49463</v>
      </c>
      <c r="G946">
        <v>35049463</v>
      </c>
      <c r="H946" t="s">
        <v>3524</v>
      </c>
      <c r="I946">
        <v>353</v>
      </c>
      <c r="J946" t="s">
        <v>461</v>
      </c>
      <c r="K946" t="s">
        <v>3525</v>
      </c>
      <c r="L946">
        <v>1</v>
      </c>
      <c r="M946" t="s">
        <v>461</v>
      </c>
      <c r="N946">
        <v>13344330</v>
      </c>
      <c r="O946" t="s">
        <v>92</v>
      </c>
      <c r="P946" t="s">
        <v>3526</v>
      </c>
      <c r="Q946" t="s">
        <v>127</v>
      </c>
      <c r="R946">
        <v>19</v>
      </c>
      <c r="S946">
        <v>38752540</v>
      </c>
      <c r="T946">
        <v>38942701</v>
      </c>
      <c r="U946" t="s">
        <v>3527</v>
      </c>
      <c r="V946">
        <v>1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143</v>
      </c>
      <c r="AE946" s="2">
        <v>67</v>
      </c>
      <c r="AF946" s="2">
        <v>72</v>
      </c>
      <c r="AG946" s="2">
        <v>65</v>
      </c>
      <c r="AH946" s="2">
        <v>124</v>
      </c>
      <c r="AI946" s="2">
        <v>145</v>
      </c>
      <c r="AJ946" s="2">
        <v>179</v>
      </c>
      <c r="AK946" s="2">
        <v>0</v>
      </c>
      <c r="AL946" s="2">
        <v>0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20</v>
      </c>
      <c r="BD946" s="2">
        <v>0</v>
      </c>
      <c r="BE946" s="2">
        <v>0</v>
      </c>
      <c r="BF946" s="2">
        <v>0</v>
      </c>
      <c r="BG946" s="2">
        <v>0</v>
      </c>
      <c r="BH946" s="2">
        <v>0</v>
      </c>
      <c r="BI946" s="2">
        <v>0</v>
      </c>
      <c r="BJ946" s="2">
        <v>0</v>
      </c>
      <c r="BK946" s="2">
        <v>0</v>
      </c>
      <c r="BL946" s="2">
        <v>10</v>
      </c>
      <c r="BM946" s="2">
        <v>4</v>
      </c>
      <c r="BN946" s="2">
        <v>3</v>
      </c>
      <c r="BO946" s="2">
        <v>3</v>
      </c>
      <c r="BP946" s="2">
        <v>6</v>
      </c>
      <c r="BQ946" s="2">
        <v>6</v>
      </c>
      <c r="BR946" s="2">
        <v>5</v>
      </c>
      <c r="BS946" s="2">
        <v>0</v>
      </c>
      <c r="BT946" s="2">
        <v>0</v>
      </c>
      <c r="BU946" s="2">
        <v>0</v>
      </c>
      <c r="BV946" s="2">
        <v>0</v>
      </c>
      <c r="BW946" s="2">
        <v>0</v>
      </c>
      <c r="BX946" s="2">
        <v>0</v>
      </c>
      <c r="BY946" s="2">
        <v>0</v>
      </c>
      <c r="BZ946" s="2">
        <v>0</v>
      </c>
      <c r="CA946" s="2">
        <v>0</v>
      </c>
      <c r="CB946" s="2">
        <v>0</v>
      </c>
      <c r="CC946" s="2">
        <v>0</v>
      </c>
      <c r="CD946" s="2">
        <v>0</v>
      </c>
      <c r="CE946" s="2">
        <v>0</v>
      </c>
      <c r="CF946" s="2">
        <v>0</v>
      </c>
      <c r="CG946" s="2">
        <v>0</v>
      </c>
      <c r="CH946" s="2">
        <v>0</v>
      </c>
      <c r="CI946" s="2">
        <v>0</v>
      </c>
      <c r="CJ946" s="2">
        <v>0</v>
      </c>
      <c r="CK946" s="2">
        <v>2</v>
      </c>
      <c r="CL946" s="2">
        <v>0</v>
      </c>
    </row>
    <row r="947" spans="1:90" x14ac:dyDescent="0.25">
      <c r="A947" t="s">
        <v>115</v>
      </c>
      <c r="B947">
        <v>20419</v>
      </c>
      <c r="C947" t="s">
        <v>393</v>
      </c>
      <c r="D947">
        <v>1</v>
      </c>
      <c r="E947">
        <v>8</v>
      </c>
      <c r="F947">
        <v>909415</v>
      </c>
      <c r="G947">
        <v>35909415</v>
      </c>
      <c r="H947" t="s">
        <v>13191</v>
      </c>
      <c r="I947">
        <v>353</v>
      </c>
      <c r="J947" t="s">
        <v>461</v>
      </c>
      <c r="K947" t="s">
        <v>11742</v>
      </c>
      <c r="L947">
        <v>1</v>
      </c>
      <c r="M947" t="s">
        <v>461</v>
      </c>
      <c r="N947">
        <v>13332053</v>
      </c>
      <c r="O947" t="s">
        <v>92</v>
      </c>
      <c r="P947" t="s">
        <v>13192</v>
      </c>
      <c r="Q947">
        <v>330</v>
      </c>
      <c r="R947">
        <v>19</v>
      </c>
      <c r="S947">
        <v>38754388</v>
      </c>
      <c r="T947">
        <v>38852625</v>
      </c>
      <c r="U947" t="s">
        <v>13193</v>
      </c>
      <c r="V947">
        <v>1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110</v>
      </c>
      <c r="AE947" s="2">
        <v>79</v>
      </c>
      <c r="AF947" s="2">
        <v>83</v>
      </c>
      <c r="AG947" s="2">
        <v>80</v>
      </c>
      <c r="AH947" s="2">
        <v>96</v>
      </c>
      <c r="AI947" s="2">
        <v>72</v>
      </c>
      <c r="AJ947" s="2">
        <v>71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62</v>
      </c>
      <c r="BD947" s="2">
        <v>0</v>
      </c>
      <c r="BE947" s="2">
        <v>0</v>
      </c>
      <c r="BF947" s="2">
        <v>0</v>
      </c>
      <c r="BG947" s="2">
        <v>0</v>
      </c>
      <c r="BH947" s="2">
        <v>0</v>
      </c>
      <c r="BI947" s="2">
        <v>0</v>
      </c>
      <c r="BJ947" s="2">
        <v>0</v>
      </c>
      <c r="BK947" s="2">
        <v>0</v>
      </c>
      <c r="BL947" s="2">
        <v>8</v>
      </c>
      <c r="BM947" s="2">
        <v>6</v>
      </c>
      <c r="BN947" s="2">
        <v>4</v>
      </c>
      <c r="BO947" s="2">
        <v>4</v>
      </c>
      <c r="BP947" s="2">
        <v>3</v>
      </c>
      <c r="BQ947" s="2">
        <v>5</v>
      </c>
      <c r="BR947" s="2">
        <v>3</v>
      </c>
      <c r="BS947" s="2">
        <v>0</v>
      </c>
      <c r="BT947" s="2">
        <v>0</v>
      </c>
      <c r="BU947" s="2">
        <v>0</v>
      </c>
      <c r="BV947" s="2">
        <v>0</v>
      </c>
      <c r="BW947" s="2">
        <v>0</v>
      </c>
      <c r="BX947" s="2">
        <v>0</v>
      </c>
      <c r="BY947" s="2">
        <v>0</v>
      </c>
      <c r="BZ947" s="2">
        <v>0</v>
      </c>
      <c r="CA947" s="2">
        <v>0</v>
      </c>
      <c r="CB947" s="2">
        <v>0</v>
      </c>
      <c r="CC947" s="2">
        <v>0</v>
      </c>
      <c r="CD947" s="2">
        <v>0</v>
      </c>
      <c r="CE947" s="2">
        <v>0</v>
      </c>
      <c r="CF947" s="2">
        <v>0</v>
      </c>
      <c r="CG947" s="2">
        <v>0</v>
      </c>
      <c r="CH947" s="2">
        <v>0</v>
      </c>
      <c r="CI947" s="2">
        <v>0</v>
      </c>
      <c r="CJ947" s="2">
        <v>0</v>
      </c>
      <c r="CK947" s="2">
        <v>4</v>
      </c>
      <c r="CL947" s="2">
        <v>0</v>
      </c>
    </row>
    <row r="948" spans="1:90" x14ac:dyDescent="0.25">
      <c r="A948" t="s">
        <v>115</v>
      </c>
      <c r="B948">
        <v>20419</v>
      </c>
      <c r="C948" t="s">
        <v>393</v>
      </c>
      <c r="D948">
        <v>1</v>
      </c>
      <c r="E948">
        <v>8</v>
      </c>
      <c r="F948">
        <v>913017</v>
      </c>
      <c r="G948">
        <v>35913017</v>
      </c>
      <c r="H948" t="s">
        <v>17670</v>
      </c>
      <c r="I948">
        <v>465</v>
      </c>
      <c r="J948" t="s">
        <v>473</v>
      </c>
      <c r="K948" t="s">
        <v>91</v>
      </c>
      <c r="L948">
        <v>1</v>
      </c>
      <c r="M948" t="s">
        <v>473</v>
      </c>
      <c r="N948">
        <v>13190000</v>
      </c>
      <c r="O948" t="s">
        <v>92</v>
      </c>
      <c r="P948" t="s">
        <v>5625</v>
      </c>
      <c r="Q948">
        <v>75</v>
      </c>
      <c r="R948">
        <v>19</v>
      </c>
      <c r="S948">
        <v>38891261</v>
      </c>
      <c r="T948">
        <v>38891856</v>
      </c>
      <c r="U948" t="s">
        <v>17671</v>
      </c>
      <c r="V948">
        <v>1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140</v>
      </c>
      <c r="AI948" s="2">
        <v>132</v>
      </c>
      <c r="AJ948" s="2">
        <v>124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63</v>
      </c>
      <c r="BD948" s="2">
        <v>0</v>
      </c>
      <c r="BE948" s="2">
        <v>0</v>
      </c>
      <c r="BF948" s="2">
        <v>0</v>
      </c>
      <c r="BG948" s="2">
        <v>0</v>
      </c>
      <c r="BH948" s="2">
        <v>0</v>
      </c>
      <c r="BI948" s="2">
        <v>0</v>
      </c>
      <c r="BJ948" s="2">
        <v>0</v>
      </c>
      <c r="BK948" s="2">
        <v>0</v>
      </c>
      <c r="BL948" s="2">
        <v>0</v>
      </c>
      <c r="BM948" s="2">
        <v>0</v>
      </c>
      <c r="BN948" s="2">
        <v>0</v>
      </c>
      <c r="BO948" s="2">
        <v>0</v>
      </c>
      <c r="BP948" s="2">
        <v>5</v>
      </c>
      <c r="BQ948" s="2">
        <v>6</v>
      </c>
      <c r="BR948" s="2">
        <v>7</v>
      </c>
      <c r="BS948" s="2">
        <v>0</v>
      </c>
      <c r="BT948" s="2">
        <v>0</v>
      </c>
      <c r="BU948" s="2">
        <v>0</v>
      </c>
      <c r="BV948" s="2">
        <v>0</v>
      </c>
      <c r="BW948" s="2">
        <v>0</v>
      </c>
      <c r="BX948" s="2">
        <v>0</v>
      </c>
      <c r="BY948" s="2">
        <v>0</v>
      </c>
      <c r="BZ948" s="2">
        <v>0</v>
      </c>
      <c r="CA948" s="2">
        <v>0</v>
      </c>
      <c r="CB948" s="2">
        <v>0</v>
      </c>
      <c r="CC948" s="2">
        <v>0</v>
      </c>
      <c r="CD948" s="2">
        <v>0</v>
      </c>
      <c r="CE948" s="2">
        <v>0</v>
      </c>
      <c r="CF948" s="2">
        <v>0</v>
      </c>
      <c r="CG948" s="2">
        <v>0</v>
      </c>
      <c r="CH948" s="2">
        <v>0</v>
      </c>
      <c r="CI948" s="2">
        <v>0</v>
      </c>
      <c r="CJ948" s="2">
        <v>0</v>
      </c>
      <c r="CK948" s="2">
        <v>4</v>
      </c>
      <c r="CL948" s="2">
        <v>0</v>
      </c>
    </row>
    <row r="949" spans="1:90" x14ac:dyDescent="0.25">
      <c r="A949" t="s">
        <v>115</v>
      </c>
      <c r="B949">
        <v>20419</v>
      </c>
      <c r="C949" t="s">
        <v>393</v>
      </c>
      <c r="D949">
        <v>2</v>
      </c>
      <c r="E949">
        <v>6</v>
      </c>
      <c r="F949">
        <v>458582</v>
      </c>
      <c r="G949">
        <v>35458582</v>
      </c>
      <c r="H949" t="s">
        <v>14188</v>
      </c>
      <c r="I949">
        <v>253</v>
      </c>
      <c r="J949" t="s">
        <v>393</v>
      </c>
      <c r="K949" t="s">
        <v>91</v>
      </c>
      <c r="L949">
        <v>1</v>
      </c>
      <c r="M949" t="s">
        <v>393</v>
      </c>
      <c r="N949">
        <v>13360000</v>
      </c>
      <c r="O949" t="s">
        <v>92</v>
      </c>
      <c r="P949" t="s">
        <v>14189</v>
      </c>
      <c r="Q949">
        <v>542</v>
      </c>
      <c r="R949">
        <v>19</v>
      </c>
      <c r="S949">
        <v>34911016</v>
      </c>
      <c r="U949" t="s">
        <v>19852</v>
      </c>
      <c r="V949">
        <v>1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59</v>
      </c>
      <c r="BD949" s="2">
        <v>0</v>
      </c>
      <c r="BE949" s="2">
        <v>0</v>
      </c>
      <c r="BF949" s="2">
        <v>0</v>
      </c>
      <c r="BG949" s="2">
        <v>0</v>
      </c>
      <c r="BH949" s="2">
        <v>0</v>
      </c>
      <c r="BI949" s="2">
        <v>0</v>
      </c>
      <c r="BJ949" s="2">
        <v>0</v>
      </c>
      <c r="BK949" s="2">
        <v>0</v>
      </c>
      <c r="BL949" s="2">
        <v>0</v>
      </c>
      <c r="BM949" s="2">
        <v>0</v>
      </c>
      <c r="BN949" s="2">
        <v>0</v>
      </c>
      <c r="BO949" s="2">
        <v>0</v>
      </c>
      <c r="BP949" s="2">
        <v>0</v>
      </c>
      <c r="BQ949" s="2">
        <v>0</v>
      </c>
      <c r="BR949" s="2">
        <v>0</v>
      </c>
      <c r="BS949" s="2">
        <v>0</v>
      </c>
      <c r="BT949" s="2">
        <v>0</v>
      </c>
      <c r="BU949" s="2">
        <v>0</v>
      </c>
      <c r="BV949" s="2">
        <v>0</v>
      </c>
      <c r="BW949" s="2">
        <v>0</v>
      </c>
      <c r="BX949" s="2">
        <v>0</v>
      </c>
      <c r="BY949" s="2">
        <v>0</v>
      </c>
      <c r="BZ949" s="2">
        <v>0</v>
      </c>
      <c r="CA949" s="2">
        <v>0</v>
      </c>
      <c r="CB949" s="2">
        <v>0</v>
      </c>
      <c r="CC949" s="2">
        <v>0</v>
      </c>
      <c r="CD949" s="2">
        <v>0</v>
      </c>
      <c r="CE949" s="2">
        <v>0</v>
      </c>
      <c r="CF949" s="2">
        <v>0</v>
      </c>
      <c r="CG949" s="2">
        <v>0</v>
      </c>
      <c r="CH949" s="2">
        <v>0</v>
      </c>
      <c r="CI949" s="2">
        <v>0</v>
      </c>
      <c r="CJ949" s="2">
        <v>0</v>
      </c>
      <c r="CK949" s="2">
        <v>2</v>
      </c>
      <c r="CL949" s="2">
        <v>0</v>
      </c>
    </row>
    <row r="950" spans="1:90" x14ac:dyDescent="0.25">
      <c r="A950" t="s">
        <v>115</v>
      </c>
      <c r="B950">
        <v>20419</v>
      </c>
      <c r="C950" t="s">
        <v>393</v>
      </c>
      <c r="D950">
        <v>2</v>
      </c>
      <c r="E950">
        <v>6</v>
      </c>
      <c r="F950">
        <v>458703</v>
      </c>
      <c r="G950">
        <v>35458703</v>
      </c>
      <c r="H950" t="s">
        <v>15003</v>
      </c>
      <c r="I950">
        <v>353</v>
      </c>
      <c r="J950" t="s">
        <v>461</v>
      </c>
      <c r="K950" t="s">
        <v>2188</v>
      </c>
      <c r="L950">
        <v>1</v>
      </c>
      <c r="M950" t="s">
        <v>461</v>
      </c>
      <c r="N950">
        <v>13348060</v>
      </c>
      <c r="O950" t="s">
        <v>92</v>
      </c>
      <c r="P950" t="s">
        <v>5405</v>
      </c>
      <c r="Q950">
        <v>1281</v>
      </c>
      <c r="R950">
        <v>19</v>
      </c>
      <c r="S950">
        <v>39355545</v>
      </c>
      <c r="U950" t="s">
        <v>19854</v>
      </c>
      <c r="V950">
        <v>1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105</v>
      </c>
      <c r="BD950" s="2">
        <v>0</v>
      </c>
      <c r="BE950" s="2">
        <v>0</v>
      </c>
      <c r="BF950" s="2">
        <v>0</v>
      </c>
      <c r="BG950" s="2">
        <v>0</v>
      </c>
      <c r="BH950" s="2">
        <v>0</v>
      </c>
      <c r="BI950" s="2">
        <v>0</v>
      </c>
      <c r="BJ950" s="2">
        <v>0</v>
      </c>
      <c r="BK950" s="2">
        <v>0</v>
      </c>
      <c r="BL950" s="2">
        <v>0</v>
      </c>
      <c r="BM950" s="2">
        <v>0</v>
      </c>
      <c r="BN950" s="2">
        <v>0</v>
      </c>
      <c r="BO950" s="2">
        <v>0</v>
      </c>
      <c r="BP950" s="2">
        <v>0</v>
      </c>
      <c r="BQ950" s="2">
        <v>0</v>
      </c>
      <c r="BR950" s="2">
        <v>0</v>
      </c>
      <c r="BS950" s="2">
        <v>0</v>
      </c>
      <c r="BT950" s="2">
        <v>0</v>
      </c>
      <c r="BU950" s="2">
        <v>0</v>
      </c>
      <c r="BV950" s="2">
        <v>0</v>
      </c>
      <c r="BW950" s="2">
        <v>0</v>
      </c>
      <c r="BX950" s="2">
        <v>0</v>
      </c>
      <c r="BY950" s="2">
        <v>0</v>
      </c>
      <c r="BZ950" s="2">
        <v>0</v>
      </c>
      <c r="CA950" s="2">
        <v>0</v>
      </c>
      <c r="CB950" s="2">
        <v>0</v>
      </c>
      <c r="CC950" s="2">
        <v>0</v>
      </c>
      <c r="CD950" s="2">
        <v>0</v>
      </c>
      <c r="CE950" s="2">
        <v>0</v>
      </c>
      <c r="CF950" s="2">
        <v>0</v>
      </c>
      <c r="CG950" s="2">
        <v>0</v>
      </c>
      <c r="CH950" s="2">
        <v>0</v>
      </c>
      <c r="CI950" s="2">
        <v>0</v>
      </c>
      <c r="CJ950" s="2">
        <v>0</v>
      </c>
      <c r="CK950" s="2">
        <v>5</v>
      </c>
      <c r="CL950" s="2">
        <v>0</v>
      </c>
    </row>
    <row r="951" spans="1:90" x14ac:dyDescent="0.25">
      <c r="A951" t="s">
        <v>115</v>
      </c>
      <c r="B951">
        <v>20419</v>
      </c>
      <c r="C951" t="s">
        <v>393</v>
      </c>
      <c r="D951">
        <v>2</v>
      </c>
      <c r="E951">
        <v>6</v>
      </c>
      <c r="F951">
        <v>458612</v>
      </c>
      <c r="G951">
        <v>35458612</v>
      </c>
      <c r="H951" t="s">
        <v>18920</v>
      </c>
      <c r="I951">
        <v>588</v>
      </c>
      <c r="J951" t="s">
        <v>608</v>
      </c>
      <c r="K951" t="s">
        <v>608</v>
      </c>
      <c r="L951">
        <v>1</v>
      </c>
      <c r="M951" t="s">
        <v>608</v>
      </c>
      <c r="N951">
        <v>13390970</v>
      </c>
      <c r="P951" t="s">
        <v>18921</v>
      </c>
      <c r="Q951">
        <v>113</v>
      </c>
      <c r="R951">
        <v>19</v>
      </c>
      <c r="S951">
        <v>34932247</v>
      </c>
      <c r="U951" t="s">
        <v>19853</v>
      </c>
      <c r="V951">
        <v>1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75</v>
      </c>
      <c r="BD951" s="2">
        <v>0</v>
      </c>
      <c r="BE951" s="2">
        <v>0</v>
      </c>
      <c r="BF951" s="2">
        <v>0</v>
      </c>
      <c r="BG951" s="2">
        <v>0</v>
      </c>
      <c r="BH951" s="2">
        <v>0</v>
      </c>
      <c r="BI951" s="2">
        <v>0</v>
      </c>
      <c r="BJ951" s="2">
        <v>0</v>
      </c>
      <c r="BK951" s="2">
        <v>0</v>
      </c>
      <c r="BL951" s="2">
        <v>0</v>
      </c>
      <c r="BM951" s="2">
        <v>0</v>
      </c>
      <c r="BN951" s="2">
        <v>0</v>
      </c>
      <c r="BO951" s="2">
        <v>0</v>
      </c>
      <c r="BP951" s="2">
        <v>0</v>
      </c>
      <c r="BQ951" s="2">
        <v>0</v>
      </c>
      <c r="BR951" s="2">
        <v>0</v>
      </c>
      <c r="BS951" s="2">
        <v>0</v>
      </c>
      <c r="BT951" s="2">
        <v>0</v>
      </c>
      <c r="BU951" s="2">
        <v>0</v>
      </c>
      <c r="BV951" s="2">
        <v>0</v>
      </c>
      <c r="BW951" s="2">
        <v>0</v>
      </c>
      <c r="BX951" s="2">
        <v>0</v>
      </c>
      <c r="BY951" s="2">
        <v>0</v>
      </c>
      <c r="BZ951" s="2">
        <v>0</v>
      </c>
      <c r="CA951" s="2">
        <v>0</v>
      </c>
      <c r="CB951" s="2">
        <v>0</v>
      </c>
      <c r="CC951" s="2">
        <v>0</v>
      </c>
      <c r="CD951" s="2">
        <v>0</v>
      </c>
      <c r="CE951" s="2">
        <v>0</v>
      </c>
      <c r="CF951" s="2">
        <v>0</v>
      </c>
      <c r="CG951" s="2">
        <v>0</v>
      </c>
      <c r="CH951" s="2">
        <v>0</v>
      </c>
      <c r="CI951" s="2">
        <v>0</v>
      </c>
      <c r="CJ951" s="2">
        <v>0</v>
      </c>
      <c r="CK951" s="2">
        <v>4</v>
      </c>
      <c r="CL951" s="2">
        <v>0</v>
      </c>
    </row>
    <row r="952" spans="1:90" x14ac:dyDescent="0.25">
      <c r="A952" t="s">
        <v>115</v>
      </c>
      <c r="B952">
        <v>20419</v>
      </c>
      <c r="C952" t="s">
        <v>393</v>
      </c>
      <c r="D952">
        <v>1</v>
      </c>
      <c r="E952">
        <v>8</v>
      </c>
      <c r="F952">
        <v>920678</v>
      </c>
      <c r="G952">
        <v>35920678</v>
      </c>
      <c r="H952" t="s">
        <v>6922</v>
      </c>
      <c r="I952">
        <v>465</v>
      </c>
      <c r="J952" t="s">
        <v>473</v>
      </c>
      <c r="K952" t="s">
        <v>6923</v>
      </c>
      <c r="L952">
        <v>1</v>
      </c>
      <c r="M952" t="s">
        <v>473</v>
      </c>
      <c r="N952">
        <v>13190000</v>
      </c>
      <c r="O952" t="s">
        <v>92</v>
      </c>
      <c r="P952" t="s">
        <v>6156</v>
      </c>
      <c r="Q952">
        <v>222</v>
      </c>
      <c r="R952">
        <v>19</v>
      </c>
      <c r="S952">
        <v>38795177</v>
      </c>
      <c r="T952">
        <v>38795299</v>
      </c>
      <c r="U952" t="s">
        <v>6924</v>
      </c>
      <c r="V952">
        <v>1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174</v>
      </c>
      <c r="AE952" s="2">
        <v>149</v>
      </c>
      <c r="AF952" s="2">
        <v>168</v>
      </c>
      <c r="AG952" s="2">
        <v>137</v>
      </c>
      <c r="AH952" s="2">
        <v>181</v>
      </c>
      <c r="AI952" s="2">
        <v>186</v>
      </c>
      <c r="AJ952" s="2">
        <v>145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0</v>
      </c>
      <c r="BI952" s="2">
        <v>0</v>
      </c>
      <c r="BJ952" s="2">
        <v>0</v>
      </c>
      <c r="BK952" s="2">
        <v>0</v>
      </c>
      <c r="BL952" s="2">
        <v>9</v>
      </c>
      <c r="BM952" s="2">
        <v>6</v>
      </c>
      <c r="BN952" s="2">
        <v>10</v>
      </c>
      <c r="BO952" s="2">
        <v>7</v>
      </c>
      <c r="BP952" s="2">
        <v>5</v>
      </c>
      <c r="BQ952" s="2">
        <v>8</v>
      </c>
      <c r="BR952" s="2">
        <v>6</v>
      </c>
      <c r="BS952" s="2">
        <v>0</v>
      </c>
      <c r="BT952" s="2">
        <v>0</v>
      </c>
      <c r="BU952" s="2">
        <v>0</v>
      </c>
      <c r="BV952" s="2">
        <v>0</v>
      </c>
      <c r="BW952" s="2">
        <v>0</v>
      </c>
      <c r="BX952" s="2">
        <v>0</v>
      </c>
      <c r="BY952" s="2">
        <v>0</v>
      </c>
      <c r="BZ952" s="2">
        <v>0</v>
      </c>
      <c r="CA952" s="2">
        <v>0</v>
      </c>
      <c r="CB952" s="2">
        <v>0</v>
      </c>
      <c r="CC952" s="2">
        <v>0</v>
      </c>
      <c r="CD952" s="2">
        <v>0</v>
      </c>
      <c r="CE952" s="2">
        <v>0</v>
      </c>
      <c r="CF952" s="2">
        <v>0</v>
      </c>
      <c r="CG952" s="2">
        <v>0</v>
      </c>
      <c r="CH952" s="2">
        <v>0</v>
      </c>
      <c r="CI952" s="2">
        <v>0</v>
      </c>
      <c r="CJ952" s="2">
        <v>0</v>
      </c>
      <c r="CK952" s="2">
        <v>0</v>
      </c>
      <c r="CL952" s="2">
        <v>0</v>
      </c>
    </row>
    <row r="953" spans="1:90" x14ac:dyDescent="0.25">
      <c r="A953" t="s">
        <v>115</v>
      </c>
      <c r="B953">
        <v>20419</v>
      </c>
      <c r="C953" t="s">
        <v>393</v>
      </c>
      <c r="D953">
        <v>1</v>
      </c>
      <c r="E953">
        <v>8</v>
      </c>
      <c r="F953">
        <v>913972</v>
      </c>
      <c r="G953">
        <v>35913972</v>
      </c>
      <c r="H953" t="s">
        <v>8721</v>
      </c>
      <c r="I953">
        <v>353</v>
      </c>
      <c r="J953" t="s">
        <v>461</v>
      </c>
      <c r="K953" t="s">
        <v>2060</v>
      </c>
      <c r="L953">
        <v>1</v>
      </c>
      <c r="M953" t="s">
        <v>461</v>
      </c>
      <c r="N953">
        <v>13340700</v>
      </c>
      <c r="O953" t="s">
        <v>92</v>
      </c>
      <c r="P953" t="s">
        <v>8722</v>
      </c>
      <c r="Q953">
        <v>190</v>
      </c>
      <c r="R953">
        <v>19</v>
      </c>
      <c r="S953">
        <v>38345573</v>
      </c>
      <c r="T953">
        <v>38942476</v>
      </c>
      <c r="U953" t="s">
        <v>8723</v>
      </c>
      <c r="V953">
        <v>1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58</v>
      </c>
      <c r="AE953" s="2">
        <v>69</v>
      </c>
      <c r="AF953" s="2">
        <v>55</v>
      </c>
      <c r="AG953" s="2">
        <v>50</v>
      </c>
      <c r="AH953" s="2">
        <v>58</v>
      </c>
      <c r="AI953" s="2">
        <v>54</v>
      </c>
      <c r="AJ953" s="2">
        <v>42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0</v>
      </c>
      <c r="BI953" s="2">
        <v>0</v>
      </c>
      <c r="BJ953" s="2">
        <v>0</v>
      </c>
      <c r="BK953" s="2">
        <v>0</v>
      </c>
      <c r="BL953" s="2">
        <v>3</v>
      </c>
      <c r="BM953" s="2">
        <v>4</v>
      </c>
      <c r="BN953" s="2">
        <v>3</v>
      </c>
      <c r="BO953" s="2">
        <v>3</v>
      </c>
      <c r="BP953" s="2">
        <v>4</v>
      </c>
      <c r="BQ953" s="2">
        <v>3</v>
      </c>
      <c r="BR953" s="2">
        <v>1</v>
      </c>
      <c r="BS953" s="2">
        <v>0</v>
      </c>
      <c r="BT953" s="2">
        <v>0</v>
      </c>
      <c r="BU953" s="2">
        <v>0</v>
      </c>
      <c r="BV953" s="2">
        <v>0</v>
      </c>
      <c r="BW953" s="2">
        <v>0</v>
      </c>
      <c r="BX953" s="2">
        <v>0</v>
      </c>
      <c r="BY953" s="2">
        <v>0</v>
      </c>
      <c r="BZ953" s="2">
        <v>0</v>
      </c>
      <c r="CA953" s="2">
        <v>0</v>
      </c>
      <c r="CB953" s="2">
        <v>0</v>
      </c>
      <c r="CC953" s="2">
        <v>0</v>
      </c>
      <c r="CD953" s="2">
        <v>0</v>
      </c>
      <c r="CE953" s="2">
        <v>0</v>
      </c>
      <c r="CF953" s="2">
        <v>0</v>
      </c>
      <c r="CG953" s="2">
        <v>0</v>
      </c>
      <c r="CH953" s="2">
        <v>0</v>
      </c>
      <c r="CI953" s="2">
        <v>0</v>
      </c>
      <c r="CJ953" s="2">
        <v>0</v>
      </c>
      <c r="CK953" s="2">
        <v>0</v>
      </c>
      <c r="CL953" s="2">
        <v>0</v>
      </c>
    </row>
    <row r="954" spans="1:90" x14ac:dyDescent="0.25">
      <c r="A954" t="s">
        <v>115</v>
      </c>
      <c r="B954">
        <v>20419</v>
      </c>
      <c r="C954" t="s">
        <v>393</v>
      </c>
      <c r="D954">
        <v>1</v>
      </c>
      <c r="E954">
        <v>8</v>
      </c>
      <c r="F954">
        <v>18727</v>
      </c>
      <c r="G954">
        <v>35018727</v>
      </c>
      <c r="H954" t="s">
        <v>17055</v>
      </c>
      <c r="I954">
        <v>465</v>
      </c>
      <c r="J954" t="s">
        <v>473</v>
      </c>
      <c r="K954" t="s">
        <v>91</v>
      </c>
      <c r="L954">
        <v>1</v>
      </c>
      <c r="M954" t="s">
        <v>473</v>
      </c>
      <c r="N954">
        <v>13190000</v>
      </c>
      <c r="O954" t="s">
        <v>92</v>
      </c>
      <c r="P954" t="s">
        <v>17056</v>
      </c>
      <c r="Q954">
        <v>30</v>
      </c>
      <c r="R954">
        <v>19</v>
      </c>
      <c r="S954">
        <v>38791188</v>
      </c>
      <c r="T954">
        <v>38791919</v>
      </c>
      <c r="U954" t="s">
        <v>17057</v>
      </c>
      <c r="V954">
        <v>1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31</v>
      </c>
      <c r="AE954" s="2">
        <v>48</v>
      </c>
      <c r="AF954" s="2">
        <v>35</v>
      </c>
      <c r="AG954" s="2">
        <v>29</v>
      </c>
      <c r="AH954" s="2">
        <v>78</v>
      </c>
      <c r="AI954" s="2">
        <v>28</v>
      </c>
      <c r="AJ954" s="2">
        <v>70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0</v>
      </c>
      <c r="BI954" s="2">
        <v>0</v>
      </c>
      <c r="BJ954" s="2">
        <v>0</v>
      </c>
      <c r="BK954" s="2">
        <v>0</v>
      </c>
      <c r="BL954" s="2">
        <v>1</v>
      </c>
      <c r="BM954" s="2">
        <v>2</v>
      </c>
      <c r="BN954" s="2">
        <v>1</v>
      </c>
      <c r="BO954" s="2">
        <v>1</v>
      </c>
      <c r="BP954" s="2">
        <v>2</v>
      </c>
      <c r="BQ954" s="2">
        <v>1</v>
      </c>
      <c r="BR954" s="2">
        <v>4</v>
      </c>
      <c r="BS954" s="2">
        <v>0</v>
      </c>
      <c r="BT954" s="2">
        <v>0</v>
      </c>
      <c r="BU954" s="2">
        <v>0</v>
      </c>
      <c r="BV954" s="2">
        <v>0</v>
      </c>
      <c r="BW954" s="2">
        <v>0</v>
      </c>
      <c r="BX954" s="2">
        <v>0</v>
      </c>
      <c r="BY954" s="2">
        <v>0</v>
      </c>
      <c r="BZ954" s="2">
        <v>0</v>
      </c>
      <c r="CA954" s="2">
        <v>0</v>
      </c>
      <c r="CB954" s="2">
        <v>0</v>
      </c>
      <c r="CC954" s="2">
        <v>0</v>
      </c>
      <c r="CD954" s="2">
        <v>0</v>
      </c>
      <c r="CE954" s="2">
        <v>0</v>
      </c>
      <c r="CF954" s="2">
        <v>0</v>
      </c>
      <c r="CG954" s="2">
        <v>0</v>
      </c>
      <c r="CH954" s="2">
        <v>0</v>
      </c>
      <c r="CI954" s="2">
        <v>0</v>
      </c>
      <c r="CJ954" s="2">
        <v>0</v>
      </c>
      <c r="CK954" s="2">
        <v>0</v>
      </c>
      <c r="CL954" s="2">
        <v>0</v>
      </c>
    </row>
    <row r="955" spans="1:90" x14ac:dyDescent="0.25">
      <c r="A955" t="s">
        <v>115</v>
      </c>
      <c r="B955">
        <v>20419</v>
      </c>
      <c r="C955" t="s">
        <v>393</v>
      </c>
      <c r="D955">
        <v>1</v>
      </c>
      <c r="E955">
        <v>8</v>
      </c>
      <c r="F955">
        <v>20801</v>
      </c>
      <c r="G955">
        <v>35020801</v>
      </c>
      <c r="H955" t="s">
        <v>18625</v>
      </c>
      <c r="I955">
        <v>253</v>
      </c>
      <c r="J955" t="s">
        <v>393</v>
      </c>
      <c r="K955" t="s">
        <v>91</v>
      </c>
      <c r="L955">
        <v>1</v>
      </c>
      <c r="M955" t="s">
        <v>393</v>
      </c>
      <c r="N955">
        <v>13360000</v>
      </c>
      <c r="O955" t="s">
        <v>92</v>
      </c>
      <c r="P955" t="s">
        <v>18626</v>
      </c>
      <c r="Q955">
        <v>542</v>
      </c>
      <c r="R955">
        <v>19</v>
      </c>
      <c r="S955">
        <v>34911016</v>
      </c>
      <c r="T955">
        <v>34913206</v>
      </c>
      <c r="U955" t="s">
        <v>18627</v>
      </c>
      <c r="V955">
        <v>1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67</v>
      </c>
      <c r="AE955" s="2">
        <v>67</v>
      </c>
      <c r="AF955" s="2">
        <v>105</v>
      </c>
      <c r="AG955" s="2">
        <v>70</v>
      </c>
      <c r="AH955" s="2">
        <v>186</v>
      </c>
      <c r="AI955" s="2">
        <v>155</v>
      </c>
      <c r="AJ955" s="2">
        <v>181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129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28</v>
      </c>
      <c r="BD955" s="2">
        <v>0</v>
      </c>
      <c r="BE955" s="2">
        <v>0</v>
      </c>
      <c r="BF955" s="2">
        <v>0</v>
      </c>
      <c r="BG955" s="2">
        <v>0</v>
      </c>
      <c r="BH955" s="2">
        <v>0</v>
      </c>
      <c r="BI955" s="2">
        <v>0</v>
      </c>
      <c r="BJ955" s="2">
        <v>0</v>
      </c>
      <c r="BK955" s="2">
        <v>0</v>
      </c>
      <c r="BL955" s="2">
        <v>3</v>
      </c>
      <c r="BM955" s="2">
        <v>4</v>
      </c>
      <c r="BN955" s="2">
        <v>3</v>
      </c>
      <c r="BO955" s="2">
        <v>2</v>
      </c>
      <c r="BP955" s="2">
        <v>7</v>
      </c>
      <c r="BQ955" s="2">
        <v>6</v>
      </c>
      <c r="BR955" s="2">
        <v>6</v>
      </c>
      <c r="BS955" s="2">
        <v>0</v>
      </c>
      <c r="BT955" s="2">
        <v>0</v>
      </c>
      <c r="BU955" s="2">
        <v>0</v>
      </c>
      <c r="BV955" s="2">
        <v>0</v>
      </c>
      <c r="BW955" s="2">
        <v>0</v>
      </c>
      <c r="BX955" s="2">
        <v>0</v>
      </c>
      <c r="BY955" s="2">
        <v>0</v>
      </c>
      <c r="BZ955" s="2">
        <v>0</v>
      </c>
      <c r="CA955" s="2">
        <v>0</v>
      </c>
      <c r="CB955" s="2">
        <v>0</v>
      </c>
      <c r="CC955" s="2">
        <v>5</v>
      </c>
      <c r="CD955" s="2">
        <v>0</v>
      </c>
      <c r="CE955" s="2">
        <v>0</v>
      </c>
      <c r="CF955" s="2">
        <v>0</v>
      </c>
      <c r="CG955" s="2">
        <v>0</v>
      </c>
      <c r="CH955" s="2">
        <v>0</v>
      </c>
      <c r="CI955" s="2">
        <v>0</v>
      </c>
      <c r="CJ955" s="2">
        <v>0</v>
      </c>
      <c r="CK955" s="2">
        <v>1</v>
      </c>
      <c r="CL955" s="2">
        <v>0</v>
      </c>
    </row>
    <row r="956" spans="1:90" x14ac:dyDescent="0.25">
      <c r="A956" t="s">
        <v>115</v>
      </c>
      <c r="B956">
        <v>20419</v>
      </c>
      <c r="C956" t="s">
        <v>393</v>
      </c>
      <c r="D956">
        <v>1</v>
      </c>
      <c r="E956">
        <v>8</v>
      </c>
      <c r="F956">
        <v>20953</v>
      </c>
      <c r="G956">
        <v>35020953</v>
      </c>
      <c r="H956" t="s">
        <v>5364</v>
      </c>
      <c r="I956">
        <v>297</v>
      </c>
      <c r="J956" t="s">
        <v>1651</v>
      </c>
      <c r="K956" t="s">
        <v>5365</v>
      </c>
      <c r="L956">
        <v>2</v>
      </c>
      <c r="M956" t="s">
        <v>5365</v>
      </c>
      <c r="N956">
        <v>13355000</v>
      </c>
      <c r="O956" t="s">
        <v>102</v>
      </c>
      <c r="P956" t="s">
        <v>3560</v>
      </c>
      <c r="Q956">
        <v>305</v>
      </c>
      <c r="R956">
        <v>19</v>
      </c>
      <c r="S956">
        <v>38211456</v>
      </c>
      <c r="T956">
        <v>38212001</v>
      </c>
      <c r="U956" t="s">
        <v>5366</v>
      </c>
      <c r="V956">
        <v>1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58</v>
      </c>
      <c r="AI956" s="2">
        <v>38</v>
      </c>
      <c r="AJ956" s="2">
        <v>46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0</v>
      </c>
      <c r="BI956" s="2">
        <v>0</v>
      </c>
      <c r="BJ956" s="2">
        <v>0</v>
      </c>
      <c r="BK956" s="2">
        <v>0</v>
      </c>
      <c r="BL956" s="2">
        <v>0</v>
      </c>
      <c r="BM956" s="2">
        <v>0</v>
      </c>
      <c r="BN956" s="2">
        <v>0</v>
      </c>
      <c r="BO956" s="2">
        <v>0</v>
      </c>
      <c r="BP956" s="2">
        <v>3</v>
      </c>
      <c r="BQ956" s="2">
        <v>2</v>
      </c>
      <c r="BR956" s="2">
        <v>2</v>
      </c>
      <c r="BS956" s="2">
        <v>0</v>
      </c>
      <c r="BT956" s="2">
        <v>0</v>
      </c>
      <c r="BU956" s="2">
        <v>0</v>
      </c>
      <c r="BV956" s="2">
        <v>0</v>
      </c>
      <c r="BW956" s="2">
        <v>0</v>
      </c>
      <c r="BX956" s="2">
        <v>0</v>
      </c>
      <c r="BY956" s="2">
        <v>0</v>
      </c>
      <c r="BZ956" s="2">
        <v>0</v>
      </c>
      <c r="CA956" s="2">
        <v>0</v>
      </c>
      <c r="CB956" s="2">
        <v>0</v>
      </c>
      <c r="CC956" s="2">
        <v>0</v>
      </c>
      <c r="CD956" s="2">
        <v>0</v>
      </c>
      <c r="CE956" s="2">
        <v>0</v>
      </c>
      <c r="CF956" s="2">
        <v>0</v>
      </c>
      <c r="CG956" s="2">
        <v>0</v>
      </c>
      <c r="CH956" s="2">
        <v>0</v>
      </c>
      <c r="CI956" s="2">
        <v>0</v>
      </c>
      <c r="CJ956" s="2">
        <v>0</v>
      </c>
      <c r="CK956" s="2">
        <v>0</v>
      </c>
      <c r="CL956" s="2">
        <v>0</v>
      </c>
    </row>
    <row r="957" spans="1:90" x14ac:dyDescent="0.25">
      <c r="A957" t="s">
        <v>115</v>
      </c>
      <c r="B957">
        <v>20419</v>
      </c>
      <c r="C957" t="s">
        <v>393</v>
      </c>
      <c r="D957">
        <v>1</v>
      </c>
      <c r="E957">
        <v>8</v>
      </c>
      <c r="F957">
        <v>18659</v>
      </c>
      <c r="G957">
        <v>35018659</v>
      </c>
      <c r="H957" t="s">
        <v>9560</v>
      </c>
      <c r="I957">
        <v>353</v>
      </c>
      <c r="J957" t="s">
        <v>461</v>
      </c>
      <c r="K957" t="s">
        <v>9561</v>
      </c>
      <c r="L957">
        <v>1</v>
      </c>
      <c r="M957" t="s">
        <v>461</v>
      </c>
      <c r="N957">
        <v>13330230</v>
      </c>
      <c r="O957" t="s">
        <v>92</v>
      </c>
      <c r="P957" t="s">
        <v>9562</v>
      </c>
      <c r="Q957">
        <v>555</v>
      </c>
      <c r="R957">
        <v>19</v>
      </c>
      <c r="S957">
        <v>38753753</v>
      </c>
      <c r="T957">
        <v>38942324</v>
      </c>
      <c r="U957" t="s">
        <v>9563</v>
      </c>
      <c r="V957">
        <v>1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138</v>
      </c>
      <c r="AE957" s="2">
        <v>105</v>
      </c>
      <c r="AF957" s="2">
        <v>141</v>
      </c>
      <c r="AG957" s="2">
        <v>105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223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0</v>
      </c>
      <c r="BI957" s="2">
        <v>0</v>
      </c>
      <c r="BJ957" s="2">
        <v>0</v>
      </c>
      <c r="BK957" s="2">
        <v>0</v>
      </c>
      <c r="BL957" s="2">
        <v>6</v>
      </c>
      <c r="BM957" s="2">
        <v>6</v>
      </c>
      <c r="BN957" s="2">
        <v>6</v>
      </c>
      <c r="BO957" s="2">
        <v>6</v>
      </c>
      <c r="BP957" s="2">
        <v>0</v>
      </c>
      <c r="BQ957" s="2">
        <v>0</v>
      </c>
      <c r="BR957" s="2">
        <v>0</v>
      </c>
      <c r="BS957" s="2">
        <v>0</v>
      </c>
      <c r="BT957" s="2">
        <v>0</v>
      </c>
      <c r="BU957" s="2">
        <v>0</v>
      </c>
      <c r="BV957" s="2">
        <v>0</v>
      </c>
      <c r="BW957" s="2">
        <v>0</v>
      </c>
      <c r="BX957" s="2">
        <v>0</v>
      </c>
      <c r="BY957" s="2">
        <v>0</v>
      </c>
      <c r="BZ957" s="2">
        <v>0</v>
      </c>
      <c r="CA957" s="2">
        <v>0</v>
      </c>
      <c r="CB957" s="2">
        <v>0</v>
      </c>
      <c r="CC957" s="2">
        <v>6</v>
      </c>
      <c r="CD957" s="2">
        <v>0</v>
      </c>
      <c r="CE957" s="2">
        <v>0</v>
      </c>
      <c r="CF957" s="2">
        <v>0</v>
      </c>
      <c r="CG957" s="2">
        <v>0</v>
      </c>
      <c r="CH957" s="2">
        <v>0</v>
      </c>
      <c r="CI957" s="2">
        <v>0</v>
      </c>
      <c r="CJ957" s="2">
        <v>0</v>
      </c>
      <c r="CK957" s="2">
        <v>0</v>
      </c>
      <c r="CL957" s="2">
        <v>0</v>
      </c>
    </row>
    <row r="958" spans="1:90" x14ac:dyDescent="0.25">
      <c r="A958" t="s">
        <v>115</v>
      </c>
      <c r="B958">
        <v>20419</v>
      </c>
      <c r="C958" t="s">
        <v>393</v>
      </c>
      <c r="D958">
        <v>1</v>
      </c>
      <c r="E958">
        <v>8</v>
      </c>
      <c r="F958">
        <v>18661</v>
      </c>
      <c r="G958">
        <v>35018661</v>
      </c>
      <c r="H958" t="s">
        <v>19496</v>
      </c>
      <c r="I958">
        <v>353</v>
      </c>
      <c r="J958" t="s">
        <v>461</v>
      </c>
      <c r="K958" t="s">
        <v>2052</v>
      </c>
      <c r="L958">
        <v>1</v>
      </c>
      <c r="M958" t="s">
        <v>461</v>
      </c>
      <c r="N958">
        <v>13334000</v>
      </c>
      <c r="O958" t="s">
        <v>92</v>
      </c>
      <c r="P958" t="s">
        <v>19497</v>
      </c>
      <c r="Q958" t="s">
        <v>127</v>
      </c>
      <c r="R958">
        <v>19</v>
      </c>
      <c r="S958">
        <v>38753468</v>
      </c>
      <c r="T958">
        <v>38943005</v>
      </c>
      <c r="U958" t="s">
        <v>19498</v>
      </c>
      <c r="V958">
        <v>1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105</v>
      </c>
      <c r="AE958" s="2">
        <v>70</v>
      </c>
      <c r="AF958" s="2">
        <v>105</v>
      </c>
      <c r="AG958" s="2">
        <v>103</v>
      </c>
      <c r="AH958" s="2">
        <v>185</v>
      </c>
      <c r="AI958" s="2">
        <v>188</v>
      </c>
      <c r="AJ958" s="2">
        <v>185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212</v>
      </c>
      <c r="AS958" s="2">
        <v>0</v>
      </c>
      <c r="AT958" s="2">
        <v>0</v>
      </c>
      <c r="AU958" s="2">
        <v>180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79</v>
      </c>
      <c r="BD958" s="2">
        <v>0</v>
      </c>
      <c r="BE958" s="2">
        <v>0</v>
      </c>
      <c r="BF958" s="2">
        <v>0</v>
      </c>
      <c r="BG958" s="2">
        <v>0</v>
      </c>
      <c r="BH958" s="2">
        <v>0</v>
      </c>
      <c r="BI958" s="2">
        <v>0</v>
      </c>
      <c r="BJ958" s="2">
        <v>0</v>
      </c>
      <c r="BK958" s="2">
        <v>0</v>
      </c>
      <c r="BL958" s="2">
        <v>5</v>
      </c>
      <c r="BM958" s="2">
        <v>3</v>
      </c>
      <c r="BN958" s="2">
        <v>3</v>
      </c>
      <c r="BO958" s="2">
        <v>4</v>
      </c>
      <c r="BP958" s="2">
        <v>8</v>
      </c>
      <c r="BQ958" s="2">
        <v>7</v>
      </c>
      <c r="BR958" s="2">
        <v>5</v>
      </c>
      <c r="BS958" s="2">
        <v>0</v>
      </c>
      <c r="BT958" s="2">
        <v>0</v>
      </c>
      <c r="BU958" s="2">
        <v>0</v>
      </c>
      <c r="BV958" s="2">
        <v>0</v>
      </c>
      <c r="BW958" s="2">
        <v>0</v>
      </c>
      <c r="BX958" s="2">
        <v>0</v>
      </c>
      <c r="BY958" s="2">
        <v>0</v>
      </c>
      <c r="BZ958" s="2">
        <v>9</v>
      </c>
      <c r="CA958" s="2">
        <v>0</v>
      </c>
      <c r="CB958" s="2">
        <v>0</v>
      </c>
      <c r="CC958" s="2">
        <v>8</v>
      </c>
      <c r="CD958" s="2">
        <v>0</v>
      </c>
      <c r="CE958" s="2">
        <v>0</v>
      </c>
      <c r="CF958" s="2">
        <v>0</v>
      </c>
      <c r="CG958" s="2">
        <v>0</v>
      </c>
      <c r="CH958" s="2">
        <v>0</v>
      </c>
      <c r="CI958" s="2">
        <v>0</v>
      </c>
      <c r="CJ958" s="2">
        <v>0</v>
      </c>
      <c r="CK958" s="2">
        <v>3</v>
      </c>
      <c r="CL958" s="2">
        <v>0</v>
      </c>
    </row>
    <row r="959" spans="1:90" x14ac:dyDescent="0.25">
      <c r="A959" t="s">
        <v>115</v>
      </c>
      <c r="B959">
        <v>20419</v>
      </c>
      <c r="C959" t="s">
        <v>393</v>
      </c>
      <c r="D959">
        <v>1</v>
      </c>
      <c r="E959">
        <v>8</v>
      </c>
      <c r="F959">
        <v>18843</v>
      </c>
      <c r="G959">
        <v>35018843</v>
      </c>
      <c r="H959" t="s">
        <v>16825</v>
      </c>
      <c r="I959">
        <v>353</v>
      </c>
      <c r="J959" t="s">
        <v>461</v>
      </c>
      <c r="K959" t="s">
        <v>804</v>
      </c>
      <c r="L959">
        <v>1</v>
      </c>
      <c r="M959" t="s">
        <v>461</v>
      </c>
      <c r="N959">
        <v>13339390</v>
      </c>
      <c r="O959" t="s">
        <v>92</v>
      </c>
      <c r="P959" t="s">
        <v>6082</v>
      </c>
      <c r="Q959">
        <v>355</v>
      </c>
      <c r="R959">
        <v>19</v>
      </c>
      <c r="S959">
        <v>38753342</v>
      </c>
      <c r="T959">
        <v>38854494</v>
      </c>
      <c r="U959" t="s">
        <v>16826</v>
      </c>
      <c r="V959">
        <v>1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35</v>
      </c>
      <c r="AE959" s="2">
        <v>35</v>
      </c>
      <c r="AF959" s="2">
        <v>100</v>
      </c>
      <c r="AG959" s="2">
        <v>35</v>
      </c>
      <c r="AH959" s="2">
        <v>104</v>
      </c>
      <c r="AI959" s="2">
        <v>63</v>
      </c>
      <c r="AJ959" s="2">
        <v>22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0</v>
      </c>
      <c r="BI959" s="2">
        <v>0</v>
      </c>
      <c r="BJ959" s="2">
        <v>0</v>
      </c>
      <c r="BK959" s="2">
        <v>0</v>
      </c>
      <c r="BL959" s="2">
        <v>2</v>
      </c>
      <c r="BM959" s="2">
        <v>1</v>
      </c>
      <c r="BN959" s="2">
        <v>4</v>
      </c>
      <c r="BO959" s="2">
        <v>1</v>
      </c>
      <c r="BP959" s="2">
        <v>3</v>
      </c>
      <c r="BQ959" s="2">
        <v>2</v>
      </c>
      <c r="BR959" s="2">
        <v>1</v>
      </c>
      <c r="BS959" s="2">
        <v>0</v>
      </c>
      <c r="BT959" s="2">
        <v>0</v>
      </c>
      <c r="BU959" s="2">
        <v>0</v>
      </c>
      <c r="BV959" s="2">
        <v>0</v>
      </c>
      <c r="BW959" s="2">
        <v>0</v>
      </c>
      <c r="BX959" s="2">
        <v>0</v>
      </c>
      <c r="BY959" s="2">
        <v>0</v>
      </c>
      <c r="BZ959" s="2">
        <v>0</v>
      </c>
      <c r="CA959" s="2">
        <v>0</v>
      </c>
      <c r="CB959" s="2">
        <v>0</v>
      </c>
      <c r="CC959" s="2">
        <v>0</v>
      </c>
      <c r="CD959" s="2">
        <v>0</v>
      </c>
      <c r="CE959" s="2">
        <v>0</v>
      </c>
      <c r="CF959" s="2">
        <v>0</v>
      </c>
      <c r="CG959" s="2">
        <v>0</v>
      </c>
      <c r="CH959" s="2">
        <v>0</v>
      </c>
      <c r="CI959" s="2">
        <v>0</v>
      </c>
      <c r="CJ959" s="2">
        <v>0</v>
      </c>
      <c r="CK959" s="2">
        <v>0</v>
      </c>
      <c r="CL959" s="2">
        <v>0</v>
      </c>
    </row>
    <row r="960" spans="1:90" x14ac:dyDescent="0.25">
      <c r="A960" t="s">
        <v>115</v>
      </c>
      <c r="B960">
        <v>20419</v>
      </c>
      <c r="C960" t="s">
        <v>393</v>
      </c>
      <c r="D960">
        <v>1</v>
      </c>
      <c r="E960">
        <v>8</v>
      </c>
      <c r="F960">
        <v>446567</v>
      </c>
      <c r="G960">
        <v>35446567</v>
      </c>
      <c r="H960" t="s">
        <v>2188</v>
      </c>
      <c r="I960">
        <v>353</v>
      </c>
      <c r="J960" t="s">
        <v>461</v>
      </c>
      <c r="K960" t="s">
        <v>2188</v>
      </c>
      <c r="L960">
        <v>1</v>
      </c>
      <c r="M960" t="s">
        <v>461</v>
      </c>
      <c r="N960">
        <v>13348060</v>
      </c>
      <c r="O960" t="s">
        <v>92</v>
      </c>
      <c r="P960" t="s">
        <v>5405</v>
      </c>
      <c r="Q960">
        <v>1281</v>
      </c>
      <c r="R960">
        <v>19</v>
      </c>
      <c r="S960">
        <v>39355545</v>
      </c>
      <c r="U960" t="s">
        <v>5406</v>
      </c>
      <c r="V960">
        <v>1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154</v>
      </c>
      <c r="AE960" s="2">
        <v>105</v>
      </c>
      <c r="AF960" s="2">
        <v>130</v>
      </c>
      <c r="AG960" s="2">
        <v>102</v>
      </c>
      <c r="AH960" s="2">
        <v>132</v>
      </c>
      <c r="AI960" s="2">
        <v>90</v>
      </c>
      <c r="AJ960" s="2">
        <v>92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13</v>
      </c>
      <c r="BE960" s="2">
        <v>0</v>
      </c>
      <c r="BF960" s="2">
        <v>0</v>
      </c>
      <c r="BG960" s="2">
        <v>0</v>
      </c>
      <c r="BH960" s="2">
        <v>0</v>
      </c>
      <c r="BI960" s="2">
        <v>0</v>
      </c>
      <c r="BJ960" s="2">
        <v>0</v>
      </c>
      <c r="BK960" s="2">
        <v>0</v>
      </c>
      <c r="BL960" s="2">
        <v>9</v>
      </c>
      <c r="BM960" s="2">
        <v>6</v>
      </c>
      <c r="BN960" s="2">
        <v>7</v>
      </c>
      <c r="BO960" s="2">
        <v>6</v>
      </c>
      <c r="BP960" s="2">
        <v>5</v>
      </c>
      <c r="BQ960" s="2">
        <v>6</v>
      </c>
      <c r="BR960" s="2">
        <v>4</v>
      </c>
      <c r="BS960" s="2">
        <v>0</v>
      </c>
      <c r="BT960" s="2">
        <v>0</v>
      </c>
      <c r="BU960" s="2">
        <v>0</v>
      </c>
      <c r="BV960" s="2">
        <v>0</v>
      </c>
      <c r="BW960" s="2">
        <v>0</v>
      </c>
      <c r="BX960" s="2">
        <v>0</v>
      </c>
      <c r="BY960" s="2">
        <v>0</v>
      </c>
      <c r="BZ960" s="2">
        <v>0</v>
      </c>
      <c r="CA960" s="2">
        <v>0</v>
      </c>
      <c r="CB960" s="2">
        <v>0</v>
      </c>
      <c r="CC960" s="2">
        <v>0</v>
      </c>
      <c r="CD960" s="2">
        <v>0</v>
      </c>
      <c r="CE960" s="2">
        <v>0</v>
      </c>
      <c r="CF960" s="2">
        <v>0</v>
      </c>
      <c r="CG960" s="2">
        <v>0</v>
      </c>
      <c r="CH960" s="2">
        <v>0</v>
      </c>
      <c r="CI960" s="2">
        <v>0</v>
      </c>
      <c r="CJ960" s="2">
        <v>0</v>
      </c>
      <c r="CK960" s="2">
        <v>0</v>
      </c>
      <c r="CL960" s="2">
        <v>3</v>
      </c>
    </row>
    <row r="961" spans="1:90" x14ac:dyDescent="0.25">
      <c r="A961" t="s">
        <v>115</v>
      </c>
      <c r="B961">
        <v>20419</v>
      </c>
      <c r="C961" t="s">
        <v>393</v>
      </c>
      <c r="D961">
        <v>1</v>
      </c>
      <c r="E961">
        <v>8</v>
      </c>
      <c r="F961">
        <v>496601</v>
      </c>
      <c r="G961">
        <v>35496601</v>
      </c>
      <c r="H961" t="s">
        <v>428</v>
      </c>
      <c r="I961">
        <v>353</v>
      </c>
      <c r="J961" t="s">
        <v>461</v>
      </c>
      <c r="K961" t="s">
        <v>10921</v>
      </c>
      <c r="L961">
        <v>1</v>
      </c>
      <c r="M961" t="s">
        <v>461</v>
      </c>
      <c r="N961">
        <v>13349762</v>
      </c>
      <c r="O961" t="s">
        <v>92</v>
      </c>
      <c r="P961" t="s">
        <v>10978</v>
      </c>
      <c r="Q961" t="s">
        <v>127</v>
      </c>
      <c r="R961">
        <v>19</v>
      </c>
      <c r="S961">
        <v>39350427</v>
      </c>
      <c r="T961">
        <v>39356148</v>
      </c>
      <c r="U961" t="s">
        <v>13040</v>
      </c>
      <c r="V961">
        <v>1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105</v>
      </c>
      <c r="AE961" s="2">
        <v>140</v>
      </c>
      <c r="AF961" s="2">
        <v>137</v>
      </c>
      <c r="AG961" s="2">
        <v>103</v>
      </c>
      <c r="AH961" s="2">
        <v>147</v>
      </c>
      <c r="AI961" s="2">
        <v>122</v>
      </c>
      <c r="AJ961" s="2">
        <v>65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9</v>
      </c>
      <c r="BE961" s="2">
        <v>0</v>
      </c>
      <c r="BF961" s="2">
        <v>0</v>
      </c>
      <c r="BG961" s="2">
        <v>0</v>
      </c>
      <c r="BH961" s="2">
        <v>0</v>
      </c>
      <c r="BI961" s="2">
        <v>0</v>
      </c>
      <c r="BJ961" s="2">
        <v>0</v>
      </c>
      <c r="BK961" s="2">
        <v>0</v>
      </c>
      <c r="BL961" s="2">
        <v>5</v>
      </c>
      <c r="BM961" s="2">
        <v>8</v>
      </c>
      <c r="BN961" s="2">
        <v>7</v>
      </c>
      <c r="BO961" s="2">
        <v>6</v>
      </c>
      <c r="BP961" s="2">
        <v>8</v>
      </c>
      <c r="BQ961" s="2">
        <v>5</v>
      </c>
      <c r="BR961" s="2">
        <v>3</v>
      </c>
      <c r="BS961" s="2">
        <v>0</v>
      </c>
      <c r="BT961" s="2">
        <v>0</v>
      </c>
      <c r="BU961" s="2">
        <v>0</v>
      </c>
      <c r="BV961" s="2">
        <v>0</v>
      </c>
      <c r="BW961" s="2">
        <v>0</v>
      </c>
      <c r="BX961" s="2">
        <v>0</v>
      </c>
      <c r="BY961" s="2">
        <v>0</v>
      </c>
      <c r="BZ961" s="2">
        <v>0</v>
      </c>
      <c r="CA961" s="2">
        <v>0</v>
      </c>
      <c r="CB961" s="2">
        <v>0</v>
      </c>
      <c r="CC961" s="2">
        <v>0</v>
      </c>
      <c r="CD961" s="2">
        <v>0</v>
      </c>
      <c r="CE961" s="2">
        <v>0</v>
      </c>
      <c r="CF961" s="2">
        <v>0</v>
      </c>
      <c r="CG961" s="2">
        <v>0</v>
      </c>
      <c r="CH961" s="2">
        <v>0</v>
      </c>
      <c r="CI961" s="2">
        <v>0</v>
      </c>
      <c r="CJ961" s="2">
        <v>0</v>
      </c>
      <c r="CK961" s="2">
        <v>0</v>
      </c>
      <c r="CL961" s="2">
        <v>2</v>
      </c>
    </row>
    <row r="962" spans="1:90" x14ac:dyDescent="0.25">
      <c r="A962" t="s">
        <v>115</v>
      </c>
      <c r="B962">
        <v>20419</v>
      </c>
      <c r="C962" t="s">
        <v>393</v>
      </c>
      <c r="D962">
        <v>1</v>
      </c>
      <c r="E962">
        <v>8</v>
      </c>
      <c r="F962">
        <v>21118</v>
      </c>
      <c r="G962">
        <v>35021118</v>
      </c>
      <c r="H962" t="s">
        <v>18714</v>
      </c>
      <c r="I962">
        <v>569</v>
      </c>
      <c r="J962" t="s">
        <v>6663</v>
      </c>
      <c r="K962" t="s">
        <v>91</v>
      </c>
      <c r="L962">
        <v>1</v>
      </c>
      <c r="M962" t="s">
        <v>6663</v>
      </c>
      <c r="N962">
        <v>13370000</v>
      </c>
      <c r="O962" t="s">
        <v>92</v>
      </c>
      <c r="P962" t="s">
        <v>13854</v>
      </c>
      <c r="Q962">
        <v>200</v>
      </c>
      <c r="R962">
        <v>19</v>
      </c>
      <c r="S962">
        <v>34961056</v>
      </c>
      <c r="T962">
        <v>34961363</v>
      </c>
      <c r="U962" t="s">
        <v>18715</v>
      </c>
      <c r="V962">
        <v>1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131</v>
      </c>
      <c r="AE962" s="2">
        <v>122</v>
      </c>
      <c r="AF962" s="2">
        <v>122</v>
      </c>
      <c r="AG962" s="2">
        <v>120</v>
      </c>
      <c r="AH962" s="2">
        <v>134</v>
      </c>
      <c r="AI962" s="2">
        <v>95</v>
      </c>
      <c r="AJ962" s="2">
        <v>106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19</v>
      </c>
      <c r="BD962" s="2">
        <v>0</v>
      </c>
      <c r="BE962" s="2">
        <v>0</v>
      </c>
      <c r="BF962" s="2">
        <v>0</v>
      </c>
      <c r="BG962" s="2">
        <v>0</v>
      </c>
      <c r="BH962" s="2">
        <v>0</v>
      </c>
      <c r="BI962" s="2">
        <v>0</v>
      </c>
      <c r="BJ962" s="2">
        <v>0</v>
      </c>
      <c r="BK962" s="2">
        <v>0</v>
      </c>
      <c r="BL962" s="2">
        <v>8</v>
      </c>
      <c r="BM962" s="2">
        <v>6</v>
      </c>
      <c r="BN962" s="2">
        <v>7</v>
      </c>
      <c r="BO962" s="2">
        <v>4</v>
      </c>
      <c r="BP962" s="2">
        <v>4</v>
      </c>
      <c r="BQ962" s="2">
        <v>4</v>
      </c>
      <c r="BR962" s="2">
        <v>7</v>
      </c>
      <c r="BS962" s="2">
        <v>0</v>
      </c>
      <c r="BT962" s="2">
        <v>0</v>
      </c>
      <c r="BU962" s="2">
        <v>0</v>
      </c>
      <c r="BV962" s="2">
        <v>0</v>
      </c>
      <c r="BW962" s="2">
        <v>0</v>
      </c>
      <c r="BX962" s="2">
        <v>0</v>
      </c>
      <c r="BY962" s="2">
        <v>0</v>
      </c>
      <c r="BZ962" s="2">
        <v>0</v>
      </c>
      <c r="CA962" s="2">
        <v>0</v>
      </c>
      <c r="CB962" s="2">
        <v>0</v>
      </c>
      <c r="CC962" s="2">
        <v>0</v>
      </c>
      <c r="CD962" s="2">
        <v>0</v>
      </c>
      <c r="CE962" s="2">
        <v>0</v>
      </c>
      <c r="CF962" s="2">
        <v>0</v>
      </c>
      <c r="CG962" s="2">
        <v>0</v>
      </c>
      <c r="CH962" s="2">
        <v>0</v>
      </c>
      <c r="CI962" s="2">
        <v>0</v>
      </c>
      <c r="CJ962" s="2">
        <v>0</v>
      </c>
      <c r="CK962" s="2">
        <v>2</v>
      </c>
      <c r="CL962" s="2">
        <v>0</v>
      </c>
    </row>
    <row r="963" spans="1:90" x14ac:dyDescent="0.25">
      <c r="A963" t="s">
        <v>115</v>
      </c>
      <c r="B963">
        <v>20419</v>
      </c>
      <c r="C963" t="s">
        <v>393</v>
      </c>
      <c r="D963">
        <v>1</v>
      </c>
      <c r="E963">
        <v>8</v>
      </c>
      <c r="F963">
        <v>914009</v>
      </c>
      <c r="G963">
        <v>35914009</v>
      </c>
      <c r="H963" t="s">
        <v>11645</v>
      </c>
      <c r="I963">
        <v>465</v>
      </c>
      <c r="J963" t="s">
        <v>473</v>
      </c>
      <c r="K963" t="s">
        <v>534</v>
      </c>
      <c r="L963">
        <v>1</v>
      </c>
      <c r="M963" t="s">
        <v>473</v>
      </c>
      <c r="N963">
        <v>13190000</v>
      </c>
      <c r="O963" t="s">
        <v>92</v>
      </c>
      <c r="P963" t="s">
        <v>11646</v>
      </c>
      <c r="Q963" t="s">
        <v>127</v>
      </c>
      <c r="R963">
        <v>19</v>
      </c>
      <c r="S963">
        <v>38795419</v>
      </c>
      <c r="T963">
        <v>38795623</v>
      </c>
      <c r="U963" t="s">
        <v>11647</v>
      </c>
      <c r="V963">
        <v>1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65</v>
      </c>
      <c r="AE963" s="2">
        <v>68</v>
      </c>
      <c r="AF963" s="2">
        <v>68</v>
      </c>
      <c r="AG963" s="2">
        <v>91</v>
      </c>
      <c r="AH963" s="2">
        <v>161</v>
      </c>
      <c r="AI963" s="2">
        <v>121</v>
      </c>
      <c r="AJ963" s="2">
        <v>151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0</v>
      </c>
      <c r="BI963" s="2">
        <v>0</v>
      </c>
      <c r="BJ963" s="2">
        <v>0</v>
      </c>
      <c r="BK963" s="2">
        <v>0</v>
      </c>
      <c r="BL963" s="2">
        <v>3</v>
      </c>
      <c r="BM963" s="2">
        <v>2</v>
      </c>
      <c r="BN963" s="2">
        <v>3</v>
      </c>
      <c r="BO963" s="2">
        <v>4</v>
      </c>
      <c r="BP963" s="2">
        <v>8</v>
      </c>
      <c r="BQ963" s="2">
        <v>7</v>
      </c>
      <c r="BR963" s="2">
        <v>4</v>
      </c>
      <c r="BS963" s="2">
        <v>0</v>
      </c>
      <c r="BT963" s="2">
        <v>0</v>
      </c>
      <c r="BU963" s="2">
        <v>0</v>
      </c>
      <c r="BV963" s="2">
        <v>0</v>
      </c>
      <c r="BW963" s="2">
        <v>0</v>
      </c>
      <c r="BX963" s="2">
        <v>0</v>
      </c>
      <c r="BY963" s="2">
        <v>0</v>
      </c>
      <c r="BZ963" s="2">
        <v>0</v>
      </c>
      <c r="CA963" s="2">
        <v>0</v>
      </c>
      <c r="CB963" s="2">
        <v>0</v>
      </c>
      <c r="CC963" s="2">
        <v>0</v>
      </c>
      <c r="CD963" s="2">
        <v>0</v>
      </c>
      <c r="CE963" s="2">
        <v>0</v>
      </c>
      <c r="CF963" s="2">
        <v>0</v>
      </c>
      <c r="CG963" s="2">
        <v>0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</row>
    <row r="964" spans="1:90" x14ac:dyDescent="0.25">
      <c r="A964" t="s">
        <v>115</v>
      </c>
      <c r="B964">
        <v>20419</v>
      </c>
      <c r="C964" t="s">
        <v>393</v>
      </c>
      <c r="D964">
        <v>1</v>
      </c>
      <c r="E964">
        <v>8</v>
      </c>
      <c r="F964">
        <v>18624</v>
      </c>
      <c r="G964">
        <v>35018624</v>
      </c>
      <c r="H964" t="s">
        <v>11764</v>
      </c>
      <c r="I964">
        <v>353</v>
      </c>
      <c r="J964" t="s">
        <v>461</v>
      </c>
      <c r="K964" t="s">
        <v>7894</v>
      </c>
      <c r="L964">
        <v>1</v>
      </c>
      <c r="M964" t="s">
        <v>461</v>
      </c>
      <c r="N964">
        <v>13341700</v>
      </c>
      <c r="O964" t="s">
        <v>1791</v>
      </c>
      <c r="P964" t="s">
        <v>11765</v>
      </c>
      <c r="Q964" t="s">
        <v>127</v>
      </c>
      <c r="R964">
        <v>19</v>
      </c>
      <c r="S964">
        <v>38947615</v>
      </c>
      <c r="T964">
        <v>38948077</v>
      </c>
      <c r="U964" t="s">
        <v>11766</v>
      </c>
      <c r="V964">
        <v>1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89</v>
      </c>
      <c r="AE964" s="2">
        <v>72</v>
      </c>
      <c r="AF964" s="2">
        <v>92</v>
      </c>
      <c r="AG964" s="2">
        <v>55</v>
      </c>
      <c r="AH964" s="2">
        <v>97</v>
      </c>
      <c r="AI964" s="2">
        <v>58</v>
      </c>
      <c r="AJ964" s="2">
        <v>72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59</v>
      </c>
      <c r="BD964" s="2">
        <v>12</v>
      </c>
      <c r="BE964" s="2">
        <v>0</v>
      </c>
      <c r="BF964" s="2">
        <v>0</v>
      </c>
      <c r="BG964" s="2">
        <v>0</v>
      </c>
      <c r="BH964" s="2">
        <v>0</v>
      </c>
      <c r="BI964" s="2">
        <v>0</v>
      </c>
      <c r="BJ964" s="2">
        <v>0</v>
      </c>
      <c r="BK964" s="2">
        <v>0</v>
      </c>
      <c r="BL964" s="2">
        <v>4</v>
      </c>
      <c r="BM964" s="2">
        <v>5</v>
      </c>
      <c r="BN964" s="2">
        <v>6</v>
      </c>
      <c r="BO964" s="2">
        <v>4</v>
      </c>
      <c r="BP964" s="2">
        <v>5</v>
      </c>
      <c r="BQ964" s="2">
        <v>4</v>
      </c>
      <c r="BR964" s="2">
        <v>4</v>
      </c>
      <c r="BS964" s="2">
        <v>0</v>
      </c>
      <c r="BT964" s="2">
        <v>0</v>
      </c>
      <c r="BU964" s="2">
        <v>0</v>
      </c>
      <c r="BV964" s="2">
        <v>0</v>
      </c>
      <c r="BW964" s="2">
        <v>0</v>
      </c>
      <c r="BX964" s="2">
        <v>0</v>
      </c>
      <c r="BY964" s="2">
        <v>0</v>
      </c>
      <c r="BZ964" s="2">
        <v>0</v>
      </c>
      <c r="CA964" s="2">
        <v>0</v>
      </c>
      <c r="CB964" s="2">
        <v>0</v>
      </c>
      <c r="CC964" s="2">
        <v>0</v>
      </c>
      <c r="CD964" s="2">
        <v>0</v>
      </c>
      <c r="CE964" s="2">
        <v>0</v>
      </c>
      <c r="CF964" s="2">
        <v>0</v>
      </c>
      <c r="CG964" s="2">
        <v>0</v>
      </c>
      <c r="CH964" s="2">
        <v>0</v>
      </c>
      <c r="CI964" s="2">
        <v>0</v>
      </c>
      <c r="CJ964" s="2">
        <v>0</v>
      </c>
      <c r="CK964" s="2">
        <v>3</v>
      </c>
      <c r="CL964" s="2">
        <v>3</v>
      </c>
    </row>
    <row r="965" spans="1:90" x14ac:dyDescent="0.25">
      <c r="A965" t="s">
        <v>115</v>
      </c>
      <c r="B965">
        <v>20419</v>
      </c>
      <c r="C965" t="s">
        <v>393</v>
      </c>
      <c r="D965">
        <v>1</v>
      </c>
      <c r="E965">
        <v>8</v>
      </c>
      <c r="F965">
        <v>901167</v>
      </c>
      <c r="G965">
        <v>35901167</v>
      </c>
      <c r="H965" t="s">
        <v>17541</v>
      </c>
      <c r="I965">
        <v>253</v>
      </c>
      <c r="J965" t="s">
        <v>393</v>
      </c>
      <c r="K965" t="s">
        <v>7949</v>
      </c>
      <c r="L965">
        <v>1</v>
      </c>
      <c r="M965" t="s">
        <v>393</v>
      </c>
      <c r="N965">
        <v>13360000</v>
      </c>
      <c r="O965" t="s">
        <v>92</v>
      </c>
      <c r="P965" t="s">
        <v>5416</v>
      </c>
      <c r="Q965">
        <v>177</v>
      </c>
      <c r="R965">
        <v>19</v>
      </c>
      <c r="S965">
        <v>34916485</v>
      </c>
      <c r="T965">
        <v>34916600</v>
      </c>
      <c r="U965" t="s">
        <v>17542</v>
      </c>
      <c r="V965">
        <v>1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89</v>
      </c>
      <c r="AE965" s="2">
        <v>75</v>
      </c>
      <c r="AF965" s="2">
        <v>84</v>
      </c>
      <c r="AG965" s="2">
        <v>54</v>
      </c>
      <c r="AH965" s="2">
        <v>155</v>
      </c>
      <c r="AI965" s="2">
        <v>156</v>
      </c>
      <c r="AJ965" s="2">
        <v>136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129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0</v>
      </c>
      <c r="BI965" s="2">
        <v>0</v>
      </c>
      <c r="BJ965" s="2">
        <v>0</v>
      </c>
      <c r="BK965" s="2">
        <v>0</v>
      </c>
      <c r="BL965" s="2">
        <v>7</v>
      </c>
      <c r="BM965" s="2">
        <v>4</v>
      </c>
      <c r="BN965" s="2">
        <v>6</v>
      </c>
      <c r="BO965" s="2">
        <v>3</v>
      </c>
      <c r="BP965" s="2">
        <v>6</v>
      </c>
      <c r="BQ965" s="2">
        <v>8</v>
      </c>
      <c r="BR965" s="2">
        <v>6</v>
      </c>
      <c r="BS965" s="2">
        <v>0</v>
      </c>
      <c r="BT965" s="2">
        <v>0</v>
      </c>
      <c r="BU965" s="2">
        <v>0</v>
      </c>
      <c r="BV965" s="2">
        <v>0</v>
      </c>
      <c r="BW965" s="2">
        <v>0</v>
      </c>
      <c r="BX965" s="2">
        <v>0</v>
      </c>
      <c r="BY965" s="2">
        <v>0</v>
      </c>
      <c r="BZ965" s="2">
        <v>0</v>
      </c>
      <c r="CA965" s="2">
        <v>0</v>
      </c>
      <c r="CB965" s="2">
        <v>0</v>
      </c>
      <c r="CC965" s="2">
        <v>3</v>
      </c>
      <c r="CD965" s="2">
        <v>0</v>
      </c>
      <c r="CE965" s="2">
        <v>0</v>
      </c>
      <c r="CF965" s="2">
        <v>0</v>
      </c>
      <c r="CG965" s="2">
        <v>0</v>
      </c>
      <c r="CH965" s="2">
        <v>0</v>
      </c>
      <c r="CI965" s="2">
        <v>0</v>
      </c>
      <c r="CJ965" s="2">
        <v>0</v>
      </c>
      <c r="CK965" s="2">
        <v>0</v>
      </c>
      <c r="CL965" s="2">
        <v>0</v>
      </c>
    </row>
    <row r="966" spans="1:90" x14ac:dyDescent="0.25">
      <c r="A966" t="s">
        <v>115</v>
      </c>
      <c r="B966">
        <v>20419</v>
      </c>
      <c r="C966" t="s">
        <v>393</v>
      </c>
      <c r="D966">
        <v>1</v>
      </c>
      <c r="E966">
        <v>8</v>
      </c>
      <c r="F966">
        <v>18673</v>
      </c>
      <c r="G966">
        <v>35018673</v>
      </c>
      <c r="H966" t="s">
        <v>13038</v>
      </c>
      <c r="I966">
        <v>353</v>
      </c>
      <c r="J966" t="s">
        <v>461</v>
      </c>
      <c r="K966" t="s">
        <v>2052</v>
      </c>
      <c r="L966">
        <v>1</v>
      </c>
      <c r="M966" t="s">
        <v>461</v>
      </c>
      <c r="N966">
        <v>13334170</v>
      </c>
      <c r="O966" t="s">
        <v>102</v>
      </c>
      <c r="P966" t="s">
        <v>861</v>
      </c>
      <c r="Q966">
        <v>886</v>
      </c>
      <c r="R966">
        <v>19</v>
      </c>
      <c r="S966">
        <v>38752445</v>
      </c>
      <c r="T966">
        <v>38753150</v>
      </c>
      <c r="U966" t="s">
        <v>13039</v>
      </c>
      <c r="V966">
        <v>1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87</v>
      </c>
      <c r="AE966" s="2">
        <v>94</v>
      </c>
      <c r="AF966" s="2">
        <v>93</v>
      </c>
      <c r="AG966" s="2">
        <v>51</v>
      </c>
      <c r="AH966" s="2">
        <v>218</v>
      </c>
      <c r="AI966" s="2">
        <v>241</v>
      </c>
      <c r="AJ966" s="2">
        <v>279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33</v>
      </c>
      <c r="BD966" s="2">
        <v>0</v>
      </c>
      <c r="BE966" s="2">
        <v>0</v>
      </c>
      <c r="BF966" s="2">
        <v>0</v>
      </c>
      <c r="BG966" s="2">
        <v>0</v>
      </c>
      <c r="BH966" s="2">
        <v>0</v>
      </c>
      <c r="BI966" s="2">
        <v>0</v>
      </c>
      <c r="BJ966" s="2">
        <v>0</v>
      </c>
      <c r="BK966" s="2">
        <v>0</v>
      </c>
      <c r="BL966" s="2">
        <v>4</v>
      </c>
      <c r="BM966" s="2">
        <v>3</v>
      </c>
      <c r="BN966" s="2">
        <v>5</v>
      </c>
      <c r="BO966" s="2">
        <v>4</v>
      </c>
      <c r="BP966" s="2">
        <v>6</v>
      </c>
      <c r="BQ966" s="2">
        <v>11</v>
      </c>
      <c r="BR966" s="2">
        <v>9</v>
      </c>
      <c r="BS966" s="2">
        <v>0</v>
      </c>
      <c r="BT966" s="2">
        <v>0</v>
      </c>
      <c r="BU966" s="2">
        <v>0</v>
      </c>
      <c r="BV966" s="2">
        <v>0</v>
      </c>
      <c r="BW966" s="2">
        <v>0</v>
      </c>
      <c r="BX966" s="2">
        <v>0</v>
      </c>
      <c r="BY966" s="2">
        <v>0</v>
      </c>
      <c r="BZ966" s="2">
        <v>0</v>
      </c>
      <c r="CA966" s="2">
        <v>0</v>
      </c>
      <c r="CB966" s="2">
        <v>0</v>
      </c>
      <c r="CC966" s="2">
        <v>0</v>
      </c>
      <c r="CD966" s="2">
        <v>0</v>
      </c>
      <c r="CE966" s="2">
        <v>0</v>
      </c>
      <c r="CF966" s="2">
        <v>0</v>
      </c>
      <c r="CG966" s="2">
        <v>0</v>
      </c>
      <c r="CH966" s="2">
        <v>0</v>
      </c>
      <c r="CI966" s="2">
        <v>0</v>
      </c>
      <c r="CJ966" s="2">
        <v>0</v>
      </c>
      <c r="CK966" s="2">
        <v>2</v>
      </c>
      <c r="CL966" s="2">
        <v>0</v>
      </c>
    </row>
    <row r="967" spans="1:90" x14ac:dyDescent="0.25">
      <c r="A967" t="s">
        <v>115</v>
      </c>
      <c r="B967">
        <v>20419</v>
      </c>
      <c r="C967" t="s">
        <v>393</v>
      </c>
      <c r="D967">
        <v>1</v>
      </c>
      <c r="E967">
        <v>8</v>
      </c>
      <c r="F967">
        <v>920666</v>
      </c>
      <c r="G967">
        <v>35920666</v>
      </c>
      <c r="H967" t="s">
        <v>6208</v>
      </c>
      <c r="I967">
        <v>353</v>
      </c>
      <c r="J967" t="s">
        <v>461</v>
      </c>
      <c r="K967" t="s">
        <v>2188</v>
      </c>
      <c r="L967">
        <v>1</v>
      </c>
      <c r="M967" t="s">
        <v>461</v>
      </c>
      <c r="N967">
        <v>13346430</v>
      </c>
      <c r="O967" t="s">
        <v>92</v>
      </c>
      <c r="P967" t="s">
        <v>6209</v>
      </c>
      <c r="Q967">
        <v>166</v>
      </c>
      <c r="R967">
        <v>19</v>
      </c>
      <c r="S967">
        <v>39356125</v>
      </c>
      <c r="T967">
        <v>39356149</v>
      </c>
      <c r="U967" t="s">
        <v>6210</v>
      </c>
      <c r="V967">
        <v>1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105</v>
      </c>
      <c r="AE967" s="2">
        <v>210</v>
      </c>
      <c r="AF967" s="2">
        <v>209</v>
      </c>
      <c r="AG967" s="2">
        <v>105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350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110</v>
      </c>
      <c r="BD967" s="2">
        <v>0</v>
      </c>
      <c r="BE967" s="2">
        <v>0</v>
      </c>
      <c r="BF967" s="2">
        <v>0</v>
      </c>
      <c r="BG967" s="2">
        <v>0</v>
      </c>
      <c r="BH967" s="2">
        <v>0</v>
      </c>
      <c r="BI967" s="2">
        <v>0</v>
      </c>
      <c r="BJ967" s="2">
        <v>0</v>
      </c>
      <c r="BK967" s="2">
        <v>0</v>
      </c>
      <c r="BL967" s="2">
        <v>3</v>
      </c>
      <c r="BM967" s="2">
        <v>10</v>
      </c>
      <c r="BN967" s="2">
        <v>6</v>
      </c>
      <c r="BO967" s="2">
        <v>5</v>
      </c>
      <c r="BP967" s="2">
        <v>0</v>
      </c>
      <c r="BQ967" s="2">
        <v>0</v>
      </c>
      <c r="BR967" s="2">
        <v>0</v>
      </c>
      <c r="BS967" s="2">
        <v>0</v>
      </c>
      <c r="BT967" s="2">
        <v>0</v>
      </c>
      <c r="BU967" s="2">
        <v>0</v>
      </c>
      <c r="BV967" s="2">
        <v>0</v>
      </c>
      <c r="BW967" s="2">
        <v>0</v>
      </c>
      <c r="BX967" s="2">
        <v>0</v>
      </c>
      <c r="BY967" s="2">
        <v>0</v>
      </c>
      <c r="BZ967" s="2">
        <v>0</v>
      </c>
      <c r="CA967" s="2">
        <v>0</v>
      </c>
      <c r="CB967" s="2">
        <v>0</v>
      </c>
      <c r="CC967" s="2">
        <v>12</v>
      </c>
      <c r="CD967" s="2">
        <v>0</v>
      </c>
      <c r="CE967" s="2">
        <v>0</v>
      </c>
      <c r="CF967" s="2">
        <v>0</v>
      </c>
      <c r="CG967" s="2">
        <v>0</v>
      </c>
      <c r="CH967" s="2">
        <v>0</v>
      </c>
      <c r="CI967" s="2">
        <v>0</v>
      </c>
      <c r="CJ967" s="2">
        <v>0</v>
      </c>
      <c r="CK967" s="2">
        <v>6</v>
      </c>
      <c r="CL967" s="2">
        <v>0</v>
      </c>
    </row>
    <row r="968" spans="1:90" x14ac:dyDescent="0.25">
      <c r="A968" t="s">
        <v>115</v>
      </c>
      <c r="B968">
        <v>20419</v>
      </c>
      <c r="C968" t="s">
        <v>393</v>
      </c>
      <c r="D968">
        <v>1</v>
      </c>
      <c r="E968">
        <v>8</v>
      </c>
      <c r="F968">
        <v>903930</v>
      </c>
      <c r="G968">
        <v>35903930</v>
      </c>
      <c r="H968" t="s">
        <v>6488</v>
      </c>
      <c r="I968">
        <v>465</v>
      </c>
      <c r="J968" t="s">
        <v>473</v>
      </c>
      <c r="K968" t="s">
        <v>6489</v>
      </c>
      <c r="L968">
        <v>1</v>
      </c>
      <c r="M968" t="s">
        <v>473</v>
      </c>
      <c r="N968">
        <v>13190000</v>
      </c>
      <c r="O968" t="s">
        <v>92</v>
      </c>
      <c r="P968" t="s">
        <v>6490</v>
      </c>
      <c r="Q968">
        <v>200</v>
      </c>
      <c r="R968">
        <v>19</v>
      </c>
      <c r="S968">
        <v>38792599</v>
      </c>
      <c r="T968">
        <v>38793077</v>
      </c>
      <c r="U968" t="s">
        <v>6491</v>
      </c>
      <c r="V968">
        <v>1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70</v>
      </c>
      <c r="AI968" s="2">
        <v>67</v>
      </c>
      <c r="AJ968" s="2">
        <v>75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32</v>
      </c>
      <c r="AS968" s="2">
        <v>0</v>
      </c>
      <c r="AT968" s="2">
        <v>0</v>
      </c>
      <c r="AU968" s="2">
        <v>184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51</v>
      </c>
      <c r="BD968" s="2">
        <v>0</v>
      </c>
      <c r="BE968" s="2">
        <v>0</v>
      </c>
      <c r="BF968" s="2">
        <v>0</v>
      </c>
      <c r="BG968" s="2">
        <v>0</v>
      </c>
      <c r="BH968" s="2">
        <v>0</v>
      </c>
      <c r="BI968" s="2">
        <v>0</v>
      </c>
      <c r="BJ968" s="2">
        <v>0</v>
      </c>
      <c r="BK968" s="2">
        <v>0</v>
      </c>
      <c r="BL968" s="2">
        <v>0</v>
      </c>
      <c r="BM968" s="2">
        <v>0</v>
      </c>
      <c r="BN968" s="2">
        <v>0</v>
      </c>
      <c r="BO968" s="2">
        <v>0</v>
      </c>
      <c r="BP968" s="2">
        <v>4</v>
      </c>
      <c r="BQ968" s="2">
        <v>2</v>
      </c>
      <c r="BR968" s="2">
        <v>3</v>
      </c>
      <c r="BS968" s="2">
        <v>0</v>
      </c>
      <c r="BT968" s="2">
        <v>0</v>
      </c>
      <c r="BU968" s="2">
        <v>0</v>
      </c>
      <c r="BV968" s="2">
        <v>0</v>
      </c>
      <c r="BW968" s="2">
        <v>0</v>
      </c>
      <c r="BX968" s="2">
        <v>0</v>
      </c>
      <c r="BY968" s="2">
        <v>0</v>
      </c>
      <c r="BZ968" s="2">
        <v>1</v>
      </c>
      <c r="CA968" s="2">
        <v>0</v>
      </c>
      <c r="CB968" s="2">
        <v>0</v>
      </c>
      <c r="CC968" s="2">
        <v>8</v>
      </c>
      <c r="CD968" s="2">
        <v>0</v>
      </c>
      <c r="CE968" s="2">
        <v>0</v>
      </c>
      <c r="CF968" s="2">
        <v>0</v>
      </c>
      <c r="CG968" s="2">
        <v>0</v>
      </c>
      <c r="CH968" s="2">
        <v>0</v>
      </c>
      <c r="CI968" s="2">
        <v>0</v>
      </c>
      <c r="CJ968" s="2">
        <v>0</v>
      </c>
      <c r="CK968" s="2">
        <v>3</v>
      </c>
      <c r="CL968" s="2">
        <v>0</v>
      </c>
    </row>
    <row r="969" spans="1:90" x14ac:dyDescent="0.25">
      <c r="A969" t="s">
        <v>115</v>
      </c>
      <c r="B969">
        <v>20419</v>
      </c>
      <c r="C969" t="s">
        <v>393</v>
      </c>
      <c r="D969">
        <v>1</v>
      </c>
      <c r="E969">
        <v>8</v>
      </c>
      <c r="F969">
        <v>21155</v>
      </c>
      <c r="G969">
        <v>35021155</v>
      </c>
      <c r="H969" t="s">
        <v>15806</v>
      </c>
      <c r="I969">
        <v>588</v>
      </c>
      <c r="J969" t="s">
        <v>608</v>
      </c>
      <c r="K969" t="s">
        <v>91</v>
      </c>
      <c r="L969">
        <v>1</v>
      </c>
      <c r="M969" t="s">
        <v>608</v>
      </c>
      <c r="N969">
        <v>13390000</v>
      </c>
      <c r="O969" t="s">
        <v>92</v>
      </c>
      <c r="P969" t="s">
        <v>15807</v>
      </c>
      <c r="Q969">
        <v>27</v>
      </c>
      <c r="R969">
        <v>19</v>
      </c>
      <c r="S969">
        <v>34932403</v>
      </c>
      <c r="T969">
        <v>34932425</v>
      </c>
      <c r="U969" t="s">
        <v>15808</v>
      </c>
      <c r="V969">
        <v>1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13</v>
      </c>
      <c r="AG969" s="2">
        <v>9</v>
      </c>
      <c r="AH969" s="2">
        <v>213</v>
      </c>
      <c r="AI969" s="2">
        <v>131</v>
      </c>
      <c r="AJ969" s="2">
        <v>154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0</v>
      </c>
      <c r="BI969" s="2">
        <v>0</v>
      </c>
      <c r="BJ969" s="2">
        <v>0</v>
      </c>
      <c r="BK969" s="2">
        <v>0</v>
      </c>
      <c r="BL969" s="2">
        <v>0</v>
      </c>
      <c r="BM969" s="2">
        <v>0</v>
      </c>
      <c r="BN969" s="2">
        <v>1</v>
      </c>
      <c r="BO969" s="2">
        <v>1</v>
      </c>
      <c r="BP969" s="2">
        <v>11</v>
      </c>
      <c r="BQ969" s="2">
        <v>7</v>
      </c>
      <c r="BR969" s="2">
        <v>7</v>
      </c>
      <c r="BS969" s="2">
        <v>0</v>
      </c>
      <c r="BT969" s="2">
        <v>0</v>
      </c>
      <c r="BU969" s="2">
        <v>0</v>
      </c>
      <c r="BV969" s="2">
        <v>0</v>
      </c>
      <c r="BW969" s="2">
        <v>0</v>
      </c>
      <c r="BX969" s="2">
        <v>0</v>
      </c>
      <c r="BY969" s="2">
        <v>0</v>
      </c>
      <c r="BZ969" s="2">
        <v>0</v>
      </c>
      <c r="CA969" s="2">
        <v>0</v>
      </c>
      <c r="CB969" s="2">
        <v>0</v>
      </c>
      <c r="CC969" s="2">
        <v>0</v>
      </c>
      <c r="CD969" s="2">
        <v>0</v>
      </c>
      <c r="CE969" s="2">
        <v>0</v>
      </c>
      <c r="CF969" s="2">
        <v>0</v>
      </c>
      <c r="CG969" s="2">
        <v>0</v>
      </c>
      <c r="CH969" s="2">
        <v>0</v>
      </c>
      <c r="CI969" s="2">
        <v>0</v>
      </c>
      <c r="CJ969" s="2">
        <v>0</v>
      </c>
      <c r="CK969" s="2">
        <v>0</v>
      </c>
      <c r="CL969" s="2">
        <v>0</v>
      </c>
    </row>
    <row r="970" spans="1:90" x14ac:dyDescent="0.25">
      <c r="A970" t="s">
        <v>115</v>
      </c>
      <c r="B970">
        <v>20419</v>
      </c>
      <c r="C970" t="s">
        <v>393</v>
      </c>
      <c r="D970">
        <v>1</v>
      </c>
      <c r="E970">
        <v>8</v>
      </c>
      <c r="F970">
        <v>49475</v>
      </c>
      <c r="G970">
        <v>35049475</v>
      </c>
      <c r="H970" t="s">
        <v>2995</v>
      </c>
      <c r="I970">
        <v>353</v>
      </c>
      <c r="J970" t="s">
        <v>461</v>
      </c>
      <c r="K970" t="s">
        <v>522</v>
      </c>
      <c r="L970">
        <v>1</v>
      </c>
      <c r="M970" t="s">
        <v>461</v>
      </c>
      <c r="N970">
        <v>13346070</v>
      </c>
      <c r="O970" t="s">
        <v>92</v>
      </c>
      <c r="P970" t="s">
        <v>2996</v>
      </c>
      <c r="Q970" t="s">
        <v>127</v>
      </c>
      <c r="R970">
        <v>19</v>
      </c>
      <c r="S970">
        <v>38752932</v>
      </c>
      <c r="T970">
        <v>39356124</v>
      </c>
      <c r="U970" t="s">
        <v>2997</v>
      </c>
      <c r="V970">
        <v>1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92</v>
      </c>
      <c r="AE970" s="2">
        <v>65</v>
      </c>
      <c r="AF970" s="2">
        <v>106</v>
      </c>
      <c r="AG970" s="2">
        <v>98</v>
      </c>
      <c r="AH970" s="2">
        <v>115</v>
      </c>
      <c r="AI970" s="2">
        <v>96</v>
      </c>
      <c r="AJ970" s="2">
        <v>73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254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0</v>
      </c>
      <c r="BI970" s="2">
        <v>0</v>
      </c>
      <c r="BJ970" s="2">
        <v>0</v>
      </c>
      <c r="BK970" s="2">
        <v>0</v>
      </c>
      <c r="BL970" s="2">
        <v>5</v>
      </c>
      <c r="BM970" s="2">
        <v>3</v>
      </c>
      <c r="BN970" s="2">
        <v>5</v>
      </c>
      <c r="BO970" s="2">
        <v>5</v>
      </c>
      <c r="BP970" s="2">
        <v>4</v>
      </c>
      <c r="BQ970" s="2">
        <v>5</v>
      </c>
      <c r="BR970" s="2">
        <v>2</v>
      </c>
      <c r="BS970" s="2">
        <v>0</v>
      </c>
      <c r="BT970" s="2">
        <v>0</v>
      </c>
      <c r="BU970" s="2">
        <v>0</v>
      </c>
      <c r="BV970" s="2">
        <v>0</v>
      </c>
      <c r="BW970" s="2">
        <v>0</v>
      </c>
      <c r="BX970" s="2">
        <v>0</v>
      </c>
      <c r="BY970" s="2">
        <v>0</v>
      </c>
      <c r="BZ970" s="2">
        <v>16</v>
      </c>
      <c r="CA970" s="2">
        <v>0</v>
      </c>
      <c r="CB970" s="2">
        <v>0</v>
      </c>
      <c r="CC970" s="2">
        <v>0</v>
      </c>
      <c r="CD970" s="2">
        <v>0</v>
      </c>
      <c r="CE970" s="2">
        <v>0</v>
      </c>
      <c r="CF970" s="2">
        <v>0</v>
      </c>
      <c r="CG970" s="2">
        <v>0</v>
      </c>
      <c r="CH970" s="2">
        <v>0</v>
      </c>
      <c r="CI970" s="2">
        <v>0</v>
      </c>
      <c r="CJ970" s="2">
        <v>0</v>
      </c>
      <c r="CK970" s="2">
        <v>0</v>
      </c>
      <c r="CL970" s="2">
        <v>0</v>
      </c>
    </row>
    <row r="971" spans="1:90" x14ac:dyDescent="0.25">
      <c r="A971" t="s">
        <v>115</v>
      </c>
      <c r="B971">
        <v>20419</v>
      </c>
      <c r="C971" t="s">
        <v>393</v>
      </c>
      <c r="D971">
        <v>1</v>
      </c>
      <c r="E971">
        <v>8</v>
      </c>
      <c r="F971">
        <v>909403</v>
      </c>
      <c r="G971">
        <v>35909403</v>
      </c>
      <c r="H971" t="s">
        <v>5688</v>
      </c>
      <c r="I971">
        <v>353</v>
      </c>
      <c r="J971" t="s">
        <v>461</v>
      </c>
      <c r="K971" t="s">
        <v>5689</v>
      </c>
      <c r="L971">
        <v>1</v>
      </c>
      <c r="M971" t="s">
        <v>461</v>
      </c>
      <c r="N971">
        <v>13343560</v>
      </c>
      <c r="O971" t="s">
        <v>92</v>
      </c>
      <c r="P971" t="s">
        <v>5690</v>
      </c>
      <c r="Q971">
        <v>174</v>
      </c>
      <c r="R971">
        <v>19</v>
      </c>
      <c r="S971">
        <v>38753070</v>
      </c>
      <c r="T971">
        <v>38854073</v>
      </c>
      <c r="U971" t="s">
        <v>5691</v>
      </c>
      <c r="V971">
        <v>1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65</v>
      </c>
      <c r="AE971" s="2">
        <v>105</v>
      </c>
      <c r="AF971" s="2">
        <v>138</v>
      </c>
      <c r="AG971" s="2">
        <v>85</v>
      </c>
      <c r="AH971" s="2">
        <v>103</v>
      </c>
      <c r="AI971" s="2">
        <v>77</v>
      </c>
      <c r="AJ971" s="2">
        <v>60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10</v>
      </c>
      <c r="BE971" s="2">
        <v>0</v>
      </c>
      <c r="BF971" s="2">
        <v>0</v>
      </c>
      <c r="BG971" s="2">
        <v>0</v>
      </c>
      <c r="BH971" s="2">
        <v>0</v>
      </c>
      <c r="BI971" s="2">
        <v>0</v>
      </c>
      <c r="BJ971" s="2">
        <v>0</v>
      </c>
      <c r="BK971" s="2">
        <v>0</v>
      </c>
      <c r="BL971" s="2">
        <v>3</v>
      </c>
      <c r="BM971" s="2">
        <v>7</v>
      </c>
      <c r="BN971" s="2">
        <v>8</v>
      </c>
      <c r="BO971" s="2">
        <v>4</v>
      </c>
      <c r="BP971" s="2">
        <v>7</v>
      </c>
      <c r="BQ971" s="2">
        <v>5</v>
      </c>
      <c r="BR971" s="2">
        <v>3</v>
      </c>
      <c r="BS971" s="2">
        <v>0</v>
      </c>
      <c r="BT971" s="2">
        <v>0</v>
      </c>
      <c r="BU971" s="2">
        <v>0</v>
      </c>
      <c r="BV971" s="2">
        <v>0</v>
      </c>
      <c r="BW971" s="2">
        <v>0</v>
      </c>
      <c r="BX971" s="2">
        <v>0</v>
      </c>
      <c r="BY971" s="2">
        <v>0</v>
      </c>
      <c r="BZ971" s="2">
        <v>0</v>
      </c>
      <c r="CA971" s="2">
        <v>0</v>
      </c>
      <c r="CB971" s="2">
        <v>0</v>
      </c>
      <c r="CC971" s="2">
        <v>0</v>
      </c>
      <c r="CD971" s="2">
        <v>0</v>
      </c>
      <c r="CE971" s="2">
        <v>0</v>
      </c>
      <c r="CF971" s="2">
        <v>0</v>
      </c>
      <c r="CG971" s="2">
        <v>0</v>
      </c>
      <c r="CH971" s="2">
        <v>0</v>
      </c>
      <c r="CI971" s="2">
        <v>0</v>
      </c>
      <c r="CJ971" s="2">
        <v>0</v>
      </c>
      <c r="CK971" s="2">
        <v>0</v>
      </c>
      <c r="CL971" s="2">
        <v>3</v>
      </c>
    </row>
    <row r="972" spans="1:90" x14ac:dyDescent="0.25">
      <c r="A972" t="s">
        <v>115</v>
      </c>
      <c r="B972">
        <v>20419</v>
      </c>
      <c r="C972" t="s">
        <v>393</v>
      </c>
      <c r="D972">
        <v>1</v>
      </c>
      <c r="E972">
        <v>8</v>
      </c>
      <c r="F972">
        <v>20795</v>
      </c>
      <c r="G972">
        <v>35020795</v>
      </c>
      <c r="H972" t="s">
        <v>9404</v>
      </c>
      <c r="I972">
        <v>253</v>
      </c>
      <c r="J972" t="s">
        <v>393</v>
      </c>
      <c r="K972" t="s">
        <v>1083</v>
      </c>
      <c r="L972">
        <v>1</v>
      </c>
      <c r="M972" t="s">
        <v>393</v>
      </c>
      <c r="N972">
        <v>13360000</v>
      </c>
      <c r="O972" t="s">
        <v>92</v>
      </c>
      <c r="P972" t="s">
        <v>9405</v>
      </c>
      <c r="Q972">
        <v>157</v>
      </c>
      <c r="R972">
        <v>19</v>
      </c>
      <c r="S972">
        <v>34916835</v>
      </c>
      <c r="T972">
        <v>34916849</v>
      </c>
      <c r="U972" t="s">
        <v>9406</v>
      </c>
      <c r="V972">
        <v>1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83</v>
      </c>
      <c r="AE972" s="2">
        <v>70</v>
      </c>
      <c r="AF972" s="2">
        <v>105</v>
      </c>
      <c r="AG972" s="2">
        <v>133</v>
      </c>
      <c r="AH972" s="2">
        <v>107</v>
      </c>
      <c r="AI972" s="2">
        <v>79</v>
      </c>
      <c r="AJ972" s="2">
        <v>106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0</v>
      </c>
      <c r="BI972" s="2">
        <v>0</v>
      </c>
      <c r="BJ972" s="2">
        <v>0</v>
      </c>
      <c r="BK972" s="2">
        <v>0</v>
      </c>
      <c r="BL972" s="2">
        <v>5</v>
      </c>
      <c r="BM972" s="2">
        <v>2</v>
      </c>
      <c r="BN972" s="2">
        <v>4</v>
      </c>
      <c r="BO972" s="2">
        <v>5</v>
      </c>
      <c r="BP972" s="2">
        <v>3</v>
      </c>
      <c r="BQ972" s="2">
        <v>3</v>
      </c>
      <c r="BR972" s="2">
        <v>3</v>
      </c>
      <c r="BS972" s="2">
        <v>0</v>
      </c>
      <c r="BT972" s="2">
        <v>0</v>
      </c>
      <c r="BU972" s="2">
        <v>0</v>
      </c>
      <c r="BV972" s="2">
        <v>0</v>
      </c>
      <c r="BW972" s="2">
        <v>0</v>
      </c>
      <c r="BX972" s="2">
        <v>0</v>
      </c>
      <c r="BY972" s="2">
        <v>0</v>
      </c>
      <c r="BZ972" s="2">
        <v>0</v>
      </c>
      <c r="CA972" s="2">
        <v>0</v>
      </c>
      <c r="CB972" s="2">
        <v>0</v>
      </c>
      <c r="CC972" s="2">
        <v>0</v>
      </c>
      <c r="CD972" s="2">
        <v>0</v>
      </c>
      <c r="CE972" s="2">
        <v>0</v>
      </c>
      <c r="CF972" s="2">
        <v>0</v>
      </c>
      <c r="CG972" s="2">
        <v>0</v>
      </c>
      <c r="CH972" s="2">
        <v>0</v>
      </c>
      <c r="CI972" s="2">
        <v>0</v>
      </c>
      <c r="CJ972" s="2">
        <v>0</v>
      </c>
      <c r="CK972" s="2">
        <v>0</v>
      </c>
      <c r="CL972" s="2">
        <v>0</v>
      </c>
    </row>
    <row r="973" spans="1:90" x14ac:dyDescent="0.25">
      <c r="A973" t="s">
        <v>115</v>
      </c>
      <c r="B973">
        <v>20419</v>
      </c>
      <c r="C973" t="s">
        <v>393</v>
      </c>
      <c r="D973">
        <v>1</v>
      </c>
      <c r="E973">
        <v>8</v>
      </c>
      <c r="F973">
        <v>905604</v>
      </c>
      <c r="G973">
        <v>35905604</v>
      </c>
      <c r="H973" t="s">
        <v>7372</v>
      </c>
      <c r="I973">
        <v>588</v>
      </c>
      <c r="J973" t="s">
        <v>608</v>
      </c>
      <c r="K973" t="s">
        <v>7373</v>
      </c>
      <c r="L973">
        <v>1</v>
      </c>
      <c r="M973" t="s">
        <v>608</v>
      </c>
      <c r="N973">
        <v>13390000</v>
      </c>
      <c r="O973" t="s">
        <v>92</v>
      </c>
      <c r="P973" t="s">
        <v>7374</v>
      </c>
      <c r="Q973">
        <v>113</v>
      </c>
      <c r="R973">
        <v>19</v>
      </c>
      <c r="S973">
        <v>34932247</v>
      </c>
      <c r="T973">
        <v>34932605</v>
      </c>
      <c r="U973" t="s">
        <v>7375</v>
      </c>
      <c r="V973">
        <v>1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100</v>
      </c>
      <c r="AE973" s="2">
        <v>90</v>
      </c>
      <c r="AF973" s="2">
        <v>75</v>
      </c>
      <c r="AG973" s="2">
        <v>85</v>
      </c>
      <c r="AH973" s="2">
        <v>98</v>
      </c>
      <c r="AI973" s="2">
        <v>139</v>
      </c>
      <c r="AJ973" s="2">
        <v>95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93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60</v>
      </c>
      <c r="BD973" s="2">
        <v>0</v>
      </c>
      <c r="BE973" s="2">
        <v>0</v>
      </c>
      <c r="BF973" s="2">
        <v>0</v>
      </c>
      <c r="BG973" s="2">
        <v>0</v>
      </c>
      <c r="BH973" s="2">
        <v>0</v>
      </c>
      <c r="BI973" s="2">
        <v>0</v>
      </c>
      <c r="BJ973" s="2">
        <v>0</v>
      </c>
      <c r="BK973" s="2">
        <v>0</v>
      </c>
      <c r="BL973" s="2">
        <v>4</v>
      </c>
      <c r="BM973" s="2">
        <v>4</v>
      </c>
      <c r="BN973" s="2">
        <v>3</v>
      </c>
      <c r="BO973" s="2">
        <v>3</v>
      </c>
      <c r="BP973" s="2">
        <v>3</v>
      </c>
      <c r="BQ973" s="2">
        <v>5</v>
      </c>
      <c r="BR973" s="2">
        <v>4</v>
      </c>
      <c r="BS973" s="2">
        <v>0</v>
      </c>
      <c r="BT973" s="2">
        <v>0</v>
      </c>
      <c r="BU973" s="2">
        <v>0</v>
      </c>
      <c r="BV973" s="2">
        <v>0</v>
      </c>
      <c r="BW973" s="2">
        <v>0</v>
      </c>
      <c r="BX973" s="2">
        <v>0</v>
      </c>
      <c r="BY973" s="2">
        <v>0</v>
      </c>
      <c r="BZ973" s="2">
        <v>0</v>
      </c>
      <c r="CA973" s="2">
        <v>0</v>
      </c>
      <c r="CB973" s="2">
        <v>0</v>
      </c>
      <c r="CC973" s="2">
        <v>5</v>
      </c>
      <c r="CD973" s="2">
        <v>0</v>
      </c>
      <c r="CE973" s="2">
        <v>0</v>
      </c>
      <c r="CF973" s="2">
        <v>0</v>
      </c>
      <c r="CG973" s="2">
        <v>0</v>
      </c>
      <c r="CH973" s="2">
        <v>0</v>
      </c>
      <c r="CI973" s="2">
        <v>0</v>
      </c>
      <c r="CJ973" s="2">
        <v>0</v>
      </c>
      <c r="CK973" s="2">
        <v>5</v>
      </c>
      <c r="CL973" s="2">
        <v>0</v>
      </c>
    </row>
    <row r="974" spans="1:90" x14ac:dyDescent="0.25">
      <c r="A974" t="s">
        <v>115</v>
      </c>
      <c r="B974">
        <v>20419</v>
      </c>
      <c r="C974" t="s">
        <v>393</v>
      </c>
      <c r="D974">
        <v>1</v>
      </c>
      <c r="E974">
        <v>8</v>
      </c>
      <c r="F974">
        <v>406272</v>
      </c>
      <c r="G974">
        <v>35406272</v>
      </c>
      <c r="H974" t="s">
        <v>10511</v>
      </c>
      <c r="I974">
        <v>465</v>
      </c>
      <c r="J974" t="s">
        <v>473</v>
      </c>
      <c r="K974" t="s">
        <v>5097</v>
      </c>
      <c r="L974">
        <v>1</v>
      </c>
      <c r="M974" t="s">
        <v>473</v>
      </c>
      <c r="N974">
        <v>13190000</v>
      </c>
      <c r="O974" t="s">
        <v>92</v>
      </c>
      <c r="P974" t="s">
        <v>10512</v>
      </c>
      <c r="Q974">
        <v>3</v>
      </c>
      <c r="R974">
        <v>19</v>
      </c>
      <c r="S974">
        <v>38898874</v>
      </c>
      <c r="T974">
        <v>38898897</v>
      </c>
      <c r="U974" t="s">
        <v>10513</v>
      </c>
      <c r="V974">
        <v>1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60</v>
      </c>
      <c r="AE974" s="2">
        <v>56</v>
      </c>
      <c r="AF974" s="2">
        <v>70</v>
      </c>
      <c r="AG974" s="2">
        <v>35</v>
      </c>
      <c r="AH974" s="2">
        <v>77</v>
      </c>
      <c r="AI974" s="2">
        <v>64</v>
      </c>
      <c r="AJ974" s="2">
        <v>81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0</v>
      </c>
      <c r="BI974" s="2">
        <v>0</v>
      </c>
      <c r="BJ974" s="2">
        <v>0</v>
      </c>
      <c r="BK974" s="2">
        <v>0</v>
      </c>
      <c r="BL974" s="2">
        <v>4</v>
      </c>
      <c r="BM974" s="2">
        <v>4</v>
      </c>
      <c r="BN974" s="2">
        <v>2</v>
      </c>
      <c r="BO974" s="2">
        <v>1</v>
      </c>
      <c r="BP974" s="2">
        <v>2</v>
      </c>
      <c r="BQ974" s="2">
        <v>3</v>
      </c>
      <c r="BR974" s="2">
        <v>5</v>
      </c>
      <c r="BS974" s="2">
        <v>0</v>
      </c>
      <c r="BT974" s="2">
        <v>0</v>
      </c>
      <c r="BU974" s="2">
        <v>0</v>
      </c>
      <c r="BV974" s="2">
        <v>0</v>
      </c>
      <c r="BW974" s="2">
        <v>0</v>
      </c>
      <c r="BX974" s="2">
        <v>0</v>
      </c>
      <c r="BY974" s="2">
        <v>0</v>
      </c>
      <c r="BZ974" s="2">
        <v>0</v>
      </c>
      <c r="CA974" s="2">
        <v>0</v>
      </c>
      <c r="CB974" s="2">
        <v>0</v>
      </c>
      <c r="CC974" s="2">
        <v>0</v>
      </c>
      <c r="CD974" s="2">
        <v>0</v>
      </c>
      <c r="CE974" s="2">
        <v>0</v>
      </c>
      <c r="CF974" s="2">
        <v>0</v>
      </c>
      <c r="CG974" s="2">
        <v>0</v>
      </c>
      <c r="CH974" s="2">
        <v>0</v>
      </c>
      <c r="CI974" s="2">
        <v>0</v>
      </c>
      <c r="CJ974" s="2">
        <v>0</v>
      </c>
      <c r="CK974" s="2">
        <v>0</v>
      </c>
      <c r="CL974" s="2">
        <v>0</v>
      </c>
    </row>
    <row r="975" spans="1:90" x14ac:dyDescent="0.25">
      <c r="A975" t="s">
        <v>115</v>
      </c>
      <c r="B975">
        <v>20419</v>
      </c>
      <c r="C975" t="s">
        <v>393</v>
      </c>
      <c r="D975">
        <v>1</v>
      </c>
      <c r="E975">
        <v>8</v>
      </c>
      <c r="F975">
        <v>20941</v>
      </c>
      <c r="G975">
        <v>35020941</v>
      </c>
      <c r="H975" t="s">
        <v>16941</v>
      </c>
      <c r="I975">
        <v>297</v>
      </c>
      <c r="J975" t="s">
        <v>1651</v>
      </c>
      <c r="K975" t="s">
        <v>91</v>
      </c>
      <c r="L975">
        <v>1</v>
      </c>
      <c r="M975" t="s">
        <v>1651</v>
      </c>
      <c r="N975">
        <v>13350000</v>
      </c>
      <c r="O975" t="s">
        <v>102</v>
      </c>
      <c r="P975" t="s">
        <v>1392</v>
      </c>
      <c r="Q975">
        <v>590</v>
      </c>
      <c r="R975">
        <v>19</v>
      </c>
      <c r="S975">
        <v>38211331</v>
      </c>
      <c r="T975">
        <v>38212003</v>
      </c>
      <c r="U975" t="s">
        <v>16942</v>
      </c>
      <c r="V975">
        <v>1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195</v>
      </c>
      <c r="AI975" s="2">
        <v>171</v>
      </c>
      <c r="AJ975" s="2">
        <v>155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79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0</v>
      </c>
      <c r="BI975" s="2">
        <v>0</v>
      </c>
      <c r="BJ975" s="2">
        <v>0</v>
      </c>
      <c r="BK975" s="2">
        <v>0</v>
      </c>
      <c r="BL975" s="2">
        <v>0</v>
      </c>
      <c r="BM975" s="2">
        <v>0</v>
      </c>
      <c r="BN975" s="2">
        <v>0</v>
      </c>
      <c r="BO975" s="2">
        <v>0</v>
      </c>
      <c r="BP975" s="2">
        <v>9</v>
      </c>
      <c r="BQ975" s="2">
        <v>7</v>
      </c>
      <c r="BR975" s="2">
        <v>5</v>
      </c>
      <c r="BS975" s="2">
        <v>0</v>
      </c>
      <c r="BT975" s="2">
        <v>0</v>
      </c>
      <c r="BU975" s="2">
        <v>0</v>
      </c>
      <c r="BV975" s="2">
        <v>0</v>
      </c>
      <c r="BW975" s="2">
        <v>0</v>
      </c>
      <c r="BX975" s="2">
        <v>0</v>
      </c>
      <c r="BY975" s="2">
        <v>0</v>
      </c>
      <c r="BZ975" s="2">
        <v>0</v>
      </c>
      <c r="CA975" s="2">
        <v>0</v>
      </c>
      <c r="CB975" s="2">
        <v>0</v>
      </c>
      <c r="CC975" s="2">
        <v>5</v>
      </c>
      <c r="CD975" s="2">
        <v>0</v>
      </c>
      <c r="CE975" s="2">
        <v>0</v>
      </c>
      <c r="CF975" s="2">
        <v>0</v>
      </c>
      <c r="CG975" s="2">
        <v>0</v>
      </c>
      <c r="CH975" s="2">
        <v>0</v>
      </c>
      <c r="CI975" s="2">
        <v>0</v>
      </c>
      <c r="CJ975" s="2">
        <v>0</v>
      </c>
      <c r="CK975" s="2">
        <v>0</v>
      </c>
      <c r="CL975" s="2">
        <v>0</v>
      </c>
    </row>
    <row r="976" spans="1:90" x14ac:dyDescent="0.25">
      <c r="A976" t="s">
        <v>115</v>
      </c>
      <c r="B976">
        <v>20419</v>
      </c>
      <c r="C976" t="s">
        <v>393</v>
      </c>
      <c r="D976">
        <v>1</v>
      </c>
      <c r="E976">
        <v>8</v>
      </c>
      <c r="F976">
        <v>21124</v>
      </c>
      <c r="G976">
        <v>35021124</v>
      </c>
      <c r="H976" t="s">
        <v>3482</v>
      </c>
      <c r="I976">
        <v>457</v>
      </c>
      <c r="J976" t="s">
        <v>822</v>
      </c>
      <c r="K976" t="s">
        <v>91</v>
      </c>
      <c r="L976">
        <v>1</v>
      </c>
      <c r="M976" t="s">
        <v>822</v>
      </c>
      <c r="N976">
        <v>13380000</v>
      </c>
      <c r="P976" t="s">
        <v>3483</v>
      </c>
      <c r="Q976">
        <v>585</v>
      </c>
      <c r="R976">
        <v>19</v>
      </c>
      <c r="S976">
        <v>34881111</v>
      </c>
      <c r="T976">
        <v>34881274</v>
      </c>
      <c r="U976" t="s">
        <v>3484</v>
      </c>
      <c r="V976">
        <v>1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27</v>
      </c>
      <c r="AI976" s="2">
        <v>42</v>
      </c>
      <c r="AJ976" s="2">
        <v>43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0</v>
      </c>
      <c r="BI976" s="2">
        <v>0</v>
      </c>
      <c r="BJ976" s="2">
        <v>0</v>
      </c>
      <c r="BK976" s="2">
        <v>0</v>
      </c>
      <c r="BL976" s="2">
        <v>0</v>
      </c>
      <c r="BM976" s="2">
        <v>0</v>
      </c>
      <c r="BN976" s="2">
        <v>0</v>
      </c>
      <c r="BO976" s="2">
        <v>0</v>
      </c>
      <c r="BP976" s="2">
        <v>2</v>
      </c>
      <c r="BQ976" s="2">
        <v>2</v>
      </c>
      <c r="BR976" s="2">
        <v>2</v>
      </c>
      <c r="BS976" s="2">
        <v>0</v>
      </c>
      <c r="BT976" s="2">
        <v>0</v>
      </c>
      <c r="BU976" s="2">
        <v>0</v>
      </c>
      <c r="BV976" s="2">
        <v>0</v>
      </c>
      <c r="BW976" s="2">
        <v>0</v>
      </c>
      <c r="BX976" s="2">
        <v>0</v>
      </c>
      <c r="BY976" s="2">
        <v>0</v>
      </c>
      <c r="BZ976" s="2">
        <v>0</v>
      </c>
      <c r="CA976" s="2">
        <v>0</v>
      </c>
      <c r="CB976" s="2">
        <v>0</v>
      </c>
      <c r="CC976" s="2">
        <v>0</v>
      </c>
      <c r="CD976" s="2">
        <v>0</v>
      </c>
      <c r="CE976" s="2">
        <v>0</v>
      </c>
      <c r="CF976" s="2">
        <v>0</v>
      </c>
      <c r="CG976" s="2">
        <v>0</v>
      </c>
      <c r="CH976" s="2">
        <v>0</v>
      </c>
      <c r="CI976" s="2">
        <v>0</v>
      </c>
      <c r="CJ976" s="2">
        <v>0</v>
      </c>
      <c r="CK976" s="2">
        <v>0</v>
      </c>
      <c r="CL976" s="2">
        <v>0</v>
      </c>
    </row>
    <row r="977" spans="1:90" x14ac:dyDescent="0.25">
      <c r="A977" t="s">
        <v>115</v>
      </c>
      <c r="B977">
        <v>20419</v>
      </c>
      <c r="C977" t="s">
        <v>393</v>
      </c>
      <c r="D977">
        <v>1</v>
      </c>
      <c r="E977">
        <v>8</v>
      </c>
      <c r="F977">
        <v>903929</v>
      </c>
      <c r="G977">
        <v>35903929</v>
      </c>
      <c r="H977" t="s">
        <v>917</v>
      </c>
      <c r="I977">
        <v>353</v>
      </c>
      <c r="J977" t="s">
        <v>461</v>
      </c>
      <c r="K977" t="s">
        <v>918</v>
      </c>
      <c r="L977">
        <v>1</v>
      </c>
      <c r="M977" t="s">
        <v>461</v>
      </c>
      <c r="N977">
        <v>13345422</v>
      </c>
      <c r="O977" t="s">
        <v>92</v>
      </c>
      <c r="P977" t="s">
        <v>919</v>
      </c>
      <c r="Q977" t="s">
        <v>127</v>
      </c>
      <c r="R977">
        <v>19</v>
      </c>
      <c r="S977">
        <v>38755047</v>
      </c>
      <c r="U977" t="s">
        <v>920</v>
      </c>
      <c r="V977">
        <v>1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129</v>
      </c>
      <c r="AE977" s="2">
        <v>104</v>
      </c>
      <c r="AF977" s="2">
        <v>90</v>
      </c>
      <c r="AG977" s="2">
        <v>69</v>
      </c>
      <c r="AH977" s="2">
        <v>107</v>
      </c>
      <c r="AI977" s="2">
        <v>69</v>
      </c>
      <c r="AJ977" s="2">
        <v>82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0</v>
      </c>
      <c r="BI977" s="2">
        <v>0</v>
      </c>
      <c r="BJ977" s="2">
        <v>0</v>
      </c>
      <c r="BK977" s="2">
        <v>0</v>
      </c>
      <c r="BL977" s="2">
        <v>5</v>
      </c>
      <c r="BM977" s="2">
        <v>3</v>
      </c>
      <c r="BN977" s="2">
        <v>6</v>
      </c>
      <c r="BO977" s="2">
        <v>4</v>
      </c>
      <c r="BP977" s="2">
        <v>3</v>
      </c>
      <c r="BQ977" s="2">
        <v>2</v>
      </c>
      <c r="BR977" s="2">
        <v>3</v>
      </c>
      <c r="BS977" s="2">
        <v>0</v>
      </c>
      <c r="BT977" s="2">
        <v>0</v>
      </c>
      <c r="BU977" s="2">
        <v>0</v>
      </c>
      <c r="BV977" s="2">
        <v>0</v>
      </c>
      <c r="BW977" s="2">
        <v>0</v>
      </c>
      <c r="BX977" s="2">
        <v>0</v>
      </c>
      <c r="BY977" s="2">
        <v>0</v>
      </c>
      <c r="BZ977" s="2">
        <v>0</v>
      </c>
      <c r="CA977" s="2">
        <v>0</v>
      </c>
      <c r="CB977" s="2">
        <v>0</v>
      </c>
      <c r="CC977" s="2">
        <v>0</v>
      </c>
      <c r="CD977" s="2">
        <v>0</v>
      </c>
      <c r="CE977" s="2">
        <v>0</v>
      </c>
      <c r="CF977" s="2">
        <v>0</v>
      </c>
      <c r="CG977" s="2">
        <v>0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</row>
    <row r="978" spans="1:90" x14ac:dyDescent="0.25">
      <c r="A978" t="s">
        <v>115</v>
      </c>
      <c r="B978">
        <v>20419</v>
      </c>
      <c r="C978" t="s">
        <v>393</v>
      </c>
      <c r="D978">
        <v>1</v>
      </c>
      <c r="E978">
        <v>8</v>
      </c>
      <c r="F978">
        <v>18909</v>
      </c>
      <c r="G978">
        <v>35018909</v>
      </c>
      <c r="H978" t="s">
        <v>4740</v>
      </c>
      <c r="I978">
        <v>353</v>
      </c>
      <c r="J978" t="s">
        <v>461</v>
      </c>
      <c r="K978" t="s">
        <v>522</v>
      </c>
      <c r="L978">
        <v>1</v>
      </c>
      <c r="M978" t="s">
        <v>461</v>
      </c>
      <c r="N978">
        <v>13346040</v>
      </c>
      <c r="O978" t="s">
        <v>92</v>
      </c>
      <c r="P978" t="s">
        <v>4741</v>
      </c>
      <c r="Q978">
        <v>600</v>
      </c>
      <c r="R978">
        <v>19</v>
      </c>
      <c r="S978">
        <v>38759666</v>
      </c>
      <c r="T978">
        <v>39345556</v>
      </c>
      <c r="U978" t="s">
        <v>4742</v>
      </c>
      <c r="V978">
        <v>1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133</v>
      </c>
      <c r="AE978" s="2">
        <v>135</v>
      </c>
      <c r="AF978" s="2">
        <v>97</v>
      </c>
      <c r="AG978" s="2">
        <v>69</v>
      </c>
      <c r="AH978" s="2">
        <v>233</v>
      </c>
      <c r="AI978" s="2">
        <v>243</v>
      </c>
      <c r="AJ978" s="2">
        <v>333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117</v>
      </c>
      <c r="BD978" s="2">
        <v>0</v>
      </c>
      <c r="BE978" s="2">
        <v>0</v>
      </c>
      <c r="BF978" s="2">
        <v>0</v>
      </c>
      <c r="BG978" s="2">
        <v>0</v>
      </c>
      <c r="BH978" s="2">
        <v>0</v>
      </c>
      <c r="BI978" s="2">
        <v>0</v>
      </c>
      <c r="BJ978" s="2">
        <v>0</v>
      </c>
      <c r="BK978" s="2">
        <v>0</v>
      </c>
      <c r="BL978" s="2">
        <v>7</v>
      </c>
      <c r="BM978" s="2">
        <v>7</v>
      </c>
      <c r="BN978" s="2">
        <v>4</v>
      </c>
      <c r="BO978" s="2">
        <v>4</v>
      </c>
      <c r="BP978" s="2">
        <v>11</v>
      </c>
      <c r="BQ978" s="2">
        <v>9</v>
      </c>
      <c r="BR978" s="2">
        <v>15</v>
      </c>
      <c r="BS978" s="2">
        <v>0</v>
      </c>
      <c r="BT978" s="2">
        <v>0</v>
      </c>
      <c r="BU978" s="2">
        <v>0</v>
      </c>
      <c r="BV978" s="2">
        <v>0</v>
      </c>
      <c r="BW978" s="2">
        <v>0</v>
      </c>
      <c r="BX978" s="2">
        <v>0</v>
      </c>
      <c r="BY978" s="2">
        <v>0</v>
      </c>
      <c r="BZ978" s="2">
        <v>0</v>
      </c>
      <c r="CA978" s="2">
        <v>0</v>
      </c>
      <c r="CB978" s="2">
        <v>0</v>
      </c>
      <c r="CC978" s="2">
        <v>0</v>
      </c>
      <c r="CD978" s="2">
        <v>0</v>
      </c>
      <c r="CE978" s="2">
        <v>0</v>
      </c>
      <c r="CF978" s="2">
        <v>0</v>
      </c>
      <c r="CG978" s="2">
        <v>0</v>
      </c>
      <c r="CH978" s="2">
        <v>0</v>
      </c>
      <c r="CI978" s="2">
        <v>0</v>
      </c>
      <c r="CJ978" s="2">
        <v>0</v>
      </c>
      <c r="CK978" s="2">
        <v>8</v>
      </c>
      <c r="CL978" s="2">
        <v>0</v>
      </c>
    </row>
    <row r="979" spans="1:90" x14ac:dyDescent="0.25">
      <c r="A979" t="s">
        <v>115</v>
      </c>
      <c r="B979">
        <v>20419</v>
      </c>
      <c r="C979" t="s">
        <v>393</v>
      </c>
      <c r="D979">
        <v>1</v>
      </c>
      <c r="E979">
        <v>8</v>
      </c>
      <c r="F979">
        <v>45724</v>
      </c>
      <c r="G979">
        <v>35045724</v>
      </c>
      <c r="H979" t="s">
        <v>9374</v>
      </c>
      <c r="I979">
        <v>353</v>
      </c>
      <c r="J979" t="s">
        <v>461</v>
      </c>
      <c r="K979" t="s">
        <v>9375</v>
      </c>
      <c r="L979">
        <v>1</v>
      </c>
      <c r="M979" t="s">
        <v>461</v>
      </c>
      <c r="N979">
        <v>13337105</v>
      </c>
      <c r="O979" t="s">
        <v>591</v>
      </c>
      <c r="P979" t="s">
        <v>9376</v>
      </c>
      <c r="Q979" t="s">
        <v>127</v>
      </c>
      <c r="R979">
        <v>19</v>
      </c>
      <c r="S979">
        <v>38751395</v>
      </c>
      <c r="T979">
        <v>38752459</v>
      </c>
      <c r="U979" t="s">
        <v>9377</v>
      </c>
      <c r="V979">
        <v>1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84</v>
      </c>
      <c r="AE979" s="2">
        <v>70</v>
      </c>
      <c r="AF979" s="2">
        <v>80</v>
      </c>
      <c r="AG979" s="2">
        <v>66</v>
      </c>
      <c r="AH979" s="2">
        <v>88</v>
      </c>
      <c r="AI979" s="2">
        <v>48</v>
      </c>
      <c r="AJ979" s="2">
        <v>58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20</v>
      </c>
      <c r="BD979" s="2">
        <v>0</v>
      </c>
      <c r="BE979" s="2">
        <v>0</v>
      </c>
      <c r="BF979" s="2">
        <v>0</v>
      </c>
      <c r="BG979" s="2">
        <v>0</v>
      </c>
      <c r="BH979" s="2">
        <v>0</v>
      </c>
      <c r="BI979" s="2">
        <v>0</v>
      </c>
      <c r="BJ979" s="2">
        <v>0</v>
      </c>
      <c r="BK979" s="2">
        <v>0</v>
      </c>
      <c r="BL979" s="2">
        <v>6</v>
      </c>
      <c r="BM979" s="2">
        <v>4</v>
      </c>
      <c r="BN979" s="2">
        <v>4</v>
      </c>
      <c r="BO979" s="2">
        <v>3</v>
      </c>
      <c r="BP979" s="2">
        <v>3</v>
      </c>
      <c r="BQ979" s="2">
        <v>2</v>
      </c>
      <c r="BR979" s="2">
        <v>4</v>
      </c>
      <c r="BS979" s="2">
        <v>0</v>
      </c>
      <c r="BT979" s="2">
        <v>0</v>
      </c>
      <c r="BU979" s="2">
        <v>0</v>
      </c>
      <c r="BV979" s="2">
        <v>0</v>
      </c>
      <c r="BW979" s="2">
        <v>0</v>
      </c>
      <c r="BX979" s="2">
        <v>0</v>
      </c>
      <c r="BY979" s="2">
        <v>0</v>
      </c>
      <c r="BZ979" s="2">
        <v>0</v>
      </c>
      <c r="CA979" s="2">
        <v>0</v>
      </c>
      <c r="CB979" s="2">
        <v>0</v>
      </c>
      <c r="CC979" s="2">
        <v>0</v>
      </c>
      <c r="CD979" s="2">
        <v>0</v>
      </c>
      <c r="CE979" s="2">
        <v>0</v>
      </c>
      <c r="CF979" s="2">
        <v>0</v>
      </c>
      <c r="CG979" s="2">
        <v>0</v>
      </c>
      <c r="CH979" s="2">
        <v>0</v>
      </c>
      <c r="CI979" s="2">
        <v>0</v>
      </c>
      <c r="CJ979" s="2">
        <v>0</v>
      </c>
      <c r="CK979" s="2">
        <v>1</v>
      </c>
      <c r="CL979" s="2">
        <v>0</v>
      </c>
    </row>
    <row r="980" spans="1:90" x14ac:dyDescent="0.25">
      <c r="A980" t="s">
        <v>115</v>
      </c>
      <c r="B980">
        <v>20419</v>
      </c>
      <c r="C980" t="s">
        <v>393</v>
      </c>
      <c r="D980">
        <v>1</v>
      </c>
      <c r="E980">
        <v>8</v>
      </c>
      <c r="F980">
        <v>462378</v>
      </c>
      <c r="G980">
        <v>35462378</v>
      </c>
      <c r="H980" t="s">
        <v>17089</v>
      </c>
      <c r="I980">
        <v>353</v>
      </c>
      <c r="J980" t="s">
        <v>461</v>
      </c>
      <c r="K980" t="s">
        <v>17090</v>
      </c>
      <c r="L980">
        <v>1</v>
      </c>
      <c r="M980" t="s">
        <v>461</v>
      </c>
      <c r="N980">
        <v>13345806</v>
      </c>
      <c r="O980" t="s">
        <v>92</v>
      </c>
      <c r="P980" t="s">
        <v>17091</v>
      </c>
      <c r="Q980">
        <v>410</v>
      </c>
      <c r="R980">
        <v>19</v>
      </c>
      <c r="S980">
        <v>38011046</v>
      </c>
      <c r="T980">
        <v>38341820</v>
      </c>
      <c r="U980" t="s">
        <v>17092</v>
      </c>
      <c r="V980">
        <v>1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120</v>
      </c>
      <c r="AI980" s="2">
        <v>158</v>
      </c>
      <c r="AJ980" s="2">
        <v>150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0</v>
      </c>
      <c r="BI980" s="2">
        <v>0</v>
      </c>
      <c r="BJ980" s="2">
        <v>0</v>
      </c>
      <c r="BK980" s="2">
        <v>0</v>
      </c>
      <c r="BL980" s="2">
        <v>0</v>
      </c>
      <c r="BM980" s="2">
        <v>0</v>
      </c>
      <c r="BN980" s="2">
        <v>0</v>
      </c>
      <c r="BO980" s="2">
        <v>0</v>
      </c>
      <c r="BP980" s="2">
        <v>3</v>
      </c>
      <c r="BQ980" s="2">
        <v>5</v>
      </c>
      <c r="BR980" s="2">
        <v>4</v>
      </c>
      <c r="BS980" s="2">
        <v>0</v>
      </c>
      <c r="BT980" s="2">
        <v>0</v>
      </c>
      <c r="BU980" s="2">
        <v>0</v>
      </c>
      <c r="BV980" s="2">
        <v>0</v>
      </c>
      <c r="BW980" s="2">
        <v>0</v>
      </c>
      <c r="BX980" s="2">
        <v>0</v>
      </c>
      <c r="BY980" s="2">
        <v>0</v>
      </c>
      <c r="BZ980" s="2">
        <v>0</v>
      </c>
      <c r="CA980" s="2">
        <v>0</v>
      </c>
      <c r="CB980" s="2">
        <v>0</v>
      </c>
      <c r="CC980" s="2">
        <v>0</v>
      </c>
      <c r="CD980" s="2">
        <v>0</v>
      </c>
      <c r="CE980" s="2">
        <v>0</v>
      </c>
      <c r="CF980" s="2">
        <v>0</v>
      </c>
      <c r="CG980" s="2">
        <v>0</v>
      </c>
      <c r="CH980" s="2">
        <v>0</v>
      </c>
      <c r="CI980" s="2">
        <v>0</v>
      </c>
      <c r="CJ980" s="2">
        <v>0</v>
      </c>
      <c r="CK980" s="2">
        <v>0</v>
      </c>
      <c r="CL980" s="2">
        <v>0</v>
      </c>
    </row>
    <row r="981" spans="1:90" x14ac:dyDescent="0.25">
      <c r="A981" t="s">
        <v>115</v>
      </c>
      <c r="B981">
        <v>20419</v>
      </c>
      <c r="C981" t="s">
        <v>393</v>
      </c>
      <c r="D981">
        <v>1</v>
      </c>
      <c r="E981">
        <v>8</v>
      </c>
      <c r="F981">
        <v>909427</v>
      </c>
      <c r="G981">
        <v>35909427</v>
      </c>
      <c r="H981" t="s">
        <v>10696</v>
      </c>
      <c r="I981">
        <v>353</v>
      </c>
      <c r="J981" t="s">
        <v>461</v>
      </c>
      <c r="K981" t="s">
        <v>2188</v>
      </c>
      <c r="L981">
        <v>1</v>
      </c>
      <c r="M981" t="s">
        <v>461</v>
      </c>
      <c r="N981">
        <v>13346520</v>
      </c>
      <c r="O981" t="s">
        <v>92</v>
      </c>
      <c r="P981" t="s">
        <v>10697</v>
      </c>
      <c r="Q981">
        <v>306</v>
      </c>
      <c r="R981">
        <v>19</v>
      </c>
      <c r="S981">
        <v>39356128</v>
      </c>
      <c r="T981">
        <v>39356139</v>
      </c>
      <c r="U981" t="s">
        <v>10698</v>
      </c>
      <c r="V981">
        <v>1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193</v>
      </c>
      <c r="AE981" s="2">
        <v>70</v>
      </c>
      <c r="AF981" s="2">
        <v>100</v>
      </c>
      <c r="AG981" s="2">
        <v>104</v>
      </c>
      <c r="AH981" s="2">
        <v>192</v>
      </c>
      <c r="AI981" s="2">
        <v>118</v>
      </c>
      <c r="AJ981" s="2">
        <v>106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175</v>
      </c>
      <c r="BD981" s="2">
        <v>0</v>
      </c>
      <c r="BE981" s="2">
        <v>0</v>
      </c>
      <c r="BF981" s="2">
        <v>0</v>
      </c>
      <c r="BG981" s="2">
        <v>0</v>
      </c>
      <c r="BH981" s="2">
        <v>0</v>
      </c>
      <c r="BI981" s="2">
        <v>0</v>
      </c>
      <c r="BJ981" s="2">
        <v>0</v>
      </c>
      <c r="BK981" s="2">
        <v>0</v>
      </c>
      <c r="BL981" s="2">
        <v>12</v>
      </c>
      <c r="BM981" s="2">
        <v>4</v>
      </c>
      <c r="BN981" s="2">
        <v>4</v>
      </c>
      <c r="BO981" s="2">
        <v>4</v>
      </c>
      <c r="BP981" s="2">
        <v>7</v>
      </c>
      <c r="BQ981" s="2">
        <v>4</v>
      </c>
      <c r="BR981" s="2">
        <v>5</v>
      </c>
      <c r="BS981" s="2">
        <v>0</v>
      </c>
      <c r="BT981" s="2">
        <v>0</v>
      </c>
      <c r="BU981" s="2">
        <v>0</v>
      </c>
      <c r="BV981" s="2">
        <v>0</v>
      </c>
      <c r="BW981" s="2">
        <v>0</v>
      </c>
      <c r="BX981" s="2">
        <v>0</v>
      </c>
      <c r="BY981" s="2">
        <v>0</v>
      </c>
      <c r="BZ981" s="2">
        <v>0</v>
      </c>
      <c r="CA981" s="2">
        <v>0</v>
      </c>
      <c r="CB981" s="2">
        <v>0</v>
      </c>
      <c r="CC981" s="2">
        <v>0</v>
      </c>
      <c r="CD981" s="2">
        <v>0</v>
      </c>
      <c r="CE981" s="2">
        <v>0</v>
      </c>
      <c r="CF981" s="2">
        <v>0</v>
      </c>
      <c r="CG981" s="2">
        <v>0</v>
      </c>
      <c r="CH981" s="2">
        <v>0</v>
      </c>
      <c r="CI981" s="2">
        <v>0</v>
      </c>
      <c r="CJ981" s="2">
        <v>0</v>
      </c>
      <c r="CK981" s="2">
        <v>15</v>
      </c>
      <c r="CL981" s="2">
        <v>0</v>
      </c>
    </row>
    <row r="982" spans="1:90" x14ac:dyDescent="0.25">
      <c r="A982" t="s">
        <v>115</v>
      </c>
      <c r="B982">
        <v>20208</v>
      </c>
      <c r="C982" t="s">
        <v>129</v>
      </c>
      <c r="D982">
        <v>1</v>
      </c>
      <c r="E982">
        <v>8</v>
      </c>
      <c r="F982">
        <v>11332</v>
      </c>
      <c r="G982">
        <v>35011332</v>
      </c>
      <c r="H982" t="s">
        <v>1692</v>
      </c>
      <c r="I982">
        <v>254</v>
      </c>
      <c r="J982" t="s">
        <v>129</v>
      </c>
      <c r="K982" t="s">
        <v>186</v>
      </c>
      <c r="L982">
        <v>1</v>
      </c>
      <c r="M982" t="s">
        <v>129</v>
      </c>
      <c r="N982">
        <v>11661100</v>
      </c>
      <c r="O982" t="s">
        <v>92</v>
      </c>
      <c r="P982" t="s">
        <v>1693</v>
      </c>
      <c r="Q982">
        <v>255</v>
      </c>
      <c r="R982">
        <v>12</v>
      </c>
      <c r="S982">
        <v>38821423</v>
      </c>
      <c r="T982">
        <v>38822922</v>
      </c>
      <c r="U982" t="s">
        <v>1694</v>
      </c>
      <c r="V982">
        <v>1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106</v>
      </c>
      <c r="AI982" s="2">
        <v>135</v>
      </c>
      <c r="AJ982" s="2">
        <v>130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0</v>
      </c>
      <c r="BI982" s="2">
        <v>0</v>
      </c>
      <c r="BJ982" s="2">
        <v>0</v>
      </c>
      <c r="BK982" s="2">
        <v>0</v>
      </c>
      <c r="BL982" s="2">
        <v>0</v>
      </c>
      <c r="BM982" s="2">
        <v>0</v>
      </c>
      <c r="BN982" s="2">
        <v>0</v>
      </c>
      <c r="BO982" s="2">
        <v>0</v>
      </c>
      <c r="BP982" s="2">
        <v>6</v>
      </c>
      <c r="BQ982" s="2">
        <v>6</v>
      </c>
      <c r="BR982" s="2">
        <v>6</v>
      </c>
      <c r="BS982" s="2">
        <v>0</v>
      </c>
      <c r="BT982" s="2">
        <v>0</v>
      </c>
      <c r="BU982" s="2">
        <v>0</v>
      </c>
      <c r="BV982" s="2">
        <v>0</v>
      </c>
      <c r="BW982" s="2">
        <v>0</v>
      </c>
      <c r="BX982" s="2">
        <v>0</v>
      </c>
      <c r="BY982" s="2">
        <v>0</v>
      </c>
      <c r="BZ982" s="2">
        <v>0</v>
      </c>
      <c r="CA982" s="2">
        <v>0</v>
      </c>
      <c r="CB982" s="2">
        <v>0</v>
      </c>
      <c r="CC982" s="2">
        <v>0</v>
      </c>
      <c r="CD982" s="2">
        <v>0</v>
      </c>
      <c r="CE982" s="2">
        <v>0</v>
      </c>
      <c r="CF982" s="2">
        <v>0</v>
      </c>
      <c r="CG982" s="2">
        <v>0</v>
      </c>
      <c r="CH982" s="2">
        <v>0</v>
      </c>
      <c r="CI982" s="2">
        <v>0</v>
      </c>
      <c r="CJ982" s="2">
        <v>0</v>
      </c>
      <c r="CK982" s="2">
        <v>0</v>
      </c>
      <c r="CL982" s="2">
        <v>0</v>
      </c>
    </row>
    <row r="983" spans="1:90" x14ac:dyDescent="0.25">
      <c r="A983" t="s">
        <v>115</v>
      </c>
      <c r="B983">
        <v>20208</v>
      </c>
      <c r="C983" t="s">
        <v>129</v>
      </c>
      <c r="D983">
        <v>1</v>
      </c>
      <c r="E983">
        <v>10</v>
      </c>
      <c r="F983">
        <v>127152</v>
      </c>
      <c r="G983">
        <v>35127152</v>
      </c>
      <c r="H983" t="s">
        <v>18825</v>
      </c>
      <c r="I983">
        <v>701</v>
      </c>
      <c r="J983" t="s">
        <v>130</v>
      </c>
      <c r="K983" t="s">
        <v>18826</v>
      </c>
      <c r="L983">
        <v>1</v>
      </c>
      <c r="M983" t="s">
        <v>130</v>
      </c>
      <c r="N983">
        <v>11680000</v>
      </c>
      <c r="O983" t="s">
        <v>92</v>
      </c>
      <c r="P983" t="s">
        <v>18827</v>
      </c>
      <c r="Q983" t="s">
        <v>127</v>
      </c>
      <c r="R983">
        <v>12</v>
      </c>
      <c r="S983">
        <v>38450264</v>
      </c>
      <c r="U983" t="s">
        <v>18828</v>
      </c>
      <c r="V983">
        <v>1</v>
      </c>
      <c r="W983" s="2">
        <v>0</v>
      </c>
      <c r="X983" s="2">
        <v>8</v>
      </c>
      <c r="Y983" s="2">
        <v>4</v>
      </c>
      <c r="Z983" s="2">
        <v>9</v>
      </c>
      <c r="AA983" s="2">
        <v>2</v>
      </c>
      <c r="AB983" s="2">
        <v>8</v>
      </c>
      <c r="AC983" s="2">
        <v>3</v>
      </c>
      <c r="AD983" s="2">
        <v>6</v>
      </c>
      <c r="AE983" s="2">
        <v>5</v>
      </c>
      <c r="AF983" s="2">
        <v>4</v>
      </c>
      <c r="AG983" s="2">
        <v>7</v>
      </c>
      <c r="AH983" s="2">
        <v>22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1</v>
      </c>
      <c r="BG983" s="2">
        <v>1</v>
      </c>
      <c r="BH983" s="2">
        <v>1</v>
      </c>
      <c r="BI983" s="2">
        <v>1</v>
      </c>
      <c r="BJ983" s="2">
        <v>1</v>
      </c>
      <c r="BK983" s="2">
        <v>1</v>
      </c>
      <c r="BL983" s="2">
        <v>1</v>
      </c>
      <c r="BM983" s="2">
        <v>1</v>
      </c>
      <c r="BN983" s="2">
        <v>1</v>
      </c>
      <c r="BO983" s="2">
        <v>1</v>
      </c>
      <c r="BP983" s="2">
        <v>1</v>
      </c>
      <c r="BQ983" s="2">
        <v>0</v>
      </c>
      <c r="BR983" s="2">
        <v>0</v>
      </c>
      <c r="BS983" s="2">
        <v>0</v>
      </c>
      <c r="BT983" s="2">
        <v>0</v>
      </c>
      <c r="BU983" s="2">
        <v>0</v>
      </c>
      <c r="BV983" s="2">
        <v>0</v>
      </c>
      <c r="BW983" s="2">
        <v>0</v>
      </c>
      <c r="BX983" s="2">
        <v>0</v>
      </c>
      <c r="BY983" s="2">
        <v>0</v>
      </c>
      <c r="BZ983" s="2">
        <v>0</v>
      </c>
      <c r="CA983" s="2">
        <v>0</v>
      </c>
      <c r="CB983" s="2">
        <v>0</v>
      </c>
      <c r="CC983" s="2">
        <v>0</v>
      </c>
      <c r="CD983" s="2">
        <v>0</v>
      </c>
      <c r="CE983" s="2">
        <v>0</v>
      </c>
      <c r="CF983" s="2">
        <v>0</v>
      </c>
      <c r="CG983" s="2">
        <v>0</v>
      </c>
      <c r="CH983" s="2">
        <v>0</v>
      </c>
      <c r="CI983" s="2">
        <v>0</v>
      </c>
      <c r="CJ983" s="2">
        <v>0</v>
      </c>
      <c r="CK983" s="2">
        <v>0</v>
      </c>
      <c r="CL983" s="2">
        <v>0</v>
      </c>
    </row>
    <row r="984" spans="1:90" x14ac:dyDescent="0.25">
      <c r="A984" t="s">
        <v>115</v>
      </c>
      <c r="B984">
        <v>20208</v>
      </c>
      <c r="C984" t="s">
        <v>129</v>
      </c>
      <c r="D984">
        <v>1</v>
      </c>
      <c r="E984">
        <v>10</v>
      </c>
      <c r="F984">
        <v>100201</v>
      </c>
      <c r="G984">
        <v>35100201</v>
      </c>
      <c r="H984" t="s">
        <v>7263</v>
      </c>
      <c r="I984">
        <v>701</v>
      </c>
      <c r="J984" t="s">
        <v>130</v>
      </c>
      <c r="K984" t="s">
        <v>7264</v>
      </c>
      <c r="L984">
        <v>1</v>
      </c>
      <c r="M984" t="s">
        <v>130</v>
      </c>
      <c r="N984">
        <v>11680000</v>
      </c>
      <c r="O984" t="s">
        <v>92</v>
      </c>
      <c r="P984" t="s">
        <v>7265</v>
      </c>
      <c r="Q984" t="s">
        <v>127</v>
      </c>
      <c r="R984">
        <v>12</v>
      </c>
      <c r="S984">
        <v>38480228</v>
      </c>
      <c r="U984" t="s">
        <v>7266</v>
      </c>
      <c r="V984">
        <v>1</v>
      </c>
      <c r="W984" s="2">
        <v>2</v>
      </c>
      <c r="X984" s="2">
        <v>3</v>
      </c>
      <c r="Y984" s="2">
        <v>2</v>
      </c>
      <c r="Z984" s="2">
        <v>1</v>
      </c>
      <c r="AA984" s="2">
        <v>3</v>
      </c>
      <c r="AB984" s="2">
        <v>4</v>
      </c>
      <c r="AC984" s="2">
        <v>2</v>
      </c>
      <c r="AD984" s="2">
        <v>6</v>
      </c>
      <c r="AE984" s="2">
        <v>1</v>
      </c>
      <c r="AF984" s="2">
        <v>2</v>
      </c>
      <c r="AG984" s="2">
        <v>6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2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1</v>
      </c>
      <c r="BF984" s="2">
        <v>1</v>
      </c>
      <c r="BG984" s="2">
        <v>1</v>
      </c>
      <c r="BH984" s="2">
        <v>1</v>
      </c>
      <c r="BI984" s="2">
        <v>1</v>
      </c>
      <c r="BJ984" s="2">
        <v>1</v>
      </c>
      <c r="BK984" s="2">
        <v>1</v>
      </c>
      <c r="BL984" s="2">
        <v>1</v>
      </c>
      <c r="BM984" s="2">
        <v>1</v>
      </c>
      <c r="BN984" s="2">
        <v>1</v>
      </c>
      <c r="BO984" s="2">
        <v>1</v>
      </c>
      <c r="BP984" s="2">
        <v>0</v>
      </c>
      <c r="BQ984" s="2">
        <v>0</v>
      </c>
      <c r="BR984" s="2">
        <v>0</v>
      </c>
      <c r="BS984" s="2">
        <v>0</v>
      </c>
      <c r="BT984" s="2">
        <v>0</v>
      </c>
      <c r="BU984" s="2">
        <v>0</v>
      </c>
      <c r="BV984" s="2">
        <v>0</v>
      </c>
      <c r="BW984" s="2">
        <v>0</v>
      </c>
      <c r="BX984" s="2">
        <v>0</v>
      </c>
      <c r="BY984" s="2">
        <v>0</v>
      </c>
      <c r="BZ984" s="2">
        <v>1</v>
      </c>
      <c r="CA984" s="2">
        <v>0</v>
      </c>
      <c r="CB984" s="2">
        <v>0</v>
      </c>
      <c r="CC984" s="2">
        <v>0</v>
      </c>
      <c r="CD984" s="2">
        <v>0</v>
      </c>
      <c r="CE984" s="2">
        <v>0</v>
      </c>
      <c r="CF984" s="2">
        <v>0</v>
      </c>
      <c r="CG984" s="2">
        <v>0</v>
      </c>
      <c r="CH984" s="2">
        <v>0</v>
      </c>
      <c r="CI984" s="2">
        <v>0</v>
      </c>
      <c r="CJ984" s="2">
        <v>0</v>
      </c>
      <c r="CK984" s="2">
        <v>0</v>
      </c>
      <c r="CL984" s="2">
        <v>0</v>
      </c>
    </row>
    <row r="985" spans="1:90" x14ac:dyDescent="0.25">
      <c r="A985" t="s">
        <v>115</v>
      </c>
      <c r="B985">
        <v>20208</v>
      </c>
      <c r="C985" t="s">
        <v>129</v>
      </c>
      <c r="D985">
        <v>1</v>
      </c>
      <c r="E985">
        <v>8</v>
      </c>
      <c r="F985">
        <v>909919</v>
      </c>
      <c r="G985">
        <v>35909919</v>
      </c>
      <c r="H985" t="s">
        <v>8798</v>
      </c>
      <c r="I985">
        <v>254</v>
      </c>
      <c r="J985" t="s">
        <v>129</v>
      </c>
      <c r="K985" t="s">
        <v>3589</v>
      </c>
      <c r="L985">
        <v>1</v>
      </c>
      <c r="M985" t="s">
        <v>129</v>
      </c>
      <c r="N985">
        <v>11669292</v>
      </c>
      <c r="O985" t="s">
        <v>102</v>
      </c>
      <c r="P985" t="s">
        <v>8799</v>
      </c>
      <c r="Q985" t="s">
        <v>127</v>
      </c>
      <c r="R985">
        <v>12</v>
      </c>
      <c r="S985">
        <v>38871825</v>
      </c>
      <c r="T985">
        <v>38874865</v>
      </c>
      <c r="U985" t="s">
        <v>8800</v>
      </c>
      <c r="V985">
        <v>1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115</v>
      </c>
      <c r="AE985" s="2">
        <v>121</v>
      </c>
      <c r="AF985" s="2">
        <v>100</v>
      </c>
      <c r="AG985" s="2">
        <v>74</v>
      </c>
      <c r="AH985" s="2">
        <v>110</v>
      </c>
      <c r="AI985" s="2">
        <v>87</v>
      </c>
      <c r="AJ985" s="2">
        <v>69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124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72</v>
      </c>
      <c r="BD985" s="2">
        <v>4</v>
      </c>
      <c r="BE985" s="2">
        <v>0</v>
      </c>
      <c r="BF985" s="2">
        <v>0</v>
      </c>
      <c r="BG985" s="2">
        <v>0</v>
      </c>
      <c r="BH985" s="2">
        <v>0</v>
      </c>
      <c r="BI985" s="2">
        <v>0</v>
      </c>
      <c r="BJ985" s="2">
        <v>0</v>
      </c>
      <c r="BK985" s="2">
        <v>0</v>
      </c>
      <c r="BL985" s="2">
        <v>5</v>
      </c>
      <c r="BM985" s="2">
        <v>6</v>
      </c>
      <c r="BN985" s="2">
        <v>6</v>
      </c>
      <c r="BO985" s="2">
        <v>4</v>
      </c>
      <c r="BP985" s="2">
        <v>4</v>
      </c>
      <c r="BQ985" s="2">
        <v>4</v>
      </c>
      <c r="BR985" s="2">
        <v>2</v>
      </c>
      <c r="BS985" s="2">
        <v>0</v>
      </c>
      <c r="BT985" s="2">
        <v>0</v>
      </c>
      <c r="BU985" s="2">
        <v>0</v>
      </c>
      <c r="BV985" s="2">
        <v>0</v>
      </c>
      <c r="BW985" s="2">
        <v>0</v>
      </c>
      <c r="BX985" s="2">
        <v>0</v>
      </c>
      <c r="BY985" s="2">
        <v>0</v>
      </c>
      <c r="BZ985" s="2">
        <v>0</v>
      </c>
      <c r="CA985" s="2">
        <v>0</v>
      </c>
      <c r="CB985" s="2">
        <v>0</v>
      </c>
      <c r="CC985" s="2">
        <v>5</v>
      </c>
      <c r="CD985" s="2">
        <v>0</v>
      </c>
      <c r="CE985" s="2">
        <v>0</v>
      </c>
      <c r="CF985" s="2">
        <v>0</v>
      </c>
      <c r="CG985" s="2">
        <v>0</v>
      </c>
      <c r="CH985" s="2">
        <v>0</v>
      </c>
      <c r="CI985" s="2">
        <v>0</v>
      </c>
      <c r="CJ985" s="2">
        <v>0</v>
      </c>
      <c r="CK985" s="2">
        <v>5</v>
      </c>
      <c r="CL985" s="2">
        <v>2</v>
      </c>
    </row>
    <row r="986" spans="1:90" x14ac:dyDescent="0.25">
      <c r="A986" t="s">
        <v>115</v>
      </c>
      <c r="B986">
        <v>20208</v>
      </c>
      <c r="C986" t="s">
        <v>129</v>
      </c>
      <c r="D986">
        <v>1</v>
      </c>
      <c r="E986">
        <v>8</v>
      </c>
      <c r="F986">
        <v>45147</v>
      </c>
      <c r="G986">
        <v>35045147</v>
      </c>
      <c r="H986" t="s">
        <v>2615</v>
      </c>
      <c r="I986">
        <v>254</v>
      </c>
      <c r="J986" t="s">
        <v>129</v>
      </c>
      <c r="K986" t="s">
        <v>2616</v>
      </c>
      <c r="L986">
        <v>1</v>
      </c>
      <c r="M986" t="s">
        <v>129</v>
      </c>
      <c r="N986">
        <v>11674410</v>
      </c>
      <c r="O986" t="s">
        <v>102</v>
      </c>
      <c r="P986" t="s">
        <v>2617</v>
      </c>
      <c r="Q986">
        <v>755</v>
      </c>
      <c r="R986">
        <v>12</v>
      </c>
      <c r="S986">
        <v>38821411</v>
      </c>
      <c r="T986">
        <v>38822322</v>
      </c>
      <c r="U986" t="s">
        <v>2618</v>
      </c>
      <c r="V986">
        <v>1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21</v>
      </c>
      <c r="AE986" s="2">
        <v>32</v>
      </c>
      <c r="AF986" s="2">
        <v>28</v>
      </c>
      <c r="AG986" s="2">
        <v>26</v>
      </c>
      <c r="AH986" s="2">
        <v>48</v>
      </c>
      <c r="AI986" s="2">
        <v>58</v>
      </c>
      <c r="AJ986" s="2">
        <v>45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0</v>
      </c>
      <c r="BI986" s="2">
        <v>0</v>
      </c>
      <c r="BJ986" s="2">
        <v>0</v>
      </c>
      <c r="BK986" s="2">
        <v>0</v>
      </c>
      <c r="BL986" s="2">
        <v>1</v>
      </c>
      <c r="BM986" s="2">
        <v>1</v>
      </c>
      <c r="BN986" s="2">
        <v>1</v>
      </c>
      <c r="BO986" s="2">
        <v>1</v>
      </c>
      <c r="BP986" s="2">
        <v>3</v>
      </c>
      <c r="BQ986" s="2">
        <v>2</v>
      </c>
      <c r="BR986" s="2">
        <v>4</v>
      </c>
      <c r="BS986" s="2">
        <v>0</v>
      </c>
      <c r="BT986" s="2">
        <v>0</v>
      </c>
      <c r="BU986" s="2">
        <v>0</v>
      </c>
      <c r="BV986" s="2">
        <v>0</v>
      </c>
      <c r="BW986" s="2">
        <v>0</v>
      </c>
      <c r="BX986" s="2">
        <v>0</v>
      </c>
      <c r="BY986" s="2">
        <v>0</v>
      </c>
      <c r="BZ986" s="2">
        <v>0</v>
      </c>
      <c r="CA986" s="2">
        <v>0</v>
      </c>
      <c r="CB986" s="2">
        <v>0</v>
      </c>
      <c r="CC986" s="2">
        <v>0</v>
      </c>
      <c r="CD986" s="2">
        <v>0</v>
      </c>
      <c r="CE986" s="2">
        <v>0</v>
      </c>
      <c r="CF986" s="2">
        <v>0</v>
      </c>
      <c r="CG986" s="2">
        <v>0</v>
      </c>
      <c r="CH986" s="2">
        <v>0</v>
      </c>
      <c r="CI986" s="2">
        <v>0</v>
      </c>
      <c r="CJ986" s="2">
        <v>0</v>
      </c>
      <c r="CK986" s="2">
        <v>0</v>
      </c>
      <c r="CL986" s="2">
        <v>0</v>
      </c>
    </row>
    <row r="987" spans="1:90" x14ac:dyDescent="0.25">
      <c r="A987" t="s">
        <v>115</v>
      </c>
      <c r="B987">
        <v>20208</v>
      </c>
      <c r="C987" t="s">
        <v>129</v>
      </c>
      <c r="D987">
        <v>1</v>
      </c>
      <c r="E987">
        <v>8</v>
      </c>
      <c r="F987">
        <v>11198</v>
      </c>
      <c r="G987">
        <v>35011198</v>
      </c>
      <c r="H987" t="s">
        <v>10052</v>
      </c>
      <c r="I987">
        <v>701</v>
      </c>
      <c r="J987" t="s">
        <v>130</v>
      </c>
      <c r="K987" t="s">
        <v>10053</v>
      </c>
      <c r="L987">
        <v>1</v>
      </c>
      <c r="M987" t="s">
        <v>130</v>
      </c>
      <c r="N987">
        <v>11680000</v>
      </c>
      <c r="O987" t="s">
        <v>92</v>
      </c>
      <c r="P987" t="s">
        <v>10054</v>
      </c>
      <c r="Q987">
        <v>1763</v>
      </c>
      <c r="R987">
        <v>12</v>
      </c>
      <c r="S987">
        <v>38498259</v>
      </c>
      <c r="T987">
        <v>38498617</v>
      </c>
      <c r="U987" t="s">
        <v>10055</v>
      </c>
      <c r="V987">
        <v>1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84</v>
      </c>
      <c r="AE987" s="2">
        <v>117</v>
      </c>
      <c r="AF987" s="2">
        <v>70</v>
      </c>
      <c r="AG987" s="2">
        <v>60</v>
      </c>
      <c r="AH987" s="2">
        <v>99</v>
      </c>
      <c r="AI987" s="2">
        <v>81</v>
      </c>
      <c r="AJ987" s="2">
        <v>82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75</v>
      </c>
      <c r="BD987" s="2">
        <v>8</v>
      </c>
      <c r="BE987" s="2">
        <v>0</v>
      </c>
      <c r="BF987" s="2">
        <v>0</v>
      </c>
      <c r="BG987" s="2">
        <v>0</v>
      </c>
      <c r="BH987" s="2">
        <v>0</v>
      </c>
      <c r="BI987" s="2">
        <v>0</v>
      </c>
      <c r="BJ987" s="2">
        <v>0</v>
      </c>
      <c r="BK987" s="2">
        <v>0</v>
      </c>
      <c r="BL987" s="2">
        <v>5</v>
      </c>
      <c r="BM987" s="2">
        <v>6</v>
      </c>
      <c r="BN987" s="2">
        <v>3</v>
      </c>
      <c r="BO987" s="2">
        <v>3</v>
      </c>
      <c r="BP987" s="2">
        <v>3</v>
      </c>
      <c r="BQ987" s="2">
        <v>4</v>
      </c>
      <c r="BR987" s="2">
        <v>3</v>
      </c>
      <c r="BS987" s="2">
        <v>0</v>
      </c>
      <c r="BT987" s="2">
        <v>0</v>
      </c>
      <c r="BU987" s="2">
        <v>0</v>
      </c>
      <c r="BV987" s="2">
        <v>0</v>
      </c>
      <c r="BW987" s="2">
        <v>0</v>
      </c>
      <c r="BX987" s="2">
        <v>0</v>
      </c>
      <c r="BY987" s="2">
        <v>0</v>
      </c>
      <c r="BZ987" s="2">
        <v>0</v>
      </c>
      <c r="CA987" s="2">
        <v>0</v>
      </c>
      <c r="CB987" s="2">
        <v>0</v>
      </c>
      <c r="CC987" s="2">
        <v>0</v>
      </c>
      <c r="CD987" s="2">
        <v>0</v>
      </c>
      <c r="CE987" s="2">
        <v>0</v>
      </c>
      <c r="CF987" s="2">
        <v>0</v>
      </c>
      <c r="CG987" s="2">
        <v>0</v>
      </c>
      <c r="CH987" s="2">
        <v>0</v>
      </c>
      <c r="CI987" s="2">
        <v>0</v>
      </c>
      <c r="CJ987" s="2">
        <v>0</v>
      </c>
      <c r="CK987" s="2">
        <v>4</v>
      </c>
      <c r="CL987" s="2">
        <v>4</v>
      </c>
    </row>
    <row r="988" spans="1:90" x14ac:dyDescent="0.25">
      <c r="A988" t="s">
        <v>115</v>
      </c>
      <c r="B988">
        <v>20208</v>
      </c>
      <c r="C988" t="s">
        <v>129</v>
      </c>
      <c r="D988">
        <v>1</v>
      </c>
      <c r="E988">
        <v>8</v>
      </c>
      <c r="F988">
        <v>47824</v>
      </c>
      <c r="G988">
        <v>35047824</v>
      </c>
      <c r="H988" t="s">
        <v>14584</v>
      </c>
      <c r="I988">
        <v>701</v>
      </c>
      <c r="J988" t="s">
        <v>130</v>
      </c>
      <c r="K988" t="s">
        <v>2776</v>
      </c>
      <c r="L988">
        <v>1</v>
      </c>
      <c r="M988" t="s">
        <v>130</v>
      </c>
      <c r="N988">
        <v>11680000</v>
      </c>
      <c r="O988" t="s">
        <v>92</v>
      </c>
      <c r="P988" t="s">
        <v>5640</v>
      </c>
      <c r="Q988">
        <v>200</v>
      </c>
      <c r="R988">
        <v>12</v>
      </c>
      <c r="S988">
        <v>38321065</v>
      </c>
      <c r="T988">
        <v>38327094</v>
      </c>
      <c r="U988" t="s">
        <v>14585</v>
      </c>
      <c r="V988">
        <v>1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125</v>
      </c>
      <c r="AE988" s="2">
        <v>100</v>
      </c>
      <c r="AF988" s="2">
        <v>95</v>
      </c>
      <c r="AG988" s="2">
        <v>97</v>
      </c>
      <c r="AH988" s="2">
        <v>111</v>
      </c>
      <c r="AI988" s="2">
        <v>122</v>
      </c>
      <c r="AJ988" s="2">
        <v>88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151</v>
      </c>
      <c r="BD988" s="2">
        <v>13</v>
      </c>
      <c r="BE988" s="2">
        <v>0</v>
      </c>
      <c r="BF988" s="2">
        <v>0</v>
      </c>
      <c r="BG988" s="2">
        <v>0</v>
      </c>
      <c r="BH988" s="2">
        <v>0</v>
      </c>
      <c r="BI988" s="2">
        <v>0</v>
      </c>
      <c r="BJ988" s="2">
        <v>0</v>
      </c>
      <c r="BK988" s="2">
        <v>0</v>
      </c>
      <c r="BL988" s="2">
        <v>10</v>
      </c>
      <c r="BM988" s="2">
        <v>7</v>
      </c>
      <c r="BN988" s="2">
        <v>5</v>
      </c>
      <c r="BO988" s="2">
        <v>5</v>
      </c>
      <c r="BP988" s="2">
        <v>4</v>
      </c>
      <c r="BQ988" s="2">
        <v>5</v>
      </c>
      <c r="BR988" s="2">
        <v>4</v>
      </c>
      <c r="BS988" s="2">
        <v>0</v>
      </c>
      <c r="BT988" s="2">
        <v>0</v>
      </c>
      <c r="BU988" s="2">
        <v>0</v>
      </c>
      <c r="BV988" s="2">
        <v>0</v>
      </c>
      <c r="BW988" s="2">
        <v>0</v>
      </c>
      <c r="BX988" s="2">
        <v>0</v>
      </c>
      <c r="BY988" s="2">
        <v>0</v>
      </c>
      <c r="BZ988" s="2">
        <v>0</v>
      </c>
      <c r="CA988" s="2">
        <v>0</v>
      </c>
      <c r="CB988" s="2">
        <v>0</v>
      </c>
      <c r="CC988" s="2">
        <v>0</v>
      </c>
      <c r="CD988" s="2">
        <v>0</v>
      </c>
      <c r="CE988" s="2">
        <v>0</v>
      </c>
      <c r="CF988" s="2">
        <v>0</v>
      </c>
      <c r="CG988" s="2">
        <v>0</v>
      </c>
      <c r="CH988" s="2">
        <v>0</v>
      </c>
      <c r="CI988" s="2">
        <v>0</v>
      </c>
      <c r="CJ988" s="2">
        <v>0</v>
      </c>
      <c r="CK988" s="2">
        <v>5</v>
      </c>
      <c r="CL988" s="2">
        <v>2</v>
      </c>
    </row>
    <row r="989" spans="1:90" x14ac:dyDescent="0.25">
      <c r="A989" t="s">
        <v>115</v>
      </c>
      <c r="B989">
        <v>20208</v>
      </c>
      <c r="C989" t="s">
        <v>129</v>
      </c>
      <c r="D989">
        <v>1</v>
      </c>
      <c r="E989">
        <v>8</v>
      </c>
      <c r="F989">
        <v>11393</v>
      </c>
      <c r="G989">
        <v>35011393</v>
      </c>
      <c r="H989" t="s">
        <v>18673</v>
      </c>
      <c r="I989">
        <v>254</v>
      </c>
      <c r="J989" t="s">
        <v>129</v>
      </c>
      <c r="K989" t="s">
        <v>564</v>
      </c>
      <c r="L989">
        <v>2</v>
      </c>
      <c r="M989" t="s">
        <v>8018</v>
      </c>
      <c r="N989">
        <v>11667000</v>
      </c>
      <c r="O989" t="s">
        <v>102</v>
      </c>
      <c r="P989" t="s">
        <v>18674</v>
      </c>
      <c r="Q989">
        <v>6605</v>
      </c>
      <c r="R989">
        <v>12</v>
      </c>
      <c r="S989">
        <v>38871392</v>
      </c>
      <c r="T989">
        <v>38871539</v>
      </c>
      <c r="U989" t="s">
        <v>18675</v>
      </c>
      <c r="V989">
        <v>1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139</v>
      </c>
      <c r="AI989" s="2">
        <v>133</v>
      </c>
      <c r="AJ989" s="2">
        <v>151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5</v>
      </c>
      <c r="BE989" s="2">
        <v>0</v>
      </c>
      <c r="BF989" s="2">
        <v>0</v>
      </c>
      <c r="BG989" s="2">
        <v>0</v>
      </c>
      <c r="BH989" s="2">
        <v>0</v>
      </c>
      <c r="BI989" s="2">
        <v>0</v>
      </c>
      <c r="BJ989" s="2">
        <v>0</v>
      </c>
      <c r="BK989" s="2">
        <v>0</v>
      </c>
      <c r="BL989" s="2">
        <v>0</v>
      </c>
      <c r="BM989" s="2">
        <v>0</v>
      </c>
      <c r="BN989" s="2">
        <v>0</v>
      </c>
      <c r="BO989" s="2">
        <v>0</v>
      </c>
      <c r="BP989" s="2">
        <v>5</v>
      </c>
      <c r="BQ989" s="2">
        <v>5</v>
      </c>
      <c r="BR989" s="2">
        <v>4</v>
      </c>
      <c r="BS989" s="2">
        <v>0</v>
      </c>
      <c r="BT989" s="2">
        <v>0</v>
      </c>
      <c r="BU989" s="2">
        <v>0</v>
      </c>
      <c r="BV989" s="2">
        <v>0</v>
      </c>
      <c r="BW989" s="2">
        <v>0</v>
      </c>
      <c r="BX989" s="2">
        <v>0</v>
      </c>
      <c r="BY989" s="2">
        <v>0</v>
      </c>
      <c r="BZ989" s="2">
        <v>0</v>
      </c>
      <c r="CA989" s="2">
        <v>0</v>
      </c>
      <c r="CB989" s="2">
        <v>0</v>
      </c>
      <c r="CC989" s="2">
        <v>0</v>
      </c>
      <c r="CD989" s="2">
        <v>0</v>
      </c>
      <c r="CE989" s="2">
        <v>0</v>
      </c>
      <c r="CF989" s="2">
        <v>0</v>
      </c>
      <c r="CG989" s="2">
        <v>0</v>
      </c>
      <c r="CH989" s="2">
        <v>0</v>
      </c>
      <c r="CI989" s="2">
        <v>0</v>
      </c>
      <c r="CJ989" s="2">
        <v>0</v>
      </c>
      <c r="CK989" s="2">
        <v>0</v>
      </c>
      <c r="CL989" s="2">
        <v>2</v>
      </c>
    </row>
    <row r="990" spans="1:90" x14ac:dyDescent="0.25">
      <c r="A990" t="s">
        <v>115</v>
      </c>
      <c r="B990">
        <v>20208</v>
      </c>
      <c r="C990" t="s">
        <v>129</v>
      </c>
      <c r="D990">
        <v>1</v>
      </c>
      <c r="E990">
        <v>8</v>
      </c>
      <c r="F990">
        <v>4118</v>
      </c>
      <c r="G990">
        <v>35004118</v>
      </c>
      <c r="H990" t="s">
        <v>19751</v>
      </c>
      <c r="I990">
        <v>352</v>
      </c>
      <c r="J990" t="s">
        <v>2627</v>
      </c>
      <c r="K990" t="s">
        <v>19752</v>
      </c>
      <c r="L990">
        <v>1</v>
      </c>
      <c r="M990" t="s">
        <v>2627</v>
      </c>
      <c r="N990">
        <v>11630000</v>
      </c>
      <c r="P990" t="s">
        <v>19753</v>
      </c>
      <c r="Q990" t="s">
        <v>127</v>
      </c>
      <c r="R990">
        <v>12</v>
      </c>
      <c r="S990">
        <v>38962719</v>
      </c>
      <c r="U990" t="s">
        <v>19754</v>
      </c>
      <c r="V990">
        <v>1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132</v>
      </c>
      <c r="AI990" s="2">
        <v>94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0</v>
      </c>
      <c r="BI990" s="2">
        <v>0</v>
      </c>
      <c r="BJ990" s="2">
        <v>0</v>
      </c>
      <c r="BK990" s="2">
        <v>0</v>
      </c>
      <c r="BL990" s="2">
        <v>0</v>
      </c>
      <c r="BM990" s="2">
        <v>0</v>
      </c>
      <c r="BN990" s="2">
        <v>0</v>
      </c>
      <c r="BO990" s="2">
        <v>0</v>
      </c>
      <c r="BP990" s="2">
        <v>7</v>
      </c>
      <c r="BQ990" s="2">
        <v>4</v>
      </c>
      <c r="BR990" s="2">
        <v>0</v>
      </c>
      <c r="BS990" s="2">
        <v>0</v>
      </c>
      <c r="BT990" s="2">
        <v>0</v>
      </c>
      <c r="BU990" s="2">
        <v>0</v>
      </c>
      <c r="BV990" s="2">
        <v>0</v>
      </c>
      <c r="BW990" s="2">
        <v>0</v>
      </c>
      <c r="BX990" s="2">
        <v>0</v>
      </c>
      <c r="BY990" s="2">
        <v>0</v>
      </c>
      <c r="BZ990" s="2">
        <v>0</v>
      </c>
      <c r="CA990" s="2">
        <v>0</v>
      </c>
      <c r="CB990" s="2">
        <v>0</v>
      </c>
      <c r="CC990" s="2">
        <v>0</v>
      </c>
      <c r="CD990" s="2">
        <v>0</v>
      </c>
      <c r="CE990" s="2">
        <v>0</v>
      </c>
      <c r="CF990" s="2">
        <v>0</v>
      </c>
      <c r="CG990" s="2">
        <v>0</v>
      </c>
      <c r="CH990" s="2">
        <v>0</v>
      </c>
      <c r="CI990" s="2">
        <v>0</v>
      </c>
      <c r="CJ990" s="2">
        <v>0</v>
      </c>
      <c r="CK990" s="2">
        <v>0</v>
      </c>
      <c r="CL990" s="2">
        <v>0</v>
      </c>
    </row>
    <row r="991" spans="1:90" x14ac:dyDescent="0.25">
      <c r="A991" t="s">
        <v>115</v>
      </c>
      <c r="B991">
        <v>20208</v>
      </c>
      <c r="C991" t="s">
        <v>129</v>
      </c>
      <c r="D991">
        <v>1</v>
      </c>
      <c r="E991">
        <v>8</v>
      </c>
      <c r="F991">
        <v>35853</v>
      </c>
      <c r="G991">
        <v>35035853</v>
      </c>
      <c r="H991" t="s">
        <v>9235</v>
      </c>
      <c r="I991">
        <v>254</v>
      </c>
      <c r="J991" t="s">
        <v>129</v>
      </c>
      <c r="K991" t="s">
        <v>798</v>
      </c>
      <c r="L991">
        <v>1</v>
      </c>
      <c r="M991" t="s">
        <v>129</v>
      </c>
      <c r="N991">
        <v>11663660</v>
      </c>
      <c r="O991" t="s">
        <v>92</v>
      </c>
      <c r="P991" t="s">
        <v>9236</v>
      </c>
      <c r="Q991">
        <v>119</v>
      </c>
      <c r="R991">
        <v>12</v>
      </c>
      <c r="S991">
        <v>38822290</v>
      </c>
      <c r="T991">
        <v>38822489</v>
      </c>
      <c r="U991" t="s">
        <v>9237</v>
      </c>
      <c r="V991">
        <v>1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74</v>
      </c>
      <c r="AI991" s="2">
        <v>54</v>
      </c>
      <c r="AJ991" s="2">
        <v>44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0</v>
      </c>
      <c r="BI991" s="2">
        <v>0</v>
      </c>
      <c r="BJ991" s="2">
        <v>0</v>
      </c>
      <c r="BK991" s="2">
        <v>0</v>
      </c>
      <c r="BL991" s="2">
        <v>0</v>
      </c>
      <c r="BM991" s="2">
        <v>0</v>
      </c>
      <c r="BN991" s="2">
        <v>0</v>
      </c>
      <c r="BO991" s="2">
        <v>0</v>
      </c>
      <c r="BP991" s="2">
        <v>4</v>
      </c>
      <c r="BQ991" s="2">
        <v>3</v>
      </c>
      <c r="BR991" s="2">
        <v>2</v>
      </c>
      <c r="BS991" s="2">
        <v>0</v>
      </c>
      <c r="BT991" s="2">
        <v>0</v>
      </c>
      <c r="BU991" s="2">
        <v>0</v>
      </c>
      <c r="BV991" s="2">
        <v>0</v>
      </c>
      <c r="BW991" s="2">
        <v>0</v>
      </c>
      <c r="BX991" s="2">
        <v>0</v>
      </c>
      <c r="BY991" s="2">
        <v>0</v>
      </c>
      <c r="BZ991" s="2">
        <v>0</v>
      </c>
      <c r="CA991" s="2">
        <v>0</v>
      </c>
      <c r="CB991" s="2">
        <v>0</v>
      </c>
      <c r="CC991" s="2">
        <v>0</v>
      </c>
      <c r="CD991" s="2">
        <v>0</v>
      </c>
      <c r="CE991" s="2">
        <v>0</v>
      </c>
      <c r="CF991" s="2">
        <v>0</v>
      </c>
      <c r="CG991" s="2">
        <v>0</v>
      </c>
      <c r="CH991" s="2">
        <v>0</v>
      </c>
      <c r="CI991" s="2">
        <v>0</v>
      </c>
      <c r="CJ991" s="2">
        <v>0</v>
      </c>
      <c r="CK991" s="2">
        <v>0</v>
      </c>
      <c r="CL991" s="2">
        <v>0</v>
      </c>
    </row>
    <row r="992" spans="1:90" x14ac:dyDescent="0.25">
      <c r="A992" t="s">
        <v>115</v>
      </c>
      <c r="B992">
        <v>20208</v>
      </c>
      <c r="C992" t="s">
        <v>129</v>
      </c>
      <c r="D992">
        <v>1</v>
      </c>
      <c r="E992">
        <v>8</v>
      </c>
      <c r="F992">
        <v>11381</v>
      </c>
      <c r="G992">
        <v>35011381</v>
      </c>
      <c r="H992" t="s">
        <v>18904</v>
      </c>
      <c r="I992">
        <v>254</v>
      </c>
      <c r="J992" t="s">
        <v>129</v>
      </c>
      <c r="K992" t="s">
        <v>1476</v>
      </c>
      <c r="L992">
        <v>1</v>
      </c>
      <c r="M992" t="s">
        <v>129</v>
      </c>
      <c r="N992">
        <v>11677200</v>
      </c>
      <c r="P992" t="s">
        <v>19757</v>
      </c>
      <c r="Q992">
        <v>125</v>
      </c>
      <c r="R992">
        <v>12</v>
      </c>
      <c r="S992">
        <v>38841667</v>
      </c>
      <c r="T992">
        <v>38845028</v>
      </c>
      <c r="U992" t="s">
        <v>18905</v>
      </c>
      <c r="V992">
        <v>1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137</v>
      </c>
      <c r="AI992" s="2">
        <v>126</v>
      </c>
      <c r="AJ992" s="2">
        <v>121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19</v>
      </c>
      <c r="BD992" s="2">
        <v>0</v>
      </c>
      <c r="BE992" s="2">
        <v>0</v>
      </c>
      <c r="BF992" s="2">
        <v>0</v>
      </c>
      <c r="BG992" s="2">
        <v>0</v>
      </c>
      <c r="BH992" s="2">
        <v>0</v>
      </c>
      <c r="BI992" s="2">
        <v>0</v>
      </c>
      <c r="BJ992" s="2">
        <v>0</v>
      </c>
      <c r="BK992" s="2">
        <v>0</v>
      </c>
      <c r="BL992" s="2">
        <v>0</v>
      </c>
      <c r="BM992" s="2">
        <v>0</v>
      </c>
      <c r="BN992" s="2">
        <v>0</v>
      </c>
      <c r="BO992" s="2">
        <v>0</v>
      </c>
      <c r="BP992" s="2">
        <v>5</v>
      </c>
      <c r="BQ992" s="2">
        <v>5</v>
      </c>
      <c r="BR992" s="2">
        <v>5</v>
      </c>
      <c r="BS992" s="2">
        <v>0</v>
      </c>
      <c r="BT992" s="2">
        <v>0</v>
      </c>
      <c r="BU992" s="2">
        <v>0</v>
      </c>
      <c r="BV992" s="2">
        <v>0</v>
      </c>
      <c r="BW992" s="2">
        <v>0</v>
      </c>
      <c r="BX992" s="2">
        <v>0</v>
      </c>
      <c r="BY992" s="2">
        <v>0</v>
      </c>
      <c r="BZ992" s="2">
        <v>0</v>
      </c>
      <c r="CA992" s="2">
        <v>0</v>
      </c>
      <c r="CB992" s="2">
        <v>0</v>
      </c>
      <c r="CC992" s="2">
        <v>0</v>
      </c>
      <c r="CD992" s="2">
        <v>0</v>
      </c>
      <c r="CE992" s="2">
        <v>0</v>
      </c>
      <c r="CF992" s="2">
        <v>0</v>
      </c>
      <c r="CG992" s="2">
        <v>0</v>
      </c>
      <c r="CH992" s="2">
        <v>0</v>
      </c>
      <c r="CI992" s="2">
        <v>0</v>
      </c>
      <c r="CJ992" s="2">
        <v>0</v>
      </c>
      <c r="CK992" s="2">
        <v>1</v>
      </c>
      <c r="CL992" s="2">
        <v>0</v>
      </c>
    </row>
    <row r="993" spans="1:90" x14ac:dyDescent="0.25">
      <c r="A993" t="s">
        <v>115</v>
      </c>
      <c r="B993">
        <v>20208</v>
      </c>
      <c r="C993" t="s">
        <v>129</v>
      </c>
      <c r="D993">
        <v>1</v>
      </c>
      <c r="E993">
        <v>8</v>
      </c>
      <c r="F993">
        <v>46498</v>
      </c>
      <c r="G993">
        <v>35046498</v>
      </c>
      <c r="H993" t="s">
        <v>19431</v>
      </c>
      <c r="I993">
        <v>254</v>
      </c>
      <c r="J993" t="s">
        <v>129</v>
      </c>
      <c r="K993" t="s">
        <v>7521</v>
      </c>
      <c r="L993">
        <v>1</v>
      </c>
      <c r="M993" t="s">
        <v>129</v>
      </c>
      <c r="N993">
        <v>11668000</v>
      </c>
      <c r="O993" t="s">
        <v>102</v>
      </c>
      <c r="P993" t="s">
        <v>19432</v>
      </c>
      <c r="Q993">
        <v>950</v>
      </c>
      <c r="R993">
        <v>12</v>
      </c>
      <c r="S993">
        <v>38871771</v>
      </c>
      <c r="T993">
        <v>38881144</v>
      </c>
      <c r="U993" t="s">
        <v>19433</v>
      </c>
      <c r="V993">
        <v>1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268</v>
      </c>
      <c r="AI993" s="2">
        <v>237</v>
      </c>
      <c r="AJ993" s="2">
        <v>192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118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39</v>
      </c>
      <c r="BD993" s="2">
        <v>14</v>
      </c>
      <c r="BE993" s="2">
        <v>0</v>
      </c>
      <c r="BF993" s="2">
        <v>0</v>
      </c>
      <c r="BG993" s="2">
        <v>0</v>
      </c>
      <c r="BH993" s="2">
        <v>0</v>
      </c>
      <c r="BI993" s="2">
        <v>0</v>
      </c>
      <c r="BJ993" s="2">
        <v>0</v>
      </c>
      <c r="BK993" s="2">
        <v>0</v>
      </c>
      <c r="BL993" s="2">
        <v>0</v>
      </c>
      <c r="BM993" s="2">
        <v>0</v>
      </c>
      <c r="BN993" s="2">
        <v>0</v>
      </c>
      <c r="BO993" s="2">
        <v>0</v>
      </c>
      <c r="BP993" s="2">
        <v>12</v>
      </c>
      <c r="BQ993" s="2">
        <v>12</v>
      </c>
      <c r="BR993" s="2">
        <v>9</v>
      </c>
      <c r="BS993" s="2">
        <v>0</v>
      </c>
      <c r="BT993" s="2">
        <v>0</v>
      </c>
      <c r="BU993" s="2">
        <v>0</v>
      </c>
      <c r="BV993" s="2">
        <v>0</v>
      </c>
      <c r="BW993" s="2">
        <v>0</v>
      </c>
      <c r="BX993" s="2">
        <v>0</v>
      </c>
      <c r="BY993" s="2">
        <v>0</v>
      </c>
      <c r="BZ993" s="2">
        <v>5</v>
      </c>
      <c r="CA993" s="2">
        <v>0</v>
      </c>
      <c r="CB993" s="2">
        <v>0</v>
      </c>
      <c r="CC993" s="2">
        <v>0</v>
      </c>
      <c r="CD993" s="2">
        <v>0</v>
      </c>
      <c r="CE993" s="2">
        <v>0</v>
      </c>
      <c r="CF993" s="2">
        <v>0</v>
      </c>
      <c r="CG993" s="2">
        <v>0</v>
      </c>
      <c r="CH993" s="2">
        <v>0</v>
      </c>
      <c r="CI993" s="2">
        <v>0</v>
      </c>
      <c r="CJ993" s="2">
        <v>0</v>
      </c>
      <c r="CK993" s="2">
        <v>2</v>
      </c>
      <c r="CL993" s="2">
        <v>3</v>
      </c>
    </row>
    <row r="994" spans="1:90" x14ac:dyDescent="0.25">
      <c r="A994" t="s">
        <v>115</v>
      </c>
      <c r="B994">
        <v>20208</v>
      </c>
      <c r="C994" t="s">
        <v>129</v>
      </c>
      <c r="D994">
        <v>1</v>
      </c>
      <c r="E994">
        <v>3</v>
      </c>
      <c r="F994">
        <v>498051</v>
      </c>
      <c r="G994">
        <v>35498051</v>
      </c>
      <c r="H994" t="s">
        <v>16790</v>
      </c>
      <c r="I994">
        <v>254</v>
      </c>
      <c r="J994" t="s">
        <v>129</v>
      </c>
      <c r="K994" t="s">
        <v>1476</v>
      </c>
      <c r="L994">
        <v>1</v>
      </c>
      <c r="M994" t="s">
        <v>129</v>
      </c>
      <c r="N994">
        <v>11677200</v>
      </c>
      <c r="O994" t="s">
        <v>92</v>
      </c>
      <c r="P994" t="s">
        <v>16791</v>
      </c>
      <c r="Q994">
        <v>125</v>
      </c>
      <c r="R994">
        <v>12</v>
      </c>
      <c r="S994">
        <v>38841953</v>
      </c>
      <c r="U994" t="s">
        <v>16792</v>
      </c>
      <c r="V994">
        <v>1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216</v>
      </c>
      <c r="AT994" s="2">
        <v>0</v>
      </c>
      <c r="AU994" s="2">
        <v>0</v>
      </c>
      <c r="AV994" s="2">
        <v>509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0</v>
      </c>
      <c r="BI994" s="2">
        <v>0</v>
      </c>
      <c r="BJ994" s="2">
        <v>0</v>
      </c>
      <c r="BK994" s="2">
        <v>0</v>
      </c>
      <c r="BL994" s="2">
        <v>0</v>
      </c>
      <c r="BM994" s="2">
        <v>0</v>
      </c>
      <c r="BN994" s="2">
        <v>0</v>
      </c>
      <c r="BO994" s="2">
        <v>0</v>
      </c>
      <c r="BP994" s="2">
        <v>0</v>
      </c>
      <c r="BQ994" s="2">
        <v>0</v>
      </c>
      <c r="BR994" s="2">
        <v>0</v>
      </c>
      <c r="BS994" s="2">
        <v>0</v>
      </c>
      <c r="BT994" s="2">
        <v>0</v>
      </c>
      <c r="BU994" s="2">
        <v>0</v>
      </c>
      <c r="BV994" s="2">
        <v>0</v>
      </c>
      <c r="BW994" s="2">
        <v>0</v>
      </c>
      <c r="BX994" s="2">
        <v>0</v>
      </c>
      <c r="BY994" s="2">
        <v>0</v>
      </c>
      <c r="BZ994" s="2">
        <v>0</v>
      </c>
      <c r="CA994" s="2">
        <v>1</v>
      </c>
      <c r="CB994" s="2">
        <v>0</v>
      </c>
      <c r="CC994" s="2">
        <v>0</v>
      </c>
      <c r="CD994" s="2">
        <v>3</v>
      </c>
      <c r="CE994" s="2">
        <v>0</v>
      </c>
      <c r="CF994" s="2">
        <v>0</v>
      </c>
      <c r="CG994" s="2">
        <v>0</v>
      </c>
      <c r="CH994" s="2">
        <v>0</v>
      </c>
      <c r="CI994" s="2">
        <v>0</v>
      </c>
      <c r="CJ994" s="2">
        <v>0</v>
      </c>
      <c r="CK994" s="2">
        <v>0</v>
      </c>
      <c r="CL994" s="2">
        <v>0</v>
      </c>
    </row>
    <row r="995" spans="1:90" x14ac:dyDescent="0.25">
      <c r="A995" t="s">
        <v>115</v>
      </c>
      <c r="B995">
        <v>20208</v>
      </c>
      <c r="C995" t="s">
        <v>129</v>
      </c>
      <c r="D995">
        <v>2</v>
      </c>
      <c r="E995">
        <v>6</v>
      </c>
      <c r="F995">
        <v>458727</v>
      </c>
      <c r="G995">
        <v>35458727</v>
      </c>
      <c r="H995" t="s">
        <v>11551</v>
      </c>
      <c r="I995">
        <v>254</v>
      </c>
      <c r="J995" t="s">
        <v>129</v>
      </c>
      <c r="K995" t="s">
        <v>575</v>
      </c>
      <c r="L995">
        <v>1</v>
      </c>
      <c r="M995" t="s">
        <v>129</v>
      </c>
      <c r="N995">
        <v>11665191</v>
      </c>
      <c r="O995" t="s">
        <v>102</v>
      </c>
      <c r="P995" t="s">
        <v>11552</v>
      </c>
      <c r="Q995">
        <v>905</v>
      </c>
      <c r="R995">
        <v>12</v>
      </c>
      <c r="S995">
        <v>38823902</v>
      </c>
      <c r="U995" t="s">
        <v>11553</v>
      </c>
      <c r="V995">
        <v>1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57</v>
      </c>
      <c r="BD995" s="2">
        <v>0</v>
      </c>
      <c r="BE995" s="2">
        <v>0</v>
      </c>
      <c r="BF995" s="2">
        <v>0</v>
      </c>
      <c r="BG995" s="2">
        <v>0</v>
      </c>
      <c r="BH995" s="2">
        <v>0</v>
      </c>
      <c r="BI995" s="2">
        <v>0</v>
      </c>
      <c r="BJ995" s="2">
        <v>0</v>
      </c>
      <c r="BK995" s="2">
        <v>0</v>
      </c>
      <c r="BL995" s="2">
        <v>0</v>
      </c>
      <c r="BM995" s="2">
        <v>0</v>
      </c>
      <c r="BN995" s="2">
        <v>0</v>
      </c>
      <c r="BO995" s="2">
        <v>0</v>
      </c>
      <c r="BP995" s="2">
        <v>0</v>
      </c>
      <c r="BQ995" s="2">
        <v>0</v>
      </c>
      <c r="BR995" s="2">
        <v>0</v>
      </c>
      <c r="BS995" s="2">
        <v>0</v>
      </c>
      <c r="BT995" s="2">
        <v>0</v>
      </c>
      <c r="BU995" s="2">
        <v>0</v>
      </c>
      <c r="BV995" s="2">
        <v>0</v>
      </c>
      <c r="BW995" s="2">
        <v>0</v>
      </c>
      <c r="BX995" s="2">
        <v>0</v>
      </c>
      <c r="BY995" s="2">
        <v>0</v>
      </c>
      <c r="BZ995" s="2">
        <v>0</v>
      </c>
      <c r="CA995" s="2">
        <v>0</v>
      </c>
      <c r="CB995" s="2">
        <v>0</v>
      </c>
      <c r="CC995" s="2">
        <v>0</v>
      </c>
      <c r="CD995" s="2">
        <v>0</v>
      </c>
      <c r="CE995" s="2">
        <v>0</v>
      </c>
      <c r="CF995" s="2">
        <v>0</v>
      </c>
      <c r="CG995" s="2">
        <v>0</v>
      </c>
      <c r="CH995" s="2">
        <v>0</v>
      </c>
      <c r="CI995" s="2">
        <v>0</v>
      </c>
      <c r="CJ995" s="2">
        <v>0</v>
      </c>
      <c r="CK995" s="2">
        <v>5</v>
      </c>
      <c r="CL995" s="2">
        <v>0</v>
      </c>
    </row>
    <row r="996" spans="1:90" x14ac:dyDescent="0.25">
      <c r="A996" t="s">
        <v>115</v>
      </c>
      <c r="B996">
        <v>20208</v>
      </c>
      <c r="C996" t="s">
        <v>129</v>
      </c>
      <c r="D996">
        <v>2</v>
      </c>
      <c r="E996">
        <v>34</v>
      </c>
      <c r="F996">
        <v>432738</v>
      </c>
      <c r="G996">
        <v>35432738</v>
      </c>
      <c r="H996" t="s">
        <v>12400</v>
      </c>
      <c r="I996">
        <v>254</v>
      </c>
      <c r="J996" t="s">
        <v>129</v>
      </c>
      <c r="K996" t="s">
        <v>548</v>
      </c>
      <c r="L996">
        <v>1</v>
      </c>
      <c r="M996" t="s">
        <v>129</v>
      </c>
      <c r="N996">
        <v>11660971</v>
      </c>
      <c r="P996" t="s">
        <v>8835</v>
      </c>
      <c r="Q996">
        <v>600</v>
      </c>
      <c r="R996">
        <v>12</v>
      </c>
      <c r="S996">
        <v>38829080</v>
      </c>
      <c r="U996" t="s">
        <v>12401</v>
      </c>
      <c r="V996">
        <v>2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5</v>
      </c>
      <c r="AF996" s="2">
        <v>12</v>
      </c>
      <c r="AG996" s="2">
        <v>11</v>
      </c>
      <c r="AH996" s="2">
        <v>11</v>
      </c>
      <c r="AI996" s="2">
        <v>0</v>
      </c>
      <c r="AJ996" s="2">
        <v>0</v>
      </c>
      <c r="AK996" s="2">
        <v>0</v>
      </c>
      <c r="AL996" s="2">
        <v>9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v>0</v>
      </c>
      <c r="BH996" s="2">
        <v>0</v>
      </c>
      <c r="BI996" s="2">
        <v>0</v>
      </c>
      <c r="BJ996" s="2">
        <v>0</v>
      </c>
      <c r="BK996" s="2">
        <v>0</v>
      </c>
      <c r="BL996" s="2">
        <v>0</v>
      </c>
      <c r="BM996" s="2">
        <v>1</v>
      </c>
      <c r="BN996" s="2">
        <v>1</v>
      </c>
      <c r="BO996" s="2">
        <v>1</v>
      </c>
      <c r="BP996" s="2">
        <v>1</v>
      </c>
      <c r="BQ996" s="2">
        <v>0</v>
      </c>
      <c r="BR996" s="2">
        <v>0</v>
      </c>
      <c r="BS996" s="2">
        <v>0</v>
      </c>
      <c r="BT996" s="2">
        <v>2</v>
      </c>
      <c r="BU996" s="2">
        <v>0</v>
      </c>
      <c r="BV996" s="2">
        <v>0</v>
      </c>
      <c r="BW996" s="2">
        <v>0</v>
      </c>
      <c r="BX996" s="2">
        <v>0</v>
      </c>
      <c r="BY996" s="2">
        <v>0</v>
      </c>
      <c r="BZ996" s="2">
        <v>0</v>
      </c>
      <c r="CA996" s="2">
        <v>0</v>
      </c>
      <c r="CB996" s="2">
        <v>0</v>
      </c>
      <c r="CC996" s="2">
        <v>0</v>
      </c>
      <c r="CD996" s="2">
        <v>0</v>
      </c>
      <c r="CE996" s="2">
        <v>0</v>
      </c>
      <c r="CF996" s="2">
        <v>0</v>
      </c>
      <c r="CG996" s="2">
        <v>0</v>
      </c>
      <c r="CH996" s="2">
        <v>0</v>
      </c>
      <c r="CI996" s="2">
        <v>0</v>
      </c>
      <c r="CJ996" s="2">
        <v>0</v>
      </c>
      <c r="CK996" s="2">
        <v>0</v>
      </c>
      <c r="CL996" s="2">
        <v>0</v>
      </c>
    </row>
    <row r="997" spans="1:90" x14ac:dyDescent="0.25">
      <c r="A997" t="s">
        <v>115</v>
      </c>
      <c r="B997">
        <v>20208</v>
      </c>
      <c r="C997" t="s">
        <v>129</v>
      </c>
      <c r="D997">
        <v>2</v>
      </c>
      <c r="E997">
        <v>15</v>
      </c>
      <c r="F997">
        <v>453420</v>
      </c>
      <c r="G997">
        <v>35453420</v>
      </c>
      <c r="H997" t="s">
        <v>8834</v>
      </c>
      <c r="I997">
        <v>254</v>
      </c>
      <c r="J997" t="s">
        <v>129</v>
      </c>
      <c r="K997" t="s">
        <v>8018</v>
      </c>
      <c r="L997">
        <v>2</v>
      </c>
      <c r="M997" t="s">
        <v>8018</v>
      </c>
      <c r="N997">
        <v>11660970</v>
      </c>
      <c r="P997" t="s">
        <v>8835</v>
      </c>
      <c r="Q997">
        <v>500</v>
      </c>
      <c r="R997">
        <v>12</v>
      </c>
      <c r="S997">
        <v>38878690</v>
      </c>
      <c r="U997" t="s">
        <v>19759</v>
      </c>
      <c r="V997">
        <v>2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12</v>
      </c>
      <c r="AP997" s="2">
        <v>0</v>
      </c>
      <c r="AQ997" s="2">
        <v>0</v>
      </c>
      <c r="AR997" s="2">
        <v>58</v>
      </c>
      <c r="AS997" s="2">
        <v>0</v>
      </c>
      <c r="AT997" s="2">
        <v>0</v>
      </c>
      <c r="AU997" s="2">
        <v>39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0</v>
      </c>
      <c r="BI997" s="2">
        <v>0</v>
      </c>
      <c r="BJ997" s="2">
        <v>0</v>
      </c>
      <c r="BK997" s="2">
        <v>0</v>
      </c>
      <c r="BL997" s="2">
        <v>0</v>
      </c>
      <c r="BM997" s="2">
        <v>0</v>
      </c>
      <c r="BN997" s="2">
        <v>0</v>
      </c>
      <c r="BO997" s="2">
        <v>0</v>
      </c>
      <c r="BP997" s="2">
        <v>0</v>
      </c>
      <c r="BQ997" s="2">
        <v>0</v>
      </c>
      <c r="BR997" s="2">
        <v>0</v>
      </c>
      <c r="BS997" s="2">
        <v>0</v>
      </c>
      <c r="BT997" s="2">
        <v>0</v>
      </c>
      <c r="BU997" s="2">
        <v>0</v>
      </c>
      <c r="BV997" s="2">
        <v>0</v>
      </c>
      <c r="BW997" s="2">
        <v>1</v>
      </c>
      <c r="BX997" s="2">
        <v>0</v>
      </c>
      <c r="BY997" s="2">
        <v>0</v>
      </c>
      <c r="BZ997" s="2">
        <v>4</v>
      </c>
      <c r="CA997" s="2">
        <v>0</v>
      </c>
      <c r="CB997" s="2">
        <v>0</v>
      </c>
      <c r="CC997" s="2">
        <v>3</v>
      </c>
      <c r="CD997" s="2">
        <v>0</v>
      </c>
      <c r="CE997" s="2">
        <v>0</v>
      </c>
      <c r="CF997" s="2">
        <v>0</v>
      </c>
      <c r="CG997" s="2">
        <v>0</v>
      </c>
      <c r="CH997" s="2">
        <v>0</v>
      </c>
      <c r="CI997" s="2">
        <v>0</v>
      </c>
      <c r="CJ997" s="2">
        <v>0</v>
      </c>
      <c r="CK997" s="2">
        <v>0</v>
      </c>
      <c r="CL997" s="2">
        <v>0</v>
      </c>
    </row>
    <row r="998" spans="1:90" x14ac:dyDescent="0.25">
      <c r="A998" t="s">
        <v>115</v>
      </c>
      <c r="B998">
        <v>20208</v>
      </c>
      <c r="C998" t="s">
        <v>129</v>
      </c>
      <c r="D998">
        <v>1</v>
      </c>
      <c r="E998">
        <v>8</v>
      </c>
      <c r="F998">
        <v>48537</v>
      </c>
      <c r="G998">
        <v>35048537</v>
      </c>
      <c r="H998" t="s">
        <v>16079</v>
      </c>
      <c r="I998">
        <v>254</v>
      </c>
      <c r="J998" t="s">
        <v>129</v>
      </c>
      <c r="K998" t="s">
        <v>575</v>
      </c>
      <c r="L998">
        <v>1</v>
      </c>
      <c r="M998" t="s">
        <v>129</v>
      </c>
      <c r="N998">
        <v>11665191</v>
      </c>
      <c r="O998" t="s">
        <v>102</v>
      </c>
      <c r="P998" t="s">
        <v>11552</v>
      </c>
      <c r="Q998">
        <v>905</v>
      </c>
      <c r="R998">
        <v>12</v>
      </c>
      <c r="S998">
        <v>38822670</v>
      </c>
      <c r="T998">
        <v>38823909</v>
      </c>
      <c r="U998" t="s">
        <v>16080</v>
      </c>
      <c r="V998">
        <v>1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106</v>
      </c>
      <c r="AE998" s="2">
        <v>106</v>
      </c>
      <c r="AF998" s="2">
        <v>129</v>
      </c>
      <c r="AG998" s="2">
        <v>107</v>
      </c>
      <c r="AH998" s="2">
        <v>178</v>
      </c>
      <c r="AI998" s="2">
        <v>158</v>
      </c>
      <c r="AJ998" s="2">
        <v>198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83</v>
      </c>
      <c r="AV998" s="2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228</v>
      </c>
      <c r="BD998" s="2">
        <v>5</v>
      </c>
      <c r="BE998" s="2">
        <v>0</v>
      </c>
      <c r="BF998" s="2">
        <v>0</v>
      </c>
      <c r="BG998" s="2">
        <v>0</v>
      </c>
      <c r="BH998" s="2">
        <v>0</v>
      </c>
      <c r="BI998" s="2">
        <v>0</v>
      </c>
      <c r="BJ998" s="2">
        <v>0</v>
      </c>
      <c r="BK998" s="2">
        <v>0</v>
      </c>
      <c r="BL998" s="2">
        <v>3</v>
      </c>
      <c r="BM998" s="2">
        <v>4</v>
      </c>
      <c r="BN998" s="2">
        <v>4</v>
      </c>
      <c r="BO998" s="2">
        <v>4</v>
      </c>
      <c r="BP998" s="2">
        <v>8</v>
      </c>
      <c r="BQ998" s="2">
        <v>6</v>
      </c>
      <c r="BR998" s="2">
        <v>7</v>
      </c>
      <c r="BS998" s="2">
        <v>0</v>
      </c>
      <c r="BT998" s="2">
        <v>0</v>
      </c>
      <c r="BU998" s="2">
        <v>0</v>
      </c>
      <c r="BV998" s="2">
        <v>0</v>
      </c>
      <c r="BW998" s="2">
        <v>0</v>
      </c>
      <c r="BX998" s="2">
        <v>0</v>
      </c>
      <c r="BY998" s="2">
        <v>0</v>
      </c>
      <c r="BZ998" s="2">
        <v>0</v>
      </c>
      <c r="CA998" s="2">
        <v>0</v>
      </c>
      <c r="CB998" s="2">
        <v>0</v>
      </c>
      <c r="CC998" s="2">
        <v>4</v>
      </c>
      <c r="CD998" s="2">
        <v>0</v>
      </c>
      <c r="CE998" s="2">
        <v>0</v>
      </c>
      <c r="CF998" s="2">
        <v>0</v>
      </c>
      <c r="CG998" s="2">
        <v>0</v>
      </c>
      <c r="CH998" s="2">
        <v>0</v>
      </c>
      <c r="CI998" s="2">
        <v>0</v>
      </c>
      <c r="CJ998" s="2">
        <v>0</v>
      </c>
      <c r="CK998" s="2">
        <v>13</v>
      </c>
      <c r="CL998" s="2">
        <v>2</v>
      </c>
    </row>
    <row r="999" spans="1:90" x14ac:dyDescent="0.25">
      <c r="A999" t="s">
        <v>115</v>
      </c>
      <c r="B999">
        <v>20208</v>
      </c>
      <c r="C999" t="s">
        <v>129</v>
      </c>
      <c r="D999">
        <v>1</v>
      </c>
      <c r="E999">
        <v>8</v>
      </c>
      <c r="F999">
        <v>11216</v>
      </c>
      <c r="G999">
        <v>35011216</v>
      </c>
      <c r="H999" t="s">
        <v>19191</v>
      </c>
      <c r="I999">
        <v>701</v>
      </c>
      <c r="J999" t="s">
        <v>130</v>
      </c>
      <c r="K999" t="s">
        <v>91</v>
      </c>
      <c r="L999">
        <v>1</v>
      </c>
      <c r="M999" t="s">
        <v>130</v>
      </c>
      <c r="N999">
        <v>11680000</v>
      </c>
      <c r="O999" t="s">
        <v>294</v>
      </c>
      <c r="P999" t="s">
        <v>14384</v>
      </c>
      <c r="Q999">
        <v>844</v>
      </c>
      <c r="R999">
        <v>12</v>
      </c>
      <c r="S999">
        <v>38321484</v>
      </c>
      <c r="T999">
        <v>38327078</v>
      </c>
      <c r="U999" t="s">
        <v>19192</v>
      </c>
      <c r="V999">
        <v>1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273</v>
      </c>
      <c r="AI999" s="2">
        <v>256</v>
      </c>
      <c r="AJ999" s="2">
        <v>293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291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20</v>
      </c>
      <c r="BD999" s="2">
        <v>0</v>
      </c>
      <c r="BE999" s="2">
        <v>0</v>
      </c>
      <c r="BF999" s="2">
        <v>0</v>
      </c>
      <c r="BG999" s="2">
        <v>0</v>
      </c>
      <c r="BH999" s="2">
        <v>0</v>
      </c>
      <c r="BI999" s="2">
        <v>0</v>
      </c>
      <c r="BJ999" s="2">
        <v>0</v>
      </c>
      <c r="BK999" s="2">
        <v>0</v>
      </c>
      <c r="BL999" s="2">
        <v>0</v>
      </c>
      <c r="BM999" s="2">
        <v>0</v>
      </c>
      <c r="BN999" s="2">
        <v>0</v>
      </c>
      <c r="BO999" s="2">
        <v>0</v>
      </c>
      <c r="BP999" s="2">
        <v>12</v>
      </c>
      <c r="BQ999" s="2">
        <v>10</v>
      </c>
      <c r="BR999" s="2">
        <v>13</v>
      </c>
      <c r="BS999" s="2">
        <v>0</v>
      </c>
      <c r="BT999" s="2">
        <v>0</v>
      </c>
      <c r="BU999" s="2">
        <v>0</v>
      </c>
      <c r="BV999" s="2">
        <v>0</v>
      </c>
      <c r="BW999" s="2">
        <v>0</v>
      </c>
      <c r="BX999" s="2">
        <v>0</v>
      </c>
      <c r="BY999" s="2">
        <v>0</v>
      </c>
      <c r="BZ999" s="2">
        <v>0</v>
      </c>
      <c r="CA999" s="2">
        <v>0</v>
      </c>
      <c r="CB999" s="2">
        <v>0</v>
      </c>
      <c r="CC999" s="2">
        <v>13</v>
      </c>
      <c r="CD999" s="2">
        <v>0</v>
      </c>
      <c r="CE999" s="2">
        <v>0</v>
      </c>
      <c r="CF999" s="2">
        <v>0</v>
      </c>
      <c r="CG999" s="2">
        <v>0</v>
      </c>
      <c r="CH999" s="2">
        <v>0</v>
      </c>
      <c r="CI999" s="2">
        <v>0</v>
      </c>
      <c r="CJ999" s="2">
        <v>0</v>
      </c>
      <c r="CK999" s="2">
        <v>2</v>
      </c>
      <c r="CL999" s="2">
        <v>0</v>
      </c>
    </row>
    <row r="1000" spans="1:90" x14ac:dyDescent="0.25">
      <c r="A1000" t="s">
        <v>115</v>
      </c>
      <c r="B1000">
        <v>20208</v>
      </c>
      <c r="C1000" t="s">
        <v>129</v>
      </c>
      <c r="D1000">
        <v>1</v>
      </c>
      <c r="E1000">
        <v>8</v>
      </c>
      <c r="F1000">
        <v>38763</v>
      </c>
      <c r="G1000">
        <v>35038763</v>
      </c>
      <c r="H1000" t="s">
        <v>16267</v>
      </c>
      <c r="I1000">
        <v>701</v>
      </c>
      <c r="J1000" t="s">
        <v>130</v>
      </c>
      <c r="K1000" t="s">
        <v>15979</v>
      </c>
      <c r="L1000">
        <v>1</v>
      </c>
      <c r="M1000" t="s">
        <v>130</v>
      </c>
      <c r="N1000">
        <v>11680000</v>
      </c>
      <c r="O1000" t="s">
        <v>92</v>
      </c>
      <c r="P1000" t="s">
        <v>6679</v>
      </c>
      <c r="Q1000">
        <v>405</v>
      </c>
      <c r="R1000">
        <v>12</v>
      </c>
      <c r="S1000">
        <v>38321597</v>
      </c>
      <c r="T1000">
        <v>38327101</v>
      </c>
      <c r="U1000" t="s">
        <v>16268</v>
      </c>
      <c r="V1000">
        <v>1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99</v>
      </c>
      <c r="AE1000" s="2">
        <v>84</v>
      </c>
      <c r="AF1000" s="2">
        <v>91</v>
      </c>
      <c r="AG1000" s="2">
        <v>66</v>
      </c>
      <c r="AH1000" s="2">
        <v>109</v>
      </c>
      <c r="AI1000" s="2">
        <v>121</v>
      </c>
      <c r="AJ1000" s="2">
        <v>106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19</v>
      </c>
      <c r="BD1000" s="2">
        <v>0</v>
      </c>
      <c r="BE1000" s="2">
        <v>0</v>
      </c>
      <c r="BF1000" s="2">
        <v>0</v>
      </c>
      <c r="BG1000" s="2">
        <v>0</v>
      </c>
      <c r="BH1000" s="2">
        <v>0</v>
      </c>
      <c r="BI1000" s="2">
        <v>0</v>
      </c>
      <c r="BJ1000" s="2">
        <v>0</v>
      </c>
      <c r="BK1000" s="2">
        <v>0</v>
      </c>
      <c r="BL1000" s="2">
        <v>5</v>
      </c>
      <c r="BM1000" s="2">
        <v>4</v>
      </c>
      <c r="BN1000" s="2">
        <v>4</v>
      </c>
      <c r="BO1000" s="2">
        <v>4</v>
      </c>
      <c r="BP1000" s="2">
        <v>4</v>
      </c>
      <c r="BQ1000" s="2">
        <v>5</v>
      </c>
      <c r="BR1000" s="2">
        <v>4</v>
      </c>
      <c r="BS1000" s="2">
        <v>0</v>
      </c>
      <c r="BT1000" s="2">
        <v>0</v>
      </c>
      <c r="BU1000" s="2">
        <v>0</v>
      </c>
      <c r="BV1000" s="2">
        <v>0</v>
      </c>
      <c r="BW1000" s="2">
        <v>0</v>
      </c>
      <c r="BX1000" s="2">
        <v>0</v>
      </c>
      <c r="BY1000" s="2">
        <v>0</v>
      </c>
      <c r="BZ1000" s="2">
        <v>0</v>
      </c>
      <c r="CA1000" s="2">
        <v>0</v>
      </c>
      <c r="CB1000" s="2">
        <v>0</v>
      </c>
      <c r="CC1000" s="2">
        <v>0</v>
      </c>
      <c r="CD1000" s="2">
        <v>0</v>
      </c>
      <c r="CE1000" s="2">
        <v>0</v>
      </c>
      <c r="CF1000" s="2">
        <v>0</v>
      </c>
      <c r="CG1000" s="2">
        <v>0</v>
      </c>
      <c r="CH1000" s="2">
        <v>0</v>
      </c>
      <c r="CI1000" s="2">
        <v>0</v>
      </c>
      <c r="CJ1000" s="2">
        <v>0</v>
      </c>
      <c r="CK1000" s="2">
        <v>1</v>
      </c>
      <c r="CL1000" s="2">
        <v>0</v>
      </c>
    </row>
    <row r="1001" spans="1:90" x14ac:dyDescent="0.25">
      <c r="A1001" t="s">
        <v>115</v>
      </c>
      <c r="B1001">
        <v>20208</v>
      </c>
      <c r="C1001" t="s">
        <v>129</v>
      </c>
      <c r="D1001">
        <v>1</v>
      </c>
      <c r="E1001">
        <v>8</v>
      </c>
      <c r="F1001">
        <v>46681</v>
      </c>
      <c r="G1001">
        <v>35046681</v>
      </c>
      <c r="H1001" t="s">
        <v>19196</v>
      </c>
      <c r="I1001">
        <v>654</v>
      </c>
      <c r="J1001" t="s">
        <v>908</v>
      </c>
      <c r="K1001" t="s">
        <v>2116</v>
      </c>
      <c r="L1001">
        <v>2</v>
      </c>
      <c r="M1001" t="s">
        <v>2116</v>
      </c>
      <c r="N1001">
        <v>11600000</v>
      </c>
      <c r="O1001" t="s">
        <v>92</v>
      </c>
      <c r="P1001" t="s">
        <v>19758</v>
      </c>
      <c r="Q1001">
        <v>1140</v>
      </c>
      <c r="R1001">
        <v>12</v>
      </c>
      <c r="S1001">
        <v>38656289</v>
      </c>
      <c r="T1001">
        <v>38656593</v>
      </c>
      <c r="U1001" t="s">
        <v>19197</v>
      </c>
      <c r="V1001">
        <v>1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97</v>
      </c>
      <c r="AI1001" s="2">
        <v>73</v>
      </c>
      <c r="AJ1001" s="2">
        <v>89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6</v>
      </c>
      <c r="BE1001" s="2">
        <v>0</v>
      </c>
      <c r="BF1001" s="2">
        <v>0</v>
      </c>
      <c r="BG1001" s="2">
        <v>0</v>
      </c>
      <c r="BH1001" s="2">
        <v>0</v>
      </c>
      <c r="BI1001" s="2">
        <v>0</v>
      </c>
      <c r="BJ1001" s="2">
        <v>0</v>
      </c>
      <c r="BK1001" s="2">
        <v>0</v>
      </c>
      <c r="BL1001" s="2">
        <v>0</v>
      </c>
      <c r="BM1001" s="2">
        <v>0</v>
      </c>
      <c r="BN1001" s="2">
        <v>0</v>
      </c>
      <c r="BO1001" s="2">
        <v>0</v>
      </c>
      <c r="BP1001" s="2">
        <v>5</v>
      </c>
      <c r="BQ1001" s="2">
        <v>4</v>
      </c>
      <c r="BR1001" s="2">
        <v>3</v>
      </c>
      <c r="BS1001" s="2">
        <v>0</v>
      </c>
      <c r="BT1001" s="2">
        <v>0</v>
      </c>
      <c r="BU1001" s="2">
        <v>0</v>
      </c>
      <c r="BV1001" s="2">
        <v>0</v>
      </c>
      <c r="BW1001" s="2">
        <v>0</v>
      </c>
      <c r="BX1001" s="2">
        <v>0</v>
      </c>
      <c r="BY1001" s="2">
        <v>0</v>
      </c>
      <c r="BZ1001" s="2">
        <v>0</v>
      </c>
      <c r="CA1001" s="2">
        <v>0</v>
      </c>
      <c r="CB1001" s="2">
        <v>0</v>
      </c>
      <c r="CC1001" s="2">
        <v>0</v>
      </c>
      <c r="CD1001" s="2">
        <v>0</v>
      </c>
      <c r="CE1001" s="2">
        <v>0</v>
      </c>
      <c r="CF1001" s="2">
        <v>0</v>
      </c>
      <c r="CG1001" s="2">
        <v>0</v>
      </c>
      <c r="CH1001" s="2">
        <v>0</v>
      </c>
      <c r="CI1001" s="2">
        <v>0</v>
      </c>
      <c r="CJ1001" s="2">
        <v>0</v>
      </c>
      <c r="CK1001" s="2">
        <v>0</v>
      </c>
      <c r="CL1001" s="2">
        <v>3</v>
      </c>
    </row>
    <row r="1002" spans="1:90" x14ac:dyDescent="0.25">
      <c r="A1002" t="s">
        <v>115</v>
      </c>
      <c r="B1002">
        <v>20208</v>
      </c>
      <c r="C1002" t="s">
        <v>129</v>
      </c>
      <c r="D1002">
        <v>1</v>
      </c>
      <c r="E1002">
        <v>8</v>
      </c>
      <c r="F1002">
        <v>11290</v>
      </c>
      <c r="G1002">
        <v>35011290</v>
      </c>
      <c r="H1002" t="s">
        <v>17800</v>
      </c>
      <c r="I1002">
        <v>254</v>
      </c>
      <c r="J1002" t="s">
        <v>129</v>
      </c>
      <c r="K1002" t="s">
        <v>1705</v>
      </c>
      <c r="L1002">
        <v>1</v>
      </c>
      <c r="M1002" t="s">
        <v>129</v>
      </c>
      <c r="N1002">
        <v>11674670</v>
      </c>
      <c r="O1002" t="s">
        <v>92</v>
      </c>
      <c r="P1002" t="s">
        <v>19756</v>
      </c>
      <c r="Q1002" t="s">
        <v>4942</v>
      </c>
      <c r="R1002">
        <v>12</v>
      </c>
      <c r="S1002">
        <v>38824056</v>
      </c>
      <c r="T1002">
        <v>38831697</v>
      </c>
      <c r="U1002" t="s">
        <v>17801</v>
      </c>
      <c r="V1002">
        <v>1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82</v>
      </c>
      <c r="AI1002" s="2">
        <v>90</v>
      </c>
      <c r="AJ1002" s="2">
        <v>85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3</v>
      </c>
      <c r="BE1002" s="2">
        <v>0</v>
      </c>
      <c r="BF1002" s="2">
        <v>0</v>
      </c>
      <c r="BG1002" s="2">
        <v>0</v>
      </c>
      <c r="BH1002" s="2">
        <v>0</v>
      </c>
      <c r="BI1002" s="2">
        <v>0</v>
      </c>
      <c r="BJ1002" s="2">
        <v>0</v>
      </c>
      <c r="BK1002" s="2">
        <v>0</v>
      </c>
      <c r="BL1002" s="2">
        <v>0</v>
      </c>
      <c r="BM1002" s="2">
        <v>0</v>
      </c>
      <c r="BN1002" s="2">
        <v>0</v>
      </c>
      <c r="BO1002" s="2">
        <v>0</v>
      </c>
      <c r="BP1002" s="2">
        <v>5</v>
      </c>
      <c r="BQ1002" s="2">
        <v>4</v>
      </c>
      <c r="BR1002" s="2">
        <v>4</v>
      </c>
      <c r="BS1002" s="2">
        <v>0</v>
      </c>
      <c r="BT1002" s="2">
        <v>0</v>
      </c>
      <c r="BU1002" s="2">
        <v>0</v>
      </c>
      <c r="BV1002" s="2">
        <v>0</v>
      </c>
      <c r="BW1002" s="2">
        <v>0</v>
      </c>
      <c r="BX1002" s="2">
        <v>0</v>
      </c>
      <c r="BY1002" s="2">
        <v>0</v>
      </c>
      <c r="BZ1002" s="2">
        <v>0</v>
      </c>
      <c r="CA1002" s="2">
        <v>0</v>
      </c>
      <c r="CB1002" s="2">
        <v>0</v>
      </c>
      <c r="CC1002" s="2">
        <v>0</v>
      </c>
      <c r="CD1002" s="2">
        <v>0</v>
      </c>
      <c r="CE1002" s="2">
        <v>0</v>
      </c>
      <c r="CF1002" s="2">
        <v>0</v>
      </c>
      <c r="CG1002" s="2">
        <v>0</v>
      </c>
      <c r="CH1002" s="2">
        <v>0</v>
      </c>
      <c r="CI1002" s="2">
        <v>0</v>
      </c>
      <c r="CJ1002" s="2">
        <v>0</v>
      </c>
      <c r="CK1002" s="2">
        <v>0</v>
      </c>
      <c r="CL1002" s="2">
        <v>3</v>
      </c>
    </row>
    <row r="1003" spans="1:90" x14ac:dyDescent="0.25">
      <c r="A1003" t="s">
        <v>115</v>
      </c>
      <c r="B1003">
        <v>20208</v>
      </c>
      <c r="C1003" t="s">
        <v>129</v>
      </c>
      <c r="D1003">
        <v>1</v>
      </c>
      <c r="E1003">
        <v>8</v>
      </c>
      <c r="F1003">
        <v>11253</v>
      </c>
      <c r="G1003">
        <v>35011253</v>
      </c>
      <c r="H1003" t="s">
        <v>6916</v>
      </c>
      <c r="I1003">
        <v>701</v>
      </c>
      <c r="J1003" t="s">
        <v>130</v>
      </c>
      <c r="K1003" t="s">
        <v>91</v>
      </c>
      <c r="L1003">
        <v>1</v>
      </c>
      <c r="M1003" t="s">
        <v>130</v>
      </c>
      <c r="N1003">
        <v>11680000</v>
      </c>
      <c r="O1003" t="s">
        <v>92</v>
      </c>
      <c r="P1003" t="s">
        <v>6917</v>
      </c>
      <c r="Q1003">
        <v>2</v>
      </c>
      <c r="R1003">
        <v>12</v>
      </c>
      <c r="S1003">
        <v>38321326</v>
      </c>
      <c r="T1003">
        <v>38327086</v>
      </c>
      <c r="U1003" t="s">
        <v>6918</v>
      </c>
      <c r="V1003">
        <v>1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126</v>
      </c>
      <c r="AE1003" s="2">
        <v>100</v>
      </c>
      <c r="AF1003" s="2">
        <v>112</v>
      </c>
      <c r="AG1003" s="2">
        <v>90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109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139</v>
      </c>
      <c r="BD1003" s="2">
        <v>11</v>
      </c>
      <c r="BE1003" s="2">
        <v>0</v>
      </c>
      <c r="BF1003" s="2">
        <v>0</v>
      </c>
      <c r="BG1003" s="2">
        <v>0</v>
      </c>
      <c r="BH1003" s="2">
        <v>0</v>
      </c>
      <c r="BI1003" s="2">
        <v>0</v>
      </c>
      <c r="BJ1003" s="2">
        <v>0</v>
      </c>
      <c r="BK1003" s="2">
        <v>0</v>
      </c>
      <c r="BL1003" s="2">
        <v>6</v>
      </c>
      <c r="BM1003" s="2">
        <v>6</v>
      </c>
      <c r="BN1003" s="2">
        <v>8</v>
      </c>
      <c r="BO1003" s="2">
        <v>5</v>
      </c>
      <c r="BP1003" s="2">
        <v>0</v>
      </c>
      <c r="BQ1003" s="2">
        <v>0</v>
      </c>
      <c r="BR1003" s="2">
        <v>0</v>
      </c>
      <c r="BS1003" s="2">
        <v>0</v>
      </c>
      <c r="BT1003" s="2">
        <v>0</v>
      </c>
      <c r="BU1003" s="2">
        <v>0</v>
      </c>
      <c r="BV1003" s="2">
        <v>0</v>
      </c>
      <c r="BW1003" s="2">
        <v>0</v>
      </c>
      <c r="BX1003" s="2">
        <v>0</v>
      </c>
      <c r="BY1003" s="2">
        <v>0</v>
      </c>
      <c r="BZ1003" s="2">
        <v>6</v>
      </c>
      <c r="CA1003" s="2">
        <v>0</v>
      </c>
      <c r="CB1003" s="2">
        <v>0</v>
      </c>
      <c r="CC1003" s="2">
        <v>0</v>
      </c>
      <c r="CD1003" s="2">
        <v>0</v>
      </c>
      <c r="CE1003" s="2">
        <v>0</v>
      </c>
      <c r="CF1003" s="2">
        <v>0</v>
      </c>
      <c r="CG1003" s="2">
        <v>0</v>
      </c>
      <c r="CH1003" s="2">
        <v>0</v>
      </c>
      <c r="CI1003" s="2">
        <v>0</v>
      </c>
      <c r="CJ1003" s="2">
        <v>0</v>
      </c>
      <c r="CK1003" s="2">
        <v>7</v>
      </c>
      <c r="CL1003" s="2">
        <v>2</v>
      </c>
    </row>
    <row r="1004" spans="1:90" x14ac:dyDescent="0.25">
      <c r="A1004" t="s">
        <v>115</v>
      </c>
      <c r="B1004">
        <v>20208</v>
      </c>
      <c r="C1004" t="s">
        <v>129</v>
      </c>
      <c r="D1004">
        <v>1</v>
      </c>
      <c r="E1004">
        <v>8</v>
      </c>
      <c r="F1004">
        <v>11162</v>
      </c>
      <c r="G1004">
        <v>35011162</v>
      </c>
      <c r="H1004" t="s">
        <v>11337</v>
      </c>
      <c r="I1004">
        <v>701</v>
      </c>
      <c r="J1004" t="s">
        <v>130</v>
      </c>
      <c r="K1004" t="s">
        <v>7521</v>
      </c>
      <c r="L1004">
        <v>1</v>
      </c>
      <c r="M1004" t="s">
        <v>130</v>
      </c>
      <c r="N1004">
        <v>11680000</v>
      </c>
      <c r="O1004" t="s">
        <v>92</v>
      </c>
      <c r="P1004" t="s">
        <v>7522</v>
      </c>
      <c r="Q1004">
        <v>340</v>
      </c>
      <c r="R1004">
        <v>12</v>
      </c>
      <c r="S1004">
        <v>38420270</v>
      </c>
      <c r="T1004">
        <v>38422112</v>
      </c>
      <c r="U1004" t="s">
        <v>11338</v>
      </c>
      <c r="V1004">
        <v>1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46</v>
      </c>
      <c r="AE1004" s="2">
        <v>50</v>
      </c>
      <c r="AF1004" s="2">
        <v>74</v>
      </c>
      <c r="AG1004" s="2">
        <v>40</v>
      </c>
      <c r="AH1004" s="2">
        <v>40</v>
      </c>
      <c r="AI1004" s="2">
        <v>85</v>
      </c>
      <c r="AJ1004" s="2">
        <v>86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178</v>
      </c>
      <c r="BD1004" s="2">
        <v>9</v>
      </c>
      <c r="BE1004" s="2">
        <v>0</v>
      </c>
      <c r="BF1004" s="2">
        <v>0</v>
      </c>
      <c r="BG1004" s="2">
        <v>0</v>
      </c>
      <c r="BH1004" s="2">
        <v>0</v>
      </c>
      <c r="BI1004" s="2">
        <v>0</v>
      </c>
      <c r="BJ1004" s="2">
        <v>0</v>
      </c>
      <c r="BK1004" s="2">
        <v>0</v>
      </c>
      <c r="BL1004" s="2">
        <v>4</v>
      </c>
      <c r="BM1004" s="2">
        <v>3</v>
      </c>
      <c r="BN1004" s="2">
        <v>4</v>
      </c>
      <c r="BO1004" s="2">
        <v>3</v>
      </c>
      <c r="BP1004" s="2">
        <v>3</v>
      </c>
      <c r="BQ1004" s="2">
        <v>3</v>
      </c>
      <c r="BR1004" s="2">
        <v>4</v>
      </c>
      <c r="BS1004" s="2">
        <v>0</v>
      </c>
      <c r="BT1004" s="2">
        <v>0</v>
      </c>
      <c r="BU1004" s="2">
        <v>0</v>
      </c>
      <c r="BV1004" s="2">
        <v>0</v>
      </c>
      <c r="BW1004" s="2">
        <v>0</v>
      </c>
      <c r="BX1004" s="2">
        <v>0</v>
      </c>
      <c r="BY1004" s="2">
        <v>0</v>
      </c>
      <c r="BZ1004" s="2">
        <v>0</v>
      </c>
      <c r="CA1004" s="2">
        <v>0</v>
      </c>
      <c r="CB1004" s="2">
        <v>0</v>
      </c>
      <c r="CC1004" s="2">
        <v>0</v>
      </c>
      <c r="CD1004" s="2">
        <v>0</v>
      </c>
      <c r="CE1004" s="2">
        <v>0</v>
      </c>
      <c r="CF1004" s="2">
        <v>0</v>
      </c>
      <c r="CG1004" s="2">
        <v>0</v>
      </c>
      <c r="CH1004" s="2">
        <v>0</v>
      </c>
      <c r="CI1004" s="2">
        <v>0</v>
      </c>
      <c r="CJ1004" s="2">
        <v>0</v>
      </c>
      <c r="CK1004" s="2">
        <v>14</v>
      </c>
      <c r="CL1004" s="2">
        <v>4</v>
      </c>
    </row>
    <row r="1005" spans="1:90" x14ac:dyDescent="0.25">
      <c r="A1005" t="s">
        <v>115</v>
      </c>
      <c r="B1005">
        <v>20208</v>
      </c>
      <c r="C1005" t="s">
        <v>129</v>
      </c>
      <c r="D1005">
        <v>1</v>
      </c>
      <c r="E1005">
        <v>8</v>
      </c>
      <c r="F1005">
        <v>11228</v>
      </c>
      <c r="G1005">
        <v>35011228</v>
      </c>
      <c r="H1005" t="s">
        <v>12815</v>
      </c>
      <c r="I1005">
        <v>352</v>
      </c>
      <c r="J1005" t="s">
        <v>2627</v>
      </c>
      <c r="K1005" t="s">
        <v>8916</v>
      </c>
      <c r="L1005">
        <v>1</v>
      </c>
      <c r="M1005" t="s">
        <v>2627</v>
      </c>
      <c r="N1005">
        <v>11630000</v>
      </c>
      <c r="O1005" t="s">
        <v>6330</v>
      </c>
      <c r="P1005" t="s">
        <v>12816</v>
      </c>
      <c r="Q1005">
        <v>145</v>
      </c>
      <c r="R1005">
        <v>12</v>
      </c>
      <c r="S1005">
        <v>38961190</v>
      </c>
      <c r="T1005">
        <v>38962250</v>
      </c>
      <c r="U1005" t="s">
        <v>12817</v>
      </c>
      <c r="V1005">
        <v>1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177</v>
      </c>
      <c r="AI1005" s="2">
        <v>176</v>
      </c>
      <c r="AJ1005" s="2">
        <v>216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129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0</v>
      </c>
      <c r="BI1005" s="2">
        <v>0</v>
      </c>
      <c r="BJ1005" s="2">
        <v>0</v>
      </c>
      <c r="BK1005" s="2">
        <v>0</v>
      </c>
      <c r="BL1005" s="2">
        <v>0</v>
      </c>
      <c r="BM1005" s="2">
        <v>0</v>
      </c>
      <c r="BN1005" s="2">
        <v>0</v>
      </c>
      <c r="BO1005" s="2">
        <v>0</v>
      </c>
      <c r="BP1005" s="2">
        <v>7</v>
      </c>
      <c r="BQ1005" s="2">
        <v>9</v>
      </c>
      <c r="BR1005" s="2">
        <v>8</v>
      </c>
      <c r="BS1005" s="2">
        <v>0</v>
      </c>
      <c r="BT1005" s="2">
        <v>0</v>
      </c>
      <c r="BU1005" s="2">
        <v>0</v>
      </c>
      <c r="BV1005" s="2">
        <v>0</v>
      </c>
      <c r="BW1005" s="2">
        <v>0</v>
      </c>
      <c r="BX1005" s="2">
        <v>0</v>
      </c>
      <c r="BY1005" s="2">
        <v>0</v>
      </c>
      <c r="BZ1005" s="2">
        <v>0</v>
      </c>
      <c r="CA1005" s="2">
        <v>0</v>
      </c>
      <c r="CB1005" s="2">
        <v>0</v>
      </c>
      <c r="CC1005" s="2">
        <v>6</v>
      </c>
      <c r="CD1005" s="2">
        <v>0</v>
      </c>
      <c r="CE1005" s="2">
        <v>0</v>
      </c>
      <c r="CF1005" s="2">
        <v>0</v>
      </c>
      <c r="CG1005" s="2">
        <v>0</v>
      </c>
      <c r="CH1005" s="2">
        <v>0</v>
      </c>
      <c r="CI1005" s="2">
        <v>0</v>
      </c>
      <c r="CJ1005" s="2">
        <v>0</v>
      </c>
      <c r="CK1005" s="2">
        <v>0</v>
      </c>
      <c r="CL1005" s="2">
        <v>0</v>
      </c>
    </row>
    <row r="1006" spans="1:90" x14ac:dyDescent="0.25">
      <c r="A1006" t="s">
        <v>115</v>
      </c>
      <c r="B1006">
        <v>20208</v>
      </c>
      <c r="C1006" t="s">
        <v>129</v>
      </c>
      <c r="D1006">
        <v>1</v>
      </c>
      <c r="E1006">
        <v>8</v>
      </c>
      <c r="F1006">
        <v>45123</v>
      </c>
      <c r="G1006">
        <v>35045123</v>
      </c>
      <c r="H1006" t="s">
        <v>2922</v>
      </c>
      <c r="I1006">
        <v>701</v>
      </c>
      <c r="J1006" t="s">
        <v>130</v>
      </c>
      <c r="K1006" t="s">
        <v>2923</v>
      </c>
      <c r="L1006">
        <v>1</v>
      </c>
      <c r="M1006" t="s">
        <v>130</v>
      </c>
      <c r="N1006">
        <v>11680000</v>
      </c>
      <c r="O1006" t="s">
        <v>92</v>
      </c>
      <c r="P1006" t="s">
        <v>2924</v>
      </c>
      <c r="Q1006">
        <v>400</v>
      </c>
      <c r="R1006">
        <v>12</v>
      </c>
      <c r="S1006">
        <v>38324719</v>
      </c>
      <c r="T1006">
        <v>38327104</v>
      </c>
      <c r="U1006" t="s">
        <v>2925</v>
      </c>
      <c r="V1006">
        <v>1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91</v>
      </c>
      <c r="AE1006" s="2">
        <v>76</v>
      </c>
      <c r="AF1006" s="2">
        <v>84</v>
      </c>
      <c r="AG1006" s="2">
        <v>67</v>
      </c>
      <c r="AH1006" s="2">
        <v>97</v>
      </c>
      <c r="AI1006" s="2">
        <v>106</v>
      </c>
      <c r="AJ1006" s="2">
        <v>126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141</v>
      </c>
      <c r="BD1006" s="2">
        <v>12</v>
      </c>
      <c r="BE1006" s="2">
        <v>0</v>
      </c>
      <c r="BF1006" s="2">
        <v>0</v>
      </c>
      <c r="BG1006" s="2">
        <v>0</v>
      </c>
      <c r="BH1006" s="2">
        <v>0</v>
      </c>
      <c r="BI1006" s="2">
        <v>0</v>
      </c>
      <c r="BJ1006" s="2">
        <v>0</v>
      </c>
      <c r="BK1006" s="2">
        <v>0</v>
      </c>
      <c r="BL1006" s="2">
        <v>5</v>
      </c>
      <c r="BM1006" s="2">
        <v>4</v>
      </c>
      <c r="BN1006" s="2">
        <v>3</v>
      </c>
      <c r="BO1006" s="2">
        <v>3</v>
      </c>
      <c r="BP1006" s="2">
        <v>4</v>
      </c>
      <c r="BQ1006" s="2">
        <v>5</v>
      </c>
      <c r="BR1006" s="2">
        <v>7</v>
      </c>
      <c r="BS1006" s="2">
        <v>0</v>
      </c>
      <c r="BT1006" s="2">
        <v>0</v>
      </c>
      <c r="BU1006" s="2">
        <v>0</v>
      </c>
      <c r="BV1006" s="2">
        <v>0</v>
      </c>
      <c r="BW1006" s="2">
        <v>0</v>
      </c>
      <c r="BX1006" s="2">
        <v>0</v>
      </c>
      <c r="BY1006" s="2">
        <v>0</v>
      </c>
      <c r="BZ1006" s="2">
        <v>0</v>
      </c>
      <c r="CA1006" s="2">
        <v>0</v>
      </c>
      <c r="CB1006" s="2">
        <v>0</v>
      </c>
      <c r="CC1006" s="2">
        <v>0</v>
      </c>
      <c r="CD1006" s="2">
        <v>0</v>
      </c>
      <c r="CE1006" s="2">
        <v>0</v>
      </c>
      <c r="CF1006" s="2">
        <v>0</v>
      </c>
      <c r="CG1006" s="2">
        <v>0</v>
      </c>
      <c r="CH1006" s="2">
        <v>0</v>
      </c>
      <c r="CI1006" s="2">
        <v>0</v>
      </c>
      <c r="CJ1006" s="2">
        <v>0</v>
      </c>
      <c r="CK1006" s="2">
        <v>7</v>
      </c>
      <c r="CL1006" s="2">
        <v>2</v>
      </c>
    </row>
    <row r="1007" spans="1:90" x14ac:dyDescent="0.25">
      <c r="A1007" t="s">
        <v>115</v>
      </c>
      <c r="B1007">
        <v>20208</v>
      </c>
      <c r="C1007" t="s">
        <v>129</v>
      </c>
      <c r="D1007">
        <v>1</v>
      </c>
      <c r="E1007">
        <v>8</v>
      </c>
      <c r="F1007">
        <v>11400</v>
      </c>
      <c r="G1007">
        <v>35011400</v>
      </c>
      <c r="H1007" t="s">
        <v>15065</v>
      </c>
      <c r="I1007">
        <v>254</v>
      </c>
      <c r="J1007" t="s">
        <v>129</v>
      </c>
      <c r="K1007" t="s">
        <v>15046</v>
      </c>
      <c r="L1007">
        <v>2</v>
      </c>
      <c r="M1007" t="s">
        <v>8018</v>
      </c>
      <c r="N1007">
        <v>11670000</v>
      </c>
      <c r="O1007" t="s">
        <v>102</v>
      </c>
      <c r="P1007" t="s">
        <v>15066</v>
      </c>
      <c r="Q1007">
        <v>631</v>
      </c>
      <c r="R1007">
        <v>12</v>
      </c>
      <c r="S1007">
        <v>38871471</v>
      </c>
      <c r="T1007">
        <v>38871699</v>
      </c>
      <c r="U1007" t="s">
        <v>15067</v>
      </c>
      <c r="V1007">
        <v>1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65</v>
      </c>
      <c r="AE1007" s="2">
        <v>71</v>
      </c>
      <c r="AF1007" s="2">
        <v>64</v>
      </c>
      <c r="AG1007" s="2">
        <v>29</v>
      </c>
      <c r="AH1007" s="2">
        <v>93</v>
      </c>
      <c r="AI1007" s="2">
        <v>64</v>
      </c>
      <c r="AJ1007" s="2">
        <v>52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111</v>
      </c>
      <c r="BD1007" s="2">
        <v>4</v>
      </c>
      <c r="BE1007" s="2">
        <v>0</v>
      </c>
      <c r="BF1007" s="2">
        <v>0</v>
      </c>
      <c r="BG1007" s="2">
        <v>0</v>
      </c>
      <c r="BH1007" s="2">
        <v>0</v>
      </c>
      <c r="BI1007" s="2">
        <v>0</v>
      </c>
      <c r="BJ1007" s="2">
        <v>0</v>
      </c>
      <c r="BK1007" s="2">
        <v>0</v>
      </c>
      <c r="BL1007" s="2">
        <v>4</v>
      </c>
      <c r="BM1007" s="2">
        <v>2</v>
      </c>
      <c r="BN1007" s="2">
        <v>3</v>
      </c>
      <c r="BO1007" s="2">
        <v>1</v>
      </c>
      <c r="BP1007" s="2">
        <v>5</v>
      </c>
      <c r="BQ1007" s="2">
        <v>2</v>
      </c>
      <c r="BR1007" s="2">
        <v>3</v>
      </c>
      <c r="BS1007" s="2">
        <v>0</v>
      </c>
      <c r="BT1007" s="2">
        <v>0</v>
      </c>
      <c r="BU1007" s="2">
        <v>0</v>
      </c>
      <c r="BV1007" s="2">
        <v>0</v>
      </c>
      <c r="BW1007" s="2">
        <v>0</v>
      </c>
      <c r="BX1007" s="2">
        <v>0</v>
      </c>
      <c r="BY1007" s="2">
        <v>0</v>
      </c>
      <c r="BZ1007" s="2">
        <v>0</v>
      </c>
      <c r="CA1007" s="2">
        <v>0</v>
      </c>
      <c r="CB1007" s="2">
        <v>0</v>
      </c>
      <c r="CC1007" s="2">
        <v>0</v>
      </c>
      <c r="CD1007" s="2">
        <v>0</v>
      </c>
      <c r="CE1007" s="2">
        <v>0</v>
      </c>
      <c r="CF1007" s="2">
        <v>0</v>
      </c>
      <c r="CG1007" s="2">
        <v>0</v>
      </c>
      <c r="CH1007" s="2">
        <v>0</v>
      </c>
      <c r="CI1007" s="2">
        <v>0</v>
      </c>
      <c r="CJ1007" s="2">
        <v>0</v>
      </c>
      <c r="CK1007" s="2">
        <v>9</v>
      </c>
      <c r="CL1007" s="2">
        <v>4</v>
      </c>
    </row>
    <row r="1008" spans="1:90" x14ac:dyDescent="0.25">
      <c r="A1008" t="s">
        <v>115</v>
      </c>
      <c r="B1008">
        <v>20208</v>
      </c>
      <c r="C1008" t="s">
        <v>129</v>
      </c>
      <c r="D1008">
        <v>1</v>
      </c>
      <c r="E1008">
        <v>8</v>
      </c>
      <c r="F1008">
        <v>11150</v>
      </c>
      <c r="G1008">
        <v>35011150</v>
      </c>
      <c r="H1008" t="s">
        <v>15033</v>
      </c>
      <c r="I1008">
        <v>701</v>
      </c>
      <c r="J1008" t="s">
        <v>130</v>
      </c>
      <c r="K1008" t="s">
        <v>4909</v>
      </c>
      <c r="L1008">
        <v>1</v>
      </c>
      <c r="M1008" t="s">
        <v>130</v>
      </c>
      <c r="N1008">
        <v>11680000</v>
      </c>
      <c r="O1008" t="s">
        <v>92</v>
      </c>
      <c r="P1008" t="s">
        <v>8750</v>
      </c>
      <c r="Q1008" t="s">
        <v>1224</v>
      </c>
      <c r="R1008">
        <v>12</v>
      </c>
      <c r="S1008">
        <v>38321594</v>
      </c>
      <c r="T1008">
        <v>38327075</v>
      </c>
      <c r="U1008" t="s">
        <v>15034</v>
      </c>
      <c r="V1008">
        <v>1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67</v>
      </c>
      <c r="AE1008" s="2">
        <v>58</v>
      </c>
      <c r="AF1008" s="2">
        <v>64</v>
      </c>
      <c r="AG1008" s="2">
        <v>43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0</v>
      </c>
      <c r="BI1008" s="2">
        <v>0</v>
      </c>
      <c r="BJ1008" s="2">
        <v>0</v>
      </c>
      <c r="BK1008" s="2">
        <v>0</v>
      </c>
      <c r="BL1008" s="2">
        <v>3</v>
      </c>
      <c r="BM1008" s="2">
        <v>2</v>
      </c>
      <c r="BN1008" s="2">
        <v>2</v>
      </c>
      <c r="BO1008" s="2">
        <v>3</v>
      </c>
      <c r="BP1008" s="2">
        <v>0</v>
      </c>
      <c r="BQ1008" s="2">
        <v>0</v>
      </c>
      <c r="BR1008" s="2">
        <v>0</v>
      </c>
      <c r="BS1008" s="2">
        <v>0</v>
      </c>
      <c r="BT1008" s="2">
        <v>0</v>
      </c>
      <c r="BU1008" s="2">
        <v>0</v>
      </c>
      <c r="BV1008" s="2">
        <v>0</v>
      </c>
      <c r="BW1008" s="2">
        <v>0</v>
      </c>
      <c r="BX1008" s="2">
        <v>0</v>
      </c>
      <c r="BY1008" s="2">
        <v>0</v>
      </c>
      <c r="BZ1008" s="2">
        <v>0</v>
      </c>
      <c r="CA1008" s="2">
        <v>0</v>
      </c>
      <c r="CB1008" s="2">
        <v>0</v>
      </c>
      <c r="CC1008" s="2">
        <v>0</v>
      </c>
      <c r="CD1008" s="2">
        <v>0</v>
      </c>
      <c r="CE1008" s="2">
        <v>0</v>
      </c>
      <c r="CF1008" s="2">
        <v>0</v>
      </c>
      <c r="CG1008" s="2">
        <v>0</v>
      </c>
      <c r="CH1008" s="2">
        <v>0</v>
      </c>
      <c r="CI1008" s="2">
        <v>0</v>
      </c>
      <c r="CJ1008" s="2">
        <v>0</v>
      </c>
      <c r="CK1008" s="2">
        <v>0</v>
      </c>
      <c r="CL1008" s="2">
        <v>0</v>
      </c>
    </row>
    <row r="1009" spans="1:90" x14ac:dyDescent="0.25">
      <c r="A1009" t="s">
        <v>115</v>
      </c>
      <c r="B1009">
        <v>20208</v>
      </c>
      <c r="C1009" t="s">
        <v>129</v>
      </c>
      <c r="D1009">
        <v>1</v>
      </c>
      <c r="E1009">
        <v>8</v>
      </c>
      <c r="F1009">
        <v>37230</v>
      </c>
      <c r="G1009">
        <v>35037230</v>
      </c>
      <c r="H1009" t="s">
        <v>18404</v>
      </c>
      <c r="I1009">
        <v>654</v>
      </c>
      <c r="J1009" t="s">
        <v>908</v>
      </c>
      <c r="K1009" t="s">
        <v>4061</v>
      </c>
      <c r="L1009">
        <v>1</v>
      </c>
      <c r="M1009" t="s">
        <v>908</v>
      </c>
      <c r="N1009">
        <v>11600000</v>
      </c>
      <c r="O1009" t="s">
        <v>92</v>
      </c>
      <c r="P1009" t="s">
        <v>18405</v>
      </c>
      <c r="Q1009">
        <v>120</v>
      </c>
      <c r="R1009">
        <v>12</v>
      </c>
      <c r="S1009">
        <v>38920296</v>
      </c>
      <c r="T1009">
        <v>38921509</v>
      </c>
      <c r="U1009" t="s">
        <v>18406</v>
      </c>
      <c r="V1009">
        <v>1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150</v>
      </c>
      <c r="AI1009" s="2">
        <v>91</v>
      </c>
      <c r="AJ1009" s="2">
        <v>136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173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16</v>
      </c>
      <c r="BE1009" s="2">
        <v>0</v>
      </c>
      <c r="BF1009" s="2">
        <v>0</v>
      </c>
      <c r="BG1009" s="2">
        <v>0</v>
      </c>
      <c r="BH1009" s="2">
        <v>0</v>
      </c>
      <c r="BI1009" s="2">
        <v>0</v>
      </c>
      <c r="BJ1009" s="2">
        <v>0</v>
      </c>
      <c r="BK1009" s="2">
        <v>0</v>
      </c>
      <c r="BL1009" s="2">
        <v>0</v>
      </c>
      <c r="BM1009" s="2">
        <v>0</v>
      </c>
      <c r="BN1009" s="2">
        <v>0</v>
      </c>
      <c r="BO1009" s="2">
        <v>0</v>
      </c>
      <c r="BP1009" s="2">
        <v>8</v>
      </c>
      <c r="BQ1009" s="2">
        <v>5</v>
      </c>
      <c r="BR1009" s="2">
        <v>7</v>
      </c>
      <c r="BS1009" s="2">
        <v>0</v>
      </c>
      <c r="BT1009" s="2">
        <v>0</v>
      </c>
      <c r="BU1009" s="2">
        <v>0</v>
      </c>
      <c r="BV1009" s="2">
        <v>0</v>
      </c>
      <c r="BW1009" s="2">
        <v>0</v>
      </c>
      <c r="BX1009" s="2">
        <v>0</v>
      </c>
      <c r="BY1009" s="2">
        <v>0</v>
      </c>
      <c r="BZ1009" s="2">
        <v>0</v>
      </c>
      <c r="CA1009" s="2">
        <v>0</v>
      </c>
      <c r="CB1009" s="2">
        <v>0</v>
      </c>
      <c r="CC1009" s="2">
        <v>7</v>
      </c>
      <c r="CD1009" s="2">
        <v>0</v>
      </c>
      <c r="CE1009" s="2">
        <v>0</v>
      </c>
      <c r="CF1009" s="2">
        <v>0</v>
      </c>
      <c r="CG1009" s="2">
        <v>0</v>
      </c>
      <c r="CH1009" s="2">
        <v>0</v>
      </c>
      <c r="CI1009" s="2">
        <v>0</v>
      </c>
      <c r="CJ1009" s="2">
        <v>0</v>
      </c>
      <c r="CK1009" s="2">
        <v>0</v>
      </c>
      <c r="CL1009" s="2">
        <v>3</v>
      </c>
    </row>
    <row r="1010" spans="1:90" x14ac:dyDescent="0.25">
      <c r="A1010" t="s">
        <v>115</v>
      </c>
      <c r="B1010">
        <v>20208</v>
      </c>
      <c r="C1010" t="s">
        <v>129</v>
      </c>
      <c r="D1010">
        <v>1</v>
      </c>
      <c r="E1010">
        <v>8</v>
      </c>
      <c r="F1010">
        <v>11368</v>
      </c>
      <c r="G1010">
        <v>35011368</v>
      </c>
      <c r="H1010" t="s">
        <v>18373</v>
      </c>
      <c r="I1010">
        <v>654</v>
      </c>
      <c r="J1010" t="s">
        <v>908</v>
      </c>
      <c r="K1010" t="s">
        <v>91</v>
      </c>
      <c r="L1010">
        <v>1</v>
      </c>
      <c r="M1010" t="s">
        <v>908</v>
      </c>
      <c r="N1010">
        <v>11600000</v>
      </c>
      <c r="O1010" t="s">
        <v>92</v>
      </c>
      <c r="P1010" t="s">
        <v>9515</v>
      </c>
      <c r="Q1010">
        <v>203</v>
      </c>
      <c r="R1010">
        <v>12</v>
      </c>
      <c r="S1010">
        <v>38921137</v>
      </c>
      <c r="T1010">
        <v>38924832</v>
      </c>
      <c r="U1010" t="s">
        <v>18374</v>
      </c>
      <c r="V1010">
        <v>1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137</v>
      </c>
      <c r="AI1010" s="2">
        <v>123</v>
      </c>
      <c r="AJ1010" s="2">
        <v>115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0</v>
      </c>
      <c r="BI1010" s="2">
        <v>0</v>
      </c>
      <c r="BJ1010" s="2">
        <v>0</v>
      </c>
      <c r="BK1010" s="2">
        <v>0</v>
      </c>
      <c r="BL1010" s="2">
        <v>0</v>
      </c>
      <c r="BM1010" s="2">
        <v>0</v>
      </c>
      <c r="BN1010" s="2">
        <v>0</v>
      </c>
      <c r="BO1010" s="2">
        <v>0</v>
      </c>
      <c r="BP1010" s="2">
        <v>4</v>
      </c>
      <c r="BQ1010" s="2">
        <v>6</v>
      </c>
      <c r="BR1010" s="2">
        <v>6</v>
      </c>
      <c r="BS1010" s="2">
        <v>0</v>
      </c>
      <c r="BT1010" s="2">
        <v>0</v>
      </c>
      <c r="BU1010" s="2">
        <v>0</v>
      </c>
      <c r="BV1010" s="2">
        <v>0</v>
      </c>
      <c r="BW1010" s="2">
        <v>0</v>
      </c>
      <c r="BX1010" s="2">
        <v>0</v>
      </c>
      <c r="BY1010" s="2">
        <v>0</v>
      </c>
      <c r="BZ1010" s="2">
        <v>0</v>
      </c>
      <c r="CA1010" s="2">
        <v>0</v>
      </c>
      <c r="CB1010" s="2">
        <v>0</v>
      </c>
      <c r="CC1010" s="2">
        <v>0</v>
      </c>
      <c r="CD1010" s="2">
        <v>0</v>
      </c>
      <c r="CE1010" s="2">
        <v>0</v>
      </c>
      <c r="CF1010" s="2">
        <v>0</v>
      </c>
      <c r="CG1010" s="2">
        <v>0</v>
      </c>
      <c r="CH1010" s="2">
        <v>0</v>
      </c>
      <c r="CI1010" s="2">
        <v>0</v>
      </c>
      <c r="CJ1010" s="2">
        <v>0</v>
      </c>
      <c r="CK1010" s="2">
        <v>0</v>
      </c>
      <c r="CL1010" s="2">
        <v>0</v>
      </c>
    </row>
    <row r="1011" spans="1:90" x14ac:dyDescent="0.25">
      <c r="A1011" t="s">
        <v>115</v>
      </c>
      <c r="B1011">
        <v>20208</v>
      </c>
      <c r="C1011" t="s">
        <v>129</v>
      </c>
      <c r="D1011">
        <v>1</v>
      </c>
      <c r="E1011">
        <v>8</v>
      </c>
      <c r="F1011">
        <v>46747</v>
      </c>
      <c r="G1011">
        <v>35046747</v>
      </c>
      <c r="H1011" t="s">
        <v>9161</v>
      </c>
      <c r="I1011">
        <v>701</v>
      </c>
      <c r="J1011" t="s">
        <v>130</v>
      </c>
      <c r="K1011" t="s">
        <v>9162</v>
      </c>
      <c r="L1011">
        <v>1</v>
      </c>
      <c r="M1011" t="s">
        <v>130</v>
      </c>
      <c r="N1011">
        <v>11680000</v>
      </c>
      <c r="O1011" t="s">
        <v>92</v>
      </c>
      <c r="P1011" t="s">
        <v>9163</v>
      </c>
      <c r="Q1011">
        <v>32</v>
      </c>
      <c r="R1011">
        <v>12</v>
      </c>
      <c r="S1011">
        <v>38326096</v>
      </c>
      <c r="T1011">
        <v>38327090</v>
      </c>
      <c r="U1011" t="s">
        <v>9164</v>
      </c>
      <c r="V1011">
        <v>1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94</v>
      </c>
      <c r="AE1011" s="2">
        <v>105</v>
      </c>
      <c r="AF1011" s="2">
        <v>96</v>
      </c>
      <c r="AG1011" s="2">
        <v>81</v>
      </c>
      <c r="AH1011" s="2">
        <v>144</v>
      </c>
      <c r="AI1011" s="2">
        <v>134</v>
      </c>
      <c r="AJ1011" s="2">
        <v>122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77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15</v>
      </c>
      <c r="BE1011" s="2">
        <v>0</v>
      </c>
      <c r="BF1011" s="2">
        <v>0</v>
      </c>
      <c r="BG1011" s="2">
        <v>0</v>
      </c>
      <c r="BH1011" s="2">
        <v>0</v>
      </c>
      <c r="BI1011" s="2">
        <v>0</v>
      </c>
      <c r="BJ1011" s="2">
        <v>0</v>
      </c>
      <c r="BK1011" s="2">
        <v>0</v>
      </c>
      <c r="BL1011" s="2">
        <v>3</v>
      </c>
      <c r="BM1011" s="2">
        <v>5</v>
      </c>
      <c r="BN1011" s="2">
        <v>5</v>
      </c>
      <c r="BO1011" s="2">
        <v>6</v>
      </c>
      <c r="BP1011" s="2">
        <v>5</v>
      </c>
      <c r="BQ1011" s="2">
        <v>5</v>
      </c>
      <c r="BR1011" s="2">
        <v>6</v>
      </c>
      <c r="BS1011" s="2">
        <v>0</v>
      </c>
      <c r="BT1011" s="2">
        <v>0</v>
      </c>
      <c r="BU1011" s="2">
        <v>0</v>
      </c>
      <c r="BV1011" s="2">
        <v>0</v>
      </c>
      <c r="BW1011" s="2">
        <v>0</v>
      </c>
      <c r="BX1011" s="2">
        <v>0</v>
      </c>
      <c r="BY1011" s="2">
        <v>0</v>
      </c>
      <c r="BZ1011" s="2">
        <v>0</v>
      </c>
      <c r="CA1011" s="2">
        <v>0</v>
      </c>
      <c r="CB1011" s="2">
        <v>0</v>
      </c>
      <c r="CC1011" s="2">
        <v>5</v>
      </c>
      <c r="CD1011" s="2">
        <v>0</v>
      </c>
      <c r="CE1011" s="2">
        <v>0</v>
      </c>
      <c r="CF1011" s="2">
        <v>0</v>
      </c>
      <c r="CG1011" s="2">
        <v>0</v>
      </c>
      <c r="CH1011" s="2">
        <v>0</v>
      </c>
      <c r="CI1011" s="2">
        <v>0</v>
      </c>
      <c r="CJ1011" s="2">
        <v>0</v>
      </c>
      <c r="CK1011" s="2">
        <v>0</v>
      </c>
      <c r="CL1011" s="2">
        <v>2</v>
      </c>
    </row>
    <row r="1012" spans="1:90" x14ac:dyDescent="0.25">
      <c r="A1012" t="s">
        <v>115</v>
      </c>
      <c r="B1012">
        <v>20208</v>
      </c>
      <c r="C1012" t="s">
        <v>129</v>
      </c>
      <c r="D1012">
        <v>1</v>
      </c>
      <c r="E1012">
        <v>8</v>
      </c>
      <c r="F1012">
        <v>35865</v>
      </c>
      <c r="G1012">
        <v>35035865</v>
      </c>
      <c r="H1012" t="s">
        <v>11965</v>
      </c>
      <c r="I1012">
        <v>254</v>
      </c>
      <c r="J1012" t="s">
        <v>129</v>
      </c>
      <c r="K1012" t="s">
        <v>8200</v>
      </c>
      <c r="L1012">
        <v>1</v>
      </c>
      <c r="M1012" t="s">
        <v>129</v>
      </c>
      <c r="N1012">
        <v>11671020</v>
      </c>
      <c r="O1012" t="s">
        <v>92</v>
      </c>
      <c r="P1012" t="s">
        <v>797</v>
      </c>
      <c r="Q1012">
        <v>350</v>
      </c>
      <c r="R1012">
        <v>12</v>
      </c>
      <c r="S1012">
        <v>38872571</v>
      </c>
      <c r="T1012">
        <v>38872986</v>
      </c>
      <c r="U1012" t="s">
        <v>11966</v>
      </c>
      <c r="V1012">
        <v>1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112</v>
      </c>
      <c r="AE1012" s="2">
        <v>131</v>
      </c>
      <c r="AF1012" s="2">
        <v>124</v>
      </c>
      <c r="AG1012" s="2">
        <v>84</v>
      </c>
      <c r="AH1012" s="2">
        <v>119</v>
      </c>
      <c r="AI1012" s="2">
        <v>88</v>
      </c>
      <c r="AJ1012" s="2">
        <v>104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149</v>
      </c>
      <c r="BD1012" s="2">
        <v>11</v>
      </c>
      <c r="BE1012" s="2">
        <v>0</v>
      </c>
      <c r="BF1012" s="2">
        <v>0</v>
      </c>
      <c r="BG1012" s="2">
        <v>0</v>
      </c>
      <c r="BH1012" s="2">
        <v>0</v>
      </c>
      <c r="BI1012" s="2">
        <v>0</v>
      </c>
      <c r="BJ1012" s="2">
        <v>0</v>
      </c>
      <c r="BK1012" s="2">
        <v>0</v>
      </c>
      <c r="BL1012" s="2">
        <v>5</v>
      </c>
      <c r="BM1012" s="2">
        <v>7</v>
      </c>
      <c r="BN1012" s="2">
        <v>6</v>
      </c>
      <c r="BO1012" s="2">
        <v>5</v>
      </c>
      <c r="BP1012" s="2">
        <v>6</v>
      </c>
      <c r="BQ1012" s="2">
        <v>4</v>
      </c>
      <c r="BR1012" s="2">
        <v>4</v>
      </c>
      <c r="BS1012" s="2">
        <v>0</v>
      </c>
      <c r="BT1012" s="2">
        <v>0</v>
      </c>
      <c r="BU1012" s="2">
        <v>0</v>
      </c>
      <c r="BV1012" s="2">
        <v>0</v>
      </c>
      <c r="BW1012" s="2">
        <v>0</v>
      </c>
      <c r="BX1012" s="2">
        <v>0</v>
      </c>
      <c r="BY1012" s="2">
        <v>0</v>
      </c>
      <c r="BZ1012" s="2">
        <v>0</v>
      </c>
      <c r="CA1012" s="2">
        <v>0</v>
      </c>
      <c r="CB1012" s="2">
        <v>0</v>
      </c>
      <c r="CC1012" s="2">
        <v>0</v>
      </c>
      <c r="CD1012" s="2">
        <v>0</v>
      </c>
      <c r="CE1012" s="2">
        <v>0</v>
      </c>
      <c r="CF1012" s="2">
        <v>0</v>
      </c>
      <c r="CG1012" s="2">
        <v>0</v>
      </c>
      <c r="CH1012" s="2">
        <v>0</v>
      </c>
      <c r="CI1012" s="2">
        <v>0</v>
      </c>
      <c r="CJ1012" s="2">
        <v>0</v>
      </c>
      <c r="CK1012" s="2">
        <v>10</v>
      </c>
      <c r="CL1012" s="2">
        <v>3</v>
      </c>
    </row>
    <row r="1013" spans="1:90" x14ac:dyDescent="0.25">
      <c r="A1013" t="s">
        <v>115</v>
      </c>
      <c r="B1013">
        <v>20208</v>
      </c>
      <c r="C1013" t="s">
        <v>129</v>
      </c>
      <c r="D1013">
        <v>1</v>
      </c>
      <c r="E1013">
        <v>8</v>
      </c>
      <c r="F1013">
        <v>42092</v>
      </c>
      <c r="G1013">
        <v>35042092</v>
      </c>
      <c r="H1013" t="s">
        <v>14436</v>
      </c>
      <c r="I1013">
        <v>352</v>
      </c>
      <c r="J1013" t="s">
        <v>2627</v>
      </c>
      <c r="K1013" t="s">
        <v>2628</v>
      </c>
      <c r="L1013">
        <v>1</v>
      </c>
      <c r="M1013" t="s">
        <v>2627</v>
      </c>
      <c r="N1013">
        <v>11630000</v>
      </c>
      <c r="O1013" t="s">
        <v>102</v>
      </c>
      <c r="P1013" t="s">
        <v>14437</v>
      </c>
      <c r="Q1013">
        <v>461</v>
      </c>
      <c r="R1013">
        <v>12</v>
      </c>
      <c r="S1013">
        <v>38958485</v>
      </c>
      <c r="T1013">
        <v>38958701</v>
      </c>
      <c r="U1013" t="s">
        <v>14438</v>
      </c>
      <c r="V1013">
        <v>1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208</v>
      </c>
      <c r="AI1013" s="2">
        <v>178</v>
      </c>
      <c r="AJ1013" s="2">
        <v>221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0</v>
      </c>
      <c r="BI1013" s="2">
        <v>0</v>
      </c>
      <c r="BJ1013" s="2">
        <v>0</v>
      </c>
      <c r="BK1013" s="2">
        <v>0</v>
      </c>
      <c r="BL1013" s="2">
        <v>0</v>
      </c>
      <c r="BM1013" s="2">
        <v>0</v>
      </c>
      <c r="BN1013" s="2">
        <v>0</v>
      </c>
      <c r="BO1013" s="2">
        <v>0</v>
      </c>
      <c r="BP1013" s="2">
        <v>10</v>
      </c>
      <c r="BQ1013" s="2">
        <v>7</v>
      </c>
      <c r="BR1013" s="2">
        <v>7</v>
      </c>
      <c r="BS1013" s="2">
        <v>0</v>
      </c>
      <c r="BT1013" s="2">
        <v>0</v>
      </c>
      <c r="BU1013" s="2">
        <v>0</v>
      </c>
      <c r="BV1013" s="2">
        <v>0</v>
      </c>
      <c r="BW1013" s="2">
        <v>0</v>
      </c>
      <c r="BX1013" s="2">
        <v>0</v>
      </c>
      <c r="BY1013" s="2">
        <v>0</v>
      </c>
      <c r="BZ1013" s="2">
        <v>0</v>
      </c>
      <c r="CA1013" s="2">
        <v>0</v>
      </c>
      <c r="CB1013" s="2">
        <v>0</v>
      </c>
      <c r="CC1013" s="2">
        <v>0</v>
      </c>
      <c r="CD1013" s="2">
        <v>0</v>
      </c>
      <c r="CE1013" s="2">
        <v>0</v>
      </c>
      <c r="CF1013" s="2">
        <v>0</v>
      </c>
      <c r="CG1013" s="2">
        <v>0</v>
      </c>
      <c r="CH1013" s="2">
        <v>0</v>
      </c>
      <c r="CI1013" s="2">
        <v>0</v>
      </c>
      <c r="CJ1013" s="2">
        <v>0</v>
      </c>
      <c r="CK1013" s="2">
        <v>0</v>
      </c>
      <c r="CL1013" s="2">
        <v>0</v>
      </c>
    </row>
    <row r="1014" spans="1:90" x14ac:dyDescent="0.25">
      <c r="A1014" t="s">
        <v>115</v>
      </c>
      <c r="B1014">
        <v>20208</v>
      </c>
      <c r="C1014" t="s">
        <v>129</v>
      </c>
      <c r="D1014">
        <v>1</v>
      </c>
      <c r="E1014">
        <v>8</v>
      </c>
      <c r="F1014">
        <v>11289</v>
      </c>
      <c r="G1014">
        <v>35011289</v>
      </c>
      <c r="H1014" t="s">
        <v>16161</v>
      </c>
      <c r="I1014">
        <v>654</v>
      </c>
      <c r="J1014" t="s">
        <v>908</v>
      </c>
      <c r="K1014" t="s">
        <v>5949</v>
      </c>
      <c r="L1014">
        <v>3</v>
      </c>
      <c r="M1014" t="s">
        <v>7971</v>
      </c>
      <c r="N1014">
        <v>11600000</v>
      </c>
      <c r="O1014" t="s">
        <v>92</v>
      </c>
      <c r="P1014" t="s">
        <v>16162</v>
      </c>
      <c r="Q1014">
        <v>5513</v>
      </c>
      <c r="R1014">
        <v>12</v>
      </c>
      <c r="S1014">
        <v>38611293</v>
      </c>
      <c r="T1014">
        <v>38611613</v>
      </c>
      <c r="U1014" t="s">
        <v>16163</v>
      </c>
      <c r="V1014">
        <v>1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154</v>
      </c>
      <c r="AI1014" s="2">
        <v>114</v>
      </c>
      <c r="AJ1014" s="2">
        <v>144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81</v>
      </c>
      <c r="BD1014" s="2">
        <v>8</v>
      </c>
      <c r="BE1014" s="2">
        <v>0</v>
      </c>
      <c r="BF1014" s="2">
        <v>0</v>
      </c>
      <c r="BG1014" s="2">
        <v>0</v>
      </c>
      <c r="BH1014" s="2">
        <v>0</v>
      </c>
      <c r="BI1014" s="2">
        <v>0</v>
      </c>
      <c r="BJ1014" s="2">
        <v>0</v>
      </c>
      <c r="BK1014" s="2">
        <v>0</v>
      </c>
      <c r="BL1014" s="2">
        <v>0</v>
      </c>
      <c r="BM1014" s="2">
        <v>0</v>
      </c>
      <c r="BN1014" s="2">
        <v>0</v>
      </c>
      <c r="BO1014" s="2">
        <v>0</v>
      </c>
      <c r="BP1014" s="2">
        <v>9</v>
      </c>
      <c r="BQ1014" s="2">
        <v>5</v>
      </c>
      <c r="BR1014" s="2">
        <v>6</v>
      </c>
      <c r="BS1014" s="2">
        <v>0</v>
      </c>
      <c r="BT1014" s="2">
        <v>0</v>
      </c>
      <c r="BU1014" s="2">
        <v>0</v>
      </c>
      <c r="BV1014" s="2">
        <v>0</v>
      </c>
      <c r="BW1014" s="2">
        <v>0</v>
      </c>
      <c r="BX1014" s="2">
        <v>0</v>
      </c>
      <c r="BY1014" s="2">
        <v>0</v>
      </c>
      <c r="BZ1014" s="2">
        <v>0</v>
      </c>
      <c r="CA1014" s="2">
        <v>0</v>
      </c>
      <c r="CB1014" s="2">
        <v>0</v>
      </c>
      <c r="CC1014" s="2">
        <v>0</v>
      </c>
      <c r="CD1014" s="2">
        <v>0</v>
      </c>
      <c r="CE1014" s="2">
        <v>0</v>
      </c>
      <c r="CF1014" s="2">
        <v>0</v>
      </c>
      <c r="CG1014" s="2">
        <v>0</v>
      </c>
      <c r="CH1014" s="2">
        <v>0</v>
      </c>
      <c r="CI1014" s="2">
        <v>0</v>
      </c>
      <c r="CJ1014" s="2">
        <v>0</v>
      </c>
      <c r="CK1014" s="2">
        <v>5</v>
      </c>
      <c r="CL1014" s="2">
        <v>2</v>
      </c>
    </row>
    <row r="1015" spans="1:90" x14ac:dyDescent="0.25">
      <c r="A1015" t="s">
        <v>115</v>
      </c>
      <c r="B1015">
        <v>20208</v>
      </c>
      <c r="C1015" t="s">
        <v>129</v>
      </c>
      <c r="D1015">
        <v>1</v>
      </c>
      <c r="E1015">
        <v>8</v>
      </c>
      <c r="F1015">
        <v>39559</v>
      </c>
      <c r="G1015">
        <v>35039559</v>
      </c>
      <c r="H1015" t="s">
        <v>12163</v>
      </c>
      <c r="I1015">
        <v>254</v>
      </c>
      <c r="J1015" t="s">
        <v>129</v>
      </c>
      <c r="K1015" t="s">
        <v>12164</v>
      </c>
      <c r="L1015">
        <v>1</v>
      </c>
      <c r="M1015" t="s">
        <v>129</v>
      </c>
      <c r="N1015">
        <v>11675030</v>
      </c>
      <c r="P1015" t="s">
        <v>12165</v>
      </c>
      <c r="Q1015" t="s">
        <v>127</v>
      </c>
      <c r="R1015">
        <v>12</v>
      </c>
      <c r="S1015">
        <v>38822063</v>
      </c>
      <c r="T1015">
        <v>38822608</v>
      </c>
      <c r="U1015" t="s">
        <v>12166</v>
      </c>
      <c r="V1015">
        <v>1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50</v>
      </c>
      <c r="AE1015" s="2">
        <v>61</v>
      </c>
      <c r="AF1015" s="2">
        <v>32</v>
      </c>
      <c r="AG1015" s="2">
        <v>31</v>
      </c>
      <c r="AH1015" s="2">
        <v>88</v>
      </c>
      <c r="AI1015" s="2">
        <v>65</v>
      </c>
      <c r="AJ1015" s="2">
        <v>78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0</v>
      </c>
      <c r="BI1015" s="2">
        <v>0</v>
      </c>
      <c r="BJ1015" s="2">
        <v>0</v>
      </c>
      <c r="BK1015" s="2">
        <v>0</v>
      </c>
      <c r="BL1015" s="2">
        <v>2</v>
      </c>
      <c r="BM1015" s="2">
        <v>2</v>
      </c>
      <c r="BN1015" s="2">
        <v>1</v>
      </c>
      <c r="BO1015" s="2">
        <v>1</v>
      </c>
      <c r="BP1015" s="2">
        <v>5</v>
      </c>
      <c r="BQ1015" s="2">
        <v>3</v>
      </c>
      <c r="BR1015" s="2">
        <v>3</v>
      </c>
      <c r="BS1015" s="2">
        <v>0</v>
      </c>
      <c r="BT1015" s="2">
        <v>0</v>
      </c>
      <c r="BU1015" s="2">
        <v>0</v>
      </c>
      <c r="BV1015" s="2">
        <v>0</v>
      </c>
      <c r="BW1015" s="2">
        <v>0</v>
      </c>
      <c r="BX1015" s="2">
        <v>0</v>
      </c>
      <c r="BY1015" s="2">
        <v>0</v>
      </c>
      <c r="BZ1015" s="2">
        <v>0</v>
      </c>
      <c r="CA1015" s="2">
        <v>0</v>
      </c>
      <c r="CB1015" s="2">
        <v>0</v>
      </c>
      <c r="CC1015" s="2">
        <v>0</v>
      </c>
      <c r="CD1015" s="2">
        <v>0</v>
      </c>
      <c r="CE1015" s="2">
        <v>0</v>
      </c>
      <c r="CF1015" s="2">
        <v>0</v>
      </c>
      <c r="CG1015" s="2">
        <v>0</v>
      </c>
      <c r="CH1015" s="2">
        <v>0</v>
      </c>
      <c r="CI1015" s="2">
        <v>0</v>
      </c>
      <c r="CJ1015" s="2">
        <v>0</v>
      </c>
      <c r="CK1015" s="2">
        <v>0</v>
      </c>
      <c r="CL1015" s="2">
        <v>0</v>
      </c>
    </row>
    <row r="1016" spans="1:90" x14ac:dyDescent="0.25">
      <c r="A1016" t="s">
        <v>115</v>
      </c>
      <c r="B1016">
        <v>20208</v>
      </c>
      <c r="C1016" t="s">
        <v>129</v>
      </c>
      <c r="D1016">
        <v>1</v>
      </c>
      <c r="E1016">
        <v>8</v>
      </c>
      <c r="F1016">
        <v>11373</v>
      </c>
      <c r="G1016">
        <v>35011373</v>
      </c>
      <c r="H1016" t="s">
        <v>16164</v>
      </c>
      <c r="I1016">
        <v>654</v>
      </c>
      <c r="J1016" t="s">
        <v>908</v>
      </c>
      <c r="K1016" t="s">
        <v>682</v>
      </c>
      <c r="L1016">
        <v>3</v>
      </c>
      <c r="M1016" t="s">
        <v>7971</v>
      </c>
      <c r="N1016">
        <v>11600000</v>
      </c>
      <c r="O1016" t="s">
        <v>92</v>
      </c>
      <c r="P1016" t="s">
        <v>16165</v>
      </c>
      <c r="Q1016">
        <v>766</v>
      </c>
      <c r="R1016">
        <v>12</v>
      </c>
      <c r="S1016">
        <v>38620173</v>
      </c>
      <c r="T1016">
        <v>38621690</v>
      </c>
      <c r="U1016" t="s">
        <v>16166</v>
      </c>
      <c r="V1016">
        <v>1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92</v>
      </c>
      <c r="AI1016" s="2">
        <v>88</v>
      </c>
      <c r="AJ1016" s="2">
        <v>91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0</v>
      </c>
      <c r="BI1016" s="2">
        <v>0</v>
      </c>
      <c r="BJ1016" s="2">
        <v>0</v>
      </c>
      <c r="BK1016" s="2">
        <v>0</v>
      </c>
      <c r="BL1016" s="2">
        <v>0</v>
      </c>
      <c r="BM1016" s="2">
        <v>0</v>
      </c>
      <c r="BN1016" s="2">
        <v>0</v>
      </c>
      <c r="BO1016" s="2">
        <v>0</v>
      </c>
      <c r="BP1016" s="2">
        <v>5</v>
      </c>
      <c r="BQ1016" s="2">
        <v>5</v>
      </c>
      <c r="BR1016" s="2">
        <v>6</v>
      </c>
      <c r="BS1016" s="2">
        <v>0</v>
      </c>
      <c r="BT1016" s="2">
        <v>0</v>
      </c>
      <c r="BU1016" s="2">
        <v>0</v>
      </c>
      <c r="BV1016" s="2">
        <v>0</v>
      </c>
      <c r="BW1016" s="2">
        <v>0</v>
      </c>
      <c r="BX1016" s="2">
        <v>0</v>
      </c>
      <c r="BY1016" s="2">
        <v>0</v>
      </c>
      <c r="BZ1016" s="2">
        <v>0</v>
      </c>
      <c r="CA1016" s="2">
        <v>0</v>
      </c>
      <c r="CB1016" s="2">
        <v>0</v>
      </c>
      <c r="CC1016" s="2">
        <v>0</v>
      </c>
      <c r="CD1016" s="2">
        <v>0</v>
      </c>
      <c r="CE1016" s="2">
        <v>0</v>
      </c>
      <c r="CF1016" s="2">
        <v>0</v>
      </c>
      <c r="CG1016" s="2">
        <v>0</v>
      </c>
      <c r="CH1016" s="2">
        <v>0</v>
      </c>
      <c r="CI1016" s="2">
        <v>0</v>
      </c>
      <c r="CJ1016" s="2">
        <v>0</v>
      </c>
      <c r="CK1016" s="2">
        <v>0</v>
      </c>
      <c r="CL1016" s="2">
        <v>0</v>
      </c>
    </row>
    <row r="1017" spans="1:90" x14ac:dyDescent="0.25">
      <c r="A1017" t="s">
        <v>115</v>
      </c>
      <c r="B1017">
        <v>20208</v>
      </c>
      <c r="C1017" t="s">
        <v>129</v>
      </c>
      <c r="D1017">
        <v>1</v>
      </c>
      <c r="E1017">
        <v>8</v>
      </c>
      <c r="F1017">
        <v>11204</v>
      </c>
      <c r="G1017">
        <v>35011204</v>
      </c>
      <c r="H1017" t="s">
        <v>12932</v>
      </c>
      <c r="I1017">
        <v>654</v>
      </c>
      <c r="J1017" t="s">
        <v>908</v>
      </c>
      <c r="K1017" t="s">
        <v>5497</v>
      </c>
      <c r="L1017">
        <v>2</v>
      </c>
      <c r="M1017" t="s">
        <v>2116</v>
      </c>
      <c r="N1017">
        <v>11600000</v>
      </c>
      <c r="O1017" t="s">
        <v>92</v>
      </c>
      <c r="P1017" t="s">
        <v>12933</v>
      </c>
      <c r="Q1017">
        <v>620</v>
      </c>
      <c r="R1017">
        <v>12</v>
      </c>
      <c r="S1017">
        <v>38631299</v>
      </c>
      <c r="T1017">
        <v>38631874</v>
      </c>
      <c r="U1017" t="s">
        <v>12934</v>
      </c>
      <c r="V1017">
        <v>1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97</v>
      </c>
      <c r="AI1017" s="2">
        <v>87</v>
      </c>
      <c r="AJ1017" s="2">
        <v>106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66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0</v>
      </c>
      <c r="BI1017" s="2">
        <v>0</v>
      </c>
      <c r="BJ1017" s="2">
        <v>0</v>
      </c>
      <c r="BK1017" s="2">
        <v>0</v>
      </c>
      <c r="BL1017" s="2">
        <v>0</v>
      </c>
      <c r="BM1017" s="2">
        <v>0</v>
      </c>
      <c r="BN1017" s="2">
        <v>0</v>
      </c>
      <c r="BO1017" s="2">
        <v>0</v>
      </c>
      <c r="BP1017" s="2">
        <v>4</v>
      </c>
      <c r="BQ1017" s="2">
        <v>3</v>
      </c>
      <c r="BR1017" s="2">
        <v>4</v>
      </c>
      <c r="BS1017" s="2">
        <v>0</v>
      </c>
      <c r="BT1017" s="2">
        <v>0</v>
      </c>
      <c r="BU1017" s="2">
        <v>0</v>
      </c>
      <c r="BV1017" s="2">
        <v>0</v>
      </c>
      <c r="BW1017" s="2">
        <v>0</v>
      </c>
      <c r="BX1017" s="2">
        <v>0</v>
      </c>
      <c r="BY1017" s="2">
        <v>0</v>
      </c>
      <c r="BZ1017" s="2">
        <v>0</v>
      </c>
      <c r="CA1017" s="2">
        <v>0</v>
      </c>
      <c r="CB1017" s="2">
        <v>0</v>
      </c>
      <c r="CC1017" s="2">
        <v>3</v>
      </c>
      <c r="CD1017" s="2">
        <v>0</v>
      </c>
      <c r="CE1017" s="2">
        <v>0</v>
      </c>
      <c r="CF1017" s="2">
        <v>0</v>
      </c>
      <c r="CG1017" s="2">
        <v>0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</row>
    <row r="1018" spans="1:90" x14ac:dyDescent="0.25">
      <c r="A1018" t="s">
        <v>115</v>
      </c>
      <c r="B1018">
        <v>20208</v>
      </c>
      <c r="C1018" t="s">
        <v>129</v>
      </c>
      <c r="D1018">
        <v>1</v>
      </c>
      <c r="E1018">
        <v>8</v>
      </c>
      <c r="F1018">
        <v>46700</v>
      </c>
      <c r="G1018">
        <v>35046700</v>
      </c>
      <c r="H1018" t="s">
        <v>6056</v>
      </c>
      <c r="I1018">
        <v>654</v>
      </c>
      <c r="J1018" t="s">
        <v>908</v>
      </c>
      <c r="K1018" t="s">
        <v>6057</v>
      </c>
      <c r="L1018">
        <v>2</v>
      </c>
      <c r="M1018" t="s">
        <v>2116</v>
      </c>
      <c r="N1018">
        <v>11600000</v>
      </c>
      <c r="O1018" t="s">
        <v>92</v>
      </c>
      <c r="P1018" t="s">
        <v>6058</v>
      </c>
      <c r="Q1018">
        <v>136</v>
      </c>
      <c r="R1018">
        <v>12</v>
      </c>
      <c r="S1018">
        <v>38671195</v>
      </c>
      <c r="T1018">
        <v>38671350</v>
      </c>
      <c r="U1018" t="s">
        <v>6059</v>
      </c>
      <c r="V1018">
        <v>1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69</v>
      </c>
      <c r="AI1018" s="2">
        <v>61</v>
      </c>
      <c r="AJ1018" s="2">
        <v>61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0</v>
      </c>
      <c r="BI1018" s="2">
        <v>0</v>
      </c>
      <c r="BJ1018" s="2">
        <v>0</v>
      </c>
      <c r="BK1018" s="2">
        <v>0</v>
      </c>
      <c r="BL1018" s="2">
        <v>0</v>
      </c>
      <c r="BM1018" s="2">
        <v>0</v>
      </c>
      <c r="BN1018" s="2">
        <v>0</v>
      </c>
      <c r="BO1018" s="2">
        <v>0</v>
      </c>
      <c r="BP1018" s="2">
        <v>2</v>
      </c>
      <c r="BQ1018" s="2">
        <v>4</v>
      </c>
      <c r="BR1018" s="2">
        <v>3</v>
      </c>
      <c r="BS1018" s="2">
        <v>0</v>
      </c>
      <c r="BT1018" s="2">
        <v>0</v>
      </c>
      <c r="BU1018" s="2">
        <v>0</v>
      </c>
      <c r="BV1018" s="2">
        <v>0</v>
      </c>
      <c r="BW1018" s="2">
        <v>0</v>
      </c>
      <c r="BX1018" s="2">
        <v>0</v>
      </c>
      <c r="BY1018" s="2">
        <v>0</v>
      </c>
      <c r="BZ1018" s="2">
        <v>0</v>
      </c>
      <c r="CA1018" s="2">
        <v>0</v>
      </c>
      <c r="CB1018" s="2">
        <v>0</v>
      </c>
      <c r="CC1018" s="2">
        <v>0</v>
      </c>
      <c r="CD1018" s="2">
        <v>0</v>
      </c>
      <c r="CE1018" s="2">
        <v>0</v>
      </c>
      <c r="CF1018" s="2">
        <v>0</v>
      </c>
      <c r="CG1018" s="2">
        <v>0</v>
      </c>
      <c r="CH1018" s="2">
        <v>0</v>
      </c>
      <c r="CI1018" s="2">
        <v>0</v>
      </c>
      <c r="CJ1018" s="2">
        <v>0</v>
      </c>
      <c r="CK1018" s="2">
        <v>0</v>
      </c>
      <c r="CL1018" s="2">
        <v>0</v>
      </c>
    </row>
    <row r="1019" spans="1:90" x14ac:dyDescent="0.25">
      <c r="A1019" t="s">
        <v>115</v>
      </c>
      <c r="B1019">
        <v>20208</v>
      </c>
      <c r="C1019" t="s">
        <v>129</v>
      </c>
      <c r="D1019">
        <v>1</v>
      </c>
      <c r="E1019">
        <v>8</v>
      </c>
      <c r="F1019">
        <v>11186</v>
      </c>
      <c r="G1019">
        <v>35011186</v>
      </c>
      <c r="H1019" t="s">
        <v>7074</v>
      </c>
      <c r="I1019">
        <v>701</v>
      </c>
      <c r="J1019" t="s">
        <v>130</v>
      </c>
      <c r="K1019" t="s">
        <v>7075</v>
      </c>
      <c r="L1019">
        <v>1</v>
      </c>
      <c r="M1019" t="s">
        <v>130</v>
      </c>
      <c r="N1019">
        <v>11680000</v>
      </c>
      <c r="O1019" t="s">
        <v>92</v>
      </c>
      <c r="P1019" t="s">
        <v>19755</v>
      </c>
      <c r="Q1019">
        <v>60</v>
      </c>
      <c r="R1019">
        <v>12</v>
      </c>
      <c r="S1019">
        <v>38421282</v>
      </c>
      <c r="T1019">
        <v>38422153</v>
      </c>
      <c r="U1019" t="s">
        <v>7076</v>
      </c>
      <c r="V1019">
        <v>1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103</v>
      </c>
      <c r="AE1019" s="2">
        <v>102</v>
      </c>
      <c r="AF1019" s="2">
        <v>67</v>
      </c>
      <c r="AG1019" s="2">
        <v>59</v>
      </c>
      <c r="AH1019" s="2">
        <v>81</v>
      </c>
      <c r="AI1019" s="2">
        <v>76</v>
      </c>
      <c r="AJ1019" s="2">
        <v>56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127</v>
      </c>
      <c r="BD1019" s="2">
        <v>5</v>
      </c>
      <c r="BE1019" s="2">
        <v>0</v>
      </c>
      <c r="BF1019" s="2">
        <v>0</v>
      </c>
      <c r="BG1019" s="2">
        <v>0</v>
      </c>
      <c r="BH1019" s="2">
        <v>0</v>
      </c>
      <c r="BI1019" s="2">
        <v>0</v>
      </c>
      <c r="BJ1019" s="2">
        <v>0</v>
      </c>
      <c r="BK1019" s="2">
        <v>0</v>
      </c>
      <c r="BL1019" s="2">
        <v>4</v>
      </c>
      <c r="BM1019" s="2">
        <v>4</v>
      </c>
      <c r="BN1019" s="2">
        <v>4</v>
      </c>
      <c r="BO1019" s="2">
        <v>3</v>
      </c>
      <c r="BP1019" s="2">
        <v>4</v>
      </c>
      <c r="BQ1019" s="2">
        <v>3</v>
      </c>
      <c r="BR1019" s="2">
        <v>2</v>
      </c>
      <c r="BS1019" s="2">
        <v>0</v>
      </c>
      <c r="BT1019" s="2">
        <v>0</v>
      </c>
      <c r="BU1019" s="2">
        <v>0</v>
      </c>
      <c r="BV1019" s="2">
        <v>0</v>
      </c>
      <c r="BW1019" s="2">
        <v>0</v>
      </c>
      <c r="BX1019" s="2">
        <v>0</v>
      </c>
      <c r="BY1019" s="2">
        <v>0</v>
      </c>
      <c r="BZ1019" s="2">
        <v>0</v>
      </c>
      <c r="CA1019" s="2">
        <v>0</v>
      </c>
      <c r="CB1019" s="2">
        <v>0</v>
      </c>
      <c r="CC1019" s="2">
        <v>0</v>
      </c>
      <c r="CD1019" s="2">
        <v>0</v>
      </c>
      <c r="CE1019" s="2">
        <v>0</v>
      </c>
      <c r="CF1019" s="2">
        <v>0</v>
      </c>
      <c r="CG1019" s="2">
        <v>0</v>
      </c>
      <c r="CH1019" s="2">
        <v>0</v>
      </c>
      <c r="CI1019" s="2">
        <v>0</v>
      </c>
      <c r="CJ1019" s="2">
        <v>0</v>
      </c>
      <c r="CK1019" s="2">
        <v>6</v>
      </c>
      <c r="CL1019" s="2">
        <v>3</v>
      </c>
    </row>
    <row r="1020" spans="1:90" x14ac:dyDescent="0.25">
      <c r="A1020" t="s">
        <v>115</v>
      </c>
      <c r="B1020">
        <v>20208</v>
      </c>
      <c r="C1020" t="s">
        <v>129</v>
      </c>
      <c r="D1020">
        <v>1</v>
      </c>
      <c r="E1020">
        <v>8</v>
      </c>
      <c r="F1020">
        <v>38751</v>
      </c>
      <c r="G1020">
        <v>35038751</v>
      </c>
      <c r="H1020" t="s">
        <v>7254</v>
      </c>
      <c r="I1020">
        <v>701</v>
      </c>
      <c r="J1020" t="s">
        <v>130</v>
      </c>
      <c r="K1020" t="s">
        <v>4079</v>
      </c>
      <c r="L1020">
        <v>1</v>
      </c>
      <c r="M1020" t="s">
        <v>130</v>
      </c>
      <c r="N1020">
        <v>11680000</v>
      </c>
      <c r="O1020" t="s">
        <v>92</v>
      </c>
      <c r="P1020" t="s">
        <v>7255</v>
      </c>
      <c r="Q1020">
        <v>77</v>
      </c>
      <c r="R1020">
        <v>12</v>
      </c>
      <c r="S1020">
        <v>38321599</v>
      </c>
      <c r="T1020">
        <v>38322404</v>
      </c>
      <c r="U1020" t="s">
        <v>7256</v>
      </c>
      <c r="V1020">
        <v>1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57</v>
      </c>
      <c r="AE1020" s="2">
        <v>58</v>
      </c>
      <c r="AF1020" s="2">
        <v>66</v>
      </c>
      <c r="AG1020" s="2">
        <v>33</v>
      </c>
      <c r="AH1020" s="2">
        <v>39</v>
      </c>
      <c r="AI1020" s="2">
        <v>73</v>
      </c>
      <c r="AJ1020" s="2">
        <v>79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6</v>
      </c>
      <c r="BE1020" s="2">
        <v>0</v>
      </c>
      <c r="BF1020" s="2">
        <v>0</v>
      </c>
      <c r="BG1020" s="2">
        <v>0</v>
      </c>
      <c r="BH1020" s="2">
        <v>0</v>
      </c>
      <c r="BI1020" s="2">
        <v>0</v>
      </c>
      <c r="BJ1020" s="2">
        <v>0</v>
      </c>
      <c r="BK1020" s="2">
        <v>0</v>
      </c>
      <c r="BL1020" s="2">
        <v>3</v>
      </c>
      <c r="BM1020" s="2">
        <v>4</v>
      </c>
      <c r="BN1020" s="2">
        <v>3</v>
      </c>
      <c r="BO1020" s="2">
        <v>2</v>
      </c>
      <c r="BP1020" s="2">
        <v>1</v>
      </c>
      <c r="BQ1020" s="2">
        <v>3</v>
      </c>
      <c r="BR1020" s="2">
        <v>4</v>
      </c>
      <c r="BS1020" s="2">
        <v>0</v>
      </c>
      <c r="BT1020" s="2">
        <v>0</v>
      </c>
      <c r="BU1020" s="2">
        <v>0</v>
      </c>
      <c r="BV1020" s="2">
        <v>0</v>
      </c>
      <c r="BW1020" s="2">
        <v>0</v>
      </c>
      <c r="BX1020" s="2">
        <v>0</v>
      </c>
      <c r="BY1020" s="2">
        <v>0</v>
      </c>
      <c r="BZ1020" s="2">
        <v>0</v>
      </c>
      <c r="CA1020" s="2">
        <v>0</v>
      </c>
      <c r="CB1020" s="2">
        <v>0</v>
      </c>
      <c r="CC1020" s="2">
        <v>0</v>
      </c>
      <c r="CD1020" s="2">
        <v>0</v>
      </c>
      <c r="CE1020" s="2">
        <v>0</v>
      </c>
      <c r="CF1020" s="2">
        <v>0</v>
      </c>
      <c r="CG1020" s="2">
        <v>0</v>
      </c>
      <c r="CH1020" s="2">
        <v>0</v>
      </c>
      <c r="CI1020" s="2">
        <v>0</v>
      </c>
      <c r="CJ1020" s="2">
        <v>0</v>
      </c>
      <c r="CK1020" s="2">
        <v>0</v>
      </c>
      <c r="CL1020" s="2">
        <v>3</v>
      </c>
    </row>
    <row r="1021" spans="1:90" x14ac:dyDescent="0.25">
      <c r="A1021" t="s">
        <v>115</v>
      </c>
      <c r="B1021">
        <v>20208</v>
      </c>
      <c r="C1021" t="s">
        <v>129</v>
      </c>
      <c r="D1021">
        <v>1</v>
      </c>
      <c r="E1021">
        <v>8</v>
      </c>
      <c r="F1021">
        <v>11320</v>
      </c>
      <c r="G1021">
        <v>35011320</v>
      </c>
      <c r="H1021" t="s">
        <v>11312</v>
      </c>
      <c r="I1021">
        <v>254</v>
      </c>
      <c r="J1021" t="s">
        <v>129</v>
      </c>
      <c r="K1021" t="s">
        <v>91</v>
      </c>
      <c r="L1021">
        <v>1</v>
      </c>
      <c r="M1021" t="s">
        <v>129</v>
      </c>
      <c r="N1021">
        <v>11660280</v>
      </c>
      <c r="O1021" t="s">
        <v>102</v>
      </c>
      <c r="P1021" t="s">
        <v>11313</v>
      </c>
      <c r="Q1021">
        <v>757</v>
      </c>
      <c r="R1021">
        <v>12</v>
      </c>
      <c r="S1021">
        <v>38822241</v>
      </c>
      <c r="T1021">
        <v>38832565</v>
      </c>
      <c r="U1021" t="s">
        <v>11314</v>
      </c>
      <c r="V1021">
        <v>1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165</v>
      </c>
      <c r="AI1021" s="2">
        <v>152</v>
      </c>
      <c r="AJ1021" s="2">
        <v>185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143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88</v>
      </c>
      <c r="BD1021" s="2">
        <v>16</v>
      </c>
      <c r="BE1021" s="2">
        <v>0</v>
      </c>
      <c r="BF1021" s="2">
        <v>0</v>
      </c>
      <c r="BG1021" s="2">
        <v>0</v>
      </c>
      <c r="BH1021" s="2">
        <v>0</v>
      </c>
      <c r="BI1021" s="2">
        <v>0</v>
      </c>
      <c r="BJ1021" s="2">
        <v>0</v>
      </c>
      <c r="BK1021" s="2">
        <v>0</v>
      </c>
      <c r="BL1021" s="2">
        <v>0</v>
      </c>
      <c r="BM1021" s="2">
        <v>0</v>
      </c>
      <c r="BN1021" s="2">
        <v>0</v>
      </c>
      <c r="BO1021" s="2">
        <v>0</v>
      </c>
      <c r="BP1021" s="2">
        <v>9</v>
      </c>
      <c r="BQ1021" s="2">
        <v>7</v>
      </c>
      <c r="BR1021" s="2">
        <v>10</v>
      </c>
      <c r="BS1021" s="2">
        <v>0</v>
      </c>
      <c r="BT1021" s="2">
        <v>0</v>
      </c>
      <c r="BU1021" s="2">
        <v>0</v>
      </c>
      <c r="BV1021" s="2">
        <v>0</v>
      </c>
      <c r="BW1021" s="2">
        <v>0</v>
      </c>
      <c r="BX1021" s="2">
        <v>0</v>
      </c>
      <c r="BY1021" s="2">
        <v>0</v>
      </c>
      <c r="BZ1021" s="2">
        <v>0</v>
      </c>
      <c r="CA1021" s="2">
        <v>0</v>
      </c>
      <c r="CB1021" s="2">
        <v>0</v>
      </c>
      <c r="CC1021" s="2">
        <v>7</v>
      </c>
      <c r="CD1021" s="2">
        <v>0</v>
      </c>
      <c r="CE1021" s="2">
        <v>0</v>
      </c>
      <c r="CF1021" s="2">
        <v>0</v>
      </c>
      <c r="CG1021" s="2">
        <v>0</v>
      </c>
      <c r="CH1021" s="2">
        <v>0</v>
      </c>
      <c r="CI1021" s="2">
        <v>0</v>
      </c>
      <c r="CJ1021" s="2">
        <v>0</v>
      </c>
      <c r="CK1021" s="2">
        <v>4</v>
      </c>
      <c r="CL1021" s="2">
        <v>5</v>
      </c>
    </row>
    <row r="1022" spans="1:90" x14ac:dyDescent="0.25">
      <c r="A1022" t="s">
        <v>115</v>
      </c>
      <c r="B1022">
        <v>20208</v>
      </c>
      <c r="C1022" t="s">
        <v>129</v>
      </c>
      <c r="D1022">
        <v>1</v>
      </c>
      <c r="E1022">
        <v>8</v>
      </c>
      <c r="F1022">
        <v>11265</v>
      </c>
      <c r="G1022">
        <v>35011265</v>
      </c>
      <c r="H1022" t="s">
        <v>5975</v>
      </c>
      <c r="I1022">
        <v>654</v>
      </c>
      <c r="J1022" t="s">
        <v>908</v>
      </c>
      <c r="K1022" t="s">
        <v>4276</v>
      </c>
      <c r="L1022">
        <v>2</v>
      </c>
      <c r="M1022" t="s">
        <v>2116</v>
      </c>
      <c r="N1022">
        <v>11600000</v>
      </c>
      <c r="O1022" t="s">
        <v>92</v>
      </c>
      <c r="P1022" t="s">
        <v>5976</v>
      </c>
      <c r="Q1022">
        <v>220</v>
      </c>
      <c r="R1022">
        <v>12</v>
      </c>
      <c r="S1022">
        <v>38651222</v>
      </c>
      <c r="T1022">
        <v>38651421</v>
      </c>
      <c r="U1022" t="s">
        <v>5977</v>
      </c>
      <c r="V1022">
        <v>1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224</v>
      </c>
      <c r="AI1022" s="2">
        <v>194</v>
      </c>
      <c r="AJ1022" s="2">
        <v>195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115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94</v>
      </c>
      <c r="BD1022" s="2">
        <v>7</v>
      </c>
      <c r="BE1022" s="2">
        <v>0</v>
      </c>
      <c r="BF1022" s="2">
        <v>0</v>
      </c>
      <c r="BG1022" s="2">
        <v>0</v>
      </c>
      <c r="BH1022" s="2">
        <v>0</v>
      </c>
      <c r="BI1022" s="2">
        <v>0</v>
      </c>
      <c r="BJ1022" s="2">
        <v>0</v>
      </c>
      <c r="BK1022" s="2">
        <v>0</v>
      </c>
      <c r="BL1022" s="2">
        <v>0</v>
      </c>
      <c r="BM1022" s="2">
        <v>0</v>
      </c>
      <c r="BN1022" s="2">
        <v>0</v>
      </c>
      <c r="BO1022" s="2">
        <v>0</v>
      </c>
      <c r="BP1022" s="2">
        <v>10</v>
      </c>
      <c r="BQ1022" s="2">
        <v>6</v>
      </c>
      <c r="BR1022" s="2">
        <v>6</v>
      </c>
      <c r="BS1022" s="2">
        <v>0</v>
      </c>
      <c r="BT1022" s="2">
        <v>0</v>
      </c>
      <c r="BU1022" s="2">
        <v>0</v>
      </c>
      <c r="BV1022" s="2">
        <v>0</v>
      </c>
      <c r="BW1022" s="2">
        <v>0</v>
      </c>
      <c r="BX1022" s="2">
        <v>0</v>
      </c>
      <c r="BY1022" s="2">
        <v>0</v>
      </c>
      <c r="BZ1022" s="2">
        <v>0</v>
      </c>
      <c r="CA1022" s="2">
        <v>0</v>
      </c>
      <c r="CB1022" s="2">
        <v>0</v>
      </c>
      <c r="CC1022" s="2">
        <v>6</v>
      </c>
      <c r="CD1022" s="2">
        <v>0</v>
      </c>
      <c r="CE1022" s="2">
        <v>0</v>
      </c>
      <c r="CF1022" s="2">
        <v>0</v>
      </c>
      <c r="CG1022" s="2">
        <v>0</v>
      </c>
      <c r="CH1022" s="2">
        <v>0</v>
      </c>
      <c r="CI1022" s="2">
        <v>0</v>
      </c>
      <c r="CJ1022" s="2">
        <v>0</v>
      </c>
      <c r="CK1022" s="2">
        <v>5</v>
      </c>
      <c r="CL1022" s="2">
        <v>2</v>
      </c>
    </row>
    <row r="1023" spans="1:90" x14ac:dyDescent="0.25">
      <c r="A1023" t="s">
        <v>115</v>
      </c>
      <c r="B1023">
        <v>10701</v>
      </c>
      <c r="C1023" t="s">
        <v>210</v>
      </c>
      <c r="D1023">
        <v>1</v>
      </c>
      <c r="E1023">
        <v>8</v>
      </c>
      <c r="F1023">
        <v>914800</v>
      </c>
      <c r="G1023">
        <v>35914800</v>
      </c>
      <c r="H1023" t="s">
        <v>12808</v>
      </c>
      <c r="I1023">
        <v>255</v>
      </c>
      <c r="J1023" t="s">
        <v>210</v>
      </c>
      <c r="K1023" t="s">
        <v>12809</v>
      </c>
      <c r="L1023">
        <v>1</v>
      </c>
      <c r="M1023" t="s">
        <v>210</v>
      </c>
      <c r="N1023">
        <v>6341000</v>
      </c>
      <c r="O1023" t="s">
        <v>92</v>
      </c>
      <c r="P1023" t="s">
        <v>19701</v>
      </c>
      <c r="Q1023">
        <v>500</v>
      </c>
      <c r="R1023">
        <v>11</v>
      </c>
      <c r="S1023">
        <v>41864726</v>
      </c>
      <c r="T1023">
        <v>41866899</v>
      </c>
      <c r="U1023" t="s">
        <v>12810</v>
      </c>
      <c r="V1023">
        <v>1</v>
      </c>
      <c r="W1023" s="2">
        <v>0</v>
      </c>
      <c r="X1023" s="2">
        <v>0</v>
      </c>
      <c r="Y1023" s="2">
        <v>104</v>
      </c>
      <c r="Z1023" s="2">
        <v>105</v>
      </c>
      <c r="AA1023" s="2">
        <v>115</v>
      </c>
      <c r="AB1023" s="2">
        <v>117</v>
      </c>
      <c r="AC1023" s="2">
        <v>102</v>
      </c>
      <c r="AD1023" s="2">
        <v>129</v>
      </c>
      <c r="AE1023" s="2">
        <v>168</v>
      </c>
      <c r="AF1023" s="2">
        <v>149</v>
      </c>
      <c r="AG1023" s="2">
        <v>104</v>
      </c>
      <c r="AH1023" s="2">
        <v>149</v>
      </c>
      <c r="AI1023" s="2">
        <v>120</v>
      </c>
      <c r="AJ1023" s="2">
        <v>112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79</v>
      </c>
      <c r="BD1023" s="2">
        <v>0</v>
      </c>
      <c r="BE1023" s="2">
        <v>0</v>
      </c>
      <c r="BF1023" s="2">
        <v>0</v>
      </c>
      <c r="BG1023" s="2">
        <v>4</v>
      </c>
      <c r="BH1023" s="2">
        <v>4</v>
      </c>
      <c r="BI1023" s="2">
        <v>5</v>
      </c>
      <c r="BJ1023" s="2">
        <v>4</v>
      </c>
      <c r="BK1023" s="2">
        <v>3</v>
      </c>
      <c r="BL1023" s="2">
        <v>5</v>
      </c>
      <c r="BM1023" s="2">
        <v>9</v>
      </c>
      <c r="BN1023" s="2">
        <v>5</v>
      </c>
      <c r="BO1023" s="2">
        <v>4</v>
      </c>
      <c r="BP1023" s="2">
        <v>5</v>
      </c>
      <c r="BQ1023" s="2">
        <v>3</v>
      </c>
      <c r="BR1023" s="2">
        <v>4</v>
      </c>
      <c r="BS1023" s="2">
        <v>0</v>
      </c>
      <c r="BT1023" s="2">
        <v>0</v>
      </c>
      <c r="BU1023" s="2">
        <v>0</v>
      </c>
      <c r="BV1023" s="2">
        <v>0</v>
      </c>
      <c r="BW1023" s="2">
        <v>0</v>
      </c>
      <c r="BX1023" s="2">
        <v>0</v>
      </c>
      <c r="BY1023" s="2">
        <v>0</v>
      </c>
      <c r="BZ1023" s="2">
        <v>0</v>
      </c>
      <c r="CA1023" s="2">
        <v>0</v>
      </c>
      <c r="CB1023" s="2">
        <v>0</v>
      </c>
      <c r="CC1023" s="2">
        <v>0</v>
      </c>
      <c r="CD1023" s="2">
        <v>0</v>
      </c>
      <c r="CE1023" s="2">
        <v>0</v>
      </c>
      <c r="CF1023" s="2">
        <v>0</v>
      </c>
      <c r="CG1023" s="2">
        <v>0</v>
      </c>
      <c r="CH1023" s="2">
        <v>0</v>
      </c>
      <c r="CI1023" s="2">
        <v>0</v>
      </c>
      <c r="CJ1023" s="2">
        <v>0</v>
      </c>
      <c r="CK1023" s="2">
        <v>4</v>
      </c>
      <c r="CL1023" s="2">
        <v>0</v>
      </c>
    </row>
    <row r="1024" spans="1:90" x14ac:dyDescent="0.25">
      <c r="A1024" t="s">
        <v>115</v>
      </c>
      <c r="B1024">
        <v>10701</v>
      </c>
      <c r="C1024" t="s">
        <v>210</v>
      </c>
      <c r="D1024">
        <v>1</v>
      </c>
      <c r="E1024">
        <v>8</v>
      </c>
      <c r="F1024">
        <v>9696</v>
      </c>
      <c r="G1024">
        <v>35009696</v>
      </c>
      <c r="H1024" t="s">
        <v>18433</v>
      </c>
      <c r="I1024">
        <v>255</v>
      </c>
      <c r="J1024" t="s">
        <v>210</v>
      </c>
      <c r="K1024" t="s">
        <v>4971</v>
      </c>
      <c r="L1024">
        <v>1</v>
      </c>
      <c r="M1024" t="s">
        <v>210</v>
      </c>
      <c r="N1024">
        <v>6397260</v>
      </c>
      <c r="O1024" t="s">
        <v>92</v>
      </c>
      <c r="P1024" t="s">
        <v>19671</v>
      </c>
      <c r="Q1024">
        <v>210</v>
      </c>
      <c r="R1024">
        <v>11</v>
      </c>
      <c r="S1024">
        <v>41815323</v>
      </c>
      <c r="T1024">
        <v>41818366</v>
      </c>
      <c r="U1024" t="s">
        <v>18434</v>
      </c>
      <c r="V1024">
        <v>1</v>
      </c>
      <c r="W1024" s="2">
        <v>0</v>
      </c>
      <c r="X1024" s="2">
        <v>0</v>
      </c>
      <c r="Y1024" s="2">
        <v>89</v>
      </c>
      <c r="Z1024" s="2">
        <v>91</v>
      </c>
      <c r="AA1024" s="2">
        <v>86</v>
      </c>
      <c r="AB1024" s="2">
        <v>100</v>
      </c>
      <c r="AC1024" s="2">
        <v>81</v>
      </c>
      <c r="AD1024" s="2">
        <v>89</v>
      </c>
      <c r="AE1024" s="2">
        <v>97</v>
      </c>
      <c r="AF1024" s="2">
        <v>93</v>
      </c>
      <c r="AG1024" s="2">
        <v>41</v>
      </c>
      <c r="AH1024" s="2">
        <v>67</v>
      </c>
      <c r="AI1024" s="2">
        <v>65</v>
      </c>
      <c r="AJ1024" s="2">
        <v>58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138</v>
      </c>
      <c r="BD1024" s="2">
        <v>0</v>
      </c>
      <c r="BE1024" s="2">
        <v>0</v>
      </c>
      <c r="BF1024" s="2">
        <v>0</v>
      </c>
      <c r="BG1024" s="2">
        <v>4</v>
      </c>
      <c r="BH1024" s="2">
        <v>3</v>
      </c>
      <c r="BI1024" s="2">
        <v>4</v>
      </c>
      <c r="BJ1024" s="2">
        <v>6</v>
      </c>
      <c r="BK1024" s="2">
        <v>6</v>
      </c>
      <c r="BL1024" s="2">
        <v>5</v>
      </c>
      <c r="BM1024" s="2">
        <v>6</v>
      </c>
      <c r="BN1024" s="2">
        <v>5</v>
      </c>
      <c r="BO1024" s="2">
        <v>1</v>
      </c>
      <c r="BP1024" s="2">
        <v>4</v>
      </c>
      <c r="BQ1024" s="2">
        <v>2</v>
      </c>
      <c r="BR1024" s="2">
        <v>4</v>
      </c>
      <c r="BS1024" s="2">
        <v>0</v>
      </c>
      <c r="BT1024" s="2">
        <v>0</v>
      </c>
      <c r="BU1024" s="2">
        <v>0</v>
      </c>
      <c r="BV1024" s="2">
        <v>0</v>
      </c>
      <c r="BW1024" s="2">
        <v>0</v>
      </c>
      <c r="BX1024" s="2">
        <v>0</v>
      </c>
      <c r="BY1024" s="2">
        <v>0</v>
      </c>
      <c r="BZ1024" s="2">
        <v>0</v>
      </c>
      <c r="CA1024" s="2">
        <v>0</v>
      </c>
      <c r="CB1024" s="2">
        <v>0</v>
      </c>
      <c r="CC1024" s="2">
        <v>0</v>
      </c>
      <c r="CD1024" s="2">
        <v>0</v>
      </c>
      <c r="CE1024" s="2">
        <v>0</v>
      </c>
      <c r="CF1024" s="2">
        <v>0</v>
      </c>
      <c r="CG1024" s="2">
        <v>0</v>
      </c>
      <c r="CH1024" s="2">
        <v>0</v>
      </c>
      <c r="CI1024" s="2">
        <v>0</v>
      </c>
      <c r="CJ1024" s="2">
        <v>0</v>
      </c>
      <c r="CK1024" s="2">
        <v>7</v>
      </c>
      <c r="CL1024" s="2">
        <v>0</v>
      </c>
    </row>
    <row r="1025" spans="1:90" x14ac:dyDescent="0.25">
      <c r="A1025" t="s">
        <v>115</v>
      </c>
      <c r="B1025">
        <v>10701</v>
      </c>
      <c r="C1025" t="s">
        <v>210</v>
      </c>
      <c r="D1025">
        <v>1</v>
      </c>
      <c r="E1025">
        <v>8</v>
      </c>
      <c r="F1025">
        <v>919093</v>
      </c>
      <c r="G1025">
        <v>35919093</v>
      </c>
      <c r="H1025" t="s">
        <v>19705</v>
      </c>
      <c r="I1025">
        <v>255</v>
      </c>
      <c r="J1025" t="s">
        <v>210</v>
      </c>
      <c r="K1025" t="s">
        <v>1327</v>
      </c>
      <c r="L1025">
        <v>1</v>
      </c>
      <c r="M1025" t="s">
        <v>210</v>
      </c>
      <c r="N1025">
        <v>6386030</v>
      </c>
      <c r="O1025" t="s">
        <v>92</v>
      </c>
      <c r="P1025" t="s">
        <v>19706</v>
      </c>
      <c r="Q1025">
        <v>252</v>
      </c>
      <c r="R1025">
        <v>11</v>
      </c>
      <c r="S1025">
        <v>41877274</v>
      </c>
      <c r="T1025">
        <v>41887472</v>
      </c>
      <c r="U1025" t="s">
        <v>1328</v>
      </c>
      <c r="V1025">
        <v>1</v>
      </c>
      <c r="W1025" s="2">
        <v>0</v>
      </c>
      <c r="X1025" s="2">
        <v>0</v>
      </c>
      <c r="Y1025" s="2">
        <v>91</v>
      </c>
      <c r="Z1025" s="2">
        <v>90</v>
      </c>
      <c r="AA1025" s="2">
        <v>148</v>
      </c>
      <c r="AB1025" s="2">
        <v>134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4</v>
      </c>
      <c r="BH1025" s="2">
        <v>5</v>
      </c>
      <c r="BI1025" s="2">
        <v>5</v>
      </c>
      <c r="BJ1025" s="2">
        <v>6</v>
      </c>
      <c r="BK1025" s="2">
        <v>0</v>
      </c>
      <c r="BL1025" s="2">
        <v>0</v>
      </c>
      <c r="BM1025" s="2">
        <v>0</v>
      </c>
      <c r="BN1025" s="2">
        <v>0</v>
      </c>
      <c r="BO1025" s="2">
        <v>0</v>
      </c>
      <c r="BP1025" s="2">
        <v>0</v>
      </c>
      <c r="BQ1025" s="2">
        <v>0</v>
      </c>
      <c r="BR1025" s="2">
        <v>0</v>
      </c>
      <c r="BS1025" s="2">
        <v>0</v>
      </c>
      <c r="BT1025" s="2">
        <v>0</v>
      </c>
      <c r="BU1025" s="2">
        <v>0</v>
      </c>
      <c r="BV1025" s="2">
        <v>0</v>
      </c>
      <c r="BW1025" s="2">
        <v>0</v>
      </c>
      <c r="BX1025" s="2">
        <v>0</v>
      </c>
      <c r="BY1025" s="2">
        <v>0</v>
      </c>
      <c r="BZ1025" s="2">
        <v>0</v>
      </c>
      <c r="CA1025" s="2">
        <v>0</v>
      </c>
      <c r="CB1025" s="2">
        <v>0</v>
      </c>
      <c r="CC1025" s="2">
        <v>0</v>
      </c>
      <c r="CD1025" s="2">
        <v>0</v>
      </c>
      <c r="CE1025" s="2">
        <v>0</v>
      </c>
      <c r="CF1025" s="2">
        <v>0</v>
      </c>
      <c r="CG1025" s="2">
        <v>0</v>
      </c>
      <c r="CH1025" s="2">
        <v>0</v>
      </c>
      <c r="CI1025" s="2">
        <v>0</v>
      </c>
      <c r="CJ1025" s="2">
        <v>0</v>
      </c>
      <c r="CK1025" s="2">
        <v>0</v>
      </c>
      <c r="CL1025" s="2">
        <v>0</v>
      </c>
    </row>
    <row r="1026" spans="1:90" x14ac:dyDescent="0.25">
      <c r="A1026" t="s">
        <v>115</v>
      </c>
      <c r="B1026">
        <v>10701</v>
      </c>
      <c r="C1026" t="s">
        <v>210</v>
      </c>
      <c r="D1026">
        <v>1</v>
      </c>
      <c r="E1026">
        <v>8</v>
      </c>
      <c r="F1026">
        <v>9763</v>
      </c>
      <c r="G1026">
        <v>35009763</v>
      </c>
      <c r="H1026" t="s">
        <v>11949</v>
      </c>
      <c r="I1026">
        <v>255</v>
      </c>
      <c r="J1026" t="s">
        <v>210</v>
      </c>
      <c r="K1026" t="s">
        <v>2989</v>
      </c>
      <c r="L1026">
        <v>1</v>
      </c>
      <c r="M1026" t="s">
        <v>210</v>
      </c>
      <c r="N1026">
        <v>6311001</v>
      </c>
      <c r="O1026" t="s">
        <v>102</v>
      </c>
      <c r="P1026" t="s">
        <v>568</v>
      </c>
      <c r="Q1026">
        <v>1628</v>
      </c>
      <c r="R1026">
        <v>11</v>
      </c>
      <c r="S1026">
        <v>41842853</v>
      </c>
      <c r="T1026">
        <v>41842920</v>
      </c>
      <c r="U1026" t="s">
        <v>11950</v>
      </c>
      <c r="V1026">
        <v>1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135</v>
      </c>
      <c r="AE1026" s="2">
        <v>176</v>
      </c>
      <c r="AF1026" s="2">
        <v>149</v>
      </c>
      <c r="AG1026" s="2">
        <v>123</v>
      </c>
      <c r="AH1026" s="2">
        <v>218</v>
      </c>
      <c r="AI1026" s="2">
        <v>181</v>
      </c>
      <c r="AJ1026" s="2">
        <v>176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0</v>
      </c>
      <c r="BI1026" s="2">
        <v>0</v>
      </c>
      <c r="BJ1026" s="2">
        <v>0</v>
      </c>
      <c r="BK1026" s="2">
        <v>0</v>
      </c>
      <c r="BL1026" s="2">
        <v>7</v>
      </c>
      <c r="BM1026" s="2">
        <v>5</v>
      </c>
      <c r="BN1026" s="2">
        <v>5</v>
      </c>
      <c r="BO1026" s="2">
        <v>8</v>
      </c>
      <c r="BP1026" s="2">
        <v>6</v>
      </c>
      <c r="BQ1026" s="2">
        <v>7</v>
      </c>
      <c r="BR1026" s="2">
        <v>9</v>
      </c>
      <c r="BS1026" s="2">
        <v>0</v>
      </c>
      <c r="BT1026" s="2">
        <v>0</v>
      </c>
      <c r="BU1026" s="2">
        <v>0</v>
      </c>
      <c r="BV1026" s="2">
        <v>0</v>
      </c>
      <c r="BW1026" s="2">
        <v>0</v>
      </c>
      <c r="BX1026" s="2">
        <v>0</v>
      </c>
      <c r="BY1026" s="2">
        <v>0</v>
      </c>
      <c r="BZ1026" s="2">
        <v>0</v>
      </c>
      <c r="CA1026" s="2">
        <v>0</v>
      </c>
      <c r="CB1026" s="2">
        <v>0</v>
      </c>
      <c r="CC1026" s="2">
        <v>0</v>
      </c>
      <c r="CD1026" s="2">
        <v>0</v>
      </c>
      <c r="CE1026" s="2">
        <v>0</v>
      </c>
      <c r="CF1026" s="2">
        <v>0</v>
      </c>
      <c r="CG1026" s="2">
        <v>0</v>
      </c>
      <c r="CH1026" s="2">
        <v>0</v>
      </c>
      <c r="CI1026" s="2">
        <v>0</v>
      </c>
      <c r="CJ1026" s="2">
        <v>0</v>
      </c>
      <c r="CK1026" s="2">
        <v>0</v>
      </c>
      <c r="CL1026" s="2">
        <v>0</v>
      </c>
    </row>
    <row r="1027" spans="1:90" x14ac:dyDescent="0.25">
      <c r="A1027" t="s">
        <v>115</v>
      </c>
      <c r="B1027">
        <v>10701</v>
      </c>
      <c r="C1027" t="s">
        <v>210</v>
      </c>
      <c r="D1027">
        <v>1</v>
      </c>
      <c r="E1027">
        <v>8</v>
      </c>
      <c r="F1027">
        <v>10625</v>
      </c>
      <c r="G1027">
        <v>35010625</v>
      </c>
      <c r="H1027" t="s">
        <v>13029</v>
      </c>
      <c r="I1027">
        <v>278</v>
      </c>
      <c r="J1027" t="s">
        <v>449</v>
      </c>
      <c r="K1027" t="s">
        <v>13030</v>
      </c>
      <c r="L1027">
        <v>1</v>
      </c>
      <c r="M1027" t="s">
        <v>449</v>
      </c>
      <c r="N1027">
        <v>6720480</v>
      </c>
      <c r="O1027" t="s">
        <v>102</v>
      </c>
      <c r="P1027" t="s">
        <v>13031</v>
      </c>
      <c r="Q1027">
        <v>802</v>
      </c>
      <c r="R1027">
        <v>11</v>
      </c>
      <c r="S1027">
        <v>46140118</v>
      </c>
      <c r="T1027">
        <v>47034579</v>
      </c>
      <c r="U1027" t="s">
        <v>13032</v>
      </c>
      <c r="V1027">
        <v>1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56</v>
      </c>
      <c r="AE1027" s="2">
        <v>63</v>
      </c>
      <c r="AF1027" s="2">
        <v>59</v>
      </c>
      <c r="AG1027" s="2">
        <v>49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101</v>
      </c>
      <c r="BD1027" s="2">
        <v>5</v>
      </c>
      <c r="BE1027" s="2">
        <v>0</v>
      </c>
      <c r="BF1027" s="2">
        <v>0</v>
      </c>
      <c r="BG1027" s="2">
        <v>0</v>
      </c>
      <c r="BH1027" s="2">
        <v>0</v>
      </c>
      <c r="BI1027" s="2">
        <v>0</v>
      </c>
      <c r="BJ1027" s="2">
        <v>0</v>
      </c>
      <c r="BK1027" s="2">
        <v>0</v>
      </c>
      <c r="BL1027" s="2">
        <v>3</v>
      </c>
      <c r="BM1027" s="2">
        <v>3</v>
      </c>
      <c r="BN1027" s="2">
        <v>3</v>
      </c>
      <c r="BO1027" s="2">
        <v>2</v>
      </c>
      <c r="BP1027" s="2">
        <v>0</v>
      </c>
      <c r="BQ1027" s="2">
        <v>0</v>
      </c>
      <c r="BR1027" s="2">
        <v>0</v>
      </c>
      <c r="BS1027" s="2">
        <v>0</v>
      </c>
      <c r="BT1027" s="2">
        <v>0</v>
      </c>
      <c r="BU1027" s="2">
        <v>0</v>
      </c>
      <c r="BV1027" s="2">
        <v>0</v>
      </c>
      <c r="BW1027" s="2">
        <v>0</v>
      </c>
      <c r="BX1027" s="2">
        <v>0</v>
      </c>
      <c r="BY1027" s="2">
        <v>0</v>
      </c>
      <c r="BZ1027" s="2">
        <v>0</v>
      </c>
      <c r="CA1027" s="2">
        <v>0</v>
      </c>
      <c r="CB1027" s="2">
        <v>0</v>
      </c>
      <c r="CC1027" s="2">
        <v>0</v>
      </c>
      <c r="CD1027" s="2">
        <v>0</v>
      </c>
      <c r="CE1027" s="2">
        <v>0</v>
      </c>
      <c r="CF1027" s="2">
        <v>0</v>
      </c>
      <c r="CG1027" s="2">
        <v>0</v>
      </c>
      <c r="CH1027" s="2">
        <v>0</v>
      </c>
      <c r="CI1027" s="2">
        <v>0</v>
      </c>
      <c r="CJ1027" s="2">
        <v>0</v>
      </c>
      <c r="CK1027" s="2">
        <v>5</v>
      </c>
      <c r="CL1027" s="2">
        <v>2</v>
      </c>
    </row>
    <row r="1028" spans="1:90" x14ac:dyDescent="0.25">
      <c r="A1028" t="s">
        <v>115</v>
      </c>
      <c r="B1028">
        <v>10701</v>
      </c>
      <c r="C1028" t="s">
        <v>210</v>
      </c>
      <c r="D1028">
        <v>1</v>
      </c>
      <c r="E1028">
        <v>8</v>
      </c>
      <c r="F1028">
        <v>906694</v>
      </c>
      <c r="G1028">
        <v>35906694</v>
      </c>
      <c r="H1028" t="s">
        <v>19001</v>
      </c>
      <c r="I1028">
        <v>255</v>
      </c>
      <c r="J1028" t="s">
        <v>210</v>
      </c>
      <c r="K1028" t="s">
        <v>19002</v>
      </c>
      <c r="L1028">
        <v>1</v>
      </c>
      <c r="M1028" t="s">
        <v>210</v>
      </c>
      <c r="N1028">
        <v>6329000</v>
      </c>
      <c r="O1028" t="s">
        <v>92</v>
      </c>
      <c r="P1028" t="s">
        <v>19003</v>
      </c>
      <c r="Q1028">
        <v>149</v>
      </c>
      <c r="R1028">
        <v>11</v>
      </c>
      <c r="S1028">
        <v>41873439</v>
      </c>
      <c r="T1028">
        <v>41879256</v>
      </c>
      <c r="U1028" t="s">
        <v>19004</v>
      </c>
      <c r="V1028">
        <v>1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179</v>
      </c>
      <c r="AE1028" s="2">
        <v>177</v>
      </c>
      <c r="AF1028" s="2">
        <v>203</v>
      </c>
      <c r="AG1028" s="2">
        <v>175</v>
      </c>
      <c r="AH1028" s="2">
        <v>249</v>
      </c>
      <c r="AI1028" s="2">
        <v>242</v>
      </c>
      <c r="AJ1028" s="2">
        <v>291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22</v>
      </c>
      <c r="BE1028" s="2">
        <v>0</v>
      </c>
      <c r="BF1028" s="2">
        <v>0</v>
      </c>
      <c r="BG1028" s="2">
        <v>0</v>
      </c>
      <c r="BH1028" s="2">
        <v>0</v>
      </c>
      <c r="BI1028" s="2">
        <v>0</v>
      </c>
      <c r="BJ1028" s="2">
        <v>0</v>
      </c>
      <c r="BK1028" s="2">
        <v>0</v>
      </c>
      <c r="BL1028" s="2">
        <v>9</v>
      </c>
      <c r="BM1028" s="2">
        <v>7</v>
      </c>
      <c r="BN1028" s="2">
        <v>10</v>
      </c>
      <c r="BO1028" s="2">
        <v>7</v>
      </c>
      <c r="BP1028" s="2">
        <v>9</v>
      </c>
      <c r="BQ1028" s="2">
        <v>9</v>
      </c>
      <c r="BR1028" s="2">
        <v>10</v>
      </c>
      <c r="BS1028" s="2">
        <v>0</v>
      </c>
      <c r="BT1028" s="2">
        <v>0</v>
      </c>
      <c r="BU1028" s="2">
        <v>0</v>
      </c>
      <c r="BV1028" s="2">
        <v>0</v>
      </c>
      <c r="BW1028" s="2">
        <v>0</v>
      </c>
      <c r="BX1028" s="2">
        <v>0</v>
      </c>
      <c r="BY1028" s="2">
        <v>0</v>
      </c>
      <c r="BZ1028" s="2">
        <v>0</v>
      </c>
      <c r="CA1028" s="2">
        <v>0</v>
      </c>
      <c r="CB1028" s="2">
        <v>0</v>
      </c>
      <c r="CC1028" s="2">
        <v>0</v>
      </c>
      <c r="CD1028" s="2">
        <v>0</v>
      </c>
      <c r="CE1028" s="2">
        <v>0</v>
      </c>
      <c r="CF1028" s="2">
        <v>0</v>
      </c>
      <c r="CG1028" s="2">
        <v>0</v>
      </c>
      <c r="CH1028" s="2">
        <v>0</v>
      </c>
      <c r="CI1028" s="2">
        <v>0</v>
      </c>
      <c r="CJ1028" s="2">
        <v>0</v>
      </c>
      <c r="CK1028" s="2">
        <v>0</v>
      </c>
      <c r="CL1028" s="2">
        <v>6</v>
      </c>
    </row>
    <row r="1029" spans="1:90" x14ac:dyDescent="0.25">
      <c r="A1029" t="s">
        <v>115</v>
      </c>
      <c r="B1029">
        <v>10701</v>
      </c>
      <c r="C1029" t="s">
        <v>210</v>
      </c>
      <c r="D1029">
        <v>1</v>
      </c>
      <c r="E1029">
        <v>8</v>
      </c>
      <c r="F1029">
        <v>923459</v>
      </c>
      <c r="G1029">
        <v>35923459</v>
      </c>
      <c r="H1029" t="s">
        <v>4678</v>
      </c>
      <c r="I1029">
        <v>255</v>
      </c>
      <c r="J1029" t="s">
        <v>210</v>
      </c>
      <c r="K1029" t="s">
        <v>10965</v>
      </c>
      <c r="L1029">
        <v>1</v>
      </c>
      <c r="M1029" t="s">
        <v>210</v>
      </c>
      <c r="N1029">
        <v>6331040</v>
      </c>
      <c r="O1029" t="s">
        <v>92</v>
      </c>
      <c r="P1029" t="s">
        <v>10966</v>
      </c>
      <c r="Q1029">
        <v>61</v>
      </c>
      <c r="R1029">
        <v>11</v>
      </c>
      <c r="S1029">
        <v>41670184</v>
      </c>
      <c r="T1029">
        <v>41883485</v>
      </c>
      <c r="U1029" t="s">
        <v>10967</v>
      </c>
      <c r="V1029">
        <v>1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171</v>
      </c>
      <c r="AE1029" s="2">
        <v>165</v>
      </c>
      <c r="AF1029" s="2">
        <v>160</v>
      </c>
      <c r="AG1029" s="2">
        <v>125</v>
      </c>
      <c r="AH1029" s="2">
        <v>147</v>
      </c>
      <c r="AI1029" s="2">
        <v>113</v>
      </c>
      <c r="AJ1029" s="2">
        <v>118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0</v>
      </c>
      <c r="BI1029" s="2">
        <v>0</v>
      </c>
      <c r="BJ1029" s="2">
        <v>0</v>
      </c>
      <c r="BK1029" s="2">
        <v>0</v>
      </c>
      <c r="BL1029" s="2">
        <v>10</v>
      </c>
      <c r="BM1029" s="2">
        <v>7</v>
      </c>
      <c r="BN1029" s="2">
        <v>8</v>
      </c>
      <c r="BO1029" s="2">
        <v>5</v>
      </c>
      <c r="BP1029" s="2">
        <v>7</v>
      </c>
      <c r="BQ1029" s="2">
        <v>4</v>
      </c>
      <c r="BR1029" s="2">
        <v>6</v>
      </c>
      <c r="BS1029" s="2">
        <v>0</v>
      </c>
      <c r="BT1029" s="2">
        <v>0</v>
      </c>
      <c r="BU1029" s="2">
        <v>0</v>
      </c>
      <c r="BV1029" s="2">
        <v>0</v>
      </c>
      <c r="BW1029" s="2">
        <v>0</v>
      </c>
      <c r="BX1029" s="2">
        <v>0</v>
      </c>
      <c r="BY1029" s="2">
        <v>0</v>
      </c>
      <c r="BZ1029" s="2">
        <v>0</v>
      </c>
      <c r="CA1029" s="2">
        <v>0</v>
      </c>
      <c r="CB1029" s="2">
        <v>0</v>
      </c>
      <c r="CC1029" s="2">
        <v>0</v>
      </c>
      <c r="CD1029" s="2">
        <v>0</v>
      </c>
      <c r="CE1029" s="2">
        <v>0</v>
      </c>
      <c r="CF1029" s="2">
        <v>0</v>
      </c>
      <c r="CG1029" s="2">
        <v>0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</row>
    <row r="1030" spans="1:90" x14ac:dyDescent="0.25">
      <c r="A1030" t="s">
        <v>115</v>
      </c>
      <c r="B1030">
        <v>10701</v>
      </c>
      <c r="C1030" t="s">
        <v>210</v>
      </c>
      <c r="D1030">
        <v>1</v>
      </c>
      <c r="E1030">
        <v>8</v>
      </c>
      <c r="F1030">
        <v>914859</v>
      </c>
      <c r="G1030">
        <v>35914859</v>
      </c>
      <c r="H1030" t="s">
        <v>1344</v>
      </c>
      <c r="I1030">
        <v>255</v>
      </c>
      <c r="J1030" t="s">
        <v>210</v>
      </c>
      <c r="K1030" t="s">
        <v>1345</v>
      </c>
      <c r="L1030">
        <v>1</v>
      </c>
      <c r="M1030" t="s">
        <v>210</v>
      </c>
      <c r="N1030">
        <v>6327270</v>
      </c>
      <c r="O1030" t="s">
        <v>102</v>
      </c>
      <c r="P1030" t="s">
        <v>1346</v>
      </c>
      <c r="Q1030">
        <v>224</v>
      </c>
      <c r="R1030">
        <v>11</v>
      </c>
      <c r="S1030">
        <v>41847799</v>
      </c>
      <c r="U1030" t="s">
        <v>1347</v>
      </c>
      <c r="V1030">
        <v>1</v>
      </c>
      <c r="W1030" s="2">
        <v>0</v>
      </c>
      <c r="X1030" s="2">
        <v>0</v>
      </c>
      <c r="Y1030" s="2">
        <v>83</v>
      </c>
      <c r="Z1030" s="2">
        <v>88</v>
      </c>
      <c r="AA1030" s="2">
        <v>89</v>
      </c>
      <c r="AB1030" s="2">
        <v>0</v>
      </c>
      <c r="AC1030" s="2">
        <v>90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4</v>
      </c>
      <c r="BH1030" s="2">
        <v>5</v>
      </c>
      <c r="BI1030" s="2">
        <v>4</v>
      </c>
      <c r="BJ1030" s="2">
        <v>0</v>
      </c>
      <c r="BK1030" s="2">
        <v>3</v>
      </c>
      <c r="BL1030" s="2">
        <v>0</v>
      </c>
      <c r="BM1030" s="2">
        <v>0</v>
      </c>
      <c r="BN1030" s="2">
        <v>0</v>
      </c>
      <c r="BO1030" s="2">
        <v>0</v>
      </c>
      <c r="BP1030" s="2">
        <v>0</v>
      </c>
      <c r="BQ1030" s="2">
        <v>0</v>
      </c>
      <c r="BR1030" s="2">
        <v>0</v>
      </c>
      <c r="BS1030" s="2">
        <v>0</v>
      </c>
      <c r="BT1030" s="2">
        <v>0</v>
      </c>
      <c r="BU1030" s="2">
        <v>0</v>
      </c>
      <c r="BV1030" s="2">
        <v>0</v>
      </c>
      <c r="BW1030" s="2">
        <v>0</v>
      </c>
      <c r="BX1030" s="2">
        <v>0</v>
      </c>
      <c r="BY1030" s="2">
        <v>0</v>
      </c>
      <c r="BZ1030" s="2">
        <v>0</v>
      </c>
      <c r="CA1030" s="2">
        <v>0</v>
      </c>
      <c r="CB1030" s="2">
        <v>0</v>
      </c>
      <c r="CC1030" s="2">
        <v>0</v>
      </c>
      <c r="CD1030" s="2">
        <v>0</v>
      </c>
      <c r="CE1030" s="2">
        <v>0</v>
      </c>
      <c r="CF1030" s="2">
        <v>0</v>
      </c>
      <c r="CG1030" s="2">
        <v>0</v>
      </c>
      <c r="CH1030" s="2">
        <v>0</v>
      </c>
      <c r="CI1030" s="2">
        <v>0</v>
      </c>
      <c r="CJ1030" s="2">
        <v>0</v>
      </c>
      <c r="CK1030" s="2">
        <v>0</v>
      </c>
      <c r="CL1030" s="2">
        <v>0</v>
      </c>
    </row>
    <row r="1031" spans="1:90" x14ac:dyDescent="0.25">
      <c r="A1031" t="s">
        <v>115</v>
      </c>
      <c r="B1031">
        <v>10701</v>
      </c>
      <c r="C1031" t="s">
        <v>210</v>
      </c>
      <c r="D1031">
        <v>1</v>
      </c>
      <c r="E1031">
        <v>8</v>
      </c>
      <c r="F1031">
        <v>10522</v>
      </c>
      <c r="G1031">
        <v>35010522</v>
      </c>
      <c r="H1031" t="s">
        <v>14760</v>
      </c>
      <c r="I1031">
        <v>278</v>
      </c>
      <c r="J1031" t="s">
        <v>449</v>
      </c>
      <c r="K1031" t="s">
        <v>14761</v>
      </c>
      <c r="L1031">
        <v>1</v>
      </c>
      <c r="M1031" t="s">
        <v>449</v>
      </c>
      <c r="N1031">
        <v>6715350</v>
      </c>
      <c r="O1031" t="s">
        <v>92</v>
      </c>
      <c r="P1031" t="s">
        <v>14762</v>
      </c>
      <c r="Q1031">
        <v>56</v>
      </c>
      <c r="R1031">
        <v>11</v>
      </c>
      <c r="S1031">
        <v>46140225</v>
      </c>
      <c r="T1031">
        <v>47034365</v>
      </c>
      <c r="U1031" t="s">
        <v>14763</v>
      </c>
      <c r="V1031">
        <v>1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63</v>
      </c>
      <c r="AE1031" s="2">
        <v>53</v>
      </c>
      <c r="AF1031" s="2">
        <v>59</v>
      </c>
      <c r="AG1031" s="2">
        <v>71</v>
      </c>
      <c r="AH1031" s="2">
        <v>125</v>
      </c>
      <c r="AI1031" s="2">
        <v>80</v>
      </c>
      <c r="AJ1031" s="2">
        <v>80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0</v>
      </c>
      <c r="BI1031" s="2">
        <v>0</v>
      </c>
      <c r="BJ1031" s="2">
        <v>0</v>
      </c>
      <c r="BK1031" s="2">
        <v>0</v>
      </c>
      <c r="BL1031" s="2">
        <v>3</v>
      </c>
      <c r="BM1031" s="2">
        <v>3</v>
      </c>
      <c r="BN1031" s="2">
        <v>3</v>
      </c>
      <c r="BO1031" s="2">
        <v>2</v>
      </c>
      <c r="BP1031" s="2">
        <v>4</v>
      </c>
      <c r="BQ1031" s="2">
        <v>2</v>
      </c>
      <c r="BR1031" s="2">
        <v>2</v>
      </c>
      <c r="BS1031" s="2">
        <v>0</v>
      </c>
      <c r="BT1031" s="2">
        <v>0</v>
      </c>
      <c r="BU1031" s="2">
        <v>0</v>
      </c>
      <c r="BV1031" s="2">
        <v>0</v>
      </c>
      <c r="BW1031" s="2">
        <v>0</v>
      </c>
      <c r="BX1031" s="2">
        <v>0</v>
      </c>
      <c r="BY1031" s="2">
        <v>0</v>
      </c>
      <c r="BZ1031" s="2">
        <v>0</v>
      </c>
      <c r="CA1031" s="2">
        <v>0</v>
      </c>
      <c r="CB1031" s="2">
        <v>0</v>
      </c>
      <c r="CC1031" s="2">
        <v>0</v>
      </c>
      <c r="CD1031" s="2">
        <v>0</v>
      </c>
      <c r="CE1031" s="2">
        <v>0</v>
      </c>
      <c r="CF1031" s="2">
        <v>0</v>
      </c>
      <c r="CG1031" s="2">
        <v>0</v>
      </c>
      <c r="CH1031" s="2">
        <v>0</v>
      </c>
      <c r="CI1031" s="2">
        <v>0</v>
      </c>
      <c r="CJ1031" s="2">
        <v>0</v>
      </c>
      <c r="CK1031" s="2">
        <v>0</v>
      </c>
      <c r="CL1031" s="2">
        <v>0</v>
      </c>
    </row>
    <row r="1032" spans="1:90" x14ac:dyDescent="0.25">
      <c r="A1032" t="s">
        <v>115</v>
      </c>
      <c r="B1032">
        <v>10701</v>
      </c>
      <c r="C1032" t="s">
        <v>210</v>
      </c>
      <c r="D1032">
        <v>1</v>
      </c>
      <c r="E1032">
        <v>8</v>
      </c>
      <c r="F1032">
        <v>919068</v>
      </c>
      <c r="G1032">
        <v>35919068</v>
      </c>
      <c r="H1032" t="s">
        <v>5322</v>
      </c>
      <c r="I1032">
        <v>255</v>
      </c>
      <c r="J1032" t="s">
        <v>210</v>
      </c>
      <c r="K1032" t="s">
        <v>4932</v>
      </c>
      <c r="L1032">
        <v>1</v>
      </c>
      <c r="M1032" t="s">
        <v>210</v>
      </c>
      <c r="N1032">
        <v>6333160</v>
      </c>
      <c r="O1032" t="s">
        <v>92</v>
      </c>
      <c r="P1032" t="s">
        <v>19704</v>
      </c>
      <c r="Q1032" t="s">
        <v>127</v>
      </c>
      <c r="R1032">
        <v>11</v>
      </c>
      <c r="S1032">
        <v>41865854</v>
      </c>
      <c r="T1032">
        <v>41866997</v>
      </c>
      <c r="U1032" t="s">
        <v>5323</v>
      </c>
      <c r="V1032">
        <v>1</v>
      </c>
      <c r="W1032" s="2">
        <v>0</v>
      </c>
      <c r="X1032" s="2">
        <v>0</v>
      </c>
      <c r="Y1032" s="2">
        <v>87</v>
      </c>
      <c r="Z1032" s="2">
        <v>72</v>
      </c>
      <c r="AA1032" s="2">
        <v>90</v>
      </c>
      <c r="AB1032" s="2">
        <v>82</v>
      </c>
      <c r="AC1032" s="2">
        <v>85</v>
      </c>
      <c r="AD1032" s="2">
        <v>106</v>
      </c>
      <c r="AE1032" s="2">
        <v>128</v>
      </c>
      <c r="AF1032" s="2">
        <v>138</v>
      </c>
      <c r="AG1032" s="2">
        <v>74</v>
      </c>
      <c r="AH1032" s="2">
        <v>118</v>
      </c>
      <c r="AI1032" s="2">
        <v>100</v>
      </c>
      <c r="AJ1032" s="2">
        <v>111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3</v>
      </c>
      <c r="BH1032" s="2">
        <v>3</v>
      </c>
      <c r="BI1032" s="2">
        <v>3</v>
      </c>
      <c r="BJ1032" s="2">
        <v>3</v>
      </c>
      <c r="BK1032" s="2">
        <v>4</v>
      </c>
      <c r="BL1032" s="2">
        <v>5</v>
      </c>
      <c r="BM1032" s="2">
        <v>6</v>
      </c>
      <c r="BN1032" s="2">
        <v>5</v>
      </c>
      <c r="BO1032" s="2">
        <v>3</v>
      </c>
      <c r="BP1032" s="2">
        <v>5</v>
      </c>
      <c r="BQ1032" s="2">
        <v>3</v>
      </c>
      <c r="BR1032" s="2">
        <v>3</v>
      </c>
      <c r="BS1032" s="2">
        <v>0</v>
      </c>
      <c r="BT1032" s="2">
        <v>0</v>
      </c>
      <c r="BU1032" s="2">
        <v>0</v>
      </c>
      <c r="BV1032" s="2">
        <v>0</v>
      </c>
      <c r="BW1032" s="2">
        <v>0</v>
      </c>
      <c r="BX1032" s="2">
        <v>0</v>
      </c>
      <c r="BY1032" s="2">
        <v>0</v>
      </c>
      <c r="BZ1032" s="2">
        <v>0</v>
      </c>
      <c r="CA1032" s="2">
        <v>0</v>
      </c>
      <c r="CB1032" s="2">
        <v>0</v>
      </c>
      <c r="CC1032" s="2">
        <v>0</v>
      </c>
      <c r="CD1032" s="2">
        <v>0</v>
      </c>
      <c r="CE1032" s="2">
        <v>0</v>
      </c>
      <c r="CF1032" s="2">
        <v>0</v>
      </c>
      <c r="CG1032" s="2">
        <v>0</v>
      </c>
      <c r="CH1032" s="2">
        <v>0</v>
      </c>
      <c r="CI1032" s="2">
        <v>0</v>
      </c>
      <c r="CJ1032" s="2">
        <v>0</v>
      </c>
      <c r="CK1032" s="2">
        <v>0</v>
      </c>
      <c r="CL1032" s="2">
        <v>0</v>
      </c>
    </row>
    <row r="1033" spans="1:90" x14ac:dyDescent="0.25">
      <c r="A1033" t="s">
        <v>115</v>
      </c>
      <c r="B1033">
        <v>10701</v>
      </c>
      <c r="C1033" t="s">
        <v>210</v>
      </c>
      <c r="D1033">
        <v>1</v>
      </c>
      <c r="E1033">
        <v>8</v>
      </c>
      <c r="F1033">
        <v>902093</v>
      </c>
      <c r="G1033">
        <v>35902093</v>
      </c>
      <c r="H1033" t="s">
        <v>12993</v>
      </c>
      <c r="I1033">
        <v>255</v>
      </c>
      <c r="J1033" t="s">
        <v>210</v>
      </c>
      <c r="K1033" t="s">
        <v>211</v>
      </c>
      <c r="L1033">
        <v>1</v>
      </c>
      <c r="M1033" t="s">
        <v>210</v>
      </c>
      <c r="N1033">
        <v>6327130</v>
      </c>
      <c r="O1033" t="s">
        <v>92</v>
      </c>
      <c r="P1033" t="s">
        <v>12994</v>
      </c>
      <c r="Q1033">
        <v>85</v>
      </c>
      <c r="R1033">
        <v>11</v>
      </c>
      <c r="S1033">
        <v>41873358</v>
      </c>
      <c r="T1033">
        <v>41873463</v>
      </c>
      <c r="U1033" t="s">
        <v>12995</v>
      </c>
      <c r="V1033">
        <v>1</v>
      </c>
      <c r="W1033" s="2">
        <v>0</v>
      </c>
      <c r="X1033" s="2">
        <v>0</v>
      </c>
      <c r="Y1033" s="2">
        <v>168</v>
      </c>
      <c r="Z1033" s="2">
        <v>231</v>
      </c>
      <c r="AA1033" s="2">
        <v>215</v>
      </c>
      <c r="AB1033" s="2">
        <v>230</v>
      </c>
      <c r="AC1033" s="2">
        <v>209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7</v>
      </c>
      <c r="BH1033" s="2">
        <v>10</v>
      </c>
      <c r="BI1033" s="2">
        <v>9</v>
      </c>
      <c r="BJ1033" s="2">
        <v>9</v>
      </c>
      <c r="BK1033" s="2">
        <v>11</v>
      </c>
      <c r="BL1033" s="2">
        <v>0</v>
      </c>
      <c r="BM1033" s="2">
        <v>0</v>
      </c>
      <c r="BN1033" s="2">
        <v>0</v>
      </c>
      <c r="BO1033" s="2">
        <v>0</v>
      </c>
      <c r="BP1033" s="2">
        <v>0</v>
      </c>
      <c r="BQ1033" s="2">
        <v>0</v>
      </c>
      <c r="BR1033" s="2">
        <v>0</v>
      </c>
      <c r="BS1033" s="2">
        <v>0</v>
      </c>
      <c r="BT1033" s="2">
        <v>0</v>
      </c>
      <c r="BU1033" s="2">
        <v>0</v>
      </c>
      <c r="BV1033" s="2">
        <v>0</v>
      </c>
      <c r="BW1033" s="2">
        <v>0</v>
      </c>
      <c r="BX1033" s="2">
        <v>0</v>
      </c>
      <c r="BY1033" s="2">
        <v>0</v>
      </c>
      <c r="BZ1033" s="2">
        <v>0</v>
      </c>
      <c r="CA1033" s="2">
        <v>0</v>
      </c>
      <c r="CB1033" s="2">
        <v>0</v>
      </c>
      <c r="CC1033" s="2">
        <v>0</v>
      </c>
      <c r="CD1033" s="2">
        <v>0</v>
      </c>
      <c r="CE1033" s="2">
        <v>0</v>
      </c>
      <c r="CF1033" s="2">
        <v>0</v>
      </c>
      <c r="CG1033" s="2">
        <v>0</v>
      </c>
      <c r="CH1033" s="2">
        <v>0</v>
      </c>
      <c r="CI1033" s="2">
        <v>0</v>
      </c>
      <c r="CJ1033" s="2">
        <v>0</v>
      </c>
      <c r="CK1033" s="2">
        <v>0</v>
      </c>
      <c r="CL1033" s="2">
        <v>0</v>
      </c>
    </row>
    <row r="1034" spans="1:90" x14ac:dyDescent="0.25">
      <c r="A1034" t="s">
        <v>115</v>
      </c>
      <c r="B1034">
        <v>10701</v>
      </c>
      <c r="C1034" t="s">
        <v>210</v>
      </c>
      <c r="D1034">
        <v>1</v>
      </c>
      <c r="E1034">
        <v>8</v>
      </c>
      <c r="F1034">
        <v>36675</v>
      </c>
      <c r="G1034">
        <v>35036675</v>
      </c>
      <c r="H1034" t="s">
        <v>9759</v>
      </c>
      <c r="I1034">
        <v>278</v>
      </c>
      <c r="J1034" t="s">
        <v>449</v>
      </c>
      <c r="K1034" t="s">
        <v>436</v>
      </c>
      <c r="L1034">
        <v>1</v>
      </c>
      <c r="M1034" t="s">
        <v>449</v>
      </c>
      <c r="N1034">
        <v>6708280</v>
      </c>
      <c r="O1034" t="s">
        <v>92</v>
      </c>
      <c r="P1034" t="s">
        <v>19684</v>
      </c>
      <c r="Q1034">
        <v>601</v>
      </c>
      <c r="R1034">
        <v>11</v>
      </c>
      <c r="S1034">
        <v>46174306</v>
      </c>
      <c r="T1034">
        <v>47025761</v>
      </c>
      <c r="U1034" t="s">
        <v>9760</v>
      </c>
      <c r="V1034">
        <v>1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66</v>
      </c>
      <c r="AE1034" s="2">
        <v>68</v>
      </c>
      <c r="AF1034" s="2">
        <v>77</v>
      </c>
      <c r="AG1034" s="2">
        <v>89</v>
      </c>
      <c r="AH1034" s="2">
        <v>144</v>
      </c>
      <c r="AI1034" s="2">
        <v>86</v>
      </c>
      <c r="AJ1034" s="2">
        <v>112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0</v>
      </c>
      <c r="BI1034" s="2">
        <v>0</v>
      </c>
      <c r="BJ1034" s="2">
        <v>0</v>
      </c>
      <c r="BK1034" s="2">
        <v>0</v>
      </c>
      <c r="BL1034" s="2">
        <v>2</v>
      </c>
      <c r="BM1034" s="2">
        <v>4</v>
      </c>
      <c r="BN1034" s="2">
        <v>5</v>
      </c>
      <c r="BO1034" s="2">
        <v>3</v>
      </c>
      <c r="BP1034" s="2">
        <v>7</v>
      </c>
      <c r="BQ1034" s="2">
        <v>5</v>
      </c>
      <c r="BR1034" s="2">
        <v>5</v>
      </c>
      <c r="BS1034" s="2">
        <v>0</v>
      </c>
      <c r="BT1034" s="2">
        <v>0</v>
      </c>
      <c r="BU1034" s="2">
        <v>0</v>
      </c>
      <c r="BV1034" s="2">
        <v>0</v>
      </c>
      <c r="BW1034" s="2">
        <v>0</v>
      </c>
      <c r="BX1034" s="2">
        <v>0</v>
      </c>
      <c r="BY1034" s="2">
        <v>0</v>
      </c>
      <c r="BZ1034" s="2">
        <v>0</v>
      </c>
      <c r="CA1034" s="2">
        <v>0</v>
      </c>
      <c r="CB1034" s="2">
        <v>0</v>
      </c>
      <c r="CC1034" s="2">
        <v>0</v>
      </c>
      <c r="CD1034" s="2">
        <v>0</v>
      </c>
      <c r="CE1034" s="2">
        <v>0</v>
      </c>
      <c r="CF1034" s="2">
        <v>0</v>
      </c>
      <c r="CG1034" s="2">
        <v>0</v>
      </c>
      <c r="CH1034" s="2">
        <v>0</v>
      </c>
      <c r="CI1034" s="2">
        <v>0</v>
      </c>
      <c r="CJ1034" s="2">
        <v>0</v>
      </c>
      <c r="CK1034" s="2">
        <v>0</v>
      </c>
      <c r="CL1034" s="2">
        <v>0</v>
      </c>
    </row>
    <row r="1035" spans="1:90" x14ac:dyDescent="0.25">
      <c r="A1035" t="s">
        <v>115</v>
      </c>
      <c r="B1035">
        <v>10701</v>
      </c>
      <c r="C1035" t="s">
        <v>210</v>
      </c>
      <c r="D1035">
        <v>1</v>
      </c>
      <c r="E1035">
        <v>8</v>
      </c>
      <c r="F1035">
        <v>41348</v>
      </c>
      <c r="G1035">
        <v>35041348</v>
      </c>
      <c r="H1035" t="s">
        <v>10151</v>
      </c>
      <c r="I1035">
        <v>255</v>
      </c>
      <c r="J1035" t="s">
        <v>210</v>
      </c>
      <c r="K1035" t="s">
        <v>1386</v>
      </c>
      <c r="L1035">
        <v>1</v>
      </c>
      <c r="M1035" t="s">
        <v>210</v>
      </c>
      <c r="N1035">
        <v>6381010</v>
      </c>
      <c r="O1035" t="s">
        <v>92</v>
      </c>
      <c r="P1035" t="s">
        <v>19692</v>
      </c>
      <c r="Q1035">
        <v>55</v>
      </c>
      <c r="R1035">
        <v>11</v>
      </c>
      <c r="S1035">
        <v>41873560</v>
      </c>
      <c r="T1035">
        <v>41883909</v>
      </c>
      <c r="U1035" t="s">
        <v>10152</v>
      </c>
      <c r="V1035">
        <v>1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97</v>
      </c>
      <c r="AD1035" s="2">
        <v>264</v>
      </c>
      <c r="AE1035" s="2">
        <v>295</v>
      </c>
      <c r="AF1035" s="2">
        <v>262</v>
      </c>
      <c r="AG1035" s="2">
        <v>179</v>
      </c>
      <c r="AH1035" s="2">
        <v>374</v>
      </c>
      <c r="AI1035" s="2">
        <v>344</v>
      </c>
      <c r="AJ1035" s="2">
        <v>291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117</v>
      </c>
      <c r="BD1035" s="2">
        <v>0</v>
      </c>
      <c r="BE1035" s="2">
        <v>0</v>
      </c>
      <c r="BF1035" s="2">
        <v>0</v>
      </c>
      <c r="BG1035" s="2">
        <v>0</v>
      </c>
      <c r="BH1035" s="2">
        <v>0</v>
      </c>
      <c r="BI1035" s="2">
        <v>0</v>
      </c>
      <c r="BJ1035" s="2">
        <v>0</v>
      </c>
      <c r="BK1035" s="2">
        <v>3</v>
      </c>
      <c r="BL1035" s="2">
        <v>10</v>
      </c>
      <c r="BM1035" s="2">
        <v>9</v>
      </c>
      <c r="BN1035" s="2">
        <v>10</v>
      </c>
      <c r="BO1035" s="2">
        <v>8</v>
      </c>
      <c r="BP1035" s="2">
        <v>14</v>
      </c>
      <c r="BQ1035" s="2">
        <v>9</v>
      </c>
      <c r="BR1035" s="2">
        <v>10</v>
      </c>
      <c r="BS1035" s="2">
        <v>0</v>
      </c>
      <c r="BT1035" s="2">
        <v>0</v>
      </c>
      <c r="BU1035" s="2">
        <v>0</v>
      </c>
      <c r="BV1035" s="2">
        <v>0</v>
      </c>
      <c r="BW1035" s="2">
        <v>0</v>
      </c>
      <c r="BX1035" s="2">
        <v>0</v>
      </c>
      <c r="BY1035" s="2">
        <v>0</v>
      </c>
      <c r="BZ1035" s="2">
        <v>0</v>
      </c>
      <c r="CA1035" s="2">
        <v>0</v>
      </c>
      <c r="CB1035" s="2">
        <v>0</v>
      </c>
      <c r="CC1035" s="2">
        <v>0</v>
      </c>
      <c r="CD1035" s="2">
        <v>0</v>
      </c>
      <c r="CE1035" s="2">
        <v>0</v>
      </c>
      <c r="CF1035" s="2">
        <v>0</v>
      </c>
      <c r="CG1035" s="2">
        <v>0</v>
      </c>
      <c r="CH1035" s="2">
        <v>0</v>
      </c>
      <c r="CI1035" s="2">
        <v>0</v>
      </c>
      <c r="CJ1035" s="2">
        <v>0</v>
      </c>
      <c r="CK1035" s="2">
        <v>9</v>
      </c>
      <c r="CL1035" s="2">
        <v>0</v>
      </c>
    </row>
    <row r="1036" spans="1:90" x14ac:dyDescent="0.25">
      <c r="A1036" t="s">
        <v>115</v>
      </c>
      <c r="B1036">
        <v>10701</v>
      </c>
      <c r="C1036" t="s">
        <v>210</v>
      </c>
      <c r="D1036">
        <v>1</v>
      </c>
      <c r="E1036">
        <v>8</v>
      </c>
      <c r="F1036">
        <v>10595</v>
      </c>
      <c r="G1036">
        <v>35010595</v>
      </c>
      <c r="H1036" t="s">
        <v>12951</v>
      </c>
      <c r="I1036">
        <v>278</v>
      </c>
      <c r="J1036" t="s">
        <v>449</v>
      </c>
      <c r="K1036" t="s">
        <v>3071</v>
      </c>
      <c r="L1036">
        <v>1</v>
      </c>
      <c r="M1036" t="s">
        <v>449</v>
      </c>
      <c r="N1036">
        <v>6717210</v>
      </c>
      <c r="O1036" t="s">
        <v>102</v>
      </c>
      <c r="P1036" t="s">
        <v>19680</v>
      </c>
      <c r="Q1036">
        <v>206</v>
      </c>
      <c r="R1036">
        <v>11</v>
      </c>
      <c r="S1036">
        <v>46140044</v>
      </c>
      <c r="T1036">
        <v>47033253</v>
      </c>
      <c r="U1036" t="s">
        <v>12952</v>
      </c>
      <c r="V1036">
        <v>1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119</v>
      </c>
      <c r="AE1036" s="2">
        <v>129</v>
      </c>
      <c r="AF1036" s="2">
        <v>163</v>
      </c>
      <c r="AG1036" s="2">
        <v>164</v>
      </c>
      <c r="AH1036" s="2">
        <v>335</v>
      </c>
      <c r="AI1036" s="2">
        <v>316</v>
      </c>
      <c r="AJ1036" s="2">
        <v>328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99</v>
      </c>
      <c r="BD1036" s="2">
        <v>0</v>
      </c>
      <c r="BE1036" s="2">
        <v>0</v>
      </c>
      <c r="BF1036" s="2">
        <v>0</v>
      </c>
      <c r="BG1036" s="2">
        <v>0</v>
      </c>
      <c r="BH1036" s="2">
        <v>0</v>
      </c>
      <c r="BI1036" s="2">
        <v>0</v>
      </c>
      <c r="BJ1036" s="2">
        <v>0</v>
      </c>
      <c r="BK1036" s="2">
        <v>0</v>
      </c>
      <c r="BL1036" s="2">
        <v>5</v>
      </c>
      <c r="BM1036" s="2">
        <v>6</v>
      </c>
      <c r="BN1036" s="2">
        <v>7</v>
      </c>
      <c r="BO1036" s="2">
        <v>7</v>
      </c>
      <c r="BP1036" s="2">
        <v>11</v>
      </c>
      <c r="BQ1036" s="2">
        <v>12</v>
      </c>
      <c r="BR1036" s="2">
        <v>12</v>
      </c>
      <c r="BS1036" s="2">
        <v>0</v>
      </c>
      <c r="BT1036" s="2">
        <v>0</v>
      </c>
      <c r="BU1036" s="2">
        <v>0</v>
      </c>
      <c r="BV1036" s="2">
        <v>0</v>
      </c>
      <c r="BW1036" s="2">
        <v>0</v>
      </c>
      <c r="BX1036" s="2">
        <v>0</v>
      </c>
      <c r="BY1036" s="2">
        <v>0</v>
      </c>
      <c r="BZ1036" s="2">
        <v>0</v>
      </c>
      <c r="CA1036" s="2">
        <v>0</v>
      </c>
      <c r="CB1036" s="2">
        <v>0</v>
      </c>
      <c r="CC1036" s="2">
        <v>0</v>
      </c>
      <c r="CD1036" s="2">
        <v>0</v>
      </c>
      <c r="CE1036" s="2">
        <v>0</v>
      </c>
      <c r="CF1036" s="2">
        <v>0</v>
      </c>
      <c r="CG1036" s="2">
        <v>0</v>
      </c>
      <c r="CH1036" s="2">
        <v>0</v>
      </c>
      <c r="CI1036" s="2">
        <v>0</v>
      </c>
      <c r="CJ1036" s="2">
        <v>0</v>
      </c>
      <c r="CK1036" s="2">
        <v>5</v>
      </c>
      <c r="CL1036" s="2">
        <v>0</v>
      </c>
    </row>
    <row r="1037" spans="1:90" x14ac:dyDescent="0.25">
      <c r="A1037" t="s">
        <v>115</v>
      </c>
      <c r="B1037">
        <v>10701</v>
      </c>
      <c r="C1037" t="s">
        <v>210</v>
      </c>
      <c r="D1037">
        <v>1</v>
      </c>
      <c r="E1037">
        <v>8</v>
      </c>
      <c r="F1037">
        <v>9659</v>
      </c>
      <c r="G1037">
        <v>35009659</v>
      </c>
      <c r="H1037" t="s">
        <v>13636</v>
      </c>
      <c r="I1037">
        <v>255</v>
      </c>
      <c r="J1037" t="s">
        <v>210</v>
      </c>
      <c r="K1037" t="s">
        <v>5071</v>
      </c>
      <c r="L1037">
        <v>1</v>
      </c>
      <c r="M1037" t="s">
        <v>210</v>
      </c>
      <c r="N1037">
        <v>6386710</v>
      </c>
      <c r="O1037" t="s">
        <v>92</v>
      </c>
      <c r="P1037" t="s">
        <v>19669</v>
      </c>
      <c r="Q1037">
        <v>28</v>
      </c>
      <c r="R1037">
        <v>11</v>
      </c>
      <c r="S1037">
        <v>41642751</v>
      </c>
      <c r="T1037">
        <v>41844325</v>
      </c>
      <c r="U1037" t="s">
        <v>13637</v>
      </c>
      <c r="V1037">
        <v>1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180</v>
      </c>
      <c r="AE1037" s="2">
        <v>117</v>
      </c>
      <c r="AF1037" s="2">
        <v>158</v>
      </c>
      <c r="AG1037" s="2">
        <v>112</v>
      </c>
      <c r="AH1037" s="2">
        <v>180</v>
      </c>
      <c r="AI1037" s="2">
        <v>180</v>
      </c>
      <c r="AJ1037" s="2">
        <v>138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0</v>
      </c>
      <c r="BI1037" s="2">
        <v>0</v>
      </c>
      <c r="BJ1037" s="2">
        <v>0</v>
      </c>
      <c r="BK1037" s="2">
        <v>0</v>
      </c>
      <c r="BL1037" s="2">
        <v>9</v>
      </c>
      <c r="BM1037" s="2">
        <v>5</v>
      </c>
      <c r="BN1037" s="2">
        <v>6</v>
      </c>
      <c r="BO1037" s="2">
        <v>5</v>
      </c>
      <c r="BP1037" s="2">
        <v>6</v>
      </c>
      <c r="BQ1037" s="2">
        <v>6</v>
      </c>
      <c r="BR1037" s="2">
        <v>6</v>
      </c>
      <c r="BS1037" s="2">
        <v>0</v>
      </c>
      <c r="BT1037" s="2">
        <v>0</v>
      </c>
      <c r="BU1037" s="2">
        <v>0</v>
      </c>
      <c r="BV1037" s="2">
        <v>0</v>
      </c>
      <c r="BW1037" s="2">
        <v>0</v>
      </c>
      <c r="BX1037" s="2">
        <v>0</v>
      </c>
      <c r="BY1037" s="2">
        <v>0</v>
      </c>
      <c r="BZ1037" s="2">
        <v>0</v>
      </c>
      <c r="CA1037" s="2">
        <v>0</v>
      </c>
      <c r="CB1037" s="2">
        <v>0</v>
      </c>
      <c r="CC1037" s="2">
        <v>0</v>
      </c>
      <c r="CD1037" s="2">
        <v>0</v>
      </c>
      <c r="CE1037" s="2">
        <v>0</v>
      </c>
      <c r="CF1037" s="2">
        <v>0</v>
      </c>
      <c r="CG1037" s="2">
        <v>0</v>
      </c>
      <c r="CH1037" s="2">
        <v>0</v>
      </c>
      <c r="CI1037" s="2">
        <v>0</v>
      </c>
      <c r="CJ1037" s="2">
        <v>0</v>
      </c>
      <c r="CK1037" s="2">
        <v>0</v>
      </c>
      <c r="CL1037" s="2">
        <v>0</v>
      </c>
    </row>
    <row r="1038" spans="1:90" x14ac:dyDescent="0.25">
      <c r="A1038" t="s">
        <v>115</v>
      </c>
      <c r="B1038">
        <v>10701</v>
      </c>
      <c r="C1038" t="s">
        <v>210</v>
      </c>
      <c r="D1038">
        <v>1</v>
      </c>
      <c r="E1038">
        <v>8</v>
      </c>
      <c r="F1038">
        <v>43850</v>
      </c>
      <c r="G1038">
        <v>35043850</v>
      </c>
      <c r="H1038" t="s">
        <v>4145</v>
      </c>
      <c r="I1038">
        <v>278</v>
      </c>
      <c r="J1038" t="s">
        <v>449</v>
      </c>
      <c r="K1038" t="s">
        <v>4146</v>
      </c>
      <c r="L1038">
        <v>1</v>
      </c>
      <c r="M1038" t="s">
        <v>449</v>
      </c>
      <c r="N1038">
        <v>6716130</v>
      </c>
      <c r="O1038" t="s">
        <v>92</v>
      </c>
      <c r="P1038" t="s">
        <v>4147</v>
      </c>
      <c r="Q1038">
        <v>445</v>
      </c>
      <c r="R1038">
        <v>11</v>
      </c>
      <c r="S1038">
        <v>46140422</v>
      </c>
      <c r="T1038">
        <v>47034308</v>
      </c>
      <c r="U1038" t="s">
        <v>4148</v>
      </c>
      <c r="V1038">
        <v>1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107</v>
      </c>
      <c r="AE1038" s="2">
        <v>107</v>
      </c>
      <c r="AF1038" s="2">
        <v>120</v>
      </c>
      <c r="AG1038" s="2">
        <v>72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0</v>
      </c>
      <c r="BI1038" s="2">
        <v>0</v>
      </c>
      <c r="BJ1038" s="2">
        <v>0</v>
      </c>
      <c r="BK1038" s="2">
        <v>0</v>
      </c>
      <c r="BL1038" s="2">
        <v>4</v>
      </c>
      <c r="BM1038" s="2">
        <v>3</v>
      </c>
      <c r="BN1038" s="2">
        <v>5</v>
      </c>
      <c r="BO1038" s="2">
        <v>3</v>
      </c>
      <c r="BP1038" s="2">
        <v>0</v>
      </c>
      <c r="BQ1038" s="2">
        <v>0</v>
      </c>
      <c r="BR1038" s="2">
        <v>0</v>
      </c>
      <c r="BS1038" s="2">
        <v>0</v>
      </c>
      <c r="BT1038" s="2">
        <v>0</v>
      </c>
      <c r="BU1038" s="2">
        <v>0</v>
      </c>
      <c r="BV1038" s="2">
        <v>0</v>
      </c>
      <c r="BW1038" s="2">
        <v>0</v>
      </c>
      <c r="BX1038" s="2">
        <v>0</v>
      </c>
      <c r="BY1038" s="2">
        <v>0</v>
      </c>
      <c r="BZ1038" s="2">
        <v>0</v>
      </c>
      <c r="CA1038" s="2">
        <v>0</v>
      </c>
      <c r="CB1038" s="2">
        <v>0</v>
      </c>
      <c r="CC1038" s="2">
        <v>0</v>
      </c>
      <c r="CD1038" s="2">
        <v>0</v>
      </c>
      <c r="CE1038" s="2">
        <v>0</v>
      </c>
      <c r="CF1038" s="2">
        <v>0</v>
      </c>
      <c r="CG1038" s="2">
        <v>0</v>
      </c>
      <c r="CH1038" s="2">
        <v>0</v>
      </c>
      <c r="CI1038" s="2">
        <v>0</v>
      </c>
      <c r="CJ1038" s="2">
        <v>0</v>
      </c>
      <c r="CK1038" s="2">
        <v>0</v>
      </c>
      <c r="CL1038" s="2">
        <v>0</v>
      </c>
    </row>
    <row r="1039" spans="1:90" x14ac:dyDescent="0.25">
      <c r="A1039" t="s">
        <v>115</v>
      </c>
      <c r="B1039">
        <v>10701</v>
      </c>
      <c r="C1039" t="s">
        <v>210</v>
      </c>
      <c r="D1039">
        <v>1</v>
      </c>
      <c r="E1039">
        <v>8</v>
      </c>
      <c r="F1039">
        <v>10510</v>
      </c>
      <c r="G1039">
        <v>35010510</v>
      </c>
      <c r="H1039" t="s">
        <v>13806</v>
      </c>
      <c r="I1039">
        <v>278</v>
      </c>
      <c r="J1039" t="s">
        <v>449</v>
      </c>
      <c r="K1039" t="s">
        <v>8542</v>
      </c>
      <c r="L1039">
        <v>1</v>
      </c>
      <c r="M1039" t="s">
        <v>449</v>
      </c>
      <c r="N1039">
        <v>6713100</v>
      </c>
      <c r="O1039" t="s">
        <v>261</v>
      </c>
      <c r="P1039" t="s">
        <v>19678</v>
      </c>
      <c r="Q1039">
        <v>645</v>
      </c>
      <c r="R1039">
        <v>11</v>
      </c>
      <c r="S1039">
        <v>46174304</v>
      </c>
      <c r="T1039">
        <v>47025080</v>
      </c>
      <c r="U1039" t="s">
        <v>13807</v>
      </c>
      <c r="V1039">
        <v>1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55</v>
      </c>
      <c r="AE1039" s="2">
        <v>36</v>
      </c>
      <c r="AF1039" s="2">
        <v>35</v>
      </c>
      <c r="AG1039" s="2">
        <v>50</v>
      </c>
      <c r="AH1039" s="2">
        <v>85</v>
      </c>
      <c r="AI1039" s="2">
        <v>70</v>
      </c>
      <c r="AJ1039" s="2">
        <v>80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123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0</v>
      </c>
      <c r="BI1039" s="2">
        <v>0</v>
      </c>
      <c r="BJ1039" s="2">
        <v>0</v>
      </c>
      <c r="BK1039" s="2">
        <v>0</v>
      </c>
      <c r="BL1039" s="2">
        <v>2</v>
      </c>
      <c r="BM1039" s="2">
        <v>1</v>
      </c>
      <c r="BN1039" s="2">
        <v>1</v>
      </c>
      <c r="BO1039" s="2">
        <v>2</v>
      </c>
      <c r="BP1039" s="2">
        <v>5</v>
      </c>
      <c r="BQ1039" s="2">
        <v>3</v>
      </c>
      <c r="BR1039" s="2">
        <v>2</v>
      </c>
      <c r="BS1039" s="2">
        <v>0</v>
      </c>
      <c r="BT1039" s="2">
        <v>0</v>
      </c>
      <c r="BU1039" s="2">
        <v>0</v>
      </c>
      <c r="BV1039" s="2">
        <v>0</v>
      </c>
      <c r="BW1039" s="2">
        <v>0</v>
      </c>
      <c r="BX1039" s="2">
        <v>0</v>
      </c>
      <c r="BY1039" s="2">
        <v>0</v>
      </c>
      <c r="BZ1039" s="2">
        <v>0</v>
      </c>
      <c r="CA1039" s="2">
        <v>0</v>
      </c>
      <c r="CB1039" s="2">
        <v>0</v>
      </c>
      <c r="CC1039" s="2">
        <v>3</v>
      </c>
      <c r="CD1039" s="2">
        <v>0</v>
      </c>
      <c r="CE1039" s="2">
        <v>0</v>
      </c>
      <c r="CF1039" s="2">
        <v>0</v>
      </c>
      <c r="CG1039" s="2">
        <v>0</v>
      </c>
      <c r="CH1039" s="2">
        <v>0</v>
      </c>
      <c r="CI1039" s="2">
        <v>0</v>
      </c>
      <c r="CJ1039" s="2">
        <v>0</v>
      </c>
      <c r="CK1039" s="2">
        <v>0</v>
      </c>
      <c r="CL1039" s="2">
        <v>0</v>
      </c>
    </row>
    <row r="1040" spans="1:90" x14ac:dyDescent="0.25">
      <c r="A1040" t="s">
        <v>115</v>
      </c>
      <c r="B1040">
        <v>10701</v>
      </c>
      <c r="C1040" t="s">
        <v>210</v>
      </c>
      <c r="D1040">
        <v>1</v>
      </c>
      <c r="E1040">
        <v>8</v>
      </c>
      <c r="F1040">
        <v>35452</v>
      </c>
      <c r="G1040">
        <v>35035452</v>
      </c>
      <c r="H1040" t="s">
        <v>4403</v>
      </c>
      <c r="I1040">
        <v>255</v>
      </c>
      <c r="J1040" t="s">
        <v>210</v>
      </c>
      <c r="K1040" t="s">
        <v>4404</v>
      </c>
      <c r="L1040">
        <v>1</v>
      </c>
      <c r="M1040" t="s">
        <v>210</v>
      </c>
      <c r="N1040">
        <v>6395060</v>
      </c>
      <c r="O1040" t="s">
        <v>92</v>
      </c>
      <c r="P1040" t="s">
        <v>2497</v>
      </c>
      <c r="Q1040">
        <v>249</v>
      </c>
      <c r="R1040">
        <v>11</v>
      </c>
      <c r="S1040">
        <v>41815271</v>
      </c>
      <c r="T1040">
        <v>41818256</v>
      </c>
      <c r="U1040" t="s">
        <v>4405</v>
      </c>
      <c r="V1040">
        <v>1</v>
      </c>
      <c r="W1040" s="2">
        <v>0</v>
      </c>
      <c r="X1040" s="2">
        <v>0</v>
      </c>
      <c r="Y1040" s="2">
        <v>128</v>
      </c>
      <c r="Z1040" s="2">
        <v>129</v>
      </c>
      <c r="AA1040" s="2">
        <v>115</v>
      </c>
      <c r="AB1040" s="2">
        <v>128</v>
      </c>
      <c r="AC1040" s="2">
        <v>119</v>
      </c>
      <c r="AD1040" s="2">
        <v>118</v>
      </c>
      <c r="AE1040" s="2">
        <v>119</v>
      </c>
      <c r="AF1040" s="2">
        <v>137</v>
      </c>
      <c r="AG1040" s="2">
        <v>80</v>
      </c>
      <c r="AH1040" s="2">
        <v>114</v>
      </c>
      <c r="AI1040" s="2">
        <v>114</v>
      </c>
      <c r="AJ1040" s="2">
        <v>121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5</v>
      </c>
      <c r="BH1040" s="2">
        <v>5</v>
      </c>
      <c r="BI1040" s="2">
        <v>5</v>
      </c>
      <c r="BJ1040" s="2">
        <v>4</v>
      </c>
      <c r="BK1040" s="2">
        <v>6</v>
      </c>
      <c r="BL1040" s="2">
        <v>6</v>
      </c>
      <c r="BM1040" s="2">
        <v>6</v>
      </c>
      <c r="BN1040" s="2">
        <v>6</v>
      </c>
      <c r="BO1040" s="2">
        <v>4</v>
      </c>
      <c r="BP1040" s="2">
        <v>7</v>
      </c>
      <c r="BQ1040" s="2">
        <v>5</v>
      </c>
      <c r="BR1040" s="2">
        <v>6</v>
      </c>
      <c r="BS1040" s="2">
        <v>0</v>
      </c>
      <c r="BT1040" s="2">
        <v>0</v>
      </c>
      <c r="BU1040" s="2">
        <v>0</v>
      </c>
      <c r="BV1040" s="2">
        <v>0</v>
      </c>
      <c r="BW1040" s="2">
        <v>0</v>
      </c>
      <c r="BX1040" s="2">
        <v>0</v>
      </c>
      <c r="BY1040" s="2">
        <v>0</v>
      </c>
      <c r="BZ1040" s="2">
        <v>0</v>
      </c>
      <c r="CA1040" s="2">
        <v>0</v>
      </c>
      <c r="CB1040" s="2">
        <v>0</v>
      </c>
      <c r="CC1040" s="2">
        <v>0</v>
      </c>
      <c r="CD1040" s="2">
        <v>0</v>
      </c>
      <c r="CE1040" s="2">
        <v>0</v>
      </c>
      <c r="CF1040" s="2">
        <v>0</v>
      </c>
      <c r="CG1040" s="2">
        <v>0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</row>
    <row r="1041" spans="1:90" x14ac:dyDescent="0.25">
      <c r="A1041" t="s">
        <v>115</v>
      </c>
      <c r="B1041">
        <v>10701</v>
      </c>
      <c r="C1041" t="s">
        <v>210</v>
      </c>
      <c r="D1041">
        <v>2</v>
      </c>
      <c r="E1041">
        <v>6</v>
      </c>
      <c r="F1041">
        <v>985223</v>
      </c>
      <c r="G1041">
        <v>35985223</v>
      </c>
      <c r="H1041" t="s">
        <v>3389</v>
      </c>
      <c r="I1041">
        <v>278</v>
      </c>
      <c r="J1041" t="s">
        <v>449</v>
      </c>
      <c r="K1041" t="s">
        <v>2098</v>
      </c>
      <c r="L1041">
        <v>1</v>
      </c>
      <c r="M1041" t="s">
        <v>449</v>
      </c>
      <c r="N1041">
        <v>6703000</v>
      </c>
      <c r="O1041" t="s">
        <v>102</v>
      </c>
      <c r="P1041" t="s">
        <v>3390</v>
      </c>
      <c r="Q1041">
        <v>2011</v>
      </c>
      <c r="R1041">
        <v>11</v>
      </c>
      <c r="S1041">
        <v>46167573</v>
      </c>
      <c r="U1041" t="s">
        <v>3391</v>
      </c>
      <c r="V1041">
        <v>1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721</v>
      </c>
      <c r="BD1041" s="2">
        <v>0</v>
      </c>
      <c r="BE1041" s="2">
        <v>0</v>
      </c>
      <c r="BF1041" s="2">
        <v>0</v>
      </c>
      <c r="BG1041" s="2">
        <v>0</v>
      </c>
      <c r="BH1041" s="2">
        <v>0</v>
      </c>
      <c r="BI1041" s="2">
        <v>0</v>
      </c>
      <c r="BJ1041" s="2">
        <v>0</v>
      </c>
      <c r="BK1041" s="2">
        <v>0</v>
      </c>
      <c r="BL1041" s="2">
        <v>0</v>
      </c>
      <c r="BM1041" s="2">
        <v>0</v>
      </c>
      <c r="BN1041" s="2">
        <v>0</v>
      </c>
      <c r="BO1041" s="2">
        <v>0</v>
      </c>
      <c r="BP1041" s="2">
        <v>0</v>
      </c>
      <c r="BQ1041" s="2">
        <v>0</v>
      </c>
      <c r="BR1041" s="2">
        <v>0</v>
      </c>
      <c r="BS1041" s="2">
        <v>0</v>
      </c>
      <c r="BT1041" s="2">
        <v>0</v>
      </c>
      <c r="BU1041" s="2">
        <v>0</v>
      </c>
      <c r="BV1041" s="2">
        <v>0</v>
      </c>
      <c r="BW1041" s="2">
        <v>0</v>
      </c>
      <c r="BX1041" s="2">
        <v>0</v>
      </c>
      <c r="BY1041" s="2">
        <v>0</v>
      </c>
      <c r="BZ1041" s="2">
        <v>0</v>
      </c>
      <c r="CA1041" s="2">
        <v>0</v>
      </c>
      <c r="CB1041" s="2">
        <v>0</v>
      </c>
      <c r="CC1041" s="2">
        <v>0</v>
      </c>
      <c r="CD1041" s="2">
        <v>0</v>
      </c>
      <c r="CE1041" s="2">
        <v>0</v>
      </c>
      <c r="CF1041" s="2">
        <v>0</v>
      </c>
      <c r="CG1041" s="2">
        <v>0</v>
      </c>
      <c r="CH1041" s="2">
        <v>0</v>
      </c>
      <c r="CI1041" s="2">
        <v>0</v>
      </c>
      <c r="CJ1041" s="2">
        <v>0</v>
      </c>
      <c r="CK1041" s="2">
        <v>44</v>
      </c>
      <c r="CL1041" s="2">
        <v>0</v>
      </c>
    </row>
    <row r="1042" spans="1:90" x14ac:dyDescent="0.25">
      <c r="A1042" t="s">
        <v>115</v>
      </c>
      <c r="B1042">
        <v>10701</v>
      </c>
      <c r="C1042" t="s">
        <v>210</v>
      </c>
      <c r="D1042">
        <v>2</v>
      </c>
      <c r="E1042">
        <v>6</v>
      </c>
      <c r="F1042">
        <v>407410</v>
      </c>
      <c r="G1042">
        <v>35407410</v>
      </c>
      <c r="H1042" t="s">
        <v>7511</v>
      </c>
      <c r="I1042">
        <v>255</v>
      </c>
      <c r="J1042" t="s">
        <v>210</v>
      </c>
      <c r="K1042" t="s">
        <v>211</v>
      </c>
      <c r="L1042">
        <v>1</v>
      </c>
      <c r="M1042" t="s">
        <v>210</v>
      </c>
      <c r="N1042">
        <v>6327270</v>
      </c>
      <c r="O1042" t="s">
        <v>102</v>
      </c>
      <c r="P1042" t="s">
        <v>3921</v>
      </c>
      <c r="Q1042">
        <v>1660</v>
      </c>
      <c r="R1042">
        <v>11</v>
      </c>
      <c r="S1042">
        <v>41884106</v>
      </c>
      <c r="U1042" t="s">
        <v>5261</v>
      </c>
      <c r="V1042">
        <v>1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526</v>
      </c>
      <c r="BD1042" s="2">
        <v>0</v>
      </c>
      <c r="BE1042" s="2">
        <v>0</v>
      </c>
      <c r="BF1042" s="2">
        <v>0</v>
      </c>
      <c r="BG1042" s="2">
        <v>0</v>
      </c>
      <c r="BH1042" s="2">
        <v>0</v>
      </c>
      <c r="BI1042" s="2">
        <v>0</v>
      </c>
      <c r="BJ1042" s="2">
        <v>0</v>
      </c>
      <c r="BK1042" s="2">
        <v>0</v>
      </c>
      <c r="BL1042" s="2">
        <v>0</v>
      </c>
      <c r="BM1042" s="2">
        <v>0</v>
      </c>
      <c r="BN1042" s="2">
        <v>0</v>
      </c>
      <c r="BO1042" s="2">
        <v>0</v>
      </c>
      <c r="BP1042" s="2">
        <v>0</v>
      </c>
      <c r="BQ1042" s="2">
        <v>0</v>
      </c>
      <c r="BR1042" s="2">
        <v>0</v>
      </c>
      <c r="BS1042" s="2">
        <v>0</v>
      </c>
      <c r="BT1042" s="2">
        <v>0</v>
      </c>
      <c r="BU1042" s="2">
        <v>0</v>
      </c>
      <c r="BV1042" s="2">
        <v>0</v>
      </c>
      <c r="BW1042" s="2">
        <v>0</v>
      </c>
      <c r="BX1042" s="2">
        <v>0</v>
      </c>
      <c r="BY1042" s="2">
        <v>0</v>
      </c>
      <c r="BZ1042" s="2">
        <v>0</v>
      </c>
      <c r="CA1042" s="2">
        <v>0</v>
      </c>
      <c r="CB1042" s="2">
        <v>0</v>
      </c>
      <c r="CC1042" s="2">
        <v>0</v>
      </c>
      <c r="CD1042" s="2">
        <v>0</v>
      </c>
      <c r="CE1042" s="2">
        <v>0</v>
      </c>
      <c r="CF1042" s="2">
        <v>0</v>
      </c>
      <c r="CG1042" s="2">
        <v>0</v>
      </c>
      <c r="CH1042" s="2">
        <v>0</v>
      </c>
      <c r="CI1042" s="2">
        <v>0</v>
      </c>
      <c r="CJ1042" s="2">
        <v>0</v>
      </c>
      <c r="CK1042" s="2">
        <v>20</v>
      </c>
      <c r="CL1042" s="2">
        <v>0</v>
      </c>
    </row>
    <row r="1043" spans="1:90" x14ac:dyDescent="0.25">
      <c r="A1043" t="s">
        <v>115</v>
      </c>
      <c r="B1043">
        <v>10701</v>
      </c>
      <c r="C1043" t="s">
        <v>210</v>
      </c>
      <c r="D1043">
        <v>1</v>
      </c>
      <c r="E1043">
        <v>8</v>
      </c>
      <c r="F1043">
        <v>46528</v>
      </c>
      <c r="G1043">
        <v>35046528</v>
      </c>
      <c r="H1043" t="s">
        <v>7173</v>
      </c>
      <c r="I1043">
        <v>255</v>
      </c>
      <c r="J1043" t="s">
        <v>210</v>
      </c>
      <c r="K1043" t="s">
        <v>637</v>
      </c>
      <c r="L1043">
        <v>1</v>
      </c>
      <c r="M1043" t="s">
        <v>210</v>
      </c>
      <c r="N1043">
        <v>6328020</v>
      </c>
      <c r="O1043" t="s">
        <v>102</v>
      </c>
      <c r="P1043" t="s">
        <v>7174</v>
      </c>
      <c r="Q1043">
        <v>310</v>
      </c>
      <c r="R1043">
        <v>11</v>
      </c>
      <c r="S1043">
        <v>41642752</v>
      </c>
      <c r="T1043">
        <v>41845593</v>
      </c>
      <c r="U1043" t="s">
        <v>7175</v>
      </c>
      <c r="V1043">
        <v>1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119</v>
      </c>
      <c r="AE1043" s="2">
        <v>130</v>
      </c>
      <c r="AF1043" s="2">
        <v>113</v>
      </c>
      <c r="AG1043" s="2">
        <v>72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120</v>
      </c>
      <c r="BD1043" s="2">
        <v>0</v>
      </c>
      <c r="BE1043" s="2">
        <v>0</v>
      </c>
      <c r="BF1043" s="2">
        <v>0</v>
      </c>
      <c r="BG1043" s="2">
        <v>0</v>
      </c>
      <c r="BH1043" s="2">
        <v>0</v>
      </c>
      <c r="BI1043" s="2">
        <v>0</v>
      </c>
      <c r="BJ1043" s="2">
        <v>0</v>
      </c>
      <c r="BK1043" s="2">
        <v>0</v>
      </c>
      <c r="BL1043" s="2">
        <v>7</v>
      </c>
      <c r="BM1043" s="2">
        <v>6</v>
      </c>
      <c r="BN1043" s="2">
        <v>6</v>
      </c>
      <c r="BO1043" s="2">
        <v>3</v>
      </c>
      <c r="BP1043" s="2">
        <v>0</v>
      </c>
      <c r="BQ1043" s="2">
        <v>0</v>
      </c>
      <c r="BR1043" s="2">
        <v>0</v>
      </c>
      <c r="BS1043" s="2">
        <v>0</v>
      </c>
      <c r="BT1043" s="2">
        <v>0</v>
      </c>
      <c r="BU1043" s="2">
        <v>0</v>
      </c>
      <c r="BV1043" s="2">
        <v>0</v>
      </c>
      <c r="BW1043" s="2">
        <v>0</v>
      </c>
      <c r="BX1043" s="2">
        <v>0</v>
      </c>
      <c r="BY1043" s="2">
        <v>0</v>
      </c>
      <c r="BZ1043" s="2">
        <v>0</v>
      </c>
      <c r="CA1043" s="2">
        <v>0</v>
      </c>
      <c r="CB1043" s="2">
        <v>0</v>
      </c>
      <c r="CC1043" s="2">
        <v>0</v>
      </c>
      <c r="CD1043" s="2">
        <v>0</v>
      </c>
      <c r="CE1043" s="2">
        <v>0</v>
      </c>
      <c r="CF1043" s="2">
        <v>0</v>
      </c>
      <c r="CG1043" s="2">
        <v>0</v>
      </c>
      <c r="CH1043" s="2">
        <v>0</v>
      </c>
      <c r="CI1043" s="2">
        <v>0</v>
      </c>
      <c r="CJ1043" s="2">
        <v>0</v>
      </c>
      <c r="CK1043" s="2">
        <v>10</v>
      </c>
      <c r="CL1043" s="2">
        <v>0</v>
      </c>
    </row>
    <row r="1044" spans="1:90" x14ac:dyDescent="0.25">
      <c r="A1044" t="s">
        <v>115</v>
      </c>
      <c r="B1044">
        <v>10701</v>
      </c>
      <c r="C1044" t="s">
        <v>210</v>
      </c>
      <c r="D1044">
        <v>1</v>
      </c>
      <c r="E1044">
        <v>8</v>
      </c>
      <c r="F1044">
        <v>35476</v>
      </c>
      <c r="G1044">
        <v>35035476</v>
      </c>
      <c r="H1044" t="s">
        <v>16257</v>
      </c>
      <c r="I1044">
        <v>255</v>
      </c>
      <c r="J1044" t="s">
        <v>210</v>
      </c>
      <c r="K1044" t="s">
        <v>1386</v>
      </c>
      <c r="L1044">
        <v>1</v>
      </c>
      <c r="M1044" t="s">
        <v>210</v>
      </c>
      <c r="N1044">
        <v>6381090</v>
      </c>
      <c r="O1044" t="s">
        <v>100</v>
      </c>
      <c r="P1044" t="s">
        <v>19683</v>
      </c>
      <c r="Q1044">
        <v>129</v>
      </c>
      <c r="R1044">
        <v>11</v>
      </c>
      <c r="S1044">
        <v>41873612</v>
      </c>
      <c r="T1044">
        <v>41876275</v>
      </c>
      <c r="U1044" t="s">
        <v>16258</v>
      </c>
      <c r="V1044">
        <v>1</v>
      </c>
      <c r="W1044" s="2">
        <v>0</v>
      </c>
      <c r="X1044" s="2">
        <v>0</v>
      </c>
      <c r="Y1044" s="2">
        <v>268</v>
      </c>
      <c r="Z1044" s="2">
        <v>286</v>
      </c>
      <c r="AA1044" s="2">
        <v>290</v>
      </c>
      <c r="AB1044" s="2">
        <v>257</v>
      </c>
      <c r="AC1044" s="2">
        <v>283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15</v>
      </c>
      <c r="BH1044" s="2">
        <v>10</v>
      </c>
      <c r="BI1044" s="2">
        <v>16</v>
      </c>
      <c r="BJ1044" s="2">
        <v>13</v>
      </c>
      <c r="BK1044" s="2">
        <v>12</v>
      </c>
      <c r="BL1044" s="2">
        <v>0</v>
      </c>
      <c r="BM1044" s="2">
        <v>0</v>
      </c>
      <c r="BN1044" s="2">
        <v>0</v>
      </c>
      <c r="BO1044" s="2">
        <v>0</v>
      </c>
      <c r="BP1044" s="2">
        <v>0</v>
      </c>
      <c r="BQ1044" s="2">
        <v>0</v>
      </c>
      <c r="BR1044" s="2">
        <v>0</v>
      </c>
      <c r="BS1044" s="2">
        <v>0</v>
      </c>
      <c r="BT1044" s="2">
        <v>0</v>
      </c>
      <c r="BU1044" s="2">
        <v>0</v>
      </c>
      <c r="BV1044" s="2">
        <v>0</v>
      </c>
      <c r="BW1044" s="2">
        <v>0</v>
      </c>
      <c r="BX1044" s="2">
        <v>0</v>
      </c>
      <c r="BY1044" s="2">
        <v>0</v>
      </c>
      <c r="BZ1044" s="2">
        <v>0</v>
      </c>
      <c r="CA1044" s="2">
        <v>0</v>
      </c>
      <c r="CB1044" s="2">
        <v>0</v>
      </c>
      <c r="CC1044" s="2">
        <v>0</v>
      </c>
      <c r="CD1044" s="2">
        <v>0</v>
      </c>
      <c r="CE1044" s="2">
        <v>0</v>
      </c>
      <c r="CF1044" s="2">
        <v>0</v>
      </c>
      <c r="CG1044" s="2">
        <v>0</v>
      </c>
      <c r="CH1044" s="2">
        <v>0</v>
      </c>
      <c r="CI1044" s="2">
        <v>0</v>
      </c>
      <c r="CJ1044" s="2">
        <v>0</v>
      </c>
      <c r="CK1044" s="2">
        <v>0</v>
      </c>
      <c r="CL1044" s="2">
        <v>0</v>
      </c>
    </row>
    <row r="1045" spans="1:90" x14ac:dyDescent="0.25">
      <c r="A1045" t="s">
        <v>115</v>
      </c>
      <c r="B1045">
        <v>10701</v>
      </c>
      <c r="C1045" t="s">
        <v>210</v>
      </c>
      <c r="D1045">
        <v>1</v>
      </c>
      <c r="E1045">
        <v>8</v>
      </c>
      <c r="F1045">
        <v>908538</v>
      </c>
      <c r="G1045">
        <v>35908538</v>
      </c>
      <c r="H1045" t="s">
        <v>8584</v>
      </c>
      <c r="I1045">
        <v>255</v>
      </c>
      <c r="J1045" t="s">
        <v>210</v>
      </c>
      <c r="K1045" t="s">
        <v>3399</v>
      </c>
      <c r="L1045">
        <v>1</v>
      </c>
      <c r="M1045" t="s">
        <v>210</v>
      </c>
      <c r="N1045">
        <v>6361400</v>
      </c>
      <c r="O1045" t="s">
        <v>261</v>
      </c>
      <c r="P1045" t="s">
        <v>19686</v>
      </c>
      <c r="Q1045">
        <v>3010</v>
      </c>
      <c r="R1045">
        <v>11</v>
      </c>
      <c r="S1045">
        <v>41874501</v>
      </c>
      <c r="T1045">
        <v>41874723</v>
      </c>
      <c r="U1045" t="s">
        <v>8585</v>
      </c>
      <c r="V1045">
        <v>1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218</v>
      </c>
      <c r="AE1045" s="2">
        <v>230</v>
      </c>
      <c r="AF1045" s="2">
        <v>243</v>
      </c>
      <c r="AG1045" s="2">
        <v>147</v>
      </c>
      <c r="AH1045" s="2">
        <v>235</v>
      </c>
      <c r="AI1045" s="2">
        <v>161</v>
      </c>
      <c r="AJ1045" s="2">
        <v>143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59</v>
      </c>
      <c r="BD1045" s="2">
        <v>0</v>
      </c>
      <c r="BE1045" s="2">
        <v>0</v>
      </c>
      <c r="BF1045" s="2">
        <v>0</v>
      </c>
      <c r="BG1045" s="2">
        <v>0</v>
      </c>
      <c r="BH1045" s="2">
        <v>0</v>
      </c>
      <c r="BI1045" s="2">
        <v>0</v>
      </c>
      <c r="BJ1045" s="2">
        <v>0</v>
      </c>
      <c r="BK1045" s="2">
        <v>0</v>
      </c>
      <c r="BL1045" s="2">
        <v>9</v>
      </c>
      <c r="BM1045" s="2">
        <v>7</v>
      </c>
      <c r="BN1045" s="2">
        <v>9</v>
      </c>
      <c r="BO1045" s="2">
        <v>7</v>
      </c>
      <c r="BP1045" s="2">
        <v>10</v>
      </c>
      <c r="BQ1045" s="2">
        <v>5</v>
      </c>
      <c r="BR1045" s="2">
        <v>6</v>
      </c>
      <c r="BS1045" s="2">
        <v>0</v>
      </c>
      <c r="BT1045" s="2">
        <v>0</v>
      </c>
      <c r="BU1045" s="2">
        <v>0</v>
      </c>
      <c r="BV1045" s="2">
        <v>0</v>
      </c>
      <c r="BW1045" s="2">
        <v>0</v>
      </c>
      <c r="BX1045" s="2">
        <v>0</v>
      </c>
      <c r="BY1045" s="2">
        <v>0</v>
      </c>
      <c r="BZ1045" s="2">
        <v>0</v>
      </c>
      <c r="CA1045" s="2">
        <v>0</v>
      </c>
      <c r="CB1045" s="2">
        <v>0</v>
      </c>
      <c r="CC1045" s="2">
        <v>0</v>
      </c>
      <c r="CD1045" s="2">
        <v>0</v>
      </c>
      <c r="CE1045" s="2">
        <v>0</v>
      </c>
      <c r="CF1045" s="2">
        <v>0</v>
      </c>
      <c r="CG1045" s="2">
        <v>0</v>
      </c>
      <c r="CH1045" s="2">
        <v>0</v>
      </c>
      <c r="CI1045" s="2">
        <v>0</v>
      </c>
      <c r="CJ1045" s="2">
        <v>0</v>
      </c>
      <c r="CK1045" s="2">
        <v>3</v>
      </c>
      <c r="CL1045" s="2">
        <v>0</v>
      </c>
    </row>
    <row r="1046" spans="1:90" x14ac:dyDescent="0.25">
      <c r="A1046" t="s">
        <v>115</v>
      </c>
      <c r="B1046">
        <v>10701</v>
      </c>
      <c r="C1046" t="s">
        <v>210</v>
      </c>
      <c r="D1046">
        <v>1</v>
      </c>
      <c r="E1046">
        <v>8</v>
      </c>
      <c r="F1046">
        <v>4191</v>
      </c>
      <c r="G1046">
        <v>35004191</v>
      </c>
      <c r="H1046" t="s">
        <v>19667</v>
      </c>
      <c r="I1046">
        <v>255</v>
      </c>
      <c r="J1046" t="s">
        <v>210</v>
      </c>
      <c r="K1046" t="s">
        <v>4404</v>
      </c>
      <c r="L1046">
        <v>1</v>
      </c>
      <c r="M1046" t="s">
        <v>210</v>
      </c>
      <c r="N1046">
        <v>6390370</v>
      </c>
      <c r="P1046" t="s">
        <v>5549</v>
      </c>
      <c r="Q1046" t="s">
        <v>4942</v>
      </c>
      <c r="U1046" t="s">
        <v>19668</v>
      </c>
      <c r="V1046">
        <v>1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129</v>
      </c>
      <c r="AE1046" s="2">
        <v>122</v>
      </c>
      <c r="AF1046" s="2">
        <v>128</v>
      </c>
      <c r="AG1046" s="2">
        <v>74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0</v>
      </c>
      <c r="BI1046" s="2">
        <v>0</v>
      </c>
      <c r="BJ1046" s="2">
        <v>0</v>
      </c>
      <c r="BK1046" s="2">
        <v>0</v>
      </c>
      <c r="BL1046" s="2">
        <v>5</v>
      </c>
      <c r="BM1046" s="2">
        <v>4</v>
      </c>
      <c r="BN1046" s="2">
        <v>7</v>
      </c>
      <c r="BO1046" s="2">
        <v>2</v>
      </c>
      <c r="BP1046" s="2">
        <v>0</v>
      </c>
      <c r="BQ1046" s="2">
        <v>0</v>
      </c>
      <c r="BR1046" s="2">
        <v>0</v>
      </c>
      <c r="BS1046" s="2">
        <v>0</v>
      </c>
      <c r="BT1046" s="2">
        <v>0</v>
      </c>
      <c r="BU1046" s="2">
        <v>0</v>
      </c>
      <c r="BV1046" s="2">
        <v>0</v>
      </c>
      <c r="BW1046" s="2">
        <v>0</v>
      </c>
      <c r="BX1046" s="2">
        <v>0</v>
      </c>
      <c r="BY1046" s="2">
        <v>0</v>
      </c>
      <c r="BZ1046" s="2">
        <v>0</v>
      </c>
      <c r="CA1046" s="2">
        <v>0</v>
      </c>
      <c r="CB1046" s="2">
        <v>0</v>
      </c>
      <c r="CC1046" s="2">
        <v>0</v>
      </c>
      <c r="CD1046" s="2">
        <v>0</v>
      </c>
      <c r="CE1046" s="2">
        <v>0</v>
      </c>
      <c r="CF1046" s="2">
        <v>0</v>
      </c>
      <c r="CG1046" s="2">
        <v>0</v>
      </c>
      <c r="CH1046" s="2">
        <v>0</v>
      </c>
      <c r="CI1046" s="2">
        <v>0</v>
      </c>
      <c r="CJ1046" s="2">
        <v>0</v>
      </c>
      <c r="CK1046" s="2">
        <v>0</v>
      </c>
      <c r="CL1046" s="2">
        <v>0</v>
      </c>
    </row>
    <row r="1047" spans="1:90" x14ac:dyDescent="0.25">
      <c r="A1047" t="s">
        <v>115</v>
      </c>
      <c r="B1047">
        <v>10701</v>
      </c>
      <c r="C1047" t="s">
        <v>210</v>
      </c>
      <c r="D1047">
        <v>1</v>
      </c>
      <c r="E1047">
        <v>8</v>
      </c>
      <c r="F1047">
        <v>910582</v>
      </c>
      <c r="G1047">
        <v>35910582</v>
      </c>
      <c r="H1047" t="s">
        <v>12513</v>
      </c>
      <c r="I1047">
        <v>278</v>
      </c>
      <c r="J1047" t="s">
        <v>449</v>
      </c>
      <c r="K1047" t="s">
        <v>11736</v>
      </c>
      <c r="L1047">
        <v>1</v>
      </c>
      <c r="M1047" t="s">
        <v>449</v>
      </c>
      <c r="N1047">
        <v>6703785</v>
      </c>
      <c r="O1047" t="s">
        <v>92</v>
      </c>
      <c r="P1047" t="s">
        <v>19700</v>
      </c>
      <c r="Q1047">
        <v>92</v>
      </c>
      <c r="R1047">
        <v>11</v>
      </c>
      <c r="S1047">
        <v>46140233</v>
      </c>
      <c r="T1047">
        <v>47034846</v>
      </c>
      <c r="U1047" t="s">
        <v>12514</v>
      </c>
      <c r="V1047">
        <v>1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98</v>
      </c>
      <c r="AE1047" s="2">
        <v>90</v>
      </c>
      <c r="AF1047" s="2">
        <v>59</v>
      </c>
      <c r="AG1047" s="2">
        <v>91</v>
      </c>
      <c r="AH1047" s="2">
        <v>103</v>
      </c>
      <c r="AI1047" s="2">
        <v>83</v>
      </c>
      <c r="AJ1047" s="2">
        <v>50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0</v>
      </c>
      <c r="BI1047" s="2">
        <v>0</v>
      </c>
      <c r="BJ1047" s="2">
        <v>0</v>
      </c>
      <c r="BK1047" s="2">
        <v>0</v>
      </c>
      <c r="BL1047" s="2">
        <v>3</v>
      </c>
      <c r="BM1047" s="2">
        <v>4</v>
      </c>
      <c r="BN1047" s="2">
        <v>3</v>
      </c>
      <c r="BO1047" s="2">
        <v>3</v>
      </c>
      <c r="BP1047" s="2">
        <v>4</v>
      </c>
      <c r="BQ1047" s="2">
        <v>3</v>
      </c>
      <c r="BR1047" s="2">
        <v>2</v>
      </c>
      <c r="BS1047" s="2">
        <v>0</v>
      </c>
      <c r="BT1047" s="2">
        <v>0</v>
      </c>
      <c r="BU1047" s="2">
        <v>0</v>
      </c>
      <c r="BV1047" s="2">
        <v>0</v>
      </c>
      <c r="BW1047" s="2">
        <v>0</v>
      </c>
      <c r="BX1047" s="2">
        <v>0</v>
      </c>
      <c r="BY1047" s="2">
        <v>0</v>
      </c>
      <c r="BZ1047" s="2">
        <v>0</v>
      </c>
      <c r="CA1047" s="2">
        <v>0</v>
      </c>
      <c r="CB1047" s="2">
        <v>0</v>
      </c>
      <c r="CC1047" s="2">
        <v>0</v>
      </c>
      <c r="CD1047" s="2">
        <v>0</v>
      </c>
      <c r="CE1047" s="2">
        <v>0</v>
      </c>
      <c r="CF1047" s="2">
        <v>0</v>
      </c>
      <c r="CG1047" s="2">
        <v>0</v>
      </c>
      <c r="CH1047" s="2">
        <v>0</v>
      </c>
      <c r="CI1047" s="2">
        <v>0</v>
      </c>
      <c r="CJ1047" s="2">
        <v>0</v>
      </c>
      <c r="CK1047" s="2">
        <v>0</v>
      </c>
      <c r="CL1047" s="2">
        <v>0</v>
      </c>
    </row>
    <row r="1048" spans="1:90" x14ac:dyDescent="0.25">
      <c r="A1048" t="s">
        <v>115</v>
      </c>
      <c r="B1048">
        <v>10701</v>
      </c>
      <c r="C1048" t="s">
        <v>210</v>
      </c>
      <c r="D1048">
        <v>1</v>
      </c>
      <c r="E1048">
        <v>8</v>
      </c>
      <c r="F1048">
        <v>48112</v>
      </c>
      <c r="G1048">
        <v>35048112</v>
      </c>
      <c r="H1048" t="s">
        <v>4892</v>
      </c>
      <c r="I1048">
        <v>278</v>
      </c>
      <c r="J1048" t="s">
        <v>449</v>
      </c>
      <c r="K1048" t="s">
        <v>4893</v>
      </c>
      <c r="L1048">
        <v>2</v>
      </c>
      <c r="M1048" t="s">
        <v>451</v>
      </c>
      <c r="N1048">
        <v>6725025</v>
      </c>
      <c r="O1048" t="s">
        <v>91</v>
      </c>
      <c r="P1048" t="s">
        <v>4894</v>
      </c>
      <c r="Q1048">
        <v>500</v>
      </c>
      <c r="R1048">
        <v>11</v>
      </c>
      <c r="S1048">
        <v>46110699</v>
      </c>
      <c r="T1048">
        <v>46112443</v>
      </c>
      <c r="U1048" t="s">
        <v>4895</v>
      </c>
      <c r="V1048">
        <v>1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123</v>
      </c>
      <c r="AE1048" s="2">
        <v>116</v>
      </c>
      <c r="AF1048" s="2">
        <v>96</v>
      </c>
      <c r="AG1048" s="2">
        <v>88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168</v>
      </c>
      <c r="BD1048" s="2">
        <v>0</v>
      </c>
      <c r="BE1048" s="2">
        <v>0</v>
      </c>
      <c r="BF1048" s="2">
        <v>0</v>
      </c>
      <c r="BG1048" s="2">
        <v>0</v>
      </c>
      <c r="BH1048" s="2">
        <v>0</v>
      </c>
      <c r="BI1048" s="2">
        <v>0</v>
      </c>
      <c r="BJ1048" s="2">
        <v>0</v>
      </c>
      <c r="BK1048" s="2">
        <v>0</v>
      </c>
      <c r="BL1048" s="2">
        <v>5</v>
      </c>
      <c r="BM1048" s="2">
        <v>6</v>
      </c>
      <c r="BN1048" s="2">
        <v>3</v>
      </c>
      <c r="BO1048" s="2">
        <v>4</v>
      </c>
      <c r="BP1048" s="2">
        <v>0</v>
      </c>
      <c r="BQ1048" s="2">
        <v>0</v>
      </c>
      <c r="BR1048" s="2">
        <v>0</v>
      </c>
      <c r="BS1048" s="2">
        <v>0</v>
      </c>
      <c r="BT1048" s="2">
        <v>0</v>
      </c>
      <c r="BU1048" s="2">
        <v>0</v>
      </c>
      <c r="BV1048" s="2">
        <v>0</v>
      </c>
      <c r="BW1048" s="2">
        <v>0</v>
      </c>
      <c r="BX1048" s="2">
        <v>0</v>
      </c>
      <c r="BY1048" s="2">
        <v>0</v>
      </c>
      <c r="BZ1048" s="2">
        <v>0</v>
      </c>
      <c r="CA1048" s="2">
        <v>0</v>
      </c>
      <c r="CB1048" s="2">
        <v>0</v>
      </c>
      <c r="CC1048" s="2">
        <v>0</v>
      </c>
      <c r="CD1048" s="2">
        <v>0</v>
      </c>
      <c r="CE1048" s="2">
        <v>0</v>
      </c>
      <c r="CF1048" s="2">
        <v>0</v>
      </c>
      <c r="CG1048" s="2">
        <v>0</v>
      </c>
      <c r="CH1048" s="2">
        <v>0</v>
      </c>
      <c r="CI1048" s="2">
        <v>0</v>
      </c>
      <c r="CJ1048" s="2">
        <v>0</v>
      </c>
      <c r="CK1048" s="2">
        <v>11</v>
      </c>
      <c r="CL1048" s="2">
        <v>0</v>
      </c>
    </row>
    <row r="1049" spans="1:90" x14ac:dyDescent="0.25">
      <c r="A1049" t="s">
        <v>115</v>
      </c>
      <c r="B1049">
        <v>10701</v>
      </c>
      <c r="C1049" t="s">
        <v>210</v>
      </c>
      <c r="D1049">
        <v>1</v>
      </c>
      <c r="E1049">
        <v>8</v>
      </c>
      <c r="F1049">
        <v>40617</v>
      </c>
      <c r="G1049">
        <v>35040617</v>
      </c>
      <c r="H1049" t="s">
        <v>7471</v>
      </c>
      <c r="I1049">
        <v>255</v>
      </c>
      <c r="J1049" t="s">
        <v>210</v>
      </c>
      <c r="K1049" t="s">
        <v>7472</v>
      </c>
      <c r="L1049">
        <v>1</v>
      </c>
      <c r="M1049" t="s">
        <v>210</v>
      </c>
      <c r="N1049">
        <v>6331005</v>
      </c>
      <c r="O1049" t="s">
        <v>261</v>
      </c>
      <c r="P1049" t="s">
        <v>19689</v>
      </c>
      <c r="Q1049">
        <v>527</v>
      </c>
      <c r="R1049">
        <v>11</v>
      </c>
      <c r="S1049">
        <v>41870160</v>
      </c>
      <c r="T1049">
        <v>41871902</v>
      </c>
      <c r="U1049" t="s">
        <v>7473</v>
      </c>
      <c r="V1049">
        <v>1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107</v>
      </c>
      <c r="AD1049" s="2">
        <v>139</v>
      </c>
      <c r="AE1049" s="2">
        <v>138</v>
      </c>
      <c r="AF1049" s="2">
        <v>126</v>
      </c>
      <c r="AG1049" s="2">
        <v>89</v>
      </c>
      <c r="AH1049" s="2">
        <v>147</v>
      </c>
      <c r="AI1049" s="2">
        <v>113</v>
      </c>
      <c r="AJ1049" s="2">
        <v>107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122</v>
      </c>
      <c r="BD1049" s="2">
        <v>0</v>
      </c>
      <c r="BE1049" s="2">
        <v>0</v>
      </c>
      <c r="BF1049" s="2">
        <v>0</v>
      </c>
      <c r="BG1049" s="2">
        <v>0</v>
      </c>
      <c r="BH1049" s="2">
        <v>0</v>
      </c>
      <c r="BI1049" s="2">
        <v>0</v>
      </c>
      <c r="BJ1049" s="2">
        <v>0</v>
      </c>
      <c r="BK1049" s="2">
        <v>5</v>
      </c>
      <c r="BL1049" s="2">
        <v>7</v>
      </c>
      <c r="BM1049" s="2">
        <v>5</v>
      </c>
      <c r="BN1049" s="2">
        <v>5</v>
      </c>
      <c r="BO1049" s="2">
        <v>5</v>
      </c>
      <c r="BP1049" s="2">
        <v>7</v>
      </c>
      <c r="BQ1049" s="2">
        <v>4</v>
      </c>
      <c r="BR1049" s="2">
        <v>5</v>
      </c>
      <c r="BS1049" s="2">
        <v>0</v>
      </c>
      <c r="BT1049" s="2">
        <v>0</v>
      </c>
      <c r="BU1049" s="2">
        <v>0</v>
      </c>
      <c r="BV1049" s="2">
        <v>0</v>
      </c>
      <c r="BW1049" s="2">
        <v>0</v>
      </c>
      <c r="BX1049" s="2">
        <v>0</v>
      </c>
      <c r="BY1049" s="2">
        <v>0</v>
      </c>
      <c r="BZ1049" s="2">
        <v>0</v>
      </c>
      <c r="CA1049" s="2">
        <v>0</v>
      </c>
      <c r="CB1049" s="2">
        <v>0</v>
      </c>
      <c r="CC1049" s="2">
        <v>0</v>
      </c>
      <c r="CD1049" s="2">
        <v>0</v>
      </c>
      <c r="CE1049" s="2">
        <v>0</v>
      </c>
      <c r="CF1049" s="2">
        <v>0</v>
      </c>
      <c r="CG1049" s="2">
        <v>0</v>
      </c>
      <c r="CH1049" s="2">
        <v>0</v>
      </c>
      <c r="CI1049" s="2">
        <v>0</v>
      </c>
      <c r="CJ1049" s="2">
        <v>0</v>
      </c>
      <c r="CK1049" s="2">
        <v>7</v>
      </c>
      <c r="CL1049" s="2">
        <v>0</v>
      </c>
    </row>
    <row r="1050" spans="1:90" x14ac:dyDescent="0.25">
      <c r="A1050" t="s">
        <v>115</v>
      </c>
      <c r="B1050">
        <v>10701</v>
      </c>
      <c r="C1050" t="s">
        <v>210</v>
      </c>
      <c r="D1050">
        <v>1</v>
      </c>
      <c r="E1050">
        <v>8</v>
      </c>
      <c r="F1050">
        <v>38532</v>
      </c>
      <c r="G1050">
        <v>35038532</v>
      </c>
      <c r="H1050" t="s">
        <v>11838</v>
      </c>
      <c r="I1050">
        <v>255</v>
      </c>
      <c r="J1050" t="s">
        <v>210</v>
      </c>
      <c r="K1050" t="s">
        <v>211</v>
      </c>
      <c r="L1050">
        <v>1</v>
      </c>
      <c r="M1050" t="s">
        <v>210</v>
      </c>
      <c r="N1050">
        <v>6327310</v>
      </c>
      <c r="O1050" t="s">
        <v>92</v>
      </c>
      <c r="P1050" t="s">
        <v>124</v>
      </c>
      <c r="Q1050">
        <v>44</v>
      </c>
      <c r="R1050">
        <v>11</v>
      </c>
      <c r="S1050">
        <v>41875499</v>
      </c>
      <c r="T1050">
        <v>41885411</v>
      </c>
      <c r="U1050" t="s">
        <v>11839</v>
      </c>
      <c r="V1050">
        <v>1</v>
      </c>
      <c r="W1050" s="2">
        <v>0</v>
      </c>
      <c r="X1050" s="2">
        <v>0</v>
      </c>
      <c r="Y1050" s="2">
        <v>125</v>
      </c>
      <c r="Z1050" s="2">
        <v>143</v>
      </c>
      <c r="AA1050" s="2">
        <v>170</v>
      </c>
      <c r="AB1050" s="2">
        <v>224</v>
      </c>
      <c r="AC1050" s="2">
        <v>152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34</v>
      </c>
      <c r="BE1050" s="2">
        <v>0</v>
      </c>
      <c r="BF1050" s="2">
        <v>0</v>
      </c>
      <c r="BG1050" s="2">
        <v>7</v>
      </c>
      <c r="BH1050" s="2">
        <v>9</v>
      </c>
      <c r="BI1050" s="2">
        <v>10</v>
      </c>
      <c r="BJ1050" s="2">
        <v>14</v>
      </c>
      <c r="BK1050" s="2">
        <v>9</v>
      </c>
      <c r="BL1050" s="2">
        <v>0</v>
      </c>
      <c r="BM1050" s="2">
        <v>0</v>
      </c>
      <c r="BN1050" s="2">
        <v>0</v>
      </c>
      <c r="BO1050" s="2">
        <v>0</v>
      </c>
      <c r="BP1050" s="2">
        <v>0</v>
      </c>
      <c r="BQ1050" s="2">
        <v>0</v>
      </c>
      <c r="BR1050" s="2">
        <v>0</v>
      </c>
      <c r="BS1050" s="2">
        <v>0</v>
      </c>
      <c r="BT1050" s="2">
        <v>0</v>
      </c>
      <c r="BU1050" s="2">
        <v>0</v>
      </c>
      <c r="BV1050" s="2">
        <v>0</v>
      </c>
      <c r="BW1050" s="2">
        <v>0</v>
      </c>
      <c r="BX1050" s="2">
        <v>0</v>
      </c>
      <c r="BY1050" s="2">
        <v>0</v>
      </c>
      <c r="BZ1050" s="2">
        <v>0</v>
      </c>
      <c r="CA1050" s="2">
        <v>0</v>
      </c>
      <c r="CB1050" s="2">
        <v>0</v>
      </c>
      <c r="CC1050" s="2">
        <v>0</v>
      </c>
      <c r="CD1050" s="2">
        <v>0</v>
      </c>
      <c r="CE1050" s="2">
        <v>0</v>
      </c>
      <c r="CF1050" s="2">
        <v>0</v>
      </c>
      <c r="CG1050" s="2">
        <v>0</v>
      </c>
      <c r="CH1050" s="2">
        <v>0</v>
      </c>
      <c r="CI1050" s="2">
        <v>0</v>
      </c>
      <c r="CJ1050" s="2">
        <v>0</v>
      </c>
      <c r="CK1050" s="2">
        <v>0</v>
      </c>
      <c r="CL1050" s="2">
        <v>8</v>
      </c>
    </row>
    <row r="1051" spans="1:90" x14ac:dyDescent="0.25">
      <c r="A1051" t="s">
        <v>115</v>
      </c>
      <c r="B1051">
        <v>10701</v>
      </c>
      <c r="C1051" t="s">
        <v>210</v>
      </c>
      <c r="D1051">
        <v>1</v>
      </c>
      <c r="E1051">
        <v>8</v>
      </c>
      <c r="F1051">
        <v>9842</v>
      </c>
      <c r="G1051">
        <v>35009842</v>
      </c>
      <c r="H1051" t="s">
        <v>15437</v>
      </c>
      <c r="I1051">
        <v>255</v>
      </c>
      <c r="J1051" t="s">
        <v>210</v>
      </c>
      <c r="K1051" t="s">
        <v>15438</v>
      </c>
      <c r="L1051">
        <v>1</v>
      </c>
      <c r="M1051" t="s">
        <v>210</v>
      </c>
      <c r="N1051">
        <v>6321250</v>
      </c>
      <c r="O1051" t="s">
        <v>92</v>
      </c>
      <c r="P1051" t="s">
        <v>19675</v>
      </c>
      <c r="Q1051">
        <v>43</v>
      </c>
      <c r="R1051">
        <v>11</v>
      </c>
      <c r="S1051">
        <v>41642753</v>
      </c>
      <c r="T1051">
        <v>41843753</v>
      </c>
      <c r="U1051" t="s">
        <v>15439</v>
      </c>
      <c r="V1051">
        <v>1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93</v>
      </c>
      <c r="AE1051" s="2">
        <v>103</v>
      </c>
      <c r="AF1051" s="2">
        <v>89</v>
      </c>
      <c r="AG1051" s="2">
        <v>62</v>
      </c>
      <c r="AH1051" s="2">
        <v>117</v>
      </c>
      <c r="AI1051" s="2">
        <v>108</v>
      </c>
      <c r="AJ1051" s="2">
        <v>90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1</v>
      </c>
      <c r="BE1051" s="2">
        <v>0</v>
      </c>
      <c r="BF1051" s="2">
        <v>0</v>
      </c>
      <c r="BG1051" s="2">
        <v>0</v>
      </c>
      <c r="BH1051" s="2">
        <v>0</v>
      </c>
      <c r="BI1051" s="2">
        <v>0</v>
      </c>
      <c r="BJ1051" s="2">
        <v>0</v>
      </c>
      <c r="BK1051" s="2">
        <v>0</v>
      </c>
      <c r="BL1051" s="2">
        <v>4</v>
      </c>
      <c r="BM1051" s="2">
        <v>3</v>
      </c>
      <c r="BN1051" s="2">
        <v>4</v>
      </c>
      <c r="BO1051" s="2">
        <v>2</v>
      </c>
      <c r="BP1051" s="2">
        <v>5</v>
      </c>
      <c r="BQ1051" s="2">
        <v>4</v>
      </c>
      <c r="BR1051" s="2">
        <v>3</v>
      </c>
      <c r="BS1051" s="2">
        <v>0</v>
      </c>
      <c r="BT1051" s="2">
        <v>0</v>
      </c>
      <c r="BU1051" s="2">
        <v>0</v>
      </c>
      <c r="BV1051" s="2">
        <v>0</v>
      </c>
      <c r="BW1051" s="2">
        <v>0</v>
      </c>
      <c r="BX1051" s="2">
        <v>0</v>
      </c>
      <c r="BY1051" s="2">
        <v>0</v>
      </c>
      <c r="BZ1051" s="2">
        <v>0</v>
      </c>
      <c r="CA1051" s="2">
        <v>0</v>
      </c>
      <c r="CB1051" s="2">
        <v>0</v>
      </c>
      <c r="CC1051" s="2">
        <v>0</v>
      </c>
      <c r="CD1051" s="2">
        <v>0</v>
      </c>
      <c r="CE1051" s="2">
        <v>0</v>
      </c>
      <c r="CF1051" s="2">
        <v>0</v>
      </c>
      <c r="CG1051" s="2">
        <v>0</v>
      </c>
      <c r="CH1051" s="2">
        <v>0</v>
      </c>
      <c r="CI1051" s="2">
        <v>0</v>
      </c>
      <c r="CJ1051" s="2">
        <v>0</v>
      </c>
      <c r="CK1051" s="2">
        <v>0</v>
      </c>
      <c r="CL1051" s="2">
        <v>1</v>
      </c>
    </row>
    <row r="1052" spans="1:90" x14ac:dyDescent="0.25">
      <c r="A1052" t="s">
        <v>115</v>
      </c>
      <c r="B1052">
        <v>10701</v>
      </c>
      <c r="C1052" t="s">
        <v>210</v>
      </c>
      <c r="D1052">
        <v>1</v>
      </c>
      <c r="E1052">
        <v>8</v>
      </c>
      <c r="F1052">
        <v>9885</v>
      </c>
      <c r="G1052">
        <v>35009885</v>
      </c>
      <c r="H1052" t="s">
        <v>5871</v>
      </c>
      <c r="I1052">
        <v>255</v>
      </c>
      <c r="J1052" t="s">
        <v>210</v>
      </c>
      <c r="K1052" t="s">
        <v>211</v>
      </c>
      <c r="L1052">
        <v>1</v>
      </c>
      <c r="M1052" t="s">
        <v>210</v>
      </c>
      <c r="N1052">
        <v>6325010</v>
      </c>
      <c r="O1052" t="s">
        <v>92</v>
      </c>
      <c r="P1052" t="s">
        <v>4774</v>
      </c>
      <c r="Q1052">
        <v>15</v>
      </c>
      <c r="R1052">
        <v>11</v>
      </c>
      <c r="S1052">
        <v>41841641</v>
      </c>
      <c r="U1052" t="s">
        <v>5872</v>
      </c>
      <c r="V1052">
        <v>1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97</v>
      </c>
      <c r="AE1052" s="2">
        <v>118</v>
      </c>
      <c r="AF1052" s="2">
        <v>101</v>
      </c>
      <c r="AG1052" s="2">
        <v>52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0</v>
      </c>
      <c r="BI1052" s="2">
        <v>0</v>
      </c>
      <c r="BJ1052" s="2">
        <v>0</v>
      </c>
      <c r="BK1052" s="2">
        <v>0</v>
      </c>
      <c r="BL1052" s="2">
        <v>3</v>
      </c>
      <c r="BM1052" s="2">
        <v>4</v>
      </c>
      <c r="BN1052" s="2">
        <v>4</v>
      </c>
      <c r="BO1052" s="2">
        <v>3</v>
      </c>
      <c r="BP1052" s="2">
        <v>0</v>
      </c>
      <c r="BQ1052" s="2">
        <v>0</v>
      </c>
      <c r="BR1052" s="2">
        <v>0</v>
      </c>
      <c r="BS1052" s="2">
        <v>0</v>
      </c>
      <c r="BT1052" s="2">
        <v>0</v>
      </c>
      <c r="BU1052" s="2">
        <v>0</v>
      </c>
      <c r="BV1052" s="2">
        <v>0</v>
      </c>
      <c r="BW1052" s="2">
        <v>0</v>
      </c>
      <c r="BX1052" s="2">
        <v>0</v>
      </c>
      <c r="BY1052" s="2">
        <v>0</v>
      </c>
      <c r="BZ1052" s="2">
        <v>0</v>
      </c>
      <c r="CA1052" s="2">
        <v>0</v>
      </c>
      <c r="CB1052" s="2">
        <v>0</v>
      </c>
      <c r="CC1052" s="2">
        <v>0</v>
      </c>
      <c r="CD1052" s="2">
        <v>0</v>
      </c>
      <c r="CE1052" s="2">
        <v>0</v>
      </c>
      <c r="CF1052" s="2">
        <v>0</v>
      </c>
      <c r="CG1052" s="2">
        <v>0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</row>
    <row r="1053" spans="1:90" x14ac:dyDescent="0.25">
      <c r="A1053" t="s">
        <v>115</v>
      </c>
      <c r="B1053">
        <v>10701</v>
      </c>
      <c r="C1053" t="s">
        <v>210</v>
      </c>
      <c r="D1053">
        <v>1</v>
      </c>
      <c r="E1053">
        <v>8</v>
      </c>
      <c r="F1053">
        <v>49049</v>
      </c>
      <c r="G1053">
        <v>35049049</v>
      </c>
      <c r="H1053" t="s">
        <v>19075</v>
      </c>
      <c r="I1053">
        <v>255</v>
      </c>
      <c r="J1053" t="s">
        <v>210</v>
      </c>
      <c r="K1053" t="s">
        <v>962</v>
      </c>
      <c r="L1053">
        <v>1</v>
      </c>
      <c r="M1053" t="s">
        <v>210</v>
      </c>
      <c r="N1053">
        <v>6390070</v>
      </c>
      <c r="O1053" t="s">
        <v>261</v>
      </c>
      <c r="P1053" t="s">
        <v>19697</v>
      </c>
      <c r="Q1053">
        <v>17</v>
      </c>
      <c r="R1053">
        <v>11</v>
      </c>
      <c r="S1053">
        <v>41812449</v>
      </c>
      <c r="T1053">
        <v>41817075</v>
      </c>
      <c r="U1053" t="s">
        <v>19076</v>
      </c>
      <c r="V1053">
        <v>1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255</v>
      </c>
      <c r="AE1053" s="2">
        <v>187</v>
      </c>
      <c r="AF1053" s="2">
        <v>224</v>
      </c>
      <c r="AG1053" s="2">
        <v>147</v>
      </c>
      <c r="AH1053" s="2">
        <v>274</v>
      </c>
      <c r="AI1053" s="2">
        <v>204</v>
      </c>
      <c r="AJ1053" s="2">
        <v>210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0</v>
      </c>
      <c r="BI1053" s="2">
        <v>0</v>
      </c>
      <c r="BJ1053" s="2">
        <v>0</v>
      </c>
      <c r="BK1053" s="2">
        <v>0</v>
      </c>
      <c r="BL1053" s="2">
        <v>9</v>
      </c>
      <c r="BM1053" s="2">
        <v>8</v>
      </c>
      <c r="BN1053" s="2">
        <v>10</v>
      </c>
      <c r="BO1053" s="2">
        <v>6</v>
      </c>
      <c r="BP1053" s="2">
        <v>9</v>
      </c>
      <c r="BQ1053" s="2">
        <v>6</v>
      </c>
      <c r="BR1053" s="2">
        <v>8</v>
      </c>
      <c r="BS1053" s="2">
        <v>0</v>
      </c>
      <c r="BT1053" s="2">
        <v>0</v>
      </c>
      <c r="BU1053" s="2">
        <v>0</v>
      </c>
      <c r="BV1053" s="2">
        <v>0</v>
      </c>
      <c r="BW1053" s="2">
        <v>0</v>
      </c>
      <c r="BX1053" s="2">
        <v>0</v>
      </c>
      <c r="BY1053" s="2">
        <v>0</v>
      </c>
      <c r="BZ1053" s="2">
        <v>0</v>
      </c>
      <c r="CA1053" s="2">
        <v>0</v>
      </c>
      <c r="CB1053" s="2">
        <v>0</v>
      </c>
      <c r="CC1053" s="2">
        <v>0</v>
      </c>
      <c r="CD1053" s="2">
        <v>0</v>
      </c>
      <c r="CE1053" s="2">
        <v>0</v>
      </c>
      <c r="CF1053" s="2">
        <v>0</v>
      </c>
      <c r="CG1053" s="2">
        <v>0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</row>
    <row r="1054" spans="1:90" x14ac:dyDescent="0.25">
      <c r="A1054" t="s">
        <v>115</v>
      </c>
      <c r="B1054">
        <v>10701</v>
      </c>
      <c r="C1054" t="s">
        <v>210</v>
      </c>
      <c r="D1054">
        <v>1</v>
      </c>
      <c r="E1054">
        <v>8</v>
      </c>
      <c r="F1054">
        <v>904843</v>
      </c>
      <c r="G1054">
        <v>35904843</v>
      </c>
      <c r="H1054" t="s">
        <v>18442</v>
      </c>
      <c r="I1054">
        <v>278</v>
      </c>
      <c r="J1054" t="s">
        <v>449</v>
      </c>
      <c r="K1054" t="s">
        <v>18443</v>
      </c>
      <c r="L1054">
        <v>1</v>
      </c>
      <c r="M1054" t="s">
        <v>449</v>
      </c>
      <c r="N1054">
        <v>6700499</v>
      </c>
      <c r="O1054" t="s">
        <v>92</v>
      </c>
      <c r="P1054" t="s">
        <v>19698</v>
      </c>
      <c r="Q1054">
        <v>65</v>
      </c>
      <c r="R1054">
        <v>11</v>
      </c>
      <c r="S1054">
        <v>46140246</v>
      </c>
      <c r="T1054">
        <v>47032813</v>
      </c>
      <c r="U1054" t="s">
        <v>18444</v>
      </c>
      <c r="V1054">
        <v>1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100</v>
      </c>
      <c r="AE1054" s="2">
        <v>108</v>
      </c>
      <c r="AF1054" s="2">
        <v>100</v>
      </c>
      <c r="AG1054" s="2">
        <v>92</v>
      </c>
      <c r="AH1054" s="2">
        <v>112</v>
      </c>
      <c r="AI1054" s="2">
        <v>117</v>
      </c>
      <c r="AJ1054" s="2">
        <v>115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142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101</v>
      </c>
      <c r="BD1054" s="2">
        <v>0</v>
      </c>
      <c r="BE1054" s="2">
        <v>0</v>
      </c>
      <c r="BF1054" s="2">
        <v>0</v>
      </c>
      <c r="BG1054" s="2">
        <v>0</v>
      </c>
      <c r="BH1054" s="2">
        <v>0</v>
      </c>
      <c r="BI1054" s="2">
        <v>0</v>
      </c>
      <c r="BJ1054" s="2">
        <v>0</v>
      </c>
      <c r="BK1054" s="2">
        <v>0</v>
      </c>
      <c r="BL1054" s="2">
        <v>5</v>
      </c>
      <c r="BM1054" s="2">
        <v>4</v>
      </c>
      <c r="BN1054" s="2">
        <v>5</v>
      </c>
      <c r="BO1054" s="2">
        <v>4</v>
      </c>
      <c r="BP1054" s="2">
        <v>4</v>
      </c>
      <c r="BQ1054" s="2">
        <v>5</v>
      </c>
      <c r="BR1054" s="2">
        <v>4</v>
      </c>
      <c r="BS1054" s="2">
        <v>0</v>
      </c>
      <c r="BT1054" s="2">
        <v>0</v>
      </c>
      <c r="BU1054" s="2">
        <v>0</v>
      </c>
      <c r="BV1054" s="2">
        <v>0</v>
      </c>
      <c r="BW1054" s="2">
        <v>0</v>
      </c>
      <c r="BX1054" s="2">
        <v>0</v>
      </c>
      <c r="BY1054" s="2">
        <v>0</v>
      </c>
      <c r="BZ1054" s="2">
        <v>0</v>
      </c>
      <c r="CA1054" s="2">
        <v>0</v>
      </c>
      <c r="CB1054" s="2">
        <v>0</v>
      </c>
      <c r="CC1054" s="2">
        <v>6</v>
      </c>
      <c r="CD1054" s="2">
        <v>0</v>
      </c>
      <c r="CE1054" s="2">
        <v>0</v>
      </c>
      <c r="CF1054" s="2">
        <v>0</v>
      </c>
      <c r="CG1054" s="2">
        <v>0</v>
      </c>
      <c r="CH1054" s="2">
        <v>0</v>
      </c>
      <c r="CI1054" s="2">
        <v>0</v>
      </c>
      <c r="CJ1054" s="2">
        <v>0</v>
      </c>
      <c r="CK1054" s="2">
        <v>4</v>
      </c>
      <c r="CL1054" s="2">
        <v>0</v>
      </c>
    </row>
    <row r="1055" spans="1:90" x14ac:dyDescent="0.25">
      <c r="A1055" t="s">
        <v>115</v>
      </c>
      <c r="B1055">
        <v>10701</v>
      </c>
      <c r="C1055" t="s">
        <v>210</v>
      </c>
      <c r="D1055">
        <v>1</v>
      </c>
      <c r="E1055">
        <v>8</v>
      </c>
      <c r="F1055">
        <v>46590</v>
      </c>
      <c r="G1055">
        <v>35046590</v>
      </c>
      <c r="H1055" t="s">
        <v>2141</v>
      </c>
      <c r="I1055">
        <v>278</v>
      </c>
      <c r="J1055" t="s">
        <v>449</v>
      </c>
      <c r="K1055" t="s">
        <v>2142</v>
      </c>
      <c r="L1055">
        <v>1</v>
      </c>
      <c r="M1055" t="s">
        <v>449</v>
      </c>
      <c r="N1055">
        <v>6725010</v>
      </c>
      <c r="O1055" t="s">
        <v>92</v>
      </c>
      <c r="P1055" t="s">
        <v>19694</v>
      </c>
      <c r="Q1055">
        <v>1</v>
      </c>
      <c r="R1055">
        <v>11</v>
      </c>
      <c r="S1055">
        <v>46110211</v>
      </c>
      <c r="T1055">
        <v>46110973</v>
      </c>
      <c r="U1055" t="s">
        <v>2143</v>
      </c>
      <c r="V1055">
        <v>1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97</v>
      </c>
      <c r="AE1055" s="2">
        <v>112</v>
      </c>
      <c r="AF1055" s="2">
        <v>111</v>
      </c>
      <c r="AG1055" s="2">
        <v>70</v>
      </c>
      <c r="AH1055" s="2">
        <v>117</v>
      </c>
      <c r="AI1055" s="2">
        <v>102</v>
      </c>
      <c r="AJ1055" s="2">
        <v>87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0</v>
      </c>
      <c r="BI1055" s="2">
        <v>0</v>
      </c>
      <c r="BJ1055" s="2">
        <v>0</v>
      </c>
      <c r="BK1055" s="2">
        <v>0</v>
      </c>
      <c r="BL1055" s="2">
        <v>6</v>
      </c>
      <c r="BM1055" s="2">
        <v>7</v>
      </c>
      <c r="BN1055" s="2">
        <v>4</v>
      </c>
      <c r="BO1055" s="2">
        <v>2</v>
      </c>
      <c r="BP1055" s="2">
        <v>5</v>
      </c>
      <c r="BQ1055" s="2">
        <v>3</v>
      </c>
      <c r="BR1055" s="2">
        <v>4</v>
      </c>
      <c r="BS1055" s="2">
        <v>0</v>
      </c>
      <c r="BT1055" s="2">
        <v>0</v>
      </c>
      <c r="BU1055" s="2">
        <v>0</v>
      </c>
      <c r="BV1055" s="2">
        <v>0</v>
      </c>
      <c r="BW1055" s="2">
        <v>0</v>
      </c>
      <c r="BX1055" s="2">
        <v>0</v>
      </c>
      <c r="BY1055" s="2">
        <v>0</v>
      </c>
      <c r="BZ1055" s="2">
        <v>0</v>
      </c>
      <c r="CA1055" s="2">
        <v>0</v>
      </c>
      <c r="CB1055" s="2">
        <v>0</v>
      </c>
      <c r="CC1055" s="2">
        <v>0</v>
      </c>
      <c r="CD1055" s="2">
        <v>0</v>
      </c>
      <c r="CE1055" s="2">
        <v>0</v>
      </c>
      <c r="CF1055" s="2">
        <v>0</v>
      </c>
      <c r="CG1055" s="2">
        <v>0</v>
      </c>
      <c r="CH1055" s="2">
        <v>0</v>
      </c>
      <c r="CI1055" s="2">
        <v>0</v>
      </c>
      <c r="CJ1055" s="2">
        <v>0</v>
      </c>
      <c r="CK1055" s="2">
        <v>0</v>
      </c>
      <c r="CL1055" s="2">
        <v>0</v>
      </c>
    </row>
    <row r="1056" spans="1:90" x14ac:dyDescent="0.25">
      <c r="A1056" t="s">
        <v>115</v>
      </c>
      <c r="B1056">
        <v>10701</v>
      </c>
      <c r="C1056" t="s">
        <v>210</v>
      </c>
      <c r="D1056">
        <v>1</v>
      </c>
      <c r="E1056">
        <v>8</v>
      </c>
      <c r="F1056">
        <v>9660</v>
      </c>
      <c r="G1056">
        <v>35009660</v>
      </c>
      <c r="H1056" t="s">
        <v>17215</v>
      </c>
      <c r="I1056">
        <v>255</v>
      </c>
      <c r="J1056" t="s">
        <v>210</v>
      </c>
      <c r="K1056" t="s">
        <v>573</v>
      </c>
      <c r="L1056">
        <v>1</v>
      </c>
      <c r="M1056" t="s">
        <v>210</v>
      </c>
      <c r="N1056">
        <v>6343000</v>
      </c>
      <c r="O1056" t="s">
        <v>92</v>
      </c>
      <c r="P1056" t="s">
        <v>17216</v>
      </c>
      <c r="Q1056">
        <v>410</v>
      </c>
      <c r="R1056">
        <v>11</v>
      </c>
      <c r="S1056">
        <v>41866161</v>
      </c>
      <c r="T1056">
        <v>41867334</v>
      </c>
      <c r="U1056" t="s">
        <v>17217</v>
      </c>
      <c r="V1056">
        <v>1</v>
      </c>
      <c r="W1056" s="2">
        <v>0</v>
      </c>
      <c r="X1056" s="2">
        <v>0</v>
      </c>
      <c r="Y1056" s="2">
        <v>60</v>
      </c>
      <c r="Z1056" s="2">
        <v>68</v>
      </c>
      <c r="AA1056" s="2">
        <v>66</v>
      </c>
      <c r="AB1056" s="2">
        <v>67</v>
      </c>
      <c r="AC1056" s="2">
        <v>69</v>
      </c>
      <c r="AD1056" s="2">
        <v>76</v>
      </c>
      <c r="AE1056" s="2">
        <v>74</v>
      </c>
      <c r="AF1056" s="2">
        <v>75</v>
      </c>
      <c r="AG1056" s="2">
        <v>52</v>
      </c>
      <c r="AH1056" s="2">
        <v>92</v>
      </c>
      <c r="AI1056" s="2">
        <v>80</v>
      </c>
      <c r="AJ1056" s="2">
        <v>78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3</v>
      </c>
      <c r="BH1056" s="2">
        <v>2</v>
      </c>
      <c r="BI1056" s="2">
        <v>3</v>
      </c>
      <c r="BJ1056" s="2">
        <v>3</v>
      </c>
      <c r="BK1056" s="2">
        <v>3</v>
      </c>
      <c r="BL1056" s="2">
        <v>2</v>
      </c>
      <c r="BM1056" s="2">
        <v>4</v>
      </c>
      <c r="BN1056" s="2">
        <v>2</v>
      </c>
      <c r="BO1056" s="2">
        <v>4</v>
      </c>
      <c r="BP1056" s="2">
        <v>5</v>
      </c>
      <c r="BQ1056" s="2">
        <v>3</v>
      </c>
      <c r="BR1056" s="2">
        <v>2</v>
      </c>
      <c r="BS1056" s="2">
        <v>0</v>
      </c>
      <c r="BT1056" s="2">
        <v>0</v>
      </c>
      <c r="BU1056" s="2">
        <v>0</v>
      </c>
      <c r="BV1056" s="2">
        <v>0</v>
      </c>
      <c r="BW1056" s="2">
        <v>0</v>
      </c>
      <c r="BX1056" s="2">
        <v>0</v>
      </c>
      <c r="BY1056" s="2">
        <v>0</v>
      </c>
      <c r="BZ1056" s="2">
        <v>0</v>
      </c>
      <c r="CA1056" s="2">
        <v>0</v>
      </c>
      <c r="CB1056" s="2">
        <v>0</v>
      </c>
      <c r="CC1056" s="2">
        <v>0</v>
      </c>
      <c r="CD1056" s="2">
        <v>0</v>
      </c>
      <c r="CE1056" s="2">
        <v>0</v>
      </c>
      <c r="CF1056" s="2">
        <v>0</v>
      </c>
      <c r="CG1056" s="2">
        <v>0</v>
      </c>
      <c r="CH1056" s="2">
        <v>0</v>
      </c>
      <c r="CI1056" s="2">
        <v>0</v>
      </c>
      <c r="CJ1056" s="2">
        <v>0</v>
      </c>
      <c r="CK1056" s="2">
        <v>0</v>
      </c>
      <c r="CL1056" s="2">
        <v>0</v>
      </c>
    </row>
    <row r="1057" spans="1:90" x14ac:dyDescent="0.25">
      <c r="A1057" t="s">
        <v>115</v>
      </c>
      <c r="B1057">
        <v>10701</v>
      </c>
      <c r="C1057" t="s">
        <v>210</v>
      </c>
      <c r="D1057">
        <v>1</v>
      </c>
      <c r="E1057">
        <v>8</v>
      </c>
      <c r="F1057">
        <v>49037</v>
      </c>
      <c r="G1057">
        <v>35049037</v>
      </c>
      <c r="H1057" t="s">
        <v>11629</v>
      </c>
      <c r="I1057">
        <v>255</v>
      </c>
      <c r="J1057" t="s">
        <v>210</v>
      </c>
      <c r="K1057" t="s">
        <v>2090</v>
      </c>
      <c r="L1057">
        <v>1</v>
      </c>
      <c r="M1057" t="s">
        <v>210</v>
      </c>
      <c r="N1057">
        <v>6317270</v>
      </c>
      <c r="O1057" t="s">
        <v>92</v>
      </c>
      <c r="P1057" t="s">
        <v>11630</v>
      </c>
      <c r="Q1057">
        <v>675</v>
      </c>
      <c r="R1057">
        <v>11</v>
      </c>
      <c r="S1057">
        <v>41643066</v>
      </c>
      <c r="T1057">
        <v>41844957</v>
      </c>
      <c r="U1057" t="s">
        <v>11631</v>
      </c>
      <c r="V1057">
        <v>1</v>
      </c>
      <c r="W1057" s="2">
        <v>0</v>
      </c>
      <c r="X1057" s="2">
        <v>0</v>
      </c>
      <c r="Y1057" s="2">
        <v>130</v>
      </c>
      <c r="Z1057" s="2">
        <v>160</v>
      </c>
      <c r="AA1057" s="2">
        <v>130</v>
      </c>
      <c r="AB1057" s="2">
        <v>182</v>
      </c>
      <c r="AC1057" s="2">
        <v>153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25</v>
      </c>
      <c r="BD1057" s="2">
        <v>0</v>
      </c>
      <c r="BE1057" s="2">
        <v>0</v>
      </c>
      <c r="BF1057" s="2">
        <v>0</v>
      </c>
      <c r="BG1057" s="2">
        <v>7</v>
      </c>
      <c r="BH1057" s="2">
        <v>8</v>
      </c>
      <c r="BI1057" s="2">
        <v>8</v>
      </c>
      <c r="BJ1057" s="2">
        <v>12</v>
      </c>
      <c r="BK1057" s="2">
        <v>10</v>
      </c>
      <c r="BL1057" s="2">
        <v>0</v>
      </c>
      <c r="BM1057" s="2">
        <v>0</v>
      </c>
      <c r="BN1057" s="2">
        <v>0</v>
      </c>
      <c r="BO1057" s="2">
        <v>0</v>
      </c>
      <c r="BP1057" s="2">
        <v>0</v>
      </c>
      <c r="BQ1057" s="2">
        <v>0</v>
      </c>
      <c r="BR1057" s="2">
        <v>0</v>
      </c>
      <c r="BS1057" s="2">
        <v>0</v>
      </c>
      <c r="BT1057" s="2">
        <v>0</v>
      </c>
      <c r="BU1057" s="2">
        <v>0</v>
      </c>
      <c r="BV1057" s="2">
        <v>0</v>
      </c>
      <c r="BW1057" s="2">
        <v>0</v>
      </c>
      <c r="BX1057" s="2">
        <v>0</v>
      </c>
      <c r="BY1057" s="2">
        <v>0</v>
      </c>
      <c r="BZ1057" s="2">
        <v>0</v>
      </c>
      <c r="CA1057" s="2">
        <v>0</v>
      </c>
      <c r="CB1057" s="2">
        <v>0</v>
      </c>
      <c r="CC1057" s="2">
        <v>0</v>
      </c>
      <c r="CD1057" s="2">
        <v>0</v>
      </c>
      <c r="CE1057" s="2">
        <v>0</v>
      </c>
      <c r="CF1057" s="2">
        <v>0</v>
      </c>
      <c r="CG1057" s="2">
        <v>0</v>
      </c>
      <c r="CH1057" s="2">
        <v>0</v>
      </c>
      <c r="CI1057" s="2">
        <v>0</v>
      </c>
      <c r="CJ1057" s="2">
        <v>0</v>
      </c>
      <c r="CK1057" s="2">
        <v>2</v>
      </c>
      <c r="CL1057" s="2">
        <v>0</v>
      </c>
    </row>
    <row r="1058" spans="1:90" x14ac:dyDescent="0.25">
      <c r="A1058" t="s">
        <v>115</v>
      </c>
      <c r="B1058">
        <v>10701</v>
      </c>
      <c r="C1058" t="s">
        <v>210</v>
      </c>
      <c r="D1058">
        <v>1</v>
      </c>
      <c r="E1058">
        <v>8</v>
      </c>
      <c r="F1058">
        <v>10509</v>
      </c>
      <c r="G1058">
        <v>35010509</v>
      </c>
      <c r="H1058" t="s">
        <v>17331</v>
      </c>
      <c r="I1058">
        <v>278</v>
      </c>
      <c r="J1058" t="s">
        <v>449</v>
      </c>
      <c r="K1058" t="s">
        <v>17332</v>
      </c>
      <c r="L1058">
        <v>1</v>
      </c>
      <c r="M1058" t="s">
        <v>449</v>
      </c>
      <c r="N1058">
        <v>6710530</v>
      </c>
      <c r="O1058" t="s">
        <v>92</v>
      </c>
      <c r="P1058" t="s">
        <v>19677</v>
      </c>
      <c r="Q1058">
        <v>50</v>
      </c>
      <c r="R1058">
        <v>11</v>
      </c>
      <c r="S1058">
        <v>46174305</v>
      </c>
      <c r="T1058">
        <v>47022326</v>
      </c>
      <c r="U1058" t="s">
        <v>17333</v>
      </c>
      <c r="V1058">
        <v>1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59</v>
      </c>
      <c r="AE1058" s="2">
        <v>38</v>
      </c>
      <c r="AF1058" s="2">
        <v>64</v>
      </c>
      <c r="AG1058" s="2">
        <v>59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  <c r="BG1058" s="2">
        <v>0</v>
      </c>
      <c r="BH1058" s="2">
        <v>0</v>
      </c>
      <c r="BI1058" s="2">
        <v>0</v>
      </c>
      <c r="BJ1058" s="2">
        <v>0</v>
      </c>
      <c r="BK1058" s="2">
        <v>0</v>
      </c>
      <c r="BL1058" s="2">
        <v>2</v>
      </c>
      <c r="BM1058" s="2">
        <v>1</v>
      </c>
      <c r="BN1058" s="2">
        <v>2</v>
      </c>
      <c r="BO1058" s="2">
        <v>3</v>
      </c>
      <c r="BP1058" s="2">
        <v>0</v>
      </c>
      <c r="BQ1058" s="2">
        <v>0</v>
      </c>
      <c r="BR1058" s="2">
        <v>0</v>
      </c>
      <c r="BS1058" s="2">
        <v>0</v>
      </c>
      <c r="BT1058" s="2">
        <v>0</v>
      </c>
      <c r="BU1058" s="2">
        <v>0</v>
      </c>
      <c r="BV1058" s="2">
        <v>0</v>
      </c>
      <c r="BW1058" s="2">
        <v>0</v>
      </c>
      <c r="BX1058" s="2">
        <v>0</v>
      </c>
      <c r="BY1058" s="2">
        <v>0</v>
      </c>
      <c r="BZ1058" s="2">
        <v>0</v>
      </c>
      <c r="CA1058" s="2">
        <v>0</v>
      </c>
      <c r="CB1058" s="2">
        <v>0</v>
      </c>
      <c r="CC1058" s="2">
        <v>0</v>
      </c>
      <c r="CD1058" s="2">
        <v>0</v>
      </c>
      <c r="CE1058" s="2">
        <v>0</v>
      </c>
      <c r="CF1058" s="2">
        <v>0</v>
      </c>
      <c r="CG1058" s="2">
        <v>0</v>
      </c>
      <c r="CH1058" s="2">
        <v>0</v>
      </c>
      <c r="CI1058" s="2">
        <v>0</v>
      </c>
      <c r="CJ1058" s="2">
        <v>0</v>
      </c>
      <c r="CK1058" s="2">
        <v>0</v>
      </c>
      <c r="CL1058" s="2">
        <v>0</v>
      </c>
    </row>
    <row r="1059" spans="1:90" x14ac:dyDescent="0.25">
      <c r="A1059" t="s">
        <v>115</v>
      </c>
      <c r="B1059">
        <v>10701</v>
      </c>
      <c r="C1059" t="s">
        <v>210</v>
      </c>
      <c r="D1059">
        <v>1</v>
      </c>
      <c r="E1059">
        <v>8</v>
      </c>
      <c r="F1059">
        <v>917011</v>
      </c>
      <c r="G1059">
        <v>35917011</v>
      </c>
      <c r="H1059" t="s">
        <v>8402</v>
      </c>
      <c r="I1059">
        <v>278</v>
      </c>
      <c r="J1059" t="s">
        <v>449</v>
      </c>
      <c r="K1059" t="s">
        <v>177</v>
      </c>
      <c r="L1059">
        <v>1</v>
      </c>
      <c r="M1059" t="s">
        <v>449</v>
      </c>
      <c r="N1059">
        <v>6719460</v>
      </c>
      <c r="O1059" t="s">
        <v>92</v>
      </c>
      <c r="P1059" t="s">
        <v>19702</v>
      </c>
      <c r="Q1059">
        <v>450</v>
      </c>
      <c r="R1059">
        <v>11</v>
      </c>
      <c r="S1059">
        <v>46140308</v>
      </c>
      <c r="T1059">
        <v>47037733</v>
      </c>
      <c r="U1059" t="s">
        <v>8403</v>
      </c>
      <c r="V1059">
        <v>1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107</v>
      </c>
      <c r="AE1059" s="2">
        <v>97</v>
      </c>
      <c r="AF1059" s="2">
        <v>72</v>
      </c>
      <c r="AG1059" s="2">
        <v>87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59</v>
      </c>
      <c r="BD1059" s="2">
        <v>0</v>
      </c>
      <c r="BE1059" s="2">
        <v>0</v>
      </c>
      <c r="BF1059" s="2">
        <v>0</v>
      </c>
      <c r="BG1059" s="2">
        <v>0</v>
      </c>
      <c r="BH1059" s="2">
        <v>0</v>
      </c>
      <c r="BI1059" s="2">
        <v>0</v>
      </c>
      <c r="BJ1059" s="2">
        <v>0</v>
      </c>
      <c r="BK1059" s="2">
        <v>0</v>
      </c>
      <c r="BL1059" s="2">
        <v>7</v>
      </c>
      <c r="BM1059" s="2">
        <v>4</v>
      </c>
      <c r="BN1059" s="2">
        <v>2</v>
      </c>
      <c r="BO1059" s="2">
        <v>3</v>
      </c>
      <c r="BP1059" s="2">
        <v>0</v>
      </c>
      <c r="BQ1059" s="2">
        <v>0</v>
      </c>
      <c r="BR1059" s="2">
        <v>0</v>
      </c>
      <c r="BS1059" s="2">
        <v>0</v>
      </c>
      <c r="BT1059" s="2">
        <v>0</v>
      </c>
      <c r="BU1059" s="2">
        <v>0</v>
      </c>
      <c r="BV1059" s="2">
        <v>0</v>
      </c>
      <c r="BW1059" s="2">
        <v>0</v>
      </c>
      <c r="BX1059" s="2">
        <v>0</v>
      </c>
      <c r="BY1059" s="2">
        <v>0</v>
      </c>
      <c r="BZ1059" s="2">
        <v>0</v>
      </c>
      <c r="CA1059" s="2">
        <v>0</v>
      </c>
      <c r="CB1059" s="2">
        <v>0</v>
      </c>
      <c r="CC1059" s="2">
        <v>0</v>
      </c>
      <c r="CD1059" s="2">
        <v>0</v>
      </c>
      <c r="CE1059" s="2">
        <v>0</v>
      </c>
      <c r="CF1059" s="2">
        <v>0</v>
      </c>
      <c r="CG1059" s="2">
        <v>0</v>
      </c>
      <c r="CH1059" s="2">
        <v>0</v>
      </c>
      <c r="CI1059" s="2">
        <v>0</v>
      </c>
      <c r="CJ1059" s="2">
        <v>0</v>
      </c>
      <c r="CK1059" s="2">
        <v>4</v>
      </c>
      <c r="CL1059" s="2">
        <v>0</v>
      </c>
    </row>
    <row r="1060" spans="1:90" x14ac:dyDescent="0.25">
      <c r="A1060" t="s">
        <v>115</v>
      </c>
      <c r="B1060">
        <v>10701</v>
      </c>
      <c r="C1060" t="s">
        <v>210</v>
      </c>
      <c r="D1060">
        <v>1</v>
      </c>
      <c r="E1060">
        <v>8</v>
      </c>
      <c r="F1060">
        <v>9647</v>
      </c>
      <c r="G1060">
        <v>35009647</v>
      </c>
      <c r="H1060" t="s">
        <v>4054</v>
      </c>
      <c r="I1060">
        <v>255</v>
      </c>
      <c r="J1060" t="s">
        <v>210</v>
      </c>
      <c r="K1060" t="s">
        <v>4055</v>
      </c>
      <c r="L1060">
        <v>1</v>
      </c>
      <c r="M1060" t="s">
        <v>210</v>
      </c>
      <c r="N1060">
        <v>6330000</v>
      </c>
      <c r="O1060" t="s">
        <v>261</v>
      </c>
      <c r="P1060" t="s">
        <v>4056</v>
      </c>
      <c r="Q1060">
        <v>33</v>
      </c>
      <c r="R1060">
        <v>11</v>
      </c>
      <c r="S1060">
        <v>41870131</v>
      </c>
      <c r="U1060" t="s">
        <v>4057</v>
      </c>
      <c r="V1060">
        <v>1</v>
      </c>
      <c r="W1060" s="2">
        <v>0</v>
      </c>
      <c r="X1060" s="2">
        <v>0</v>
      </c>
      <c r="Y1060" s="2">
        <v>146</v>
      </c>
      <c r="Z1060" s="2">
        <v>178</v>
      </c>
      <c r="AA1060" s="2">
        <v>214</v>
      </c>
      <c r="AB1060" s="2">
        <v>156</v>
      </c>
      <c r="AC1060" s="2">
        <v>161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99</v>
      </c>
      <c r="BD1060" s="2">
        <v>0</v>
      </c>
      <c r="BE1060" s="2">
        <v>0</v>
      </c>
      <c r="BF1060" s="2">
        <v>0</v>
      </c>
      <c r="BG1060" s="2">
        <v>6</v>
      </c>
      <c r="BH1060" s="2">
        <v>6</v>
      </c>
      <c r="BI1060" s="2">
        <v>8</v>
      </c>
      <c r="BJ1060" s="2">
        <v>7</v>
      </c>
      <c r="BK1060" s="2">
        <v>10</v>
      </c>
      <c r="BL1060" s="2">
        <v>0</v>
      </c>
      <c r="BM1060" s="2">
        <v>0</v>
      </c>
      <c r="BN1060" s="2">
        <v>0</v>
      </c>
      <c r="BO1060" s="2">
        <v>0</v>
      </c>
      <c r="BP1060" s="2">
        <v>0</v>
      </c>
      <c r="BQ1060" s="2">
        <v>0</v>
      </c>
      <c r="BR1060" s="2">
        <v>0</v>
      </c>
      <c r="BS1060" s="2">
        <v>0</v>
      </c>
      <c r="BT1060" s="2">
        <v>0</v>
      </c>
      <c r="BU1060" s="2">
        <v>0</v>
      </c>
      <c r="BV1060" s="2">
        <v>0</v>
      </c>
      <c r="BW1060" s="2">
        <v>0</v>
      </c>
      <c r="BX1060" s="2">
        <v>0</v>
      </c>
      <c r="BY1060" s="2">
        <v>0</v>
      </c>
      <c r="BZ1060" s="2">
        <v>0</v>
      </c>
      <c r="CA1060" s="2">
        <v>0</v>
      </c>
      <c r="CB1060" s="2">
        <v>0</v>
      </c>
      <c r="CC1060" s="2">
        <v>0</v>
      </c>
      <c r="CD1060" s="2">
        <v>0</v>
      </c>
      <c r="CE1060" s="2">
        <v>0</v>
      </c>
      <c r="CF1060" s="2">
        <v>0</v>
      </c>
      <c r="CG1060" s="2">
        <v>0</v>
      </c>
      <c r="CH1060" s="2">
        <v>0</v>
      </c>
      <c r="CI1060" s="2">
        <v>0</v>
      </c>
      <c r="CJ1060" s="2">
        <v>0</v>
      </c>
      <c r="CK1060" s="2">
        <v>7</v>
      </c>
      <c r="CL1060" s="2">
        <v>0</v>
      </c>
    </row>
    <row r="1061" spans="1:90" x14ac:dyDescent="0.25">
      <c r="A1061" t="s">
        <v>115</v>
      </c>
      <c r="B1061">
        <v>10701</v>
      </c>
      <c r="C1061" t="s">
        <v>210</v>
      </c>
      <c r="D1061">
        <v>1</v>
      </c>
      <c r="E1061">
        <v>8</v>
      </c>
      <c r="F1061">
        <v>35464</v>
      </c>
      <c r="G1061">
        <v>35035464</v>
      </c>
      <c r="H1061" t="s">
        <v>5290</v>
      </c>
      <c r="I1061">
        <v>255</v>
      </c>
      <c r="J1061" t="s">
        <v>210</v>
      </c>
      <c r="K1061" t="s">
        <v>5291</v>
      </c>
      <c r="L1061">
        <v>1</v>
      </c>
      <c r="M1061" t="s">
        <v>210</v>
      </c>
      <c r="N1061">
        <v>6365070</v>
      </c>
      <c r="O1061" t="s">
        <v>92</v>
      </c>
      <c r="P1061" t="s">
        <v>19682</v>
      </c>
      <c r="Q1061">
        <v>41</v>
      </c>
      <c r="R1061">
        <v>11</v>
      </c>
      <c r="S1061">
        <v>41697307</v>
      </c>
      <c r="T1061">
        <v>41698211</v>
      </c>
      <c r="U1061" t="s">
        <v>5292</v>
      </c>
      <c r="V1061">
        <v>1</v>
      </c>
      <c r="W1061" s="2">
        <v>0</v>
      </c>
      <c r="X1061" s="2">
        <v>0</v>
      </c>
      <c r="Y1061" s="2">
        <v>193</v>
      </c>
      <c r="Z1061" s="2">
        <v>175</v>
      </c>
      <c r="AA1061" s="2">
        <v>194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7</v>
      </c>
      <c r="BH1061" s="2">
        <v>7</v>
      </c>
      <c r="BI1061" s="2">
        <v>8</v>
      </c>
      <c r="BJ1061" s="2">
        <v>0</v>
      </c>
      <c r="BK1061" s="2">
        <v>0</v>
      </c>
      <c r="BL1061" s="2">
        <v>0</v>
      </c>
      <c r="BM1061" s="2">
        <v>0</v>
      </c>
      <c r="BN1061" s="2">
        <v>0</v>
      </c>
      <c r="BO1061" s="2">
        <v>0</v>
      </c>
      <c r="BP1061" s="2">
        <v>0</v>
      </c>
      <c r="BQ1061" s="2">
        <v>0</v>
      </c>
      <c r="BR1061" s="2">
        <v>0</v>
      </c>
      <c r="BS1061" s="2">
        <v>0</v>
      </c>
      <c r="BT1061" s="2">
        <v>0</v>
      </c>
      <c r="BU1061" s="2">
        <v>0</v>
      </c>
      <c r="BV1061" s="2">
        <v>0</v>
      </c>
      <c r="BW1061" s="2">
        <v>0</v>
      </c>
      <c r="BX1061" s="2">
        <v>0</v>
      </c>
      <c r="BY1061" s="2">
        <v>0</v>
      </c>
      <c r="BZ1061" s="2">
        <v>0</v>
      </c>
      <c r="CA1061" s="2">
        <v>0</v>
      </c>
      <c r="CB1061" s="2">
        <v>0</v>
      </c>
      <c r="CC1061" s="2">
        <v>0</v>
      </c>
      <c r="CD1061" s="2">
        <v>0</v>
      </c>
      <c r="CE1061" s="2">
        <v>0</v>
      </c>
      <c r="CF1061" s="2">
        <v>0</v>
      </c>
      <c r="CG1061" s="2">
        <v>0</v>
      </c>
      <c r="CH1061" s="2">
        <v>0</v>
      </c>
      <c r="CI1061" s="2">
        <v>0</v>
      </c>
      <c r="CJ1061" s="2">
        <v>0</v>
      </c>
      <c r="CK1061" s="2">
        <v>0</v>
      </c>
      <c r="CL1061" s="2">
        <v>0</v>
      </c>
    </row>
    <row r="1062" spans="1:90" x14ac:dyDescent="0.25">
      <c r="A1062" t="s">
        <v>115</v>
      </c>
      <c r="B1062">
        <v>10701</v>
      </c>
      <c r="C1062" t="s">
        <v>210</v>
      </c>
      <c r="D1062">
        <v>1</v>
      </c>
      <c r="E1062">
        <v>8</v>
      </c>
      <c r="F1062">
        <v>9738</v>
      </c>
      <c r="G1062">
        <v>35009738</v>
      </c>
      <c r="H1062" t="s">
        <v>4207</v>
      </c>
      <c r="I1062">
        <v>255</v>
      </c>
      <c r="J1062" t="s">
        <v>210</v>
      </c>
      <c r="K1062" t="s">
        <v>1595</v>
      </c>
      <c r="L1062">
        <v>1</v>
      </c>
      <c r="M1062" t="s">
        <v>210</v>
      </c>
      <c r="N1062">
        <v>6335030</v>
      </c>
      <c r="O1062" t="s">
        <v>92</v>
      </c>
      <c r="P1062" t="s">
        <v>2145</v>
      </c>
      <c r="Q1062">
        <v>80</v>
      </c>
      <c r="R1062">
        <v>11</v>
      </c>
      <c r="S1062">
        <v>41873761</v>
      </c>
      <c r="T1062">
        <v>41877997</v>
      </c>
      <c r="U1062" t="s">
        <v>4208</v>
      </c>
      <c r="V1062">
        <v>1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79</v>
      </c>
      <c r="AC1062" s="2">
        <v>83</v>
      </c>
      <c r="AD1062" s="2">
        <v>286</v>
      </c>
      <c r="AE1062" s="2">
        <v>199</v>
      </c>
      <c r="AF1062" s="2">
        <v>184</v>
      </c>
      <c r="AG1062" s="2">
        <v>174</v>
      </c>
      <c r="AH1062" s="2">
        <v>561</v>
      </c>
      <c r="AI1062" s="2">
        <v>227</v>
      </c>
      <c r="AJ1062" s="2">
        <v>265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105</v>
      </c>
      <c r="BD1062" s="2">
        <v>0</v>
      </c>
      <c r="BE1062" s="2">
        <v>0</v>
      </c>
      <c r="BF1062" s="2">
        <v>0</v>
      </c>
      <c r="BG1062" s="2">
        <v>0</v>
      </c>
      <c r="BH1062" s="2">
        <v>0</v>
      </c>
      <c r="BI1062" s="2">
        <v>0</v>
      </c>
      <c r="BJ1062" s="2">
        <v>5</v>
      </c>
      <c r="BK1062" s="2">
        <v>3</v>
      </c>
      <c r="BL1062" s="2">
        <v>12</v>
      </c>
      <c r="BM1062" s="2">
        <v>7</v>
      </c>
      <c r="BN1062" s="2">
        <v>10</v>
      </c>
      <c r="BO1062" s="2">
        <v>8</v>
      </c>
      <c r="BP1062" s="2">
        <v>19</v>
      </c>
      <c r="BQ1062" s="2">
        <v>7</v>
      </c>
      <c r="BR1062" s="2">
        <v>10</v>
      </c>
      <c r="BS1062" s="2">
        <v>0</v>
      </c>
      <c r="BT1062" s="2">
        <v>0</v>
      </c>
      <c r="BU1062" s="2">
        <v>0</v>
      </c>
      <c r="BV1062" s="2">
        <v>0</v>
      </c>
      <c r="BW1062" s="2">
        <v>0</v>
      </c>
      <c r="BX1062" s="2">
        <v>0</v>
      </c>
      <c r="BY1062" s="2">
        <v>0</v>
      </c>
      <c r="BZ1062" s="2">
        <v>0</v>
      </c>
      <c r="CA1062" s="2">
        <v>0</v>
      </c>
      <c r="CB1062" s="2">
        <v>0</v>
      </c>
      <c r="CC1062" s="2">
        <v>0</v>
      </c>
      <c r="CD1062" s="2">
        <v>0</v>
      </c>
      <c r="CE1062" s="2">
        <v>0</v>
      </c>
      <c r="CF1062" s="2">
        <v>0</v>
      </c>
      <c r="CG1062" s="2">
        <v>0</v>
      </c>
      <c r="CH1062" s="2">
        <v>0</v>
      </c>
      <c r="CI1062" s="2">
        <v>0</v>
      </c>
      <c r="CJ1062" s="2">
        <v>0</v>
      </c>
      <c r="CK1062" s="2">
        <v>5</v>
      </c>
      <c r="CL1062" s="2">
        <v>0</v>
      </c>
    </row>
    <row r="1063" spans="1:90" x14ac:dyDescent="0.25">
      <c r="A1063" t="s">
        <v>115</v>
      </c>
      <c r="B1063">
        <v>10701</v>
      </c>
      <c r="C1063" t="s">
        <v>210</v>
      </c>
      <c r="D1063">
        <v>1</v>
      </c>
      <c r="E1063">
        <v>8</v>
      </c>
      <c r="F1063">
        <v>10558</v>
      </c>
      <c r="G1063">
        <v>35010558</v>
      </c>
      <c r="H1063" t="s">
        <v>14791</v>
      </c>
      <c r="I1063">
        <v>278</v>
      </c>
      <c r="J1063" t="s">
        <v>449</v>
      </c>
      <c r="K1063" t="s">
        <v>14792</v>
      </c>
      <c r="L1063">
        <v>1</v>
      </c>
      <c r="M1063" t="s">
        <v>449</v>
      </c>
      <c r="N1063">
        <v>6717100</v>
      </c>
      <c r="O1063" t="s">
        <v>102</v>
      </c>
      <c r="P1063" t="s">
        <v>19679</v>
      </c>
      <c r="Q1063">
        <v>1936</v>
      </c>
      <c r="R1063">
        <v>11</v>
      </c>
      <c r="S1063">
        <v>46140066</v>
      </c>
      <c r="T1063">
        <v>47034175</v>
      </c>
      <c r="U1063" t="s">
        <v>14793</v>
      </c>
      <c r="V1063">
        <v>1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104</v>
      </c>
      <c r="AE1063" s="2">
        <v>93</v>
      </c>
      <c r="AF1063" s="2">
        <v>75</v>
      </c>
      <c r="AG1063" s="2">
        <v>106</v>
      </c>
      <c r="AH1063" s="2">
        <v>110</v>
      </c>
      <c r="AI1063" s="2">
        <v>118</v>
      </c>
      <c r="AJ1063" s="2">
        <v>79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351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46</v>
      </c>
      <c r="BD1063" s="2">
        <v>1</v>
      </c>
      <c r="BE1063" s="2">
        <v>0</v>
      </c>
      <c r="BF1063" s="2">
        <v>0</v>
      </c>
      <c r="BG1063" s="2">
        <v>0</v>
      </c>
      <c r="BH1063" s="2">
        <v>0</v>
      </c>
      <c r="BI1063" s="2">
        <v>0</v>
      </c>
      <c r="BJ1063" s="2">
        <v>0</v>
      </c>
      <c r="BK1063" s="2">
        <v>0</v>
      </c>
      <c r="BL1063" s="2">
        <v>3</v>
      </c>
      <c r="BM1063" s="2">
        <v>5</v>
      </c>
      <c r="BN1063" s="2">
        <v>2</v>
      </c>
      <c r="BO1063" s="2">
        <v>4</v>
      </c>
      <c r="BP1063" s="2">
        <v>3</v>
      </c>
      <c r="BQ1063" s="2">
        <v>5</v>
      </c>
      <c r="BR1063" s="2">
        <v>2</v>
      </c>
      <c r="BS1063" s="2">
        <v>0</v>
      </c>
      <c r="BT1063" s="2">
        <v>0</v>
      </c>
      <c r="BU1063" s="2">
        <v>0</v>
      </c>
      <c r="BV1063" s="2">
        <v>0</v>
      </c>
      <c r="BW1063" s="2">
        <v>0</v>
      </c>
      <c r="BX1063" s="2">
        <v>0</v>
      </c>
      <c r="BY1063" s="2">
        <v>0</v>
      </c>
      <c r="BZ1063" s="2">
        <v>0</v>
      </c>
      <c r="CA1063" s="2">
        <v>0</v>
      </c>
      <c r="CB1063" s="2">
        <v>0</v>
      </c>
      <c r="CC1063" s="2">
        <v>10</v>
      </c>
      <c r="CD1063" s="2">
        <v>0</v>
      </c>
      <c r="CE1063" s="2">
        <v>0</v>
      </c>
      <c r="CF1063" s="2">
        <v>0</v>
      </c>
      <c r="CG1063" s="2">
        <v>0</v>
      </c>
      <c r="CH1063" s="2">
        <v>0</v>
      </c>
      <c r="CI1063" s="2">
        <v>0</v>
      </c>
      <c r="CJ1063" s="2">
        <v>0</v>
      </c>
      <c r="CK1063" s="2">
        <v>2</v>
      </c>
      <c r="CL1063" s="2">
        <v>1</v>
      </c>
    </row>
    <row r="1064" spans="1:90" x14ac:dyDescent="0.25">
      <c r="A1064" t="s">
        <v>115</v>
      </c>
      <c r="B1064">
        <v>10701</v>
      </c>
      <c r="C1064" t="s">
        <v>210</v>
      </c>
      <c r="D1064">
        <v>1</v>
      </c>
      <c r="E1064">
        <v>8</v>
      </c>
      <c r="F1064">
        <v>9748</v>
      </c>
      <c r="G1064">
        <v>35009748</v>
      </c>
      <c r="H1064" t="s">
        <v>15213</v>
      </c>
      <c r="I1064">
        <v>255</v>
      </c>
      <c r="J1064" t="s">
        <v>210</v>
      </c>
      <c r="K1064" t="s">
        <v>8774</v>
      </c>
      <c r="L1064">
        <v>1</v>
      </c>
      <c r="M1064" t="s">
        <v>210</v>
      </c>
      <c r="N1064">
        <v>6322250</v>
      </c>
      <c r="O1064" t="s">
        <v>92</v>
      </c>
      <c r="P1064" t="s">
        <v>19673</v>
      </c>
      <c r="Q1064">
        <v>481</v>
      </c>
      <c r="R1064">
        <v>11</v>
      </c>
      <c r="S1064">
        <v>41643060</v>
      </c>
      <c r="T1064">
        <v>41844586</v>
      </c>
      <c r="U1064" t="s">
        <v>15214</v>
      </c>
      <c r="V1064">
        <v>1</v>
      </c>
      <c r="W1064" s="2">
        <v>0</v>
      </c>
      <c r="X1064" s="2">
        <v>0</v>
      </c>
      <c r="Y1064" s="2">
        <v>92</v>
      </c>
      <c r="Z1064" s="2">
        <v>105</v>
      </c>
      <c r="AA1064" s="2">
        <v>110</v>
      </c>
      <c r="AB1064" s="2">
        <v>86</v>
      </c>
      <c r="AC1064" s="2">
        <v>125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5</v>
      </c>
      <c r="BH1064" s="2">
        <v>4</v>
      </c>
      <c r="BI1064" s="2">
        <v>6</v>
      </c>
      <c r="BJ1064" s="2">
        <v>7</v>
      </c>
      <c r="BK1064" s="2">
        <v>6</v>
      </c>
      <c r="BL1064" s="2">
        <v>0</v>
      </c>
      <c r="BM1064" s="2">
        <v>0</v>
      </c>
      <c r="BN1064" s="2">
        <v>0</v>
      </c>
      <c r="BO1064" s="2">
        <v>0</v>
      </c>
      <c r="BP1064" s="2">
        <v>0</v>
      </c>
      <c r="BQ1064" s="2">
        <v>0</v>
      </c>
      <c r="BR1064" s="2">
        <v>0</v>
      </c>
      <c r="BS1064" s="2">
        <v>0</v>
      </c>
      <c r="BT1064" s="2">
        <v>0</v>
      </c>
      <c r="BU1064" s="2">
        <v>0</v>
      </c>
      <c r="BV1064" s="2">
        <v>0</v>
      </c>
      <c r="BW1064" s="2">
        <v>0</v>
      </c>
      <c r="BX1064" s="2">
        <v>0</v>
      </c>
      <c r="BY1064" s="2">
        <v>0</v>
      </c>
      <c r="BZ1064" s="2">
        <v>0</v>
      </c>
      <c r="CA1064" s="2">
        <v>0</v>
      </c>
      <c r="CB1064" s="2">
        <v>0</v>
      </c>
      <c r="CC1064" s="2">
        <v>0</v>
      </c>
      <c r="CD1064" s="2">
        <v>0</v>
      </c>
      <c r="CE1064" s="2">
        <v>0</v>
      </c>
      <c r="CF1064" s="2">
        <v>0</v>
      </c>
      <c r="CG1064" s="2">
        <v>0</v>
      </c>
      <c r="CH1064" s="2">
        <v>0</v>
      </c>
      <c r="CI1064" s="2">
        <v>0</v>
      </c>
      <c r="CJ1064" s="2">
        <v>0</v>
      </c>
      <c r="CK1064" s="2">
        <v>0</v>
      </c>
      <c r="CL1064" s="2">
        <v>0</v>
      </c>
    </row>
    <row r="1065" spans="1:90" x14ac:dyDescent="0.25">
      <c r="A1065" t="s">
        <v>115</v>
      </c>
      <c r="B1065">
        <v>10701</v>
      </c>
      <c r="C1065" t="s">
        <v>210</v>
      </c>
      <c r="D1065">
        <v>1</v>
      </c>
      <c r="E1065">
        <v>8</v>
      </c>
      <c r="F1065">
        <v>10546</v>
      </c>
      <c r="G1065">
        <v>35010546</v>
      </c>
      <c r="H1065" t="s">
        <v>6781</v>
      </c>
      <c r="I1065">
        <v>278</v>
      </c>
      <c r="J1065" t="s">
        <v>449</v>
      </c>
      <c r="K1065" t="s">
        <v>7379</v>
      </c>
      <c r="L1065">
        <v>1</v>
      </c>
      <c r="M1065" t="s">
        <v>449</v>
      </c>
      <c r="N1065">
        <v>6709320</v>
      </c>
      <c r="O1065" t="s">
        <v>4785</v>
      </c>
      <c r="P1065" t="s">
        <v>7380</v>
      </c>
      <c r="Q1065" t="s">
        <v>4942</v>
      </c>
      <c r="R1065">
        <v>11</v>
      </c>
      <c r="S1065">
        <v>46174303</v>
      </c>
      <c r="T1065">
        <v>47025363</v>
      </c>
      <c r="U1065" t="s">
        <v>7381</v>
      </c>
      <c r="V1065">
        <v>1</v>
      </c>
      <c r="W1065" s="2">
        <v>0</v>
      </c>
      <c r="X1065" s="2">
        <v>0</v>
      </c>
      <c r="Y1065" s="2">
        <v>38</v>
      </c>
      <c r="Z1065" s="2">
        <v>61</v>
      </c>
      <c r="AA1065" s="2">
        <v>31</v>
      </c>
      <c r="AB1065" s="2">
        <v>28</v>
      </c>
      <c r="AC1065" s="2">
        <v>58</v>
      </c>
      <c r="AD1065" s="2">
        <v>69</v>
      </c>
      <c r="AE1065" s="2">
        <v>58</v>
      </c>
      <c r="AF1065" s="2">
        <v>70</v>
      </c>
      <c r="AG1065" s="2">
        <v>58</v>
      </c>
      <c r="AH1065" s="2">
        <v>61</v>
      </c>
      <c r="AI1065" s="2">
        <v>61</v>
      </c>
      <c r="AJ1065" s="2">
        <v>53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5</v>
      </c>
      <c r="BE1065" s="2">
        <v>0</v>
      </c>
      <c r="BF1065" s="2">
        <v>0</v>
      </c>
      <c r="BG1065" s="2">
        <v>2</v>
      </c>
      <c r="BH1065" s="2">
        <v>3</v>
      </c>
      <c r="BI1065" s="2">
        <v>2</v>
      </c>
      <c r="BJ1065" s="2">
        <v>2</v>
      </c>
      <c r="BK1065" s="2">
        <v>4</v>
      </c>
      <c r="BL1065" s="2">
        <v>2</v>
      </c>
      <c r="BM1065" s="2">
        <v>2</v>
      </c>
      <c r="BN1065" s="2">
        <v>3</v>
      </c>
      <c r="BO1065" s="2">
        <v>3</v>
      </c>
      <c r="BP1065" s="2">
        <v>4</v>
      </c>
      <c r="BQ1065" s="2">
        <v>3</v>
      </c>
      <c r="BR1065" s="2">
        <v>3</v>
      </c>
      <c r="BS1065" s="2">
        <v>0</v>
      </c>
      <c r="BT1065" s="2">
        <v>0</v>
      </c>
      <c r="BU1065" s="2">
        <v>0</v>
      </c>
      <c r="BV1065" s="2">
        <v>0</v>
      </c>
      <c r="BW1065" s="2">
        <v>0</v>
      </c>
      <c r="BX1065" s="2">
        <v>0</v>
      </c>
      <c r="BY1065" s="2">
        <v>0</v>
      </c>
      <c r="BZ1065" s="2">
        <v>0</v>
      </c>
      <c r="CA1065" s="2">
        <v>0</v>
      </c>
      <c r="CB1065" s="2">
        <v>0</v>
      </c>
      <c r="CC1065" s="2">
        <v>0</v>
      </c>
      <c r="CD1065" s="2">
        <v>0</v>
      </c>
      <c r="CE1065" s="2">
        <v>0</v>
      </c>
      <c r="CF1065" s="2">
        <v>0</v>
      </c>
      <c r="CG1065" s="2">
        <v>0</v>
      </c>
      <c r="CH1065" s="2">
        <v>0</v>
      </c>
      <c r="CI1065" s="2">
        <v>0</v>
      </c>
      <c r="CJ1065" s="2">
        <v>0</v>
      </c>
      <c r="CK1065" s="2">
        <v>0</v>
      </c>
      <c r="CL1065" s="2">
        <v>2</v>
      </c>
    </row>
    <row r="1066" spans="1:90" x14ac:dyDescent="0.25">
      <c r="A1066" t="s">
        <v>115</v>
      </c>
      <c r="B1066">
        <v>10701</v>
      </c>
      <c r="C1066" t="s">
        <v>210</v>
      </c>
      <c r="D1066">
        <v>1</v>
      </c>
      <c r="E1066">
        <v>8</v>
      </c>
      <c r="F1066">
        <v>41336</v>
      </c>
      <c r="G1066">
        <v>35041336</v>
      </c>
      <c r="H1066" t="s">
        <v>19065</v>
      </c>
      <c r="I1066">
        <v>255</v>
      </c>
      <c r="J1066" t="s">
        <v>210</v>
      </c>
      <c r="K1066" t="s">
        <v>1412</v>
      </c>
      <c r="L1066">
        <v>1</v>
      </c>
      <c r="M1066" t="s">
        <v>210</v>
      </c>
      <c r="N1066">
        <v>6342180</v>
      </c>
      <c r="O1066" t="s">
        <v>102</v>
      </c>
      <c r="P1066" t="s">
        <v>19691</v>
      </c>
      <c r="Q1066">
        <v>199</v>
      </c>
      <c r="R1066">
        <v>11</v>
      </c>
      <c r="S1066">
        <v>41862156</v>
      </c>
      <c r="T1066">
        <v>41867053</v>
      </c>
      <c r="U1066" t="s">
        <v>19066</v>
      </c>
      <c r="V1066">
        <v>1</v>
      </c>
      <c r="W1066" s="2">
        <v>0</v>
      </c>
      <c r="X1066" s="2">
        <v>0</v>
      </c>
      <c r="Y1066" s="2">
        <v>60</v>
      </c>
      <c r="Z1066" s="2">
        <v>34</v>
      </c>
      <c r="AA1066" s="2">
        <v>62</v>
      </c>
      <c r="AB1066" s="2">
        <v>66</v>
      </c>
      <c r="AC1066" s="2">
        <v>34</v>
      </c>
      <c r="AD1066" s="2">
        <v>55</v>
      </c>
      <c r="AE1066" s="2">
        <v>69</v>
      </c>
      <c r="AF1066" s="2">
        <v>37</v>
      </c>
      <c r="AG1066" s="2">
        <v>41</v>
      </c>
      <c r="AH1066" s="2">
        <v>68</v>
      </c>
      <c r="AI1066" s="2">
        <v>63</v>
      </c>
      <c r="AJ1066" s="2">
        <v>53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3</v>
      </c>
      <c r="BH1066" s="2">
        <v>2</v>
      </c>
      <c r="BI1066" s="2">
        <v>3</v>
      </c>
      <c r="BJ1066" s="2">
        <v>2</v>
      </c>
      <c r="BK1066" s="2">
        <v>1</v>
      </c>
      <c r="BL1066" s="2">
        <v>2</v>
      </c>
      <c r="BM1066" s="2">
        <v>3</v>
      </c>
      <c r="BN1066" s="2">
        <v>2</v>
      </c>
      <c r="BO1066" s="2">
        <v>1</v>
      </c>
      <c r="BP1066" s="2">
        <v>4</v>
      </c>
      <c r="BQ1066" s="2">
        <v>3</v>
      </c>
      <c r="BR1066" s="2">
        <v>4</v>
      </c>
      <c r="BS1066" s="2">
        <v>0</v>
      </c>
      <c r="BT1066" s="2">
        <v>0</v>
      </c>
      <c r="BU1066" s="2">
        <v>0</v>
      </c>
      <c r="BV1066" s="2">
        <v>0</v>
      </c>
      <c r="BW1066" s="2">
        <v>0</v>
      </c>
      <c r="BX1066" s="2">
        <v>0</v>
      </c>
      <c r="BY1066" s="2">
        <v>0</v>
      </c>
      <c r="BZ1066" s="2">
        <v>0</v>
      </c>
      <c r="CA1066" s="2">
        <v>0</v>
      </c>
      <c r="CB1066" s="2">
        <v>0</v>
      </c>
      <c r="CC1066" s="2">
        <v>0</v>
      </c>
      <c r="CD1066" s="2">
        <v>0</v>
      </c>
      <c r="CE1066" s="2">
        <v>0</v>
      </c>
      <c r="CF1066" s="2">
        <v>0</v>
      </c>
      <c r="CG1066" s="2">
        <v>0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</row>
    <row r="1067" spans="1:90" x14ac:dyDescent="0.25">
      <c r="A1067" t="s">
        <v>115</v>
      </c>
      <c r="B1067">
        <v>10701</v>
      </c>
      <c r="C1067" t="s">
        <v>210</v>
      </c>
      <c r="D1067">
        <v>1</v>
      </c>
      <c r="E1067">
        <v>8</v>
      </c>
      <c r="F1067">
        <v>40605</v>
      </c>
      <c r="G1067">
        <v>35040605</v>
      </c>
      <c r="H1067" t="s">
        <v>18591</v>
      </c>
      <c r="I1067">
        <v>255</v>
      </c>
      <c r="J1067" t="s">
        <v>210</v>
      </c>
      <c r="K1067" t="s">
        <v>18592</v>
      </c>
      <c r="L1067">
        <v>1</v>
      </c>
      <c r="M1067" t="s">
        <v>210</v>
      </c>
      <c r="N1067">
        <v>6329190</v>
      </c>
      <c r="O1067" t="s">
        <v>92</v>
      </c>
      <c r="P1067" t="s">
        <v>19688</v>
      </c>
      <c r="Q1067">
        <v>31</v>
      </c>
      <c r="R1067">
        <v>11</v>
      </c>
      <c r="S1067">
        <v>41870151</v>
      </c>
      <c r="T1067">
        <v>41879692</v>
      </c>
      <c r="U1067" t="s">
        <v>18593</v>
      </c>
      <c r="V1067">
        <v>1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144</v>
      </c>
      <c r="AE1067" s="2">
        <v>103</v>
      </c>
      <c r="AF1067" s="2">
        <v>130</v>
      </c>
      <c r="AG1067" s="2">
        <v>91</v>
      </c>
      <c r="AH1067" s="2">
        <v>164</v>
      </c>
      <c r="AI1067" s="2">
        <v>113</v>
      </c>
      <c r="AJ1067" s="2">
        <v>122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189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86</v>
      </c>
      <c r="BD1067" s="2">
        <v>20</v>
      </c>
      <c r="BE1067" s="2">
        <v>0</v>
      </c>
      <c r="BF1067" s="2">
        <v>0</v>
      </c>
      <c r="BG1067" s="2">
        <v>0</v>
      </c>
      <c r="BH1067" s="2">
        <v>0</v>
      </c>
      <c r="BI1067" s="2">
        <v>0</v>
      </c>
      <c r="BJ1067" s="2">
        <v>0</v>
      </c>
      <c r="BK1067" s="2">
        <v>0</v>
      </c>
      <c r="BL1067" s="2">
        <v>8</v>
      </c>
      <c r="BM1067" s="2">
        <v>6</v>
      </c>
      <c r="BN1067" s="2">
        <v>4</v>
      </c>
      <c r="BO1067" s="2">
        <v>3</v>
      </c>
      <c r="BP1067" s="2">
        <v>7</v>
      </c>
      <c r="BQ1067" s="2">
        <v>5</v>
      </c>
      <c r="BR1067" s="2">
        <v>5</v>
      </c>
      <c r="BS1067" s="2">
        <v>0</v>
      </c>
      <c r="BT1067" s="2">
        <v>0</v>
      </c>
      <c r="BU1067" s="2">
        <v>0</v>
      </c>
      <c r="BV1067" s="2">
        <v>0</v>
      </c>
      <c r="BW1067" s="2">
        <v>0</v>
      </c>
      <c r="BX1067" s="2">
        <v>0</v>
      </c>
      <c r="BY1067" s="2">
        <v>0</v>
      </c>
      <c r="BZ1067" s="2">
        <v>0</v>
      </c>
      <c r="CA1067" s="2">
        <v>0</v>
      </c>
      <c r="CB1067" s="2">
        <v>0</v>
      </c>
      <c r="CC1067" s="2">
        <v>7</v>
      </c>
      <c r="CD1067" s="2">
        <v>0</v>
      </c>
      <c r="CE1067" s="2">
        <v>0</v>
      </c>
      <c r="CF1067" s="2">
        <v>0</v>
      </c>
      <c r="CG1067" s="2">
        <v>0</v>
      </c>
      <c r="CH1067" s="2">
        <v>0</v>
      </c>
      <c r="CI1067" s="2">
        <v>0</v>
      </c>
      <c r="CJ1067" s="2">
        <v>0</v>
      </c>
      <c r="CK1067" s="2">
        <v>4</v>
      </c>
      <c r="CL1067" s="2">
        <v>4</v>
      </c>
    </row>
    <row r="1068" spans="1:90" x14ac:dyDescent="0.25">
      <c r="A1068" t="s">
        <v>115</v>
      </c>
      <c r="B1068">
        <v>10701</v>
      </c>
      <c r="C1068" t="s">
        <v>210</v>
      </c>
      <c r="D1068">
        <v>1</v>
      </c>
      <c r="E1068">
        <v>8</v>
      </c>
      <c r="F1068">
        <v>10571</v>
      </c>
      <c r="G1068">
        <v>35010571</v>
      </c>
      <c r="H1068" t="s">
        <v>4531</v>
      </c>
      <c r="I1068">
        <v>278</v>
      </c>
      <c r="J1068" t="s">
        <v>449</v>
      </c>
      <c r="K1068" t="s">
        <v>3846</v>
      </c>
      <c r="L1068">
        <v>1</v>
      </c>
      <c r="M1068" t="s">
        <v>449</v>
      </c>
      <c r="N1068">
        <v>6719500</v>
      </c>
      <c r="O1068" t="s">
        <v>261</v>
      </c>
      <c r="P1068" t="s">
        <v>1986</v>
      </c>
      <c r="Q1068">
        <v>6650</v>
      </c>
      <c r="R1068">
        <v>11</v>
      </c>
      <c r="S1068">
        <v>46140395</v>
      </c>
      <c r="T1068">
        <v>47034101</v>
      </c>
      <c r="U1068" t="s">
        <v>4532</v>
      </c>
      <c r="V1068">
        <v>1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26</v>
      </c>
      <c r="AE1068" s="2">
        <v>49</v>
      </c>
      <c r="AF1068" s="2">
        <v>30</v>
      </c>
      <c r="AG1068" s="2">
        <v>57</v>
      </c>
      <c r="AH1068" s="2">
        <v>52</v>
      </c>
      <c r="AI1068" s="2">
        <v>35</v>
      </c>
      <c r="AJ1068" s="2">
        <v>55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0</v>
      </c>
      <c r="BI1068" s="2">
        <v>0</v>
      </c>
      <c r="BJ1068" s="2">
        <v>0</v>
      </c>
      <c r="BK1068" s="2">
        <v>0</v>
      </c>
      <c r="BL1068" s="2">
        <v>2</v>
      </c>
      <c r="BM1068" s="2">
        <v>2</v>
      </c>
      <c r="BN1068" s="2">
        <v>1</v>
      </c>
      <c r="BO1068" s="2">
        <v>3</v>
      </c>
      <c r="BP1068" s="2">
        <v>3</v>
      </c>
      <c r="BQ1068" s="2">
        <v>1</v>
      </c>
      <c r="BR1068" s="2">
        <v>2</v>
      </c>
      <c r="BS1068" s="2">
        <v>0</v>
      </c>
      <c r="BT1068" s="2">
        <v>0</v>
      </c>
      <c r="BU1068" s="2">
        <v>0</v>
      </c>
      <c r="BV1068" s="2">
        <v>0</v>
      </c>
      <c r="BW1068" s="2">
        <v>0</v>
      </c>
      <c r="BX1068" s="2">
        <v>0</v>
      </c>
      <c r="BY1068" s="2">
        <v>0</v>
      </c>
      <c r="BZ1068" s="2">
        <v>0</v>
      </c>
      <c r="CA1068" s="2">
        <v>0</v>
      </c>
      <c r="CB1068" s="2">
        <v>0</v>
      </c>
      <c r="CC1068" s="2">
        <v>0</v>
      </c>
      <c r="CD1068" s="2">
        <v>0</v>
      </c>
      <c r="CE1068" s="2">
        <v>0</v>
      </c>
      <c r="CF1068" s="2">
        <v>0</v>
      </c>
      <c r="CG1068" s="2">
        <v>0</v>
      </c>
      <c r="CH1068" s="2">
        <v>0</v>
      </c>
      <c r="CI1068" s="2">
        <v>0</v>
      </c>
      <c r="CJ1068" s="2">
        <v>0</v>
      </c>
      <c r="CK1068" s="2">
        <v>0</v>
      </c>
      <c r="CL1068" s="2">
        <v>0</v>
      </c>
    </row>
    <row r="1069" spans="1:90" x14ac:dyDescent="0.25">
      <c r="A1069" t="s">
        <v>115</v>
      </c>
      <c r="B1069">
        <v>10701</v>
      </c>
      <c r="C1069" t="s">
        <v>210</v>
      </c>
      <c r="D1069">
        <v>1</v>
      </c>
      <c r="E1069">
        <v>8</v>
      </c>
      <c r="F1069">
        <v>40599</v>
      </c>
      <c r="G1069">
        <v>35040599</v>
      </c>
      <c r="H1069" t="s">
        <v>14231</v>
      </c>
      <c r="I1069">
        <v>255</v>
      </c>
      <c r="J1069" t="s">
        <v>210</v>
      </c>
      <c r="K1069" t="s">
        <v>14232</v>
      </c>
      <c r="L1069">
        <v>1</v>
      </c>
      <c r="M1069" t="s">
        <v>210</v>
      </c>
      <c r="N1069">
        <v>6352030</v>
      </c>
      <c r="O1069" t="s">
        <v>591</v>
      </c>
      <c r="P1069" t="s">
        <v>19687</v>
      </c>
      <c r="Q1069">
        <v>209</v>
      </c>
      <c r="R1069">
        <v>11</v>
      </c>
      <c r="S1069">
        <v>41670665</v>
      </c>
      <c r="T1069">
        <v>41870180</v>
      </c>
      <c r="U1069" t="s">
        <v>14233</v>
      </c>
      <c r="V1069">
        <v>1</v>
      </c>
      <c r="W1069" s="2">
        <v>0</v>
      </c>
      <c r="X1069" s="2">
        <v>0</v>
      </c>
      <c r="Y1069" s="2">
        <v>111</v>
      </c>
      <c r="Z1069" s="2">
        <v>105</v>
      </c>
      <c r="AA1069" s="2">
        <v>123</v>
      </c>
      <c r="AB1069" s="2">
        <v>109</v>
      </c>
      <c r="AC1069" s="2">
        <v>103</v>
      </c>
      <c r="AD1069" s="2">
        <v>121</v>
      </c>
      <c r="AE1069" s="2">
        <v>111</v>
      </c>
      <c r="AF1069" s="2">
        <v>126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53</v>
      </c>
      <c r="BD1069" s="2">
        <v>0</v>
      </c>
      <c r="BE1069" s="2">
        <v>0</v>
      </c>
      <c r="BF1069" s="2">
        <v>0</v>
      </c>
      <c r="BG1069" s="2">
        <v>6</v>
      </c>
      <c r="BH1069" s="2">
        <v>5</v>
      </c>
      <c r="BI1069" s="2">
        <v>5</v>
      </c>
      <c r="BJ1069" s="2">
        <v>5</v>
      </c>
      <c r="BK1069" s="2">
        <v>7</v>
      </c>
      <c r="BL1069" s="2">
        <v>6</v>
      </c>
      <c r="BM1069" s="2">
        <v>6</v>
      </c>
      <c r="BN1069" s="2">
        <v>5</v>
      </c>
      <c r="BO1069" s="2">
        <v>0</v>
      </c>
      <c r="BP1069" s="2">
        <v>0</v>
      </c>
      <c r="BQ1069" s="2">
        <v>0</v>
      </c>
      <c r="BR1069" s="2">
        <v>0</v>
      </c>
      <c r="BS1069" s="2">
        <v>0</v>
      </c>
      <c r="BT1069" s="2">
        <v>0</v>
      </c>
      <c r="BU1069" s="2">
        <v>0</v>
      </c>
      <c r="BV1069" s="2">
        <v>0</v>
      </c>
      <c r="BW1069" s="2">
        <v>0</v>
      </c>
      <c r="BX1069" s="2">
        <v>0</v>
      </c>
      <c r="BY1069" s="2">
        <v>0</v>
      </c>
      <c r="BZ1069" s="2">
        <v>0</v>
      </c>
      <c r="CA1069" s="2">
        <v>0</v>
      </c>
      <c r="CB1069" s="2">
        <v>0</v>
      </c>
      <c r="CC1069" s="2">
        <v>0</v>
      </c>
      <c r="CD1069" s="2">
        <v>0</v>
      </c>
      <c r="CE1069" s="2">
        <v>0</v>
      </c>
      <c r="CF1069" s="2">
        <v>0</v>
      </c>
      <c r="CG1069" s="2">
        <v>0</v>
      </c>
      <c r="CH1069" s="2">
        <v>0</v>
      </c>
      <c r="CI1069" s="2">
        <v>0</v>
      </c>
      <c r="CJ1069" s="2">
        <v>0</v>
      </c>
      <c r="CK1069" s="2">
        <v>2</v>
      </c>
      <c r="CL1069" s="2">
        <v>0</v>
      </c>
    </row>
    <row r="1070" spans="1:90" x14ac:dyDescent="0.25">
      <c r="A1070" t="s">
        <v>115</v>
      </c>
      <c r="B1070">
        <v>10701</v>
      </c>
      <c r="C1070" t="s">
        <v>210</v>
      </c>
      <c r="D1070">
        <v>1</v>
      </c>
      <c r="E1070">
        <v>8</v>
      </c>
      <c r="F1070">
        <v>918829</v>
      </c>
      <c r="G1070">
        <v>35918829</v>
      </c>
      <c r="H1070" t="s">
        <v>1489</v>
      </c>
      <c r="I1070">
        <v>255</v>
      </c>
      <c r="J1070" t="s">
        <v>210</v>
      </c>
      <c r="K1070" t="s">
        <v>1386</v>
      </c>
      <c r="L1070">
        <v>1</v>
      </c>
      <c r="M1070" t="s">
        <v>210</v>
      </c>
      <c r="N1070">
        <v>6360150</v>
      </c>
      <c r="O1070" t="s">
        <v>92</v>
      </c>
      <c r="P1070" t="s">
        <v>12307</v>
      </c>
      <c r="Q1070" t="s">
        <v>4942</v>
      </c>
      <c r="R1070">
        <v>11</v>
      </c>
      <c r="S1070">
        <v>41874724</v>
      </c>
      <c r="T1070">
        <v>41874892</v>
      </c>
      <c r="U1070" t="s">
        <v>1490</v>
      </c>
      <c r="V1070">
        <v>1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246</v>
      </c>
      <c r="AE1070" s="2">
        <v>314</v>
      </c>
      <c r="AF1070" s="2">
        <v>254</v>
      </c>
      <c r="AG1070" s="2">
        <v>136</v>
      </c>
      <c r="AH1070" s="2">
        <v>236</v>
      </c>
      <c r="AI1070" s="2">
        <v>134</v>
      </c>
      <c r="AJ1070" s="2">
        <v>186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16</v>
      </c>
      <c r="BE1070" s="2">
        <v>0</v>
      </c>
      <c r="BF1070" s="2">
        <v>0</v>
      </c>
      <c r="BG1070" s="2">
        <v>0</v>
      </c>
      <c r="BH1070" s="2">
        <v>0</v>
      </c>
      <c r="BI1070" s="2">
        <v>0</v>
      </c>
      <c r="BJ1070" s="2">
        <v>0</v>
      </c>
      <c r="BK1070" s="2">
        <v>0</v>
      </c>
      <c r="BL1070" s="2">
        <v>11</v>
      </c>
      <c r="BM1070" s="2">
        <v>13</v>
      </c>
      <c r="BN1070" s="2">
        <v>12</v>
      </c>
      <c r="BO1070" s="2">
        <v>8</v>
      </c>
      <c r="BP1070" s="2">
        <v>10</v>
      </c>
      <c r="BQ1070" s="2">
        <v>6</v>
      </c>
      <c r="BR1070" s="2">
        <v>6</v>
      </c>
      <c r="BS1070" s="2">
        <v>0</v>
      </c>
      <c r="BT1070" s="2">
        <v>0</v>
      </c>
      <c r="BU1070" s="2">
        <v>0</v>
      </c>
      <c r="BV1070" s="2">
        <v>0</v>
      </c>
      <c r="BW1070" s="2">
        <v>0</v>
      </c>
      <c r="BX1070" s="2">
        <v>0</v>
      </c>
      <c r="BY1070" s="2">
        <v>0</v>
      </c>
      <c r="BZ1070" s="2">
        <v>0</v>
      </c>
      <c r="CA1070" s="2">
        <v>0</v>
      </c>
      <c r="CB1070" s="2">
        <v>0</v>
      </c>
      <c r="CC1070" s="2">
        <v>0</v>
      </c>
      <c r="CD1070" s="2">
        <v>0</v>
      </c>
      <c r="CE1070" s="2">
        <v>0</v>
      </c>
      <c r="CF1070" s="2">
        <v>0</v>
      </c>
      <c r="CG1070" s="2">
        <v>0</v>
      </c>
      <c r="CH1070" s="2">
        <v>0</v>
      </c>
      <c r="CI1070" s="2">
        <v>0</v>
      </c>
      <c r="CJ1070" s="2">
        <v>0</v>
      </c>
      <c r="CK1070" s="2">
        <v>0</v>
      </c>
      <c r="CL1070" s="2">
        <v>4</v>
      </c>
    </row>
    <row r="1071" spans="1:90" x14ac:dyDescent="0.25">
      <c r="A1071" t="s">
        <v>115</v>
      </c>
      <c r="B1071">
        <v>10701</v>
      </c>
      <c r="C1071" t="s">
        <v>210</v>
      </c>
      <c r="D1071">
        <v>1</v>
      </c>
      <c r="E1071">
        <v>8</v>
      </c>
      <c r="F1071">
        <v>9672</v>
      </c>
      <c r="G1071">
        <v>35009672</v>
      </c>
      <c r="H1071" t="s">
        <v>3234</v>
      </c>
      <c r="I1071">
        <v>255</v>
      </c>
      <c r="J1071" t="s">
        <v>210</v>
      </c>
      <c r="K1071" t="s">
        <v>1306</v>
      </c>
      <c r="L1071">
        <v>1</v>
      </c>
      <c r="M1071" t="s">
        <v>210</v>
      </c>
      <c r="N1071">
        <v>6310400</v>
      </c>
      <c r="O1071" t="s">
        <v>92</v>
      </c>
      <c r="P1071" t="s">
        <v>3235</v>
      </c>
      <c r="Q1071">
        <v>114</v>
      </c>
      <c r="R1071">
        <v>11</v>
      </c>
      <c r="S1071">
        <v>41643061</v>
      </c>
      <c r="T1071">
        <v>41844004</v>
      </c>
      <c r="U1071" t="s">
        <v>3236</v>
      </c>
      <c r="V1071">
        <v>1</v>
      </c>
      <c r="W1071" s="2">
        <v>0</v>
      </c>
      <c r="X1071" s="2">
        <v>0</v>
      </c>
      <c r="Y1071" s="2">
        <v>83</v>
      </c>
      <c r="Z1071" s="2">
        <v>72</v>
      </c>
      <c r="AA1071" s="2">
        <v>64</v>
      </c>
      <c r="AB1071" s="2">
        <v>59</v>
      </c>
      <c r="AC1071" s="2">
        <v>65</v>
      </c>
      <c r="AD1071" s="2">
        <v>58</v>
      </c>
      <c r="AE1071" s="2">
        <v>60</v>
      </c>
      <c r="AF1071" s="2">
        <v>64</v>
      </c>
      <c r="AG1071" s="2">
        <v>58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39</v>
      </c>
      <c r="BD1071" s="2">
        <v>0</v>
      </c>
      <c r="BE1071" s="2">
        <v>0</v>
      </c>
      <c r="BF1071" s="2">
        <v>0</v>
      </c>
      <c r="BG1071" s="2">
        <v>3</v>
      </c>
      <c r="BH1071" s="2">
        <v>3</v>
      </c>
      <c r="BI1071" s="2">
        <v>3</v>
      </c>
      <c r="BJ1071" s="2">
        <v>2</v>
      </c>
      <c r="BK1071" s="2">
        <v>4</v>
      </c>
      <c r="BL1071" s="2">
        <v>3</v>
      </c>
      <c r="BM1071" s="2">
        <v>3</v>
      </c>
      <c r="BN1071" s="2">
        <v>4</v>
      </c>
      <c r="BO1071" s="2">
        <v>4</v>
      </c>
      <c r="BP1071" s="2">
        <v>0</v>
      </c>
      <c r="BQ1071" s="2">
        <v>0</v>
      </c>
      <c r="BR1071" s="2">
        <v>0</v>
      </c>
      <c r="BS1071" s="2">
        <v>0</v>
      </c>
      <c r="BT1071" s="2">
        <v>0</v>
      </c>
      <c r="BU1071" s="2">
        <v>0</v>
      </c>
      <c r="BV1071" s="2">
        <v>0</v>
      </c>
      <c r="BW1071" s="2">
        <v>0</v>
      </c>
      <c r="BX1071" s="2">
        <v>0</v>
      </c>
      <c r="BY1071" s="2">
        <v>0</v>
      </c>
      <c r="BZ1071" s="2">
        <v>0</v>
      </c>
      <c r="CA1071" s="2">
        <v>0</v>
      </c>
      <c r="CB1071" s="2">
        <v>0</v>
      </c>
      <c r="CC1071" s="2">
        <v>0</v>
      </c>
      <c r="CD1071" s="2">
        <v>0</v>
      </c>
      <c r="CE1071" s="2">
        <v>0</v>
      </c>
      <c r="CF1071" s="2">
        <v>0</v>
      </c>
      <c r="CG1071" s="2">
        <v>0</v>
      </c>
      <c r="CH1071" s="2">
        <v>0</v>
      </c>
      <c r="CI1071" s="2">
        <v>0</v>
      </c>
      <c r="CJ1071" s="2">
        <v>0</v>
      </c>
      <c r="CK1071" s="2">
        <v>2</v>
      </c>
      <c r="CL1071" s="2">
        <v>0</v>
      </c>
    </row>
    <row r="1072" spans="1:90" x14ac:dyDescent="0.25">
      <c r="A1072" t="s">
        <v>115</v>
      </c>
      <c r="B1072">
        <v>10701</v>
      </c>
      <c r="C1072" t="s">
        <v>210</v>
      </c>
      <c r="D1072">
        <v>1</v>
      </c>
      <c r="E1072">
        <v>8</v>
      </c>
      <c r="F1072">
        <v>48136</v>
      </c>
      <c r="G1072">
        <v>35048136</v>
      </c>
      <c r="H1072" t="s">
        <v>9048</v>
      </c>
      <c r="I1072">
        <v>278</v>
      </c>
      <c r="J1072" t="s">
        <v>449</v>
      </c>
      <c r="K1072" t="s">
        <v>9049</v>
      </c>
      <c r="L1072">
        <v>1</v>
      </c>
      <c r="M1072" t="s">
        <v>449</v>
      </c>
      <c r="N1072">
        <v>6719150</v>
      </c>
      <c r="O1072" t="s">
        <v>4785</v>
      </c>
      <c r="P1072" t="s">
        <v>19696</v>
      </c>
      <c r="Q1072">
        <v>546</v>
      </c>
      <c r="R1072">
        <v>11</v>
      </c>
      <c r="S1072">
        <v>46140463</v>
      </c>
      <c r="T1072">
        <v>47035576</v>
      </c>
      <c r="U1072" t="s">
        <v>9050</v>
      </c>
      <c r="V1072">
        <v>1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161</v>
      </c>
      <c r="AE1072" s="2">
        <v>147</v>
      </c>
      <c r="AF1072" s="2">
        <v>110</v>
      </c>
      <c r="AG1072" s="2">
        <v>148</v>
      </c>
      <c r="AH1072" s="2">
        <v>161</v>
      </c>
      <c r="AI1072" s="2">
        <v>134</v>
      </c>
      <c r="AJ1072" s="2">
        <v>102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0</v>
      </c>
      <c r="BI1072" s="2">
        <v>0</v>
      </c>
      <c r="BJ1072" s="2">
        <v>0</v>
      </c>
      <c r="BK1072" s="2">
        <v>0</v>
      </c>
      <c r="BL1072" s="2">
        <v>7</v>
      </c>
      <c r="BM1072" s="2">
        <v>7</v>
      </c>
      <c r="BN1072" s="2">
        <v>3</v>
      </c>
      <c r="BO1072" s="2">
        <v>5</v>
      </c>
      <c r="BP1072" s="2">
        <v>5</v>
      </c>
      <c r="BQ1072" s="2">
        <v>5</v>
      </c>
      <c r="BR1072" s="2">
        <v>3</v>
      </c>
      <c r="BS1072" s="2">
        <v>0</v>
      </c>
      <c r="BT1072" s="2">
        <v>0</v>
      </c>
      <c r="BU1072" s="2">
        <v>0</v>
      </c>
      <c r="BV1072" s="2">
        <v>0</v>
      </c>
      <c r="BW1072" s="2">
        <v>0</v>
      </c>
      <c r="BX1072" s="2">
        <v>0</v>
      </c>
      <c r="BY1072" s="2">
        <v>0</v>
      </c>
      <c r="BZ1072" s="2">
        <v>0</v>
      </c>
      <c r="CA1072" s="2">
        <v>0</v>
      </c>
      <c r="CB1072" s="2">
        <v>0</v>
      </c>
      <c r="CC1072" s="2">
        <v>0</v>
      </c>
      <c r="CD1072" s="2">
        <v>0</v>
      </c>
      <c r="CE1072" s="2">
        <v>0</v>
      </c>
      <c r="CF1072" s="2">
        <v>0</v>
      </c>
      <c r="CG1072" s="2">
        <v>0</v>
      </c>
      <c r="CH1072" s="2">
        <v>0</v>
      </c>
      <c r="CI1072" s="2">
        <v>0</v>
      </c>
      <c r="CJ1072" s="2">
        <v>0</v>
      </c>
      <c r="CK1072" s="2">
        <v>0</v>
      </c>
      <c r="CL1072" s="2">
        <v>0</v>
      </c>
    </row>
    <row r="1073" spans="1:90" x14ac:dyDescent="0.25">
      <c r="A1073" t="s">
        <v>115</v>
      </c>
      <c r="B1073">
        <v>10701</v>
      </c>
      <c r="C1073" t="s">
        <v>210</v>
      </c>
      <c r="D1073">
        <v>1</v>
      </c>
      <c r="E1073">
        <v>8</v>
      </c>
      <c r="F1073">
        <v>40587</v>
      </c>
      <c r="G1073">
        <v>35040587</v>
      </c>
      <c r="H1073" t="s">
        <v>3398</v>
      </c>
      <c r="I1073">
        <v>255</v>
      </c>
      <c r="J1073" t="s">
        <v>210</v>
      </c>
      <c r="K1073" t="s">
        <v>3399</v>
      </c>
      <c r="L1073">
        <v>1</v>
      </c>
      <c r="M1073" t="s">
        <v>210</v>
      </c>
      <c r="N1073">
        <v>6361400</v>
      </c>
      <c r="O1073" t="s">
        <v>261</v>
      </c>
      <c r="P1073" t="s">
        <v>19686</v>
      </c>
      <c r="Q1073">
        <v>7</v>
      </c>
      <c r="R1073">
        <v>11</v>
      </c>
      <c r="S1073">
        <v>41698305</v>
      </c>
      <c r="T1073">
        <v>41699492</v>
      </c>
      <c r="U1073" t="s">
        <v>3400</v>
      </c>
      <c r="V1073">
        <v>1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170</v>
      </c>
      <c r="AC1073" s="2">
        <v>181</v>
      </c>
      <c r="AD1073" s="2">
        <v>185</v>
      </c>
      <c r="AE1073" s="2">
        <v>150</v>
      </c>
      <c r="AF1073" s="2">
        <v>184</v>
      </c>
      <c r="AG1073" s="2">
        <v>174</v>
      </c>
      <c r="AH1073" s="2">
        <v>256</v>
      </c>
      <c r="AI1073" s="2">
        <v>258</v>
      </c>
      <c r="AJ1073" s="2">
        <v>250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15</v>
      </c>
      <c r="BE1073" s="2">
        <v>0</v>
      </c>
      <c r="BF1073" s="2">
        <v>0</v>
      </c>
      <c r="BG1073" s="2">
        <v>0</v>
      </c>
      <c r="BH1073" s="2">
        <v>0</v>
      </c>
      <c r="BI1073" s="2">
        <v>0</v>
      </c>
      <c r="BJ1073" s="2">
        <v>11</v>
      </c>
      <c r="BK1073" s="2">
        <v>9</v>
      </c>
      <c r="BL1073" s="2">
        <v>8</v>
      </c>
      <c r="BM1073" s="2">
        <v>4</v>
      </c>
      <c r="BN1073" s="2">
        <v>7</v>
      </c>
      <c r="BO1073" s="2">
        <v>7</v>
      </c>
      <c r="BP1073" s="2">
        <v>10</v>
      </c>
      <c r="BQ1073" s="2">
        <v>8</v>
      </c>
      <c r="BR1073" s="2">
        <v>8</v>
      </c>
      <c r="BS1073" s="2">
        <v>0</v>
      </c>
      <c r="BT1073" s="2">
        <v>0</v>
      </c>
      <c r="BU1073" s="2">
        <v>0</v>
      </c>
      <c r="BV1073" s="2">
        <v>0</v>
      </c>
      <c r="BW1073" s="2">
        <v>0</v>
      </c>
      <c r="BX1073" s="2">
        <v>0</v>
      </c>
      <c r="BY1073" s="2">
        <v>0</v>
      </c>
      <c r="BZ1073" s="2">
        <v>0</v>
      </c>
      <c r="CA1073" s="2">
        <v>0</v>
      </c>
      <c r="CB1073" s="2">
        <v>0</v>
      </c>
      <c r="CC1073" s="2">
        <v>0</v>
      </c>
      <c r="CD1073" s="2">
        <v>0</v>
      </c>
      <c r="CE1073" s="2">
        <v>0</v>
      </c>
      <c r="CF1073" s="2">
        <v>0</v>
      </c>
      <c r="CG1073" s="2">
        <v>0</v>
      </c>
      <c r="CH1073" s="2">
        <v>0</v>
      </c>
      <c r="CI1073" s="2">
        <v>0</v>
      </c>
      <c r="CJ1073" s="2">
        <v>0</v>
      </c>
      <c r="CK1073" s="2">
        <v>0</v>
      </c>
      <c r="CL1073" s="2">
        <v>3</v>
      </c>
    </row>
    <row r="1074" spans="1:90" x14ac:dyDescent="0.25">
      <c r="A1074" t="s">
        <v>115</v>
      </c>
      <c r="B1074">
        <v>10701</v>
      </c>
      <c r="C1074" t="s">
        <v>210</v>
      </c>
      <c r="D1074">
        <v>1</v>
      </c>
      <c r="E1074">
        <v>8</v>
      </c>
      <c r="F1074">
        <v>35439</v>
      </c>
      <c r="G1074">
        <v>35035439</v>
      </c>
      <c r="H1074" t="s">
        <v>16332</v>
      </c>
      <c r="I1074">
        <v>255</v>
      </c>
      <c r="J1074" t="s">
        <v>210</v>
      </c>
      <c r="K1074" t="s">
        <v>211</v>
      </c>
      <c r="L1074">
        <v>1</v>
      </c>
      <c r="M1074" t="s">
        <v>210</v>
      </c>
      <c r="N1074">
        <v>6326040</v>
      </c>
      <c r="O1074" t="s">
        <v>102</v>
      </c>
      <c r="P1074" t="s">
        <v>19681</v>
      </c>
      <c r="Q1074">
        <v>100</v>
      </c>
      <c r="R1074">
        <v>11</v>
      </c>
      <c r="S1074">
        <v>41643059</v>
      </c>
      <c r="T1074">
        <v>41845707</v>
      </c>
      <c r="U1074" t="s">
        <v>16333</v>
      </c>
      <c r="V1074">
        <v>1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202</v>
      </c>
      <c r="AE1074" s="2">
        <v>205</v>
      </c>
      <c r="AF1074" s="2">
        <v>207</v>
      </c>
      <c r="AG1074" s="2">
        <v>145</v>
      </c>
      <c r="AH1074" s="2">
        <v>203</v>
      </c>
      <c r="AI1074" s="2">
        <v>196</v>
      </c>
      <c r="AJ1074" s="2">
        <v>174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0</v>
      </c>
      <c r="BI1074" s="2">
        <v>0</v>
      </c>
      <c r="BJ1074" s="2">
        <v>0</v>
      </c>
      <c r="BK1074" s="2">
        <v>0</v>
      </c>
      <c r="BL1074" s="2">
        <v>8</v>
      </c>
      <c r="BM1074" s="2">
        <v>9</v>
      </c>
      <c r="BN1074" s="2">
        <v>8</v>
      </c>
      <c r="BO1074" s="2">
        <v>6</v>
      </c>
      <c r="BP1074" s="2">
        <v>9</v>
      </c>
      <c r="BQ1074" s="2">
        <v>5</v>
      </c>
      <c r="BR1074" s="2">
        <v>6</v>
      </c>
      <c r="BS1074" s="2">
        <v>0</v>
      </c>
      <c r="BT1074" s="2">
        <v>0</v>
      </c>
      <c r="BU1074" s="2">
        <v>0</v>
      </c>
      <c r="BV1074" s="2">
        <v>0</v>
      </c>
      <c r="BW1074" s="2">
        <v>0</v>
      </c>
      <c r="BX1074" s="2">
        <v>0</v>
      </c>
      <c r="BY1074" s="2">
        <v>0</v>
      </c>
      <c r="BZ1074" s="2">
        <v>0</v>
      </c>
      <c r="CA1074" s="2">
        <v>0</v>
      </c>
      <c r="CB1074" s="2">
        <v>0</v>
      </c>
      <c r="CC1074" s="2">
        <v>0</v>
      </c>
      <c r="CD1074" s="2">
        <v>0</v>
      </c>
      <c r="CE1074" s="2">
        <v>0</v>
      </c>
      <c r="CF1074" s="2">
        <v>0</v>
      </c>
      <c r="CG1074" s="2">
        <v>0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</row>
    <row r="1075" spans="1:90" x14ac:dyDescent="0.25">
      <c r="A1075" t="s">
        <v>115</v>
      </c>
      <c r="B1075">
        <v>10701</v>
      </c>
      <c r="C1075" t="s">
        <v>210</v>
      </c>
      <c r="D1075">
        <v>1</v>
      </c>
      <c r="E1075">
        <v>8</v>
      </c>
      <c r="F1075">
        <v>9635</v>
      </c>
      <c r="G1075">
        <v>35009635</v>
      </c>
      <c r="H1075" t="s">
        <v>3132</v>
      </c>
      <c r="I1075">
        <v>255</v>
      </c>
      <c r="J1075" t="s">
        <v>210</v>
      </c>
      <c r="K1075" t="s">
        <v>1948</v>
      </c>
      <c r="L1075">
        <v>1</v>
      </c>
      <c r="M1075" t="s">
        <v>210</v>
      </c>
      <c r="N1075">
        <v>6311001</v>
      </c>
      <c r="O1075" t="s">
        <v>102</v>
      </c>
      <c r="P1075" t="s">
        <v>387</v>
      </c>
      <c r="Q1075">
        <v>2600</v>
      </c>
      <c r="R1075">
        <v>11</v>
      </c>
      <c r="S1075">
        <v>41814012</v>
      </c>
      <c r="T1075">
        <v>41816836</v>
      </c>
      <c r="U1075" t="s">
        <v>3133</v>
      </c>
      <c r="V1075">
        <v>1</v>
      </c>
      <c r="W1075" s="2">
        <v>0</v>
      </c>
      <c r="X1075" s="2">
        <v>0</v>
      </c>
      <c r="Y1075" s="2">
        <v>159</v>
      </c>
      <c r="Z1075" s="2">
        <v>134</v>
      </c>
      <c r="AA1075" s="2">
        <v>168</v>
      </c>
      <c r="AB1075" s="2">
        <v>151</v>
      </c>
      <c r="AC1075" s="2">
        <v>166</v>
      </c>
      <c r="AD1075" s="2">
        <v>104</v>
      </c>
      <c r="AE1075" s="2">
        <v>100</v>
      </c>
      <c r="AF1075" s="2">
        <v>100</v>
      </c>
      <c r="AG1075" s="2">
        <v>55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302</v>
      </c>
      <c r="AS1075" s="2">
        <v>0</v>
      </c>
      <c r="AT1075" s="2">
        <v>0</v>
      </c>
      <c r="AU1075" s="2">
        <v>331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44</v>
      </c>
      <c r="BD1075" s="2">
        <v>39</v>
      </c>
      <c r="BE1075" s="2">
        <v>0</v>
      </c>
      <c r="BF1075" s="2">
        <v>0</v>
      </c>
      <c r="BG1075" s="2">
        <v>6</v>
      </c>
      <c r="BH1075" s="2">
        <v>6</v>
      </c>
      <c r="BI1075" s="2">
        <v>9</v>
      </c>
      <c r="BJ1075" s="2">
        <v>8</v>
      </c>
      <c r="BK1075" s="2">
        <v>12</v>
      </c>
      <c r="BL1075" s="2">
        <v>6</v>
      </c>
      <c r="BM1075" s="2">
        <v>3</v>
      </c>
      <c r="BN1075" s="2">
        <v>5</v>
      </c>
      <c r="BO1075" s="2">
        <v>4</v>
      </c>
      <c r="BP1075" s="2">
        <v>0</v>
      </c>
      <c r="BQ1075" s="2">
        <v>0</v>
      </c>
      <c r="BR1075" s="2">
        <v>0</v>
      </c>
      <c r="BS1075" s="2">
        <v>0</v>
      </c>
      <c r="BT1075" s="2">
        <v>0</v>
      </c>
      <c r="BU1075" s="2">
        <v>0</v>
      </c>
      <c r="BV1075" s="2">
        <v>0</v>
      </c>
      <c r="BW1075" s="2">
        <v>0</v>
      </c>
      <c r="BX1075" s="2">
        <v>0</v>
      </c>
      <c r="BY1075" s="2">
        <v>0</v>
      </c>
      <c r="BZ1075" s="2">
        <v>12</v>
      </c>
      <c r="CA1075" s="2">
        <v>0</v>
      </c>
      <c r="CB1075" s="2">
        <v>0</v>
      </c>
      <c r="CC1075" s="2">
        <v>12</v>
      </c>
      <c r="CD1075" s="2">
        <v>0</v>
      </c>
      <c r="CE1075" s="2">
        <v>0</v>
      </c>
      <c r="CF1075" s="2">
        <v>0</v>
      </c>
      <c r="CG1075" s="2">
        <v>0</v>
      </c>
      <c r="CH1075" s="2">
        <v>0</v>
      </c>
      <c r="CI1075" s="2">
        <v>0</v>
      </c>
      <c r="CJ1075" s="2">
        <v>0</v>
      </c>
      <c r="CK1075" s="2">
        <v>3</v>
      </c>
      <c r="CL1075" s="2">
        <v>9</v>
      </c>
    </row>
    <row r="1076" spans="1:90" x14ac:dyDescent="0.25">
      <c r="A1076" t="s">
        <v>115</v>
      </c>
      <c r="B1076">
        <v>10701</v>
      </c>
      <c r="C1076" t="s">
        <v>210</v>
      </c>
      <c r="D1076">
        <v>1</v>
      </c>
      <c r="E1076">
        <v>8</v>
      </c>
      <c r="F1076">
        <v>909221</v>
      </c>
      <c r="G1076">
        <v>35909221</v>
      </c>
      <c r="H1076" t="s">
        <v>12592</v>
      </c>
      <c r="I1076">
        <v>255</v>
      </c>
      <c r="J1076" t="s">
        <v>210</v>
      </c>
      <c r="K1076" t="s">
        <v>3399</v>
      </c>
      <c r="L1076">
        <v>1</v>
      </c>
      <c r="M1076" t="s">
        <v>210</v>
      </c>
      <c r="N1076">
        <v>6361400</v>
      </c>
      <c r="O1076" t="s">
        <v>261</v>
      </c>
      <c r="P1076" t="s">
        <v>19686</v>
      </c>
      <c r="Q1076">
        <v>370</v>
      </c>
      <c r="R1076">
        <v>11</v>
      </c>
      <c r="S1076">
        <v>41871393</v>
      </c>
      <c r="T1076">
        <v>41874718</v>
      </c>
      <c r="U1076" t="s">
        <v>12593</v>
      </c>
      <c r="V1076">
        <v>1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339</v>
      </c>
      <c r="AE1076" s="2">
        <v>343</v>
      </c>
      <c r="AF1076" s="2">
        <v>307</v>
      </c>
      <c r="AG1076" s="2">
        <v>218</v>
      </c>
      <c r="AH1076" s="2">
        <v>532</v>
      </c>
      <c r="AI1076" s="2">
        <v>250</v>
      </c>
      <c r="AJ1076" s="2">
        <v>339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20</v>
      </c>
      <c r="BD1076" s="2">
        <v>0</v>
      </c>
      <c r="BE1076" s="2">
        <v>0</v>
      </c>
      <c r="BF1076" s="2">
        <v>0</v>
      </c>
      <c r="BG1076" s="2">
        <v>0</v>
      </c>
      <c r="BH1076" s="2">
        <v>0</v>
      </c>
      <c r="BI1076" s="2">
        <v>0</v>
      </c>
      <c r="BJ1076" s="2">
        <v>0</v>
      </c>
      <c r="BK1076" s="2">
        <v>0</v>
      </c>
      <c r="BL1076" s="2">
        <v>13</v>
      </c>
      <c r="BM1076" s="2">
        <v>14</v>
      </c>
      <c r="BN1076" s="2">
        <v>17</v>
      </c>
      <c r="BO1076" s="2">
        <v>9</v>
      </c>
      <c r="BP1076" s="2">
        <v>20</v>
      </c>
      <c r="BQ1076" s="2">
        <v>8</v>
      </c>
      <c r="BR1076" s="2">
        <v>15</v>
      </c>
      <c r="BS1076" s="2">
        <v>0</v>
      </c>
      <c r="BT1076" s="2">
        <v>0</v>
      </c>
      <c r="BU1076" s="2">
        <v>0</v>
      </c>
      <c r="BV1076" s="2">
        <v>0</v>
      </c>
      <c r="BW1076" s="2">
        <v>0</v>
      </c>
      <c r="BX1076" s="2">
        <v>0</v>
      </c>
      <c r="BY1076" s="2">
        <v>0</v>
      </c>
      <c r="BZ1076" s="2">
        <v>0</v>
      </c>
      <c r="CA1076" s="2">
        <v>0</v>
      </c>
      <c r="CB1076" s="2">
        <v>0</v>
      </c>
      <c r="CC1076" s="2">
        <v>0</v>
      </c>
      <c r="CD1076" s="2">
        <v>0</v>
      </c>
      <c r="CE1076" s="2">
        <v>0</v>
      </c>
      <c r="CF1076" s="2">
        <v>0</v>
      </c>
      <c r="CG1076" s="2">
        <v>0</v>
      </c>
      <c r="CH1076" s="2">
        <v>0</v>
      </c>
      <c r="CI1076" s="2">
        <v>0</v>
      </c>
      <c r="CJ1076" s="2">
        <v>0</v>
      </c>
      <c r="CK1076" s="2">
        <v>2</v>
      </c>
      <c r="CL1076" s="2">
        <v>0</v>
      </c>
    </row>
    <row r="1077" spans="1:90" x14ac:dyDescent="0.25">
      <c r="A1077" t="s">
        <v>115</v>
      </c>
      <c r="B1077">
        <v>10701</v>
      </c>
      <c r="C1077" t="s">
        <v>210</v>
      </c>
      <c r="D1077">
        <v>1</v>
      </c>
      <c r="E1077">
        <v>8</v>
      </c>
      <c r="F1077">
        <v>925470</v>
      </c>
      <c r="G1077">
        <v>35925470</v>
      </c>
      <c r="H1077" t="s">
        <v>3056</v>
      </c>
      <c r="I1077">
        <v>255</v>
      </c>
      <c r="J1077" t="s">
        <v>210</v>
      </c>
      <c r="K1077" t="s">
        <v>3057</v>
      </c>
      <c r="L1077">
        <v>1</v>
      </c>
      <c r="M1077" t="s">
        <v>210</v>
      </c>
      <c r="N1077">
        <v>6363140</v>
      </c>
      <c r="O1077" t="s">
        <v>92</v>
      </c>
      <c r="P1077" t="s">
        <v>19708</v>
      </c>
      <c r="Q1077">
        <v>23</v>
      </c>
      <c r="R1077">
        <v>11</v>
      </c>
      <c r="S1077">
        <v>41465024</v>
      </c>
      <c r="T1077">
        <v>41465067</v>
      </c>
      <c r="U1077" t="s">
        <v>3059</v>
      </c>
      <c r="V1077">
        <v>1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143</v>
      </c>
      <c r="AE1077" s="2">
        <v>147</v>
      </c>
      <c r="AF1077" s="2">
        <v>108</v>
      </c>
      <c r="AG1077" s="2">
        <v>91</v>
      </c>
      <c r="AH1077" s="2">
        <v>153</v>
      </c>
      <c r="AI1077" s="2">
        <v>100</v>
      </c>
      <c r="AJ1077" s="2">
        <v>73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20</v>
      </c>
      <c r="BD1077" s="2">
        <v>0</v>
      </c>
      <c r="BE1077" s="2">
        <v>0</v>
      </c>
      <c r="BF1077" s="2">
        <v>0</v>
      </c>
      <c r="BG1077" s="2">
        <v>0</v>
      </c>
      <c r="BH1077" s="2">
        <v>0</v>
      </c>
      <c r="BI1077" s="2">
        <v>0</v>
      </c>
      <c r="BJ1077" s="2">
        <v>0</v>
      </c>
      <c r="BK1077" s="2">
        <v>0</v>
      </c>
      <c r="BL1077" s="2">
        <v>5</v>
      </c>
      <c r="BM1077" s="2">
        <v>5</v>
      </c>
      <c r="BN1077" s="2">
        <v>3</v>
      </c>
      <c r="BO1077" s="2">
        <v>4</v>
      </c>
      <c r="BP1077" s="2">
        <v>5</v>
      </c>
      <c r="BQ1077" s="2">
        <v>5</v>
      </c>
      <c r="BR1077" s="2">
        <v>3</v>
      </c>
      <c r="BS1077" s="2">
        <v>0</v>
      </c>
      <c r="BT1077" s="2">
        <v>0</v>
      </c>
      <c r="BU1077" s="2">
        <v>0</v>
      </c>
      <c r="BV1077" s="2">
        <v>0</v>
      </c>
      <c r="BW1077" s="2">
        <v>0</v>
      </c>
      <c r="BX1077" s="2">
        <v>0</v>
      </c>
      <c r="BY1077" s="2">
        <v>0</v>
      </c>
      <c r="BZ1077" s="2">
        <v>0</v>
      </c>
      <c r="CA1077" s="2">
        <v>0</v>
      </c>
      <c r="CB1077" s="2">
        <v>0</v>
      </c>
      <c r="CC1077" s="2">
        <v>0</v>
      </c>
      <c r="CD1077" s="2">
        <v>0</v>
      </c>
      <c r="CE1077" s="2">
        <v>0</v>
      </c>
      <c r="CF1077" s="2">
        <v>0</v>
      </c>
      <c r="CG1077" s="2">
        <v>0</v>
      </c>
      <c r="CH1077" s="2">
        <v>0</v>
      </c>
      <c r="CI1077" s="2">
        <v>0</v>
      </c>
      <c r="CJ1077" s="2">
        <v>0</v>
      </c>
      <c r="CK1077" s="2">
        <v>1</v>
      </c>
      <c r="CL1077" s="2">
        <v>0</v>
      </c>
    </row>
    <row r="1078" spans="1:90" x14ac:dyDescent="0.25">
      <c r="A1078" t="s">
        <v>115</v>
      </c>
      <c r="B1078">
        <v>10701</v>
      </c>
      <c r="C1078" t="s">
        <v>210</v>
      </c>
      <c r="D1078">
        <v>1</v>
      </c>
      <c r="E1078">
        <v>8</v>
      </c>
      <c r="F1078">
        <v>40629</v>
      </c>
      <c r="G1078">
        <v>35040629</v>
      </c>
      <c r="H1078" t="s">
        <v>10087</v>
      </c>
      <c r="I1078">
        <v>255</v>
      </c>
      <c r="J1078" t="s">
        <v>210</v>
      </c>
      <c r="K1078" t="s">
        <v>4404</v>
      </c>
      <c r="L1078">
        <v>1</v>
      </c>
      <c r="M1078" t="s">
        <v>210</v>
      </c>
      <c r="N1078">
        <v>6390240</v>
      </c>
      <c r="O1078" t="s">
        <v>92</v>
      </c>
      <c r="P1078" t="s">
        <v>6663</v>
      </c>
      <c r="Q1078">
        <v>404</v>
      </c>
      <c r="R1078">
        <v>11</v>
      </c>
      <c r="S1078">
        <v>41812589</v>
      </c>
      <c r="T1078">
        <v>41817250</v>
      </c>
      <c r="U1078" t="s">
        <v>10088</v>
      </c>
      <c r="V1078">
        <v>1</v>
      </c>
      <c r="W1078" s="2">
        <v>0</v>
      </c>
      <c r="X1078" s="2">
        <v>0</v>
      </c>
      <c r="Y1078" s="2">
        <v>130</v>
      </c>
      <c r="Z1078" s="2">
        <v>130</v>
      </c>
      <c r="AA1078" s="2">
        <v>157</v>
      </c>
      <c r="AB1078" s="2">
        <v>164</v>
      </c>
      <c r="AC1078" s="2">
        <v>93</v>
      </c>
      <c r="AD1078" s="2">
        <v>0</v>
      </c>
      <c r="AE1078" s="2">
        <v>0</v>
      </c>
      <c r="AF1078" s="2">
        <v>0</v>
      </c>
      <c r="AG1078" s="2">
        <v>0</v>
      </c>
      <c r="AH1078" s="2">
        <v>124</v>
      </c>
      <c r="AI1078" s="2">
        <v>108</v>
      </c>
      <c r="AJ1078" s="2">
        <v>129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59</v>
      </c>
      <c r="BD1078" s="2">
        <v>0</v>
      </c>
      <c r="BE1078" s="2">
        <v>0</v>
      </c>
      <c r="BF1078" s="2">
        <v>0</v>
      </c>
      <c r="BG1078" s="2">
        <v>4</v>
      </c>
      <c r="BH1078" s="2">
        <v>5</v>
      </c>
      <c r="BI1078" s="2">
        <v>8</v>
      </c>
      <c r="BJ1078" s="2">
        <v>8</v>
      </c>
      <c r="BK1078" s="2">
        <v>5</v>
      </c>
      <c r="BL1078" s="2">
        <v>0</v>
      </c>
      <c r="BM1078" s="2">
        <v>0</v>
      </c>
      <c r="BN1078" s="2">
        <v>0</v>
      </c>
      <c r="BO1078" s="2">
        <v>0</v>
      </c>
      <c r="BP1078" s="2">
        <v>4</v>
      </c>
      <c r="BQ1078" s="2">
        <v>3</v>
      </c>
      <c r="BR1078" s="2">
        <v>5</v>
      </c>
      <c r="BS1078" s="2">
        <v>0</v>
      </c>
      <c r="BT1078" s="2">
        <v>0</v>
      </c>
      <c r="BU1078" s="2">
        <v>0</v>
      </c>
      <c r="BV1078" s="2">
        <v>0</v>
      </c>
      <c r="BW1078" s="2">
        <v>0</v>
      </c>
      <c r="BX1078" s="2">
        <v>0</v>
      </c>
      <c r="BY1078" s="2">
        <v>0</v>
      </c>
      <c r="BZ1078" s="2">
        <v>0</v>
      </c>
      <c r="CA1078" s="2">
        <v>0</v>
      </c>
      <c r="CB1078" s="2">
        <v>0</v>
      </c>
      <c r="CC1078" s="2">
        <v>0</v>
      </c>
      <c r="CD1078" s="2">
        <v>0</v>
      </c>
      <c r="CE1078" s="2">
        <v>0</v>
      </c>
      <c r="CF1078" s="2">
        <v>0</v>
      </c>
      <c r="CG1078" s="2">
        <v>0</v>
      </c>
      <c r="CH1078" s="2">
        <v>0</v>
      </c>
      <c r="CI1078" s="2">
        <v>0</v>
      </c>
      <c r="CJ1078" s="2">
        <v>0</v>
      </c>
      <c r="CK1078" s="2">
        <v>4</v>
      </c>
      <c r="CL1078" s="2">
        <v>0</v>
      </c>
    </row>
    <row r="1079" spans="1:90" x14ac:dyDescent="0.25">
      <c r="A1079" t="s">
        <v>115</v>
      </c>
      <c r="B1079">
        <v>10701</v>
      </c>
      <c r="C1079" t="s">
        <v>210</v>
      </c>
      <c r="D1079">
        <v>1</v>
      </c>
      <c r="E1079">
        <v>8</v>
      </c>
      <c r="F1079">
        <v>9726</v>
      </c>
      <c r="G1079">
        <v>35009726</v>
      </c>
      <c r="H1079" t="s">
        <v>12647</v>
      </c>
      <c r="I1079">
        <v>255</v>
      </c>
      <c r="J1079" t="s">
        <v>210</v>
      </c>
      <c r="K1079" t="s">
        <v>91</v>
      </c>
      <c r="L1079">
        <v>1</v>
      </c>
      <c r="M1079" t="s">
        <v>210</v>
      </c>
      <c r="N1079">
        <v>6311000</v>
      </c>
      <c r="O1079" t="s">
        <v>102</v>
      </c>
      <c r="P1079" t="s">
        <v>568</v>
      </c>
      <c r="Q1079">
        <v>670</v>
      </c>
      <c r="R1079">
        <v>11</v>
      </c>
      <c r="S1079">
        <v>41643063</v>
      </c>
      <c r="U1079" t="s">
        <v>12648</v>
      </c>
      <c r="V1079">
        <v>1</v>
      </c>
      <c r="W1079" s="2">
        <v>0</v>
      </c>
      <c r="X1079" s="2">
        <v>0</v>
      </c>
      <c r="Y1079" s="2">
        <v>85</v>
      </c>
      <c r="Z1079" s="2">
        <v>77</v>
      </c>
      <c r="AA1079" s="2">
        <v>99</v>
      </c>
      <c r="AB1079" s="2">
        <v>112</v>
      </c>
      <c r="AC1079" s="2">
        <v>105</v>
      </c>
      <c r="AD1079" s="2">
        <v>150</v>
      </c>
      <c r="AE1079" s="2">
        <v>145</v>
      </c>
      <c r="AF1079" s="2">
        <v>152</v>
      </c>
      <c r="AG1079" s="2">
        <v>127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170</v>
      </c>
      <c r="AS1079" s="2">
        <v>0</v>
      </c>
      <c r="AT1079" s="2">
        <v>0</v>
      </c>
      <c r="AU1079" s="2">
        <v>361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25</v>
      </c>
      <c r="BD1079" s="2">
        <v>0</v>
      </c>
      <c r="BE1079" s="2">
        <v>0</v>
      </c>
      <c r="BF1079" s="2">
        <v>0</v>
      </c>
      <c r="BG1079" s="2">
        <v>4</v>
      </c>
      <c r="BH1079" s="2">
        <v>3</v>
      </c>
      <c r="BI1079" s="2">
        <v>5</v>
      </c>
      <c r="BJ1079" s="2">
        <v>7</v>
      </c>
      <c r="BK1079" s="2">
        <v>4</v>
      </c>
      <c r="BL1079" s="2">
        <v>7</v>
      </c>
      <c r="BM1079" s="2">
        <v>4</v>
      </c>
      <c r="BN1079" s="2">
        <v>5</v>
      </c>
      <c r="BO1079" s="2">
        <v>5</v>
      </c>
      <c r="BP1079" s="2">
        <v>0</v>
      </c>
      <c r="BQ1079" s="2">
        <v>0</v>
      </c>
      <c r="BR1079" s="2">
        <v>0</v>
      </c>
      <c r="BS1079" s="2">
        <v>0</v>
      </c>
      <c r="BT1079" s="2">
        <v>0</v>
      </c>
      <c r="BU1079" s="2">
        <v>0</v>
      </c>
      <c r="BV1079" s="2">
        <v>0</v>
      </c>
      <c r="BW1079" s="2">
        <v>0</v>
      </c>
      <c r="BX1079" s="2">
        <v>0</v>
      </c>
      <c r="BY1079" s="2">
        <v>0</v>
      </c>
      <c r="BZ1079" s="2">
        <v>6</v>
      </c>
      <c r="CA1079" s="2">
        <v>0</v>
      </c>
      <c r="CB1079" s="2">
        <v>0</v>
      </c>
      <c r="CC1079" s="2">
        <v>11</v>
      </c>
      <c r="CD1079" s="2">
        <v>0</v>
      </c>
      <c r="CE1079" s="2">
        <v>0</v>
      </c>
      <c r="CF1079" s="2">
        <v>0</v>
      </c>
      <c r="CG1079" s="2">
        <v>0</v>
      </c>
      <c r="CH1079" s="2">
        <v>0</v>
      </c>
      <c r="CI1079" s="2">
        <v>0</v>
      </c>
      <c r="CJ1079" s="2">
        <v>0</v>
      </c>
      <c r="CK1079" s="2">
        <v>3</v>
      </c>
      <c r="CL1079" s="2">
        <v>0</v>
      </c>
    </row>
    <row r="1080" spans="1:90" x14ac:dyDescent="0.25">
      <c r="A1080" t="s">
        <v>115</v>
      </c>
      <c r="B1080">
        <v>10701</v>
      </c>
      <c r="C1080" t="s">
        <v>210</v>
      </c>
      <c r="D1080">
        <v>1</v>
      </c>
      <c r="E1080">
        <v>8</v>
      </c>
      <c r="F1080">
        <v>9684</v>
      </c>
      <c r="G1080">
        <v>35009684</v>
      </c>
      <c r="H1080" t="s">
        <v>9081</v>
      </c>
      <c r="I1080">
        <v>255</v>
      </c>
      <c r="J1080" t="s">
        <v>210</v>
      </c>
      <c r="K1080" t="s">
        <v>1096</v>
      </c>
      <c r="L1080">
        <v>1</v>
      </c>
      <c r="M1080" t="s">
        <v>210</v>
      </c>
      <c r="N1080">
        <v>6331210</v>
      </c>
      <c r="O1080" t="s">
        <v>92</v>
      </c>
      <c r="P1080" t="s">
        <v>19670</v>
      </c>
      <c r="Q1080">
        <v>49</v>
      </c>
      <c r="R1080">
        <v>11</v>
      </c>
      <c r="S1080">
        <v>41870150</v>
      </c>
      <c r="T1080">
        <v>41888010</v>
      </c>
      <c r="U1080" t="s">
        <v>9082</v>
      </c>
      <c r="V1080">
        <v>1</v>
      </c>
      <c r="W1080" s="2">
        <v>0</v>
      </c>
      <c r="X1080" s="2">
        <v>0</v>
      </c>
      <c r="Y1080" s="2">
        <v>231</v>
      </c>
      <c r="Z1080" s="2">
        <v>235</v>
      </c>
      <c r="AA1080" s="2">
        <v>224</v>
      </c>
      <c r="AB1080" s="2">
        <v>231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11</v>
      </c>
      <c r="BH1080" s="2">
        <v>11</v>
      </c>
      <c r="BI1080" s="2">
        <v>10</v>
      </c>
      <c r="BJ1080" s="2">
        <v>14</v>
      </c>
      <c r="BK1080" s="2">
        <v>0</v>
      </c>
      <c r="BL1080" s="2">
        <v>0</v>
      </c>
      <c r="BM1080" s="2">
        <v>0</v>
      </c>
      <c r="BN1080" s="2">
        <v>0</v>
      </c>
      <c r="BO1080" s="2">
        <v>0</v>
      </c>
      <c r="BP1080" s="2">
        <v>0</v>
      </c>
      <c r="BQ1080" s="2">
        <v>0</v>
      </c>
      <c r="BR1080" s="2">
        <v>0</v>
      </c>
      <c r="BS1080" s="2">
        <v>0</v>
      </c>
      <c r="BT1080" s="2">
        <v>0</v>
      </c>
      <c r="BU1080" s="2">
        <v>0</v>
      </c>
      <c r="BV1080" s="2">
        <v>0</v>
      </c>
      <c r="BW1080" s="2">
        <v>0</v>
      </c>
      <c r="BX1080" s="2">
        <v>0</v>
      </c>
      <c r="BY1080" s="2">
        <v>0</v>
      </c>
      <c r="BZ1080" s="2">
        <v>0</v>
      </c>
      <c r="CA1080" s="2">
        <v>0</v>
      </c>
      <c r="CB1080" s="2">
        <v>0</v>
      </c>
      <c r="CC1080" s="2">
        <v>0</v>
      </c>
      <c r="CD1080" s="2">
        <v>0</v>
      </c>
      <c r="CE1080" s="2">
        <v>0</v>
      </c>
      <c r="CF1080" s="2">
        <v>0</v>
      </c>
      <c r="CG1080" s="2">
        <v>0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</row>
    <row r="1081" spans="1:90" x14ac:dyDescent="0.25">
      <c r="A1081" t="s">
        <v>115</v>
      </c>
      <c r="B1081">
        <v>10701</v>
      </c>
      <c r="C1081" t="s">
        <v>210</v>
      </c>
      <c r="D1081">
        <v>1</v>
      </c>
      <c r="E1081">
        <v>8</v>
      </c>
      <c r="F1081">
        <v>921427</v>
      </c>
      <c r="G1081">
        <v>35921427</v>
      </c>
      <c r="H1081" t="s">
        <v>6239</v>
      </c>
      <c r="I1081">
        <v>255</v>
      </c>
      <c r="J1081" t="s">
        <v>210</v>
      </c>
      <c r="K1081" t="s">
        <v>6240</v>
      </c>
      <c r="L1081">
        <v>1</v>
      </c>
      <c r="M1081" t="s">
        <v>210</v>
      </c>
      <c r="N1081">
        <v>6341340</v>
      </c>
      <c r="O1081" t="s">
        <v>92</v>
      </c>
      <c r="P1081" t="s">
        <v>19707</v>
      </c>
      <c r="Q1081" t="s">
        <v>127</v>
      </c>
      <c r="R1081">
        <v>11</v>
      </c>
      <c r="S1081">
        <v>41861040</v>
      </c>
      <c r="T1081">
        <v>41867303</v>
      </c>
      <c r="U1081" t="s">
        <v>6241</v>
      </c>
      <c r="V1081">
        <v>1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176</v>
      </c>
      <c r="AE1081" s="2">
        <v>176</v>
      </c>
      <c r="AF1081" s="2">
        <v>165</v>
      </c>
      <c r="AG1081" s="2">
        <v>98</v>
      </c>
      <c r="AH1081" s="2">
        <v>177</v>
      </c>
      <c r="AI1081" s="2">
        <v>167</v>
      </c>
      <c r="AJ1081" s="2">
        <v>133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119</v>
      </c>
      <c r="AS1081" s="2">
        <v>0</v>
      </c>
      <c r="AT1081" s="2">
        <v>0</v>
      </c>
      <c r="AU1081" s="2">
        <v>259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105</v>
      </c>
      <c r="BD1081" s="2">
        <v>9</v>
      </c>
      <c r="BE1081" s="2">
        <v>0</v>
      </c>
      <c r="BF1081" s="2">
        <v>0</v>
      </c>
      <c r="BG1081" s="2">
        <v>0</v>
      </c>
      <c r="BH1081" s="2">
        <v>0</v>
      </c>
      <c r="BI1081" s="2">
        <v>0</v>
      </c>
      <c r="BJ1081" s="2">
        <v>0</v>
      </c>
      <c r="BK1081" s="2">
        <v>0</v>
      </c>
      <c r="BL1081" s="2">
        <v>7</v>
      </c>
      <c r="BM1081" s="2">
        <v>7</v>
      </c>
      <c r="BN1081" s="2">
        <v>7</v>
      </c>
      <c r="BO1081" s="2">
        <v>5</v>
      </c>
      <c r="BP1081" s="2">
        <v>7</v>
      </c>
      <c r="BQ1081" s="2">
        <v>6</v>
      </c>
      <c r="BR1081" s="2">
        <v>7</v>
      </c>
      <c r="BS1081" s="2">
        <v>0</v>
      </c>
      <c r="BT1081" s="2">
        <v>0</v>
      </c>
      <c r="BU1081" s="2">
        <v>0</v>
      </c>
      <c r="BV1081" s="2">
        <v>0</v>
      </c>
      <c r="BW1081" s="2">
        <v>0</v>
      </c>
      <c r="BX1081" s="2">
        <v>0</v>
      </c>
      <c r="BY1081" s="2">
        <v>0</v>
      </c>
      <c r="BZ1081" s="2">
        <v>5</v>
      </c>
      <c r="CA1081" s="2">
        <v>0</v>
      </c>
      <c r="CB1081" s="2">
        <v>0</v>
      </c>
      <c r="CC1081" s="2">
        <v>6</v>
      </c>
      <c r="CD1081" s="2">
        <v>0</v>
      </c>
      <c r="CE1081" s="2">
        <v>0</v>
      </c>
      <c r="CF1081" s="2">
        <v>0</v>
      </c>
      <c r="CG1081" s="2">
        <v>0</v>
      </c>
      <c r="CH1081" s="2">
        <v>0</v>
      </c>
      <c r="CI1081" s="2">
        <v>0</v>
      </c>
      <c r="CJ1081" s="2">
        <v>0</v>
      </c>
      <c r="CK1081" s="2">
        <v>4</v>
      </c>
      <c r="CL1081" s="2">
        <v>3</v>
      </c>
    </row>
    <row r="1082" spans="1:90" x14ac:dyDescent="0.25">
      <c r="A1082" t="s">
        <v>115</v>
      </c>
      <c r="B1082">
        <v>10701</v>
      </c>
      <c r="C1082" t="s">
        <v>210</v>
      </c>
      <c r="D1082">
        <v>1</v>
      </c>
      <c r="E1082">
        <v>8</v>
      </c>
      <c r="F1082">
        <v>41324</v>
      </c>
      <c r="G1082">
        <v>35041324</v>
      </c>
      <c r="H1082" t="s">
        <v>12622</v>
      </c>
      <c r="I1082">
        <v>255</v>
      </c>
      <c r="J1082" t="s">
        <v>210</v>
      </c>
      <c r="K1082" t="s">
        <v>2283</v>
      </c>
      <c r="L1082">
        <v>1</v>
      </c>
      <c r="M1082" t="s">
        <v>210</v>
      </c>
      <c r="N1082">
        <v>6341520</v>
      </c>
      <c r="O1082" t="s">
        <v>92</v>
      </c>
      <c r="P1082" t="s">
        <v>19690</v>
      </c>
      <c r="Q1082">
        <v>150</v>
      </c>
      <c r="R1082">
        <v>11</v>
      </c>
      <c r="S1082">
        <v>41863674</v>
      </c>
      <c r="T1082">
        <v>41867728</v>
      </c>
      <c r="U1082" t="s">
        <v>12623</v>
      </c>
      <c r="V1082">
        <v>1</v>
      </c>
      <c r="W1082" s="2">
        <v>0</v>
      </c>
      <c r="X1082" s="2">
        <v>0</v>
      </c>
      <c r="Y1082" s="2">
        <v>220</v>
      </c>
      <c r="Z1082" s="2">
        <v>208</v>
      </c>
      <c r="AA1082" s="2">
        <v>228</v>
      </c>
      <c r="AB1082" s="2">
        <v>181</v>
      </c>
      <c r="AC1082" s="2">
        <v>182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186</v>
      </c>
      <c r="BD1082" s="2">
        <v>0</v>
      </c>
      <c r="BE1082" s="2">
        <v>0</v>
      </c>
      <c r="BF1082" s="2">
        <v>0</v>
      </c>
      <c r="BG1082" s="2">
        <v>10</v>
      </c>
      <c r="BH1082" s="2">
        <v>7</v>
      </c>
      <c r="BI1082" s="2">
        <v>13</v>
      </c>
      <c r="BJ1082" s="2">
        <v>11</v>
      </c>
      <c r="BK1082" s="2">
        <v>10</v>
      </c>
      <c r="BL1082" s="2">
        <v>0</v>
      </c>
      <c r="BM1082" s="2">
        <v>0</v>
      </c>
      <c r="BN1082" s="2">
        <v>0</v>
      </c>
      <c r="BO1082" s="2">
        <v>0</v>
      </c>
      <c r="BP1082" s="2">
        <v>0</v>
      </c>
      <c r="BQ1082" s="2">
        <v>0</v>
      </c>
      <c r="BR1082" s="2">
        <v>0</v>
      </c>
      <c r="BS1082" s="2">
        <v>0</v>
      </c>
      <c r="BT1082" s="2">
        <v>0</v>
      </c>
      <c r="BU1082" s="2">
        <v>0</v>
      </c>
      <c r="BV1082" s="2">
        <v>0</v>
      </c>
      <c r="BW1082" s="2">
        <v>0</v>
      </c>
      <c r="BX1082" s="2">
        <v>0</v>
      </c>
      <c r="BY1082" s="2">
        <v>0</v>
      </c>
      <c r="BZ1082" s="2">
        <v>0</v>
      </c>
      <c r="CA1082" s="2">
        <v>0</v>
      </c>
      <c r="CB1082" s="2">
        <v>0</v>
      </c>
      <c r="CC1082" s="2">
        <v>0</v>
      </c>
      <c r="CD1082" s="2">
        <v>0</v>
      </c>
      <c r="CE1082" s="2">
        <v>0</v>
      </c>
      <c r="CF1082" s="2">
        <v>0</v>
      </c>
      <c r="CG1082" s="2">
        <v>0</v>
      </c>
      <c r="CH1082" s="2">
        <v>0</v>
      </c>
      <c r="CI1082" s="2">
        <v>0</v>
      </c>
      <c r="CJ1082" s="2">
        <v>0</v>
      </c>
      <c r="CK1082" s="2">
        <v>13</v>
      </c>
      <c r="CL1082" s="2">
        <v>0</v>
      </c>
    </row>
    <row r="1083" spans="1:90" x14ac:dyDescent="0.25">
      <c r="A1083" t="s">
        <v>115</v>
      </c>
      <c r="B1083">
        <v>10701</v>
      </c>
      <c r="C1083" t="s">
        <v>210</v>
      </c>
      <c r="D1083">
        <v>1</v>
      </c>
      <c r="E1083">
        <v>8</v>
      </c>
      <c r="F1083">
        <v>10583</v>
      </c>
      <c r="G1083">
        <v>35010583</v>
      </c>
      <c r="H1083" t="s">
        <v>5658</v>
      </c>
      <c r="I1083">
        <v>278</v>
      </c>
      <c r="J1083" t="s">
        <v>449</v>
      </c>
      <c r="K1083" t="s">
        <v>810</v>
      </c>
      <c r="L1083">
        <v>1</v>
      </c>
      <c r="M1083" t="s">
        <v>449</v>
      </c>
      <c r="N1083">
        <v>6700625</v>
      </c>
      <c r="O1083" t="s">
        <v>92</v>
      </c>
      <c r="P1083" t="s">
        <v>5659</v>
      </c>
      <c r="Q1083">
        <v>120</v>
      </c>
      <c r="R1083">
        <v>11</v>
      </c>
      <c r="S1083">
        <v>46140303</v>
      </c>
      <c r="T1083">
        <v>47032153</v>
      </c>
      <c r="U1083" t="s">
        <v>5660</v>
      </c>
      <c r="V1083">
        <v>1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131</v>
      </c>
      <c r="AE1083" s="2">
        <v>129</v>
      </c>
      <c r="AF1083" s="2">
        <v>115</v>
      </c>
      <c r="AG1083" s="2">
        <v>138</v>
      </c>
      <c r="AH1083" s="2">
        <v>260</v>
      </c>
      <c r="AI1083" s="2">
        <v>245</v>
      </c>
      <c r="AJ1083" s="2">
        <v>213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26</v>
      </c>
      <c r="BD1083" s="2">
        <v>0</v>
      </c>
      <c r="BE1083" s="2">
        <v>0</v>
      </c>
      <c r="BF1083" s="2">
        <v>0</v>
      </c>
      <c r="BG1083" s="2">
        <v>0</v>
      </c>
      <c r="BH1083" s="2">
        <v>0</v>
      </c>
      <c r="BI1083" s="2">
        <v>0</v>
      </c>
      <c r="BJ1083" s="2">
        <v>0</v>
      </c>
      <c r="BK1083" s="2">
        <v>0</v>
      </c>
      <c r="BL1083" s="2">
        <v>7</v>
      </c>
      <c r="BM1083" s="2">
        <v>4</v>
      </c>
      <c r="BN1083" s="2">
        <v>5</v>
      </c>
      <c r="BO1083" s="2">
        <v>5</v>
      </c>
      <c r="BP1083" s="2">
        <v>10</v>
      </c>
      <c r="BQ1083" s="2">
        <v>8</v>
      </c>
      <c r="BR1083" s="2">
        <v>9</v>
      </c>
      <c r="BS1083" s="2">
        <v>0</v>
      </c>
      <c r="BT1083" s="2">
        <v>0</v>
      </c>
      <c r="BU1083" s="2">
        <v>0</v>
      </c>
      <c r="BV1083" s="2">
        <v>0</v>
      </c>
      <c r="BW1083" s="2">
        <v>0</v>
      </c>
      <c r="BX1083" s="2">
        <v>0</v>
      </c>
      <c r="BY1083" s="2">
        <v>0</v>
      </c>
      <c r="BZ1083" s="2">
        <v>0</v>
      </c>
      <c r="CA1083" s="2">
        <v>0</v>
      </c>
      <c r="CB1083" s="2">
        <v>0</v>
      </c>
      <c r="CC1083" s="2">
        <v>0</v>
      </c>
      <c r="CD1083" s="2">
        <v>0</v>
      </c>
      <c r="CE1083" s="2">
        <v>0</v>
      </c>
      <c r="CF1083" s="2">
        <v>0</v>
      </c>
      <c r="CG1083" s="2">
        <v>0</v>
      </c>
      <c r="CH1083" s="2">
        <v>0</v>
      </c>
      <c r="CI1083" s="2">
        <v>0</v>
      </c>
      <c r="CJ1083" s="2">
        <v>0</v>
      </c>
      <c r="CK1083" s="2">
        <v>1</v>
      </c>
      <c r="CL1083" s="2">
        <v>0</v>
      </c>
    </row>
    <row r="1084" spans="1:90" x14ac:dyDescent="0.25">
      <c r="A1084" t="s">
        <v>115</v>
      </c>
      <c r="B1084">
        <v>10701</v>
      </c>
      <c r="C1084" t="s">
        <v>210</v>
      </c>
      <c r="D1084">
        <v>1</v>
      </c>
      <c r="E1084">
        <v>8</v>
      </c>
      <c r="F1084">
        <v>38568</v>
      </c>
      <c r="G1084">
        <v>35038568</v>
      </c>
      <c r="H1084" t="s">
        <v>13469</v>
      </c>
      <c r="I1084">
        <v>255</v>
      </c>
      <c r="J1084" t="s">
        <v>210</v>
      </c>
      <c r="K1084" t="s">
        <v>8042</v>
      </c>
      <c r="L1084">
        <v>1</v>
      </c>
      <c r="M1084" t="s">
        <v>210</v>
      </c>
      <c r="N1084">
        <v>6386000</v>
      </c>
      <c r="O1084" t="s">
        <v>261</v>
      </c>
      <c r="P1084" t="s">
        <v>19685</v>
      </c>
      <c r="Q1084">
        <v>13</v>
      </c>
      <c r="R1084">
        <v>11</v>
      </c>
      <c r="S1084">
        <v>41670980</v>
      </c>
      <c r="T1084">
        <v>41877028</v>
      </c>
      <c r="U1084" t="s">
        <v>13470</v>
      </c>
      <c r="V1084">
        <v>1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59</v>
      </c>
      <c r="AD1084" s="2">
        <v>130</v>
      </c>
      <c r="AE1084" s="2">
        <v>101</v>
      </c>
      <c r="AF1084" s="2">
        <v>75</v>
      </c>
      <c r="AG1084" s="2">
        <v>66</v>
      </c>
      <c r="AH1084" s="2">
        <v>91</v>
      </c>
      <c r="AI1084" s="2">
        <v>77</v>
      </c>
      <c r="AJ1084" s="2">
        <v>72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79</v>
      </c>
      <c r="BD1084" s="2">
        <v>0</v>
      </c>
      <c r="BE1084" s="2">
        <v>0</v>
      </c>
      <c r="BF1084" s="2">
        <v>0</v>
      </c>
      <c r="BG1084" s="2">
        <v>0</v>
      </c>
      <c r="BH1084" s="2">
        <v>0</v>
      </c>
      <c r="BI1084" s="2">
        <v>0</v>
      </c>
      <c r="BJ1084" s="2">
        <v>0</v>
      </c>
      <c r="BK1084" s="2">
        <v>4</v>
      </c>
      <c r="BL1084" s="2">
        <v>7</v>
      </c>
      <c r="BM1084" s="2">
        <v>3</v>
      </c>
      <c r="BN1084" s="2">
        <v>3</v>
      </c>
      <c r="BO1084" s="2">
        <v>4</v>
      </c>
      <c r="BP1084" s="2">
        <v>4</v>
      </c>
      <c r="BQ1084" s="2">
        <v>4</v>
      </c>
      <c r="BR1084" s="2">
        <v>3</v>
      </c>
      <c r="BS1084" s="2">
        <v>0</v>
      </c>
      <c r="BT1084" s="2">
        <v>0</v>
      </c>
      <c r="BU1084" s="2">
        <v>0</v>
      </c>
      <c r="BV1084" s="2">
        <v>0</v>
      </c>
      <c r="BW1084" s="2">
        <v>0</v>
      </c>
      <c r="BX1084" s="2">
        <v>0</v>
      </c>
      <c r="BY1084" s="2">
        <v>0</v>
      </c>
      <c r="BZ1084" s="2">
        <v>0</v>
      </c>
      <c r="CA1084" s="2">
        <v>0</v>
      </c>
      <c r="CB1084" s="2">
        <v>0</v>
      </c>
      <c r="CC1084" s="2">
        <v>0</v>
      </c>
      <c r="CD1084" s="2">
        <v>0</v>
      </c>
      <c r="CE1084" s="2">
        <v>0</v>
      </c>
      <c r="CF1084" s="2">
        <v>0</v>
      </c>
      <c r="CG1084" s="2">
        <v>0</v>
      </c>
      <c r="CH1084" s="2">
        <v>0</v>
      </c>
      <c r="CI1084" s="2">
        <v>0</v>
      </c>
      <c r="CJ1084" s="2">
        <v>0</v>
      </c>
      <c r="CK1084" s="2">
        <v>5</v>
      </c>
      <c r="CL1084" s="2">
        <v>0</v>
      </c>
    </row>
    <row r="1085" spans="1:90" x14ac:dyDescent="0.25">
      <c r="A1085" t="s">
        <v>115</v>
      </c>
      <c r="B1085">
        <v>10701</v>
      </c>
      <c r="C1085" t="s">
        <v>210</v>
      </c>
      <c r="D1085">
        <v>1</v>
      </c>
      <c r="E1085">
        <v>8</v>
      </c>
      <c r="F1085">
        <v>908630</v>
      </c>
      <c r="G1085">
        <v>35908630</v>
      </c>
      <c r="H1085" t="s">
        <v>15368</v>
      </c>
      <c r="I1085">
        <v>255</v>
      </c>
      <c r="J1085" t="s">
        <v>210</v>
      </c>
      <c r="K1085" t="s">
        <v>5360</v>
      </c>
      <c r="L1085">
        <v>1</v>
      </c>
      <c r="M1085" t="s">
        <v>210</v>
      </c>
      <c r="N1085">
        <v>6363140</v>
      </c>
      <c r="O1085" t="s">
        <v>92</v>
      </c>
      <c r="P1085" t="s">
        <v>3058</v>
      </c>
      <c r="Q1085">
        <v>23</v>
      </c>
      <c r="R1085">
        <v>11</v>
      </c>
      <c r="S1085">
        <v>41861741</v>
      </c>
      <c r="T1085">
        <v>41863943</v>
      </c>
      <c r="U1085" t="s">
        <v>15369</v>
      </c>
      <c r="V1085">
        <v>1</v>
      </c>
      <c r="W1085" s="2">
        <v>0</v>
      </c>
      <c r="X1085" s="2">
        <v>0</v>
      </c>
      <c r="Y1085" s="2">
        <v>96</v>
      </c>
      <c r="Z1085" s="2">
        <v>99</v>
      </c>
      <c r="AA1085" s="2">
        <v>119</v>
      </c>
      <c r="AB1085" s="2">
        <v>103</v>
      </c>
      <c r="AC1085" s="2">
        <v>67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4</v>
      </c>
      <c r="BH1085" s="2">
        <v>6</v>
      </c>
      <c r="BI1085" s="2">
        <v>4</v>
      </c>
      <c r="BJ1085" s="2">
        <v>8</v>
      </c>
      <c r="BK1085" s="2">
        <v>4</v>
      </c>
      <c r="BL1085" s="2">
        <v>0</v>
      </c>
      <c r="BM1085" s="2">
        <v>0</v>
      </c>
      <c r="BN1085" s="2">
        <v>0</v>
      </c>
      <c r="BO1085" s="2">
        <v>0</v>
      </c>
      <c r="BP1085" s="2">
        <v>0</v>
      </c>
      <c r="BQ1085" s="2">
        <v>0</v>
      </c>
      <c r="BR1085" s="2">
        <v>0</v>
      </c>
      <c r="BS1085" s="2">
        <v>0</v>
      </c>
      <c r="BT1085" s="2">
        <v>0</v>
      </c>
      <c r="BU1085" s="2">
        <v>0</v>
      </c>
      <c r="BV1085" s="2">
        <v>0</v>
      </c>
      <c r="BW1085" s="2">
        <v>0</v>
      </c>
      <c r="BX1085" s="2">
        <v>0</v>
      </c>
      <c r="BY1085" s="2">
        <v>0</v>
      </c>
      <c r="BZ1085" s="2">
        <v>0</v>
      </c>
      <c r="CA1085" s="2">
        <v>0</v>
      </c>
      <c r="CB1085" s="2">
        <v>0</v>
      </c>
      <c r="CC1085" s="2">
        <v>0</v>
      </c>
      <c r="CD1085" s="2">
        <v>0</v>
      </c>
      <c r="CE1085" s="2">
        <v>0</v>
      </c>
      <c r="CF1085" s="2">
        <v>0</v>
      </c>
      <c r="CG1085" s="2">
        <v>0</v>
      </c>
      <c r="CH1085" s="2">
        <v>0</v>
      </c>
      <c r="CI1085" s="2">
        <v>0</v>
      </c>
      <c r="CJ1085" s="2">
        <v>0</v>
      </c>
      <c r="CK1085" s="2">
        <v>0</v>
      </c>
      <c r="CL1085" s="2">
        <v>0</v>
      </c>
    </row>
    <row r="1086" spans="1:90" x14ac:dyDescent="0.25">
      <c r="A1086" t="s">
        <v>115</v>
      </c>
      <c r="B1086">
        <v>10701</v>
      </c>
      <c r="C1086" t="s">
        <v>210</v>
      </c>
      <c r="D1086">
        <v>1</v>
      </c>
      <c r="E1086">
        <v>8</v>
      </c>
      <c r="F1086">
        <v>9702</v>
      </c>
      <c r="G1086">
        <v>35009702</v>
      </c>
      <c r="H1086" t="s">
        <v>10764</v>
      </c>
      <c r="I1086">
        <v>255</v>
      </c>
      <c r="J1086" t="s">
        <v>210</v>
      </c>
      <c r="K1086" t="s">
        <v>1327</v>
      </c>
      <c r="L1086">
        <v>1</v>
      </c>
      <c r="M1086" t="s">
        <v>210</v>
      </c>
      <c r="N1086">
        <v>6385490</v>
      </c>
      <c r="O1086" t="s">
        <v>92</v>
      </c>
      <c r="P1086" t="s">
        <v>10765</v>
      </c>
      <c r="Q1086">
        <v>98</v>
      </c>
      <c r="R1086">
        <v>11</v>
      </c>
      <c r="S1086">
        <v>41670864</v>
      </c>
      <c r="T1086">
        <v>41877076</v>
      </c>
      <c r="U1086" t="s">
        <v>10766</v>
      </c>
      <c r="V1086">
        <v>1</v>
      </c>
      <c r="W1086" s="2">
        <v>0</v>
      </c>
      <c r="X1086" s="2">
        <v>0</v>
      </c>
      <c r="Y1086" s="2">
        <v>162</v>
      </c>
      <c r="Z1086" s="2">
        <v>129</v>
      </c>
      <c r="AA1086" s="2">
        <v>102</v>
      </c>
      <c r="AB1086" s="2">
        <v>104</v>
      </c>
      <c r="AC1086" s="2">
        <v>156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6</v>
      </c>
      <c r="BH1086" s="2">
        <v>4</v>
      </c>
      <c r="BI1086" s="2">
        <v>4</v>
      </c>
      <c r="BJ1086" s="2">
        <v>4</v>
      </c>
      <c r="BK1086" s="2">
        <v>6</v>
      </c>
      <c r="BL1086" s="2">
        <v>0</v>
      </c>
      <c r="BM1086" s="2">
        <v>0</v>
      </c>
      <c r="BN1086" s="2">
        <v>0</v>
      </c>
      <c r="BO1086" s="2">
        <v>0</v>
      </c>
      <c r="BP1086" s="2">
        <v>0</v>
      </c>
      <c r="BQ1086" s="2">
        <v>0</v>
      </c>
      <c r="BR1086" s="2">
        <v>0</v>
      </c>
      <c r="BS1086" s="2">
        <v>0</v>
      </c>
      <c r="BT1086" s="2">
        <v>0</v>
      </c>
      <c r="BU1086" s="2">
        <v>0</v>
      </c>
      <c r="BV1086" s="2">
        <v>0</v>
      </c>
      <c r="BW1086" s="2">
        <v>0</v>
      </c>
      <c r="BX1086" s="2">
        <v>0</v>
      </c>
      <c r="BY1086" s="2">
        <v>0</v>
      </c>
      <c r="BZ1086" s="2">
        <v>0</v>
      </c>
      <c r="CA1086" s="2">
        <v>0</v>
      </c>
      <c r="CB1086" s="2">
        <v>0</v>
      </c>
      <c r="CC1086" s="2">
        <v>0</v>
      </c>
      <c r="CD1086" s="2">
        <v>0</v>
      </c>
      <c r="CE1086" s="2">
        <v>0</v>
      </c>
      <c r="CF1086" s="2">
        <v>0</v>
      </c>
      <c r="CG1086" s="2">
        <v>0</v>
      </c>
      <c r="CH1086" s="2">
        <v>0</v>
      </c>
      <c r="CI1086" s="2">
        <v>0</v>
      </c>
      <c r="CJ1086" s="2">
        <v>0</v>
      </c>
      <c r="CK1086" s="2">
        <v>0</v>
      </c>
      <c r="CL1086" s="2">
        <v>0</v>
      </c>
    </row>
    <row r="1087" spans="1:90" x14ac:dyDescent="0.25">
      <c r="A1087" t="s">
        <v>115</v>
      </c>
      <c r="B1087">
        <v>10701</v>
      </c>
      <c r="C1087" t="s">
        <v>210</v>
      </c>
      <c r="D1087">
        <v>1</v>
      </c>
      <c r="E1087">
        <v>8</v>
      </c>
      <c r="F1087">
        <v>908629</v>
      </c>
      <c r="G1087">
        <v>35908629</v>
      </c>
      <c r="H1087" t="s">
        <v>17847</v>
      </c>
      <c r="I1087">
        <v>255</v>
      </c>
      <c r="J1087" t="s">
        <v>210</v>
      </c>
      <c r="K1087" t="s">
        <v>4361</v>
      </c>
      <c r="L1087">
        <v>1</v>
      </c>
      <c r="M1087" t="s">
        <v>210</v>
      </c>
      <c r="N1087">
        <v>6328360</v>
      </c>
      <c r="O1087" t="s">
        <v>92</v>
      </c>
      <c r="P1087" t="s">
        <v>17848</v>
      </c>
      <c r="Q1087">
        <v>31</v>
      </c>
      <c r="R1087">
        <v>11</v>
      </c>
      <c r="S1087">
        <v>41643058</v>
      </c>
      <c r="T1087">
        <v>41844733</v>
      </c>
      <c r="U1087" t="s">
        <v>17849</v>
      </c>
      <c r="V1087">
        <v>1</v>
      </c>
      <c r="W1087" s="2">
        <v>0</v>
      </c>
      <c r="X1087" s="2">
        <v>0</v>
      </c>
      <c r="Y1087" s="2">
        <v>48</v>
      </c>
      <c r="Z1087" s="2">
        <v>62</v>
      </c>
      <c r="AA1087" s="2">
        <v>64</v>
      </c>
      <c r="AB1087" s="2">
        <v>60</v>
      </c>
      <c r="AC1087" s="2">
        <v>44</v>
      </c>
      <c r="AD1087" s="2">
        <v>31</v>
      </c>
      <c r="AE1087" s="2">
        <v>48</v>
      </c>
      <c r="AF1087" s="2">
        <v>33</v>
      </c>
      <c r="AG1087" s="2">
        <v>28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2</v>
      </c>
      <c r="BH1087" s="2">
        <v>3</v>
      </c>
      <c r="BI1087" s="2">
        <v>3</v>
      </c>
      <c r="BJ1087" s="2">
        <v>4</v>
      </c>
      <c r="BK1087" s="2">
        <v>3</v>
      </c>
      <c r="BL1087" s="2">
        <v>1</v>
      </c>
      <c r="BM1087" s="2">
        <v>3</v>
      </c>
      <c r="BN1087" s="2">
        <v>1</v>
      </c>
      <c r="BO1087" s="2">
        <v>1</v>
      </c>
      <c r="BP1087" s="2">
        <v>0</v>
      </c>
      <c r="BQ1087" s="2">
        <v>0</v>
      </c>
      <c r="BR1087" s="2">
        <v>0</v>
      </c>
      <c r="BS1087" s="2">
        <v>0</v>
      </c>
      <c r="BT1087" s="2">
        <v>0</v>
      </c>
      <c r="BU1087" s="2">
        <v>0</v>
      </c>
      <c r="BV1087" s="2">
        <v>0</v>
      </c>
      <c r="BW1087" s="2">
        <v>0</v>
      </c>
      <c r="BX1087" s="2">
        <v>0</v>
      </c>
      <c r="BY1087" s="2">
        <v>0</v>
      </c>
      <c r="BZ1087" s="2">
        <v>0</v>
      </c>
      <c r="CA1087" s="2">
        <v>0</v>
      </c>
      <c r="CB1087" s="2">
        <v>0</v>
      </c>
      <c r="CC1087" s="2">
        <v>0</v>
      </c>
      <c r="CD1087" s="2">
        <v>0</v>
      </c>
      <c r="CE1087" s="2">
        <v>0</v>
      </c>
      <c r="CF1087" s="2">
        <v>0</v>
      </c>
      <c r="CG1087" s="2">
        <v>0</v>
      </c>
      <c r="CH1087" s="2">
        <v>0</v>
      </c>
      <c r="CI1087" s="2">
        <v>0</v>
      </c>
      <c r="CJ1087" s="2">
        <v>0</v>
      </c>
      <c r="CK1087" s="2">
        <v>0</v>
      </c>
      <c r="CL1087" s="2">
        <v>0</v>
      </c>
    </row>
    <row r="1088" spans="1:90" x14ac:dyDescent="0.25">
      <c r="A1088" t="s">
        <v>115</v>
      </c>
      <c r="B1088">
        <v>10701</v>
      </c>
      <c r="C1088" t="s">
        <v>210</v>
      </c>
      <c r="D1088">
        <v>1</v>
      </c>
      <c r="E1088">
        <v>8</v>
      </c>
      <c r="F1088">
        <v>35488</v>
      </c>
      <c r="G1088">
        <v>35035488</v>
      </c>
      <c r="H1088" t="s">
        <v>11712</v>
      </c>
      <c r="I1088">
        <v>278</v>
      </c>
      <c r="J1088" t="s">
        <v>449</v>
      </c>
      <c r="K1088" t="s">
        <v>8171</v>
      </c>
      <c r="L1088">
        <v>1</v>
      </c>
      <c r="M1088" t="s">
        <v>449</v>
      </c>
      <c r="N1088">
        <v>6703000</v>
      </c>
      <c r="O1088" t="s">
        <v>102</v>
      </c>
      <c r="P1088" t="s">
        <v>4531</v>
      </c>
      <c r="Q1088">
        <v>2011</v>
      </c>
      <c r="R1088">
        <v>11</v>
      </c>
      <c r="S1088">
        <v>46140268</v>
      </c>
      <c r="T1088">
        <v>46167573</v>
      </c>
      <c r="U1088" t="s">
        <v>11713</v>
      </c>
      <c r="V1088">
        <v>1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48</v>
      </c>
      <c r="AE1088" s="2">
        <v>37</v>
      </c>
      <c r="AF1088" s="2">
        <v>50</v>
      </c>
      <c r="AG1088" s="2">
        <v>56</v>
      </c>
      <c r="AH1088" s="2">
        <v>264</v>
      </c>
      <c r="AI1088" s="2">
        <v>216</v>
      </c>
      <c r="AJ1088" s="2">
        <v>234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0</v>
      </c>
      <c r="BI1088" s="2">
        <v>0</v>
      </c>
      <c r="BJ1088" s="2">
        <v>0</v>
      </c>
      <c r="BK1088" s="2">
        <v>0</v>
      </c>
      <c r="BL1088" s="2">
        <v>2</v>
      </c>
      <c r="BM1088" s="2">
        <v>2</v>
      </c>
      <c r="BN1088" s="2">
        <v>2</v>
      </c>
      <c r="BO1088" s="2">
        <v>3</v>
      </c>
      <c r="BP1088" s="2">
        <v>10</v>
      </c>
      <c r="BQ1088" s="2">
        <v>7</v>
      </c>
      <c r="BR1088" s="2">
        <v>7</v>
      </c>
      <c r="BS1088" s="2">
        <v>0</v>
      </c>
      <c r="BT1088" s="2">
        <v>0</v>
      </c>
      <c r="BU1088" s="2">
        <v>0</v>
      </c>
      <c r="BV1088" s="2">
        <v>0</v>
      </c>
      <c r="BW1088" s="2">
        <v>0</v>
      </c>
      <c r="BX1088" s="2">
        <v>0</v>
      </c>
      <c r="BY1088" s="2">
        <v>0</v>
      </c>
      <c r="BZ1088" s="2">
        <v>0</v>
      </c>
      <c r="CA1088" s="2">
        <v>0</v>
      </c>
      <c r="CB1088" s="2">
        <v>0</v>
      </c>
      <c r="CC1088" s="2">
        <v>0</v>
      </c>
      <c r="CD1088" s="2">
        <v>0</v>
      </c>
      <c r="CE1088" s="2">
        <v>0</v>
      </c>
      <c r="CF1088" s="2">
        <v>0</v>
      </c>
      <c r="CG1088" s="2">
        <v>0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</row>
    <row r="1089" spans="1:90" x14ac:dyDescent="0.25">
      <c r="A1089" t="s">
        <v>115</v>
      </c>
      <c r="B1089">
        <v>10701</v>
      </c>
      <c r="C1089" t="s">
        <v>210</v>
      </c>
      <c r="D1089">
        <v>1</v>
      </c>
      <c r="E1089">
        <v>8</v>
      </c>
      <c r="F1089">
        <v>36377</v>
      </c>
      <c r="G1089">
        <v>35036377</v>
      </c>
      <c r="H1089" t="s">
        <v>10445</v>
      </c>
      <c r="I1089">
        <v>255</v>
      </c>
      <c r="J1089" t="s">
        <v>210</v>
      </c>
      <c r="K1089" t="s">
        <v>3057</v>
      </c>
      <c r="L1089">
        <v>1</v>
      </c>
      <c r="M1089" t="s">
        <v>210</v>
      </c>
      <c r="N1089">
        <v>6364550</v>
      </c>
      <c r="O1089" t="s">
        <v>102</v>
      </c>
      <c r="P1089" t="s">
        <v>1397</v>
      </c>
      <c r="Q1089">
        <v>191</v>
      </c>
      <c r="R1089">
        <v>11</v>
      </c>
      <c r="S1089">
        <v>41861183</v>
      </c>
      <c r="T1089">
        <v>41867834</v>
      </c>
      <c r="U1089" t="s">
        <v>10446</v>
      </c>
      <c r="V1089">
        <v>1</v>
      </c>
      <c r="W1089" s="2">
        <v>0</v>
      </c>
      <c r="X1089" s="2">
        <v>0</v>
      </c>
      <c r="Y1089" s="2">
        <v>139</v>
      </c>
      <c r="Z1089" s="2">
        <v>160</v>
      </c>
      <c r="AA1089" s="2">
        <v>200</v>
      </c>
      <c r="AB1089" s="2">
        <v>212</v>
      </c>
      <c r="AC1089" s="2">
        <v>158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316</v>
      </c>
      <c r="AS1089" s="2">
        <v>0</v>
      </c>
      <c r="AT1089" s="2">
        <v>0</v>
      </c>
      <c r="AU1089" s="2">
        <v>427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7</v>
      </c>
      <c r="BH1089" s="2">
        <v>7</v>
      </c>
      <c r="BI1089" s="2">
        <v>8</v>
      </c>
      <c r="BJ1089" s="2">
        <v>10</v>
      </c>
      <c r="BK1089" s="2">
        <v>6</v>
      </c>
      <c r="BL1089" s="2">
        <v>0</v>
      </c>
      <c r="BM1089" s="2">
        <v>0</v>
      </c>
      <c r="BN1089" s="2">
        <v>0</v>
      </c>
      <c r="BO1089" s="2">
        <v>0</v>
      </c>
      <c r="BP1089" s="2">
        <v>0</v>
      </c>
      <c r="BQ1089" s="2">
        <v>0</v>
      </c>
      <c r="BR1089" s="2">
        <v>0</v>
      </c>
      <c r="BS1089" s="2">
        <v>0</v>
      </c>
      <c r="BT1089" s="2">
        <v>0</v>
      </c>
      <c r="BU1089" s="2">
        <v>0</v>
      </c>
      <c r="BV1089" s="2">
        <v>0</v>
      </c>
      <c r="BW1089" s="2">
        <v>0</v>
      </c>
      <c r="BX1089" s="2">
        <v>0</v>
      </c>
      <c r="BY1089" s="2">
        <v>0</v>
      </c>
      <c r="BZ1089" s="2">
        <v>10</v>
      </c>
      <c r="CA1089" s="2">
        <v>0</v>
      </c>
      <c r="CB1089" s="2">
        <v>0</v>
      </c>
      <c r="CC1089" s="2">
        <v>13</v>
      </c>
      <c r="CD1089" s="2">
        <v>0</v>
      </c>
      <c r="CE1089" s="2">
        <v>0</v>
      </c>
      <c r="CF1089" s="2">
        <v>0</v>
      </c>
      <c r="CG1089" s="2">
        <v>0</v>
      </c>
      <c r="CH1089" s="2">
        <v>0</v>
      </c>
      <c r="CI1089" s="2">
        <v>0</v>
      </c>
      <c r="CJ1089" s="2">
        <v>0</v>
      </c>
      <c r="CK1089" s="2">
        <v>0</v>
      </c>
      <c r="CL1089" s="2">
        <v>0</v>
      </c>
    </row>
    <row r="1090" spans="1:90" x14ac:dyDescent="0.25">
      <c r="A1090" t="s">
        <v>115</v>
      </c>
      <c r="B1090">
        <v>10701</v>
      </c>
      <c r="C1090" t="s">
        <v>210</v>
      </c>
      <c r="D1090">
        <v>1</v>
      </c>
      <c r="E1090">
        <v>8</v>
      </c>
      <c r="F1090">
        <v>43862</v>
      </c>
      <c r="G1090">
        <v>35043862</v>
      </c>
      <c r="H1090" t="s">
        <v>448</v>
      </c>
      <c r="I1090">
        <v>278</v>
      </c>
      <c r="J1090" t="s">
        <v>449</v>
      </c>
      <c r="K1090" t="s">
        <v>450</v>
      </c>
      <c r="L1090">
        <v>2</v>
      </c>
      <c r="M1090" t="s">
        <v>451</v>
      </c>
      <c r="N1090">
        <v>6725153</v>
      </c>
      <c r="O1090" t="s">
        <v>261</v>
      </c>
      <c r="P1090" t="s">
        <v>452</v>
      </c>
      <c r="Q1090">
        <v>450</v>
      </c>
      <c r="R1090">
        <v>11</v>
      </c>
      <c r="S1090">
        <v>46110157</v>
      </c>
      <c r="T1090">
        <v>46110311</v>
      </c>
      <c r="U1090" t="s">
        <v>453</v>
      </c>
      <c r="V1090">
        <v>1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134</v>
      </c>
      <c r="AE1090" s="2">
        <v>110</v>
      </c>
      <c r="AF1090" s="2">
        <v>111</v>
      </c>
      <c r="AG1090" s="2">
        <v>109</v>
      </c>
      <c r="AH1090" s="2">
        <v>100</v>
      </c>
      <c r="AI1090" s="2">
        <v>124</v>
      </c>
      <c r="AJ1090" s="2">
        <v>86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43</v>
      </c>
      <c r="BD1090" s="2">
        <v>0</v>
      </c>
      <c r="BE1090" s="2">
        <v>0</v>
      </c>
      <c r="BF1090" s="2">
        <v>0</v>
      </c>
      <c r="BG1090" s="2">
        <v>0</v>
      </c>
      <c r="BH1090" s="2">
        <v>0</v>
      </c>
      <c r="BI1090" s="2">
        <v>0</v>
      </c>
      <c r="BJ1090" s="2">
        <v>0</v>
      </c>
      <c r="BK1090" s="2">
        <v>0</v>
      </c>
      <c r="BL1090" s="2">
        <v>4</v>
      </c>
      <c r="BM1090" s="2">
        <v>5</v>
      </c>
      <c r="BN1090" s="2">
        <v>3</v>
      </c>
      <c r="BO1090" s="2">
        <v>3</v>
      </c>
      <c r="BP1090" s="2">
        <v>5</v>
      </c>
      <c r="BQ1090" s="2">
        <v>4</v>
      </c>
      <c r="BR1090" s="2">
        <v>2</v>
      </c>
      <c r="BS1090" s="2">
        <v>0</v>
      </c>
      <c r="BT1090" s="2">
        <v>0</v>
      </c>
      <c r="BU1090" s="2">
        <v>0</v>
      </c>
      <c r="BV1090" s="2">
        <v>0</v>
      </c>
      <c r="BW1090" s="2">
        <v>0</v>
      </c>
      <c r="BX1090" s="2">
        <v>0</v>
      </c>
      <c r="BY1090" s="2">
        <v>0</v>
      </c>
      <c r="BZ1090" s="2">
        <v>0</v>
      </c>
      <c r="CA1090" s="2">
        <v>0</v>
      </c>
      <c r="CB1090" s="2">
        <v>0</v>
      </c>
      <c r="CC1090" s="2">
        <v>0</v>
      </c>
      <c r="CD1090" s="2">
        <v>0</v>
      </c>
      <c r="CE1090" s="2">
        <v>0</v>
      </c>
      <c r="CF1090" s="2">
        <v>0</v>
      </c>
      <c r="CG1090" s="2">
        <v>0</v>
      </c>
      <c r="CH1090" s="2">
        <v>0</v>
      </c>
      <c r="CI1090" s="2">
        <v>0</v>
      </c>
      <c r="CJ1090" s="2">
        <v>0</v>
      </c>
      <c r="CK1090" s="2">
        <v>2</v>
      </c>
      <c r="CL1090" s="2">
        <v>0</v>
      </c>
    </row>
    <row r="1091" spans="1:90" x14ac:dyDescent="0.25">
      <c r="A1091" t="s">
        <v>115</v>
      </c>
      <c r="B1091">
        <v>10701</v>
      </c>
      <c r="C1091" t="s">
        <v>210</v>
      </c>
      <c r="D1091">
        <v>1</v>
      </c>
      <c r="E1091">
        <v>8</v>
      </c>
      <c r="F1091">
        <v>48124</v>
      </c>
      <c r="G1091">
        <v>35048124</v>
      </c>
      <c r="H1091" t="s">
        <v>5707</v>
      </c>
      <c r="I1091">
        <v>278</v>
      </c>
      <c r="J1091" t="s">
        <v>449</v>
      </c>
      <c r="K1091" t="s">
        <v>5708</v>
      </c>
      <c r="L1091">
        <v>1</v>
      </c>
      <c r="M1091" t="s">
        <v>449</v>
      </c>
      <c r="N1091">
        <v>6703440</v>
      </c>
      <c r="O1091" t="s">
        <v>92</v>
      </c>
      <c r="P1091" t="s">
        <v>19695</v>
      </c>
      <c r="Q1091">
        <v>142</v>
      </c>
      <c r="R1091">
        <v>11</v>
      </c>
      <c r="S1091">
        <v>46140138</v>
      </c>
      <c r="T1091">
        <v>47036486</v>
      </c>
      <c r="U1091" t="s">
        <v>5709</v>
      </c>
      <c r="V1091">
        <v>1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126</v>
      </c>
      <c r="AE1091" s="2">
        <v>105</v>
      </c>
      <c r="AF1091" s="2">
        <v>109</v>
      </c>
      <c r="AG1091" s="2">
        <v>91</v>
      </c>
      <c r="AH1091" s="2">
        <v>122</v>
      </c>
      <c r="AI1091" s="2">
        <v>104</v>
      </c>
      <c r="AJ1091" s="2">
        <v>100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112</v>
      </c>
      <c r="AS1091" s="2">
        <v>0</v>
      </c>
      <c r="AT1091" s="2">
        <v>0</v>
      </c>
      <c r="AU1091" s="2">
        <v>146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264</v>
      </c>
      <c r="BD1091" s="2">
        <v>0</v>
      </c>
      <c r="BE1091" s="2">
        <v>0</v>
      </c>
      <c r="BF1091" s="2">
        <v>0</v>
      </c>
      <c r="BG1091" s="2">
        <v>0</v>
      </c>
      <c r="BH1091" s="2">
        <v>0</v>
      </c>
      <c r="BI1091" s="2">
        <v>0</v>
      </c>
      <c r="BJ1091" s="2">
        <v>0</v>
      </c>
      <c r="BK1091" s="2">
        <v>0</v>
      </c>
      <c r="BL1091" s="2">
        <v>6</v>
      </c>
      <c r="BM1091" s="2">
        <v>5</v>
      </c>
      <c r="BN1091" s="2">
        <v>5</v>
      </c>
      <c r="BO1091" s="2">
        <v>4</v>
      </c>
      <c r="BP1091" s="2">
        <v>6</v>
      </c>
      <c r="BQ1091" s="2">
        <v>5</v>
      </c>
      <c r="BR1091" s="2">
        <v>4</v>
      </c>
      <c r="BS1091" s="2">
        <v>0</v>
      </c>
      <c r="BT1091" s="2">
        <v>0</v>
      </c>
      <c r="BU1091" s="2">
        <v>0</v>
      </c>
      <c r="BV1091" s="2">
        <v>0</v>
      </c>
      <c r="BW1091" s="2">
        <v>0</v>
      </c>
      <c r="BX1091" s="2">
        <v>0</v>
      </c>
      <c r="BY1091" s="2">
        <v>0</v>
      </c>
      <c r="BZ1091" s="2">
        <v>5</v>
      </c>
      <c r="CA1091" s="2">
        <v>0</v>
      </c>
      <c r="CB1091" s="2">
        <v>0</v>
      </c>
      <c r="CC1091" s="2">
        <v>5</v>
      </c>
      <c r="CD1091" s="2">
        <v>0</v>
      </c>
      <c r="CE1091" s="2">
        <v>0</v>
      </c>
      <c r="CF1091" s="2">
        <v>0</v>
      </c>
      <c r="CG1091" s="2">
        <v>0</v>
      </c>
      <c r="CH1091" s="2">
        <v>0</v>
      </c>
      <c r="CI1091" s="2">
        <v>0</v>
      </c>
      <c r="CJ1091" s="2">
        <v>0</v>
      </c>
      <c r="CK1091" s="2">
        <v>15</v>
      </c>
      <c r="CL1091" s="2">
        <v>0</v>
      </c>
    </row>
    <row r="1092" spans="1:90" x14ac:dyDescent="0.25">
      <c r="A1092" t="s">
        <v>115</v>
      </c>
      <c r="B1092">
        <v>10701</v>
      </c>
      <c r="C1092" t="s">
        <v>210</v>
      </c>
      <c r="D1092">
        <v>1</v>
      </c>
      <c r="E1092">
        <v>8</v>
      </c>
      <c r="F1092">
        <v>9714</v>
      </c>
      <c r="G1092">
        <v>35009714</v>
      </c>
      <c r="H1092" t="s">
        <v>11113</v>
      </c>
      <c r="I1092">
        <v>255</v>
      </c>
      <c r="J1092" t="s">
        <v>210</v>
      </c>
      <c r="K1092" t="s">
        <v>1595</v>
      </c>
      <c r="L1092">
        <v>1</v>
      </c>
      <c r="M1092" t="s">
        <v>210</v>
      </c>
      <c r="N1092">
        <v>6335015</v>
      </c>
      <c r="O1092" t="s">
        <v>92</v>
      </c>
      <c r="P1092" t="s">
        <v>19672</v>
      </c>
      <c r="Q1092">
        <v>10</v>
      </c>
      <c r="R1092">
        <v>11</v>
      </c>
      <c r="S1092">
        <v>41670202</v>
      </c>
      <c r="T1092">
        <v>41872935</v>
      </c>
      <c r="U1092" t="s">
        <v>11114</v>
      </c>
      <c r="V1092">
        <v>1</v>
      </c>
      <c r="W1092" s="2">
        <v>0</v>
      </c>
      <c r="X1092" s="2">
        <v>0</v>
      </c>
      <c r="Y1092" s="2">
        <v>119</v>
      </c>
      <c r="Z1092" s="2">
        <v>124</v>
      </c>
      <c r="AA1092" s="2">
        <v>129</v>
      </c>
      <c r="AB1092" s="2">
        <v>95</v>
      </c>
      <c r="AC1092" s="2">
        <v>94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4</v>
      </c>
      <c r="BH1092" s="2">
        <v>5</v>
      </c>
      <c r="BI1092" s="2">
        <v>7</v>
      </c>
      <c r="BJ1092" s="2">
        <v>5</v>
      </c>
      <c r="BK1092" s="2">
        <v>4</v>
      </c>
      <c r="BL1092" s="2">
        <v>0</v>
      </c>
      <c r="BM1092" s="2">
        <v>0</v>
      </c>
      <c r="BN1092" s="2">
        <v>0</v>
      </c>
      <c r="BO1092" s="2">
        <v>0</v>
      </c>
      <c r="BP1092" s="2">
        <v>0</v>
      </c>
      <c r="BQ1092" s="2">
        <v>0</v>
      </c>
      <c r="BR1092" s="2">
        <v>0</v>
      </c>
      <c r="BS1092" s="2">
        <v>0</v>
      </c>
      <c r="BT1092" s="2">
        <v>0</v>
      </c>
      <c r="BU1092" s="2">
        <v>0</v>
      </c>
      <c r="BV1092" s="2">
        <v>0</v>
      </c>
      <c r="BW1092" s="2">
        <v>0</v>
      </c>
      <c r="BX1092" s="2">
        <v>0</v>
      </c>
      <c r="BY1092" s="2">
        <v>0</v>
      </c>
      <c r="BZ1092" s="2">
        <v>0</v>
      </c>
      <c r="CA1092" s="2">
        <v>0</v>
      </c>
      <c r="CB1092" s="2">
        <v>0</v>
      </c>
      <c r="CC1092" s="2">
        <v>0</v>
      </c>
      <c r="CD1092" s="2">
        <v>0</v>
      </c>
      <c r="CE1092" s="2">
        <v>0</v>
      </c>
      <c r="CF1092" s="2">
        <v>0</v>
      </c>
      <c r="CG1092" s="2">
        <v>0</v>
      </c>
      <c r="CH1092" s="2">
        <v>0</v>
      </c>
      <c r="CI1092" s="2">
        <v>0</v>
      </c>
      <c r="CJ1092" s="2">
        <v>0</v>
      </c>
      <c r="CK1092" s="2">
        <v>0</v>
      </c>
      <c r="CL1092" s="2">
        <v>0</v>
      </c>
    </row>
    <row r="1093" spans="1:90" x14ac:dyDescent="0.25">
      <c r="A1093" t="s">
        <v>115</v>
      </c>
      <c r="B1093">
        <v>10701</v>
      </c>
      <c r="C1093" t="s">
        <v>210</v>
      </c>
      <c r="D1093">
        <v>1</v>
      </c>
      <c r="E1093">
        <v>8</v>
      </c>
      <c r="F1093">
        <v>38556</v>
      </c>
      <c r="G1093">
        <v>35038556</v>
      </c>
      <c r="H1093" t="s">
        <v>13347</v>
      </c>
      <c r="I1093">
        <v>255</v>
      </c>
      <c r="J1093" t="s">
        <v>210</v>
      </c>
      <c r="K1093" t="s">
        <v>1386</v>
      </c>
      <c r="L1093">
        <v>1</v>
      </c>
      <c r="M1093" t="s">
        <v>210</v>
      </c>
      <c r="N1093">
        <v>6381090</v>
      </c>
      <c r="O1093" t="s">
        <v>100</v>
      </c>
      <c r="P1093" t="s">
        <v>1387</v>
      </c>
      <c r="Q1093">
        <v>30</v>
      </c>
      <c r="R1093">
        <v>11</v>
      </c>
      <c r="S1093">
        <v>41877045</v>
      </c>
      <c r="T1093">
        <v>41887834</v>
      </c>
      <c r="U1093" t="s">
        <v>13348</v>
      </c>
      <c r="V1093">
        <v>1</v>
      </c>
      <c r="W1093" s="2">
        <v>0</v>
      </c>
      <c r="X1093" s="2">
        <v>0</v>
      </c>
      <c r="Y1093" s="2">
        <v>173</v>
      </c>
      <c r="Z1093" s="2">
        <v>203</v>
      </c>
      <c r="AA1093" s="2">
        <v>207</v>
      </c>
      <c r="AB1093" s="2">
        <v>194</v>
      </c>
      <c r="AC1093" s="2">
        <v>190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71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72</v>
      </c>
      <c r="AS1093" s="2">
        <v>0</v>
      </c>
      <c r="AT1093" s="2">
        <v>0</v>
      </c>
      <c r="AU1093" s="2">
        <v>366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7</v>
      </c>
      <c r="BH1093" s="2">
        <v>9</v>
      </c>
      <c r="BI1093" s="2">
        <v>10</v>
      </c>
      <c r="BJ1093" s="2">
        <v>10</v>
      </c>
      <c r="BK1093" s="2">
        <v>9</v>
      </c>
      <c r="BL1093" s="2">
        <v>0</v>
      </c>
      <c r="BM1093" s="2">
        <v>0</v>
      </c>
      <c r="BN1093" s="2">
        <v>0</v>
      </c>
      <c r="BO1093" s="2">
        <v>0</v>
      </c>
      <c r="BP1093" s="2">
        <v>0</v>
      </c>
      <c r="BQ1093" s="2">
        <v>0</v>
      </c>
      <c r="BR1093" s="2">
        <v>2</v>
      </c>
      <c r="BS1093" s="2">
        <v>0</v>
      </c>
      <c r="BT1093" s="2">
        <v>0</v>
      </c>
      <c r="BU1093" s="2">
        <v>0</v>
      </c>
      <c r="BV1093" s="2">
        <v>0</v>
      </c>
      <c r="BW1093" s="2">
        <v>0</v>
      </c>
      <c r="BX1093" s="2">
        <v>0</v>
      </c>
      <c r="BY1093" s="2">
        <v>0</v>
      </c>
      <c r="BZ1093" s="2">
        <v>2</v>
      </c>
      <c r="CA1093" s="2">
        <v>0</v>
      </c>
      <c r="CB1093" s="2">
        <v>0</v>
      </c>
      <c r="CC1093" s="2">
        <v>11</v>
      </c>
      <c r="CD1093" s="2">
        <v>0</v>
      </c>
      <c r="CE1093" s="2">
        <v>0</v>
      </c>
      <c r="CF1093" s="2">
        <v>0</v>
      </c>
      <c r="CG1093" s="2">
        <v>0</v>
      </c>
      <c r="CH1093" s="2">
        <v>0</v>
      </c>
      <c r="CI1093" s="2">
        <v>0</v>
      </c>
      <c r="CJ1093" s="2">
        <v>0</v>
      </c>
      <c r="CK1093" s="2">
        <v>0</v>
      </c>
      <c r="CL1093" s="2">
        <v>0</v>
      </c>
    </row>
    <row r="1094" spans="1:90" x14ac:dyDescent="0.25">
      <c r="A1094" t="s">
        <v>115</v>
      </c>
      <c r="B1094">
        <v>10701</v>
      </c>
      <c r="C1094" t="s">
        <v>210</v>
      </c>
      <c r="D1094">
        <v>1</v>
      </c>
      <c r="E1094">
        <v>8</v>
      </c>
      <c r="F1094">
        <v>44748</v>
      </c>
      <c r="G1094">
        <v>35044748</v>
      </c>
      <c r="H1094" t="s">
        <v>8753</v>
      </c>
      <c r="I1094">
        <v>278</v>
      </c>
      <c r="J1094" t="s">
        <v>449</v>
      </c>
      <c r="K1094" t="s">
        <v>6828</v>
      </c>
      <c r="L1094">
        <v>1</v>
      </c>
      <c r="M1094" t="s">
        <v>449</v>
      </c>
      <c r="N1094">
        <v>6714300</v>
      </c>
      <c r="O1094" t="s">
        <v>92</v>
      </c>
      <c r="P1094" t="s">
        <v>19693</v>
      </c>
      <c r="Q1094">
        <v>200</v>
      </c>
      <c r="R1094">
        <v>11</v>
      </c>
      <c r="S1094">
        <v>46140350</v>
      </c>
      <c r="T1094">
        <v>47034276</v>
      </c>
      <c r="U1094" t="s">
        <v>8754</v>
      </c>
      <c r="V1094">
        <v>1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75</v>
      </c>
      <c r="AE1094" s="2">
        <v>61</v>
      </c>
      <c r="AF1094" s="2">
        <v>49</v>
      </c>
      <c r="AG1094" s="2">
        <v>47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87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0</v>
      </c>
      <c r="BI1094" s="2">
        <v>0</v>
      </c>
      <c r="BJ1094" s="2">
        <v>0</v>
      </c>
      <c r="BK1094" s="2">
        <v>0</v>
      </c>
      <c r="BL1094" s="2">
        <v>4</v>
      </c>
      <c r="BM1094" s="2">
        <v>4</v>
      </c>
      <c r="BN1094" s="2">
        <v>3</v>
      </c>
      <c r="BO1094" s="2">
        <v>3</v>
      </c>
      <c r="BP1094" s="2">
        <v>0</v>
      </c>
      <c r="BQ1094" s="2">
        <v>0</v>
      </c>
      <c r="BR1094" s="2">
        <v>0</v>
      </c>
      <c r="BS1094" s="2">
        <v>0</v>
      </c>
      <c r="BT1094" s="2">
        <v>0</v>
      </c>
      <c r="BU1094" s="2">
        <v>0</v>
      </c>
      <c r="BV1094" s="2">
        <v>0</v>
      </c>
      <c r="BW1094" s="2">
        <v>0</v>
      </c>
      <c r="BX1094" s="2">
        <v>0</v>
      </c>
      <c r="BY1094" s="2">
        <v>0</v>
      </c>
      <c r="BZ1094" s="2">
        <v>3</v>
      </c>
      <c r="CA1094" s="2">
        <v>0</v>
      </c>
      <c r="CB1094" s="2">
        <v>0</v>
      </c>
      <c r="CC1094" s="2">
        <v>0</v>
      </c>
      <c r="CD1094" s="2">
        <v>0</v>
      </c>
      <c r="CE1094" s="2">
        <v>0</v>
      </c>
      <c r="CF1094" s="2">
        <v>0</v>
      </c>
      <c r="CG1094" s="2">
        <v>0</v>
      </c>
      <c r="CH1094" s="2">
        <v>0</v>
      </c>
      <c r="CI1094" s="2">
        <v>0</v>
      </c>
      <c r="CJ1094" s="2">
        <v>0</v>
      </c>
      <c r="CK1094" s="2">
        <v>0</v>
      </c>
      <c r="CL1094" s="2">
        <v>0</v>
      </c>
    </row>
    <row r="1095" spans="1:90" x14ac:dyDescent="0.25">
      <c r="A1095" t="s">
        <v>115</v>
      </c>
      <c r="B1095">
        <v>10701</v>
      </c>
      <c r="C1095" t="s">
        <v>210</v>
      </c>
      <c r="D1095">
        <v>1</v>
      </c>
      <c r="E1095">
        <v>8</v>
      </c>
      <c r="F1095">
        <v>10601</v>
      </c>
      <c r="G1095">
        <v>35010601</v>
      </c>
      <c r="H1095" t="s">
        <v>14851</v>
      </c>
      <c r="I1095">
        <v>278</v>
      </c>
      <c r="J1095" t="s">
        <v>449</v>
      </c>
      <c r="K1095" t="s">
        <v>5472</v>
      </c>
      <c r="L1095">
        <v>2</v>
      </c>
      <c r="M1095" t="s">
        <v>451</v>
      </c>
      <c r="N1095">
        <v>6725110</v>
      </c>
      <c r="O1095" t="s">
        <v>92</v>
      </c>
      <c r="P1095" t="s">
        <v>8797</v>
      </c>
      <c r="Q1095">
        <v>91</v>
      </c>
      <c r="R1095">
        <v>11</v>
      </c>
      <c r="S1095">
        <v>46112413</v>
      </c>
      <c r="T1095">
        <v>46119289</v>
      </c>
      <c r="U1095" t="s">
        <v>14852</v>
      </c>
      <c r="V1095">
        <v>1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169</v>
      </c>
      <c r="AE1095" s="2">
        <v>109</v>
      </c>
      <c r="AF1095" s="2">
        <v>121</v>
      </c>
      <c r="AG1095" s="2">
        <v>160</v>
      </c>
      <c r="AH1095" s="2">
        <v>300</v>
      </c>
      <c r="AI1095" s="2">
        <v>221</v>
      </c>
      <c r="AJ1095" s="2">
        <v>215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378</v>
      </c>
      <c r="BD1095" s="2">
        <v>0</v>
      </c>
      <c r="BE1095" s="2">
        <v>0</v>
      </c>
      <c r="BF1095" s="2">
        <v>0</v>
      </c>
      <c r="BG1095" s="2">
        <v>0</v>
      </c>
      <c r="BH1095" s="2">
        <v>0</v>
      </c>
      <c r="BI1095" s="2">
        <v>0</v>
      </c>
      <c r="BJ1095" s="2">
        <v>0</v>
      </c>
      <c r="BK1095" s="2">
        <v>0</v>
      </c>
      <c r="BL1095" s="2">
        <v>7</v>
      </c>
      <c r="BM1095" s="2">
        <v>4</v>
      </c>
      <c r="BN1095" s="2">
        <v>6</v>
      </c>
      <c r="BO1095" s="2">
        <v>7</v>
      </c>
      <c r="BP1095" s="2">
        <v>10</v>
      </c>
      <c r="BQ1095" s="2">
        <v>8</v>
      </c>
      <c r="BR1095" s="2">
        <v>6</v>
      </c>
      <c r="BS1095" s="2">
        <v>0</v>
      </c>
      <c r="BT1095" s="2">
        <v>0</v>
      </c>
      <c r="BU1095" s="2">
        <v>0</v>
      </c>
      <c r="BV1095" s="2">
        <v>0</v>
      </c>
      <c r="BW1095" s="2">
        <v>0</v>
      </c>
      <c r="BX1095" s="2">
        <v>0</v>
      </c>
      <c r="BY1095" s="2">
        <v>0</v>
      </c>
      <c r="BZ1095" s="2">
        <v>0</v>
      </c>
      <c r="CA1095" s="2">
        <v>0</v>
      </c>
      <c r="CB1095" s="2">
        <v>0</v>
      </c>
      <c r="CC1095" s="2">
        <v>0</v>
      </c>
      <c r="CD1095" s="2">
        <v>0</v>
      </c>
      <c r="CE1095" s="2">
        <v>0</v>
      </c>
      <c r="CF1095" s="2">
        <v>0</v>
      </c>
      <c r="CG1095" s="2">
        <v>0</v>
      </c>
      <c r="CH1095" s="2">
        <v>0</v>
      </c>
      <c r="CI1095" s="2">
        <v>0</v>
      </c>
      <c r="CJ1095" s="2">
        <v>0</v>
      </c>
      <c r="CK1095" s="2">
        <v>25</v>
      </c>
      <c r="CL1095" s="2">
        <v>0</v>
      </c>
    </row>
    <row r="1096" spans="1:90" x14ac:dyDescent="0.25">
      <c r="A1096" t="s">
        <v>115</v>
      </c>
      <c r="B1096">
        <v>10701</v>
      </c>
      <c r="C1096" t="s">
        <v>210</v>
      </c>
      <c r="D1096">
        <v>1</v>
      </c>
      <c r="E1096">
        <v>8</v>
      </c>
      <c r="F1096">
        <v>918763</v>
      </c>
      <c r="G1096">
        <v>35918763</v>
      </c>
      <c r="H1096" t="s">
        <v>18478</v>
      </c>
      <c r="I1096">
        <v>278</v>
      </c>
      <c r="J1096" t="s">
        <v>449</v>
      </c>
      <c r="K1096" t="s">
        <v>4347</v>
      </c>
      <c r="L1096">
        <v>1</v>
      </c>
      <c r="M1096" t="s">
        <v>449</v>
      </c>
      <c r="N1096">
        <v>6723000</v>
      </c>
      <c r="O1096" t="s">
        <v>261</v>
      </c>
      <c r="P1096" t="s">
        <v>19703</v>
      </c>
      <c r="Q1096">
        <v>5275</v>
      </c>
      <c r="R1096">
        <v>11</v>
      </c>
      <c r="S1096">
        <v>46111166</v>
      </c>
      <c r="T1096">
        <v>46112069</v>
      </c>
      <c r="U1096" t="s">
        <v>18479</v>
      </c>
      <c r="V1096">
        <v>1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59</v>
      </c>
      <c r="AE1096" s="2">
        <v>64</v>
      </c>
      <c r="AF1096" s="2">
        <v>53</v>
      </c>
      <c r="AG1096" s="2">
        <v>69</v>
      </c>
      <c r="AH1096" s="2">
        <v>71</v>
      </c>
      <c r="AI1096" s="2">
        <v>41</v>
      </c>
      <c r="AJ1096" s="2">
        <v>39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0</v>
      </c>
      <c r="BI1096" s="2">
        <v>0</v>
      </c>
      <c r="BJ1096" s="2">
        <v>0</v>
      </c>
      <c r="BK1096" s="2">
        <v>0</v>
      </c>
      <c r="BL1096" s="2">
        <v>2</v>
      </c>
      <c r="BM1096" s="2">
        <v>2</v>
      </c>
      <c r="BN1096" s="2">
        <v>4</v>
      </c>
      <c r="BO1096" s="2">
        <v>3</v>
      </c>
      <c r="BP1096" s="2">
        <v>3</v>
      </c>
      <c r="BQ1096" s="2">
        <v>2</v>
      </c>
      <c r="BR1096" s="2">
        <v>3</v>
      </c>
      <c r="BS1096" s="2">
        <v>0</v>
      </c>
      <c r="BT1096" s="2">
        <v>0</v>
      </c>
      <c r="BU1096" s="2">
        <v>0</v>
      </c>
      <c r="BV1096" s="2">
        <v>0</v>
      </c>
      <c r="BW1096" s="2">
        <v>0</v>
      </c>
      <c r="BX1096" s="2">
        <v>0</v>
      </c>
      <c r="BY1096" s="2">
        <v>0</v>
      </c>
      <c r="BZ1096" s="2">
        <v>0</v>
      </c>
      <c r="CA1096" s="2">
        <v>0</v>
      </c>
      <c r="CB1096" s="2">
        <v>0</v>
      </c>
      <c r="CC1096" s="2">
        <v>0</v>
      </c>
      <c r="CD1096" s="2">
        <v>0</v>
      </c>
      <c r="CE1096" s="2">
        <v>0</v>
      </c>
      <c r="CF1096" s="2">
        <v>0</v>
      </c>
      <c r="CG1096" s="2">
        <v>0</v>
      </c>
      <c r="CH1096" s="2">
        <v>0</v>
      </c>
      <c r="CI1096" s="2">
        <v>0</v>
      </c>
      <c r="CJ1096" s="2">
        <v>0</v>
      </c>
      <c r="CK1096" s="2">
        <v>0</v>
      </c>
      <c r="CL1096" s="2">
        <v>0</v>
      </c>
    </row>
    <row r="1097" spans="1:90" x14ac:dyDescent="0.25">
      <c r="A1097" t="s">
        <v>115</v>
      </c>
      <c r="B1097">
        <v>10701</v>
      </c>
      <c r="C1097" t="s">
        <v>210</v>
      </c>
      <c r="D1097">
        <v>1</v>
      </c>
      <c r="E1097">
        <v>8</v>
      </c>
      <c r="F1097">
        <v>38544</v>
      </c>
      <c r="G1097">
        <v>35038544</v>
      </c>
      <c r="H1097" t="s">
        <v>19184</v>
      </c>
      <c r="I1097">
        <v>255</v>
      </c>
      <c r="J1097" t="s">
        <v>210</v>
      </c>
      <c r="K1097" t="s">
        <v>4404</v>
      </c>
      <c r="L1097">
        <v>1</v>
      </c>
      <c r="M1097" t="s">
        <v>210</v>
      </c>
      <c r="N1097">
        <v>6395230</v>
      </c>
      <c r="O1097" t="s">
        <v>92</v>
      </c>
      <c r="P1097" t="s">
        <v>496</v>
      </c>
      <c r="Q1097">
        <v>521</v>
      </c>
      <c r="R1097">
        <v>11</v>
      </c>
      <c r="S1097">
        <v>41815586</v>
      </c>
      <c r="T1097">
        <v>41818354</v>
      </c>
      <c r="U1097" t="s">
        <v>19185</v>
      </c>
      <c r="V1097">
        <v>1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256</v>
      </c>
      <c r="AE1097" s="2">
        <v>266</v>
      </c>
      <c r="AF1097" s="2">
        <v>251</v>
      </c>
      <c r="AG1097" s="2">
        <v>193</v>
      </c>
      <c r="AH1097" s="2">
        <v>242</v>
      </c>
      <c r="AI1097" s="2">
        <v>63</v>
      </c>
      <c r="AJ1097" s="2">
        <v>190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0</v>
      </c>
      <c r="BI1097" s="2">
        <v>0</v>
      </c>
      <c r="BJ1097" s="2">
        <v>0</v>
      </c>
      <c r="BK1097" s="2">
        <v>0</v>
      </c>
      <c r="BL1097" s="2">
        <v>13</v>
      </c>
      <c r="BM1097" s="2">
        <v>12</v>
      </c>
      <c r="BN1097" s="2">
        <v>9</v>
      </c>
      <c r="BO1097" s="2">
        <v>9</v>
      </c>
      <c r="BP1097" s="2">
        <v>11</v>
      </c>
      <c r="BQ1097" s="2">
        <v>2</v>
      </c>
      <c r="BR1097" s="2">
        <v>6</v>
      </c>
      <c r="BS1097" s="2">
        <v>0</v>
      </c>
      <c r="BT1097" s="2">
        <v>0</v>
      </c>
      <c r="BU1097" s="2">
        <v>0</v>
      </c>
      <c r="BV1097" s="2">
        <v>0</v>
      </c>
      <c r="BW1097" s="2">
        <v>0</v>
      </c>
      <c r="BX1097" s="2">
        <v>0</v>
      </c>
      <c r="BY1097" s="2">
        <v>0</v>
      </c>
      <c r="BZ1097" s="2">
        <v>0</v>
      </c>
      <c r="CA1097" s="2">
        <v>0</v>
      </c>
      <c r="CB1097" s="2">
        <v>0</v>
      </c>
      <c r="CC1097" s="2">
        <v>0</v>
      </c>
      <c r="CD1097" s="2">
        <v>0</v>
      </c>
      <c r="CE1097" s="2">
        <v>0</v>
      </c>
      <c r="CF1097" s="2">
        <v>0</v>
      </c>
      <c r="CG1097" s="2">
        <v>0</v>
      </c>
      <c r="CH1097" s="2">
        <v>0</v>
      </c>
      <c r="CI1097" s="2">
        <v>0</v>
      </c>
      <c r="CJ1097" s="2">
        <v>0</v>
      </c>
      <c r="CK1097" s="2">
        <v>0</v>
      </c>
      <c r="CL1097" s="2">
        <v>0</v>
      </c>
    </row>
    <row r="1098" spans="1:90" x14ac:dyDescent="0.25">
      <c r="A1098" t="s">
        <v>115</v>
      </c>
      <c r="B1098">
        <v>10701</v>
      </c>
      <c r="C1098" t="s">
        <v>210</v>
      </c>
      <c r="D1098">
        <v>1</v>
      </c>
      <c r="E1098">
        <v>8</v>
      </c>
      <c r="F1098">
        <v>908551</v>
      </c>
      <c r="G1098">
        <v>35908551</v>
      </c>
      <c r="H1098" t="s">
        <v>14130</v>
      </c>
      <c r="I1098">
        <v>278</v>
      </c>
      <c r="J1098" t="s">
        <v>449</v>
      </c>
      <c r="K1098" t="s">
        <v>5472</v>
      </c>
      <c r="L1098">
        <v>2</v>
      </c>
      <c r="M1098" t="s">
        <v>451</v>
      </c>
      <c r="N1098">
        <v>6725105</v>
      </c>
      <c r="O1098" t="s">
        <v>102</v>
      </c>
      <c r="P1098" t="s">
        <v>14131</v>
      </c>
      <c r="Q1098">
        <v>405</v>
      </c>
      <c r="R1098">
        <v>11</v>
      </c>
      <c r="S1098">
        <v>46110520</v>
      </c>
      <c r="T1098">
        <v>46111641</v>
      </c>
      <c r="U1098" t="s">
        <v>14132</v>
      </c>
      <c r="V1098">
        <v>1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211</v>
      </c>
      <c r="AE1098" s="2">
        <v>184</v>
      </c>
      <c r="AF1098" s="2">
        <v>186</v>
      </c>
      <c r="AG1098" s="2">
        <v>204</v>
      </c>
      <c r="AH1098" s="2">
        <v>247</v>
      </c>
      <c r="AI1098" s="2">
        <v>235</v>
      </c>
      <c r="AJ1098" s="2">
        <v>198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170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214</v>
      </c>
      <c r="BD1098" s="2">
        <v>0</v>
      </c>
      <c r="BE1098" s="2">
        <v>0</v>
      </c>
      <c r="BF1098" s="2">
        <v>0</v>
      </c>
      <c r="BG1098" s="2">
        <v>0</v>
      </c>
      <c r="BH1098" s="2">
        <v>0</v>
      </c>
      <c r="BI1098" s="2">
        <v>0</v>
      </c>
      <c r="BJ1098" s="2">
        <v>0</v>
      </c>
      <c r="BK1098" s="2">
        <v>0</v>
      </c>
      <c r="BL1098" s="2">
        <v>7</v>
      </c>
      <c r="BM1098" s="2">
        <v>8</v>
      </c>
      <c r="BN1098" s="2">
        <v>7</v>
      </c>
      <c r="BO1098" s="2">
        <v>11</v>
      </c>
      <c r="BP1098" s="2">
        <v>8</v>
      </c>
      <c r="BQ1098" s="2">
        <v>7</v>
      </c>
      <c r="BR1098" s="2">
        <v>6</v>
      </c>
      <c r="BS1098" s="2">
        <v>0</v>
      </c>
      <c r="BT1098" s="2">
        <v>0</v>
      </c>
      <c r="BU1098" s="2">
        <v>0</v>
      </c>
      <c r="BV1098" s="2">
        <v>0</v>
      </c>
      <c r="BW1098" s="2">
        <v>0</v>
      </c>
      <c r="BX1098" s="2">
        <v>0</v>
      </c>
      <c r="BY1098" s="2">
        <v>0</v>
      </c>
      <c r="BZ1098" s="2">
        <v>0</v>
      </c>
      <c r="CA1098" s="2">
        <v>0</v>
      </c>
      <c r="CB1098" s="2">
        <v>0</v>
      </c>
      <c r="CC1098" s="2">
        <v>7</v>
      </c>
      <c r="CD1098" s="2">
        <v>0</v>
      </c>
      <c r="CE1098" s="2">
        <v>0</v>
      </c>
      <c r="CF1098" s="2">
        <v>0</v>
      </c>
      <c r="CG1098" s="2">
        <v>0</v>
      </c>
      <c r="CH1098" s="2">
        <v>0</v>
      </c>
      <c r="CI1098" s="2">
        <v>0</v>
      </c>
      <c r="CJ1098" s="2">
        <v>0</v>
      </c>
      <c r="CK1098" s="2">
        <v>7</v>
      </c>
      <c r="CL1098" s="2">
        <v>0</v>
      </c>
    </row>
    <row r="1099" spans="1:90" x14ac:dyDescent="0.25">
      <c r="A1099" t="s">
        <v>115</v>
      </c>
      <c r="B1099">
        <v>10701</v>
      </c>
      <c r="C1099" t="s">
        <v>210</v>
      </c>
      <c r="D1099">
        <v>1</v>
      </c>
      <c r="E1099">
        <v>8</v>
      </c>
      <c r="F1099">
        <v>9751</v>
      </c>
      <c r="G1099">
        <v>35009751</v>
      </c>
      <c r="H1099" t="s">
        <v>9225</v>
      </c>
      <c r="I1099">
        <v>255</v>
      </c>
      <c r="J1099" t="s">
        <v>210</v>
      </c>
      <c r="K1099" t="s">
        <v>91</v>
      </c>
      <c r="L1099">
        <v>1</v>
      </c>
      <c r="M1099" t="s">
        <v>210</v>
      </c>
      <c r="N1099">
        <v>6311000</v>
      </c>
      <c r="O1099" t="s">
        <v>102</v>
      </c>
      <c r="P1099" t="s">
        <v>568</v>
      </c>
      <c r="Q1099">
        <v>820</v>
      </c>
      <c r="R1099">
        <v>11</v>
      </c>
      <c r="S1099">
        <v>41643064</v>
      </c>
      <c r="T1099">
        <v>41844904</v>
      </c>
      <c r="U1099" t="s">
        <v>9226</v>
      </c>
      <c r="V1099">
        <v>1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103</v>
      </c>
      <c r="AG1099" s="2">
        <v>0</v>
      </c>
      <c r="AH1099" s="2">
        <v>550</v>
      </c>
      <c r="AI1099" s="2">
        <v>578</v>
      </c>
      <c r="AJ1099" s="2">
        <v>661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132</v>
      </c>
      <c r="BD1099" s="2">
        <v>0</v>
      </c>
      <c r="BE1099" s="2">
        <v>0</v>
      </c>
      <c r="BF1099" s="2">
        <v>0</v>
      </c>
      <c r="BG1099" s="2">
        <v>0</v>
      </c>
      <c r="BH1099" s="2">
        <v>0</v>
      </c>
      <c r="BI1099" s="2">
        <v>0</v>
      </c>
      <c r="BJ1099" s="2">
        <v>0</v>
      </c>
      <c r="BK1099" s="2">
        <v>0</v>
      </c>
      <c r="BL1099" s="2">
        <v>0</v>
      </c>
      <c r="BM1099" s="2">
        <v>0</v>
      </c>
      <c r="BN1099" s="2">
        <v>4</v>
      </c>
      <c r="BO1099" s="2">
        <v>0</v>
      </c>
      <c r="BP1099" s="2">
        <v>19</v>
      </c>
      <c r="BQ1099" s="2">
        <v>24</v>
      </c>
      <c r="BR1099" s="2">
        <v>26</v>
      </c>
      <c r="BS1099" s="2">
        <v>0</v>
      </c>
      <c r="BT1099" s="2">
        <v>0</v>
      </c>
      <c r="BU1099" s="2">
        <v>0</v>
      </c>
      <c r="BV1099" s="2">
        <v>0</v>
      </c>
      <c r="BW1099" s="2">
        <v>0</v>
      </c>
      <c r="BX1099" s="2">
        <v>0</v>
      </c>
      <c r="BY1099" s="2">
        <v>0</v>
      </c>
      <c r="BZ1099" s="2">
        <v>0</v>
      </c>
      <c r="CA1099" s="2">
        <v>0</v>
      </c>
      <c r="CB1099" s="2">
        <v>0</v>
      </c>
      <c r="CC1099" s="2">
        <v>0</v>
      </c>
      <c r="CD1099" s="2">
        <v>0</v>
      </c>
      <c r="CE1099" s="2">
        <v>0</v>
      </c>
      <c r="CF1099" s="2">
        <v>0</v>
      </c>
      <c r="CG1099" s="2">
        <v>0</v>
      </c>
      <c r="CH1099" s="2">
        <v>0</v>
      </c>
      <c r="CI1099" s="2">
        <v>0</v>
      </c>
      <c r="CJ1099" s="2">
        <v>0</v>
      </c>
      <c r="CK1099" s="2">
        <v>8</v>
      </c>
      <c r="CL1099" s="2">
        <v>0</v>
      </c>
    </row>
    <row r="1100" spans="1:90" x14ac:dyDescent="0.25">
      <c r="A1100" t="s">
        <v>115</v>
      </c>
      <c r="B1100">
        <v>10701</v>
      </c>
      <c r="C1100" t="s">
        <v>210</v>
      </c>
      <c r="D1100">
        <v>1</v>
      </c>
      <c r="E1100">
        <v>8</v>
      </c>
      <c r="F1100">
        <v>9817</v>
      </c>
      <c r="G1100">
        <v>35009817</v>
      </c>
      <c r="H1100" t="s">
        <v>7918</v>
      </c>
      <c r="I1100">
        <v>255</v>
      </c>
      <c r="J1100" t="s">
        <v>210</v>
      </c>
      <c r="K1100" t="s">
        <v>5874</v>
      </c>
      <c r="L1100">
        <v>1</v>
      </c>
      <c r="M1100" t="s">
        <v>210</v>
      </c>
      <c r="N1100">
        <v>6397110</v>
      </c>
      <c r="O1100" t="s">
        <v>92</v>
      </c>
      <c r="P1100" t="s">
        <v>19674</v>
      </c>
      <c r="Q1100">
        <v>78</v>
      </c>
      <c r="R1100">
        <v>11</v>
      </c>
      <c r="S1100">
        <v>41817040</v>
      </c>
      <c r="T1100">
        <v>41818312</v>
      </c>
      <c r="U1100" t="s">
        <v>7919</v>
      </c>
      <c r="V1100">
        <v>1</v>
      </c>
      <c r="W1100" s="2">
        <v>0</v>
      </c>
      <c r="X1100" s="2">
        <v>0</v>
      </c>
      <c r="Y1100" s="2">
        <v>77</v>
      </c>
      <c r="Z1100" s="2">
        <v>93</v>
      </c>
      <c r="AA1100" s="2">
        <v>90</v>
      </c>
      <c r="AB1100" s="2">
        <v>81</v>
      </c>
      <c r="AC1100" s="2">
        <v>73</v>
      </c>
      <c r="AD1100" s="2">
        <v>76</v>
      </c>
      <c r="AE1100" s="2">
        <v>119</v>
      </c>
      <c r="AF1100" s="2">
        <v>105</v>
      </c>
      <c r="AG1100" s="2">
        <v>85</v>
      </c>
      <c r="AH1100" s="2">
        <v>98</v>
      </c>
      <c r="AI1100" s="2">
        <v>96</v>
      </c>
      <c r="AJ1100" s="2">
        <v>100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4</v>
      </c>
      <c r="BH1100" s="2">
        <v>4</v>
      </c>
      <c r="BI1100" s="2">
        <v>5</v>
      </c>
      <c r="BJ1100" s="2">
        <v>5</v>
      </c>
      <c r="BK1100" s="2">
        <v>4</v>
      </c>
      <c r="BL1100" s="2">
        <v>5</v>
      </c>
      <c r="BM1100" s="2">
        <v>6</v>
      </c>
      <c r="BN1100" s="2">
        <v>6</v>
      </c>
      <c r="BO1100" s="2">
        <v>5</v>
      </c>
      <c r="BP1100" s="2">
        <v>3</v>
      </c>
      <c r="BQ1100" s="2">
        <v>4</v>
      </c>
      <c r="BR1100" s="2">
        <v>4</v>
      </c>
      <c r="BS1100" s="2">
        <v>0</v>
      </c>
      <c r="BT1100" s="2">
        <v>0</v>
      </c>
      <c r="BU1100" s="2">
        <v>0</v>
      </c>
      <c r="BV1100" s="2">
        <v>0</v>
      </c>
      <c r="BW1100" s="2">
        <v>0</v>
      </c>
      <c r="BX1100" s="2">
        <v>0</v>
      </c>
      <c r="BY1100" s="2">
        <v>0</v>
      </c>
      <c r="BZ1100" s="2">
        <v>0</v>
      </c>
      <c r="CA1100" s="2">
        <v>0</v>
      </c>
      <c r="CB1100" s="2">
        <v>0</v>
      </c>
      <c r="CC1100" s="2">
        <v>0</v>
      </c>
      <c r="CD1100" s="2">
        <v>0</v>
      </c>
      <c r="CE1100" s="2">
        <v>0</v>
      </c>
      <c r="CF1100" s="2">
        <v>0</v>
      </c>
      <c r="CG1100" s="2">
        <v>0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</row>
    <row r="1101" spans="1:90" x14ac:dyDescent="0.25">
      <c r="A1101" t="s">
        <v>115</v>
      </c>
      <c r="B1101">
        <v>10701</v>
      </c>
      <c r="C1101" t="s">
        <v>210</v>
      </c>
      <c r="D1101">
        <v>1</v>
      </c>
      <c r="E1101">
        <v>8</v>
      </c>
      <c r="F1101">
        <v>923801</v>
      </c>
      <c r="G1101">
        <v>35923801</v>
      </c>
      <c r="H1101" t="s">
        <v>1594</v>
      </c>
      <c r="I1101">
        <v>255</v>
      </c>
      <c r="J1101" t="s">
        <v>210</v>
      </c>
      <c r="K1101" t="s">
        <v>1595</v>
      </c>
      <c r="L1101">
        <v>1</v>
      </c>
      <c r="M1101" t="s">
        <v>210</v>
      </c>
      <c r="N1101">
        <v>6335030</v>
      </c>
      <c r="O1101" t="s">
        <v>92</v>
      </c>
      <c r="P1101" t="s">
        <v>2145</v>
      </c>
      <c r="Q1101">
        <v>22</v>
      </c>
      <c r="R1101">
        <v>11</v>
      </c>
      <c r="S1101">
        <v>41888778</v>
      </c>
      <c r="T1101">
        <v>41889665</v>
      </c>
      <c r="U1101" t="s">
        <v>1596</v>
      </c>
      <c r="V1101">
        <v>1</v>
      </c>
      <c r="W1101" s="2">
        <v>0</v>
      </c>
      <c r="X1101" s="2">
        <v>0</v>
      </c>
      <c r="Y1101" s="2">
        <v>58</v>
      </c>
      <c r="Z1101" s="2">
        <v>64</v>
      </c>
      <c r="AA1101" s="2">
        <v>61</v>
      </c>
      <c r="AB1101" s="2">
        <v>0</v>
      </c>
      <c r="AC1101" s="2">
        <v>0</v>
      </c>
      <c r="AD1101" s="2">
        <v>0</v>
      </c>
      <c r="AE1101" s="2">
        <v>82</v>
      </c>
      <c r="AF1101" s="2">
        <v>80</v>
      </c>
      <c r="AG1101" s="2">
        <v>77</v>
      </c>
      <c r="AH1101" s="2">
        <v>0</v>
      </c>
      <c r="AI1101" s="2">
        <v>69</v>
      </c>
      <c r="AJ1101" s="2">
        <v>55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20</v>
      </c>
      <c r="BD1101" s="2">
        <v>0</v>
      </c>
      <c r="BE1101" s="2">
        <v>0</v>
      </c>
      <c r="BF1101" s="2">
        <v>0</v>
      </c>
      <c r="BG1101" s="2">
        <v>2</v>
      </c>
      <c r="BH1101" s="2">
        <v>3</v>
      </c>
      <c r="BI1101" s="2">
        <v>2</v>
      </c>
      <c r="BJ1101" s="2">
        <v>0</v>
      </c>
      <c r="BK1101" s="2">
        <v>0</v>
      </c>
      <c r="BL1101" s="2">
        <v>0</v>
      </c>
      <c r="BM1101" s="2">
        <v>5</v>
      </c>
      <c r="BN1101" s="2">
        <v>5</v>
      </c>
      <c r="BO1101" s="2">
        <v>3</v>
      </c>
      <c r="BP1101" s="2">
        <v>0</v>
      </c>
      <c r="BQ1101" s="2">
        <v>3</v>
      </c>
      <c r="BR1101" s="2">
        <v>2</v>
      </c>
      <c r="BS1101" s="2">
        <v>0</v>
      </c>
      <c r="BT1101" s="2">
        <v>0</v>
      </c>
      <c r="BU1101" s="2">
        <v>0</v>
      </c>
      <c r="BV1101" s="2">
        <v>0</v>
      </c>
      <c r="BW1101" s="2">
        <v>0</v>
      </c>
      <c r="BX1101" s="2">
        <v>0</v>
      </c>
      <c r="BY1101" s="2">
        <v>0</v>
      </c>
      <c r="BZ1101" s="2">
        <v>0</v>
      </c>
      <c r="CA1101" s="2">
        <v>0</v>
      </c>
      <c r="CB1101" s="2">
        <v>0</v>
      </c>
      <c r="CC1101" s="2">
        <v>0</v>
      </c>
      <c r="CD1101" s="2">
        <v>0</v>
      </c>
      <c r="CE1101" s="2">
        <v>0</v>
      </c>
      <c r="CF1101" s="2">
        <v>0</v>
      </c>
      <c r="CG1101" s="2">
        <v>0</v>
      </c>
      <c r="CH1101" s="2">
        <v>0</v>
      </c>
      <c r="CI1101" s="2">
        <v>0</v>
      </c>
      <c r="CJ1101" s="2">
        <v>0</v>
      </c>
      <c r="CK1101" s="2">
        <v>1</v>
      </c>
      <c r="CL1101" s="2">
        <v>0</v>
      </c>
    </row>
    <row r="1102" spans="1:90" x14ac:dyDescent="0.25">
      <c r="A1102" t="s">
        <v>115</v>
      </c>
      <c r="B1102">
        <v>10701</v>
      </c>
      <c r="C1102" t="s">
        <v>210</v>
      </c>
      <c r="D1102">
        <v>1</v>
      </c>
      <c r="E1102">
        <v>8</v>
      </c>
      <c r="F1102">
        <v>910570</v>
      </c>
      <c r="G1102">
        <v>35910570</v>
      </c>
      <c r="H1102" t="s">
        <v>17999</v>
      </c>
      <c r="I1102">
        <v>278</v>
      </c>
      <c r="J1102" t="s">
        <v>449</v>
      </c>
      <c r="K1102" t="s">
        <v>1339</v>
      </c>
      <c r="L1102">
        <v>1</v>
      </c>
      <c r="M1102" t="s">
        <v>449</v>
      </c>
      <c r="N1102">
        <v>6700218</v>
      </c>
      <c r="O1102" t="s">
        <v>92</v>
      </c>
      <c r="P1102" t="s">
        <v>19699</v>
      </c>
      <c r="Q1102">
        <v>200</v>
      </c>
      <c r="R1102">
        <v>11</v>
      </c>
      <c r="S1102">
        <v>46140526</v>
      </c>
      <c r="T1102">
        <v>47035930</v>
      </c>
      <c r="U1102" t="s">
        <v>18000</v>
      </c>
      <c r="V1102">
        <v>1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96</v>
      </c>
      <c r="AE1102" s="2">
        <v>139</v>
      </c>
      <c r="AF1102" s="2">
        <v>110</v>
      </c>
      <c r="AG1102" s="2">
        <v>131</v>
      </c>
      <c r="AH1102" s="2">
        <v>163</v>
      </c>
      <c r="AI1102" s="2">
        <v>116</v>
      </c>
      <c r="AJ1102" s="2">
        <v>111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305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0</v>
      </c>
      <c r="BI1102" s="2">
        <v>0</v>
      </c>
      <c r="BJ1102" s="2">
        <v>0</v>
      </c>
      <c r="BK1102" s="2">
        <v>0</v>
      </c>
      <c r="BL1102" s="2">
        <v>5</v>
      </c>
      <c r="BM1102" s="2">
        <v>5</v>
      </c>
      <c r="BN1102" s="2">
        <v>4</v>
      </c>
      <c r="BO1102" s="2">
        <v>6</v>
      </c>
      <c r="BP1102" s="2">
        <v>5</v>
      </c>
      <c r="BQ1102" s="2">
        <v>4</v>
      </c>
      <c r="BR1102" s="2">
        <v>4</v>
      </c>
      <c r="BS1102" s="2">
        <v>0</v>
      </c>
      <c r="BT1102" s="2">
        <v>0</v>
      </c>
      <c r="BU1102" s="2">
        <v>0</v>
      </c>
      <c r="BV1102" s="2">
        <v>0</v>
      </c>
      <c r="BW1102" s="2">
        <v>0</v>
      </c>
      <c r="BX1102" s="2">
        <v>0</v>
      </c>
      <c r="BY1102" s="2">
        <v>0</v>
      </c>
      <c r="BZ1102" s="2">
        <v>0</v>
      </c>
      <c r="CA1102" s="2">
        <v>0</v>
      </c>
      <c r="CB1102" s="2">
        <v>0</v>
      </c>
      <c r="CC1102" s="2">
        <v>8</v>
      </c>
      <c r="CD1102" s="2">
        <v>0</v>
      </c>
      <c r="CE1102" s="2">
        <v>0</v>
      </c>
      <c r="CF1102" s="2">
        <v>0</v>
      </c>
      <c r="CG1102" s="2">
        <v>0</v>
      </c>
      <c r="CH1102" s="2">
        <v>0</v>
      </c>
      <c r="CI1102" s="2">
        <v>0</v>
      </c>
      <c r="CJ1102" s="2">
        <v>0</v>
      </c>
      <c r="CK1102" s="2">
        <v>0</v>
      </c>
      <c r="CL1102" s="2">
        <v>0</v>
      </c>
    </row>
    <row r="1103" spans="1:90" x14ac:dyDescent="0.25">
      <c r="A1103" t="s">
        <v>115</v>
      </c>
      <c r="B1103">
        <v>10701</v>
      </c>
      <c r="C1103" t="s">
        <v>210</v>
      </c>
      <c r="D1103">
        <v>1</v>
      </c>
      <c r="E1103">
        <v>8</v>
      </c>
      <c r="F1103">
        <v>10492</v>
      </c>
      <c r="G1103">
        <v>35010492</v>
      </c>
      <c r="H1103" t="s">
        <v>8866</v>
      </c>
      <c r="I1103">
        <v>278</v>
      </c>
      <c r="J1103" t="s">
        <v>449</v>
      </c>
      <c r="K1103" t="s">
        <v>7379</v>
      </c>
      <c r="L1103">
        <v>1</v>
      </c>
      <c r="M1103" t="s">
        <v>449</v>
      </c>
      <c r="N1103">
        <v>6712130</v>
      </c>
      <c r="O1103" t="s">
        <v>1015</v>
      </c>
      <c r="P1103" t="s">
        <v>19676</v>
      </c>
      <c r="Q1103" t="s">
        <v>4942</v>
      </c>
      <c r="R1103">
        <v>11</v>
      </c>
      <c r="S1103">
        <v>47023338</v>
      </c>
      <c r="U1103" t="s">
        <v>8867</v>
      </c>
      <c r="V1103">
        <v>1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59</v>
      </c>
      <c r="AE1103" s="2">
        <v>72</v>
      </c>
      <c r="AF1103" s="2">
        <v>56</v>
      </c>
      <c r="AG1103" s="2">
        <v>55</v>
      </c>
      <c r="AH1103" s="2">
        <v>183</v>
      </c>
      <c r="AI1103" s="2">
        <v>119</v>
      </c>
      <c r="AJ1103" s="2">
        <v>106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0</v>
      </c>
      <c r="BI1103" s="2">
        <v>0</v>
      </c>
      <c r="BJ1103" s="2">
        <v>0</v>
      </c>
      <c r="BK1103" s="2">
        <v>0</v>
      </c>
      <c r="BL1103" s="2">
        <v>3</v>
      </c>
      <c r="BM1103" s="2">
        <v>3</v>
      </c>
      <c r="BN1103" s="2">
        <v>3</v>
      </c>
      <c r="BO1103" s="2">
        <v>2</v>
      </c>
      <c r="BP1103" s="2">
        <v>8</v>
      </c>
      <c r="BQ1103" s="2">
        <v>5</v>
      </c>
      <c r="BR1103" s="2">
        <v>3</v>
      </c>
      <c r="BS1103" s="2">
        <v>0</v>
      </c>
      <c r="BT1103" s="2">
        <v>0</v>
      </c>
      <c r="BU1103" s="2">
        <v>0</v>
      </c>
      <c r="BV1103" s="2">
        <v>0</v>
      </c>
      <c r="BW1103" s="2">
        <v>0</v>
      </c>
      <c r="BX1103" s="2">
        <v>0</v>
      </c>
      <c r="BY1103" s="2">
        <v>0</v>
      </c>
      <c r="BZ1103" s="2">
        <v>0</v>
      </c>
      <c r="CA1103" s="2">
        <v>0</v>
      </c>
      <c r="CB1103" s="2">
        <v>0</v>
      </c>
      <c r="CC1103" s="2">
        <v>0</v>
      </c>
      <c r="CD1103" s="2">
        <v>0</v>
      </c>
      <c r="CE1103" s="2">
        <v>0</v>
      </c>
      <c r="CF1103" s="2">
        <v>0</v>
      </c>
      <c r="CG1103" s="2">
        <v>0</v>
      </c>
      <c r="CH1103" s="2">
        <v>0</v>
      </c>
      <c r="CI1103" s="2">
        <v>0</v>
      </c>
      <c r="CJ1103" s="2">
        <v>0</v>
      </c>
      <c r="CK1103" s="2">
        <v>0</v>
      </c>
      <c r="CL1103" s="2">
        <v>0</v>
      </c>
    </row>
    <row r="1104" spans="1:90" x14ac:dyDescent="0.25">
      <c r="A1104" t="s">
        <v>115</v>
      </c>
      <c r="B1104">
        <v>10701</v>
      </c>
      <c r="C1104" t="s">
        <v>210</v>
      </c>
      <c r="D1104">
        <v>1</v>
      </c>
      <c r="E1104">
        <v>8</v>
      </c>
      <c r="F1104">
        <v>9854</v>
      </c>
      <c r="G1104">
        <v>35009854</v>
      </c>
      <c r="H1104" t="s">
        <v>5260</v>
      </c>
      <c r="I1104">
        <v>255</v>
      </c>
      <c r="J1104" t="s">
        <v>210</v>
      </c>
      <c r="K1104" t="s">
        <v>1420</v>
      </c>
      <c r="L1104">
        <v>1</v>
      </c>
      <c r="M1104" t="s">
        <v>210</v>
      </c>
      <c r="N1104">
        <v>6327270</v>
      </c>
      <c r="O1104" t="s">
        <v>102</v>
      </c>
      <c r="P1104" t="s">
        <v>1346</v>
      </c>
      <c r="Q1104">
        <v>1660</v>
      </c>
      <c r="R1104">
        <v>11</v>
      </c>
      <c r="S1104">
        <v>41875477</v>
      </c>
      <c r="U1104" t="s">
        <v>5261</v>
      </c>
      <c r="V1104">
        <v>1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188</v>
      </c>
      <c r="AI1104" s="2">
        <v>158</v>
      </c>
      <c r="AJ1104" s="2">
        <v>103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0</v>
      </c>
      <c r="BI1104" s="2">
        <v>0</v>
      </c>
      <c r="BJ1104" s="2">
        <v>0</v>
      </c>
      <c r="BK1104" s="2">
        <v>0</v>
      </c>
      <c r="BL1104" s="2">
        <v>0</v>
      </c>
      <c r="BM1104" s="2">
        <v>0</v>
      </c>
      <c r="BN1104" s="2">
        <v>0</v>
      </c>
      <c r="BO1104" s="2">
        <v>0</v>
      </c>
      <c r="BP1104" s="2">
        <v>6</v>
      </c>
      <c r="BQ1104" s="2">
        <v>5</v>
      </c>
      <c r="BR1104" s="2">
        <v>4</v>
      </c>
      <c r="BS1104" s="2">
        <v>0</v>
      </c>
      <c r="BT1104" s="2">
        <v>0</v>
      </c>
      <c r="BU1104" s="2">
        <v>0</v>
      </c>
      <c r="BV1104" s="2">
        <v>0</v>
      </c>
      <c r="BW1104" s="2">
        <v>0</v>
      </c>
      <c r="BX1104" s="2">
        <v>0</v>
      </c>
      <c r="BY1104" s="2">
        <v>0</v>
      </c>
      <c r="BZ1104" s="2">
        <v>0</v>
      </c>
      <c r="CA1104" s="2">
        <v>0</v>
      </c>
      <c r="CB1104" s="2">
        <v>0</v>
      </c>
      <c r="CC1104" s="2">
        <v>0</v>
      </c>
      <c r="CD1104" s="2">
        <v>0</v>
      </c>
      <c r="CE1104" s="2">
        <v>0</v>
      </c>
      <c r="CF1104" s="2">
        <v>0</v>
      </c>
      <c r="CG1104" s="2">
        <v>0</v>
      </c>
      <c r="CH1104" s="2">
        <v>0</v>
      </c>
      <c r="CI1104" s="2">
        <v>0</v>
      </c>
      <c r="CJ1104" s="2">
        <v>0</v>
      </c>
      <c r="CK1104" s="2">
        <v>0</v>
      </c>
      <c r="CL1104" s="2">
        <v>0</v>
      </c>
    </row>
    <row r="1105" spans="1:90" x14ac:dyDescent="0.25">
      <c r="A1105" t="s">
        <v>115</v>
      </c>
      <c r="B1105">
        <v>10701</v>
      </c>
      <c r="C1105" t="s">
        <v>210</v>
      </c>
      <c r="D1105">
        <v>1</v>
      </c>
      <c r="E1105">
        <v>8</v>
      </c>
      <c r="F1105">
        <v>10561</v>
      </c>
      <c r="G1105">
        <v>35010561</v>
      </c>
      <c r="H1105" t="s">
        <v>19005</v>
      </c>
      <c r="I1105">
        <v>278</v>
      </c>
      <c r="J1105" t="s">
        <v>449</v>
      </c>
      <c r="K1105" t="s">
        <v>14792</v>
      </c>
      <c r="L1105">
        <v>1</v>
      </c>
      <c r="M1105" t="s">
        <v>449</v>
      </c>
      <c r="N1105">
        <v>6717100</v>
      </c>
      <c r="O1105" t="s">
        <v>102</v>
      </c>
      <c r="P1105" t="s">
        <v>19679</v>
      </c>
      <c r="Q1105" t="s">
        <v>127</v>
      </c>
      <c r="R1105">
        <v>11</v>
      </c>
      <c r="S1105">
        <v>46140495</v>
      </c>
      <c r="T1105">
        <v>47032328</v>
      </c>
      <c r="U1105" t="s">
        <v>19006</v>
      </c>
      <c r="V1105">
        <v>1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138</v>
      </c>
      <c r="AE1105" s="2">
        <v>169</v>
      </c>
      <c r="AF1105" s="2">
        <v>148</v>
      </c>
      <c r="AG1105" s="2">
        <v>130</v>
      </c>
      <c r="AH1105" s="2">
        <v>352</v>
      </c>
      <c r="AI1105" s="2">
        <v>363</v>
      </c>
      <c r="AJ1105" s="2">
        <v>336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203</v>
      </c>
      <c r="BD1105" s="2">
        <v>0</v>
      </c>
      <c r="BE1105" s="2">
        <v>0</v>
      </c>
      <c r="BF1105" s="2">
        <v>0</v>
      </c>
      <c r="BG1105" s="2">
        <v>0</v>
      </c>
      <c r="BH1105" s="2">
        <v>0</v>
      </c>
      <c r="BI1105" s="2">
        <v>0</v>
      </c>
      <c r="BJ1105" s="2">
        <v>0</v>
      </c>
      <c r="BK1105" s="2">
        <v>0</v>
      </c>
      <c r="BL1105" s="2">
        <v>6</v>
      </c>
      <c r="BM1105" s="2">
        <v>6</v>
      </c>
      <c r="BN1105" s="2">
        <v>7</v>
      </c>
      <c r="BO1105" s="2">
        <v>5</v>
      </c>
      <c r="BP1105" s="2">
        <v>14</v>
      </c>
      <c r="BQ1105" s="2">
        <v>13</v>
      </c>
      <c r="BR1105" s="2">
        <v>11</v>
      </c>
      <c r="BS1105" s="2">
        <v>0</v>
      </c>
      <c r="BT1105" s="2">
        <v>0</v>
      </c>
      <c r="BU1105" s="2">
        <v>0</v>
      </c>
      <c r="BV1105" s="2">
        <v>0</v>
      </c>
      <c r="BW1105" s="2">
        <v>0</v>
      </c>
      <c r="BX1105" s="2">
        <v>0</v>
      </c>
      <c r="BY1105" s="2">
        <v>0</v>
      </c>
      <c r="BZ1105" s="2">
        <v>0</v>
      </c>
      <c r="CA1105" s="2">
        <v>0</v>
      </c>
      <c r="CB1105" s="2">
        <v>0</v>
      </c>
      <c r="CC1105" s="2">
        <v>0</v>
      </c>
      <c r="CD1105" s="2">
        <v>0</v>
      </c>
      <c r="CE1105" s="2">
        <v>0</v>
      </c>
      <c r="CF1105" s="2">
        <v>0</v>
      </c>
      <c r="CG1105" s="2">
        <v>0</v>
      </c>
      <c r="CH1105" s="2">
        <v>0</v>
      </c>
      <c r="CI1105" s="2">
        <v>0</v>
      </c>
      <c r="CJ1105" s="2">
        <v>0</v>
      </c>
      <c r="CK1105" s="2">
        <v>15</v>
      </c>
      <c r="CL1105" s="2">
        <v>0</v>
      </c>
    </row>
    <row r="1106" spans="1:90" x14ac:dyDescent="0.25">
      <c r="A1106" t="s">
        <v>115</v>
      </c>
      <c r="B1106">
        <v>10701</v>
      </c>
      <c r="C1106" t="s">
        <v>210</v>
      </c>
      <c r="D1106">
        <v>1</v>
      </c>
      <c r="E1106">
        <v>8</v>
      </c>
      <c r="F1106">
        <v>917035</v>
      </c>
      <c r="G1106">
        <v>35917035</v>
      </c>
      <c r="H1106" t="s">
        <v>9209</v>
      </c>
      <c r="I1106">
        <v>255</v>
      </c>
      <c r="J1106" t="s">
        <v>210</v>
      </c>
      <c r="K1106" t="s">
        <v>211</v>
      </c>
      <c r="L1106">
        <v>1</v>
      </c>
      <c r="M1106" t="s">
        <v>210</v>
      </c>
      <c r="N1106">
        <v>6328080</v>
      </c>
      <c r="P1106" t="s">
        <v>1037</v>
      </c>
      <c r="Q1106">
        <v>181</v>
      </c>
      <c r="R1106">
        <v>11</v>
      </c>
      <c r="S1106">
        <v>41643056</v>
      </c>
      <c r="T1106">
        <v>41847677</v>
      </c>
      <c r="U1106" t="s">
        <v>9210</v>
      </c>
      <c r="V1106">
        <v>1</v>
      </c>
      <c r="W1106" s="2">
        <v>0</v>
      </c>
      <c r="X1106" s="2">
        <v>0</v>
      </c>
      <c r="Y1106" s="2">
        <v>90</v>
      </c>
      <c r="Z1106" s="2">
        <v>79</v>
      </c>
      <c r="AA1106" s="2">
        <v>79</v>
      </c>
      <c r="AB1106" s="2">
        <v>82</v>
      </c>
      <c r="AC1106" s="2">
        <v>51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  <c r="BG1106" s="2">
        <v>3</v>
      </c>
      <c r="BH1106" s="2">
        <v>3</v>
      </c>
      <c r="BI1106" s="2">
        <v>3</v>
      </c>
      <c r="BJ1106" s="2">
        <v>4</v>
      </c>
      <c r="BK1106" s="2">
        <v>2</v>
      </c>
      <c r="BL1106" s="2">
        <v>0</v>
      </c>
      <c r="BM1106" s="2">
        <v>0</v>
      </c>
      <c r="BN1106" s="2">
        <v>0</v>
      </c>
      <c r="BO1106" s="2">
        <v>0</v>
      </c>
      <c r="BP1106" s="2">
        <v>0</v>
      </c>
      <c r="BQ1106" s="2">
        <v>0</v>
      </c>
      <c r="BR1106" s="2">
        <v>0</v>
      </c>
      <c r="BS1106" s="2">
        <v>0</v>
      </c>
      <c r="BT1106" s="2">
        <v>0</v>
      </c>
      <c r="BU1106" s="2">
        <v>0</v>
      </c>
      <c r="BV1106" s="2">
        <v>0</v>
      </c>
      <c r="BW1106" s="2">
        <v>0</v>
      </c>
      <c r="BX1106" s="2">
        <v>0</v>
      </c>
      <c r="BY1106" s="2">
        <v>0</v>
      </c>
      <c r="BZ1106" s="2">
        <v>0</v>
      </c>
      <c r="CA1106" s="2">
        <v>0</v>
      </c>
      <c r="CB1106" s="2">
        <v>0</v>
      </c>
      <c r="CC1106" s="2">
        <v>0</v>
      </c>
      <c r="CD1106" s="2">
        <v>0</v>
      </c>
      <c r="CE1106" s="2">
        <v>0</v>
      </c>
      <c r="CF1106" s="2">
        <v>0</v>
      </c>
      <c r="CG1106" s="2">
        <v>0</v>
      </c>
      <c r="CH1106" s="2">
        <v>0</v>
      </c>
      <c r="CI1106" s="2">
        <v>0</v>
      </c>
      <c r="CJ1106" s="2">
        <v>0</v>
      </c>
      <c r="CK1106" s="2">
        <v>0</v>
      </c>
      <c r="CL1106" s="2">
        <v>0</v>
      </c>
    </row>
    <row r="1107" spans="1:90" x14ac:dyDescent="0.25">
      <c r="A1107" t="s">
        <v>115</v>
      </c>
      <c r="B1107">
        <v>20701</v>
      </c>
      <c r="C1107" t="s">
        <v>90</v>
      </c>
      <c r="D1107">
        <v>1</v>
      </c>
      <c r="E1107">
        <v>8</v>
      </c>
      <c r="F1107">
        <v>26657</v>
      </c>
      <c r="G1107">
        <v>35026657</v>
      </c>
      <c r="H1107" t="s">
        <v>8929</v>
      </c>
      <c r="I1107">
        <v>260</v>
      </c>
      <c r="J1107" t="s">
        <v>90</v>
      </c>
      <c r="K1107" t="s">
        <v>8930</v>
      </c>
      <c r="L1107">
        <v>1</v>
      </c>
      <c r="M1107" t="s">
        <v>90</v>
      </c>
      <c r="N1107">
        <v>15804140</v>
      </c>
      <c r="O1107" t="s">
        <v>92</v>
      </c>
      <c r="P1107" t="s">
        <v>8931</v>
      </c>
      <c r="Q1107">
        <v>205</v>
      </c>
      <c r="R1107">
        <v>17</v>
      </c>
      <c r="S1107">
        <v>35211978</v>
      </c>
      <c r="T1107">
        <v>35225267</v>
      </c>
      <c r="U1107" t="s">
        <v>8932</v>
      </c>
      <c r="V1107">
        <v>1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74</v>
      </c>
      <c r="AE1107" s="2">
        <v>68</v>
      </c>
      <c r="AF1107" s="2">
        <v>56</v>
      </c>
      <c r="AG1107" s="2">
        <v>57</v>
      </c>
      <c r="AH1107" s="2">
        <v>50</v>
      </c>
      <c r="AI1107" s="2">
        <v>60</v>
      </c>
      <c r="AJ1107" s="2">
        <v>80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42</v>
      </c>
      <c r="AS1107" s="2">
        <v>0</v>
      </c>
      <c r="AT1107" s="2">
        <v>0</v>
      </c>
      <c r="AU1107" s="2">
        <v>92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61</v>
      </c>
      <c r="BD1107" s="2">
        <v>0</v>
      </c>
      <c r="BE1107" s="2">
        <v>0</v>
      </c>
      <c r="BF1107" s="2">
        <v>0</v>
      </c>
      <c r="BG1107" s="2">
        <v>0</v>
      </c>
      <c r="BH1107" s="2">
        <v>0</v>
      </c>
      <c r="BI1107" s="2">
        <v>0</v>
      </c>
      <c r="BJ1107" s="2">
        <v>0</v>
      </c>
      <c r="BK1107" s="2">
        <v>0</v>
      </c>
      <c r="BL1107" s="2">
        <v>5</v>
      </c>
      <c r="BM1107" s="2">
        <v>5</v>
      </c>
      <c r="BN1107" s="2">
        <v>4</v>
      </c>
      <c r="BO1107" s="2">
        <v>3</v>
      </c>
      <c r="BP1107" s="2">
        <v>3</v>
      </c>
      <c r="BQ1107" s="2">
        <v>3</v>
      </c>
      <c r="BR1107" s="2">
        <v>3</v>
      </c>
      <c r="BS1107" s="2">
        <v>0</v>
      </c>
      <c r="BT1107" s="2">
        <v>0</v>
      </c>
      <c r="BU1107" s="2">
        <v>0</v>
      </c>
      <c r="BV1107" s="2">
        <v>0</v>
      </c>
      <c r="BW1107" s="2">
        <v>0</v>
      </c>
      <c r="BX1107" s="2">
        <v>0</v>
      </c>
      <c r="BY1107" s="2">
        <v>0</v>
      </c>
      <c r="BZ1107" s="2">
        <v>3</v>
      </c>
      <c r="CA1107" s="2">
        <v>0</v>
      </c>
      <c r="CB1107" s="2">
        <v>0</v>
      </c>
      <c r="CC1107" s="2">
        <v>4</v>
      </c>
      <c r="CD1107" s="2">
        <v>0</v>
      </c>
      <c r="CE1107" s="2">
        <v>0</v>
      </c>
      <c r="CF1107" s="2">
        <v>0</v>
      </c>
      <c r="CG1107" s="2">
        <v>0</v>
      </c>
      <c r="CH1107" s="2">
        <v>0</v>
      </c>
      <c r="CI1107" s="2">
        <v>0</v>
      </c>
      <c r="CJ1107" s="2">
        <v>0</v>
      </c>
      <c r="CK1107" s="2">
        <v>4</v>
      </c>
      <c r="CL1107" s="2">
        <v>0</v>
      </c>
    </row>
    <row r="1108" spans="1:90" x14ac:dyDescent="0.25">
      <c r="A1108" t="s">
        <v>115</v>
      </c>
      <c r="B1108">
        <v>20701</v>
      </c>
      <c r="C1108" t="s">
        <v>90</v>
      </c>
      <c r="D1108">
        <v>1</v>
      </c>
      <c r="E1108">
        <v>8</v>
      </c>
      <c r="F1108">
        <v>26578</v>
      </c>
      <c r="G1108">
        <v>35026578</v>
      </c>
      <c r="H1108" t="s">
        <v>8087</v>
      </c>
      <c r="I1108">
        <v>261</v>
      </c>
      <c r="J1108" t="s">
        <v>3069</v>
      </c>
      <c r="K1108" t="s">
        <v>91</v>
      </c>
      <c r="L1108">
        <v>1</v>
      </c>
      <c r="M1108" t="s">
        <v>3069</v>
      </c>
      <c r="N1108">
        <v>15870000</v>
      </c>
      <c r="P1108" t="s">
        <v>8088</v>
      </c>
      <c r="Q1108">
        <v>495</v>
      </c>
      <c r="R1108">
        <v>17</v>
      </c>
      <c r="S1108">
        <v>35641014</v>
      </c>
      <c r="T1108">
        <v>35641058</v>
      </c>
      <c r="U1108" t="s">
        <v>8089</v>
      </c>
      <c r="V1108">
        <v>1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100</v>
      </c>
      <c r="AE1108" s="2">
        <v>106</v>
      </c>
      <c r="AF1108" s="2">
        <v>102</v>
      </c>
      <c r="AG1108" s="2">
        <v>70</v>
      </c>
      <c r="AH1108" s="2">
        <v>57</v>
      </c>
      <c r="AI1108" s="2">
        <v>89</v>
      </c>
      <c r="AJ1108" s="2">
        <v>93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24</v>
      </c>
      <c r="AS1108" s="2">
        <v>0</v>
      </c>
      <c r="AT1108" s="2">
        <v>0</v>
      </c>
      <c r="AU1108" s="2">
        <v>68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225</v>
      </c>
      <c r="BD1108" s="2">
        <v>14</v>
      </c>
      <c r="BE1108" s="2">
        <v>0</v>
      </c>
      <c r="BF1108" s="2">
        <v>0</v>
      </c>
      <c r="BG1108" s="2">
        <v>0</v>
      </c>
      <c r="BH1108" s="2">
        <v>0</v>
      </c>
      <c r="BI1108" s="2">
        <v>0</v>
      </c>
      <c r="BJ1108" s="2">
        <v>0</v>
      </c>
      <c r="BK1108" s="2">
        <v>0</v>
      </c>
      <c r="BL1108" s="2">
        <v>6</v>
      </c>
      <c r="BM1108" s="2">
        <v>8</v>
      </c>
      <c r="BN1108" s="2">
        <v>6</v>
      </c>
      <c r="BO1108" s="2">
        <v>3</v>
      </c>
      <c r="BP1108" s="2">
        <v>4</v>
      </c>
      <c r="BQ1108" s="2">
        <v>5</v>
      </c>
      <c r="BR1108" s="2">
        <v>4</v>
      </c>
      <c r="BS1108" s="2">
        <v>0</v>
      </c>
      <c r="BT1108" s="2">
        <v>0</v>
      </c>
      <c r="BU1108" s="2">
        <v>0</v>
      </c>
      <c r="BV1108" s="2">
        <v>0</v>
      </c>
      <c r="BW1108" s="2">
        <v>0</v>
      </c>
      <c r="BX1108" s="2">
        <v>0</v>
      </c>
      <c r="BY1108" s="2">
        <v>0</v>
      </c>
      <c r="BZ1108" s="2">
        <v>2</v>
      </c>
      <c r="CA1108" s="2">
        <v>0</v>
      </c>
      <c r="CB1108" s="2">
        <v>0</v>
      </c>
      <c r="CC1108" s="2">
        <v>3</v>
      </c>
      <c r="CD1108" s="2">
        <v>0</v>
      </c>
      <c r="CE1108" s="2">
        <v>0</v>
      </c>
      <c r="CF1108" s="2">
        <v>0</v>
      </c>
      <c r="CG1108" s="2">
        <v>0</v>
      </c>
      <c r="CH1108" s="2">
        <v>0</v>
      </c>
      <c r="CI1108" s="2">
        <v>0</v>
      </c>
      <c r="CJ1108" s="2">
        <v>0</v>
      </c>
      <c r="CK1108" s="2">
        <v>13</v>
      </c>
      <c r="CL1108" s="2">
        <v>3</v>
      </c>
    </row>
    <row r="1109" spans="1:90" x14ac:dyDescent="0.25">
      <c r="A1109" t="s">
        <v>115</v>
      </c>
      <c r="B1109">
        <v>20701</v>
      </c>
      <c r="C1109" t="s">
        <v>90</v>
      </c>
      <c r="D1109">
        <v>1</v>
      </c>
      <c r="E1109">
        <v>8</v>
      </c>
      <c r="F1109">
        <v>26645</v>
      </c>
      <c r="G1109">
        <v>35026645</v>
      </c>
      <c r="H1109" t="s">
        <v>17243</v>
      </c>
      <c r="I1109">
        <v>260</v>
      </c>
      <c r="J1109" t="s">
        <v>90</v>
      </c>
      <c r="K1109" t="s">
        <v>4214</v>
      </c>
      <c r="L1109">
        <v>1</v>
      </c>
      <c r="M1109" t="s">
        <v>90</v>
      </c>
      <c r="N1109">
        <v>15801350</v>
      </c>
      <c r="O1109" t="s">
        <v>92</v>
      </c>
      <c r="P1109" t="s">
        <v>15195</v>
      </c>
      <c r="Q1109">
        <v>1194</v>
      </c>
      <c r="R1109">
        <v>17</v>
      </c>
      <c r="S1109">
        <v>35225268</v>
      </c>
      <c r="U1109" t="s">
        <v>17244</v>
      </c>
      <c r="V1109">
        <v>1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67</v>
      </c>
      <c r="AE1109" s="2">
        <v>65</v>
      </c>
      <c r="AF1109" s="2">
        <v>94</v>
      </c>
      <c r="AG1109" s="2">
        <v>66</v>
      </c>
      <c r="AH1109" s="2">
        <v>79</v>
      </c>
      <c r="AI1109" s="2">
        <v>82</v>
      </c>
      <c r="AJ1109" s="2">
        <v>78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8</v>
      </c>
      <c r="BE1109" s="2">
        <v>0</v>
      </c>
      <c r="BF1109" s="2">
        <v>0</v>
      </c>
      <c r="BG1109" s="2">
        <v>0</v>
      </c>
      <c r="BH1109" s="2">
        <v>0</v>
      </c>
      <c r="BI1109" s="2">
        <v>0</v>
      </c>
      <c r="BJ1109" s="2">
        <v>0</v>
      </c>
      <c r="BK1109" s="2">
        <v>0</v>
      </c>
      <c r="BL1109" s="2">
        <v>4</v>
      </c>
      <c r="BM1109" s="2">
        <v>4</v>
      </c>
      <c r="BN1109" s="2">
        <v>6</v>
      </c>
      <c r="BO1109" s="2">
        <v>3</v>
      </c>
      <c r="BP1109" s="2">
        <v>6</v>
      </c>
      <c r="BQ1109" s="2">
        <v>5</v>
      </c>
      <c r="BR1109" s="2">
        <v>3</v>
      </c>
      <c r="BS1109" s="2">
        <v>0</v>
      </c>
      <c r="BT1109" s="2">
        <v>0</v>
      </c>
      <c r="BU1109" s="2">
        <v>0</v>
      </c>
      <c r="BV1109" s="2">
        <v>0</v>
      </c>
      <c r="BW1109" s="2">
        <v>0</v>
      </c>
      <c r="BX1109" s="2">
        <v>0</v>
      </c>
      <c r="BY1109" s="2">
        <v>0</v>
      </c>
      <c r="BZ1109" s="2">
        <v>0</v>
      </c>
      <c r="CA1109" s="2">
        <v>0</v>
      </c>
      <c r="CB1109" s="2">
        <v>0</v>
      </c>
      <c r="CC1109" s="2">
        <v>0</v>
      </c>
      <c r="CD1109" s="2">
        <v>0</v>
      </c>
      <c r="CE1109" s="2">
        <v>0</v>
      </c>
      <c r="CF1109" s="2">
        <v>0</v>
      </c>
      <c r="CG1109" s="2">
        <v>0</v>
      </c>
      <c r="CH1109" s="2">
        <v>0</v>
      </c>
      <c r="CI1109" s="2">
        <v>0</v>
      </c>
      <c r="CJ1109" s="2">
        <v>0</v>
      </c>
      <c r="CK1109" s="2">
        <v>0</v>
      </c>
      <c r="CL1109" s="2">
        <v>2</v>
      </c>
    </row>
    <row r="1110" spans="1:90" x14ac:dyDescent="0.25">
      <c r="A1110" t="s">
        <v>115</v>
      </c>
      <c r="B1110">
        <v>20701</v>
      </c>
      <c r="C1110" t="s">
        <v>90</v>
      </c>
      <c r="D1110">
        <v>1</v>
      </c>
      <c r="E1110">
        <v>8</v>
      </c>
      <c r="F1110">
        <v>26670</v>
      </c>
      <c r="G1110">
        <v>35026670</v>
      </c>
      <c r="H1110" t="s">
        <v>12742</v>
      </c>
      <c r="I1110">
        <v>260</v>
      </c>
      <c r="J1110" t="s">
        <v>90</v>
      </c>
      <c r="K1110" t="s">
        <v>91</v>
      </c>
      <c r="L1110">
        <v>1</v>
      </c>
      <c r="M1110" t="s">
        <v>90</v>
      </c>
      <c r="N1110">
        <v>15801185</v>
      </c>
      <c r="O1110" t="s">
        <v>162</v>
      </c>
      <c r="P1110" t="s">
        <v>12743</v>
      </c>
      <c r="Q1110">
        <v>143</v>
      </c>
      <c r="R1110">
        <v>17</v>
      </c>
      <c r="S1110">
        <v>35222390</v>
      </c>
      <c r="T1110">
        <v>35222704</v>
      </c>
      <c r="U1110" t="s">
        <v>12744</v>
      </c>
      <c r="V1110">
        <v>1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93</v>
      </c>
      <c r="AE1110" s="2">
        <v>75</v>
      </c>
      <c r="AF1110" s="2">
        <v>52</v>
      </c>
      <c r="AG1110" s="2">
        <v>61</v>
      </c>
      <c r="AH1110" s="2">
        <v>62</v>
      </c>
      <c r="AI1110" s="2">
        <v>93</v>
      </c>
      <c r="AJ1110" s="2">
        <v>91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152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110</v>
      </c>
      <c r="BD1110" s="2">
        <v>20</v>
      </c>
      <c r="BE1110" s="2">
        <v>0</v>
      </c>
      <c r="BF1110" s="2">
        <v>0</v>
      </c>
      <c r="BG1110" s="2">
        <v>0</v>
      </c>
      <c r="BH1110" s="2">
        <v>0</v>
      </c>
      <c r="BI1110" s="2">
        <v>0</v>
      </c>
      <c r="BJ1110" s="2">
        <v>0</v>
      </c>
      <c r="BK1110" s="2">
        <v>0</v>
      </c>
      <c r="BL1110" s="2">
        <v>5</v>
      </c>
      <c r="BM1110" s="2">
        <v>4</v>
      </c>
      <c r="BN1110" s="2">
        <v>3</v>
      </c>
      <c r="BO1110" s="2">
        <v>4</v>
      </c>
      <c r="BP1110" s="2">
        <v>4</v>
      </c>
      <c r="BQ1110" s="2">
        <v>5</v>
      </c>
      <c r="BR1110" s="2">
        <v>5</v>
      </c>
      <c r="BS1110" s="2">
        <v>0</v>
      </c>
      <c r="BT1110" s="2">
        <v>0</v>
      </c>
      <c r="BU1110" s="2">
        <v>0</v>
      </c>
      <c r="BV1110" s="2">
        <v>0</v>
      </c>
      <c r="BW1110" s="2">
        <v>0</v>
      </c>
      <c r="BX1110" s="2">
        <v>0</v>
      </c>
      <c r="BY1110" s="2">
        <v>0</v>
      </c>
      <c r="BZ1110" s="2">
        <v>0</v>
      </c>
      <c r="CA1110" s="2">
        <v>0</v>
      </c>
      <c r="CB1110" s="2">
        <v>0</v>
      </c>
      <c r="CC1110" s="2">
        <v>9</v>
      </c>
      <c r="CD1110" s="2">
        <v>0</v>
      </c>
      <c r="CE1110" s="2">
        <v>0</v>
      </c>
      <c r="CF1110" s="2">
        <v>0</v>
      </c>
      <c r="CG1110" s="2">
        <v>0</v>
      </c>
      <c r="CH1110" s="2">
        <v>0</v>
      </c>
      <c r="CI1110" s="2">
        <v>0</v>
      </c>
      <c r="CJ1110" s="2">
        <v>0</v>
      </c>
      <c r="CK1110" s="2">
        <v>15</v>
      </c>
      <c r="CL1110" s="2">
        <v>4</v>
      </c>
    </row>
    <row r="1111" spans="1:90" x14ac:dyDescent="0.25">
      <c r="A1111" t="s">
        <v>115</v>
      </c>
      <c r="B1111">
        <v>20701</v>
      </c>
      <c r="C1111" t="s">
        <v>90</v>
      </c>
      <c r="D1111">
        <v>1</v>
      </c>
      <c r="E1111">
        <v>8</v>
      </c>
      <c r="F1111">
        <v>26566</v>
      </c>
      <c r="G1111">
        <v>35026566</v>
      </c>
      <c r="H1111" t="s">
        <v>1668</v>
      </c>
      <c r="I1111">
        <v>743</v>
      </c>
      <c r="J1111" t="s">
        <v>1669</v>
      </c>
      <c r="K1111" t="s">
        <v>91</v>
      </c>
      <c r="L1111">
        <v>1</v>
      </c>
      <c r="M1111" t="s">
        <v>1669</v>
      </c>
      <c r="N1111">
        <v>15823000</v>
      </c>
      <c r="P1111" t="s">
        <v>1668</v>
      </c>
      <c r="Q1111">
        <v>165</v>
      </c>
      <c r="R1111">
        <v>17</v>
      </c>
      <c r="S1111">
        <v>35291104</v>
      </c>
      <c r="U1111" t="s">
        <v>1670</v>
      </c>
      <c r="V1111">
        <v>1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26</v>
      </c>
      <c r="AI1111" s="2">
        <v>32</v>
      </c>
      <c r="AJ1111" s="2">
        <v>51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42</v>
      </c>
      <c r="BD1111" s="2">
        <v>0</v>
      </c>
      <c r="BE1111" s="2">
        <v>0</v>
      </c>
      <c r="BF1111" s="2">
        <v>0</v>
      </c>
      <c r="BG1111" s="2">
        <v>0</v>
      </c>
      <c r="BH1111" s="2">
        <v>0</v>
      </c>
      <c r="BI1111" s="2">
        <v>0</v>
      </c>
      <c r="BJ1111" s="2">
        <v>0</v>
      </c>
      <c r="BK1111" s="2">
        <v>0</v>
      </c>
      <c r="BL1111" s="2">
        <v>0</v>
      </c>
      <c r="BM1111" s="2">
        <v>0</v>
      </c>
      <c r="BN1111" s="2">
        <v>0</v>
      </c>
      <c r="BO1111" s="2">
        <v>0</v>
      </c>
      <c r="BP1111" s="2">
        <v>2</v>
      </c>
      <c r="BQ1111" s="2">
        <v>2</v>
      </c>
      <c r="BR1111" s="2">
        <v>3</v>
      </c>
      <c r="BS1111" s="2">
        <v>0</v>
      </c>
      <c r="BT1111" s="2">
        <v>0</v>
      </c>
      <c r="BU1111" s="2">
        <v>0</v>
      </c>
      <c r="BV1111" s="2">
        <v>0</v>
      </c>
      <c r="BW1111" s="2">
        <v>0</v>
      </c>
      <c r="BX1111" s="2">
        <v>0</v>
      </c>
      <c r="BY1111" s="2">
        <v>0</v>
      </c>
      <c r="BZ1111" s="2">
        <v>0</v>
      </c>
      <c r="CA1111" s="2">
        <v>0</v>
      </c>
      <c r="CB1111" s="2">
        <v>0</v>
      </c>
      <c r="CC1111" s="2">
        <v>0</v>
      </c>
      <c r="CD1111" s="2">
        <v>0</v>
      </c>
      <c r="CE1111" s="2">
        <v>0</v>
      </c>
      <c r="CF1111" s="2">
        <v>0</v>
      </c>
      <c r="CG1111" s="2">
        <v>0</v>
      </c>
      <c r="CH1111" s="2">
        <v>0</v>
      </c>
      <c r="CI1111" s="2">
        <v>0</v>
      </c>
      <c r="CJ1111" s="2">
        <v>0</v>
      </c>
      <c r="CK1111" s="2">
        <v>2</v>
      </c>
      <c r="CL1111" s="2">
        <v>0</v>
      </c>
    </row>
    <row r="1112" spans="1:90" x14ac:dyDescent="0.25">
      <c r="A1112" t="s">
        <v>115</v>
      </c>
      <c r="B1112">
        <v>20701</v>
      </c>
      <c r="C1112" t="s">
        <v>90</v>
      </c>
      <c r="D1112">
        <v>1</v>
      </c>
      <c r="E1112">
        <v>8</v>
      </c>
      <c r="F1112">
        <v>27900</v>
      </c>
      <c r="G1112">
        <v>35027900</v>
      </c>
      <c r="H1112" t="s">
        <v>8864</v>
      </c>
      <c r="I1112">
        <v>754</v>
      </c>
      <c r="J1112" t="s">
        <v>5132</v>
      </c>
      <c r="K1112" t="s">
        <v>91</v>
      </c>
      <c r="L1112">
        <v>1</v>
      </c>
      <c r="M1112" t="s">
        <v>5132</v>
      </c>
      <c r="N1112">
        <v>15845000</v>
      </c>
      <c r="O1112" t="s">
        <v>92</v>
      </c>
      <c r="P1112" t="s">
        <v>3746</v>
      </c>
      <c r="Q1112" t="s">
        <v>127</v>
      </c>
      <c r="R1112">
        <v>17</v>
      </c>
      <c r="S1112">
        <v>35481129</v>
      </c>
      <c r="T1112">
        <v>35481275</v>
      </c>
      <c r="U1112" t="s">
        <v>8865</v>
      </c>
      <c r="V1112">
        <v>1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40</v>
      </c>
      <c r="AE1112" s="2">
        <v>32</v>
      </c>
      <c r="AF1112" s="2">
        <v>27</v>
      </c>
      <c r="AG1112" s="2">
        <v>28</v>
      </c>
      <c r="AH1112" s="2">
        <v>44</v>
      </c>
      <c r="AI1112" s="2">
        <v>33</v>
      </c>
      <c r="AJ1112" s="2">
        <v>33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40</v>
      </c>
      <c r="BD1112" s="2">
        <v>0</v>
      </c>
      <c r="BE1112" s="2">
        <v>0</v>
      </c>
      <c r="BF1112" s="2">
        <v>0</v>
      </c>
      <c r="BG1112" s="2">
        <v>0</v>
      </c>
      <c r="BH1112" s="2">
        <v>0</v>
      </c>
      <c r="BI1112" s="2">
        <v>0</v>
      </c>
      <c r="BJ1112" s="2">
        <v>0</v>
      </c>
      <c r="BK1112" s="2">
        <v>0</v>
      </c>
      <c r="BL1112" s="2">
        <v>4</v>
      </c>
      <c r="BM1112" s="2">
        <v>1</v>
      </c>
      <c r="BN1112" s="2">
        <v>1</v>
      </c>
      <c r="BO1112" s="2">
        <v>2</v>
      </c>
      <c r="BP1112" s="2">
        <v>3</v>
      </c>
      <c r="BQ1112" s="2">
        <v>3</v>
      </c>
      <c r="BR1112" s="2">
        <v>2</v>
      </c>
      <c r="BS1112" s="2">
        <v>0</v>
      </c>
      <c r="BT1112" s="2">
        <v>0</v>
      </c>
      <c r="BU1112" s="2">
        <v>0</v>
      </c>
      <c r="BV1112" s="2">
        <v>0</v>
      </c>
      <c r="BW1112" s="2">
        <v>0</v>
      </c>
      <c r="BX1112" s="2">
        <v>0</v>
      </c>
      <c r="BY1112" s="2">
        <v>0</v>
      </c>
      <c r="BZ1112" s="2">
        <v>0</v>
      </c>
      <c r="CA1112" s="2">
        <v>0</v>
      </c>
      <c r="CB1112" s="2">
        <v>0</v>
      </c>
      <c r="CC1112" s="2">
        <v>0</v>
      </c>
      <c r="CD1112" s="2">
        <v>0</v>
      </c>
      <c r="CE1112" s="2">
        <v>0</v>
      </c>
      <c r="CF1112" s="2">
        <v>0</v>
      </c>
      <c r="CG1112" s="2">
        <v>0</v>
      </c>
      <c r="CH1112" s="2">
        <v>0</v>
      </c>
      <c r="CI1112" s="2">
        <v>0</v>
      </c>
      <c r="CJ1112" s="2">
        <v>0</v>
      </c>
      <c r="CK1112" s="2">
        <v>4</v>
      </c>
      <c r="CL1112" s="2">
        <v>0</v>
      </c>
    </row>
    <row r="1113" spans="1:90" x14ac:dyDescent="0.25">
      <c r="A1113" t="s">
        <v>115</v>
      </c>
      <c r="B1113">
        <v>20701</v>
      </c>
      <c r="C1113" t="s">
        <v>90</v>
      </c>
      <c r="D1113">
        <v>1</v>
      </c>
      <c r="E1113">
        <v>8</v>
      </c>
      <c r="F1113">
        <v>26591</v>
      </c>
      <c r="G1113">
        <v>35026591</v>
      </c>
      <c r="H1113" t="s">
        <v>8527</v>
      </c>
      <c r="I1113">
        <v>529</v>
      </c>
      <c r="J1113" t="s">
        <v>5882</v>
      </c>
      <c r="K1113" t="s">
        <v>91</v>
      </c>
      <c r="L1113">
        <v>1</v>
      </c>
      <c r="M1113" t="s">
        <v>5882</v>
      </c>
      <c r="N1113">
        <v>15830000</v>
      </c>
      <c r="O1113" t="s">
        <v>92</v>
      </c>
      <c r="P1113" t="s">
        <v>8528</v>
      </c>
      <c r="Q1113" t="s">
        <v>127</v>
      </c>
      <c r="R1113">
        <v>17</v>
      </c>
      <c r="S1113">
        <v>35720222</v>
      </c>
      <c r="T1113">
        <v>35721220</v>
      </c>
      <c r="U1113" t="s">
        <v>8529</v>
      </c>
      <c r="V1113">
        <v>1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36</v>
      </c>
      <c r="AE1113" s="2">
        <v>28</v>
      </c>
      <c r="AF1113" s="2">
        <v>16</v>
      </c>
      <c r="AG1113" s="2">
        <v>39</v>
      </c>
      <c r="AH1113" s="2">
        <v>107</v>
      </c>
      <c r="AI1113" s="2">
        <v>107</v>
      </c>
      <c r="AJ1113" s="2">
        <v>95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43</v>
      </c>
      <c r="AS1113" s="2">
        <v>0</v>
      </c>
      <c r="AT1113" s="2">
        <v>0</v>
      </c>
      <c r="AU1113" s="2">
        <v>86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7</v>
      </c>
      <c r="BE1113" s="2">
        <v>0</v>
      </c>
      <c r="BF1113" s="2">
        <v>0</v>
      </c>
      <c r="BG1113" s="2">
        <v>0</v>
      </c>
      <c r="BH1113" s="2">
        <v>0</v>
      </c>
      <c r="BI1113" s="2">
        <v>0</v>
      </c>
      <c r="BJ1113" s="2">
        <v>0</v>
      </c>
      <c r="BK1113" s="2">
        <v>0</v>
      </c>
      <c r="BL1113" s="2">
        <v>4</v>
      </c>
      <c r="BM1113" s="2">
        <v>2</v>
      </c>
      <c r="BN1113" s="2">
        <v>2</v>
      </c>
      <c r="BO1113" s="2">
        <v>4</v>
      </c>
      <c r="BP1113" s="2">
        <v>6</v>
      </c>
      <c r="BQ1113" s="2">
        <v>6</v>
      </c>
      <c r="BR1113" s="2">
        <v>4</v>
      </c>
      <c r="BS1113" s="2">
        <v>0</v>
      </c>
      <c r="BT1113" s="2">
        <v>0</v>
      </c>
      <c r="BU1113" s="2">
        <v>0</v>
      </c>
      <c r="BV1113" s="2">
        <v>0</v>
      </c>
      <c r="BW1113" s="2">
        <v>0</v>
      </c>
      <c r="BX1113" s="2">
        <v>0</v>
      </c>
      <c r="BY1113" s="2">
        <v>0</v>
      </c>
      <c r="BZ1113" s="2">
        <v>4</v>
      </c>
      <c r="CA1113" s="2">
        <v>0</v>
      </c>
      <c r="CB1113" s="2">
        <v>0</v>
      </c>
      <c r="CC1113" s="2">
        <v>3</v>
      </c>
      <c r="CD1113" s="2">
        <v>0</v>
      </c>
      <c r="CE1113" s="2">
        <v>0</v>
      </c>
      <c r="CF1113" s="2">
        <v>0</v>
      </c>
      <c r="CG1113" s="2">
        <v>0</v>
      </c>
      <c r="CH1113" s="2">
        <v>0</v>
      </c>
      <c r="CI1113" s="2">
        <v>0</v>
      </c>
      <c r="CJ1113" s="2">
        <v>0</v>
      </c>
      <c r="CK1113" s="2">
        <v>0</v>
      </c>
      <c r="CL1113" s="2">
        <v>2</v>
      </c>
    </row>
    <row r="1114" spans="1:90" x14ac:dyDescent="0.25">
      <c r="A1114" t="s">
        <v>115</v>
      </c>
      <c r="B1114">
        <v>20701</v>
      </c>
      <c r="C1114" t="s">
        <v>90</v>
      </c>
      <c r="D1114">
        <v>1</v>
      </c>
      <c r="E1114">
        <v>8</v>
      </c>
      <c r="F1114">
        <v>26585</v>
      </c>
      <c r="G1114">
        <v>35026585</v>
      </c>
      <c r="H1114" t="s">
        <v>9028</v>
      </c>
      <c r="I1114">
        <v>505</v>
      </c>
      <c r="J1114" t="s">
        <v>2281</v>
      </c>
      <c r="K1114" t="s">
        <v>91</v>
      </c>
      <c r="L1114">
        <v>1</v>
      </c>
      <c r="M1114" t="s">
        <v>2281</v>
      </c>
      <c r="N1114">
        <v>15825000</v>
      </c>
      <c r="O1114" t="s">
        <v>92</v>
      </c>
      <c r="P1114" t="s">
        <v>1642</v>
      </c>
      <c r="Q1114">
        <v>755</v>
      </c>
      <c r="R1114">
        <v>17</v>
      </c>
      <c r="S1114">
        <v>35671241</v>
      </c>
      <c r="T1114">
        <v>35671283</v>
      </c>
      <c r="U1114" t="s">
        <v>9029</v>
      </c>
      <c r="V1114">
        <v>1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64</v>
      </c>
      <c r="AI1114" s="2">
        <v>32</v>
      </c>
      <c r="AJ1114" s="2">
        <v>76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26</v>
      </c>
      <c r="AS1114" s="2">
        <v>0</v>
      </c>
      <c r="AT1114" s="2">
        <v>0</v>
      </c>
      <c r="AU1114" s="2">
        <v>22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62</v>
      </c>
      <c r="BD1114" s="2">
        <v>0</v>
      </c>
      <c r="BE1114" s="2">
        <v>0</v>
      </c>
      <c r="BF1114" s="2">
        <v>0</v>
      </c>
      <c r="BG1114" s="2">
        <v>0</v>
      </c>
      <c r="BH1114" s="2">
        <v>0</v>
      </c>
      <c r="BI1114" s="2">
        <v>0</v>
      </c>
      <c r="BJ1114" s="2">
        <v>0</v>
      </c>
      <c r="BK1114" s="2">
        <v>0</v>
      </c>
      <c r="BL1114" s="2">
        <v>0</v>
      </c>
      <c r="BM1114" s="2">
        <v>0</v>
      </c>
      <c r="BN1114" s="2">
        <v>0</v>
      </c>
      <c r="BO1114" s="2">
        <v>0</v>
      </c>
      <c r="BP1114" s="2">
        <v>3</v>
      </c>
      <c r="BQ1114" s="2">
        <v>1</v>
      </c>
      <c r="BR1114" s="2">
        <v>3</v>
      </c>
      <c r="BS1114" s="2">
        <v>0</v>
      </c>
      <c r="BT1114" s="2">
        <v>0</v>
      </c>
      <c r="BU1114" s="2">
        <v>0</v>
      </c>
      <c r="BV1114" s="2">
        <v>0</v>
      </c>
      <c r="BW1114" s="2">
        <v>0</v>
      </c>
      <c r="BX1114" s="2">
        <v>0</v>
      </c>
      <c r="BY1114" s="2">
        <v>0</v>
      </c>
      <c r="BZ1114" s="2">
        <v>1</v>
      </c>
      <c r="CA1114" s="2">
        <v>0</v>
      </c>
      <c r="CB1114" s="2">
        <v>0</v>
      </c>
      <c r="CC1114" s="2">
        <v>1</v>
      </c>
      <c r="CD1114" s="2">
        <v>0</v>
      </c>
      <c r="CE1114" s="2">
        <v>0</v>
      </c>
      <c r="CF1114" s="2">
        <v>0</v>
      </c>
      <c r="CG1114" s="2">
        <v>0</v>
      </c>
      <c r="CH1114" s="2">
        <v>0</v>
      </c>
      <c r="CI1114" s="2">
        <v>0</v>
      </c>
      <c r="CJ1114" s="2">
        <v>0</v>
      </c>
      <c r="CK1114" s="2">
        <v>3</v>
      </c>
      <c r="CL1114" s="2">
        <v>0</v>
      </c>
    </row>
    <row r="1115" spans="1:90" x14ac:dyDescent="0.25">
      <c r="A1115" t="s">
        <v>115</v>
      </c>
      <c r="B1115">
        <v>20701</v>
      </c>
      <c r="C1115" t="s">
        <v>90</v>
      </c>
      <c r="D1115">
        <v>2</v>
      </c>
      <c r="E1115">
        <v>6</v>
      </c>
      <c r="F1115">
        <v>363613</v>
      </c>
      <c r="G1115">
        <v>35363613</v>
      </c>
      <c r="H1115" t="s">
        <v>15765</v>
      </c>
      <c r="I1115">
        <v>260</v>
      </c>
      <c r="J1115" t="s">
        <v>90</v>
      </c>
      <c r="K1115" t="s">
        <v>91</v>
      </c>
      <c r="L1115">
        <v>1</v>
      </c>
      <c r="M1115" t="s">
        <v>90</v>
      </c>
      <c r="N1115">
        <v>15801185</v>
      </c>
      <c r="O1115" t="s">
        <v>162</v>
      </c>
      <c r="P1115" t="s">
        <v>15766</v>
      </c>
      <c r="Q1115">
        <v>143</v>
      </c>
      <c r="R1115">
        <v>17</v>
      </c>
      <c r="S1115">
        <v>35222390</v>
      </c>
      <c r="U1115" t="s">
        <v>12744</v>
      </c>
      <c r="V1115">
        <v>1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722</v>
      </c>
      <c r="BD1115" s="2">
        <v>0</v>
      </c>
      <c r="BE1115" s="2">
        <v>0</v>
      </c>
      <c r="BF1115" s="2">
        <v>0</v>
      </c>
      <c r="BG1115" s="2">
        <v>0</v>
      </c>
      <c r="BH1115" s="2">
        <v>0</v>
      </c>
      <c r="BI1115" s="2">
        <v>0</v>
      </c>
      <c r="BJ1115" s="2">
        <v>0</v>
      </c>
      <c r="BK1115" s="2">
        <v>0</v>
      </c>
      <c r="BL1115" s="2">
        <v>0</v>
      </c>
      <c r="BM1115" s="2">
        <v>0</v>
      </c>
      <c r="BN1115" s="2">
        <v>0</v>
      </c>
      <c r="BO1115" s="2">
        <v>0</v>
      </c>
      <c r="BP1115" s="2">
        <v>0</v>
      </c>
      <c r="BQ1115" s="2">
        <v>0</v>
      </c>
      <c r="BR1115" s="2">
        <v>0</v>
      </c>
      <c r="BS1115" s="2">
        <v>0</v>
      </c>
      <c r="BT1115" s="2">
        <v>0</v>
      </c>
      <c r="BU1115" s="2">
        <v>0</v>
      </c>
      <c r="BV1115" s="2">
        <v>0</v>
      </c>
      <c r="BW1115" s="2">
        <v>0</v>
      </c>
      <c r="BX1115" s="2">
        <v>0</v>
      </c>
      <c r="BY1115" s="2">
        <v>0</v>
      </c>
      <c r="BZ1115" s="2">
        <v>0</v>
      </c>
      <c r="CA1115" s="2">
        <v>0</v>
      </c>
      <c r="CB1115" s="2">
        <v>0</v>
      </c>
      <c r="CC1115" s="2">
        <v>0</v>
      </c>
      <c r="CD1115" s="2">
        <v>0</v>
      </c>
      <c r="CE1115" s="2">
        <v>0</v>
      </c>
      <c r="CF1115" s="2">
        <v>0</v>
      </c>
      <c r="CG1115" s="2">
        <v>0</v>
      </c>
      <c r="CH1115" s="2">
        <v>0</v>
      </c>
      <c r="CI1115" s="2">
        <v>0</v>
      </c>
      <c r="CJ1115" s="2">
        <v>0</v>
      </c>
      <c r="CK1115" s="2">
        <v>41</v>
      </c>
      <c r="CL1115" s="2">
        <v>0</v>
      </c>
    </row>
    <row r="1116" spans="1:90" x14ac:dyDescent="0.25">
      <c r="A1116" t="s">
        <v>115</v>
      </c>
      <c r="B1116">
        <v>20701</v>
      </c>
      <c r="C1116" t="s">
        <v>90</v>
      </c>
      <c r="D1116">
        <v>2</v>
      </c>
      <c r="E1116">
        <v>6</v>
      </c>
      <c r="F1116">
        <v>458788</v>
      </c>
      <c r="G1116">
        <v>35458788</v>
      </c>
      <c r="H1116" t="s">
        <v>11662</v>
      </c>
      <c r="I1116">
        <v>483</v>
      </c>
      <c r="J1116" t="s">
        <v>1050</v>
      </c>
      <c r="K1116" t="s">
        <v>91</v>
      </c>
      <c r="L1116">
        <v>1</v>
      </c>
      <c r="M1116" t="s">
        <v>1050</v>
      </c>
      <c r="N1116">
        <v>14960000</v>
      </c>
      <c r="O1116" t="s">
        <v>92</v>
      </c>
      <c r="P1116" t="s">
        <v>3743</v>
      </c>
      <c r="Q1116">
        <v>45</v>
      </c>
      <c r="R1116">
        <v>17</v>
      </c>
      <c r="S1116">
        <v>35423151</v>
      </c>
      <c r="U1116" t="s">
        <v>11155</v>
      </c>
      <c r="V1116">
        <v>1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80</v>
      </c>
      <c r="BD1116" s="2">
        <v>0</v>
      </c>
      <c r="BE1116" s="2">
        <v>0</v>
      </c>
      <c r="BF1116" s="2">
        <v>0</v>
      </c>
      <c r="BG1116" s="2">
        <v>0</v>
      </c>
      <c r="BH1116" s="2">
        <v>0</v>
      </c>
      <c r="BI1116" s="2">
        <v>0</v>
      </c>
      <c r="BJ1116" s="2">
        <v>0</v>
      </c>
      <c r="BK1116" s="2">
        <v>0</v>
      </c>
      <c r="BL1116" s="2">
        <v>0</v>
      </c>
      <c r="BM1116" s="2">
        <v>0</v>
      </c>
      <c r="BN1116" s="2">
        <v>0</v>
      </c>
      <c r="BO1116" s="2">
        <v>0</v>
      </c>
      <c r="BP1116" s="2">
        <v>0</v>
      </c>
      <c r="BQ1116" s="2">
        <v>0</v>
      </c>
      <c r="BR1116" s="2">
        <v>0</v>
      </c>
      <c r="BS1116" s="2">
        <v>0</v>
      </c>
      <c r="BT1116" s="2">
        <v>0</v>
      </c>
      <c r="BU1116" s="2">
        <v>0</v>
      </c>
      <c r="BV1116" s="2">
        <v>0</v>
      </c>
      <c r="BW1116" s="2">
        <v>0</v>
      </c>
      <c r="BX1116" s="2">
        <v>0</v>
      </c>
      <c r="BY1116" s="2">
        <v>0</v>
      </c>
      <c r="BZ1116" s="2">
        <v>0</v>
      </c>
      <c r="CA1116" s="2">
        <v>0</v>
      </c>
      <c r="CB1116" s="2">
        <v>0</v>
      </c>
      <c r="CC1116" s="2">
        <v>0</v>
      </c>
      <c r="CD1116" s="2">
        <v>0</v>
      </c>
      <c r="CE1116" s="2">
        <v>0</v>
      </c>
      <c r="CF1116" s="2">
        <v>0</v>
      </c>
      <c r="CG1116" s="2">
        <v>0</v>
      </c>
      <c r="CH1116" s="2">
        <v>0</v>
      </c>
      <c r="CI1116" s="2">
        <v>0</v>
      </c>
      <c r="CJ1116" s="2">
        <v>0</v>
      </c>
      <c r="CK1116" s="2">
        <v>6</v>
      </c>
      <c r="CL1116" s="2">
        <v>0</v>
      </c>
    </row>
    <row r="1117" spans="1:90" x14ac:dyDescent="0.25">
      <c r="A1117" t="s">
        <v>115</v>
      </c>
      <c r="B1117">
        <v>20701</v>
      </c>
      <c r="C1117" t="s">
        <v>90</v>
      </c>
      <c r="D1117">
        <v>1</v>
      </c>
      <c r="E1117">
        <v>8</v>
      </c>
      <c r="F1117">
        <v>65985</v>
      </c>
      <c r="G1117">
        <v>35065985</v>
      </c>
      <c r="H1117" t="s">
        <v>19908</v>
      </c>
      <c r="I1117">
        <v>260</v>
      </c>
      <c r="J1117" t="s">
        <v>90</v>
      </c>
      <c r="K1117" t="s">
        <v>4020</v>
      </c>
      <c r="L1117">
        <v>1</v>
      </c>
      <c r="M1117" t="s">
        <v>90</v>
      </c>
      <c r="N1117">
        <v>15813110</v>
      </c>
      <c r="O1117" t="s">
        <v>92</v>
      </c>
      <c r="P1117" t="s">
        <v>9649</v>
      </c>
      <c r="Q1117">
        <v>155</v>
      </c>
      <c r="R1117">
        <v>17</v>
      </c>
      <c r="S1117">
        <v>35247331</v>
      </c>
      <c r="T1117">
        <v>35250483</v>
      </c>
      <c r="U1117" t="s">
        <v>9650</v>
      </c>
      <c r="V1117">
        <v>1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138</v>
      </c>
      <c r="AE1117" s="2">
        <v>112</v>
      </c>
      <c r="AF1117" s="2">
        <v>100</v>
      </c>
      <c r="AG1117" s="2">
        <v>63</v>
      </c>
      <c r="AH1117" s="2">
        <v>22</v>
      </c>
      <c r="AI1117" s="2">
        <v>28</v>
      </c>
      <c r="AJ1117" s="2">
        <v>50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58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42</v>
      </c>
      <c r="BD1117" s="2">
        <v>0</v>
      </c>
      <c r="BE1117" s="2">
        <v>0</v>
      </c>
      <c r="BF1117" s="2">
        <v>0</v>
      </c>
      <c r="BG1117" s="2">
        <v>0</v>
      </c>
      <c r="BH1117" s="2">
        <v>0</v>
      </c>
      <c r="BI1117" s="2">
        <v>0</v>
      </c>
      <c r="BJ1117" s="2">
        <v>0</v>
      </c>
      <c r="BK1117" s="2">
        <v>0</v>
      </c>
      <c r="BL1117" s="2">
        <v>10</v>
      </c>
      <c r="BM1117" s="2">
        <v>7</v>
      </c>
      <c r="BN1117" s="2">
        <v>6</v>
      </c>
      <c r="BO1117" s="2">
        <v>3</v>
      </c>
      <c r="BP1117" s="2">
        <v>1</v>
      </c>
      <c r="BQ1117" s="2">
        <v>1</v>
      </c>
      <c r="BR1117" s="2">
        <v>2</v>
      </c>
      <c r="BS1117" s="2">
        <v>0</v>
      </c>
      <c r="BT1117" s="2">
        <v>0</v>
      </c>
      <c r="BU1117" s="2">
        <v>0</v>
      </c>
      <c r="BV1117" s="2">
        <v>0</v>
      </c>
      <c r="BW1117" s="2">
        <v>0</v>
      </c>
      <c r="BX1117" s="2">
        <v>0</v>
      </c>
      <c r="BY1117" s="2">
        <v>0</v>
      </c>
      <c r="BZ1117" s="2">
        <v>0</v>
      </c>
      <c r="CA1117" s="2">
        <v>0</v>
      </c>
      <c r="CB1117" s="2">
        <v>0</v>
      </c>
      <c r="CC1117" s="2">
        <v>2</v>
      </c>
      <c r="CD1117" s="2">
        <v>0</v>
      </c>
      <c r="CE1117" s="2">
        <v>0</v>
      </c>
      <c r="CF1117" s="2">
        <v>0</v>
      </c>
      <c r="CG1117" s="2">
        <v>0</v>
      </c>
      <c r="CH1117" s="2">
        <v>0</v>
      </c>
      <c r="CI1117" s="2">
        <v>0</v>
      </c>
      <c r="CJ1117" s="2">
        <v>0</v>
      </c>
      <c r="CK1117" s="2">
        <v>4</v>
      </c>
      <c r="CL1117" s="2">
        <v>0</v>
      </c>
    </row>
    <row r="1118" spans="1:90" x14ac:dyDescent="0.25">
      <c r="A1118" t="s">
        <v>115</v>
      </c>
      <c r="B1118">
        <v>20701</v>
      </c>
      <c r="C1118" t="s">
        <v>90</v>
      </c>
      <c r="D1118">
        <v>1</v>
      </c>
      <c r="E1118">
        <v>8</v>
      </c>
      <c r="F1118">
        <v>26761</v>
      </c>
      <c r="G1118">
        <v>35026761</v>
      </c>
      <c r="H1118" t="s">
        <v>15073</v>
      </c>
      <c r="I1118">
        <v>260</v>
      </c>
      <c r="J1118" t="s">
        <v>90</v>
      </c>
      <c r="K1118" t="s">
        <v>2200</v>
      </c>
      <c r="L1118">
        <v>1</v>
      </c>
      <c r="M1118" t="s">
        <v>90</v>
      </c>
      <c r="N1118">
        <v>15808095</v>
      </c>
      <c r="O1118" t="s">
        <v>102</v>
      </c>
      <c r="P1118" t="s">
        <v>15074</v>
      </c>
      <c r="Q1118">
        <v>340</v>
      </c>
      <c r="R1118">
        <v>17</v>
      </c>
      <c r="S1118">
        <v>35225270</v>
      </c>
      <c r="U1118" t="s">
        <v>15075</v>
      </c>
      <c r="V1118">
        <v>1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114</v>
      </c>
      <c r="AI1118" s="2">
        <v>120</v>
      </c>
      <c r="AJ1118" s="2">
        <v>158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0</v>
      </c>
      <c r="BI1118" s="2">
        <v>0</v>
      </c>
      <c r="BJ1118" s="2">
        <v>0</v>
      </c>
      <c r="BK1118" s="2">
        <v>0</v>
      </c>
      <c r="BL1118" s="2">
        <v>0</v>
      </c>
      <c r="BM1118" s="2">
        <v>0</v>
      </c>
      <c r="BN1118" s="2">
        <v>0</v>
      </c>
      <c r="BO1118" s="2">
        <v>0</v>
      </c>
      <c r="BP1118" s="2">
        <v>6</v>
      </c>
      <c r="BQ1118" s="2">
        <v>5</v>
      </c>
      <c r="BR1118" s="2">
        <v>6</v>
      </c>
      <c r="BS1118" s="2">
        <v>0</v>
      </c>
      <c r="BT1118" s="2">
        <v>0</v>
      </c>
      <c r="BU1118" s="2">
        <v>0</v>
      </c>
      <c r="BV1118" s="2">
        <v>0</v>
      </c>
      <c r="BW1118" s="2">
        <v>0</v>
      </c>
      <c r="BX1118" s="2">
        <v>0</v>
      </c>
      <c r="BY1118" s="2">
        <v>0</v>
      </c>
      <c r="BZ1118" s="2">
        <v>0</v>
      </c>
      <c r="CA1118" s="2">
        <v>0</v>
      </c>
      <c r="CB1118" s="2">
        <v>0</v>
      </c>
      <c r="CC1118" s="2">
        <v>0</v>
      </c>
      <c r="CD1118" s="2">
        <v>0</v>
      </c>
      <c r="CE1118" s="2">
        <v>0</v>
      </c>
      <c r="CF1118" s="2">
        <v>0</v>
      </c>
      <c r="CG1118" s="2">
        <v>0</v>
      </c>
      <c r="CH1118" s="2">
        <v>0</v>
      </c>
      <c r="CI1118" s="2">
        <v>0</v>
      </c>
      <c r="CJ1118" s="2">
        <v>0</v>
      </c>
      <c r="CK1118" s="2">
        <v>0</v>
      </c>
      <c r="CL1118" s="2">
        <v>0</v>
      </c>
    </row>
    <row r="1119" spans="1:90" x14ac:dyDescent="0.25">
      <c r="A1119" t="s">
        <v>115</v>
      </c>
      <c r="B1119">
        <v>20701</v>
      </c>
      <c r="C1119" t="s">
        <v>90</v>
      </c>
      <c r="D1119">
        <v>1</v>
      </c>
      <c r="E1119">
        <v>8</v>
      </c>
      <c r="F1119">
        <v>28174</v>
      </c>
      <c r="G1119">
        <v>35028174</v>
      </c>
      <c r="H1119" t="s">
        <v>6778</v>
      </c>
      <c r="I1119">
        <v>242</v>
      </c>
      <c r="J1119" t="s">
        <v>4632</v>
      </c>
      <c r="K1119" t="s">
        <v>91</v>
      </c>
      <c r="L1119">
        <v>1</v>
      </c>
      <c r="M1119" t="s">
        <v>4632</v>
      </c>
      <c r="N1119">
        <v>15410000</v>
      </c>
      <c r="O1119" t="s">
        <v>92</v>
      </c>
      <c r="P1119" t="s">
        <v>6779</v>
      </c>
      <c r="Q1119">
        <v>470</v>
      </c>
      <c r="R1119">
        <v>17</v>
      </c>
      <c r="S1119">
        <v>35631115</v>
      </c>
      <c r="T1119">
        <v>35631219</v>
      </c>
      <c r="U1119" t="s">
        <v>6780</v>
      </c>
      <c r="V1119">
        <v>1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115</v>
      </c>
      <c r="AI1119" s="2">
        <v>111</v>
      </c>
      <c r="AJ1119" s="2">
        <v>88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48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111</v>
      </c>
      <c r="BD1119" s="2">
        <v>0</v>
      </c>
      <c r="BE1119" s="2">
        <v>0</v>
      </c>
      <c r="BF1119" s="2">
        <v>0</v>
      </c>
      <c r="BG1119" s="2">
        <v>0</v>
      </c>
      <c r="BH1119" s="2">
        <v>0</v>
      </c>
      <c r="BI1119" s="2">
        <v>0</v>
      </c>
      <c r="BJ1119" s="2">
        <v>0</v>
      </c>
      <c r="BK1119" s="2">
        <v>0</v>
      </c>
      <c r="BL1119" s="2">
        <v>0</v>
      </c>
      <c r="BM1119" s="2">
        <v>0</v>
      </c>
      <c r="BN1119" s="2">
        <v>0</v>
      </c>
      <c r="BO1119" s="2">
        <v>0</v>
      </c>
      <c r="BP1119" s="2">
        <v>8</v>
      </c>
      <c r="BQ1119" s="2">
        <v>5</v>
      </c>
      <c r="BR1119" s="2">
        <v>4</v>
      </c>
      <c r="BS1119" s="2">
        <v>0</v>
      </c>
      <c r="BT1119" s="2">
        <v>0</v>
      </c>
      <c r="BU1119" s="2">
        <v>0</v>
      </c>
      <c r="BV1119" s="2">
        <v>0</v>
      </c>
      <c r="BW1119" s="2">
        <v>0</v>
      </c>
      <c r="BX1119" s="2">
        <v>0</v>
      </c>
      <c r="BY1119" s="2">
        <v>0</v>
      </c>
      <c r="BZ1119" s="2">
        <v>0</v>
      </c>
      <c r="CA1119" s="2">
        <v>0</v>
      </c>
      <c r="CB1119" s="2">
        <v>0</v>
      </c>
      <c r="CC1119" s="2">
        <v>3</v>
      </c>
      <c r="CD1119" s="2">
        <v>0</v>
      </c>
      <c r="CE1119" s="2">
        <v>0</v>
      </c>
      <c r="CF1119" s="2">
        <v>0</v>
      </c>
      <c r="CG1119" s="2">
        <v>0</v>
      </c>
      <c r="CH1119" s="2">
        <v>0</v>
      </c>
      <c r="CI1119" s="2">
        <v>0</v>
      </c>
      <c r="CJ1119" s="2">
        <v>0</v>
      </c>
      <c r="CK1119" s="2">
        <v>7</v>
      </c>
      <c r="CL1119" s="2">
        <v>0</v>
      </c>
    </row>
    <row r="1120" spans="1:90" x14ac:dyDescent="0.25">
      <c r="A1120" t="s">
        <v>115</v>
      </c>
      <c r="B1120">
        <v>20701</v>
      </c>
      <c r="C1120" t="s">
        <v>90</v>
      </c>
      <c r="D1120">
        <v>1</v>
      </c>
      <c r="E1120">
        <v>8</v>
      </c>
      <c r="F1120">
        <v>26736</v>
      </c>
      <c r="G1120">
        <v>35026736</v>
      </c>
      <c r="H1120" t="s">
        <v>10106</v>
      </c>
      <c r="I1120">
        <v>186</v>
      </c>
      <c r="J1120" t="s">
        <v>1890</v>
      </c>
      <c r="K1120" t="s">
        <v>91</v>
      </c>
      <c r="L1120">
        <v>1</v>
      </c>
      <c r="M1120" t="s">
        <v>1890</v>
      </c>
      <c r="N1120">
        <v>15960000</v>
      </c>
      <c r="O1120" t="s">
        <v>91</v>
      </c>
      <c r="P1120" t="s">
        <v>10107</v>
      </c>
      <c r="Q1120">
        <v>20</v>
      </c>
      <c r="R1120">
        <v>17</v>
      </c>
      <c r="S1120">
        <v>35761104</v>
      </c>
      <c r="T1120">
        <v>35761123</v>
      </c>
      <c r="U1120" t="s">
        <v>10108</v>
      </c>
      <c r="V1120">
        <v>1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117</v>
      </c>
      <c r="AE1120" s="2">
        <v>60</v>
      </c>
      <c r="AF1120" s="2">
        <v>110</v>
      </c>
      <c r="AG1120" s="2">
        <v>108</v>
      </c>
      <c r="AH1120" s="2">
        <v>81</v>
      </c>
      <c r="AI1120" s="2">
        <v>91</v>
      </c>
      <c r="AJ1120" s="2">
        <v>99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97</v>
      </c>
      <c r="AS1120" s="2">
        <v>0</v>
      </c>
      <c r="AT1120" s="2">
        <v>0</v>
      </c>
      <c r="AU1120" s="2">
        <v>77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13</v>
      </c>
      <c r="BE1120" s="2">
        <v>0</v>
      </c>
      <c r="BF1120" s="2">
        <v>0</v>
      </c>
      <c r="BG1120" s="2">
        <v>0</v>
      </c>
      <c r="BH1120" s="2">
        <v>0</v>
      </c>
      <c r="BI1120" s="2">
        <v>0</v>
      </c>
      <c r="BJ1120" s="2">
        <v>0</v>
      </c>
      <c r="BK1120" s="2">
        <v>0</v>
      </c>
      <c r="BL1120" s="2">
        <v>7</v>
      </c>
      <c r="BM1120" s="2">
        <v>4</v>
      </c>
      <c r="BN1120" s="2">
        <v>8</v>
      </c>
      <c r="BO1120" s="2">
        <v>6</v>
      </c>
      <c r="BP1120" s="2">
        <v>4</v>
      </c>
      <c r="BQ1120" s="2">
        <v>4</v>
      </c>
      <c r="BR1120" s="2">
        <v>6</v>
      </c>
      <c r="BS1120" s="2">
        <v>0</v>
      </c>
      <c r="BT1120" s="2">
        <v>0</v>
      </c>
      <c r="BU1120" s="2">
        <v>0</v>
      </c>
      <c r="BV1120" s="2">
        <v>0</v>
      </c>
      <c r="BW1120" s="2">
        <v>0</v>
      </c>
      <c r="BX1120" s="2">
        <v>0</v>
      </c>
      <c r="BY1120" s="2">
        <v>0</v>
      </c>
      <c r="BZ1120" s="2">
        <v>5</v>
      </c>
      <c r="CA1120" s="2">
        <v>0</v>
      </c>
      <c r="CB1120" s="2">
        <v>0</v>
      </c>
      <c r="CC1120" s="2">
        <v>3</v>
      </c>
      <c r="CD1120" s="2">
        <v>0</v>
      </c>
      <c r="CE1120" s="2">
        <v>0</v>
      </c>
      <c r="CF1120" s="2">
        <v>0</v>
      </c>
      <c r="CG1120" s="2">
        <v>0</v>
      </c>
      <c r="CH1120" s="2">
        <v>0</v>
      </c>
      <c r="CI1120" s="2">
        <v>0</v>
      </c>
      <c r="CJ1120" s="2">
        <v>0</v>
      </c>
      <c r="CK1120" s="2">
        <v>0</v>
      </c>
      <c r="CL1120" s="2">
        <v>3</v>
      </c>
    </row>
    <row r="1121" spans="1:90" x14ac:dyDescent="0.25">
      <c r="A1121" t="s">
        <v>115</v>
      </c>
      <c r="B1121">
        <v>20701</v>
      </c>
      <c r="C1121" t="s">
        <v>90</v>
      </c>
      <c r="D1121">
        <v>1</v>
      </c>
      <c r="E1121">
        <v>8</v>
      </c>
      <c r="F1121">
        <v>26700</v>
      </c>
      <c r="G1121">
        <v>35026700</v>
      </c>
      <c r="H1121" t="s">
        <v>10149</v>
      </c>
      <c r="I1121">
        <v>604</v>
      </c>
      <c r="J1121" t="s">
        <v>1388</v>
      </c>
      <c r="K1121" t="s">
        <v>91</v>
      </c>
      <c r="L1121">
        <v>1</v>
      </c>
      <c r="M1121" t="s">
        <v>1388</v>
      </c>
      <c r="N1121">
        <v>15950000</v>
      </c>
      <c r="O1121" t="s">
        <v>92</v>
      </c>
      <c r="P1121" t="s">
        <v>9158</v>
      </c>
      <c r="Q1121">
        <v>620</v>
      </c>
      <c r="R1121">
        <v>17</v>
      </c>
      <c r="S1121">
        <v>35711123</v>
      </c>
      <c r="T1121">
        <v>35712101</v>
      </c>
      <c r="U1121" t="s">
        <v>10150</v>
      </c>
      <c r="V1121">
        <v>1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69</v>
      </c>
      <c r="AE1121" s="2">
        <v>55</v>
      </c>
      <c r="AF1121" s="2">
        <v>71</v>
      </c>
      <c r="AG1121" s="2">
        <v>75</v>
      </c>
      <c r="AH1121" s="2">
        <v>150</v>
      </c>
      <c r="AI1121" s="2">
        <v>152</v>
      </c>
      <c r="AJ1121" s="2">
        <v>168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67</v>
      </c>
      <c r="AS1121" s="2">
        <v>0</v>
      </c>
      <c r="AT1121" s="2">
        <v>0</v>
      </c>
      <c r="AU1121" s="2">
        <v>170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239</v>
      </c>
      <c r="BD1121" s="2">
        <v>12</v>
      </c>
      <c r="BE1121" s="2">
        <v>0</v>
      </c>
      <c r="BF1121" s="2">
        <v>0</v>
      </c>
      <c r="BG1121" s="2">
        <v>0</v>
      </c>
      <c r="BH1121" s="2">
        <v>0</v>
      </c>
      <c r="BI1121" s="2">
        <v>0</v>
      </c>
      <c r="BJ1121" s="2">
        <v>0</v>
      </c>
      <c r="BK1121" s="2">
        <v>0</v>
      </c>
      <c r="BL1121" s="2">
        <v>5</v>
      </c>
      <c r="BM1121" s="2">
        <v>3</v>
      </c>
      <c r="BN1121" s="2">
        <v>3</v>
      </c>
      <c r="BO1121" s="2">
        <v>6</v>
      </c>
      <c r="BP1121" s="2">
        <v>10</v>
      </c>
      <c r="BQ1121" s="2">
        <v>8</v>
      </c>
      <c r="BR1121" s="2">
        <v>7</v>
      </c>
      <c r="BS1121" s="2">
        <v>0</v>
      </c>
      <c r="BT1121" s="2">
        <v>0</v>
      </c>
      <c r="BU1121" s="2">
        <v>0</v>
      </c>
      <c r="BV1121" s="2">
        <v>0</v>
      </c>
      <c r="BW1121" s="2">
        <v>0</v>
      </c>
      <c r="BX1121" s="2">
        <v>0</v>
      </c>
      <c r="BY1121" s="2">
        <v>0</v>
      </c>
      <c r="BZ1121" s="2">
        <v>2</v>
      </c>
      <c r="CA1121" s="2">
        <v>0</v>
      </c>
      <c r="CB1121" s="2">
        <v>0</v>
      </c>
      <c r="CC1121" s="2">
        <v>5</v>
      </c>
      <c r="CD1121" s="2">
        <v>0</v>
      </c>
      <c r="CE1121" s="2">
        <v>0</v>
      </c>
      <c r="CF1121" s="2">
        <v>0</v>
      </c>
      <c r="CG1121" s="2">
        <v>0</v>
      </c>
      <c r="CH1121" s="2">
        <v>0</v>
      </c>
      <c r="CI1121" s="2">
        <v>0</v>
      </c>
      <c r="CJ1121" s="2">
        <v>0</v>
      </c>
      <c r="CK1121" s="2">
        <v>15</v>
      </c>
      <c r="CL1121" s="2">
        <v>3</v>
      </c>
    </row>
    <row r="1122" spans="1:90" x14ac:dyDescent="0.25">
      <c r="A1122" t="s">
        <v>115</v>
      </c>
      <c r="B1122">
        <v>20701</v>
      </c>
      <c r="C1122" t="s">
        <v>90</v>
      </c>
      <c r="D1122">
        <v>1</v>
      </c>
      <c r="E1122">
        <v>8</v>
      </c>
      <c r="F1122">
        <v>28162</v>
      </c>
      <c r="G1122">
        <v>35028162</v>
      </c>
      <c r="H1122" t="s">
        <v>19152</v>
      </c>
      <c r="I1122">
        <v>673</v>
      </c>
      <c r="J1122" t="s">
        <v>3794</v>
      </c>
      <c r="K1122" t="s">
        <v>91</v>
      </c>
      <c r="L1122">
        <v>1</v>
      </c>
      <c r="M1122" t="s">
        <v>3794</v>
      </c>
      <c r="N1122">
        <v>15880000</v>
      </c>
      <c r="O1122" t="s">
        <v>92</v>
      </c>
      <c r="P1122" t="s">
        <v>19153</v>
      </c>
      <c r="Q1122">
        <v>1475</v>
      </c>
      <c r="R1122">
        <v>17</v>
      </c>
      <c r="S1122">
        <v>35621144</v>
      </c>
      <c r="U1122" t="s">
        <v>19154</v>
      </c>
      <c r="V1122">
        <v>1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13</v>
      </c>
      <c r="AE1122" s="2">
        <v>24</v>
      </c>
      <c r="AF1122" s="2">
        <v>41</v>
      </c>
      <c r="AG1122" s="2">
        <v>27</v>
      </c>
      <c r="AH1122" s="2">
        <v>122</v>
      </c>
      <c r="AI1122" s="2">
        <v>96</v>
      </c>
      <c r="AJ1122" s="2">
        <v>112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16</v>
      </c>
      <c r="AS1122" s="2">
        <v>0</v>
      </c>
      <c r="AT1122" s="2">
        <v>0</v>
      </c>
      <c r="AU1122" s="2">
        <v>39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74</v>
      </c>
      <c r="BD1122" s="2">
        <v>0</v>
      </c>
      <c r="BE1122" s="2">
        <v>0</v>
      </c>
      <c r="BF1122" s="2">
        <v>0</v>
      </c>
      <c r="BG1122" s="2">
        <v>0</v>
      </c>
      <c r="BH1122" s="2">
        <v>0</v>
      </c>
      <c r="BI1122" s="2">
        <v>0</v>
      </c>
      <c r="BJ1122" s="2">
        <v>0</v>
      </c>
      <c r="BK1122" s="2">
        <v>0</v>
      </c>
      <c r="BL1122" s="2">
        <v>2</v>
      </c>
      <c r="BM1122" s="2">
        <v>1</v>
      </c>
      <c r="BN1122" s="2">
        <v>3</v>
      </c>
      <c r="BO1122" s="2">
        <v>2</v>
      </c>
      <c r="BP1122" s="2">
        <v>5</v>
      </c>
      <c r="BQ1122" s="2">
        <v>3</v>
      </c>
      <c r="BR1122" s="2">
        <v>5</v>
      </c>
      <c r="BS1122" s="2">
        <v>0</v>
      </c>
      <c r="BT1122" s="2">
        <v>0</v>
      </c>
      <c r="BU1122" s="2">
        <v>0</v>
      </c>
      <c r="BV1122" s="2">
        <v>0</v>
      </c>
      <c r="BW1122" s="2">
        <v>0</v>
      </c>
      <c r="BX1122" s="2">
        <v>0</v>
      </c>
      <c r="BY1122" s="2">
        <v>0</v>
      </c>
      <c r="BZ1122" s="2">
        <v>2</v>
      </c>
      <c r="CA1122" s="2">
        <v>0</v>
      </c>
      <c r="CB1122" s="2">
        <v>0</v>
      </c>
      <c r="CC1122" s="2">
        <v>1</v>
      </c>
      <c r="CD1122" s="2">
        <v>0</v>
      </c>
      <c r="CE1122" s="2">
        <v>0</v>
      </c>
      <c r="CF1122" s="2">
        <v>0</v>
      </c>
      <c r="CG1122" s="2">
        <v>0</v>
      </c>
      <c r="CH1122" s="2">
        <v>0</v>
      </c>
      <c r="CI1122" s="2">
        <v>0</v>
      </c>
      <c r="CJ1122" s="2">
        <v>0</v>
      </c>
      <c r="CK1122" s="2">
        <v>3</v>
      </c>
      <c r="CL1122" s="2">
        <v>0</v>
      </c>
    </row>
    <row r="1123" spans="1:90" x14ac:dyDescent="0.25">
      <c r="A1123" t="s">
        <v>115</v>
      </c>
      <c r="B1123">
        <v>20701</v>
      </c>
      <c r="C1123" t="s">
        <v>90</v>
      </c>
      <c r="D1123">
        <v>1</v>
      </c>
      <c r="E1123">
        <v>8</v>
      </c>
      <c r="F1123">
        <v>28204</v>
      </c>
      <c r="G1123">
        <v>35028204</v>
      </c>
      <c r="H1123" t="s">
        <v>10333</v>
      </c>
      <c r="I1123">
        <v>758</v>
      </c>
      <c r="J1123" t="s">
        <v>10334</v>
      </c>
      <c r="K1123" t="s">
        <v>91</v>
      </c>
      <c r="L1123">
        <v>1</v>
      </c>
      <c r="M1123" t="s">
        <v>10334</v>
      </c>
      <c r="N1123">
        <v>15885000</v>
      </c>
      <c r="P1123" t="s">
        <v>10335</v>
      </c>
      <c r="Q1123">
        <v>522</v>
      </c>
      <c r="R1123">
        <v>17</v>
      </c>
      <c r="S1123">
        <v>35611152</v>
      </c>
      <c r="U1123" t="s">
        <v>10336</v>
      </c>
      <c r="V1123">
        <v>1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50</v>
      </c>
      <c r="AI1123" s="2">
        <v>40</v>
      </c>
      <c r="AJ1123" s="2">
        <v>49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41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0</v>
      </c>
      <c r="BI1123" s="2">
        <v>0</v>
      </c>
      <c r="BJ1123" s="2">
        <v>0</v>
      </c>
      <c r="BK1123" s="2">
        <v>0</v>
      </c>
      <c r="BL1123" s="2">
        <v>0</v>
      </c>
      <c r="BM1123" s="2">
        <v>0</v>
      </c>
      <c r="BN1123" s="2">
        <v>0</v>
      </c>
      <c r="BO1123" s="2">
        <v>0</v>
      </c>
      <c r="BP1123" s="2">
        <v>2</v>
      </c>
      <c r="BQ1123" s="2">
        <v>3</v>
      </c>
      <c r="BR1123" s="2">
        <v>5</v>
      </c>
      <c r="BS1123" s="2">
        <v>0</v>
      </c>
      <c r="BT1123" s="2">
        <v>0</v>
      </c>
      <c r="BU1123" s="2">
        <v>0</v>
      </c>
      <c r="BV1123" s="2">
        <v>0</v>
      </c>
      <c r="BW1123" s="2">
        <v>0</v>
      </c>
      <c r="BX1123" s="2">
        <v>0</v>
      </c>
      <c r="BY1123" s="2">
        <v>0</v>
      </c>
      <c r="BZ1123" s="2">
        <v>0</v>
      </c>
      <c r="CA1123" s="2">
        <v>0</v>
      </c>
      <c r="CB1123" s="2">
        <v>0</v>
      </c>
      <c r="CC1123" s="2">
        <v>4</v>
      </c>
      <c r="CD1123" s="2">
        <v>0</v>
      </c>
      <c r="CE1123" s="2">
        <v>0</v>
      </c>
      <c r="CF1123" s="2">
        <v>0</v>
      </c>
      <c r="CG1123" s="2">
        <v>0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</row>
    <row r="1124" spans="1:90" x14ac:dyDescent="0.25">
      <c r="A1124" t="s">
        <v>115</v>
      </c>
      <c r="B1124">
        <v>20701</v>
      </c>
      <c r="C1124" t="s">
        <v>90</v>
      </c>
      <c r="D1124">
        <v>1</v>
      </c>
      <c r="E1124">
        <v>8</v>
      </c>
      <c r="F1124">
        <v>26724</v>
      </c>
      <c r="G1124">
        <v>35026724</v>
      </c>
      <c r="H1124" t="s">
        <v>16912</v>
      </c>
      <c r="I1124">
        <v>499</v>
      </c>
      <c r="J1124" t="s">
        <v>547</v>
      </c>
      <c r="K1124" t="s">
        <v>16913</v>
      </c>
      <c r="L1124">
        <v>1</v>
      </c>
      <c r="M1124" t="s">
        <v>547</v>
      </c>
      <c r="N1124">
        <v>15828000</v>
      </c>
      <c r="O1124" t="s">
        <v>92</v>
      </c>
      <c r="P1124" t="s">
        <v>3961</v>
      </c>
      <c r="Q1124">
        <v>70</v>
      </c>
      <c r="R1124">
        <v>17</v>
      </c>
      <c r="S1124">
        <v>35871137</v>
      </c>
      <c r="T1124">
        <v>35871305</v>
      </c>
      <c r="U1124" t="s">
        <v>16914</v>
      </c>
      <c r="V1124">
        <v>1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153</v>
      </c>
      <c r="AE1124" s="2">
        <v>95</v>
      </c>
      <c r="AF1124" s="2">
        <v>142</v>
      </c>
      <c r="AG1124" s="2">
        <v>130</v>
      </c>
      <c r="AH1124" s="2">
        <v>153</v>
      </c>
      <c r="AI1124" s="2">
        <v>111</v>
      </c>
      <c r="AJ1124" s="2">
        <v>119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60</v>
      </c>
      <c r="AS1124" s="2">
        <v>0</v>
      </c>
      <c r="AT1124" s="2">
        <v>0</v>
      </c>
      <c r="AU1124" s="2">
        <v>128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167</v>
      </c>
      <c r="BD1124" s="2">
        <v>0</v>
      </c>
      <c r="BE1124" s="2">
        <v>0</v>
      </c>
      <c r="BF1124" s="2">
        <v>0</v>
      </c>
      <c r="BG1124" s="2">
        <v>0</v>
      </c>
      <c r="BH1124" s="2">
        <v>0</v>
      </c>
      <c r="BI1124" s="2">
        <v>0</v>
      </c>
      <c r="BJ1124" s="2">
        <v>0</v>
      </c>
      <c r="BK1124" s="2">
        <v>0</v>
      </c>
      <c r="BL1124" s="2">
        <v>6</v>
      </c>
      <c r="BM1124" s="2">
        <v>6</v>
      </c>
      <c r="BN1124" s="2">
        <v>7</v>
      </c>
      <c r="BO1124" s="2">
        <v>5</v>
      </c>
      <c r="BP1124" s="2">
        <v>6</v>
      </c>
      <c r="BQ1124" s="2">
        <v>4</v>
      </c>
      <c r="BR1124" s="2">
        <v>4</v>
      </c>
      <c r="BS1124" s="2">
        <v>0</v>
      </c>
      <c r="BT1124" s="2">
        <v>0</v>
      </c>
      <c r="BU1124" s="2">
        <v>0</v>
      </c>
      <c r="BV1124" s="2">
        <v>0</v>
      </c>
      <c r="BW1124" s="2">
        <v>0</v>
      </c>
      <c r="BX1124" s="2">
        <v>0</v>
      </c>
      <c r="BY1124" s="2">
        <v>0</v>
      </c>
      <c r="BZ1124" s="2">
        <v>2</v>
      </c>
      <c r="CA1124" s="2">
        <v>0</v>
      </c>
      <c r="CB1124" s="2">
        <v>0</v>
      </c>
      <c r="CC1124" s="2">
        <v>5</v>
      </c>
      <c r="CD1124" s="2">
        <v>0</v>
      </c>
      <c r="CE1124" s="2">
        <v>0</v>
      </c>
      <c r="CF1124" s="2">
        <v>0</v>
      </c>
      <c r="CG1124" s="2">
        <v>0</v>
      </c>
      <c r="CH1124" s="2">
        <v>0</v>
      </c>
      <c r="CI1124" s="2">
        <v>0</v>
      </c>
      <c r="CJ1124" s="2">
        <v>0</v>
      </c>
      <c r="CK1124" s="2">
        <v>6</v>
      </c>
      <c r="CL1124" s="2">
        <v>0</v>
      </c>
    </row>
    <row r="1125" spans="1:90" x14ac:dyDescent="0.25">
      <c r="A1125" t="s">
        <v>115</v>
      </c>
      <c r="B1125">
        <v>20701</v>
      </c>
      <c r="C1125" t="s">
        <v>90</v>
      </c>
      <c r="D1125">
        <v>1</v>
      </c>
      <c r="E1125">
        <v>8</v>
      </c>
      <c r="F1125">
        <v>26554</v>
      </c>
      <c r="G1125">
        <v>35026554</v>
      </c>
      <c r="H1125" t="s">
        <v>5281</v>
      </c>
      <c r="I1125">
        <v>260</v>
      </c>
      <c r="J1125" t="s">
        <v>90</v>
      </c>
      <c r="K1125" t="s">
        <v>682</v>
      </c>
      <c r="L1125">
        <v>1</v>
      </c>
      <c r="M1125" t="s">
        <v>90</v>
      </c>
      <c r="N1125">
        <v>15806025</v>
      </c>
      <c r="O1125" t="s">
        <v>92</v>
      </c>
      <c r="P1125" t="s">
        <v>5282</v>
      </c>
      <c r="Q1125">
        <v>100</v>
      </c>
      <c r="R1125">
        <v>17</v>
      </c>
      <c r="S1125">
        <v>35225269</v>
      </c>
      <c r="U1125" t="s">
        <v>5283</v>
      </c>
      <c r="V1125">
        <v>1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95</v>
      </c>
      <c r="AE1125" s="2">
        <v>69</v>
      </c>
      <c r="AF1125" s="2">
        <v>63</v>
      </c>
      <c r="AG1125" s="2">
        <v>65</v>
      </c>
      <c r="AH1125" s="2">
        <v>68</v>
      </c>
      <c r="AI1125" s="2">
        <v>101</v>
      </c>
      <c r="AJ1125" s="2">
        <v>87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247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20</v>
      </c>
      <c r="BD1125" s="2">
        <v>0</v>
      </c>
      <c r="BE1125" s="2">
        <v>0</v>
      </c>
      <c r="BF1125" s="2">
        <v>0</v>
      </c>
      <c r="BG1125" s="2">
        <v>0</v>
      </c>
      <c r="BH1125" s="2">
        <v>0</v>
      </c>
      <c r="BI1125" s="2">
        <v>0</v>
      </c>
      <c r="BJ1125" s="2">
        <v>0</v>
      </c>
      <c r="BK1125" s="2">
        <v>0</v>
      </c>
      <c r="BL1125" s="2">
        <v>8</v>
      </c>
      <c r="BM1125" s="2">
        <v>3</v>
      </c>
      <c r="BN1125" s="2">
        <v>4</v>
      </c>
      <c r="BO1125" s="2">
        <v>4</v>
      </c>
      <c r="BP1125" s="2">
        <v>3</v>
      </c>
      <c r="BQ1125" s="2">
        <v>5</v>
      </c>
      <c r="BR1125" s="2">
        <v>4</v>
      </c>
      <c r="BS1125" s="2">
        <v>0</v>
      </c>
      <c r="BT1125" s="2">
        <v>0</v>
      </c>
      <c r="BU1125" s="2">
        <v>0</v>
      </c>
      <c r="BV1125" s="2">
        <v>0</v>
      </c>
      <c r="BW1125" s="2">
        <v>0</v>
      </c>
      <c r="BX1125" s="2">
        <v>0</v>
      </c>
      <c r="BY1125" s="2">
        <v>0</v>
      </c>
      <c r="BZ1125" s="2">
        <v>0</v>
      </c>
      <c r="CA1125" s="2">
        <v>0</v>
      </c>
      <c r="CB1125" s="2">
        <v>0</v>
      </c>
      <c r="CC1125" s="2">
        <v>7</v>
      </c>
      <c r="CD1125" s="2">
        <v>0</v>
      </c>
      <c r="CE1125" s="2">
        <v>0</v>
      </c>
      <c r="CF1125" s="2">
        <v>0</v>
      </c>
      <c r="CG1125" s="2">
        <v>0</v>
      </c>
      <c r="CH1125" s="2">
        <v>0</v>
      </c>
      <c r="CI1125" s="2">
        <v>0</v>
      </c>
      <c r="CJ1125" s="2">
        <v>0</v>
      </c>
      <c r="CK1125" s="2">
        <v>2</v>
      </c>
      <c r="CL1125" s="2">
        <v>0</v>
      </c>
    </row>
    <row r="1126" spans="1:90" x14ac:dyDescent="0.25">
      <c r="A1126" t="s">
        <v>115</v>
      </c>
      <c r="B1126">
        <v>20701</v>
      </c>
      <c r="C1126" t="s">
        <v>90</v>
      </c>
      <c r="D1126">
        <v>1</v>
      </c>
      <c r="E1126">
        <v>8</v>
      </c>
      <c r="F1126">
        <v>27923</v>
      </c>
      <c r="G1126">
        <v>35027923</v>
      </c>
      <c r="H1126" t="s">
        <v>11154</v>
      </c>
      <c r="I1126">
        <v>483</v>
      </c>
      <c r="J1126" t="s">
        <v>1050</v>
      </c>
      <c r="K1126" t="s">
        <v>91</v>
      </c>
      <c r="L1126">
        <v>1</v>
      </c>
      <c r="M1126" t="s">
        <v>1050</v>
      </c>
      <c r="N1126">
        <v>14960000</v>
      </c>
      <c r="O1126" t="s">
        <v>92</v>
      </c>
      <c r="P1126" t="s">
        <v>3743</v>
      </c>
      <c r="Q1126">
        <v>45</v>
      </c>
      <c r="R1126">
        <v>17</v>
      </c>
      <c r="S1126">
        <v>35421067</v>
      </c>
      <c r="T1126">
        <v>35423151</v>
      </c>
      <c r="U1126" t="s">
        <v>11155</v>
      </c>
      <c r="V1126">
        <v>1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35</v>
      </c>
      <c r="AH1126" s="2">
        <v>163</v>
      </c>
      <c r="AI1126" s="2">
        <v>149</v>
      </c>
      <c r="AJ1126" s="2">
        <v>124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72</v>
      </c>
      <c r="AS1126" s="2">
        <v>0</v>
      </c>
      <c r="AT1126" s="2">
        <v>0</v>
      </c>
      <c r="AU1126" s="2">
        <v>112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115</v>
      </c>
      <c r="BD1126" s="2">
        <v>0</v>
      </c>
      <c r="BE1126" s="2">
        <v>0</v>
      </c>
      <c r="BF1126" s="2">
        <v>0</v>
      </c>
      <c r="BG1126" s="2">
        <v>0</v>
      </c>
      <c r="BH1126" s="2">
        <v>0</v>
      </c>
      <c r="BI1126" s="2">
        <v>0</v>
      </c>
      <c r="BJ1126" s="2">
        <v>0</v>
      </c>
      <c r="BK1126" s="2">
        <v>0</v>
      </c>
      <c r="BL1126" s="2">
        <v>0</v>
      </c>
      <c r="BM1126" s="2">
        <v>0</v>
      </c>
      <c r="BN1126" s="2">
        <v>0</v>
      </c>
      <c r="BO1126" s="2">
        <v>3</v>
      </c>
      <c r="BP1126" s="2">
        <v>12</v>
      </c>
      <c r="BQ1126" s="2">
        <v>8</v>
      </c>
      <c r="BR1126" s="2">
        <v>7</v>
      </c>
      <c r="BS1126" s="2">
        <v>0</v>
      </c>
      <c r="BT1126" s="2">
        <v>0</v>
      </c>
      <c r="BU1126" s="2">
        <v>0</v>
      </c>
      <c r="BV1126" s="2">
        <v>0</v>
      </c>
      <c r="BW1126" s="2">
        <v>0</v>
      </c>
      <c r="BX1126" s="2">
        <v>0</v>
      </c>
      <c r="BY1126" s="2">
        <v>0</v>
      </c>
      <c r="BZ1126" s="2">
        <v>2</v>
      </c>
      <c r="CA1126" s="2">
        <v>0</v>
      </c>
      <c r="CB1126" s="2">
        <v>0</v>
      </c>
      <c r="CC1126" s="2">
        <v>5</v>
      </c>
      <c r="CD1126" s="2">
        <v>0</v>
      </c>
      <c r="CE1126" s="2">
        <v>0</v>
      </c>
      <c r="CF1126" s="2">
        <v>0</v>
      </c>
      <c r="CG1126" s="2">
        <v>0</v>
      </c>
      <c r="CH1126" s="2">
        <v>0</v>
      </c>
      <c r="CI1126" s="2">
        <v>0</v>
      </c>
      <c r="CJ1126" s="2">
        <v>0</v>
      </c>
      <c r="CK1126" s="2">
        <v>4</v>
      </c>
      <c r="CL1126" s="2">
        <v>0</v>
      </c>
    </row>
    <row r="1127" spans="1:90" x14ac:dyDescent="0.25">
      <c r="A1127" t="s">
        <v>115</v>
      </c>
      <c r="B1127">
        <v>20701</v>
      </c>
      <c r="C1127" t="s">
        <v>90</v>
      </c>
      <c r="D1127">
        <v>1</v>
      </c>
      <c r="E1127">
        <v>8</v>
      </c>
      <c r="F1127">
        <v>26529</v>
      </c>
      <c r="G1127">
        <v>35026529</v>
      </c>
      <c r="H1127" t="s">
        <v>319</v>
      </c>
      <c r="I1127">
        <v>260</v>
      </c>
      <c r="J1127" t="s">
        <v>90</v>
      </c>
      <c r="K1127" t="s">
        <v>320</v>
      </c>
      <c r="L1127">
        <v>1</v>
      </c>
      <c r="M1127" t="s">
        <v>90</v>
      </c>
      <c r="N1127">
        <v>15809035</v>
      </c>
      <c r="P1127" t="s">
        <v>5187</v>
      </c>
      <c r="Q1127">
        <v>339</v>
      </c>
      <c r="R1127">
        <v>17</v>
      </c>
      <c r="S1127">
        <v>35225251</v>
      </c>
      <c r="T1127">
        <v>35226558</v>
      </c>
      <c r="U1127" t="s">
        <v>321</v>
      </c>
      <c r="V1127">
        <v>1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77</v>
      </c>
      <c r="AI1127" s="2">
        <v>79</v>
      </c>
      <c r="AJ1127" s="2">
        <v>80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0</v>
      </c>
      <c r="BI1127" s="2">
        <v>0</v>
      </c>
      <c r="BJ1127" s="2">
        <v>0</v>
      </c>
      <c r="BK1127" s="2">
        <v>0</v>
      </c>
      <c r="BL1127" s="2">
        <v>0</v>
      </c>
      <c r="BM1127" s="2">
        <v>0</v>
      </c>
      <c r="BN1127" s="2">
        <v>0</v>
      </c>
      <c r="BO1127" s="2">
        <v>0</v>
      </c>
      <c r="BP1127" s="2">
        <v>4</v>
      </c>
      <c r="BQ1127" s="2">
        <v>3</v>
      </c>
      <c r="BR1127" s="2">
        <v>4</v>
      </c>
      <c r="BS1127" s="2">
        <v>0</v>
      </c>
      <c r="BT1127" s="2">
        <v>0</v>
      </c>
      <c r="BU1127" s="2">
        <v>0</v>
      </c>
      <c r="BV1127" s="2">
        <v>0</v>
      </c>
      <c r="BW1127" s="2">
        <v>0</v>
      </c>
      <c r="BX1127" s="2">
        <v>0</v>
      </c>
      <c r="BY1127" s="2">
        <v>0</v>
      </c>
      <c r="BZ1127" s="2">
        <v>0</v>
      </c>
      <c r="CA1127" s="2">
        <v>0</v>
      </c>
      <c r="CB1127" s="2">
        <v>0</v>
      </c>
      <c r="CC1127" s="2">
        <v>0</v>
      </c>
      <c r="CD1127" s="2">
        <v>0</v>
      </c>
      <c r="CE1127" s="2">
        <v>0</v>
      </c>
      <c r="CF1127" s="2">
        <v>0</v>
      </c>
      <c r="CG1127" s="2">
        <v>0</v>
      </c>
      <c r="CH1127" s="2">
        <v>0</v>
      </c>
      <c r="CI1127" s="2">
        <v>0</v>
      </c>
      <c r="CJ1127" s="2">
        <v>0</v>
      </c>
      <c r="CK1127" s="2">
        <v>0</v>
      </c>
      <c r="CL1127" s="2">
        <v>0</v>
      </c>
    </row>
    <row r="1128" spans="1:90" x14ac:dyDescent="0.25">
      <c r="A1128" t="s">
        <v>115</v>
      </c>
      <c r="B1128">
        <v>20701</v>
      </c>
      <c r="C1128" t="s">
        <v>90</v>
      </c>
      <c r="D1128">
        <v>1</v>
      </c>
      <c r="E1128">
        <v>8</v>
      </c>
      <c r="F1128">
        <v>26682</v>
      </c>
      <c r="G1128">
        <v>35026682</v>
      </c>
      <c r="H1128" t="s">
        <v>17821</v>
      </c>
      <c r="I1128">
        <v>260</v>
      </c>
      <c r="J1128" t="s">
        <v>90</v>
      </c>
      <c r="K1128" t="s">
        <v>1249</v>
      </c>
      <c r="L1128">
        <v>1</v>
      </c>
      <c r="M1128" t="s">
        <v>90</v>
      </c>
      <c r="N1128">
        <v>15804045</v>
      </c>
      <c r="O1128" t="s">
        <v>92</v>
      </c>
      <c r="P1128" t="s">
        <v>1007</v>
      </c>
      <c r="Q1128">
        <v>697</v>
      </c>
      <c r="R1128">
        <v>17</v>
      </c>
      <c r="S1128">
        <v>35211984</v>
      </c>
      <c r="T1128">
        <v>35225271</v>
      </c>
      <c r="U1128" t="s">
        <v>17822</v>
      </c>
      <c r="V1128">
        <v>1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113</v>
      </c>
      <c r="AE1128" s="2">
        <v>97</v>
      </c>
      <c r="AF1128" s="2">
        <v>81</v>
      </c>
      <c r="AG1128" s="2">
        <v>109</v>
      </c>
      <c r="AH1128" s="2">
        <v>51</v>
      </c>
      <c r="AI1128" s="2">
        <v>94</v>
      </c>
      <c r="AJ1128" s="2">
        <v>39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620</v>
      </c>
      <c r="BD1128" s="2">
        <v>0</v>
      </c>
      <c r="BE1128" s="2">
        <v>0</v>
      </c>
      <c r="BF1128" s="2">
        <v>0</v>
      </c>
      <c r="BG1128" s="2">
        <v>0</v>
      </c>
      <c r="BH1128" s="2">
        <v>0</v>
      </c>
      <c r="BI1128" s="2">
        <v>0</v>
      </c>
      <c r="BJ1128" s="2">
        <v>0</v>
      </c>
      <c r="BK1128" s="2">
        <v>0</v>
      </c>
      <c r="BL1128" s="2">
        <v>5</v>
      </c>
      <c r="BM1128" s="2">
        <v>6</v>
      </c>
      <c r="BN1128" s="2">
        <v>5</v>
      </c>
      <c r="BO1128" s="2">
        <v>4</v>
      </c>
      <c r="BP1128" s="2">
        <v>3</v>
      </c>
      <c r="BQ1128" s="2">
        <v>3</v>
      </c>
      <c r="BR1128" s="2">
        <v>3</v>
      </c>
      <c r="BS1128" s="2">
        <v>0</v>
      </c>
      <c r="BT1128" s="2">
        <v>0</v>
      </c>
      <c r="BU1128" s="2">
        <v>0</v>
      </c>
      <c r="BV1128" s="2">
        <v>0</v>
      </c>
      <c r="BW1128" s="2">
        <v>0</v>
      </c>
      <c r="BX1128" s="2">
        <v>0</v>
      </c>
      <c r="BY1128" s="2">
        <v>0</v>
      </c>
      <c r="BZ1128" s="2">
        <v>0</v>
      </c>
      <c r="CA1128" s="2">
        <v>0</v>
      </c>
      <c r="CB1128" s="2">
        <v>0</v>
      </c>
      <c r="CC1128" s="2">
        <v>0</v>
      </c>
      <c r="CD1128" s="2">
        <v>0</v>
      </c>
      <c r="CE1128" s="2">
        <v>0</v>
      </c>
      <c r="CF1128" s="2">
        <v>0</v>
      </c>
      <c r="CG1128" s="2">
        <v>0</v>
      </c>
      <c r="CH1128" s="2">
        <v>0</v>
      </c>
      <c r="CI1128" s="2">
        <v>0</v>
      </c>
      <c r="CJ1128" s="2">
        <v>0</v>
      </c>
      <c r="CK1128" s="2">
        <v>37</v>
      </c>
      <c r="CL1128" s="2">
        <v>0</v>
      </c>
    </row>
    <row r="1129" spans="1:90" x14ac:dyDescent="0.25">
      <c r="A1129" t="s">
        <v>115</v>
      </c>
      <c r="B1129">
        <v>20701</v>
      </c>
      <c r="C1129" t="s">
        <v>90</v>
      </c>
      <c r="D1129">
        <v>1</v>
      </c>
      <c r="E1129">
        <v>8</v>
      </c>
      <c r="F1129">
        <v>26748</v>
      </c>
      <c r="G1129">
        <v>35026748</v>
      </c>
      <c r="H1129" t="s">
        <v>14064</v>
      </c>
      <c r="I1129">
        <v>260</v>
      </c>
      <c r="J1129" t="s">
        <v>90</v>
      </c>
      <c r="K1129" t="s">
        <v>91</v>
      </c>
      <c r="L1129">
        <v>1</v>
      </c>
      <c r="M1129" t="s">
        <v>90</v>
      </c>
      <c r="N1129">
        <v>15800010</v>
      </c>
      <c r="O1129" t="s">
        <v>92</v>
      </c>
      <c r="P1129" t="s">
        <v>1972</v>
      </c>
      <c r="Q1129">
        <v>761</v>
      </c>
      <c r="R1129">
        <v>17</v>
      </c>
      <c r="S1129">
        <v>35226556</v>
      </c>
      <c r="U1129" t="s">
        <v>14065</v>
      </c>
      <c r="V1129">
        <v>1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97</v>
      </c>
      <c r="AE1129" s="2">
        <v>90</v>
      </c>
      <c r="AF1129" s="2">
        <v>90</v>
      </c>
      <c r="AG1129" s="2">
        <v>94</v>
      </c>
      <c r="AH1129" s="2">
        <v>116</v>
      </c>
      <c r="AI1129" s="2">
        <v>128</v>
      </c>
      <c r="AJ1129" s="2">
        <v>129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80</v>
      </c>
      <c r="BD1129" s="2">
        <v>0</v>
      </c>
      <c r="BE1129" s="2">
        <v>0</v>
      </c>
      <c r="BF1129" s="2">
        <v>0</v>
      </c>
      <c r="BG1129" s="2">
        <v>0</v>
      </c>
      <c r="BH1129" s="2">
        <v>0</v>
      </c>
      <c r="BI1129" s="2">
        <v>0</v>
      </c>
      <c r="BJ1129" s="2">
        <v>0</v>
      </c>
      <c r="BK1129" s="2">
        <v>0</v>
      </c>
      <c r="BL1129" s="2">
        <v>5</v>
      </c>
      <c r="BM1129" s="2">
        <v>6</v>
      </c>
      <c r="BN1129" s="2">
        <v>5</v>
      </c>
      <c r="BO1129" s="2">
        <v>5</v>
      </c>
      <c r="BP1129" s="2">
        <v>5</v>
      </c>
      <c r="BQ1129" s="2">
        <v>4</v>
      </c>
      <c r="BR1129" s="2">
        <v>5</v>
      </c>
      <c r="BS1129" s="2">
        <v>0</v>
      </c>
      <c r="BT1129" s="2">
        <v>0</v>
      </c>
      <c r="BU1129" s="2">
        <v>0</v>
      </c>
      <c r="BV1129" s="2">
        <v>0</v>
      </c>
      <c r="BW1129" s="2">
        <v>0</v>
      </c>
      <c r="BX1129" s="2">
        <v>0</v>
      </c>
      <c r="BY1129" s="2">
        <v>0</v>
      </c>
      <c r="BZ1129" s="2">
        <v>0</v>
      </c>
      <c r="CA1129" s="2">
        <v>0</v>
      </c>
      <c r="CB1129" s="2">
        <v>0</v>
      </c>
      <c r="CC1129" s="2">
        <v>0</v>
      </c>
      <c r="CD1129" s="2">
        <v>0</v>
      </c>
      <c r="CE1129" s="2">
        <v>0</v>
      </c>
      <c r="CF1129" s="2">
        <v>0</v>
      </c>
      <c r="CG1129" s="2">
        <v>0</v>
      </c>
      <c r="CH1129" s="2">
        <v>0</v>
      </c>
      <c r="CI1129" s="2">
        <v>0</v>
      </c>
      <c r="CJ1129" s="2">
        <v>0</v>
      </c>
      <c r="CK1129" s="2">
        <v>3</v>
      </c>
      <c r="CL1129" s="2">
        <v>0</v>
      </c>
    </row>
    <row r="1130" spans="1:90" x14ac:dyDescent="0.25">
      <c r="A1130" t="s">
        <v>115</v>
      </c>
      <c r="B1130">
        <v>20701</v>
      </c>
      <c r="C1130" t="s">
        <v>90</v>
      </c>
      <c r="D1130">
        <v>1</v>
      </c>
      <c r="E1130">
        <v>8</v>
      </c>
      <c r="F1130">
        <v>27947</v>
      </c>
      <c r="G1130">
        <v>35027947</v>
      </c>
      <c r="H1130" t="s">
        <v>12197</v>
      </c>
      <c r="I1130">
        <v>483</v>
      </c>
      <c r="J1130" t="s">
        <v>1050</v>
      </c>
      <c r="K1130" t="s">
        <v>10630</v>
      </c>
      <c r="L1130">
        <v>1</v>
      </c>
      <c r="M1130" t="s">
        <v>1050</v>
      </c>
      <c r="N1130">
        <v>14960000</v>
      </c>
      <c r="O1130" t="s">
        <v>92</v>
      </c>
      <c r="P1130" t="s">
        <v>2775</v>
      </c>
      <c r="Q1130">
        <v>679</v>
      </c>
      <c r="R1130">
        <v>17</v>
      </c>
      <c r="S1130">
        <v>35421006</v>
      </c>
      <c r="T1130">
        <v>35422201</v>
      </c>
      <c r="U1130" t="s">
        <v>12198</v>
      </c>
      <c r="V1130">
        <v>1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28</v>
      </c>
      <c r="AE1130" s="2">
        <v>54</v>
      </c>
      <c r="AF1130" s="2">
        <v>56</v>
      </c>
      <c r="AG1130" s="2">
        <v>44</v>
      </c>
      <c r="AH1130" s="2">
        <v>115</v>
      </c>
      <c r="AI1130" s="2">
        <v>103</v>
      </c>
      <c r="AJ1130" s="2">
        <v>119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65</v>
      </c>
      <c r="BD1130" s="2">
        <v>0</v>
      </c>
      <c r="BE1130" s="2">
        <v>0</v>
      </c>
      <c r="BF1130" s="2">
        <v>0</v>
      </c>
      <c r="BG1130" s="2">
        <v>0</v>
      </c>
      <c r="BH1130" s="2">
        <v>0</v>
      </c>
      <c r="BI1130" s="2">
        <v>0</v>
      </c>
      <c r="BJ1130" s="2">
        <v>0</v>
      </c>
      <c r="BK1130" s="2">
        <v>0</v>
      </c>
      <c r="BL1130" s="2">
        <v>2</v>
      </c>
      <c r="BM1130" s="2">
        <v>4</v>
      </c>
      <c r="BN1130" s="2">
        <v>4</v>
      </c>
      <c r="BO1130" s="2">
        <v>3</v>
      </c>
      <c r="BP1130" s="2">
        <v>7</v>
      </c>
      <c r="BQ1130" s="2">
        <v>5</v>
      </c>
      <c r="BR1130" s="2">
        <v>8</v>
      </c>
      <c r="BS1130" s="2">
        <v>0</v>
      </c>
      <c r="BT1130" s="2">
        <v>0</v>
      </c>
      <c r="BU1130" s="2">
        <v>0</v>
      </c>
      <c r="BV1130" s="2">
        <v>0</v>
      </c>
      <c r="BW1130" s="2">
        <v>0</v>
      </c>
      <c r="BX1130" s="2">
        <v>0</v>
      </c>
      <c r="BY1130" s="2">
        <v>0</v>
      </c>
      <c r="BZ1130" s="2">
        <v>0</v>
      </c>
      <c r="CA1130" s="2">
        <v>0</v>
      </c>
      <c r="CB1130" s="2">
        <v>0</v>
      </c>
      <c r="CC1130" s="2">
        <v>0</v>
      </c>
      <c r="CD1130" s="2">
        <v>0</v>
      </c>
      <c r="CE1130" s="2">
        <v>0</v>
      </c>
      <c r="CF1130" s="2">
        <v>0</v>
      </c>
      <c r="CG1130" s="2">
        <v>0</v>
      </c>
      <c r="CH1130" s="2">
        <v>0</v>
      </c>
      <c r="CI1130" s="2">
        <v>0</v>
      </c>
      <c r="CJ1130" s="2">
        <v>0</v>
      </c>
      <c r="CK1130" s="2">
        <v>2</v>
      </c>
      <c r="CL1130" s="2">
        <v>0</v>
      </c>
    </row>
    <row r="1131" spans="1:90" x14ac:dyDescent="0.25">
      <c r="A1131" t="s">
        <v>115</v>
      </c>
      <c r="B1131">
        <v>20701</v>
      </c>
      <c r="C1131" t="s">
        <v>90</v>
      </c>
      <c r="D1131">
        <v>1</v>
      </c>
      <c r="E1131">
        <v>8</v>
      </c>
      <c r="F1131">
        <v>27881</v>
      </c>
      <c r="G1131">
        <v>35027881</v>
      </c>
      <c r="H1131" t="s">
        <v>8254</v>
      </c>
      <c r="I1131">
        <v>367</v>
      </c>
      <c r="J1131" t="s">
        <v>6230</v>
      </c>
      <c r="K1131" t="s">
        <v>91</v>
      </c>
      <c r="L1131">
        <v>1</v>
      </c>
      <c r="M1131" t="s">
        <v>6230</v>
      </c>
      <c r="N1131">
        <v>15840000</v>
      </c>
      <c r="O1131" t="s">
        <v>92</v>
      </c>
      <c r="P1131" t="s">
        <v>8255</v>
      </c>
      <c r="Q1131">
        <v>250</v>
      </c>
      <c r="R1131">
        <v>17</v>
      </c>
      <c r="S1131">
        <v>35461133</v>
      </c>
      <c r="T1131">
        <v>35461178</v>
      </c>
      <c r="U1131" t="s">
        <v>8256</v>
      </c>
      <c r="V1131">
        <v>1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140</v>
      </c>
      <c r="AI1131" s="2">
        <v>101</v>
      </c>
      <c r="AJ1131" s="2">
        <v>128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67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66</v>
      </c>
      <c r="BD1131" s="2">
        <v>0</v>
      </c>
      <c r="BE1131" s="2">
        <v>0</v>
      </c>
      <c r="BF1131" s="2">
        <v>0</v>
      </c>
      <c r="BG1131" s="2">
        <v>0</v>
      </c>
      <c r="BH1131" s="2">
        <v>0</v>
      </c>
      <c r="BI1131" s="2">
        <v>0</v>
      </c>
      <c r="BJ1131" s="2">
        <v>0</v>
      </c>
      <c r="BK1131" s="2">
        <v>0</v>
      </c>
      <c r="BL1131" s="2">
        <v>0</v>
      </c>
      <c r="BM1131" s="2">
        <v>0</v>
      </c>
      <c r="BN1131" s="2">
        <v>0</v>
      </c>
      <c r="BO1131" s="2">
        <v>0</v>
      </c>
      <c r="BP1131" s="2">
        <v>9</v>
      </c>
      <c r="BQ1131" s="2">
        <v>4</v>
      </c>
      <c r="BR1131" s="2">
        <v>5</v>
      </c>
      <c r="BS1131" s="2">
        <v>0</v>
      </c>
      <c r="BT1131" s="2">
        <v>0</v>
      </c>
      <c r="BU1131" s="2">
        <v>0</v>
      </c>
      <c r="BV1131" s="2">
        <v>0</v>
      </c>
      <c r="BW1131" s="2">
        <v>0</v>
      </c>
      <c r="BX1131" s="2">
        <v>0</v>
      </c>
      <c r="BY1131" s="2">
        <v>0</v>
      </c>
      <c r="BZ1131" s="2">
        <v>0</v>
      </c>
      <c r="CA1131" s="2">
        <v>0</v>
      </c>
      <c r="CB1131" s="2">
        <v>0</v>
      </c>
      <c r="CC1131" s="2">
        <v>4</v>
      </c>
      <c r="CD1131" s="2">
        <v>0</v>
      </c>
      <c r="CE1131" s="2">
        <v>0</v>
      </c>
      <c r="CF1131" s="2">
        <v>0</v>
      </c>
      <c r="CG1131" s="2">
        <v>0</v>
      </c>
      <c r="CH1131" s="2">
        <v>0</v>
      </c>
      <c r="CI1131" s="2">
        <v>0</v>
      </c>
      <c r="CJ1131" s="2">
        <v>0</v>
      </c>
      <c r="CK1131" s="2">
        <v>4</v>
      </c>
      <c r="CL1131" s="2">
        <v>0</v>
      </c>
    </row>
    <row r="1132" spans="1:90" x14ac:dyDescent="0.25">
      <c r="A1132" t="s">
        <v>115</v>
      </c>
      <c r="B1132">
        <v>20701</v>
      </c>
      <c r="C1132" t="s">
        <v>90</v>
      </c>
      <c r="D1132">
        <v>1</v>
      </c>
      <c r="E1132">
        <v>8</v>
      </c>
      <c r="F1132">
        <v>28186</v>
      </c>
      <c r="G1132">
        <v>35028186</v>
      </c>
      <c r="H1132" t="s">
        <v>11761</v>
      </c>
      <c r="I1132">
        <v>723</v>
      </c>
      <c r="J1132" t="s">
        <v>11324</v>
      </c>
      <c r="K1132" t="s">
        <v>91</v>
      </c>
      <c r="L1132">
        <v>1</v>
      </c>
      <c r="M1132" t="s">
        <v>11324</v>
      </c>
      <c r="N1132">
        <v>15425000</v>
      </c>
      <c r="O1132" t="s">
        <v>92</v>
      </c>
      <c r="P1132" t="s">
        <v>11762</v>
      </c>
      <c r="Q1132">
        <v>157</v>
      </c>
      <c r="R1132">
        <v>17</v>
      </c>
      <c r="S1132">
        <v>35661117</v>
      </c>
      <c r="T1132">
        <v>35661301</v>
      </c>
      <c r="U1132" t="s">
        <v>11763</v>
      </c>
      <c r="V1132">
        <v>1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18</v>
      </c>
      <c r="AE1132" s="2">
        <v>32</v>
      </c>
      <c r="AF1132" s="2">
        <v>32</v>
      </c>
      <c r="AG1132" s="2">
        <v>32</v>
      </c>
      <c r="AH1132" s="2">
        <v>21</v>
      </c>
      <c r="AI1132" s="2">
        <v>21</v>
      </c>
      <c r="AJ1132" s="2">
        <v>11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17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45</v>
      </c>
      <c r="BD1132" s="2">
        <v>0</v>
      </c>
      <c r="BE1132" s="2">
        <v>0</v>
      </c>
      <c r="BF1132" s="2">
        <v>0</v>
      </c>
      <c r="BG1132" s="2">
        <v>0</v>
      </c>
      <c r="BH1132" s="2">
        <v>0</v>
      </c>
      <c r="BI1132" s="2">
        <v>0</v>
      </c>
      <c r="BJ1132" s="2">
        <v>0</v>
      </c>
      <c r="BK1132" s="2">
        <v>0</v>
      </c>
      <c r="BL1132" s="2">
        <v>2</v>
      </c>
      <c r="BM1132" s="2">
        <v>2</v>
      </c>
      <c r="BN1132" s="2">
        <v>1</v>
      </c>
      <c r="BO1132" s="2">
        <v>1</v>
      </c>
      <c r="BP1132" s="2">
        <v>1</v>
      </c>
      <c r="BQ1132" s="2">
        <v>1</v>
      </c>
      <c r="BR1132" s="2">
        <v>1</v>
      </c>
      <c r="BS1132" s="2">
        <v>0</v>
      </c>
      <c r="BT1132" s="2">
        <v>0</v>
      </c>
      <c r="BU1132" s="2">
        <v>0</v>
      </c>
      <c r="BV1132" s="2">
        <v>0</v>
      </c>
      <c r="BW1132" s="2">
        <v>0</v>
      </c>
      <c r="BX1132" s="2">
        <v>0</v>
      </c>
      <c r="BY1132" s="2">
        <v>0</v>
      </c>
      <c r="BZ1132" s="2">
        <v>0</v>
      </c>
      <c r="CA1132" s="2">
        <v>0</v>
      </c>
      <c r="CB1132" s="2">
        <v>0</v>
      </c>
      <c r="CC1132" s="2">
        <v>1</v>
      </c>
      <c r="CD1132" s="2">
        <v>0</v>
      </c>
      <c r="CE1132" s="2">
        <v>0</v>
      </c>
      <c r="CF1132" s="2">
        <v>0</v>
      </c>
      <c r="CG1132" s="2">
        <v>0</v>
      </c>
      <c r="CH1132" s="2">
        <v>0</v>
      </c>
      <c r="CI1132" s="2">
        <v>0</v>
      </c>
      <c r="CJ1132" s="2">
        <v>0</v>
      </c>
      <c r="CK1132" s="2">
        <v>2</v>
      </c>
      <c r="CL1132" s="2">
        <v>0</v>
      </c>
    </row>
    <row r="1133" spans="1:90" x14ac:dyDescent="0.25">
      <c r="A1133" t="s">
        <v>115</v>
      </c>
      <c r="B1133">
        <v>20701</v>
      </c>
      <c r="C1133" t="s">
        <v>90</v>
      </c>
      <c r="D1133">
        <v>1</v>
      </c>
      <c r="E1133">
        <v>8</v>
      </c>
      <c r="F1133">
        <v>27911</v>
      </c>
      <c r="G1133">
        <v>35027911</v>
      </c>
      <c r="H1133" t="s">
        <v>9858</v>
      </c>
      <c r="I1133">
        <v>483</v>
      </c>
      <c r="J1133" t="s">
        <v>1050</v>
      </c>
      <c r="K1133" t="s">
        <v>4729</v>
      </c>
      <c r="L1133">
        <v>1</v>
      </c>
      <c r="M1133" t="s">
        <v>1050</v>
      </c>
      <c r="N1133">
        <v>14960000</v>
      </c>
      <c r="O1133" t="s">
        <v>92</v>
      </c>
      <c r="P1133" t="s">
        <v>9859</v>
      </c>
      <c r="Q1133">
        <v>378</v>
      </c>
      <c r="R1133">
        <v>17</v>
      </c>
      <c r="S1133">
        <v>35421101</v>
      </c>
      <c r="T1133">
        <v>35421435</v>
      </c>
      <c r="U1133" t="s">
        <v>9860</v>
      </c>
      <c r="V1133">
        <v>1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145</v>
      </c>
      <c r="AI1133" s="2">
        <v>99</v>
      </c>
      <c r="AJ1133" s="2">
        <v>52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0</v>
      </c>
      <c r="BI1133" s="2">
        <v>0</v>
      </c>
      <c r="BJ1133" s="2">
        <v>0</v>
      </c>
      <c r="BK1133" s="2">
        <v>0</v>
      </c>
      <c r="BL1133" s="2">
        <v>0</v>
      </c>
      <c r="BM1133" s="2">
        <v>0</v>
      </c>
      <c r="BN1133" s="2">
        <v>0</v>
      </c>
      <c r="BO1133" s="2">
        <v>0</v>
      </c>
      <c r="BP1133" s="2">
        <v>10</v>
      </c>
      <c r="BQ1133" s="2">
        <v>5</v>
      </c>
      <c r="BR1133" s="2">
        <v>4</v>
      </c>
      <c r="BS1133" s="2">
        <v>0</v>
      </c>
      <c r="BT1133" s="2">
        <v>0</v>
      </c>
      <c r="BU1133" s="2">
        <v>0</v>
      </c>
      <c r="BV1133" s="2">
        <v>0</v>
      </c>
      <c r="BW1133" s="2">
        <v>0</v>
      </c>
      <c r="BX1133" s="2">
        <v>0</v>
      </c>
      <c r="BY1133" s="2">
        <v>0</v>
      </c>
      <c r="BZ1133" s="2">
        <v>0</v>
      </c>
      <c r="CA1133" s="2">
        <v>0</v>
      </c>
      <c r="CB1133" s="2">
        <v>0</v>
      </c>
      <c r="CC1133" s="2">
        <v>0</v>
      </c>
      <c r="CD1133" s="2">
        <v>0</v>
      </c>
      <c r="CE1133" s="2">
        <v>0</v>
      </c>
      <c r="CF1133" s="2">
        <v>0</v>
      </c>
      <c r="CG1133" s="2">
        <v>0</v>
      </c>
      <c r="CH1133" s="2">
        <v>0</v>
      </c>
      <c r="CI1133" s="2">
        <v>0</v>
      </c>
      <c r="CJ1133" s="2">
        <v>0</v>
      </c>
      <c r="CK1133" s="2">
        <v>0</v>
      </c>
      <c r="CL1133" s="2">
        <v>0</v>
      </c>
    </row>
    <row r="1134" spans="1:90" x14ac:dyDescent="0.25">
      <c r="A1134" t="s">
        <v>115</v>
      </c>
      <c r="B1134">
        <v>20701</v>
      </c>
      <c r="C1134" t="s">
        <v>90</v>
      </c>
      <c r="D1134">
        <v>1</v>
      </c>
      <c r="E1134">
        <v>8</v>
      </c>
      <c r="F1134">
        <v>26530</v>
      </c>
      <c r="G1134">
        <v>35026530</v>
      </c>
      <c r="H1134" t="s">
        <v>15580</v>
      </c>
      <c r="I1134">
        <v>260</v>
      </c>
      <c r="J1134" t="s">
        <v>90</v>
      </c>
      <c r="K1134" t="s">
        <v>276</v>
      </c>
      <c r="L1134">
        <v>1</v>
      </c>
      <c r="M1134" t="s">
        <v>90</v>
      </c>
      <c r="N1134">
        <v>15803100</v>
      </c>
      <c r="O1134" t="s">
        <v>92</v>
      </c>
      <c r="P1134" t="s">
        <v>3777</v>
      </c>
      <c r="Q1134">
        <v>1675</v>
      </c>
      <c r="R1134">
        <v>17</v>
      </c>
      <c r="S1134">
        <v>35225172</v>
      </c>
      <c r="T1134">
        <v>35226395</v>
      </c>
      <c r="U1134" t="s">
        <v>15581</v>
      </c>
      <c r="V1134">
        <v>1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49</v>
      </c>
      <c r="AE1134" s="2">
        <v>33</v>
      </c>
      <c r="AF1134" s="2">
        <v>42</v>
      </c>
      <c r="AG1134" s="2">
        <v>27</v>
      </c>
      <c r="AH1134" s="2">
        <v>53</v>
      </c>
      <c r="AI1134" s="2">
        <v>65</v>
      </c>
      <c r="AJ1134" s="2">
        <v>44</v>
      </c>
      <c r="AK1134" s="2">
        <v>0</v>
      </c>
      <c r="AL1134" s="2">
        <v>0</v>
      </c>
      <c r="AM1134" s="2">
        <v>0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2">
        <v>0</v>
      </c>
      <c r="BD1134" s="2">
        <v>12</v>
      </c>
      <c r="BE1134" s="2">
        <v>0</v>
      </c>
      <c r="BF1134" s="2">
        <v>0</v>
      </c>
      <c r="BG1134" s="2">
        <v>0</v>
      </c>
      <c r="BH1134" s="2">
        <v>0</v>
      </c>
      <c r="BI1134" s="2">
        <v>0</v>
      </c>
      <c r="BJ1134" s="2">
        <v>0</v>
      </c>
      <c r="BK1134" s="2">
        <v>0</v>
      </c>
      <c r="BL1134" s="2">
        <v>4</v>
      </c>
      <c r="BM1134" s="2">
        <v>4</v>
      </c>
      <c r="BN1134" s="2">
        <v>3</v>
      </c>
      <c r="BO1134" s="2">
        <v>2</v>
      </c>
      <c r="BP1134" s="2">
        <v>4</v>
      </c>
      <c r="BQ1134" s="2">
        <v>4</v>
      </c>
      <c r="BR1134" s="2">
        <v>2</v>
      </c>
      <c r="BS1134" s="2">
        <v>0</v>
      </c>
      <c r="BT1134" s="2">
        <v>0</v>
      </c>
      <c r="BU1134" s="2">
        <v>0</v>
      </c>
      <c r="BV1134" s="2">
        <v>0</v>
      </c>
      <c r="BW1134" s="2">
        <v>0</v>
      </c>
      <c r="BX1134" s="2">
        <v>0</v>
      </c>
      <c r="BY1134" s="2">
        <v>0</v>
      </c>
      <c r="BZ1134" s="2">
        <v>0</v>
      </c>
      <c r="CA1134" s="2">
        <v>0</v>
      </c>
      <c r="CB1134" s="2">
        <v>0</v>
      </c>
      <c r="CC1134" s="2">
        <v>0</v>
      </c>
      <c r="CD1134" s="2">
        <v>0</v>
      </c>
      <c r="CE1134" s="2">
        <v>0</v>
      </c>
      <c r="CF1134" s="2">
        <v>0</v>
      </c>
      <c r="CG1134" s="2">
        <v>0</v>
      </c>
      <c r="CH1134" s="2">
        <v>0</v>
      </c>
      <c r="CI1134" s="2">
        <v>0</v>
      </c>
      <c r="CJ1134" s="2">
        <v>0</v>
      </c>
      <c r="CK1134" s="2">
        <v>0</v>
      </c>
      <c r="CL1134" s="2">
        <v>3</v>
      </c>
    </row>
    <row r="1135" spans="1:90" x14ac:dyDescent="0.25">
      <c r="A1135" t="s">
        <v>115</v>
      </c>
      <c r="B1135">
        <v>10102</v>
      </c>
      <c r="C1135" t="s">
        <v>91</v>
      </c>
      <c r="D1135">
        <v>1</v>
      </c>
      <c r="E1135">
        <v>8</v>
      </c>
      <c r="F1135">
        <v>760</v>
      </c>
      <c r="G1135">
        <v>35000760</v>
      </c>
      <c r="H1135" t="s">
        <v>3433</v>
      </c>
      <c r="I1135">
        <v>100</v>
      </c>
      <c r="J1135" t="s">
        <v>107</v>
      </c>
      <c r="K1135" t="s">
        <v>114</v>
      </c>
      <c r="L1135">
        <v>86</v>
      </c>
      <c r="M1135" t="s">
        <v>114</v>
      </c>
      <c r="N1135">
        <v>2071013</v>
      </c>
      <c r="O1135" t="s">
        <v>92</v>
      </c>
      <c r="P1135" t="s">
        <v>3434</v>
      </c>
      <c r="Q1135">
        <v>1936</v>
      </c>
      <c r="R1135">
        <v>11</v>
      </c>
      <c r="S1135">
        <v>29090009</v>
      </c>
      <c r="T1135">
        <v>29090267</v>
      </c>
      <c r="U1135" t="s">
        <v>3435</v>
      </c>
      <c r="V1135">
        <v>1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33</v>
      </c>
      <c r="AE1135" s="2">
        <v>64</v>
      </c>
      <c r="AF1135" s="2">
        <v>56</v>
      </c>
      <c r="AG1135" s="2">
        <v>68</v>
      </c>
      <c r="AH1135" s="2">
        <v>210</v>
      </c>
      <c r="AI1135" s="2">
        <v>193</v>
      </c>
      <c r="AJ1135" s="2">
        <v>200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40</v>
      </c>
      <c r="BD1135" s="2">
        <v>0</v>
      </c>
      <c r="BE1135" s="2">
        <v>0</v>
      </c>
      <c r="BF1135" s="2">
        <v>0</v>
      </c>
      <c r="BG1135" s="2">
        <v>0</v>
      </c>
      <c r="BH1135" s="2">
        <v>0</v>
      </c>
      <c r="BI1135" s="2">
        <v>0</v>
      </c>
      <c r="BJ1135" s="2">
        <v>0</v>
      </c>
      <c r="BK1135" s="2">
        <v>0</v>
      </c>
      <c r="BL1135" s="2">
        <v>1</v>
      </c>
      <c r="BM1135" s="2">
        <v>3</v>
      </c>
      <c r="BN1135" s="2">
        <v>2</v>
      </c>
      <c r="BO1135" s="2">
        <v>2</v>
      </c>
      <c r="BP1135" s="2">
        <v>9</v>
      </c>
      <c r="BQ1135" s="2">
        <v>6</v>
      </c>
      <c r="BR1135" s="2">
        <v>8</v>
      </c>
      <c r="BS1135" s="2">
        <v>0</v>
      </c>
      <c r="BT1135" s="2">
        <v>0</v>
      </c>
      <c r="BU1135" s="2">
        <v>0</v>
      </c>
      <c r="BV1135" s="2">
        <v>0</v>
      </c>
      <c r="BW1135" s="2">
        <v>0</v>
      </c>
      <c r="BX1135" s="2">
        <v>0</v>
      </c>
      <c r="BY1135" s="2">
        <v>0</v>
      </c>
      <c r="BZ1135" s="2">
        <v>0</v>
      </c>
      <c r="CA1135" s="2">
        <v>0</v>
      </c>
      <c r="CB1135" s="2">
        <v>0</v>
      </c>
      <c r="CC1135" s="2">
        <v>0</v>
      </c>
      <c r="CD1135" s="2">
        <v>0</v>
      </c>
      <c r="CE1135" s="2">
        <v>0</v>
      </c>
      <c r="CF1135" s="2">
        <v>0</v>
      </c>
      <c r="CG1135" s="2">
        <v>0</v>
      </c>
      <c r="CH1135" s="2">
        <v>0</v>
      </c>
      <c r="CI1135" s="2">
        <v>0</v>
      </c>
      <c r="CJ1135" s="2">
        <v>0</v>
      </c>
      <c r="CK1135" s="2">
        <v>2</v>
      </c>
      <c r="CL1135" s="2">
        <v>0</v>
      </c>
    </row>
    <row r="1136" spans="1:90" x14ac:dyDescent="0.25">
      <c r="A1136" t="s">
        <v>115</v>
      </c>
      <c r="B1136">
        <v>10102</v>
      </c>
      <c r="C1136" t="s">
        <v>91</v>
      </c>
      <c r="D1136">
        <v>1</v>
      </c>
      <c r="E1136">
        <v>8</v>
      </c>
      <c r="F1136">
        <v>3530</v>
      </c>
      <c r="G1136">
        <v>35003530</v>
      </c>
      <c r="H1136" t="s">
        <v>10832</v>
      </c>
      <c r="I1136">
        <v>100</v>
      </c>
      <c r="J1136" t="s">
        <v>107</v>
      </c>
      <c r="K1136" t="s">
        <v>1942</v>
      </c>
      <c r="L1136">
        <v>69</v>
      </c>
      <c r="M1136" t="s">
        <v>590</v>
      </c>
      <c r="N1136">
        <v>1154000</v>
      </c>
      <c r="O1136" t="s">
        <v>92</v>
      </c>
      <c r="P1136" t="s">
        <v>10833</v>
      </c>
      <c r="Q1136">
        <v>100</v>
      </c>
      <c r="R1136">
        <v>11</v>
      </c>
      <c r="S1136">
        <v>36648632</v>
      </c>
      <c r="T1136">
        <v>38265906</v>
      </c>
      <c r="U1136" t="s">
        <v>10834</v>
      </c>
      <c r="V1136">
        <v>1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115</v>
      </c>
      <c r="AE1136" s="2">
        <v>106</v>
      </c>
      <c r="AF1136" s="2">
        <v>93</v>
      </c>
      <c r="AG1136" s="2">
        <v>106</v>
      </c>
      <c r="AH1136" s="2">
        <v>225</v>
      </c>
      <c r="AI1136" s="2">
        <v>166</v>
      </c>
      <c r="AJ1136" s="2">
        <v>134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205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82</v>
      </c>
      <c r="BD1136" s="2">
        <v>0</v>
      </c>
      <c r="BE1136" s="2">
        <v>0</v>
      </c>
      <c r="BF1136" s="2">
        <v>0</v>
      </c>
      <c r="BG1136" s="2">
        <v>0</v>
      </c>
      <c r="BH1136" s="2">
        <v>0</v>
      </c>
      <c r="BI1136" s="2">
        <v>0</v>
      </c>
      <c r="BJ1136" s="2">
        <v>0</v>
      </c>
      <c r="BK1136" s="2">
        <v>0</v>
      </c>
      <c r="BL1136" s="2">
        <v>5</v>
      </c>
      <c r="BM1136" s="2">
        <v>4</v>
      </c>
      <c r="BN1136" s="2">
        <v>4</v>
      </c>
      <c r="BO1136" s="2">
        <v>5</v>
      </c>
      <c r="BP1136" s="2">
        <v>11</v>
      </c>
      <c r="BQ1136" s="2">
        <v>7</v>
      </c>
      <c r="BR1136" s="2">
        <v>4</v>
      </c>
      <c r="BS1136" s="2">
        <v>0</v>
      </c>
      <c r="BT1136" s="2">
        <v>0</v>
      </c>
      <c r="BU1136" s="2">
        <v>0</v>
      </c>
      <c r="BV1136" s="2">
        <v>0</v>
      </c>
      <c r="BW1136" s="2">
        <v>0</v>
      </c>
      <c r="BX1136" s="2">
        <v>0</v>
      </c>
      <c r="BY1136" s="2">
        <v>0</v>
      </c>
      <c r="BZ1136" s="2">
        <v>0</v>
      </c>
      <c r="CA1136" s="2">
        <v>0</v>
      </c>
      <c r="CB1136" s="2">
        <v>0</v>
      </c>
      <c r="CC1136" s="2">
        <v>5</v>
      </c>
      <c r="CD1136" s="2">
        <v>0</v>
      </c>
      <c r="CE1136" s="2">
        <v>0</v>
      </c>
      <c r="CF1136" s="2">
        <v>0</v>
      </c>
      <c r="CG1136" s="2">
        <v>0</v>
      </c>
      <c r="CH1136" s="2">
        <v>0</v>
      </c>
      <c r="CI1136" s="2">
        <v>0</v>
      </c>
      <c r="CJ1136" s="2">
        <v>0</v>
      </c>
      <c r="CK1136" s="2">
        <v>3</v>
      </c>
      <c r="CL1136" s="2">
        <v>0</v>
      </c>
    </row>
    <row r="1137" spans="1:90" x14ac:dyDescent="0.25">
      <c r="A1137" t="s">
        <v>115</v>
      </c>
      <c r="B1137">
        <v>10102</v>
      </c>
      <c r="C1137" t="s">
        <v>91</v>
      </c>
      <c r="D1137">
        <v>1</v>
      </c>
      <c r="E1137">
        <v>8</v>
      </c>
      <c r="F1137">
        <v>1659</v>
      </c>
      <c r="G1137">
        <v>35001659</v>
      </c>
      <c r="H1137" t="s">
        <v>1515</v>
      </c>
      <c r="I1137">
        <v>100</v>
      </c>
      <c r="J1137" t="s">
        <v>107</v>
      </c>
      <c r="K1137" t="s">
        <v>2218</v>
      </c>
      <c r="L1137">
        <v>10</v>
      </c>
      <c r="M1137" t="s">
        <v>2218</v>
      </c>
      <c r="N1137">
        <v>3012050</v>
      </c>
      <c r="O1137" t="s">
        <v>92</v>
      </c>
      <c r="P1137" t="s">
        <v>19310</v>
      </c>
      <c r="Q1137">
        <v>154</v>
      </c>
      <c r="R1137">
        <v>11</v>
      </c>
      <c r="S1137">
        <v>26932120</v>
      </c>
      <c r="T1137">
        <v>26940185</v>
      </c>
      <c r="U1137" t="s">
        <v>19311</v>
      </c>
      <c r="V1137">
        <v>1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150</v>
      </c>
      <c r="AE1137" s="2">
        <v>129</v>
      </c>
      <c r="AF1137" s="2">
        <v>116</v>
      </c>
      <c r="AG1137" s="2">
        <v>104</v>
      </c>
      <c r="AH1137" s="2">
        <v>308</v>
      </c>
      <c r="AI1137" s="2">
        <v>246</v>
      </c>
      <c r="AJ1137" s="2">
        <v>216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218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0</v>
      </c>
      <c r="BI1137" s="2">
        <v>0</v>
      </c>
      <c r="BJ1137" s="2">
        <v>0</v>
      </c>
      <c r="BK1137" s="2">
        <v>0</v>
      </c>
      <c r="BL1137" s="2">
        <v>7</v>
      </c>
      <c r="BM1137" s="2">
        <v>5</v>
      </c>
      <c r="BN1137" s="2">
        <v>5</v>
      </c>
      <c r="BO1137" s="2">
        <v>3</v>
      </c>
      <c r="BP1137" s="2">
        <v>10</v>
      </c>
      <c r="BQ1137" s="2">
        <v>9</v>
      </c>
      <c r="BR1137" s="2">
        <v>6</v>
      </c>
      <c r="BS1137" s="2">
        <v>0</v>
      </c>
      <c r="BT1137" s="2">
        <v>0</v>
      </c>
      <c r="BU1137" s="2">
        <v>0</v>
      </c>
      <c r="BV1137" s="2">
        <v>0</v>
      </c>
      <c r="BW1137" s="2">
        <v>0</v>
      </c>
      <c r="BX1137" s="2">
        <v>0</v>
      </c>
      <c r="BY1137" s="2">
        <v>0</v>
      </c>
      <c r="BZ1137" s="2">
        <v>0</v>
      </c>
      <c r="CA1137" s="2">
        <v>0</v>
      </c>
      <c r="CB1137" s="2">
        <v>0</v>
      </c>
      <c r="CC1137" s="2">
        <v>5</v>
      </c>
      <c r="CD1137" s="2">
        <v>0</v>
      </c>
      <c r="CE1137" s="2">
        <v>0</v>
      </c>
      <c r="CF1137" s="2">
        <v>0</v>
      </c>
      <c r="CG1137" s="2">
        <v>0</v>
      </c>
      <c r="CH1137" s="2">
        <v>0</v>
      </c>
      <c r="CI1137" s="2">
        <v>0</v>
      </c>
      <c r="CJ1137" s="2">
        <v>0</v>
      </c>
      <c r="CK1137" s="2">
        <v>0</v>
      </c>
      <c r="CL1137" s="2">
        <v>0</v>
      </c>
    </row>
    <row r="1138" spans="1:90" x14ac:dyDescent="0.25">
      <c r="A1138" t="s">
        <v>115</v>
      </c>
      <c r="B1138">
        <v>10102</v>
      </c>
      <c r="C1138" t="s">
        <v>91</v>
      </c>
      <c r="D1138">
        <v>1</v>
      </c>
      <c r="E1138">
        <v>8</v>
      </c>
      <c r="F1138">
        <v>784</v>
      </c>
      <c r="G1138">
        <v>35000784</v>
      </c>
      <c r="H1138" t="s">
        <v>4919</v>
      </c>
      <c r="I1138">
        <v>100</v>
      </c>
      <c r="J1138" t="s">
        <v>107</v>
      </c>
      <c r="K1138" t="s">
        <v>114</v>
      </c>
      <c r="L1138">
        <v>86</v>
      </c>
      <c r="M1138" t="s">
        <v>114</v>
      </c>
      <c r="N1138">
        <v>2055001</v>
      </c>
      <c r="O1138" t="s">
        <v>92</v>
      </c>
      <c r="P1138" t="s">
        <v>352</v>
      </c>
      <c r="Q1138">
        <v>758</v>
      </c>
      <c r="R1138">
        <v>11</v>
      </c>
      <c r="S1138">
        <v>29011005</v>
      </c>
      <c r="T1138">
        <v>29014004</v>
      </c>
      <c r="U1138" t="s">
        <v>4920</v>
      </c>
      <c r="V1138">
        <v>1</v>
      </c>
      <c r="W1138" s="2">
        <v>0</v>
      </c>
      <c r="X1138" s="2">
        <v>0</v>
      </c>
      <c r="Y1138" s="2">
        <v>42</v>
      </c>
      <c r="Z1138" s="2">
        <v>63</v>
      </c>
      <c r="AA1138" s="2">
        <v>72</v>
      </c>
      <c r="AB1138" s="2">
        <v>59</v>
      </c>
      <c r="AC1138" s="2">
        <v>57</v>
      </c>
      <c r="AD1138" s="2">
        <v>54</v>
      </c>
      <c r="AE1138" s="2">
        <v>51</v>
      </c>
      <c r="AF1138" s="2">
        <v>45</v>
      </c>
      <c r="AG1138" s="2">
        <v>60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2</v>
      </c>
      <c r="BH1138" s="2">
        <v>3</v>
      </c>
      <c r="BI1138" s="2">
        <v>3</v>
      </c>
      <c r="BJ1138" s="2">
        <v>5</v>
      </c>
      <c r="BK1138" s="2">
        <v>2</v>
      </c>
      <c r="BL1138" s="2">
        <v>2</v>
      </c>
      <c r="BM1138" s="2">
        <v>2</v>
      </c>
      <c r="BN1138" s="2">
        <v>2</v>
      </c>
      <c r="BO1138" s="2">
        <v>2</v>
      </c>
      <c r="BP1138" s="2">
        <v>0</v>
      </c>
      <c r="BQ1138" s="2">
        <v>0</v>
      </c>
      <c r="BR1138" s="2">
        <v>0</v>
      </c>
      <c r="BS1138" s="2">
        <v>0</v>
      </c>
      <c r="BT1138" s="2">
        <v>0</v>
      </c>
      <c r="BU1138" s="2">
        <v>0</v>
      </c>
      <c r="BV1138" s="2">
        <v>0</v>
      </c>
      <c r="BW1138" s="2">
        <v>0</v>
      </c>
      <c r="BX1138" s="2">
        <v>0</v>
      </c>
      <c r="BY1138" s="2">
        <v>0</v>
      </c>
      <c r="BZ1138" s="2">
        <v>0</v>
      </c>
      <c r="CA1138" s="2">
        <v>0</v>
      </c>
      <c r="CB1138" s="2">
        <v>0</v>
      </c>
      <c r="CC1138" s="2">
        <v>0</v>
      </c>
      <c r="CD1138" s="2">
        <v>0</v>
      </c>
      <c r="CE1138" s="2">
        <v>0</v>
      </c>
      <c r="CF1138" s="2">
        <v>0</v>
      </c>
      <c r="CG1138" s="2">
        <v>0</v>
      </c>
      <c r="CH1138" s="2">
        <v>0</v>
      </c>
      <c r="CI1138" s="2">
        <v>0</v>
      </c>
      <c r="CJ1138" s="2">
        <v>0</v>
      </c>
      <c r="CK1138" s="2">
        <v>0</v>
      </c>
      <c r="CL1138" s="2">
        <v>0</v>
      </c>
    </row>
    <row r="1139" spans="1:90" x14ac:dyDescent="0.25">
      <c r="A1139" t="s">
        <v>115</v>
      </c>
      <c r="B1139">
        <v>10102</v>
      </c>
      <c r="C1139" t="s">
        <v>91</v>
      </c>
      <c r="D1139">
        <v>1</v>
      </c>
      <c r="E1139">
        <v>8</v>
      </c>
      <c r="F1139">
        <v>437</v>
      </c>
      <c r="G1139">
        <v>35000437</v>
      </c>
      <c r="H1139" t="s">
        <v>10605</v>
      </c>
      <c r="I1139">
        <v>100</v>
      </c>
      <c r="J1139" t="s">
        <v>107</v>
      </c>
      <c r="K1139" t="s">
        <v>3005</v>
      </c>
      <c r="L1139">
        <v>50</v>
      </c>
      <c r="M1139" t="s">
        <v>3006</v>
      </c>
      <c r="N1139">
        <v>2723000</v>
      </c>
      <c r="O1139" t="s">
        <v>92</v>
      </c>
      <c r="P1139" t="s">
        <v>10606</v>
      </c>
      <c r="Q1139">
        <v>489</v>
      </c>
      <c r="R1139">
        <v>11</v>
      </c>
      <c r="S1139">
        <v>39361599</v>
      </c>
      <c r="U1139" t="s">
        <v>10607</v>
      </c>
      <c r="V1139">
        <v>1</v>
      </c>
      <c r="W1139" s="2">
        <v>0</v>
      </c>
      <c r="X1139" s="2">
        <v>0</v>
      </c>
      <c r="Y1139" s="2">
        <v>116</v>
      </c>
      <c r="Z1139" s="2">
        <v>104</v>
      </c>
      <c r="AA1139" s="2">
        <v>85</v>
      </c>
      <c r="AB1139" s="2">
        <v>127</v>
      </c>
      <c r="AC1139" s="2">
        <v>111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12</v>
      </c>
      <c r="BE1139" s="2">
        <v>0</v>
      </c>
      <c r="BF1139" s="2">
        <v>0</v>
      </c>
      <c r="BG1139" s="2">
        <v>4</v>
      </c>
      <c r="BH1139" s="2">
        <v>4</v>
      </c>
      <c r="BI1139" s="2">
        <v>4</v>
      </c>
      <c r="BJ1139" s="2">
        <v>6</v>
      </c>
      <c r="BK1139" s="2">
        <v>6</v>
      </c>
      <c r="BL1139" s="2">
        <v>0</v>
      </c>
      <c r="BM1139" s="2">
        <v>0</v>
      </c>
      <c r="BN1139" s="2">
        <v>0</v>
      </c>
      <c r="BO1139" s="2">
        <v>0</v>
      </c>
      <c r="BP1139" s="2">
        <v>0</v>
      </c>
      <c r="BQ1139" s="2">
        <v>0</v>
      </c>
      <c r="BR1139" s="2">
        <v>0</v>
      </c>
      <c r="BS1139" s="2">
        <v>0</v>
      </c>
      <c r="BT1139" s="2">
        <v>0</v>
      </c>
      <c r="BU1139" s="2">
        <v>0</v>
      </c>
      <c r="BV1139" s="2">
        <v>0</v>
      </c>
      <c r="BW1139" s="2">
        <v>0</v>
      </c>
      <c r="BX1139" s="2">
        <v>0</v>
      </c>
      <c r="BY1139" s="2">
        <v>0</v>
      </c>
      <c r="BZ1139" s="2">
        <v>0</v>
      </c>
      <c r="CA1139" s="2">
        <v>0</v>
      </c>
      <c r="CB1139" s="2">
        <v>0</v>
      </c>
      <c r="CC1139" s="2">
        <v>0</v>
      </c>
      <c r="CD1139" s="2">
        <v>0</v>
      </c>
      <c r="CE1139" s="2">
        <v>0</v>
      </c>
      <c r="CF1139" s="2">
        <v>0</v>
      </c>
      <c r="CG1139" s="2">
        <v>0</v>
      </c>
      <c r="CH1139" s="2">
        <v>0</v>
      </c>
      <c r="CI1139" s="2">
        <v>0</v>
      </c>
      <c r="CJ1139" s="2">
        <v>0</v>
      </c>
      <c r="CK1139" s="2">
        <v>0</v>
      </c>
      <c r="CL1139" s="2">
        <v>3</v>
      </c>
    </row>
    <row r="1140" spans="1:90" x14ac:dyDescent="0.25">
      <c r="A1140" t="s">
        <v>115</v>
      </c>
      <c r="B1140">
        <v>10102</v>
      </c>
      <c r="C1140" t="s">
        <v>91</v>
      </c>
      <c r="D1140">
        <v>1</v>
      </c>
      <c r="E1140">
        <v>8</v>
      </c>
      <c r="F1140">
        <v>383</v>
      </c>
      <c r="G1140">
        <v>35000383</v>
      </c>
      <c r="H1140" t="s">
        <v>13091</v>
      </c>
      <c r="I1140">
        <v>100</v>
      </c>
      <c r="J1140" t="s">
        <v>107</v>
      </c>
      <c r="K1140" t="s">
        <v>13092</v>
      </c>
      <c r="L1140">
        <v>50</v>
      </c>
      <c r="M1140" t="s">
        <v>3006</v>
      </c>
      <c r="N1140">
        <v>2751000</v>
      </c>
      <c r="O1140" t="s">
        <v>92</v>
      </c>
      <c r="P1140" t="s">
        <v>13093</v>
      </c>
      <c r="Q1140">
        <v>184</v>
      </c>
      <c r="R1140">
        <v>11</v>
      </c>
      <c r="S1140">
        <v>39362298</v>
      </c>
      <c r="T1140">
        <v>39362444</v>
      </c>
      <c r="U1140" t="s">
        <v>13094</v>
      </c>
      <c r="V1140">
        <v>1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141</v>
      </c>
      <c r="AE1140" s="2">
        <v>179</v>
      </c>
      <c r="AF1140" s="2">
        <v>193</v>
      </c>
      <c r="AG1140" s="2">
        <v>141</v>
      </c>
      <c r="AH1140" s="2">
        <v>277</v>
      </c>
      <c r="AI1140" s="2">
        <v>252</v>
      </c>
      <c r="AJ1140" s="2">
        <v>258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1</v>
      </c>
      <c r="BE1140" s="2">
        <v>0</v>
      </c>
      <c r="BF1140" s="2">
        <v>0</v>
      </c>
      <c r="BG1140" s="2">
        <v>0</v>
      </c>
      <c r="BH1140" s="2">
        <v>0</v>
      </c>
      <c r="BI1140" s="2">
        <v>0</v>
      </c>
      <c r="BJ1140" s="2">
        <v>0</v>
      </c>
      <c r="BK1140" s="2">
        <v>0</v>
      </c>
      <c r="BL1140" s="2">
        <v>7</v>
      </c>
      <c r="BM1140" s="2">
        <v>8</v>
      </c>
      <c r="BN1140" s="2">
        <v>12</v>
      </c>
      <c r="BO1140" s="2">
        <v>5</v>
      </c>
      <c r="BP1140" s="2">
        <v>13</v>
      </c>
      <c r="BQ1140" s="2">
        <v>11</v>
      </c>
      <c r="BR1140" s="2">
        <v>11</v>
      </c>
      <c r="BS1140" s="2">
        <v>0</v>
      </c>
      <c r="BT1140" s="2">
        <v>0</v>
      </c>
      <c r="BU1140" s="2">
        <v>0</v>
      </c>
      <c r="BV1140" s="2">
        <v>0</v>
      </c>
      <c r="BW1140" s="2">
        <v>0</v>
      </c>
      <c r="BX1140" s="2">
        <v>0</v>
      </c>
      <c r="BY1140" s="2">
        <v>0</v>
      </c>
      <c r="BZ1140" s="2">
        <v>0</v>
      </c>
      <c r="CA1140" s="2">
        <v>0</v>
      </c>
      <c r="CB1140" s="2">
        <v>0</v>
      </c>
      <c r="CC1140" s="2">
        <v>0</v>
      </c>
      <c r="CD1140" s="2">
        <v>0</v>
      </c>
      <c r="CE1140" s="2">
        <v>0</v>
      </c>
      <c r="CF1140" s="2">
        <v>0</v>
      </c>
      <c r="CG1140" s="2">
        <v>0</v>
      </c>
      <c r="CH1140" s="2">
        <v>0</v>
      </c>
      <c r="CI1140" s="2">
        <v>0</v>
      </c>
      <c r="CJ1140" s="2">
        <v>0</v>
      </c>
      <c r="CK1140" s="2">
        <v>0</v>
      </c>
      <c r="CL1140" s="2">
        <v>1</v>
      </c>
    </row>
    <row r="1141" spans="1:90" x14ac:dyDescent="0.25">
      <c r="A1141" t="s">
        <v>115</v>
      </c>
      <c r="B1141">
        <v>10102</v>
      </c>
      <c r="C1141" t="s">
        <v>91</v>
      </c>
      <c r="D1141">
        <v>1</v>
      </c>
      <c r="E1141">
        <v>8</v>
      </c>
      <c r="F1141">
        <v>1454</v>
      </c>
      <c r="G1141">
        <v>35001454</v>
      </c>
      <c r="H1141" t="s">
        <v>3630</v>
      </c>
      <c r="I1141">
        <v>100</v>
      </c>
      <c r="J1141" t="s">
        <v>107</v>
      </c>
      <c r="K1141" t="s">
        <v>1591</v>
      </c>
      <c r="L1141">
        <v>10</v>
      </c>
      <c r="M1141" t="s">
        <v>2218</v>
      </c>
      <c r="N1141">
        <v>3103000</v>
      </c>
      <c r="O1141" t="s">
        <v>92</v>
      </c>
      <c r="P1141" t="s">
        <v>3631</v>
      </c>
      <c r="Q1141">
        <v>363</v>
      </c>
      <c r="R1141">
        <v>11</v>
      </c>
      <c r="S1141">
        <v>32093316</v>
      </c>
      <c r="T1141">
        <v>32095634</v>
      </c>
      <c r="U1141" t="s">
        <v>3632</v>
      </c>
      <c r="V1141">
        <v>1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111</v>
      </c>
      <c r="AE1141" s="2">
        <v>92</v>
      </c>
      <c r="AF1141" s="2">
        <v>73</v>
      </c>
      <c r="AG1141" s="2">
        <v>63</v>
      </c>
      <c r="AH1141" s="2">
        <v>113</v>
      </c>
      <c r="AI1141" s="2">
        <v>91</v>
      </c>
      <c r="AJ1141" s="2">
        <v>95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0</v>
      </c>
      <c r="BI1141" s="2">
        <v>0</v>
      </c>
      <c r="BJ1141" s="2">
        <v>0</v>
      </c>
      <c r="BK1141" s="2">
        <v>0</v>
      </c>
      <c r="BL1141" s="2">
        <v>6</v>
      </c>
      <c r="BM1141" s="2">
        <v>3</v>
      </c>
      <c r="BN1141" s="2">
        <v>5</v>
      </c>
      <c r="BO1141" s="2">
        <v>2</v>
      </c>
      <c r="BP1141" s="2">
        <v>4</v>
      </c>
      <c r="BQ1141" s="2">
        <v>5</v>
      </c>
      <c r="BR1141" s="2">
        <v>3</v>
      </c>
      <c r="BS1141" s="2">
        <v>0</v>
      </c>
      <c r="BT1141" s="2">
        <v>0</v>
      </c>
      <c r="BU1141" s="2">
        <v>0</v>
      </c>
      <c r="BV1141" s="2">
        <v>0</v>
      </c>
      <c r="BW1141" s="2">
        <v>0</v>
      </c>
      <c r="BX1141" s="2">
        <v>0</v>
      </c>
      <c r="BY1141" s="2">
        <v>0</v>
      </c>
      <c r="BZ1141" s="2">
        <v>0</v>
      </c>
      <c r="CA1141" s="2">
        <v>0</v>
      </c>
      <c r="CB1141" s="2">
        <v>0</v>
      </c>
      <c r="CC1141" s="2">
        <v>0</v>
      </c>
      <c r="CD1141" s="2">
        <v>0</v>
      </c>
      <c r="CE1141" s="2">
        <v>0</v>
      </c>
      <c r="CF1141" s="2">
        <v>0</v>
      </c>
      <c r="CG1141" s="2">
        <v>0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</row>
    <row r="1142" spans="1:90" x14ac:dyDescent="0.25">
      <c r="A1142" t="s">
        <v>115</v>
      </c>
      <c r="B1142">
        <v>10102</v>
      </c>
      <c r="C1142" t="s">
        <v>91</v>
      </c>
      <c r="D1142">
        <v>1</v>
      </c>
      <c r="E1142">
        <v>8</v>
      </c>
      <c r="F1142">
        <v>917</v>
      </c>
      <c r="G1142">
        <v>35000917</v>
      </c>
      <c r="H1142" t="s">
        <v>9459</v>
      </c>
      <c r="I1142">
        <v>100</v>
      </c>
      <c r="J1142" t="s">
        <v>107</v>
      </c>
      <c r="K1142" t="s">
        <v>9460</v>
      </c>
      <c r="L1142">
        <v>70</v>
      </c>
      <c r="M1142" t="s">
        <v>488</v>
      </c>
      <c r="N1142">
        <v>2045080</v>
      </c>
      <c r="O1142" t="s">
        <v>92</v>
      </c>
      <c r="P1142" t="s">
        <v>9461</v>
      </c>
      <c r="Q1142">
        <v>425</v>
      </c>
      <c r="R1142">
        <v>11</v>
      </c>
      <c r="S1142">
        <v>29710852</v>
      </c>
      <c r="T1142">
        <v>29761322</v>
      </c>
      <c r="U1142" t="s">
        <v>9462</v>
      </c>
      <c r="V1142">
        <v>1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72</v>
      </c>
      <c r="AE1142" s="2">
        <v>81</v>
      </c>
      <c r="AF1142" s="2">
        <v>67</v>
      </c>
      <c r="AG1142" s="2">
        <v>95</v>
      </c>
      <c r="AH1142" s="2">
        <v>165</v>
      </c>
      <c r="AI1142" s="2">
        <v>117</v>
      </c>
      <c r="AJ1142" s="2">
        <v>146</v>
      </c>
      <c r="AK1142" s="2">
        <v>0</v>
      </c>
      <c r="AL1142" s="2">
        <v>0</v>
      </c>
      <c r="AM1142" s="2">
        <v>0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234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8</v>
      </c>
      <c r="BE1142" s="2">
        <v>0</v>
      </c>
      <c r="BF1142" s="2">
        <v>0</v>
      </c>
      <c r="BG1142" s="2">
        <v>0</v>
      </c>
      <c r="BH1142" s="2">
        <v>0</v>
      </c>
      <c r="BI1142" s="2">
        <v>0</v>
      </c>
      <c r="BJ1142" s="2">
        <v>0</v>
      </c>
      <c r="BK1142" s="2">
        <v>0</v>
      </c>
      <c r="BL1142" s="2">
        <v>3</v>
      </c>
      <c r="BM1142" s="2">
        <v>4</v>
      </c>
      <c r="BN1142" s="2">
        <v>3</v>
      </c>
      <c r="BO1142" s="2">
        <v>5</v>
      </c>
      <c r="BP1142" s="2">
        <v>5</v>
      </c>
      <c r="BQ1142" s="2">
        <v>6</v>
      </c>
      <c r="BR1142" s="2">
        <v>6</v>
      </c>
      <c r="BS1142" s="2">
        <v>0</v>
      </c>
      <c r="BT1142" s="2">
        <v>0</v>
      </c>
      <c r="BU1142" s="2">
        <v>0</v>
      </c>
      <c r="BV1142" s="2">
        <v>0</v>
      </c>
      <c r="BW1142" s="2">
        <v>0</v>
      </c>
      <c r="BX1142" s="2">
        <v>0</v>
      </c>
      <c r="BY1142" s="2">
        <v>0</v>
      </c>
      <c r="BZ1142" s="2">
        <v>0</v>
      </c>
      <c r="CA1142" s="2">
        <v>0</v>
      </c>
      <c r="CB1142" s="2">
        <v>0</v>
      </c>
      <c r="CC1142" s="2">
        <v>8</v>
      </c>
      <c r="CD1142" s="2">
        <v>0</v>
      </c>
      <c r="CE1142" s="2">
        <v>0</v>
      </c>
      <c r="CF1142" s="2">
        <v>0</v>
      </c>
      <c r="CG1142" s="2">
        <v>0</v>
      </c>
      <c r="CH1142" s="2">
        <v>0</v>
      </c>
      <c r="CI1142" s="2">
        <v>0</v>
      </c>
      <c r="CJ1142" s="2">
        <v>0</v>
      </c>
      <c r="CK1142" s="2">
        <v>0</v>
      </c>
      <c r="CL1142" s="2">
        <v>2</v>
      </c>
    </row>
    <row r="1143" spans="1:90" x14ac:dyDescent="0.25">
      <c r="A1143" t="s">
        <v>115</v>
      </c>
      <c r="B1143">
        <v>10102</v>
      </c>
      <c r="C1143" t="s">
        <v>91</v>
      </c>
      <c r="D1143">
        <v>1</v>
      </c>
      <c r="E1143">
        <v>8</v>
      </c>
      <c r="F1143">
        <v>3414</v>
      </c>
      <c r="G1143">
        <v>35003414</v>
      </c>
      <c r="H1143" t="s">
        <v>14688</v>
      </c>
      <c r="I1143">
        <v>100</v>
      </c>
      <c r="J1143" t="s">
        <v>107</v>
      </c>
      <c r="K1143" t="s">
        <v>1942</v>
      </c>
      <c r="L1143">
        <v>69</v>
      </c>
      <c r="M1143" t="s">
        <v>590</v>
      </c>
      <c r="N1143">
        <v>1153000</v>
      </c>
      <c r="O1143" t="s">
        <v>92</v>
      </c>
      <c r="P1143" t="s">
        <v>15528</v>
      </c>
      <c r="Q1143">
        <v>621</v>
      </c>
      <c r="R1143">
        <v>11</v>
      </c>
      <c r="S1143">
        <v>36623582</v>
      </c>
      <c r="T1143">
        <v>38254029</v>
      </c>
      <c r="U1143" t="s">
        <v>15529</v>
      </c>
      <c r="V1143">
        <v>1</v>
      </c>
      <c r="W1143" s="2">
        <v>0</v>
      </c>
      <c r="X1143" s="2">
        <v>0</v>
      </c>
      <c r="Y1143" s="2">
        <v>133</v>
      </c>
      <c r="Z1143" s="2">
        <v>135</v>
      </c>
      <c r="AA1143" s="2">
        <v>145</v>
      </c>
      <c r="AB1143" s="2">
        <v>154</v>
      </c>
      <c r="AC1143" s="2">
        <v>145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5</v>
      </c>
      <c r="BH1143" s="2">
        <v>8</v>
      </c>
      <c r="BI1143" s="2">
        <v>5</v>
      </c>
      <c r="BJ1143" s="2">
        <v>8</v>
      </c>
      <c r="BK1143" s="2">
        <v>6</v>
      </c>
      <c r="BL1143" s="2">
        <v>0</v>
      </c>
      <c r="BM1143" s="2">
        <v>0</v>
      </c>
      <c r="BN1143" s="2">
        <v>0</v>
      </c>
      <c r="BO1143" s="2">
        <v>0</v>
      </c>
      <c r="BP1143" s="2">
        <v>0</v>
      </c>
      <c r="BQ1143" s="2">
        <v>0</v>
      </c>
      <c r="BR1143" s="2">
        <v>0</v>
      </c>
      <c r="BS1143" s="2">
        <v>0</v>
      </c>
      <c r="BT1143" s="2">
        <v>0</v>
      </c>
      <c r="BU1143" s="2">
        <v>0</v>
      </c>
      <c r="BV1143" s="2">
        <v>0</v>
      </c>
      <c r="BW1143" s="2">
        <v>0</v>
      </c>
      <c r="BX1143" s="2">
        <v>0</v>
      </c>
      <c r="BY1143" s="2">
        <v>0</v>
      </c>
      <c r="BZ1143" s="2">
        <v>0</v>
      </c>
      <c r="CA1143" s="2">
        <v>0</v>
      </c>
      <c r="CB1143" s="2">
        <v>0</v>
      </c>
      <c r="CC1143" s="2">
        <v>0</v>
      </c>
      <c r="CD1143" s="2">
        <v>0</v>
      </c>
      <c r="CE1143" s="2">
        <v>0</v>
      </c>
      <c r="CF1143" s="2">
        <v>0</v>
      </c>
      <c r="CG1143" s="2">
        <v>0</v>
      </c>
      <c r="CH1143" s="2">
        <v>0</v>
      </c>
      <c r="CI1143" s="2">
        <v>0</v>
      </c>
      <c r="CJ1143" s="2">
        <v>0</v>
      </c>
      <c r="CK1143" s="2">
        <v>0</v>
      </c>
      <c r="CL1143" s="2">
        <v>0</v>
      </c>
    </row>
    <row r="1144" spans="1:90" x14ac:dyDescent="0.25">
      <c r="A1144" t="s">
        <v>115</v>
      </c>
      <c r="B1144">
        <v>10102</v>
      </c>
      <c r="C1144" t="s">
        <v>91</v>
      </c>
      <c r="D1144">
        <v>1</v>
      </c>
      <c r="E1144">
        <v>8</v>
      </c>
      <c r="F1144">
        <v>929</v>
      </c>
      <c r="G1144">
        <v>35000929</v>
      </c>
      <c r="H1144" t="s">
        <v>3963</v>
      </c>
      <c r="I1144">
        <v>100</v>
      </c>
      <c r="J1144" t="s">
        <v>107</v>
      </c>
      <c r="K1144" t="s">
        <v>1311</v>
      </c>
      <c r="L1144">
        <v>70</v>
      </c>
      <c r="M1144" t="s">
        <v>488</v>
      </c>
      <c r="N1144">
        <v>2031200</v>
      </c>
      <c r="O1144" t="s">
        <v>102</v>
      </c>
      <c r="P1144" t="s">
        <v>3964</v>
      </c>
      <c r="Q1144">
        <v>3301</v>
      </c>
      <c r="R1144">
        <v>11</v>
      </c>
      <c r="S1144">
        <v>29506476</v>
      </c>
      <c r="T1144">
        <v>29795862</v>
      </c>
      <c r="U1144" t="s">
        <v>3965</v>
      </c>
      <c r="V1144">
        <v>1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274</v>
      </c>
      <c r="AI1144" s="2">
        <v>283</v>
      </c>
      <c r="AJ1144" s="2">
        <v>238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0</v>
      </c>
      <c r="BI1144" s="2">
        <v>0</v>
      </c>
      <c r="BJ1144" s="2">
        <v>0</v>
      </c>
      <c r="BK1144" s="2">
        <v>0</v>
      </c>
      <c r="BL1144" s="2">
        <v>0</v>
      </c>
      <c r="BM1144" s="2">
        <v>0</v>
      </c>
      <c r="BN1144" s="2">
        <v>0</v>
      </c>
      <c r="BO1144" s="2">
        <v>0</v>
      </c>
      <c r="BP1144" s="2">
        <v>10</v>
      </c>
      <c r="BQ1144" s="2">
        <v>10</v>
      </c>
      <c r="BR1144" s="2">
        <v>7</v>
      </c>
      <c r="BS1144" s="2">
        <v>0</v>
      </c>
      <c r="BT1144" s="2">
        <v>0</v>
      </c>
      <c r="BU1144" s="2">
        <v>0</v>
      </c>
      <c r="BV1144" s="2">
        <v>0</v>
      </c>
      <c r="BW1144" s="2">
        <v>0</v>
      </c>
      <c r="BX1144" s="2">
        <v>0</v>
      </c>
      <c r="BY1144" s="2">
        <v>0</v>
      </c>
      <c r="BZ1144" s="2">
        <v>0</v>
      </c>
      <c r="CA1144" s="2">
        <v>0</v>
      </c>
      <c r="CB1144" s="2">
        <v>0</v>
      </c>
      <c r="CC1144" s="2">
        <v>0</v>
      </c>
      <c r="CD1144" s="2">
        <v>0</v>
      </c>
      <c r="CE1144" s="2">
        <v>0</v>
      </c>
      <c r="CF1144" s="2">
        <v>0</v>
      </c>
      <c r="CG1144" s="2">
        <v>0</v>
      </c>
      <c r="CH1144" s="2">
        <v>0</v>
      </c>
      <c r="CI1144" s="2">
        <v>0</v>
      </c>
      <c r="CJ1144" s="2">
        <v>0</v>
      </c>
      <c r="CK1144" s="2">
        <v>0</v>
      </c>
      <c r="CL1144" s="2">
        <v>0</v>
      </c>
    </row>
    <row r="1145" spans="1:90" x14ac:dyDescent="0.25">
      <c r="A1145" t="s">
        <v>115</v>
      </c>
      <c r="B1145">
        <v>10102</v>
      </c>
      <c r="C1145" t="s">
        <v>91</v>
      </c>
      <c r="D1145">
        <v>1</v>
      </c>
      <c r="E1145">
        <v>8</v>
      </c>
      <c r="F1145">
        <v>3487</v>
      </c>
      <c r="G1145">
        <v>35003487</v>
      </c>
      <c r="H1145" t="s">
        <v>19172</v>
      </c>
      <c r="I1145">
        <v>100</v>
      </c>
      <c r="J1145" t="s">
        <v>107</v>
      </c>
      <c r="K1145" t="s">
        <v>765</v>
      </c>
      <c r="L1145">
        <v>69</v>
      </c>
      <c r="M1145" t="s">
        <v>590</v>
      </c>
      <c r="N1145">
        <v>1224000</v>
      </c>
      <c r="O1145" t="s">
        <v>92</v>
      </c>
      <c r="P1145" t="s">
        <v>13546</v>
      </c>
      <c r="Q1145">
        <v>354</v>
      </c>
      <c r="R1145">
        <v>11</v>
      </c>
      <c r="S1145">
        <v>33315338</v>
      </c>
      <c r="U1145" t="s">
        <v>19173</v>
      </c>
      <c r="V1145">
        <v>1</v>
      </c>
      <c r="W1145" s="2">
        <v>0</v>
      </c>
      <c r="X1145" s="2">
        <v>0</v>
      </c>
      <c r="Y1145" s="2">
        <v>150</v>
      </c>
      <c r="Z1145" s="2">
        <v>148</v>
      </c>
      <c r="AA1145" s="2">
        <v>115</v>
      </c>
      <c r="AB1145" s="2">
        <v>30</v>
      </c>
      <c r="AC1145" s="2">
        <v>87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5</v>
      </c>
      <c r="BH1145" s="2">
        <v>6</v>
      </c>
      <c r="BI1145" s="2">
        <v>4</v>
      </c>
      <c r="BJ1145" s="2">
        <v>2</v>
      </c>
      <c r="BK1145" s="2">
        <v>5</v>
      </c>
      <c r="BL1145" s="2">
        <v>0</v>
      </c>
      <c r="BM1145" s="2">
        <v>0</v>
      </c>
      <c r="BN1145" s="2">
        <v>0</v>
      </c>
      <c r="BO1145" s="2">
        <v>0</v>
      </c>
      <c r="BP1145" s="2">
        <v>0</v>
      </c>
      <c r="BQ1145" s="2">
        <v>0</v>
      </c>
      <c r="BR1145" s="2">
        <v>0</v>
      </c>
      <c r="BS1145" s="2">
        <v>0</v>
      </c>
      <c r="BT1145" s="2">
        <v>0</v>
      </c>
      <c r="BU1145" s="2">
        <v>0</v>
      </c>
      <c r="BV1145" s="2">
        <v>0</v>
      </c>
      <c r="BW1145" s="2">
        <v>0</v>
      </c>
      <c r="BX1145" s="2">
        <v>0</v>
      </c>
      <c r="BY1145" s="2">
        <v>0</v>
      </c>
      <c r="BZ1145" s="2">
        <v>0</v>
      </c>
      <c r="CA1145" s="2">
        <v>0</v>
      </c>
      <c r="CB1145" s="2">
        <v>0</v>
      </c>
      <c r="CC1145" s="2">
        <v>0</v>
      </c>
      <c r="CD1145" s="2">
        <v>0</v>
      </c>
      <c r="CE1145" s="2">
        <v>0</v>
      </c>
      <c r="CF1145" s="2">
        <v>0</v>
      </c>
      <c r="CG1145" s="2">
        <v>0</v>
      </c>
      <c r="CH1145" s="2">
        <v>0</v>
      </c>
      <c r="CI1145" s="2">
        <v>0</v>
      </c>
      <c r="CJ1145" s="2">
        <v>0</v>
      </c>
      <c r="CK1145" s="2">
        <v>0</v>
      </c>
      <c r="CL1145" s="2">
        <v>0</v>
      </c>
    </row>
    <row r="1146" spans="1:90" x14ac:dyDescent="0.25">
      <c r="A1146" t="s">
        <v>115</v>
      </c>
      <c r="B1146">
        <v>10102</v>
      </c>
      <c r="C1146" t="s">
        <v>91</v>
      </c>
      <c r="D1146">
        <v>1</v>
      </c>
      <c r="E1146">
        <v>8</v>
      </c>
      <c r="F1146">
        <v>310</v>
      </c>
      <c r="G1146">
        <v>35000310</v>
      </c>
      <c r="H1146" t="s">
        <v>9036</v>
      </c>
      <c r="I1146">
        <v>100</v>
      </c>
      <c r="J1146" t="s">
        <v>107</v>
      </c>
      <c r="K1146" t="s">
        <v>8090</v>
      </c>
      <c r="L1146">
        <v>21</v>
      </c>
      <c r="M1146" t="s">
        <v>606</v>
      </c>
      <c r="N1146">
        <v>2533010</v>
      </c>
      <c r="O1146" t="s">
        <v>92</v>
      </c>
      <c r="P1146" t="s">
        <v>9037</v>
      </c>
      <c r="Q1146">
        <v>630</v>
      </c>
      <c r="R1146">
        <v>11</v>
      </c>
      <c r="S1146">
        <v>38572910</v>
      </c>
      <c r="T1146">
        <v>39511122</v>
      </c>
      <c r="U1146" t="s">
        <v>9038</v>
      </c>
      <c r="V1146">
        <v>1</v>
      </c>
      <c r="W1146" s="2">
        <v>0</v>
      </c>
      <c r="X1146" s="2">
        <v>0</v>
      </c>
      <c r="Y1146" s="2">
        <v>82</v>
      </c>
      <c r="Z1146" s="2">
        <v>83</v>
      </c>
      <c r="AA1146" s="2">
        <v>101</v>
      </c>
      <c r="AB1146" s="2">
        <v>131</v>
      </c>
      <c r="AC1146" s="2">
        <v>111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3</v>
      </c>
      <c r="BH1146" s="2">
        <v>3</v>
      </c>
      <c r="BI1146" s="2">
        <v>4</v>
      </c>
      <c r="BJ1146" s="2">
        <v>6</v>
      </c>
      <c r="BK1146" s="2">
        <v>5</v>
      </c>
      <c r="BL1146" s="2">
        <v>0</v>
      </c>
      <c r="BM1146" s="2">
        <v>0</v>
      </c>
      <c r="BN1146" s="2">
        <v>0</v>
      </c>
      <c r="BO1146" s="2">
        <v>0</v>
      </c>
      <c r="BP1146" s="2">
        <v>0</v>
      </c>
      <c r="BQ1146" s="2">
        <v>0</v>
      </c>
      <c r="BR1146" s="2">
        <v>0</v>
      </c>
      <c r="BS1146" s="2">
        <v>0</v>
      </c>
      <c r="BT1146" s="2">
        <v>0</v>
      </c>
      <c r="BU1146" s="2">
        <v>0</v>
      </c>
      <c r="BV1146" s="2">
        <v>0</v>
      </c>
      <c r="BW1146" s="2">
        <v>0</v>
      </c>
      <c r="BX1146" s="2">
        <v>0</v>
      </c>
      <c r="BY1146" s="2">
        <v>0</v>
      </c>
      <c r="BZ1146" s="2">
        <v>0</v>
      </c>
      <c r="CA1146" s="2">
        <v>0</v>
      </c>
      <c r="CB1146" s="2">
        <v>0</v>
      </c>
      <c r="CC1146" s="2">
        <v>0</v>
      </c>
      <c r="CD1146" s="2">
        <v>0</v>
      </c>
      <c r="CE1146" s="2">
        <v>0</v>
      </c>
      <c r="CF1146" s="2">
        <v>0</v>
      </c>
      <c r="CG1146" s="2">
        <v>0</v>
      </c>
      <c r="CH1146" s="2">
        <v>0</v>
      </c>
      <c r="CI1146" s="2">
        <v>0</v>
      </c>
      <c r="CJ1146" s="2">
        <v>0</v>
      </c>
      <c r="CK1146" s="2">
        <v>0</v>
      </c>
      <c r="CL1146" s="2">
        <v>0</v>
      </c>
    </row>
    <row r="1147" spans="1:90" x14ac:dyDescent="0.25">
      <c r="A1147" t="s">
        <v>115</v>
      </c>
      <c r="B1147">
        <v>10102</v>
      </c>
      <c r="C1147" t="s">
        <v>91</v>
      </c>
      <c r="D1147">
        <v>1</v>
      </c>
      <c r="E1147">
        <v>8</v>
      </c>
      <c r="F1147">
        <v>462</v>
      </c>
      <c r="G1147">
        <v>35000462</v>
      </c>
      <c r="H1147" t="s">
        <v>11880</v>
      </c>
      <c r="I1147">
        <v>100</v>
      </c>
      <c r="J1147" t="s">
        <v>107</v>
      </c>
      <c r="K1147" t="s">
        <v>1038</v>
      </c>
      <c r="L1147">
        <v>21</v>
      </c>
      <c r="M1147" t="s">
        <v>606</v>
      </c>
      <c r="N1147">
        <v>2537000</v>
      </c>
      <c r="O1147" t="s">
        <v>92</v>
      </c>
      <c r="P1147" t="s">
        <v>11881</v>
      </c>
      <c r="Q1147">
        <v>311</v>
      </c>
      <c r="R1147">
        <v>11</v>
      </c>
      <c r="S1147">
        <v>22392001</v>
      </c>
      <c r="T1147">
        <v>22392207</v>
      </c>
      <c r="U1147" t="s">
        <v>11882</v>
      </c>
      <c r="V1147">
        <v>1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57</v>
      </c>
      <c r="AE1147" s="2">
        <v>50</v>
      </c>
      <c r="AF1147" s="2">
        <v>34</v>
      </c>
      <c r="AG1147" s="2">
        <v>65</v>
      </c>
      <c r="AH1147" s="2">
        <v>289</v>
      </c>
      <c r="AI1147" s="2">
        <v>204</v>
      </c>
      <c r="AJ1147" s="2">
        <v>157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363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0</v>
      </c>
      <c r="BI1147" s="2">
        <v>0</v>
      </c>
      <c r="BJ1147" s="2">
        <v>0</v>
      </c>
      <c r="BK1147" s="2">
        <v>0</v>
      </c>
      <c r="BL1147" s="2">
        <v>2</v>
      </c>
      <c r="BM1147" s="2">
        <v>2</v>
      </c>
      <c r="BN1147" s="2">
        <v>2</v>
      </c>
      <c r="BO1147" s="2">
        <v>3</v>
      </c>
      <c r="BP1147" s="2">
        <v>14</v>
      </c>
      <c r="BQ1147" s="2">
        <v>8</v>
      </c>
      <c r="BR1147" s="2">
        <v>7</v>
      </c>
      <c r="BS1147" s="2">
        <v>0</v>
      </c>
      <c r="BT1147" s="2">
        <v>0</v>
      </c>
      <c r="BU1147" s="2">
        <v>0</v>
      </c>
      <c r="BV1147" s="2">
        <v>0</v>
      </c>
      <c r="BW1147" s="2">
        <v>0</v>
      </c>
      <c r="BX1147" s="2">
        <v>0</v>
      </c>
      <c r="BY1147" s="2">
        <v>0</v>
      </c>
      <c r="BZ1147" s="2">
        <v>0</v>
      </c>
      <c r="CA1147" s="2">
        <v>0</v>
      </c>
      <c r="CB1147" s="2">
        <v>0</v>
      </c>
      <c r="CC1147" s="2">
        <v>14</v>
      </c>
      <c r="CD1147" s="2">
        <v>0</v>
      </c>
      <c r="CE1147" s="2">
        <v>0</v>
      </c>
      <c r="CF1147" s="2">
        <v>0</v>
      </c>
      <c r="CG1147" s="2">
        <v>0</v>
      </c>
      <c r="CH1147" s="2">
        <v>0</v>
      </c>
      <c r="CI1147" s="2">
        <v>0</v>
      </c>
      <c r="CJ1147" s="2">
        <v>0</v>
      </c>
      <c r="CK1147" s="2">
        <v>0</v>
      </c>
      <c r="CL1147" s="2">
        <v>0</v>
      </c>
    </row>
    <row r="1148" spans="1:90" x14ac:dyDescent="0.25">
      <c r="A1148" t="s">
        <v>115</v>
      </c>
      <c r="B1148">
        <v>10102</v>
      </c>
      <c r="C1148" t="s">
        <v>91</v>
      </c>
      <c r="D1148">
        <v>1</v>
      </c>
      <c r="E1148">
        <v>8</v>
      </c>
      <c r="F1148">
        <v>309</v>
      </c>
      <c r="G1148">
        <v>35000309</v>
      </c>
      <c r="H1148" t="s">
        <v>13357</v>
      </c>
      <c r="I1148">
        <v>100</v>
      </c>
      <c r="J1148" t="s">
        <v>107</v>
      </c>
      <c r="K1148" t="s">
        <v>606</v>
      </c>
      <c r="L1148">
        <v>21</v>
      </c>
      <c r="M1148" t="s">
        <v>606</v>
      </c>
      <c r="N1148">
        <v>2515050</v>
      </c>
      <c r="O1148" t="s">
        <v>162</v>
      </c>
      <c r="P1148" t="s">
        <v>13358</v>
      </c>
      <c r="Q1148">
        <v>617</v>
      </c>
      <c r="R1148">
        <v>11</v>
      </c>
      <c r="S1148">
        <v>38572549</v>
      </c>
      <c r="T1148">
        <v>39511766</v>
      </c>
      <c r="U1148" t="s">
        <v>13359</v>
      </c>
      <c r="V1148">
        <v>1</v>
      </c>
      <c r="W1148" s="2">
        <v>0</v>
      </c>
      <c r="X1148" s="2">
        <v>0</v>
      </c>
      <c r="Y1148" s="2">
        <v>19</v>
      </c>
      <c r="Z1148" s="2">
        <v>25</v>
      </c>
      <c r="AA1148" s="2">
        <v>41</v>
      </c>
      <c r="AB1148" s="2">
        <v>47</v>
      </c>
      <c r="AC1148" s="2">
        <v>43</v>
      </c>
      <c r="AD1148" s="2">
        <v>57</v>
      </c>
      <c r="AE1148" s="2">
        <v>53</v>
      </c>
      <c r="AF1148" s="2">
        <v>46</v>
      </c>
      <c r="AG1148" s="2">
        <v>53</v>
      </c>
      <c r="AH1148" s="2">
        <v>85</v>
      </c>
      <c r="AI1148" s="2">
        <v>89</v>
      </c>
      <c r="AJ1148" s="2">
        <v>145</v>
      </c>
      <c r="AK1148" s="2">
        <v>0</v>
      </c>
      <c r="AL1148" s="2">
        <v>0</v>
      </c>
      <c r="AM1148" s="2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125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1</v>
      </c>
      <c r="BH1148" s="2">
        <v>1</v>
      </c>
      <c r="BI1148" s="2">
        <v>2</v>
      </c>
      <c r="BJ1148" s="2">
        <v>3</v>
      </c>
      <c r="BK1148" s="2">
        <v>2</v>
      </c>
      <c r="BL1148" s="2">
        <v>2</v>
      </c>
      <c r="BM1148" s="2">
        <v>2</v>
      </c>
      <c r="BN1148" s="2">
        <v>2</v>
      </c>
      <c r="BO1148" s="2">
        <v>2</v>
      </c>
      <c r="BP1148" s="2">
        <v>6</v>
      </c>
      <c r="BQ1148" s="2">
        <v>3</v>
      </c>
      <c r="BR1148" s="2">
        <v>5</v>
      </c>
      <c r="BS1148" s="2">
        <v>0</v>
      </c>
      <c r="BT1148" s="2">
        <v>0</v>
      </c>
      <c r="BU1148" s="2">
        <v>0</v>
      </c>
      <c r="BV1148" s="2">
        <v>0</v>
      </c>
      <c r="BW1148" s="2">
        <v>0</v>
      </c>
      <c r="BX1148" s="2">
        <v>0</v>
      </c>
      <c r="BY1148" s="2">
        <v>0</v>
      </c>
      <c r="BZ1148" s="2">
        <v>0</v>
      </c>
      <c r="CA1148" s="2">
        <v>0</v>
      </c>
      <c r="CB1148" s="2">
        <v>0</v>
      </c>
      <c r="CC1148" s="2">
        <v>4</v>
      </c>
      <c r="CD1148" s="2">
        <v>0</v>
      </c>
      <c r="CE1148" s="2">
        <v>0</v>
      </c>
      <c r="CF1148" s="2">
        <v>0</v>
      </c>
      <c r="CG1148" s="2">
        <v>0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</row>
    <row r="1149" spans="1:90" x14ac:dyDescent="0.25">
      <c r="A1149" t="s">
        <v>115</v>
      </c>
      <c r="B1149">
        <v>10102</v>
      </c>
      <c r="C1149" t="s">
        <v>91</v>
      </c>
      <c r="D1149">
        <v>1</v>
      </c>
      <c r="E1149">
        <v>8</v>
      </c>
      <c r="F1149">
        <v>942</v>
      </c>
      <c r="G1149">
        <v>35000942</v>
      </c>
      <c r="H1149" t="s">
        <v>10038</v>
      </c>
      <c r="I1149">
        <v>100</v>
      </c>
      <c r="J1149" t="s">
        <v>107</v>
      </c>
      <c r="K1149" t="s">
        <v>488</v>
      </c>
      <c r="L1149">
        <v>70</v>
      </c>
      <c r="M1149" t="s">
        <v>488</v>
      </c>
      <c r="N1149">
        <v>2037001</v>
      </c>
      <c r="O1149" t="s">
        <v>92</v>
      </c>
      <c r="P1149" t="s">
        <v>2113</v>
      </c>
      <c r="Q1149">
        <v>1008</v>
      </c>
      <c r="R1149">
        <v>11</v>
      </c>
      <c r="S1149">
        <v>29764710</v>
      </c>
      <c r="T1149">
        <v>29778335</v>
      </c>
      <c r="U1149" t="s">
        <v>10039</v>
      </c>
      <c r="V1149">
        <v>1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169</v>
      </c>
      <c r="AI1149" s="2">
        <v>165</v>
      </c>
      <c r="AJ1149" s="2">
        <v>93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12</v>
      </c>
      <c r="BE1149" s="2">
        <v>0</v>
      </c>
      <c r="BF1149" s="2">
        <v>0</v>
      </c>
      <c r="BG1149" s="2">
        <v>0</v>
      </c>
      <c r="BH1149" s="2">
        <v>0</v>
      </c>
      <c r="BI1149" s="2">
        <v>0</v>
      </c>
      <c r="BJ1149" s="2">
        <v>0</v>
      </c>
      <c r="BK1149" s="2">
        <v>0</v>
      </c>
      <c r="BL1149" s="2">
        <v>0</v>
      </c>
      <c r="BM1149" s="2">
        <v>0</v>
      </c>
      <c r="BN1149" s="2">
        <v>0</v>
      </c>
      <c r="BO1149" s="2">
        <v>0</v>
      </c>
      <c r="BP1149" s="2">
        <v>8</v>
      </c>
      <c r="BQ1149" s="2">
        <v>9</v>
      </c>
      <c r="BR1149" s="2">
        <v>6</v>
      </c>
      <c r="BS1149" s="2">
        <v>0</v>
      </c>
      <c r="BT1149" s="2">
        <v>0</v>
      </c>
      <c r="BU1149" s="2">
        <v>0</v>
      </c>
      <c r="BV1149" s="2">
        <v>0</v>
      </c>
      <c r="BW1149" s="2">
        <v>0</v>
      </c>
      <c r="BX1149" s="2">
        <v>0</v>
      </c>
      <c r="BY1149" s="2">
        <v>0</v>
      </c>
      <c r="BZ1149" s="2">
        <v>0</v>
      </c>
      <c r="CA1149" s="2">
        <v>0</v>
      </c>
      <c r="CB1149" s="2">
        <v>0</v>
      </c>
      <c r="CC1149" s="2">
        <v>0</v>
      </c>
      <c r="CD1149" s="2">
        <v>0</v>
      </c>
      <c r="CE1149" s="2">
        <v>0</v>
      </c>
      <c r="CF1149" s="2">
        <v>0</v>
      </c>
      <c r="CG1149" s="2">
        <v>0</v>
      </c>
      <c r="CH1149" s="2">
        <v>0</v>
      </c>
      <c r="CI1149" s="2">
        <v>0</v>
      </c>
      <c r="CJ1149" s="2">
        <v>0</v>
      </c>
      <c r="CK1149" s="2">
        <v>0</v>
      </c>
      <c r="CL1149" s="2">
        <v>3</v>
      </c>
    </row>
    <row r="1150" spans="1:90" x14ac:dyDescent="0.25">
      <c r="A1150" t="s">
        <v>115</v>
      </c>
      <c r="B1150">
        <v>10102</v>
      </c>
      <c r="C1150" t="s">
        <v>91</v>
      </c>
      <c r="D1150">
        <v>1</v>
      </c>
      <c r="E1150">
        <v>8</v>
      </c>
      <c r="F1150">
        <v>3852</v>
      </c>
      <c r="G1150">
        <v>35003852</v>
      </c>
      <c r="H1150" t="s">
        <v>4938</v>
      </c>
      <c r="I1150">
        <v>100</v>
      </c>
      <c r="J1150" t="s">
        <v>107</v>
      </c>
      <c r="K1150" t="s">
        <v>2037</v>
      </c>
      <c r="L1150">
        <v>26</v>
      </c>
      <c r="M1150" t="s">
        <v>2037</v>
      </c>
      <c r="N1150">
        <v>1303030</v>
      </c>
      <c r="O1150" t="s">
        <v>92</v>
      </c>
      <c r="P1150" t="s">
        <v>4939</v>
      </c>
      <c r="Q1150">
        <v>111</v>
      </c>
      <c r="R1150">
        <v>11</v>
      </c>
      <c r="S1150">
        <v>32595206</v>
      </c>
      <c r="T1150">
        <v>32595312</v>
      </c>
      <c r="U1150" t="s">
        <v>4940</v>
      </c>
      <c r="V1150">
        <v>1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74</v>
      </c>
      <c r="AE1150" s="2">
        <v>68</v>
      </c>
      <c r="AF1150" s="2">
        <v>67</v>
      </c>
      <c r="AG1150" s="2">
        <v>74</v>
      </c>
      <c r="AH1150" s="2">
        <v>376</v>
      </c>
      <c r="AI1150" s="2">
        <v>336</v>
      </c>
      <c r="AJ1150" s="2">
        <v>330</v>
      </c>
      <c r="AK1150" s="2">
        <v>0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395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302</v>
      </c>
      <c r="BD1150" s="2">
        <v>0</v>
      </c>
      <c r="BE1150" s="2">
        <v>0</v>
      </c>
      <c r="BF1150" s="2">
        <v>0</v>
      </c>
      <c r="BG1150" s="2">
        <v>0</v>
      </c>
      <c r="BH1150" s="2">
        <v>0</v>
      </c>
      <c r="BI1150" s="2">
        <v>0</v>
      </c>
      <c r="BJ1150" s="2">
        <v>0</v>
      </c>
      <c r="BK1150" s="2">
        <v>0</v>
      </c>
      <c r="BL1150" s="2">
        <v>2</v>
      </c>
      <c r="BM1150" s="2">
        <v>2</v>
      </c>
      <c r="BN1150" s="2">
        <v>2</v>
      </c>
      <c r="BO1150" s="2">
        <v>2</v>
      </c>
      <c r="BP1150" s="2">
        <v>14</v>
      </c>
      <c r="BQ1150" s="2">
        <v>11</v>
      </c>
      <c r="BR1150" s="2">
        <v>11</v>
      </c>
      <c r="BS1150" s="2">
        <v>0</v>
      </c>
      <c r="BT1150" s="2">
        <v>0</v>
      </c>
      <c r="BU1150" s="2">
        <v>0</v>
      </c>
      <c r="BV1150" s="2">
        <v>0</v>
      </c>
      <c r="BW1150" s="2">
        <v>0</v>
      </c>
      <c r="BX1150" s="2">
        <v>0</v>
      </c>
      <c r="BY1150" s="2">
        <v>0</v>
      </c>
      <c r="BZ1150" s="2">
        <v>0</v>
      </c>
      <c r="CA1150" s="2">
        <v>0</v>
      </c>
      <c r="CB1150" s="2">
        <v>0</v>
      </c>
      <c r="CC1150" s="2">
        <v>10</v>
      </c>
      <c r="CD1150" s="2">
        <v>0</v>
      </c>
      <c r="CE1150" s="2">
        <v>0</v>
      </c>
      <c r="CF1150" s="2">
        <v>0</v>
      </c>
      <c r="CG1150" s="2">
        <v>0</v>
      </c>
      <c r="CH1150" s="2">
        <v>0</v>
      </c>
      <c r="CI1150" s="2">
        <v>0</v>
      </c>
      <c r="CJ1150" s="2">
        <v>0</v>
      </c>
      <c r="CK1150" s="2">
        <v>13</v>
      </c>
      <c r="CL1150" s="2">
        <v>0</v>
      </c>
    </row>
    <row r="1151" spans="1:90" x14ac:dyDescent="0.25">
      <c r="A1151" t="s">
        <v>115</v>
      </c>
      <c r="B1151">
        <v>10102</v>
      </c>
      <c r="C1151" t="s">
        <v>91</v>
      </c>
      <c r="D1151">
        <v>1</v>
      </c>
      <c r="E1151">
        <v>8</v>
      </c>
      <c r="F1151">
        <v>3426</v>
      </c>
      <c r="G1151">
        <v>35003426</v>
      </c>
      <c r="H1151" t="s">
        <v>11425</v>
      </c>
      <c r="I1151">
        <v>100</v>
      </c>
      <c r="J1151" t="s">
        <v>107</v>
      </c>
      <c r="K1151" t="s">
        <v>243</v>
      </c>
      <c r="L1151">
        <v>69</v>
      </c>
      <c r="M1151" t="s">
        <v>590</v>
      </c>
      <c r="N1151">
        <v>1133020</v>
      </c>
      <c r="O1151" t="s">
        <v>102</v>
      </c>
      <c r="P1151" t="s">
        <v>11426</v>
      </c>
      <c r="Q1151">
        <v>526</v>
      </c>
      <c r="R1151">
        <v>11</v>
      </c>
      <c r="S1151">
        <v>33923299</v>
      </c>
      <c r="T1151">
        <v>33925164</v>
      </c>
      <c r="U1151" t="s">
        <v>11427</v>
      </c>
      <c r="V1151">
        <v>1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100</v>
      </c>
      <c r="AE1151" s="2">
        <v>66</v>
      </c>
      <c r="AF1151" s="2">
        <v>92</v>
      </c>
      <c r="AG1151" s="2">
        <v>69</v>
      </c>
      <c r="AH1151" s="2">
        <v>110</v>
      </c>
      <c r="AI1151" s="2">
        <v>85</v>
      </c>
      <c r="AJ1151" s="2">
        <v>89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0</v>
      </c>
      <c r="BI1151" s="2">
        <v>0</v>
      </c>
      <c r="BJ1151" s="2">
        <v>0</v>
      </c>
      <c r="BK1151" s="2">
        <v>0</v>
      </c>
      <c r="BL1151" s="2">
        <v>4</v>
      </c>
      <c r="BM1151" s="2">
        <v>4</v>
      </c>
      <c r="BN1151" s="2">
        <v>5</v>
      </c>
      <c r="BO1151" s="2">
        <v>2</v>
      </c>
      <c r="BP1151" s="2">
        <v>6</v>
      </c>
      <c r="BQ1151" s="2">
        <v>4</v>
      </c>
      <c r="BR1151" s="2">
        <v>3</v>
      </c>
      <c r="BS1151" s="2">
        <v>0</v>
      </c>
      <c r="BT1151" s="2">
        <v>0</v>
      </c>
      <c r="BU1151" s="2">
        <v>0</v>
      </c>
      <c r="BV1151" s="2">
        <v>0</v>
      </c>
      <c r="BW1151" s="2">
        <v>0</v>
      </c>
      <c r="BX1151" s="2">
        <v>0</v>
      </c>
      <c r="BY1151" s="2">
        <v>0</v>
      </c>
      <c r="BZ1151" s="2">
        <v>0</v>
      </c>
      <c r="CA1151" s="2">
        <v>0</v>
      </c>
      <c r="CB1151" s="2">
        <v>0</v>
      </c>
      <c r="CC1151" s="2">
        <v>0</v>
      </c>
      <c r="CD1151" s="2">
        <v>0</v>
      </c>
      <c r="CE1151" s="2">
        <v>0</v>
      </c>
      <c r="CF1151" s="2">
        <v>0</v>
      </c>
      <c r="CG1151" s="2">
        <v>0</v>
      </c>
      <c r="CH1151" s="2">
        <v>0</v>
      </c>
      <c r="CI1151" s="2">
        <v>0</v>
      </c>
      <c r="CJ1151" s="2">
        <v>0</v>
      </c>
      <c r="CK1151" s="2">
        <v>0</v>
      </c>
      <c r="CL1151" s="2">
        <v>0</v>
      </c>
    </row>
    <row r="1152" spans="1:90" x14ac:dyDescent="0.25">
      <c r="A1152" t="s">
        <v>115</v>
      </c>
      <c r="B1152">
        <v>10102</v>
      </c>
      <c r="C1152" t="s">
        <v>91</v>
      </c>
      <c r="D1152">
        <v>1</v>
      </c>
      <c r="E1152">
        <v>8</v>
      </c>
      <c r="F1152">
        <v>978</v>
      </c>
      <c r="G1152">
        <v>35000978</v>
      </c>
      <c r="H1152" t="s">
        <v>13182</v>
      </c>
      <c r="I1152">
        <v>100</v>
      </c>
      <c r="J1152" t="s">
        <v>107</v>
      </c>
      <c r="K1152" t="s">
        <v>3725</v>
      </c>
      <c r="L1152">
        <v>86</v>
      </c>
      <c r="M1152" t="s">
        <v>114</v>
      </c>
      <c r="N1152">
        <v>2075030</v>
      </c>
      <c r="O1152" t="s">
        <v>92</v>
      </c>
      <c r="P1152" t="s">
        <v>13183</v>
      </c>
      <c r="Q1152">
        <v>144</v>
      </c>
      <c r="R1152">
        <v>11</v>
      </c>
      <c r="S1152">
        <v>29091149</v>
      </c>
      <c r="U1152" t="s">
        <v>13184</v>
      </c>
      <c r="V1152">
        <v>1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67</v>
      </c>
      <c r="AE1152" s="2">
        <v>69</v>
      </c>
      <c r="AF1152" s="2">
        <v>70</v>
      </c>
      <c r="AG1152" s="2">
        <v>66</v>
      </c>
      <c r="AH1152" s="2">
        <v>116</v>
      </c>
      <c r="AI1152" s="2">
        <v>103</v>
      </c>
      <c r="AJ1152" s="2">
        <v>73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0</v>
      </c>
      <c r="BI1152" s="2">
        <v>0</v>
      </c>
      <c r="BJ1152" s="2">
        <v>0</v>
      </c>
      <c r="BK1152" s="2">
        <v>0</v>
      </c>
      <c r="BL1152" s="2">
        <v>3</v>
      </c>
      <c r="BM1152" s="2">
        <v>3</v>
      </c>
      <c r="BN1152" s="2">
        <v>3</v>
      </c>
      <c r="BO1152" s="2">
        <v>3</v>
      </c>
      <c r="BP1152" s="2">
        <v>6</v>
      </c>
      <c r="BQ1152" s="2">
        <v>3</v>
      </c>
      <c r="BR1152" s="2">
        <v>2</v>
      </c>
      <c r="BS1152" s="2">
        <v>0</v>
      </c>
      <c r="BT1152" s="2">
        <v>0</v>
      </c>
      <c r="BU1152" s="2">
        <v>0</v>
      </c>
      <c r="BV1152" s="2">
        <v>0</v>
      </c>
      <c r="BW1152" s="2">
        <v>0</v>
      </c>
      <c r="BX1152" s="2">
        <v>0</v>
      </c>
      <c r="BY1152" s="2">
        <v>0</v>
      </c>
      <c r="BZ1152" s="2">
        <v>0</v>
      </c>
      <c r="CA1152" s="2">
        <v>0</v>
      </c>
      <c r="CB1152" s="2">
        <v>0</v>
      </c>
      <c r="CC1152" s="2">
        <v>0</v>
      </c>
      <c r="CD1152" s="2">
        <v>0</v>
      </c>
      <c r="CE1152" s="2">
        <v>0</v>
      </c>
      <c r="CF1152" s="2">
        <v>0</v>
      </c>
      <c r="CG1152" s="2">
        <v>0</v>
      </c>
      <c r="CH1152" s="2">
        <v>0</v>
      </c>
      <c r="CI1152" s="2">
        <v>0</v>
      </c>
      <c r="CJ1152" s="2">
        <v>0</v>
      </c>
      <c r="CK1152" s="2">
        <v>0</v>
      </c>
      <c r="CL1152" s="2">
        <v>0</v>
      </c>
    </row>
    <row r="1153" spans="1:90" x14ac:dyDescent="0.25">
      <c r="A1153" t="s">
        <v>115</v>
      </c>
      <c r="B1153">
        <v>10102</v>
      </c>
      <c r="C1153" t="s">
        <v>91</v>
      </c>
      <c r="D1153">
        <v>2</v>
      </c>
      <c r="E1153">
        <v>6</v>
      </c>
      <c r="F1153">
        <v>985028</v>
      </c>
      <c r="G1153">
        <v>35985028</v>
      </c>
      <c r="H1153" t="s">
        <v>2112</v>
      </c>
      <c r="I1153">
        <v>100</v>
      </c>
      <c r="J1153" t="s">
        <v>107</v>
      </c>
      <c r="K1153" t="s">
        <v>488</v>
      </c>
      <c r="L1153">
        <v>70</v>
      </c>
      <c r="M1153" t="s">
        <v>488</v>
      </c>
      <c r="N1153">
        <v>2037001</v>
      </c>
      <c r="O1153" t="s">
        <v>92</v>
      </c>
      <c r="P1153" t="s">
        <v>2113</v>
      </c>
      <c r="Q1153">
        <v>1008</v>
      </c>
      <c r="R1153">
        <v>11</v>
      </c>
      <c r="S1153">
        <v>29764710</v>
      </c>
      <c r="U1153" t="s">
        <v>2114</v>
      </c>
      <c r="V1153">
        <v>1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283</v>
      </c>
      <c r="BD1153" s="2">
        <v>0</v>
      </c>
      <c r="BE1153" s="2">
        <v>0</v>
      </c>
      <c r="BF1153" s="2">
        <v>0</v>
      </c>
      <c r="BG1153" s="2">
        <v>0</v>
      </c>
      <c r="BH1153" s="2">
        <v>0</v>
      </c>
      <c r="BI1153" s="2">
        <v>0</v>
      </c>
      <c r="BJ1153" s="2">
        <v>0</v>
      </c>
      <c r="BK1153" s="2">
        <v>0</v>
      </c>
      <c r="BL1153" s="2">
        <v>0</v>
      </c>
      <c r="BM1153" s="2">
        <v>0</v>
      </c>
      <c r="BN1153" s="2">
        <v>0</v>
      </c>
      <c r="BO1153" s="2">
        <v>0</v>
      </c>
      <c r="BP1153" s="2">
        <v>0</v>
      </c>
      <c r="BQ1153" s="2">
        <v>0</v>
      </c>
      <c r="BR1153" s="2">
        <v>0</v>
      </c>
      <c r="BS1153" s="2">
        <v>0</v>
      </c>
      <c r="BT1153" s="2">
        <v>0</v>
      </c>
      <c r="BU1153" s="2">
        <v>0</v>
      </c>
      <c r="BV1153" s="2">
        <v>0</v>
      </c>
      <c r="BW1153" s="2">
        <v>0</v>
      </c>
      <c r="BX1153" s="2">
        <v>0</v>
      </c>
      <c r="BY1153" s="2">
        <v>0</v>
      </c>
      <c r="BZ1153" s="2">
        <v>0</v>
      </c>
      <c r="CA1153" s="2">
        <v>0</v>
      </c>
      <c r="CB1153" s="2">
        <v>0</v>
      </c>
      <c r="CC1153" s="2">
        <v>0</v>
      </c>
      <c r="CD1153" s="2">
        <v>0</v>
      </c>
      <c r="CE1153" s="2">
        <v>0</v>
      </c>
      <c r="CF1153" s="2">
        <v>0</v>
      </c>
      <c r="CG1153" s="2">
        <v>0</v>
      </c>
      <c r="CH1153" s="2">
        <v>0</v>
      </c>
      <c r="CI1153" s="2">
        <v>0</v>
      </c>
      <c r="CJ1153" s="2">
        <v>0</v>
      </c>
      <c r="CK1153" s="2">
        <v>17</v>
      </c>
      <c r="CL1153" s="2">
        <v>0</v>
      </c>
    </row>
    <row r="1154" spans="1:90" x14ac:dyDescent="0.25">
      <c r="A1154" t="s">
        <v>115</v>
      </c>
      <c r="B1154">
        <v>10102</v>
      </c>
      <c r="C1154" t="s">
        <v>91</v>
      </c>
      <c r="D1154">
        <v>2</v>
      </c>
      <c r="E1154">
        <v>6</v>
      </c>
      <c r="F1154">
        <v>985107</v>
      </c>
      <c r="G1154">
        <v>35985107</v>
      </c>
      <c r="H1154" t="s">
        <v>8926</v>
      </c>
      <c r="I1154">
        <v>100</v>
      </c>
      <c r="J1154" t="s">
        <v>107</v>
      </c>
      <c r="K1154" t="s">
        <v>6913</v>
      </c>
      <c r="L1154">
        <v>60</v>
      </c>
      <c r="M1154" t="s">
        <v>1941</v>
      </c>
      <c r="N1154">
        <v>5029030</v>
      </c>
      <c r="O1154" t="s">
        <v>92</v>
      </c>
      <c r="P1154" t="s">
        <v>8927</v>
      </c>
      <c r="Q1154">
        <v>134</v>
      </c>
      <c r="R1154">
        <v>11</v>
      </c>
      <c r="S1154">
        <v>36731713</v>
      </c>
      <c r="T1154">
        <v>38650111</v>
      </c>
      <c r="U1154" t="s">
        <v>8928</v>
      </c>
      <c r="V1154">
        <v>1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215</v>
      </c>
      <c r="BD1154" s="2">
        <v>0</v>
      </c>
      <c r="BE1154" s="2">
        <v>0</v>
      </c>
      <c r="BF1154" s="2">
        <v>0</v>
      </c>
      <c r="BG1154" s="2">
        <v>0</v>
      </c>
      <c r="BH1154" s="2">
        <v>0</v>
      </c>
      <c r="BI1154" s="2">
        <v>0</v>
      </c>
      <c r="BJ1154" s="2">
        <v>0</v>
      </c>
      <c r="BK1154" s="2">
        <v>0</v>
      </c>
      <c r="BL1154" s="2">
        <v>0</v>
      </c>
      <c r="BM1154" s="2">
        <v>0</v>
      </c>
      <c r="BN1154" s="2">
        <v>0</v>
      </c>
      <c r="BO1154" s="2">
        <v>0</v>
      </c>
      <c r="BP1154" s="2">
        <v>0</v>
      </c>
      <c r="BQ1154" s="2">
        <v>0</v>
      </c>
      <c r="BR1154" s="2">
        <v>0</v>
      </c>
      <c r="BS1154" s="2">
        <v>0</v>
      </c>
      <c r="BT1154" s="2">
        <v>0</v>
      </c>
      <c r="BU1154" s="2">
        <v>0</v>
      </c>
      <c r="BV1154" s="2">
        <v>0</v>
      </c>
      <c r="BW1154" s="2">
        <v>0</v>
      </c>
      <c r="BX1154" s="2">
        <v>0</v>
      </c>
      <c r="BY1154" s="2">
        <v>0</v>
      </c>
      <c r="BZ1154" s="2">
        <v>0</v>
      </c>
      <c r="CA1154" s="2">
        <v>0</v>
      </c>
      <c r="CB1154" s="2">
        <v>0</v>
      </c>
      <c r="CC1154" s="2">
        <v>0</v>
      </c>
      <c r="CD1154" s="2">
        <v>0</v>
      </c>
      <c r="CE1154" s="2">
        <v>0</v>
      </c>
      <c r="CF1154" s="2">
        <v>0</v>
      </c>
      <c r="CG1154" s="2">
        <v>0</v>
      </c>
      <c r="CH1154" s="2">
        <v>0</v>
      </c>
      <c r="CI1154" s="2">
        <v>0</v>
      </c>
      <c r="CJ1154" s="2">
        <v>0</v>
      </c>
      <c r="CK1154" s="2">
        <v>15</v>
      </c>
      <c r="CL1154" s="2">
        <v>0</v>
      </c>
    </row>
    <row r="1155" spans="1:90" x14ac:dyDescent="0.25">
      <c r="A1155" t="s">
        <v>115</v>
      </c>
      <c r="B1155">
        <v>10102</v>
      </c>
      <c r="C1155" t="s">
        <v>91</v>
      </c>
      <c r="D1155">
        <v>2</v>
      </c>
      <c r="E1155">
        <v>34</v>
      </c>
      <c r="F1155">
        <v>559374</v>
      </c>
      <c r="G1155">
        <v>35559374</v>
      </c>
      <c r="H1155" t="s">
        <v>4266</v>
      </c>
      <c r="I1155">
        <v>100</v>
      </c>
      <c r="J1155" t="s">
        <v>107</v>
      </c>
      <c r="K1155" t="s">
        <v>2218</v>
      </c>
      <c r="L1155">
        <v>10</v>
      </c>
      <c r="M1155" t="s">
        <v>2218</v>
      </c>
      <c r="N1155">
        <v>3043050</v>
      </c>
      <c r="O1155" t="s">
        <v>92</v>
      </c>
      <c r="P1155" t="s">
        <v>4267</v>
      </c>
      <c r="Q1155">
        <v>270</v>
      </c>
      <c r="R1155">
        <v>11</v>
      </c>
      <c r="S1155">
        <v>32715319</v>
      </c>
      <c r="U1155" t="s">
        <v>19562</v>
      </c>
      <c r="V1155">
        <v>1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3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0</v>
      </c>
      <c r="BI1155" s="2">
        <v>0</v>
      </c>
      <c r="BJ1155" s="2">
        <v>0</v>
      </c>
      <c r="BK1155" s="2">
        <v>1</v>
      </c>
      <c r="BL1155" s="2">
        <v>0</v>
      </c>
      <c r="BM1155" s="2">
        <v>0</v>
      </c>
      <c r="BN1155" s="2">
        <v>0</v>
      </c>
      <c r="BO1155" s="2">
        <v>0</v>
      </c>
      <c r="BP1155" s="2">
        <v>0</v>
      </c>
      <c r="BQ1155" s="2">
        <v>0</v>
      </c>
      <c r="BR1155" s="2">
        <v>0</v>
      </c>
      <c r="BS1155" s="2">
        <v>0</v>
      </c>
      <c r="BT1155" s="2">
        <v>0</v>
      </c>
      <c r="BU1155" s="2">
        <v>0</v>
      </c>
      <c r="BV1155" s="2">
        <v>0</v>
      </c>
      <c r="BW1155" s="2">
        <v>0</v>
      </c>
      <c r="BX1155" s="2">
        <v>0</v>
      </c>
      <c r="BY1155" s="2">
        <v>0</v>
      </c>
      <c r="BZ1155" s="2">
        <v>0</v>
      </c>
      <c r="CA1155" s="2">
        <v>0</v>
      </c>
      <c r="CB1155" s="2">
        <v>0</v>
      </c>
      <c r="CC1155" s="2">
        <v>0</v>
      </c>
      <c r="CD1155" s="2">
        <v>0</v>
      </c>
      <c r="CE1155" s="2">
        <v>0</v>
      </c>
      <c r="CF1155" s="2">
        <v>0</v>
      </c>
      <c r="CG1155" s="2">
        <v>0</v>
      </c>
      <c r="CH1155" s="2">
        <v>0</v>
      </c>
      <c r="CI1155" s="2">
        <v>0</v>
      </c>
      <c r="CJ1155" s="2">
        <v>0</v>
      </c>
      <c r="CK1155" s="2">
        <v>0</v>
      </c>
      <c r="CL1155" s="2">
        <v>0</v>
      </c>
    </row>
    <row r="1156" spans="1:90" x14ac:dyDescent="0.25">
      <c r="A1156" t="s">
        <v>115</v>
      </c>
      <c r="B1156">
        <v>10102</v>
      </c>
      <c r="C1156" t="s">
        <v>91</v>
      </c>
      <c r="D1156">
        <v>2</v>
      </c>
      <c r="E1156">
        <v>34</v>
      </c>
      <c r="F1156">
        <v>559386</v>
      </c>
      <c r="G1156">
        <v>35559386</v>
      </c>
      <c r="H1156" t="s">
        <v>4266</v>
      </c>
      <c r="I1156">
        <v>100</v>
      </c>
      <c r="J1156" t="s">
        <v>107</v>
      </c>
      <c r="K1156" t="s">
        <v>2218</v>
      </c>
      <c r="L1156">
        <v>10</v>
      </c>
      <c r="M1156" t="s">
        <v>2218</v>
      </c>
      <c r="N1156">
        <v>3043050</v>
      </c>
      <c r="O1156" t="s">
        <v>92</v>
      </c>
      <c r="P1156" t="s">
        <v>4267</v>
      </c>
      <c r="Q1156">
        <v>270</v>
      </c>
      <c r="R1156">
        <v>11</v>
      </c>
      <c r="S1156">
        <v>32715319</v>
      </c>
      <c r="U1156" t="s">
        <v>19563</v>
      </c>
      <c r="V1156">
        <v>1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4</v>
      </c>
      <c r="AE1156" s="2">
        <v>7</v>
      </c>
      <c r="AF1156" s="2">
        <v>12</v>
      </c>
      <c r="AG1156" s="2">
        <v>23</v>
      </c>
      <c r="AH1156" s="2">
        <v>0</v>
      </c>
      <c r="AI1156" s="2">
        <v>0</v>
      </c>
      <c r="AJ1156" s="2">
        <v>0</v>
      </c>
      <c r="AK1156" s="2">
        <v>0</v>
      </c>
      <c r="AL1156" s="2">
        <v>51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0</v>
      </c>
      <c r="BI1156" s="2">
        <v>0</v>
      </c>
      <c r="BJ1156" s="2">
        <v>0</v>
      </c>
      <c r="BK1156" s="2">
        <v>0</v>
      </c>
      <c r="BL1156" s="2">
        <v>1</v>
      </c>
      <c r="BM1156" s="2">
        <v>2</v>
      </c>
      <c r="BN1156" s="2">
        <v>3</v>
      </c>
      <c r="BO1156" s="2">
        <v>4</v>
      </c>
      <c r="BP1156" s="2">
        <v>0</v>
      </c>
      <c r="BQ1156" s="2">
        <v>0</v>
      </c>
      <c r="BR1156" s="2">
        <v>0</v>
      </c>
      <c r="BS1156" s="2">
        <v>0</v>
      </c>
      <c r="BT1156" s="2">
        <v>4</v>
      </c>
      <c r="BU1156" s="2">
        <v>0</v>
      </c>
      <c r="BV1156" s="2">
        <v>0</v>
      </c>
      <c r="BW1156" s="2">
        <v>0</v>
      </c>
      <c r="BX1156" s="2">
        <v>0</v>
      </c>
      <c r="BY1156" s="2">
        <v>0</v>
      </c>
      <c r="BZ1156" s="2">
        <v>0</v>
      </c>
      <c r="CA1156" s="2">
        <v>0</v>
      </c>
      <c r="CB1156" s="2">
        <v>0</v>
      </c>
      <c r="CC1156" s="2">
        <v>0</v>
      </c>
      <c r="CD1156" s="2">
        <v>0</v>
      </c>
      <c r="CE1156" s="2">
        <v>0</v>
      </c>
      <c r="CF1156" s="2">
        <v>0</v>
      </c>
      <c r="CG1156" s="2">
        <v>0</v>
      </c>
      <c r="CH1156" s="2">
        <v>0</v>
      </c>
      <c r="CI1156" s="2">
        <v>0</v>
      </c>
      <c r="CJ1156" s="2">
        <v>0</v>
      </c>
      <c r="CK1156" s="2">
        <v>0</v>
      </c>
      <c r="CL1156" s="2">
        <v>0</v>
      </c>
    </row>
    <row r="1157" spans="1:90" x14ac:dyDescent="0.25">
      <c r="A1157" t="s">
        <v>115</v>
      </c>
      <c r="B1157">
        <v>10102</v>
      </c>
      <c r="C1157" t="s">
        <v>91</v>
      </c>
      <c r="D1157">
        <v>2</v>
      </c>
      <c r="E1157">
        <v>34</v>
      </c>
      <c r="F1157">
        <v>565428</v>
      </c>
      <c r="G1157">
        <v>35565428</v>
      </c>
      <c r="H1157" t="s">
        <v>2217</v>
      </c>
      <c r="I1157">
        <v>100</v>
      </c>
      <c r="J1157" t="s">
        <v>107</v>
      </c>
      <c r="K1157" t="s">
        <v>2218</v>
      </c>
      <c r="L1157">
        <v>10</v>
      </c>
      <c r="M1157" t="s">
        <v>2218</v>
      </c>
      <c r="N1157">
        <v>3042001</v>
      </c>
      <c r="O1157" t="s">
        <v>2216</v>
      </c>
      <c r="P1157" t="s">
        <v>2219</v>
      </c>
      <c r="Q1157">
        <v>85</v>
      </c>
      <c r="R1157">
        <v>11</v>
      </c>
      <c r="S1157">
        <v>32715319</v>
      </c>
      <c r="U1157" t="s">
        <v>19564</v>
      </c>
      <c r="V1157">
        <v>1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10</v>
      </c>
      <c r="AE1157" s="2">
        <v>13</v>
      </c>
      <c r="AF1157" s="2">
        <v>13</v>
      </c>
      <c r="AG1157" s="2">
        <v>23</v>
      </c>
      <c r="AH1157" s="2">
        <v>0</v>
      </c>
      <c r="AI1157" s="2">
        <v>0</v>
      </c>
      <c r="AJ1157" s="2">
        <v>0</v>
      </c>
      <c r="AK1157" s="2">
        <v>0</v>
      </c>
      <c r="AL1157" s="2">
        <v>46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2">
        <v>0</v>
      </c>
      <c r="BI1157" s="2">
        <v>0</v>
      </c>
      <c r="BJ1157" s="2">
        <v>0</v>
      </c>
      <c r="BK1157" s="2">
        <v>0</v>
      </c>
      <c r="BL1157" s="2">
        <v>6</v>
      </c>
      <c r="BM1157" s="2">
        <v>6</v>
      </c>
      <c r="BN1157" s="2">
        <v>9</v>
      </c>
      <c r="BO1157" s="2">
        <v>7</v>
      </c>
      <c r="BP1157" s="2">
        <v>0</v>
      </c>
      <c r="BQ1157" s="2">
        <v>0</v>
      </c>
      <c r="BR1157" s="2">
        <v>0</v>
      </c>
      <c r="BS1157" s="2">
        <v>0</v>
      </c>
      <c r="BT1157" s="2">
        <v>4</v>
      </c>
      <c r="BU1157" s="2">
        <v>0</v>
      </c>
      <c r="BV1157" s="2">
        <v>0</v>
      </c>
      <c r="BW1157" s="2">
        <v>0</v>
      </c>
      <c r="BX1157" s="2">
        <v>0</v>
      </c>
      <c r="BY1157" s="2">
        <v>0</v>
      </c>
      <c r="BZ1157" s="2">
        <v>0</v>
      </c>
      <c r="CA1157" s="2">
        <v>0</v>
      </c>
      <c r="CB1157" s="2">
        <v>0</v>
      </c>
      <c r="CC1157" s="2">
        <v>0</v>
      </c>
      <c r="CD1157" s="2">
        <v>0</v>
      </c>
      <c r="CE1157" s="2">
        <v>0</v>
      </c>
      <c r="CF1157" s="2">
        <v>0</v>
      </c>
      <c r="CG1157" s="2">
        <v>0</v>
      </c>
      <c r="CH1157" s="2">
        <v>0</v>
      </c>
      <c r="CI1157" s="2">
        <v>0</v>
      </c>
      <c r="CJ1157" s="2">
        <v>0</v>
      </c>
      <c r="CK1157" s="2">
        <v>0</v>
      </c>
      <c r="CL1157" s="2">
        <v>0</v>
      </c>
    </row>
    <row r="1158" spans="1:90" x14ac:dyDescent="0.25">
      <c r="A1158" t="s">
        <v>115</v>
      </c>
      <c r="B1158">
        <v>10102</v>
      </c>
      <c r="C1158" t="s">
        <v>91</v>
      </c>
      <c r="D1158">
        <v>1</v>
      </c>
      <c r="E1158">
        <v>8</v>
      </c>
      <c r="F1158">
        <v>528</v>
      </c>
      <c r="G1158">
        <v>35000528</v>
      </c>
      <c r="H1158" t="s">
        <v>15427</v>
      </c>
      <c r="I1158">
        <v>100</v>
      </c>
      <c r="J1158" t="s">
        <v>107</v>
      </c>
      <c r="K1158" t="s">
        <v>6460</v>
      </c>
      <c r="L1158">
        <v>21</v>
      </c>
      <c r="M1158" t="s">
        <v>606</v>
      </c>
      <c r="N1158">
        <v>2545060</v>
      </c>
      <c r="O1158" t="s">
        <v>92</v>
      </c>
      <c r="P1158" t="s">
        <v>15428</v>
      </c>
      <c r="Q1158">
        <v>114</v>
      </c>
      <c r="R1158">
        <v>11</v>
      </c>
      <c r="S1158">
        <v>39511355</v>
      </c>
      <c r="T1158">
        <v>39615650</v>
      </c>
      <c r="U1158" t="s">
        <v>15429</v>
      </c>
      <c r="V1158">
        <v>1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40</v>
      </c>
      <c r="AE1158" s="2">
        <v>61</v>
      </c>
      <c r="AF1158" s="2">
        <v>58</v>
      </c>
      <c r="AG1158" s="2">
        <v>69</v>
      </c>
      <c r="AH1158" s="2">
        <v>181</v>
      </c>
      <c r="AI1158" s="2">
        <v>157</v>
      </c>
      <c r="AJ1158" s="2">
        <v>176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130</v>
      </c>
      <c r="BD1158" s="2">
        <v>0</v>
      </c>
      <c r="BE1158" s="2">
        <v>0</v>
      </c>
      <c r="BF1158" s="2">
        <v>0</v>
      </c>
      <c r="BG1158" s="2">
        <v>0</v>
      </c>
      <c r="BH1158" s="2">
        <v>0</v>
      </c>
      <c r="BI1158" s="2">
        <v>0</v>
      </c>
      <c r="BJ1158" s="2">
        <v>0</v>
      </c>
      <c r="BK1158" s="2">
        <v>0</v>
      </c>
      <c r="BL1158" s="2">
        <v>2</v>
      </c>
      <c r="BM1158" s="2">
        <v>4</v>
      </c>
      <c r="BN1158" s="2">
        <v>4</v>
      </c>
      <c r="BO1158" s="2">
        <v>3</v>
      </c>
      <c r="BP1158" s="2">
        <v>9</v>
      </c>
      <c r="BQ1158" s="2">
        <v>8</v>
      </c>
      <c r="BR1158" s="2">
        <v>7</v>
      </c>
      <c r="BS1158" s="2">
        <v>0</v>
      </c>
      <c r="BT1158" s="2">
        <v>0</v>
      </c>
      <c r="BU1158" s="2">
        <v>0</v>
      </c>
      <c r="BV1158" s="2">
        <v>0</v>
      </c>
      <c r="BW1158" s="2">
        <v>0</v>
      </c>
      <c r="BX1158" s="2">
        <v>0</v>
      </c>
      <c r="BY1158" s="2">
        <v>0</v>
      </c>
      <c r="BZ1158" s="2">
        <v>0</v>
      </c>
      <c r="CA1158" s="2">
        <v>0</v>
      </c>
      <c r="CB1158" s="2">
        <v>0</v>
      </c>
      <c r="CC1158" s="2">
        <v>0</v>
      </c>
      <c r="CD1158" s="2">
        <v>0</v>
      </c>
      <c r="CE1158" s="2">
        <v>0</v>
      </c>
      <c r="CF1158" s="2">
        <v>0</v>
      </c>
      <c r="CG1158" s="2">
        <v>0</v>
      </c>
      <c r="CH1158" s="2">
        <v>0</v>
      </c>
      <c r="CI1158" s="2">
        <v>0</v>
      </c>
      <c r="CJ1158" s="2">
        <v>0</v>
      </c>
      <c r="CK1158" s="2">
        <v>12</v>
      </c>
      <c r="CL1158" s="2">
        <v>0</v>
      </c>
    </row>
    <row r="1159" spans="1:90" x14ac:dyDescent="0.25">
      <c r="A1159" t="s">
        <v>115</v>
      </c>
      <c r="B1159">
        <v>10102</v>
      </c>
      <c r="C1159" t="s">
        <v>91</v>
      </c>
      <c r="D1159">
        <v>1</v>
      </c>
      <c r="E1159">
        <v>8</v>
      </c>
      <c r="F1159">
        <v>37758</v>
      </c>
      <c r="G1159">
        <v>35037758</v>
      </c>
      <c r="H1159" t="s">
        <v>17052</v>
      </c>
      <c r="I1159">
        <v>100</v>
      </c>
      <c r="J1159" t="s">
        <v>107</v>
      </c>
      <c r="K1159" t="s">
        <v>1758</v>
      </c>
      <c r="L1159">
        <v>70</v>
      </c>
      <c r="M1159" t="s">
        <v>488</v>
      </c>
      <c r="N1159">
        <v>2452001</v>
      </c>
      <c r="O1159" t="s">
        <v>92</v>
      </c>
      <c r="P1159" t="s">
        <v>17053</v>
      </c>
      <c r="Q1159">
        <v>706</v>
      </c>
      <c r="R1159">
        <v>11</v>
      </c>
      <c r="S1159">
        <v>29505116</v>
      </c>
      <c r="T1159">
        <v>29764208</v>
      </c>
      <c r="U1159" t="s">
        <v>17054</v>
      </c>
      <c r="V1159">
        <v>1</v>
      </c>
      <c r="W1159" s="2">
        <v>0</v>
      </c>
      <c r="X1159" s="2">
        <v>0</v>
      </c>
      <c r="Y1159" s="2">
        <v>113</v>
      </c>
      <c r="Z1159" s="2">
        <v>116</v>
      </c>
      <c r="AA1159" s="2">
        <v>113</v>
      </c>
      <c r="AB1159" s="2">
        <v>118</v>
      </c>
      <c r="AC1159" s="2">
        <v>86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4</v>
      </c>
      <c r="BE1159" s="2">
        <v>0</v>
      </c>
      <c r="BF1159" s="2">
        <v>0</v>
      </c>
      <c r="BG1159" s="2">
        <v>4</v>
      </c>
      <c r="BH1159" s="2">
        <v>5</v>
      </c>
      <c r="BI1159" s="2">
        <v>7</v>
      </c>
      <c r="BJ1159" s="2">
        <v>4</v>
      </c>
      <c r="BK1159" s="2">
        <v>4</v>
      </c>
      <c r="BL1159" s="2">
        <v>0</v>
      </c>
      <c r="BM1159" s="2">
        <v>0</v>
      </c>
      <c r="BN1159" s="2">
        <v>0</v>
      </c>
      <c r="BO1159" s="2">
        <v>0</v>
      </c>
      <c r="BP1159" s="2">
        <v>0</v>
      </c>
      <c r="BQ1159" s="2">
        <v>0</v>
      </c>
      <c r="BR1159" s="2">
        <v>0</v>
      </c>
      <c r="BS1159" s="2">
        <v>0</v>
      </c>
      <c r="BT1159" s="2">
        <v>0</v>
      </c>
      <c r="BU1159" s="2">
        <v>0</v>
      </c>
      <c r="BV1159" s="2">
        <v>0</v>
      </c>
      <c r="BW1159" s="2">
        <v>0</v>
      </c>
      <c r="BX1159" s="2">
        <v>0</v>
      </c>
      <c r="BY1159" s="2">
        <v>0</v>
      </c>
      <c r="BZ1159" s="2">
        <v>0</v>
      </c>
      <c r="CA1159" s="2">
        <v>0</v>
      </c>
      <c r="CB1159" s="2">
        <v>0</v>
      </c>
      <c r="CC1159" s="2">
        <v>0</v>
      </c>
      <c r="CD1159" s="2">
        <v>0</v>
      </c>
      <c r="CE1159" s="2">
        <v>0</v>
      </c>
      <c r="CF1159" s="2">
        <v>0</v>
      </c>
      <c r="CG1159" s="2">
        <v>0</v>
      </c>
      <c r="CH1159" s="2">
        <v>0</v>
      </c>
      <c r="CI1159" s="2">
        <v>0</v>
      </c>
      <c r="CJ1159" s="2">
        <v>0</v>
      </c>
      <c r="CK1159" s="2">
        <v>0</v>
      </c>
      <c r="CL1159" s="2">
        <v>1</v>
      </c>
    </row>
    <row r="1160" spans="1:90" x14ac:dyDescent="0.25">
      <c r="A1160" t="s">
        <v>115</v>
      </c>
      <c r="B1160">
        <v>10102</v>
      </c>
      <c r="C1160" t="s">
        <v>91</v>
      </c>
      <c r="D1160">
        <v>1</v>
      </c>
      <c r="E1160">
        <v>8</v>
      </c>
      <c r="F1160">
        <v>3505</v>
      </c>
      <c r="G1160">
        <v>35003505</v>
      </c>
      <c r="H1160" t="s">
        <v>2800</v>
      </c>
      <c r="I1160">
        <v>100</v>
      </c>
      <c r="J1160" t="s">
        <v>107</v>
      </c>
      <c r="K1160" t="s">
        <v>243</v>
      </c>
      <c r="L1160">
        <v>9</v>
      </c>
      <c r="M1160" t="s">
        <v>243</v>
      </c>
      <c r="N1160">
        <v>1131000</v>
      </c>
      <c r="O1160" t="s">
        <v>92</v>
      </c>
      <c r="P1160" t="s">
        <v>10830</v>
      </c>
      <c r="Q1160">
        <v>405</v>
      </c>
      <c r="R1160">
        <v>11</v>
      </c>
      <c r="S1160">
        <v>32215627</v>
      </c>
      <c r="T1160">
        <v>33374014</v>
      </c>
      <c r="U1160" t="s">
        <v>10831</v>
      </c>
      <c r="V1160">
        <v>1</v>
      </c>
      <c r="W1160" s="2">
        <v>0</v>
      </c>
      <c r="X1160" s="2">
        <v>0</v>
      </c>
      <c r="Y1160" s="2">
        <v>136</v>
      </c>
      <c r="Z1160" s="2">
        <v>144</v>
      </c>
      <c r="AA1160" s="2">
        <v>143</v>
      </c>
      <c r="AB1160" s="2">
        <v>156</v>
      </c>
      <c r="AC1160" s="2">
        <v>141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4</v>
      </c>
      <c r="BE1160" s="2">
        <v>0</v>
      </c>
      <c r="BF1160" s="2">
        <v>0</v>
      </c>
      <c r="BG1160" s="2">
        <v>6</v>
      </c>
      <c r="BH1160" s="2">
        <v>7</v>
      </c>
      <c r="BI1160" s="2">
        <v>8</v>
      </c>
      <c r="BJ1160" s="2">
        <v>8</v>
      </c>
      <c r="BK1160" s="2">
        <v>5</v>
      </c>
      <c r="BL1160" s="2">
        <v>0</v>
      </c>
      <c r="BM1160" s="2">
        <v>0</v>
      </c>
      <c r="BN1160" s="2">
        <v>0</v>
      </c>
      <c r="BO1160" s="2">
        <v>0</v>
      </c>
      <c r="BP1160" s="2">
        <v>0</v>
      </c>
      <c r="BQ1160" s="2">
        <v>0</v>
      </c>
      <c r="BR1160" s="2">
        <v>0</v>
      </c>
      <c r="BS1160" s="2">
        <v>0</v>
      </c>
      <c r="BT1160" s="2">
        <v>0</v>
      </c>
      <c r="BU1160" s="2">
        <v>0</v>
      </c>
      <c r="BV1160" s="2">
        <v>0</v>
      </c>
      <c r="BW1160" s="2">
        <v>0</v>
      </c>
      <c r="BX1160" s="2">
        <v>0</v>
      </c>
      <c r="BY1160" s="2">
        <v>0</v>
      </c>
      <c r="BZ1160" s="2">
        <v>0</v>
      </c>
      <c r="CA1160" s="2">
        <v>0</v>
      </c>
      <c r="CB1160" s="2">
        <v>0</v>
      </c>
      <c r="CC1160" s="2">
        <v>0</v>
      </c>
      <c r="CD1160" s="2">
        <v>0</v>
      </c>
      <c r="CE1160" s="2">
        <v>0</v>
      </c>
      <c r="CF1160" s="2">
        <v>0</v>
      </c>
      <c r="CG1160" s="2">
        <v>0</v>
      </c>
      <c r="CH1160" s="2">
        <v>0</v>
      </c>
      <c r="CI1160" s="2">
        <v>0</v>
      </c>
      <c r="CJ1160" s="2">
        <v>0</v>
      </c>
      <c r="CK1160" s="2">
        <v>0</v>
      </c>
      <c r="CL1160" s="2">
        <v>1</v>
      </c>
    </row>
    <row r="1161" spans="1:90" x14ac:dyDescent="0.25">
      <c r="A1161" t="s">
        <v>115</v>
      </c>
      <c r="B1161">
        <v>10102</v>
      </c>
      <c r="C1161" t="s">
        <v>91</v>
      </c>
      <c r="D1161">
        <v>1</v>
      </c>
      <c r="E1161">
        <v>8</v>
      </c>
      <c r="F1161">
        <v>577</v>
      </c>
      <c r="G1161">
        <v>35000577</v>
      </c>
      <c r="H1161" t="s">
        <v>3113</v>
      </c>
      <c r="I1161">
        <v>100</v>
      </c>
      <c r="J1161" t="s">
        <v>107</v>
      </c>
      <c r="K1161" t="s">
        <v>1062</v>
      </c>
      <c r="L1161">
        <v>50</v>
      </c>
      <c r="M1161" t="s">
        <v>3006</v>
      </c>
      <c r="N1161">
        <v>2563010</v>
      </c>
      <c r="O1161" t="s">
        <v>92</v>
      </c>
      <c r="P1161" t="s">
        <v>3114</v>
      </c>
      <c r="Q1161">
        <v>295</v>
      </c>
      <c r="R1161">
        <v>11</v>
      </c>
      <c r="S1161">
        <v>38572840</v>
      </c>
      <c r="T1161">
        <v>39511700</v>
      </c>
      <c r="U1161" t="s">
        <v>3115</v>
      </c>
      <c r="V1161">
        <v>1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67</v>
      </c>
      <c r="AE1161" s="2">
        <v>52</v>
      </c>
      <c r="AF1161" s="2">
        <v>52</v>
      </c>
      <c r="AG1161" s="2">
        <v>54</v>
      </c>
      <c r="AH1161" s="2">
        <v>0</v>
      </c>
      <c r="AI1161" s="2">
        <v>17</v>
      </c>
      <c r="AJ1161" s="2">
        <v>20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0</v>
      </c>
      <c r="BI1161" s="2">
        <v>0</v>
      </c>
      <c r="BJ1161" s="2">
        <v>0</v>
      </c>
      <c r="BK1161" s="2">
        <v>0</v>
      </c>
      <c r="BL1161" s="2">
        <v>3</v>
      </c>
      <c r="BM1161" s="2">
        <v>3</v>
      </c>
      <c r="BN1161" s="2">
        <v>4</v>
      </c>
      <c r="BO1161" s="2">
        <v>3</v>
      </c>
      <c r="BP1161" s="2">
        <v>0</v>
      </c>
      <c r="BQ1161" s="2">
        <v>2</v>
      </c>
      <c r="BR1161" s="2">
        <v>2</v>
      </c>
      <c r="BS1161" s="2">
        <v>0</v>
      </c>
      <c r="BT1161" s="2">
        <v>0</v>
      </c>
      <c r="BU1161" s="2">
        <v>0</v>
      </c>
      <c r="BV1161" s="2">
        <v>0</v>
      </c>
      <c r="BW1161" s="2">
        <v>0</v>
      </c>
      <c r="BX1161" s="2">
        <v>0</v>
      </c>
      <c r="BY1161" s="2">
        <v>0</v>
      </c>
      <c r="BZ1161" s="2">
        <v>0</v>
      </c>
      <c r="CA1161" s="2">
        <v>0</v>
      </c>
      <c r="CB1161" s="2">
        <v>0</v>
      </c>
      <c r="CC1161" s="2">
        <v>0</v>
      </c>
      <c r="CD1161" s="2">
        <v>0</v>
      </c>
      <c r="CE1161" s="2">
        <v>0</v>
      </c>
      <c r="CF1161" s="2">
        <v>0</v>
      </c>
      <c r="CG1161" s="2">
        <v>0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</row>
    <row r="1162" spans="1:90" x14ac:dyDescent="0.25">
      <c r="A1162" t="s">
        <v>115</v>
      </c>
      <c r="B1162">
        <v>10102</v>
      </c>
      <c r="C1162" t="s">
        <v>91</v>
      </c>
      <c r="D1162">
        <v>1</v>
      </c>
      <c r="E1162">
        <v>8</v>
      </c>
      <c r="F1162">
        <v>1478</v>
      </c>
      <c r="G1162">
        <v>35001478</v>
      </c>
      <c r="H1162" t="s">
        <v>19125</v>
      </c>
      <c r="I1162">
        <v>100</v>
      </c>
      <c r="J1162" t="s">
        <v>107</v>
      </c>
      <c r="K1162" t="s">
        <v>2218</v>
      </c>
      <c r="L1162">
        <v>10</v>
      </c>
      <c r="M1162" t="s">
        <v>2218</v>
      </c>
      <c r="N1162">
        <v>3025000</v>
      </c>
      <c r="O1162" t="s">
        <v>92</v>
      </c>
      <c r="P1162" t="s">
        <v>9720</v>
      </c>
      <c r="Q1162">
        <v>225</v>
      </c>
      <c r="R1162">
        <v>11</v>
      </c>
      <c r="S1162">
        <v>26942045</v>
      </c>
      <c r="T1162">
        <v>27967006</v>
      </c>
      <c r="U1162" t="s">
        <v>19126</v>
      </c>
      <c r="V1162">
        <v>1</v>
      </c>
      <c r="W1162" s="2">
        <v>0</v>
      </c>
      <c r="X1162" s="2">
        <v>0</v>
      </c>
      <c r="Y1162" s="2">
        <v>118</v>
      </c>
      <c r="Z1162" s="2">
        <v>116</v>
      </c>
      <c r="AA1162" s="2">
        <v>120</v>
      </c>
      <c r="AB1162" s="2">
        <v>134</v>
      </c>
      <c r="AC1162" s="2">
        <v>104</v>
      </c>
      <c r="AD1162" s="2">
        <v>102</v>
      </c>
      <c r="AE1162" s="2">
        <v>138</v>
      </c>
      <c r="AF1162" s="2">
        <v>94</v>
      </c>
      <c r="AG1162" s="2">
        <v>65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58</v>
      </c>
      <c r="BD1162" s="2">
        <v>0</v>
      </c>
      <c r="BE1162" s="2">
        <v>0</v>
      </c>
      <c r="BF1162" s="2">
        <v>0</v>
      </c>
      <c r="BG1162" s="2">
        <v>4</v>
      </c>
      <c r="BH1162" s="2">
        <v>4</v>
      </c>
      <c r="BI1162" s="2">
        <v>4</v>
      </c>
      <c r="BJ1162" s="2">
        <v>5</v>
      </c>
      <c r="BK1162" s="2">
        <v>6</v>
      </c>
      <c r="BL1162" s="2">
        <v>5</v>
      </c>
      <c r="BM1162" s="2">
        <v>5</v>
      </c>
      <c r="BN1162" s="2">
        <v>5</v>
      </c>
      <c r="BO1162" s="2">
        <v>4</v>
      </c>
      <c r="BP1162" s="2">
        <v>0</v>
      </c>
      <c r="BQ1162" s="2">
        <v>0</v>
      </c>
      <c r="BR1162" s="2">
        <v>0</v>
      </c>
      <c r="BS1162" s="2">
        <v>0</v>
      </c>
      <c r="BT1162" s="2">
        <v>0</v>
      </c>
      <c r="BU1162" s="2">
        <v>0</v>
      </c>
      <c r="BV1162" s="2">
        <v>0</v>
      </c>
      <c r="BW1162" s="2">
        <v>0</v>
      </c>
      <c r="BX1162" s="2">
        <v>0</v>
      </c>
      <c r="BY1162" s="2">
        <v>0</v>
      </c>
      <c r="BZ1162" s="2">
        <v>0</v>
      </c>
      <c r="CA1162" s="2">
        <v>0</v>
      </c>
      <c r="CB1162" s="2">
        <v>0</v>
      </c>
      <c r="CC1162" s="2">
        <v>0</v>
      </c>
      <c r="CD1162" s="2">
        <v>0</v>
      </c>
      <c r="CE1162" s="2">
        <v>0</v>
      </c>
      <c r="CF1162" s="2">
        <v>0</v>
      </c>
      <c r="CG1162" s="2">
        <v>0</v>
      </c>
      <c r="CH1162" s="2">
        <v>0</v>
      </c>
      <c r="CI1162" s="2">
        <v>0</v>
      </c>
      <c r="CJ1162" s="2">
        <v>0</v>
      </c>
      <c r="CK1162" s="2">
        <v>2</v>
      </c>
      <c r="CL1162" s="2">
        <v>0</v>
      </c>
    </row>
    <row r="1163" spans="1:90" x14ac:dyDescent="0.25">
      <c r="A1163" t="s">
        <v>115</v>
      </c>
      <c r="B1163">
        <v>10102</v>
      </c>
      <c r="C1163" t="s">
        <v>91</v>
      </c>
      <c r="D1163">
        <v>1</v>
      </c>
      <c r="E1163">
        <v>8</v>
      </c>
      <c r="F1163">
        <v>1120</v>
      </c>
      <c r="G1163">
        <v>35001120</v>
      </c>
      <c r="H1163" t="s">
        <v>18709</v>
      </c>
      <c r="I1163">
        <v>100</v>
      </c>
      <c r="J1163" t="s">
        <v>107</v>
      </c>
      <c r="K1163" t="s">
        <v>5509</v>
      </c>
      <c r="L1163">
        <v>70</v>
      </c>
      <c r="M1163" t="s">
        <v>488</v>
      </c>
      <c r="N1163">
        <v>2334001</v>
      </c>
      <c r="O1163" t="s">
        <v>92</v>
      </c>
      <c r="P1163" t="s">
        <v>18710</v>
      </c>
      <c r="Q1163">
        <v>501</v>
      </c>
      <c r="R1163">
        <v>11</v>
      </c>
      <c r="S1163">
        <v>29754215</v>
      </c>
      <c r="T1163">
        <v>29768066</v>
      </c>
      <c r="U1163" t="s">
        <v>18711</v>
      </c>
      <c r="V1163">
        <v>1</v>
      </c>
      <c r="W1163" s="2">
        <v>0</v>
      </c>
      <c r="X1163" s="2">
        <v>0</v>
      </c>
      <c r="Y1163" s="2">
        <v>144</v>
      </c>
      <c r="Z1163" s="2">
        <v>142</v>
      </c>
      <c r="AA1163" s="2">
        <v>144</v>
      </c>
      <c r="AB1163" s="2">
        <v>121</v>
      </c>
      <c r="AC1163" s="2">
        <v>138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6</v>
      </c>
      <c r="BH1163" s="2">
        <v>5</v>
      </c>
      <c r="BI1163" s="2">
        <v>6</v>
      </c>
      <c r="BJ1163" s="2">
        <v>4</v>
      </c>
      <c r="BK1163" s="2">
        <v>5</v>
      </c>
      <c r="BL1163" s="2">
        <v>0</v>
      </c>
      <c r="BM1163" s="2">
        <v>0</v>
      </c>
      <c r="BN1163" s="2">
        <v>0</v>
      </c>
      <c r="BO1163" s="2">
        <v>0</v>
      </c>
      <c r="BP1163" s="2">
        <v>0</v>
      </c>
      <c r="BQ1163" s="2">
        <v>0</v>
      </c>
      <c r="BR1163" s="2">
        <v>0</v>
      </c>
      <c r="BS1163" s="2">
        <v>0</v>
      </c>
      <c r="BT1163" s="2">
        <v>0</v>
      </c>
      <c r="BU1163" s="2">
        <v>0</v>
      </c>
      <c r="BV1163" s="2">
        <v>0</v>
      </c>
      <c r="BW1163" s="2">
        <v>0</v>
      </c>
      <c r="BX1163" s="2">
        <v>0</v>
      </c>
      <c r="BY1163" s="2">
        <v>0</v>
      </c>
      <c r="BZ1163" s="2">
        <v>0</v>
      </c>
      <c r="CA1163" s="2">
        <v>0</v>
      </c>
      <c r="CB1163" s="2">
        <v>0</v>
      </c>
      <c r="CC1163" s="2">
        <v>0</v>
      </c>
      <c r="CD1163" s="2">
        <v>0</v>
      </c>
      <c r="CE1163" s="2">
        <v>0</v>
      </c>
      <c r="CF1163" s="2">
        <v>0</v>
      </c>
      <c r="CG1163" s="2">
        <v>0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</row>
    <row r="1164" spans="1:90" x14ac:dyDescent="0.25">
      <c r="A1164" t="s">
        <v>115</v>
      </c>
      <c r="B1164">
        <v>10102</v>
      </c>
      <c r="C1164" t="s">
        <v>91</v>
      </c>
      <c r="D1164">
        <v>1</v>
      </c>
      <c r="E1164">
        <v>8</v>
      </c>
      <c r="F1164">
        <v>3633</v>
      </c>
      <c r="G1164">
        <v>35003633</v>
      </c>
      <c r="H1164" t="s">
        <v>4868</v>
      </c>
      <c r="I1164">
        <v>100</v>
      </c>
      <c r="J1164" t="s">
        <v>107</v>
      </c>
      <c r="K1164" t="s">
        <v>4869</v>
      </c>
      <c r="L1164">
        <v>60</v>
      </c>
      <c r="M1164" t="s">
        <v>1941</v>
      </c>
      <c r="N1164">
        <v>5025000</v>
      </c>
      <c r="O1164" t="s">
        <v>92</v>
      </c>
      <c r="P1164" t="s">
        <v>4870</v>
      </c>
      <c r="Q1164">
        <v>420</v>
      </c>
      <c r="R1164">
        <v>11</v>
      </c>
      <c r="S1164">
        <v>36723962</v>
      </c>
      <c r="U1164" t="s">
        <v>4871</v>
      </c>
      <c r="V1164">
        <v>1</v>
      </c>
      <c r="W1164" s="2">
        <v>0</v>
      </c>
      <c r="X1164" s="2">
        <v>0</v>
      </c>
      <c r="Y1164" s="2">
        <v>61</v>
      </c>
      <c r="Z1164" s="2">
        <v>71</v>
      </c>
      <c r="AA1164" s="2">
        <v>77</v>
      </c>
      <c r="AB1164" s="2">
        <v>76</v>
      </c>
      <c r="AC1164" s="2">
        <v>57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2</v>
      </c>
      <c r="BE1164" s="2">
        <v>0</v>
      </c>
      <c r="BF1164" s="2">
        <v>0</v>
      </c>
      <c r="BG1164" s="2">
        <v>4</v>
      </c>
      <c r="BH1164" s="2">
        <v>3</v>
      </c>
      <c r="BI1164" s="2">
        <v>3</v>
      </c>
      <c r="BJ1164" s="2">
        <v>3</v>
      </c>
      <c r="BK1164" s="2">
        <v>4</v>
      </c>
      <c r="BL1164" s="2">
        <v>0</v>
      </c>
      <c r="BM1164" s="2">
        <v>0</v>
      </c>
      <c r="BN1164" s="2">
        <v>0</v>
      </c>
      <c r="BO1164" s="2">
        <v>0</v>
      </c>
      <c r="BP1164" s="2">
        <v>0</v>
      </c>
      <c r="BQ1164" s="2">
        <v>0</v>
      </c>
      <c r="BR1164" s="2">
        <v>0</v>
      </c>
      <c r="BS1164" s="2">
        <v>0</v>
      </c>
      <c r="BT1164" s="2">
        <v>0</v>
      </c>
      <c r="BU1164" s="2">
        <v>0</v>
      </c>
      <c r="BV1164" s="2">
        <v>0</v>
      </c>
      <c r="BW1164" s="2">
        <v>0</v>
      </c>
      <c r="BX1164" s="2">
        <v>0</v>
      </c>
      <c r="BY1164" s="2">
        <v>0</v>
      </c>
      <c r="BZ1164" s="2">
        <v>0</v>
      </c>
      <c r="CA1164" s="2">
        <v>0</v>
      </c>
      <c r="CB1164" s="2">
        <v>0</v>
      </c>
      <c r="CC1164" s="2">
        <v>0</v>
      </c>
      <c r="CD1164" s="2">
        <v>0</v>
      </c>
      <c r="CE1164" s="2">
        <v>0</v>
      </c>
      <c r="CF1164" s="2">
        <v>0</v>
      </c>
      <c r="CG1164" s="2">
        <v>0</v>
      </c>
      <c r="CH1164" s="2">
        <v>0</v>
      </c>
      <c r="CI1164" s="2">
        <v>0</v>
      </c>
      <c r="CJ1164" s="2">
        <v>0</v>
      </c>
      <c r="CK1164" s="2">
        <v>0</v>
      </c>
      <c r="CL1164" s="2">
        <v>1</v>
      </c>
    </row>
    <row r="1165" spans="1:90" x14ac:dyDescent="0.25">
      <c r="A1165" t="s">
        <v>115</v>
      </c>
      <c r="B1165">
        <v>10102</v>
      </c>
      <c r="C1165" t="s">
        <v>91</v>
      </c>
      <c r="D1165">
        <v>1</v>
      </c>
      <c r="E1165">
        <v>8</v>
      </c>
      <c r="F1165">
        <v>3670</v>
      </c>
      <c r="G1165">
        <v>35003670</v>
      </c>
      <c r="H1165" t="s">
        <v>14168</v>
      </c>
      <c r="I1165">
        <v>100</v>
      </c>
      <c r="J1165" t="s">
        <v>107</v>
      </c>
      <c r="K1165" t="s">
        <v>765</v>
      </c>
      <c r="L1165">
        <v>69</v>
      </c>
      <c r="M1165" t="s">
        <v>590</v>
      </c>
      <c r="N1165">
        <v>1226020</v>
      </c>
      <c r="O1165" t="s">
        <v>92</v>
      </c>
      <c r="P1165" t="s">
        <v>6679</v>
      </c>
      <c r="Q1165">
        <v>71</v>
      </c>
      <c r="R1165">
        <v>11</v>
      </c>
      <c r="S1165">
        <v>38262931</v>
      </c>
      <c r="T1165">
        <v>38264643</v>
      </c>
      <c r="U1165" t="s">
        <v>14169</v>
      </c>
      <c r="V1165">
        <v>1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189</v>
      </c>
      <c r="AE1165" s="2">
        <v>154</v>
      </c>
      <c r="AF1165" s="2">
        <v>149</v>
      </c>
      <c r="AG1165" s="2">
        <v>152</v>
      </c>
      <c r="AH1165" s="2">
        <v>201</v>
      </c>
      <c r="AI1165" s="2">
        <v>200</v>
      </c>
      <c r="AJ1165" s="2">
        <v>182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0</v>
      </c>
      <c r="BI1165" s="2">
        <v>0</v>
      </c>
      <c r="BJ1165" s="2">
        <v>0</v>
      </c>
      <c r="BK1165" s="2">
        <v>0</v>
      </c>
      <c r="BL1165" s="2">
        <v>7</v>
      </c>
      <c r="BM1165" s="2">
        <v>8</v>
      </c>
      <c r="BN1165" s="2">
        <v>7</v>
      </c>
      <c r="BO1165" s="2">
        <v>5</v>
      </c>
      <c r="BP1165" s="2">
        <v>7</v>
      </c>
      <c r="BQ1165" s="2">
        <v>10</v>
      </c>
      <c r="BR1165" s="2">
        <v>9</v>
      </c>
      <c r="BS1165" s="2">
        <v>0</v>
      </c>
      <c r="BT1165" s="2">
        <v>0</v>
      </c>
      <c r="BU1165" s="2">
        <v>0</v>
      </c>
      <c r="BV1165" s="2">
        <v>0</v>
      </c>
      <c r="BW1165" s="2">
        <v>0</v>
      </c>
      <c r="BX1165" s="2">
        <v>0</v>
      </c>
      <c r="BY1165" s="2">
        <v>0</v>
      </c>
      <c r="BZ1165" s="2">
        <v>0</v>
      </c>
      <c r="CA1165" s="2">
        <v>0</v>
      </c>
      <c r="CB1165" s="2">
        <v>0</v>
      </c>
      <c r="CC1165" s="2">
        <v>0</v>
      </c>
      <c r="CD1165" s="2">
        <v>0</v>
      </c>
      <c r="CE1165" s="2">
        <v>0</v>
      </c>
      <c r="CF1165" s="2">
        <v>0</v>
      </c>
      <c r="CG1165" s="2">
        <v>0</v>
      </c>
      <c r="CH1165" s="2">
        <v>0</v>
      </c>
      <c r="CI1165" s="2">
        <v>0</v>
      </c>
      <c r="CJ1165" s="2">
        <v>0</v>
      </c>
      <c r="CK1165" s="2">
        <v>0</v>
      </c>
      <c r="CL1165" s="2">
        <v>0</v>
      </c>
    </row>
    <row r="1166" spans="1:90" x14ac:dyDescent="0.25">
      <c r="A1166" t="s">
        <v>115</v>
      </c>
      <c r="B1166">
        <v>10102</v>
      </c>
      <c r="C1166" t="s">
        <v>91</v>
      </c>
      <c r="D1166">
        <v>1</v>
      </c>
      <c r="E1166">
        <v>8</v>
      </c>
      <c r="F1166">
        <v>656</v>
      </c>
      <c r="G1166">
        <v>35000656</v>
      </c>
      <c r="H1166" t="s">
        <v>15199</v>
      </c>
      <c r="I1166">
        <v>100</v>
      </c>
      <c r="J1166" t="s">
        <v>107</v>
      </c>
      <c r="K1166" t="s">
        <v>488</v>
      </c>
      <c r="L1166">
        <v>70</v>
      </c>
      <c r="M1166" t="s">
        <v>488</v>
      </c>
      <c r="N1166">
        <v>2403020</v>
      </c>
      <c r="O1166" t="s">
        <v>92</v>
      </c>
      <c r="P1166" t="s">
        <v>15200</v>
      </c>
      <c r="Q1166">
        <v>55</v>
      </c>
      <c r="R1166">
        <v>11</v>
      </c>
      <c r="S1166">
        <v>29504624</v>
      </c>
      <c r="T1166">
        <v>29764636</v>
      </c>
      <c r="U1166" t="s">
        <v>15201</v>
      </c>
      <c r="V1166">
        <v>1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56</v>
      </c>
      <c r="AE1166" s="2">
        <v>59</v>
      </c>
      <c r="AF1166" s="2">
        <v>94</v>
      </c>
      <c r="AG1166" s="2">
        <v>33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0</v>
      </c>
      <c r="BI1166" s="2">
        <v>0</v>
      </c>
      <c r="BJ1166" s="2">
        <v>0</v>
      </c>
      <c r="BK1166" s="2">
        <v>0</v>
      </c>
      <c r="BL1166" s="2">
        <v>3</v>
      </c>
      <c r="BM1166" s="2">
        <v>3</v>
      </c>
      <c r="BN1166" s="2">
        <v>3</v>
      </c>
      <c r="BO1166" s="2">
        <v>1</v>
      </c>
      <c r="BP1166" s="2">
        <v>0</v>
      </c>
      <c r="BQ1166" s="2">
        <v>0</v>
      </c>
      <c r="BR1166" s="2">
        <v>0</v>
      </c>
      <c r="BS1166" s="2">
        <v>0</v>
      </c>
      <c r="BT1166" s="2">
        <v>0</v>
      </c>
      <c r="BU1166" s="2">
        <v>0</v>
      </c>
      <c r="BV1166" s="2">
        <v>0</v>
      </c>
      <c r="BW1166" s="2">
        <v>0</v>
      </c>
      <c r="BX1166" s="2">
        <v>0</v>
      </c>
      <c r="BY1166" s="2">
        <v>0</v>
      </c>
      <c r="BZ1166" s="2">
        <v>0</v>
      </c>
      <c r="CA1166" s="2">
        <v>0</v>
      </c>
      <c r="CB1166" s="2">
        <v>0</v>
      </c>
      <c r="CC1166" s="2">
        <v>0</v>
      </c>
      <c r="CD1166" s="2">
        <v>0</v>
      </c>
      <c r="CE1166" s="2">
        <v>0</v>
      </c>
      <c r="CF1166" s="2">
        <v>0</v>
      </c>
      <c r="CG1166" s="2">
        <v>0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</row>
    <row r="1167" spans="1:90" x14ac:dyDescent="0.25">
      <c r="A1167" t="s">
        <v>115</v>
      </c>
      <c r="B1167">
        <v>10102</v>
      </c>
      <c r="C1167" t="s">
        <v>91</v>
      </c>
      <c r="D1167">
        <v>1</v>
      </c>
      <c r="E1167">
        <v>8</v>
      </c>
      <c r="F1167">
        <v>922250</v>
      </c>
      <c r="G1167">
        <v>35922250</v>
      </c>
      <c r="H1167" t="s">
        <v>13103</v>
      </c>
      <c r="I1167">
        <v>100</v>
      </c>
      <c r="J1167" t="s">
        <v>107</v>
      </c>
      <c r="K1167" t="s">
        <v>1591</v>
      </c>
      <c r="L1167">
        <v>10</v>
      </c>
      <c r="M1167" t="s">
        <v>2218</v>
      </c>
      <c r="N1167">
        <v>3102060</v>
      </c>
      <c r="O1167" t="s">
        <v>92</v>
      </c>
      <c r="P1167" t="s">
        <v>13104</v>
      </c>
      <c r="Q1167">
        <v>183</v>
      </c>
      <c r="R1167">
        <v>11</v>
      </c>
      <c r="S1167">
        <v>33994208</v>
      </c>
      <c r="T1167">
        <v>33994212</v>
      </c>
      <c r="U1167" t="s">
        <v>13105</v>
      </c>
      <c r="V1167">
        <v>1</v>
      </c>
      <c r="W1167" s="2">
        <v>0</v>
      </c>
      <c r="X1167" s="2">
        <v>0</v>
      </c>
      <c r="Y1167" s="2">
        <v>106</v>
      </c>
      <c r="Z1167" s="2">
        <v>100</v>
      </c>
      <c r="AA1167" s="2">
        <v>133</v>
      </c>
      <c r="AB1167" s="2">
        <v>115</v>
      </c>
      <c r="AC1167" s="2">
        <v>82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1</v>
      </c>
      <c r="BE1167" s="2">
        <v>0</v>
      </c>
      <c r="BF1167" s="2">
        <v>0</v>
      </c>
      <c r="BG1167" s="2">
        <v>4</v>
      </c>
      <c r="BH1167" s="2">
        <v>4</v>
      </c>
      <c r="BI1167" s="2">
        <v>6</v>
      </c>
      <c r="BJ1167" s="2">
        <v>4</v>
      </c>
      <c r="BK1167" s="2">
        <v>4</v>
      </c>
      <c r="BL1167" s="2">
        <v>0</v>
      </c>
      <c r="BM1167" s="2">
        <v>0</v>
      </c>
      <c r="BN1167" s="2">
        <v>0</v>
      </c>
      <c r="BO1167" s="2">
        <v>0</v>
      </c>
      <c r="BP1167" s="2">
        <v>0</v>
      </c>
      <c r="BQ1167" s="2">
        <v>0</v>
      </c>
      <c r="BR1167" s="2">
        <v>0</v>
      </c>
      <c r="BS1167" s="2">
        <v>0</v>
      </c>
      <c r="BT1167" s="2">
        <v>0</v>
      </c>
      <c r="BU1167" s="2">
        <v>0</v>
      </c>
      <c r="BV1167" s="2">
        <v>0</v>
      </c>
      <c r="BW1167" s="2">
        <v>0</v>
      </c>
      <c r="BX1167" s="2">
        <v>0</v>
      </c>
      <c r="BY1167" s="2">
        <v>0</v>
      </c>
      <c r="BZ1167" s="2">
        <v>0</v>
      </c>
      <c r="CA1167" s="2">
        <v>0</v>
      </c>
      <c r="CB1167" s="2">
        <v>0</v>
      </c>
      <c r="CC1167" s="2">
        <v>0</v>
      </c>
      <c r="CD1167" s="2">
        <v>0</v>
      </c>
      <c r="CE1167" s="2">
        <v>0</v>
      </c>
      <c r="CF1167" s="2">
        <v>0</v>
      </c>
      <c r="CG1167" s="2">
        <v>0</v>
      </c>
      <c r="CH1167" s="2">
        <v>0</v>
      </c>
      <c r="CI1167" s="2">
        <v>0</v>
      </c>
      <c r="CJ1167" s="2">
        <v>0</v>
      </c>
      <c r="CK1167" s="2">
        <v>0</v>
      </c>
      <c r="CL1167" s="2">
        <v>1</v>
      </c>
    </row>
    <row r="1168" spans="1:90" x14ac:dyDescent="0.25">
      <c r="A1168" t="s">
        <v>115</v>
      </c>
      <c r="B1168">
        <v>10102</v>
      </c>
      <c r="C1168" t="s">
        <v>91</v>
      </c>
      <c r="D1168">
        <v>1</v>
      </c>
      <c r="E1168">
        <v>8</v>
      </c>
      <c r="F1168">
        <v>966</v>
      </c>
      <c r="G1168">
        <v>35000966</v>
      </c>
      <c r="H1168" t="s">
        <v>13849</v>
      </c>
      <c r="I1168">
        <v>100</v>
      </c>
      <c r="J1168" t="s">
        <v>107</v>
      </c>
      <c r="K1168" t="s">
        <v>12418</v>
      </c>
      <c r="L1168">
        <v>86</v>
      </c>
      <c r="M1168" t="s">
        <v>114</v>
      </c>
      <c r="N1168">
        <v>2081070</v>
      </c>
      <c r="O1168" t="s">
        <v>92</v>
      </c>
      <c r="P1168" t="s">
        <v>13850</v>
      </c>
      <c r="Q1168" t="s">
        <v>127</v>
      </c>
      <c r="R1168">
        <v>11</v>
      </c>
      <c r="S1168">
        <v>29767684</v>
      </c>
      <c r="T1168">
        <v>29834184</v>
      </c>
      <c r="U1168" t="s">
        <v>13851</v>
      </c>
      <c r="V1168">
        <v>1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35</v>
      </c>
      <c r="AE1168" s="2">
        <v>45</v>
      </c>
      <c r="AF1168" s="2">
        <v>54</v>
      </c>
      <c r="AG1168" s="2">
        <v>44</v>
      </c>
      <c r="AH1168" s="2">
        <v>178</v>
      </c>
      <c r="AI1168" s="2">
        <v>173</v>
      </c>
      <c r="AJ1168" s="2">
        <v>187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157</v>
      </c>
      <c r="BD1168" s="2">
        <v>0</v>
      </c>
      <c r="BE1168" s="2">
        <v>0</v>
      </c>
      <c r="BF1168" s="2">
        <v>0</v>
      </c>
      <c r="BG1168" s="2">
        <v>0</v>
      </c>
      <c r="BH1168" s="2">
        <v>0</v>
      </c>
      <c r="BI1168" s="2">
        <v>0</v>
      </c>
      <c r="BJ1168" s="2">
        <v>0</v>
      </c>
      <c r="BK1168" s="2">
        <v>0</v>
      </c>
      <c r="BL1168" s="2">
        <v>2</v>
      </c>
      <c r="BM1168" s="2">
        <v>4</v>
      </c>
      <c r="BN1168" s="2">
        <v>3</v>
      </c>
      <c r="BO1168" s="2">
        <v>4</v>
      </c>
      <c r="BP1168" s="2">
        <v>9</v>
      </c>
      <c r="BQ1168" s="2">
        <v>10</v>
      </c>
      <c r="BR1168" s="2">
        <v>9</v>
      </c>
      <c r="BS1168" s="2">
        <v>0</v>
      </c>
      <c r="BT1168" s="2">
        <v>0</v>
      </c>
      <c r="BU1168" s="2">
        <v>0</v>
      </c>
      <c r="BV1168" s="2">
        <v>0</v>
      </c>
      <c r="BW1168" s="2">
        <v>0</v>
      </c>
      <c r="BX1168" s="2">
        <v>0</v>
      </c>
      <c r="BY1168" s="2">
        <v>0</v>
      </c>
      <c r="BZ1168" s="2">
        <v>0</v>
      </c>
      <c r="CA1168" s="2">
        <v>0</v>
      </c>
      <c r="CB1168" s="2">
        <v>0</v>
      </c>
      <c r="CC1168" s="2">
        <v>0</v>
      </c>
      <c r="CD1168" s="2">
        <v>0</v>
      </c>
      <c r="CE1168" s="2">
        <v>0</v>
      </c>
      <c r="CF1168" s="2">
        <v>0</v>
      </c>
      <c r="CG1168" s="2">
        <v>0</v>
      </c>
      <c r="CH1168" s="2">
        <v>0</v>
      </c>
      <c r="CI1168" s="2">
        <v>0</v>
      </c>
      <c r="CJ1168" s="2">
        <v>0</v>
      </c>
      <c r="CK1168" s="2">
        <v>13</v>
      </c>
      <c r="CL1168" s="2">
        <v>0</v>
      </c>
    </row>
    <row r="1169" spans="1:90" x14ac:dyDescent="0.25">
      <c r="A1169" t="s">
        <v>115</v>
      </c>
      <c r="B1169">
        <v>10102</v>
      </c>
      <c r="C1169" t="s">
        <v>91</v>
      </c>
      <c r="D1169">
        <v>1</v>
      </c>
      <c r="E1169">
        <v>8</v>
      </c>
      <c r="F1169">
        <v>930</v>
      </c>
      <c r="G1169">
        <v>35000930</v>
      </c>
      <c r="H1169" t="s">
        <v>18201</v>
      </c>
      <c r="I1169">
        <v>100</v>
      </c>
      <c r="J1169" t="s">
        <v>107</v>
      </c>
      <c r="K1169" t="s">
        <v>488</v>
      </c>
      <c r="L1169">
        <v>70</v>
      </c>
      <c r="M1169" t="s">
        <v>488</v>
      </c>
      <c r="N1169">
        <v>2017013</v>
      </c>
      <c r="O1169" t="s">
        <v>92</v>
      </c>
      <c r="P1169" t="s">
        <v>18202</v>
      </c>
      <c r="Q1169">
        <v>1555</v>
      </c>
      <c r="R1169">
        <v>11</v>
      </c>
      <c r="S1169">
        <v>29506555</v>
      </c>
      <c r="T1169">
        <v>29791562</v>
      </c>
      <c r="U1169" t="s">
        <v>18203</v>
      </c>
      <c r="V1169">
        <v>1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33</v>
      </c>
      <c r="AE1169" s="2">
        <v>27</v>
      </c>
      <c r="AF1169" s="2">
        <v>37</v>
      </c>
      <c r="AG1169" s="2">
        <v>36</v>
      </c>
      <c r="AH1169" s="2">
        <v>78</v>
      </c>
      <c r="AI1169" s="2">
        <v>60</v>
      </c>
      <c r="AJ1169" s="2">
        <v>72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23</v>
      </c>
      <c r="BE1169" s="2">
        <v>0</v>
      </c>
      <c r="BF1169" s="2">
        <v>0</v>
      </c>
      <c r="BG1169" s="2">
        <v>0</v>
      </c>
      <c r="BH1169" s="2">
        <v>0</v>
      </c>
      <c r="BI1169" s="2">
        <v>0</v>
      </c>
      <c r="BJ1169" s="2">
        <v>0</v>
      </c>
      <c r="BK1169" s="2">
        <v>0</v>
      </c>
      <c r="BL1169" s="2">
        <v>1</v>
      </c>
      <c r="BM1169" s="2">
        <v>1</v>
      </c>
      <c r="BN1169" s="2">
        <v>2</v>
      </c>
      <c r="BO1169" s="2">
        <v>2</v>
      </c>
      <c r="BP1169" s="2">
        <v>4</v>
      </c>
      <c r="BQ1169" s="2">
        <v>3</v>
      </c>
      <c r="BR1169" s="2">
        <v>5</v>
      </c>
      <c r="BS1169" s="2">
        <v>0</v>
      </c>
      <c r="BT1169" s="2">
        <v>0</v>
      </c>
      <c r="BU1169" s="2">
        <v>0</v>
      </c>
      <c r="BV1169" s="2">
        <v>0</v>
      </c>
      <c r="BW1169" s="2">
        <v>0</v>
      </c>
      <c r="BX1169" s="2">
        <v>0</v>
      </c>
      <c r="BY1169" s="2">
        <v>0</v>
      </c>
      <c r="BZ1169" s="2">
        <v>0</v>
      </c>
      <c r="CA1169" s="2">
        <v>0</v>
      </c>
      <c r="CB1169" s="2">
        <v>0</v>
      </c>
      <c r="CC1169" s="2">
        <v>0</v>
      </c>
      <c r="CD1169" s="2">
        <v>0</v>
      </c>
      <c r="CE1169" s="2">
        <v>0</v>
      </c>
      <c r="CF1169" s="2">
        <v>0</v>
      </c>
      <c r="CG1169" s="2">
        <v>0</v>
      </c>
      <c r="CH1169" s="2">
        <v>0</v>
      </c>
      <c r="CI1169" s="2">
        <v>0</v>
      </c>
      <c r="CJ1169" s="2">
        <v>0</v>
      </c>
      <c r="CK1169" s="2">
        <v>0</v>
      </c>
      <c r="CL1169" s="2">
        <v>4</v>
      </c>
    </row>
    <row r="1170" spans="1:90" x14ac:dyDescent="0.25">
      <c r="A1170" t="s">
        <v>115</v>
      </c>
      <c r="B1170">
        <v>10102</v>
      </c>
      <c r="C1170" t="s">
        <v>91</v>
      </c>
      <c r="D1170">
        <v>1</v>
      </c>
      <c r="E1170">
        <v>8</v>
      </c>
      <c r="F1170">
        <v>3451</v>
      </c>
      <c r="G1170">
        <v>35003451</v>
      </c>
      <c r="H1170" t="s">
        <v>588</v>
      </c>
      <c r="I1170">
        <v>100</v>
      </c>
      <c r="J1170" t="s">
        <v>107</v>
      </c>
      <c r="K1170" t="s">
        <v>589</v>
      </c>
      <c r="L1170">
        <v>69</v>
      </c>
      <c r="M1170" t="s">
        <v>590</v>
      </c>
      <c r="N1170">
        <v>1218000</v>
      </c>
      <c r="O1170" t="s">
        <v>591</v>
      </c>
      <c r="P1170" t="s">
        <v>592</v>
      </c>
      <c r="Q1170">
        <v>331</v>
      </c>
      <c r="R1170">
        <v>11</v>
      </c>
      <c r="S1170">
        <v>33310859</v>
      </c>
      <c r="T1170">
        <v>33375340</v>
      </c>
      <c r="U1170" t="s">
        <v>593</v>
      </c>
      <c r="V1170">
        <v>1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158</v>
      </c>
      <c r="AE1170" s="2">
        <v>162</v>
      </c>
      <c r="AF1170" s="2">
        <v>136</v>
      </c>
      <c r="AG1170" s="2">
        <v>76</v>
      </c>
      <c r="AH1170" s="2">
        <v>170</v>
      </c>
      <c r="AI1170" s="2">
        <v>100</v>
      </c>
      <c r="AJ1170" s="2">
        <v>94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107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216</v>
      </c>
      <c r="BD1170" s="2">
        <v>0</v>
      </c>
      <c r="BE1170" s="2">
        <v>0</v>
      </c>
      <c r="BF1170" s="2">
        <v>0</v>
      </c>
      <c r="BG1170" s="2">
        <v>0</v>
      </c>
      <c r="BH1170" s="2">
        <v>0</v>
      </c>
      <c r="BI1170" s="2">
        <v>0</v>
      </c>
      <c r="BJ1170" s="2">
        <v>0</v>
      </c>
      <c r="BK1170" s="2">
        <v>0</v>
      </c>
      <c r="BL1170" s="2">
        <v>7</v>
      </c>
      <c r="BM1170" s="2">
        <v>8</v>
      </c>
      <c r="BN1170" s="2">
        <v>8</v>
      </c>
      <c r="BO1170" s="2">
        <v>4</v>
      </c>
      <c r="BP1170" s="2">
        <v>7</v>
      </c>
      <c r="BQ1170" s="2">
        <v>4</v>
      </c>
      <c r="BR1170" s="2">
        <v>4</v>
      </c>
      <c r="BS1170" s="2">
        <v>0</v>
      </c>
      <c r="BT1170" s="2">
        <v>0</v>
      </c>
      <c r="BU1170" s="2">
        <v>0</v>
      </c>
      <c r="BV1170" s="2">
        <v>0</v>
      </c>
      <c r="BW1170" s="2">
        <v>0</v>
      </c>
      <c r="BX1170" s="2">
        <v>0</v>
      </c>
      <c r="BY1170" s="2">
        <v>0</v>
      </c>
      <c r="BZ1170" s="2">
        <v>0</v>
      </c>
      <c r="CA1170" s="2">
        <v>0</v>
      </c>
      <c r="CB1170" s="2">
        <v>0</v>
      </c>
      <c r="CC1170" s="2">
        <v>3</v>
      </c>
      <c r="CD1170" s="2">
        <v>0</v>
      </c>
      <c r="CE1170" s="2">
        <v>0</v>
      </c>
      <c r="CF1170" s="2">
        <v>0</v>
      </c>
      <c r="CG1170" s="2">
        <v>0</v>
      </c>
      <c r="CH1170" s="2">
        <v>0</v>
      </c>
      <c r="CI1170" s="2">
        <v>0</v>
      </c>
      <c r="CJ1170" s="2">
        <v>0</v>
      </c>
      <c r="CK1170" s="2">
        <v>17</v>
      </c>
      <c r="CL1170" s="2">
        <v>0</v>
      </c>
    </row>
    <row r="1171" spans="1:90" x14ac:dyDescent="0.25">
      <c r="A1171" t="s">
        <v>115</v>
      </c>
      <c r="B1171">
        <v>10102</v>
      </c>
      <c r="C1171" t="s">
        <v>91</v>
      </c>
      <c r="D1171">
        <v>1</v>
      </c>
      <c r="E1171">
        <v>8</v>
      </c>
      <c r="F1171">
        <v>848</v>
      </c>
      <c r="G1171">
        <v>35000848</v>
      </c>
      <c r="H1171" t="s">
        <v>3763</v>
      </c>
      <c r="I1171">
        <v>100</v>
      </c>
      <c r="J1171" t="s">
        <v>107</v>
      </c>
      <c r="K1171" t="s">
        <v>1038</v>
      </c>
      <c r="L1171">
        <v>21</v>
      </c>
      <c r="M1171" t="s">
        <v>606</v>
      </c>
      <c r="N1171">
        <v>2465200</v>
      </c>
      <c r="O1171" t="s">
        <v>102</v>
      </c>
      <c r="P1171" t="s">
        <v>3764</v>
      </c>
      <c r="Q1171">
        <v>2113</v>
      </c>
      <c r="R1171">
        <v>11</v>
      </c>
      <c r="S1171">
        <v>22391332</v>
      </c>
      <c r="T1171">
        <v>22391633</v>
      </c>
      <c r="U1171" t="s">
        <v>3765</v>
      </c>
      <c r="V1171">
        <v>1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139</v>
      </c>
      <c r="AE1171" s="2">
        <v>240</v>
      </c>
      <c r="AF1171" s="2">
        <v>139</v>
      </c>
      <c r="AG1171" s="2">
        <v>137</v>
      </c>
      <c r="AH1171" s="2">
        <v>274</v>
      </c>
      <c r="AI1171" s="2">
        <v>239</v>
      </c>
      <c r="AJ1171" s="2">
        <v>238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78</v>
      </c>
      <c r="BD1171" s="2">
        <v>0</v>
      </c>
      <c r="BE1171" s="2">
        <v>0</v>
      </c>
      <c r="BF1171" s="2">
        <v>0</v>
      </c>
      <c r="BG1171" s="2">
        <v>0</v>
      </c>
      <c r="BH1171" s="2">
        <v>0</v>
      </c>
      <c r="BI1171" s="2">
        <v>0</v>
      </c>
      <c r="BJ1171" s="2">
        <v>0</v>
      </c>
      <c r="BK1171" s="2">
        <v>0</v>
      </c>
      <c r="BL1171" s="2">
        <v>4</v>
      </c>
      <c r="BM1171" s="2">
        <v>9</v>
      </c>
      <c r="BN1171" s="2">
        <v>8</v>
      </c>
      <c r="BO1171" s="2">
        <v>7</v>
      </c>
      <c r="BP1171" s="2">
        <v>9</v>
      </c>
      <c r="BQ1171" s="2">
        <v>8</v>
      </c>
      <c r="BR1171" s="2">
        <v>9</v>
      </c>
      <c r="BS1171" s="2">
        <v>0</v>
      </c>
      <c r="BT1171" s="2">
        <v>0</v>
      </c>
      <c r="BU1171" s="2">
        <v>0</v>
      </c>
      <c r="BV1171" s="2">
        <v>0</v>
      </c>
      <c r="BW1171" s="2">
        <v>0</v>
      </c>
      <c r="BX1171" s="2">
        <v>0</v>
      </c>
      <c r="BY1171" s="2">
        <v>0</v>
      </c>
      <c r="BZ1171" s="2">
        <v>0</v>
      </c>
      <c r="CA1171" s="2">
        <v>0</v>
      </c>
      <c r="CB1171" s="2">
        <v>0</v>
      </c>
      <c r="CC1171" s="2">
        <v>0</v>
      </c>
      <c r="CD1171" s="2">
        <v>0</v>
      </c>
      <c r="CE1171" s="2">
        <v>0</v>
      </c>
      <c r="CF1171" s="2">
        <v>0</v>
      </c>
      <c r="CG1171" s="2">
        <v>0</v>
      </c>
      <c r="CH1171" s="2">
        <v>0</v>
      </c>
      <c r="CI1171" s="2">
        <v>0</v>
      </c>
      <c r="CJ1171" s="2">
        <v>0</v>
      </c>
      <c r="CK1171" s="2">
        <v>4</v>
      </c>
      <c r="CL1171" s="2">
        <v>0</v>
      </c>
    </row>
    <row r="1172" spans="1:90" x14ac:dyDescent="0.25">
      <c r="A1172" t="s">
        <v>115</v>
      </c>
      <c r="B1172">
        <v>10102</v>
      </c>
      <c r="C1172" t="s">
        <v>91</v>
      </c>
      <c r="D1172">
        <v>1</v>
      </c>
      <c r="E1172">
        <v>8</v>
      </c>
      <c r="F1172">
        <v>541</v>
      </c>
      <c r="G1172">
        <v>35000541</v>
      </c>
      <c r="H1172" t="s">
        <v>14781</v>
      </c>
      <c r="I1172">
        <v>100</v>
      </c>
      <c r="J1172" t="s">
        <v>107</v>
      </c>
      <c r="K1172" t="s">
        <v>7063</v>
      </c>
      <c r="L1172">
        <v>50</v>
      </c>
      <c r="M1172" t="s">
        <v>3006</v>
      </c>
      <c r="N1172">
        <v>2543000</v>
      </c>
      <c r="O1172" t="s">
        <v>92</v>
      </c>
      <c r="P1172" t="s">
        <v>1039</v>
      </c>
      <c r="Q1172">
        <v>355</v>
      </c>
      <c r="R1172">
        <v>11</v>
      </c>
      <c r="S1172">
        <v>22561244</v>
      </c>
      <c r="T1172">
        <v>22563577</v>
      </c>
      <c r="U1172" t="s">
        <v>14782</v>
      </c>
      <c r="V1172">
        <v>1</v>
      </c>
      <c r="W1172" s="2">
        <v>0</v>
      </c>
      <c r="X1172" s="2">
        <v>0</v>
      </c>
      <c r="Y1172" s="2">
        <v>125</v>
      </c>
      <c r="Z1172" s="2">
        <v>132</v>
      </c>
      <c r="AA1172" s="2">
        <v>117</v>
      </c>
      <c r="AB1172" s="2">
        <v>125</v>
      </c>
      <c r="AC1172" s="2">
        <v>111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4</v>
      </c>
      <c r="BE1172" s="2">
        <v>0</v>
      </c>
      <c r="BF1172" s="2">
        <v>0</v>
      </c>
      <c r="BG1172" s="2">
        <v>5</v>
      </c>
      <c r="BH1172" s="2">
        <v>6</v>
      </c>
      <c r="BI1172" s="2">
        <v>5</v>
      </c>
      <c r="BJ1172" s="2">
        <v>9</v>
      </c>
      <c r="BK1172" s="2">
        <v>6</v>
      </c>
      <c r="BL1172" s="2">
        <v>0</v>
      </c>
      <c r="BM1172" s="2">
        <v>0</v>
      </c>
      <c r="BN1172" s="2">
        <v>0</v>
      </c>
      <c r="BO1172" s="2">
        <v>0</v>
      </c>
      <c r="BP1172" s="2">
        <v>0</v>
      </c>
      <c r="BQ1172" s="2">
        <v>0</v>
      </c>
      <c r="BR1172" s="2">
        <v>0</v>
      </c>
      <c r="BS1172" s="2">
        <v>0</v>
      </c>
      <c r="BT1172" s="2">
        <v>0</v>
      </c>
      <c r="BU1172" s="2">
        <v>0</v>
      </c>
      <c r="BV1172" s="2">
        <v>0</v>
      </c>
      <c r="BW1172" s="2">
        <v>0</v>
      </c>
      <c r="BX1172" s="2">
        <v>0</v>
      </c>
      <c r="BY1172" s="2">
        <v>0</v>
      </c>
      <c r="BZ1172" s="2">
        <v>0</v>
      </c>
      <c r="CA1172" s="2">
        <v>0</v>
      </c>
      <c r="CB1172" s="2">
        <v>0</v>
      </c>
      <c r="CC1172" s="2">
        <v>0</v>
      </c>
      <c r="CD1172" s="2">
        <v>0</v>
      </c>
      <c r="CE1172" s="2">
        <v>0</v>
      </c>
      <c r="CF1172" s="2">
        <v>0</v>
      </c>
      <c r="CG1172" s="2">
        <v>0</v>
      </c>
      <c r="CH1172" s="2">
        <v>0</v>
      </c>
      <c r="CI1172" s="2">
        <v>0</v>
      </c>
      <c r="CJ1172" s="2">
        <v>0</v>
      </c>
      <c r="CK1172" s="2">
        <v>0</v>
      </c>
      <c r="CL1172" s="2">
        <v>2</v>
      </c>
    </row>
    <row r="1173" spans="1:90" x14ac:dyDescent="0.25">
      <c r="A1173" t="s">
        <v>115</v>
      </c>
      <c r="B1173">
        <v>10102</v>
      </c>
      <c r="C1173" t="s">
        <v>91</v>
      </c>
      <c r="D1173">
        <v>1</v>
      </c>
      <c r="E1173">
        <v>8</v>
      </c>
      <c r="F1173">
        <v>3475</v>
      </c>
      <c r="G1173">
        <v>35003475</v>
      </c>
      <c r="H1173" t="s">
        <v>13421</v>
      </c>
      <c r="I1173">
        <v>100</v>
      </c>
      <c r="J1173" t="s">
        <v>107</v>
      </c>
      <c r="K1173" t="s">
        <v>1941</v>
      </c>
      <c r="L1173">
        <v>60</v>
      </c>
      <c r="M1173" t="s">
        <v>1941</v>
      </c>
      <c r="N1173">
        <v>5019000</v>
      </c>
      <c r="O1173" t="s">
        <v>92</v>
      </c>
      <c r="P1173" t="s">
        <v>13422</v>
      </c>
      <c r="Q1173">
        <v>1070</v>
      </c>
      <c r="R1173">
        <v>11</v>
      </c>
      <c r="S1173">
        <v>36720489</v>
      </c>
      <c r="T1173">
        <v>38650678</v>
      </c>
      <c r="U1173" t="s">
        <v>13423</v>
      </c>
      <c r="V1173">
        <v>1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90</v>
      </c>
      <c r="AE1173" s="2">
        <v>105</v>
      </c>
      <c r="AF1173" s="2">
        <v>71</v>
      </c>
      <c r="AG1173" s="2">
        <v>66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0</v>
      </c>
      <c r="BI1173" s="2">
        <v>0</v>
      </c>
      <c r="BJ1173" s="2">
        <v>0</v>
      </c>
      <c r="BK1173" s="2">
        <v>0</v>
      </c>
      <c r="BL1173" s="2">
        <v>4</v>
      </c>
      <c r="BM1173" s="2">
        <v>3</v>
      </c>
      <c r="BN1173" s="2">
        <v>4</v>
      </c>
      <c r="BO1173" s="2">
        <v>2</v>
      </c>
      <c r="BP1173" s="2">
        <v>0</v>
      </c>
      <c r="BQ1173" s="2">
        <v>0</v>
      </c>
      <c r="BR1173" s="2">
        <v>0</v>
      </c>
      <c r="BS1173" s="2">
        <v>0</v>
      </c>
      <c r="BT1173" s="2">
        <v>0</v>
      </c>
      <c r="BU1173" s="2">
        <v>0</v>
      </c>
      <c r="BV1173" s="2">
        <v>0</v>
      </c>
      <c r="BW1173" s="2">
        <v>0</v>
      </c>
      <c r="BX1173" s="2">
        <v>0</v>
      </c>
      <c r="BY1173" s="2">
        <v>0</v>
      </c>
      <c r="BZ1173" s="2">
        <v>0</v>
      </c>
      <c r="CA1173" s="2">
        <v>0</v>
      </c>
      <c r="CB1173" s="2">
        <v>0</v>
      </c>
      <c r="CC1173" s="2">
        <v>0</v>
      </c>
      <c r="CD1173" s="2">
        <v>0</v>
      </c>
      <c r="CE1173" s="2">
        <v>0</v>
      </c>
      <c r="CF1173" s="2">
        <v>0</v>
      </c>
      <c r="CG1173" s="2">
        <v>0</v>
      </c>
      <c r="CH1173" s="2">
        <v>0</v>
      </c>
      <c r="CI1173" s="2">
        <v>0</v>
      </c>
      <c r="CJ1173" s="2">
        <v>0</v>
      </c>
      <c r="CK1173" s="2">
        <v>0</v>
      </c>
      <c r="CL1173" s="2">
        <v>0</v>
      </c>
    </row>
    <row r="1174" spans="1:90" x14ac:dyDescent="0.25">
      <c r="A1174" t="s">
        <v>115</v>
      </c>
      <c r="B1174">
        <v>10102</v>
      </c>
      <c r="C1174" t="s">
        <v>91</v>
      </c>
      <c r="D1174">
        <v>1</v>
      </c>
      <c r="E1174">
        <v>8</v>
      </c>
      <c r="F1174">
        <v>516</v>
      </c>
      <c r="G1174">
        <v>35000516</v>
      </c>
      <c r="H1174" t="s">
        <v>11164</v>
      </c>
      <c r="I1174">
        <v>100</v>
      </c>
      <c r="J1174" t="s">
        <v>107</v>
      </c>
      <c r="K1174" t="s">
        <v>6155</v>
      </c>
      <c r="L1174">
        <v>21</v>
      </c>
      <c r="M1174" t="s">
        <v>606</v>
      </c>
      <c r="N1174">
        <v>2522100</v>
      </c>
      <c r="O1174" t="s">
        <v>92</v>
      </c>
      <c r="P1174" t="s">
        <v>11165</v>
      </c>
      <c r="Q1174">
        <v>488</v>
      </c>
      <c r="R1174">
        <v>11</v>
      </c>
      <c r="S1174">
        <v>39511466</v>
      </c>
      <c r="T1174">
        <v>39667028</v>
      </c>
      <c r="U1174" t="s">
        <v>11166</v>
      </c>
      <c r="V1174">
        <v>1</v>
      </c>
      <c r="W1174" s="2">
        <v>0</v>
      </c>
      <c r="X1174" s="2">
        <v>0</v>
      </c>
      <c r="Y1174" s="2">
        <v>80</v>
      </c>
      <c r="Z1174" s="2">
        <v>80</v>
      </c>
      <c r="AA1174" s="2">
        <v>76</v>
      </c>
      <c r="AB1174" s="2">
        <v>76</v>
      </c>
      <c r="AC1174" s="2">
        <v>80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v>4</v>
      </c>
      <c r="BH1174" s="2">
        <v>4</v>
      </c>
      <c r="BI1174" s="2">
        <v>4</v>
      </c>
      <c r="BJ1174" s="2">
        <v>3</v>
      </c>
      <c r="BK1174" s="2">
        <v>4</v>
      </c>
      <c r="BL1174" s="2">
        <v>0</v>
      </c>
      <c r="BM1174" s="2">
        <v>0</v>
      </c>
      <c r="BN1174" s="2">
        <v>0</v>
      </c>
      <c r="BO1174" s="2">
        <v>0</v>
      </c>
      <c r="BP1174" s="2">
        <v>0</v>
      </c>
      <c r="BQ1174" s="2">
        <v>0</v>
      </c>
      <c r="BR1174" s="2">
        <v>0</v>
      </c>
      <c r="BS1174" s="2">
        <v>0</v>
      </c>
      <c r="BT1174" s="2">
        <v>0</v>
      </c>
      <c r="BU1174" s="2">
        <v>0</v>
      </c>
      <c r="BV1174" s="2">
        <v>0</v>
      </c>
      <c r="BW1174" s="2">
        <v>0</v>
      </c>
      <c r="BX1174" s="2">
        <v>0</v>
      </c>
      <c r="BY1174" s="2">
        <v>0</v>
      </c>
      <c r="BZ1174" s="2">
        <v>0</v>
      </c>
      <c r="CA1174" s="2">
        <v>0</v>
      </c>
      <c r="CB1174" s="2">
        <v>0</v>
      </c>
      <c r="CC1174" s="2">
        <v>0</v>
      </c>
      <c r="CD1174" s="2">
        <v>0</v>
      </c>
      <c r="CE1174" s="2">
        <v>0</v>
      </c>
      <c r="CF1174" s="2">
        <v>0</v>
      </c>
      <c r="CG1174" s="2">
        <v>0</v>
      </c>
      <c r="CH1174" s="2">
        <v>0</v>
      </c>
      <c r="CI1174" s="2">
        <v>0</v>
      </c>
      <c r="CJ1174" s="2">
        <v>0</v>
      </c>
      <c r="CK1174" s="2">
        <v>0</v>
      </c>
      <c r="CL1174" s="2">
        <v>0</v>
      </c>
    </row>
    <row r="1175" spans="1:90" x14ac:dyDescent="0.25">
      <c r="A1175" t="s">
        <v>115</v>
      </c>
      <c r="B1175">
        <v>10102</v>
      </c>
      <c r="C1175" t="s">
        <v>91</v>
      </c>
      <c r="D1175">
        <v>1</v>
      </c>
      <c r="E1175">
        <v>8</v>
      </c>
      <c r="F1175">
        <v>498</v>
      </c>
      <c r="G1175">
        <v>35000498</v>
      </c>
      <c r="H1175" t="s">
        <v>9365</v>
      </c>
      <c r="I1175">
        <v>100</v>
      </c>
      <c r="J1175" t="s">
        <v>107</v>
      </c>
      <c r="K1175" t="s">
        <v>3006</v>
      </c>
      <c r="L1175">
        <v>50</v>
      </c>
      <c r="M1175" t="s">
        <v>3006</v>
      </c>
      <c r="N1175">
        <v>2720100</v>
      </c>
      <c r="O1175" t="s">
        <v>102</v>
      </c>
      <c r="P1175" t="s">
        <v>6180</v>
      </c>
      <c r="Q1175">
        <v>900</v>
      </c>
      <c r="R1175">
        <v>11</v>
      </c>
      <c r="S1175">
        <v>38573060</v>
      </c>
      <c r="T1175">
        <v>38582401</v>
      </c>
      <c r="U1175" t="s">
        <v>9366</v>
      </c>
      <c r="V1175">
        <v>1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78</v>
      </c>
      <c r="AE1175" s="2">
        <v>50</v>
      </c>
      <c r="AF1175" s="2">
        <v>68</v>
      </c>
      <c r="AG1175" s="2">
        <v>55</v>
      </c>
      <c r="AH1175" s="2">
        <v>246</v>
      </c>
      <c r="AI1175" s="2">
        <v>165</v>
      </c>
      <c r="AJ1175" s="2">
        <v>177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218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0</v>
      </c>
      <c r="BI1175" s="2">
        <v>0</v>
      </c>
      <c r="BJ1175" s="2">
        <v>0</v>
      </c>
      <c r="BK1175" s="2">
        <v>0</v>
      </c>
      <c r="BL1175" s="2">
        <v>6</v>
      </c>
      <c r="BM1175" s="2">
        <v>4</v>
      </c>
      <c r="BN1175" s="2">
        <v>4</v>
      </c>
      <c r="BO1175" s="2">
        <v>3</v>
      </c>
      <c r="BP1175" s="2">
        <v>10</v>
      </c>
      <c r="BQ1175" s="2">
        <v>8</v>
      </c>
      <c r="BR1175" s="2">
        <v>8</v>
      </c>
      <c r="BS1175" s="2">
        <v>0</v>
      </c>
      <c r="BT1175" s="2">
        <v>0</v>
      </c>
      <c r="BU1175" s="2">
        <v>0</v>
      </c>
      <c r="BV1175" s="2">
        <v>0</v>
      </c>
      <c r="BW1175" s="2">
        <v>0</v>
      </c>
      <c r="BX1175" s="2">
        <v>0</v>
      </c>
      <c r="BY1175" s="2">
        <v>0</v>
      </c>
      <c r="BZ1175" s="2">
        <v>0</v>
      </c>
      <c r="CA1175" s="2">
        <v>0</v>
      </c>
      <c r="CB1175" s="2">
        <v>0</v>
      </c>
      <c r="CC1175" s="2">
        <v>8</v>
      </c>
      <c r="CD1175" s="2">
        <v>0</v>
      </c>
      <c r="CE1175" s="2">
        <v>0</v>
      </c>
      <c r="CF1175" s="2">
        <v>0</v>
      </c>
      <c r="CG1175" s="2">
        <v>0</v>
      </c>
      <c r="CH1175" s="2">
        <v>0</v>
      </c>
      <c r="CI1175" s="2">
        <v>0</v>
      </c>
      <c r="CJ1175" s="2">
        <v>0</v>
      </c>
      <c r="CK1175" s="2">
        <v>0</v>
      </c>
      <c r="CL1175" s="2">
        <v>0</v>
      </c>
    </row>
    <row r="1176" spans="1:90" x14ac:dyDescent="0.25">
      <c r="A1176" t="s">
        <v>115</v>
      </c>
      <c r="B1176">
        <v>10102</v>
      </c>
      <c r="C1176" t="s">
        <v>91</v>
      </c>
      <c r="D1176">
        <v>1</v>
      </c>
      <c r="E1176">
        <v>8</v>
      </c>
      <c r="F1176">
        <v>334</v>
      </c>
      <c r="G1176">
        <v>35000334</v>
      </c>
      <c r="H1176" t="s">
        <v>11129</v>
      </c>
      <c r="I1176">
        <v>100</v>
      </c>
      <c r="J1176" t="s">
        <v>107</v>
      </c>
      <c r="K1176" t="s">
        <v>3787</v>
      </c>
      <c r="L1176">
        <v>21</v>
      </c>
      <c r="M1176" t="s">
        <v>606</v>
      </c>
      <c r="N1176">
        <v>2518010</v>
      </c>
      <c r="O1176" t="s">
        <v>92</v>
      </c>
      <c r="P1176" t="s">
        <v>11130</v>
      </c>
      <c r="Q1176">
        <v>122</v>
      </c>
      <c r="R1176">
        <v>11</v>
      </c>
      <c r="S1176">
        <v>39551240</v>
      </c>
      <c r="T1176">
        <v>39653760</v>
      </c>
      <c r="U1176" t="s">
        <v>11131</v>
      </c>
      <c r="V1176">
        <v>1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91</v>
      </c>
      <c r="AE1176" s="2">
        <v>104</v>
      </c>
      <c r="AF1176" s="2">
        <v>126</v>
      </c>
      <c r="AG1176" s="2">
        <v>75</v>
      </c>
      <c r="AH1176" s="2">
        <v>261</v>
      </c>
      <c r="AI1176" s="2">
        <v>205</v>
      </c>
      <c r="AJ1176" s="2">
        <v>159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85</v>
      </c>
      <c r="BD1176" s="2">
        <v>0</v>
      </c>
      <c r="BE1176" s="2">
        <v>0</v>
      </c>
      <c r="BF1176" s="2">
        <v>0</v>
      </c>
      <c r="BG1176" s="2">
        <v>0</v>
      </c>
      <c r="BH1176" s="2">
        <v>0</v>
      </c>
      <c r="BI1176" s="2">
        <v>0</v>
      </c>
      <c r="BJ1176" s="2">
        <v>0</v>
      </c>
      <c r="BK1176" s="2">
        <v>0</v>
      </c>
      <c r="BL1176" s="2">
        <v>4</v>
      </c>
      <c r="BM1176" s="2">
        <v>3</v>
      </c>
      <c r="BN1176" s="2">
        <v>5</v>
      </c>
      <c r="BO1176" s="2">
        <v>4</v>
      </c>
      <c r="BP1176" s="2">
        <v>11</v>
      </c>
      <c r="BQ1176" s="2">
        <v>7</v>
      </c>
      <c r="BR1176" s="2">
        <v>5</v>
      </c>
      <c r="BS1176" s="2">
        <v>0</v>
      </c>
      <c r="BT1176" s="2">
        <v>0</v>
      </c>
      <c r="BU1176" s="2">
        <v>0</v>
      </c>
      <c r="BV1176" s="2">
        <v>0</v>
      </c>
      <c r="BW1176" s="2">
        <v>0</v>
      </c>
      <c r="BX1176" s="2">
        <v>0</v>
      </c>
      <c r="BY1176" s="2">
        <v>0</v>
      </c>
      <c r="BZ1176" s="2">
        <v>0</v>
      </c>
      <c r="CA1176" s="2">
        <v>0</v>
      </c>
      <c r="CB1176" s="2">
        <v>0</v>
      </c>
      <c r="CC1176" s="2">
        <v>0</v>
      </c>
      <c r="CD1176" s="2">
        <v>0</v>
      </c>
      <c r="CE1176" s="2">
        <v>0</v>
      </c>
      <c r="CF1176" s="2">
        <v>0</v>
      </c>
      <c r="CG1176" s="2">
        <v>0</v>
      </c>
      <c r="CH1176" s="2">
        <v>0</v>
      </c>
      <c r="CI1176" s="2">
        <v>0</v>
      </c>
      <c r="CJ1176" s="2">
        <v>0</v>
      </c>
      <c r="CK1176" s="2">
        <v>4</v>
      </c>
      <c r="CL1176" s="2">
        <v>0</v>
      </c>
    </row>
    <row r="1177" spans="1:90" x14ac:dyDescent="0.25">
      <c r="A1177" t="s">
        <v>115</v>
      </c>
      <c r="B1177">
        <v>10102</v>
      </c>
      <c r="C1177" t="s">
        <v>91</v>
      </c>
      <c r="D1177">
        <v>1</v>
      </c>
      <c r="E1177">
        <v>8</v>
      </c>
      <c r="F1177">
        <v>38124</v>
      </c>
      <c r="G1177">
        <v>35038124</v>
      </c>
      <c r="H1177" t="s">
        <v>4299</v>
      </c>
      <c r="I1177">
        <v>100</v>
      </c>
      <c r="J1177" t="s">
        <v>107</v>
      </c>
      <c r="K1177" t="s">
        <v>131</v>
      </c>
      <c r="L1177">
        <v>66</v>
      </c>
      <c r="M1177" t="s">
        <v>1733</v>
      </c>
      <c r="N1177">
        <v>1324000</v>
      </c>
      <c r="O1177" t="s">
        <v>92</v>
      </c>
      <c r="P1177" t="s">
        <v>4300</v>
      </c>
      <c r="Q1177">
        <v>200</v>
      </c>
      <c r="R1177">
        <v>11</v>
      </c>
      <c r="S1177">
        <v>31041450</v>
      </c>
      <c r="U1177" t="s">
        <v>4301</v>
      </c>
      <c r="V1177">
        <v>1</v>
      </c>
      <c r="W1177" s="2">
        <v>0</v>
      </c>
      <c r="X1177" s="2">
        <v>0</v>
      </c>
      <c r="Y1177" s="2">
        <v>74</v>
      </c>
      <c r="Z1177" s="2">
        <v>78</v>
      </c>
      <c r="AA1177" s="2">
        <v>115</v>
      </c>
      <c r="AB1177" s="2">
        <v>82</v>
      </c>
      <c r="AC1177" s="2">
        <v>56</v>
      </c>
      <c r="AD1177" s="2">
        <v>97</v>
      </c>
      <c r="AE1177" s="2">
        <v>71</v>
      </c>
      <c r="AF1177" s="2">
        <v>92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5</v>
      </c>
      <c r="BH1177" s="2">
        <v>3</v>
      </c>
      <c r="BI1177" s="2">
        <v>4</v>
      </c>
      <c r="BJ1177" s="2">
        <v>3</v>
      </c>
      <c r="BK1177" s="2">
        <v>3</v>
      </c>
      <c r="BL1177" s="2">
        <v>3</v>
      </c>
      <c r="BM1177" s="2">
        <v>3</v>
      </c>
      <c r="BN1177" s="2">
        <v>4</v>
      </c>
      <c r="BO1177" s="2">
        <v>0</v>
      </c>
      <c r="BP1177" s="2">
        <v>0</v>
      </c>
      <c r="BQ1177" s="2">
        <v>0</v>
      </c>
      <c r="BR1177" s="2">
        <v>0</v>
      </c>
      <c r="BS1177" s="2">
        <v>0</v>
      </c>
      <c r="BT1177" s="2">
        <v>0</v>
      </c>
      <c r="BU1177" s="2">
        <v>0</v>
      </c>
      <c r="BV1177" s="2">
        <v>0</v>
      </c>
      <c r="BW1177" s="2">
        <v>0</v>
      </c>
      <c r="BX1177" s="2">
        <v>0</v>
      </c>
      <c r="BY1177" s="2">
        <v>0</v>
      </c>
      <c r="BZ1177" s="2">
        <v>0</v>
      </c>
      <c r="CA1177" s="2">
        <v>0</v>
      </c>
      <c r="CB1177" s="2">
        <v>0</v>
      </c>
      <c r="CC1177" s="2">
        <v>0</v>
      </c>
      <c r="CD1177" s="2">
        <v>0</v>
      </c>
      <c r="CE1177" s="2">
        <v>0</v>
      </c>
      <c r="CF1177" s="2">
        <v>0</v>
      </c>
      <c r="CG1177" s="2">
        <v>0</v>
      </c>
      <c r="CH1177" s="2">
        <v>0</v>
      </c>
      <c r="CI1177" s="2">
        <v>0</v>
      </c>
      <c r="CJ1177" s="2">
        <v>0</v>
      </c>
      <c r="CK1177" s="2">
        <v>0</v>
      </c>
      <c r="CL1177" s="2">
        <v>0</v>
      </c>
    </row>
    <row r="1178" spans="1:90" x14ac:dyDescent="0.25">
      <c r="A1178" t="s">
        <v>115</v>
      </c>
      <c r="B1178">
        <v>10102</v>
      </c>
      <c r="C1178" t="s">
        <v>91</v>
      </c>
      <c r="D1178">
        <v>1</v>
      </c>
      <c r="E1178">
        <v>8</v>
      </c>
      <c r="F1178">
        <v>3712</v>
      </c>
      <c r="G1178">
        <v>35003712</v>
      </c>
      <c r="H1178" t="s">
        <v>18358</v>
      </c>
      <c r="I1178">
        <v>100</v>
      </c>
      <c r="J1178" t="s">
        <v>107</v>
      </c>
      <c r="K1178" t="s">
        <v>2037</v>
      </c>
      <c r="L1178">
        <v>26</v>
      </c>
      <c r="M1178" t="s">
        <v>2037</v>
      </c>
      <c r="N1178">
        <v>1301100</v>
      </c>
      <c r="O1178" t="s">
        <v>92</v>
      </c>
      <c r="P1178" t="s">
        <v>14813</v>
      </c>
      <c r="Q1178">
        <v>1289</v>
      </c>
      <c r="R1178">
        <v>11</v>
      </c>
      <c r="S1178">
        <v>32370655</v>
      </c>
      <c r="T1178">
        <v>32569360</v>
      </c>
      <c r="U1178" t="s">
        <v>18359</v>
      </c>
      <c r="V1178">
        <v>1</v>
      </c>
      <c r="W1178" s="2">
        <v>0</v>
      </c>
      <c r="X1178" s="2">
        <v>0</v>
      </c>
      <c r="Y1178" s="2">
        <v>111</v>
      </c>
      <c r="Z1178" s="2">
        <v>98</v>
      </c>
      <c r="AA1178" s="2">
        <v>111</v>
      </c>
      <c r="AB1178" s="2">
        <v>149</v>
      </c>
      <c r="AC1178" s="2">
        <v>145</v>
      </c>
      <c r="AD1178" s="2">
        <v>171</v>
      </c>
      <c r="AE1178" s="2">
        <v>168</v>
      </c>
      <c r="AF1178" s="2">
        <v>129</v>
      </c>
      <c r="AG1178" s="2">
        <v>133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6</v>
      </c>
      <c r="BH1178" s="2">
        <v>5</v>
      </c>
      <c r="BI1178" s="2">
        <v>7</v>
      </c>
      <c r="BJ1178" s="2">
        <v>7</v>
      </c>
      <c r="BK1178" s="2">
        <v>8</v>
      </c>
      <c r="BL1178" s="2">
        <v>7</v>
      </c>
      <c r="BM1178" s="2">
        <v>8</v>
      </c>
      <c r="BN1178" s="2">
        <v>5</v>
      </c>
      <c r="BO1178" s="2">
        <v>5</v>
      </c>
      <c r="BP1178" s="2">
        <v>0</v>
      </c>
      <c r="BQ1178" s="2">
        <v>0</v>
      </c>
      <c r="BR1178" s="2">
        <v>0</v>
      </c>
      <c r="BS1178" s="2">
        <v>0</v>
      </c>
      <c r="BT1178" s="2">
        <v>0</v>
      </c>
      <c r="BU1178" s="2">
        <v>0</v>
      </c>
      <c r="BV1178" s="2">
        <v>0</v>
      </c>
      <c r="BW1178" s="2">
        <v>0</v>
      </c>
      <c r="BX1178" s="2">
        <v>0</v>
      </c>
      <c r="BY1178" s="2">
        <v>0</v>
      </c>
      <c r="BZ1178" s="2">
        <v>0</v>
      </c>
      <c r="CA1178" s="2">
        <v>0</v>
      </c>
      <c r="CB1178" s="2">
        <v>0</v>
      </c>
      <c r="CC1178" s="2">
        <v>0</v>
      </c>
      <c r="CD1178" s="2">
        <v>0</v>
      </c>
      <c r="CE1178" s="2">
        <v>0</v>
      </c>
      <c r="CF1178" s="2">
        <v>0</v>
      </c>
      <c r="CG1178" s="2">
        <v>0</v>
      </c>
      <c r="CH1178" s="2">
        <v>0</v>
      </c>
      <c r="CI1178" s="2">
        <v>0</v>
      </c>
      <c r="CJ1178" s="2">
        <v>0</v>
      </c>
      <c r="CK1178" s="2">
        <v>0</v>
      </c>
      <c r="CL1178" s="2">
        <v>0</v>
      </c>
    </row>
    <row r="1179" spans="1:90" x14ac:dyDescent="0.25">
      <c r="A1179" t="s">
        <v>115</v>
      </c>
      <c r="B1179">
        <v>10102</v>
      </c>
      <c r="C1179" t="s">
        <v>91</v>
      </c>
      <c r="D1179">
        <v>1</v>
      </c>
      <c r="E1179">
        <v>8</v>
      </c>
      <c r="F1179">
        <v>504</v>
      </c>
      <c r="G1179">
        <v>35000504</v>
      </c>
      <c r="H1179" t="s">
        <v>10432</v>
      </c>
      <c r="I1179">
        <v>100</v>
      </c>
      <c r="J1179" t="s">
        <v>107</v>
      </c>
      <c r="K1179" t="s">
        <v>10433</v>
      </c>
      <c r="L1179">
        <v>50</v>
      </c>
      <c r="M1179" t="s">
        <v>3006</v>
      </c>
      <c r="N1179">
        <v>2756030</v>
      </c>
      <c r="O1179" t="s">
        <v>92</v>
      </c>
      <c r="P1179" t="s">
        <v>10434</v>
      </c>
      <c r="Q1179">
        <v>94</v>
      </c>
      <c r="R1179">
        <v>11</v>
      </c>
      <c r="S1179">
        <v>39361622</v>
      </c>
      <c r="T1179">
        <v>39362490</v>
      </c>
      <c r="U1179" t="s">
        <v>10435</v>
      </c>
      <c r="V1179">
        <v>1</v>
      </c>
      <c r="W1179" s="2">
        <v>0</v>
      </c>
      <c r="X1179" s="2">
        <v>0</v>
      </c>
      <c r="Y1179" s="2">
        <v>201</v>
      </c>
      <c r="Z1179" s="2">
        <v>182</v>
      </c>
      <c r="AA1179" s="2">
        <v>180</v>
      </c>
      <c r="AB1179" s="2">
        <v>127</v>
      </c>
      <c r="AC1179" s="2">
        <v>200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28</v>
      </c>
      <c r="BE1179" s="2">
        <v>0</v>
      </c>
      <c r="BF1179" s="2">
        <v>0</v>
      </c>
      <c r="BG1179" s="2">
        <v>8</v>
      </c>
      <c r="BH1179" s="2">
        <v>7</v>
      </c>
      <c r="BI1179" s="2">
        <v>10</v>
      </c>
      <c r="BJ1179" s="2">
        <v>7</v>
      </c>
      <c r="BK1179" s="2">
        <v>12</v>
      </c>
      <c r="BL1179" s="2">
        <v>0</v>
      </c>
      <c r="BM1179" s="2">
        <v>0</v>
      </c>
      <c r="BN1179" s="2">
        <v>0</v>
      </c>
      <c r="BO1179" s="2">
        <v>0</v>
      </c>
      <c r="BP1179" s="2">
        <v>0</v>
      </c>
      <c r="BQ1179" s="2">
        <v>0</v>
      </c>
      <c r="BR1179" s="2">
        <v>0</v>
      </c>
      <c r="BS1179" s="2">
        <v>0</v>
      </c>
      <c r="BT1179" s="2">
        <v>0</v>
      </c>
      <c r="BU1179" s="2">
        <v>0</v>
      </c>
      <c r="BV1179" s="2">
        <v>0</v>
      </c>
      <c r="BW1179" s="2">
        <v>0</v>
      </c>
      <c r="BX1179" s="2">
        <v>0</v>
      </c>
      <c r="BY1179" s="2">
        <v>0</v>
      </c>
      <c r="BZ1179" s="2">
        <v>0</v>
      </c>
      <c r="CA1179" s="2">
        <v>0</v>
      </c>
      <c r="CB1179" s="2">
        <v>0</v>
      </c>
      <c r="CC1179" s="2">
        <v>0</v>
      </c>
      <c r="CD1179" s="2">
        <v>0</v>
      </c>
      <c r="CE1179" s="2">
        <v>0</v>
      </c>
      <c r="CF1179" s="2">
        <v>0</v>
      </c>
      <c r="CG1179" s="2">
        <v>0</v>
      </c>
      <c r="CH1179" s="2">
        <v>0</v>
      </c>
      <c r="CI1179" s="2">
        <v>0</v>
      </c>
      <c r="CJ1179" s="2">
        <v>0</v>
      </c>
      <c r="CK1179" s="2">
        <v>0</v>
      </c>
      <c r="CL1179" s="2">
        <v>6</v>
      </c>
    </row>
    <row r="1180" spans="1:90" x14ac:dyDescent="0.25">
      <c r="A1180" t="s">
        <v>115</v>
      </c>
      <c r="B1180">
        <v>10102</v>
      </c>
      <c r="C1180" t="s">
        <v>91</v>
      </c>
      <c r="D1180">
        <v>1</v>
      </c>
      <c r="E1180">
        <v>8</v>
      </c>
      <c r="F1180">
        <v>358</v>
      </c>
      <c r="G1180">
        <v>35000358</v>
      </c>
      <c r="H1180" t="s">
        <v>9714</v>
      </c>
      <c r="I1180">
        <v>100</v>
      </c>
      <c r="J1180" t="s">
        <v>107</v>
      </c>
      <c r="K1180" t="s">
        <v>6460</v>
      </c>
      <c r="L1180">
        <v>50</v>
      </c>
      <c r="M1180" t="s">
        <v>3006</v>
      </c>
      <c r="N1180">
        <v>2555050</v>
      </c>
      <c r="P1180" t="s">
        <v>9715</v>
      </c>
      <c r="Q1180">
        <v>30</v>
      </c>
      <c r="R1180">
        <v>11</v>
      </c>
      <c r="S1180">
        <v>39511907</v>
      </c>
      <c r="T1180">
        <v>39651315</v>
      </c>
      <c r="U1180" t="s">
        <v>9716</v>
      </c>
      <c r="V1180">
        <v>1</v>
      </c>
      <c r="W1180" s="2">
        <v>0</v>
      </c>
      <c r="X1180" s="2">
        <v>0</v>
      </c>
      <c r="Y1180" s="2">
        <v>49</v>
      </c>
      <c r="Z1180" s="2">
        <v>52</v>
      </c>
      <c r="AA1180" s="2">
        <v>57</v>
      </c>
      <c r="AB1180" s="2">
        <v>66</v>
      </c>
      <c r="AC1180" s="2">
        <v>86</v>
      </c>
      <c r="AD1180" s="2">
        <v>105</v>
      </c>
      <c r="AE1180" s="2">
        <v>157</v>
      </c>
      <c r="AF1180" s="2">
        <v>68</v>
      </c>
      <c r="AG1180" s="2">
        <v>70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19</v>
      </c>
      <c r="BE1180" s="2">
        <v>0</v>
      </c>
      <c r="BF1180" s="2">
        <v>0</v>
      </c>
      <c r="BG1180" s="2">
        <v>2</v>
      </c>
      <c r="BH1180" s="2">
        <v>2</v>
      </c>
      <c r="BI1180" s="2">
        <v>3</v>
      </c>
      <c r="BJ1180" s="2">
        <v>4</v>
      </c>
      <c r="BK1180" s="2">
        <v>5</v>
      </c>
      <c r="BL1180" s="2">
        <v>5</v>
      </c>
      <c r="BM1180" s="2">
        <v>10</v>
      </c>
      <c r="BN1180" s="2">
        <v>4</v>
      </c>
      <c r="BO1180" s="2">
        <v>2</v>
      </c>
      <c r="BP1180" s="2">
        <v>0</v>
      </c>
      <c r="BQ1180" s="2">
        <v>0</v>
      </c>
      <c r="BR1180" s="2">
        <v>0</v>
      </c>
      <c r="BS1180" s="2">
        <v>0</v>
      </c>
      <c r="BT1180" s="2">
        <v>0</v>
      </c>
      <c r="BU1180" s="2">
        <v>0</v>
      </c>
      <c r="BV1180" s="2">
        <v>0</v>
      </c>
      <c r="BW1180" s="2">
        <v>0</v>
      </c>
      <c r="BX1180" s="2">
        <v>0</v>
      </c>
      <c r="BY1180" s="2">
        <v>0</v>
      </c>
      <c r="BZ1180" s="2">
        <v>0</v>
      </c>
      <c r="CA1180" s="2">
        <v>0</v>
      </c>
      <c r="CB1180" s="2">
        <v>0</v>
      </c>
      <c r="CC1180" s="2">
        <v>0</v>
      </c>
      <c r="CD1180" s="2">
        <v>0</v>
      </c>
      <c r="CE1180" s="2">
        <v>0</v>
      </c>
      <c r="CF1180" s="2">
        <v>0</v>
      </c>
      <c r="CG1180" s="2">
        <v>0</v>
      </c>
      <c r="CH1180" s="2">
        <v>0</v>
      </c>
      <c r="CI1180" s="2">
        <v>0</v>
      </c>
      <c r="CJ1180" s="2">
        <v>0</v>
      </c>
      <c r="CK1180" s="2">
        <v>0</v>
      </c>
      <c r="CL1180" s="2">
        <v>5</v>
      </c>
    </row>
    <row r="1181" spans="1:90" x14ac:dyDescent="0.25">
      <c r="A1181" t="s">
        <v>115</v>
      </c>
      <c r="B1181">
        <v>10102</v>
      </c>
      <c r="C1181" t="s">
        <v>91</v>
      </c>
      <c r="D1181">
        <v>1</v>
      </c>
      <c r="E1181">
        <v>8</v>
      </c>
      <c r="F1181">
        <v>3554</v>
      </c>
      <c r="G1181">
        <v>35003554</v>
      </c>
      <c r="H1181" t="s">
        <v>12607</v>
      </c>
      <c r="I1181">
        <v>100</v>
      </c>
      <c r="J1181" t="s">
        <v>107</v>
      </c>
      <c r="K1181" t="s">
        <v>6913</v>
      </c>
      <c r="L1181">
        <v>60</v>
      </c>
      <c r="M1181" t="s">
        <v>1941</v>
      </c>
      <c r="N1181">
        <v>5029030</v>
      </c>
      <c r="O1181" t="s">
        <v>92</v>
      </c>
      <c r="P1181" t="s">
        <v>12608</v>
      </c>
      <c r="Q1181">
        <v>134</v>
      </c>
      <c r="R1181">
        <v>11</v>
      </c>
      <c r="S1181">
        <v>38650111</v>
      </c>
      <c r="T1181">
        <v>38754465</v>
      </c>
      <c r="U1181" t="s">
        <v>12609</v>
      </c>
      <c r="V1181">
        <v>1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146</v>
      </c>
      <c r="AI1181" s="2">
        <v>132</v>
      </c>
      <c r="AJ1181" s="2">
        <v>105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0</v>
      </c>
      <c r="BI1181" s="2">
        <v>0</v>
      </c>
      <c r="BJ1181" s="2">
        <v>0</v>
      </c>
      <c r="BK1181" s="2">
        <v>0</v>
      </c>
      <c r="BL1181" s="2">
        <v>0</v>
      </c>
      <c r="BM1181" s="2">
        <v>0</v>
      </c>
      <c r="BN1181" s="2">
        <v>0</v>
      </c>
      <c r="BO1181" s="2">
        <v>0</v>
      </c>
      <c r="BP1181" s="2">
        <v>5</v>
      </c>
      <c r="BQ1181" s="2">
        <v>4</v>
      </c>
      <c r="BR1181" s="2">
        <v>3</v>
      </c>
      <c r="BS1181" s="2">
        <v>0</v>
      </c>
      <c r="BT1181" s="2">
        <v>0</v>
      </c>
      <c r="BU1181" s="2">
        <v>0</v>
      </c>
      <c r="BV1181" s="2">
        <v>0</v>
      </c>
      <c r="BW1181" s="2">
        <v>0</v>
      </c>
      <c r="BX1181" s="2">
        <v>0</v>
      </c>
      <c r="BY1181" s="2">
        <v>0</v>
      </c>
      <c r="BZ1181" s="2">
        <v>0</v>
      </c>
      <c r="CA1181" s="2">
        <v>0</v>
      </c>
      <c r="CB1181" s="2">
        <v>0</v>
      </c>
      <c r="CC1181" s="2">
        <v>0</v>
      </c>
      <c r="CD1181" s="2">
        <v>0</v>
      </c>
      <c r="CE1181" s="2">
        <v>0</v>
      </c>
      <c r="CF1181" s="2">
        <v>0</v>
      </c>
      <c r="CG1181" s="2">
        <v>0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</row>
    <row r="1182" spans="1:90" x14ac:dyDescent="0.25">
      <c r="A1182" t="s">
        <v>115</v>
      </c>
      <c r="B1182">
        <v>10102</v>
      </c>
      <c r="C1182" t="s">
        <v>91</v>
      </c>
      <c r="D1182">
        <v>1</v>
      </c>
      <c r="E1182">
        <v>8</v>
      </c>
      <c r="F1182">
        <v>3566</v>
      </c>
      <c r="G1182">
        <v>35003566</v>
      </c>
      <c r="H1182" t="s">
        <v>7453</v>
      </c>
      <c r="I1182">
        <v>100</v>
      </c>
      <c r="J1182" t="s">
        <v>107</v>
      </c>
      <c r="K1182" t="s">
        <v>1941</v>
      </c>
      <c r="L1182">
        <v>60</v>
      </c>
      <c r="M1182" t="s">
        <v>1941</v>
      </c>
      <c r="N1182">
        <v>5008010</v>
      </c>
      <c r="O1182" t="s">
        <v>92</v>
      </c>
      <c r="P1182" t="s">
        <v>7454</v>
      </c>
      <c r="Q1182">
        <v>102</v>
      </c>
      <c r="R1182">
        <v>11</v>
      </c>
      <c r="S1182">
        <v>38640967</v>
      </c>
      <c r="T1182">
        <v>38735182</v>
      </c>
      <c r="U1182" t="s">
        <v>7455</v>
      </c>
      <c r="V1182">
        <v>1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22</v>
      </c>
      <c r="AE1182" s="2">
        <v>26</v>
      </c>
      <c r="AF1182" s="2">
        <v>34</v>
      </c>
      <c r="AG1182" s="2">
        <v>28</v>
      </c>
      <c r="AH1182" s="2">
        <v>142</v>
      </c>
      <c r="AI1182" s="2">
        <v>86</v>
      </c>
      <c r="AJ1182" s="2">
        <v>75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115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0</v>
      </c>
      <c r="BI1182" s="2">
        <v>0</v>
      </c>
      <c r="BJ1182" s="2">
        <v>0</v>
      </c>
      <c r="BK1182" s="2">
        <v>0</v>
      </c>
      <c r="BL1182" s="2">
        <v>1</v>
      </c>
      <c r="BM1182" s="2">
        <v>1</v>
      </c>
      <c r="BN1182" s="2">
        <v>1</v>
      </c>
      <c r="BO1182" s="2">
        <v>1</v>
      </c>
      <c r="BP1182" s="2">
        <v>5</v>
      </c>
      <c r="BQ1182" s="2">
        <v>4</v>
      </c>
      <c r="BR1182" s="2">
        <v>4</v>
      </c>
      <c r="BS1182" s="2">
        <v>0</v>
      </c>
      <c r="BT1182" s="2">
        <v>0</v>
      </c>
      <c r="BU1182" s="2">
        <v>0</v>
      </c>
      <c r="BV1182" s="2">
        <v>0</v>
      </c>
      <c r="BW1182" s="2">
        <v>0</v>
      </c>
      <c r="BX1182" s="2">
        <v>0</v>
      </c>
      <c r="BY1182" s="2">
        <v>0</v>
      </c>
      <c r="BZ1182" s="2">
        <v>0</v>
      </c>
      <c r="CA1182" s="2">
        <v>0</v>
      </c>
      <c r="CB1182" s="2">
        <v>0</v>
      </c>
      <c r="CC1182" s="2">
        <v>4</v>
      </c>
      <c r="CD1182" s="2">
        <v>0</v>
      </c>
      <c r="CE1182" s="2">
        <v>0</v>
      </c>
      <c r="CF1182" s="2">
        <v>0</v>
      </c>
      <c r="CG1182" s="2">
        <v>0</v>
      </c>
      <c r="CH1182" s="2">
        <v>0</v>
      </c>
      <c r="CI1182" s="2">
        <v>0</v>
      </c>
      <c r="CJ1182" s="2">
        <v>0</v>
      </c>
      <c r="CK1182" s="2">
        <v>0</v>
      </c>
      <c r="CL1182" s="2">
        <v>0</v>
      </c>
    </row>
    <row r="1183" spans="1:90" x14ac:dyDescent="0.25">
      <c r="A1183" t="s">
        <v>115</v>
      </c>
      <c r="B1183">
        <v>10102</v>
      </c>
      <c r="C1183" t="s">
        <v>91</v>
      </c>
      <c r="D1183">
        <v>1</v>
      </c>
      <c r="E1183">
        <v>8</v>
      </c>
      <c r="F1183">
        <v>711</v>
      </c>
      <c r="G1183">
        <v>35000711</v>
      </c>
      <c r="H1183" t="s">
        <v>3586</v>
      </c>
      <c r="I1183">
        <v>100</v>
      </c>
      <c r="J1183" t="s">
        <v>107</v>
      </c>
      <c r="K1183" t="s">
        <v>965</v>
      </c>
      <c r="L1183">
        <v>86</v>
      </c>
      <c r="M1183" t="s">
        <v>114</v>
      </c>
      <c r="N1183">
        <v>2072000</v>
      </c>
      <c r="O1183" t="s">
        <v>102</v>
      </c>
      <c r="P1183" t="s">
        <v>3587</v>
      </c>
      <c r="Q1183">
        <v>806</v>
      </c>
      <c r="R1183">
        <v>11</v>
      </c>
      <c r="S1183">
        <v>29096260</v>
      </c>
      <c r="U1183" t="s">
        <v>3588</v>
      </c>
      <c r="V1183">
        <v>1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32</v>
      </c>
      <c r="AE1183" s="2">
        <v>66</v>
      </c>
      <c r="AF1183" s="2">
        <v>64</v>
      </c>
      <c r="AG1183" s="2">
        <v>70</v>
      </c>
      <c r="AH1183" s="2">
        <v>67</v>
      </c>
      <c r="AI1183" s="2">
        <v>62</v>
      </c>
      <c r="AJ1183" s="2">
        <v>60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173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0</v>
      </c>
      <c r="BI1183" s="2">
        <v>0</v>
      </c>
      <c r="BJ1183" s="2">
        <v>0</v>
      </c>
      <c r="BK1183" s="2">
        <v>0</v>
      </c>
      <c r="BL1183" s="2">
        <v>1</v>
      </c>
      <c r="BM1183" s="2">
        <v>3</v>
      </c>
      <c r="BN1183" s="2">
        <v>3</v>
      </c>
      <c r="BO1183" s="2">
        <v>3</v>
      </c>
      <c r="BP1183" s="2">
        <v>3</v>
      </c>
      <c r="BQ1183" s="2">
        <v>3</v>
      </c>
      <c r="BR1183" s="2">
        <v>3</v>
      </c>
      <c r="BS1183" s="2">
        <v>0</v>
      </c>
      <c r="BT1183" s="2">
        <v>0</v>
      </c>
      <c r="BU1183" s="2">
        <v>0</v>
      </c>
      <c r="BV1183" s="2">
        <v>0</v>
      </c>
      <c r="BW1183" s="2">
        <v>0</v>
      </c>
      <c r="BX1183" s="2">
        <v>0</v>
      </c>
      <c r="BY1183" s="2">
        <v>0</v>
      </c>
      <c r="BZ1183" s="2">
        <v>0</v>
      </c>
      <c r="CA1183" s="2">
        <v>0</v>
      </c>
      <c r="CB1183" s="2">
        <v>0</v>
      </c>
      <c r="CC1183" s="2">
        <v>6</v>
      </c>
      <c r="CD1183" s="2">
        <v>0</v>
      </c>
      <c r="CE1183" s="2">
        <v>0</v>
      </c>
      <c r="CF1183" s="2">
        <v>0</v>
      </c>
      <c r="CG1183" s="2">
        <v>0</v>
      </c>
      <c r="CH1183" s="2">
        <v>0</v>
      </c>
      <c r="CI1183" s="2">
        <v>0</v>
      </c>
      <c r="CJ1183" s="2">
        <v>0</v>
      </c>
      <c r="CK1183" s="2">
        <v>0</v>
      </c>
      <c r="CL1183" s="2">
        <v>0</v>
      </c>
    </row>
    <row r="1184" spans="1:90" x14ac:dyDescent="0.25">
      <c r="A1184" t="s">
        <v>115</v>
      </c>
      <c r="B1184">
        <v>10102</v>
      </c>
      <c r="C1184" t="s">
        <v>91</v>
      </c>
      <c r="D1184">
        <v>1</v>
      </c>
      <c r="E1184">
        <v>8</v>
      </c>
      <c r="F1184">
        <v>723</v>
      </c>
      <c r="G1184">
        <v>35000723</v>
      </c>
      <c r="H1184" t="s">
        <v>9445</v>
      </c>
      <c r="I1184">
        <v>100</v>
      </c>
      <c r="J1184" t="s">
        <v>107</v>
      </c>
      <c r="K1184" t="s">
        <v>488</v>
      </c>
      <c r="L1184">
        <v>70</v>
      </c>
      <c r="M1184" t="s">
        <v>488</v>
      </c>
      <c r="N1184">
        <v>2402300</v>
      </c>
      <c r="O1184" t="s">
        <v>92</v>
      </c>
      <c r="P1184" t="s">
        <v>1174</v>
      </c>
      <c r="Q1184">
        <v>3422</v>
      </c>
      <c r="R1184">
        <v>11</v>
      </c>
      <c r="S1184">
        <v>22835169</v>
      </c>
      <c r="T1184">
        <v>29783428</v>
      </c>
      <c r="U1184" t="s">
        <v>9446</v>
      </c>
      <c r="V1184">
        <v>1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29</v>
      </c>
      <c r="AE1184" s="2">
        <v>33</v>
      </c>
      <c r="AF1184" s="2">
        <v>34</v>
      </c>
      <c r="AG1184" s="2">
        <v>36</v>
      </c>
      <c r="AH1184" s="2">
        <v>230</v>
      </c>
      <c r="AI1184" s="2">
        <v>185</v>
      </c>
      <c r="AJ1184" s="2">
        <v>137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73</v>
      </c>
      <c r="BD1184" s="2">
        <v>0</v>
      </c>
      <c r="BE1184" s="2">
        <v>0</v>
      </c>
      <c r="BF1184" s="2">
        <v>0</v>
      </c>
      <c r="BG1184" s="2">
        <v>0</v>
      </c>
      <c r="BH1184" s="2">
        <v>0</v>
      </c>
      <c r="BI1184" s="2">
        <v>0</v>
      </c>
      <c r="BJ1184" s="2">
        <v>0</v>
      </c>
      <c r="BK1184" s="2">
        <v>0</v>
      </c>
      <c r="BL1184" s="2">
        <v>2</v>
      </c>
      <c r="BM1184" s="2">
        <v>2</v>
      </c>
      <c r="BN1184" s="2">
        <v>1</v>
      </c>
      <c r="BO1184" s="2">
        <v>2</v>
      </c>
      <c r="BP1184" s="2">
        <v>8</v>
      </c>
      <c r="BQ1184" s="2">
        <v>7</v>
      </c>
      <c r="BR1184" s="2">
        <v>5</v>
      </c>
      <c r="BS1184" s="2">
        <v>0</v>
      </c>
      <c r="BT1184" s="2">
        <v>0</v>
      </c>
      <c r="BU1184" s="2">
        <v>0</v>
      </c>
      <c r="BV1184" s="2">
        <v>0</v>
      </c>
      <c r="BW1184" s="2">
        <v>0</v>
      </c>
      <c r="BX1184" s="2">
        <v>0</v>
      </c>
      <c r="BY1184" s="2">
        <v>0</v>
      </c>
      <c r="BZ1184" s="2">
        <v>0</v>
      </c>
      <c r="CA1184" s="2">
        <v>0</v>
      </c>
      <c r="CB1184" s="2">
        <v>0</v>
      </c>
      <c r="CC1184" s="2">
        <v>0</v>
      </c>
      <c r="CD1184" s="2">
        <v>0</v>
      </c>
      <c r="CE1184" s="2">
        <v>0</v>
      </c>
      <c r="CF1184" s="2">
        <v>0</v>
      </c>
      <c r="CG1184" s="2">
        <v>0</v>
      </c>
      <c r="CH1184" s="2">
        <v>0</v>
      </c>
      <c r="CI1184" s="2">
        <v>0</v>
      </c>
      <c r="CJ1184" s="2">
        <v>0</v>
      </c>
      <c r="CK1184" s="2">
        <v>8</v>
      </c>
      <c r="CL1184" s="2">
        <v>0</v>
      </c>
    </row>
    <row r="1185" spans="1:90" x14ac:dyDescent="0.25">
      <c r="A1185" t="s">
        <v>115</v>
      </c>
      <c r="B1185">
        <v>10102</v>
      </c>
      <c r="C1185" t="s">
        <v>91</v>
      </c>
      <c r="D1185">
        <v>1</v>
      </c>
      <c r="E1185">
        <v>8</v>
      </c>
      <c r="F1185">
        <v>1570</v>
      </c>
      <c r="G1185">
        <v>35001570</v>
      </c>
      <c r="H1185" t="s">
        <v>5373</v>
      </c>
      <c r="I1185">
        <v>100</v>
      </c>
      <c r="J1185" t="s">
        <v>107</v>
      </c>
      <c r="K1185" t="s">
        <v>1311</v>
      </c>
      <c r="L1185">
        <v>56</v>
      </c>
      <c r="M1185" t="s">
        <v>1312</v>
      </c>
      <c r="N1185">
        <v>3033000</v>
      </c>
      <c r="P1185" t="s">
        <v>1311</v>
      </c>
      <c r="Q1185">
        <v>153</v>
      </c>
      <c r="R1185">
        <v>11</v>
      </c>
      <c r="S1185">
        <v>32291816</v>
      </c>
      <c r="U1185" t="s">
        <v>5374</v>
      </c>
      <c r="V1185">
        <v>1</v>
      </c>
      <c r="W1185" s="2">
        <v>0</v>
      </c>
      <c r="X1185" s="2">
        <v>0</v>
      </c>
      <c r="Y1185" s="2">
        <v>90</v>
      </c>
      <c r="Z1185" s="2">
        <v>84</v>
      </c>
      <c r="AA1185" s="2">
        <v>79</v>
      </c>
      <c r="AB1185" s="2">
        <v>80</v>
      </c>
      <c r="AC1185" s="2">
        <v>85</v>
      </c>
      <c r="AD1185" s="2">
        <v>133</v>
      </c>
      <c r="AE1185" s="2">
        <v>115</v>
      </c>
      <c r="AF1185" s="2">
        <v>87</v>
      </c>
      <c r="AG1185" s="2">
        <v>71</v>
      </c>
      <c r="AH1185" s="2">
        <v>156</v>
      </c>
      <c r="AI1185" s="2">
        <v>117</v>
      </c>
      <c r="AJ1185" s="2">
        <v>107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12</v>
      </c>
      <c r="BE1185" s="2">
        <v>0</v>
      </c>
      <c r="BF1185" s="2">
        <v>0</v>
      </c>
      <c r="BG1185" s="2">
        <v>5</v>
      </c>
      <c r="BH1185" s="2">
        <v>4</v>
      </c>
      <c r="BI1185" s="2">
        <v>3</v>
      </c>
      <c r="BJ1185" s="2">
        <v>3</v>
      </c>
      <c r="BK1185" s="2">
        <v>3</v>
      </c>
      <c r="BL1185" s="2">
        <v>5</v>
      </c>
      <c r="BM1185" s="2">
        <v>6</v>
      </c>
      <c r="BN1185" s="2">
        <v>5</v>
      </c>
      <c r="BO1185" s="2">
        <v>2</v>
      </c>
      <c r="BP1185" s="2">
        <v>7</v>
      </c>
      <c r="BQ1185" s="2">
        <v>5</v>
      </c>
      <c r="BR1185" s="2">
        <v>6</v>
      </c>
      <c r="BS1185" s="2">
        <v>0</v>
      </c>
      <c r="BT1185" s="2">
        <v>0</v>
      </c>
      <c r="BU1185" s="2">
        <v>0</v>
      </c>
      <c r="BV1185" s="2">
        <v>0</v>
      </c>
      <c r="BW1185" s="2">
        <v>0</v>
      </c>
      <c r="BX1185" s="2">
        <v>0</v>
      </c>
      <c r="BY1185" s="2">
        <v>0</v>
      </c>
      <c r="BZ1185" s="2">
        <v>0</v>
      </c>
      <c r="CA1185" s="2">
        <v>0</v>
      </c>
      <c r="CB1185" s="2">
        <v>0</v>
      </c>
      <c r="CC1185" s="2">
        <v>0</v>
      </c>
      <c r="CD1185" s="2">
        <v>0</v>
      </c>
      <c r="CE1185" s="2">
        <v>0</v>
      </c>
      <c r="CF1185" s="2">
        <v>0</v>
      </c>
      <c r="CG1185" s="2">
        <v>0</v>
      </c>
      <c r="CH1185" s="2">
        <v>0</v>
      </c>
      <c r="CI1185" s="2">
        <v>0</v>
      </c>
      <c r="CJ1185" s="2">
        <v>0</v>
      </c>
      <c r="CK1185" s="2">
        <v>0</v>
      </c>
      <c r="CL1185" s="2">
        <v>5</v>
      </c>
    </row>
    <row r="1186" spans="1:90" x14ac:dyDescent="0.25">
      <c r="A1186" t="s">
        <v>115</v>
      </c>
      <c r="B1186">
        <v>10102</v>
      </c>
      <c r="C1186" t="s">
        <v>91</v>
      </c>
      <c r="D1186">
        <v>1</v>
      </c>
      <c r="E1186">
        <v>8</v>
      </c>
      <c r="F1186">
        <v>37746</v>
      </c>
      <c r="G1186">
        <v>35037746</v>
      </c>
      <c r="H1186" t="s">
        <v>12490</v>
      </c>
      <c r="I1186">
        <v>100</v>
      </c>
      <c r="J1186" t="s">
        <v>107</v>
      </c>
      <c r="K1186" t="s">
        <v>1038</v>
      </c>
      <c r="L1186">
        <v>70</v>
      </c>
      <c r="M1186" t="s">
        <v>488</v>
      </c>
      <c r="N1186">
        <v>2467060</v>
      </c>
      <c r="O1186" t="s">
        <v>92</v>
      </c>
      <c r="P1186" t="s">
        <v>12491</v>
      </c>
      <c r="Q1186">
        <v>424</v>
      </c>
      <c r="R1186">
        <v>11</v>
      </c>
      <c r="S1186">
        <v>22368291</v>
      </c>
      <c r="T1186">
        <v>22565743</v>
      </c>
      <c r="U1186" t="s">
        <v>12492</v>
      </c>
      <c r="V1186">
        <v>1</v>
      </c>
      <c r="W1186" s="2">
        <v>0</v>
      </c>
      <c r="X1186" s="2">
        <v>0</v>
      </c>
      <c r="Y1186" s="2">
        <v>89</v>
      </c>
      <c r="Z1186" s="2">
        <v>89</v>
      </c>
      <c r="AA1186" s="2">
        <v>95</v>
      </c>
      <c r="AB1186" s="2">
        <v>91</v>
      </c>
      <c r="AC1186" s="2">
        <v>86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3</v>
      </c>
      <c r="BH1186" s="2">
        <v>3</v>
      </c>
      <c r="BI1186" s="2">
        <v>4</v>
      </c>
      <c r="BJ1186" s="2">
        <v>4</v>
      </c>
      <c r="BK1186" s="2">
        <v>3</v>
      </c>
      <c r="BL1186" s="2">
        <v>0</v>
      </c>
      <c r="BM1186" s="2">
        <v>0</v>
      </c>
      <c r="BN1186" s="2">
        <v>0</v>
      </c>
      <c r="BO1186" s="2">
        <v>0</v>
      </c>
      <c r="BP1186" s="2">
        <v>0</v>
      </c>
      <c r="BQ1186" s="2">
        <v>0</v>
      </c>
      <c r="BR1186" s="2">
        <v>0</v>
      </c>
      <c r="BS1186" s="2">
        <v>0</v>
      </c>
      <c r="BT1186" s="2">
        <v>0</v>
      </c>
      <c r="BU1186" s="2">
        <v>0</v>
      </c>
      <c r="BV1186" s="2">
        <v>0</v>
      </c>
      <c r="BW1186" s="2">
        <v>0</v>
      </c>
      <c r="BX1186" s="2">
        <v>0</v>
      </c>
      <c r="BY1186" s="2">
        <v>0</v>
      </c>
      <c r="BZ1186" s="2">
        <v>0</v>
      </c>
      <c r="CA1186" s="2">
        <v>0</v>
      </c>
      <c r="CB1186" s="2">
        <v>0</v>
      </c>
      <c r="CC1186" s="2">
        <v>0</v>
      </c>
      <c r="CD1186" s="2">
        <v>0</v>
      </c>
      <c r="CE1186" s="2">
        <v>0</v>
      </c>
      <c r="CF1186" s="2">
        <v>0</v>
      </c>
      <c r="CG1186" s="2">
        <v>0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</row>
    <row r="1187" spans="1:90" x14ac:dyDescent="0.25">
      <c r="A1187" t="s">
        <v>115</v>
      </c>
      <c r="B1187">
        <v>10102</v>
      </c>
      <c r="C1187" t="s">
        <v>91</v>
      </c>
      <c r="D1187">
        <v>1</v>
      </c>
      <c r="E1187">
        <v>8</v>
      </c>
      <c r="F1187">
        <v>1521</v>
      </c>
      <c r="G1187">
        <v>35001521</v>
      </c>
      <c r="H1187" t="s">
        <v>2656</v>
      </c>
      <c r="I1187">
        <v>100</v>
      </c>
      <c r="J1187" t="s">
        <v>107</v>
      </c>
      <c r="K1187" t="s">
        <v>1312</v>
      </c>
      <c r="L1187">
        <v>56</v>
      </c>
      <c r="M1187" t="s">
        <v>1312</v>
      </c>
      <c r="N1187">
        <v>3028001</v>
      </c>
      <c r="O1187" t="s">
        <v>102</v>
      </c>
      <c r="P1187" t="s">
        <v>2657</v>
      </c>
      <c r="Q1187">
        <v>841</v>
      </c>
      <c r="R1187">
        <v>11</v>
      </c>
      <c r="S1187">
        <v>20964884</v>
      </c>
      <c r="T1187">
        <v>22926285</v>
      </c>
      <c r="U1187" t="s">
        <v>2658</v>
      </c>
      <c r="V1187">
        <v>1</v>
      </c>
      <c r="W1187" s="2">
        <v>0</v>
      </c>
      <c r="X1187" s="2">
        <v>0</v>
      </c>
      <c r="Y1187" s="2">
        <v>78</v>
      </c>
      <c r="Z1187" s="2">
        <v>60</v>
      </c>
      <c r="AA1187" s="2">
        <v>96</v>
      </c>
      <c r="AB1187" s="2">
        <v>72</v>
      </c>
      <c r="AC1187" s="2">
        <v>78</v>
      </c>
      <c r="AD1187" s="2">
        <v>93</v>
      </c>
      <c r="AE1187" s="2">
        <v>70</v>
      </c>
      <c r="AF1187" s="2">
        <v>62</v>
      </c>
      <c r="AG1187" s="2">
        <v>70</v>
      </c>
      <c r="AH1187" s="2">
        <v>118</v>
      </c>
      <c r="AI1187" s="2">
        <v>110</v>
      </c>
      <c r="AJ1187" s="2">
        <v>105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100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24</v>
      </c>
      <c r="BD1187" s="2">
        <v>0</v>
      </c>
      <c r="BE1187" s="2">
        <v>0</v>
      </c>
      <c r="BF1187" s="2">
        <v>0</v>
      </c>
      <c r="BG1187" s="2">
        <v>3</v>
      </c>
      <c r="BH1187" s="2">
        <v>2</v>
      </c>
      <c r="BI1187" s="2">
        <v>3</v>
      </c>
      <c r="BJ1187" s="2">
        <v>3</v>
      </c>
      <c r="BK1187" s="2">
        <v>3</v>
      </c>
      <c r="BL1187" s="2">
        <v>4</v>
      </c>
      <c r="BM1187" s="2">
        <v>2</v>
      </c>
      <c r="BN1187" s="2">
        <v>2</v>
      </c>
      <c r="BO1187" s="2">
        <v>2</v>
      </c>
      <c r="BP1187" s="2">
        <v>3</v>
      </c>
      <c r="BQ1187" s="2">
        <v>4</v>
      </c>
      <c r="BR1187" s="2">
        <v>4</v>
      </c>
      <c r="BS1187" s="2">
        <v>0</v>
      </c>
      <c r="BT1187" s="2">
        <v>0</v>
      </c>
      <c r="BU1187" s="2">
        <v>0</v>
      </c>
      <c r="BV1187" s="2">
        <v>0</v>
      </c>
      <c r="BW1187" s="2">
        <v>0</v>
      </c>
      <c r="BX1187" s="2">
        <v>0</v>
      </c>
      <c r="BY1187" s="2">
        <v>0</v>
      </c>
      <c r="BZ1187" s="2">
        <v>0</v>
      </c>
      <c r="CA1187" s="2">
        <v>0</v>
      </c>
      <c r="CB1187" s="2">
        <v>0</v>
      </c>
      <c r="CC1187" s="2">
        <v>3</v>
      </c>
      <c r="CD1187" s="2">
        <v>0</v>
      </c>
      <c r="CE1187" s="2">
        <v>0</v>
      </c>
      <c r="CF1187" s="2">
        <v>0</v>
      </c>
      <c r="CG1187" s="2">
        <v>0</v>
      </c>
      <c r="CH1187" s="2">
        <v>0</v>
      </c>
      <c r="CI1187" s="2">
        <v>0</v>
      </c>
      <c r="CJ1187" s="2">
        <v>0</v>
      </c>
      <c r="CK1187" s="2">
        <v>1</v>
      </c>
      <c r="CL1187" s="2">
        <v>0</v>
      </c>
    </row>
    <row r="1188" spans="1:90" x14ac:dyDescent="0.25">
      <c r="A1188" t="s">
        <v>115</v>
      </c>
      <c r="B1188">
        <v>10102</v>
      </c>
      <c r="C1188" t="s">
        <v>91</v>
      </c>
      <c r="D1188">
        <v>1</v>
      </c>
      <c r="E1188">
        <v>8</v>
      </c>
      <c r="F1188">
        <v>918994</v>
      </c>
      <c r="G1188">
        <v>35918994</v>
      </c>
      <c r="H1188" t="s">
        <v>5016</v>
      </c>
      <c r="I1188">
        <v>100</v>
      </c>
      <c r="J1188" t="s">
        <v>107</v>
      </c>
      <c r="K1188" t="s">
        <v>131</v>
      </c>
      <c r="L1188">
        <v>66</v>
      </c>
      <c r="M1188" t="s">
        <v>1733</v>
      </c>
      <c r="N1188">
        <v>1316020</v>
      </c>
      <c r="O1188" t="s">
        <v>92</v>
      </c>
      <c r="P1188" t="s">
        <v>5017</v>
      </c>
      <c r="Q1188">
        <v>160</v>
      </c>
      <c r="R1188">
        <v>11</v>
      </c>
      <c r="S1188">
        <v>31048142</v>
      </c>
      <c r="T1188">
        <v>31190826</v>
      </c>
      <c r="U1188" t="s">
        <v>5018</v>
      </c>
      <c r="V1188">
        <v>1</v>
      </c>
      <c r="W1188" s="2">
        <v>0</v>
      </c>
      <c r="X1188" s="2">
        <v>0</v>
      </c>
      <c r="Y1188" s="2">
        <v>83</v>
      </c>
      <c r="Z1188" s="2">
        <v>56</v>
      </c>
      <c r="AA1188" s="2">
        <v>53</v>
      </c>
      <c r="AB1188" s="2">
        <v>50</v>
      </c>
      <c r="AC1188" s="2">
        <v>76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83</v>
      </c>
      <c r="BD1188" s="2">
        <v>0</v>
      </c>
      <c r="BE1188" s="2">
        <v>0</v>
      </c>
      <c r="BF1188" s="2">
        <v>0</v>
      </c>
      <c r="BG1188" s="2">
        <v>3</v>
      </c>
      <c r="BH1188" s="2">
        <v>4</v>
      </c>
      <c r="BI1188" s="2">
        <v>4</v>
      </c>
      <c r="BJ1188" s="2">
        <v>3</v>
      </c>
      <c r="BK1188" s="2">
        <v>4</v>
      </c>
      <c r="BL1188" s="2">
        <v>0</v>
      </c>
      <c r="BM1188" s="2">
        <v>0</v>
      </c>
      <c r="BN1188" s="2">
        <v>0</v>
      </c>
      <c r="BO1188" s="2">
        <v>0</v>
      </c>
      <c r="BP1188" s="2">
        <v>0</v>
      </c>
      <c r="BQ1188" s="2">
        <v>0</v>
      </c>
      <c r="BR1188" s="2">
        <v>0</v>
      </c>
      <c r="BS1188" s="2">
        <v>0</v>
      </c>
      <c r="BT1188" s="2">
        <v>0</v>
      </c>
      <c r="BU1188" s="2">
        <v>0</v>
      </c>
      <c r="BV1188" s="2">
        <v>0</v>
      </c>
      <c r="BW1188" s="2">
        <v>0</v>
      </c>
      <c r="BX1188" s="2">
        <v>0</v>
      </c>
      <c r="BY1188" s="2">
        <v>0</v>
      </c>
      <c r="BZ1188" s="2">
        <v>0</v>
      </c>
      <c r="CA1188" s="2">
        <v>0</v>
      </c>
      <c r="CB1188" s="2">
        <v>0</v>
      </c>
      <c r="CC1188" s="2">
        <v>0</v>
      </c>
      <c r="CD1188" s="2">
        <v>0</v>
      </c>
      <c r="CE1188" s="2">
        <v>0</v>
      </c>
      <c r="CF1188" s="2">
        <v>0</v>
      </c>
      <c r="CG1188" s="2">
        <v>0</v>
      </c>
      <c r="CH1188" s="2">
        <v>0</v>
      </c>
      <c r="CI1188" s="2">
        <v>0</v>
      </c>
      <c r="CJ1188" s="2">
        <v>0</v>
      </c>
      <c r="CK1188" s="2">
        <v>6</v>
      </c>
      <c r="CL1188" s="2">
        <v>0</v>
      </c>
    </row>
    <row r="1189" spans="1:90" x14ac:dyDescent="0.25">
      <c r="A1189" t="s">
        <v>115</v>
      </c>
      <c r="B1189">
        <v>10102</v>
      </c>
      <c r="C1189" t="s">
        <v>91</v>
      </c>
      <c r="D1189">
        <v>1</v>
      </c>
      <c r="E1189">
        <v>8</v>
      </c>
      <c r="F1189">
        <v>590</v>
      </c>
      <c r="G1189">
        <v>35000590</v>
      </c>
      <c r="H1189" t="s">
        <v>8116</v>
      </c>
      <c r="I1189">
        <v>100</v>
      </c>
      <c r="J1189" t="s">
        <v>107</v>
      </c>
      <c r="K1189" t="s">
        <v>3006</v>
      </c>
      <c r="L1189">
        <v>50</v>
      </c>
      <c r="M1189" t="s">
        <v>3006</v>
      </c>
      <c r="N1189">
        <v>2720200</v>
      </c>
      <c r="O1189" t="s">
        <v>102</v>
      </c>
      <c r="P1189" t="s">
        <v>6180</v>
      </c>
      <c r="Q1189">
        <v>1980</v>
      </c>
      <c r="R1189">
        <v>11</v>
      </c>
      <c r="S1189">
        <v>38572855</v>
      </c>
      <c r="T1189">
        <v>39511588</v>
      </c>
      <c r="U1189" t="s">
        <v>8117</v>
      </c>
      <c r="V1189">
        <v>1</v>
      </c>
      <c r="W1189" s="2">
        <v>0</v>
      </c>
      <c r="X1189" s="2">
        <v>0</v>
      </c>
      <c r="Y1189" s="2">
        <v>108</v>
      </c>
      <c r="Z1189" s="2">
        <v>98</v>
      </c>
      <c r="AA1189" s="2">
        <v>118</v>
      </c>
      <c r="AB1189" s="2">
        <v>106</v>
      </c>
      <c r="AC1189" s="2">
        <v>90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71</v>
      </c>
      <c r="BD1189" s="2">
        <v>32</v>
      </c>
      <c r="BE1189" s="2">
        <v>0</v>
      </c>
      <c r="BF1189" s="2">
        <v>0</v>
      </c>
      <c r="BG1189" s="2">
        <v>6</v>
      </c>
      <c r="BH1189" s="2">
        <v>5</v>
      </c>
      <c r="BI1189" s="2">
        <v>5</v>
      </c>
      <c r="BJ1189" s="2">
        <v>5</v>
      </c>
      <c r="BK1189" s="2">
        <v>6</v>
      </c>
      <c r="BL1189" s="2">
        <v>0</v>
      </c>
      <c r="BM1189" s="2">
        <v>0</v>
      </c>
      <c r="BN1189" s="2">
        <v>0</v>
      </c>
      <c r="BO1189" s="2">
        <v>0</v>
      </c>
      <c r="BP1189" s="2">
        <v>0</v>
      </c>
      <c r="BQ1189" s="2">
        <v>0</v>
      </c>
      <c r="BR1189" s="2">
        <v>0</v>
      </c>
      <c r="BS1189" s="2">
        <v>0</v>
      </c>
      <c r="BT1189" s="2">
        <v>0</v>
      </c>
      <c r="BU1189" s="2">
        <v>0</v>
      </c>
      <c r="BV1189" s="2">
        <v>0</v>
      </c>
      <c r="BW1189" s="2">
        <v>0</v>
      </c>
      <c r="BX1189" s="2">
        <v>0</v>
      </c>
      <c r="BY1189" s="2">
        <v>0</v>
      </c>
      <c r="BZ1189" s="2">
        <v>0</v>
      </c>
      <c r="CA1189" s="2">
        <v>0</v>
      </c>
      <c r="CB1189" s="2">
        <v>0</v>
      </c>
      <c r="CC1189" s="2">
        <v>0</v>
      </c>
      <c r="CD1189" s="2">
        <v>0</v>
      </c>
      <c r="CE1189" s="2">
        <v>0</v>
      </c>
      <c r="CF1189" s="2">
        <v>0</v>
      </c>
      <c r="CG1189" s="2">
        <v>0</v>
      </c>
      <c r="CH1189" s="2">
        <v>0</v>
      </c>
      <c r="CI1189" s="2">
        <v>0</v>
      </c>
      <c r="CJ1189" s="2">
        <v>0</v>
      </c>
      <c r="CK1189" s="2">
        <v>4</v>
      </c>
      <c r="CL1189" s="2">
        <v>9</v>
      </c>
    </row>
    <row r="1190" spans="1:90" x14ac:dyDescent="0.25">
      <c r="A1190" t="s">
        <v>115</v>
      </c>
      <c r="B1190">
        <v>10102</v>
      </c>
      <c r="C1190" t="s">
        <v>91</v>
      </c>
      <c r="D1190">
        <v>1</v>
      </c>
      <c r="E1190">
        <v>8</v>
      </c>
      <c r="F1190">
        <v>899</v>
      </c>
      <c r="G1190">
        <v>35000899</v>
      </c>
      <c r="H1190" t="s">
        <v>15082</v>
      </c>
      <c r="I1190">
        <v>100</v>
      </c>
      <c r="J1190" t="s">
        <v>107</v>
      </c>
      <c r="K1190" t="s">
        <v>12418</v>
      </c>
      <c r="L1190">
        <v>86</v>
      </c>
      <c r="M1190" t="s">
        <v>114</v>
      </c>
      <c r="N1190">
        <v>2081070</v>
      </c>
      <c r="O1190" t="s">
        <v>92</v>
      </c>
      <c r="P1190" t="s">
        <v>13850</v>
      </c>
      <c r="Q1190">
        <v>378</v>
      </c>
      <c r="R1190">
        <v>11</v>
      </c>
      <c r="S1190">
        <v>29765072</v>
      </c>
      <c r="T1190">
        <v>29769372</v>
      </c>
      <c r="U1190" t="s">
        <v>15083</v>
      </c>
      <c r="V1190">
        <v>1</v>
      </c>
      <c r="W1190" s="2">
        <v>0</v>
      </c>
      <c r="X1190" s="2">
        <v>0</v>
      </c>
      <c r="Y1190" s="2">
        <v>52</v>
      </c>
      <c r="Z1190" s="2">
        <v>52</v>
      </c>
      <c r="AA1190" s="2">
        <v>76</v>
      </c>
      <c r="AB1190" s="2">
        <v>71</v>
      </c>
      <c r="AC1190" s="2">
        <v>68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108</v>
      </c>
      <c r="BD1190" s="2">
        <v>13</v>
      </c>
      <c r="BE1190" s="2">
        <v>0</v>
      </c>
      <c r="BF1190" s="2">
        <v>0</v>
      </c>
      <c r="BG1190" s="2">
        <v>2</v>
      </c>
      <c r="BH1190" s="2">
        <v>2</v>
      </c>
      <c r="BI1190" s="2">
        <v>6</v>
      </c>
      <c r="BJ1190" s="2">
        <v>6</v>
      </c>
      <c r="BK1190" s="2">
        <v>5</v>
      </c>
      <c r="BL1190" s="2">
        <v>0</v>
      </c>
      <c r="BM1190" s="2">
        <v>0</v>
      </c>
      <c r="BN1190" s="2">
        <v>0</v>
      </c>
      <c r="BO1190" s="2">
        <v>0</v>
      </c>
      <c r="BP1190" s="2">
        <v>0</v>
      </c>
      <c r="BQ1190" s="2">
        <v>0</v>
      </c>
      <c r="BR1190" s="2">
        <v>0</v>
      </c>
      <c r="BS1190" s="2">
        <v>0</v>
      </c>
      <c r="BT1190" s="2">
        <v>0</v>
      </c>
      <c r="BU1190" s="2">
        <v>0</v>
      </c>
      <c r="BV1190" s="2">
        <v>0</v>
      </c>
      <c r="BW1190" s="2">
        <v>0</v>
      </c>
      <c r="BX1190" s="2">
        <v>0</v>
      </c>
      <c r="BY1190" s="2">
        <v>0</v>
      </c>
      <c r="BZ1190" s="2">
        <v>0</v>
      </c>
      <c r="CA1190" s="2">
        <v>0</v>
      </c>
      <c r="CB1190" s="2">
        <v>0</v>
      </c>
      <c r="CC1190" s="2">
        <v>0</v>
      </c>
      <c r="CD1190" s="2">
        <v>0</v>
      </c>
      <c r="CE1190" s="2">
        <v>0</v>
      </c>
      <c r="CF1190" s="2">
        <v>0</v>
      </c>
      <c r="CG1190" s="2">
        <v>0</v>
      </c>
      <c r="CH1190" s="2">
        <v>0</v>
      </c>
      <c r="CI1190" s="2">
        <v>0</v>
      </c>
      <c r="CJ1190" s="2">
        <v>0</v>
      </c>
      <c r="CK1190" s="2">
        <v>17</v>
      </c>
      <c r="CL1190" s="2">
        <v>3</v>
      </c>
    </row>
    <row r="1191" spans="1:90" x14ac:dyDescent="0.25">
      <c r="A1191" t="s">
        <v>115</v>
      </c>
      <c r="B1191">
        <v>10102</v>
      </c>
      <c r="C1191" t="s">
        <v>91</v>
      </c>
      <c r="D1191">
        <v>1</v>
      </c>
      <c r="E1191">
        <v>8</v>
      </c>
      <c r="F1191">
        <v>3448</v>
      </c>
      <c r="G1191">
        <v>35003448</v>
      </c>
      <c r="H1191" t="s">
        <v>15470</v>
      </c>
      <c r="I1191">
        <v>100</v>
      </c>
      <c r="J1191" t="s">
        <v>107</v>
      </c>
      <c r="K1191" t="s">
        <v>1942</v>
      </c>
      <c r="L1191">
        <v>6</v>
      </c>
      <c r="M1191" t="s">
        <v>1942</v>
      </c>
      <c r="N1191">
        <v>1155010</v>
      </c>
      <c r="O1191" t="s">
        <v>92</v>
      </c>
      <c r="P1191" t="s">
        <v>15471</v>
      </c>
      <c r="Q1191">
        <v>33</v>
      </c>
      <c r="R1191">
        <v>11</v>
      </c>
      <c r="S1191">
        <v>38259838</v>
      </c>
      <c r="T1191">
        <v>38268650</v>
      </c>
      <c r="U1191" t="s">
        <v>15472</v>
      </c>
      <c r="V1191">
        <v>1</v>
      </c>
      <c r="W1191" s="2">
        <v>0</v>
      </c>
      <c r="X1191" s="2">
        <v>0</v>
      </c>
      <c r="Y1191" s="2">
        <v>69</v>
      </c>
      <c r="Z1191" s="2">
        <v>72</v>
      </c>
      <c r="AA1191" s="2">
        <v>88</v>
      </c>
      <c r="AB1191" s="2">
        <v>82</v>
      </c>
      <c r="AC1191" s="2">
        <v>73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3</v>
      </c>
      <c r="BE1191" s="2">
        <v>0</v>
      </c>
      <c r="BF1191" s="2">
        <v>0</v>
      </c>
      <c r="BG1191" s="2">
        <v>4</v>
      </c>
      <c r="BH1191" s="2">
        <v>3</v>
      </c>
      <c r="BI1191" s="2">
        <v>5</v>
      </c>
      <c r="BJ1191" s="2">
        <v>4</v>
      </c>
      <c r="BK1191" s="2">
        <v>3</v>
      </c>
      <c r="BL1191" s="2">
        <v>0</v>
      </c>
      <c r="BM1191" s="2">
        <v>0</v>
      </c>
      <c r="BN1191" s="2">
        <v>0</v>
      </c>
      <c r="BO1191" s="2">
        <v>0</v>
      </c>
      <c r="BP1191" s="2">
        <v>0</v>
      </c>
      <c r="BQ1191" s="2">
        <v>0</v>
      </c>
      <c r="BR1191" s="2">
        <v>0</v>
      </c>
      <c r="BS1191" s="2">
        <v>0</v>
      </c>
      <c r="BT1191" s="2">
        <v>0</v>
      </c>
      <c r="BU1191" s="2">
        <v>0</v>
      </c>
      <c r="BV1191" s="2">
        <v>0</v>
      </c>
      <c r="BW1191" s="2">
        <v>0</v>
      </c>
      <c r="BX1191" s="2">
        <v>0</v>
      </c>
      <c r="BY1191" s="2">
        <v>0</v>
      </c>
      <c r="BZ1191" s="2">
        <v>0</v>
      </c>
      <c r="CA1191" s="2">
        <v>0</v>
      </c>
      <c r="CB1191" s="2">
        <v>0</v>
      </c>
      <c r="CC1191" s="2">
        <v>0</v>
      </c>
      <c r="CD1191" s="2">
        <v>0</v>
      </c>
      <c r="CE1191" s="2">
        <v>0</v>
      </c>
      <c r="CF1191" s="2">
        <v>0</v>
      </c>
      <c r="CG1191" s="2">
        <v>0</v>
      </c>
      <c r="CH1191" s="2">
        <v>0</v>
      </c>
      <c r="CI1191" s="2">
        <v>0</v>
      </c>
      <c r="CJ1191" s="2">
        <v>0</v>
      </c>
      <c r="CK1191" s="2">
        <v>0</v>
      </c>
      <c r="CL1191" s="2">
        <v>2</v>
      </c>
    </row>
    <row r="1192" spans="1:90" x14ac:dyDescent="0.25">
      <c r="A1192" t="s">
        <v>115</v>
      </c>
      <c r="B1192">
        <v>10102</v>
      </c>
      <c r="C1192" t="s">
        <v>91</v>
      </c>
      <c r="D1192">
        <v>1</v>
      </c>
      <c r="E1192">
        <v>8</v>
      </c>
      <c r="F1192">
        <v>322</v>
      </c>
      <c r="G1192">
        <v>35000322</v>
      </c>
      <c r="H1192" t="s">
        <v>1244</v>
      </c>
      <c r="I1192">
        <v>100</v>
      </c>
      <c r="J1192" t="s">
        <v>107</v>
      </c>
      <c r="K1192" t="s">
        <v>1245</v>
      </c>
      <c r="L1192">
        <v>21</v>
      </c>
      <c r="M1192" t="s">
        <v>606</v>
      </c>
      <c r="N1192">
        <v>2524020</v>
      </c>
      <c r="O1192" t="s">
        <v>92</v>
      </c>
      <c r="P1192" t="s">
        <v>1246</v>
      </c>
      <c r="Q1192">
        <v>412</v>
      </c>
      <c r="R1192">
        <v>11</v>
      </c>
      <c r="S1192">
        <v>38572727</v>
      </c>
      <c r="T1192">
        <v>39511900</v>
      </c>
      <c r="U1192" t="s">
        <v>1247</v>
      </c>
      <c r="V1192">
        <v>1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87</v>
      </c>
      <c r="AE1192" s="2">
        <v>60</v>
      </c>
      <c r="AF1192" s="2">
        <v>67</v>
      </c>
      <c r="AG1192" s="2">
        <v>81</v>
      </c>
      <c r="AH1192" s="2">
        <v>148</v>
      </c>
      <c r="AI1192" s="2">
        <v>142</v>
      </c>
      <c r="AJ1192" s="2">
        <v>102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43</v>
      </c>
      <c r="BD1192" s="2">
        <v>24</v>
      </c>
      <c r="BE1192" s="2">
        <v>0</v>
      </c>
      <c r="BF1192" s="2">
        <v>0</v>
      </c>
      <c r="BG1192" s="2">
        <v>0</v>
      </c>
      <c r="BH1192" s="2">
        <v>0</v>
      </c>
      <c r="BI1192" s="2">
        <v>0</v>
      </c>
      <c r="BJ1192" s="2">
        <v>0</v>
      </c>
      <c r="BK1192" s="2">
        <v>0</v>
      </c>
      <c r="BL1192" s="2">
        <v>4</v>
      </c>
      <c r="BM1192" s="2">
        <v>3</v>
      </c>
      <c r="BN1192" s="2">
        <v>3</v>
      </c>
      <c r="BO1192" s="2">
        <v>6</v>
      </c>
      <c r="BP1192" s="2">
        <v>8</v>
      </c>
      <c r="BQ1192" s="2">
        <v>8</v>
      </c>
      <c r="BR1192" s="2">
        <v>5</v>
      </c>
      <c r="BS1192" s="2">
        <v>0</v>
      </c>
      <c r="BT1192" s="2">
        <v>0</v>
      </c>
      <c r="BU1192" s="2">
        <v>0</v>
      </c>
      <c r="BV1192" s="2">
        <v>0</v>
      </c>
      <c r="BW1192" s="2">
        <v>0</v>
      </c>
      <c r="BX1192" s="2">
        <v>0</v>
      </c>
      <c r="BY1192" s="2">
        <v>0</v>
      </c>
      <c r="BZ1192" s="2">
        <v>0</v>
      </c>
      <c r="CA1192" s="2">
        <v>0</v>
      </c>
      <c r="CB1192" s="2">
        <v>0</v>
      </c>
      <c r="CC1192" s="2">
        <v>0</v>
      </c>
      <c r="CD1192" s="2">
        <v>0</v>
      </c>
      <c r="CE1192" s="2">
        <v>0</v>
      </c>
      <c r="CF1192" s="2">
        <v>0</v>
      </c>
      <c r="CG1192" s="2">
        <v>0</v>
      </c>
      <c r="CH1192" s="2">
        <v>0</v>
      </c>
      <c r="CI1192" s="2">
        <v>0</v>
      </c>
      <c r="CJ1192" s="2">
        <v>0</v>
      </c>
      <c r="CK1192" s="2">
        <v>4</v>
      </c>
      <c r="CL1192" s="2">
        <v>5</v>
      </c>
    </row>
    <row r="1193" spans="1:90" x14ac:dyDescent="0.25">
      <c r="A1193" t="s">
        <v>115</v>
      </c>
      <c r="B1193">
        <v>10102</v>
      </c>
      <c r="C1193" t="s">
        <v>91</v>
      </c>
      <c r="D1193">
        <v>2</v>
      </c>
      <c r="E1193">
        <v>15</v>
      </c>
      <c r="F1193">
        <v>454734</v>
      </c>
      <c r="G1193">
        <v>35454734</v>
      </c>
      <c r="H1193" t="s">
        <v>15231</v>
      </c>
      <c r="I1193">
        <v>100</v>
      </c>
      <c r="J1193" t="s">
        <v>107</v>
      </c>
      <c r="K1193" t="s">
        <v>965</v>
      </c>
      <c r="L1193">
        <v>86</v>
      </c>
      <c r="M1193" t="s">
        <v>114</v>
      </c>
      <c r="N1193">
        <v>2029001</v>
      </c>
      <c r="O1193" t="s">
        <v>102</v>
      </c>
      <c r="P1193" t="s">
        <v>15232</v>
      </c>
      <c r="Q1193">
        <v>1369</v>
      </c>
      <c r="R1193">
        <v>11</v>
      </c>
      <c r="S1193">
        <v>22211379</v>
      </c>
      <c r="T1193">
        <v>22219444</v>
      </c>
      <c r="U1193" t="s">
        <v>19561</v>
      </c>
      <c r="V1193">
        <v>1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13</v>
      </c>
      <c r="AP1193" s="2">
        <v>0</v>
      </c>
      <c r="AQ1193" s="2">
        <v>0</v>
      </c>
      <c r="AR1193" s="2">
        <v>18</v>
      </c>
      <c r="AS1193" s="2">
        <v>0</v>
      </c>
      <c r="AT1193" s="2">
        <v>0</v>
      </c>
      <c r="AU1193" s="2">
        <v>14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0</v>
      </c>
      <c r="BI1193" s="2">
        <v>0</v>
      </c>
      <c r="BJ1193" s="2">
        <v>0</v>
      </c>
      <c r="BK1193" s="2">
        <v>0</v>
      </c>
      <c r="BL1193" s="2">
        <v>0</v>
      </c>
      <c r="BM1193" s="2">
        <v>0</v>
      </c>
      <c r="BN1193" s="2">
        <v>0</v>
      </c>
      <c r="BO1193" s="2">
        <v>0</v>
      </c>
      <c r="BP1193" s="2">
        <v>0</v>
      </c>
      <c r="BQ1193" s="2">
        <v>0</v>
      </c>
      <c r="BR1193" s="2">
        <v>0</v>
      </c>
      <c r="BS1193" s="2">
        <v>0</v>
      </c>
      <c r="BT1193" s="2">
        <v>0</v>
      </c>
      <c r="BU1193" s="2">
        <v>0</v>
      </c>
      <c r="BV1193" s="2">
        <v>0</v>
      </c>
      <c r="BW1193" s="2">
        <v>1</v>
      </c>
      <c r="BX1193" s="2">
        <v>0</v>
      </c>
      <c r="BY1193" s="2">
        <v>0</v>
      </c>
      <c r="BZ1193" s="2">
        <v>1</v>
      </c>
      <c r="CA1193" s="2">
        <v>0</v>
      </c>
      <c r="CB1193" s="2">
        <v>0</v>
      </c>
      <c r="CC1193" s="2">
        <v>1</v>
      </c>
      <c r="CD1193" s="2">
        <v>0</v>
      </c>
      <c r="CE1193" s="2">
        <v>0</v>
      </c>
      <c r="CF1193" s="2">
        <v>0</v>
      </c>
      <c r="CG1193" s="2">
        <v>0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</row>
    <row r="1194" spans="1:90" x14ac:dyDescent="0.25">
      <c r="A1194" t="s">
        <v>115</v>
      </c>
      <c r="B1194">
        <v>10102</v>
      </c>
      <c r="C1194" t="s">
        <v>91</v>
      </c>
      <c r="D1194">
        <v>2</v>
      </c>
      <c r="E1194">
        <v>15</v>
      </c>
      <c r="F1194">
        <v>454382</v>
      </c>
      <c r="G1194">
        <v>35454382</v>
      </c>
      <c r="H1194" t="s">
        <v>487</v>
      </c>
      <c r="I1194">
        <v>100</v>
      </c>
      <c r="J1194" t="s">
        <v>107</v>
      </c>
      <c r="K1194" t="s">
        <v>488</v>
      </c>
      <c r="L1194">
        <v>70</v>
      </c>
      <c r="M1194" t="s">
        <v>488</v>
      </c>
      <c r="N1194">
        <v>2088900</v>
      </c>
      <c r="P1194" t="s">
        <v>489</v>
      </c>
      <c r="Q1194">
        <v>656</v>
      </c>
      <c r="R1194">
        <v>11</v>
      </c>
      <c r="S1194">
        <v>22213001</v>
      </c>
      <c r="U1194" t="s">
        <v>19560</v>
      </c>
      <c r="V1194">
        <v>1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33</v>
      </c>
      <c r="AP1194" s="2">
        <v>0</v>
      </c>
      <c r="AQ1194" s="2">
        <v>0</v>
      </c>
      <c r="AR1194" s="2">
        <v>56</v>
      </c>
      <c r="AS1194" s="2">
        <v>0</v>
      </c>
      <c r="AT1194" s="2">
        <v>0</v>
      </c>
      <c r="AU1194" s="2">
        <v>58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0</v>
      </c>
      <c r="BI1194" s="2">
        <v>0</v>
      </c>
      <c r="BJ1194" s="2">
        <v>0</v>
      </c>
      <c r="BK1194" s="2">
        <v>0</v>
      </c>
      <c r="BL1194" s="2">
        <v>0</v>
      </c>
      <c r="BM1194" s="2">
        <v>0</v>
      </c>
      <c r="BN1194" s="2">
        <v>0</v>
      </c>
      <c r="BO1194" s="2">
        <v>0</v>
      </c>
      <c r="BP1194" s="2">
        <v>0</v>
      </c>
      <c r="BQ1194" s="2">
        <v>0</v>
      </c>
      <c r="BR1194" s="2">
        <v>0</v>
      </c>
      <c r="BS1194" s="2">
        <v>0</v>
      </c>
      <c r="BT1194" s="2">
        <v>0</v>
      </c>
      <c r="BU1194" s="2">
        <v>0</v>
      </c>
      <c r="BV1194" s="2">
        <v>0</v>
      </c>
      <c r="BW1194" s="2">
        <v>2</v>
      </c>
      <c r="BX1194" s="2">
        <v>0</v>
      </c>
      <c r="BY1194" s="2">
        <v>0</v>
      </c>
      <c r="BZ1194" s="2">
        <v>2</v>
      </c>
      <c r="CA1194" s="2">
        <v>0</v>
      </c>
      <c r="CB1194" s="2">
        <v>0</v>
      </c>
      <c r="CC1194" s="2">
        <v>2</v>
      </c>
      <c r="CD1194" s="2">
        <v>0</v>
      </c>
      <c r="CE1194" s="2">
        <v>0</v>
      </c>
      <c r="CF1194" s="2">
        <v>0</v>
      </c>
      <c r="CG1194" s="2">
        <v>0</v>
      </c>
      <c r="CH1194" s="2">
        <v>0</v>
      </c>
      <c r="CI1194" s="2">
        <v>0</v>
      </c>
      <c r="CJ1194" s="2">
        <v>0</v>
      </c>
      <c r="CK1194" s="2">
        <v>0</v>
      </c>
      <c r="CL1194" s="2">
        <v>0</v>
      </c>
    </row>
    <row r="1195" spans="1:90" x14ac:dyDescent="0.25">
      <c r="A1195" t="s">
        <v>115</v>
      </c>
      <c r="B1195">
        <v>10102</v>
      </c>
      <c r="C1195" t="s">
        <v>91</v>
      </c>
      <c r="D1195">
        <v>1</v>
      </c>
      <c r="E1195">
        <v>8</v>
      </c>
      <c r="F1195">
        <v>3621</v>
      </c>
      <c r="G1195">
        <v>35003621</v>
      </c>
      <c r="H1195" t="s">
        <v>14420</v>
      </c>
      <c r="I1195">
        <v>100</v>
      </c>
      <c r="J1195" t="s">
        <v>107</v>
      </c>
      <c r="K1195" t="s">
        <v>243</v>
      </c>
      <c r="L1195">
        <v>9</v>
      </c>
      <c r="M1195" t="s">
        <v>243</v>
      </c>
      <c r="N1195">
        <v>1124060</v>
      </c>
      <c r="O1195" t="s">
        <v>162</v>
      </c>
      <c r="P1195" t="s">
        <v>18350</v>
      </c>
      <c r="Q1195">
        <v>197</v>
      </c>
      <c r="R1195">
        <v>11</v>
      </c>
      <c r="S1195">
        <v>32273190</v>
      </c>
      <c r="T1195">
        <v>33132343</v>
      </c>
      <c r="U1195" t="s">
        <v>18351</v>
      </c>
      <c r="V1195">
        <v>1</v>
      </c>
      <c r="W1195" s="2">
        <v>0</v>
      </c>
      <c r="X1195" s="2">
        <v>0</v>
      </c>
      <c r="Y1195" s="2">
        <v>242</v>
      </c>
      <c r="Z1195" s="2">
        <v>235</v>
      </c>
      <c r="AA1195" s="2">
        <v>259</v>
      </c>
      <c r="AB1195" s="2">
        <v>231</v>
      </c>
      <c r="AC1195" s="2">
        <v>217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10</v>
      </c>
      <c r="BE1195" s="2">
        <v>0</v>
      </c>
      <c r="BF1195" s="2">
        <v>0</v>
      </c>
      <c r="BG1195" s="2">
        <v>9</v>
      </c>
      <c r="BH1195" s="2">
        <v>9</v>
      </c>
      <c r="BI1195" s="2">
        <v>11</v>
      </c>
      <c r="BJ1195" s="2">
        <v>9</v>
      </c>
      <c r="BK1195" s="2">
        <v>11</v>
      </c>
      <c r="BL1195" s="2">
        <v>0</v>
      </c>
      <c r="BM1195" s="2">
        <v>0</v>
      </c>
      <c r="BN1195" s="2">
        <v>0</v>
      </c>
      <c r="BO1195" s="2">
        <v>0</v>
      </c>
      <c r="BP1195" s="2">
        <v>0</v>
      </c>
      <c r="BQ1195" s="2">
        <v>0</v>
      </c>
      <c r="BR1195" s="2">
        <v>0</v>
      </c>
      <c r="BS1195" s="2">
        <v>0</v>
      </c>
      <c r="BT1195" s="2">
        <v>0</v>
      </c>
      <c r="BU1195" s="2">
        <v>0</v>
      </c>
      <c r="BV1195" s="2">
        <v>0</v>
      </c>
      <c r="BW1195" s="2">
        <v>0</v>
      </c>
      <c r="BX1195" s="2">
        <v>0</v>
      </c>
      <c r="BY1195" s="2">
        <v>0</v>
      </c>
      <c r="BZ1195" s="2">
        <v>0</v>
      </c>
      <c r="CA1195" s="2">
        <v>0</v>
      </c>
      <c r="CB1195" s="2">
        <v>0</v>
      </c>
      <c r="CC1195" s="2">
        <v>0</v>
      </c>
      <c r="CD1195" s="2">
        <v>0</v>
      </c>
      <c r="CE1195" s="2">
        <v>0</v>
      </c>
      <c r="CF1195" s="2">
        <v>0</v>
      </c>
      <c r="CG1195" s="2">
        <v>0</v>
      </c>
      <c r="CH1195" s="2">
        <v>0</v>
      </c>
      <c r="CI1195" s="2">
        <v>0</v>
      </c>
      <c r="CJ1195" s="2">
        <v>0</v>
      </c>
      <c r="CK1195" s="2">
        <v>0</v>
      </c>
      <c r="CL1195" s="2">
        <v>2</v>
      </c>
    </row>
    <row r="1196" spans="1:90" x14ac:dyDescent="0.25">
      <c r="A1196" t="s">
        <v>115</v>
      </c>
      <c r="B1196">
        <v>10102</v>
      </c>
      <c r="C1196" t="s">
        <v>91</v>
      </c>
      <c r="D1196">
        <v>1</v>
      </c>
      <c r="E1196">
        <v>8</v>
      </c>
      <c r="F1196">
        <v>985</v>
      </c>
      <c r="G1196">
        <v>35000985</v>
      </c>
      <c r="H1196" t="s">
        <v>7957</v>
      </c>
      <c r="I1196">
        <v>100</v>
      </c>
      <c r="J1196" t="s">
        <v>107</v>
      </c>
      <c r="K1196" t="s">
        <v>1004</v>
      </c>
      <c r="L1196">
        <v>70</v>
      </c>
      <c r="M1196" t="s">
        <v>488</v>
      </c>
      <c r="N1196">
        <v>2041040</v>
      </c>
      <c r="O1196" t="s">
        <v>92</v>
      </c>
      <c r="P1196" t="s">
        <v>7958</v>
      </c>
      <c r="Q1196">
        <v>571</v>
      </c>
      <c r="R1196">
        <v>11</v>
      </c>
      <c r="S1196">
        <v>29501322</v>
      </c>
      <c r="T1196">
        <v>29763141</v>
      </c>
      <c r="U1196" t="s">
        <v>7959</v>
      </c>
      <c r="V1196">
        <v>1</v>
      </c>
      <c r="W1196" s="2">
        <v>0</v>
      </c>
      <c r="X1196" s="2">
        <v>0</v>
      </c>
      <c r="Y1196" s="2">
        <v>121</v>
      </c>
      <c r="Z1196" s="2">
        <v>108</v>
      </c>
      <c r="AA1196" s="2">
        <v>121</v>
      </c>
      <c r="AB1196" s="2">
        <v>144</v>
      </c>
      <c r="AC1196" s="2">
        <v>112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21</v>
      </c>
      <c r="BD1196" s="2">
        <v>0</v>
      </c>
      <c r="BE1196" s="2">
        <v>0</v>
      </c>
      <c r="BF1196" s="2">
        <v>0</v>
      </c>
      <c r="BG1196" s="2">
        <v>5</v>
      </c>
      <c r="BH1196" s="2">
        <v>4</v>
      </c>
      <c r="BI1196" s="2">
        <v>7</v>
      </c>
      <c r="BJ1196" s="2">
        <v>6</v>
      </c>
      <c r="BK1196" s="2">
        <v>5</v>
      </c>
      <c r="BL1196" s="2">
        <v>0</v>
      </c>
      <c r="BM1196" s="2">
        <v>0</v>
      </c>
      <c r="BN1196" s="2">
        <v>0</v>
      </c>
      <c r="BO1196" s="2">
        <v>0</v>
      </c>
      <c r="BP1196" s="2">
        <v>0</v>
      </c>
      <c r="BQ1196" s="2">
        <v>0</v>
      </c>
      <c r="BR1196" s="2">
        <v>0</v>
      </c>
      <c r="BS1196" s="2">
        <v>0</v>
      </c>
      <c r="BT1196" s="2">
        <v>0</v>
      </c>
      <c r="BU1196" s="2">
        <v>0</v>
      </c>
      <c r="BV1196" s="2">
        <v>0</v>
      </c>
      <c r="BW1196" s="2">
        <v>0</v>
      </c>
      <c r="BX1196" s="2">
        <v>0</v>
      </c>
      <c r="BY1196" s="2">
        <v>0</v>
      </c>
      <c r="BZ1196" s="2">
        <v>0</v>
      </c>
      <c r="CA1196" s="2">
        <v>0</v>
      </c>
      <c r="CB1196" s="2">
        <v>0</v>
      </c>
      <c r="CC1196" s="2">
        <v>0</v>
      </c>
      <c r="CD1196" s="2">
        <v>0</v>
      </c>
      <c r="CE1196" s="2">
        <v>0</v>
      </c>
      <c r="CF1196" s="2">
        <v>0</v>
      </c>
      <c r="CG1196" s="2">
        <v>0</v>
      </c>
      <c r="CH1196" s="2">
        <v>0</v>
      </c>
      <c r="CI1196" s="2">
        <v>0</v>
      </c>
      <c r="CJ1196" s="2">
        <v>0</v>
      </c>
      <c r="CK1196" s="2">
        <v>2</v>
      </c>
      <c r="CL1196" s="2">
        <v>0</v>
      </c>
    </row>
    <row r="1197" spans="1:90" x14ac:dyDescent="0.25">
      <c r="A1197" t="s">
        <v>115</v>
      </c>
      <c r="B1197">
        <v>10102</v>
      </c>
      <c r="C1197" t="s">
        <v>91</v>
      </c>
      <c r="D1197">
        <v>1</v>
      </c>
      <c r="E1197">
        <v>8</v>
      </c>
      <c r="F1197">
        <v>1405</v>
      </c>
      <c r="G1197">
        <v>35001405</v>
      </c>
      <c r="H1197" t="s">
        <v>6870</v>
      </c>
      <c r="I1197">
        <v>100</v>
      </c>
      <c r="J1197" t="s">
        <v>107</v>
      </c>
      <c r="K1197" t="s">
        <v>2218</v>
      </c>
      <c r="L1197">
        <v>10</v>
      </c>
      <c r="M1197" t="s">
        <v>2218</v>
      </c>
      <c r="N1197">
        <v>3002000</v>
      </c>
      <c r="O1197" t="s">
        <v>102</v>
      </c>
      <c r="P1197" t="s">
        <v>6871</v>
      </c>
      <c r="Q1197">
        <v>1482</v>
      </c>
      <c r="R1197">
        <v>11</v>
      </c>
      <c r="S1197">
        <v>33117497</v>
      </c>
      <c r="T1197">
        <v>33266571</v>
      </c>
      <c r="U1197" t="s">
        <v>6872</v>
      </c>
      <c r="V1197">
        <v>1</v>
      </c>
      <c r="W1197" s="2">
        <v>0</v>
      </c>
      <c r="X1197" s="2">
        <v>0</v>
      </c>
      <c r="Y1197" s="2">
        <v>144</v>
      </c>
      <c r="Z1197" s="2">
        <v>139</v>
      </c>
      <c r="AA1197" s="2">
        <v>144</v>
      </c>
      <c r="AB1197" s="2">
        <v>117</v>
      </c>
      <c r="AC1197" s="2">
        <v>149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13</v>
      </c>
      <c r="BE1197" s="2">
        <v>0</v>
      </c>
      <c r="BF1197" s="2">
        <v>0</v>
      </c>
      <c r="BG1197" s="2">
        <v>9</v>
      </c>
      <c r="BH1197" s="2">
        <v>5</v>
      </c>
      <c r="BI1197" s="2">
        <v>8</v>
      </c>
      <c r="BJ1197" s="2">
        <v>4</v>
      </c>
      <c r="BK1197" s="2">
        <v>6</v>
      </c>
      <c r="BL1197" s="2">
        <v>0</v>
      </c>
      <c r="BM1197" s="2">
        <v>0</v>
      </c>
      <c r="BN1197" s="2">
        <v>0</v>
      </c>
      <c r="BO1197" s="2">
        <v>0</v>
      </c>
      <c r="BP1197" s="2">
        <v>0</v>
      </c>
      <c r="BQ1197" s="2">
        <v>0</v>
      </c>
      <c r="BR1197" s="2">
        <v>0</v>
      </c>
      <c r="BS1197" s="2">
        <v>0</v>
      </c>
      <c r="BT1197" s="2">
        <v>0</v>
      </c>
      <c r="BU1197" s="2">
        <v>0</v>
      </c>
      <c r="BV1197" s="2">
        <v>0</v>
      </c>
      <c r="BW1197" s="2">
        <v>0</v>
      </c>
      <c r="BX1197" s="2">
        <v>0</v>
      </c>
      <c r="BY1197" s="2">
        <v>0</v>
      </c>
      <c r="BZ1197" s="2">
        <v>0</v>
      </c>
      <c r="CA1197" s="2">
        <v>0</v>
      </c>
      <c r="CB1197" s="2">
        <v>0</v>
      </c>
      <c r="CC1197" s="2">
        <v>0</v>
      </c>
      <c r="CD1197" s="2">
        <v>0</v>
      </c>
      <c r="CE1197" s="2">
        <v>0</v>
      </c>
      <c r="CF1197" s="2">
        <v>0</v>
      </c>
      <c r="CG1197" s="2">
        <v>0</v>
      </c>
      <c r="CH1197" s="2">
        <v>0</v>
      </c>
      <c r="CI1197" s="2">
        <v>0</v>
      </c>
      <c r="CJ1197" s="2">
        <v>0</v>
      </c>
      <c r="CK1197" s="2">
        <v>0</v>
      </c>
      <c r="CL1197" s="2">
        <v>5</v>
      </c>
    </row>
    <row r="1198" spans="1:90" x14ac:dyDescent="0.25">
      <c r="A1198" t="s">
        <v>115</v>
      </c>
      <c r="B1198">
        <v>10102</v>
      </c>
      <c r="C1198" t="s">
        <v>91</v>
      </c>
      <c r="D1198">
        <v>1</v>
      </c>
      <c r="E1198">
        <v>8</v>
      </c>
      <c r="F1198">
        <v>668</v>
      </c>
      <c r="G1198">
        <v>35000668</v>
      </c>
      <c r="H1198" t="s">
        <v>17720</v>
      </c>
      <c r="I1198">
        <v>100</v>
      </c>
      <c r="J1198" t="s">
        <v>107</v>
      </c>
      <c r="K1198" t="s">
        <v>3270</v>
      </c>
      <c r="L1198">
        <v>70</v>
      </c>
      <c r="M1198" t="s">
        <v>488</v>
      </c>
      <c r="N1198">
        <v>2461000</v>
      </c>
      <c r="O1198" t="s">
        <v>92</v>
      </c>
      <c r="P1198" t="s">
        <v>5766</v>
      </c>
      <c r="Q1198">
        <v>243</v>
      </c>
      <c r="R1198">
        <v>11</v>
      </c>
      <c r="S1198">
        <v>29509082</v>
      </c>
      <c r="T1198">
        <v>29509718</v>
      </c>
      <c r="U1198" t="s">
        <v>17721</v>
      </c>
      <c r="V1198">
        <v>1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105</v>
      </c>
      <c r="AE1198" s="2">
        <v>102</v>
      </c>
      <c r="AF1198" s="2">
        <v>99</v>
      </c>
      <c r="AG1198" s="2">
        <v>69</v>
      </c>
      <c r="AH1198" s="2">
        <v>127</v>
      </c>
      <c r="AI1198" s="2">
        <v>103</v>
      </c>
      <c r="AJ1198" s="2">
        <v>86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0</v>
      </c>
      <c r="BI1198" s="2">
        <v>0</v>
      </c>
      <c r="BJ1198" s="2">
        <v>0</v>
      </c>
      <c r="BK1198" s="2">
        <v>0</v>
      </c>
      <c r="BL1198" s="2">
        <v>6</v>
      </c>
      <c r="BM1198" s="2">
        <v>4</v>
      </c>
      <c r="BN1198" s="2">
        <v>4</v>
      </c>
      <c r="BO1198" s="2">
        <v>2</v>
      </c>
      <c r="BP1198" s="2">
        <v>5</v>
      </c>
      <c r="BQ1198" s="2">
        <v>4</v>
      </c>
      <c r="BR1198" s="2">
        <v>3</v>
      </c>
      <c r="BS1198" s="2">
        <v>0</v>
      </c>
      <c r="BT1198" s="2">
        <v>0</v>
      </c>
      <c r="BU1198" s="2">
        <v>0</v>
      </c>
      <c r="BV1198" s="2">
        <v>0</v>
      </c>
      <c r="BW1198" s="2">
        <v>0</v>
      </c>
      <c r="BX1198" s="2">
        <v>0</v>
      </c>
      <c r="BY1198" s="2">
        <v>0</v>
      </c>
      <c r="BZ1198" s="2">
        <v>0</v>
      </c>
      <c r="CA1198" s="2">
        <v>0</v>
      </c>
      <c r="CB1198" s="2">
        <v>0</v>
      </c>
      <c r="CC1198" s="2">
        <v>0</v>
      </c>
      <c r="CD1198" s="2">
        <v>0</v>
      </c>
      <c r="CE1198" s="2">
        <v>0</v>
      </c>
      <c r="CF1198" s="2">
        <v>0</v>
      </c>
      <c r="CG1198" s="2">
        <v>0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</row>
    <row r="1199" spans="1:90" x14ac:dyDescent="0.25">
      <c r="A1199" t="s">
        <v>115</v>
      </c>
      <c r="B1199">
        <v>10102</v>
      </c>
      <c r="C1199" t="s">
        <v>91</v>
      </c>
      <c r="D1199">
        <v>1</v>
      </c>
      <c r="E1199">
        <v>8</v>
      </c>
      <c r="F1199">
        <v>1363</v>
      </c>
      <c r="G1199">
        <v>35001363</v>
      </c>
      <c r="H1199" t="s">
        <v>107</v>
      </c>
      <c r="I1199">
        <v>100</v>
      </c>
      <c r="J1199" t="s">
        <v>107</v>
      </c>
      <c r="K1199" t="s">
        <v>2218</v>
      </c>
      <c r="L1199">
        <v>78</v>
      </c>
      <c r="M1199" t="s">
        <v>3677</v>
      </c>
      <c r="N1199">
        <v>3003000</v>
      </c>
      <c r="O1199" t="s">
        <v>92</v>
      </c>
      <c r="P1199" t="s">
        <v>3678</v>
      </c>
      <c r="Q1199">
        <v>500</v>
      </c>
      <c r="R1199">
        <v>11</v>
      </c>
      <c r="S1199">
        <v>32289904</v>
      </c>
      <c r="T1199">
        <v>32296515</v>
      </c>
      <c r="U1199" t="s">
        <v>3679</v>
      </c>
      <c r="V1199">
        <v>1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90</v>
      </c>
      <c r="AE1199" s="2">
        <v>90</v>
      </c>
      <c r="AF1199" s="2">
        <v>62</v>
      </c>
      <c r="AG1199" s="2">
        <v>71</v>
      </c>
      <c r="AH1199" s="2">
        <v>275</v>
      </c>
      <c r="AI1199" s="2">
        <v>166</v>
      </c>
      <c r="AJ1199" s="2">
        <v>152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104</v>
      </c>
      <c r="BD1199" s="2">
        <v>0</v>
      </c>
      <c r="BE1199" s="2">
        <v>0</v>
      </c>
      <c r="BF1199" s="2">
        <v>0</v>
      </c>
      <c r="BG1199" s="2">
        <v>0</v>
      </c>
      <c r="BH1199" s="2">
        <v>0</v>
      </c>
      <c r="BI1199" s="2">
        <v>0</v>
      </c>
      <c r="BJ1199" s="2">
        <v>0</v>
      </c>
      <c r="BK1199" s="2">
        <v>0</v>
      </c>
      <c r="BL1199" s="2">
        <v>6</v>
      </c>
      <c r="BM1199" s="2">
        <v>6</v>
      </c>
      <c r="BN1199" s="2">
        <v>3</v>
      </c>
      <c r="BO1199" s="2">
        <v>3</v>
      </c>
      <c r="BP1199" s="2">
        <v>11</v>
      </c>
      <c r="BQ1199" s="2">
        <v>8</v>
      </c>
      <c r="BR1199" s="2">
        <v>7</v>
      </c>
      <c r="BS1199" s="2">
        <v>0</v>
      </c>
      <c r="BT1199" s="2">
        <v>0</v>
      </c>
      <c r="BU1199" s="2">
        <v>0</v>
      </c>
      <c r="BV1199" s="2">
        <v>0</v>
      </c>
      <c r="BW1199" s="2">
        <v>0</v>
      </c>
      <c r="BX1199" s="2">
        <v>0</v>
      </c>
      <c r="BY1199" s="2">
        <v>0</v>
      </c>
      <c r="BZ1199" s="2">
        <v>0</v>
      </c>
      <c r="CA1199" s="2">
        <v>0</v>
      </c>
      <c r="CB1199" s="2">
        <v>0</v>
      </c>
      <c r="CC1199" s="2">
        <v>0</v>
      </c>
      <c r="CD1199" s="2">
        <v>0</v>
      </c>
      <c r="CE1199" s="2">
        <v>0</v>
      </c>
      <c r="CF1199" s="2">
        <v>0</v>
      </c>
      <c r="CG1199" s="2">
        <v>0</v>
      </c>
      <c r="CH1199" s="2">
        <v>0</v>
      </c>
      <c r="CI1199" s="2">
        <v>0</v>
      </c>
      <c r="CJ1199" s="2">
        <v>0</v>
      </c>
      <c r="CK1199" s="2">
        <v>5</v>
      </c>
      <c r="CL1199" s="2">
        <v>0</v>
      </c>
    </row>
    <row r="1200" spans="1:90" x14ac:dyDescent="0.25">
      <c r="A1200" t="s">
        <v>115</v>
      </c>
      <c r="B1200">
        <v>10102</v>
      </c>
      <c r="C1200" t="s">
        <v>91</v>
      </c>
      <c r="D1200">
        <v>1</v>
      </c>
      <c r="E1200">
        <v>8</v>
      </c>
      <c r="F1200">
        <v>536</v>
      </c>
      <c r="G1200">
        <v>35000536</v>
      </c>
      <c r="H1200" t="s">
        <v>3004</v>
      </c>
      <c r="I1200">
        <v>100</v>
      </c>
      <c r="J1200" t="s">
        <v>107</v>
      </c>
      <c r="K1200" t="s">
        <v>3005</v>
      </c>
      <c r="L1200">
        <v>50</v>
      </c>
      <c r="M1200" t="s">
        <v>3006</v>
      </c>
      <c r="N1200">
        <v>2722000</v>
      </c>
      <c r="O1200" t="s">
        <v>92</v>
      </c>
      <c r="P1200" t="s">
        <v>3007</v>
      </c>
      <c r="Q1200">
        <v>500</v>
      </c>
      <c r="R1200">
        <v>11</v>
      </c>
      <c r="S1200">
        <v>39311908</v>
      </c>
      <c r="T1200">
        <v>39312932</v>
      </c>
      <c r="U1200" t="s">
        <v>3008</v>
      </c>
      <c r="V1200">
        <v>1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102</v>
      </c>
      <c r="AE1200" s="2">
        <v>124</v>
      </c>
      <c r="AF1200" s="2">
        <v>170</v>
      </c>
      <c r="AG1200" s="2">
        <v>98</v>
      </c>
      <c r="AH1200" s="2">
        <v>330</v>
      </c>
      <c r="AI1200" s="2">
        <v>316</v>
      </c>
      <c r="AJ1200" s="2">
        <v>283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332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0</v>
      </c>
      <c r="BI1200" s="2">
        <v>0</v>
      </c>
      <c r="BJ1200" s="2">
        <v>0</v>
      </c>
      <c r="BK1200" s="2">
        <v>0</v>
      </c>
      <c r="BL1200" s="2">
        <v>7</v>
      </c>
      <c r="BM1200" s="2">
        <v>7</v>
      </c>
      <c r="BN1200" s="2">
        <v>6</v>
      </c>
      <c r="BO1200" s="2">
        <v>5</v>
      </c>
      <c r="BP1200" s="2">
        <v>13</v>
      </c>
      <c r="BQ1200" s="2">
        <v>16</v>
      </c>
      <c r="BR1200" s="2">
        <v>11</v>
      </c>
      <c r="BS1200" s="2">
        <v>0</v>
      </c>
      <c r="BT1200" s="2">
        <v>0</v>
      </c>
      <c r="BU1200" s="2">
        <v>0</v>
      </c>
      <c r="BV1200" s="2">
        <v>0</v>
      </c>
      <c r="BW1200" s="2">
        <v>0</v>
      </c>
      <c r="BX1200" s="2">
        <v>0</v>
      </c>
      <c r="BY1200" s="2">
        <v>0</v>
      </c>
      <c r="BZ1200" s="2">
        <v>0</v>
      </c>
      <c r="CA1200" s="2">
        <v>0</v>
      </c>
      <c r="CB1200" s="2">
        <v>0</v>
      </c>
      <c r="CC1200" s="2">
        <v>12</v>
      </c>
      <c r="CD1200" s="2">
        <v>0</v>
      </c>
      <c r="CE1200" s="2">
        <v>0</v>
      </c>
      <c r="CF1200" s="2">
        <v>0</v>
      </c>
      <c r="CG1200" s="2">
        <v>0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</row>
    <row r="1201" spans="1:90" x14ac:dyDescent="0.25">
      <c r="A1201" t="s">
        <v>115</v>
      </c>
      <c r="B1201">
        <v>10102</v>
      </c>
      <c r="C1201" t="s">
        <v>91</v>
      </c>
      <c r="D1201">
        <v>1</v>
      </c>
      <c r="E1201">
        <v>8</v>
      </c>
      <c r="F1201">
        <v>449</v>
      </c>
      <c r="G1201">
        <v>35000449</v>
      </c>
      <c r="H1201" t="s">
        <v>5997</v>
      </c>
      <c r="I1201">
        <v>100</v>
      </c>
      <c r="J1201" t="s">
        <v>107</v>
      </c>
      <c r="K1201" t="s">
        <v>3006</v>
      </c>
      <c r="L1201">
        <v>50</v>
      </c>
      <c r="M1201" t="s">
        <v>3006</v>
      </c>
      <c r="N1201">
        <v>2710000</v>
      </c>
      <c r="O1201" t="s">
        <v>102</v>
      </c>
      <c r="P1201" t="s">
        <v>5998</v>
      </c>
      <c r="Q1201">
        <v>304</v>
      </c>
      <c r="R1201">
        <v>11</v>
      </c>
      <c r="S1201">
        <v>39511935</v>
      </c>
      <c r="T1201">
        <v>39650826</v>
      </c>
      <c r="U1201" t="s">
        <v>5999</v>
      </c>
      <c r="V1201">
        <v>1</v>
      </c>
      <c r="W1201" s="2">
        <v>0</v>
      </c>
      <c r="X1201" s="2">
        <v>0</v>
      </c>
      <c r="Y1201" s="2">
        <v>66</v>
      </c>
      <c r="Z1201" s="2">
        <v>81</v>
      </c>
      <c r="AA1201" s="2">
        <v>97</v>
      </c>
      <c r="AB1201" s="2">
        <v>70</v>
      </c>
      <c r="AC1201" s="2">
        <v>87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3</v>
      </c>
      <c r="BH1201" s="2">
        <v>3</v>
      </c>
      <c r="BI1201" s="2">
        <v>5</v>
      </c>
      <c r="BJ1201" s="2">
        <v>5</v>
      </c>
      <c r="BK1201" s="2">
        <v>4</v>
      </c>
      <c r="BL1201" s="2">
        <v>0</v>
      </c>
      <c r="BM1201" s="2">
        <v>0</v>
      </c>
      <c r="BN1201" s="2">
        <v>0</v>
      </c>
      <c r="BO1201" s="2">
        <v>0</v>
      </c>
      <c r="BP1201" s="2">
        <v>0</v>
      </c>
      <c r="BQ1201" s="2">
        <v>0</v>
      </c>
      <c r="BR1201" s="2">
        <v>0</v>
      </c>
      <c r="BS1201" s="2">
        <v>0</v>
      </c>
      <c r="BT1201" s="2">
        <v>0</v>
      </c>
      <c r="BU1201" s="2">
        <v>0</v>
      </c>
      <c r="BV1201" s="2">
        <v>0</v>
      </c>
      <c r="BW1201" s="2">
        <v>0</v>
      </c>
      <c r="BX1201" s="2">
        <v>0</v>
      </c>
      <c r="BY1201" s="2">
        <v>0</v>
      </c>
      <c r="BZ1201" s="2">
        <v>0</v>
      </c>
      <c r="CA1201" s="2">
        <v>0</v>
      </c>
      <c r="CB1201" s="2">
        <v>0</v>
      </c>
      <c r="CC1201" s="2">
        <v>0</v>
      </c>
      <c r="CD1201" s="2">
        <v>0</v>
      </c>
      <c r="CE1201" s="2">
        <v>0</v>
      </c>
      <c r="CF1201" s="2">
        <v>0</v>
      </c>
      <c r="CG1201" s="2">
        <v>0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</row>
    <row r="1202" spans="1:90" x14ac:dyDescent="0.25">
      <c r="A1202" t="s">
        <v>115</v>
      </c>
      <c r="B1202">
        <v>10102</v>
      </c>
      <c r="C1202" t="s">
        <v>91</v>
      </c>
      <c r="D1202">
        <v>1</v>
      </c>
      <c r="E1202">
        <v>8</v>
      </c>
      <c r="F1202">
        <v>681</v>
      </c>
      <c r="G1202">
        <v>35000681</v>
      </c>
      <c r="H1202" t="s">
        <v>14362</v>
      </c>
      <c r="I1202">
        <v>100</v>
      </c>
      <c r="J1202" t="s">
        <v>107</v>
      </c>
      <c r="K1202" t="s">
        <v>114</v>
      </c>
      <c r="L1202">
        <v>86</v>
      </c>
      <c r="M1202" t="s">
        <v>114</v>
      </c>
      <c r="N1202">
        <v>2071010</v>
      </c>
      <c r="O1202" t="s">
        <v>92</v>
      </c>
      <c r="P1202" t="s">
        <v>3434</v>
      </c>
      <c r="Q1202">
        <v>293</v>
      </c>
      <c r="R1202">
        <v>11</v>
      </c>
      <c r="S1202">
        <v>29093684</v>
      </c>
      <c r="T1202">
        <v>29096146</v>
      </c>
      <c r="U1202" t="s">
        <v>14363</v>
      </c>
      <c r="V1202">
        <v>1</v>
      </c>
      <c r="W1202" s="2">
        <v>0</v>
      </c>
      <c r="X1202" s="2">
        <v>0</v>
      </c>
      <c r="Y1202" s="2">
        <v>44</v>
      </c>
      <c r="Z1202" s="2">
        <v>43</v>
      </c>
      <c r="AA1202" s="2">
        <v>54</v>
      </c>
      <c r="AB1202" s="2">
        <v>57</v>
      </c>
      <c r="AC1202" s="2">
        <v>46</v>
      </c>
      <c r="AD1202" s="2">
        <v>67</v>
      </c>
      <c r="AE1202" s="2">
        <v>68</v>
      </c>
      <c r="AF1202" s="2">
        <v>49</v>
      </c>
      <c r="AG1202" s="2">
        <v>68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178</v>
      </c>
      <c r="BD1202" s="2">
        <v>8</v>
      </c>
      <c r="BE1202" s="2">
        <v>0</v>
      </c>
      <c r="BF1202" s="2">
        <v>0</v>
      </c>
      <c r="BG1202" s="2">
        <v>3</v>
      </c>
      <c r="BH1202" s="2">
        <v>2</v>
      </c>
      <c r="BI1202" s="2">
        <v>3</v>
      </c>
      <c r="BJ1202" s="2">
        <v>3</v>
      </c>
      <c r="BK1202" s="2">
        <v>4</v>
      </c>
      <c r="BL1202" s="2">
        <v>2</v>
      </c>
      <c r="BM1202" s="2">
        <v>3</v>
      </c>
      <c r="BN1202" s="2">
        <v>3</v>
      </c>
      <c r="BO1202" s="2">
        <v>2</v>
      </c>
      <c r="BP1202" s="2">
        <v>0</v>
      </c>
      <c r="BQ1202" s="2">
        <v>0</v>
      </c>
      <c r="BR1202" s="2">
        <v>0</v>
      </c>
      <c r="BS1202" s="2">
        <v>0</v>
      </c>
      <c r="BT1202" s="2">
        <v>0</v>
      </c>
      <c r="BU1202" s="2">
        <v>0</v>
      </c>
      <c r="BV1202" s="2">
        <v>0</v>
      </c>
      <c r="BW1202" s="2">
        <v>0</v>
      </c>
      <c r="BX1202" s="2">
        <v>0</v>
      </c>
      <c r="BY1202" s="2">
        <v>0</v>
      </c>
      <c r="BZ1202" s="2">
        <v>0</v>
      </c>
      <c r="CA1202" s="2">
        <v>0</v>
      </c>
      <c r="CB1202" s="2">
        <v>0</v>
      </c>
      <c r="CC1202" s="2">
        <v>0</v>
      </c>
      <c r="CD1202" s="2">
        <v>0</v>
      </c>
      <c r="CE1202" s="2">
        <v>0</v>
      </c>
      <c r="CF1202" s="2">
        <v>0</v>
      </c>
      <c r="CG1202" s="2">
        <v>0</v>
      </c>
      <c r="CH1202" s="2">
        <v>0</v>
      </c>
      <c r="CI1202" s="2">
        <v>0</v>
      </c>
      <c r="CJ1202" s="2">
        <v>0</v>
      </c>
      <c r="CK1202" s="2">
        <v>11</v>
      </c>
      <c r="CL1202" s="2">
        <v>3</v>
      </c>
    </row>
    <row r="1203" spans="1:90" x14ac:dyDescent="0.25">
      <c r="A1203" t="s">
        <v>115</v>
      </c>
      <c r="B1203">
        <v>10102</v>
      </c>
      <c r="C1203" t="s">
        <v>91</v>
      </c>
      <c r="D1203">
        <v>1</v>
      </c>
      <c r="E1203">
        <v>8</v>
      </c>
      <c r="F1203">
        <v>3499</v>
      </c>
      <c r="G1203">
        <v>35003499</v>
      </c>
      <c r="H1203" t="s">
        <v>12077</v>
      </c>
      <c r="I1203">
        <v>100</v>
      </c>
      <c r="J1203" t="s">
        <v>107</v>
      </c>
      <c r="K1203" t="s">
        <v>1941</v>
      </c>
      <c r="L1203">
        <v>60</v>
      </c>
      <c r="M1203" t="s">
        <v>1941</v>
      </c>
      <c r="N1203">
        <v>5008010</v>
      </c>
      <c r="O1203" t="s">
        <v>92</v>
      </c>
      <c r="P1203" t="s">
        <v>7454</v>
      </c>
      <c r="Q1203">
        <v>420</v>
      </c>
      <c r="R1203">
        <v>11</v>
      </c>
      <c r="S1203">
        <v>38649636</v>
      </c>
      <c r="U1203" t="s">
        <v>12078</v>
      </c>
      <c r="V1203">
        <v>1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292</v>
      </c>
      <c r="AI1203" s="2">
        <v>254</v>
      </c>
      <c r="AJ1203" s="2">
        <v>247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0</v>
      </c>
      <c r="BI1203" s="2">
        <v>0</v>
      </c>
      <c r="BJ1203" s="2">
        <v>0</v>
      </c>
      <c r="BK1203" s="2">
        <v>0</v>
      </c>
      <c r="BL1203" s="2">
        <v>0</v>
      </c>
      <c r="BM1203" s="2">
        <v>0</v>
      </c>
      <c r="BN1203" s="2">
        <v>0</v>
      </c>
      <c r="BO1203" s="2">
        <v>0</v>
      </c>
      <c r="BP1203" s="2">
        <v>9</v>
      </c>
      <c r="BQ1203" s="2">
        <v>10</v>
      </c>
      <c r="BR1203" s="2">
        <v>9</v>
      </c>
      <c r="BS1203" s="2">
        <v>0</v>
      </c>
      <c r="BT1203" s="2">
        <v>0</v>
      </c>
      <c r="BU1203" s="2">
        <v>0</v>
      </c>
      <c r="BV1203" s="2">
        <v>0</v>
      </c>
      <c r="BW1203" s="2">
        <v>0</v>
      </c>
      <c r="BX1203" s="2">
        <v>0</v>
      </c>
      <c r="BY1203" s="2">
        <v>0</v>
      </c>
      <c r="BZ1203" s="2">
        <v>0</v>
      </c>
      <c r="CA1203" s="2">
        <v>0</v>
      </c>
      <c r="CB1203" s="2">
        <v>0</v>
      </c>
      <c r="CC1203" s="2">
        <v>0</v>
      </c>
      <c r="CD1203" s="2">
        <v>0</v>
      </c>
      <c r="CE1203" s="2">
        <v>0</v>
      </c>
      <c r="CF1203" s="2">
        <v>0</v>
      </c>
      <c r="CG1203" s="2">
        <v>0</v>
      </c>
      <c r="CH1203" s="2">
        <v>0</v>
      </c>
      <c r="CI1203" s="2">
        <v>0</v>
      </c>
      <c r="CJ1203" s="2">
        <v>0</v>
      </c>
      <c r="CK1203" s="2">
        <v>0</v>
      </c>
      <c r="CL1203" s="2">
        <v>0</v>
      </c>
    </row>
    <row r="1204" spans="1:90" x14ac:dyDescent="0.25">
      <c r="A1204" t="s">
        <v>115</v>
      </c>
      <c r="B1204">
        <v>10312</v>
      </c>
      <c r="C1204" t="s">
        <v>192</v>
      </c>
      <c r="D1204">
        <v>1</v>
      </c>
      <c r="E1204">
        <v>8</v>
      </c>
      <c r="F1204">
        <v>4194</v>
      </c>
      <c r="G1204">
        <v>35004194</v>
      </c>
      <c r="H1204" t="s">
        <v>14695</v>
      </c>
      <c r="I1204">
        <v>100</v>
      </c>
      <c r="J1204" t="s">
        <v>107</v>
      </c>
      <c r="K1204" t="s">
        <v>1149</v>
      </c>
      <c r="L1204">
        <v>94</v>
      </c>
      <c r="M1204" t="s">
        <v>626</v>
      </c>
      <c r="N1204">
        <v>5632020</v>
      </c>
      <c r="O1204" t="s">
        <v>102</v>
      </c>
      <c r="P1204" t="s">
        <v>14696</v>
      </c>
      <c r="Q1204">
        <v>686</v>
      </c>
      <c r="R1204">
        <v>11</v>
      </c>
      <c r="S1204">
        <v>37422697</v>
      </c>
      <c r="T1204">
        <v>37737830</v>
      </c>
      <c r="U1204" t="s">
        <v>14697</v>
      </c>
      <c r="V1204">
        <v>1</v>
      </c>
      <c r="W1204" s="2">
        <v>0</v>
      </c>
      <c r="X1204" s="2">
        <v>0</v>
      </c>
      <c r="Y1204" s="2">
        <v>85</v>
      </c>
      <c r="Z1204" s="2">
        <v>57</v>
      </c>
      <c r="AA1204" s="2">
        <v>58</v>
      </c>
      <c r="AB1204" s="2">
        <v>104</v>
      </c>
      <c r="AC1204" s="2">
        <v>84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387</v>
      </c>
      <c r="BD1204" s="2">
        <v>0</v>
      </c>
      <c r="BE1204" s="2">
        <v>0</v>
      </c>
      <c r="BF1204" s="2">
        <v>0</v>
      </c>
      <c r="BG1204" s="2">
        <v>4</v>
      </c>
      <c r="BH1204" s="2">
        <v>3</v>
      </c>
      <c r="BI1204" s="2">
        <v>2</v>
      </c>
      <c r="BJ1204" s="2">
        <v>5</v>
      </c>
      <c r="BK1204" s="2">
        <v>3</v>
      </c>
      <c r="BL1204" s="2">
        <v>0</v>
      </c>
      <c r="BM1204" s="2">
        <v>0</v>
      </c>
      <c r="BN1204" s="2">
        <v>0</v>
      </c>
      <c r="BO1204" s="2">
        <v>0</v>
      </c>
      <c r="BP1204" s="2">
        <v>0</v>
      </c>
      <c r="BQ1204" s="2">
        <v>0</v>
      </c>
      <c r="BR1204" s="2">
        <v>0</v>
      </c>
      <c r="BS1204" s="2">
        <v>0</v>
      </c>
      <c r="BT1204" s="2">
        <v>0</v>
      </c>
      <c r="BU1204" s="2">
        <v>0</v>
      </c>
      <c r="BV1204" s="2">
        <v>0</v>
      </c>
      <c r="BW1204" s="2">
        <v>0</v>
      </c>
      <c r="BX1204" s="2">
        <v>0</v>
      </c>
      <c r="BY1204" s="2">
        <v>0</v>
      </c>
      <c r="BZ1204" s="2">
        <v>0</v>
      </c>
      <c r="CA1204" s="2">
        <v>0</v>
      </c>
      <c r="CB1204" s="2">
        <v>0</v>
      </c>
      <c r="CC1204" s="2">
        <v>0</v>
      </c>
      <c r="CD1204" s="2">
        <v>0</v>
      </c>
      <c r="CE1204" s="2">
        <v>0</v>
      </c>
      <c r="CF1204" s="2">
        <v>0</v>
      </c>
      <c r="CG1204" s="2">
        <v>0</v>
      </c>
      <c r="CH1204" s="2">
        <v>0</v>
      </c>
      <c r="CI1204" s="2">
        <v>0</v>
      </c>
      <c r="CJ1204" s="2">
        <v>0</v>
      </c>
      <c r="CK1204" s="2">
        <v>22</v>
      </c>
      <c r="CL1204" s="2">
        <v>0</v>
      </c>
    </row>
    <row r="1205" spans="1:90" x14ac:dyDescent="0.25">
      <c r="A1205" t="s">
        <v>115</v>
      </c>
      <c r="B1205">
        <v>10312</v>
      </c>
      <c r="C1205" t="s">
        <v>192</v>
      </c>
      <c r="D1205">
        <v>1</v>
      </c>
      <c r="E1205">
        <v>8</v>
      </c>
      <c r="F1205">
        <v>4200</v>
      </c>
      <c r="G1205">
        <v>35004200</v>
      </c>
      <c r="H1205" t="s">
        <v>17874</v>
      </c>
      <c r="I1205">
        <v>100</v>
      </c>
      <c r="J1205" t="s">
        <v>107</v>
      </c>
      <c r="K1205" t="s">
        <v>404</v>
      </c>
      <c r="L1205">
        <v>67</v>
      </c>
      <c r="M1205" t="s">
        <v>404</v>
      </c>
      <c r="N1205">
        <v>5361010</v>
      </c>
      <c r="P1205" t="s">
        <v>17875</v>
      </c>
      <c r="Q1205">
        <v>252</v>
      </c>
      <c r="R1205">
        <v>11</v>
      </c>
      <c r="S1205">
        <v>37142998</v>
      </c>
      <c r="T1205">
        <v>37687040</v>
      </c>
      <c r="U1205" t="s">
        <v>17876</v>
      </c>
      <c r="V1205">
        <v>1</v>
      </c>
      <c r="W1205" s="2">
        <v>0</v>
      </c>
      <c r="X1205" s="2">
        <v>0</v>
      </c>
      <c r="Y1205" s="2">
        <v>109</v>
      </c>
      <c r="Z1205" s="2">
        <v>126</v>
      </c>
      <c r="AA1205" s="2">
        <v>120</v>
      </c>
      <c r="AB1205" s="2">
        <v>141</v>
      </c>
      <c r="AC1205" s="2">
        <v>129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6</v>
      </c>
      <c r="BE1205" s="2">
        <v>0</v>
      </c>
      <c r="BF1205" s="2">
        <v>0</v>
      </c>
      <c r="BG1205" s="2">
        <v>4</v>
      </c>
      <c r="BH1205" s="2">
        <v>6</v>
      </c>
      <c r="BI1205" s="2">
        <v>6</v>
      </c>
      <c r="BJ1205" s="2">
        <v>6</v>
      </c>
      <c r="BK1205" s="2">
        <v>6</v>
      </c>
      <c r="BL1205" s="2">
        <v>0</v>
      </c>
      <c r="BM1205" s="2">
        <v>0</v>
      </c>
      <c r="BN1205" s="2">
        <v>0</v>
      </c>
      <c r="BO1205" s="2">
        <v>0</v>
      </c>
      <c r="BP1205" s="2">
        <v>0</v>
      </c>
      <c r="BQ1205" s="2">
        <v>0</v>
      </c>
      <c r="BR1205" s="2">
        <v>0</v>
      </c>
      <c r="BS1205" s="2">
        <v>0</v>
      </c>
      <c r="BT1205" s="2">
        <v>0</v>
      </c>
      <c r="BU1205" s="2">
        <v>0</v>
      </c>
      <c r="BV1205" s="2">
        <v>0</v>
      </c>
      <c r="BW1205" s="2">
        <v>0</v>
      </c>
      <c r="BX1205" s="2">
        <v>0</v>
      </c>
      <c r="BY1205" s="2">
        <v>0</v>
      </c>
      <c r="BZ1205" s="2">
        <v>0</v>
      </c>
      <c r="CA1205" s="2">
        <v>0</v>
      </c>
      <c r="CB1205" s="2">
        <v>0</v>
      </c>
      <c r="CC1205" s="2">
        <v>0</v>
      </c>
      <c r="CD1205" s="2">
        <v>0</v>
      </c>
      <c r="CE1205" s="2">
        <v>0</v>
      </c>
      <c r="CF1205" s="2">
        <v>0</v>
      </c>
      <c r="CG1205" s="2">
        <v>0</v>
      </c>
      <c r="CH1205" s="2">
        <v>0</v>
      </c>
      <c r="CI1205" s="2">
        <v>0</v>
      </c>
      <c r="CJ1205" s="2">
        <v>0</v>
      </c>
      <c r="CK1205" s="2">
        <v>0</v>
      </c>
      <c r="CL1205" s="2">
        <v>2</v>
      </c>
    </row>
    <row r="1206" spans="1:90" x14ac:dyDescent="0.25">
      <c r="A1206" t="s">
        <v>115</v>
      </c>
      <c r="B1206">
        <v>10312</v>
      </c>
      <c r="C1206" t="s">
        <v>192</v>
      </c>
      <c r="D1206">
        <v>1</v>
      </c>
      <c r="E1206">
        <v>8</v>
      </c>
      <c r="F1206">
        <v>4212</v>
      </c>
      <c r="G1206">
        <v>35004212</v>
      </c>
      <c r="H1206" t="s">
        <v>18766</v>
      </c>
      <c r="I1206">
        <v>100</v>
      </c>
      <c r="J1206" t="s">
        <v>107</v>
      </c>
      <c r="K1206" t="s">
        <v>8013</v>
      </c>
      <c r="L1206">
        <v>54</v>
      </c>
      <c r="M1206" t="s">
        <v>1644</v>
      </c>
      <c r="N1206">
        <v>5616010</v>
      </c>
      <c r="O1206" t="s">
        <v>92</v>
      </c>
      <c r="P1206" t="s">
        <v>18767</v>
      </c>
      <c r="Q1206">
        <v>223</v>
      </c>
      <c r="R1206">
        <v>11</v>
      </c>
      <c r="S1206">
        <v>37219349</v>
      </c>
      <c r="T1206">
        <v>37219552</v>
      </c>
      <c r="U1206" t="s">
        <v>18768</v>
      </c>
      <c r="V1206">
        <v>1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30</v>
      </c>
      <c r="AE1206" s="2">
        <v>30</v>
      </c>
      <c r="AF1206" s="2">
        <v>62</v>
      </c>
      <c r="AG1206" s="2">
        <v>29</v>
      </c>
      <c r="AH1206" s="2">
        <v>254</v>
      </c>
      <c r="AI1206" s="2">
        <v>222</v>
      </c>
      <c r="AJ1206" s="2">
        <v>152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229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86</v>
      </c>
      <c r="BD1206" s="2">
        <v>21</v>
      </c>
      <c r="BE1206" s="2">
        <v>0</v>
      </c>
      <c r="BF1206" s="2">
        <v>0</v>
      </c>
      <c r="BG1206" s="2">
        <v>0</v>
      </c>
      <c r="BH1206" s="2">
        <v>0</v>
      </c>
      <c r="BI1206" s="2">
        <v>0</v>
      </c>
      <c r="BJ1206" s="2">
        <v>0</v>
      </c>
      <c r="BK1206" s="2">
        <v>0</v>
      </c>
      <c r="BL1206" s="2">
        <v>1</v>
      </c>
      <c r="BM1206" s="2">
        <v>2</v>
      </c>
      <c r="BN1206" s="2">
        <v>3</v>
      </c>
      <c r="BO1206" s="2">
        <v>2</v>
      </c>
      <c r="BP1206" s="2">
        <v>11</v>
      </c>
      <c r="BQ1206" s="2">
        <v>9</v>
      </c>
      <c r="BR1206" s="2">
        <v>8</v>
      </c>
      <c r="BS1206" s="2">
        <v>0</v>
      </c>
      <c r="BT1206" s="2">
        <v>0</v>
      </c>
      <c r="BU1206" s="2">
        <v>0</v>
      </c>
      <c r="BV1206" s="2">
        <v>0</v>
      </c>
      <c r="BW1206" s="2">
        <v>0</v>
      </c>
      <c r="BX1206" s="2">
        <v>0</v>
      </c>
      <c r="BY1206" s="2">
        <v>0</v>
      </c>
      <c r="BZ1206" s="2">
        <v>0</v>
      </c>
      <c r="CA1206" s="2">
        <v>0</v>
      </c>
      <c r="CB1206" s="2">
        <v>0</v>
      </c>
      <c r="CC1206" s="2">
        <v>9</v>
      </c>
      <c r="CD1206" s="2">
        <v>0</v>
      </c>
      <c r="CE1206" s="2">
        <v>0</v>
      </c>
      <c r="CF1206" s="2">
        <v>0</v>
      </c>
      <c r="CG1206" s="2">
        <v>0</v>
      </c>
      <c r="CH1206" s="2">
        <v>0</v>
      </c>
      <c r="CI1206" s="2">
        <v>0</v>
      </c>
      <c r="CJ1206" s="2">
        <v>0</v>
      </c>
      <c r="CK1206" s="2">
        <v>5</v>
      </c>
      <c r="CL1206" s="2">
        <v>5</v>
      </c>
    </row>
    <row r="1207" spans="1:90" x14ac:dyDescent="0.25">
      <c r="A1207" t="s">
        <v>115</v>
      </c>
      <c r="B1207">
        <v>10312</v>
      </c>
      <c r="C1207" t="s">
        <v>192</v>
      </c>
      <c r="D1207">
        <v>1</v>
      </c>
      <c r="E1207">
        <v>8</v>
      </c>
      <c r="F1207">
        <v>4259</v>
      </c>
      <c r="G1207">
        <v>35004259</v>
      </c>
      <c r="H1207" t="s">
        <v>15249</v>
      </c>
      <c r="I1207">
        <v>100</v>
      </c>
      <c r="J1207" t="s">
        <v>107</v>
      </c>
      <c r="K1207" t="s">
        <v>3326</v>
      </c>
      <c r="L1207">
        <v>94</v>
      </c>
      <c r="M1207" t="s">
        <v>626</v>
      </c>
      <c r="N1207">
        <v>5624060</v>
      </c>
      <c r="O1207" t="s">
        <v>92</v>
      </c>
      <c r="P1207" t="s">
        <v>15250</v>
      </c>
      <c r="Q1207">
        <v>149</v>
      </c>
      <c r="R1207">
        <v>11</v>
      </c>
      <c r="S1207">
        <v>37427438</v>
      </c>
      <c r="T1207">
        <v>37738175</v>
      </c>
      <c r="U1207" t="s">
        <v>15251</v>
      </c>
      <c r="V1207">
        <v>1</v>
      </c>
      <c r="W1207" s="2">
        <v>0</v>
      </c>
      <c r="X1207" s="2">
        <v>0</v>
      </c>
      <c r="Y1207" s="2">
        <v>141</v>
      </c>
      <c r="Z1207" s="2">
        <v>106</v>
      </c>
      <c r="AA1207" s="2">
        <v>149</v>
      </c>
      <c r="AB1207" s="2">
        <v>119</v>
      </c>
      <c r="AC1207" s="2">
        <v>114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1</v>
      </c>
      <c r="BC1207" s="2">
        <v>0</v>
      </c>
      <c r="BD1207" s="2">
        <v>2</v>
      </c>
      <c r="BE1207" s="2">
        <v>0</v>
      </c>
      <c r="BF1207" s="2">
        <v>0</v>
      </c>
      <c r="BG1207" s="2">
        <v>6</v>
      </c>
      <c r="BH1207" s="2">
        <v>4</v>
      </c>
      <c r="BI1207" s="2">
        <v>10</v>
      </c>
      <c r="BJ1207" s="2">
        <v>8</v>
      </c>
      <c r="BK1207" s="2">
        <v>5</v>
      </c>
      <c r="BL1207" s="2">
        <v>0</v>
      </c>
      <c r="BM1207" s="2">
        <v>0</v>
      </c>
      <c r="BN1207" s="2">
        <v>0</v>
      </c>
      <c r="BO1207" s="2">
        <v>0</v>
      </c>
      <c r="BP1207" s="2">
        <v>0</v>
      </c>
      <c r="BQ1207" s="2">
        <v>0</v>
      </c>
      <c r="BR1207" s="2">
        <v>0</v>
      </c>
      <c r="BS1207" s="2">
        <v>0</v>
      </c>
      <c r="BT1207" s="2">
        <v>0</v>
      </c>
      <c r="BU1207" s="2">
        <v>0</v>
      </c>
      <c r="BV1207" s="2">
        <v>0</v>
      </c>
      <c r="BW1207" s="2">
        <v>0</v>
      </c>
      <c r="BX1207" s="2">
        <v>0</v>
      </c>
      <c r="BY1207" s="2">
        <v>0</v>
      </c>
      <c r="BZ1207" s="2">
        <v>0</v>
      </c>
      <c r="CA1207" s="2">
        <v>0</v>
      </c>
      <c r="CB1207" s="2">
        <v>0</v>
      </c>
      <c r="CC1207" s="2">
        <v>0</v>
      </c>
      <c r="CD1207" s="2">
        <v>0</v>
      </c>
      <c r="CE1207" s="2">
        <v>0</v>
      </c>
      <c r="CF1207" s="2">
        <v>0</v>
      </c>
      <c r="CG1207" s="2">
        <v>0</v>
      </c>
      <c r="CH1207" s="2">
        <v>0</v>
      </c>
      <c r="CI1207" s="2">
        <v>0</v>
      </c>
      <c r="CJ1207" s="2">
        <v>1</v>
      </c>
      <c r="CK1207" s="2">
        <v>0</v>
      </c>
      <c r="CL1207" s="2">
        <v>2</v>
      </c>
    </row>
    <row r="1208" spans="1:90" x14ac:dyDescent="0.25">
      <c r="A1208" t="s">
        <v>115</v>
      </c>
      <c r="B1208">
        <v>10312</v>
      </c>
      <c r="C1208" t="s">
        <v>192</v>
      </c>
      <c r="D1208">
        <v>1</v>
      </c>
      <c r="E1208">
        <v>8</v>
      </c>
      <c r="F1208">
        <v>4145</v>
      </c>
      <c r="G1208">
        <v>35004145</v>
      </c>
      <c r="H1208" t="s">
        <v>6109</v>
      </c>
      <c r="I1208">
        <v>100</v>
      </c>
      <c r="J1208" t="s">
        <v>107</v>
      </c>
      <c r="K1208" t="s">
        <v>5649</v>
      </c>
      <c r="L1208">
        <v>77</v>
      </c>
      <c r="M1208" t="s">
        <v>684</v>
      </c>
      <c r="N1208">
        <v>4062001</v>
      </c>
      <c r="O1208" t="s">
        <v>102</v>
      </c>
      <c r="P1208" t="s">
        <v>6110</v>
      </c>
      <c r="Q1208">
        <v>1570</v>
      </c>
      <c r="R1208">
        <v>11</v>
      </c>
      <c r="S1208">
        <v>22754118</v>
      </c>
      <c r="T1208">
        <v>55945095</v>
      </c>
      <c r="U1208" t="s">
        <v>6111</v>
      </c>
      <c r="V1208">
        <v>1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140</v>
      </c>
      <c r="AI1208" s="2">
        <v>249</v>
      </c>
      <c r="AJ1208" s="2">
        <v>146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188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86</v>
      </c>
      <c r="BD1208" s="2">
        <v>0</v>
      </c>
      <c r="BE1208" s="2">
        <v>0</v>
      </c>
      <c r="BF1208" s="2">
        <v>0</v>
      </c>
      <c r="BG1208" s="2">
        <v>0</v>
      </c>
      <c r="BH1208" s="2">
        <v>0</v>
      </c>
      <c r="BI1208" s="2">
        <v>0</v>
      </c>
      <c r="BJ1208" s="2">
        <v>0</v>
      </c>
      <c r="BK1208" s="2">
        <v>0</v>
      </c>
      <c r="BL1208" s="2">
        <v>0</v>
      </c>
      <c r="BM1208" s="2">
        <v>0</v>
      </c>
      <c r="BN1208" s="2">
        <v>0</v>
      </c>
      <c r="BO1208" s="2">
        <v>0</v>
      </c>
      <c r="BP1208" s="2">
        <v>7</v>
      </c>
      <c r="BQ1208" s="2">
        <v>11</v>
      </c>
      <c r="BR1208" s="2">
        <v>7</v>
      </c>
      <c r="BS1208" s="2">
        <v>0</v>
      </c>
      <c r="BT1208" s="2">
        <v>0</v>
      </c>
      <c r="BU1208" s="2">
        <v>0</v>
      </c>
      <c r="BV1208" s="2">
        <v>0</v>
      </c>
      <c r="BW1208" s="2">
        <v>0</v>
      </c>
      <c r="BX1208" s="2">
        <v>0</v>
      </c>
      <c r="BY1208" s="2">
        <v>0</v>
      </c>
      <c r="BZ1208" s="2">
        <v>0</v>
      </c>
      <c r="CA1208" s="2">
        <v>0</v>
      </c>
      <c r="CB1208" s="2">
        <v>0</v>
      </c>
      <c r="CC1208" s="2">
        <v>7</v>
      </c>
      <c r="CD1208" s="2">
        <v>0</v>
      </c>
      <c r="CE1208" s="2">
        <v>0</v>
      </c>
      <c r="CF1208" s="2">
        <v>0</v>
      </c>
      <c r="CG1208" s="2">
        <v>0</v>
      </c>
      <c r="CH1208" s="2">
        <v>0</v>
      </c>
      <c r="CI1208" s="2">
        <v>0</v>
      </c>
      <c r="CJ1208" s="2">
        <v>0</v>
      </c>
      <c r="CK1208" s="2">
        <v>5</v>
      </c>
      <c r="CL1208" s="2">
        <v>0</v>
      </c>
    </row>
    <row r="1209" spans="1:90" x14ac:dyDescent="0.25">
      <c r="A1209" t="s">
        <v>115</v>
      </c>
      <c r="B1209">
        <v>10312</v>
      </c>
      <c r="C1209" t="s">
        <v>192</v>
      </c>
      <c r="D1209">
        <v>1</v>
      </c>
      <c r="E1209">
        <v>8</v>
      </c>
      <c r="F1209">
        <v>4157</v>
      </c>
      <c r="G1209">
        <v>35004157</v>
      </c>
      <c r="H1209" t="s">
        <v>3049</v>
      </c>
      <c r="I1209">
        <v>100</v>
      </c>
      <c r="J1209" t="s">
        <v>107</v>
      </c>
      <c r="K1209" t="s">
        <v>607</v>
      </c>
      <c r="L1209">
        <v>12</v>
      </c>
      <c r="M1209" t="s">
        <v>607</v>
      </c>
      <c r="N1209">
        <v>5503000</v>
      </c>
      <c r="O1209" t="s">
        <v>102</v>
      </c>
      <c r="P1209" t="s">
        <v>3050</v>
      </c>
      <c r="Q1209">
        <v>1260</v>
      </c>
      <c r="R1209">
        <v>11</v>
      </c>
      <c r="S1209">
        <v>37264360</v>
      </c>
      <c r="U1209" t="s">
        <v>3051</v>
      </c>
      <c r="V1209">
        <v>1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118</v>
      </c>
      <c r="AI1209" s="2">
        <v>156</v>
      </c>
      <c r="AJ1209" s="2">
        <v>110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0</v>
      </c>
      <c r="BI1209" s="2">
        <v>0</v>
      </c>
      <c r="BJ1209" s="2">
        <v>0</v>
      </c>
      <c r="BK1209" s="2">
        <v>0</v>
      </c>
      <c r="BL1209" s="2">
        <v>0</v>
      </c>
      <c r="BM1209" s="2">
        <v>0</v>
      </c>
      <c r="BN1209" s="2">
        <v>0</v>
      </c>
      <c r="BO1209" s="2">
        <v>0</v>
      </c>
      <c r="BP1209" s="2">
        <v>4</v>
      </c>
      <c r="BQ1209" s="2">
        <v>4</v>
      </c>
      <c r="BR1209" s="2">
        <v>3</v>
      </c>
      <c r="BS1209" s="2">
        <v>0</v>
      </c>
      <c r="BT1209" s="2">
        <v>0</v>
      </c>
      <c r="BU1209" s="2">
        <v>0</v>
      </c>
      <c r="BV1209" s="2">
        <v>0</v>
      </c>
      <c r="BW1209" s="2">
        <v>0</v>
      </c>
      <c r="BX1209" s="2">
        <v>0</v>
      </c>
      <c r="BY1209" s="2">
        <v>0</v>
      </c>
      <c r="BZ1209" s="2">
        <v>0</v>
      </c>
      <c r="CA1209" s="2">
        <v>0</v>
      </c>
      <c r="CB1209" s="2">
        <v>0</v>
      </c>
      <c r="CC1209" s="2">
        <v>0</v>
      </c>
      <c r="CD1209" s="2">
        <v>0</v>
      </c>
      <c r="CE1209" s="2">
        <v>0</v>
      </c>
      <c r="CF1209" s="2">
        <v>0</v>
      </c>
      <c r="CG1209" s="2">
        <v>0</v>
      </c>
      <c r="CH1209" s="2">
        <v>0</v>
      </c>
      <c r="CI1209" s="2">
        <v>0</v>
      </c>
      <c r="CJ1209" s="2">
        <v>0</v>
      </c>
      <c r="CK1209" s="2">
        <v>0</v>
      </c>
      <c r="CL1209" s="2">
        <v>0</v>
      </c>
    </row>
    <row r="1210" spans="1:90" x14ac:dyDescent="0.25">
      <c r="A1210" t="s">
        <v>115</v>
      </c>
      <c r="B1210">
        <v>10312</v>
      </c>
      <c r="C1210" t="s">
        <v>192</v>
      </c>
      <c r="D1210">
        <v>1</v>
      </c>
      <c r="E1210">
        <v>8</v>
      </c>
      <c r="F1210">
        <v>37597</v>
      </c>
      <c r="G1210">
        <v>35037597</v>
      </c>
      <c r="H1210" t="s">
        <v>12112</v>
      </c>
      <c r="I1210">
        <v>100</v>
      </c>
      <c r="J1210" t="s">
        <v>107</v>
      </c>
      <c r="K1210" t="s">
        <v>7520</v>
      </c>
      <c r="L1210">
        <v>12</v>
      </c>
      <c r="M1210" t="s">
        <v>607</v>
      </c>
      <c r="N1210">
        <v>5537100</v>
      </c>
      <c r="O1210" t="s">
        <v>92</v>
      </c>
      <c r="P1210" t="s">
        <v>12113</v>
      </c>
      <c r="Q1210">
        <v>370</v>
      </c>
      <c r="R1210">
        <v>11</v>
      </c>
      <c r="S1210">
        <v>37427503</v>
      </c>
      <c r="T1210">
        <v>37739629</v>
      </c>
      <c r="U1210" t="s">
        <v>12114</v>
      </c>
      <c r="V1210">
        <v>1</v>
      </c>
      <c r="W1210" s="2">
        <v>0</v>
      </c>
      <c r="X1210" s="2">
        <v>0</v>
      </c>
      <c r="Y1210" s="2">
        <v>146</v>
      </c>
      <c r="Z1210" s="2">
        <v>121</v>
      </c>
      <c r="AA1210" s="2">
        <v>120</v>
      </c>
      <c r="AB1210" s="2">
        <v>58</v>
      </c>
      <c r="AC1210" s="2">
        <v>145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6</v>
      </c>
      <c r="BH1210" s="2">
        <v>6</v>
      </c>
      <c r="BI1210" s="2">
        <v>5</v>
      </c>
      <c r="BJ1210" s="2">
        <v>2</v>
      </c>
      <c r="BK1210" s="2">
        <v>6</v>
      </c>
      <c r="BL1210" s="2">
        <v>0</v>
      </c>
      <c r="BM1210" s="2">
        <v>0</v>
      </c>
      <c r="BN1210" s="2">
        <v>0</v>
      </c>
      <c r="BO1210" s="2">
        <v>0</v>
      </c>
      <c r="BP1210" s="2">
        <v>0</v>
      </c>
      <c r="BQ1210" s="2">
        <v>0</v>
      </c>
      <c r="BR1210" s="2">
        <v>0</v>
      </c>
      <c r="BS1210" s="2">
        <v>0</v>
      </c>
      <c r="BT1210" s="2">
        <v>0</v>
      </c>
      <c r="BU1210" s="2">
        <v>0</v>
      </c>
      <c r="BV1210" s="2">
        <v>0</v>
      </c>
      <c r="BW1210" s="2">
        <v>0</v>
      </c>
      <c r="BX1210" s="2">
        <v>0</v>
      </c>
      <c r="BY1210" s="2">
        <v>0</v>
      </c>
      <c r="BZ1210" s="2">
        <v>0</v>
      </c>
      <c r="CA1210" s="2">
        <v>0</v>
      </c>
      <c r="CB1210" s="2">
        <v>0</v>
      </c>
      <c r="CC1210" s="2">
        <v>0</v>
      </c>
      <c r="CD1210" s="2">
        <v>0</v>
      </c>
      <c r="CE1210" s="2">
        <v>0</v>
      </c>
      <c r="CF1210" s="2">
        <v>0</v>
      </c>
      <c r="CG1210" s="2">
        <v>0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</row>
    <row r="1211" spans="1:90" x14ac:dyDescent="0.25">
      <c r="A1211" t="s">
        <v>115</v>
      </c>
      <c r="B1211">
        <v>10312</v>
      </c>
      <c r="C1211" t="s">
        <v>192</v>
      </c>
      <c r="D1211">
        <v>1</v>
      </c>
      <c r="E1211">
        <v>8</v>
      </c>
      <c r="F1211">
        <v>3669</v>
      </c>
      <c r="G1211">
        <v>35003669</v>
      </c>
      <c r="H1211" t="s">
        <v>18725</v>
      </c>
      <c r="I1211">
        <v>100</v>
      </c>
      <c r="J1211" t="s">
        <v>107</v>
      </c>
      <c r="K1211" t="s">
        <v>9719</v>
      </c>
      <c r="L1211">
        <v>48</v>
      </c>
      <c r="M1211" t="s">
        <v>194</v>
      </c>
      <c r="N1211">
        <v>5092040</v>
      </c>
      <c r="O1211" t="s">
        <v>102</v>
      </c>
      <c r="P1211" t="s">
        <v>6406</v>
      </c>
      <c r="Q1211">
        <v>1201</v>
      </c>
      <c r="R1211">
        <v>11</v>
      </c>
      <c r="S1211">
        <v>38327913</v>
      </c>
      <c r="T1211">
        <v>38364125</v>
      </c>
      <c r="U1211" t="s">
        <v>18726</v>
      </c>
      <c r="V1211">
        <v>1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191</v>
      </c>
      <c r="AI1211" s="2">
        <v>158</v>
      </c>
      <c r="AJ1211" s="2">
        <v>122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0</v>
      </c>
      <c r="BI1211" s="2">
        <v>0</v>
      </c>
      <c r="BJ1211" s="2">
        <v>0</v>
      </c>
      <c r="BK1211" s="2">
        <v>0</v>
      </c>
      <c r="BL1211" s="2">
        <v>0</v>
      </c>
      <c r="BM1211" s="2">
        <v>0</v>
      </c>
      <c r="BN1211" s="2">
        <v>0</v>
      </c>
      <c r="BO1211" s="2">
        <v>0</v>
      </c>
      <c r="BP1211" s="2">
        <v>6</v>
      </c>
      <c r="BQ1211" s="2">
        <v>5</v>
      </c>
      <c r="BR1211" s="2">
        <v>5</v>
      </c>
      <c r="BS1211" s="2">
        <v>0</v>
      </c>
      <c r="BT1211" s="2">
        <v>0</v>
      </c>
      <c r="BU1211" s="2">
        <v>0</v>
      </c>
      <c r="BV1211" s="2">
        <v>0</v>
      </c>
      <c r="BW1211" s="2">
        <v>0</v>
      </c>
      <c r="BX1211" s="2">
        <v>0</v>
      </c>
      <c r="BY1211" s="2">
        <v>0</v>
      </c>
      <c r="BZ1211" s="2">
        <v>0</v>
      </c>
      <c r="CA1211" s="2">
        <v>0</v>
      </c>
      <c r="CB1211" s="2">
        <v>0</v>
      </c>
      <c r="CC1211" s="2">
        <v>0</v>
      </c>
      <c r="CD1211" s="2">
        <v>0</v>
      </c>
      <c r="CE1211" s="2">
        <v>0</v>
      </c>
      <c r="CF1211" s="2">
        <v>0</v>
      </c>
      <c r="CG1211" s="2">
        <v>0</v>
      </c>
      <c r="CH1211" s="2">
        <v>0</v>
      </c>
      <c r="CI1211" s="2">
        <v>0</v>
      </c>
      <c r="CJ1211" s="2">
        <v>0</v>
      </c>
      <c r="CK1211" s="2">
        <v>0</v>
      </c>
      <c r="CL1211" s="2">
        <v>0</v>
      </c>
    </row>
    <row r="1212" spans="1:90" x14ac:dyDescent="0.25">
      <c r="A1212" t="s">
        <v>115</v>
      </c>
      <c r="B1212">
        <v>10312</v>
      </c>
      <c r="C1212" t="s">
        <v>192</v>
      </c>
      <c r="D1212">
        <v>1</v>
      </c>
      <c r="E1212">
        <v>8</v>
      </c>
      <c r="F1212">
        <v>3897</v>
      </c>
      <c r="G1212">
        <v>35003897</v>
      </c>
      <c r="H1212" t="s">
        <v>10391</v>
      </c>
      <c r="I1212">
        <v>100</v>
      </c>
      <c r="J1212" t="s">
        <v>107</v>
      </c>
      <c r="K1212" t="s">
        <v>490</v>
      </c>
      <c r="L1212">
        <v>62</v>
      </c>
      <c r="M1212" t="s">
        <v>490</v>
      </c>
      <c r="N1212">
        <v>5428010</v>
      </c>
      <c r="O1212" t="s">
        <v>92</v>
      </c>
      <c r="P1212" t="s">
        <v>10392</v>
      </c>
      <c r="Q1212">
        <v>66</v>
      </c>
      <c r="R1212">
        <v>11</v>
      </c>
      <c r="S1212">
        <v>30314109</v>
      </c>
      <c r="T1212">
        <v>38133783</v>
      </c>
      <c r="U1212" t="s">
        <v>10393</v>
      </c>
      <c r="V1212">
        <v>1</v>
      </c>
      <c r="W1212" s="2">
        <v>0</v>
      </c>
      <c r="X1212" s="2">
        <v>0</v>
      </c>
      <c r="Y1212" s="2">
        <v>55</v>
      </c>
      <c r="Z1212" s="2">
        <v>84</v>
      </c>
      <c r="AA1212" s="2">
        <v>57</v>
      </c>
      <c r="AB1212" s="2">
        <v>29</v>
      </c>
      <c r="AC1212" s="2">
        <v>60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2</v>
      </c>
      <c r="BH1212" s="2">
        <v>3</v>
      </c>
      <c r="BI1212" s="2">
        <v>2</v>
      </c>
      <c r="BJ1212" s="2">
        <v>2</v>
      </c>
      <c r="BK1212" s="2">
        <v>3</v>
      </c>
      <c r="BL1212" s="2">
        <v>0</v>
      </c>
      <c r="BM1212" s="2">
        <v>0</v>
      </c>
      <c r="BN1212" s="2">
        <v>0</v>
      </c>
      <c r="BO1212" s="2">
        <v>0</v>
      </c>
      <c r="BP1212" s="2">
        <v>0</v>
      </c>
      <c r="BQ1212" s="2">
        <v>0</v>
      </c>
      <c r="BR1212" s="2">
        <v>0</v>
      </c>
      <c r="BS1212" s="2">
        <v>0</v>
      </c>
      <c r="BT1212" s="2">
        <v>0</v>
      </c>
      <c r="BU1212" s="2">
        <v>0</v>
      </c>
      <c r="BV1212" s="2">
        <v>0</v>
      </c>
      <c r="BW1212" s="2">
        <v>0</v>
      </c>
      <c r="BX1212" s="2">
        <v>0</v>
      </c>
      <c r="BY1212" s="2">
        <v>0</v>
      </c>
      <c r="BZ1212" s="2">
        <v>0</v>
      </c>
      <c r="CA1212" s="2">
        <v>0</v>
      </c>
      <c r="CB1212" s="2">
        <v>0</v>
      </c>
      <c r="CC1212" s="2">
        <v>0</v>
      </c>
      <c r="CD1212" s="2">
        <v>0</v>
      </c>
      <c r="CE1212" s="2">
        <v>0</v>
      </c>
      <c r="CF1212" s="2">
        <v>0</v>
      </c>
      <c r="CG1212" s="2">
        <v>0</v>
      </c>
      <c r="CH1212" s="2">
        <v>0</v>
      </c>
      <c r="CI1212" s="2">
        <v>0</v>
      </c>
      <c r="CJ1212" s="2">
        <v>0</v>
      </c>
      <c r="CK1212" s="2">
        <v>0</v>
      </c>
      <c r="CL1212" s="2">
        <v>0</v>
      </c>
    </row>
    <row r="1213" spans="1:90" x14ac:dyDescent="0.25">
      <c r="A1213" t="s">
        <v>115</v>
      </c>
      <c r="B1213">
        <v>10312</v>
      </c>
      <c r="C1213" t="s">
        <v>192</v>
      </c>
      <c r="D1213">
        <v>1</v>
      </c>
      <c r="E1213">
        <v>8</v>
      </c>
      <c r="F1213">
        <v>3360</v>
      </c>
      <c r="G1213">
        <v>35003360</v>
      </c>
      <c r="H1213" t="s">
        <v>11758</v>
      </c>
      <c r="I1213">
        <v>100</v>
      </c>
      <c r="J1213" t="s">
        <v>107</v>
      </c>
      <c r="K1213" t="s">
        <v>193</v>
      </c>
      <c r="L1213">
        <v>48</v>
      </c>
      <c r="M1213" t="s">
        <v>194</v>
      </c>
      <c r="N1213">
        <v>5059040</v>
      </c>
      <c r="O1213" t="s">
        <v>92</v>
      </c>
      <c r="P1213" t="s">
        <v>11759</v>
      </c>
      <c r="Q1213">
        <v>15</v>
      </c>
      <c r="R1213">
        <v>11</v>
      </c>
      <c r="S1213">
        <v>38318647</v>
      </c>
      <c r="T1213">
        <v>38362335</v>
      </c>
      <c r="U1213" t="s">
        <v>11760</v>
      </c>
      <c r="V1213">
        <v>1</v>
      </c>
      <c r="W1213" s="2">
        <v>0</v>
      </c>
      <c r="X1213" s="2">
        <v>0</v>
      </c>
      <c r="Y1213" s="2">
        <v>90</v>
      </c>
      <c r="Z1213" s="2">
        <v>61</v>
      </c>
      <c r="AA1213" s="2">
        <v>63</v>
      </c>
      <c r="AB1213" s="2">
        <v>60</v>
      </c>
      <c r="AC1213" s="2">
        <v>89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4</v>
      </c>
      <c r="BC1213" s="2">
        <v>0</v>
      </c>
      <c r="BD1213" s="2">
        <v>9</v>
      </c>
      <c r="BE1213" s="2">
        <v>0</v>
      </c>
      <c r="BF1213" s="2">
        <v>0</v>
      </c>
      <c r="BG1213" s="2">
        <v>4</v>
      </c>
      <c r="BH1213" s="2">
        <v>3</v>
      </c>
      <c r="BI1213" s="2">
        <v>4</v>
      </c>
      <c r="BJ1213" s="2">
        <v>4</v>
      </c>
      <c r="BK1213" s="2">
        <v>5</v>
      </c>
      <c r="BL1213" s="2">
        <v>0</v>
      </c>
      <c r="BM1213" s="2">
        <v>0</v>
      </c>
      <c r="BN1213" s="2">
        <v>0</v>
      </c>
      <c r="BO1213" s="2">
        <v>0</v>
      </c>
      <c r="BP1213" s="2">
        <v>0</v>
      </c>
      <c r="BQ1213" s="2">
        <v>0</v>
      </c>
      <c r="BR1213" s="2">
        <v>0</v>
      </c>
      <c r="BS1213" s="2">
        <v>0</v>
      </c>
      <c r="BT1213" s="2">
        <v>0</v>
      </c>
      <c r="BU1213" s="2">
        <v>0</v>
      </c>
      <c r="BV1213" s="2">
        <v>0</v>
      </c>
      <c r="BW1213" s="2">
        <v>0</v>
      </c>
      <c r="BX1213" s="2">
        <v>0</v>
      </c>
      <c r="BY1213" s="2">
        <v>0</v>
      </c>
      <c r="BZ1213" s="2">
        <v>0</v>
      </c>
      <c r="CA1213" s="2">
        <v>0</v>
      </c>
      <c r="CB1213" s="2">
        <v>0</v>
      </c>
      <c r="CC1213" s="2">
        <v>0</v>
      </c>
      <c r="CD1213" s="2">
        <v>0</v>
      </c>
      <c r="CE1213" s="2">
        <v>0</v>
      </c>
      <c r="CF1213" s="2">
        <v>0</v>
      </c>
      <c r="CG1213" s="2">
        <v>0</v>
      </c>
      <c r="CH1213" s="2">
        <v>0</v>
      </c>
      <c r="CI1213" s="2">
        <v>0</v>
      </c>
      <c r="CJ1213" s="2">
        <v>2</v>
      </c>
      <c r="CK1213" s="2">
        <v>0</v>
      </c>
      <c r="CL1213" s="2">
        <v>2</v>
      </c>
    </row>
    <row r="1214" spans="1:90" x14ac:dyDescent="0.25">
      <c r="A1214" t="s">
        <v>115</v>
      </c>
      <c r="B1214">
        <v>10312</v>
      </c>
      <c r="C1214" t="s">
        <v>192</v>
      </c>
      <c r="D1214">
        <v>1</v>
      </c>
      <c r="E1214">
        <v>8</v>
      </c>
      <c r="F1214">
        <v>37436</v>
      </c>
      <c r="G1214">
        <v>35037436</v>
      </c>
      <c r="H1214" t="s">
        <v>17441</v>
      </c>
      <c r="I1214">
        <v>100</v>
      </c>
      <c r="J1214" t="s">
        <v>107</v>
      </c>
      <c r="K1214" t="s">
        <v>2210</v>
      </c>
      <c r="L1214">
        <v>67</v>
      </c>
      <c r="M1214" t="s">
        <v>404</v>
      </c>
      <c r="N1214">
        <v>5588001</v>
      </c>
      <c r="O1214" t="s">
        <v>102</v>
      </c>
      <c r="P1214" t="s">
        <v>17442</v>
      </c>
      <c r="Q1214">
        <v>1874</v>
      </c>
      <c r="R1214">
        <v>11</v>
      </c>
      <c r="S1214">
        <v>37350694</v>
      </c>
      <c r="T1214">
        <v>37354719</v>
      </c>
      <c r="U1214" t="s">
        <v>17443</v>
      </c>
      <c r="V1214">
        <v>1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86</v>
      </c>
      <c r="AE1214" s="2">
        <v>118</v>
      </c>
      <c r="AF1214" s="2">
        <v>139</v>
      </c>
      <c r="AG1214" s="2">
        <v>33</v>
      </c>
      <c r="AH1214" s="2">
        <v>272</v>
      </c>
      <c r="AI1214" s="2">
        <v>227</v>
      </c>
      <c r="AJ1214" s="2">
        <v>186</v>
      </c>
      <c r="AK1214" s="2">
        <v>0</v>
      </c>
      <c r="AL1214" s="2">
        <v>0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212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251</v>
      </c>
      <c r="BD1214" s="2">
        <v>0</v>
      </c>
      <c r="BE1214" s="2">
        <v>0</v>
      </c>
      <c r="BF1214" s="2">
        <v>0</v>
      </c>
      <c r="BG1214" s="2">
        <v>0</v>
      </c>
      <c r="BH1214" s="2">
        <v>0</v>
      </c>
      <c r="BI1214" s="2">
        <v>0</v>
      </c>
      <c r="BJ1214" s="2">
        <v>0</v>
      </c>
      <c r="BK1214" s="2">
        <v>0</v>
      </c>
      <c r="BL1214" s="2">
        <v>4</v>
      </c>
      <c r="BM1214" s="2">
        <v>5</v>
      </c>
      <c r="BN1214" s="2">
        <v>6</v>
      </c>
      <c r="BO1214" s="2">
        <v>1</v>
      </c>
      <c r="BP1214" s="2">
        <v>9</v>
      </c>
      <c r="BQ1214" s="2">
        <v>8</v>
      </c>
      <c r="BR1214" s="2">
        <v>8</v>
      </c>
      <c r="BS1214" s="2">
        <v>0</v>
      </c>
      <c r="BT1214" s="2">
        <v>0</v>
      </c>
      <c r="BU1214" s="2">
        <v>0</v>
      </c>
      <c r="BV1214" s="2">
        <v>0</v>
      </c>
      <c r="BW1214" s="2">
        <v>0</v>
      </c>
      <c r="BX1214" s="2">
        <v>0</v>
      </c>
      <c r="BY1214" s="2">
        <v>0</v>
      </c>
      <c r="BZ1214" s="2">
        <v>0</v>
      </c>
      <c r="CA1214" s="2">
        <v>0</v>
      </c>
      <c r="CB1214" s="2">
        <v>0</v>
      </c>
      <c r="CC1214" s="2">
        <v>8</v>
      </c>
      <c r="CD1214" s="2">
        <v>0</v>
      </c>
      <c r="CE1214" s="2">
        <v>0</v>
      </c>
      <c r="CF1214" s="2">
        <v>0</v>
      </c>
      <c r="CG1214" s="2">
        <v>0</v>
      </c>
      <c r="CH1214" s="2">
        <v>0</v>
      </c>
      <c r="CI1214" s="2">
        <v>0</v>
      </c>
      <c r="CJ1214" s="2">
        <v>0</v>
      </c>
      <c r="CK1214" s="2">
        <v>11</v>
      </c>
      <c r="CL1214" s="2">
        <v>0</v>
      </c>
    </row>
    <row r="1215" spans="1:90" x14ac:dyDescent="0.25">
      <c r="A1215" t="s">
        <v>115</v>
      </c>
      <c r="B1215">
        <v>10312</v>
      </c>
      <c r="C1215" t="s">
        <v>192</v>
      </c>
      <c r="D1215">
        <v>1</v>
      </c>
      <c r="E1215">
        <v>8</v>
      </c>
      <c r="F1215">
        <v>4169</v>
      </c>
      <c r="G1215">
        <v>35004169</v>
      </c>
      <c r="H1215" t="s">
        <v>17730</v>
      </c>
      <c r="I1215">
        <v>100</v>
      </c>
      <c r="J1215" t="s">
        <v>107</v>
      </c>
      <c r="K1215" t="s">
        <v>16651</v>
      </c>
      <c r="L1215">
        <v>94</v>
      </c>
      <c r="M1215" t="s">
        <v>626</v>
      </c>
      <c r="N1215">
        <v>5619000</v>
      </c>
      <c r="O1215" t="s">
        <v>92</v>
      </c>
      <c r="P1215" t="s">
        <v>17731</v>
      </c>
      <c r="Q1215">
        <v>100</v>
      </c>
      <c r="R1215">
        <v>11</v>
      </c>
      <c r="S1215">
        <v>37427359</v>
      </c>
      <c r="T1215">
        <v>37738666</v>
      </c>
      <c r="U1215" t="s">
        <v>17732</v>
      </c>
      <c r="V1215">
        <v>1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104</v>
      </c>
      <c r="AE1215" s="2">
        <v>104</v>
      </c>
      <c r="AF1215" s="2">
        <v>105</v>
      </c>
      <c r="AG1215" s="2">
        <v>101</v>
      </c>
      <c r="AH1215" s="2">
        <v>196</v>
      </c>
      <c r="AI1215" s="2">
        <v>121</v>
      </c>
      <c r="AJ1215" s="2">
        <v>155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101</v>
      </c>
      <c r="BD1215" s="2">
        <v>0</v>
      </c>
      <c r="BE1215" s="2">
        <v>0</v>
      </c>
      <c r="BF1215" s="2">
        <v>0</v>
      </c>
      <c r="BG1215" s="2">
        <v>0</v>
      </c>
      <c r="BH1215" s="2">
        <v>0</v>
      </c>
      <c r="BI1215" s="2">
        <v>0</v>
      </c>
      <c r="BJ1215" s="2">
        <v>0</v>
      </c>
      <c r="BK1215" s="2">
        <v>0</v>
      </c>
      <c r="BL1215" s="2">
        <v>4</v>
      </c>
      <c r="BM1215" s="2">
        <v>3</v>
      </c>
      <c r="BN1215" s="2">
        <v>3</v>
      </c>
      <c r="BO1215" s="2">
        <v>5</v>
      </c>
      <c r="BP1215" s="2">
        <v>6</v>
      </c>
      <c r="BQ1215" s="2">
        <v>3</v>
      </c>
      <c r="BR1215" s="2">
        <v>4</v>
      </c>
      <c r="BS1215" s="2">
        <v>0</v>
      </c>
      <c r="BT1215" s="2">
        <v>0</v>
      </c>
      <c r="BU1215" s="2">
        <v>0</v>
      </c>
      <c r="BV1215" s="2">
        <v>0</v>
      </c>
      <c r="BW1215" s="2">
        <v>0</v>
      </c>
      <c r="BX1215" s="2">
        <v>0</v>
      </c>
      <c r="BY1215" s="2">
        <v>0</v>
      </c>
      <c r="BZ1215" s="2">
        <v>0</v>
      </c>
      <c r="CA1215" s="2">
        <v>0</v>
      </c>
      <c r="CB1215" s="2">
        <v>0</v>
      </c>
      <c r="CC1215" s="2">
        <v>0</v>
      </c>
      <c r="CD1215" s="2">
        <v>0</v>
      </c>
      <c r="CE1215" s="2">
        <v>0</v>
      </c>
      <c r="CF1215" s="2">
        <v>0</v>
      </c>
      <c r="CG1215" s="2">
        <v>0</v>
      </c>
      <c r="CH1215" s="2">
        <v>0</v>
      </c>
      <c r="CI1215" s="2">
        <v>0</v>
      </c>
      <c r="CJ1215" s="2">
        <v>0</v>
      </c>
      <c r="CK1215" s="2">
        <v>7</v>
      </c>
      <c r="CL1215" s="2">
        <v>0</v>
      </c>
    </row>
    <row r="1216" spans="1:90" x14ac:dyDescent="0.25">
      <c r="A1216" t="s">
        <v>115</v>
      </c>
      <c r="B1216">
        <v>10312</v>
      </c>
      <c r="C1216" t="s">
        <v>192</v>
      </c>
      <c r="D1216">
        <v>1</v>
      </c>
      <c r="E1216">
        <v>8</v>
      </c>
      <c r="F1216">
        <v>4170</v>
      </c>
      <c r="G1216">
        <v>35004170</v>
      </c>
      <c r="H1216" t="s">
        <v>1437</v>
      </c>
      <c r="I1216">
        <v>100</v>
      </c>
      <c r="J1216" t="s">
        <v>107</v>
      </c>
      <c r="K1216" t="s">
        <v>1438</v>
      </c>
      <c r="L1216">
        <v>94</v>
      </c>
      <c r="M1216" t="s">
        <v>626</v>
      </c>
      <c r="N1216">
        <v>5628000</v>
      </c>
      <c r="O1216" t="s">
        <v>92</v>
      </c>
      <c r="P1216" t="s">
        <v>1439</v>
      </c>
      <c r="Q1216">
        <v>33</v>
      </c>
      <c r="R1216">
        <v>11</v>
      </c>
      <c r="S1216">
        <v>37427645</v>
      </c>
      <c r="T1216">
        <v>37737829</v>
      </c>
      <c r="U1216" t="s">
        <v>1440</v>
      </c>
      <c r="V1216">
        <v>1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442</v>
      </c>
      <c r="AI1216" s="2">
        <v>391</v>
      </c>
      <c r="AJ1216" s="2">
        <v>327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73</v>
      </c>
      <c r="BD1216" s="2">
        <v>0</v>
      </c>
      <c r="BE1216" s="2">
        <v>0</v>
      </c>
      <c r="BF1216" s="2">
        <v>0</v>
      </c>
      <c r="BG1216" s="2">
        <v>0</v>
      </c>
      <c r="BH1216" s="2">
        <v>0</v>
      </c>
      <c r="BI1216" s="2">
        <v>0</v>
      </c>
      <c r="BJ1216" s="2">
        <v>0</v>
      </c>
      <c r="BK1216" s="2">
        <v>0</v>
      </c>
      <c r="BL1216" s="2">
        <v>0</v>
      </c>
      <c r="BM1216" s="2">
        <v>0</v>
      </c>
      <c r="BN1216" s="2">
        <v>0</v>
      </c>
      <c r="BO1216" s="2">
        <v>0</v>
      </c>
      <c r="BP1216" s="2">
        <v>17</v>
      </c>
      <c r="BQ1216" s="2">
        <v>15</v>
      </c>
      <c r="BR1216" s="2">
        <v>11</v>
      </c>
      <c r="BS1216" s="2">
        <v>0</v>
      </c>
      <c r="BT1216" s="2">
        <v>0</v>
      </c>
      <c r="BU1216" s="2">
        <v>0</v>
      </c>
      <c r="BV1216" s="2">
        <v>0</v>
      </c>
      <c r="BW1216" s="2">
        <v>0</v>
      </c>
      <c r="BX1216" s="2">
        <v>0</v>
      </c>
      <c r="BY1216" s="2">
        <v>0</v>
      </c>
      <c r="BZ1216" s="2">
        <v>0</v>
      </c>
      <c r="CA1216" s="2">
        <v>0</v>
      </c>
      <c r="CB1216" s="2">
        <v>0</v>
      </c>
      <c r="CC1216" s="2">
        <v>0</v>
      </c>
      <c r="CD1216" s="2">
        <v>0</v>
      </c>
      <c r="CE1216" s="2">
        <v>0</v>
      </c>
      <c r="CF1216" s="2">
        <v>0</v>
      </c>
      <c r="CG1216" s="2">
        <v>0</v>
      </c>
      <c r="CH1216" s="2">
        <v>0</v>
      </c>
      <c r="CI1216" s="2">
        <v>0</v>
      </c>
      <c r="CJ1216" s="2">
        <v>0</v>
      </c>
      <c r="CK1216" s="2">
        <v>3</v>
      </c>
      <c r="CL1216" s="2">
        <v>0</v>
      </c>
    </row>
    <row r="1217" spans="1:90" x14ac:dyDescent="0.25">
      <c r="A1217" t="s">
        <v>115</v>
      </c>
      <c r="B1217">
        <v>10312</v>
      </c>
      <c r="C1217" t="s">
        <v>192</v>
      </c>
      <c r="D1217">
        <v>1</v>
      </c>
      <c r="E1217">
        <v>8</v>
      </c>
      <c r="F1217">
        <v>3384</v>
      </c>
      <c r="G1217">
        <v>35003384</v>
      </c>
      <c r="H1217" t="s">
        <v>1825</v>
      </c>
      <c r="I1217">
        <v>100</v>
      </c>
      <c r="J1217" t="s">
        <v>107</v>
      </c>
      <c r="K1217" t="s">
        <v>194</v>
      </c>
      <c r="L1217">
        <v>48</v>
      </c>
      <c r="M1217" t="s">
        <v>194</v>
      </c>
      <c r="N1217">
        <v>5074020</v>
      </c>
      <c r="O1217" t="s">
        <v>92</v>
      </c>
      <c r="P1217" t="s">
        <v>15799</v>
      </c>
      <c r="Q1217">
        <v>87</v>
      </c>
      <c r="R1217">
        <v>11</v>
      </c>
      <c r="S1217">
        <v>38342140</v>
      </c>
      <c r="U1217" t="s">
        <v>15800</v>
      </c>
      <c r="V1217">
        <v>1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35</v>
      </c>
      <c r="AE1217" s="2">
        <v>33</v>
      </c>
      <c r="AF1217" s="2">
        <v>32</v>
      </c>
      <c r="AG1217" s="2">
        <v>34</v>
      </c>
      <c r="AH1217" s="2">
        <v>232</v>
      </c>
      <c r="AI1217" s="2">
        <v>241</v>
      </c>
      <c r="AJ1217" s="2">
        <v>200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257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49</v>
      </c>
      <c r="BD1217" s="2">
        <v>0</v>
      </c>
      <c r="BE1217" s="2">
        <v>0</v>
      </c>
      <c r="BF1217" s="2">
        <v>0</v>
      </c>
      <c r="BG1217" s="2">
        <v>0</v>
      </c>
      <c r="BH1217" s="2">
        <v>0</v>
      </c>
      <c r="BI1217" s="2">
        <v>0</v>
      </c>
      <c r="BJ1217" s="2">
        <v>0</v>
      </c>
      <c r="BK1217" s="2">
        <v>0</v>
      </c>
      <c r="BL1217" s="2">
        <v>3</v>
      </c>
      <c r="BM1217" s="2">
        <v>2</v>
      </c>
      <c r="BN1217" s="2">
        <v>1</v>
      </c>
      <c r="BO1217" s="2">
        <v>1</v>
      </c>
      <c r="BP1217" s="2">
        <v>7</v>
      </c>
      <c r="BQ1217" s="2">
        <v>7</v>
      </c>
      <c r="BR1217" s="2">
        <v>7</v>
      </c>
      <c r="BS1217" s="2">
        <v>0</v>
      </c>
      <c r="BT1217" s="2">
        <v>0</v>
      </c>
      <c r="BU1217" s="2">
        <v>0</v>
      </c>
      <c r="BV1217" s="2">
        <v>0</v>
      </c>
      <c r="BW1217" s="2">
        <v>0</v>
      </c>
      <c r="BX1217" s="2">
        <v>0</v>
      </c>
      <c r="BY1217" s="2">
        <v>0</v>
      </c>
      <c r="BZ1217" s="2">
        <v>0</v>
      </c>
      <c r="CA1217" s="2">
        <v>0</v>
      </c>
      <c r="CB1217" s="2">
        <v>0</v>
      </c>
      <c r="CC1217" s="2">
        <v>7</v>
      </c>
      <c r="CD1217" s="2">
        <v>0</v>
      </c>
      <c r="CE1217" s="2">
        <v>0</v>
      </c>
      <c r="CF1217" s="2">
        <v>0</v>
      </c>
      <c r="CG1217" s="2">
        <v>0</v>
      </c>
      <c r="CH1217" s="2">
        <v>0</v>
      </c>
      <c r="CI1217" s="2">
        <v>0</v>
      </c>
      <c r="CJ1217" s="2">
        <v>0</v>
      </c>
      <c r="CK1217" s="2">
        <v>2</v>
      </c>
      <c r="CL1217" s="2">
        <v>0</v>
      </c>
    </row>
    <row r="1218" spans="1:90" x14ac:dyDescent="0.25">
      <c r="A1218" t="s">
        <v>115</v>
      </c>
      <c r="B1218">
        <v>10312</v>
      </c>
      <c r="C1218" t="s">
        <v>192</v>
      </c>
      <c r="D1218">
        <v>1</v>
      </c>
      <c r="E1218">
        <v>8</v>
      </c>
      <c r="F1218">
        <v>3700</v>
      </c>
      <c r="G1218">
        <v>35003700</v>
      </c>
      <c r="H1218" t="s">
        <v>8715</v>
      </c>
      <c r="I1218">
        <v>100</v>
      </c>
      <c r="J1218" t="s">
        <v>107</v>
      </c>
      <c r="K1218" t="s">
        <v>490</v>
      </c>
      <c r="L1218">
        <v>62</v>
      </c>
      <c r="M1218" t="s">
        <v>490</v>
      </c>
      <c r="N1218">
        <v>5410002</v>
      </c>
      <c r="O1218" t="s">
        <v>92</v>
      </c>
      <c r="P1218" t="s">
        <v>4946</v>
      </c>
      <c r="Q1218">
        <v>1511</v>
      </c>
      <c r="R1218">
        <v>11</v>
      </c>
      <c r="S1218">
        <v>38620618</v>
      </c>
      <c r="T1218">
        <v>38736399</v>
      </c>
      <c r="U1218" t="s">
        <v>8716</v>
      </c>
      <c r="V1218">
        <v>1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157</v>
      </c>
      <c r="AI1218" s="2">
        <v>134</v>
      </c>
      <c r="AJ1218" s="2">
        <v>104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0</v>
      </c>
      <c r="BI1218" s="2">
        <v>0</v>
      </c>
      <c r="BJ1218" s="2">
        <v>0</v>
      </c>
      <c r="BK1218" s="2">
        <v>0</v>
      </c>
      <c r="BL1218" s="2">
        <v>0</v>
      </c>
      <c r="BM1218" s="2">
        <v>0</v>
      </c>
      <c r="BN1218" s="2">
        <v>0</v>
      </c>
      <c r="BO1218" s="2">
        <v>0</v>
      </c>
      <c r="BP1218" s="2">
        <v>7</v>
      </c>
      <c r="BQ1218" s="2">
        <v>7</v>
      </c>
      <c r="BR1218" s="2">
        <v>4</v>
      </c>
      <c r="BS1218" s="2">
        <v>0</v>
      </c>
      <c r="BT1218" s="2">
        <v>0</v>
      </c>
      <c r="BU1218" s="2">
        <v>0</v>
      </c>
      <c r="BV1218" s="2">
        <v>0</v>
      </c>
      <c r="BW1218" s="2">
        <v>0</v>
      </c>
      <c r="BX1218" s="2">
        <v>0</v>
      </c>
      <c r="BY1218" s="2">
        <v>0</v>
      </c>
      <c r="BZ1218" s="2">
        <v>0</v>
      </c>
      <c r="CA1218" s="2">
        <v>0</v>
      </c>
      <c r="CB1218" s="2">
        <v>0</v>
      </c>
      <c r="CC1218" s="2">
        <v>0</v>
      </c>
      <c r="CD1218" s="2">
        <v>0</v>
      </c>
      <c r="CE1218" s="2">
        <v>0</v>
      </c>
      <c r="CF1218" s="2">
        <v>0</v>
      </c>
      <c r="CG1218" s="2">
        <v>0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</row>
    <row r="1219" spans="1:90" x14ac:dyDescent="0.25">
      <c r="A1219" t="s">
        <v>115</v>
      </c>
      <c r="B1219">
        <v>10312</v>
      </c>
      <c r="C1219" t="s">
        <v>192</v>
      </c>
      <c r="D1219">
        <v>1</v>
      </c>
      <c r="E1219">
        <v>8</v>
      </c>
      <c r="F1219">
        <v>4066</v>
      </c>
      <c r="G1219">
        <v>35004066</v>
      </c>
      <c r="H1219" t="s">
        <v>8126</v>
      </c>
      <c r="I1219">
        <v>100</v>
      </c>
      <c r="J1219" t="s">
        <v>107</v>
      </c>
      <c r="K1219" t="s">
        <v>3470</v>
      </c>
      <c r="L1219">
        <v>41</v>
      </c>
      <c r="M1219" t="s">
        <v>351</v>
      </c>
      <c r="N1219">
        <v>5325200</v>
      </c>
      <c r="O1219" t="s">
        <v>92</v>
      </c>
      <c r="P1219" t="s">
        <v>8127</v>
      </c>
      <c r="Q1219">
        <v>110</v>
      </c>
      <c r="R1219">
        <v>11</v>
      </c>
      <c r="S1219">
        <v>37685469</v>
      </c>
      <c r="U1219" t="s">
        <v>8128</v>
      </c>
      <c r="V1219">
        <v>1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64</v>
      </c>
      <c r="AE1219" s="2">
        <v>59</v>
      </c>
      <c r="AF1219" s="2">
        <v>49</v>
      </c>
      <c r="AG1219" s="2">
        <v>31</v>
      </c>
      <c r="AH1219" s="2">
        <v>254</v>
      </c>
      <c r="AI1219" s="2">
        <v>147</v>
      </c>
      <c r="AJ1219" s="2">
        <v>145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241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0</v>
      </c>
      <c r="BI1219" s="2">
        <v>0</v>
      </c>
      <c r="BJ1219" s="2">
        <v>0</v>
      </c>
      <c r="BK1219" s="2">
        <v>0</v>
      </c>
      <c r="BL1219" s="2">
        <v>3</v>
      </c>
      <c r="BM1219" s="2">
        <v>3</v>
      </c>
      <c r="BN1219" s="2">
        <v>2</v>
      </c>
      <c r="BO1219" s="2">
        <v>1</v>
      </c>
      <c r="BP1219" s="2">
        <v>13</v>
      </c>
      <c r="BQ1219" s="2">
        <v>6</v>
      </c>
      <c r="BR1219" s="2">
        <v>7</v>
      </c>
      <c r="BS1219" s="2">
        <v>0</v>
      </c>
      <c r="BT1219" s="2">
        <v>0</v>
      </c>
      <c r="BU1219" s="2">
        <v>0</v>
      </c>
      <c r="BV1219" s="2">
        <v>0</v>
      </c>
      <c r="BW1219" s="2">
        <v>0</v>
      </c>
      <c r="BX1219" s="2">
        <v>0</v>
      </c>
      <c r="BY1219" s="2">
        <v>0</v>
      </c>
      <c r="BZ1219" s="2">
        <v>0</v>
      </c>
      <c r="CA1219" s="2">
        <v>0</v>
      </c>
      <c r="CB1219" s="2">
        <v>0</v>
      </c>
      <c r="CC1219" s="2">
        <v>8</v>
      </c>
      <c r="CD1219" s="2">
        <v>0</v>
      </c>
      <c r="CE1219" s="2">
        <v>0</v>
      </c>
      <c r="CF1219" s="2">
        <v>0</v>
      </c>
      <c r="CG1219" s="2">
        <v>0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</row>
    <row r="1220" spans="1:90" x14ac:dyDescent="0.25">
      <c r="A1220" t="s">
        <v>115</v>
      </c>
      <c r="B1220">
        <v>10312</v>
      </c>
      <c r="C1220" t="s">
        <v>192</v>
      </c>
      <c r="D1220">
        <v>1</v>
      </c>
      <c r="E1220">
        <v>8</v>
      </c>
      <c r="F1220">
        <v>3918</v>
      </c>
      <c r="G1220">
        <v>35003918</v>
      </c>
      <c r="H1220" t="s">
        <v>1585</v>
      </c>
      <c r="I1220">
        <v>100</v>
      </c>
      <c r="J1220" t="s">
        <v>107</v>
      </c>
      <c r="K1220" t="s">
        <v>871</v>
      </c>
      <c r="L1220">
        <v>35</v>
      </c>
      <c r="M1220" t="s">
        <v>871</v>
      </c>
      <c r="N1220">
        <v>4542000</v>
      </c>
      <c r="O1220" t="s">
        <v>92</v>
      </c>
      <c r="P1220" t="s">
        <v>1586</v>
      </c>
      <c r="Q1220">
        <v>306</v>
      </c>
      <c r="R1220">
        <v>11</v>
      </c>
      <c r="S1220">
        <v>30713411</v>
      </c>
      <c r="T1220">
        <v>31688632</v>
      </c>
      <c r="U1220" t="s">
        <v>1587</v>
      </c>
      <c r="V1220">
        <v>1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114</v>
      </c>
      <c r="AE1220" s="2">
        <v>131</v>
      </c>
      <c r="AF1220" s="2">
        <v>149</v>
      </c>
      <c r="AG1220" s="2">
        <v>97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0</v>
      </c>
      <c r="BI1220" s="2">
        <v>0</v>
      </c>
      <c r="BJ1220" s="2">
        <v>0</v>
      </c>
      <c r="BK1220" s="2">
        <v>0</v>
      </c>
      <c r="BL1220" s="2">
        <v>7</v>
      </c>
      <c r="BM1220" s="2">
        <v>4</v>
      </c>
      <c r="BN1220" s="2">
        <v>6</v>
      </c>
      <c r="BO1220" s="2">
        <v>4</v>
      </c>
      <c r="BP1220" s="2">
        <v>0</v>
      </c>
      <c r="BQ1220" s="2">
        <v>0</v>
      </c>
      <c r="BR1220" s="2">
        <v>0</v>
      </c>
      <c r="BS1220" s="2">
        <v>0</v>
      </c>
      <c r="BT1220" s="2">
        <v>0</v>
      </c>
      <c r="BU1220" s="2">
        <v>0</v>
      </c>
      <c r="BV1220" s="2">
        <v>0</v>
      </c>
      <c r="BW1220" s="2">
        <v>0</v>
      </c>
      <c r="BX1220" s="2">
        <v>0</v>
      </c>
      <c r="BY1220" s="2">
        <v>0</v>
      </c>
      <c r="BZ1220" s="2">
        <v>0</v>
      </c>
      <c r="CA1220" s="2">
        <v>0</v>
      </c>
      <c r="CB1220" s="2">
        <v>0</v>
      </c>
      <c r="CC1220" s="2">
        <v>0</v>
      </c>
      <c r="CD1220" s="2">
        <v>0</v>
      </c>
      <c r="CE1220" s="2">
        <v>0</v>
      </c>
      <c r="CF1220" s="2">
        <v>0</v>
      </c>
      <c r="CG1220" s="2">
        <v>0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</row>
    <row r="1221" spans="1:90" x14ac:dyDescent="0.25">
      <c r="A1221" t="s">
        <v>115</v>
      </c>
      <c r="B1221">
        <v>10312</v>
      </c>
      <c r="C1221" t="s">
        <v>192</v>
      </c>
      <c r="D1221">
        <v>1</v>
      </c>
      <c r="E1221">
        <v>8</v>
      </c>
      <c r="F1221">
        <v>38131</v>
      </c>
      <c r="G1221">
        <v>35038131</v>
      </c>
      <c r="H1221" t="s">
        <v>3466</v>
      </c>
      <c r="I1221">
        <v>100</v>
      </c>
      <c r="J1221" t="s">
        <v>107</v>
      </c>
      <c r="K1221" t="s">
        <v>801</v>
      </c>
      <c r="L1221">
        <v>41</v>
      </c>
      <c r="M1221" t="s">
        <v>351</v>
      </c>
      <c r="N1221">
        <v>5338100</v>
      </c>
      <c r="O1221" t="s">
        <v>92</v>
      </c>
      <c r="P1221" t="s">
        <v>19587</v>
      </c>
      <c r="Q1221">
        <v>244</v>
      </c>
      <c r="R1221">
        <v>11</v>
      </c>
      <c r="S1221">
        <v>37682342</v>
      </c>
      <c r="T1221">
        <v>37682542</v>
      </c>
      <c r="U1221" t="s">
        <v>3467</v>
      </c>
      <c r="V1221">
        <v>1</v>
      </c>
      <c r="W1221" s="2">
        <v>0</v>
      </c>
      <c r="X1221" s="2">
        <v>0</v>
      </c>
      <c r="Y1221" s="2">
        <v>81</v>
      </c>
      <c r="Z1221" s="2">
        <v>0</v>
      </c>
      <c r="AA1221" s="2">
        <v>0</v>
      </c>
      <c r="AB1221" s="2">
        <v>0</v>
      </c>
      <c r="AC1221" s="2">
        <v>0</v>
      </c>
      <c r="AD1221" s="2">
        <v>74</v>
      </c>
      <c r="AE1221" s="2">
        <v>101</v>
      </c>
      <c r="AF1221" s="2">
        <v>70</v>
      </c>
      <c r="AG1221" s="2">
        <v>65</v>
      </c>
      <c r="AH1221" s="2">
        <v>0</v>
      </c>
      <c r="AI1221" s="2">
        <v>75</v>
      </c>
      <c r="AJ1221" s="2">
        <v>75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3</v>
      </c>
      <c r="BH1221" s="2">
        <v>0</v>
      </c>
      <c r="BI1221" s="2">
        <v>0</v>
      </c>
      <c r="BJ1221" s="2">
        <v>0</v>
      </c>
      <c r="BK1221" s="2">
        <v>0</v>
      </c>
      <c r="BL1221" s="2">
        <v>2</v>
      </c>
      <c r="BM1221" s="2">
        <v>4</v>
      </c>
      <c r="BN1221" s="2">
        <v>4</v>
      </c>
      <c r="BO1221" s="2">
        <v>4</v>
      </c>
      <c r="BP1221" s="2">
        <v>0</v>
      </c>
      <c r="BQ1221" s="2">
        <v>2</v>
      </c>
      <c r="BR1221" s="2">
        <v>3</v>
      </c>
      <c r="BS1221" s="2">
        <v>0</v>
      </c>
      <c r="BT1221" s="2">
        <v>0</v>
      </c>
      <c r="BU1221" s="2">
        <v>0</v>
      </c>
      <c r="BV1221" s="2">
        <v>0</v>
      </c>
      <c r="BW1221" s="2">
        <v>0</v>
      </c>
      <c r="BX1221" s="2">
        <v>0</v>
      </c>
      <c r="BY1221" s="2">
        <v>0</v>
      </c>
      <c r="BZ1221" s="2">
        <v>0</v>
      </c>
      <c r="CA1221" s="2">
        <v>0</v>
      </c>
      <c r="CB1221" s="2">
        <v>0</v>
      </c>
      <c r="CC1221" s="2">
        <v>0</v>
      </c>
      <c r="CD1221" s="2">
        <v>0</v>
      </c>
      <c r="CE1221" s="2">
        <v>0</v>
      </c>
      <c r="CF1221" s="2">
        <v>0</v>
      </c>
      <c r="CG1221" s="2">
        <v>0</v>
      </c>
      <c r="CH1221" s="2">
        <v>0</v>
      </c>
      <c r="CI1221" s="2">
        <v>0</v>
      </c>
      <c r="CJ1221" s="2">
        <v>0</v>
      </c>
      <c r="CK1221" s="2">
        <v>0</v>
      </c>
      <c r="CL1221" s="2">
        <v>0</v>
      </c>
    </row>
    <row r="1222" spans="1:90" x14ac:dyDescent="0.25">
      <c r="A1222" t="s">
        <v>115</v>
      </c>
      <c r="B1222">
        <v>10312</v>
      </c>
      <c r="C1222" t="s">
        <v>192</v>
      </c>
      <c r="D1222">
        <v>1</v>
      </c>
      <c r="E1222">
        <v>8</v>
      </c>
      <c r="F1222">
        <v>4765</v>
      </c>
      <c r="G1222">
        <v>35004765</v>
      </c>
      <c r="H1222" t="s">
        <v>1357</v>
      </c>
      <c r="I1222">
        <v>100</v>
      </c>
      <c r="J1222" t="s">
        <v>107</v>
      </c>
      <c r="K1222" t="s">
        <v>322</v>
      </c>
      <c r="L1222">
        <v>77</v>
      </c>
      <c r="M1222" t="s">
        <v>684</v>
      </c>
      <c r="N1222">
        <v>4045004</v>
      </c>
      <c r="O1222" t="s">
        <v>102</v>
      </c>
      <c r="P1222" t="s">
        <v>1358</v>
      </c>
      <c r="Q1222">
        <v>2875</v>
      </c>
      <c r="R1222">
        <v>11</v>
      </c>
      <c r="S1222">
        <v>22763692</v>
      </c>
      <c r="T1222">
        <v>55944770</v>
      </c>
      <c r="U1222" t="s">
        <v>1359</v>
      </c>
      <c r="V1222">
        <v>1</v>
      </c>
      <c r="W1222" s="2">
        <v>0</v>
      </c>
      <c r="X1222" s="2">
        <v>0</v>
      </c>
      <c r="Y1222" s="2">
        <v>108</v>
      </c>
      <c r="Z1222" s="2">
        <v>91</v>
      </c>
      <c r="AA1222" s="2">
        <v>78</v>
      </c>
      <c r="AB1222" s="2">
        <v>88</v>
      </c>
      <c r="AC1222" s="2">
        <v>84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9</v>
      </c>
      <c r="BE1222" s="2">
        <v>0</v>
      </c>
      <c r="BF1222" s="2">
        <v>0</v>
      </c>
      <c r="BG1222" s="2">
        <v>6</v>
      </c>
      <c r="BH1222" s="2">
        <v>5</v>
      </c>
      <c r="BI1222" s="2">
        <v>5</v>
      </c>
      <c r="BJ1222" s="2">
        <v>5</v>
      </c>
      <c r="BK1222" s="2">
        <v>4</v>
      </c>
      <c r="BL1222" s="2">
        <v>0</v>
      </c>
      <c r="BM1222" s="2">
        <v>0</v>
      </c>
      <c r="BN1222" s="2">
        <v>0</v>
      </c>
      <c r="BO1222" s="2">
        <v>0</v>
      </c>
      <c r="BP1222" s="2">
        <v>0</v>
      </c>
      <c r="BQ1222" s="2">
        <v>0</v>
      </c>
      <c r="BR1222" s="2">
        <v>0</v>
      </c>
      <c r="BS1222" s="2">
        <v>0</v>
      </c>
      <c r="BT1222" s="2">
        <v>0</v>
      </c>
      <c r="BU1222" s="2">
        <v>0</v>
      </c>
      <c r="BV1222" s="2">
        <v>0</v>
      </c>
      <c r="BW1222" s="2">
        <v>0</v>
      </c>
      <c r="BX1222" s="2">
        <v>0</v>
      </c>
      <c r="BY1222" s="2">
        <v>0</v>
      </c>
      <c r="BZ1222" s="2">
        <v>0</v>
      </c>
      <c r="CA1222" s="2">
        <v>0</v>
      </c>
      <c r="CB1222" s="2">
        <v>0</v>
      </c>
      <c r="CC1222" s="2">
        <v>0</v>
      </c>
      <c r="CD1222" s="2">
        <v>0</v>
      </c>
      <c r="CE1222" s="2">
        <v>0</v>
      </c>
      <c r="CF1222" s="2">
        <v>0</v>
      </c>
      <c r="CG1222" s="2">
        <v>0</v>
      </c>
      <c r="CH1222" s="2">
        <v>0</v>
      </c>
      <c r="CI1222" s="2">
        <v>0</v>
      </c>
      <c r="CJ1222" s="2">
        <v>0</v>
      </c>
      <c r="CK1222" s="2">
        <v>0</v>
      </c>
      <c r="CL1222" s="2">
        <v>3</v>
      </c>
    </row>
    <row r="1223" spans="1:90" x14ac:dyDescent="0.25">
      <c r="A1223" t="s">
        <v>115</v>
      </c>
      <c r="B1223">
        <v>10312</v>
      </c>
      <c r="C1223" t="s">
        <v>192</v>
      </c>
      <c r="D1223">
        <v>1</v>
      </c>
      <c r="E1223">
        <v>8</v>
      </c>
      <c r="F1223">
        <v>3876</v>
      </c>
      <c r="G1223">
        <v>35003876</v>
      </c>
      <c r="H1223" t="s">
        <v>10649</v>
      </c>
      <c r="I1223">
        <v>100</v>
      </c>
      <c r="J1223" t="s">
        <v>107</v>
      </c>
      <c r="K1223" t="s">
        <v>1212</v>
      </c>
      <c r="L1223">
        <v>62</v>
      </c>
      <c r="M1223" t="s">
        <v>490</v>
      </c>
      <c r="N1223">
        <v>5434020</v>
      </c>
      <c r="O1223" t="s">
        <v>92</v>
      </c>
      <c r="P1223" t="s">
        <v>10650</v>
      </c>
      <c r="Q1223">
        <v>630</v>
      </c>
      <c r="R1223">
        <v>11</v>
      </c>
      <c r="S1223">
        <v>30327217</v>
      </c>
      <c r="T1223">
        <v>30342110</v>
      </c>
      <c r="U1223" t="s">
        <v>10651</v>
      </c>
      <c r="V1223">
        <v>1</v>
      </c>
      <c r="W1223" s="2">
        <v>0</v>
      </c>
      <c r="X1223" s="2">
        <v>0</v>
      </c>
      <c r="Y1223" s="2">
        <v>59</v>
      </c>
      <c r="Z1223" s="2">
        <v>59</v>
      </c>
      <c r="AA1223" s="2">
        <v>62</v>
      </c>
      <c r="AB1223" s="2">
        <v>57</v>
      </c>
      <c r="AC1223" s="2">
        <v>56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4</v>
      </c>
      <c r="BH1223" s="2">
        <v>3</v>
      </c>
      <c r="BI1223" s="2">
        <v>2</v>
      </c>
      <c r="BJ1223" s="2">
        <v>4</v>
      </c>
      <c r="BK1223" s="2">
        <v>4</v>
      </c>
      <c r="BL1223" s="2">
        <v>0</v>
      </c>
      <c r="BM1223" s="2">
        <v>0</v>
      </c>
      <c r="BN1223" s="2">
        <v>0</v>
      </c>
      <c r="BO1223" s="2">
        <v>0</v>
      </c>
      <c r="BP1223" s="2">
        <v>0</v>
      </c>
      <c r="BQ1223" s="2">
        <v>0</v>
      </c>
      <c r="BR1223" s="2">
        <v>0</v>
      </c>
      <c r="BS1223" s="2">
        <v>0</v>
      </c>
      <c r="BT1223" s="2">
        <v>0</v>
      </c>
      <c r="BU1223" s="2">
        <v>0</v>
      </c>
      <c r="BV1223" s="2">
        <v>0</v>
      </c>
      <c r="BW1223" s="2">
        <v>0</v>
      </c>
      <c r="BX1223" s="2">
        <v>0</v>
      </c>
      <c r="BY1223" s="2">
        <v>0</v>
      </c>
      <c r="BZ1223" s="2">
        <v>0</v>
      </c>
      <c r="CA1223" s="2">
        <v>0</v>
      </c>
      <c r="CB1223" s="2">
        <v>0</v>
      </c>
      <c r="CC1223" s="2">
        <v>0</v>
      </c>
      <c r="CD1223" s="2">
        <v>0</v>
      </c>
      <c r="CE1223" s="2">
        <v>0</v>
      </c>
      <c r="CF1223" s="2">
        <v>0</v>
      </c>
      <c r="CG1223" s="2">
        <v>0</v>
      </c>
      <c r="CH1223" s="2">
        <v>0</v>
      </c>
      <c r="CI1223" s="2">
        <v>0</v>
      </c>
      <c r="CJ1223" s="2">
        <v>0</v>
      </c>
      <c r="CK1223" s="2">
        <v>0</v>
      </c>
      <c r="CL1223" s="2">
        <v>0</v>
      </c>
    </row>
    <row r="1224" spans="1:90" x14ac:dyDescent="0.25">
      <c r="A1224" t="s">
        <v>115</v>
      </c>
      <c r="B1224">
        <v>10312</v>
      </c>
      <c r="C1224" t="s">
        <v>192</v>
      </c>
      <c r="D1224">
        <v>1</v>
      </c>
      <c r="E1224">
        <v>8</v>
      </c>
      <c r="F1224">
        <v>3840</v>
      </c>
      <c r="G1224">
        <v>35003840</v>
      </c>
      <c r="H1224" t="s">
        <v>16565</v>
      </c>
      <c r="I1224">
        <v>100</v>
      </c>
      <c r="J1224" t="s">
        <v>107</v>
      </c>
      <c r="K1224" t="s">
        <v>2478</v>
      </c>
      <c r="L1224">
        <v>62</v>
      </c>
      <c r="M1224" t="s">
        <v>490</v>
      </c>
      <c r="N1224">
        <v>5435040</v>
      </c>
      <c r="O1224" t="s">
        <v>92</v>
      </c>
      <c r="P1224" t="s">
        <v>16566</v>
      </c>
      <c r="Q1224">
        <v>256</v>
      </c>
      <c r="R1224">
        <v>11</v>
      </c>
      <c r="S1224">
        <v>38138530</v>
      </c>
      <c r="T1224">
        <v>38145173</v>
      </c>
      <c r="U1224" t="s">
        <v>16567</v>
      </c>
      <c r="V1224">
        <v>1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102</v>
      </c>
      <c r="AE1224" s="2">
        <v>132</v>
      </c>
      <c r="AF1224" s="2">
        <v>105</v>
      </c>
      <c r="AG1224" s="2">
        <v>66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1</v>
      </c>
      <c r="BE1224" s="2">
        <v>0</v>
      </c>
      <c r="BF1224" s="2">
        <v>0</v>
      </c>
      <c r="BG1224" s="2">
        <v>0</v>
      </c>
      <c r="BH1224" s="2">
        <v>0</v>
      </c>
      <c r="BI1224" s="2">
        <v>0</v>
      </c>
      <c r="BJ1224" s="2">
        <v>0</v>
      </c>
      <c r="BK1224" s="2">
        <v>0</v>
      </c>
      <c r="BL1224" s="2">
        <v>5</v>
      </c>
      <c r="BM1224" s="2">
        <v>5</v>
      </c>
      <c r="BN1224" s="2">
        <v>6</v>
      </c>
      <c r="BO1224" s="2">
        <v>2</v>
      </c>
      <c r="BP1224" s="2">
        <v>0</v>
      </c>
      <c r="BQ1224" s="2">
        <v>0</v>
      </c>
      <c r="BR1224" s="2">
        <v>0</v>
      </c>
      <c r="BS1224" s="2">
        <v>0</v>
      </c>
      <c r="BT1224" s="2">
        <v>0</v>
      </c>
      <c r="BU1224" s="2">
        <v>0</v>
      </c>
      <c r="BV1224" s="2">
        <v>0</v>
      </c>
      <c r="BW1224" s="2">
        <v>0</v>
      </c>
      <c r="BX1224" s="2">
        <v>0</v>
      </c>
      <c r="BY1224" s="2">
        <v>0</v>
      </c>
      <c r="BZ1224" s="2">
        <v>0</v>
      </c>
      <c r="CA1224" s="2">
        <v>0</v>
      </c>
      <c r="CB1224" s="2">
        <v>0</v>
      </c>
      <c r="CC1224" s="2">
        <v>0</v>
      </c>
      <c r="CD1224" s="2">
        <v>0</v>
      </c>
      <c r="CE1224" s="2">
        <v>0</v>
      </c>
      <c r="CF1224" s="2">
        <v>0</v>
      </c>
      <c r="CG1224" s="2">
        <v>0</v>
      </c>
      <c r="CH1224" s="2">
        <v>0</v>
      </c>
      <c r="CI1224" s="2">
        <v>0</v>
      </c>
      <c r="CJ1224" s="2">
        <v>0</v>
      </c>
      <c r="CK1224" s="2">
        <v>0</v>
      </c>
      <c r="CL1224" s="2">
        <v>1</v>
      </c>
    </row>
    <row r="1225" spans="1:90" x14ac:dyDescent="0.25">
      <c r="A1225" t="s">
        <v>115</v>
      </c>
      <c r="B1225">
        <v>10312</v>
      </c>
      <c r="C1225" t="s">
        <v>192</v>
      </c>
      <c r="D1225">
        <v>1</v>
      </c>
      <c r="E1225">
        <v>8</v>
      </c>
      <c r="F1225">
        <v>3864</v>
      </c>
      <c r="G1225">
        <v>35003864</v>
      </c>
      <c r="H1225" t="s">
        <v>10895</v>
      </c>
      <c r="I1225">
        <v>100</v>
      </c>
      <c r="J1225" t="s">
        <v>107</v>
      </c>
      <c r="K1225" t="s">
        <v>871</v>
      </c>
      <c r="L1225">
        <v>35</v>
      </c>
      <c r="M1225" t="s">
        <v>871</v>
      </c>
      <c r="N1225">
        <v>4533050</v>
      </c>
      <c r="O1225" t="s">
        <v>92</v>
      </c>
      <c r="P1225" t="s">
        <v>10896</v>
      </c>
      <c r="Q1225">
        <v>219</v>
      </c>
      <c r="R1225">
        <v>11</v>
      </c>
      <c r="S1225">
        <v>30781675</v>
      </c>
      <c r="U1225" t="s">
        <v>10897</v>
      </c>
      <c r="V1225">
        <v>1</v>
      </c>
      <c r="W1225" s="2">
        <v>0</v>
      </c>
      <c r="X1225" s="2">
        <v>0</v>
      </c>
      <c r="Y1225" s="2">
        <v>117</v>
      </c>
      <c r="Z1225" s="2">
        <v>116</v>
      </c>
      <c r="AA1225" s="2">
        <v>87</v>
      </c>
      <c r="AB1225" s="2">
        <v>86</v>
      </c>
      <c r="AC1225" s="2">
        <v>116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7</v>
      </c>
      <c r="BE1225" s="2">
        <v>0</v>
      </c>
      <c r="BF1225" s="2">
        <v>0</v>
      </c>
      <c r="BG1225" s="2">
        <v>4</v>
      </c>
      <c r="BH1225" s="2">
        <v>4</v>
      </c>
      <c r="BI1225" s="2">
        <v>3</v>
      </c>
      <c r="BJ1225" s="2">
        <v>4</v>
      </c>
      <c r="BK1225" s="2">
        <v>6</v>
      </c>
      <c r="BL1225" s="2">
        <v>0</v>
      </c>
      <c r="BM1225" s="2">
        <v>0</v>
      </c>
      <c r="BN1225" s="2">
        <v>0</v>
      </c>
      <c r="BO1225" s="2">
        <v>0</v>
      </c>
      <c r="BP1225" s="2">
        <v>0</v>
      </c>
      <c r="BQ1225" s="2">
        <v>0</v>
      </c>
      <c r="BR1225" s="2">
        <v>0</v>
      </c>
      <c r="BS1225" s="2">
        <v>0</v>
      </c>
      <c r="BT1225" s="2">
        <v>0</v>
      </c>
      <c r="BU1225" s="2">
        <v>0</v>
      </c>
      <c r="BV1225" s="2">
        <v>0</v>
      </c>
      <c r="BW1225" s="2">
        <v>0</v>
      </c>
      <c r="BX1225" s="2">
        <v>0</v>
      </c>
      <c r="BY1225" s="2">
        <v>0</v>
      </c>
      <c r="BZ1225" s="2">
        <v>0</v>
      </c>
      <c r="CA1225" s="2">
        <v>0</v>
      </c>
      <c r="CB1225" s="2">
        <v>0</v>
      </c>
      <c r="CC1225" s="2">
        <v>0</v>
      </c>
      <c r="CD1225" s="2">
        <v>0</v>
      </c>
      <c r="CE1225" s="2">
        <v>0</v>
      </c>
      <c r="CF1225" s="2">
        <v>0</v>
      </c>
      <c r="CG1225" s="2">
        <v>0</v>
      </c>
      <c r="CH1225" s="2">
        <v>0</v>
      </c>
      <c r="CI1225" s="2">
        <v>0</v>
      </c>
      <c r="CJ1225" s="2">
        <v>0</v>
      </c>
      <c r="CK1225" s="2">
        <v>0</v>
      </c>
      <c r="CL1225" s="2">
        <v>3</v>
      </c>
    </row>
    <row r="1226" spans="1:90" x14ac:dyDescent="0.25">
      <c r="A1226" t="s">
        <v>115</v>
      </c>
      <c r="B1226">
        <v>10312</v>
      </c>
      <c r="C1226" t="s">
        <v>192</v>
      </c>
      <c r="D1226">
        <v>2</v>
      </c>
      <c r="E1226">
        <v>6</v>
      </c>
      <c r="F1226">
        <v>431850</v>
      </c>
      <c r="G1226">
        <v>35431850</v>
      </c>
      <c r="H1226" t="s">
        <v>1558</v>
      </c>
      <c r="I1226">
        <v>100</v>
      </c>
      <c r="J1226" t="s">
        <v>107</v>
      </c>
      <c r="K1226" t="s">
        <v>194</v>
      </c>
      <c r="L1226">
        <v>67</v>
      </c>
      <c r="M1226" t="s">
        <v>404</v>
      </c>
      <c r="N1226">
        <v>5072000</v>
      </c>
      <c r="O1226" t="s">
        <v>92</v>
      </c>
      <c r="P1226" t="s">
        <v>1559</v>
      </c>
      <c r="Q1226">
        <v>615</v>
      </c>
      <c r="R1226">
        <v>11</v>
      </c>
      <c r="S1226">
        <v>36419261</v>
      </c>
      <c r="T1226">
        <v>38343804</v>
      </c>
      <c r="U1226" t="s">
        <v>1560</v>
      </c>
      <c r="V1226">
        <v>1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135</v>
      </c>
      <c r="BD1226" s="2">
        <v>0</v>
      </c>
      <c r="BE1226" s="2">
        <v>0</v>
      </c>
      <c r="BF1226" s="2">
        <v>0</v>
      </c>
      <c r="BG1226" s="2">
        <v>0</v>
      </c>
      <c r="BH1226" s="2">
        <v>0</v>
      </c>
      <c r="BI1226" s="2">
        <v>0</v>
      </c>
      <c r="BJ1226" s="2">
        <v>0</v>
      </c>
      <c r="BK1226" s="2">
        <v>0</v>
      </c>
      <c r="BL1226" s="2">
        <v>0</v>
      </c>
      <c r="BM1226" s="2">
        <v>0</v>
      </c>
      <c r="BN1226" s="2">
        <v>0</v>
      </c>
      <c r="BO1226" s="2">
        <v>0</v>
      </c>
      <c r="BP1226" s="2">
        <v>0</v>
      </c>
      <c r="BQ1226" s="2">
        <v>0</v>
      </c>
      <c r="BR1226" s="2">
        <v>0</v>
      </c>
      <c r="BS1226" s="2">
        <v>0</v>
      </c>
      <c r="BT1226" s="2">
        <v>0</v>
      </c>
      <c r="BU1226" s="2">
        <v>0</v>
      </c>
      <c r="BV1226" s="2">
        <v>0</v>
      </c>
      <c r="BW1226" s="2">
        <v>0</v>
      </c>
      <c r="BX1226" s="2">
        <v>0</v>
      </c>
      <c r="BY1226" s="2">
        <v>0</v>
      </c>
      <c r="BZ1226" s="2">
        <v>0</v>
      </c>
      <c r="CA1226" s="2">
        <v>0</v>
      </c>
      <c r="CB1226" s="2">
        <v>0</v>
      </c>
      <c r="CC1226" s="2">
        <v>0</v>
      </c>
      <c r="CD1226" s="2">
        <v>0</v>
      </c>
      <c r="CE1226" s="2">
        <v>0</v>
      </c>
      <c r="CF1226" s="2">
        <v>0</v>
      </c>
      <c r="CG1226" s="2">
        <v>0</v>
      </c>
      <c r="CH1226" s="2">
        <v>0</v>
      </c>
      <c r="CI1226" s="2">
        <v>0</v>
      </c>
      <c r="CJ1226" s="2">
        <v>0</v>
      </c>
      <c r="CK1226" s="2">
        <v>9</v>
      </c>
      <c r="CL1226" s="2">
        <v>0</v>
      </c>
    </row>
    <row r="1227" spans="1:90" x14ac:dyDescent="0.25">
      <c r="A1227" t="s">
        <v>115</v>
      </c>
      <c r="B1227">
        <v>10312</v>
      </c>
      <c r="C1227" t="s">
        <v>192</v>
      </c>
      <c r="D1227">
        <v>2</v>
      </c>
      <c r="E1227">
        <v>6</v>
      </c>
      <c r="F1227">
        <v>985132</v>
      </c>
      <c r="G1227">
        <v>35985132</v>
      </c>
      <c r="H1227" t="s">
        <v>17611</v>
      </c>
      <c r="I1227">
        <v>100</v>
      </c>
      <c r="J1227" t="s">
        <v>107</v>
      </c>
      <c r="K1227" t="s">
        <v>1624</v>
      </c>
      <c r="L1227">
        <v>77</v>
      </c>
      <c r="M1227" t="s">
        <v>684</v>
      </c>
      <c r="N1227">
        <v>4047020</v>
      </c>
      <c r="O1227" t="s">
        <v>92</v>
      </c>
      <c r="P1227" t="s">
        <v>12842</v>
      </c>
      <c r="Q1227">
        <v>244</v>
      </c>
      <c r="R1227">
        <v>11</v>
      </c>
      <c r="S1227">
        <v>22754918</v>
      </c>
      <c r="T1227">
        <v>55945713</v>
      </c>
      <c r="U1227" t="s">
        <v>12843</v>
      </c>
      <c r="V1227">
        <v>1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588</v>
      </c>
      <c r="BD1227" s="2">
        <v>0</v>
      </c>
      <c r="BE1227" s="2">
        <v>0</v>
      </c>
      <c r="BF1227" s="2">
        <v>0</v>
      </c>
      <c r="BG1227" s="2">
        <v>0</v>
      </c>
      <c r="BH1227" s="2">
        <v>0</v>
      </c>
      <c r="BI1227" s="2">
        <v>0</v>
      </c>
      <c r="BJ1227" s="2">
        <v>0</v>
      </c>
      <c r="BK1227" s="2">
        <v>0</v>
      </c>
      <c r="BL1227" s="2">
        <v>0</v>
      </c>
      <c r="BM1227" s="2">
        <v>0</v>
      </c>
      <c r="BN1227" s="2">
        <v>0</v>
      </c>
      <c r="BO1227" s="2">
        <v>0</v>
      </c>
      <c r="BP1227" s="2">
        <v>0</v>
      </c>
      <c r="BQ1227" s="2">
        <v>0</v>
      </c>
      <c r="BR1227" s="2">
        <v>0</v>
      </c>
      <c r="BS1227" s="2">
        <v>0</v>
      </c>
      <c r="BT1227" s="2">
        <v>0</v>
      </c>
      <c r="BU1227" s="2">
        <v>0</v>
      </c>
      <c r="BV1227" s="2">
        <v>0</v>
      </c>
      <c r="BW1227" s="2">
        <v>0</v>
      </c>
      <c r="BX1227" s="2">
        <v>0</v>
      </c>
      <c r="BY1227" s="2">
        <v>0</v>
      </c>
      <c r="BZ1227" s="2">
        <v>0</v>
      </c>
      <c r="CA1227" s="2">
        <v>0</v>
      </c>
      <c r="CB1227" s="2">
        <v>0</v>
      </c>
      <c r="CC1227" s="2">
        <v>0</v>
      </c>
      <c r="CD1227" s="2">
        <v>0</v>
      </c>
      <c r="CE1227" s="2">
        <v>0</v>
      </c>
      <c r="CF1227" s="2">
        <v>0</v>
      </c>
      <c r="CG1227" s="2">
        <v>0</v>
      </c>
      <c r="CH1227" s="2">
        <v>0</v>
      </c>
      <c r="CI1227" s="2">
        <v>0</v>
      </c>
      <c r="CJ1227" s="2">
        <v>0</v>
      </c>
      <c r="CK1227" s="2">
        <v>31</v>
      </c>
      <c r="CL1227" s="2">
        <v>0</v>
      </c>
    </row>
    <row r="1228" spans="1:90" x14ac:dyDescent="0.25">
      <c r="A1228" t="s">
        <v>115</v>
      </c>
      <c r="B1228">
        <v>10312</v>
      </c>
      <c r="C1228" t="s">
        <v>192</v>
      </c>
      <c r="D1228">
        <v>2</v>
      </c>
      <c r="E1228">
        <v>34</v>
      </c>
      <c r="F1228">
        <v>295942</v>
      </c>
      <c r="G1228">
        <v>35295942</v>
      </c>
      <c r="H1228" t="s">
        <v>11772</v>
      </c>
      <c r="I1228">
        <v>100</v>
      </c>
      <c r="J1228" t="s">
        <v>107</v>
      </c>
      <c r="K1228" t="s">
        <v>1475</v>
      </c>
      <c r="L1228">
        <v>88</v>
      </c>
      <c r="M1228" t="s">
        <v>1475</v>
      </c>
      <c r="N1228">
        <v>5310000</v>
      </c>
      <c r="O1228" t="s">
        <v>102</v>
      </c>
      <c r="P1228" t="s">
        <v>7224</v>
      </c>
      <c r="Q1228">
        <v>2233</v>
      </c>
      <c r="R1228">
        <v>11</v>
      </c>
      <c r="S1228">
        <v>34688409</v>
      </c>
      <c r="U1228" t="s">
        <v>11773</v>
      </c>
      <c r="V1228">
        <v>1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4</v>
      </c>
      <c r="AC1228" s="2">
        <v>1</v>
      </c>
      <c r="AD1228" s="2">
        <v>8</v>
      </c>
      <c r="AE1228" s="2">
        <v>10</v>
      </c>
      <c r="AF1228" s="2">
        <v>21</v>
      </c>
      <c r="AG1228" s="2">
        <v>13</v>
      </c>
      <c r="AH1228" s="2">
        <v>0</v>
      </c>
      <c r="AI1228" s="2">
        <v>0</v>
      </c>
      <c r="AJ1228" s="2">
        <v>0</v>
      </c>
      <c r="AK1228" s="2">
        <v>0</v>
      </c>
      <c r="AL1228" s="2">
        <v>31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0</v>
      </c>
      <c r="BI1228" s="2">
        <v>0</v>
      </c>
      <c r="BJ1228" s="2">
        <v>1</v>
      </c>
      <c r="BK1228" s="2">
        <v>1</v>
      </c>
      <c r="BL1228" s="2">
        <v>4</v>
      </c>
      <c r="BM1228" s="2">
        <v>4</v>
      </c>
      <c r="BN1228" s="2">
        <v>4</v>
      </c>
      <c r="BO1228" s="2">
        <v>3</v>
      </c>
      <c r="BP1228" s="2">
        <v>0</v>
      </c>
      <c r="BQ1228" s="2">
        <v>0</v>
      </c>
      <c r="BR1228" s="2">
        <v>0</v>
      </c>
      <c r="BS1228" s="2">
        <v>0</v>
      </c>
      <c r="BT1228" s="2">
        <v>2</v>
      </c>
      <c r="BU1228" s="2">
        <v>0</v>
      </c>
      <c r="BV1228" s="2">
        <v>0</v>
      </c>
      <c r="BW1228" s="2">
        <v>0</v>
      </c>
      <c r="BX1228" s="2">
        <v>0</v>
      </c>
      <c r="BY1228" s="2">
        <v>0</v>
      </c>
      <c r="BZ1228" s="2">
        <v>0</v>
      </c>
      <c r="CA1228" s="2">
        <v>0</v>
      </c>
      <c r="CB1228" s="2">
        <v>0</v>
      </c>
      <c r="CC1228" s="2">
        <v>0</v>
      </c>
      <c r="CD1228" s="2">
        <v>0</v>
      </c>
      <c r="CE1228" s="2">
        <v>0</v>
      </c>
      <c r="CF1228" s="2">
        <v>0</v>
      </c>
      <c r="CG1228" s="2">
        <v>0</v>
      </c>
      <c r="CH1228" s="2">
        <v>0</v>
      </c>
      <c r="CI1228" s="2">
        <v>0</v>
      </c>
      <c r="CJ1228" s="2">
        <v>0</v>
      </c>
      <c r="CK1228" s="2">
        <v>0</v>
      </c>
      <c r="CL1228" s="2">
        <v>0</v>
      </c>
    </row>
    <row r="1229" spans="1:90" x14ac:dyDescent="0.25">
      <c r="A1229" t="s">
        <v>115</v>
      </c>
      <c r="B1229">
        <v>10312</v>
      </c>
      <c r="C1229" t="s">
        <v>192</v>
      </c>
      <c r="D1229">
        <v>2</v>
      </c>
      <c r="E1229">
        <v>34</v>
      </c>
      <c r="F1229">
        <v>82466</v>
      </c>
      <c r="G1229">
        <v>35082466</v>
      </c>
      <c r="H1229" t="s">
        <v>14367</v>
      </c>
      <c r="I1229">
        <v>100</v>
      </c>
      <c r="J1229" t="s">
        <v>107</v>
      </c>
      <c r="K1229" t="s">
        <v>2944</v>
      </c>
      <c r="L1229">
        <v>65</v>
      </c>
      <c r="M1229" t="s">
        <v>1543</v>
      </c>
      <c r="N1229">
        <v>5577300</v>
      </c>
      <c r="O1229" t="s">
        <v>1015</v>
      </c>
      <c r="P1229" t="s">
        <v>14368</v>
      </c>
      <c r="Q1229" t="s">
        <v>127</v>
      </c>
      <c r="R1229">
        <v>11</v>
      </c>
      <c r="S1229">
        <v>37816044</v>
      </c>
      <c r="U1229" t="s">
        <v>8440</v>
      </c>
      <c r="V1229">
        <v>1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1</v>
      </c>
      <c r="AC1229" s="2">
        <v>2</v>
      </c>
      <c r="AD1229" s="2">
        <v>6</v>
      </c>
      <c r="AE1229" s="2">
        <v>11</v>
      </c>
      <c r="AF1229" s="2">
        <v>10</v>
      </c>
      <c r="AG1229" s="2">
        <v>13</v>
      </c>
      <c r="AH1229" s="2">
        <v>0</v>
      </c>
      <c r="AI1229" s="2">
        <v>0</v>
      </c>
      <c r="AJ1229" s="2">
        <v>0</v>
      </c>
      <c r="AK1229" s="2">
        <v>0</v>
      </c>
      <c r="AL1229" s="2">
        <v>35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0</v>
      </c>
      <c r="BI1229" s="2">
        <v>0</v>
      </c>
      <c r="BJ1229" s="2">
        <v>1</v>
      </c>
      <c r="BK1229" s="2">
        <v>1</v>
      </c>
      <c r="BL1229" s="2">
        <v>3</v>
      </c>
      <c r="BM1229" s="2">
        <v>4</v>
      </c>
      <c r="BN1229" s="2">
        <v>5</v>
      </c>
      <c r="BO1229" s="2">
        <v>4</v>
      </c>
      <c r="BP1229" s="2">
        <v>0</v>
      </c>
      <c r="BQ1229" s="2">
        <v>0</v>
      </c>
      <c r="BR1229" s="2">
        <v>0</v>
      </c>
      <c r="BS1229" s="2">
        <v>0</v>
      </c>
      <c r="BT1229" s="2">
        <v>2</v>
      </c>
      <c r="BU1229" s="2">
        <v>0</v>
      </c>
      <c r="BV1229" s="2">
        <v>0</v>
      </c>
      <c r="BW1229" s="2">
        <v>0</v>
      </c>
      <c r="BX1229" s="2">
        <v>0</v>
      </c>
      <c r="BY1229" s="2">
        <v>0</v>
      </c>
      <c r="BZ1229" s="2">
        <v>0</v>
      </c>
      <c r="CA1229" s="2">
        <v>0</v>
      </c>
      <c r="CB1229" s="2">
        <v>0</v>
      </c>
      <c r="CC1229" s="2">
        <v>0</v>
      </c>
      <c r="CD1229" s="2">
        <v>0</v>
      </c>
      <c r="CE1229" s="2">
        <v>0</v>
      </c>
      <c r="CF1229" s="2">
        <v>0</v>
      </c>
      <c r="CG1229" s="2">
        <v>0</v>
      </c>
      <c r="CH1229" s="2">
        <v>0</v>
      </c>
      <c r="CI1229" s="2">
        <v>0</v>
      </c>
      <c r="CJ1229" s="2">
        <v>0</v>
      </c>
      <c r="CK1229" s="2">
        <v>0</v>
      </c>
      <c r="CL1229" s="2">
        <v>0</v>
      </c>
    </row>
    <row r="1230" spans="1:90" x14ac:dyDescent="0.25">
      <c r="A1230" t="s">
        <v>115</v>
      </c>
      <c r="B1230">
        <v>10312</v>
      </c>
      <c r="C1230" t="s">
        <v>192</v>
      </c>
      <c r="D1230">
        <v>2</v>
      </c>
      <c r="E1230">
        <v>34</v>
      </c>
      <c r="F1230">
        <v>113001</v>
      </c>
      <c r="G1230">
        <v>35113001</v>
      </c>
      <c r="H1230" t="s">
        <v>18125</v>
      </c>
      <c r="I1230">
        <v>100</v>
      </c>
      <c r="J1230" t="s">
        <v>107</v>
      </c>
      <c r="K1230" t="s">
        <v>18126</v>
      </c>
      <c r="L1230">
        <v>65</v>
      </c>
      <c r="M1230" t="s">
        <v>1543</v>
      </c>
      <c r="N1230">
        <v>5577300</v>
      </c>
      <c r="O1230" t="s">
        <v>1015</v>
      </c>
      <c r="P1230" t="s">
        <v>3413</v>
      </c>
      <c r="Q1230" t="s">
        <v>7143</v>
      </c>
      <c r="R1230">
        <v>11</v>
      </c>
      <c r="S1230">
        <v>37816044</v>
      </c>
      <c r="U1230" t="s">
        <v>8440</v>
      </c>
      <c r="V1230">
        <v>1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2</v>
      </c>
      <c r="AE1230" s="2">
        <v>10</v>
      </c>
      <c r="AF1230" s="2">
        <v>4</v>
      </c>
      <c r="AG1230" s="2">
        <v>12</v>
      </c>
      <c r="AH1230" s="2">
        <v>0</v>
      </c>
      <c r="AI1230" s="2">
        <v>0</v>
      </c>
      <c r="AJ1230" s="2">
        <v>0</v>
      </c>
      <c r="AK1230" s="2">
        <v>0</v>
      </c>
      <c r="AL1230" s="2">
        <v>11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0</v>
      </c>
      <c r="BI1230" s="2">
        <v>0</v>
      </c>
      <c r="BJ1230" s="2">
        <v>0</v>
      </c>
      <c r="BK1230" s="2">
        <v>0</v>
      </c>
      <c r="BL1230" s="2">
        <v>1</v>
      </c>
      <c r="BM1230" s="2">
        <v>2</v>
      </c>
      <c r="BN1230" s="2">
        <v>1</v>
      </c>
      <c r="BO1230" s="2">
        <v>3</v>
      </c>
      <c r="BP1230" s="2">
        <v>0</v>
      </c>
      <c r="BQ1230" s="2">
        <v>0</v>
      </c>
      <c r="BR1230" s="2">
        <v>0</v>
      </c>
      <c r="BS1230" s="2">
        <v>0</v>
      </c>
      <c r="BT1230" s="2">
        <v>2</v>
      </c>
      <c r="BU1230" s="2">
        <v>0</v>
      </c>
      <c r="BV1230" s="2">
        <v>0</v>
      </c>
      <c r="BW1230" s="2">
        <v>0</v>
      </c>
      <c r="BX1230" s="2">
        <v>0</v>
      </c>
      <c r="BY1230" s="2">
        <v>0</v>
      </c>
      <c r="BZ1230" s="2">
        <v>0</v>
      </c>
      <c r="CA1230" s="2">
        <v>0</v>
      </c>
      <c r="CB1230" s="2">
        <v>0</v>
      </c>
      <c r="CC1230" s="2">
        <v>0</v>
      </c>
      <c r="CD1230" s="2">
        <v>0</v>
      </c>
      <c r="CE1230" s="2">
        <v>0</v>
      </c>
      <c r="CF1230" s="2">
        <v>0</v>
      </c>
      <c r="CG1230" s="2">
        <v>0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</row>
    <row r="1231" spans="1:90" x14ac:dyDescent="0.25">
      <c r="A1231" t="s">
        <v>115</v>
      </c>
      <c r="B1231">
        <v>10312</v>
      </c>
      <c r="C1231" t="s">
        <v>192</v>
      </c>
      <c r="D1231">
        <v>2</v>
      </c>
      <c r="E1231">
        <v>34</v>
      </c>
      <c r="F1231">
        <v>559763</v>
      </c>
      <c r="G1231">
        <v>35559763</v>
      </c>
      <c r="H1231" t="s">
        <v>18702</v>
      </c>
      <c r="I1231">
        <v>100</v>
      </c>
      <c r="J1231" t="s">
        <v>107</v>
      </c>
      <c r="K1231" t="s">
        <v>2944</v>
      </c>
      <c r="L1231">
        <v>65</v>
      </c>
      <c r="M1231" t="s">
        <v>1543</v>
      </c>
      <c r="N1231">
        <v>5577300</v>
      </c>
      <c r="O1231" t="s">
        <v>1015</v>
      </c>
      <c r="P1231" t="s">
        <v>2213</v>
      </c>
      <c r="Q1231" t="s">
        <v>8439</v>
      </c>
      <c r="R1231">
        <v>11</v>
      </c>
      <c r="S1231">
        <v>37816044</v>
      </c>
      <c r="U1231" t="s">
        <v>8440</v>
      </c>
      <c r="V1231">
        <v>1</v>
      </c>
      <c r="W1231" s="2">
        <v>0</v>
      </c>
      <c r="X1231" s="2">
        <v>0</v>
      </c>
      <c r="Y1231" s="2">
        <v>0</v>
      </c>
      <c r="Z1231" s="2">
        <v>0</v>
      </c>
      <c r="AA1231" s="2">
        <v>1</v>
      </c>
      <c r="AB1231" s="2">
        <v>0</v>
      </c>
      <c r="AC1231" s="2">
        <v>7</v>
      </c>
      <c r="AD1231" s="2">
        <v>12</v>
      </c>
      <c r="AE1231" s="2">
        <v>10</v>
      </c>
      <c r="AF1231" s="2">
        <v>23</v>
      </c>
      <c r="AG1231" s="2">
        <v>17</v>
      </c>
      <c r="AH1231" s="2">
        <v>0</v>
      </c>
      <c r="AI1231" s="2">
        <v>0</v>
      </c>
      <c r="AJ1231" s="2">
        <v>0</v>
      </c>
      <c r="AK1231" s="2">
        <v>0</v>
      </c>
      <c r="AL1231" s="2">
        <v>14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0</v>
      </c>
      <c r="BI1231" s="2">
        <v>1</v>
      </c>
      <c r="BJ1231" s="2">
        <v>0</v>
      </c>
      <c r="BK1231" s="2">
        <v>3</v>
      </c>
      <c r="BL1231" s="2">
        <v>5</v>
      </c>
      <c r="BM1231" s="2">
        <v>4</v>
      </c>
      <c r="BN1231" s="2">
        <v>6</v>
      </c>
      <c r="BO1231" s="2">
        <v>4</v>
      </c>
      <c r="BP1231" s="2">
        <v>0</v>
      </c>
      <c r="BQ1231" s="2">
        <v>0</v>
      </c>
      <c r="BR1231" s="2">
        <v>0</v>
      </c>
      <c r="BS1231" s="2">
        <v>0</v>
      </c>
      <c r="BT1231" s="2">
        <v>3</v>
      </c>
      <c r="BU1231" s="2">
        <v>0</v>
      </c>
      <c r="BV1231" s="2">
        <v>0</v>
      </c>
      <c r="BW1231" s="2">
        <v>0</v>
      </c>
      <c r="BX1231" s="2">
        <v>0</v>
      </c>
      <c r="BY1231" s="2">
        <v>0</v>
      </c>
      <c r="BZ1231" s="2">
        <v>0</v>
      </c>
      <c r="CA1231" s="2">
        <v>0</v>
      </c>
      <c r="CB1231" s="2">
        <v>0</v>
      </c>
      <c r="CC1231" s="2">
        <v>0</v>
      </c>
      <c r="CD1231" s="2">
        <v>0</v>
      </c>
      <c r="CE1231" s="2">
        <v>0</v>
      </c>
      <c r="CF1231" s="2">
        <v>0</v>
      </c>
      <c r="CG1231" s="2">
        <v>0</v>
      </c>
      <c r="CH1231" s="2">
        <v>0</v>
      </c>
      <c r="CI1231" s="2">
        <v>0</v>
      </c>
      <c r="CJ1231" s="2">
        <v>0</v>
      </c>
      <c r="CK1231" s="2">
        <v>0</v>
      </c>
      <c r="CL1231" s="2">
        <v>0</v>
      </c>
    </row>
    <row r="1232" spans="1:90" x14ac:dyDescent="0.25">
      <c r="A1232" t="s">
        <v>115</v>
      </c>
      <c r="B1232">
        <v>10312</v>
      </c>
      <c r="C1232" t="s">
        <v>192</v>
      </c>
      <c r="D1232">
        <v>2</v>
      </c>
      <c r="E1232">
        <v>34</v>
      </c>
      <c r="F1232">
        <v>559787</v>
      </c>
      <c r="G1232">
        <v>35559787</v>
      </c>
      <c r="H1232" t="s">
        <v>13075</v>
      </c>
      <c r="I1232">
        <v>100</v>
      </c>
      <c r="J1232" t="s">
        <v>107</v>
      </c>
      <c r="K1232" t="s">
        <v>2944</v>
      </c>
      <c r="L1232">
        <v>65</v>
      </c>
      <c r="M1232" t="s">
        <v>1543</v>
      </c>
      <c r="N1232">
        <v>5577300</v>
      </c>
      <c r="O1232" t="s">
        <v>1015</v>
      </c>
      <c r="P1232" t="s">
        <v>2213</v>
      </c>
      <c r="Q1232" t="s">
        <v>8439</v>
      </c>
      <c r="R1232">
        <v>11</v>
      </c>
      <c r="S1232">
        <v>37816044</v>
      </c>
      <c r="U1232" t="s">
        <v>8440</v>
      </c>
      <c r="V1232">
        <v>1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3</v>
      </c>
      <c r="AE1232" s="2">
        <v>8</v>
      </c>
      <c r="AF1232" s="2">
        <v>12</v>
      </c>
      <c r="AG1232" s="2">
        <v>13</v>
      </c>
      <c r="AH1232" s="2">
        <v>0</v>
      </c>
      <c r="AI1232" s="2">
        <v>0</v>
      </c>
      <c r="AJ1232" s="2">
        <v>0</v>
      </c>
      <c r="AK1232" s="2">
        <v>0</v>
      </c>
      <c r="AL1232" s="2">
        <v>13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0</v>
      </c>
      <c r="BI1232" s="2">
        <v>0</v>
      </c>
      <c r="BJ1232" s="2">
        <v>0</v>
      </c>
      <c r="BK1232" s="2">
        <v>0</v>
      </c>
      <c r="BL1232" s="2">
        <v>2</v>
      </c>
      <c r="BM1232" s="2">
        <v>4</v>
      </c>
      <c r="BN1232" s="2">
        <v>3</v>
      </c>
      <c r="BO1232" s="2">
        <v>3</v>
      </c>
      <c r="BP1232" s="2">
        <v>0</v>
      </c>
      <c r="BQ1232" s="2">
        <v>0</v>
      </c>
      <c r="BR1232" s="2">
        <v>0</v>
      </c>
      <c r="BS1232" s="2">
        <v>0</v>
      </c>
      <c r="BT1232" s="2">
        <v>2</v>
      </c>
      <c r="BU1232" s="2">
        <v>0</v>
      </c>
      <c r="BV1232" s="2">
        <v>0</v>
      </c>
      <c r="BW1232" s="2">
        <v>0</v>
      </c>
      <c r="BX1232" s="2">
        <v>0</v>
      </c>
      <c r="BY1232" s="2">
        <v>0</v>
      </c>
      <c r="BZ1232" s="2">
        <v>0</v>
      </c>
      <c r="CA1232" s="2">
        <v>0</v>
      </c>
      <c r="CB1232" s="2">
        <v>0</v>
      </c>
      <c r="CC1232" s="2">
        <v>0</v>
      </c>
      <c r="CD1232" s="2">
        <v>0</v>
      </c>
      <c r="CE1232" s="2">
        <v>0</v>
      </c>
      <c r="CF1232" s="2">
        <v>0</v>
      </c>
      <c r="CG1232" s="2">
        <v>0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</row>
    <row r="1233" spans="1:90" x14ac:dyDescent="0.25">
      <c r="A1233" t="s">
        <v>115</v>
      </c>
      <c r="B1233">
        <v>10312</v>
      </c>
      <c r="C1233" t="s">
        <v>192</v>
      </c>
      <c r="D1233">
        <v>2</v>
      </c>
      <c r="E1233">
        <v>34</v>
      </c>
      <c r="F1233">
        <v>559775</v>
      </c>
      <c r="G1233">
        <v>35559775</v>
      </c>
      <c r="H1233" t="s">
        <v>8438</v>
      </c>
      <c r="I1233">
        <v>100</v>
      </c>
      <c r="J1233" t="s">
        <v>107</v>
      </c>
      <c r="K1233" t="s">
        <v>2944</v>
      </c>
      <c r="L1233">
        <v>65</v>
      </c>
      <c r="M1233" t="s">
        <v>1543</v>
      </c>
      <c r="N1233">
        <v>5577300</v>
      </c>
      <c r="O1233" t="s">
        <v>1015</v>
      </c>
      <c r="P1233" t="s">
        <v>2213</v>
      </c>
      <c r="Q1233" t="s">
        <v>8439</v>
      </c>
      <c r="R1233">
        <v>11</v>
      </c>
      <c r="S1233">
        <v>37816044</v>
      </c>
      <c r="U1233" t="s">
        <v>8440</v>
      </c>
      <c r="V1233">
        <v>1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3</v>
      </c>
      <c r="AE1233" s="2">
        <v>5</v>
      </c>
      <c r="AF1233" s="2">
        <v>6</v>
      </c>
      <c r="AG1233" s="2">
        <v>11</v>
      </c>
      <c r="AH1233" s="2">
        <v>0</v>
      </c>
      <c r="AI1233" s="2">
        <v>0</v>
      </c>
      <c r="AJ1233" s="2">
        <v>0</v>
      </c>
      <c r="AK1233" s="2">
        <v>0</v>
      </c>
      <c r="AL1233" s="2">
        <v>33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0</v>
      </c>
      <c r="BI1233" s="2">
        <v>0</v>
      </c>
      <c r="BJ1233" s="2">
        <v>0</v>
      </c>
      <c r="BK1233" s="2">
        <v>0</v>
      </c>
      <c r="BL1233" s="2">
        <v>2</v>
      </c>
      <c r="BM1233" s="2">
        <v>2</v>
      </c>
      <c r="BN1233" s="2">
        <v>2</v>
      </c>
      <c r="BO1233" s="2">
        <v>2</v>
      </c>
      <c r="BP1233" s="2">
        <v>0</v>
      </c>
      <c r="BQ1233" s="2">
        <v>0</v>
      </c>
      <c r="BR1233" s="2">
        <v>0</v>
      </c>
      <c r="BS1233" s="2">
        <v>0</v>
      </c>
      <c r="BT1233" s="2">
        <v>3</v>
      </c>
      <c r="BU1233" s="2">
        <v>0</v>
      </c>
      <c r="BV1233" s="2">
        <v>0</v>
      </c>
      <c r="BW1233" s="2">
        <v>0</v>
      </c>
      <c r="BX1233" s="2">
        <v>0</v>
      </c>
      <c r="BY1233" s="2">
        <v>0</v>
      </c>
      <c r="BZ1233" s="2">
        <v>0</v>
      </c>
      <c r="CA1233" s="2">
        <v>0</v>
      </c>
      <c r="CB1233" s="2">
        <v>0</v>
      </c>
      <c r="CC1233" s="2">
        <v>0</v>
      </c>
      <c r="CD1233" s="2">
        <v>0</v>
      </c>
      <c r="CE1233" s="2">
        <v>0</v>
      </c>
      <c r="CF1233" s="2">
        <v>0</v>
      </c>
      <c r="CG1233" s="2">
        <v>0</v>
      </c>
      <c r="CH1233" s="2">
        <v>0</v>
      </c>
      <c r="CI1233" s="2">
        <v>0</v>
      </c>
      <c r="CJ1233" s="2">
        <v>0</v>
      </c>
      <c r="CK1233" s="2">
        <v>0</v>
      </c>
      <c r="CL1233" s="2">
        <v>0</v>
      </c>
    </row>
    <row r="1234" spans="1:90" x14ac:dyDescent="0.25">
      <c r="A1234" t="s">
        <v>115</v>
      </c>
      <c r="B1234">
        <v>10312</v>
      </c>
      <c r="C1234" t="s">
        <v>192</v>
      </c>
      <c r="D1234">
        <v>2</v>
      </c>
      <c r="E1234">
        <v>15</v>
      </c>
      <c r="F1234">
        <v>457759</v>
      </c>
      <c r="G1234">
        <v>35457759</v>
      </c>
      <c r="H1234" t="s">
        <v>7672</v>
      </c>
      <c r="I1234">
        <v>100</v>
      </c>
      <c r="J1234" t="s">
        <v>107</v>
      </c>
      <c r="K1234" t="s">
        <v>1475</v>
      </c>
      <c r="L1234">
        <v>88</v>
      </c>
      <c r="M1234" t="s">
        <v>1475</v>
      </c>
      <c r="N1234">
        <v>5310000</v>
      </c>
      <c r="O1234" t="s">
        <v>102</v>
      </c>
      <c r="P1234" t="s">
        <v>3627</v>
      </c>
      <c r="Q1234">
        <v>1501</v>
      </c>
      <c r="R1234">
        <v>11</v>
      </c>
      <c r="S1234">
        <v>36367586</v>
      </c>
      <c r="T1234">
        <v>36450113</v>
      </c>
      <c r="U1234" t="s">
        <v>7673</v>
      </c>
      <c r="V1234">
        <v>1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14</v>
      </c>
      <c r="AP1234" s="2">
        <v>0</v>
      </c>
      <c r="AQ1234" s="2">
        <v>0</v>
      </c>
      <c r="AR1234" s="2">
        <v>25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0</v>
      </c>
      <c r="BI1234" s="2">
        <v>0</v>
      </c>
      <c r="BJ1234" s="2">
        <v>0</v>
      </c>
      <c r="BK1234" s="2">
        <v>0</v>
      </c>
      <c r="BL1234" s="2">
        <v>0</v>
      </c>
      <c r="BM1234" s="2">
        <v>0</v>
      </c>
      <c r="BN1234" s="2">
        <v>0</v>
      </c>
      <c r="BO1234" s="2">
        <v>0</v>
      </c>
      <c r="BP1234" s="2">
        <v>0</v>
      </c>
      <c r="BQ1234" s="2">
        <v>0</v>
      </c>
      <c r="BR1234" s="2">
        <v>0</v>
      </c>
      <c r="BS1234" s="2">
        <v>0</v>
      </c>
      <c r="BT1234" s="2">
        <v>0</v>
      </c>
      <c r="BU1234" s="2">
        <v>0</v>
      </c>
      <c r="BV1234" s="2">
        <v>0</v>
      </c>
      <c r="BW1234" s="2">
        <v>1</v>
      </c>
      <c r="BX1234" s="2">
        <v>0</v>
      </c>
      <c r="BY1234" s="2">
        <v>0</v>
      </c>
      <c r="BZ1234" s="2">
        <v>1</v>
      </c>
      <c r="CA1234" s="2">
        <v>0</v>
      </c>
      <c r="CB1234" s="2">
        <v>0</v>
      </c>
      <c r="CC1234" s="2">
        <v>0</v>
      </c>
      <c r="CD1234" s="2">
        <v>0</v>
      </c>
      <c r="CE1234" s="2">
        <v>0</v>
      </c>
      <c r="CF1234" s="2">
        <v>0</v>
      </c>
      <c r="CG1234" s="2">
        <v>0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</row>
    <row r="1235" spans="1:90" x14ac:dyDescent="0.25">
      <c r="A1235" t="s">
        <v>115</v>
      </c>
      <c r="B1235">
        <v>10312</v>
      </c>
      <c r="C1235" t="s">
        <v>192</v>
      </c>
      <c r="D1235">
        <v>2</v>
      </c>
      <c r="E1235">
        <v>15</v>
      </c>
      <c r="F1235">
        <v>500677</v>
      </c>
      <c r="G1235">
        <v>35500677</v>
      </c>
      <c r="H1235" t="s">
        <v>18102</v>
      </c>
      <c r="I1235">
        <v>100</v>
      </c>
      <c r="J1235" t="s">
        <v>107</v>
      </c>
      <c r="K1235" t="s">
        <v>1475</v>
      </c>
      <c r="L1235">
        <v>88</v>
      </c>
      <c r="M1235" t="s">
        <v>1475</v>
      </c>
      <c r="N1235">
        <v>5310000</v>
      </c>
      <c r="O1235" t="s">
        <v>102</v>
      </c>
      <c r="P1235" t="s">
        <v>3627</v>
      </c>
      <c r="Q1235">
        <v>1230</v>
      </c>
      <c r="R1235">
        <v>11</v>
      </c>
      <c r="S1235">
        <v>38359604</v>
      </c>
      <c r="T1235">
        <v>38370590</v>
      </c>
      <c r="U1235" t="s">
        <v>7673</v>
      </c>
      <c r="V1235">
        <v>1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23</v>
      </c>
      <c r="AS1235" s="2">
        <v>0</v>
      </c>
      <c r="AT1235" s="2">
        <v>0</v>
      </c>
      <c r="AU1235" s="2">
        <v>18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0</v>
      </c>
      <c r="BI1235" s="2">
        <v>0</v>
      </c>
      <c r="BJ1235" s="2">
        <v>0</v>
      </c>
      <c r="BK1235" s="2">
        <v>0</v>
      </c>
      <c r="BL1235" s="2">
        <v>0</v>
      </c>
      <c r="BM1235" s="2">
        <v>0</v>
      </c>
      <c r="BN1235" s="2">
        <v>0</v>
      </c>
      <c r="BO1235" s="2">
        <v>0</v>
      </c>
      <c r="BP1235" s="2">
        <v>0</v>
      </c>
      <c r="BQ1235" s="2">
        <v>0</v>
      </c>
      <c r="BR1235" s="2">
        <v>0</v>
      </c>
      <c r="BS1235" s="2">
        <v>0</v>
      </c>
      <c r="BT1235" s="2">
        <v>0</v>
      </c>
      <c r="BU1235" s="2">
        <v>0</v>
      </c>
      <c r="BV1235" s="2">
        <v>0</v>
      </c>
      <c r="BW1235" s="2">
        <v>0</v>
      </c>
      <c r="BX1235" s="2">
        <v>0</v>
      </c>
      <c r="BY1235" s="2">
        <v>0</v>
      </c>
      <c r="BZ1235" s="2">
        <v>1</v>
      </c>
      <c r="CA1235" s="2">
        <v>0</v>
      </c>
      <c r="CB1235" s="2">
        <v>0</v>
      </c>
      <c r="CC1235" s="2">
        <v>1</v>
      </c>
      <c r="CD1235" s="2">
        <v>0</v>
      </c>
      <c r="CE1235" s="2">
        <v>0</v>
      </c>
      <c r="CF1235" s="2">
        <v>0</v>
      </c>
      <c r="CG1235" s="2">
        <v>0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</row>
    <row r="1236" spans="1:90" x14ac:dyDescent="0.25">
      <c r="A1236" t="s">
        <v>115</v>
      </c>
      <c r="B1236">
        <v>10312</v>
      </c>
      <c r="C1236" t="s">
        <v>192</v>
      </c>
      <c r="D1236">
        <v>1</v>
      </c>
      <c r="E1236">
        <v>8</v>
      </c>
      <c r="F1236">
        <v>4078</v>
      </c>
      <c r="G1236">
        <v>35004078</v>
      </c>
      <c r="H1236" t="s">
        <v>5648</v>
      </c>
      <c r="I1236">
        <v>100</v>
      </c>
      <c r="J1236" t="s">
        <v>107</v>
      </c>
      <c r="K1236" t="s">
        <v>5649</v>
      </c>
      <c r="L1236">
        <v>32</v>
      </c>
      <c r="M1236" t="s">
        <v>1330</v>
      </c>
      <c r="N1236">
        <v>4075000</v>
      </c>
      <c r="O1236" t="s">
        <v>591</v>
      </c>
      <c r="P1236" t="s">
        <v>5650</v>
      </c>
      <c r="Q1236">
        <v>155</v>
      </c>
      <c r="R1236">
        <v>11</v>
      </c>
      <c r="S1236">
        <v>50522931</v>
      </c>
      <c r="T1236">
        <v>50525716</v>
      </c>
      <c r="U1236" t="s">
        <v>5651</v>
      </c>
      <c r="V1236">
        <v>1</v>
      </c>
      <c r="W1236" s="2">
        <v>0</v>
      </c>
      <c r="X1236" s="2">
        <v>0</v>
      </c>
      <c r="Y1236" s="2">
        <v>62</v>
      </c>
      <c r="Z1236" s="2">
        <v>67</v>
      </c>
      <c r="AA1236" s="2">
        <v>64</v>
      </c>
      <c r="AB1236" s="2">
        <v>82</v>
      </c>
      <c r="AC1236" s="2">
        <v>94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9</v>
      </c>
      <c r="BE1236" s="2">
        <v>0</v>
      </c>
      <c r="BF1236" s="2">
        <v>0</v>
      </c>
      <c r="BG1236" s="2">
        <v>4</v>
      </c>
      <c r="BH1236" s="2">
        <v>3</v>
      </c>
      <c r="BI1236" s="2">
        <v>4</v>
      </c>
      <c r="BJ1236" s="2">
        <v>5</v>
      </c>
      <c r="BK1236" s="2">
        <v>7</v>
      </c>
      <c r="BL1236" s="2">
        <v>0</v>
      </c>
      <c r="BM1236" s="2">
        <v>0</v>
      </c>
      <c r="BN1236" s="2">
        <v>0</v>
      </c>
      <c r="BO1236" s="2">
        <v>0</v>
      </c>
      <c r="BP1236" s="2">
        <v>0</v>
      </c>
      <c r="BQ1236" s="2">
        <v>0</v>
      </c>
      <c r="BR1236" s="2">
        <v>0</v>
      </c>
      <c r="BS1236" s="2">
        <v>0</v>
      </c>
      <c r="BT1236" s="2">
        <v>0</v>
      </c>
      <c r="BU1236" s="2">
        <v>0</v>
      </c>
      <c r="BV1236" s="2">
        <v>0</v>
      </c>
      <c r="BW1236" s="2">
        <v>0</v>
      </c>
      <c r="BX1236" s="2">
        <v>0</v>
      </c>
      <c r="BY1236" s="2">
        <v>0</v>
      </c>
      <c r="BZ1236" s="2">
        <v>0</v>
      </c>
      <c r="CA1236" s="2">
        <v>0</v>
      </c>
      <c r="CB1236" s="2">
        <v>0</v>
      </c>
      <c r="CC1236" s="2">
        <v>0</v>
      </c>
      <c r="CD1236" s="2">
        <v>0</v>
      </c>
      <c r="CE1236" s="2">
        <v>0</v>
      </c>
      <c r="CF1236" s="2">
        <v>0</v>
      </c>
      <c r="CG1236" s="2">
        <v>0</v>
      </c>
      <c r="CH1236" s="2">
        <v>0</v>
      </c>
      <c r="CI1236" s="2">
        <v>0</v>
      </c>
      <c r="CJ1236" s="2">
        <v>0</v>
      </c>
      <c r="CK1236" s="2">
        <v>0</v>
      </c>
      <c r="CL1236" s="2">
        <v>2</v>
      </c>
    </row>
    <row r="1237" spans="1:90" x14ac:dyDescent="0.25">
      <c r="A1237" t="s">
        <v>115</v>
      </c>
      <c r="B1237">
        <v>10312</v>
      </c>
      <c r="C1237" t="s">
        <v>192</v>
      </c>
      <c r="D1237">
        <v>1</v>
      </c>
      <c r="E1237">
        <v>8</v>
      </c>
      <c r="F1237">
        <v>4085</v>
      </c>
      <c r="G1237">
        <v>35004085</v>
      </c>
      <c r="H1237" t="s">
        <v>17256</v>
      </c>
      <c r="I1237">
        <v>100</v>
      </c>
      <c r="J1237" t="s">
        <v>107</v>
      </c>
      <c r="K1237" t="s">
        <v>801</v>
      </c>
      <c r="L1237">
        <v>12</v>
      </c>
      <c r="M1237" t="s">
        <v>607</v>
      </c>
      <c r="N1237">
        <v>5340000</v>
      </c>
      <c r="O1237" t="s">
        <v>102</v>
      </c>
      <c r="P1237" t="s">
        <v>10465</v>
      </c>
      <c r="Q1237">
        <v>2700</v>
      </c>
      <c r="R1237">
        <v>11</v>
      </c>
      <c r="S1237">
        <v>37356262</v>
      </c>
      <c r="T1237">
        <v>37357838</v>
      </c>
      <c r="U1237" t="s">
        <v>17257</v>
      </c>
      <c r="V1237">
        <v>1</v>
      </c>
      <c r="W1237" s="2">
        <v>0</v>
      </c>
      <c r="X1237" s="2">
        <v>0</v>
      </c>
      <c r="Y1237" s="2">
        <v>58</v>
      </c>
      <c r="Z1237" s="2">
        <v>48</v>
      </c>
      <c r="AA1237" s="2">
        <v>58</v>
      </c>
      <c r="AB1237" s="2">
        <v>57</v>
      </c>
      <c r="AC1237" s="2">
        <v>77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14</v>
      </c>
      <c r="BE1237" s="2">
        <v>0</v>
      </c>
      <c r="BF1237" s="2">
        <v>0</v>
      </c>
      <c r="BG1237" s="2">
        <v>4</v>
      </c>
      <c r="BH1237" s="2">
        <v>2</v>
      </c>
      <c r="BI1237" s="2">
        <v>3</v>
      </c>
      <c r="BJ1237" s="2">
        <v>4</v>
      </c>
      <c r="BK1237" s="2">
        <v>5</v>
      </c>
      <c r="BL1237" s="2">
        <v>0</v>
      </c>
      <c r="BM1237" s="2">
        <v>0</v>
      </c>
      <c r="BN1237" s="2">
        <v>0</v>
      </c>
      <c r="BO1237" s="2">
        <v>0</v>
      </c>
      <c r="BP1237" s="2">
        <v>0</v>
      </c>
      <c r="BQ1237" s="2">
        <v>0</v>
      </c>
      <c r="BR1237" s="2">
        <v>0</v>
      </c>
      <c r="BS1237" s="2">
        <v>0</v>
      </c>
      <c r="BT1237" s="2">
        <v>0</v>
      </c>
      <c r="BU1237" s="2">
        <v>0</v>
      </c>
      <c r="BV1237" s="2">
        <v>0</v>
      </c>
      <c r="BW1237" s="2">
        <v>0</v>
      </c>
      <c r="BX1237" s="2">
        <v>0</v>
      </c>
      <c r="BY1237" s="2">
        <v>0</v>
      </c>
      <c r="BZ1237" s="2">
        <v>0</v>
      </c>
      <c r="CA1237" s="2">
        <v>0</v>
      </c>
      <c r="CB1237" s="2">
        <v>0</v>
      </c>
      <c r="CC1237" s="2">
        <v>0</v>
      </c>
      <c r="CD1237" s="2">
        <v>0</v>
      </c>
      <c r="CE1237" s="2">
        <v>0</v>
      </c>
      <c r="CF1237" s="2">
        <v>0</v>
      </c>
      <c r="CG1237" s="2">
        <v>0</v>
      </c>
      <c r="CH1237" s="2">
        <v>0</v>
      </c>
      <c r="CI1237" s="2">
        <v>0</v>
      </c>
      <c r="CJ1237" s="2">
        <v>0</v>
      </c>
      <c r="CK1237" s="2">
        <v>0</v>
      </c>
      <c r="CL1237" s="2">
        <v>4</v>
      </c>
    </row>
    <row r="1238" spans="1:90" x14ac:dyDescent="0.25">
      <c r="A1238" t="s">
        <v>115</v>
      </c>
      <c r="B1238">
        <v>10312</v>
      </c>
      <c r="C1238" t="s">
        <v>192</v>
      </c>
      <c r="D1238">
        <v>1</v>
      </c>
      <c r="E1238">
        <v>8</v>
      </c>
      <c r="F1238">
        <v>3773</v>
      </c>
      <c r="G1238">
        <v>35003773</v>
      </c>
      <c r="H1238" t="s">
        <v>11362</v>
      </c>
      <c r="I1238">
        <v>100</v>
      </c>
      <c r="J1238" t="s">
        <v>107</v>
      </c>
      <c r="K1238" t="s">
        <v>2260</v>
      </c>
      <c r="L1238">
        <v>35</v>
      </c>
      <c r="M1238" t="s">
        <v>871</v>
      </c>
      <c r="N1238">
        <v>4535003</v>
      </c>
      <c r="O1238" t="s">
        <v>92</v>
      </c>
      <c r="P1238" t="s">
        <v>18058</v>
      </c>
      <c r="Q1238">
        <v>960</v>
      </c>
      <c r="R1238">
        <v>11</v>
      </c>
      <c r="S1238">
        <v>30787705</v>
      </c>
      <c r="T1238">
        <v>38492947</v>
      </c>
      <c r="U1238" t="s">
        <v>18059</v>
      </c>
      <c r="V1238">
        <v>1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109</v>
      </c>
      <c r="AI1238" s="2">
        <v>110</v>
      </c>
      <c r="AJ1238" s="2">
        <v>85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0</v>
      </c>
      <c r="BI1238" s="2">
        <v>0</v>
      </c>
      <c r="BJ1238" s="2">
        <v>0</v>
      </c>
      <c r="BK1238" s="2">
        <v>0</v>
      </c>
      <c r="BL1238" s="2">
        <v>0</v>
      </c>
      <c r="BM1238" s="2">
        <v>0</v>
      </c>
      <c r="BN1238" s="2">
        <v>0</v>
      </c>
      <c r="BO1238" s="2">
        <v>0</v>
      </c>
      <c r="BP1238" s="2">
        <v>3</v>
      </c>
      <c r="BQ1238" s="2">
        <v>5</v>
      </c>
      <c r="BR1238" s="2">
        <v>3</v>
      </c>
      <c r="BS1238" s="2">
        <v>0</v>
      </c>
      <c r="BT1238" s="2">
        <v>0</v>
      </c>
      <c r="BU1238" s="2">
        <v>0</v>
      </c>
      <c r="BV1238" s="2">
        <v>0</v>
      </c>
      <c r="BW1238" s="2">
        <v>0</v>
      </c>
      <c r="BX1238" s="2">
        <v>0</v>
      </c>
      <c r="BY1238" s="2">
        <v>0</v>
      </c>
      <c r="BZ1238" s="2">
        <v>0</v>
      </c>
      <c r="CA1238" s="2">
        <v>0</v>
      </c>
      <c r="CB1238" s="2">
        <v>0</v>
      </c>
      <c r="CC1238" s="2">
        <v>0</v>
      </c>
      <c r="CD1238" s="2">
        <v>0</v>
      </c>
      <c r="CE1238" s="2">
        <v>0</v>
      </c>
      <c r="CF1238" s="2">
        <v>0</v>
      </c>
      <c r="CG1238" s="2">
        <v>0</v>
      </c>
      <c r="CH1238" s="2">
        <v>0</v>
      </c>
      <c r="CI1238" s="2">
        <v>0</v>
      </c>
      <c r="CJ1238" s="2">
        <v>0</v>
      </c>
      <c r="CK1238" s="2">
        <v>0</v>
      </c>
      <c r="CL1238" s="2">
        <v>0</v>
      </c>
    </row>
    <row r="1239" spans="1:90" x14ac:dyDescent="0.25">
      <c r="A1239" t="s">
        <v>115</v>
      </c>
      <c r="B1239">
        <v>10312</v>
      </c>
      <c r="C1239" t="s">
        <v>192</v>
      </c>
      <c r="D1239">
        <v>2</v>
      </c>
      <c r="E1239">
        <v>15</v>
      </c>
      <c r="F1239">
        <v>457905</v>
      </c>
      <c r="G1239">
        <v>35457905</v>
      </c>
      <c r="H1239" t="s">
        <v>6453</v>
      </c>
      <c r="I1239">
        <v>100</v>
      </c>
      <c r="J1239" t="s">
        <v>107</v>
      </c>
      <c r="K1239" t="s">
        <v>2944</v>
      </c>
      <c r="L1239">
        <v>12</v>
      </c>
      <c r="M1239" t="s">
        <v>607</v>
      </c>
      <c r="N1239">
        <v>5577300</v>
      </c>
      <c r="O1239" t="s">
        <v>6454</v>
      </c>
      <c r="P1239" t="s">
        <v>6455</v>
      </c>
      <c r="Q1239" t="s">
        <v>127</v>
      </c>
      <c r="R1239">
        <v>11</v>
      </c>
      <c r="S1239">
        <v>37820905</v>
      </c>
      <c r="T1239">
        <v>37828267</v>
      </c>
      <c r="U1239" t="s">
        <v>19588</v>
      </c>
      <c r="V1239">
        <v>1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16</v>
      </c>
      <c r="AP1239" s="2">
        <v>0</v>
      </c>
      <c r="AQ1239" s="2">
        <v>0</v>
      </c>
      <c r="AR1239" s="2">
        <v>34</v>
      </c>
      <c r="AS1239" s="2">
        <v>0</v>
      </c>
      <c r="AT1239" s="2">
        <v>0</v>
      </c>
      <c r="AU1239" s="2">
        <v>28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0</v>
      </c>
      <c r="BI1239" s="2">
        <v>0</v>
      </c>
      <c r="BJ1239" s="2">
        <v>0</v>
      </c>
      <c r="BK1239" s="2">
        <v>0</v>
      </c>
      <c r="BL1239" s="2">
        <v>0</v>
      </c>
      <c r="BM1239" s="2">
        <v>0</v>
      </c>
      <c r="BN1239" s="2">
        <v>0</v>
      </c>
      <c r="BO1239" s="2">
        <v>0</v>
      </c>
      <c r="BP1239" s="2">
        <v>0</v>
      </c>
      <c r="BQ1239" s="2">
        <v>0</v>
      </c>
      <c r="BR1239" s="2">
        <v>0</v>
      </c>
      <c r="BS1239" s="2">
        <v>0</v>
      </c>
      <c r="BT1239" s="2">
        <v>0</v>
      </c>
      <c r="BU1239" s="2">
        <v>0</v>
      </c>
      <c r="BV1239" s="2">
        <v>0</v>
      </c>
      <c r="BW1239" s="2">
        <v>2</v>
      </c>
      <c r="BX1239" s="2">
        <v>0</v>
      </c>
      <c r="BY1239" s="2">
        <v>0</v>
      </c>
      <c r="BZ1239" s="2">
        <v>2</v>
      </c>
      <c r="CA1239" s="2">
        <v>0</v>
      </c>
      <c r="CB1239" s="2">
        <v>0</v>
      </c>
      <c r="CC1239" s="2">
        <v>2</v>
      </c>
      <c r="CD1239" s="2">
        <v>0</v>
      </c>
      <c r="CE1239" s="2">
        <v>0</v>
      </c>
      <c r="CF1239" s="2">
        <v>0</v>
      </c>
      <c r="CG1239" s="2">
        <v>0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</row>
    <row r="1240" spans="1:90" x14ac:dyDescent="0.25">
      <c r="A1240" t="s">
        <v>115</v>
      </c>
      <c r="B1240">
        <v>10312</v>
      </c>
      <c r="C1240" t="s">
        <v>192</v>
      </c>
      <c r="D1240">
        <v>1</v>
      </c>
      <c r="E1240">
        <v>8</v>
      </c>
      <c r="F1240">
        <v>4091</v>
      </c>
      <c r="G1240">
        <v>35004091</v>
      </c>
      <c r="H1240" t="s">
        <v>9469</v>
      </c>
      <c r="I1240">
        <v>100</v>
      </c>
      <c r="J1240" t="s">
        <v>107</v>
      </c>
      <c r="K1240" t="s">
        <v>404</v>
      </c>
      <c r="L1240">
        <v>67</v>
      </c>
      <c r="M1240" t="s">
        <v>404</v>
      </c>
      <c r="N1240">
        <v>5364000</v>
      </c>
      <c r="O1240" t="s">
        <v>102</v>
      </c>
      <c r="P1240" t="s">
        <v>4170</v>
      </c>
      <c r="Q1240">
        <v>1187</v>
      </c>
      <c r="R1240">
        <v>11</v>
      </c>
      <c r="S1240">
        <v>37633461</v>
      </c>
      <c r="T1240">
        <v>37680900</v>
      </c>
      <c r="U1240" t="s">
        <v>9470</v>
      </c>
      <c r="V1240">
        <v>1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155</v>
      </c>
      <c r="AE1240" s="2">
        <v>165</v>
      </c>
      <c r="AF1240" s="2">
        <v>138</v>
      </c>
      <c r="AG1240" s="2">
        <v>101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218</v>
      </c>
      <c r="BD1240" s="2">
        <v>0</v>
      </c>
      <c r="BE1240" s="2">
        <v>0</v>
      </c>
      <c r="BF1240" s="2">
        <v>0</v>
      </c>
      <c r="BG1240" s="2">
        <v>0</v>
      </c>
      <c r="BH1240" s="2">
        <v>0</v>
      </c>
      <c r="BI1240" s="2">
        <v>0</v>
      </c>
      <c r="BJ1240" s="2">
        <v>0</v>
      </c>
      <c r="BK1240" s="2">
        <v>0</v>
      </c>
      <c r="BL1240" s="2">
        <v>7</v>
      </c>
      <c r="BM1240" s="2">
        <v>7</v>
      </c>
      <c r="BN1240" s="2">
        <v>6</v>
      </c>
      <c r="BO1240" s="2">
        <v>4</v>
      </c>
      <c r="BP1240" s="2">
        <v>0</v>
      </c>
      <c r="BQ1240" s="2">
        <v>0</v>
      </c>
      <c r="BR1240" s="2">
        <v>0</v>
      </c>
      <c r="BS1240" s="2">
        <v>0</v>
      </c>
      <c r="BT1240" s="2">
        <v>0</v>
      </c>
      <c r="BU1240" s="2">
        <v>0</v>
      </c>
      <c r="BV1240" s="2">
        <v>0</v>
      </c>
      <c r="BW1240" s="2">
        <v>0</v>
      </c>
      <c r="BX1240" s="2">
        <v>0</v>
      </c>
      <c r="BY1240" s="2">
        <v>0</v>
      </c>
      <c r="BZ1240" s="2">
        <v>0</v>
      </c>
      <c r="CA1240" s="2">
        <v>0</v>
      </c>
      <c r="CB1240" s="2">
        <v>0</v>
      </c>
      <c r="CC1240" s="2">
        <v>0</v>
      </c>
      <c r="CD1240" s="2">
        <v>0</v>
      </c>
      <c r="CE1240" s="2">
        <v>0</v>
      </c>
      <c r="CF1240" s="2">
        <v>0</v>
      </c>
      <c r="CG1240" s="2">
        <v>0</v>
      </c>
      <c r="CH1240" s="2">
        <v>0</v>
      </c>
      <c r="CI1240" s="2">
        <v>0</v>
      </c>
      <c r="CJ1240" s="2">
        <v>0</v>
      </c>
      <c r="CK1240" s="2">
        <v>15</v>
      </c>
      <c r="CL1240" s="2">
        <v>0</v>
      </c>
    </row>
    <row r="1241" spans="1:90" x14ac:dyDescent="0.25">
      <c r="A1241" t="s">
        <v>115</v>
      </c>
      <c r="B1241">
        <v>10312</v>
      </c>
      <c r="C1241" t="s">
        <v>192</v>
      </c>
      <c r="D1241">
        <v>1</v>
      </c>
      <c r="E1241">
        <v>8</v>
      </c>
      <c r="F1241">
        <v>3591</v>
      </c>
      <c r="G1241">
        <v>35003591</v>
      </c>
      <c r="H1241" t="s">
        <v>13208</v>
      </c>
      <c r="I1241">
        <v>100</v>
      </c>
      <c r="J1241" t="s">
        <v>107</v>
      </c>
      <c r="K1241" t="s">
        <v>3545</v>
      </c>
      <c r="L1241">
        <v>48</v>
      </c>
      <c r="M1241" t="s">
        <v>194</v>
      </c>
      <c r="N1241">
        <v>5042010</v>
      </c>
      <c r="O1241" t="s">
        <v>92</v>
      </c>
      <c r="P1241" t="s">
        <v>13209</v>
      </c>
      <c r="Q1241">
        <v>145</v>
      </c>
      <c r="R1241">
        <v>11</v>
      </c>
      <c r="S1241">
        <v>38640769</v>
      </c>
      <c r="T1241">
        <v>38642266</v>
      </c>
      <c r="U1241" t="s">
        <v>13210</v>
      </c>
      <c r="V1241">
        <v>1</v>
      </c>
      <c r="W1241" s="2">
        <v>0</v>
      </c>
      <c r="X1241" s="2">
        <v>0</v>
      </c>
      <c r="Y1241" s="2">
        <v>68</v>
      </c>
      <c r="Z1241" s="2">
        <v>68</v>
      </c>
      <c r="AA1241" s="2">
        <v>87</v>
      </c>
      <c r="AB1241" s="2">
        <v>64</v>
      </c>
      <c r="AC1241" s="2">
        <v>58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3</v>
      </c>
      <c r="BC1241" s="2">
        <v>0</v>
      </c>
      <c r="BD1241" s="2">
        <v>1</v>
      </c>
      <c r="BE1241" s="2">
        <v>0</v>
      </c>
      <c r="BF1241" s="2">
        <v>0</v>
      </c>
      <c r="BG1241" s="2">
        <v>3</v>
      </c>
      <c r="BH1241" s="2">
        <v>3</v>
      </c>
      <c r="BI1241" s="2">
        <v>4</v>
      </c>
      <c r="BJ1241" s="2">
        <v>3</v>
      </c>
      <c r="BK1241" s="2">
        <v>3</v>
      </c>
      <c r="BL1241" s="2">
        <v>0</v>
      </c>
      <c r="BM1241" s="2">
        <v>0</v>
      </c>
      <c r="BN1241" s="2">
        <v>0</v>
      </c>
      <c r="BO1241" s="2">
        <v>0</v>
      </c>
      <c r="BP1241" s="2">
        <v>0</v>
      </c>
      <c r="BQ1241" s="2">
        <v>0</v>
      </c>
      <c r="BR1241" s="2">
        <v>0</v>
      </c>
      <c r="BS1241" s="2">
        <v>0</v>
      </c>
      <c r="BT1241" s="2">
        <v>0</v>
      </c>
      <c r="BU1241" s="2">
        <v>0</v>
      </c>
      <c r="BV1241" s="2">
        <v>0</v>
      </c>
      <c r="BW1241" s="2">
        <v>0</v>
      </c>
      <c r="BX1241" s="2">
        <v>0</v>
      </c>
      <c r="BY1241" s="2">
        <v>0</v>
      </c>
      <c r="BZ1241" s="2">
        <v>0</v>
      </c>
      <c r="CA1241" s="2">
        <v>0</v>
      </c>
      <c r="CB1241" s="2">
        <v>0</v>
      </c>
      <c r="CC1241" s="2">
        <v>0</v>
      </c>
      <c r="CD1241" s="2">
        <v>0</v>
      </c>
      <c r="CE1241" s="2">
        <v>0</v>
      </c>
      <c r="CF1241" s="2">
        <v>0</v>
      </c>
      <c r="CG1241" s="2">
        <v>0</v>
      </c>
      <c r="CH1241" s="2">
        <v>0</v>
      </c>
      <c r="CI1241" s="2">
        <v>0</v>
      </c>
      <c r="CJ1241" s="2">
        <v>2</v>
      </c>
      <c r="CK1241" s="2">
        <v>0</v>
      </c>
      <c r="CL1241" s="2">
        <v>1</v>
      </c>
    </row>
    <row r="1242" spans="1:90" x14ac:dyDescent="0.25">
      <c r="A1242" t="s">
        <v>115</v>
      </c>
      <c r="B1242">
        <v>10312</v>
      </c>
      <c r="C1242" t="s">
        <v>192</v>
      </c>
      <c r="D1242">
        <v>1</v>
      </c>
      <c r="E1242">
        <v>8</v>
      </c>
      <c r="F1242">
        <v>3657</v>
      </c>
      <c r="G1242">
        <v>35003657</v>
      </c>
      <c r="H1242" t="s">
        <v>6939</v>
      </c>
      <c r="I1242">
        <v>100</v>
      </c>
      <c r="J1242" t="s">
        <v>107</v>
      </c>
      <c r="K1242" t="s">
        <v>1213</v>
      </c>
      <c r="L1242">
        <v>2</v>
      </c>
      <c r="M1242" t="s">
        <v>1213</v>
      </c>
      <c r="N1242">
        <v>5458001</v>
      </c>
      <c r="O1242" t="s">
        <v>102</v>
      </c>
      <c r="P1242" t="s">
        <v>6940</v>
      </c>
      <c r="Q1242">
        <v>2001</v>
      </c>
      <c r="R1242">
        <v>11</v>
      </c>
      <c r="S1242">
        <v>30217553</v>
      </c>
      <c r="T1242">
        <v>30225387</v>
      </c>
      <c r="U1242" t="s">
        <v>6941</v>
      </c>
      <c r="V1242">
        <v>1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35</v>
      </c>
      <c r="AE1242" s="2">
        <v>29</v>
      </c>
      <c r="AF1242" s="2">
        <v>0</v>
      </c>
      <c r="AG1242" s="2">
        <v>34</v>
      </c>
      <c r="AH1242" s="2">
        <v>183</v>
      </c>
      <c r="AI1242" s="2">
        <v>128</v>
      </c>
      <c r="AJ1242" s="2">
        <v>93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2</v>
      </c>
      <c r="BE1242" s="2">
        <v>0</v>
      </c>
      <c r="BF1242" s="2">
        <v>0</v>
      </c>
      <c r="BG1242" s="2">
        <v>0</v>
      </c>
      <c r="BH1242" s="2">
        <v>0</v>
      </c>
      <c r="BI1242" s="2">
        <v>0</v>
      </c>
      <c r="BJ1242" s="2">
        <v>0</v>
      </c>
      <c r="BK1242" s="2">
        <v>0</v>
      </c>
      <c r="BL1242" s="2">
        <v>3</v>
      </c>
      <c r="BM1242" s="2">
        <v>2</v>
      </c>
      <c r="BN1242" s="2">
        <v>0</v>
      </c>
      <c r="BO1242" s="2">
        <v>1</v>
      </c>
      <c r="BP1242" s="2">
        <v>7</v>
      </c>
      <c r="BQ1242" s="2">
        <v>6</v>
      </c>
      <c r="BR1242" s="2">
        <v>4</v>
      </c>
      <c r="BS1242" s="2">
        <v>0</v>
      </c>
      <c r="BT1242" s="2">
        <v>0</v>
      </c>
      <c r="BU1242" s="2">
        <v>0</v>
      </c>
      <c r="BV1242" s="2">
        <v>0</v>
      </c>
      <c r="BW1242" s="2">
        <v>0</v>
      </c>
      <c r="BX1242" s="2">
        <v>0</v>
      </c>
      <c r="BY1242" s="2">
        <v>0</v>
      </c>
      <c r="BZ1242" s="2">
        <v>0</v>
      </c>
      <c r="CA1242" s="2">
        <v>0</v>
      </c>
      <c r="CB1242" s="2">
        <v>0</v>
      </c>
      <c r="CC1242" s="2">
        <v>0</v>
      </c>
      <c r="CD1242" s="2">
        <v>0</v>
      </c>
      <c r="CE1242" s="2">
        <v>0</v>
      </c>
      <c r="CF1242" s="2">
        <v>0</v>
      </c>
      <c r="CG1242" s="2">
        <v>0</v>
      </c>
      <c r="CH1242" s="2">
        <v>0</v>
      </c>
      <c r="CI1242" s="2">
        <v>0</v>
      </c>
      <c r="CJ1242" s="2">
        <v>0</v>
      </c>
      <c r="CK1242" s="2">
        <v>0</v>
      </c>
      <c r="CL1242" s="2">
        <v>2</v>
      </c>
    </row>
    <row r="1243" spans="1:90" x14ac:dyDescent="0.25">
      <c r="A1243" t="s">
        <v>115</v>
      </c>
      <c r="B1243">
        <v>10312</v>
      </c>
      <c r="C1243" t="s">
        <v>192</v>
      </c>
      <c r="D1243">
        <v>1</v>
      </c>
      <c r="E1243">
        <v>8</v>
      </c>
      <c r="F1243">
        <v>4121</v>
      </c>
      <c r="G1243">
        <v>35004121</v>
      </c>
      <c r="H1243" t="s">
        <v>7241</v>
      </c>
      <c r="I1243">
        <v>100</v>
      </c>
      <c r="J1243" t="s">
        <v>107</v>
      </c>
      <c r="K1243" t="s">
        <v>2731</v>
      </c>
      <c r="L1243">
        <v>67</v>
      </c>
      <c r="M1243" t="s">
        <v>404</v>
      </c>
      <c r="N1243">
        <v>5359000</v>
      </c>
      <c r="O1243" t="s">
        <v>102</v>
      </c>
      <c r="P1243" t="s">
        <v>7242</v>
      </c>
      <c r="Q1243">
        <v>292</v>
      </c>
      <c r="R1243">
        <v>11</v>
      </c>
      <c r="S1243">
        <v>37317810</v>
      </c>
      <c r="T1243">
        <v>37358418</v>
      </c>
      <c r="U1243" t="s">
        <v>7243</v>
      </c>
      <c r="V1243">
        <v>1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132</v>
      </c>
      <c r="AE1243" s="2">
        <v>124</v>
      </c>
      <c r="AF1243" s="2">
        <v>139</v>
      </c>
      <c r="AG1243" s="2">
        <v>129</v>
      </c>
      <c r="AH1243" s="2">
        <v>424</v>
      </c>
      <c r="AI1243" s="2">
        <v>285</v>
      </c>
      <c r="AJ1243" s="2">
        <v>326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0</v>
      </c>
      <c r="BI1243" s="2">
        <v>0</v>
      </c>
      <c r="BJ1243" s="2">
        <v>0</v>
      </c>
      <c r="BK1243" s="2">
        <v>0</v>
      </c>
      <c r="BL1243" s="2">
        <v>6</v>
      </c>
      <c r="BM1243" s="2">
        <v>4</v>
      </c>
      <c r="BN1243" s="2">
        <v>8</v>
      </c>
      <c r="BO1243" s="2">
        <v>5</v>
      </c>
      <c r="BP1243" s="2">
        <v>14</v>
      </c>
      <c r="BQ1243" s="2">
        <v>9</v>
      </c>
      <c r="BR1243" s="2">
        <v>10</v>
      </c>
      <c r="BS1243" s="2">
        <v>0</v>
      </c>
      <c r="BT1243" s="2">
        <v>0</v>
      </c>
      <c r="BU1243" s="2">
        <v>0</v>
      </c>
      <c r="BV1243" s="2">
        <v>0</v>
      </c>
      <c r="BW1243" s="2">
        <v>0</v>
      </c>
      <c r="BX1243" s="2">
        <v>0</v>
      </c>
      <c r="BY1243" s="2">
        <v>0</v>
      </c>
      <c r="BZ1243" s="2">
        <v>0</v>
      </c>
      <c r="CA1243" s="2">
        <v>0</v>
      </c>
      <c r="CB1243" s="2">
        <v>0</v>
      </c>
      <c r="CC1243" s="2">
        <v>0</v>
      </c>
      <c r="CD1243" s="2">
        <v>0</v>
      </c>
      <c r="CE1243" s="2">
        <v>0</v>
      </c>
      <c r="CF1243" s="2">
        <v>0</v>
      </c>
      <c r="CG1243" s="2">
        <v>0</v>
      </c>
      <c r="CH1243" s="2">
        <v>0</v>
      </c>
      <c r="CI1243" s="2">
        <v>0</v>
      </c>
      <c r="CJ1243" s="2">
        <v>0</v>
      </c>
      <c r="CK1243" s="2">
        <v>0</v>
      </c>
      <c r="CL1243" s="2">
        <v>0</v>
      </c>
    </row>
    <row r="1244" spans="1:90" x14ac:dyDescent="0.25">
      <c r="A1244" t="s">
        <v>115</v>
      </c>
      <c r="B1244">
        <v>10312</v>
      </c>
      <c r="C1244" t="s">
        <v>192</v>
      </c>
      <c r="D1244">
        <v>1</v>
      </c>
      <c r="E1244">
        <v>8</v>
      </c>
      <c r="F1244">
        <v>4133</v>
      </c>
      <c r="G1244">
        <v>35004133</v>
      </c>
      <c r="H1244" t="s">
        <v>18727</v>
      </c>
      <c r="I1244">
        <v>100</v>
      </c>
      <c r="J1244" t="s">
        <v>107</v>
      </c>
      <c r="K1244" t="s">
        <v>1415</v>
      </c>
      <c r="L1244">
        <v>35</v>
      </c>
      <c r="M1244" t="s">
        <v>871</v>
      </c>
      <c r="N1244">
        <v>4559002</v>
      </c>
      <c r="O1244" t="s">
        <v>102</v>
      </c>
      <c r="P1244" t="s">
        <v>8822</v>
      </c>
      <c r="Q1244">
        <v>1220</v>
      </c>
      <c r="R1244">
        <v>11</v>
      </c>
      <c r="S1244">
        <v>50447379</v>
      </c>
      <c r="T1244">
        <v>55310891</v>
      </c>
      <c r="U1244" t="s">
        <v>18728</v>
      </c>
      <c r="V1244">
        <v>1</v>
      </c>
      <c r="W1244" s="2">
        <v>0</v>
      </c>
      <c r="X1244" s="2">
        <v>0</v>
      </c>
      <c r="Y1244" s="2">
        <v>117</v>
      </c>
      <c r="Z1244" s="2">
        <v>90</v>
      </c>
      <c r="AA1244" s="2">
        <v>90</v>
      </c>
      <c r="AB1244" s="2">
        <v>119</v>
      </c>
      <c r="AC1244" s="2">
        <v>122</v>
      </c>
      <c r="AD1244" s="2">
        <v>230</v>
      </c>
      <c r="AE1244" s="2">
        <v>243</v>
      </c>
      <c r="AF1244" s="2">
        <v>207</v>
      </c>
      <c r="AG1244" s="2">
        <v>136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11</v>
      </c>
      <c r="BE1244" s="2">
        <v>0</v>
      </c>
      <c r="BF1244" s="2">
        <v>0</v>
      </c>
      <c r="BG1244" s="2">
        <v>6</v>
      </c>
      <c r="BH1244" s="2">
        <v>4</v>
      </c>
      <c r="BI1244" s="2">
        <v>3</v>
      </c>
      <c r="BJ1244" s="2">
        <v>5</v>
      </c>
      <c r="BK1244" s="2">
        <v>5</v>
      </c>
      <c r="BL1244" s="2">
        <v>9</v>
      </c>
      <c r="BM1244" s="2">
        <v>9</v>
      </c>
      <c r="BN1244" s="2">
        <v>12</v>
      </c>
      <c r="BO1244" s="2">
        <v>5</v>
      </c>
      <c r="BP1244" s="2">
        <v>0</v>
      </c>
      <c r="BQ1244" s="2">
        <v>0</v>
      </c>
      <c r="BR1244" s="2">
        <v>0</v>
      </c>
      <c r="BS1244" s="2">
        <v>0</v>
      </c>
      <c r="BT1244" s="2">
        <v>0</v>
      </c>
      <c r="BU1244" s="2">
        <v>0</v>
      </c>
      <c r="BV1244" s="2">
        <v>0</v>
      </c>
      <c r="BW1244" s="2">
        <v>0</v>
      </c>
      <c r="BX1244" s="2">
        <v>0</v>
      </c>
      <c r="BY1244" s="2">
        <v>0</v>
      </c>
      <c r="BZ1244" s="2">
        <v>0</v>
      </c>
      <c r="CA1244" s="2">
        <v>0</v>
      </c>
      <c r="CB1244" s="2">
        <v>0</v>
      </c>
      <c r="CC1244" s="2">
        <v>0</v>
      </c>
      <c r="CD1244" s="2">
        <v>0</v>
      </c>
      <c r="CE1244" s="2">
        <v>0</v>
      </c>
      <c r="CF1244" s="2">
        <v>0</v>
      </c>
      <c r="CG1244" s="2">
        <v>0</v>
      </c>
      <c r="CH1244" s="2">
        <v>0</v>
      </c>
      <c r="CI1244" s="2">
        <v>0</v>
      </c>
      <c r="CJ1244" s="2">
        <v>0</v>
      </c>
      <c r="CK1244" s="2">
        <v>0</v>
      </c>
      <c r="CL1244" s="2">
        <v>3</v>
      </c>
    </row>
    <row r="1245" spans="1:90" x14ac:dyDescent="0.25">
      <c r="A1245" t="s">
        <v>115</v>
      </c>
      <c r="B1245">
        <v>10312</v>
      </c>
      <c r="C1245" t="s">
        <v>192</v>
      </c>
      <c r="D1245">
        <v>1</v>
      </c>
      <c r="E1245">
        <v>8</v>
      </c>
      <c r="F1245">
        <v>4716</v>
      </c>
      <c r="G1245">
        <v>35004716</v>
      </c>
      <c r="H1245" t="s">
        <v>13251</v>
      </c>
      <c r="I1245">
        <v>100</v>
      </c>
      <c r="J1245" t="s">
        <v>107</v>
      </c>
      <c r="K1245" t="s">
        <v>3970</v>
      </c>
      <c r="L1245">
        <v>77</v>
      </c>
      <c r="M1245" t="s">
        <v>684</v>
      </c>
      <c r="N1245">
        <v>4139070</v>
      </c>
      <c r="O1245" t="s">
        <v>92</v>
      </c>
      <c r="P1245" t="s">
        <v>13252</v>
      </c>
      <c r="Q1245">
        <v>98</v>
      </c>
      <c r="R1245">
        <v>11</v>
      </c>
      <c r="S1245">
        <v>25781507</v>
      </c>
      <c r="T1245">
        <v>55944610</v>
      </c>
      <c r="U1245" t="s">
        <v>13253</v>
      </c>
      <c r="V1245">
        <v>1</v>
      </c>
      <c r="W1245" s="2">
        <v>0</v>
      </c>
      <c r="X1245" s="2">
        <v>0</v>
      </c>
      <c r="Y1245" s="2">
        <v>88</v>
      </c>
      <c r="Z1245" s="2">
        <v>115</v>
      </c>
      <c r="AA1245" s="2">
        <v>88</v>
      </c>
      <c r="AB1245" s="2">
        <v>91</v>
      </c>
      <c r="AC1245" s="2">
        <v>57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4</v>
      </c>
      <c r="BC1245" s="2">
        <v>0</v>
      </c>
      <c r="BD1245" s="2">
        <v>0</v>
      </c>
      <c r="BE1245" s="2">
        <v>0</v>
      </c>
      <c r="BF1245" s="2">
        <v>0</v>
      </c>
      <c r="BG1245" s="2">
        <v>3</v>
      </c>
      <c r="BH1245" s="2">
        <v>4</v>
      </c>
      <c r="BI1245" s="2">
        <v>4</v>
      </c>
      <c r="BJ1245" s="2">
        <v>5</v>
      </c>
      <c r="BK1245" s="2">
        <v>3</v>
      </c>
      <c r="BL1245" s="2">
        <v>0</v>
      </c>
      <c r="BM1245" s="2">
        <v>0</v>
      </c>
      <c r="BN1245" s="2">
        <v>0</v>
      </c>
      <c r="BO1245" s="2">
        <v>0</v>
      </c>
      <c r="BP1245" s="2">
        <v>0</v>
      </c>
      <c r="BQ1245" s="2">
        <v>0</v>
      </c>
      <c r="BR1245" s="2">
        <v>0</v>
      </c>
      <c r="BS1245" s="2">
        <v>0</v>
      </c>
      <c r="BT1245" s="2">
        <v>0</v>
      </c>
      <c r="BU1245" s="2">
        <v>0</v>
      </c>
      <c r="BV1245" s="2">
        <v>0</v>
      </c>
      <c r="BW1245" s="2">
        <v>0</v>
      </c>
      <c r="BX1245" s="2">
        <v>0</v>
      </c>
      <c r="BY1245" s="2">
        <v>0</v>
      </c>
      <c r="BZ1245" s="2">
        <v>0</v>
      </c>
      <c r="CA1245" s="2">
        <v>0</v>
      </c>
      <c r="CB1245" s="2">
        <v>0</v>
      </c>
      <c r="CC1245" s="2">
        <v>0</v>
      </c>
      <c r="CD1245" s="2">
        <v>0</v>
      </c>
      <c r="CE1245" s="2">
        <v>0</v>
      </c>
      <c r="CF1245" s="2">
        <v>0</v>
      </c>
      <c r="CG1245" s="2">
        <v>0</v>
      </c>
      <c r="CH1245" s="2">
        <v>0</v>
      </c>
      <c r="CI1245" s="2">
        <v>0</v>
      </c>
      <c r="CJ1245" s="2">
        <v>3</v>
      </c>
      <c r="CK1245" s="2">
        <v>0</v>
      </c>
      <c r="CL1245" s="2">
        <v>0</v>
      </c>
    </row>
    <row r="1246" spans="1:90" x14ac:dyDescent="0.25">
      <c r="A1246" t="s">
        <v>115</v>
      </c>
      <c r="B1246">
        <v>10312</v>
      </c>
      <c r="C1246" t="s">
        <v>192</v>
      </c>
      <c r="D1246">
        <v>1</v>
      </c>
      <c r="E1246">
        <v>8</v>
      </c>
      <c r="F1246">
        <v>3682</v>
      </c>
      <c r="G1246">
        <v>35003682</v>
      </c>
      <c r="H1246" t="s">
        <v>8412</v>
      </c>
      <c r="I1246">
        <v>100</v>
      </c>
      <c r="J1246" t="s">
        <v>107</v>
      </c>
      <c r="K1246" t="s">
        <v>490</v>
      </c>
      <c r="L1246">
        <v>62</v>
      </c>
      <c r="M1246" t="s">
        <v>490</v>
      </c>
      <c r="N1246">
        <v>5420000</v>
      </c>
      <c r="P1246" t="s">
        <v>8413</v>
      </c>
      <c r="Q1246">
        <v>420</v>
      </c>
      <c r="R1246">
        <v>11</v>
      </c>
      <c r="S1246">
        <v>30322215</v>
      </c>
      <c r="T1246">
        <v>30323860</v>
      </c>
      <c r="U1246" t="s">
        <v>8414</v>
      </c>
      <c r="V1246">
        <v>1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51</v>
      </c>
      <c r="AE1246" s="2">
        <v>52</v>
      </c>
      <c r="AF1246" s="2">
        <v>35</v>
      </c>
      <c r="AG1246" s="2">
        <v>97</v>
      </c>
      <c r="AH1246" s="2">
        <v>451</v>
      </c>
      <c r="AI1246" s="2">
        <v>386</v>
      </c>
      <c r="AJ1246" s="2">
        <v>447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0</v>
      </c>
      <c r="BI1246" s="2">
        <v>0</v>
      </c>
      <c r="BJ1246" s="2">
        <v>0</v>
      </c>
      <c r="BK1246" s="2">
        <v>0</v>
      </c>
      <c r="BL1246" s="2">
        <v>2</v>
      </c>
      <c r="BM1246" s="2">
        <v>2</v>
      </c>
      <c r="BN1246" s="2">
        <v>2</v>
      </c>
      <c r="BO1246" s="2">
        <v>4</v>
      </c>
      <c r="BP1246" s="2">
        <v>13</v>
      </c>
      <c r="BQ1246" s="2">
        <v>14</v>
      </c>
      <c r="BR1246" s="2">
        <v>13</v>
      </c>
      <c r="BS1246" s="2">
        <v>0</v>
      </c>
      <c r="BT1246" s="2">
        <v>0</v>
      </c>
      <c r="BU1246" s="2">
        <v>0</v>
      </c>
      <c r="BV1246" s="2">
        <v>0</v>
      </c>
      <c r="BW1246" s="2">
        <v>0</v>
      </c>
      <c r="BX1246" s="2">
        <v>0</v>
      </c>
      <c r="BY1246" s="2">
        <v>0</v>
      </c>
      <c r="BZ1246" s="2">
        <v>0</v>
      </c>
      <c r="CA1246" s="2">
        <v>0</v>
      </c>
      <c r="CB1246" s="2">
        <v>0</v>
      </c>
      <c r="CC1246" s="2">
        <v>0</v>
      </c>
      <c r="CD1246" s="2">
        <v>0</v>
      </c>
      <c r="CE1246" s="2">
        <v>0</v>
      </c>
      <c r="CF1246" s="2">
        <v>0</v>
      </c>
      <c r="CG1246" s="2">
        <v>0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</row>
    <row r="1247" spans="1:90" x14ac:dyDescent="0.25">
      <c r="A1247" t="s">
        <v>115</v>
      </c>
      <c r="B1247">
        <v>10312</v>
      </c>
      <c r="C1247" t="s">
        <v>192</v>
      </c>
      <c r="D1247">
        <v>1</v>
      </c>
      <c r="E1247">
        <v>8</v>
      </c>
      <c r="F1247">
        <v>4029</v>
      </c>
      <c r="G1247">
        <v>35004029</v>
      </c>
      <c r="H1247" t="s">
        <v>2432</v>
      </c>
      <c r="I1247">
        <v>100</v>
      </c>
      <c r="J1247" t="s">
        <v>107</v>
      </c>
      <c r="K1247" t="s">
        <v>2433</v>
      </c>
      <c r="L1247">
        <v>15</v>
      </c>
      <c r="M1247" t="s">
        <v>1478</v>
      </c>
      <c r="N1247">
        <v>4358130</v>
      </c>
      <c r="O1247" t="s">
        <v>92</v>
      </c>
      <c r="P1247" t="s">
        <v>2434</v>
      </c>
      <c r="Q1247">
        <v>107</v>
      </c>
      <c r="R1247">
        <v>11</v>
      </c>
      <c r="S1247">
        <v>50311126</v>
      </c>
      <c r="T1247">
        <v>50311514</v>
      </c>
      <c r="U1247" t="s">
        <v>2435</v>
      </c>
      <c r="V1247">
        <v>1</v>
      </c>
      <c r="W1247" s="2">
        <v>0</v>
      </c>
      <c r="X1247" s="2">
        <v>0</v>
      </c>
      <c r="Y1247" s="2">
        <v>27</v>
      </c>
      <c r="Z1247" s="2">
        <v>43</v>
      </c>
      <c r="AA1247" s="2">
        <v>50</v>
      </c>
      <c r="AB1247" s="2">
        <v>52</v>
      </c>
      <c r="AC1247" s="2">
        <v>45</v>
      </c>
      <c r="AD1247" s="2">
        <v>76</v>
      </c>
      <c r="AE1247" s="2">
        <v>45</v>
      </c>
      <c r="AF1247" s="2">
        <v>28</v>
      </c>
      <c r="AG1247" s="2">
        <v>32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2</v>
      </c>
      <c r="BH1247" s="2">
        <v>2</v>
      </c>
      <c r="BI1247" s="2">
        <v>2</v>
      </c>
      <c r="BJ1247" s="2">
        <v>2</v>
      </c>
      <c r="BK1247" s="2">
        <v>2</v>
      </c>
      <c r="BL1247" s="2">
        <v>4</v>
      </c>
      <c r="BM1247" s="2">
        <v>2</v>
      </c>
      <c r="BN1247" s="2">
        <v>1</v>
      </c>
      <c r="BO1247" s="2">
        <v>1</v>
      </c>
      <c r="BP1247" s="2">
        <v>0</v>
      </c>
      <c r="BQ1247" s="2">
        <v>0</v>
      </c>
      <c r="BR1247" s="2">
        <v>0</v>
      </c>
      <c r="BS1247" s="2">
        <v>0</v>
      </c>
      <c r="BT1247" s="2">
        <v>0</v>
      </c>
      <c r="BU1247" s="2">
        <v>0</v>
      </c>
      <c r="BV1247" s="2">
        <v>0</v>
      </c>
      <c r="BW1247" s="2">
        <v>0</v>
      </c>
      <c r="BX1247" s="2">
        <v>0</v>
      </c>
      <c r="BY1247" s="2">
        <v>0</v>
      </c>
      <c r="BZ1247" s="2">
        <v>0</v>
      </c>
      <c r="CA1247" s="2">
        <v>0</v>
      </c>
      <c r="CB1247" s="2">
        <v>0</v>
      </c>
      <c r="CC1247" s="2">
        <v>0</v>
      </c>
      <c r="CD1247" s="2">
        <v>0</v>
      </c>
      <c r="CE1247" s="2">
        <v>0</v>
      </c>
      <c r="CF1247" s="2">
        <v>0</v>
      </c>
      <c r="CG1247" s="2">
        <v>0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</row>
    <row r="1248" spans="1:90" x14ac:dyDescent="0.25">
      <c r="A1248" t="s">
        <v>115</v>
      </c>
      <c r="B1248">
        <v>10312</v>
      </c>
      <c r="C1248" t="s">
        <v>192</v>
      </c>
      <c r="D1248">
        <v>1</v>
      </c>
      <c r="E1248">
        <v>8</v>
      </c>
      <c r="F1248">
        <v>3839</v>
      </c>
      <c r="G1248">
        <v>35003839</v>
      </c>
      <c r="H1248" t="s">
        <v>13127</v>
      </c>
      <c r="I1248">
        <v>100</v>
      </c>
      <c r="J1248" t="s">
        <v>107</v>
      </c>
      <c r="K1248" t="s">
        <v>804</v>
      </c>
      <c r="L1248">
        <v>45</v>
      </c>
      <c r="M1248" t="s">
        <v>428</v>
      </c>
      <c r="N1248">
        <v>5412001</v>
      </c>
      <c r="O1248" t="s">
        <v>92</v>
      </c>
      <c r="P1248" t="s">
        <v>13128</v>
      </c>
      <c r="Q1248">
        <v>727</v>
      </c>
      <c r="R1248">
        <v>11</v>
      </c>
      <c r="S1248">
        <v>30633160</v>
      </c>
      <c r="T1248">
        <v>30817955</v>
      </c>
      <c r="U1248" t="s">
        <v>13129</v>
      </c>
      <c r="V1248">
        <v>1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122</v>
      </c>
      <c r="AI1248" s="2">
        <v>78</v>
      </c>
      <c r="AJ1248" s="2">
        <v>129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0</v>
      </c>
      <c r="BI1248" s="2">
        <v>0</v>
      </c>
      <c r="BJ1248" s="2">
        <v>0</v>
      </c>
      <c r="BK1248" s="2">
        <v>0</v>
      </c>
      <c r="BL1248" s="2">
        <v>0</v>
      </c>
      <c r="BM1248" s="2">
        <v>0</v>
      </c>
      <c r="BN1248" s="2">
        <v>0</v>
      </c>
      <c r="BO1248" s="2">
        <v>0</v>
      </c>
      <c r="BP1248" s="2">
        <v>5</v>
      </c>
      <c r="BQ1248" s="2">
        <v>2</v>
      </c>
      <c r="BR1248" s="2">
        <v>4</v>
      </c>
      <c r="BS1248" s="2">
        <v>0</v>
      </c>
      <c r="BT1248" s="2">
        <v>0</v>
      </c>
      <c r="BU1248" s="2">
        <v>0</v>
      </c>
      <c r="BV1248" s="2">
        <v>0</v>
      </c>
      <c r="BW1248" s="2">
        <v>0</v>
      </c>
      <c r="BX1248" s="2">
        <v>0</v>
      </c>
      <c r="BY1248" s="2">
        <v>0</v>
      </c>
      <c r="BZ1248" s="2">
        <v>0</v>
      </c>
      <c r="CA1248" s="2">
        <v>0</v>
      </c>
      <c r="CB1248" s="2">
        <v>0</v>
      </c>
      <c r="CC1248" s="2">
        <v>0</v>
      </c>
      <c r="CD1248" s="2">
        <v>0</v>
      </c>
      <c r="CE1248" s="2">
        <v>0</v>
      </c>
      <c r="CF1248" s="2">
        <v>0</v>
      </c>
      <c r="CG1248" s="2">
        <v>0</v>
      </c>
      <c r="CH1248" s="2">
        <v>0</v>
      </c>
      <c r="CI1248" s="2">
        <v>0</v>
      </c>
      <c r="CJ1248" s="2">
        <v>0</v>
      </c>
      <c r="CK1248" s="2">
        <v>0</v>
      </c>
      <c r="CL1248" s="2">
        <v>0</v>
      </c>
    </row>
    <row r="1249" spans="1:90" x14ac:dyDescent="0.25">
      <c r="A1249" t="s">
        <v>115</v>
      </c>
      <c r="B1249">
        <v>10312</v>
      </c>
      <c r="C1249" t="s">
        <v>192</v>
      </c>
      <c r="D1249">
        <v>1</v>
      </c>
      <c r="E1249">
        <v>8</v>
      </c>
      <c r="F1249">
        <v>3612</v>
      </c>
      <c r="G1249">
        <v>35003612</v>
      </c>
      <c r="H1249" t="s">
        <v>17818</v>
      </c>
      <c r="I1249">
        <v>100</v>
      </c>
      <c r="J1249" t="s">
        <v>107</v>
      </c>
      <c r="K1249" t="s">
        <v>7858</v>
      </c>
      <c r="L1249">
        <v>48</v>
      </c>
      <c r="M1249" t="s">
        <v>194</v>
      </c>
      <c r="N1249">
        <v>5069030</v>
      </c>
      <c r="O1249" t="s">
        <v>519</v>
      </c>
      <c r="P1249" t="s">
        <v>17819</v>
      </c>
      <c r="Q1249">
        <v>124</v>
      </c>
      <c r="R1249">
        <v>11</v>
      </c>
      <c r="S1249">
        <v>36115667</v>
      </c>
      <c r="T1249">
        <v>36116597</v>
      </c>
      <c r="U1249" t="s">
        <v>17820</v>
      </c>
      <c r="V1249">
        <v>1</v>
      </c>
      <c r="W1249" s="2">
        <v>0</v>
      </c>
      <c r="X1249" s="2">
        <v>0</v>
      </c>
      <c r="Y1249" s="2">
        <v>62</v>
      </c>
      <c r="Z1249" s="2">
        <v>81</v>
      </c>
      <c r="AA1249" s="2">
        <v>78</v>
      </c>
      <c r="AB1249" s="2">
        <v>79</v>
      </c>
      <c r="AC1249" s="2">
        <v>78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3</v>
      </c>
      <c r="BH1249" s="2">
        <v>4</v>
      </c>
      <c r="BI1249" s="2">
        <v>3</v>
      </c>
      <c r="BJ1249" s="2">
        <v>3</v>
      </c>
      <c r="BK1249" s="2">
        <v>3</v>
      </c>
      <c r="BL1249" s="2">
        <v>0</v>
      </c>
      <c r="BM1249" s="2">
        <v>0</v>
      </c>
      <c r="BN1249" s="2">
        <v>0</v>
      </c>
      <c r="BO1249" s="2">
        <v>0</v>
      </c>
      <c r="BP1249" s="2">
        <v>0</v>
      </c>
      <c r="BQ1249" s="2">
        <v>0</v>
      </c>
      <c r="BR1249" s="2">
        <v>0</v>
      </c>
      <c r="BS1249" s="2">
        <v>0</v>
      </c>
      <c r="BT1249" s="2">
        <v>0</v>
      </c>
      <c r="BU1249" s="2">
        <v>0</v>
      </c>
      <c r="BV1249" s="2">
        <v>0</v>
      </c>
      <c r="BW1249" s="2">
        <v>0</v>
      </c>
      <c r="BX1249" s="2">
        <v>0</v>
      </c>
      <c r="BY1249" s="2">
        <v>0</v>
      </c>
      <c r="BZ1249" s="2">
        <v>0</v>
      </c>
      <c r="CA1249" s="2">
        <v>0</v>
      </c>
      <c r="CB1249" s="2">
        <v>0</v>
      </c>
      <c r="CC1249" s="2">
        <v>0</v>
      </c>
      <c r="CD1249" s="2">
        <v>0</v>
      </c>
      <c r="CE1249" s="2">
        <v>0</v>
      </c>
      <c r="CF1249" s="2">
        <v>0</v>
      </c>
      <c r="CG1249" s="2">
        <v>0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</row>
    <row r="1250" spans="1:90" x14ac:dyDescent="0.25">
      <c r="A1250" t="s">
        <v>115</v>
      </c>
      <c r="B1250">
        <v>10312</v>
      </c>
      <c r="C1250" t="s">
        <v>192</v>
      </c>
      <c r="D1250">
        <v>1</v>
      </c>
      <c r="E1250">
        <v>8</v>
      </c>
      <c r="F1250">
        <v>4030</v>
      </c>
      <c r="G1250">
        <v>35004030</v>
      </c>
      <c r="H1250" t="s">
        <v>16558</v>
      </c>
      <c r="I1250">
        <v>100</v>
      </c>
      <c r="J1250" t="s">
        <v>107</v>
      </c>
      <c r="K1250" t="s">
        <v>6725</v>
      </c>
      <c r="L1250">
        <v>65</v>
      </c>
      <c r="M1250" t="s">
        <v>1543</v>
      </c>
      <c r="N1250">
        <v>5560010</v>
      </c>
      <c r="O1250" t="s">
        <v>92</v>
      </c>
      <c r="P1250" t="s">
        <v>16559</v>
      </c>
      <c r="Q1250">
        <v>285</v>
      </c>
      <c r="R1250">
        <v>11</v>
      </c>
      <c r="S1250">
        <v>37819402</v>
      </c>
      <c r="T1250">
        <v>37820781</v>
      </c>
      <c r="U1250" t="s">
        <v>16560</v>
      </c>
      <c r="V1250">
        <v>1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26</v>
      </c>
      <c r="AE1250" s="2">
        <v>17</v>
      </c>
      <c r="AF1250" s="2">
        <v>22</v>
      </c>
      <c r="AG1250" s="2">
        <v>37</v>
      </c>
      <c r="AH1250" s="2">
        <v>457</v>
      </c>
      <c r="AI1250" s="2">
        <v>392</v>
      </c>
      <c r="AJ1250" s="2">
        <v>277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300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0</v>
      </c>
      <c r="BI1250" s="2">
        <v>0</v>
      </c>
      <c r="BJ1250" s="2">
        <v>0</v>
      </c>
      <c r="BK1250" s="2">
        <v>0</v>
      </c>
      <c r="BL1250" s="2">
        <v>1</v>
      </c>
      <c r="BM1250" s="2">
        <v>1</v>
      </c>
      <c r="BN1250" s="2">
        <v>1</v>
      </c>
      <c r="BO1250" s="2">
        <v>1</v>
      </c>
      <c r="BP1250" s="2">
        <v>25</v>
      </c>
      <c r="BQ1250" s="2">
        <v>12</v>
      </c>
      <c r="BR1250" s="2">
        <v>9</v>
      </c>
      <c r="BS1250" s="2">
        <v>0</v>
      </c>
      <c r="BT1250" s="2">
        <v>0</v>
      </c>
      <c r="BU1250" s="2">
        <v>0</v>
      </c>
      <c r="BV1250" s="2">
        <v>0</v>
      </c>
      <c r="BW1250" s="2">
        <v>0</v>
      </c>
      <c r="BX1250" s="2">
        <v>0</v>
      </c>
      <c r="BY1250" s="2">
        <v>0</v>
      </c>
      <c r="BZ1250" s="2">
        <v>0</v>
      </c>
      <c r="CA1250" s="2">
        <v>0</v>
      </c>
      <c r="CB1250" s="2">
        <v>0</v>
      </c>
      <c r="CC1250" s="2">
        <v>8</v>
      </c>
      <c r="CD1250" s="2">
        <v>0</v>
      </c>
      <c r="CE1250" s="2">
        <v>0</v>
      </c>
      <c r="CF1250" s="2">
        <v>0</v>
      </c>
      <c r="CG1250" s="2">
        <v>0</v>
      </c>
      <c r="CH1250" s="2">
        <v>0</v>
      </c>
      <c r="CI1250" s="2">
        <v>0</v>
      </c>
      <c r="CJ1250" s="2">
        <v>0</v>
      </c>
      <c r="CK1250" s="2">
        <v>0</v>
      </c>
      <c r="CL1250" s="2">
        <v>0</v>
      </c>
    </row>
    <row r="1251" spans="1:90" x14ac:dyDescent="0.25">
      <c r="A1251" t="s">
        <v>115</v>
      </c>
      <c r="B1251">
        <v>10312</v>
      </c>
      <c r="C1251" t="s">
        <v>192</v>
      </c>
      <c r="D1251">
        <v>1</v>
      </c>
      <c r="E1251">
        <v>8</v>
      </c>
      <c r="F1251">
        <v>4662</v>
      </c>
      <c r="G1251">
        <v>35004662</v>
      </c>
      <c r="H1251" t="s">
        <v>2716</v>
      </c>
      <c r="I1251">
        <v>100</v>
      </c>
      <c r="J1251" t="s">
        <v>107</v>
      </c>
      <c r="K1251" t="s">
        <v>684</v>
      </c>
      <c r="L1251">
        <v>77</v>
      </c>
      <c r="M1251" t="s">
        <v>684</v>
      </c>
      <c r="N1251">
        <v>4138020</v>
      </c>
      <c r="O1251" t="s">
        <v>92</v>
      </c>
      <c r="P1251" t="s">
        <v>2717</v>
      </c>
      <c r="Q1251">
        <v>246</v>
      </c>
      <c r="R1251">
        <v>11</v>
      </c>
      <c r="S1251">
        <v>22765939</v>
      </c>
      <c r="T1251">
        <v>55945714</v>
      </c>
      <c r="U1251" t="s">
        <v>2718</v>
      </c>
      <c r="V1251">
        <v>1</v>
      </c>
      <c r="W1251" s="2">
        <v>0</v>
      </c>
      <c r="X1251" s="2">
        <v>0</v>
      </c>
      <c r="Y1251" s="2">
        <v>69</v>
      </c>
      <c r="Z1251" s="2">
        <v>77</v>
      </c>
      <c r="AA1251" s="2">
        <v>86</v>
      </c>
      <c r="AB1251" s="2">
        <v>87</v>
      </c>
      <c r="AC1251" s="2">
        <v>92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8</v>
      </c>
      <c r="BE1251" s="2">
        <v>0</v>
      </c>
      <c r="BF1251" s="2">
        <v>0</v>
      </c>
      <c r="BG1251" s="2">
        <v>4</v>
      </c>
      <c r="BH1251" s="2">
        <v>4</v>
      </c>
      <c r="BI1251" s="2">
        <v>4</v>
      </c>
      <c r="BJ1251" s="2">
        <v>4</v>
      </c>
      <c r="BK1251" s="2">
        <v>7</v>
      </c>
      <c r="BL1251" s="2">
        <v>0</v>
      </c>
      <c r="BM1251" s="2">
        <v>0</v>
      </c>
      <c r="BN1251" s="2">
        <v>0</v>
      </c>
      <c r="BO1251" s="2">
        <v>0</v>
      </c>
      <c r="BP1251" s="2">
        <v>0</v>
      </c>
      <c r="BQ1251" s="2">
        <v>0</v>
      </c>
      <c r="BR1251" s="2">
        <v>0</v>
      </c>
      <c r="BS1251" s="2">
        <v>0</v>
      </c>
      <c r="BT1251" s="2">
        <v>0</v>
      </c>
      <c r="BU1251" s="2">
        <v>0</v>
      </c>
      <c r="BV1251" s="2">
        <v>0</v>
      </c>
      <c r="BW1251" s="2">
        <v>0</v>
      </c>
      <c r="BX1251" s="2">
        <v>0</v>
      </c>
      <c r="BY1251" s="2">
        <v>0</v>
      </c>
      <c r="BZ1251" s="2">
        <v>0</v>
      </c>
      <c r="CA1251" s="2">
        <v>0</v>
      </c>
      <c r="CB1251" s="2">
        <v>0</v>
      </c>
      <c r="CC1251" s="2">
        <v>0</v>
      </c>
      <c r="CD1251" s="2">
        <v>0</v>
      </c>
      <c r="CE1251" s="2">
        <v>0</v>
      </c>
      <c r="CF1251" s="2">
        <v>0</v>
      </c>
      <c r="CG1251" s="2">
        <v>0</v>
      </c>
      <c r="CH1251" s="2">
        <v>0</v>
      </c>
      <c r="CI1251" s="2">
        <v>0</v>
      </c>
      <c r="CJ1251" s="2">
        <v>0</v>
      </c>
      <c r="CK1251" s="2">
        <v>0</v>
      </c>
      <c r="CL1251" s="2">
        <v>2</v>
      </c>
    </row>
    <row r="1252" spans="1:90" x14ac:dyDescent="0.25">
      <c r="A1252" t="s">
        <v>115</v>
      </c>
      <c r="B1252">
        <v>10312</v>
      </c>
      <c r="C1252" t="s">
        <v>192</v>
      </c>
      <c r="D1252">
        <v>1</v>
      </c>
      <c r="E1252">
        <v>8</v>
      </c>
      <c r="F1252">
        <v>4042</v>
      </c>
      <c r="G1252">
        <v>35004042</v>
      </c>
      <c r="H1252" t="s">
        <v>5420</v>
      </c>
      <c r="I1252">
        <v>100</v>
      </c>
      <c r="J1252" t="s">
        <v>107</v>
      </c>
      <c r="K1252" t="s">
        <v>351</v>
      </c>
      <c r="L1252">
        <v>41</v>
      </c>
      <c r="M1252" t="s">
        <v>351</v>
      </c>
      <c r="N1252">
        <v>5323001</v>
      </c>
      <c r="O1252" t="s">
        <v>102</v>
      </c>
      <c r="P1252" t="s">
        <v>5421</v>
      </c>
      <c r="Q1252">
        <v>1131</v>
      </c>
      <c r="R1252">
        <v>11</v>
      </c>
      <c r="S1252">
        <v>37143328</v>
      </c>
      <c r="T1252">
        <v>37633502</v>
      </c>
      <c r="U1252" t="s">
        <v>5422</v>
      </c>
      <c r="V1252">
        <v>1</v>
      </c>
      <c r="W1252" s="2">
        <v>0</v>
      </c>
      <c r="X1252" s="2">
        <v>0</v>
      </c>
      <c r="Y1252" s="2">
        <v>149</v>
      </c>
      <c r="Z1252" s="2">
        <v>122</v>
      </c>
      <c r="AA1252" s="2">
        <v>139</v>
      </c>
      <c r="AB1252" s="2">
        <v>199</v>
      </c>
      <c r="AC1252" s="2">
        <v>168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2</v>
      </c>
      <c r="BC1252" s="2">
        <v>0</v>
      </c>
      <c r="BD1252" s="2">
        <v>4</v>
      </c>
      <c r="BE1252" s="2">
        <v>0</v>
      </c>
      <c r="BF1252" s="2">
        <v>0</v>
      </c>
      <c r="BG1252" s="2">
        <v>5</v>
      </c>
      <c r="BH1252" s="2">
        <v>5</v>
      </c>
      <c r="BI1252" s="2">
        <v>6</v>
      </c>
      <c r="BJ1252" s="2">
        <v>8</v>
      </c>
      <c r="BK1252" s="2">
        <v>8</v>
      </c>
      <c r="BL1252" s="2">
        <v>0</v>
      </c>
      <c r="BM1252" s="2">
        <v>0</v>
      </c>
      <c r="BN1252" s="2">
        <v>0</v>
      </c>
      <c r="BO1252" s="2">
        <v>0</v>
      </c>
      <c r="BP1252" s="2">
        <v>0</v>
      </c>
      <c r="BQ1252" s="2">
        <v>0</v>
      </c>
      <c r="BR1252" s="2">
        <v>0</v>
      </c>
      <c r="BS1252" s="2">
        <v>0</v>
      </c>
      <c r="BT1252" s="2">
        <v>0</v>
      </c>
      <c r="BU1252" s="2">
        <v>0</v>
      </c>
      <c r="BV1252" s="2">
        <v>0</v>
      </c>
      <c r="BW1252" s="2">
        <v>0</v>
      </c>
      <c r="BX1252" s="2">
        <v>0</v>
      </c>
      <c r="BY1252" s="2">
        <v>0</v>
      </c>
      <c r="BZ1252" s="2">
        <v>0</v>
      </c>
      <c r="CA1252" s="2">
        <v>0</v>
      </c>
      <c r="CB1252" s="2">
        <v>0</v>
      </c>
      <c r="CC1252" s="2">
        <v>0</v>
      </c>
      <c r="CD1252" s="2">
        <v>0</v>
      </c>
      <c r="CE1252" s="2">
        <v>0</v>
      </c>
      <c r="CF1252" s="2">
        <v>0</v>
      </c>
      <c r="CG1252" s="2">
        <v>0</v>
      </c>
      <c r="CH1252" s="2">
        <v>0</v>
      </c>
      <c r="CI1252" s="2">
        <v>0</v>
      </c>
      <c r="CJ1252" s="2">
        <v>2</v>
      </c>
      <c r="CK1252" s="2">
        <v>0</v>
      </c>
      <c r="CL1252" s="2">
        <v>2</v>
      </c>
    </row>
    <row r="1253" spans="1:90" x14ac:dyDescent="0.25">
      <c r="A1253" t="s">
        <v>115</v>
      </c>
      <c r="B1253">
        <v>10312</v>
      </c>
      <c r="C1253" t="s">
        <v>192</v>
      </c>
      <c r="D1253">
        <v>1</v>
      </c>
      <c r="E1253">
        <v>8</v>
      </c>
      <c r="F1253">
        <v>3943</v>
      </c>
      <c r="G1253">
        <v>35003943</v>
      </c>
      <c r="H1253" t="s">
        <v>18209</v>
      </c>
      <c r="I1253">
        <v>100</v>
      </c>
      <c r="J1253" t="s">
        <v>107</v>
      </c>
      <c r="K1253" t="s">
        <v>1329</v>
      </c>
      <c r="L1253">
        <v>94</v>
      </c>
      <c r="M1253" t="s">
        <v>626</v>
      </c>
      <c r="N1253">
        <v>5526000</v>
      </c>
      <c r="O1253" t="s">
        <v>92</v>
      </c>
      <c r="P1253" t="s">
        <v>18210</v>
      </c>
      <c r="Q1253">
        <v>38</v>
      </c>
      <c r="R1253">
        <v>11</v>
      </c>
      <c r="S1253">
        <v>37511103</v>
      </c>
      <c r="T1253">
        <v>37519608</v>
      </c>
      <c r="U1253" t="s">
        <v>18211</v>
      </c>
      <c r="V1253">
        <v>1</v>
      </c>
      <c r="W1253" s="2">
        <v>0</v>
      </c>
      <c r="X1253" s="2">
        <v>0</v>
      </c>
      <c r="Y1253" s="2">
        <v>103</v>
      </c>
      <c r="Z1253" s="2">
        <v>107</v>
      </c>
      <c r="AA1253" s="2">
        <v>100</v>
      </c>
      <c r="AB1253" s="2">
        <v>106</v>
      </c>
      <c r="AC1253" s="2">
        <v>113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2</v>
      </c>
      <c r="BC1253" s="2">
        <v>0</v>
      </c>
      <c r="BD1253" s="2">
        <v>2</v>
      </c>
      <c r="BE1253" s="2">
        <v>0</v>
      </c>
      <c r="BF1253" s="2">
        <v>0</v>
      </c>
      <c r="BG1253" s="2">
        <v>4</v>
      </c>
      <c r="BH1253" s="2">
        <v>4</v>
      </c>
      <c r="BI1253" s="2">
        <v>4</v>
      </c>
      <c r="BJ1253" s="2">
        <v>5</v>
      </c>
      <c r="BK1253" s="2">
        <v>5</v>
      </c>
      <c r="BL1253" s="2">
        <v>0</v>
      </c>
      <c r="BM1253" s="2">
        <v>0</v>
      </c>
      <c r="BN1253" s="2">
        <v>0</v>
      </c>
      <c r="BO1253" s="2">
        <v>0</v>
      </c>
      <c r="BP1253" s="2">
        <v>0</v>
      </c>
      <c r="BQ1253" s="2">
        <v>0</v>
      </c>
      <c r="BR1253" s="2">
        <v>0</v>
      </c>
      <c r="BS1253" s="2">
        <v>0</v>
      </c>
      <c r="BT1253" s="2">
        <v>0</v>
      </c>
      <c r="BU1253" s="2">
        <v>0</v>
      </c>
      <c r="BV1253" s="2">
        <v>0</v>
      </c>
      <c r="BW1253" s="2">
        <v>0</v>
      </c>
      <c r="BX1253" s="2">
        <v>0</v>
      </c>
      <c r="BY1253" s="2">
        <v>0</v>
      </c>
      <c r="BZ1253" s="2">
        <v>0</v>
      </c>
      <c r="CA1253" s="2">
        <v>0</v>
      </c>
      <c r="CB1253" s="2">
        <v>0</v>
      </c>
      <c r="CC1253" s="2">
        <v>0</v>
      </c>
      <c r="CD1253" s="2">
        <v>0</v>
      </c>
      <c r="CE1253" s="2">
        <v>0</v>
      </c>
      <c r="CF1253" s="2">
        <v>0</v>
      </c>
      <c r="CG1253" s="2">
        <v>0</v>
      </c>
      <c r="CH1253" s="2">
        <v>0</v>
      </c>
      <c r="CI1253" s="2">
        <v>0</v>
      </c>
      <c r="CJ1253" s="2">
        <v>2</v>
      </c>
      <c r="CK1253" s="2">
        <v>0</v>
      </c>
      <c r="CL1253" s="2">
        <v>1</v>
      </c>
    </row>
    <row r="1254" spans="1:90" x14ac:dyDescent="0.25">
      <c r="A1254" t="s">
        <v>115</v>
      </c>
      <c r="B1254">
        <v>10312</v>
      </c>
      <c r="C1254" t="s">
        <v>192</v>
      </c>
      <c r="D1254">
        <v>1</v>
      </c>
      <c r="E1254">
        <v>8</v>
      </c>
      <c r="F1254">
        <v>43761</v>
      </c>
      <c r="G1254">
        <v>35043761</v>
      </c>
      <c r="H1254" t="s">
        <v>13450</v>
      </c>
      <c r="I1254">
        <v>100</v>
      </c>
      <c r="J1254" t="s">
        <v>107</v>
      </c>
      <c r="K1254" t="s">
        <v>351</v>
      </c>
      <c r="L1254">
        <v>41</v>
      </c>
      <c r="M1254" t="s">
        <v>351</v>
      </c>
      <c r="N1254">
        <v>5348020</v>
      </c>
      <c r="O1254" t="s">
        <v>102</v>
      </c>
      <c r="P1254" t="s">
        <v>13451</v>
      </c>
      <c r="Q1254" t="s">
        <v>127</v>
      </c>
      <c r="R1254">
        <v>11</v>
      </c>
      <c r="S1254">
        <v>37143762</v>
      </c>
      <c r="T1254">
        <v>37633432</v>
      </c>
      <c r="U1254" t="s">
        <v>13452</v>
      </c>
      <c r="V1254">
        <v>1</v>
      </c>
      <c r="W1254" s="2">
        <v>0</v>
      </c>
      <c r="X1254" s="2">
        <v>0</v>
      </c>
      <c r="Y1254" s="2">
        <v>0</v>
      </c>
      <c r="Z1254" s="2">
        <v>93</v>
      </c>
      <c r="AA1254" s="2">
        <v>83</v>
      </c>
      <c r="AB1254" s="2">
        <v>80</v>
      </c>
      <c r="AC1254" s="2">
        <v>114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4</v>
      </c>
      <c r="BI1254" s="2">
        <v>4</v>
      </c>
      <c r="BJ1254" s="2">
        <v>4</v>
      </c>
      <c r="BK1254" s="2">
        <v>4</v>
      </c>
      <c r="BL1254" s="2">
        <v>0</v>
      </c>
      <c r="BM1254" s="2">
        <v>0</v>
      </c>
      <c r="BN1254" s="2">
        <v>0</v>
      </c>
      <c r="BO1254" s="2">
        <v>0</v>
      </c>
      <c r="BP1254" s="2">
        <v>0</v>
      </c>
      <c r="BQ1254" s="2">
        <v>0</v>
      </c>
      <c r="BR1254" s="2">
        <v>0</v>
      </c>
      <c r="BS1254" s="2">
        <v>0</v>
      </c>
      <c r="BT1254" s="2">
        <v>0</v>
      </c>
      <c r="BU1254" s="2">
        <v>0</v>
      </c>
      <c r="BV1254" s="2">
        <v>0</v>
      </c>
      <c r="BW1254" s="2">
        <v>0</v>
      </c>
      <c r="BX1254" s="2">
        <v>0</v>
      </c>
      <c r="BY1254" s="2">
        <v>0</v>
      </c>
      <c r="BZ1254" s="2">
        <v>0</v>
      </c>
      <c r="CA1254" s="2">
        <v>0</v>
      </c>
      <c r="CB1254" s="2">
        <v>0</v>
      </c>
      <c r="CC1254" s="2">
        <v>0</v>
      </c>
      <c r="CD1254" s="2">
        <v>0</v>
      </c>
      <c r="CE1254" s="2">
        <v>0</v>
      </c>
      <c r="CF1254" s="2">
        <v>0</v>
      </c>
      <c r="CG1254" s="2">
        <v>0</v>
      </c>
      <c r="CH1254" s="2">
        <v>0</v>
      </c>
      <c r="CI1254" s="2">
        <v>0</v>
      </c>
      <c r="CJ1254" s="2">
        <v>0</v>
      </c>
      <c r="CK1254" s="2">
        <v>0</v>
      </c>
      <c r="CL1254" s="2">
        <v>0</v>
      </c>
    </row>
    <row r="1255" spans="1:90" x14ac:dyDescent="0.25">
      <c r="A1255" t="s">
        <v>115</v>
      </c>
      <c r="B1255">
        <v>10312</v>
      </c>
      <c r="C1255" t="s">
        <v>192</v>
      </c>
      <c r="D1255">
        <v>1</v>
      </c>
      <c r="E1255">
        <v>8</v>
      </c>
      <c r="F1255">
        <v>904173</v>
      </c>
      <c r="G1255">
        <v>35904173</v>
      </c>
      <c r="H1255" t="s">
        <v>18030</v>
      </c>
      <c r="I1255">
        <v>100</v>
      </c>
      <c r="J1255" t="s">
        <v>107</v>
      </c>
      <c r="K1255" t="s">
        <v>2103</v>
      </c>
      <c r="L1255">
        <v>65</v>
      </c>
      <c r="M1255" t="s">
        <v>1543</v>
      </c>
      <c r="N1255">
        <v>5569120</v>
      </c>
      <c r="O1255" t="s">
        <v>92</v>
      </c>
      <c r="P1255" t="s">
        <v>18031</v>
      </c>
      <c r="Q1255">
        <v>245</v>
      </c>
      <c r="R1255">
        <v>11</v>
      </c>
      <c r="S1255">
        <v>37820839</v>
      </c>
      <c r="U1255" t="s">
        <v>18032</v>
      </c>
      <c r="V1255">
        <v>1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56</v>
      </c>
      <c r="AD1255" s="2">
        <v>59</v>
      </c>
      <c r="AE1255" s="2">
        <v>79</v>
      </c>
      <c r="AF1255" s="2">
        <v>42</v>
      </c>
      <c r="AG1255" s="2">
        <v>63</v>
      </c>
      <c r="AH1255" s="2">
        <v>272</v>
      </c>
      <c r="AI1255" s="2">
        <v>313</v>
      </c>
      <c r="AJ1255" s="2">
        <v>228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212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0</v>
      </c>
      <c r="BI1255" s="2">
        <v>0</v>
      </c>
      <c r="BJ1255" s="2">
        <v>0</v>
      </c>
      <c r="BK1255" s="2">
        <v>3</v>
      </c>
      <c r="BL1255" s="2">
        <v>4</v>
      </c>
      <c r="BM1255" s="2">
        <v>4</v>
      </c>
      <c r="BN1255" s="2">
        <v>2</v>
      </c>
      <c r="BO1255" s="2">
        <v>2</v>
      </c>
      <c r="BP1255" s="2">
        <v>10</v>
      </c>
      <c r="BQ1255" s="2">
        <v>11</v>
      </c>
      <c r="BR1255" s="2">
        <v>7</v>
      </c>
      <c r="BS1255" s="2">
        <v>0</v>
      </c>
      <c r="BT1255" s="2">
        <v>0</v>
      </c>
      <c r="BU1255" s="2">
        <v>0</v>
      </c>
      <c r="BV1255" s="2">
        <v>0</v>
      </c>
      <c r="BW1255" s="2">
        <v>0</v>
      </c>
      <c r="BX1255" s="2">
        <v>0</v>
      </c>
      <c r="BY1255" s="2">
        <v>0</v>
      </c>
      <c r="BZ1255" s="2">
        <v>0</v>
      </c>
      <c r="CA1255" s="2">
        <v>0</v>
      </c>
      <c r="CB1255" s="2">
        <v>0</v>
      </c>
      <c r="CC1255" s="2">
        <v>6</v>
      </c>
      <c r="CD1255" s="2">
        <v>0</v>
      </c>
      <c r="CE1255" s="2">
        <v>0</v>
      </c>
      <c r="CF1255" s="2">
        <v>0</v>
      </c>
      <c r="CG1255" s="2">
        <v>0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</row>
    <row r="1256" spans="1:90" x14ac:dyDescent="0.25">
      <c r="A1256" t="s">
        <v>115</v>
      </c>
      <c r="B1256">
        <v>10312</v>
      </c>
      <c r="C1256" t="s">
        <v>192</v>
      </c>
      <c r="D1256">
        <v>1</v>
      </c>
      <c r="E1256">
        <v>8</v>
      </c>
      <c r="F1256">
        <v>43308</v>
      </c>
      <c r="G1256">
        <v>35043308</v>
      </c>
      <c r="H1256" t="s">
        <v>15723</v>
      </c>
      <c r="I1256">
        <v>100</v>
      </c>
      <c r="J1256" t="s">
        <v>107</v>
      </c>
      <c r="K1256" t="s">
        <v>10115</v>
      </c>
      <c r="L1256">
        <v>67</v>
      </c>
      <c r="M1256" t="s">
        <v>404</v>
      </c>
      <c r="N1256">
        <v>5363200</v>
      </c>
      <c r="O1256" t="s">
        <v>92</v>
      </c>
      <c r="P1256" t="s">
        <v>15724</v>
      </c>
      <c r="Q1256">
        <v>21</v>
      </c>
      <c r="R1256">
        <v>11</v>
      </c>
      <c r="S1256">
        <v>37312948</v>
      </c>
      <c r="T1256">
        <v>37354851</v>
      </c>
      <c r="U1256" t="s">
        <v>15725</v>
      </c>
      <c r="V1256">
        <v>1</v>
      </c>
      <c r="W1256" s="2">
        <v>0</v>
      </c>
      <c r="X1256" s="2">
        <v>0</v>
      </c>
      <c r="Y1256" s="2">
        <v>94</v>
      </c>
      <c r="Z1256" s="2">
        <v>103</v>
      </c>
      <c r="AA1256" s="2">
        <v>116</v>
      </c>
      <c r="AB1256" s="2">
        <v>95</v>
      </c>
      <c r="AC1256" s="2">
        <v>87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4</v>
      </c>
      <c r="BH1256" s="2">
        <v>4</v>
      </c>
      <c r="BI1256" s="2">
        <v>5</v>
      </c>
      <c r="BJ1256" s="2">
        <v>4</v>
      </c>
      <c r="BK1256" s="2">
        <v>3</v>
      </c>
      <c r="BL1256" s="2">
        <v>0</v>
      </c>
      <c r="BM1256" s="2">
        <v>0</v>
      </c>
      <c r="BN1256" s="2">
        <v>0</v>
      </c>
      <c r="BO1256" s="2">
        <v>0</v>
      </c>
      <c r="BP1256" s="2">
        <v>0</v>
      </c>
      <c r="BQ1256" s="2">
        <v>0</v>
      </c>
      <c r="BR1256" s="2">
        <v>0</v>
      </c>
      <c r="BS1256" s="2">
        <v>0</v>
      </c>
      <c r="BT1256" s="2">
        <v>0</v>
      </c>
      <c r="BU1256" s="2">
        <v>0</v>
      </c>
      <c r="BV1256" s="2">
        <v>0</v>
      </c>
      <c r="BW1256" s="2">
        <v>0</v>
      </c>
      <c r="BX1256" s="2">
        <v>0</v>
      </c>
      <c r="BY1256" s="2">
        <v>0</v>
      </c>
      <c r="BZ1256" s="2">
        <v>0</v>
      </c>
      <c r="CA1256" s="2">
        <v>0</v>
      </c>
      <c r="CB1256" s="2">
        <v>0</v>
      </c>
      <c r="CC1256" s="2">
        <v>0</v>
      </c>
      <c r="CD1256" s="2">
        <v>0</v>
      </c>
      <c r="CE1256" s="2">
        <v>0</v>
      </c>
      <c r="CF1256" s="2">
        <v>0</v>
      </c>
      <c r="CG1256" s="2">
        <v>0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</row>
    <row r="1257" spans="1:90" x14ac:dyDescent="0.25">
      <c r="A1257" t="s">
        <v>115</v>
      </c>
      <c r="B1257">
        <v>10312</v>
      </c>
      <c r="C1257" t="s">
        <v>192</v>
      </c>
      <c r="D1257">
        <v>1</v>
      </c>
      <c r="E1257">
        <v>8</v>
      </c>
      <c r="F1257">
        <v>3542</v>
      </c>
      <c r="G1257">
        <v>35003542</v>
      </c>
      <c r="H1257" t="s">
        <v>13014</v>
      </c>
      <c r="I1257">
        <v>100</v>
      </c>
      <c r="J1257" t="s">
        <v>107</v>
      </c>
      <c r="K1257" t="s">
        <v>193</v>
      </c>
      <c r="L1257">
        <v>88</v>
      </c>
      <c r="M1257" t="s">
        <v>1475</v>
      </c>
      <c r="N1257">
        <v>5086030</v>
      </c>
      <c r="O1257" t="s">
        <v>92</v>
      </c>
      <c r="P1257" t="s">
        <v>13015</v>
      </c>
      <c r="Q1257">
        <v>10</v>
      </c>
      <c r="R1257">
        <v>11</v>
      </c>
      <c r="S1257">
        <v>38327257</v>
      </c>
      <c r="T1257">
        <v>38369675</v>
      </c>
      <c r="U1257" t="s">
        <v>11773</v>
      </c>
      <c r="V1257">
        <v>1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75</v>
      </c>
      <c r="AE1257" s="2">
        <v>72</v>
      </c>
      <c r="AF1257" s="2">
        <v>72</v>
      </c>
      <c r="AG1257" s="2">
        <v>66</v>
      </c>
      <c r="AH1257" s="2">
        <v>195</v>
      </c>
      <c r="AI1257" s="2">
        <v>180</v>
      </c>
      <c r="AJ1257" s="2">
        <v>183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88</v>
      </c>
      <c r="BD1257" s="2">
        <v>0</v>
      </c>
      <c r="BE1257" s="2">
        <v>0</v>
      </c>
      <c r="BF1257" s="2">
        <v>0</v>
      </c>
      <c r="BG1257" s="2">
        <v>0</v>
      </c>
      <c r="BH1257" s="2">
        <v>0</v>
      </c>
      <c r="BI1257" s="2">
        <v>0</v>
      </c>
      <c r="BJ1257" s="2">
        <v>0</v>
      </c>
      <c r="BK1257" s="2">
        <v>0</v>
      </c>
      <c r="BL1257" s="2">
        <v>4</v>
      </c>
      <c r="BM1257" s="2">
        <v>4</v>
      </c>
      <c r="BN1257" s="2">
        <v>2</v>
      </c>
      <c r="BO1257" s="2">
        <v>2</v>
      </c>
      <c r="BP1257" s="2">
        <v>6</v>
      </c>
      <c r="BQ1257" s="2">
        <v>6</v>
      </c>
      <c r="BR1257" s="2">
        <v>6</v>
      </c>
      <c r="BS1257" s="2">
        <v>0</v>
      </c>
      <c r="BT1257" s="2">
        <v>0</v>
      </c>
      <c r="BU1257" s="2">
        <v>0</v>
      </c>
      <c r="BV1257" s="2">
        <v>0</v>
      </c>
      <c r="BW1257" s="2">
        <v>0</v>
      </c>
      <c r="BX1257" s="2">
        <v>0</v>
      </c>
      <c r="BY1257" s="2">
        <v>0</v>
      </c>
      <c r="BZ1257" s="2">
        <v>0</v>
      </c>
      <c r="CA1257" s="2">
        <v>0</v>
      </c>
      <c r="CB1257" s="2">
        <v>0</v>
      </c>
      <c r="CC1257" s="2">
        <v>0</v>
      </c>
      <c r="CD1257" s="2">
        <v>0</v>
      </c>
      <c r="CE1257" s="2">
        <v>0</v>
      </c>
      <c r="CF1257" s="2">
        <v>0</v>
      </c>
      <c r="CG1257" s="2">
        <v>0</v>
      </c>
      <c r="CH1257" s="2">
        <v>0</v>
      </c>
      <c r="CI1257" s="2">
        <v>0</v>
      </c>
      <c r="CJ1257" s="2">
        <v>0</v>
      </c>
      <c r="CK1257" s="2">
        <v>3</v>
      </c>
      <c r="CL1257" s="2">
        <v>0</v>
      </c>
    </row>
    <row r="1258" spans="1:90" x14ac:dyDescent="0.25">
      <c r="A1258" t="s">
        <v>115</v>
      </c>
      <c r="B1258">
        <v>10312</v>
      </c>
      <c r="C1258" t="s">
        <v>192</v>
      </c>
      <c r="D1258">
        <v>1</v>
      </c>
      <c r="E1258">
        <v>8</v>
      </c>
      <c r="F1258">
        <v>3955</v>
      </c>
      <c r="G1258">
        <v>35003955</v>
      </c>
      <c r="H1258" t="s">
        <v>2897</v>
      </c>
      <c r="I1258">
        <v>100</v>
      </c>
      <c r="J1258" t="s">
        <v>107</v>
      </c>
      <c r="K1258" t="s">
        <v>2898</v>
      </c>
      <c r="L1258">
        <v>12</v>
      </c>
      <c r="M1258" t="s">
        <v>607</v>
      </c>
      <c r="N1258">
        <v>5540130</v>
      </c>
      <c r="O1258" t="s">
        <v>92</v>
      </c>
      <c r="P1258" t="s">
        <v>2899</v>
      </c>
      <c r="Q1258">
        <v>60</v>
      </c>
      <c r="R1258">
        <v>11</v>
      </c>
      <c r="S1258">
        <v>37219374</v>
      </c>
      <c r="U1258" t="s">
        <v>2900</v>
      </c>
      <c r="V1258">
        <v>1</v>
      </c>
      <c r="W1258" s="2">
        <v>0</v>
      </c>
      <c r="X1258" s="2">
        <v>0</v>
      </c>
      <c r="Y1258" s="2">
        <v>53</v>
      </c>
      <c r="Z1258" s="2">
        <v>60</v>
      </c>
      <c r="AA1258" s="2">
        <v>102</v>
      </c>
      <c r="AB1258" s="2">
        <v>104</v>
      </c>
      <c r="AC1258" s="2">
        <v>109</v>
      </c>
      <c r="AD1258" s="2">
        <v>83</v>
      </c>
      <c r="AE1258" s="2">
        <v>69</v>
      </c>
      <c r="AF1258" s="2">
        <v>73</v>
      </c>
      <c r="AG1258" s="2">
        <v>63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162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2</v>
      </c>
      <c r="BH1258" s="2">
        <v>2</v>
      </c>
      <c r="BI1258" s="2">
        <v>5</v>
      </c>
      <c r="BJ1258" s="2">
        <v>4</v>
      </c>
      <c r="BK1258" s="2">
        <v>5</v>
      </c>
      <c r="BL1258" s="2">
        <v>5</v>
      </c>
      <c r="BM1258" s="2">
        <v>3</v>
      </c>
      <c r="BN1258" s="2">
        <v>3</v>
      </c>
      <c r="BO1258" s="2">
        <v>3</v>
      </c>
      <c r="BP1258" s="2">
        <v>0</v>
      </c>
      <c r="BQ1258" s="2">
        <v>0</v>
      </c>
      <c r="BR1258" s="2">
        <v>0</v>
      </c>
      <c r="BS1258" s="2">
        <v>0</v>
      </c>
      <c r="BT1258" s="2">
        <v>0</v>
      </c>
      <c r="BU1258" s="2">
        <v>0</v>
      </c>
      <c r="BV1258" s="2">
        <v>0</v>
      </c>
      <c r="BW1258" s="2">
        <v>0</v>
      </c>
      <c r="BX1258" s="2">
        <v>0</v>
      </c>
      <c r="BY1258" s="2">
        <v>0</v>
      </c>
      <c r="BZ1258" s="2">
        <v>0</v>
      </c>
      <c r="CA1258" s="2">
        <v>0</v>
      </c>
      <c r="CB1258" s="2">
        <v>0</v>
      </c>
      <c r="CC1258" s="2">
        <v>6</v>
      </c>
      <c r="CD1258" s="2">
        <v>0</v>
      </c>
      <c r="CE1258" s="2">
        <v>0</v>
      </c>
      <c r="CF1258" s="2">
        <v>0</v>
      </c>
      <c r="CG1258" s="2">
        <v>0</v>
      </c>
      <c r="CH1258" s="2">
        <v>0</v>
      </c>
      <c r="CI1258" s="2">
        <v>0</v>
      </c>
      <c r="CJ1258" s="2">
        <v>0</v>
      </c>
      <c r="CK1258" s="2">
        <v>0</v>
      </c>
      <c r="CL1258" s="2">
        <v>0</v>
      </c>
    </row>
    <row r="1259" spans="1:90" x14ac:dyDescent="0.25">
      <c r="A1259" t="s">
        <v>115</v>
      </c>
      <c r="B1259">
        <v>10312</v>
      </c>
      <c r="C1259" t="s">
        <v>192</v>
      </c>
      <c r="D1259">
        <v>1</v>
      </c>
      <c r="E1259">
        <v>8</v>
      </c>
      <c r="F1259">
        <v>3967</v>
      </c>
      <c r="G1259">
        <v>35003967</v>
      </c>
      <c r="H1259" t="s">
        <v>6358</v>
      </c>
      <c r="I1259">
        <v>100</v>
      </c>
      <c r="J1259" t="s">
        <v>107</v>
      </c>
      <c r="K1259" t="s">
        <v>6359</v>
      </c>
      <c r="L1259">
        <v>12</v>
      </c>
      <c r="M1259" t="s">
        <v>607</v>
      </c>
      <c r="N1259">
        <v>5530090</v>
      </c>
      <c r="O1259" t="s">
        <v>92</v>
      </c>
      <c r="P1259" t="s">
        <v>6360</v>
      </c>
      <c r="Q1259">
        <v>124</v>
      </c>
      <c r="R1259">
        <v>11</v>
      </c>
      <c r="S1259">
        <v>37210066</v>
      </c>
      <c r="T1259">
        <v>37210379</v>
      </c>
      <c r="U1259" t="s">
        <v>6361</v>
      </c>
      <c r="V1259">
        <v>1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135</v>
      </c>
      <c r="AE1259" s="2">
        <v>135</v>
      </c>
      <c r="AF1259" s="2">
        <v>171</v>
      </c>
      <c r="AG1259" s="2">
        <v>101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0</v>
      </c>
      <c r="BI1259" s="2">
        <v>0</v>
      </c>
      <c r="BJ1259" s="2">
        <v>0</v>
      </c>
      <c r="BK1259" s="2">
        <v>0</v>
      </c>
      <c r="BL1259" s="2">
        <v>4</v>
      </c>
      <c r="BM1259" s="2">
        <v>6</v>
      </c>
      <c r="BN1259" s="2">
        <v>5</v>
      </c>
      <c r="BO1259" s="2">
        <v>3</v>
      </c>
      <c r="BP1259" s="2">
        <v>0</v>
      </c>
      <c r="BQ1259" s="2">
        <v>0</v>
      </c>
      <c r="BR1259" s="2">
        <v>0</v>
      </c>
      <c r="BS1259" s="2">
        <v>0</v>
      </c>
      <c r="BT1259" s="2">
        <v>0</v>
      </c>
      <c r="BU1259" s="2">
        <v>0</v>
      </c>
      <c r="BV1259" s="2">
        <v>0</v>
      </c>
      <c r="BW1259" s="2">
        <v>0</v>
      </c>
      <c r="BX1259" s="2">
        <v>0</v>
      </c>
      <c r="BY1259" s="2">
        <v>0</v>
      </c>
      <c r="BZ1259" s="2">
        <v>0</v>
      </c>
      <c r="CA1259" s="2">
        <v>0</v>
      </c>
      <c r="CB1259" s="2">
        <v>0</v>
      </c>
      <c r="CC1259" s="2">
        <v>0</v>
      </c>
      <c r="CD1259" s="2">
        <v>0</v>
      </c>
      <c r="CE1259" s="2">
        <v>0</v>
      </c>
      <c r="CF1259" s="2">
        <v>0</v>
      </c>
      <c r="CG1259" s="2">
        <v>0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</row>
    <row r="1260" spans="1:90" x14ac:dyDescent="0.25">
      <c r="A1260" t="s">
        <v>115</v>
      </c>
      <c r="B1260">
        <v>10312</v>
      </c>
      <c r="C1260" t="s">
        <v>192</v>
      </c>
      <c r="D1260">
        <v>1</v>
      </c>
      <c r="E1260">
        <v>8</v>
      </c>
      <c r="F1260">
        <v>3980</v>
      </c>
      <c r="G1260">
        <v>35003980</v>
      </c>
      <c r="H1260" t="s">
        <v>2691</v>
      </c>
      <c r="I1260">
        <v>100</v>
      </c>
      <c r="J1260" t="s">
        <v>107</v>
      </c>
      <c r="K1260" t="s">
        <v>2692</v>
      </c>
      <c r="L1260">
        <v>77</v>
      </c>
      <c r="M1260" t="s">
        <v>684</v>
      </c>
      <c r="N1260">
        <v>4068020</v>
      </c>
      <c r="O1260" t="s">
        <v>591</v>
      </c>
      <c r="P1260" t="s">
        <v>2693</v>
      </c>
      <c r="Q1260">
        <v>181</v>
      </c>
      <c r="R1260">
        <v>11</v>
      </c>
      <c r="S1260">
        <v>55840088</v>
      </c>
      <c r="U1260" t="s">
        <v>2694</v>
      </c>
      <c r="V1260">
        <v>1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69</v>
      </c>
      <c r="AE1260" s="2">
        <v>71</v>
      </c>
      <c r="AF1260" s="2">
        <v>103</v>
      </c>
      <c r="AG1260" s="2">
        <v>69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0</v>
      </c>
      <c r="BI1260" s="2">
        <v>0</v>
      </c>
      <c r="BJ1260" s="2">
        <v>0</v>
      </c>
      <c r="BK1260" s="2">
        <v>0</v>
      </c>
      <c r="BL1260" s="2">
        <v>3</v>
      </c>
      <c r="BM1260" s="2">
        <v>2</v>
      </c>
      <c r="BN1260" s="2">
        <v>5</v>
      </c>
      <c r="BO1260" s="2">
        <v>4</v>
      </c>
      <c r="BP1260" s="2">
        <v>0</v>
      </c>
      <c r="BQ1260" s="2">
        <v>0</v>
      </c>
      <c r="BR1260" s="2">
        <v>0</v>
      </c>
      <c r="BS1260" s="2">
        <v>0</v>
      </c>
      <c r="BT1260" s="2">
        <v>0</v>
      </c>
      <c r="BU1260" s="2">
        <v>0</v>
      </c>
      <c r="BV1260" s="2">
        <v>0</v>
      </c>
      <c r="BW1260" s="2">
        <v>0</v>
      </c>
      <c r="BX1260" s="2">
        <v>0</v>
      </c>
      <c r="BY1260" s="2">
        <v>0</v>
      </c>
      <c r="BZ1260" s="2">
        <v>0</v>
      </c>
      <c r="CA1260" s="2">
        <v>0</v>
      </c>
      <c r="CB1260" s="2">
        <v>0</v>
      </c>
      <c r="CC1260" s="2">
        <v>0</v>
      </c>
      <c r="CD1260" s="2">
        <v>0</v>
      </c>
      <c r="CE1260" s="2">
        <v>0</v>
      </c>
      <c r="CF1260" s="2">
        <v>0</v>
      </c>
      <c r="CG1260" s="2">
        <v>0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</row>
    <row r="1261" spans="1:90" x14ac:dyDescent="0.25">
      <c r="A1261" t="s">
        <v>115</v>
      </c>
      <c r="B1261">
        <v>10312</v>
      </c>
      <c r="C1261" t="s">
        <v>192</v>
      </c>
      <c r="D1261">
        <v>1</v>
      </c>
      <c r="E1261">
        <v>8</v>
      </c>
      <c r="F1261">
        <v>37424</v>
      </c>
      <c r="G1261">
        <v>35037424</v>
      </c>
      <c r="H1261" t="s">
        <v>17108</v>
      </c>
      <c r="I1261">
        <v>100</v>
      </c>
      <c r="J1261" t="s">
        <v>107</v>
      </c>
      <c r="K1261" t="s">
        <v>16550</v>
      </c>
      <c r="L1261">
        <v>65</v>
      </c>
      <c r="M1261" t="s">
        <v>1543</v>
      </c>
      <c r="N1261">
        <v>5544000</v>
      </c>
      <c r="O1261" t="s">
        <v>261</v>
      </c>
      <c r="P1261" t="s">
        <v>17109</v>
      </c>
      <c r="Q1261">
        <v>55</v>
      </c>
      <c r="R1261">
        <v>11</v>
      </c>
      <c r="S1261">
        <v>37817621</v>
      </c>
      <c r="T1261">
        <v>37825471</v>
      </c>
      <c r="U1261" t="s">
        <v>17110</v>
      </c>
      <c r="V1261">
        <v>1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38</v>
      </c>
      <c r="AE1261" s="2">
        <v>77</v>
      </c>
      <c r="AF1261" s="2">
        <v>47</v>
      </c>
      <c r="AG1261" s="2">
        <v>35</v>
      </c>
      <c r="AH1261" s="2">
        <v>329</v>
      </c>
      <c r="AI1261" s="2">
        <v>282</v>
      </c>
      <c r="AJ1261" s="2">
        <v>166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0</v>
      </c>
      <c r="BI1261" s="2">
        <v>0</v>
      </c>
      <c r="BJ1261" s="2">
        <v>0</v>
      </c>
      <c r="BK1261" s="2">
        <v>0</v>
      </c>
      <c r="BL1261" s="2">
        <v>3</v>
      </c>
      <c r="BM1261" s="2">
        <v>3</v>
      </c>
      <c r="BN1261" s="2">
        <v>2</v>
      </c>
      <c r="BO1261" s="2">
        <v>1</v>
      </c>
      <c r="BP1261" s="2">
        <v>17</v>
      </c>
      <c r="BQ1261" s="2">
        <v>11</v>
      </c>
      <c r="BR1261" s="2">
        <v>6</v>
      </c>
      <c r="BS1261" s="2">
        <v>0</v>
      </c>
      <c r="BT1261" s="2">
        <v>0</v>
      </c>
      <c r="BU1261" s="2">
        <v>0</v>
      </c>
      <c r="BV1261" s="2">
        <v>0</v>
      </c>
      <c r="BW1261" s="2">
        <v>0</v>
      </c>
      <c r="BX1261" s="2">
        <v>0</v>
      </c>
      <c r="BY1261" s="2">
        <v>0</v>
      </c>
      <c r="BZ1261" s="2">
        <v>0</v>
      </c>
      <c r="CA1261" s="2">
        <v>0</v>
      </c>
      <c r="CB1261" s="2">
        <v>0</v>
      </c>
      <c r="CC1261" s="2">
        <v>0</v>
      </c>
      <c r="CD1261" s="2">
        <v>0</v>
      </c>
      <c r="CE1261" s="2">
        <v>0</v>
      </c>
      <c r="CF1261" s="2">
        <v>0</v>
      </c>
      <c r="CG1261" s="2">
        <v>0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</row>
    <row r="1262" spans="1:90" x14ac:dyDescent="0.25">
      <c r="A1262" t="s">
        <v>115</v>
      </c>
      <c r="B1262">
        <v>10312</v>
      </c>
      <c r="C1262" t="s">
        <v>192</v>
      </c>
      <c r="D1262">
        <v>1</v>
      </c>
      <c r="E1262">
        <v>8</v>
      </c>
      <c r="F1262">
        <v>3736</v>
      </c>
      <c r="G1262">
        <v>35003736</v>
      </c>
      <c r="H1262" t="s">
        <v>8516</v>
      </c>
      <c r="I1262">
        <v>100</v>
      </c>
      <c r="J1262" t="s">
        <v>107</v>
      </c>
      <c r="K1262" t="s">
        <v>871</v>
      </c>
      <c r="L1262">
        <v>35</v>
      </c>
      <c r="M1262" t="s">
        <v>871</v>
      </c>
      <c r="N1262">
        <v>4532080</v>
      </c>
      <c r="O1262" t="s">
        <v>92</v>
      </c>
      <c r="P1262" t="s">
        <v>8517</v>
      </c>
      <c r="Q1262">
        <v>205</v>
      </c>
      <c r="R1262">
        <v>11</v>
      </c>
      <c r="S1262">
        <v>31683582</v>
      </c>
      <c r="T1262">
        <v>38427353</v>
      </c>
      <c r="U1262" t="s">
        <v>8518</v>
      </c>
      <c r="V1262">
        <v>1</v>
      </c>
      <c r="W1262" s="2">
        <v>0</v>
      </c>
      <c r="X1262" s="2">
        <v>0</v>
      </c>
      <c r="Y1262" s="2">
        <v>104</v>
      </c>
      <c r="Z1262" s="2">
        <v>91</v>
      </c>
      <c r="AA1262" s="2">
        <v>103</v>
      </c>
      <c r="AB1262" s="2">
        <v>105</v>
      </c>
      <c r="AC1262" s="2">
        <v>63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62</v>
      </c>
      <c r="BD1262" s="2">
        <v>4</v>
      </c>
      <c r="BE1262" s="2">
        <v>0</v>
      </c>
      <c r="BF1262" s="2">
        <v>0</v>
      </c>
      <c r="BG1262" s="2">
        <v>4</v>
      </c>
      <c r="BH1262" s="2">
        <v>5</v>
      </c>
      <c r="BI1262" s="2">
        <v>5</v>
      </c>
      <c r="BJ1262" s="2">
        <v>4</v>
      </c>
      <c r="BK1262" s="2">
        <v>3</v>
      </c>
      <c r="BL1262" s="2">
        <v>0</v>
      </c>
      <c r="BM1262" s="2">
        <v>0</v>
      </c>
      <c r="BN1262" s="2">
        <v>0</v>
      </c>
      <c r="BO1262" s="2">
        <v>0</v>
      </c>
      <c r="BP1262" s="2">
        <v>0</v>
      </c>
      <c r="BQ1262" s="2">
        <v>0</v>
      </c>
      <c r="BR1262" s="2">
        <v>0</v>
      </c>
      <c r="BS1262" s="2">
        <v>0</v>
      </c>
      <c r="BT1262" s="2">
        <v>0</v>
      </c>
      <c r="BU1262" s="2">
        <v>0</v>
      </c>
      <c r="BV1262" s="2">
        <v>0</v>
      </c>
      <c r="BW1262" s="2">
        <v>0</v>
      </c>
      <c r="BX1262" s="2">
        <v>0</v>
      </c>
      <c r="BY1262" s="2">
        <v>0</v>
      </c>
      <c r="BZ1262" s="2">
        <v>0</v>
      </c>
      <c r="CA1262" s="2">
        <v>0</v>
      </c>
      <c r="CB1262" s="2">
        <v>0</v>
      </c>
      <c r="CC1262" s="2">
        <v>0</v>
      </c>
      <c r="CD1262" s="2">
        <v>0</v>
      </c>
      <c r="CE1262" s="2">
        <v>0</v>
      </c>
      <c r="CF1262" s="2">
        <v>0</v>
      </c>
      <c r="CG1262" s="2">
        <v>0</v>
      </c>
      <c r="CH1262" s="2">
        <v>0</v>
      </c>
      <c r="CI1262" s="2">
        <v>0</v>
      </c>
      <c r="CJ1262" s="2">
        <v>0</v>
      </c>
      <c r="CK1262" s="2">
        <v>2</v>
      </c>
      <c r="CL1262" s="2">
        <v>2</v>
      </c>
    </row>
    <row r="1263" spans="1:90" x14ac:dyDescent="0.25">
      <c r="A1263" t="s">
        <v>115</v>
      </c>
      <c r="B1263">
        <v>10312</v>
      </c>
      <c r="C1263" t="s">
        <v>192</v>
      </c>
      <c r="D1263">
        <v>1</v>
      </c>
      <c r="E1263">
        <v>8</v>
      </c>
      <c r="F1263">
        <v>4112</v>
      </c>
      <c r="G1263">
        <v>35004112</v>
      </c>
      <c r="H1263" t="s">
        <v>18245</v>
      </c>
      <c r="I1263">
        <v>100</v>
      </c>
      <c r="J1263" t="s">
        <v>107</v>
      </c>
      <c r="K1263" t="s">
        <v>2562</v>
      </c>
      <c r="L1263">
        <v>65</v>
      </c>
      <c r="M1263" t="s">
        <v>1543</v>
      </c>
      <c r="N1263">
        <v>5564200</v>
      </c>
      <c r="O1263" t="s">
        <v>102</v>
      </c>
      <c r="P1263" t="s">
        <v>2563</v>
      </c>
      <c r="Q1263">
        <v>6821</v>
      </c>
      <c r="R1263">
        <v>11</v>
      </c>
      <c r="S1263">
        <v>37818006</v>
      </c>
      <c r="T1263">
        <v>37820732</v>
      </c>
      <c r="U1263" t="s">
        <v>18246</v>
      </c>
      <c r="V1263">
        <v>1</v>
      </c>
      <c r="W1263" s="2">
        <v>0</v>
      </c>
      <c r="X1263" s="2">
        <v>0</v>
      </c>
      <c r="Y1263" s="2">
        <v>103</v>
      </c>
      <c r="Z1263" s="2">
        <v>92</v>
      </c>
      <c r="AA1263" s="2">
        <v>110</v>
      </c>
      <c r="AB1263" s="2">
        <v>82</v>
      </c>
      <c r="AC1263" s="2">
        <v>52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2</v>
      </c>
      <c r="BC1263" s="2">
        <v>97</v>
      </c>
      <c r="BD1263" s="2">
        <v>1</v>
      </c>
      <c r="BE1263" s="2">
        <v>0</v>
      </c>
      <c r="BF1263" s="2">
        <v>0</v>
      </c>
      <c r="BG1263" s="2">
        <v>5</v>
      </c>
      <c r="BH1263" s="2">
        <v>4</v>
      </c>
      <c r="BI1263" s="2">
        <v>4</v>
      </c>
      <c r="BJ1263" s="2">
        <v>4</v>
      </c>
      <c r="BK1263" s="2">
        <v>2</v>
      </c>
      <c r="BL1263" s="2">
        <v>0</v>
      </c>
      <c r="BM1263" s="2">
        <v>0</v>
      </c>
      <c r="BN1263" s="2">
        <v>0</v>
      </c>
      <c r="BO1263" s="2">
        <v>0</v>
      </c>
      <c r="BP1263" s="2">
        <v>0</v>
      </c>
      <c r="BQ1263" s="2">
        <v>0</v>
      </c>
      <c r="BR1263" s="2">
        <v>0</v>
      </c>
      <c r="BS1263" s="2">
        <v>0</v>
      </c>
      <c r="BT1263" s="2">
        <v>0</v>
      </c>
      <c r="BU1263" s="2">
        <v>0</v>
      </c>
      <c r="BV1263" s="2">
        <v>0</v>
      </c>
      <c r="BW1263" s="2">
        <v>0</v>
      </c>
      <c r="BX1263" s="2">
        <v>0</v>
      </c>
      <c r="BY1263" s="2">
        <v>0</v>
      </c>
      <c r="BZ1263" s="2">
        <v>0</v>
      </c>
      <c r="CA1263" s="2">
        <v>0</v>
      </c>
      <c r="CB1263" s="2">
        <v>0</v>
      </c>
      <c r="CC1263" s="2">
        <v>0</v>
      </c>
      <c r="CD1263" s="2">
        <v>0</v>
      </c>
      <c r="CE1263" s="2">
        <v>0</v>
      </c>
      <c r="CF1263" s="2">
        <v>0</v>
      </c>
      <c r="CG1263" s="2">
        <v>0</v>
      </c>
      <c r="CH1263" s="2">
        <v>0</v>
      </c>
      <c r="CI1263" s="2">
        <v>0</v>
      </c>
      <c r="CJ1263" s="2">
        <v>1</v>
      </c>
      <c r="CK1263" s="2">
        <v>6</v>
      </c>
      <c r="CL1263" s="2">
        <v>1</v>
      </c>
    </row>
    <row r="1264" spans="1:90" x14ac:dyDescent="0.25">
      <c r="A1264" t="s">
        <v>115</v>
      </c>
      <c r="B1264">
        <v>10312</v>
      </c>
      <c r="C1264" t="s">
        <v>192</v>
      </c>
      <c r="D1264">
        <v>1</v>
      </c>
      <c r="E1264">
        <v>8</v>
      </c>
      <c r="F1264">
        <v>901738</v>
      </c>
      <c r="G1264">
        <v>35901738</v>
      </c>
      <c r="H1264" t="s">
        <v>7297</v>
      </c>
      <c r="I1264">
        <v>100</v>
      </c>
      <c r="J1264" t="s">
        <v>107</v>
      </c>
      <c r="K1264" t="s">
        <v>7298</v>
      </c>
      <c r="L1264">
        <v>65</v>
      </c>
      <c r="M1264" t="s">
        <v>1543</v>
      </c>
      <c r="N1264">
        <v>5547150</v>
      </c>
      <c r="O1264" t="s">
        <v>92</v>
      </c>
      <c r="P1264" t="s">
        <v>7299</v>
      </c>
      <c r="Q1264">
        <v>321</v>
      </c>
      <c r="R1264">
        <v>11</v>
      </c>
      <c r="S1264">
        <v>37819235</v>
      </c>
      <c r="T1264">
        <v>37826739</v>
      </c>
      <c r="U1264" t="s">
        <v>7300</v>
      </c>
      <c r="V1264">
        <v>1</v>
      </c>
      <c r="W1264" s="2">
        <v>0</v>
      </c>
      <c r="X1264" s="2">
        <v>0</v>
      </c>
      <c r="Y1264" s="2">
        <v>113</v>
      </c>
      <c r="Z1264" s="2">
        <v>135</v>
      </c>
      <c r="AA1264" s="2">
        <v>110</v>
      </c>
      <c r="AB1264" s="2">
        <v>81</v>
      </c>
      <c r="AC1264" s="2">
        <v>88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312</v>
      </c>
      <c r="BD1264" s="2">
        <v>7</v>
      </c>
      <c r="BE1264" s="2">
        <v>0</v>
      </c>
      <c r="BF1264" s="2">
        <v>0</v>
      </c>
      <c r="BG1264" s="2">
        <v>4</v>
      </c>
      <c r="BH1264" s="2">
        <v>6</v>
      </c>
      <c r="BI1264" s="2">
        <v>6</v>
      </c>
      <c r="BJ1264" s="2">
        <v>6</v>
      </c>
      <c r="BK1264" s="2">
        <v>5</v>
      </c>
      <c r="BL1264" s="2">
        <v>0</v>
      </c>
      <c r="BM1264" s="2">
        <v>0</v>
      </c>
      <c r="BN1264" s="2">
        <v>0</v>
      </c>
      <c r="BO1264" s="2">
        <v>0</v>
      </c>
      <c r="BP1264" s="2">
        <v>0</v>
      </c>
      <c r="BQ1264" s="2">
        <v>0</v>
      </c>
      <c r="BR1264" s="2">
        <v>0</v>
      </c>
      <c r="BS1264" s="2">
        <v>0</v>
      </c>
      <c r="BT1264" s="2">
        <v>0</v>
      </c>
      <c r="BU1264" s="2">
        <v>0</v>
      </c>
      <c r="BV1264" s="2">
        <v>0</v>
      </c>
      <c r="BW1264" s="2">
        <v>0</v>
      </c>
      <c r="BX1264" s="2">
        <v>0</v>
      </c>
      <c r="BY1264" s="2">
        <v>0</v>
      </c>
      <c r="BZ1264" s="2">
        <v>0</v>
      </c>
      <c r="CA1264" s="2">
        <v>0</v>
      </c>
      <c r="CB1264" s="2">
        <v>0</v>
      </c>
      <c r="CC1264" s="2">
        <v>0</v>
      </c>
      <c r="CD1264" s="2">
        <v>0</v>
      </c>
      <c r="CE1264" s="2">
        <v>0</v>
      </c>
      <c r="CF1264" s="2">
        <v>0</v>
      </c>
      <c r="CG1264" s="2">
        <v>0</v>
      </c>
      <c r="CH1264" s="2">
        <v>0</v>
      </c>
      <c r="CI1264" s="2">
        <v>0</v>
      </c>
      <c r="CJ1264" s="2">
        <v>0</v>
      </c>
      <c r="CK1264" s="2">
        <v>21</v>
      </c>
      <c r="CL1264" s="2">
        <v>3</v>
      </c>
    </row>
    <row r="1265" spans="1:90" x14ac:dyDescent="0.25">
      <c r="A1265" t="s">
        <v>115</v>
      </c>
      <c r="B1265">
        <v>10312</v>
      </c>
      <c r="C1265" t="s">
        <v>192</v>
      </c>
      <c r="D1265">
        <v>1</v>
      </c>
      <c r="E1265">
        <v>8</v>
      </c>
      <c r="F1265">
        <v>4595</v>
      </c>
      <c r="G1265">
        <v>35004595</v>
      </c>
      <c r="H1265" t="s">
        <v>5082</v>
      </c>
      <c r="I1265">
        <v>100</v>
      </c>
      <c r="J1265" t="s">
        <v>107</v>
      </c>
      <c r="K1265" t="s">
        <v>1122</v>
      </c>
      <c r="L1265">
        <v>77</v>
      </c>
      <c r="M1265" t="s">
        <v>684</v>
      </c>
      <c r="N1265">
        <v>4303191</v>
      </c>
      <c r="O1265" t="s">
        <v>92</v>
      </c>
      <c r="P1265" t="s">
        <v>5083</v>
      </c>
      <c r="Q1265">
        <v>322</v>
      </c>
      <c r="R1265">
        <v>11</v>
      </c>
      <c r="S1265">
        <v>22768811</v>
      </c>
      <c r="T1265">
        <v>55946000</v>
      </c>
      <c r="U1265" t="s">
        <v>5084</v>
      </c>
      <c r="V1265">
        <v>1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55</v>
      </c>
      <c r="AE1265" s="2">
        <v>66</v>
      </c>
      <c r="AF1265" s="2">
        <v>43</v>
      </c>
      <c r="AG1265" s="2">
        <v>51</v>
      </c>
      <c r="AH1265" s="2">
        <v>106</v>
      </c>
      <c r="AI1265" s="2">
        <v>99</v>
      </c>
      <c r="AJ1265" s="2">
        <v>85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209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0</v>
      </c>
      <c r="BI1265" s="2">
        <v>0</v>
      </c>
      <c r="BJ1265" s="2">
        <v>0</v>
      </c>
      <c r="BK1265" s="2">
        <v>0</v>
      </c>
      <c r="BL1265" s="2">
        <v>3</v>
      </c>
      <c r="BM1265" s="2">
        <v>3</v>
      </c>
      <c r="BN1265" s="2">
        <v>2</v>
      </c>
      <c r="BO1265" s="2">
        <v>2</v>
      </c>
      <c r="BP1265" s="2">
        <v>5</v>
      </c>
      <c r="BQ1265" s="2">
        <v>7</v>
      </c>
      <c r="BR1265" s="2">
        <v>5</v>
      </c>
      <c r="BS1265" s="2">
        <v>0</v>
      </c>
      <c r="BT1265" s="2">
        <v>0</v>
      </c>
      <c r="BU1265" s="2">
        <v>0</v>
      </c>
      <c r="BV1265" s="2">
        <v>0</v>
      </c>
      <c r="BW1265" s="2">
        <v>0</v>
      </c>
      <c r="BX1265" s="2">
        <v>0</v>
      </c>
      <c r="BY1265" s="2">
        <v>0</v>
      </c>
      <c r="BZ1265" s="2">
        <v>0</v>
      </c>
      <c r="CA1265" s="2">
        <v>0</v>
      </c>
      <c r="CB1265" s="2">
        <v>0</v>
      </c>
      <c r="CC1265" s="2">
        <v>7</v>
      </c>
      <c r="CD1265" s="2">
        <v>0</v>
      </c>
      <c r="CE1265" s="2">
        <v>0</v>
      </c>
      <c r="CF1265" s="2">
        <v>0</v>
      </c>
      <c r="CG1265" s="2">
        <v>0</v>
      </c>
      <c r="CH1265" s="2">
        <v>0</v>
      </c>
      <c r="CI1265" s="2">
        <v>0</v>
      </c>
      <c r="CJ1265" s="2">
        <v>0</v>
      </c>
      <c r="CK1265" s="2">
        <v>0</v>
      </c>
      <c r="CL1265" s="2">
        <v>0</v>
      </c>
    </row>
    <row r="1266" spans="1:90" x14ac:dyDescent="0.25">
      <c r="A1266" t="s">
        <v>115</v>
      </c>
      <c r="B1266">
        <v>10312</v>
      </c>
      <c r="C1266" t="s">
        <v>192</v>
      </c>
      <c r="D1266">
        <v>1</v>
      </c>
      <c r="E1266">
        <v>8</v>
      </c>
      <c r="F1266">
        <v>3585</v>
      </c>
      <c r="G1266">
        <v>35003585</v>
      </c>
      <c r="H1266" t="s">
        <v>7902</v>
      </c>
      <c r="I1266">
        <v>100</v>
      </c>
      <c r="J1266" t="s">
        <v>107</v>
      </c>
      <c r="K1266" t="s">
        <v>5237</v>
      </c>
      <c r="L1266">
        <v>48</v>
      </c>
      <c r="M1266" t="s">
        <v>194</v>
      </c>
      <c r="N1266">
        <v>5061100</v>
      </c>
      <c r="O1266" t="s">
        <v>92</v>
      </c>
      <c r="P1266" t="s">
        <v>7903</v>
      </c>
      <c r="Q1266">
        <v>770</v>
      </c>
      <c r="R1266">
        <v>11</v>
      </c>
      <c r="S1266">
        <v>30210211</v>
      </c>
      <c r="T1266">
        <v>30219086</v>
      </c>
      <c r="U1266" t="s">
        <v>7904</v>
      </c>
      <c r="V1266">
        <v>1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253</v>
      </c>
      <c r="AI1266" s="2">
        <v>290</v>
      </c>
      <c r="AJ1266" s="2">
        <v>254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51</v>
      </c>
      <c r="BD1266" s="2">
        <v>0</v>
      </c>
      <c r="BE1266" s="2">
        <v>0</v>
      </c>
      <c r="BF1266" s="2">
        <v>0</v>
      </c>
      <c r="BG1266" s="2">
        <v>0</v>
      </c>
      <c r="BH1266" s="2">
        <v>0</v>
      </c>
      <c r="BI1266" s="2">
        <v>0</v>
      </c>
      <c r="BJ1266" s="2">
        <v>0</v>
      </c>
      <c r="BK1266" s="2">
        <v>0</v>
      </c>
      <c r="BL1266" s="2">
        <v>0</v>
      </c>
      <c r="BM1266" s="2">
        <v>0</v>
      </c>
      <c r="BN1266" s="2">
        <v>0</v>
      </c>
      <c r="BO1266" s="2">
        <v>0</v>
      </c>
      <c r="BP1266" s="2">
        <v>10</v>
      </c>
      <c r="BQ1266" s="2">
        <v>8</v>
      </c>
      <c r="BR1266" s="2">
        <v>9</v>
      </c>
      <c r="BS1266" s="2">
        <v>0</v>
      </c>
      <c r="BT1266" s="2">
        <v>0</v>
      </c>
      <c r="BU1266" s="2">
        <v>0</v>
      </c>
      <c r="BV1266" s="2">
        <v>0</v>
      </c>
      <c r="BW1266" s="2">
        <v>0</v>
      </c>
      <c r="BX1266" s="2">
        <v>0</v>
      </c>
      <c r="BY1266" s="2">
        <v>0</v>
      </c>
      <c r="BZ1266" s="2">
        <v>0</v>
      </c>
      <c r="CA1266" s="2">
        <v>0</v>
      </c>
      <c r="CB1266" s="2">
        <v>0</v>
      </c>
      <c r="CC1266" s="2">
        <v>0</v>
      </c>
      <c r="CD1266" s="2">
        <v>0</v>
      </c>
      <c r="CE1266" s="2">
        <v>0</v>
      </c>
      <c r="CF1266" s="2">
        <v>0</v>
      </c>
      <c r="CG1266" s="2">
        <v>0</v>
      </c>
      <c r="CH1266" s="2">
        <v>0</v>
      </c>
      <c r="CI1266" s="2">
        <v>0</v>
      </c>
      <c r="CJ1266" s="2">
        <v>0</v>
      </c>
      <c r="CK1266" s="2">
        <v>2</v>
      </c>
      <c r="CL1266" s="2">
        <v>0</v>
      </c>
    </row>
    <row r="1267" spans="1:90" x14ac:dyDescent="0.25">
      <c r="A1267" t="s">
        <v>115</v>
      </c>
      <c r="B1267">
        <v>10312</v>
      </c>
      <c r="C1267" t="s">
        <v>192</v>
      </c>
      <c r="D1267">
        <v>1</v>
      </c>
      <c r="E1267">
        <v>8</v>
      </c>
      <c r="F1267">
        <v>4005</v>
      </c>
      <c r="G1267">
        <v>35004005</v>
      </c>
      <c r="H1267" t="s">
        <v>609</v>
      </c>
      <c r="I1267">
        <v>100</v>
      </c>
      <c r="J1267" t="s">
        <v>107</v>
      </c>
      <c r="K1267" t="s">
        <v>351</v>
      </c>
      <c r="L1267">
        <v>41</v>
      </c>
      <c r="M1267" t="s">
        <v>351</v>
      </c>
      <c r="N1267">
        <v>5330012</v>
      </c>
      <c r="O1267" t="s">
        <v>92</v>
      </c>
      <c r="P1267" t="s">
        <v>610</v>
      </c>
      <c r="Q1267">
        <v>651</v>
      </c>
      <c r="R1267">
        <v>11</v>
      </c>
      <c r="S1267">
        <v>37633425</v>
      </c>
      <c r="T1267">
        <v>37684984</v>
      </c>
      <c r="U1267" t="s">
        <v>611</v>
      </c>
      <c r="V1267">
        <v>1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118</v>
      </c>
      <c r="AE1267" s="2">
        <v>133</v>
      </c>
      <c r="AF1267" s="2">
        <v>101</v>
      </c>
      <c r="AG1267" s="2">
        <v>66</v>
      </c>
      <c r="AH1267" s="2">
        <v>222</v>
      </c>
      <c r="AI1267" s="2">
        <v>94</v>
      </c>
      <c r="AJ1267" s="2">
        <v>95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237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0</v>
      </c>
      <c r="BI1267" s="2">
        <v>0</v>
      </c>
      <c r="BJ1267" s="2">
        <v>0</v>
      </c>
      <c r="BK1267" s="2">
        <v>0</v>
      </c>
      <c r="BL1267" s="2">
        <v>6</v>
      </c>
      <c r="BM1267" s="2">
        <v>5</v>
      </c>
      <c r="BN1267" s="2">
        <v>4</v>
      </c>
      <c r="BO1267" s="2">
        <v>4</v>
      </c>
      <c r="BP1267" s="2">
        <v>12</v>
      </c>
      <c r="BQ1267" s="2">
        <v>4</v>
      </c>
      <c r="BR1267" s="2">
        <v>5</v>
      </c>
      <c r="BS1267" s="2">
        <v>0</v>
      </c>
      <c r="BT1267" s="2">
        <v>0</v>
      </c>
      <c r="BU1267" s="2">
        <v>0</v>
      </c>
      <c r="BV1267" s="2">
        <v>0</v>
      </c>
      <c r="BW1267" s="2">
        <v>0</v>
      </c>
      <c r="BX1267" s="2">
        <v>0</v>
      </c>
      <c r="BY1267" s="2">
        <v>0</v>
      </c>
      <c r="BZ1267" s="2">
        <v>0</v>
      </c>
      <c r="CA1267" s="2">
        <v>0</v>
      </c>
      <c r="CB1267" s="2">
        <v>0</v>
      </c>
      <c r="CC1267" s="2">
        <v>8</v>
      </c>
      <c r="CD1267" s="2">
        <v>0</v>
      </c>
      <c r="CE1267" s="2">
        <v>0</v>
      </c>
      <c r="CF1267" s="2">
        <v>0</v>
      </c>
      <c r="CG1267" s="2">
        <v>0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</row>
    <row r="1268" spans="1:90" x14ac:dyDescent="0.25">
      <c r="A1268" t="s">
        <v>115</v>
      </c>
      <c r="B1268">
        <v>10312</v>
      </c>
      <c r="C1268" t="s">
        <v>192</v>
      </c>
      <c r="D1268">
        <v>1</v>
      </c>
      <c r="E1268">
        <v>8</v>
      </c>
      <c r="F1268">
        <v>906529</v>
      </c>
      <c r="G1268">
        <v>35906529</v>
      </c>
      <c r="H1268" t="s">
        <v>9172</v>
      </c>
      <c r="I1268">
        <v>100</v>
      </c>
      <c r="J1268" t="s">
        <v>107</v>
      </c>
      <c r="K1268" t="s">
        <v>3890</v>
      </c>
      <c r="L1268">
        <v>67</v>
      </c>
      <c r="M1268" t="s">
        <v>404</v>
      </c>
      <c r="N1268">
        <v>5372111</v>
      </c>
      <c r="O1268" t="s">
        <v>92</v>
      </c>
      <c r="P1268" t="s">
        <v>9173</v>
      </c>
      <c r="Q1268">
        <v>697</v>
      </c>
      <c r="R1268">
        <v>11</v>
      </c>
      <c r="S1268">
        <v>37818066</v>
      </c>
      <c r="T1268">
        <v>37826691</v>
      </c>
      <c r="U1268" t="s">
        <v>9174</v>
      </c>
      <c r="V1268">
        <v>1</v>
      </c>
      <c r="W1268" s="2">
        <v>0</v>
      </c>
      <c r="X1268" s="2">
        <v>0</v>
      </c>
      <c r="Y1268" s="2">
        <v>115</v>
      </c>
      <c r="Z1268" s="2">
        <v>140</v>
      </c>
      <c r="AA1268" s="2">
        <v>169</v>
      </c>
      <c r="AB1268" s="2">
        <v>90</v>
      </c>
      <c r="AC1268" s="2">
        <v>59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4</v>
      </c>
      <c r="BH1268" s="2">
        <v>6</v>
      </c>
      <c r="BI1268" s="2">
        <v>7</v>
      </c>
      <c r="BJ1268" s="2">
        <v>3</v>
      </c>
      <c r="BK1268" s="2">
        <v>2</v>
      </c>
      <c r="BL1268" s="2">
        <v>0</v>
      </c>
      <c r="BM1268" s="2">
        <v>0</v>
      </c>
      <c r="BN1268" s="2">
        <v>0</v>
      </c>
      <c r="BO1268" s="2">
        <v>0</v>
      </c>
      <c r="BP1268" s="2">
        <v>0</v>
      </c>
      <c r="BQ1268" s="2">
        <v>0</v>
      </c>
      <c r="BR1268" s="2">
        <v>0</v>
      </c>
      <c r="BS1268" s="2">
        <v>0</v>
      </c>
      <c r="BT1268" s="2">
        <v>0</v>
      </c>
      <c r="BU1268" s="2">
        <v>0</v>
      </c>
      <c r="BV1268" s="2">
        <v>0</v>
      </c>
      <c r="BW1268" s="2">
        <v>0</v>
      </c>
      <c r="BX1268" s="2">
        <v>0</v>
      </c>
      <c r="BY1268" s="2">
        <v>0</v>
      </c>
      <c r="BZ1268" s="2">
        <v>0</v>
      </c>
      <c r="CA1268" s="2">
        <v>0</v>
      </c>
      <c r="CB1268" s="2">
        <v>0</v>
      </c>
      <c r="CC1268" s="2">
        <v>0</v>
      </c>
      <c r="CD1268" s="2">
        <v>0</v>
      </c>
      <c r="CE1268" s="2">
        <v>0</v>
      </c>
      <c r="CF1268" s="2">
        <v>0</v>
      </c>
      <c r="CG1268" s="2">
        <v>0</v>
      </c>
      <c r="CH1268" s="2">
        <v>0</v>
      </c>
      <c r="CI1268" s="2">
        <v>0</v>
      </c>
      <c r="CJ1268" s="2">
        <v>0</v>
      </c>
      <c r="CK1268" s="2">
        <v>0</v>
      </c>
      <c r="CL1268" s="2">
        <v>0</v>
      </c>
    </row>
    <row r="1269" spans="1:90" x14ac:dyDescent="0.25">
      <c r="A1269" t="s">
        <v>115</v>
      </c>
      <c r="B1269">
        <v>10312</v>
      </c>
      <c r="C1269" t="s">
        <v>192</v>
      </c>
      <c r="D1269">
        <v>1</v>
      </c>
      <c r="E1269">
        <v>8</v>
      </c>
      <c r="F1269">
        <v>4625</v>
      </c>
      <c r="G1269">
        <v>35004625</v>
      </c>
      <c r="H1269" t="s">
        <v>18649</v>
      </c>
      <c r="I1269">
        <v>100</v>
      </c>
      <c r="J1269" t="s">
        <v>107</v>
      </c>
      <c r="K1269" t="s">
        <v>18650</v>
      </c>
      <c r="L1269">
        <v>77</v>
      </c>
      <c r="M1269" t="s">
        <v>684</v>
      </c>
      <c r="N1269">
        <v>4147080</v>
      </c>
      <c r="O1269" t="s">
        <v>92</v>
      </c>
      <c r="P1269" t="s">
        <v>18651</v>
      </c>
      <c r="Q1269">
        <v>190</v>
      </c>
      <c r="R1269">
        <v>11</v>
      </c>
      <c r="S1269">
        <v>55872963</v>
      </c>
      <c r="T1269">
        <v>55944755</v>
      </c>
      <c r="U1269" t="s">
        <v>18652</v>
      </c>
      <c r="V1269">
        <v>1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69</v>
      </c>
      <c r="AE1269" s="2">
        <v>69</v>
      </c>
      <c r="AF1269" s="2">
        <v>68</v>
      </c>
      <c r="AG1269" s="2">
        <v>60</v>
      </c>
      <c r="AH1269" s="2">
        <v>67</v>
      </c>
      <c r="AI1269" s="2">
        <v>58</v>
      </c>
      <c r="AJ1269" s="2">
        <v>35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0</v>
      </c>
      <c r="BI1269" s="2">
        <v>0</v>
      </c>
      <c r="BJ1269" s="2">
        <v>0</v>
      </c>
      <c r="BK1269" s="2">
        <v>0</v>
      </c>
      <c r="BL1269" s="2">
        <v>3</v>
      </c>
      <c r="BM1269" s="2">
        <v>3</v>
      </c>
      <c r="BN1269" s="2">
        <v>2</v>
      </c>
      <c r="BO1269" s="2">
        <v>3</v>
      </c>
      <c r="BP1269" s="2">
        <v>4</v>
      </c>
      <c r="BQ1269" s="2">
        <v>2</v>
      </c>
      <c r="BR1269" s="2">
        <v>2</v>
      </c>
      <c r="BS1269" s="2">
        <v>0</v>
      </c>
      <c r="BT1269" s="2">
        <v>0</v>
      </c>
      <c r="BU1269" s="2">
        <v>0</v>
      </c>
      <c r="BV1269" s="2">
        <v>0</v>
      </c>
      <c r="BW1269" s="2">
        <v>0</v>
      </c>
      <c r="BX1269" s="2">
        <v>0</v>
      </c>
      <c r="BY1269" s="2">
        <v>0</v>
      </c>
      <c r="BZ1269" s="2">
        <v>0</v>
      </c>
      <c r="CA1269" s="2">
        <v>0</v>
      </c>
      <c r="CB1269" s="2">
        <v>0</v>
      </c>
      <c r="CC1269" s="2">
        <v>0</v>
      </c>
      <c r="CD1269" s="2">
        <v>0</v>
      </c>
      <c r="CE1269" s="2">
        <v>0</v>
      </c>
      <c r="CF1269" s="2">
        <v>0</v>
      </c>
      <c r="CG1269" s="2">
        <v>0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</row>
    <row r="1270" spans="1:90" x14ac:dyDescent="0.25">
      <c r="A1270" t="s">
        <v>115</v>
      </c>
      <c r="B1270">
        <v>10312</v>
      </c>
      <c r="C1270" t="s">
        <v>192</v>
      </c>
      <c r="D1270">
        <v>1</v>
      </c>
      <c r="E1270">
        <v>8</v>
      </c>
      <c r="F1270">
        <v>3517</v>
      </c>
      <c r="G1270">
        <v>35003517</v>
      </c>
      <c r="H1270" t="s">
        <v>6323</v>
      </c>
      <c r="I1270">
        <v>100</v>
      </c>
      <c r="J1270" t="s">
        <v>107</v>
      </c>
      <c r="K1270" t="s">
        <v>5237</v>
      </c>
      <c r="L1270">
        <v>48</v>
      </c>
      <c r="M1270" t="s">
        <v>194</v>
      </c>
      <c r="N1270">
        <v>5053000</v>
      </c>
      <c r="O1270" t="s">
        <v>92</v>
      </c>
      <c r="P1270" t="s">
        <v>6324</v>
      </c>
      <c r="Q1270">
        <v>241</v>
      </c>
      <c r="R1270">
        <v>11</v>
      </c>
      <c r="S1270">
        <v>36722057</v>
      </c>
      <c r="T1270">
        <v>38624034</v>
      </c>
      <c r="U1270" t="s">
        <v>6325</v>
      </c>
      <c r="V1270">
        <v>1</v>
      </c>
      <c r="W1270" s="2">
        <v>0</v>
      </c>
      <c r="X1270" s="2">
        <v>0</v>
      </c>
      <c r="Y1270" s="2">
        <v>47</v>
      </c>
      <c r="Z1270" s="2">
        <v>46</v>
      </c>
      <c r="AA1270" s="2">
        <v>58</v>
      </c>
      <c r="AB1270" s="2">
        <v>71</v>
      </c>
      <c r="AC1270" s="2">
        <v>75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2</v>
      </c>
      <c r="BH1270" s="2">
        <v>2</v>
      </c>
      <c r="BI1270" s="2">
        <v>2</v>
      </c>
      <c r="BJ1270" s="2">
        <v>4</v>
      </c>
      <c r="BK1270" s="2">
        <v>5</v>
      </c>
      <c r="BL1270" s="2">
        <v>0</v>
      </c>
      <c r="BM1270" s="2">
        <v>0</v>
      </c>
      <c r="BN1270" s="2">
        <v>0</v>
      </c>
      <c r="BO1270" s="2">
        <v>0</v>
      </c>
      <c r="BP1270" s="2">
        <v>0</v>
      </c>
      <c r="BQ1270" s="2">
        <v>0</v>
      </c>
      <c r="BR1270" s="2">
        <v>0</v>
      </c>
      <c r="BS1270" s="2">
        <v>0</v>
      </c>
      <c r="BT1270" s="2">
        <v>0</v>
      </c>
      <c r="BU1270" s="2">
        <v>0</v>
      </c>
      <c r="BV1270" s="2">
        <v>0</v>
      </c>
      <c r="BW1270" s="2">
        <v>0</v>
      </c>
      <c r="BX1270" s="2">
        <v>0</v>
      </c>
      <c r="BY1270" s="2">
        <v>0</v>
      </c>
      <c r="BZ1270" s="2">
        <v>0</v>
      </c>
      <c r="CA1270" s="2">
        <v>0</v>
      </c>
      <c r="CB1270" s="2">
        <v>0</v>
      </c>
      <c r="CC1270" s="2">
        <v>0</v>
      </c>
      <c r="CD1270" s="2">
        <v>0</v>
      </c>
      <c r="CE1270" s="2">
        <v>0</v>
      </c>
      <c r="CF1270" s="2">
        <v>0</v>
      </c>
      <c r="CG1270" s="2">
        <v>0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</row>
    <row r="1271" spans="1:90" x14ac:dyDescent="0.25">
      <c r="A1271" t="s">
        <v>115</v>
      </c>
      <c r="B1271">
        <v>10312</v>
      </c>
      <c r="C1271" t="s">
        <v>192</v>
      </c>
      <c r="D1271">
        <v>1</v>
      </c>
      <c r="E1271">
        <v>8</v>
      </c>
      <c r="F1271">
        <v>3992</v>
      </c>
      <c r="G1271">
        <v>35003992</v>
      </c>
      <c r="H1271" t="s">
        <v>12930</v>
      </c>
      <c r="I1271">
        <v>100</v>
      </c>
      <c r="J1271" t="s">
        <v>107</v>
      </c>
      <c r="K1271" t="s">
        <v>1415</v>
      </c>
      <c r="L1271">
        <v>15</v>
      </c>
      <c r="M1271" t="s">
        <v>1478</v>
      </c>
      <c r="N1271">
        <v>4621003</v>
      </c>
      <c r="O1271" t="s">
        <v>92</v>
      </c>
      <c r="P1271" t="s">
        <v>9317</v>
      </c>
      <c r="Q1271">
        <v>570</v>
      </c>
      <c r="R1271">
        <v>11</v>
      </c>
      <c r="S1271">
        <v>50448177</v>
      </c>
      <c r="T1271">
        <v>55611331</v>
      </c>
      <c r="U1271" t="s">
        <v>12931</v>
      </c>
      <c r="V1271">
        <v>1</v>
      </c>
      <c r="W1271" s="2">
        <v>0</v>
      </c>
      <c r="X1271" s="2">
        <v>0</v>
      </c>
      <c r="Y1271" s="2">
        <v>114</v>
      </c>
      <c r="Z1271" s="2">
        <v>86</v>
      </c>
      <c r="AA1271" s="2">
        <v>121</v>
      </c>
      <c r="AB1271" s="2">
        <v>139</v>
      </c>
      <c r="AC1271" s="2">
        <v>109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8</v>
      </c>
      <c r="BE1271" s="2">
        <v>0</v>
      </c>
      <c r="BF1271" s="2">
        <v>0</v>
      </c>
      <c r="BG1271" s="2">
        <v>4</v>
      </c>
      <c r="BH1271" s="2">
        <v>5</v>
      </c>
      <c r="BI1271" s="2">
        <v>6</v>
      </c>
      <c r="BJ1271" s="2">
        <v>7</v>
      </c>
      <c r="BK1271" s="2">
        <v>5</v>
      </c>
      <c r="BL1271" s="2">
        <v>0</v>
      </c>
      <c r="BM1271" s="2">
        <v>0</v>
      </c>
      <c r="BN1271" s="2">
        <v>0</v>
      </c>
      <c r="BO1271" s="2">
        <v>0</v>
      </c>
      <c r="BP1271" s="2">
        <v>0</v>
      </c>
      <c r="BQ1271" s="2">
        <v>0</v>
      </c>
      <c r="BR1271" s="2">
        <v>0</v>
      </c>
      <c r="BS1271" s="2">
        <v>0</v>
      </c>
      <c r="BT1271" s="2">
        <v>0</v>
      </c>
      <c r="BU1271" s="2">
        <v>0</v>
      </c>
      <c r="BV1271" s="2">
        <v>0</v>
      </c>
      <c r="BW1271" s="2">
        <v>0</v>
      </c>
      <c r="BX1271" s="2">
        <v>0</v>
      </c>
      <c r="BY1271" s="2">
        <v>0</v>
      </c>
      <c r="BZ1271" s="2">
        <v>0</v>
      </c>
      <c r="CA1271" s="2">
        <v>0</v>
      </c>
      <c r="CB1271" s="2">
        <v>0</v>
      </c>
      <c r="CC1271" s="2">
        <v>0</v>
      </c>
      <c r="CD1271" s="2">
        <v>0</v>
      </c>
      <c r="CE1271" s="2">
        <v>0</v>
      </c>
      <c r="CF1271" s="2">
        <v>0</v>
      </c>
      <c r="CG1271" s="2">
        <v>0</v>
      </c>
      <c r="CH1271" s="2">
        <v>0</v>
      </c>
      <c r="CI1271" s="2">
        <v>0</v>
      </c>
      <c r="CJ1271" s="2">
        <v>0</v>
      </c>
      <c r="CK1271" s="2">
        <v>0</v>
      </c>
      <c r="CL1271" s="2">
        <v>2</v>
      </c>
    </row>
    <row r="1272" spans="1:90" x14ac:dyDescent="0.25">
      <c r="A1272" t="s">
        <v>115</v>
      </c>
      <c r="B1272">
        <v>10312</v>
      </c>
      <c r="C1272" t="s">
        <v>192</v>
      </c>
      <c r="D1272">
        <v>1</v>
      </c>
      <c r="E1272">
        <v>8</v>
      </c>
      <c r="F1272">
        <v>3888</v>
      </c>
      <c r="G1272">
        <v>35003888</v>
      </c>
      <c r="H1272" t="s">
        <v>10325</v>
      </c>
      <c r="I1272">
        <v>100</v>
      </c>
      <c r="J1272" t="s">
        <v>107</v>
      </c>
      <c r="K1272" t="s">
        <v>2260</v>
      </c>
      <c r="L1272">
        <v>32</v>
      </c>
      <c r="M1272" t="s">
        <v>1330</v>
      </c>
      <c r="N1272">
        <v>4509011</v>
      </c>
      <c r="O1272" t="s">
        <v>92</v>
      </c>
      <c r="P1272" t="s">
        <v>6066</v>
      </c>
      <c r="Q1272">
        <v>583</v>
      </c>
      <c r="R1272">
        <v>11</v>
      </c>
      <c r="S1272">
        <v>38424925</v>
      </c>
      <c r="T1272">
        <v>38466415</v>
      </c>
      <c r="U1272" t="s">
        <v>19021</v>
      </c>
      <c r="V1272">
        <v>1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14</v>
      </c>
      <c r="AE1272" s="2">
        <v>0</v>
      </c>
      <c r="AF1272" s="2">
        <v>28</v>
      </c>
      <c r="AG1272" s="2">
        <v>26</v>
      </c>
      <c r="AH1272" s="2">
        <v>196</v>
      </c>
      <c r="AI1272" s="2">
        <v>151</v>
      </c>
      <c r="AJ1272" s="2">
        <v>143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0</v>
      </c>
      <c r="BI1272" s="2">
        <v>0</v>
      </c>
      <c r="BJ1272" s="2">
        <v>0</v>
      </c>
      <c r="BK1272" s="2">
        <v>0</v>
      </c>
      <c r="BL1272" s="2">
        <v>1</v>
      </c>
      <c r="BM1272" s="2">
        <v>0</v>
      </c>
      <c r="BN1272" s="2">
        <v>1</v>
      </c>
      <c r="BO1272" s="2">
        <v>1</v>
      </c>
      <c r="BP1272" s="2">
        <v>9</v>
      </c>
      <c r="BQ1272" s="2">
        <v>8</v>
      </c>
      <c r="BR1272" s="2">
        <v>6</v>
      </c>
      <c r="BS1272" s="2">
        <v>0</v>
      </c>
      <c r="BT1272" s="2">
        <v>0</v>
      </c>
      <c r="BU1272" s="2">
        <v>0</v>
      </c>
      <c r="BV1272" s="2">
        <v>0</v>
      </c>
      <c r="BW1272" s="2">
        <v>0</v>
      </c>
      <c r="BX1272" s="2">
        <v>0</v>
      </c>
      <c r="BY1272" s="2">
        <v>0</v>
      </c>
      <c r="BZ1272" s="2">
        <v>0</v>
      </c>
      <c r="CA1272" s="2">
        <v>0</v>
      </c>
      <c r="CB1272" s="2">
        <v>0</v>
      </c>
      <c r="CC1272" s="2">
        <v>0</v>
      </c>
      <c r="CD1272" s="2">
        <v>0</v>
      </c>
      <c r="CE1272" s="2">
        <v>0</v>
      </c>
      <c r="CF1272" s="2">
        <v>0</v>
      </c>
      <c r="CG1272" s="2">
        <v>0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</row>
    <row r="1273" spans="1:90" x14ac:dyDescent="0.25">
      <c r="A1273" t="s">
        <v>115</v>
      </c>
      <c r="B1273">
        <v>10312</v>
      </c>
      <c r="C1273" t="s">
        <v>192</v>
      </c>
      <c r="D1273">
        <v>1</v>
      </c>
      <c r="E1273">
        <v>8</v>
      </c>
      <c r="F1273">
        <v>3924</v>
      </c>
      <c r="G1273">
        <v>35003924</v>
      </c>
      <c r="H1273" t="s">
        <v>15796</v>
      </c>
      <c r="I1273">
        <v>100</v>
      </c>
      <c r="J1273" t="s">
        <v>107</v>
      </c>
      <c r="K1273" t="s">
        <v>5649</v>
      </c>
      <c r="L1273">
        <v>32</v>
      </c>
      <c r="M1273" t="s">
        <v>1330</v>
      </c>
      <c r="N1273">
        <v>4518061</v>
      </c>
      <c r="O1273" t="s">
        <v>92</v>
      </c>
      <c r="P1273" t="s">
        <v>15797</v>
      </c>
      <c r="Q1273">
        <v>815</v>
      </c>
      <c r="R1273">
        <v>11</v>
      </c>
      <c r="S1273">
        <v>50448199</v>
      </c>
      <c r="T1273">
        <v>55321115</v>
      </c>
      <c r="U1273" t="s">
        <v>15798</v>
      </c>
      <c r="V1273">
        <v>1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32</v>
      </c>
      <c r="AE1273" s="2">
        <v>65</v>
      </c>
      <c r="AF1273" s="2">
        <v>54</v>
      </c>
      <c r="AG1273" s="2">
        <v>98</v>
      </c>
      <c r="AH1273" s="2">
        <v>282</v>
      </c>
      <c r="AI1273" s="2">
        <v>311</v>
      </c>
      <c r="AJ1273" s="2">
        <v>208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38</v>
      </c>
      <c r="BD1273" s="2">
        <v>0</v>
      </c>
      <c r="BE1273" s="2">
        <v>0</v>
      </c>
      <c r="BF1273" s="2">
        <v>0</v>
      </c>
      <c r="BG1273" s="2">
        <v>0</v>
      </c>
      <c r="BH1273" s="2">
        <v>0</v>
      </c>
      <c r="BI1273" s="2">
        <v>0</v>
      </c>
      <c r="BJ1273" s="2">
        <v>0</v>
      </c>
      <c r="BK1273" s="2">
        <v>0</v>
      </c>
      <c r="BL1273" s="2">
        <v>1</v>
      </c>
      <c r="BM1273" s="2">
        <v>3</v>
      </c>
      <c r="BN1273" s="2">
        <v>3</v>
      </c>
      <c r="BO1273" s="2">
        <v>4</v>
      </c>
      <c r="BP1273" s="2">
        <v>10</v>
      </c>
      <c r="BQ1273" s="2">
        <v>13</v>
      </c>
      <c r="BR1273" s="2">
        <v>7</v>
      </c>
      <c r="BS1273" s="2">
        <v>0</v>
      </c>
      <c r="BT1273" s="2">
        <v>0</v>
      </c>
      <c r="BU1273" s="2">
        <v>0</v>
      </c>
      <c r="BV1273" s="2">
        <v>0</v>
      </c>
      <c r="BW1273" s="2">
        <v>0</v>
      </c>
      <c r="BX1273" s="2">
        <v>0</v>
      </c>
      <c r="BY1273" s="2">
        <v>0</v>
      </c>
      <c r="BZ1273" s="2">
        <v>0</v>
      </c>
      <c r="CA1273" s="2">
        <v>0</v>
      </c>
      <c r="CB1273" s="2">
        <v>0</v>
      </c>
      <c r="CC1273" s="2">
        <v>0</v>
      </c>
      <c r="CD1273" s="2">
        <v>0</v>
      </c>
      <c r="CE1273" s="2">
        <v>0</v>
      </c>
      <c r="CF1273" s="2">
        <v>0</v>
      </c>
      <c r="CG1273" s="2">
        <v>0</v>
      </c>
      <c r="CH1273" s="2">
        <v>0</v>
      </c>
      <c r="CI1273" s="2">
        <v>0</v>
      </c>
      <c r="CJ1273" s="2">
        <v>0</v>
      </c>
      <c r="CK1273" s="2">
        <v>2</v>
      </c>
      <c r="CL1273" s="2">
        <v>0</v>
      </c>
    </row>
    <row r="1274" spans="1:90" x14ac:dyDescent="0.25">
      <c r="A1274" t="s">
        <v>115</v>
      </c>
      <c r="B1274">
        <v>10312</v>
      </c>
      <c r="C1274" t="s">
        <v>192</v>
      </c>
      <c r="D1274">
        <v>1</v>
      </c>
      <c r="E1274">
        <v>8</v>
      </c>
      <c r="F1274">
        <v>925433</v>
      </c>
      <c r="G1274">
        <v>35925433</v>
      </c>
      <c r="H1274" t="s">
        <v>17880</v>
      </c>
      <c r="I1274">
        <v>100</v>
      </c>
      <c r="J1274" t="s">
        <v>107</v>
      </c>
      <c r="K1274" t="s">
        <v>9095</v>
      </c>
      <c r="L1274">
        <v>65</v>
      </c>
      <c r="M1274" t="s">
        <v>1543</v>
      </c>
      <c r="N1274">
        <v>5574460</v>
      </c>
      <c r="O1274" t="s">
        <v>92</v>
      </c>
      <c r="P1274" t="s">
        <v>17881</v>
      </c>
      <c r="Q1274">
        <v>378</v>
      </c>
      <c r="R1274">
        <v>11</v>
      </c>
      <c r="S1274">
        <v>37843709</v>
      </c>
      <c r="T1274">
        <v>37843772</v>
      </c>
      <c r="U1274" t="s">
        <v>17882</v>
      </c>
      <c r="V1274">
        <v>1</v>
      </c>
      <c r="W1274" s="2">
        <v>0</v>
      </c>
      <c r="X1274" s="2">
        <v>0</v>
      </c>
      <c r="Y1274" s="2">
        <v>27</v>
      </c>
      <c r="Z1274" s="2">
        <v>27</v>
      </c>
      <c r="AA1274" s="2">
        <v>20</v>
      </c>
      <c r="AB1274" s="2">
        <v>20</v>
      </c>
      <c r="AC1274" s="2">
        <v>22</v>
      </c>
      <c r="AD1274" s="2">
        <v>35</v>
      </c>
      <c r="AE1274" s="2">
        <v>54</v>
      </c>
      <c r="AF1274" s="2">
        <v>52</v>
      </c>
      <c r="AG1274" s="2">
        <v>0</v>
      </c>
      <c r="AH1274" s="2">
        <v>131</v>
      </c>
      <c r="AI1274" s="2">
        <v>122</v>
      </c>
      <c r="AJ1274" s="2">
        <v>78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226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1</v>
      </c>
      <c r="BH1274" s="2">
        <v>2</v>
      </c>
      <c r="BI1274" s="2">
        <v>1</v>
      </c>
      <c r="BJ1274" s="2">
        <v>1</v>
      </c>
      <c r="BK1274" s="2">
        <v>1</v>
      </c>
      <c r="BL1274" s="2">
        <v>1</v>
      </c>
      <c r="BM1274" s="2">
        <v>2</v>
      </c>
      <c r="BN1274" s="2">
        <v>2</v>
      </c>
      <c r="BO1274" s="2">
        <v>0</v>
      </c>
      <c r="BP1274" s="2">
        <v>7</v>
      </c>
      <c r="BQ1274" s="2">
        <v>4</v>
      </c>
      <c r="BR1274" s="2">
        <v>3</v>
      </c>
      <c r="BS1274" s="2">
        <v>0</v>
      </c>
      <c r="BT1274" s="2">
        <v>0</v>
      </c>
      <c r="BU1274" s="2">
        <v>0</v>
      </c>
      <c r="BV1274" s="2">
        <v>0</v>
      </c>
      <c r="BW1274" s="2">
        <v>0</v>
      </c>
      <c r="BX1274" s="2">
        <v>0</v>
      </c>
      <c r="BY1274" s="2">
        <v>0</v>
      </c>
      <c r="BZ1274" s="2">
        <v>0</v>
      </c>
      <c r="CA1274" s="2">
        <v>0</v>
      </c>
      <c r="CB1274" s="2">
        <v>0</v>
      </c>
      <c r="CC1274" s="2">
        <v>9</v>
      </c>
      <c r="CD1274" s="2">
        <v>0</v>
      </c>
      <c r="CE1274" s="2">
        <v>0</v>
      </c>
      <c r="CF1274" s="2">
        <v>0</v>
      </c>
      <c r="CG1274" s="2">
        <v>0</v>
      </c>
      <c r="CH1274" s="2">
        <v>0</v>
      </c>
      <c r="CI1274" s="2">
        <v>0</v>
      </c>
      <c r="CJ1274" s="2">
        <v>0</v>
      </c>
      <c r="CK1274" s="2">
        <v>0</v>
      </c>
      <c r="CL1274" s="2">
        <v>0</v>
      </c>
    </row>
    <row r="1275" spans="1:90" x14ac:dyDescent="0.25">
      <c r="A1275" t="s">
        <v>115</v>
      </c>
      <c r="B1275">
        <v>10312</v>
      </c>
      <c r="C1275" t="s">
        <v>192</v>
      </c>
      <c r="D1275">
        <v>1</v>
      </c>
      <c r="E1275">
        <v>8</v>
      </c>
      <c r="F1275">
        <v>3931</v>
      </c>
      <c r="G1275">
        <v>35003931</v>
      </c>
      <c r="H1275" t="s">
        <v>18897</v>
      </c>
      <c r="I1275">
        <v>100</v>
      </c>
      <c r="J1275" t="s">
        <v>107</v>
      </c>
      <c r="K1275" t="s">
        <v>1415</v>
      </c>
      <c r="L1275">
        <v>35</v>
      </c>
      <c r="M1275" t="s">
        <v>871</v>
      </c>
      <c r="N1275">
        <v>4559002</v>
      </c>
      <c r="O1275" t="s">
        <v>102</v>
      </c>
      <c r="P1275" t="s">
        <v>8822</v>
      </c>
      <c r="Q1275">
        <v>859</v>
      </c>
      <c r="R1275">
        <v>11</v>
      </c>
      <c r="S1275">
        <v>50448247</v>
      </c>
      <c r="T1275">
        <v>55611673</v>
      </c>
      <c r="U1275" t="s">
        <v>18898</v>
      </c>
      <c r="V1275">
        <v>1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54</v>
      </c>
      <c r="AE1275" s="2">
        <v>69</v>
      </c>
      <c r="AF1275" s="2">
        <v>89</v>
      </c>
      <c r="AG1275" s="2">
        <v>31</v>
      </c>
      <c r="AH1275" s="2">
        <v>117</v>
      </c>
      <c r="AI1275" s="2">
        <v>92</v>
      </c>
      <c r="AJ1275" s="2">
        <v>63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0</v>
      </c>
      <c r="BI1275" s="2">
        <v>0</v>
      </c>
      <c r="BJ1275" s="2">
        <v>0</v>
      </c>
      <c r="BK1275" s="2">
        <v>0</v>
      </c>
      <c r="BL1275" s="2">
        <v>3</v>
      </c>
      <c r="BM1275" s="2">
        <v>2</v>
      </c>
      <c r="BN1275" s="2">
        <v>4</v>
      </c>
      <c r="BO1275" s="2">
        <v>1</v>
      </c>
      <c r="BP1275" s="2">
        <v>4</v>
      </c>
      <c r="BQ1275" s="2">
        <v>3</v>
      </c>
      <c r="BR1275" s="2">
        <v>3</v>
      </c>
      <c r="BS1275" s="2">
        <v>0</v>
      </c>
      <c r="BT1275" s="2">
        <v>0</v>
      </c>
      <c r="BU1275" s="2">
        <v>0</v>
      </c>
      <c r="BV1275" s="2">
        <v>0</v>
      </c>
      <c r="BW1275" s="2">
        <v>0</v>
      </c>
      <c r="BX1275" s="2">
        <v>0</v>
      </c>
      <c r="BY1275" s="2">
        <v>0</v>
      </c>
      <c r="BZ1275" s="2">
        <v>0</v>
      </c>
      <c r="CA1275" s="2">
        <v>0</v>
      </c>
      <c r="CB1275" s="2">
        <v>0</v>
      </c>
      <c r="CC1275" s="2">
        <v>0</v>
      </c>
      <c r="CD1275" s="2">
        <v>0</v>
      </c>
      <c r="CE1275" s="2">
        <v>0</v>
      </c>
      <c r="CF1275" s="2">
        <v>0</v>
      </c>
      <c r="CG1275" s="2">
        <v>0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</row>
    <row r="1276" spans="1:90" x14ac:dyDescent="0.25">
      <c r="A1276" t="s">
        <v>115</v>
      </c>
      <c r="B1276">
        <v>10312</v>
      </c>
      <c r="C1276" t="s">
        <v>192</v>
      </c>
      <c r="D1276">
        <v>1</v>
      </c>
      <c r="E1276">
        <v>8</v>
      </c>
      <c r="F1276">
        <v>908400</v>
      </c>
      <c r="G1276">
        <v>35908400</v>
      </c>
      <c r="H1276" t="s">
        <v>17873</v>
      </c>
      <c r="I1276">
        <v>100</v>
      </c>
      <c r="J1276" t="s">
        <v>107</v>
      </c>
      <c r="K1276" t="s">
        <v>1818</v>
      </c>
      <c r="L1276">
        <v>65</v>
      </c>
      <c r="M1276" t="s">
        <v>1543</v>
      </c>
      <c r="N1276">
        <v>5583030</v>
      </c>
      <c r="O1276" t="s">
        <v>92</v>
      </c>
      <c r="P1276" t="s">
        <v>4247</v>
      </c>
      <c r="Q1276">
        <v>256</v>
      </c>
      <c r="R1276">
        <v>11</v>
      </c>
      <c r="S1276">
        <v>37818089</v>
      </c>
      <c r="T1276">
        <v>37824809</v>
      </c>
      <c r="U1276" t="s">
        <v>8440</v>
      </c>
      <c r="V1276">
        <v>1</v>
      </c>
      <c r="W1276" s="2">
        <v>0</v>
      </c>
      <c r="X1276" s="2">
        <v>0</v>
      </c>
      <c r="Y1276" s="2">
        <v>56</v>
      </c>
      <c r="Z1276" s="2">
        <v>73</v>
      </c>
      <c r="AA1276" s="2">
        <v>57</v>
      </c>
      <c r="AB1276" s="2">
        <v>53</v>
      </c>
      <c r="AC1276" s="2">
        <v>35</v>
      </c>
      <c r="AD1276" s="2">
        <v>68</v>
      </c>
      <c r="AE1276" s="2">
        <v>69</v>
      </c>
      <c r="AF1276" s="2">
        <v>59</v>
      </c>
      <c r="AG1276" s="2">
        <v>108</v>
      </c>
      <c r="AH1276" s="2">
        <v>190</v>
      </c>
      <c r="AI1276" s="2">
        <v>172</v>
      </c>
      <c r="AJ1276" s="2">
        <v>151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172</v>
      </c>
      <c r="BD1276" s="2">
        <v>0</v>
      </c>
      <c r="BE1276" s="2">
        <v>0</v>
      </c>
      <c r="BF1276" s="2">
        <v>0</v>
      </c>
      <c r="BG1276" s="2">
        <v>2</v>
      </c>
      <c r="BH1276" s="2">
        <v>3</v>
      </c>
      <c r="BI1276" s="2">
        <v>2</v>
      </c>
      <c r="BJ1276" s="2">
        <v>2</v>
      </c>
      <c r="BK1276" s="2">
        <v>1</v>
      </c>
      <c r="BL1276" s="2">
        <v>3</v>
      </c>
      <c r="BM1276" s="2">
        <v>2</v>
      </c>
      <c r="BN1276" s="2">
        <v>3</v>
      </c>
      <c r="BO1276" s="2">
        <v>4</v>
      </c>
      <c r="BP1276" s="2">
        <v>9</v>
      </c>
      <c r="BQ1276" s="2">
        <v>6</v>
      </c>
      <c r="BR1276" s="2">
        <v>6</v>
      </c>
      <c r="BS1276" s="2">
        <v>0</v>
      </c>
      <c r="BT1276" s="2">
        <v>0</v>
      </c>
      <c r="BU1276" s="2">
        <v>0</v>
      </c>
      <c r="BV1276" s="2">
        <v>0</v>
      </c>
      <c r="BW1276" s="2">
        <v>0</v>
      </c>
      <c r="BX1276" s="2">
        <v>0</v>
      </c>
      <c r="BY1276" s="2">
        <v>0</v>
      </c>
      <c r="BZ1276" s="2">
        <v>0</v>
      </c>
      <c r="CA1276" s="2">
        <v>0</v>
      </c>
      <c r="CB1276" s="2">
        <v>0</v>
      </c>
      <c r="CC1276" s="2">
        <v>0</v>
      </c>
      <c r="CD1276" s="2">
        <v>0</v>
      </c>
      <c r="CE1276" s="2">
        <v>0</v>
      </c>
      <c r="CF1276" s="2">
        <v>0</v>
      </c>
      <c r="CG1276" s="2">
        <v>0</v>
      </c>
      <c r="CH1276" s="2">
        <v>0</v>
      </c>
      <c r="CI1276" s="2">
        <v>0</v>
      </c>
      <c r="CJ1276" s="2">
        <v>0</v>
      </c>
      <c r="CK1276" s="2">
        <v>10</v>
      </c>
      <c r="CL1276" s="2">
        <v>0</v>
      </c>
    </row>
    <row r="1277" spans="1:90" x14ac:dyDescent="0.25">
      <c r="A1277" t="s">
        <v>115</v>
      </c>
      <c r="B1277">
        <v>10312</v>
      </c>
      <c r="C1277" t="s">
        <v>192</v>
      </c>
      <c r="D1277">
        <v>1</v>
      </c>
      <c r="E1277">
        <v>8</v>
      </c>
      <c r="F1277">
        <v>4571</v>
      </c>
      <c r="G1277">
        <v>35004571</v>
      </c>
      <c r="H1277" t="s">
        <v>15294</v>
      </c>
      <c r="I1277">
        <v>100</v>
      </c>
      <c r="J1277" t="s">
        <v>107</v>
      </c>
      <c r="K1277" t="s">
        <v>1624</v>
      </c>
      <c r="L1277">
        <v>77</v>
      </c>
      <c r="M1277" t="s">
        <v>684</v>
      </c>
      <c r="N1277">
        <v>4047020</v>
      </c>
      <c r="O1277" t="s">
        <v>92</v>
      </c>
      <c r="P1277" t="s">
        <v>12842</v>
      </c>
      <c r="Q1277">
        <v>200</v>
      </c>
      <c r="R1277">
        <v>11</v>
      </c>
      <c r="S1277">
        <v>25775489</v>
      </c>
      <c r="T1277">
        <v>55874284</v>
      </c>
      <c r="U1277" t="s">
        <v>15295</v>
      </c>
      <c r="V1277">
        <v>1</v>
      </c>
      <c r="W1277" s="2">
        <v>0</v>
      </c>
      <c r="X1277" s="2">
        <v>0</v>
      </c>
      <c r="Y1277" s="2">
        <v>56</v>
      </c>
      <c r="Z1277" s="2">
        <v>46</v>
      </c>
      <c r="AA1277" s="2">
        <v>58</v>
      </c>
      <c r="AB1277" s="2">
        <v>57</v>
      </c>
      <c r="AC1277" s="2">
        <v>57</v>
      </c>
      <c r="AD1277" s="2">
        <v>187</v>
      </c>
      <c r="AE1277" s="2">
        <v>167</v>
      </c>
      <c r="AF1277" s="2">
        <v>206</v>
      </c>
      <c r="AG1277" s="2">
        <v>172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77</v>
      </c>
      <c r="BD1277" s="2">
        <v>0</v>
      </c>
      <c r="BE1277" s="2">
        <v>0</v>
      </c>
      <c r="BF1277" s="2">
        <v>0</v>
      </c>
      <c r="BG1277" s="2">
        <v>2</v>
      </c>
      <c r="BH1277" s="2">
        <v>2</v>
      </c>
      <c r="BI1277" s="2">
        <v>3</v>
      </c>
      <c r="BJ1277" s="2">
        <v>3</v>
      </c>
      <c r="BK1277" s="2">
        <v>2</v>
      </c>
      <c r="BL1277" s="2">
        <v>8</v>
      </c>
      <c r="BM1277" s="2">
        <v>7</v>
      </c>
      <c r="BN1277" s="2">
        <v>7</v>
      </c>
      <c r="BO1277" s="2">
        <v>7</v>
      </c>
      <c r="BP1277" s="2">
        <v>0</v>
      </c>
      <c r="BQ1277" s="2">
        <v>0</v>
      </c>
      <c r="BR1277" s="2">
        <v>0</v>
      </c>
      <c r="BS1277" s="2">
        <v>0</v>
      </c>
      <c r="BT1277" s="2">
        <v>0</v>
      </c>
      <c r="BU1277" s="2">
        <v>0</v>
      </c>
      <c r="BV1277" s="2">
        <v>0</v>
      </c>
      <c r="BW1277" s="2">
        <v>0</v>
      </c>
      <c r="BX1277" s="2">
        <v>0</v>
      </c>
      <c r="BY1277" s="2">
        <v>0</v>
      </c>
      <c r="BZ1277" s="2">
        <v>0</v>
      </c>
      <c r="CA1277" s="2">
        <v>0</v>
      </c>
      <c r="CB1277" s="2">
        <v>0</v>
      </c>
      <c r="CC1277" s="2">
        <v>0</v>
      </c>
      <c r="CD1277" s="2">
        <v>0</v>
      </c>
      <c r="CE1277" s="2">
        <v>0</v>
      </c>
      <c r="CF1277" s="2">
        <v>0</v>
      </c>
      <c r="CG1277" s="2">
        <v>0</v>
      </c>
      <c r="CH1277" s="2">
        <v>0</v>
      </c>
      <c r="CI1277" s="2">
        <v>0</v>
      </c>
      <c r="CJ1277" s="2">
        <v>0</v>
      </c>
      <c r="CK1277" s="2">
        <v>3</v>
      </c>
      <c r="CL1277" s="2">
        <v>0</v>
      </c>
    </row>
    <row r="1278" spans="1:90" x14ac:dyDescent="0.25">
      <c r="A1278" t="s">
        <v>115</v>
      </c>
      <c r="B1278">
        <v>10312</v>
      </c>
      <c r="C1278" t="s">
        <v>192</v>
      </c>
      <c r="D1278">
        <v>1</v>
      </c>
      <c r="E1278">
        <v>8</v>
      </c>
      <c r="F1278">
        <v>4236</v>
      </c>
      <c r="G1278">
        <v>35004236</v>
      </c>
      <c r="H1278" t="s">
        <v>19382</v>
      </c>
      <c r="I1278">
        <v>100</v>
      </c>
      <c r="J1278" t="s">
        <v>107</v>
      </c>
      <c r="K1278" t="s">
        <v>1149</v>
      </c>
      <c r="L1278">
        <v>94</v>
      </c>
      <c r="M1278" t="s">
        <v>626</v>
      </c>
      <c r="N1278">
        <v>5634150</v>
      </c>
      <c r="O1278" t="s">
        <v>92</v>
      </c>
      <c r="P1278" t="s">
        <v>19383</v>
      </c>
      <c r="Q1278">
        <v>65</v>
      </c>
      <c r="R1278">
        <v>11</v>
      </c>
      <c r="S1278">
        <v>37427486</v>
      </c>
      <c r="T1278">
        <v>37738372</v>
      </c>
      <c r="U1278" t="s">
        <v>19384</v>
      </c>
      <c r="V1278">
        <v>1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49</v>
      </c>
      <c r="AE1278" s="2">
        <v>58</v>
      </c>
      <c r="AF1278" s="2">
        <v>0</v>
      </c>
      <c r="AG1278" s="2">
        <v>13</v>
      </c>
      <c r="AH1278" s="2">
        <v>173</v>
      </c>
      <c r="AI1278" s="2">
        <v>128</v>
      </c>
      <c r="AJ1278" s="2">
        <v>72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0</v>
      </c>
      <c r="BI1278" s="2">
        <v>0</v>
      </c>
      <c r="BJ1278" s="2">
        <v>0</v>
      </c>
      <c r="BK1278" s="2">
        <v>0</v>
      </c>
      <c r="BL1278" s="2">
        <v>4</v>
      </c>
      <c r="BM1278" s="2">
        <v>3</v>
      </c>
      <c r="BN1278" s="2">
        <v>0</v>
      </c>
      <c r="BO1278" s="2">
        <v>1</v>
      </c>
      <c r="BP1278" s="2">
        <v>6</v>
      </c>
      <c r="BQ1278" s="2">
        <v>5</v>
      </c>
      <c r="BR1278" s="2">
        <v>2</v>
      </c>
      <c r="BS1278" s="2">
        <v>0</v>
      </c>
      <c r="BT1278" s="2">
        <v>0</v>
      </c>
      <c r="BU1278" s="2">
        <v>0</v>
      </c>
      <c r="BV1278" s="2">
        <v>0</v>
      </c>
      <c r="BW1278" s="2">
        <v>0</v>
      </c>
      <c r="BX1278" s="2">
        <v>0</v>
      </c>
      <c r="BY1278" s="2">
        <v>0</v>
      </c>
      <c r="BZ1278" s="2">
        <v>0</v>
      </c>
      <c r="CA1278" s="2">
        <v>0</v>
      </c>
      <c r="CB1278" s="2">
        <v>0</v>
      </c>
      <c r="CC1278" s="2">
        <v>0</v>
      </c>
      <c r="CD1278" s="2">
        <v>0</v>
      </c>
      <c r="CE1278" s="2">
        <v>0</v>
      </c>
      <c r="CF1278" s="2">
        <v>0</v>
      </c>
      <c r="CG1278" s="2">
        <v>0</v>
      </c>
      <c r="CH1278" s="2">
        <v>0</v>
      </c>
      <c r="CI1278" s="2">
        <v>0</v>
      </c>
      <c r="CJ1278" s="2">
        <v>0</v>
      </c>
      <c r="CK1278" s="2">
        <v>0</v>
      </c>
      <c r="CL1278" s="2">
        <v>0</v>
      </c>
    </row>
    <row r="1279" spans="1:90" x14ac:dyDescent="0.25">
      <c r="A1279" t="s">
        <v>115</v>
      </c>
      <c r="B1279">
        <v>10312</v>
      </c>
      <c r="C1279" t="s">
        <v>192</v>
      </c>
      <c r="D1279">
        <v>1</v>
      </c>
      <c r="E1279">
        <v>8</v>
      </c>
      <c r="F1279">
        <v>3402</v>
      </c>
      <c r="G1279">
        <v>35003402</v>
      </c>
      <c r="H1279" t="s">
        <v>761</v>
      </c>
      <c r="I1279">
        <v>100</v>
      </c>
      <c r="J1279" t="s">
        <v>107</v>
      </c>
      <c r="K1279" t="s">
        <v>194</v>
      </c>
      <c r="L1279">
        <v>48</v>
      </c>
      <c r="M1279" t="s">
        <v>194</v>
      </c>
      <c r="N1279">
        <v>5072000</v>
      </c>
      <c r="O1279" t="s">
        <v>92</v>
      </c>
      <c r="P1279" t="s">
        <v>1559</v>
      </c>
      <c r="Q1279">
        <v>615</v>
      </c>
      <c r="R1279">
        <v>11</v>
      </c>
      <c r="S1279">
        <v>36419261</v>
      </c>
      <c r="T1279">
        <v>38343804</v>
      </c>
      <c r="U1279" t="s">
        <v>1560</v>
      </c>
      <c r="V1279">
        <v>1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236</v>
      </c>
      <c r="AI1279" s="2">
        <v>198</v>
      </c>
      <c r="AJ1279" s="2">
        <v>192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0</v>
      </c>
      <c r="BI1279" s="2">
        <v>0</v>
      </c>
      <c r="BJ1279" s="2">
        <v>0</v>
      </c>
      <c r="BK1279" s="2">
        <v>0</v>
      </c>
      <c r="BL1279" s="2">
        <v>0</v>
      </c>
      <c r="BM1279" s="2">
        <v>0</v>
      </c>
      <c r="BN1279" s="2">
        <v>0</v>
      </c>
      <c r="BO1279" s="2">
        <v>0</v>
      </c>
      <c r="BP1279" s="2">
        <v>7</v>
      </c>
      <c r="BQ1279" s="2">
        <v>7</v>
      </c>
      <c r="BR1279" s="2">
        <v>8</v>
      </c>
      <c r="BS1279" s="2">
        <v>0</v>
      </c>
      <c r="BT1279" s="2">
        <v>0</v>
      </c>
      <c r="BU1279" s="2">
        <v>0</v>
      </c>
      <c r="BV1279" s="2">
        <v>0</v>
      </c>
      <c r="BW1279" s="2">
        <v>0</v>
      </c>
      <c r="BX1279" s="2">
        <v>0</v>
      </c>
      <c r="BY1279" s="2">
        <v>0</v>
      </c>
      <c r="BZ1279" s="2">
        <v>0</v>
      </c>
      <c r="CA1279" s="2">
        <v>0</v>
      </c>
      <c r="CB1279" s="2">
        <v>0</v>
      </c>
      <c r="CC1279" s="2">
        <v>0</v>
      </c>
      <c r="CD1279" s="2">
        <v>0</v>
      </c>
      <c r="CE1279" s="2">
        <v>0</v>
      </c>
      <c r="CF1279" s="2">
        <v>0</v>
      </c>
      <c r="CG1279" s="2">
        <v>0</v>
      </c>
      <c r="CH1279" s="2">
        <v>0</v>
      </c>
      <c r="CI1279" s="2">
        <v>0</v>
      </c>
      <c r="CJ1279" s="2">
        <v>0</v>
      </c>
      <c r="CK1279" s="2">
        <v>0</v>
      </c>
      <c r="CL1279" s="2">
        <v>0</v>
      </c>
    </row>
    <row r="1280" spans="1:90" x14ac:dyDescent="0.25">
      <c r="A1280" t="s">
        <v>115</v>
      </c>
      <c r="B1280">
        <v>10312</v>
      </c>
      <c r="C1280" t="s">
        <v>192</v>
      </c>
      <c r="D1280">
        <v>1</v>
      </c>
      <c r="E1280">
        <v>8</v>
      </c>
      <c r="F1280">
        <v>925767</v>
      </c>
      <c r="G1280">
        <v>35925767</v>
      </c>
      <c r="H1280" t="s">
        <v>7017</v>
      </c>
      <c r="I1280">
        <v>100</v>
      </c>
      <c r="J1280" t="s">
        <v>107</v>
      </c>
      <c r="K1280" t="s">
        <v>3545</v>
      </c>
      <c r="L1280">
        <v>48</v>
      </c>
      <c r="M1280" t="s">
        <v>194</v>
      </c>
      <c r="N1280">
        <v>5041000</v>
      </c>
      <c r="O1280" t="s">
        <v>92</v>
      </c>
      <c r="P1280" t="s">
        <v>7018</v>
      </c>
      <c r="Q1280">
        <v>213</v>
      </c>
      <c r="R1280">
        <v>11</v>
      </c>
      <c r="S1280">
        <v>38711405</v>
      </c>
      <c r="T1280">
        <v>38715361</v>
      </c>
      <c r="U1280" t="s">
        <v>7019</v>
      </c>
      <c r="V1280">
        <v>1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129</v>
      </c>
      <c r="AE1280" s="2">
        <v>125</v>
      </c>
      <c r="AF1280" s="2">
        <v>125</v>
      </c>
      <c r="AG1280" s="2">
        <v>100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55</v>
      </c>
      <c r="BD1280" s="2">
        <v>16</v>
      </c>
      <c r="BE1280" s="2">
        <v>0</v>
      </c>
      <c r="BF1280" s="2">
        <v>0</v>
      </c>
      <c r="BG1280" s="2">
        <v>0</v>
      </c>
      <c r="BH1280" s="2">
        <v>0</v>
      </c>
      <c r="BI1280" s="2">
        <v>0</v>
      </c>
      <c r="BJ1280" s="2">
        <v>0</v>
      </c>
      <c r="BK1280" s="2">
        <v>0</v>
      </c>
      <c r="BL1280" s="2">
        <v>5</v>
      </c>
      <c r="BM1280" s="2">
        <v>7</v>
      </c>
      <c r="BN1280" s="2">
        <v>6</v>
      </c>
      <c r="BO1280" s="2">
        <v>6</v>
      </c>
      <c r="BP1280" s="2">
        <v>0</v>
      </c>
      <c r="BQ1280" s="2">
        <v>0</v>
      </c>
      <c r="BR1280" s="2">
        <v>0</v>
      </c>
      <c r="BS1280" s="2">
        <v>0</v>
      </c>
      <c r="BT1280" s="2">
        <v>0</v>
      </c>
      <c r="BU1280" s="2">
        <v>0</v>
      </c>
      <c r="BV1280" s="2">
        <v>0</v>
      </c>
      <c r="BW1280" s="2">
        <v>0</v>
      </c>
      <c r="BX1280" s="2">
        <v>0</v>
      </c>
      <c r="BY1280" s="2">
        <v>0</v>
      </c>
      <c r="BZ1280" s="2">
        <v>0</v>
      </c>
      <c r="CA1280" s="2">
        <v>0</v>
      </c>
      <c r="CB1280" s="2">
        <v>0</v>
      </c>
      <c r="CC1280" s="2">
        <v>0</v>
      </c>
      <c r="CD1280" s="2">
        <v>0</v>
      </c>
      <c r="CE1280" s="2">
        <v>0</v>
      </c>
      <c r="CF1280" s="2">
        <v>0</v>
      </c>
      <c r="CG1280" s="2">
        <v>0</v>
      </c>
      <c r="CH1280" s="2">
        <v>0</v>
      </c>
      <c r="CI1280" s="2">
        <v>0</v>
      </c>
      <c r="CJ1280" s="2">
        <v>0</v>
      </c>
      <c r="CK1280" s="2">
        <v>3</v>
      </c>
      <c r="CL1280" s="2">
        <v>3</v>
      </c>
    </row>
    <row r="1281" spans="1:90" x14ac:dyDescent="0.25">
      <c r="A1281" t="s">
        <v>115</v>
      </c>
      <c r="B1281">
        <v>10312</v>
      </c>
      <c r="C1281" t="s">
        <v>192</v>
      </c>
      <c r="D1281">
        <v>1</v>
      </c>
      <c r="E1281">
        <v>8</v>
      </c>
      <c r="F1281">
        <v>3463</v>
      </c>
      <c r="G1281">
        <v>35003463</v>
      </c>
      <c r="H1281" t="s">
        <v>18847</v>
      </c>
      <c r="I1281">
        <v>100</v>
      </c>
      <c r="J1281" t="s">
        <v>107</v>
      </c>
      <c r="K1281" t="s">
        <v>9719</v>
      </c>
      <c r="L1281">
        <v>48</v>
      </c>
      <c r="M1281" t="s">
        <v>194</v>
      </c>
      <c r="N1281">
        <v>5095035</v>
      </c>
      <c r="O1281" t="s">
        <v>102</v>
      </c>
      <c r="P1281" t="s">
        <v>18848</v>
      </c>
      <c r="Q1281">
        <v>10935</v>
      </c>
      <c r="R1281">
        <v>11</v>
      </c>
      <c r="S1281">
        <v>38312800</v>
      </c>
      <c r="T1281">
        <v>38327793</v>
      </c>
      <c r="U1281" t="s">
        <v>18849</v>
      </c>
      <c r="V1281">
        <v>1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101</v>
      </c>
      <c r="AE1281" s="2">
        <v>103</v>
      </c>
      <c r="AF1281" s="2">
        <v>89</v>
      </c>
      <c r="AG1281" s="2">
        <v>56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0</v>
      </c>
      <c r="BI1281" s="2">
        <v>0</v>
      </c>
      <c r="BJ1281" s="2">
        <v>0</v>
      </c>
      <c r="BK1281" s="2">
        <v>0</v>
      </c>
      <c r="BL1281" s="2">
        <v>3</v>
      </c>
      <c r="BM1281" s="2">
        <v>3</v>
      </c>
      <c r="BN1281" s="2">
        <v>4</v>
      </c>
      <c r="BO1281" s="2">
        <v>3</v>
      </c>
      <c r="BP1281" s="2">
        <v>0</v>
      </c>
      <c r="BQ1281" s="2">
        <v>0</v>
      </c>
      <c r="BR1281" s="2">
        <v>0</v>
      </c>
      <c r="BS1281" s="2">
        <v>0</v>
      </c>
      <c r="BT1281" s="2">
        <v>0</v>
      </c>
      <c r="BU1281" s="2">
        <v>0</v>
      </c>
      <c r="BV1281" s="2">
        <v>0</v>
      </c>
      <c r="BW1281" s="2">
        <v>0</v>
      </c>
      <c r="BX1281" s="2">
        <v>0</v>
      </c>
      <c r="BY1281" s="2">
        <v>0</v>
      </c>
      <c r="BZ1281" s="2">
        <v>0</v>
      </c>
      <c r="CA1281" s="2">
        <v>0</v>
      </c>
      <c r="CB1281" s="2">
        <v>0</v>
      </c>
      <c r="CC1281" s="2">
        <v>0</v>
      </c>
      <c r="CD1281" s="2">
        <v>0</v>
      </c>
      <c r="CE1281" s="2">
        <v>0</v>
      </c>
      <c r="CF1281" s="2">
        <v>0</v>
      </c>
      <c r="CG1281" s="2">
        <v>0</v>
      </c>
      <c r="CH1281" s="2">
        <v>0</v>
      </c>
      <c r="CI1281" s="2">
        <v>0</v>
      </c>
      <c r="CJ1281" s="2">
        <v>0</v>
      </c>
      <c r="CK1281" s="2">
        <v>0</v>
      </c>
      <c r="CL1281" s="2">
        <v>0</v>
      </c>
    </row>
    <row r="1282" spans="1:90" x14ac:dyDescent="0.25">
      <c r="A1282" t="s">
        <v>115</v>
      </c>
      <c r="B1282">
        <v>10312</v>
      </c>
      <c r="C1282" t="s">
        <v>192</v>
      </c>
      <c r="D1282">
        <v>1</v>
      </c>
      <c r="E1282">
        <v>8</v>
      </c>
      <c r="F1282">
        <v>3347</v>
      </c>
      <c r="G1282">
        <v>35003347</v>
      </c>
      <c r="H1282" t="s">
        <v>2824</v>
      </c>
      <c r="I1282">
        <v>100</v>
      </c>
      <c r="J1282" t="s">
        <v>107</v>
      </c>
      <c r="K1282" t="s">
        <v>193</v>
      </c>
      <c r="L1282">
        <v>48</v>
      </c>
      <c r="M1282" t="s">
        <v>194</v>
      </c>
      <c r="N1282">
        <v>5082000</v>
      </c>
      <c r="O1282" t="s">
        <v>92</v>
      </c>
      <c r="P1282" t="s">
        <v>2825</v>
      </c>
      <c r="Q1282">
        <v>540</v>
      </c>
      <c r="R1282">
        <v>11</v>
      </c>
      <c r="S1282">
        <v>38327885</v>
      </c>
      <c r="T1282">
        <v>38341357</v>
      </c>
      <c r="U1282" t="s">
        <v>2826</v>
      </c>
      <c r="V1282">
        <v>1</v>
      </c>
      <c r="W1282" s="2">
        <v>0</v>
      </c>
      <c r="X1282" s="2">
        <v>0</v>
      </c>
      <c r="Y1282" s="2">
        <v>86</v>
      </c>
      <c r="Z1282" s="2">
        <v>88</v>
      </c>
      <c r="AA1282" s="2">
        <v>111</v>
      </c>
      <c r="AB1282" s="2">
        <v>99</v>
      </c>
      <c r="AC1282" s="2">
        <v>83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4</v>
      </c>
      <c r="BE1282" s="2">
        <v>0</v>
      </c>
      <c r="BF1282" s="2">
        <v>0</v>
      </c>
      <c r="BG1282" s="2">
        <v>3</v>
      </c>
      <c r="BH1282" s="2">
        <v>3</v>
      </c>
      <c r="BI1282" s="2">
        <v>4</v>
      </c>
      <c r="BJ1282" s="2">
        <v>7</v>
      </c>
      <c r="BK1282" s="2">
        <v>3</v>
      </c>
      <c r="BL1282" s="2">
        <v>0</v>
      </c>
      <c r="BM1282" s="2">
        <v>0</v>
      </c>
      <c r="BN1282" s="2">
        <v>0</v>
      </c>
      <c r="BO1282" s="2">
        <v>0</v>
      </c>
      <c r="BP1282" s="2">
        <v>0</v>
      </c>
      <c r="BQ1282" s="2">
        <v>0</v>
      </c>
      <c r="BR1282" s="2">
        <v>0</v>
      </c>
      <c r="BS1282" s="2">
        <v>0</v>
      </c>
      <c r="BT1282" s="2">
        <v>0</v>
      </c>
      <c r="BU1282" s="2">
        <v>0</v>
      </c>
      <c r="BV1282" s="2">
        <v>0</v>
      </c>
      <c r="BW1282" s="2">
        <v>0</v>
      </c>
      <c r="BX1282" s="2">
        <v>0</v>
      </c>
      <c r="BY1282" s="2">
        <v>0</v>
      </c>
      <c r="BZ1282" s="2">
        <v>0</v>
      </c>
      <c r="CA1282" s="2">
        <v>0</v>
      </c>
      <c r="CB1282" s="2">
        <v>0</v>
      </c>
      <c r="CC1282" s="2">
        <v>0</v>
      </c>
      <c r="CD1282" s="2">
        <v>0</v>
      </c>
      <c r="CE1282" s="2">
        <v>0</v>
      </c>
      <c r="CF1282" s="2">
        <v>0</v>
      </c>
      <c r="CG1282" s="2">
        <v>0</v>
      </c>
      <c r="CH1282" s="2">
        <v>0</v>
      </c>
      <c r="CI1282" s="2">
        <v>0</v>
      </c>
      <c r="CJ1282" s="2">
        <v>0</v>
      </c>
      <c r="CK1282" s="2">
        <v>0</v>
      </c>
      <c r="CL1282" s="2">
        <v>2</v>
      </c>
    </row>
    <row r="1283" spans="1:90" x14ac:dyDescent="0.25">
      <c r="A1283" t="s">
        <v>115</v>
      </c>
      <c r="B1283">
        <v>10312</v>
      </c>
      <c r="C1283" t="s">
        <v>192</v>
      </c>
      <c r="D1283">
        <v>1</v>
      </c>
      <c r="E1283">
        <v>8</v>
      </c>
      <c r="F1283">
        <v>3372</v>
      </c>
      <c r="G1283">
        <v>35003372</v>
      </c>
      <c r="H1283" t="s">
        <v>10956</v>
      </c>
      <c r="I1283">
        <v>100</v>
      </c>
      <c r="J1283" t="s">
        <v>107</v>
      </c>
      <c r="K1283" t="s">
        <v>5731</v>
      </c>
      <c r="L1283">
        <v>48</v>
      </c>
      <c r="M1283" t="s">
        <v>194</v>
      </c>
      <c r="N1283">
        <v>5056000</v>
      </c>
      <c r="O1283" t="s">
        <v>92</v>
      </c>
      <c r="P1283" t="s">
        <v>10957</v>
      </c>
      <c r="Q1283">
        <v>407</v>
      </c>
      <c r="R1283">
        <v>11</v>
      </c>
      <c r="S1283">
        <v>36735680</v>
      </c>
      <c r="T1283">
        <v>38627440</v>
      </c>
      <c r="U1283" t="s">
        <v>7673</v>
      </c>
      <c r="V1283">
        <v>1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56</v>
      </c>
      <c r="AE1283" s="2">
        <v>75</v>
      </c>
      <c r="AF1283" s="2">
        <v>85</v>
      </c>
      <c r="AG1283" s="2">
        <v>68</v>
      </c>
      <c r="AH1283" s="2">
        <v>146</v>
      </c>
      <c r="AI1283" s="2">
        <v>160</v>
      </c>
      <c r="AJ1283" s="2">
        <v>111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7</v>
      </c>
      <c r="BE1283" s="2">
        <v>0</v>
      </c>
      <c r="BF1283" s="2">
        <v>0</v>
      </c>
      <c r="BG1283" s="2">
        <v>0</v>
      </c>
      <c r="BH1283" s="2">
        <v>0</v>
      </c>
      <c r="BI1283" s="2">
        <v>0</v>
      </c>
      <c r="BJ1283" s="2">
        <v>0</v>
      </c>
      <c r="BK1283" s="2">
        <v>0</v>
      </c>
      <c r="BL1283" s="2">
        <v>3</v>
      </c>
      <c r="BM1283" s="2">
        <v>5</v>
      </c>
      <c r="BN1283" s="2">
        <v>5</v>
      </c>
      <c r="BO1283" s="2">
        <v>4</v>
      </c>
      <c r="BP1283" s="2">
        <v>7</v>
      </c>
      <c r="BQ1283" s="2">
        <v>7</v>
      </c>
      <c r="BR1283" s="2">
        <v>5</v>
      </c>
      <c r="BS1283" s="2">
        <v>0</v>
      </c>
      <c r="BT1283" s="2">
        <v>0</v>
      </c>
      <c r="BU1283" s="2">
        <v>0</v>
      </c>
      <c r="BV1283" s="2">
        <v>0</v>
      </c>
      <c r="BW1283" s="2">
        <v>0</v>
      </c>
      <c r="BX1283" s="2">
        <v>0</v>
      </c>
      <c r="BY1283" s="2">
        <v>0</v>
      </c>
      <c r="BZ1283" s="2">
        <v>0</v>
      </c>
      <c r="CA1283" s="2">
        <v>0</v>
      </c>
      <c r="CB1283" s="2">
        <v>0</v>
      </c>
      <c r="CC1283" s="2">
        <v>0</v>
      </c>
      <c r="CD1283" s="2">
        <v>0</v>
      </c>
      <c r="CE1283" s="2">
        <v>0</v>
      </c>
      <c r="CF1283" s="2">
        <v>0</v>
      </c>
      <c r="CG1283" s="2">
        <v>0</v>
      </c>
      <c r="CH1283" s="2">
        <v>0</v>
      </c>
      <c r="CI1283" s="2">
        <v>0</v>
      </c>
      <c r="CJ1283" s="2">
        <v>0</v>
      </c>
      <c r="CK1283" s="2">
        <v>0</v>
      </c>
      <c r="CL1283" s="2">
        <v>2</v>
      </c>
    </row>
    <row r="1284" spans="1:90" x14ac:dyDescent="0.25">
      <c r="A1284" t="s">
        <v>115</v>
      </c>
      <c r="B1284">
        <v>10312</v>
      </c>
      <c r="C1284" t="s">
        <v>192</v>
      </c>
      <c r="D1284">
        <v>1</v>
      </c>
      <c r="E1284">
        <v>8</v>
      </c>
      <c r="F1284">
        <v>4832</v>
      </c>
      <c r="G1284">
        <v>35004832</v>
      </c>
      <c r="H1284" t="s">
        <v>12841</v>
      </c>
      <c r="I1284">
        <v>100</v>
      </c>
      <c r="J1284" t="s">
        <v>107</v>
      </c>
      <c r="K1284" t="s">
        <v>1624</v>
      </c>
      <c r="L1284">
        <v>77</v>
      </c>
      <c r="M1284" t="s">
        <v>684</v>
      </c>
      <c r="N1284">
        <v>4047020</v>
      </c>
      <c r="O1284" t="s">
        <v>92</v>
      </c>
      <c r="P1284" t="s">
        <v>12842</v>
      </c>
      <c r="Q1284">
        <v>244</v>
      </c>
      <c r="R1284">
        <v>11</v>
      </c>
      <c r="S1284">
        <v>22754918</v>
      </c>
      <c r="T1284">
        <v>55945713</v>
      </c>
      <c r="U1284" t="s">
        <v>12843</v>
      </c>
      <c r="V1284">
        <v>1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505</v>
      </c>
      <c r="AI1284" s="2">
        <v>550</v>
      </c>
      <c r="AJ1284" s="2">
        <v>582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77</v>
      </c>
      <c r="BD1284" s="2">
        <v>0</v>
      </c>
      <c r="BE1284" s="2">
        <v>0</v>
      </c>
      <c r="BF1284" s="2">
        <v>0</v>
      </c>
      <c r="BG1284" s="2">
        <v>0</v>
      </c>
      <c r="BH1284" s="2">
        <v>0</v>
      </c>
      <c r="BI1284" s="2">
        <v>0</v>
      </c>
      <c r="BJ1284" s="2">
        <v>0</v>
      </c>
      <c r="BK1284" s="2">
        <v>0</v>
      </c>
      <c r="BL1284" s="2">
        <v>0</v>
      </c>
      <c r="BM1284" s="2">
        <v>0</v>
      </c>
      <c r="BN1284" s="2">
        <v>0</v>
      </c>
      <c r="BO1284" s="2">
        <v>0</v>
      </c>
      <c r="BP1284" s="2">
        <v>16</v>
      </c>
      <c r="BQ1284" s="2">
        <v>16</v>
      </c>
      <c r="BR1284" s="2">
        <v>16</v>
      </c>
      <c r="BS1284" s="2">
        <v>0</v>
      </c>
      <c r="BT1284" s="2">
        <v>0</v>
      </c>
      <c r="BU1284" s="2">
        <v>0</v>
      </c>
      <c r="BV1284" s="2">
        <v>0</v>
      </c>
      <c r="BW1284" s="2">
        <v>0</v>
      </c>
      <c r="BX1284" s="2">
        <v>0</v>
      </c>
      <c r="BY1284" s="2">
        <v>0</v>
      </c>
      <c r="BZ1284" s="2">
        <v>0</v>
      </c>
      <c r="CA1284" s="2">
        <v>0</v>
      </c>
      <c r="CB1284" s="2">
        <v>0</v>
      </c>
      <c r="CC1284" s="2">
        <v>0</v>
      </c>
      <c r="CD1284" s="2">
        <v>0</v>
      </c>
      <c r="CE1284" s="2">
        <v>0</v>
      </c>
      <c r="CF1284" s="2">
        <v>0</v>
      </c>
      <c r="CG1284" s="2">
        <v>0</v>
      </c>
      <c r="CH1284" s="2">
        <v>0</v>
      </c>
      <c r="CI1284" s="2">
        <v>0</v>
      </c>
      <c r="CJ1284" s="2">
        <v>0</v>
      </c>
      <c r="CK1284" s="2">
        <v>5</v>
      </c>
      <c r="CL1284" s="2">
        <v>0</v>
      </c>
    </row>
    <row r="1285" spans="1:90" x14ac:dyDescent="0.25">
      <c r="A1285" t="s">
        <v>115</v>
      </c>
      <c r="B1285">
        <v>10312</v>
      </c>
      <c r="C1285" t="s">
        <v>192</v>
      </c>
      <c r="D1285">
        <v>1</v>
      </c>
      <c r="E1285">
        <v>8</v>
      </c>
      <c r="F1285">
        <v>44350</v>
      </c>
      <c r="G1285">
        <v>35044350</v>
      </c>
      <c r="H1285" t="s">
        <v>1225</v>
      </c>
      <c r="I1285">
        <v>100</v>
      </c>
      <c r="J1285" t="s">
        <v>107</v>
      </c>
      <c r="K1285" t="s">
        <v>1226</v>
      </c>
      <c r="L1285">
        <v>67</v>
      </c>
      <c r="M1285" t="s">
        <v>404</v>
      </c>
      <c r="N1285">
        <v>5387020</v>
      </c>
      <c r="O1285" t="s">
        <v>92</v>
      </c>
      <c r="P1285" t="s">
        <v>1227</v>
      </c>
      <c r="Q1285">
        <v>189</v>
      </c>
      <c r="R1285">
        <v>11</v>
      </c>
      <c r="S1285">
        <v>37120663</v>
      </c>
      <c r="T1285">
        <v>37610144</v>
      </c>
      <c r="U1285" t="s">
        <v>1228</v>
      </c>
      <c r="V1285">
        <v>1</v>
      </c>
      <c r="W1285" s="2">
        <v>0</v>
      </c>
      <c r="X1285" s="2">
        <v>0</v>
      </c>
      <c r="Y1285" s="2">
        <v>54</v>
      </c>
      <c r="Z1285" s="2">
        <v>30</v>
      </c>
      <c r="AA1285" s="2">
        <v>40</v>
      </c>
      <c r="AB1285" s="2">
        <v>38</v>
      </c>
      <c r="AC1285" s="2">
        <v>41</v>
      </c>
      <c r="AD1285" s="2">
        <v>54</v>
      </c>
      <c r="AE1285" s="2">
        <v>53</v>
      </c>
      <c r="AF1285" s="2">
        <v>34</v>
      </c>
      <c r="AG1285" s="2">
        <v>27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2</v>
      </c>
      <c r="BH1285" s="2">
        <v>1</v>
      </c>
      <c r="BI1285" s="2">
        <v>2</v>
      </c>
      <c r="BJ1285" s="2">
        <v>2</v>
      </c>
      <c r="BK1285" s="2">
        <v>2</v>
      </c>
      <c r="BL1285" s="2">
        <v>3</v>
      </c>
      <c r="BM1285" s="2">
        <v>2</v>
      </c>
      <c r="BN1285" s="2">
        <v>1</v>
      </c>
      <c r="BO1285" s="2">
        <v>1</v>
      </c>
      <c r="BP1285" s="2">
        <v>0</v>
      </c>
      <c r="BQ1285" s="2">
        <v>0</v>
      </c>
      <c r="BR1285" s="2">
        <v>0</v>
      </c>
      <c r="BS1285" s="2">
        <v>0</v>
      </c>
      <c r="BT1285" s="2">
        <v>0</v>
      </c>
      <c r="BU1285" s="2">
        <v>0</v>
      </c>
      <c r="BV1285" s="2">
        <v>0</v>
      </c>
      <c r="BW1285" s="2">
        <v>0</v>
      </c>
      <c r="BX1285" s="2">
        <v>0</v>
      </c>
      <c r="BY1285" s="2">
        <v>0</v>
      </c>
      <c r="BZ1285" s="2">
        <v>0</v>
      </c>
      <c r="CA1285" s="2">
        <v>0</v>
      </c>
      <c r="CB1285" s="2">
        <v>0</v>
      </c>
      <c r="CC1285" s="2">
        <v>0</v>
      </c>
      <c r="CD1285" s="2">
        <v>0</v>
      </c>
      <c r="CE1285" s="2">
        <v>0</v>
      </c>
      <c r="CF1285" s="2">
        <v>0</v>
      </c>
      <c r="CG1285" s="2">
        <v>0</v>
      </c>
      <c r="CH1285" s="2">
        <v>0</v>
      </c>
      <c r="CI1285" s="2">
        <v>0</v>
      </c>
      <c r="CJ1285" s="2">
        <v>0</v>
      </c>
      <c r="CK1285" s="2">
        <v>0</v>
      </c>
      <c r="CL1285" s="2">
        <v>0</v>
      </c>
    </row>
    <row r="1286" spans="1:90" x14ac:dyDescent="0.25">
      <c r="A1286" t="s">
        <v>115</v>
      </c>
      <c r="B1286">
        <v>10312</v>
      </c>
      <c r="C1286" t="s">
        <v>192</v>
      </c>
      <c r="D1286">
        <v>1</v>
      </c>
      <c r="E1286">
        <v>8</v>
      </c>
      <c r="F1286">
        <v>924271</v>
      </c>
      <c r="G1286">
        <v>35924271</v>
      </c>
      <c r="H1286" t="s">
        <v>4169</v>
      </c>
      <c r="I1286">
        <v>100</v>
      </c>
      <c r="J1286" t="s">
        <v>107</v>
      </c>
      <c r="K1286" t="s">
        <v>3361</v>
      </c>
      <c r="L1286">
        <v>67</v>
      </c>
      <c r="M1286" t="s">
        <v>404</v>
      </c>
      <c r="N1286">
        <v>5364000</v>
      </c>
      <c r="O1286" t="s">
        <v>102</v>
      </c>
      <c r="P1286" t="s">
        <v>4170</v>
      </c>
      <c r="Q1286" t="s">
        <v>4171</v>
      </c>
      <c r="R1286">
        <v>11</v>
      </c>
      <c r="S1286">
        <v>37633458</v>
      </c>
      <c r="T1286">
        <v>37635076</v>
      </c>
      <c r="U1286" t="s">
        <v>4172</v>
      </c>
      <c r="V1286">
        <v>1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401</v>
      </c>
      <c r="AI1286" s="2">
        <v>350</v>
      </c>
      <c r="AJ1286" s="2">
        <v>296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220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0</v>
      </c>
      <c r="BI1286" s="2">
        <v>0</v>
      </c>
      <c r="BJ1286" s="2">
        <v>0</v>
      </c>
      <c r="BK1286" s="2">
        <v>0</v>
      </c>
      <c r="BL1286" s="2">
        <v>0</v>
      </c>
      <c r="BM1286" s="2">
        <v>0</v>
      </c>
      <c r="BN1286" s="2">
        <v>0</v>
      </c>
      <c r="BO1286" s="2">
        <v>0</v>
      </c>
      <c r="BP1286" s="2">
        <v>20</v>
      </c>
      <c r="BQ1286" s="2">
        <v>11</v>
      </c>
      <c r="BR1286" s="2">
        <v>10</v>
      </c>
      <c r="BS1286" s="2">
        <v>0</v>
      </c>
      <c r="BT1286" s="2">
        <v>0</v>
      </c>
      <c r="BU1286" s="2">
        <v>0</v>
      </c>
      <c r="BV1286" s="2">
        <v>0</v>
      </c>
      <c r="BW1286" s="2">
        <v>0</v>
      </c>
      <c r="BX1286" s="2">
        <v>0</v>
      </c>
      <c r="BY1286" s="2">
        <v>0</v>
      </c>
      <c r="BZ1286" s="2">
        <v>0</v>
      </c>
      <c r="CA1286" s="2">
        <v>0</v>
      </c>
      <c r="CB1286" s="2">
        <v>0</v>
      </c>
      <c r="CC1286" s="2">
        <v>7</v>
      </c>
      <c r="CD1286" s="2">
        <v>0</v>
      </c>
      <c r="CE1286" s="2">
        <v>0</v>
      </c>
      <c r="CF1286" s="2">
        <v>0</v>
      </c>
      <c r="CG1286" s="2">
        <v>0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</row>
    <row r="1287" spans="1:90" x14ac:dyDescent="0.25">
      <c r="A1287" t="s">
        <v>115</v>
      </c>
      <c r="B1287">
        <v>10312</v>
      </c>
      <c r="C1287" t="s">
        <v>192</v>
      </c>
      <c r="D1287">
        <v>1</v>
      </c>
      <c r="E1287">
        <v>8</v>
      </c>
      <c r="F1287">
        <v>4248</v>
      </c>
      <c r="G1287">
        <v>35004248</v>
      </c>
      <c r="H1287" t="s">
        <v>11393</v>
      </c>
      <c r="I1287">
        <v>100</v>
      </c>
      <c r="J1287" t="s">
        <v>107</v>
      </c>
      <c r="K1287" t="s">
        <v>4918</v>
      </c>
      <c r="L1287">
        <v>94</v>
      </c>
      <c r="M1287" t="s">
        <v>626</v>
      </c>
      <c r="N1287">
        <v>5522030</v>
      </c>
      <c r="O1287" t="s">
        <v>92</v>
      </c>
      <c r="P1287" t="s">
        <v>11394</v>
      </c>
      <c r="Q1287">
        <v>156</v>
      </c>
      <c r="R1287">
        <v>11</v>
      </c>
      <c r="S1287">
        <v>37427223</v>
      </c>
      <c r="T1287">
        <v>37735689</v>
      </c>
      <c r="U1287" t="s">
        <v>11395</v>
      </c>
      <c r="V1287">
        <v>1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141</v>
      </c>
      <c r="AE1287" s="2">
        <v>115</v>
      </c>
      <c r="AF1287" s="2">
        <v>135</v>
      </c>
      <c r="AG1287" s="2">
        <v>96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0</v>
      </c>
      <c r="BI1287" s="2">
        <v>0</v>
      </c>
      <c r="BJ1287" s="2">
        <v>0</v>
      </c>
      <c r="BK1287" s="2">
        <v>0</v>
      </c>
      <c r="BL1287" s="2">
        <v>5</v>
      </c>
      <c r="BM1287" s="2">
        <v>4</v>
      </c>
      <c r="BN1287" s="2">
        <v>5</v>
      </c>
      <c r="BO1287" s="2">
        <v>3</v>
      </c>
      <c r="BP1287" s="2">
        <v>0</v>
      </c>
      <c r="BQ1287" s="2">
        <v>0</v>
      </c>
      <c r="BR1287" s="2">
        <v>0</v>
      </c>
      <c r="BS1287" s="2">
        <v>0</v>
      </c>
      <c r="BT1287" s="2">
        <v>0</v>
      </c>
      <c r="BU1287" s="2">
        <v>0</v>
      </c>
      <c r="BV1287" s="2">
        <v>0</v>
      </c>
      <c r="BW1287" s="2">
        <v>0</v>
      </c>
      <c r="BX1287" s="2">
        <v>0</v>
      </c>
      <c r="BY1287" s="2">
        <v>0</v>
      </c>
      <c r="BZ1287" s="2">
        <v>0</v>
      </c>
      <c r="CA1287" s="2">
        <v>0</v>
      </c>
      <c r="CB1287" s="2">
        <v>0</v>
      </c>
      <c r="CC1287" s="2">
        <v>0</v>
      </c>
      <c r="CD1287" s="2">
        <v>0</v>
      </c>
      <c r="CE1287" s="2">
        <v>0</v>
      </c>
      <c r="CF1287" s="2">
        <v>0</v>
      </c>
      <c r="CG1287" s="2">
        <v>0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</row>
    <row r="1288" spans="1:90" x14ac:dyDescent="0.25">
      <c r="A1288" t="s">
        <v>115</v>
      </c>
      <c r="B1288">
        <v>10312</v>
      </c>
      <c r="C1288" t="s">
        <v>192</v>
      </c>
      <c r="D1288">
        <v>1</v>
      </c>
      <c r="E1288">
        <v>8</v>
      </c>
      <c r="F1288">
        <v>3803</v>
      </c>
      <c r="G1288">
        <v>35003803</v>
      </c>
      <c r="H1288" t="s">
        <v>10796</v>
      </c>
      <c r="I1288">
        <v>100</v>
      </c>
      <c r="J1288" t="s">
        <v>107</v>
      </c>
      <c r="K1288" t="s">
        <v>1212</v>
      </c>
      <c r="L1288">
        <v>2</v>
      </c>
      <c r="M1288" t="s">
        <v>1213</v>
      </c>
      <c r="N1288">
        <v>5449070</v>
      </c>
      <c r="O1288" t="s">
        <v>92</v>
      </c>
      <c r="P1288" t="s">
        <v>10797</v>
      </c>
      <c r="Q1288">
        <v>409</v>
      </c>
      <c r="R1288">
        <v>11</v>
      </c>
      <c r="S1288">
        <v>30215191</v>
      </c>
      <c r="T1288">
        <v>30216072</v>
      </c>
      <c r="U1288" t="s">
        <v>10798</v>
      </c>
      <c r="V1288">
        <v>1</v>
      </c>
      <c r="W1288" s="2">
        <v>0</v>
      </c>
      <c r="X1288" s="2">
        <v>0</v>
      </c>
      <c r="Y1288" s="2">
        <v>47</v>
      </c>
      <c r="Z1288" s="2">
        <v>59</v>
      </c>
      <c r="AA1288" s="2">
        <v>59</v>
      </c>
      <c r="AB1288" s="2">
        <v>50</v>
      </c>
      <c r="AC1288" s="2">
        <v>57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2</v>
      </c>
      <c r="BC1288" s="2">
        <v>420</v>
      </c>
      <c r="BD1288" s="2">
        <v>2</v>
      </c>
      <c r="BE1288" s="2">
        <v>0</v>
      </c>
      <c r="BF1288" s="2">
        <v>0</v>
      </c>
      <c r="BG1288" s="2">
        <v>3</v>
      </c>
      <c r="BH1288" s="2">
        <v>3</v>
      </c>
      <c r="BI1288" s="2">
        <v>3</v>
      </c>
      <c r="BJ1288" s="2">
        <v>4</v>
      </c>
      <c r="BK1288" s="2">
        <v>2</v>
      </c>
      <c r="BL1288" s="2">
        <v>0</v>
      </c>
      <c r="BM1288" s="2">
        <v>0</v>
      </c>
      <c r="BN1288" s="2">
        <v>0</v>
      </c>
      <c r="BO1288" s="2">
        <v>0</v>
      </c>
      <c r="BP1288" s="2">
        <v>0</v>
      </c>
      <c r="BQ1288" s="2">
        <v>0</v>
      </c>
      <c r="BR1288" s="2">
        <v>0</v>
      </c>
      <c r="BS1288" s="2">
        <v>0</v>
      </c>
      <c r="BT1288" s="2">
        <v>0</v>
      </c>
      <c r="BU1288" s="2">
        <v>0</v>
      </c>
      <c r="BV1288" s="2">
        <v>0</v>
      </c>
      <c r="BW1288" s="2">
        <v>0</v>
      </c>
      <c r="BX1288" s="2">
        <v>0</v>
      </c>
      <c r="BY1288" s="2">
        <v>0</v>
      </c>
      <c r="BZ1288" s="2">
        <v>0</v>
      </c>
      <c r="CA1288" s="2">
        <v>0</v>
      </c>
      <c r="CB1288" s="2">
        <v>0</v>
      </c>
      <c r="CC1288" s="2">
        <v>0</v>
      </c>
      <c r="CD1288" s="2">
        <v>0</v>
      </c>
      <c r="CE1288" s="2">
        <v>0</v>
      </c>
      <c r="CF1288" s="2">
        <v>0</v>
      </c>
      <c r="CG1288" s="2">
        <v>0</v>
      </c>
      <c r="CH1288" s="2">
        <v>0</v>
      </c>
      <c r="CI1288" s="2">
        <v>0</v>
      </c>
      <c r="CJ1288" s="2">
        <v>2</v>
      </c>
      <c r="CK1288" s="2">
        <v>31</v>
      </c>
      <c r="CL1288" s="2">
        <v>1</v>
      </c>
    </row>
    <row r="1289" spans="1:90" x14ac:dyDescent="0.25">
      <c r="A1289" t="s">
        <v>115</v>
      </c>
      <c r="B1289">
        <v>10312</v>
      </c>
      <c r="C1289" t="s">
        <v>192</v>
      </c>
      <c r="D1289">
        <v>1</v>
      </c>
      <c r="E1289">
        <v>8</v>
      </c>
      <c r="F1289">
        <v>4224</v>
      </c>
      <c r="G1289">
        <v>35004224</v>
      </c>
      <c r="H1289" t="s">
        <v>12847</v>
      </c>
      <c r="I1289">
        <v>100</v>
      </c>
      <c r="J1289" t="s">
        <v>107</v>
      </c>
      <c r="K1289" t="s">
        <v>5510</v>
      </c>
      <c r="L1289">
        <v>12</v>
      </c>
      <c r="M1289" t="s">
        <v>607</v>
      </c>
      <c r="N1289">
        <v>5531060</v>
      </c>
      <c r="O1289" t="s">
        <v>92</v>
      </c>
      <c r="P1289" t="s">
        <v>12848</v>
      </c>
      <c r="Q1289">
        <v>350</v>
      </c>
      <c r="R1289">
        <v>11</v>
      </c>
      <c r="S1289">
        <v>37210833</v>
      </c>
      <c r="T1289">
        <v>37215383</v>
      </c>
      <c r="U1289" t="s">
        <v>12849</v>
      </c>
      <c r="V1289">
        <v>1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193</v>
      </c>
      <c r="AI1289" s="2">
        <v>137</v>
      </c>
      <c r="AJ1289" s="2">
        <v>194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70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0</v>
      </c>
      <c r="BI1289" s="2">
        <v>0</v>
      </c>
      <c r="BJ1289" s="2">
        <v>0</v>
      </c>
      <c r="BK1289" s="2">
        <v>0</v>
      </c>
      <c r="BL1289" s="2">
        <v>0</v>
      </c>
      <c r="BM1289" s="2">
        <v>0</v>
      </c>
      <c r="BN1289" s="2">
        <v>0</v>
      </c>
      <c r="BO1289" s="2">
        <v>0</v>
      </c>
      <c r="BP1289" s="2">
        <v>7</v>
      </c>
      <c r="BQ1289" s="2">
        <v>5</v>
      </c>
      <c r="BR1289" s="2">
        <v>6</v>
      </c>
      <c r="BS1289" s="2">
        <v>0</v>
      </c>
      <c r="BT1289" s="2">
        <v>0</v>
      </c>
      <c r="BU1289" s="2">
        <v>0</v>
      </c>
      <c r="BV1289" s="2">
        <v>0</v>
      </c>
      <c r="BW1289" s="2">
        <v>0</v>
      </c>
      <c r="BX1289" s="2">
        <v>0</v>
      </c>
      <c r="BY1289" s="2">
        <v>0</v>
      </c>
      <c r="BZ1289" s="2">
        <v>0</v>
      </c>
      <c r="CA1289" s="2">
        <v>0</v>
      </c>
      <c r="CB1289" s="2">
        <v>0</v>
      </c>
      <c r="CC1289" s="2">
        <v>3</v>
      </c>
      <c r="CD1289" s="2">
        <v>0</v>
      </c>
      <c r="CE1289" s="2">
        <v>0</v>
      </c>
      <c r="CF1289" s="2">
        <v>0</v>
      </c>
      <c r="CG1289" s="2">
        <v>0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</row>
    <row r="1290" spans="1:90" x14ac:dyDescent="0.25">
      <c r="A1290" t="s">
        <v>115</v>
      </c>
      <c r="B1290">
        <v>10316</v>
      </c>
      <c r="C1290" t="s">
        <v>202</v>
      </c>
      <c r="D1290">
        <v>1</v>
      </c>
      <c r="E1290">
        <v>8</v>
      </c>
      <c r="F1290">
        <v>4303</v>
      </c>
      <c r="G1290">
        <v>35004303</v>
      </c>
      <c r="H1290" t="s">
        <v>17223</v>
      </c>
      <c r="I1290">
        <v>100</v>
      </c>
      <c r="J1290" t="s">
        <v>107</v>
      </c>
      <c r="K1290" t="s">
        <v>1369</v>
      </c>
      <c r="L1290">
        <v>14</v>
      </c>
      <c r="M1290" t="s">
        <v>1369</v>
      </c>
      <c r="N1290">
        <v>1524010</v>
      </c>
      <c r="O1290" t="s">
        <v>92</v>
      </c>
      <c r="P1290" t="s">
        <v>17224</v>
      </c>
      <c r="Q1290" t="s">
        <v>127</v>
      </c>
      <c r="R1290">
        <v>11</v>
      </c>
      <c r="S1290">
        <v>32072067</v>
      </c>
      <c r="T1290">
        <v>32095939</v>
      </c>
      <c r="U1290" t="s">
        <v>17225</v>
      </c>
      <c r="V1290">
        <v>1</v>
      </c>
      <c r="W1290" s="2">
        <v>0</v>
      </c>
      <c r="X1290" s="2">
        <v>0</v>
      </c>
      <c r="Y1290" s="2">
        <v>106</v>
      </c>
      <c r="Z1290" s="2">
        <v>111</v>
      </c>
      <c r="AA1290" s="2">
        <v>105</v>
      </c>
      <c r="AB1290" s="2">
        <v>108</v>
      </c>
      <c r="AC1290" s="2">
        <v>105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6</v>
      </c>
      <c r="BE1290" s="2">
        <v>0</v>
      </c>
      <c r="BF1290" s="2">
        <v>0</v>
      </c>
      <c r="BG1290" s="2">
        <v>6</v>
      </c>
      <c r="BH1290" s="2">
        <v>6</v>
      </c>
      <c r="BI1290" s="2">
        <v>5</v>
      </c>
      <c r="BJ1290" s="2">
        <v>5</v>
      </c>
      <c r="BK1290" s="2">
        <v>6</v>
      </c>
      <c r="BL1290" s="2">
        <v>0</v>
      </c>
      <c r="BM1290" s="2">
        <v>0</v>
      </c>
      <c r="BN1290" s="2">
        <v>0</v>
      </c>
      <c r="BO1290" s="2">
        <v>0</v>
      </c>
      <c r="BP1290" s="2">
        <v>0</v>
      </c>
      <c r="BQ1290" s="2">
        <v>0</v>
      </c>
      <c r="BR1290" s="2">
        <v>0</v>
      </c>
      <c r="BS1290" s="2">
        <v>0</v>
      </c>
      <c r="BT1290" s="2">
        <v>0</v>
      </c>
      <c r="BU1290" s="2">
        <v>0</v>
      </c>
      <c r="BV1290" s="2">
        <v>0</v>
      </c>
      <c r="BW1290" s="2">
        <v>0</v>
      </c>
      <c r="BX1290" s="2">
        <v>0</v>
      </c>
      <c r="BY1290" s="2">
        <v>0</v>
      </c>
      <c r="BZ1290" s="2">
        <v>0</v>
      </c>
      <c r="CA1290" s="2">
        <v>0</v>
      </c>
      <c r="CB1290" s="2">
        <v>0</v>
      </c>
      <c r="CC1290" s="2">
        <v>0</v>
      </c>
      <c r="CD1290" s="2">
        <v>0</v>
      </c>
      <c r="CE1290" s="2">
        <v>0</v>
      </c>
      <c r="CF1290" s="2">
        <v>0</v>
      </c>
      <c r="CG1290" s="2">
        <v>0</v>
      </c>
      <c r="CH1290" s="2">
        <v>0</v>
      </c>
      <c r="CI1290" s="2">
        <v>0</v>
      </c>
      <c r="CJ1290" s="2">
        <v>0</v>
      </c>
      <c r="CK1290" s="2">
        <v>0</v>
      </c>
      <c r="CL1290" s="2">
        <v>2</v>
      </c>
    </row>
    <row r="1291" spans="1:90" x14ac:dyDescent="0.25">
      <c r="A1291" t="s">
        <v>115</v>
      </c>
      <c r="B1291">
        <v>10316</v>
      </c>
      <c r="C1291" t="s">
        <v>202</v>
      </c>
      <c r="D1291">
        <v>1</v>
      </c>
      <c r="E1291">
        <v>8</v>
      </c>
      <c r="F1291">
        <v>4479</v>
      </c>
      <c r="G1291">
        <v>35004479</v>
      </c>
      <c r="H1291" t="s">
        <v>16626</v>
      </c>
      <c r="I1291">
        <v>100</v>
      </c>
      <c r="J1291" t="s">
        <v>107</v>
      </c>
      <c r="K1291" t="s">
        <v>692</v>
      </c>
      <c r="L1291">
        <v>34</v>
      </c>
      <c r="M1291" t="s">
        <v>692</v>
      </c>
      <c r="N1291">
        <v>4211040</v>
      </c>
      <c r="O1291" t="s">
        <v>92</v>
      </c>
      <c r="P1291" t="s">
        <v>16627</v>
      </c>
      <c r="Q1291">
        <v>298</v>
      </c>
      <c r="R1291">
        <v>11</v>
      </c>
      <c r="S1291">
        <v>22154362</v>
      </c>
      <c r="T1291">
        <v>29158003</v>
      </c>
      <c r="U1291" t="s">
        <v>8032</v>
      </c>
      <c r="V1291">
        <v>1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522</v>
      </c>
      <c r="AI1291" s="2">
        <v>473</v>
      </c>
      <c r="AJ1291" s="2">
        <v>439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0</v>
      </c>
      <c r="BI1291" s="2">
        <v>0</v>
      </c>
      <c r="BJ1291" s="2">
        <v>0</v>
      </c>
      <c r="BK1291" s="2">
        <v>0</v>
      </c>
      <c r="BL1291" s="2">
        <v>0</v>
      </c>
      <c r="BM1291" s="2">
        <v>0</v>
      </c>
      <c r="BN1291" s="2">
        <v>0</v>
      </c>
      <c r="BO1291" s="2">
        <v>0</v>
      </c>
      <c r="BP1291" s="2">
        <v>18</v>
      </c>
      <c r="BQ1291" s="2">
        <v>14</v>
      </c>
      <c r="BR1291" s="2">
        <v>13</v>
      </c>
      <c r="BS1291" s="2">
        <v>0</v>
      </c>
      <c r="BT1291" s="2">
        <v>0</v>
      </c>
      <c r="BU1291" s="2">
        <v>0</v>
      </c>
      <c r="BV1291" s="2">
        <v>0</v>
      </c>
      <c r="BW1291" s="2">
        <v>0</v>
      </c>
      <c r="BX1291" s="2">
        <v>0</v>
      </c>
      <c r="BY1291" s="2">
        <v>0</v>
      </c>
      <c r="BZ1291" s="2">
        <v>0</v>
      </c>
      <c r="CA1291" s="2">
        <v>0</v>
      </c>
      <c r="CB1291" s="2">
        <v>0</v>
      </c>
      <c r="CC1291" s="2">
        <v>0</v>
      </c>
      <c r="CD1291" s="2">
        <v>0</v>
      </c>
      <c r="CE1291" s="2">
        <v>0</v>
      </c>
      <c r="CF1291" s="2">
        <v>0</v>
      </c>
      <c r="CG1291" s="2">
        <v>0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</row>
    <row r="1292" spans="1:90" x14ac:dyDescent="0.25">
      <c r="A1292" t="s">
        <v>115</v>
      </c>
      <c r="B1292">
        <v>10316</v>
      </c>
      <c r="C1292" t="s">
        <v>202</v>
      </c>
      <c r="D1292">
        <v>1</v>
      </c>
      <c r="E1292">
        <v>8</v>
      </c>
      <c r="F1292">
        <v>37618</v>
      </c>
      <c r="G1292">
        <v>35037618</v>
      </c>
      <c r="H1292" t="s">
        <v>14660</v>
      </c>
      <c r="I1292">
        <v>100</v>
      </c>
      <c r="J1292" t="s">
        <v>107</v>
      </c>
      <c r="K1292" t="s">
        <v>3510</v>
      </c>
      <c r="L1292">
        <v>68</v>
      </c>
      <c r="M1292" t="s">
        <v>543</v>
      </c>
      <c r="N1292">
        <v>4194280</v>
      </c>
      <c r="O1292" t="s">
        <v>92</v>
      </c>
      <c r="P1292" t="s">
        <v>14661</v>
      </c>
      <c r="Q1292">
        <v>478</v>
      </c>
      <c r="R1292">
        <v>11</v>
      </c>
      <c r="S1292">
        <v>23313867</v>
      </c>
      <c r="T1292">
        <v>23314150</v>
      </c>
      <c r="U1292" t="s">
        <v>14662</v>
      </c>
      <c r="V1292">
        <v>1</v>
      </c>
      <c r="W1292" s="2">
        <v>0</v>
      </c>
      <c r="X1292" s="2">
        <v>0</v>
      </c>
      <c r="Y1292" s="2">
        <v>50</v>
      </c>
      <c r="Z1292" s="2">
        <v>31</v>
      </c>
      <c r="AA1292" s="2">
        <v>47</v>
      </c>
      <c r="AB1292" s="2">
        <v>50</v>
      </c>
      <c r="AC1292" s="2">
        <v>41</v>
      </c>
      <c r="AD1292" s="2">
        <v>78</v>
      </c>
      <c r="AE1292" s="2">
        <v>69</v>
      </c>
      <c r="AF1292" s="2">
        <v>103</v>
      </c>
      <c r="AG1292" s="2">
        <v>41</v>
      </c>
      <c r="AH1292" s="2">
        <v>174</v>
      </c>
      <c r="AI1292" s="2">
        <v>101</v>
      </c>
      <c r="AJ1292" s="2">
        <v>73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12</v>
      </c>
      <c r="BE1292" s="2">
        <v>0</v>
      </c>
      <c r="BF1292" s="2">
        <v>0</v>
      </c>
      <c r="BG1292" s="2">
        <v>4</v>
      </c>
      <c r="BH1292" s="2">
        <v>4</v>
      </c>
      <c r="BI1292" s="2">
        <v>3</v>
      </c>
      <c r="BJ1292" s="2">
        <v>3</v>
      </c>
      <c r="BK1292" s="2">
        <v>3</v>
      </c>
      <c r="BL1292" s="2">
        <v>5</v>
      </c>
      <c r="BM1292" s="2">
        <v>5</v>
      </c>
      <c r="BN1292" s="2">
        <v>6</v>
      </c>
      <c r="BO1292" s="2">
        <v>3</v>
      </c>
      <c r="BP1292" s="2">
        <v>7</v>
      </c>
      <c r="BQ1292" s="2">
        <v>6</v>
      </c>
      <c r="BR1292" s="2">
        <v>2</v>
      </c>
      <c r="BS1292" s="2">
        <v>0</v>
      </c>
      <c r="BT1292" s="2">
        <v>0</v>
      </c>
      <c r="BU1292" s="2">
        <v>0</v>
      </c>
      <c r="BV1292" s="2">
        <v>0</v>
      </c>
      <c r="BW1292" s="2">
        <v>0</v>
      </c>
      <c r="BX1292" s="2">
        <v>0</v>
      </c>
      <c r="BY1292" s="2">
        <v>0</v>
      </c>
      <c r="BZ1292" s="2">
        <v>0</v>
      </c>
      <c r="CA1292" s="2">
        <v>0</v>
      </c>
      <c r="CB1292" s="2">
        <v>0</v>
      </c>
      <c r="CC1292" s="2">
        <v>0</v>
      </c>
      <c r="CD1292" s="2">
        <v>0</v>
      </c>
      <c r="CE1292" s="2">
        <v>0</v>
      </c>
      <c r="CF1292" s="2">
        <v>0</v>
      </c>
      <c r="CG1292" s="2">
        <v>0</v>
      </c>
      <c r="CH1292" s="2">
        <v>0</v>
      </c>
      <c r="CI1292" s="2">
        <v>0</v>
      </c>
      <c r="CJ1292" s="2">
        <v>0</v>
      </c>
      <c r="CK1292" s="2">
        <v>0</v>
      </c>
      <c r="CL1292" s="2">
        <v>3</v>
      </c>
    </row>
    <row r="1293" spans="1:90" x14ac:dyDescent="0.25">
      <c r="A1293" t="s">
        <v>115</v>
      </c>
      <c r="B1293">
        <v>10316</v>
      </c>
      <c r="C1293" t="s">
        <v>202</v>
      </c>
      <c r="D1293">
        <v>1</v>
      </c>
      <c r="E1293">
        <v>8</v>
      </c>
      <c r="F1293">
        <v>1855</v>
      </c>
      <c r="G1293">
        <v>35001855</v>
      </c>
      <c r="H1293" t="s">
        <v>9684</v>
      </c>
      <c r="I1293">
        <v>100</v>
      </c>
      <c r="J1293" t="s">
        <v>107</v>
      </c>
      <c r="K1293" t="s">
        <v>4735</v>
      </c>
      <c r="L1293">
        <v>93</v>
      </c>
      <c r="M1293" t="s">
        <v>426</v>
      </c>
      <c r="N1293">
        <v>3227110</v>
      </c>
      <c r="O1293" t="s">
        <v>92</v>
      </c>
      <c r="P1293" t="s">
        <v>9685</v>
      </c>
      <c r="Q1293" t="s">
        <v>127</v>
      </c>
      <c r="R1293">
        <v>11</v>
      </c>
      <c r="S1293">
        <v>23456633</v>
      </c>
      <c r="U1293" t="s">
        <v>9686</v>
      </c>
      <c r="V1293">
        <v>1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178</v>
      </c>
      <c r="AI1293" s="2">
        <v>187</v>
      </c>
      <c r="AJ1293" s="2">
        <v>177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232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0</v>
      </c>
      <c r="BI1293" s="2">
        <v>0</v>
      </c>
      <c r="BJ1293" s="2">
        <v>0</v>
      </c>
      <c r="BK1293" s="2">
        <v>0</v>
      </c>
      <c r="BL1293" s="2">
        <v>0</v>
      </c>
      <c r="BM1293" s="2">
        <v>0</v>
      </c>
      <c r="BN1293" s="2">
        <v>0</v>
      </c>
      <c r="BO1293" s="2">
        <v>0</v>
      </c>
      <c r="BP1293" s="2">
        <v>8</v>
      </c>
      <c r="BQ1293" s="2">
        <v>6</v>
      </c>
      <c r="BR1293" s="2">
        <v>6</v>
      </c>
      <c r="BS1293" s="2">
        <v>0</v>
      </c>
      <c r="BT1293" s="2">
        <v>0</v>
      </c>
      <c r="BU1293" s="2">
        <v>0</v>
      </c>
      <c r="BV1293" s="2">
        <v>0</v>
      </c>
      <c r="BW1293" s="2">
        <v>0</v>
      </c>
      <c r="BX1293" s="2">
        <v>0</v>
      </c>
      <c r="BY1293" s="2">
        <v>0</v>
      </c>
      <c r="BZ1293" s="2">
        <v>0</v>
      </c>
      <c r="CA1293" s="2">
        <v>0</v>
      </c>
      <c r="CB1293" s="2">
        <v>0</v>
      </c>
      <c r="CC1293" s="2">
        <v>8</v>
      </c>
      <c r="CD1293" s="2">
        <v>0</v>
      </c>
      <c r="CE1293" s="2">
        <v>0</v>
      </c>
      <c r="CF1293" s="2">
        <v>0</v>
      </c>
      <c r="CG1293" s="2">
        <v>0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</row>
    <row r="1294" spans="1:90" x14ac:dyDescent="0.25">
      <c r="A1294" t="s">
        <v>115</v>
      </c>
      <c r="B1294">
        <v>10316</v>
      </c>
      <c r="C1294" t="s">
        <v>202</v>
      </c>
      <c r="D1294">
        <v>1</v>
      </c>
      <c r="E1294">
        <v>8</v>
      </c>
      <c r="F1294">
        <v>1739</v>
      </c>
      <c r="G1294">
        <v>35001739</v>
      </c>
      <c r="H1294" t="s">
        <v>15822</v>
      </c>
      <c r="I1294">
        <v>100</v>
      </c>
      <c r="J1294" t="s">
        <v>107</v>
      </c>
      <c r="K1294" t="s">
        <v>3762</v>
      </c>
      <c r="L1294">
        <v>93</v>
      </c>
      <c r="M1294" t="s">
        <v>426</v>
      </c>
      <c r="N1294">
        <v>3138010</v>
      </c>
      <c r="O1294" t="s">
        <v>92</v>
      </c>
      <c r="P1294" t="s">
        <v>15823</v>
      </c>
      <c r="Q1294">
        <v>170</v>
      </c>
      <c r="R1294">
        <v>11</v>
      </c>
      <c r="S1294">
        <v>23410528</v>
      </c>
      <c r="T1294">
        <v>23415828</v>
      </c>
      <c r="U1294" t="s">
        <v>15824</v>
      </c>
      <c r="V1294">
        <v>1</v>
      </c>
      <c r="W1294" s="2">
        <v>0</v>
      </c>
      <c r="X1294" s="2">
        <v>0</v>
      </c>
      <c r="Y1294" s="2">
        <v>93</v>
      </c>
      <c r="Z1294" s="2">
        <v>81</v>
      </c>
      <c r="AA1294" s="2">
        <v>83</v>
      </c>
      <c r="AB1294" s="2">
        <v>79</v>
      </c>
      <c r="AC1294" s="2">
        <v>83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2</v>
      </c>
      <c r="BE1294" s="2">
        <v>0</v>
      </c>
      <c r="BF1294" s="2">
        <v>0</v>
      </c>
      <c r="BG1294" s="2">
        <v>5</v>
      </c>
      <c r="BH1294" s="2">
        <v>4</v>
      </c>
      <c r="BI1294" s="2">
        <v>5</v>
      </c>
      <c r="BJ1294" s="2">
        <v>5</v>
      </c>
      <c r="BK1294" s="2">
        <v>6</v>
      </c>
      <c r="BL1294" s="2">
        <v>0</v>
      </c>
      <c r="BM1294" s="2">
        <v>0</v>
      </c>
      <c r="BN1294" s="2">
        <v>0</v>
      </c>
      <c r="BO1294" s="2">
        <v>0</v>
      </c>
      <c r="BP1294" s="2">
        <v>0</v>
      </c>
      <c r="BQ1294" s="2">
        <v>0</v>
      </c>
      <c r="BR1294" s="2">
        <v>0</v>
      </c>
      <c r="BS1294" s="2">
        <v>0</v>
      </c>
      <c r="BT1294" s="2">
        <v>0</v>
      </c>
      <c r="BU1294" s="2">
        <v>0</v>
      </c>
      <c r="BV1294" s="2">
        <v>0</v>
      </c>
      <c r="BW1294" s="2">
        <v>0</v>
      </c>
      <c r="BX1294" s="2">
        <v>0</v>
      </c>
      <c r="BY1294" s="2">
        <v>0</v>
      </c>
      <c r="BZ1294" s="2">
        <v>0</v>
      </c>
      <c r="CA1294" s="2">
        <v>0</v>
      </c>
      <c r="CB1294" s="2">
        <v>0</v>
      </c>
      <c r="CC1294" s="2">
        <v>0</v>
      </c>
      <c r="CD1294" s="2">
        <v>0</v>
      </c>
      <c r="CE1294" s="2">
        <v>0</v>
      </c>
      <c r="CF1294" s="2">
        <v>0</v>
      </c>
      <c r="CG1294" s="2">
        <v>0</v>
      </c>
      <c r="CH1294" s="2">
        <v>0</v>
      </c>
      <c r="CI1294" s="2">
        <v>0</v>
      </c>
      <c r="CJ1294" s="2">
        <v>0</v>
      </c>
      <c r="CK1294" s="2">
        <v>0</v>
      </c>
      <c r="CL1294" s="2">
        <v>1</v>
      </c>
    </row>
    <row r="1295" spans="1:90" x14ac:dyDescent="0.25">
      <c r="A1295" t="s">
        <v>115</v>
      </c>
      <c r="B1295">
        <v>10316</v>
      </c>
      <c r="C1295" t="s">
        <v>202</v>
      </c>
      <c r="D1295">
        <v>1</v>
      </c>
      <c r="E1295">
        <v>8</v>
      </c>
      <c r="F1295">
        <v>1764</v>
      </c>
      <c r="G1295">
        <v>35001764</v>
      </c>
      <c r="H1295" t="s">
        <v>16156</v>
      </c>
      <c r="I1295">
        <v>100</v>
      </c>
      <c r="J1295" t="s">
        <v>107</v>
      </c>
      <c r="K1295" t="s">
        <v>4735</v>
      </c>
      <c r="L1295">
        <v>93</v>
      </c>
      <c r="M1295" t="s">
        <v>426</v>
      </c>
      <c r="N1295">
        <v>3227020</v>
      </c>
      <c r="O1295" t="s">
        <v>92</v>
      </c>
      <c r="P1295" t="s">
        <v>16157</v>
      </c>
      <c r="Q1295">
        <v>18</v>
      </c>
      <c r="R1295">
        <v>11</v>
      </c>
      <c r="S1295">
        <v>23455768</v>
      </c>
      <c r="T1295">
        <v>23456573</v>
      </c>
      <c r="U1295" t="s">
        <v>16158</v>
      </c>
      <c r="V1295">
        <v>1</v>
      </c>
      <c r="W1295" s="2">
        <v>0</v>
      </c>
      <c r="X1295" s="2">
        <v>0</v>
      </c>
      <c r="Y1295" s="2">
        <v>87</v>
      </c>
      <c r="Z1295" s="2">
        <v>76</v>
      </c>
      <c r="AA1295" s="2">
        <v>85</v>
      </c>
      <c r="AB1295" s="2">
        <v>86</v>
      </c>
      <c r="AC1295" s="2">
        <v>81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8</v>
      </c>
      <c r="BE1295" s="2">
        <v>0</v>
      </c>
      <c r="BF1295" s="2">
        <v>0</v>
      </c>
      <c r="BG1295" s="2">
        <v>4</v>
      </c>
      <c r="BH1295" s="2">
        <v>3</v>
      </c>
      <c r="BI1295" s="2">
        <v>5</v>
      </c>
      <c r="BJ1295" s="2">
        <v>5</v>
      </c>
      <c r="BK1295" s="2">
        <v>5</v>
      </c>
      <c r="BL1295" s="2">
        <v>0</v>
      </c>
      <c r="BM1295" s="2">
        <v>0</v>
      </c>
      <c r="BN1295" s="2">
        <v>0</v>
      </c>
      <c r="BO1295" s="2">
        <v>0</v>
      </c>
      <c r="BP1295" s="2">
        <v>0</v>
      </c>
      <c r="BQ1295" s="2">
        <v>0</v>
      </c>
      <c r="BR1295" s="2">
        <v>0</v>
      </c>
      <c r="BS1295" s="2">
        <v>0</v>
      </c>
      <c r="BT1295" s="2">
        <v>0</v>
      </c>
      <c r="BU1295" s="2">
        <v>0</v>
      </c>
      <c r="BV1295" s="2">
        <v>0</v>
      </c>
      <c r="BW1295" s="2">
        <v>0</v>
      </c>
      <c r="BX1295" s="2">
        <v>0</v>
      </c>
      <c r="BY1295" s="2">
        <v>0</v>
      </c>
      <c r="BZ1295" s="2">
        <v>0</v>
      </c>
      <c r="CA1295" s="2">
        <v>0</v>
      </c>
      <c r="CB1295" s="2">
        <v>0</v>
      </c>
      <c r="CC1295" s="2">
        <v>0</v>
      </c>
      <c r="CD1295" s="2">
        <v>0</v>
      </c>
      <c r="CE1295" s="2">
        <v>0</v>
      </c>
      <c r="CF1295" s="2">
        <v>0</v>
      </c>
      <c r="CG1295" s="2">
        <v>0</v>
      </c>
      <c r="CH1295" s="2">
        <v>0</v>
      </c>
      <c r="CI1295" s="2">
        <v>0</v>
      </c>
      <c r="CJ1295" s="2">
        <v>0</v>
      </c>
      <c r="CK1295" s="2">
        <v>0</v>
      </c>
      <c r="CL1295" s="2">
        <v>2</v>
      </c>
    </row>
    <row r="1296" spans="1:90" x14ac:dyDescent="0.25">
      <c r="A1296" t="s">
        <v>115</v>
      </c>
      <c r="B1296">
        <v>10316</v>
      </c>
      <c r="C1296" t="s">
        <v>202</v>
      </c>
      <c r="D1296">
        <v>1</v>
      </c>
      <c r="E1296">
        <v>8</v>
      </c>
      <c r="F1296">
        <v>4777</v>
      </c>
      <c r="G1296">
        <v>35004777</v>
      </c>
      <c r="H1296" t="s">
        <v>19468</v>
      </c>
      <c r="I1296">
        <v>100</v>
      </c>
      <c r="J1296" t="s">
        <v>107</v>
      </c>
      <c r="K1296" t="s">
        <v>3629</v>
      </c>
      <c r="L1296">
        <v>27</v>
      </c>
      <c r="M1296" t="s">
        <v>1117</v>
      </c>
      <c r="N1296">
        <v>4130050</v>
      </c>
      <c r="O1296" t="s">
        <v>92</v>
      </c>
      <c r="P1296" t="s">
        <v>19469</v>
      </c>
      <c r="Q1296">
        <v>97</v>
      </c>
      <c r="R1296">
        <v>11</v>
      </c>
      <c r="S1296">
        <v>50614335</v>
      </c>
      <c r="T1296">
        <v>50681143</v>
      </c>
      <c r="U1296" t="s">
        <v>19470</v>
      </c>
      <c r="V1296">
        <v>1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56</v>
      </c>
      <c r="AE1296" s="2">
        <v>82</v>
      </c>
      <c r="AF1296" s="2">
        <v>64</v>
      </c>
      <c r="AG1296" s="2">
        <v>70</v>
      </c>
      <c r="AH1296" s="2">
        <v>249</v>
      </c>
      <c r="AI1296" s="2">
        <v>257</v>
      </c>
      <c r="AJ1296" s="2">
        <v>269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317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0</v>
      </c>
      <c r="BI1296" s="2">
        <v>0</v>
      </c>
      <c r="BJ1296" s="2">
        <v>0</v>
      </c>
      <c r="BK1296" s="2">
        <v>0</v>
      </c>
      <c r="BL1296" s="2">
        <v>3</v>
      </c>
      <c r="BM1296" s="2">
        <v>6</v>
      </c>
      <c r="BN1296" s="2">
        <v>2</v>
      </c>
      <c r="BO1296" s="2">
        <v>3</v>
      </c>
      <c r="BP1296" s="2">
        <v>9</v>
      </c>
      <c r="BQ1296" s="2">
        <v>8</v>
      </c>
      <c r="BR1296" s="2">
        <v>8</v>
      </c>
      <c r="BS1296" s="2">
        <v>0</v>
      </c>
      <c r="BT1296" s="2">
        <v>0</v>
      </c>
      <c r="BU1296" s="2">
        <v>0</v>
      </c>
      <c r="BV1296" s="2">
        <v>0</v>
      </c>
      <c r="BW1296" s="2">
        <v>0</v>
      </c>
      <c r="BX1296" s="2">
        <v>0</v>
      </c>
      <c r="BY1296" s="2">
        <v>0</v>
      </c>
      <c r="BZ1296" s="2">
        <v>0</v>
      </c>
      <c r="CA1296" s="2">
        <v>0</v>
      </c>
      <c r="CB1296" s="2">
        <v>0</v>
      </c>
      <c r="CC1296" s="2">
        <v>8</v>
      </c>
      <c r="CD1296" s="2">
        <v>0</v>
      </c>
      <c r="CE1296" s="2">
        <v>0</v>
      </c>
      <c r="CF1296" s="2">
        <v>0</v>
      </c>
      <c r="CG1296" s="2">
        <v>0</v>
      </c>
      <c r="CH1296" s="2">
        <v>0</v>
      </c>
      <c r="CI1296" s="2">
        <v>0</v>
      </c>
      <c r="CJ1296" s="2">
        <v>0</v>
      </c>
      <c r="CK1296" s="2">
        <v>0</v>
      </c>
      <c r="CL1296" s="2">
        <v>0</v>
      </c>
    </row>
    <row r="1297" spans="1:90" x14ac:dyDescent="0.25">
      <c r="A1297" t="s">
        <v>115</v>
      </c>
      <c r="B1297">
        <v>10316</v>
      </c>
      <c r="C1297" t="s">
        <v>202</v>
      </c>
      <c r="D1297">
        <v>1</v>
      </c>
      <c r="E1297">
        <v>8</v>
      </c>
      <c r="F1297">
        <v>4789</v>
      </c>
      <c r="G1297">
        <v>35004789</v>
      </c>
      <c r="H1297" t="s">
        <v>11801</v>
      </c>
      <c r="I1297">
        <v>100</v>
      </c>
      <c r="J1297" t="s">
        <v>107</v>
      </c>
      <c r="K1297" t="s">
        <v>3629</v>
      </c>
      <c r="L1297">
        <v>27</v>
      </c>
      <c r="M1297" t="s">
        <v>1117</v>
      </c>
      <c r="N1297">
        <v>4134050</v>
      </c>
      <c r="O1297" t="s">
        <v>92</v>
      </c>
      <c r="P1297" t="s">
        <v>11802</v>
      </c>
      <c r="Q1297">
        <v>115</v>
      </c>
      <c r="R1297">
        <v>11</v>
      </c>
      <c r="S1297">
        <v>50614944</v>
      </c>
      <c r="T1297">
        <v>50682665</v>
      </c>
      <c r="U1297" t="s">
        <v>11803</v>
      </c>
      <c r="V1297">
        <v>1</v>
      </c>
      <c r="W1297" s="2">
        <v>0</v>
      </c>
      <c r="X1297" s="2">
        <v>0</v>
      </c>
      <c r="Y1297" s="2">
        <v>57</v>
      </c>
      <c r="Z1297" s="2">
        <v>55</v>
      </c>
      <c r="AA1297" s="2">
        <v>62</v>
      </c>
      <c r="AB1297" s="2">
        <v>78</v>
      </c>
      <c r="AC1297" s="2">
        <v>84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3</v>
      </c>
      <c r="BH1297" s="2">
        <v>2</v>
      </c>
      <c r="BI1297" s="2">
        <v>2</v>
      </c>
      <c r="BJ1297" s="2">
        <v>4</v>
      </c>
      <c r="BK1297" s="2">
        <v>5</v>
      </c>
      <c r="BL1297" s="2">
        <v>0</v>
      </c>
      <c r="BM1297" s="2">
        <v>0</v>
      </c>
      <c r="BN1297" s="2">
        <v>0</v>
      </c>
      <c r="BO1297" s="2">
        <v>0</v>
      </c>
      <c r="BP1297" s="2">
        <v>0</v>
      </c>
      <c r="BQ1297" s="2">
        <v>0</v>
      </c>
      <c r="BR1297" s="2">
        <v>0</v>
      </c>
      <c r="BS1297" s="2">
        <v>0</v>
      </c>
      <c r="BT1297" s="2">
        <v>0</v>
      </c>
      <c r="BU1297" s="2">
        <v>0</v>
      </c>
      <c r="BV1297" s="2">
        <v>0</v>
      </c>
      <c r="BW1297" s="2">
        <v>0</v>
      </c>
      <c r="BX1297" s="2">
        <v>0</v>
      </c>
      <c r="BY1297" s="2">
        <v>0</v>
      </c>
      <c r="BZ1297" s="2">
        <v>0</v>
      </c>
      <c r="CA1297" s="2">
        <v>0</v>
      </c>
      <c r="CB1297" s="2">
        <v>0</v>
      </c>
      <c r="CC1297" s="2">
        <v>0</v>
      </c>
      <c r="CD1297" s="2">
        <v>0</v>
      </c>
      <c r="CE1297" s="2">
        <v>0</v>
      </c>
      <c r="CF1297" s="2">
        <v>0</v>
      </c>
      <c r="CG1297" s="2">
        <v>0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</row>
    <row r="1298" spans="1:90" x14ac:dyDescent="0.25">
      <c r="A1298" t="s">
        <v>115</v>
      </c>
      <c r="B1298">
        <v>10316</v>
      </c>
      <c r="C1298" t="s">
        <v>202</v>
      </c>
      <c r="D1298">
        <v>1</v>
      </c>
      <c r="E1298">
        <v>8</v>
      </c>
      <c r="F1298">
        <v>3748</v>
      </c>
      <c r="G1298">
        <v>35003748</v>
      </c>
      <c r="H1298" t="s">
        <v>19169</v>
      </c>
      <c r="I1298">
        <v>100</v>
      </c>
      <c r="J1298" t="s">
        <v>107</v>
      </c>
      <c r="K1298" t="s">
        <v>203</v>
      </c>
      <c r="L1298">
        <v>90</v>
      </c>
      <c r="M1298" t="s">
        <v>203</v>
      </c>
      <c r="N1298">
        <v>4106062</v>
      </c>
      <c r="O1298" t="s">
        <v>92</v>
      </c>
      <c r="P1298" t="s">
        <v>19170</v>
      </c>
      <c r="Q1298">
        <v>451</v>
      </c>
      <c r="R1298">
        <v>11</v>
      </c>
      <c r="S1298">
        <v>50822292</v>
      </c>
      <c r="T1298">
        <v>55497128</v>
      </c>
      <c r="U1298" t="s">
        <v>19171</v>
      </c>
      <c r="V1298">
        <v>1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38</v>
      </c>
      <c r="AE1298" s="2">
        <v>38</v>
      </c>
      <c r="AF1298" s="2">
        <v>70</v>
      </c>
      <c r="AG1298" s="2">
        <v>38</v>
      </c>
      <c r="AH1298" s="2">
        <v>39</v>
      </c>
      <c r="AI1298" s="2">
        <v>32</v>
      </c>
      <c r="AJ1298" s="2">
        <v>34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0</v>
      </c>
      <c r="BI1298" s="2">
        <v>0</v>
      </c>
      <c r="BJ1298" s="2">
        <v>0</v>
      </c>
      <c r="BK1298" s="2">
        <v>0</v>
      </c>
      <c r="BL1298" s="2">
        <v>2</v>
      </c>
      <c r="BM1298" s="2">
        <v>1</v>
      </c>
      <c r="BN1298" s="2">
        <v>2</v>
      </c>
      <c r="BO1298" s="2">
        <v>1</v>
      </c>
      <c r="BP1298" s="2">
        <v>1</v>
      </c>
      <c r="BQ1298" s="2">
        <v>2</v>
      </c>
      <c r="BR1298" s="2">
        <v>1</v>
      </c>
      <c r="BS1298" s="2">
        <v>0</v>
      </c>
      <c r="BT1298" s="2">
        <v>0</v>
      </c>
      <c r="BU1298" s="2">
        <v>0</v>
      </c>
      <c r="BV1298" s="2">
        <v>0</v>
      </c>
      <c r="BW1298" s="2">
        <v>0</v>
      </c>
      <c r="BX1298" s="2">
        <v>0</v>
      </c>
      <c r="BY1298" s="2">
        <v>0</v>
      </c>
      <c r="BZ1298" s="2">
        <v>0</v>
      </c>
      <c r="CA1298" s="2">
        <v>0</v>
      </c>
      <c r="CB1298" s="2">
        <v>0</v>
      </c>
      <c r="CC1298" s="2">
        <v>0</v>
      </c>
      <c r="CD1298" s="2">
        <v>0</v>
      </c>
      <c r="CE1298" s="2">
        <v>0</v>
      </c>
      <c r="CF1298" s="2">
        <v>0</v>
      </c>
      <c r="CG1298" s="2">
        <v>0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</row>
    <row r="1299" spans="1:90" x14ac:dyDescent="0.25">
      <c r="A1299" t="s">
        <v>115</v>
      </c>
      <c r="B1299">
        <v>10316</v>
      </c>
      <c r="C1299" t="s">
        <v>202</v>
      </c>
      <c r="D1299">
        <v>1</v>
      </c>
      <c r="E1299">
        <v>8</v>
      </c>
      <c r="F1299">
        <v>1512</v>
      </c>
      <c r="G1299">
        <v>35001512</v>
      </c>
      <c r="H1299" t="s">
        <v>10368</v>
      </c>
      <c r="I1299">
        <v>100</v>
      </c>
      <c r="J1299" t="s">
        <v>107</v>
      </c>
      <c r="K1299" t="s">
        <v>1591</v>
      </c>
      <c r="L1299">
        <v>53</v>
      </c>
      <c r="M1299" t="s">
        <v>1591</v>
      </c>
      <c r="N1299">
        <v>3167060</v>
      </c>
      <c r="O1299" t="s">
        <v>92</v>
      </c>
      <c r="P1299" t="s">
        <v>10369</v>
      </c>
      <c r="Q1299">
        <v>264</v>
      </c>
      <c r="R1299">
        <v>11</v>
      </c>
      <c r="S1299">
        <v>26054820</v>
      </c>
      <c r="T1299">
        <v>26055208</v>
      </c>
      <c r="U1299" t="s">
        <v>10370</v>
      </c>
      <c r="V1299">
        <v>1</v>
      </c>
      <c r="W1299" s="2">
        <v>0</v>
      </c>
      <c r="X1299" s="2">
        <v>0</v>
      </c>
      <c r="Y1299" s="2">
        <v>44</v>
      </c>
      <c r="Z1299" s="2">
        <v>54</v>
      </c>
      <c r="AA1299" s="2">
        <v>41</v>
      </c>
      <c r="AB1299" s="2">
        <v>46</v>
      </c>
      <c r="AC1299" s="2">
        <v>56</v>
      </c>
      <c r="AD1299" s="2">
        <v>81</v>
      </c>
      <c r="AE1299" s="2">
        <v>82</v>
      </c>
      <c r="AF1299" s="2">
        <v>92</v>
      </c>
      <c r="AG1299" s="2">
        <v>98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3</v>
      </c>
      <c r="BH1299" s="2">
        <v>3</v>
      </c>
      <c r="BI1299" s="2">
        <v>2</v>
      </c>
      <c r="BJ1299" s="2">
        <v>2</v>
      </c>
      <c r="BK1299" s="2">
        <v>3</v>
      </c>
      <c r="BL1299" s="2">
        <v>5</v>
      </c>
      <c r="BM1299" s="2">
        <v>4</v>
      </c>
      <c r="BN1299" s="2">
        <v>3</v>
      </c>
      <c r="BO1299" s="2">
        <v>3</v>
      </c>
      <c r="BP1299" s="2">
        <v>0</v>
      </c>
      <c r="BQ1299" s="2">
        <v>0</v>
      </c>
      <c r="BR1299" s="2">
        <v>0</v>
      </c>
      <c r="BS1299" s="2">
        <v>0</v>
      </c>
      <c r="BT1299" s="2">
        <v>0</v>
      </c>
      <c r="BU1299" s="2">
        <v>0</v>
      </c>
      <c r="BV1299" s="2">
        <v>0</v>
      </c>
      <c r="BW1299" s="2">
        <v>0</v>
      </c>
      <c r="BX1299" s="2">
        <v>0</v>
      </c>
      <c r="BY1299" s="2">
        <v>0</v>
      </c>
      <c r="BZ1299" s="2">
        <v>0</v>
      </c>
      <c r="CA1299" s="2">
        <v>0</v>
      </c>
      <c r="CB1299" s="2">
        <v>0</v>
      </c>
      <c r="CC1299" s="2">
        <v>0</v>
      </c>
      <c r="CD1299" s="2">
        <v>0</v>
      </c>
      <c r="CE1299" s="2">
        <v>0</v>
      </c>
      <c r="CF1299" s="2">
        <v>0</v>
      </c>
      <c r="CG1299" s="2">
        <v>0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</row>
    <row r="1300" spans="1:90" x14ac:dyDescent="0.25">
      <c r="A1300" t="s">
        <v>115</v>
      </c>
      <c r="B1300">
        <v>10316</v>
      </c>
      <c r="C1300" t="s">
        <v>202</v>
      </c>
      <c r="D1300">
        <v>1</v>
      </c>
      <c r="E1300">
        <v>8</v>
      </c>
      <c r="F1300">
        <v>4844</v>
      </c>
      <c r="G1300">
        <v>35004844</v>
      </c>
      <c r="H1300" t="s">
        <v>748</v>
      </c>
      <c r="I1300">
        <v>100</v>
      </c>
      <c r="J1300" t="s">
        <v>107</v>
      </c>
      <c r="K1300" t="s">
        <v>749</v>
      </c>
      <c r="L1300">
        <v>68</v>
      </c>
      <c r="M1300" t="s">
        <v>543</v>
      </c>
      <c r="N1300">
        <v>4296100</v>
      </c>
      <c r="O1300" t="s">
        <v>92</v>
      </c>
      <c r="P1300" t="s">
        <v>750</v>
      </c>
      <c r="Q1300">
        <v>22</v>
      </c>
      <c r="R1300">
        <v>11</v>
      </c>
      <c r="S1300">
        <v>29405771</v>
      </c>
      <c r="T1300">
        <v>29696322</v>
      </c>
      <c r="U1300" t="s">
        <v>751</v>
      </c>
      <c r="V1300">
        <v>1</v>
      </c>
      <c r="W1300" s="2">
        <v>0</v>
      </c>
      <c r="X1300" s="2">
        <v>0</v>
      </c>
      <c r="Y1300" s="2">
        <v>57</v>
      </c>
      <c r="Z1300" s="2">
        <v>65</v>
      </c>
      <c r="AA1300" s="2">
        <v>83</v>
      </c>
      <c r="AB1300" s="2">
        <v>62</v>
      </c>
      <c r="AC1300" s="2">
        <v>67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2</v>
      </c>
      <c r="BH1300" s="2">
        <v>4</v>
      </c>
      <c r="BI1300" s="2">
        <v>4</v>
      </c>
      <c r="BJ1300" s="2">
        <v>6</v>
      </c>
      <c r="BK1300" s="2">
        <v>3</v>
      </c>
      <c r="BL1300" s="2">
        <v>0</v>
      </c>
      <c r="BM1300" s="2">
        <v>0</v>
      </c>
      <c r="BN1300" s="2">
        <v>0</v>
      </c>
      <c r="BO1300" s="2">
        <v>0</v>
      </c>
      <c r="BP1300" s="2">
        <v>0</v>
      </c>
      <c r="BQ1300" s="2">
        <v>0</v>
      </c>
      <c r="BR1300" s="2">
        <v>0</v>
      </c>
      <c r="BS1300" s="2">
        <v>0</v>
      </c>
      <c r="BT1300" s="2">
        <v>0</v>
      </c>
      <c r="BU1300" s="2">
        <v>0</v>
      </c>
      <c r="BV1300" s="2">
        <v>0</v>
      </c>
      <c r="BW1300" s="2">
        <v>0</v>
      </c>
      <c r="BX1300" s="2">
        <v>0</v>
      </c>
      <c r="BY1300" s="2">
        <v>0</v>
      </c>
      <c r="BZ1300" s="2">
        <v>0</v>
      </c>
      <c r="CA1300" s="2">
        <v>0</v>
      </c>
      <c r="CB1300" s="2">
        <v>0</v>
      </c>
      <c r="CC1300" s="2">
        <v>0</v>
      </c>
      <c r="CD1300" s="2">
        <v>0</v>
      </c>
      <c r="CE1300" s="2">
        <v>0</v>
      </c>
      <c r="CF1300" s="2">
        <v>0</v>
      </c>
      <c r="CG1300" s="2">
        <v>0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</row>
    <row r="1301" spans="1:90" x14ac:dyDescent="0.25">
      <c r="A1301" t="s">
        <v>115</v>
      </c>
      <c r="B1301">
        <v>10316</v>
      </c>
      <c r="C1301" t="s">
        <v>202</v>
      </c>
      <c r="D1301">
        <v>1</v>
      </c>
      <c r="E1301">
        <v>8</v>
      </c>
      <c r="F1301">
        <v>4364</v>
      </c>
      <c r="G1301">
        <v>35004364</v>
      </c>
      <c r="H1301" t="s">
        <v>10484</v>
      </c>
      <c r="I1301">
        <v>100</v>
      </c>
      <c r="J1301" t="s">
        <v>107</v>
      </c>
      <c r="K1301" t="s">
        <v>10485</v>
      </c>
      <c r="L1301">
        <v>68</v>
      </c>
      <c r="M1301" t="s">
        <v>543</v>
      </c>
      <c r="N1301">
        <v>4243000</v>
      </c>
      <c r="O1301" t="s">
        <v>102</v>
      </c>
      <c r="P1301" t="s">
        <v>10486</v>
      </c>
      <c r="Q1301">
        <v>615</v>
      </c>
      <c r="R1301">
        <v>11</v>
      </c>
      <c r="S1301">
        <v>29463618</v>
      </c>
      <c r="T1301">
        <v>29467392</v>
      </c>
      <c r="U1301" t="s">
        <v>10487</v>
      </c>
      <c r="V1301">
        <v>1</v>
      </c>
      <c r="W1301" s="2">
        <v>0</v>
      </c>
      <c r="X1301" s="2">
        <v>0</v>
      </c>
      <c r="Y1301" s="2">
        <v>64</v>
      </c>
      <c r="Z1301" s="2">
        <v>45</v>
      </c>
      <c r="AA1301" s="2">
        <v>69</v>
      </c>
      <c r="AB1301" s="2">
        <v>55</v>
      </c>
      <c r="AC1301" s="2">
        <v>79</v>
      </c>
      <c r="AD1301" s="2">
        <v>84</v>
      </c>
      <c r="AE1301" s="2">
        <v>100</v>
      </c>
      <c r="AF1301" s="2">
        <v>68</v>
      </c>
      <c r="AG1301" s="2">
        <v>65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248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5</v>
      </c>
      <c r="BH1301" s="2">
        <v>2</v>
      </c>
      <c r="BI1301" s="2">
        <v>3</v>
      </c>
      <c r="BJ1301" s="2">
        <v>4</v>
      </c>
      <c r="BK1301" s="2">
        <v>3</v>
      </c>
      <c r="BL1301" s="2">
        <v>4</v>
      </c>
      <c r="BM1301" s="2">
        <v>4</v>
      </c>
      <c r="BN1301" s="2">
        <v>3</v>
      </c>
      <c r="BO1301" s="2">
        <v>2</v>
      </c>
      <c r="BP1301" s="2">
        <v>0</v>
      </c>
      <c r="BQ1301" s="2">
        <v>0</v>
      </c>
      <c r="BR1301" s="2">
        <v>0</v>
      </c>
      <c r="BS1301" s="2">
        <v>0</v>
      </c>
      <c r="BT1301" s="2">
        <v>0</v>
      </c>
      <c r="BU1301" s="2">
        <v>0</v>
      </c>
      <c r="BV1301" s="2">
        <v>0</v>
      </c>
      <c r="BW1301" s="2">
        <v>0</v>
      </c>
      <c r="BX1301" s="2">
        <v>0</v>
      </c>
      <c r="BY1301" s="2">
        <v>0</v>
      </c>
      <c r="BZ1301" s="2">
        <v>0</v>
      </c>
      <c r="CA1301" s="2">
        <v>0</v>
      </c>
      <c r="CB1301" s="2">
        <v>0</v>
      </c>
      <c r="CC1301" s="2">
        <v>6</v>
      </c>
      <c r="CD1301" s="2">
        <v>0</v>
      </c>
      <c r="CE1301" s="2">
        <v>0</v>
      </c>
      <c r="CF1301" s="2">
        <v>0</v>
      </c>
      <c r="CG1301" s="2">
        <v>0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</row>
    <row r="1302" spans="1:90" x14ac:dyDescent="0.25">
      <c r="A1302" t="s">
        <v>115</v>
      </c>
      <c r="B1302">
        <v>10316</v>
      </c>
      <c r="C1302" t="s">
        <v>202</v>
      </c>
      <c r="D1302">
        <v>1</v>
      </c>
      <c r="E1302">
        <v>8</v>
      </c>
      <c r="F1302">
        <v>4339</v>
      </c>
      <c r="G1302">
        <v>35004339</v>
      </c>
      <c r="H1302" t="s">
        <v>12142</v>
      </c>
      <c r="I1302">
        <v>100</v>
      </c>
      <c r="J1302" t="s">
        <v>107</v>
      </c>
      <c r="K1302" t="s">
        <v>1554</v>
      </c>
      <c r="L1302">
        <v>68</v>
      </c>
      <c r="M1302" t="s">
        <v>543</v>
      </c>
      <c r="N1302">
        <v>4255080</v>
      </c>
      <c r="O1302" t="s">
        <v>92</v>
      </c>
      <c r="P1302" t="s">
        <v>12143</v>
      </c>
      <c r="Q1302">
        <v>400</v>
      </c>
      <c r="R1302">
        <v>11</v>
      </c>
      <c r="S1302">
        <v>29462166</v>
      </c>
      <c r="T1302">
        <v>29474947</v>
      </c>
      <c r="U1302" t="s">
        <v>12144</v>
      </c>
      <c r="V1302">
        <v>1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470</v>
      </c>
      <c r="AI1302" s="2">
        <v>448</v>
      </c>
      <c r="AJ1302" s="2">
        <v>417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0</v>
      </c>
      <c r="BI1302" s="2">
        <v>0</v>
      </c>
      <c r="BJ1302" s="2">
        <v>0</v>
      </c>
      <c r="BK1302" s="2">
        <v>0</v>
      </c>
      <c r="BL1302" s="2">
        <v>0</v>
      </c>
      <c r="BM1302" s="2">
        <v>0</v>
      </c>
      <c r="BN1302" s="2">
        <v>0</v>
      </c>
      <c r="BO1302" s="2">
        <v>0</v>
      </c>
      <c r="BP1302" s="2">
        <v>18</v>
      </c>
      <c r="BQ1302" s="2">
        <v>13</v>
      </c>
      <c r="BR1302" s="2">
        <v>15</v>
      </c>
      <c r="BS1302" s="2">
        <v>0</v>
      </c>
      <c r="BT1302" s="2">
        <v>0</v>
      </c>
      <c r="BU1302" s="2">
        <v>0</v>
      </c>
      <c r="BV1302" s="2">
        <v>0</v>
      </c>
      <c r="BW1302" s="2">
        <v>0</v>
      </c>
      <c r="BX1302" s="2">
        <v>0</v>
      </c>
      <c r="BY1302" s="2">
        <v>0</v>
      </c>
      <c r="BZ1302" s="2">
        <v>0</v>
      </c>
      <c r="CA1302" s="2">
        <v>0</v>
      </c>
      <c r="CB1302" s="2">
        <v>0</v>
      </c>
      <c r="CC1302" s="2">
        <v>0</v>
      </c>
      <c r="CD1302" s="2">
        <v>0</v>
      </c>
      <c r="CE1302" s="2">
        <v>0</v>
      </c>
      <c r="CF1302" s="2">
        <v>0</v>
      </c>
      <c r="CG1302" s="2">
        <v>0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</row>
    <row r="1303" spans="1:90" x14ac:dyDescent="0.25">
      <c r="A1303" t="s">
        <v>115</v>
      </c>
      <c r="B1303">
        <v>10316</v>
      </c>
      <c r="C1303" t="s">
        <v>202</v>
      </c>
      <c r="D1303">
        <v>1</v>
      </c>
      <c r="E1303">
        <v>8</v>
      </c>
      <c r="F1303">
        <v>4790</v>
      </c>
      <c r="G1303">
        <v>35004790</v>
      </c>
      <c r="H1303" t="s">
        <v>10649</v>
      </c>
      <c r="I1303">
        <v>100</v>
      </c>
      <c r="J1303" t="s">
        <v>107</v>
      </c>
      <c r="K1303" t="s">
        <v>203</v>
      </c>
      <c r="L1303">
        <v>90</v>
      </c>
      <c r="M1303" t="s">
        <v>203</v>
      </c>
      <c r="N1303">
        <v>4119001</v>
      </c>
      <c r="O1303" t="s">
        <v>92</v>
      </c>
      <c r="P1303" t="s">
        <v>18610</v>
      </c>
      <c r="Q1303">
        <v>311</v>
      </c>
      <c r="R1303">
        <v>11</v>
      </c>
      <c r="S1303">
        <v>50847539</v>
      </c>
      <c r="T1303">
        <v>55493309</v>
      </c>
      <c r="U1303" t="s">
        <v>18611</v>
      </c>
      <c r="V1303">
        <v>1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341</v>
      </c>
      <c r="AI1303" s="2">
        <v>376</v>
      </c>
      <c r="AJ1303" s="2">
        <v>304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0</v>
      </c>
      <c r="BI1303" s="2">
        <v>0</v>
      </c>
      <c r="BJ1303" s="2">
        <v>0</v>
      </c>
      <c r="BK1303" s="2">
        <v>0</v>
      </c>
      <c r="BL1303" s="2">
        <v>0</v>
      </c>
      <c r="BM1303" s="2">
        <v>0</v>
      </c>
      <c r="BN1303" s="2">
        <v>0</v>
      </c>
      <c r="BO1303" s="2">
        <v>0</v>
      </c>
      <c r="BP1303" s="2">
        <v>13</v>
      </c>
      <c r="BQ1303" s="2">
        <v>11</v>
      </c>
      <c r="BR1303" s="2">
        <v>8</v>
      </c>
      <c r="BS1303" s="2">
        <v>0</v>
      </c>
      <c r="BT1303" s="2">
        <v>0</v>
      </c>
      <c r="BU1303" s="2">
        <v>0</v>
      </c>
      <c r="BV1303" s="2">
        <v>0</v>
      </c>
      <c r="BW1303" s="2">
        <v>0</v>
      </c>
      <c r="BX1303" s="2">
        <v>0</v>
      </c>
      <c r="BY1303" s="2">
        <v>0</v>
      </c>
      <c r="BZ1303" s="2">
        <v>0</v>
      </c>
      <c r="CA1303" s="2">
        <v>0</v>
      </c>
      <c r="CB1303" s="2">
        <v>0</v>
      </c>
      <c r="CC1303" s="2">
        <v>0</v>
      </c>
      <c r="CD1303" s="2">
        <v>0</v>
      </c>
      <c r="CE1303" s="2">
        <v>0</v>
      </c>
      <c r="CF1303" s="2">
        <v>0</v>
      </c>
      <c r="CG1303" s="2">
        <v>0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</row>
    <row r="1304" spans="1:90" x14ac:dyDescent="0.25">
      <c r="A1304" t="s">
        <v>115</v>
      </c>
      <c r="B1304">
        <v>10316</v>
      </c>
      <c r="C1304" t="s">
        <v>202</v>
      </c>
      <c r="D1304">
        <v>1</v>
      </c>
      <c r="E1304">
        <v>8</v>
      </c>
      <c r="F1304">
        <v>1797</v>
      </c>
      <c r="G1304">
        <v>35001797</v>
      </c>
      <c r="H1304" t="s">
        <v>13692</v>
      </c>
      <c r="I1304">
        <v>100</v>
      </c>
      <c r="J1304" t="s">
        <v>107</v>
      </c>
      <c r="K1304" t="s">
        <v>8587</v>
      </c>
      <c r="L1304">
        <v>93</v>
      </c>
      <c r="M1304" t="s">
        <v>426</v>
      </c>
      <c r="N1304">
        <v>3213050</v>
      </c>
      <c r="O1304" t="s">
        <v>92</v>
      </c>
      <c r="P1304" t="s">
        <v>13693</v>
      </c>
      <c r="Q1304">
        <v>47</v>
      </c>
      <c r="R1304">
        <v>11</v>
      </c>
      <c r="S1304">
        <v>29127829</v>
      </c>
      <c r="T1304">
        <v>29172619</v>
      </c>
      <c r="U1304" t="s">
        <v>13694</v>
      </c>
      <c r="V1304">
        <v>1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76</v>
      </c>
      <c r="AE1304" s="2">
        <v>82</v>
      </c>
      <c r="AF1304" s="2">
        <v>48</v>
      </c>
      <c r="AG1304" s="2">
        <v>32</v>
      </c>
      <c r="AH1304" s="2">
        <v>19</v>
      </c>
      <c r="AI1304" s="2">
        <v>14</v>
      </c>
      <c r="AJ1304" s="2">
        <v>15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0</v>
      </c>
      <c r="BI1304" s="2">
        <v>0</v>
      </c>
      <c r="BJ1304" s="2">
        <v>0</v>
      </c>
      <c r="BK1304" s="2">
        <v>0</v>
      </c>
      <c r="BL1304" s="2">
        <v>3</v>
      </c>
      <c r="BM1304" s="2">
        <v>4</v>
      </c>
      <c r="BN1304" s="2">
        <v>2</v>
      </c>
      <c r="BO1304" s="2">
        <v>2</v>
      </c>
      <c r="BP1304" s="2">
        <v>2</v>
      </c>
      <c r="BQ1304" s="2">
        <v>1</v>
      </c>
      <c r="BR1304" s="2">
        <v>1</v>
      </c>
      <c r="BS1304" s="2">
        <v>0</v>
      </c>
      <c r="BT1304" s="2">
        <v>0</v>
      </c>
      <c r="BU1304" s="2">
        <v>0</v>
      </c>
      <c r="BV1304" s="2">
        <v>0</v>
      </c>
      <c r="BW1304" s="2">
        <v>0</v>
      </c>
      <c r="BX1304" s="2">
        <v>0</v>
      </c>
      <c r="BY1304" s="2">
        <v>0</v>
      </c>
      <c r="BZ1304" s="2">
        <v>0</v>
      </c>
      <c r="CA1304" s="2">
        <v>0</v>
      </c>
      <c r="CB1304" s="2">
        <v>0</v>
      </c>
      <c r="CC1304" s="2">
        <v>0</v>
      </c>
      <c r="CD1304" s="2">
        <v>0</v>
      </c>
      <c r="CE1304" s="2">
        <v>0</v>
      </c>
      <c r="CF1304" s="2">
        <v>0</v>
      </c>
      <c r="CG1304" s="2">
        <v>0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</row>
    <row r="1305" spans="1:90" x14ac:dyDescent="0.25">
      <c r="A1305" t="s">
        <v>115</v>
      </c>
      <c r="B1305">
        <v>10316</v>
      </c>
      <c r="C1305" t="s">
        <v>202</v>
      </c>
      <c r="D1305">
        <v>1</v>
      </c>
      <c r="E1305">
        <v>8</v>
      </c>
      <c r="F1305">
        <v>38143</v>
      </c>
      <c r="G1305">
        <v>35038143</v>
      </c>
      <c r="H1305" t="s">
        <v>9266</v>
      </c>
      <c r="I1305">
        <v>100</v>
      </c>
      <c r="J1305" t="s">
        <v>107</v>
      </c>
      <c r="K1305" t="s">
        <v>2926</v>
      </c>
      <c r="L1305">
        <v>49</v>
      </c>
      <c r="M1305" t="s">
        <v>721</v>
      </c>
      <c r="N1305">
        <v>1529001</v>
      </c>
      <c r="O1305" t="s">
        <v>92</v>
      </c>
      <c r="P1305" t="s">
        <v>6429</v>
      </c>
      <c r="Q1305">
        <v>99</v>
      </c>
      <c r="R1305">
        <v>11</v>
      </c>
      <c r="S1305">
        <v>32071435</v>
      </c>
      <c r="T1305">
        <v>32076646</v>
      </c>
      <c r="U1305" t="s">
        <v>9267</v>
      </c>
      <c r="V1305">
        <v>1</v>
      </c>
      <c r="W1305" s="2">
        <v>0</v>
      </c>
      <c r="X1305" s="2">
        <v>0</v>
      </c>
      <c r="Y1305" s="2">
        <v>96</v>
      </c>
      <c r="Z1305" s="2">
        <v>85</v>
      </c>
      <c r="AA1305" s="2">
        <v>77</v>
      </c>
      <c r="AB1305" s="2">
        <v>89</v>
      </c>
      <c r="AC1305" s="2">
        <v>80</v>
      </c>
      <c r="AD1305" s="2">
        <v>139</v>
      </c>
      <c r="AE1305" s="2">
        <v>90</v>
      </c>
      <c r="AF1305" s="2">
        <v>103</v>
      </c>
      <c r="AG1305" s="2">
        <v>104</v>
      </c>
      <c r="AH1305" s="2">
        <v>294</v>
      </c>
      <c r="AI1305" s="2">
        <v>211</v>
      </c>
      <c r="AJ1305" s="2">
        <v>179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2</v>
      </c>
      <c r="BE1305" s="2">
        <v>0</v>
      </c>
      <c r="BF1305" s="2">
        <v>0</v>
      </c>
      <c r="BG1305" s="2">
        <v>5</v>
      </c>
      <c r="BH1305" s="2">
        <v>3</v>
      </c>
      <c r="BI1305" s="2">
        <v>4</v>
      </c>
      <c r="BJ1305" s="2">
        <v>3</v>
      </c>
      <c r="BK1305" s="2">
        <v>3</v>
      </c>
      <c r="BL1305" s="2">
        <v>7</v>
      </c>
      <c r="BM1305" s="2">
        <v>4</v>
      </c>
      <c r="BN1305" s="2">
        <v>5</v>
      </c>
      <c r="BO1305" s="2">
        <v>6</v>
      </c>
      <c r="BP1305" s="2">
        <v>13</v>
      </c>
      <c r="BQ1305" s="2">
        <v>7</v>
      </c>
      <c r="BR1305" s="2">
        <v>6</v>
      </c>
      <c r="BS1305" s="2">
        <v>0</v>
      </c>
      <c r="BT1305" s="2">
        <v>0</v>
      </c>
      <c r="BU1305" s="2">
        <v>0</v>
      </c>
      <c r="BV1305" s="2">
        <v>0</v>
      </c>
      <c r="BW1305" s="2">
        <v>0</v>
      </c>
      <c r="BX1305" s="2">
        <v>0</v>
      </c>
      <c r="BY1305" s="2">
        <v>0</v>
      </c>
      <c r="BZ1305" s="2">
        <v>0</v>
      </c>
      <c r="CA1305" s="2">
        <v>0</v>
      </c>
      <c r="CB1305" s="2">
        <v>0</v>
      </c>
      <c r="CC1305" s="2">
        <v>0</v>
      </c>
      <c r="CD1305" s="2">
        <v>0</v>
      </c>
      <c r="CE1305" s="2">
        <v>0</v>
      </c>
      <c r="CF1305" s="2">
        <v>0</v>
      </c>
      <c r="CG1305" s="2">
        <v>0</v>
      </c>
      <c r="CH1305" s="2">
        <v>0</v>
      </c>
      <c r="CI1305" s="2">
        <v>0</v>
      </c>
      <c r="CJ1305" s="2">
        <v>0</v>
      </c>
      <c r="CK1305" s="2">
        <v>0</v>
      </c>
      <c r="CL1305" s="2">
        <v>2</v>
      </c>
    </row>
    <row r="1306" spans="1:90" x14ac:dyDescent="0.25">
      <c r="A1306" t="s">
        <v>115</v>
      </c>
      <c r="B1306">
        <v>10316</v>
      </c>
      <c r="C1306" t="s">
        <v>202</v>
      </c>
      <c r="D1306">
        <v>1</v>
      </c>
      <c r="E1306">
        <v>8</v>
      </c>
      <c r="F1306">
        <v>4649</v>
      </c>
      <c r="G1306">
        <v>35004649</v>
      </c>
      <c r="H1306" t="s">
        <v>10247</v>
      </c>
      <c r="I1306">
        <v>100</v>
      </c>
      <c r="J1306" t="s">
        <v>107</v>
      </c>
      <c r="K1306" t="s">
        <v>1416</v>
      </c>
      <c r="L1306">
        <v>27</v>
      </c>
      <c r="M1306" t="s">
        <v>1117</v>
      </c>
      <c r="N1306">
        <v>4167001</v>
      </c>
      <c r="O1306" t="s">
        <v>92</v>
      </c>
      <c r="P1306" t="s">
        <v>10248</v>
      </c>
      <c r="Q1306">
        <v>925</v>
      </c>
      <c r="R1306">
        <v>11</v>
      </c>
      <c r="S1306">
        <v>50730357</v>
      </c>
      <c r="U1306" t="s">
        <v>10249</v>
      </c>
      <c r="V1306">
        <v>1</v>
      </c>
      <c r="W1306" s="2">
        <v>0</v>
      </c>
      <c r="X1306" s="2">
        <v>0</v>
      </c>
      <c r="Y1306" s="2">
        <v>148</v>
      </c>
      <c r="Z1306" s="2">
        <v>119</v>
      </c>
      <c r="AA1306" s="2">
        <v>150</v>
      </c>
      <c r="AB1306" s="2">
        <v>127</v>
      </c>
      <c r="AC1306" s="2">
        <v>134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165</v>
      </c>
      <c r="BD1306" s="2">
        <v>31</v>
      </c>
      <c r="BE1306" s="2">
        <v>0</v>
      </c>
      <c r="BF1306" s="2">
        <v>0</v>
      </c>
      <c r="BG1306" s="2">
        <v>8</v>
      </c>
      <c r="BH1306" s="2">
        <v>11</v>
      </c>
      <c r="BI1306" s="2">
        <v>10</v>
      </c>
      <c r="BJ1306" s="2">
        <v>10</v>
      </c>
      <c r="BK1306" s="2">
        <v>9</v>
      </c>
      <c r="BL1306" s="2">
        <v>0</v>
      </c>
      <c r="BM1306" s="2">
        <v>0</v>
      </c>
      <c r="BN1306" s="2">
        <v>0</v>
      </c>
      <c r="BO1306" s="2">
        <v>0</v>
      </c>
      <c r="BP1306" s="2">
        <v>0</v>
      </c>
      <c r="BQ1306" s="2">
        <v>0</v>
      </c>
      <c r="BR1306" s="2">
        <v>0</v>
      </c>
      <c r="BS1306" s="2">
        <v>0</v>
      </c>
      <c r="BT1306" s="2">
        <v>0</v>
      </c>
      <c r="BU1306" s="2">
        <v>0</v>
      </c>
      <c r="BV1306" s="2">
        <v>0</v>
      </c>
      <c r="BW1306" s="2">
        <v>0</v>
      </c>
      <c r="BX1306" s="2">
        <v>0</v>
      </c>
      <c r="BY1306" s="2">
        <v>0</v>
      </c>
      <c r="BZ1306" s="2">
        <v>0</v>
      </c>
      <c r="CA1306" s="2">
        <v>0</v>
      </c>
      <c r="CB1306" s="2">
        <v>0</v>
      </c>
      <c r="CC1306" s="2">
        <v>0</v>
      </c>
      <c r="CD1306" s="2">
        <v>0</v>
      </c>
      <c r="CE1306" s="2">
        <v>0</v>
      </c>
      <c r="CF1306" s="2">
        <v>0</v>
      </c>
      <c r="CG1306" s="2">
        <v>0</v>
      </c>
      <c r="CH1306" s="2">
        <v>0</v>
      </c>
      <c r="CI1306" s="2">
        <v>0</v>
      </c>
      <c r="CJ1306" s="2">
        <v>0</v>
      </c>
      <c r="CK1306" s="2">
        <v>13</v>
      </c>
      <c r="CL1306" s="2">
        <v>7</v>
      </c>
    </row>
    <row r="1307" spans="1:90" x14ac:dyDescent="0.25">
      <c r="A1307" t="s">
        <v>115</v>
      </c>
      <c r="B1307">
        <v>10316</v>
      </c>
      <c r="C1307" t="s">
        <v>202</v>
      </c>
      <c r="D1307">
        <v>1</v>
      </c>
      <c r="E1307">
        <v>8</v>
      </c>
      <c r="F1307">
        <v>433615</v>
      </c>
      <c r="G1307">
        <v>35433615</v>
      </c>
      <c r="H1307" t="s">
        <v>7369</v>
      </c>
      <c r="I1307">
        <v>100</v>
      </c>
      <c r="J1307" t="s">
        <v>107</v>
      </c>
      <c r="K1307" t="s">
        <v>1554</v>
      </c>
      <c r="L1307">
        <v>68</v>
      </c>
      <c r="M1307" t="s">
        <v>543</v>
      </c>
      <c r="N1307">
        <v>4255080</v>
      </c>
      <c r="O1307" t="s">
        <v>92</v>
      </c>
      <c r="P1307" t="s">
        <v>7370</v>
      </c>
      <c r="Q1307">
        <v>396</v>
      </c>
      <c r="R1307">
        <v>11</v>
      </c>
      <c r="S1307">
        <v>20837789</v>
      </c>
      <c r="T1307">
        <v>22640106</v>
      </c>
      <c r="U1307" t="s">
        <v>7371</v>
      </c>
      <c r="V1307">
        <v>1</v>
      </c>
      <c r="W1307" s="2">
        <v>0</v>
      </c>
      <c r="X1307" s="2">
        <v>0</v>
      </c>
      <c r="Y1307" s="2">
        <v>60</v>
      </c>
      <c r="Z1307" s="2">
        <v>116</v>
      </c>
      <c r="AA1307" s="2">
        <v>115</v>
      </c>
      <c r="AB1307" s="2">
        <v>82</v>
      </c>
      <c r="AC1307" s="2">
        <v>54</v>
      </c>
      <c r="AD1307" s="2">
        <v>97</v>
      </c>
      <c r="AE1307" s="2">
        <v>73</v>
      </c>
      <c r="AF1307" s="2">
        <v>154</v>
      </c>
      <c r="AG1307" s="2">
        <v>87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42</v>
      </c>
      <c r="BD1307" s="2">
        <v>19</v>
      </c>
      <c r="BE1307" s="2">
        <v>0</v>
      </c>
      <c r="BF1307" s="2">
        <v>0</v>
      </c>
      <c r="BG1307" s="2">
        <v>4</v>
      </c>
      <c r="BH1307" s="2">
        <v>7</v>
      </c>
      <c r="BI1307" s="2">
        <v>6</v>
      </c>
      <c r="BJ1307" s="2">
        <v>5</v>
      </c>
      <c r="BK1307" s="2">
        <v>3</v>
      </c>
      <c r="BL1307" s="2">
        <v>6</v>
      </c>
      <c r="BM1307" s="2">
        <v>4</v>
      </c>
      <c r="BN1307" s="2">
        <v>9</v>
      </c>
      <c r="BO1307" s="2">
        <v>5</v>
      </c>
      <c r="BP1307" s="2">
        <v>0</v>
      </c>
      <c r="BQ1307" s="2">
        <v>0</v>
      </c>
      <c r="BR1307" s="2">
        <v>0</v>
      </c>
      <c r="BS1307" s="2">
        <v>0</v>
      </c>
      <c r="BT1307" s="2">
        <v>0</v>
      </c>
      <c r="BU1307" s="2">
        <v>0</v>
      </c>
      <c r="BV1307" s="2">
        <v>0</v>
      </c>
      <c r="BW1307" s="2">
        <v>0</v>
      </c>
      <c r="BX1307" s="2">
        <v>0</v>
      </c>
      <c r="BY1307" s="2">
        <v>0</v>
      </c>
      <c r="BZ1307" s="2">
        <v>0</v>
      </c>
      <c r="CA1307" s="2">
        <v>0</v>
      </c>
      <c r="CB1307" s="2">
        <v>0</v>
      </c>
      <c r="CC1307" s="2">
        <v>0</v>
      </c>
      <c r="CD1307" s="2">
        <v>0</v>
      </c>
      <c r="CE1307" s="2">
        <v>0</v>
      </c>
      <c r="CF1307" s="2">
        <v>0</v>
      </c>
      <c r="CG1307" s="2">
        <v>0</v>
      </c>
      <c r="CH1307" s="2">
        <v>0</v>
      </c>
      <c r="CI1307" s="2">
        <v>0</v>
      </c>
      <c r="CJ1307" s="2">
        <v>0</v>
      </c>
      <c r="CK1307" s="2">
        <v>4</v>
      </c>
      <c r="CL1307" s="2">
        <v>4</v>
      </c>
    </row>
    <row r="1308" spans="1:90" x14ac:dyDescent="0.25">
      <c r="A1308" t="s">
        <v>115</v>
      </c>
      <c r="B1308">
        <v>10316</v>
      </c>
      <c r="C1308" t="s">
        <v>202</v>
      </c>
      <c r="D1308">
        <v>1</v>
      </c>
      <c r="E1308">
        <v>8</v>
      </c>
      <c r="F1308">
        <v>38179</v>
      </c>
      <c r="G1308">
        <v>35038179</v>
      </c>
      <c r="H1308" t="s">
        <v>12461</v>
      </c>
      <c r="I1308">
        <v>100</v>
      </c>
      <c r="J1308" t="s">
        <v>107</v>
      </c>
      <c r="K1308" t="s">
        <v>1416</v>
      </c>
      <c r="L1308">
        <v>27</v>
      </c>
      <c r="M1308" t="s">
        <v>1117</v>
      </c>
      <c r="N1308">
        <v>4162000</v>
      </c>
      <c r="O1308" t="s">
        <v>92</v>
      </c>
      <c r="P1308" t="s">
        <v>12462</v>
      </c>
      <c r="Q1308">
        <v>219</v>
      </c>
      <c r="R1308">
        <v>11</v>
      </c>
      <c r="S1308">
        <v>50582759</v>
      </c>
      <c r="T1308">
        <v>50735360</v>
      </c>
      <c r="U1308" t="s">
        <v>12463</v>
      </c>
      <c r="V1308">
        <v>1</v>
      </c>
      <c r="W1308" s="2">
        <v>0</v>
      </c>
      <c r="X1308" s="2">
        <v>0</v>
      </c>
      <c r="Y1308" s="2">
        <v>24</v>
      </c>
      <c r="Z1308" s="2">
        <v>17</v>
      </c>
      <c r="AA1308" s="2">
        <v>32</v>
      </c>
      <c r="AB1308" s="2">
        <v>22</v>
      </c>
      <c r="AC1308" s="2">
        <v>20</v>
      </c>
      <c r="AD1308" s="2">
        <v>57</v>
      </c>
      <c r="AE1308" s="2">
        <v>52</v>
      </c>
      <c r="AF1308" s="2">
        <v>67</v>
      </c>
      <c r="AG1308" s="2">
        <v>45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225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10</v>
      </c>
      <c r="BE1308" s="2">
        <v>0</v>
      </c>
      <c r="BF1308" s="2">
        <v>0</v>
      </c>
      <c r="BG1308" s="2">
        <v>1</v>
      </c>
      <c r="BH1308" s="2">
        <v>2</v>
      </c>
      <c r="BI1308" s="2">
        <v>1</v>
      </c>
      <c r="BJ1308" s="2">
        <v>1</v>
      </c>
      <c r="BK1308" s="2">
        <v>2</v>
      </c>
      <c r="BL1308" s="2">
        <v>4</v>
      </c>
      <c r="BM1308" s="2">
        <v>4</v>
      </c>
      <c r="BN1308" s="2">
        <v>4</v>
      </c>
      <c r="BO1308" s="2">
        <v>3</v>
      </c>
      <c r="BP1308" s="2">
        <v>0</v>
      </c>
      <c r="BQ1308" s="2">
        <v>0</v>
      </c>
      <c r="BR1308" s="2">
        <v>0</v>
      </c>
      <c r="BS1308" s="2">
        <v>0</v>
      </c>
      <c r="BT1308" s="2">
        <v>0</v>
      </c>
      <c r="BU1308" s="2">
        <v>0</v>
      </c>
      <c r="BV1308" s="2">
        <v>0</v>
      </c>
      <c r="BW1308" s="2">
        <v>0</v>
      </c>
      <c r="BX1308" s="2">
        <v>0</v>
      </c>
      <c r="BY1308" s="2">
        <v>0</v>
      </c>
      <c r="BZ1308" s="2">
        <v>0</v>
      </c>
      <c r="CA1308" s="2">
        <v>0</v>
      </c>
      <c r="CB1308" s="2">
        <v>0</v>
      </c>
      <c r="CC1308" s="2">
        <v>6</v>
      </c>
      <c r="CD1308" s="2">
        <v>0</v>
      </c>
      <c r="CE1308" s="2">
        <v>0</v>
      </c>
      <c r="CF1308" s="2">
        <v>0</v>
      </c>
      <c r="CG1308" s="2">
        <v>0</v>
      </c>
      <c r="CH1308" s="2">
        <v>0</v>
      </c>
      <c r="CI1308" s="2">
        <v>0</v>
      </c>
      <c r="CJ1308" s="2">
        <v>0</v>
      </c>
      <c r="CK1308" s="2">
        <v>0</v>
      </c>
      <c r="CL1308" s="2">
        <v>1</v>
      </c>
    </row>
    <row r="1309" spans="1:90" x14ac:dyDescent="0.25">
      <c r="A1309" t="s">
        <v>115</v>
      </c>
      <c r="B1309">
        <v>10316</v>
      </c>
      <c r="C1309" t="s">
        <v>202</v>
      </c>
      <c r="D1309">
        <v>1</v>
      </c>
      <c r="E1309">
        <v>8</v>
      </c>
      <c r="F1309">
        <v>1909</v>
      </c>
      <c r="G1309">
        <v>35001909</v>
      </c>
      <c r="H1309" t="s">
        <v>10027</v>
      </c>
      <c r="I1309">
        <v>100</v>
      </c>
      <c r="J1309" t="s">
        <v>107</v>
      </c>
      <c r="K1309" t="s">
        <v>1054</v>
      </c>
      <c r="L1309">
        <v>93</v>
      </c>
      <c r="M1309" t="s">
        <v>426</v>
      </c>
      <c r="N1309">
        <v>3150020</v>
      </c>
      <c r="O1309" t="s">
        <v>92</v>
      </c>
      <c r="P1309" t="s">
        <v>10028</v>
      </c>
      <c r="Q1309">
        <v>406</v>
      </c>
      <c r="R1309">
        <v>11</v>
      </c>
      <c r="S1309">
        <v>22156555</v>
      </c>
      <c r="T1309">
        <v>22739812</v>
      </c>
      <c r="U1309" t="s">
        <v>10029</v>
      </c>
      <c r="V1309">
        <v>1</v>
      </c>
      <c r="W1309" s="2">
        <v>0</v>
      </c>
      <c r="X1309" s="2">
        <v>0</v>
      </c>
      <c r="Y1309" s="2">
        <v>42</v>
      </c>
      <c r="Z1309" s="2">
        <v>44</v>
      </c>
      <c r="AA1309" s="2">
        <v>46</v>
      </c>
      <c r="AB1309" s="2">
        <v>45</v>
      </c>
      <c r="AC1309" s="2">
        <v>47</v>
      </c>
      <c r="AD1309" s="2">
        <v>64</v>
      </c>
      <c r="AE1309" s="2">
        <v>44</v>
      </c>
      <c r="AF1309" s="2">
        <v>21</v>
      </c>
      <c r="AG1309" s="2">
        <v>31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152</v>
      </c>
      <c r="BD1309" s="2">
        <v>8</v>
      </c>
      <c r="BE1309" s="2">
        <v>0</v>
      </c>
      <c r="BF1309" s="2">
        <v>0</v>
      </c>
      <c r="BG1309" s="2">
        <v>3</v>
      </c>
      <c r="BH1309" s="2">
        <v>2</v>
      </c>
      <c r="BI1309" s="2">
        <v>4</v>
      </c>
      <c r="BJ1309" s="2">
        <v>2</v>
      </c>
      <c r="BK1309" s="2">
        <v>3</v>
      </c>
      <c r="BL1309" s="2">
        <v>2</v>
      </c>
      <c r="BM1309" s="2">
        <v>2</v>
      </c>
      <c r="BN1309" s="2">
        <v>2</v>
      </c>
      <c r="BO1309" s="2">
        <v>2</v>
      </c>
      <c r="BP1309" s="2">
        <v>0</v>
      </c>
      <c r="BQ1309" s="2">
        <v>0</v>
      </c>
      <c r="BR1309" s="2">
        <v>0</v>
      </c>
      <c r="BS1309" s="2">
        <v>0</v>
      </c>
      <c r="BT1309" s="2">
        <v>0</v>
      </c>
      <c r="BU1309" s="2">
        <v>0</v>
      </c>
      <c r="BV1309" s="2">
        <v>0</v>
      </c>
      <c r="BW1309" s="2">
        <v>0</v>
      </c>
      <c r="BX1309" s="2">
        <v>0</v>
      </c>
      <c r="BY1309" s="2">
        <v>0</v>
      </c>
      <c r="BZ1309" s="2">
        <v>0</v>
      </c>
      <c r="CA1309" s="2">
        <v>0</v>
      </c>
      <c r="CB1309" s="2">
        <v>0</v>
      </c>
      <c r="CC1309" s="2">
        <v>0</v>
      </c>
      <c r="CD1309" s="2">
        <v>0</v>
      </c>
      <c r="CE1309" s="2">
        <v>0</v>
      </c>
      <c r="CF1309" s="2">
        <v>0</v>
      </c>
      <c r="CG1309" s="2">
        <v>0</v>
      </c>
      <c r="CH1309" s="2">
        <v>0</v>
      </c>
      <c r="CI1309" s="2">
        <v>0</v>
      </c>
      <c r="CJ1309" s="2">
        <v>0</v>
      </c>
      <c r="CK1309" s="2">
        <v>8</v>
      </c>
      <c r="CL1309" s="2">
        <v>2</v>
      </c>
    </row>
    <row r="1310" spans="1:90" x14ac:dyDescent="0.25">
      <c r="A1310" t="s">
        <v>115</v>
      </c>
      <c r="B1310">
        <v>10316</v>
      </c>
      <c r="C1310" t="s">
        <v>202</v>
      </c>
      <c r="D1310">
        <v>2</v>
      </c>
      <c r="E1310">
        <v>6</v>
      </c>
      <c r="F1310">
        <v>985120</v>
      </c>
      <c r="G1310">
        <v>35985120</v>
      </c>
      <c r="H1310" t="s">
        <v>8030</v>
      </c>
      <c r="I1310">
        <v>100</v>
      </c>
      <c r="J1310" t="s">
        <v>107</v>
      </c>
      <c r="K1310" t="s">
        <v>692</v>
      </c>
      <c r="L1310">
        <v>34</v>
      </c>
      <c r="M1310" t="s">
        <v>692</v>
      </c>
      <c r="N1310">
        <v>4211040</v>
      </c>
      <c r="O1310" t="s">
        <v>92</v>
      </c>
      <c r="P1310" t="s">
        <v>8031</v>
      </c>
      <c r="Q1310">
        <v>298</v>
      </c>
      <c r="R1310">
        <v>11</v>
      </c>
      <c r="S1310">
        <v>29158003</v>
      </c>
      <c r="U1310" t="s">
        <v>8032</v>
      </c>
      <c r="V1310">
        <v>1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551</v>
      </c>
      <c r="BD1310" s="2">
        <v>0</v>
      </c>
      <c r="BE1310" s="2">
        <v>0</v>
      </c>
      <c r="BF1310" s="2">
        <v>0</v>
      </c>
      <c r="BG1310" s="2">
        <v>0</v>
      </c>
      <c r="BH1310" s="2">
        <v>0</v>
      </c>
      <c r="BI1310" s="2">
        <v>0</v>
      </c>
      <c r="BJ1310" s="2">
        <v>0</v>
      </c>
      <c r="BK1310" s="2">
        <v>0</v>
      </c>
      <c r="BL1310" s="2">
        <v>0</v>
      </c>
      <c r="BM1310" s="2">
        <v>0</v>
      </c>
      <c r="BN1310" s="2">
        <v>0</v>
      </c>
      <c r="BO1310" s="2">
        <v>0</v>
      </c>
      <c r="BP1310" s="2">
        <v>0</v>
      </c>
      <c r="BQ1310" s="2">
        <v>0</v>
      </c>
      <c r="BR1310" s="2">
        <v>0</v>
      </c>
      <c r="BS1310" s="2">
        <v>0</v>
      </c>
      <c r="BT1310" s="2">
        <v>0</v>
      </c>
      <c r="BU1310" s="2">
        <v>0</v>
      </c>
      <c r="BV1310" s="2">
        <v>0</v>
      </c>
      <c r="BW1310" s="2">
        <v>0</v>
      </c>
      <c r="BX1310" s="2">
        <v>0</v>
      </c>
      <c r="BY1310" s="2">
        <v>0</v>
      </c>
      <c r="BZ1310" s="2">
        <v>0</v>
      </c>
      <c r="CA1310" s="2">
        <v>0</v>
      </c>
      <c r="CB1310" s="2">
        <v>0</v>
      </c>
      <c r="CC1310" s="2">
        <v>0</v>
      </c>
      <c r="CD1310" s="2">
        <v>0</v>
      </c>
      <c r="CE1310" s="2">
        <v>0</v>
      </c>
      <c r="CF1310" s="2">
        <v>0</v>
      </c>
      <c r="CG1310" s="2">
        <v>0</v>
      </c>
      <c r="CH1310" s="2">
        <v>0</v>
      </c>
      <c r="CI1310" s="2">
        <v>0</v>
      </c>
      <c r="CJ1310" s="2">
        <v>0</v>
      </c>
      <c r="CK1310" s="2">
        <v>36</v>
      </c>
      <c r="CL1310" s="2">
        <v>0</v>
      </c>
    </row>
    <row r="1311" spans="1:90" x14ac:dyDescent="0.25">
      <c r="A1311" t="s">
        <v>115</v>
      </c>
      <c r="B1311">
        <v>10316</v>
      </c>
      <c r="C1311" t="s">
        <v>202</v>
      </c>
      <c r="D1311">
        <v>2</v>
      </c>
      <c r="E1311">
        <v>6</v>
      </c>
      <c r="F1311">
        <v>985788</v>
      </c>
      <c r="G1311">
        <v>35985788</v>
      </c>
      <c r="H1311" t="s">
        <v>10236</v>
      </c>
      <c r="I1311">
        <v>100</v>
      </c>
      <c r="J1311" t="s">
        <v>107</v>
      </c>
      <c r="K1311" t="s">
        <v>426</v>
      </c>
      <c r="L1311">
        <v>93</v>
      </c>
      <c r="M1311" t="s">
        <v>426</v>
      </c>
      <c r="N1311">
        <v>3137050</v>
      </c>
      <c r="O1311" t="s">
        <v>92</v>
      </c>
      <c r="P1311" t="s">
        <v>10237</v>
      </c>
      <c r="Q1311">
        <v>200</v>
      </c>
      <c r="R1311">
        <v>11</v>
      </c>
      <c r="S1311">
        <v>20680112</v>
      </c>
      <c r="T1311">
        <v>22721845</v>
      </c>
      <c r="U1311" t="s">
        <v>9818</v>
      </c>
      <c r="V1311">
        <v>1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724</v>
      </c>
      <c r="BD1311" s="2">
        <v>0</v>
      </c>
      <c r="BE1311" s="2">
        <v>0</v>
      </c>
      <c r="BF1311" s="2">
        <v>0</v>
      </c>
      <c r="BG1311" s="2">
        <v>0</v>
      </c>
      <c r="BH1311" s="2">
        <v>0</v>
      </c>
      <c r="BI1311" s="2">
        <v>0</v>
      </c>
      <c r="BJ1311" s="2">
        <v>0</v>
      </c>
      <c r="BK1311" s="2">
        <v>0</v>
      </c>
      <c r="BL1311" s="2">
        <v>0</v>
      </c>
      <c r="BM1311" s="2">
        <v>0</v>
      </c>
      <c r="BN1311" s="2">
        <v>0</v>
      </c>
      <c r="BO1311" s="2">
        <v>0</v>
      </c>
      <c r="BP1311" s="2">
        <v>0</v>
      </c>
      <c r="BQ1311" s="2">
        <v>0</v>
      </c>
      <c r="BR1311" s="2">
        <v>0</v>
      </c>
      <c r="BS1311" s="2">
        <v>0</v>
      </c>
      <c r="BT1311" s="2">
        <v>0</v>
      </c>
      <c r="BU1311" s="2">
        <v>0</v>
      </c>
      <c r="BV1311" s="2">
        <v>0</v>
      </c>
      <c r="BW1311" s="2">
        <v>0</v>
      </c>
      <c r="BX1311" s="2">
        <v>0</v>
      </c>
      <c r="BY1311" s="2">
        <v>0</v>
      </c>
      <c r="BZ1311" s="2">
        <v>0</v>
      </c>
      <c r="CA1311" s="2">
        <v>0</v>
      </c>
      <c r="CB1311" s="2">
        <v>0</v>
      </c>
      <c r="CC1311" s="2">
        <v>0</v>
      </c>
      <c r="CD1311" s="2">
        <v>0</v>
      </c>
      <c r="CE1311" s="2">
        <v>0</v>
      </c>
      <c r="CF1311" s="2">
        <v>0</v>
      </c>
      <c r="CG1311" s="2">
        <v>0</v>
      </c>
      <c r="CH1311" s="2">
        <v>0</v>
      </c>
      <c r="CI1311" s="2">
        <v>0</v>
      </c>
      <c r="CJ1311" s="2">
        <v>0</v>
      </c>
      <c r="CK1311" s="2">
        <v>50</v>
      </c>
      <c r="CL1311" s="2">
        <v>0</v>
      </c>
    </row>
    <row r="1312" spans="1:90" x14ac:dyDescent="0.25">
      <c r="A1312" t="s">
        <v>115</v>
      </c>
      <c r="B1312">
        <v>10316</v>
      </c>
      <c r="C1312" t="s">
        <v>202</v>
      </c>
      <c r="D1312">
        <v>2</v>
      </c>
      <c r="E1312">
        <v>6</v>
      </c>
      <c r="F1312">
        <v>498634</v>
      </c>
      <c r="G1312">
        <v>35498634</v>
      </c>
      <c r="H1312" t="s">
        <v>6585</v>
      </c>
      <c r="I1312">
        <v>100</v>
      </c>
      <c r="J1312" t="s">
        <v>107</v>
      </c>
      <c r="K1312" t="s">
        <v>721</v>
      </c>
      <c r="L1312">
        <v>49</v>
      </c>
      <c r="M1312" t="s">
        <v>721</v>
      </c>
      <c r="N1312">
        <v>1508000</v>
      </c>
      <c r="O1312" t="s">
        <v>92</v>
      </c>
      <c r="P1312" t="s">
        <v>4501</v>
      </c>
      <c r="Q1312">
        <v>120</v>
      </c>
      <c r="R1312">
        <v>11</v>
      </c>
      <c r="S1312">
        <v>32086653</v>
      </c>
      <c r="T1312">
        <v>32086775</v>
      </c>
      <c r="U1312" t="s">
        <v>19591</v>
      </c>
      <c r="V1312">
        <v>1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252</v>
      </c>
      <c r="BD1312" s="2">
        <v>0</v>
      </c>
      <c r="BE1312" s="2">
        <v>0</v>
      </c>
      <c r="BF1312" s="2">
        <v>0</v>
      </c>
      <c r="BG1312" s="2">
        <v>0</v>
      </c>
      <c r="BH1312" s="2">
        <v>0</v>
      </c>
      <c r="BI1312" s="2">
        <v>0</v>
      </c>
      <c r="BJ1312" s="2">
        <v>0</v>
      </c>
      <c r="BK1312" s="2">
        <v>0</v>
      </c>
      <c r="BL1312" s="2">
        <v>0</v>
      </c>
      <c r="BM1312" s="2">
        <v>0</v>
      </c>
      <c r="BN1312" s="2">
        <v>0</v>
      </c>
      <c r="BO1312" s="2">
        <v>0</v>
      </c>
      <c r="BP1312" s="2">
        <v>0</v>
      </c>
      <c r="BQ1312" s="2">
        <v>0</v>
      </c>
      <c r="BR1312" s="2">
        <v>0</v>
      </c>
      <c r="BS1312" s="2">
        <v>0</v>
      </c>
      <c r="BT1312" s="2">
        <v>0</v>
      </c>
      <c r="BU1312" s="2">
        <v>0</v>
      </c>
      <c r="BV1312" s="2">
        <v>0</v>
      </c>
      <c r="BW1312" s="2">
        <v>0</v>
      </c>
      <c r="BX1312" s="2">
        <v>0</v>
      </c>
      <c r="BY1312" s="2">
        <v>0</v>
      </c>
      <c r="BZ1312" s="2">
        <v>0</v>
      </c>
      <c r="CA1312" s="2">
        <v>0</v>
      </c>
      <c r="CB1312" s="2">
        <v>0</v>
      </c>
      <c r="CC1312" s="2">
        <v>0</v>
      </c>
      <c r="CD1312" s="2">
        <v>0</v>
      </c>
      <c r="CE1312" s="2">
        <v>0</v>
      </c>
      <c r="CF1312" s="2">
        <v>0</v>
      </c>
      <c r="CG1312" s="2">
        <v>0</v>
      </c>
      <c r="CH1312" s="2">
        <v>0</v>
      </c>
      <c r="CI1312" s="2">
        <v>0</v>
      </c>
      <c r="CJ1312" s="2">
        <v>0</v>
      </c>
      <c r="CK1312" s="2">
        <v>15</v>
      </c>
      <c r="CL1312" s="2">
        <v>0</v>
      </c>
    </row>
    <row r="1313" spans="1:90" x14ac:dyDescent="0.25">
      <c r="A1313" t="s">
        <v>115</v>
      </c>
      <c r="B1313">
        <v>10316</v>
      </c>
      <c r="C1313" t="s">
        <v>202</v>
      </c>
      <c r="D1313">
        <v>2</v>
      </c>
      <c r="E1313">
        <v>34</v>
      </c>
      <c r="F1313">
        <v>559702</v>
      </c>
      <c r="G1313">
        <v>35559702</v>
      </c>
      <c r="H1313" t="s">
        <v>1589</v>
      </c>
      <c r="I1313">
        <v>100</v>
      </c>
      <c r="J1313" t="s">
        <v>107</v>
      </c>
      <c r="K1313" t="s">
        <v>1590</v>
      </c>
      <c r="L1313">
        <v>53</v>
      </c>
      <c r="M1313" t="s">
        <v>1591</v>
      </c>
      <c r="N1313">
        <v>3128070</v>
      </c>
      <c r="O1313" t="s">
        <v>92</v>
      </c>
      <c r="P1313" t="s">
        <v>1592</v>
      </c>
      <c r="Q1313">
        <v>300</v>
      </c>
      <c r="R1313">
        <v>11</v>
      </c>
      <c r="S1313">
        <v>20211119</v>
      </c>
      <c r="T1313">
        <v>26940213</v>
      </c>
      <c r="U1313" t="s">
        <v>1593</v>
      </c>
      <c r="V1313">
        <v>1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4</v>
      </c>
      <c r="AC1313" s="2">
        <v>2</v>
      </c>
      <c r="AD1313" s="2">
        <v>10</v>
      </c>
      <c r="AE1313" s="2">
        <v>16</v>
      </c>
      <c r="AF1313" s="2">
        <v>23</v>
      </c>
      <c r="AG1313" s="2">
        <v>17</v>
      </c>
      <c r="AH1313" s="2">
        <v>0</v>
      </c>
      <c r="AI1313" s="2">
        <v>0</v>
      </c>
      <c r="AJ1313" s="2">
        <v>0</v>
      </c>
      <c r="AK1313" s="2">
        <v>0</v>
      </c>
      <c r="AL1313" s="2">
        <v>36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0</v>
      </c>
      <c r="BI1313" s="2">
        <v>0</v>
      </c>
      <c r="BJ1313" s="2">
        <v>1</v>
      </c>
      <c r="BK1313" s="2">
        <v>1</v>
      </c>
      <c r="BL1313" s="2">
        <v>2</v>
      </c>
      <c r="BM1313" s="2">
        <v>4</v>
      </c>
      <c r="BN1313" s="2">
        <v>6</v>
      </c>
      <c r="BO1313" s="2">
        <v>6</v>
      </c>
      <c r="BP1313" s="2">
        <v>0</v>
      </c>
      <c r="BQ1313" s="2">
        <v>0</v>
      </c>
      <c r="BR1313" s="2">
        <v>0</v>
      </c>
      <c r="BS1313" s="2">
        <v>0</v>
      </c>
      <c r="BT1313" s="2">
        <v>3</v>
      </c>
      <c r="BU1313" s="2">
        <v>0</v>
      </c>
      <c r="BV1313" s="2">
        <v>0</v>
      </c>
      <c r="BW1313" s="2">
        <v>0</v>
      </c>
      <c r="BX1313" s="2">
        <v>0</v>
      </c>
      <c r="BY1313" s="2">
        <v>0</v>
      </c>
      <c r="BZ1313" s="2">
        <v>0</v>
      </c>
      <c r="CA1313" s="2">
        <v>0</v>
      </c>
      <c r="CB1313" s="2">
        <v>0</v>
      </c>
      <c r="CC1313" s="2">
        <v>0</v>
      </c>
      <c r="CD1313" s="2">
        <v>0</v>
      </c>
      <c r="CE1313" s="2">
        <v>0</v>
      </c>
      <c r="CF1313" s="2">
        <v>0</v>
      </c>
      <c r="CG1313" s="2">
        <v>0</v>
      </c>
      <c r="CH1313" s="2">
        <v>0</v>
      </c>
      <c r="CI1313" s="2">
        <v>0</v>
      </c>
      <c r="CJ1313" s="2">
        <v>0</v>
      </c>
      <c r="CK1313" s="2">
        <v>0</v>
      </c>
      <c r="CL1313" s="2">
        <v>0</v>
      </c>
    </row>
    <row r="1314" spans="1:90" x14ac:dyDescent="0.25">
      <c r="A1314" t="s">
        <v>115</v>
      </c>
      <c r="B1314">
        <v>10316</v>
      </c>
      <c r="C1314" t="s">
        <v>202</v>
      </c>
      <c r="D1314">
        <v>1</v>
      </c>
      <c r="E1314">
        <v>8</v>
      </c>
      <c r="F1314">
        <v>4273</v>
      </c>
      <c r="G1314">
        <v>35004273</v>
      </c>
      <c r="H1314" t="s">
        <v>12680</v>
      </c>
      <c r="I1314">
        <v>100</v>
      </c>
      <c r="J1314" t="s">
        <v>107</v>
      </c>
      <c r="K1314" t="s">
        <v>543</v>
      </c>
      <c r="L1314">
        <v>68</v>
      </c>
      <c r="M1314" t="s">
        <v>543</v>
      </c>
      <c r="N1314">
        <v>4253000</v>
      </c>
      <c r="O1314" t="s">
        <v>92</v>
      </c>
      <c r="P1314" t="s">
        <v>12681</v>
      </c>
      <c r="Q1314">
        <v>611</v>
      </c>
      <c r="R1314">
        <v>11</v>
      </c>
      <c r="S1314">
        <v>22740382</v>
      </c>
      <c r="U1314" t="s">
        <v>12682</v>
      </c>
      <c r="V1314">
        <v>1</v>
      </c>
      <c r="W1314" s="2">
        <v>0</v>
      </c>
      <c r="X1314" s="2">
        <v>0</v>
      </c>
      <c r="Y1314" s="2">
        <v>149</v>
      </c>
      <c r="Z1314" s="2">
        <v>195</v>
      </c>
      <c r="AA1314" s="2">
        <v>182</v>
      </c>
      <c r="AB1314" s="2">
        <v>89</v>
      </c>
      <c r="AC1314" s="2">
        <v>148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27</v>
      </c>
      <c r="BE1314" s="2">
        <v>0</v>
      </c>
      <c r="BF1314" s="2">
        <v>0</v>
      </c>
      <c r="BG1314" s="2">
        <v>8</v>
      </c>
      <c r="BH1314" s="2">
        <v>11</v>
      </c>
      <c r="BI1314" s="2">
        <v>12</v>
      </c>
      <c r="BJ1314" s="2">
        <v>6</v>
      </c>
      <c r="BK1314" s="2">
        <v>10</v>
      </c>
      <c r="BL1314" s="2">
        <v>0</v>
      </c>
      <c r="BM1314" s="2">
        <v>0</v>
      </c>
      <c r="BN1314" s="2">
        <v>0</v>
      </c>
      <c r="BO1314" s="2">
        <v>0</v>
      </c>
      <c r="BP1314" s="2">
        <v>0</v>
      </c>
      <c r="BQ1314" s="2">
        <v>0</v>
      </c>
      <c r="BR1314" s="2">
        <v>0</v>
      </c>
      <c r="BS1314" s="2">
        <v>0</v>
      </c>
      <c r="BT1314" s="2">
        <v>0</v>
      </c>
      <c r="BU1314" s="2">
        <v>0</v>
      </c>
      <c r="BV1314" s="2">
        <v>0</v>
      </c>
      <c r="BW1314" s="2">
        <v>0</v>
      </c>
      <c r="BX1314" s="2">
        <v>0</v>
      </c>
      <c r="BY1314" s="2">
        <v>0</v>
      </c>
      <c r="BZ1314" s="2">
        <v>0</v>
      </c>
      <c r="CA1314" s="2">
        <v>0</v>
      </c>
      <c r="CB1314" s="2">
        <v>0</v>
      </c>
      <c r="CC1314" s="2">
        <v>0</v>
      </c>
      <c r="CD1314" s="2">
        <v>0</v>
      </c>
      <c r="CE1314" s="2">
        <v>0</v>
      </c>
      <c r="CF1314" s="2">
        <v>0</v>
      </c>
      <c r="CG1314" s="2">
        <v>0</v>
      </c>
      <c r="CH1314" s="2">
        <v>0</v>
      </c>
      <c r="CI1314" s="2">
        <v>0</v>
      </c>
      <c r="CJ1314" s="2">
        <v>0</v>
      </c>
      <c r="CK1314" s="2">
        <v>0</v>
      </c>
      <c r="CL1314" s="2">
        <v>6</v>
      </c>
    </row>
    <row r="1315" spans="1:90" x14ac:dyDescent="0.25">
      <c r="A1315" t="s">
        <v>115</v>
      </c>
      <c r="B1315">
        <v>10316</v>
      </c>
      <c r="C1315" t="s">
        <v>202</v>
      </c>
      <c r="D1315">
        <v>1</v>
      </c>
      <c r="E1315">
        <v>8</v>
      </c>
      <c r="F1315">
        <v>4480</v>
      </c>
      <c r="G1315">
        <v>35004480</v>
      </c>
      <c r="H1315" t="s">
        <v>8071</v>
      </c>
      <c r="I1315">
        <v>100</v>
      </c>
      <c r="J1315" t="s">
        <v>107</v>
      </c>
      <c r="K1315" t="s">
        <v>8072</v>
      </c>
      <c r="L1315">
        <v>68</v>
      </c>
      <c r="M1315" t="s">
        <v>543</v>
      </c>
      <c r="N1315">
        <v>4257145</v>
      </c>
      <c r="O1315" t="s">
        <v>92</v>
      </c>
      <c r="P1315" t="s">
        <v>8073</v>
      </c>
      <c r="Q1315">
        <v>547</v>
      </c>
      <c r="R1315">
        <v>11</v>
      </c>
      <c r="S1315">
        <v>29462427</v>
      </c>
      <c r="T1315">
        <v>29466087</v>
      </c>
      <c r="U1315" t="s">
        <v>8074</v>
      </c>
      <c r="V1315">
        <v>1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25</v>
      </c>
      <c r="AE1315" s="2">
        <v>38</v>
      </c>
      <c r="AF1315" s="2">
        <v>31</v>
      </c>
      <c r="AG1315" s="2">
        <v>38</v>
      </c>
      <c r="AH1315" s="2">
        <v>148</v>
      </c>
      <c r="AI1315" s="2">
        <v>116</v>
      </c>
      <c r="AJ1315" s="2">
        <v>94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19</v>
      </c>
      <c r="BD1315" s="2">
        <v>0</v>
      </c>
      <c r="BE1315" s="2">
        <v>0</v>
      </c>
      <c r="BF1315" s="2">
        <v>0</v>
      </c>
      <c r="BG1315" s="2">
        <v>0</v>
      </c>
      <c r="BH1315" s="2">
        <v>0</v>
      </c>
      <c r="BI1315" s="2">
        <v>0</v>
      </c>
      <c r="BJ1315" s="2">
        <v>0</v>
      </c>
      <c r="BK1315" s="2">
        <v>0</v>
      </c>
      <c r="BL1315" s="2">
        <v>2</v>
      </c>
      <c r="BM1315" s="2">
        <v>3</v>
      </c>
      <c r="BN1315" s="2">
        <v>1</v>
      </c>
      <c r="BO1315" s="2">
        <v>2</v>
      </c>
      <c r="BP1315" s="2">
        <v>5</v>
      </c>
      <c r="BQ1315" s="2">
        <v>3</v>
      </c>
      <c r="BR1315" s="2">
        <v>3</v>
      </c>
      <c r="BS1315" s="2">
        <v>0</v>
      </c>
      <c r="BT1315" s="2">
        <v>0</v>
      </c>
      <c r="BU1315" s="2">
        <v>0</v>
      </c>
      <c r="BV1315" s="2">
        <v>0</v>
      </c>
      <c r="BW1315" s="2">
        <v>0</v>
      </c>
      <c r="BX1315" s="2">
        <v>0</v>
      </c>
      <c r="BY1315" s="2">
        <v>0</v>
      </c>
      <c r="BZ1315" s="2">
        <v>0</v>
      </c>
      <c r="CA1315" s="2">
        <v>0</v>
      </c>
      <c r="CB1315" s="2">
        <v>0</v>
      </c>
      <c r="CC1315" s="2">
        <v>0</v>
      </c>
      <c r="CD1315" s="2">
        <v>0</v>
      </c>
      <c r="CE1315" s="2">
        <v>0</v>
      </c>
      <c r="CF1315" s="2">
        <v>0</v>
      </c>
      <c r="CG1315" s="2">
        <v>0</v>
      </c>
      <c r="CH1315" s="2">
        <v>0</v>
      </c>
      <c r="CI1315" s="2">
        <v>0</v>
      </c>
      <c r="CJ1315" s="2">
        <v>0</v>
      </c>
      <c r="CK1315" s="2">
        <v>2</v>
      </c>
      <c r="CL1315" s="2">
        <v>0</v>
      </c>
    </row>
    <row r="1316" spans="1:90" x14ac:dyDescent="0.25">
      <c r="A1316" t="s">
        <v>115</v>
      </c>
      <c r="B1316">
        <v>10316</v>
      </c>
      <c r="C1316" t="s">
        <v>202</v>
      </c>
      <c r="D1316">
        <v>1</v>
      </c>
      <c r="E1316">
        <v>8</v>
      </c>
      <c r="F1316">
        <v>3797</v>
      </c>
      <c r="G1316">
        <v>35003797</v>
      </c>
      <c r="H1316" t="s">
        <v>663</v>
      </c>
      <c r="I1316">
        <v>100</v>
      </c>
      <c r="J1316" t="s">
        <v>107</v>
      </c>
      <c r="K1316" t="s">
        <v>203</v>
      </c>
      <c r="L1316">
        <v>90</v>
      </c>
      <c r="M1316" t="s">
        <v>203</v>
      </c>
      <c r="N1316">
        <v>4018031</v>
      </c>
      <c r="O1316" t="s">
        <v>92</v>
      </c>
      <c r="P1316" t="s">
        <v>664</v>
      </c>
      <c r="Q1316">
        <v>633</v>
      </c>
      <c r="R1316">
        <v>11</v>
      </c>
      <c r="S1316">
        <v>50822206</v>
      </c>
      <c r="T1316">
        <v>55496006</v>
      </c>
      <c r="U1316" t="s">
        <v>665</v>
      </c>
      <c r="V1316">
        <v>1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104</v>
      </c>
      <c r="AE1316" s="2">
        <v>101</v>
      </c>
      <c r="AF1316" s="2">
        <v>101</v>
      </c>
      <c r="AG1316" s="2">
        <v>102</v>
      </c>
      <c r="AH1316" s="2">
        <v>155</v>
      </c>
      <c r="AI1316" s="2">
        <v>122</v>
      </c>
      <c r="AJ1316" s="2">
        <v>115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44</v>
      </c>
      <c r="BD1316" s="2">
        <v>0</v>
      </c>
      <c r="BE1316" s="2">
        <v>0</v>
      </c>
      <c r="BF1316" s="2">
        <v>0</v>
      </c>
      <c r="BG1316" s="2">
        <v>0</v>
      </c>
      <c r="BH1316" s="2">
        <v>0</v>
      </c>
      <c r="BI1316" s="2">
        <v>0</v>
      </c>
      <c r="BJ1316" s="2">
        <v>0</v>
      </c>
      <c r="BK1316" s="2">
        <v>0</v>
      </c>
      <c r="BL1316" s="2">
        <v>4</v>
      </c>
      <c r="BM1316" s="2">
        <v>4</v>
      </c>
      <c r="BN1316" s="2">
        <v>4</v>
      </c>
      <c r="BO1316" s="2">
        <v>5</v>
      </c>
      <c r="BP1316" s="2">
        <v>5</v>
      </c>
      <c r="BQ1316" s="2">
        <v>4</v>
      </c>
      <c r="BR1316" s="2">
        <v>3</v>
      </c>
      <c r="BS1316" s="2">
        <v>0</v>
      </c>
      <c r="BT1316" s="2">
        <v>0</v>
      </c>
      <c r="BU1316" s="2">
        <v>0</v>
      </c>
      <c r="BV1316" s="2">
        <v>0</v>
      </c>
      <c r="BW1316" s="2">
        <v>0</v>
      </c>
      <c r="BX1316" s="2">
        <v>0</v>
      </c>
      <c r="BY1316" s="2">
        <v>0</v>
      </c>
      <c r="BZ1316" s="2">
        <v>0</v>
      </c>
      <c r="CA1316" s="2">
        <v>0</v>
      </c>
      <c r="CB1316" s="2">
        <v>0</v>
      </c>
      <c r="CC1316" s="2">
        <v>0</v>
      </c>
      <c r="CD1316" s="2">
        <v>0</v>
      </c>
      <c r="CE1316" s="2">
        <v>0</v>
      </c>
      <c r="CF1316" s="2">
        <v>0</v>
      </c>
      <c r="CG1316" s="2">
        <v>0</v>
      </c>
      <c r="CH1316" s="2">
        <v>0</v>
      </c>
      <c r="CI1316" s="2">
        <v>0</v>
      </c>
      <c r="CJ1316" s="2">
        <v>0</v>
      </c>
      <c r="CK1316" s="2">
        <v>2</v>
      </c>
      <c r="CL1316" s="2">
        <v>0</v>
      </c>
    </row>
    <row r="1317" spans="1:90" x14ac:dyDescent="0.25">
      <c r="A1317" t="s">
        <v>115</v>
      </c>
      <c r="B1317">
        <v>10316</v>
      </c>
      <c r="C1317" t="s">
        <v>202</v>
      </c>
      <c r="D1317">
        <v>1</v>
      </c>
      <c r="E1317">
        <v>8</v>
      </c>
      <c r="F1317">
        <v>3815</v>
      </c>
      <c r="G1317">
        <v>35003815</v>
      </c>
      <c r="H1317" t="s">
        <v>17198</v>
      </c>
      <c r="I1317">
        <v>100</v>
      </c>
      <c r="J1317" t="s">
        <v>107</v>
      </c>
      <c r="K1317" t="s">
        <v>203</v>
      </c>
      <c r="L1317">
        <v>90</v>
      </c>
      <c r="M1317" t="s">
        <v>203</v>
      </c>
      <c r="N1317">
        <v>4117020</v>
      </c>
      <c r="O1317" t="s">
        <v>92</v>
      </c>
      <c r="P1317" t="s">
        <v>17199</v>
      </c>
      <c r="Q1317">
        <v>37</v>
      </c>
      <c r="R1317">
        <v>11</v>
      </c>
      <c r="S1317">
        <v>55792670</v>
      </c>
      <c r="U1317" t="s">
        <v>17200</v>
      </c>
      <c r="V1317">
        <v>1</v>
      </c>
      <c r="W1317" s="2">
        <v>0</v>
      </c>
      <c r="X1317" s="2">
        <v>0</v>
      </c>
      <c r="Y1317" s="2">
        <v>71</v>
      </c>
      <c r="Z1317" s="2">
        <v>66</v>
      </c>
      <c r="AA1317" s="2">
        <v>82</v>
      </c>
      <c r="AB1317" s="2">
        <v>70</v>
      </c>
      <c r="AC1317" s="2">
        <v>82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4</v>
      </c>
      <c r="BH1317" s="2">
        <v>4</v>
      </c>
      <c r="BI1317" s="2">
        <v>3</v>
      </c>
      <c r="BJ1317" s="2">
        <v>5</v>
      </c>
      <c r="BK1317" s="2">
        <v>4</v>
      </c>
      <c r="BL1317" s="2">
        <v>0</v>
      </c>
      <c r="BM1317" s="2">
        <v>0</v>
      </c>
      <c r="BN1317" s="2">
        <v>0</v>
      </c>
      <c r="BO1317" s="2">
        <v>0</v>
      </c>
      <c r="BP1317" s="2">
        <v>0</v>
      </c>
      <c r="BQ1317" s="2">
        <v>0</v>
      </c>
      <c r="BR1317" s="2">
        <v>0</v>
      </c>
      <c r="BS1317" s="2">
        <v>0</v>
      </c>
      <c r="BT1317" s="2">
        <v>0</v>
      </c>
      <c r="BU1317" s="2">
        <v>0</v>
      </c>
      <c r="BV1317" s="2">
        <v>0</v>
      </c>
      <c r="BW1317" s="2">
        <v>0</v>
      </c>
      <c r="BX1317" s="2">
        <v>0</v>
      </c>
      <c r="BY1317" s="2">
        <v>0</v>
      </c>
      <c r="BZ1317" s="2">
        <v>0</v>
      </c>
      <c r="CA1317" s="2">
        <v>0</v>
      </c>
      <c r="CB1317" s="2">
        <v>0</v>
      </c>
      <c r="CC1317" s="2">
        <v>0</v>
      </c>
      <c r="CD1317" s="2">
        <v>0</v>
      </c>
      <c r="CE1317" s="2">
        <v>0</v>
      </c>
      <c r="CF1317" s="2">
        <v>0</v>
      </c>
      <c r="CG1317" s="2">
        <v>0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</row>
    <row r="1318" spans="1:90" x14ac:dyDescent="0.25">
      <c r="A1318" t="s">
        <v>115</v>
      </c>
      <c r="B1318">
        <v>10316</v>
      </c>
      <c r="C1318" t="s">
        <v>202</v>
      </c>
      <c r="D1318">
        <v>1</v>
      </c>
      <c r="E1318">
        <v>8</v>
      </c>
      <c r="F1318">
        <v>1843</v>
      </c>
      <c r="G1318">
        <v>35001843</v>
      </c>
      <c r="H1318" t="s">
        <v>5075</v>
      </c>
      <c r="I1318">
        <v>100</v>
      </c>
      <c r="J1318" t="s">
        <v>107</v>
      </c>
      <c r="K1318" t="s">
        <v>5076</v>
      </c>
      <c r="L1318">
        <v>93</v>
      </c>
      <c r="M1318" t="s">
        <v>426</v>
      </c>
      <c r="N1318">
        <v>3209040</v>
      </c>
      <c r="O1318" t="s">
        <v>92</v>
      </c>
      <c r="P1318" t="s">
        <v>5077</v>
      </c>
      <c r="Q1318">
        <v>67</v>
      </c>
      <c r="R1318">
        <v>11</v>
      </c>
      <c r="S1318">
        <v>29127863</v>
      </c>
      <c r="T1318">
        <v>29172555</v>
      </c>
      <c r="U1318" t="s">
        <v>5078</v>
      </c>
      <c r="V1318">
        <v>1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60</v>
      </c>
      <c r="AE1318" s="2">
        <v>58</v>
      </c>
      <c r="AF1318" s="2">
        <v>67</v>
      </c>
      <c r="AG1318" s="2">
        <v>69</v>
      </c>
      <c r="AH1318" s="2">
        <v>309</v>
      </c>
      <c r="AI1318" s="2">
        <v>297</v>
      </c>
      <c r="AJ1318" s="2">
        <v>251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0</v>
      </c>
      <c r="BI1318" s="2">
        <v>0</v>
      </c>
      <c r="BJ1318" s="2">
        <v>0</v>
      </c>
      <c r="BK1318" s="2">
        <v>0</v>
      </c>
      <c r="BL1318" s="2">
        <v>2</v>
      </c>
      <c r="BM1318" s="2">
        <v>3</v>
      </c>
      <c r="BN1318" s="2">
        <v>3</v>
      </c>
      <c r="BO1318" s="2">
        <v>2</v>
      </c>
      <c r="BP1318" s="2">
        <v>11</v>
      </c>
      <c r="BQ1318" s="2">
        <v>12</v>
      </c>
      <c r="BR1318" s="2">
        <v>8</v>
      </c>
      <c r="BS1318" s="2">
        <v>0</v>
      </c>
      <c r="BT1318" s="2">
        <v>0</v>
      </c>
      <c r="BU1318" s="2">
        <v>0</v>
      </c>
      <c r="BV1318" s="2">
        <v>0</v>
      </c>
      <c r="BW1318" s="2">
        <v>0</v>
      </c>
      <c r="BX1318" s="2">
        <v>0</v>
      </c>
      <c r="BY1318" s="2">
        <v>0</v>
      </c>
      <c r="BZ1318" s="2">
        <v>0</v>
      </c>
      <c r="CA1318" s="2">
        <v>0</v>
      </c>
      <c r="CB1318" s="2">
        <v>0</v>
      </c>
      <c r="CC1318" s="2">
        <v>0</v>
      </c>
      <c r="CD1318" s="2">
        <v>0</v>
      </c>
      <c r="CE1318" s="2">
        <v>0</v>
      </c>
      <c r="CF1318" s="2">
        <v>0</v>
      </c>
      <c r="CG1318" s="2">
        <v>0</v>
      </c>
      <c r="CH1318" s="2">
        <v>0</v>
      </c>
      <c r="CI1318" s="2">
        <v>0</v>
      </c>
      <c r="CJ1318" s="2">
        <v>0</v>
      </c>
      <c r="CK1318" s="2">
        <v>0</v>
      </c>
      <c r="CL1318" s="2">
        <v>0</v>
      </c>
    </row>
    <row r="1319" spans="1:90" x14ac:dyDescent="0.25">
      <c r="A1319" t="s">
        <v>115</v>
      </c>
      <c r="B1319">
        <v>10316</v>
      </c>
      <c r="C1319" t="s">
        <v>202</v>
      </c>
      <c r="D1319">
        <v>1</v>
      </c>
      <c r="E1319">
        <v>8</v>
      </c>
      <c r="F1319">
        <v>4424</v>
      </c>
      <c r="G1319">
        <v>35004424</v>
      </c>
      <c r="H1319" t="s">
        <v>5196</v>
      </c>
      <c r="I1319">
        <v>100</v>
      </c>
      <c r="J1319" t="s">
        <v>107</v>
      </c>
      <c r="K1319" t="s">
        <v>692</v>
      </c>
      <c r="L1319">
        <v>34</v>
      </c>
      <c r="M1319" t="s">
        <v>692</v>
      </c>
      <c r="N1319">
        <v>4203002</v>
      </c>
      <c r="O1319" t="s">
        <v>92</v>
      </c>
      <c r="P1319" t="s">
        <v>1326</v>
      </c>
      <c r="Q1319">
        <v>1560</v>
      </c>
      <c r="R1319">
        <v>11</v>
      </c>
      <c r="S1319">
        <v>22743458</v>
      </c>
      <c r="T1319">
        <v>22746611</v>
      </c>
      <c r="U1319" t="s">
        <v>5197</v>
      </c>
      <c r="V1319">
        <v>1</v>
      </c>
      <c r="W1319" s="2">
        <v>0</v>
      </c>
      <c r="X1319" s="2">
        <v>0</v>
      </c>
      <c r="Y1319" s="2">
        <v>118</v>
      </c>
      <c r="Z1319" s="2">
        <v>143</v>
      </c>
      <c r="AA1319" s="2">
        <v>150</v>
      </c>
      <c r="AB1319" s="2">
        <v>113</v>
      </c>
      <c r="AC1319" s="2">
        <v>111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15</v>
      </c>
      <c r="BE1319" s="2">
        <v>0</v>
      </c>
      <c r="BF1319" s="2">
        <v>0</v>
      </c>
      <c r="BG1319" s="2">
        <v>5</v>
      </c>
      <c r="BH1319" s="2">
        <v>8</v>
      </c>
      <c r="BI1319" s="2">
        <v>7</v>
      </c>
      <c r="BJ1319" s="2">
        <v>6</v>
      </c>
      <c r="BK1319" s="2">
        <v>8</v>
      </c>
      <c r="BL1319" s="2">
        <v>0</v>
      </c>
      <c r="BM1319" s="2">
        <v>0</v>
      </c>
      <c r="BN1319" s="2">
        <v>0</v>
      </c>
      <c r="BO1319" s="2">
        <v>0</v>
      </c>
      <c r="BP1319" s="2">
        <v>0</v>
      </c>
      <c r="BQ1319" s="2">
        <v>0</v>
      </c>
      <c r="BR1319" s="2">
        <v>0</v>
      </c>
      <c r="BS1319" s="2">
        <v>0</v>
      </c>
      <c r="BT1319" s="2">
        <v>0</v>
      </c>
      <c r="BU1319" s="2">
        <v>0</v>
      </c>
      <c r="BV1319" s="2">
        <v>0</v>
      </c>
      <c r="BW1319" s="2">
        <v>0</v>
      </c>
      <c r="BX1319" s="2">
        <v>0</v>
      </c>
      <c r="BY1319" s="2">
        <v>0</v>
      </c>
      <c r="BZ1319" s="2">
        <v>0</v>
      </c>
      <c r="CA1319" s="2">
        <v>0</v>
      </c>
      <c r="CB1319" s="2">
        <v>0</v>
      </c>
      <c r="CC1319" s="2">
        <v>0</v>
      </c>
      <c r="CD1319" s="2">
        <v>0</v>
      </c>
      <c r="CE1319" s="2">
        <v>0</v>
      </c>
      <c r="CF1319" s="2">
        <v>0</v>
      </c>
      <c r="CG1319" s="2">
        <v>0</v>
      </c>
      <c r="CH1319" s="2">
        <v>0</v>
      </c>
      <c r="CI1319" s="2">
        <v>0</v>
      </c>
      <c r="CJ1319" s="2">
        <v>0</v>
      </c>
      <c r="CK1319" s="2">
        <v>0</v>
      </c>
      <c r="CL1319" s="2">
        <v>3</v>
      </c>
    </row>
    <row r="1320" spans="1:90" x14ac:dyDescent="0.25">
      <c r="A1320" t="s">
        <v>115</v>
      </c>
      <c r="B1320">
        <v>10316</v>
      </c>
      <c r="C1320" t="s">
        <v>202</v>
      </c>
      <c r="D1320">
        <v>1</v>
      </c>
      <c r="E1320">
        <v>8</v>
      </c>
      <c r="F1320">
        <v>4467</v>
      </c>
      <c r="G1320">
        <v>35004467</v>
      </c>
      <c r="H1320" t="s">
        <v>1755</v>
      </c>
      <c r="I1320">
        <v>100</v>
      </c>
      <c r="J1320" t="s">
        <v>107</v>
      </c>
      <c r="K1320" t="s">
        <v>1369</v>
      </c>
      <c r="L1320">
        <v>14</v>
      </c>
      <c r="M1320" t="s">
        <v>1369</v>
      </c>
      <c r="N1320">
        <v>1536001</v>
      </c>
      <c r="O1320" t="s">
        <v>102</v>
      </c>
      <c r="P1320" t="s">
        <v>1756</v>
      </c>
      <c r="Q1320">
        <v>1641</v>
      </c>
      <c r="R1320">
        <v>11</v>
      </c>
      <c r="S1320">
        <v>50822217</v>
      </c>
      <c r="T1320">
        <v>55730754</v>
      </c>
      <c r="U1320" t="s">
        <v>1757</v>
      </c>
      <c r="V1320">
        <v>1</v>
      </c>
      <c r="W1320" s="2">
        <v>0</v>
      </c>
      <c r="X1320" s="2">
        <v>0</v>
      </c>
      <c r="Y1320" s="2">
        <v>88</v>
      </c>
      <c r="Z1320" s="2">
        <v>90</v>
      </c>
      <c r="AA1320" s="2">
        <v>115</v>
      </c>
      <c r="AB1320" s="2">
        <v>74</v>
      </c>
      <c r="AC1320" s="2">
        <v>86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1</v>
      </c>
      <c r="BE1320" s="2">
        <v>0</v>
      </c>
      <c r="BF1320" s="2">
        <v>0</v>
      </c>
      <c r="BG1320" s="2">
        <v>3</v>
      </c>
      <c r="BH1320" s="2">
        <v>3</v>
      </c>
      <c r="BI1320" s="2">
        <v>7</v>
      </c>
      <c r="BJ1320" s="2">
        <v>3</v>
      </c>
      <c r="BK1320" s="2">
        <v>3</v>
      </c>
      <c r="BL1320" s="2">
        <v>0</v>
      </c>
      <c r="BM1320" s="2">
        <v>0</v>
      </c>
      <c r="BN1320" s="2">
        <v>0</v>
      </c>
      <c r="BO1320" s="2">
        <v>0</v>
      </c>
      <c r="BP1320" s="2">
        <v>0</v>
      </c>
      <c r="BQ1320" s="2">
        <v>0</v>
      </c>
      <c r="BR1320" s="2">
        <v>0</v>
      </c>
      <c r="BS1320" s="2">
        <v>0</v>
      </c>
      <c r="BT1320" s="2">
        <v>0</v>
      </c>
      <c r="BU1320" s="2">
        <v>0</v>
      </c>
      <c r="BV1320" s="2">
        <v>0</v>
      </c>
      <c r="BW1320" s="2">
        <v>0</v>
      </c>
      <c r="BX1320" s="2">
        <v>0</v>
      </c>
      <c r="BY1320" s="2">
        <v>0</v>
      </c>
      <c r="BZ1320" s="2">
        <v>0</v>
      </c>
      <c r="CA1320" s="2">
        <v>0</v>
      </c>
      <c r="CB1320" s="2">
        <v>0</v>
      </c>
      <c r="CC1320" s="2">
        <v>0</v>
      </c>
      <c r="CD1320" s="2">
        <v>0</v>
      </c>
      <c r="CE1320" s="2">
        <v>0</v>
      </c>
      <c r="CF1320" s="2">
        <v>0</v>
      </c>
      <c r="CG1320" s="2">
        <v>0</v>
      </c>
      <c r="CH1320" s="2">
        <v>0</v>
      </c>
      <c r="CI1320" s="2">
        <v>0</v>
      </c>
      <c r="CJ1320" s="2">
        <v>0</v>
      </c>
      <c r="CK1320" s="2">
        <v>0</v>
      </c>
      <c r="CL1320" s="2">
        <v>1</v>
      </c>
    </row>
    <row r="1321" spans="1:90" x14ac:dyDescent="0.25">
      <c r="A1321" t="s">
        <v>115</v>
      </c>
      <c r="B1321">
        <v>10316</v>
      </c>
      <c r="C1321" t="s">
        <v>202</v>
      </c>
      <c r="D1321">
        <v>1</v>
      </c>
      <c r="E1321">
        <v>8</v>
      </c>
      <c r="F1321">
        <v>4492</v>
      </c>
      <c r="G1321">
        <v>35004492</v>
      </c>
      <c r="H1321" t="s">
        <v>11161</v>
      </c>
      <c r="I1321">
        <v>100</v>
      </c>
      <c r="J1321" t="s">
        <v>107</v>
      </c>
      <c r="K1321" t="s">
        <v>1379</v>
      </c>
      <c r="L1321">
        <v>68</v>
      </c>
      <c r="M1321" t="s">
        <v>543</v>
      </c>
      <c r="N1321">
        <v>4283050</v>
      </c>
      <c r="O1321" t="s">
        <v>92</v>
      </c>
      <c r="P1321" t="s">
        <v>11162</v>
      </c>
      <c r="Q1321">
        <v>76</v>
      </c>
      <c r="R1321">
        <v>11</v>
      </c>
      <c r="S1321">
        <v>22157433</v>
      </c>
      <c r="U1321" t="s">
        <v>11163</v>
      </c>
      <c r="V1321">
        <v>1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77</v>
      </c>
      <c r="AE1321" s="2">
        <v>62</v>
      </c>
      <c r="AF1321" s="2">
        <v>37</v>
      </c>
      <c r="AG1321" s="2">
        <v>20</v>
      </c>
      <c r="AH1321" s="2">
        <v>246</v>
      </c>
      <c r="AI1321" s="2">
        <v>159</v>
      </c>
      <c r="AJ1321" s="2">
        <v>99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18</v>
      </c>
      <c r="BD1321" s="2">
        <v>0</v>
      </c>
      <c r="BE1321" s="2">
        <v>0</v>
      </c>
      <c r="BF1321" s="2">
        <v>0</v>
      </c>
      <c r="BG1321" s="2">
        <v>0</v>
      </c>
      <c r="BH1321" s="2">
        <v>0</v>
      </c>
      <c r="BI1321" s="2">
        <v>0</v>
      </c>
      <c r="BJ1321" s="2">
        <v>0</v>
      </c>
      <c r="BK1321" s="2">
        <v>0</v>
      </c>
      <c r="BL1321" s="2">
        <v>5</v>
      </c>
      <c r="BM1321" s="2">
        <v>5</v>
      </c>
      <c r="BN1321" s="2">
        <v>2</v>
      </c>
      <c r="BO1321" s="2">
        <v>1</v>
      </c>
      <c r="BP1321" s="2">
        <v>8</v>
      </c>
      <c r="BQ1321" s="2">
        <v>7</v>
      </c>
      <c r="BR1321" s="2">
        <v>3</v>
      </c>
      <c r="BS1321" s="2">
        <v>0</v>
      </c>
      <c r="BT1321" s="2">
        <v>0</v>
      </c>
      <c r="BU1321" s="2">
        <v>0</v>
      </c>
      <c r="BV1321" s="2">
        <v>0</v>
      </c>
      <c r="BW1321" s="2">
        <v>0</v>
      </c>
      <c r="BX1321" s="2">
        <v>0</v>
      </c>
      <c r="BY1321" s="2">
        <v>0</v>
      </c>
      <c r="BZ1321" s="2">
        <v>0</v>
      </c>
      <c r="CA1321" s="2">
        <v>0</v>
      </c>
      <c r="CB1321" s="2">
        <v>0</v>
      </c>
      <c r="CC1321" s="2">
        <v>0</v>
      </c>
      <c r="CD1321" s="2">
        <v>0</v>
      </c>
      <c r="CE1321" s="2">
        <v>0</v>
      </c>
      <c r="CF1321" s="2">
        <v>0</v>
      </c>
      <c r="CG1321" s="2">
        <v>0</v>
      </c>
      <c r="CH1321" s="2">
        <v>0</v>
      </c>
      <c r="CI1321" s="2">
        <v>0</v>
      </c>
      <c r="CJ1321" s="2">
        <v>0</v>
      </c>
      <c r="CK1321" s="2">
        <v>2</v>
      </c>
      <c r="CL1321" s="2">
        <v>0</v>
      </c>
    </row>
    <row r="1322" spans="1:90" x14ac:dyDescent="0.25">
      <c r="A1322" t="s">
        <v>115</v>
      </c>
      <c r="B1322">
        <v>10316</v>
      </c>
      <c r="C1322" t="s">
        <v>202</v>
      </c>
      <c r="D1322">
        <v>1</v>
      </c>
      <c r="E1322">
        <v>8</v>
      </c>
      <c r="F1322">
        <v>911033</v>
      </c>
      <c r="G1322">
        <v>35911033</v>
      </c>
      <c r="H1322" t="s">
        <v>17637</v>
      </c>
      <c r="I1322">
        <v>100</v>
      </c>
      <c r="J1322" t="s">
        <v>107</v>
      </c>
      <c r="K1322" t="s">
        <v>4186</v>
      </c>
      <c r="L1322">
        <v>68</v>
      </c>
      <c r="M1322" t="s">
        <v>543</v>
      </c>
      <c r="N1322">
        <v>4187170</v>
      </c>
      <c r="O1322" t="s">
        <v>92</v>
      </c>
      <c r="P1322" t="s">
        <v>17638</v>
      </c>
      <c r="Q1322">
        <v>70</v>
      </c>
      <c r="R1322">
        <v>11</v>
      </c>
      <c r="S1322">
        <v>23317188</v>
      </c>
      <c r="U1322" t="s">
        <v>17639</v>
      </c>
      <c r="V1322">
        <v>1</v>
      </c>
      <c r="W1322" s="2">
        <v>0</v>
      </c>
      <c r="X1322" s="2">
        <v>0</v>
      </c>
      <c r="Y1322" s="2">
        <v>42</v>
      </c>
      <c r="Z1322" s="2">
        <v>34</v>
      </c>
      <c r="AA1322" s="2">
        <v>52</v>
      </c>
      <c r="AB1322" s="2">
        <v>52</v>
      </c>
      <c r="AC1322" s="2">
        <v>57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2</v>
      </c>
      <c r="BH1322" s="2">
        <v>2</v>
      </c>
      <c r="BI1322" s="2">
        <v>2</v>
      </c>
      <c r="BJ1322" s="2">
        <v>3</v>
      </c>
      <c r="BK1322" s="2">
        <v>2</v>
      </c>
      <c r="BL1322" s="2">
        <v>0</v>
      </c>
      <c r="BM1322" s="2">
        <v>0</v>
      </c>
      <c r="BN1322" s="2">
        <v>0</v>
      </c>
      <c r="BO1322" s="2">
        <v>0</v>
      </c>
      <c r="BP1322" s="2">
        <v>0</v>
      </c>
      <c r="BQ1322" s="2">
        <v>0</v>
      </c>
      <c r="BR1322" s="2">
        <v>0</v>
      </c>
      <c r="BS1322" s="2">
        <v>0</v>
      </c>
      <c r="BT1322" s="2">
        <v>0</v>
      </c>
      <c r="BU1322" s="2">
        <v>0</v>
      </c>
      <c r="BV1322" s="2">
        <v>0</v>
      </c>
      <c r="BW1322" s="2">
        <v>0</v>
      </c>
      <c r="BX1322" s="2">
        <v>0</v>
      </c>
      <c r="BY1322" s="2">
        <v>0</v>
      </c>
      <c r="BZ1322" s="2">
        <v>0</v>
      </c>
      <c r="CA1322" s="2">
        <v>0</v>
      </c>
      <c r="CB1322" s="2">
        <v>0</v>
      </c>
      <c r="CC1322" s="2">
        <v>0</v>
      </c>
      <c r="CD1322" s="2">
        <v>0</v>
      </c>
      <c r="CE1322" s="2">
        <v>0</v>
      </c>
      <c r="CF1322" s="2">
        <v>0</v>
      </c>
      <c r="CG1322" s="2">
        <v>0</v>
      </c>
      <c r="CH1322" s="2">
        <v>0</v>
      </c>
      <c r="CI1322" s="2">
        <v>0</v>
      </c>
      <c r="CJ1322" s="2">
        <v>0</v>
      </c>
      <c r="CK1322" s="2">
        <v>0</v>
      </c>
      <c r="CL1322" s="2">
        <v>0</v>
      </c>
    </row>
    <row r="1323" spans="1:90" x14ac:dyDescent="0.25">
      <c r="A1323" t="s">
        <v>115</v>
      </c>
      <c r="B1323">
        <v>10316</v>
      </c>
      <c r="C1323" t="s">
        <v>202</v>
      </c>
      <c r="D1323">
        <v>1</v>
      </c>
      <c r="E1323">
        <v>8</v>
      </c>
      <c r="F1323">
        <v>4873</v>
      </c>
      <c r="G1323">
        <v>35004873</v>
      </c>
      <c r="H1323" t="s">
        <v>4839</v>
      </c>
      <c r="I1323">
        <v>100</v>
      </c>
      <c r="J1323" t="s">
        <v>107</v>
      </c>
      <c r="K1323" t="s">
        <v>4840</v>
      </c>
      <c r="L1323">
        <v>27</v>
      </c>
      <c r="M1323" t="s">
        <v>1117</v>
      </c>
      <c r="N1323">
        <v>4136000</v>
      </c>
      <c r="O1323" t="s">
        <v>92</v>
      </c>
      <c r="P1323" t="s">
        <v>4841</v>
      </c>
      <c r="Q1323">
        <v>341</v>
      </c>
      <c r="R1323">
        <v>11</v>
      </c>
      <c r="S1323">
        <v>22759031</v>
      </c>
      <c r="U1323" t="s">
        <v>4842</v>
      </c>
      <c r="V1323">
        <v>1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107</v>
      </c>
      <c r="AE1323" s="2">
        <v>108</v>
      </c>
      <c r="AF1323" s="2">
        <v>72</v>
      </c>
      <c r="AG1323" s="2">
        <v>35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0</v>
      </c>
      <c r="BI1323" s="2">
        <v>0</v>
      </c>
      <c r="BJ1323" s="2">
        <v>0</v>
      </c>
      <c r="BK1323" s="2">
        <v>0</v>
      </c>
      <c r="BL1323" s="2">
        <v>5</v>
      </c>
      <c r="BM1323" s="2">
        <v>5</v>
      </c>
      <c r="BN1323" s="2">
        <v>3</v>
      </c>
      <c r="BO1323" s="2">
        <v>1</v>
      </c>
      <c r="BP1323" s="2">
        <v>0</v>
      </c>
      <c r="BQ1323" s="2">
        <v>0</v>
      </c>
      <c r="BR1323" s="2">
        <v>0</v>
      </c>
      <c r="BS1323" s="2">
        <v>0</v>
      </c>
      <c r="BT1323" s="2">
        <v>0</v>
      </c>
      <c r="BU1323" s="2">
        <v>0</v>
      </c>
      <c r="BV1323" s="2">
        <v>0</v>
      </c>
      <c r="BW1323" s="2">
        <v>0</v>
      </c>
      <c r="BX1323" s="2">
        <v>0</v>
      </c>
      <c r="BY1323" s="2">
        <v>0</v>
      </c>
      <c r="BZ1323" s="2">
        <v>0</v>
      </c>
      <c r="CA1323" s="2">
        <v>0</v>
      </c>
      <c r="CB1323" s="2">
        <v>0</v>
      </c>
      <c r="CC1323" s="2">
        <v>0</v>
      </c>
      <c r="CD1323" s="2">
        <v>0</v>
      </c>
      <c r="CE1323" s="2">
        <v>0</v>
      </c>
      <c r="CF1323" s="2">
        <v>0</v>
      </c>
      <c r="CG1323" s="2">
        <v>0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</row>
    <row r="1324" spans="1:90" x14ac:dyDescent="0.25">
      <c r="A1324" t="s">
        <v>115</v>
      </c>
      <c r="B1324">
        <v>10316</v>
      </c>
      <c r="C1324" t="s">
        <v>202</v>
      </c>
      <c r="D1324">
        <v>1</v>
      </c>
      <c r="E1324">
        <v>8</v>
      </c>
      <c r="F1324">
        <v>4327</v>
      </c>
      <c r="G1324">
        <v>35004327</v>
      </c>
      <c r="H1324" t="s">
        <v>12313</v>
      </c>
      <c r="I1324">
        <v>100</v>
      </c>
      <c r="J1324" t="s">
        <v>107</v>
      </c>
      <c r="K1324" t="s">
        <v>692</v>
      </c>
      <c r="L1324">
        <v>34</v>
      </c>
      <c r="M1324" t="s">
        <v>692</v>
      </c>
      <c r="N1324">
        <v>4208001</v>
      </c>
      <c r="O1324" t="s">
        <v>92</v>
      </c>
      <c r="P1324" t="s">
        <v>12314</v>
      </c>
      <c r="Q1324">
        <v>1412</v>
      </c>
      <c r="R1324">
        <v>11</v>
      </c>
      <c r="S1324">
        <v>22722445</v>
      </c>
      <c r="U1324" t="s">
        <v>12315</v>
      </c>
      <c r="V1324">
        <v>1</v>
      </c>
      <c r="W1324" s="2">
        <v>0</v>
      </c>
      <c r="X1324" s="2">
        <v>0</v>
      </c>
      <c r="Y1324" s="2">
        <v>79</v>
      </c>
      <c r="Z1324" s="2">
        <v>73</v>
      </c>
      <c r="AA1324" s="2">
        <v>86</v>
      </c>
      <c r="AB1324" s="2">
        <v>90</v>
      </c>
      <c r="AC1324" s="2">
        <v>114</v>
      </c>
      <c r="AD1324" s="2">
        <v>212</v>
      </c>
      <c r="AE1324" s="2">
        <v>201</v>
      </c>
      <c r="AF1324" s="2">
        <v>239</v>
      </c>
      <c r="AG1324" s="2">
        <v>110</v>
      </c>
      <c r="AH1324" s="2">
        <v>179</v>
      </c>
      <c r="AI1324" s="2">
        <v>109</v>
      </c>
      <c r="AJ1324" s="2">
        <v>190</v>
      </c>
      <c r="AK1324" s="2">
        <v>0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49</v>
      </c>
      <c r="BD1324" s="2">
        <v>44</v>
      </c>
      <c r="BE1324" s="2">
        <v>0</v>
      </c>
      <c r="BF1324" s="2">
        <v>0</v>
      </c>
      <c r="BG1324" s="2">
        <v>3</v>
      </c>
      <c r="BH1324" s="2">
        <v>4</v>
      </c>
      <c r="BI1324" s="2">
        <v>5</v>
      </c>
      <c r="BJ1324" s="2">
        <v>4</v>
      </c>
      <c r="BK1324" s="2">
        <v>6</v>
      </c>
      <c r="BL1324" s="2">
        <v>12</v>
      </c>
      <c r="BM1324" s="2">
        <v>10</v>
      </c>
      <c r="BN1324" s="2">
        <v>13</v>
      </c>
      <c r="BO1324" s="2">
        <v>6</v>
      </c>
      <c r="BP1324" s="2">
        <v>9</v>
      </c>
      <c r="BQ1324" s="2">
        <v>6</v>
      </c>
      <c r="BR1324" s="2">
        <v>7</v>
      </c>
      <c r="BS1324" s="2">
        <v>0</v>
      </c>
      <c r="BT1324" s="2">
        <v>0</v>
      </c>
      <c r="BU1324" s="2">
        <v>0</v>
      </c>
      <c r="BV1324" s="2">
        <v>0</v>
      </c>
      <c r="BW1324" s="2">
        <v>0</v>
      </c>
      <c r="BX1324" s="2">
        <v>0</v>
      </c>
      <c r="BY1324" s="2">
        <v>0</v>
      </c>
      <c r="BZ1324" s="2">
        <v>0</v>
      </c>
      <c r="CA1324" s="2">
        <v>0</v>
      </c>
      <c r="CB1324" s="2">
        <v>0</v>
      </c>
      <c r="CC1324" s="2">
        <v>0</v>
      </c>
      <c r="CD1324" s="2">
        <v>0</v>
      </c>
      <c r="CE1324" s="2">
        <v>0</v>
      </c>
      <c r="CF1324" s="2">
        <v>0</v>
      </c>
      <c r="CG1324" s="2">
        <v>0</v>
      </c>
      <c r="CH1324" s="2">
        <v>0</v>
      </c>
      <c r="CI1324" s="2">
        <v>0</v>
      </c>
      <c r="CJ1324" s="2">
        <v>0</v>
      </c>
      <c r="CK1324" s="2">
        <v>2</v>
      </c>
      <c r="CL1324" s="2">
        <v>11</v>
      </c>
    </row>
    <row r="1325" spans="1:90" x14ac:dyDescent="0.25">
      <c r="A1325" t="s">
        <v>115</v>
      </c>
      <c r="B1325">
        <v>10316</v>
      </c>
      <c r="C1325" t="s">
        <v>202</v>
      </c>
      <c r="D1325">
        <v>1</v>
      </c>
      <c r="E1325">
        <v>8</v>
      </c>
      <c r="F1325">
        <v>4285</v>
      </c>
      <c r="G1325">
        <v>35004285</v>
      </c>
      <c r="H1325" t="s">
        <v>18347</v>
      </c>
      <c r="I1325">
        <v>100</v>
      </c>
      <c r="J1325" t="s">
        <v>107</v>
      </c>
      <c r="K1325" t="s">
        <v>8579</v>
      </c>
      <c r="L1325">
        <v>68</v>
      </c>
      <c r="M1325" t="s">
        <v>543</v>
      </c>
      <c r="N1325">
        <v>4250100</v>
      </c>
      <c r="O1325" t="s">
        <v>92</v>
      </c>
      <c r="P1325" t="s">
        <v>18348</v>
      </c>
      <c r="Q1325">
        <v>36</v>
      </c>
      <c r="R1325">
        <v>11</v>
      </c>
      <c r="S1325">
        <v>29473033</v>
      </c>
      <c r="U1325" t="s">
        <v>18349</v>
      </c>
      <c r="V1325">
        <v>1</v>
      </c>
      <c r="W1325" s="2">
        <v>0</v>
      </c>
      <c r="X1325" s="2">
        <v>0</v>
      </c>
      <c r="Y1325" s="2">
        <v>66</v>
      </c>
      <c r="Z1325" s="2">
        <v>31</v>
      </c>
      <c r="AA1325" s="2">
        <v>51</v>
      </c>
      <c r="AB1325" s="2">
        <v>54</v>
      </c>
      <c r="AC1325" s="2">
        <v>70</v>
      </c>
      <c r="AD1325" s="2">
        <v>90</v>
      </c>
      <c r="AE1325" s="2">
        <v>128</v>
      </c>
      <c r="AF1325" s="2">
        <v>100</v>
      </c>
      <c r="AG1325" s="2">
        <v>36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107</v>
      </c>
      <c r="BD1325" s="2">
        <v>0</v>
      </c>
      <c r="BE1325" s="2">
        <v>0</v>
      </c>
      <c r="BF1325" s="2">
        <v>0</v>
      </c>
      <c r="BG1325" s="2">
        <v>3</v>
      </c>
      <c r="BH1325" s="2">
        <v>1</v>
      </c>
      <c r="BI1325" s="2">
        <v>3</v>
      </c>
      <c r="BJ1325" s="2">
        <v>2</v>
      </c>
      <c r="BK1325" s="2">
        <v>3</v>
      </c>
      <c r="BL1325" s="2">
        <v>5</v>
      </c>
      <c r="BM1325" s="2">
        <v>6</v>
      </c>
      <c r="BN1325" s="2">
        <v>5</v>
      </c>
      <c r="BO1325" s="2">
        <v>2</v>
      </c>
      <c r="BP1325" s="2">
        <v>0</v>
      </c>
      <c r="BQ1325" s="2">
        <v>0</v>
      </c>
      <c r="BR1325" s="2">
        <v>0</v>
      </c>
      <c r="BS1325" s="2">
        <v>0</v>
      </c>
      <c r="BT1325" s="2">
        <v>0</v>
      </c>
      <c r="BU1325" s="2">
        <v>0</v>
      </c>
      <c r="BV1325" s="2">
        <v>0</v>
      </c>
      <c r="BW1325" s="2">
        <v>0</v>
      </c>
      <c r="BX1325" s="2">
        <v>0</v>
      </c>
      <c r="BY1325" s="2">
        <v>0</v>
      </c>
      <c r="BZ1325" s="2">
        <v>0</v>
      </c>
      <c r="CA1325" s="2">
        <v>0</v>
      </c>
      <c r="CB1325" s="2">
        <v>0</v>
      </c>
      <c r="CC1325" s="2">
        <v>0</v>
      </c>
      <c r="CD1325" s="2">
        <v>0</v>
      </c>
      <c r="CE1325" s="2">
        <v>0</v>
      </c>
      <c r="CF1325" s="2">
        <v>0</v>
      </c>
      <c r="CG1325" s="2">
        <v>0</v>
      </c>
      <c r="CH1325" s="2">
        <v>0</v>
      </c>
      <c r="CI1325" s="2">
        <v>0</v>
      </c>
      <c r="CJ1325" s="2">
        <v>0</v>
      </c>
      <c r="CK1325" s="2">
        <v>4</v>
      </c>
      <c r="CL1325" s="2">
        <v>0</v>
      </c>
    </row>
    <row r="1326" spans="1:90" x14ac:dyDescent="0.25">
      <c r="A1326" t="s">
        <v>115</v>
      </c>
      <c r="B1326">
        <v>10316</v>
      </c>
      <c r="C1326" t="s">
        <v>202</v>
      </c>
      <c r="D1326">
        <v>1</v>
      </c>
      <c r="E1326">
        <v>8</v>
      </c>
      <c r="F1326">
        <v>1879</v>
      </c>
      <c r="G1326">
        <v>35001879</v>
      </c>
      <c r="H1326" t="s">
        <v>5652</v>
      </c>
      <c r="I1326">
        <v>100</v>
      </c>
      <c r="J1326" t="s">
        <v>107</v>
      </c>
      <c r="K1326" t="s">
        <v>5076</v>
      </c>
      <c r="L1326">
        <v>93</v>
      </c>
      <c r="M1326" t="s">
        <v>426</v>
      </c>
      <c r="N1326">
        <v>3205060</v>
      </c>
      <c r="O1326" t="s">
        <v>92</v>
      </c>
      <c r="P1326" t="s">
        <v>5653</v>
      </c>
      <c r="Q1326">
        <v>350</v>
      </c>
      <c r="R1326">
        <v>11</v>
      </c>
      <c r="S1326">
        <v>29127911</v>
      </c>
      <c r="T1326">
        <v>29171999</v>
      </c>
      <c r="U1326" t="s">
        <v>5654</v>
      </c>
      <c r="V1326">
        <v>1</v>
      </c>
      <c r="W1326" s="2">
        <v>0</v>
      </c>
      <c r="X1326" s="2">
        <v>0</v>
      </c>
      <c r="Y1326" s="2">
        <v>110</v>
      </c>
      <c r="Z1326" s="2">
        <v>118</v>
      </c>
      <c r="AA1326" s="2">
        <v>86</v>
      </c>
      <c r="AB1326" s="2">
        <v>89</v>
      </c>
      <c r="AC1326" s="2">
        <v>101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3</v>
      </c>
      <c r="BE1326" s="2">
        <v>0</v>
      </c>
      <c r="BF1326" s="2">
        <v>0</v>
      </c>
      <c r="BG1326" s="2">
        <v>4</v>
      </c>
      <c r="BH1326" s="2">
        <v>5</v>
      </c>
      <c r="BI1326" s="2">
        <v>3</v>
      </c>
      <c r="BJ1326" s="2">
        <v>6</v>
      </c>
      <c r="BK1326" s="2">
        <v>7</v>
      </c>
      <c r="BL1326" s="2">
        <v>0</v>
      </c>
      <c r="BM1326" s="2">
        <v>0</v>
      </c>
      <c r="BN1326" s="2">
        <v>0</v>
      </c>
      <c r="BO1326" s="2">
        <v>0</v>
      </c>
      <c r="BP1326" s="2">
        <v>0</v>
      </c>
      <c r="BQ1326" s="2">
        <v>0</v>
      </c>
      <c r="BR1326" s="2">
        <v>0</v>
      </c>
      <c r="BS1326" s="2">
        <v>0</v>
      </c>
      <c r="BT1326" s="2">
        <v>0</v>
      </c>
      <c r="BU1326" s="2">
        <v>0</v>
      </c>
      <c r="BV1326" s="2">
        <v>0</v>
      </c>
      <c r="BW1326" s="2">
        <v>0</v>
      </c>
      <c r="BX1326" s="2">
        <v>0</v>
      </c>
      <c r="BY1326" s="2">
        <v>0</v>
      </c>
      <c r="BZ1326" s="2">
        <v>0</v>
      </c>
      <c r="CA1326" s="2">
        <v>0</v>
      </c>
      <c r="CB1326" s="2">
        <v>0</v>
      </c>
      <c r="CC1326" s="2">
        <v>0</v>
      </c>
      <c r="CD1326" s="2">
        <v>0</v>
      </c>
      <c r="CE1326" s="2">
        <v>0</v>
      </c>
      <c r="CF1326" s="2">
        <v>0</v>
      </c>
      <c r="CG1326" s="2">
        <v>0</v>
      </c>
      <c r="CH1326" s="2">
        <v>0</v>
      </c>
      <c r="CI1326" s="2">
        <v>0</v>
      </c>
      <c r="CJ1326" s="2">
        <v>0</v>
      </c>
      <c r="CK1326" s="2">
        <v>0</v>
      </c>
      <c r="CL1326" s="2">
        <v>1</v>
      </c>
    </row>
    <row r="1327" spans="1:90" x14ac:dyDescent="0.25">
      <c r="A1327" t="s">
        <v>115</v>
      </c>
      <c r="B1327">
        <v>10316</v>
      </c>
      <c r="C1327" t="s">
        <v>202</v>
      </c>
      <c r="D1327">
        <v>1</v>
      </c>
      <c r="E1327">
        <v>8</v>
      </c>
      <c r="F1327">
        <v>4397</v>
      </c>
      <c r="G1327">
        <v>35004397</v>
      </c>
      <c r="H1327" t="s">
        <v>12194</v>
      </c>
      <c r="I1327">
        <v>100</v>
      </c>
      <c r="J1327" t="s">
        <v>107</v>
      </c>
      <c r="K1327" t="s">
        <v>692</v>
      </c>
      <c r="L1327">
        <v>34</v>
      </c>
      <c r="M1327" t="s">
        <v>692</v>
      </c>
      <c r="N1327">
        <v>4218100</v>
      </c>
      <c r="O1327" t="s">
        <v>92</v>
      </c>
      <c r="P1327" t="s">
        <v>12195</v>
      </c>
      <c r="Q1327">
        <v>130</v>
      </c>
      <c r="R1327">
        <v>11</v>
      </c>
      <c r="S1327">
        <v>22735046</v>
      </c>
      <c r="T1327">
        <v>22749772</v>
      </c>
      <c r="U1327" t="s">
        <v>12196</v>
      </c>
      <c r="V1327">
        <v>1</v>
      </c>
      <c r="W1327" s="2">
        <v>0</v>
      </c>
      <c r="X1327" s="2">
        <v>0</v>
      </c>
      <c r="Y1327" s="2">
        <v>124</v>
      </c>
      <c r="Z1327" s="2">
        <v>117</v>
      </c>
      <c r="AA1327" s="2">
        <v>137</v>
      </c>
      <c r="AB1327" s="2">
        <v>125</v>
      </c>
      <c r="AC1327" s="2">
        <v>139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15</v>
      </c>
      <c r="BE1327" s="2">
        <v>0</v>
      </c>
      <c r="BF1327" s="2">
        <v>0</v>
      </c>
      <c r="BG1327" s="2">
        <v>5</v>
      </c>
      <c r="BH1327" s="2">
        <v>5</v>
      </c>
      <c r="BI1327" s="2">
        <v>8</v>
      </c>
      <c r="BJ1327" s="2">
        <v>9</v>
      </c>
      <c r="BK1327" s="2">
        <v>7</v>
      </c>
      <c r="BL1327" s="2">
        <v>0</v>
      </c>
      <c r="BM1327" s="2">
        <v>0</v>
      </c>
      <c r="BN1327" s="2">
        <v>0</v>
      </c>
      <c r="BO1327" s="2">
        <v>0</v>
      </c>
      <c r="BP1327" s="2">
        <v>0</v>
      </c>
      <c r="BQ1327" s="2">
        <v>0</v>
      </c>
      <c r="BR1327" s="2">
        <v>0</v>
      </c>
      <c r="BS1327" s="2">
        <v>0</v>
      </c>
      <c r="BT1327" s="2">
        <v>0</v>
      </c>
      <c r="BU1327" s="2">
        <v>0</v>
      </c>
      <c r="BV1327" s="2">
        <v>0</v>
      </c>
      <c r="BW1327" s="2">
        <v>0</v>
      </c>
      <c r="BX1327" s="2">
        <v>0</v>
      </c>
      <c r="BY1327" s="2">
        <v>0</v>
      </c>
      <c r="BZ1327" s="2">
        <v>0</v>
      </c>
      <c r="CA1327" s="2">
        <v>0</v>
      </c>
      <c r="CB1327" s="2">
        <v>0</v>
      </c>
      <c r="CC1327" s="2">
        <v>0</v>
      </c>
      <c r="CD1327" s="2">
        <v>0</v>
      </c>
      <c r="CE1327" s="2">
        <v>0</v>
      </c>
      <c r="CF1327" s="2">
        <v>0</v>
      </c>
      <c r="CG1327" s="2">
        <v>0</v>
      </c>
      <c r="CH1327" s="2">
        <v>0</v>
      </c>
      <c r="CI1327" s="2">
        <v>0</v>
      </c>
      <c r="CJ1327" s="2">
        <v>0</v>
      </c>
      <c r="CK1327" s="2">
        <v>0</v>
      </c>
      <c r="CL1327" s="2">
        <v>5</v>
      </c>
    </row>
    <row r="1328" spans="1:90" x14ac:dyDescent="0.25">
      <c r="A1328" t="s">
        <v>115</v>
      </c>
      <c r="B1328">
        <v>10316</v>
      </c>
      <c r="C1328" t="s">
        <v>202</v>
      </c>
      <c r="D1328">
        <v>1</v>
      </c>
      <c r="E1328">
        <v>8</v>
      </c>
      <c r="F1328">
        <v>1824</v>
      </c>
      <c r="G1328">
        <v>35001824</v>
      </c>
      <c r="H1328" t="s">
        <v>16140</v>
      </c>
      <c r="I1328">
        <v>100</v>
      </c>
      <c r="J1328" t="s">
        <v>107</v>
      </c>
      <c r="K1328" t="s">
        <v>1857</v>
      </c>
      <c r="L1328">
        <v>53</v>
      </c>
      <c r="M1328" t="s">
        <v>1591</v>
      </c>
      <c r="N1328">
        <v>3125010</v>
      </c>
      <c r="O1328" t="s">
        <v>92</v>
      </c>
      <c r="P1328" t="s">
        <v>9364</v>
      </c>
      <c r="Q1328">
        <v>300</v>
      </c>
      <c r="R1328">
        <v>11</v>
      </c>
      <c r="S1328">
        <v>22723787</v>
      </c>
      <c r="T1328">
        <v>22737670</v>
      </c>
      <c r="U1328" t="s">
        <v>16141</v>
      </c>
      <c r="V1328">
        <v>1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46</v>
      </c>
      <c r="AE1328" s="2">
        <v>39</v>
      </c>
      <c r="AF1328" s="2">
        <v>55</v>
      </c>
      <c r="AG1328" s="2">
        <v>90</v>
      </c>
      <c r="AH1328" s="2">
        <v>198</v>
      </c>
      <c r="AI1328" s="2">
        <v>136</v>
      </c>
      <c r="AJ1328" s="2">
        <v>119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2</v>
      </c>
      <c r="BE1328" s="2">
        <v>0</v>
      </c>
      <c r="BF1328" s="2">
        <v>0</v>
      </c>
      <c r="BG1328" s="2">
        <v>0</v>
      </c>
      <c r="BH1328" s="2">
        <v>0</v>
      </c>
      <c r="BI1328" s="2">
        <v>0</v>
      </c>
      <c r="BJ1328" s="2">
        <v>0</v>
      </c>
      <c r="BK1328" s="2">
        <v>0</v>
      </c>
      <c r="BL1328" s="2">
        <v>3</v>
      </c>
      <c r="BM1328" s="2">
        <v>4</v>
      </c>
      <c r="BN1328" s="2">
        <v>2</v>
      </c>
      <c r="BO1328" s="2">
        <v>4</v>
      </c>
      <c r="BP1328" s="2">
        <v>5</v>
      </c>
      <c r="BQ1328" s="2">
        <v>4</v>
      </c>
      <c r="BR1328" s="2">
        <v>4</v>
      </c>
      <c r="BS1328" s="2">
        <v>0</v>
      </c>
      <c r="BT1328" s="2">
        <v>0</v>
      </c>
      <c r="BU1328" s="2">
        <v>0</v>
      </c>
      <c r="BV1328" s="2">
        <v>0</v>
      </c>
      <c r="BW1328" s="2">
        <v>0</v>
      </c>
      <c r="BX1328" s="2">
        <v>0</v>
      </c>
      <c r="BY1328" s="2">
        <v>0</v>
      </c>
      <c r="BZ1328" s="2">
        <v>0</v>
      </c>
      <c r="CA1328" s="2">
        <v>0</v>
      </c>
      <c r="CB1328" s="2">
        <v>0</v>
      </c>
      <c r="CC1328" s="2">
        <v>0</v>
      </c>
      <c r="CD1328" s="2">
        <v>0</v>
      </c>
      <c r="CE1328" s="2">
        <v>0</v>
      </c>
      <c r="CF1328" s="2">
        <v>0</v>
      </c>
      <c r="CG1328" s="2">
        <v>0</v>
      </c>
      <c r="CH1328" s="2">
        <v>0</v>
      </c>
      <c r="CI1328" s="2">
        <v>0</v>
      </c>
      <c r="CJ1328" s="2">
        <v>0</v>
      </c>
      <c r="CK1328" s="2">
        <v>0</v>
      </c>
      <c r="CL1328" s="2">
        <v>1</v>
      </c>
    </row>
    <row r="1329" spans="1:90" x14ac:dyDescent="0.25">
      <c r="A1329" t="s">
        <v>115</v>
      </c>
      <c r="B1329">
        <v>10316</v>
      </c>
      <c r="C1329" t="s">
        <v>202</v>
      </c>
      <c r="D1329">
        <v>1</v>
      </c>
      <c r="E1329">
        <v>8</v>
      </c>
      <c r="F1329">
        <v>38167</v>
      </c>
      <c r="G1329">
        <v>35038167</v>
      </c>
      <c r="H1329" t="s">
        <v>2795</v>
      </c>
      <c r="I1329">
        <v>100</v>
      </c>
      <c r="J1329" t="s">
        <v>107</v>
      </c>
      <c r="K1329" t="s">
        <v>2796</v>
      </c>
      <c r="L1329">
        <v>68</v>
      </c>
      <c r="M1329" t="s">
        <v>543</v>
      </c>
      <c r="N1329">
        <v>4182070</v>
      </c>
      <c r="O1329" t="s">
        <v>92</v>
      </c>
      <c r="P1329" t="s">
        <v>2797</v>
      </c>
      <c r="Q1329">
        <v>250</v>
      </c>
      <c r="R1329">
        <v>11</v>
      </c>
      <c r="S1329">
        <v>23352319</v>
      </c>
      <c r="T1329">
        <v>23358057</v>
      </c>
      <c r="U1329" t="s">
        <v>2798</v>
      </c>
      <c r="V1329">
        <v>1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630</v>
      </c>
      <c r="AI1329" s="2">
        <v>495</v>
      </c>
      <c r="AJ1329" s="2">
        <v>435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0</v>
      </c>
      <c r="BI1329" s="2">
        <v>0</v>
      </c>
      <c r="BJ1329" s="2">
        <v>0</v>
      </c>
      <c r="BK1329" s="2">
        <v>0</v>
      </c>
      <c r="BL1329" s="2">
        <v>0</v>
      </c>
      <c r="BM1329" s="2">
        <v>0</v>
      </c>
      <c r="BN1329" s="2">
        <v>0</v>
      </c>
      <c r="BO1329" s="2">
        <v>0</v>
      </c>
      <c r="BP1329" s="2">
        <v>22</v>
      </c>
      <c r="BQ1329" s="2">
        <v>17</v>
      </c>
      <c r="BR1329" s="2">
        <v>12</v>
      </c>
      <c r="BS1329" s="2">
        <v>0</v>
      </c>
      <c r="BT1329" s="2">
        <v>0</v>
      </c>
      <c r="BU1329" s="2">
        <v>0</v>
      </c>
      <c r="BV1329" s="2">
        <v>0</v>
      </c>
      <c r="BW1329" s="2">
        <v>0</v>
      </c>
      <c r="BX1329" s="2">
        <v>0</v>
      </c>
      <c r="BY1329" s="2">
        <v>0</v>
      </c>
      <c r="BZ1329" s="2">
        <v>0</v>
      </c>
      <c r="CA1329" s="2">
        <v>0</v>
      </c>
      <c r="CB1329" s="2">
        <v>0</v>
      </c>
      <c r="CC1329" s="2">
        <v>0</v>
      </c>
      <c r="CD1329" s="2">
        <v>0</v>
      </c>
      <c r="CE1329" s="2">
        <v>0</v>
      </c>
      <c r="CF1329" s="2">
        <v>0</v>
      </c>
      <c r="CG1329" s="2">
        <v>0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</row>
    <row r="1330" spans="1:90" x14ac:dyDescent="0.25">
      <c r="A1330" t="s">
        <v>115</v>
      </c>
      <c r="B1330">
        <v>10316</v>
      </c>
      <c r="C1330" t="s">
        <v>202</v>
      </c>
      <c r="D1330">
        <v>1</v>
      </c>
      <c r="E1330">
        <v>8</v>
      </c>
      <c r="F1330">
        <v>4820</v>
      </c>
      <c r="G1330">
        <v>35004820</v>
      </c>
      <c r="H1330" t="s">
        <v>17128</v>
      </c>
      <c r="I1330">
        <v>100</v>
      </c>
      <c r="J1330" t="s">
        <v>107</v>
      </c>
      <c r="K1330" t="s">
        <v>4840</v>
      </c>
      <c r="L1330">
        <v>27</v>
      </c>
      <c r="M1330" t="s">
        <v>1117</v>
      </c>
      <c r="N1330">
        <v>4136030</v>
      </c>
      <c r="O1330" t="s">
        <v>92</v>
      </c>
      <c r="P1330" t="s">
        <v>17129</v>
      </c>
      <c r="Q1330">
        <v>365</v>
      </c>
      <c r="R1330">
        <v>11</v>
      </c>
      <c r="S1330">
        <v>25785610</v>
      </c>
      <c r="T1330">
        <v>55942168</v>
      </c>
      <c r="U1330" t="s">
        <v>17130</v>
      </c>
      <c r="V1330">
        <v>1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364</v>
      </c>
      <c r="AI1330" s="2">
        <v>292</v>
      </c>
      <c r="AJ1330" s="2">
        <v>210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33</v>
      </c>
      <c r="BD1330" s="2">
        <v>0</v>
      </c>
      <c r="BE1330" s="2">
        <v>0</v>
      </c>
      <c r="BF1330" s="2">
        <v>0</v>
      </c>
      <c r="BG1330" s="2">
        <v>0</v>
      </c>
      <c r="BH1330" s="2">
        <v>0</v>
      </c>
      <c r="BI1330" s="2">
        <v>0</v>
      </c>
      <c r="BJ1330" s="2">
        <v>0</v>
      </c>
      <c r="BK1330" s="2">
        <v>0</v>
      </c>
      <c r="BL1330" s="2">
        <v>0</v>
      </c>
      <c r="BM1330" s="2">
        <v>0</v>
      </c>
      <c r="BN1330" s="2">
        <v>0</v>
      </c>
      <c r="BO1330" s="2">
        <v>0</v>
      </c>
      <c r="BP1330" s="2">
        <v>18</v>
      </c>
      <c r="BQ1330" s="2">
        <v>11</v>
      </c>
      <c r="BR1330" s="2">
        <v>7</v>
      </c>
      <c r="BS1330" s="2">
        <v>0</v>
      </c>
      <c r="BT1330" s="2">
        <v>0</v>
      </c>
      <c r="BU1330" s="2">
        <v>0</v>
      </c>
      <c r="BV1330" s="2">
        <v>0</v>
      </c>
      <c r="BW1330" s="2">
        <v>0</v>
      </c>
      <c r="BX1330" s="2">
        <v>0</v>
      </c>
      <c r="BY1330" s="2">
        <v>0</v>
      </c>
      <c r="BZ1330" s="2">
        <v>0</v>
      </c>
      <c r="CA1330" s="2">
        <v>0</v>
      </c>
      <c r="CB1330" s="2">
        <v>0</v>
      </c>
      <c r="CC1330" s="2">
        <v>0</v>
      </c>
      <c r="CD1330" s="2">
        <v>0</v>
      </c>
      <c r="CE1330" s="2">
        <v>0</v>
      </c>
      <c r="CF1330" s="2">
        <v>0</v>
      </c>
      <c r="CG1330" s="2">
        <v>0</v>
      </c>
      <c r="CH1330" s="2">
        <v>0</v>
      </c>
      <c r="CI1330" s="2">
        <v>0</v>
      </c>
      <c r="CJ1330" s="2">
        <v>0</v>
      </c>
      <c r="CK1330" s="2">
        <v>2</v>
      </c>
      <c r="CL1330" s="2">
        <v>0</v>
      </c>
    </row>
    <row r="1331" spans="1:90" x14ac:dyDescent="0.25">
      <c r="A1331" t="s">
        <v>115</v>
      </c>
      <c r="B1331">
        <v>10316</v>
      </c>
      <c r="C1331" t="s">
        <v>202</v>
      </c>
      <c r="D1331">
        <v>1</v>
      </c>
      <c r="E1331">
        <v>8</v>
      </c>
      <c r="F1331">
        <v>4601</v>
      </c>
      <c r="G1331">
        <v>35004601</v>
      </c>
      <c r="H1331" t="s">
        <v>9463</v>
      </c>
      <c r="I1331">
        <v>100</v>
      </c>
      <c r="J1331" t="s">
        <v>107</v>
      </c>
      <c r="K1331" t="s">
        <v>2864</v>
      </c>
      <c r="L1331">
        <v>68</v>
      </c>
      <c r="M1331" t="s">
        <v>543</v>
      </c>
      <c r="N1331">
        <v>4166003</v>
      </c>
      <c r="O1331" t="s">
        <v>102</v>
      </c>
      <c r="P1331" t="s">
        <v>7050</v>
      </c>
      <c r="Q1331">
        <v>3443</v>
      </c>
      <c r="R1331">
        <v>11</v>
      </c>
      <c r="S1331">
        <v>23310717</v>
      </c>
      <c r="T1331">
        <v>23319231</v>
      </c>
      <c r="U1331" t="s">
        <v>9464</v>
      </c>
      <c r="V1331">
        <v>1</v>
      </c>
      <c r="W1331" s="2">
        <v>0</v>
      </c>
      <c r="X1331" s="2">
        <v>0</v>
      </c>
      <c r="Y1331" s="2">
        <v>88</v>
      </c>
      <c r="Z1331" s="2">
        <v>101</v>
      </c>
      <c r="AA1331" s="2">
        <v>107</v>
      </c>
      <c r="AB1331" s="2">
        <v>94</v>
      </c>
      <c r="AC1331" s="2">
        <v>89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30</v>
      </c>
      <c r="BE1331" s="2">
        <v>0</v>
      </c>
      <c r="BF1331" s="2">
        <v>0</v>
      </c>
      <c r="BG1331" s="2">
        <v>3</v>
      </c>
      <c r="BH1331" s="2">
        <v>7</v>
      </c>
      <c r="BI1331" s="2">
        <v>7</v>
      </c>
      <c r="BJ1331" s="2">
        <v>8</v>
      </c>
      <c r="BK1331" s="2">
        <v>6</v>
      </c>
      <c r="BL1331" s="2">
        <v>0</v>
      </c>
      <c r="BM1331" s="2">
        <v>0</v>
      </c>
      <c r="BN1331" s="2">
        <v>0</v>
      </c>
      <c r="BO1331" s="2">
        <v>0</v>
      </c>
      <c r="BP1331" s="2">
        <v>0</v>
      </c>
      <c r="BQ1331" s="2">
        <v>0</v>
      </c>
      <c r="BR1331" s="2">
        <v>0</v>
      </c>
      <c r="BS1331" s="2">
        <v>0</v>
      </c>
      <c r="BT1331" s="2">
        <v>0</v>
      </c>
      <c r="BU1331" s="2">
        <v>0</v>
      </c>
      <c r="BV1331" s="2">
        <v>0</v>
      </c>
      <c r="BW1331" s="2">
        <v>0</v>
      </c>
      <c r="BX1331" s="2">
        <v>0</v>
      </c>
      <c r="BY1331" s="2">
        <v>0</v>
      </c>
      <c r="BZ1331" s="2">
        <v>0</v>
      </c>
      <c r="CA1331" s="2">
        <v>0</v>
      </c>
      <c r="CB1331" s="2">
        <v>0</v>
      </c>
      <c r="CC1331" s="2">
        <v>0</v>
      </c>
      <c r="CD1331" s="2">
        <v>0</v>
      </c>
      <c r="CE1331" s="2">
        <v>0</v>
      </c>
      <c r="CF1331" s="2">
        <v>0</v>
      </c>
      <c r="CG1331" s="2">
        <v>0</v>
      </c>
      <c r="CH1331" s="2">
        <v>0</v>
      </c>
      <c r="CI1331" s="2">
        <v>0</v>
      </c>
      <c r="CJ1331" s="2">
        <v>0</v>
      </c>
      <c r="CK1331" s="2">
        <v>0</v>
      </c>
      <c r="CL1331" s="2">
        <v>6</v>
      </c>
    </row>
    <row r="1332" spans="1:90" x14ac:dyDescent="0.25">
      <c r="A1332" t="s">
        <v>115</v>
      </c>
      <c r="B1332">
        <v>10316</v>
      </c>
      <c r="C1332" t="s">
        <v>202</v>
      </c>
      <c r="D1332">
        <v>1</v>
      </c>
      <c r="E1332">
        <v>8</v>
      </c>
      <c r="F1332">
        <v>1958</v>
      </c>
      <c r="G1332">
        <v>35001958</v>
      </c>
      <c r="H1332" t="s">
        <v>9816</v>
      </c>
      <c r="I1332">
        <v>100</v>
      </c>
      <c r="J1332" t="s">
        <v>107</v>
      </c>
      <c r="K1332" t="s">
        <v>426</v>
      </c>
      <c r="L1332">
        <v>93</v>
      </c>
      <c r="M1332" t="s">
        <v>426</v>
      </c>
      <c r="N1332">
        <v>3137050</v>
      </c>
      <c r="O1332" t="s">
        <v>92</v>
      </c>
      <c r="P1332" t="s">
        <v>9817</v>
      </c>
      <c r="Q1332">
        <v>200</v>
      </c>
      <c r="R1332">
        <v>11</v>
      </c>
      <c r="S1332">
        <v>22721845</v>
      </c>
      <c r="T1332">
        <v>22739829</v>
      </c>
      <c r="U1332" t="s">
        <v>9818</v>
      </c>
      <c r="V1332">
        <v>1</v>
      </c>
      <c r="W1332" s="2">
        <v>0</v>
      </c>
      <c r="X1332" s="2">
        <v>0</v>
      </c>
      <c r="Y1332" s="2">
        <v>38</v>
      </c>
      <c r="Z1332" s="2">
        <v>49</v>
      </c>
      <c r="AA1332" s="2">
        <v>47</v>
      </c>
      <c r="AB1332" s="2">
        <v>64</v>
      </c>
      <c r="AC1332" s="2">
        <v>59</v>
      </c>
      <c r="AD1332" s="2">
        <v>75</v>
      </c>
      <c r="AE1332" s="2">
        <v>104</v>
      </c>
      <c r="AF1332" s="2">
        <v>106</v>
      </c>
      <c r="AG1332" s="2">
        <v>40</v>
      </c>
      <c r="AH1332" s="2">
        <v>199</v>
      </c>
      <c r="AI1332" s="2">
        <v>159</v>
      </c>
      <c r="AJ1332" s="2">
        <v>175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3</v>
      </c>
      <c r="BH1332" s="2">
        <v>2</v>
      </c>
      <c r="BI1332" s="2">
        <v>2</v>
      </c>
      <c r="BJ1332" s="2">
        <v>2</v>
      </c>
      <c r="BK1332" s="2">
        <v>3</v>
      </c>
      <c r="BL1332" s="2">
        <v>2</v>
      </c>
      <c r="BM1332" s="2">
        <v>4</v>
      </c>
      <c r="BN1332" s="2">
        <v>4</v>
      </c>
      <c r="BO1332" s="2">
        <v>1</v>
      </c>
      <c r="BP1332" s="2">
        <v>9</v>
      </c>
      <c r="BQ1332" s="2">
        <v>6</v>
      </c>
      <c r="BR1332" s="2">
        <v>5</v>
      </c>
      <c r="BS1332" s="2">
        <v>0</v>
      </c>
      <c r="BT1332" s="2">
        <v>0</v>
      </c>
      <c r="BU1332" s="2">
        <v>0</v>
      </c>
      <c r="BV1332" s="2">
        <v>0</v>
      </c>
      <c r="BW1332" s="2">
        <v>0</v>
      </c>
      <c r="BX1332" s="2">
        <v>0</v>
      </c>
      <c r="BY1332" s="2">
        <v>0</v>
      </c>
      <c r="BZ1332" s="2">
        <v>0</v>
      </c>
      <c r="CA1332" s="2">
        <v>0</v>
      </c>
      <c r="CB1332" s="2">
        <v>0</v>
      </c>
      <c r="CC1332" s="2">
        <v>0</v>
      </c>
      <c r="CD1332" s="2">
        <v>0</v>
      </c>
      <c r="CE1332" s="2">
        <v>0</v>
      </c>
      <c r="CF1332" s="2">
        <v>0</v>
      </c>
      <c r="CG1332" s="2">
        <v>0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</row>
    <row r="1333" spans="1:90" x14ac:dyDescent="0.25">
      <c r="A1333" t="s">
        <v>115</v>
      </c>
      <c r="B1333">
        <v>10316</v>
      </c>
      <c r="C1333" t="s">
        <v>202</v>
      </c>
      <c r="D1333">
        <v>1</v>
      </c>
      <c r="E1333">
        <v>8</v>
      </c>
      <c r="F1333">
        <v>4315</v>
      </c>
      <c r="G1333">
        <v>35004315</v>
      </c>
      <c r="H1333" t="s">
        <v>7707</v>
      </c>
      <c r="I1333">
        <v>100</v>
      </c>
      <c r="J1333" t="s">
        <v>107</v>
      </c>
      <c r="K1333" t="s">
        <v>692</v>
      </c>
      <c r="L1333">
        <v>34</v>
      </c>
      <c r="M1333" t="s">
        <v>692</v>
      </c>
      <c r="N1333">
        <v>4206000</v>
      </c>
      <c r="O1333" t="s">
        <v>92</v>
      </c>
      <c r="P1333" t="s">
        <v>7708</v>
      </c>
      <c r="Q1333">
        <v>601</v>
      </c>
      <c r="R1333">
        <v>11</v>
      </c>
      <c r="S1333">
        <v>22732521</v>
      </c>
      <c r="T1333">
        <v>22743677</v>
      </c>
      <c r="U1333" t="s">
        <v>7709</v>
      </c>
      <c r="V1333">
        <v>1</v>
      </c>
      <c r="W1333" s="2">
        <v>0</v>
      </c>
      <c r="X1333" s="2">
        <v>0</v>
      </c>
      <c r="Y1333" s="2">
        <v>52</v>
      </c>
      <c r="Z1333" s="2">
        <v>54</v>
      </c>
      <c r="AA1333" s="2">
        <v>58</v>
      </c>
      <c r="AB1333" s="2">
        <v>46</v>
      </c>
      <c r="AC1333" s="2">
        <v>51</v>
      </c>
      <c r="AD1333" s="2">
        <v>82</v>
      </c>
      <c r="AE1333" s="2">
        <v>59</v>
      </c>
      <c r="AF1333" s="2">
        <v>58</v>
      </c>
      <c r="AG1333" s="2">
        <v>48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4</v>
      </c>
      <c r="BE1333" s="2">
        <v>0</v>
      </c>
      <c r="BF1333" s="2">
        <v>0</v>
      </c>
      <c r="BG1333" s="2">
        <v>2</v>
      </c>
      <c r="BH1333" s="2">
        <v>2</v>
      </c>
      <c r="BI1333" s="2">
        <v>3</v>
      </c>
      <c r="BJ1333" s="2">
        <v>2</v>
      </c>
      <c r="BK1333" s="2">
        <v>3</v>
      </c>
      <c r="BL1333" s="2">
        <v>6</v>
      </c>
      <c r="BM1333" s="2">
        <v>3</v>
      </c>
      <c r="BN1333" s="2">
        <v>2</v>
      </c>
      <c r="BO1333" s="2">
        <v>4</v>
      </c>
      <c r="BP1333" s="2">
        <v>0</v>
      </c>
      <c r="BQ1333" s="2">
        <v>0</v>
      </c>
      <c r="BR1333" s="2">
        <v>0</v>
      </c>
      <c r="BS1333" s="2">
        <v>0</v>
      </c>
      <c r="BT1333" s="2">
        <v>0</v>
      </c>
      <c r="BU1333" s="2">
        <v>0</v>
      </c>
      <c r="BV1333" s="2">
        <v>0</v>
      </c>
      <c r="BW1333" s="2">
        <v>0</v>
      </c>
      <c r="BX1333" s="2">
        <v>0</v>
      </c>
      <c r="BY1333" s="2">
        <v>0</v>
      </c>
      <c r="BZ1333" s="2">
        <v>0</v>
      </c>
      <c r="CA1333" s="2">
        <v>0</v>
      </c>
      <c r="CB1333" s="2">
        <v>0</v>
      </c>
      <c r="CC1333" s="2">
        <v>0</v>
      </c>
      <c r="CD1333" s="2">
        <v>0</v>
      </c>
      <c r="CE1333" s="2">
        <v>0</v>
      </c>
      <c r="CF1333" s="2">
        <v>0</v>
      </c>
      <c r="CG1333" s="2">
        <v>0</v>
      </c>
      <c r="CH1333" s="2">
        <v>0</v>
      </c>
      <c r="CI1333" s="2">
        <v>0</v>
      </c>
      <c r="CJ1333" s="2">
        <v>0</v>
      </c>
      <c r="CK1333" s="2">
        <v>0</v>
      </c>
      <c r="CL1333" s="2">
        <v>1</v>
      </c>
    </row>
    <row r="1334" spans="1:90" x14ac:dyDescent="0.25">
      <c r="A1334" t="s">
        <v>115</v>
      </c>
      <c r="B1334">
        <v>10316</v>
      </c>
      <c r="C1334" t="s">
        <v>202</v>
      </c>
      <c r="D1334">
        <v>1</v>
      </c>
      <c r="E1334">
        <v>8</v>
      </c>
      <c r="F1334">
        <v>4741</v>
      </c>
      <c r="G1334">
        <v>35004741</v>
      </c>
      <c r="H1334" t="s">
        <v>6621</v>
      </c>
      <c r="I1334">
        <v>100</v>
      </c>
      <c r="J1334" t="s">
        <v>107</v>
      </c>
      <c r="K1334" t="s">
        <v>1416</v>
      </c>
      <c r="L1334">
        <v>27</v>
      </c>
      <c r="M1334" t="s">
        <v>1117</v>
      </c>
      <c r="N1334">
        <v>4154020</v>
      </c>
      <c r="O1334" t="s">
        <v>92</v>
      </c>
      <c r="P1334" t="s">
        <v>6622</v>
      </c>
      <c r="Q1334">
        <v>117</v>
      </c>
      <c r="R1334">
        <v>11</v>
      </c>
      <c r="S1334">
        <v>50580009</v>
      </c>
      <c r="U1334" t="s">
        <v>6623</v>
      </c>
      <c r="V1334">
        <v>1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78</v>
      </c>
      <c r="AE1334" s="2">
        <v>61</v>
      </c>
      <c r="AF1334" s="2">
        <v>89</v>
      </c>
      <c r="AG1334" s="2">
        <v>62</v>
      </c>
      <c r="AH1334" s="2">
        <v>364</v>
      </c>
      <c r="AI1334" s="2">
        <v>210</v>
      </c>
      <c r="AJ1334" s="2">
        <v>191</v>
      </c>
      <c r="AK1334" s="2">
        <v>0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14</v>
      </c>
      <c r="BE1334" s="2">
        <v>0</v>
      </c>
      <c r="BF1334" s="2">
        <v>0</v>
      </c>
      <c r="BG1334" s="2">
        <v>0</v>
      </c>
      <c r="BH1334" s="2">
        <v>0</v>
      </c>
      <c r="BI1334" s="2">
        <v>0</v>
      </c>
      <c r="BJ1334" s="2">
        <v>0</v>
      </c>
      <c r="BK1334" s="2">
        <v>0</v>
      </c>
      <c r="BL1334" s="2">
        <v>6</v>
      </c>
      <c r="BM1334" s="2">
        <v>4</v>
      </c>
      <c r="BN1334" s="2">
        <v>5</v>
      </c>
      <c r="BO1334" s="2">
        <v>4</v>
      </c>
      <c r="BP1334" s="2">
        <v>16</v>
      </c>
      <c r="BQ1334" s="2">
        <v>9</v>
      </c>
      <c r="BR1334" s="2">
        <v>6</v>
      </c>
      <c r="BS1334" s="2">
        <v>0</v>
      </c>
      <c r="BT1334" s="2">
        <v>0</v>
      </c>
      <c r="BU1334" s="2">
        <v>0</v>
      </c>
      <c r="BV1334" s="2">
        <v>0</v>
      </c>
      <c r="BW1334" s="2">
        <v>0</v>
      </c>
      <c r="BX1334" s="2">
        <v>0</v>
      </c>
      <c r="BY1334" s="2">
        <v>0</v>
      </c>
      <c r="BZ1334" s="2">
        <v>0</v>
      </c>
      <c r="CA1334" s="2">
        <v>0</v>
      </c>
      <c r="CB1334" s="2">
        <v>0</v>
      </c>
      <c r="CC1334" s="2">
        <v>0</v>
      </c>
      <c r="CD1334" s="2">
        <v>0</v>
      </c>
      <c r="CE1334" s="2">
        <v>0</v>
      </c>
      <c r="CF1334" s="2">
        <v>0</v>
      </c>
      <c r="CG1334" s="2">
        <v>0</v>
      </c>
      <c r="CH1334" s="2">
        <v>0</v>
      </c>
      <c r="CI1334" s="2">
        <v>0</v>
      </c>
      <c r="CJ1334" s="2">
        <v>0</v>
      </c>
      <c r="CK1334" s="2">
        <v>0</v>
      </c>
      <c r="CL1334" s="2">
        <v>3</v>
      </c>
    </row>
    <row r="1335" spans="1:90" x14ac:dyDescent="0.25">
      <c r="A1335" t="s">
        <v>115</v>
      </c>
      <c r="B1335">
        <v>10316</v>
      </c>
      <c r="C1335" t="s">
        <v>202</v>
      </c>
      <c r="D1335">
        <v>1</v>
      </c>
      <c r="E1335">
        <v>8</v>
      </c>
      <c r="F1335">
        <v>4893</v>
      </c>
      <c r="G1335">
        <v>35004893</v>
      </c>
      <c r="H1335" t="s">
        <v>7166</v>
      </c>
      <c r="I1335">
        <v>100</v>
      </c>
      <c r="J1335" t="s">
        <v>107</v>
      </c>
      <c r="K1335" t="s">
        <v>203</v>
      </c>
      <c r="L1335">
        <v>90</v>
      </c>
      <c r="M1335" t="s">
        <v>203</v>
      </c>
      <c r="N1335">
        <v>4120050</v>
      </c>
      <c r="O1335" t="s">
        <v>92</v>
      </c>
      <c r="P1335" t="s">
        <v>7167</v>
      </c>
      <c r="Q1335">
        <v>211</v>
      </c>
      <c r="R1335">
        <v>11</v>
      </c>
      <c r="S1335">
        <v>50824873</v>
      </c>
      <c r="T1335">
        <v>55494833</v>
      </c>
      <c r="U1335" t="s">
        <v>7168</v>
      </c>
      <c r="V1335">
        <v>1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104</v>
      </c>
      <c r="AE1335" s="2">
        <v>139</v>
      </c>
      <c r="AF1335" s="2">
        <v>35</v>
      </c>
      <c r="AG1335" s="2">
        <v>33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0</v>
      </c>
      <c r="BI1335" s="2">
        <v>0</v>
      </c>
      <c r="BJ1335" s="2">
        <v>0</v>
      </c>
      <c r="BK1335" s="2">
        <v>0</v>
      </c>
      <c r="BL1335" s="2">
        <v>3</v>
      </c>
      <c r="BM1335" s="2">
        <v>5</v>
      </c>
      <c r="BN1335" s="2">
        <v>1</v>
      </c>
      <c r="BO1335" s="2">
        <v>1</v>
      </c>
      <c r="BP1335" s="2">
        <v>0</v>
      </c>
      <c r="BQ1335" s="2">
        <v>0</v>
      </c>
      <c r="BR1335" s="2">
        <v>0</v>
      </c>
      <c r="BS1335" s="2">
        <v>0</v>
      </c>
      <c r="BT1335" s="2">
        <v>0</v>
      </c>
      <c r="BU1335" s="2">
        <v>0</v>
      </c>
      <c r="BV1335" s="2">
        <v>0</v>
      </c>
      <c r="BW1335" s="2">
        <v>0</v>
      </c>
      <c r="BX1335" s="2">
        <v>0</v>
      </c>
      <c r="BY1335" s="2">
        <v>0</v>
      </c>
      <c r="BZ1335" s="2">
        <v>0</v>
      </c>
      <c r="CA1335" s="2">
        <v>0</v>
      </c>
      <c r="CB1335" s="2">
        <v>0</v>
      </c>
      <c r="CC1335" s="2">
        <v>0</v>
      </c>
      <c r="CD1335" s="2">
        <v>0</v>
      </c>
      <c r="CE1335" s="2">
        <v>0</v>
      </c>
      <c r="CF1335" s="2">
        <v>0</v>
      </c>
      <c r="CG1335" s="2">
        <v>0</v>
      </c>
      <c r="CH1335" s="2">
        <v>0</v>
      </c>
      <c r="CI1335" s="2">
        <v>0</v>
      </c>
      <c r="CJ1335" s="2">
        <v>0</v>
      </c>
      <c r="CK1335" s="2">
        <v>0</v>
      </c>
      <c r="CL1335" s="2">
        <v>0</v>
      </c>
    </row>
    <row r="1336" spans="1:90" x14ac:dyDescent="0.25">
      <c r="A1336" t="s">
        <v>115</v>
      </c>
      <c r="B1336">
        <v>10316</v>
      </c>
      <c r="C1336" t="s">
        <v>202</v>
      </c>
      <c r="D1336">
        <v>1</v>
      </c>
      <c r="E1336">
        <v>8</v>
      </c>
      <c r="F1336">
        <v>4431</v>
      </c>
      <c r="G1336">
        <v>35004431</v>
      </c>
      <c r="H1336" t="s">
        <v>16478</v>
      </c>
      <c r="I1336">
        <v>100</v>
      </c>
      <c r="J1336" t="s">
        <v>107</v>
      </c>
      <c r="K1336" t="s">
        <v>1554</v>
      </c>
      <c r="L1336">
        <v>68</v>
      </c>
      <c r="M1336" t="s">
        <v>543</v>
      </c>
      <c r="N1336">
        <v>4255140</v>
      </c>
      <c r="O1336" t="s">
        <v>92</v>
      </c>
      <c r="P1336" t="s">
        <v>16479</v>
      </c>
      <c r="Q1336">
        <v>176</v>
      </c>
      <c r="R1336">
        <v>11</v>
      </c>
      <c r="S1336">
        <v>29462246</v>
      </c>
      <c r="T1336">
        <v>29475163</v>
      </c>
      <c r="U1336" t="s">
        <v>16480</v>
      </c>
      <c r="V1336">
        <v>1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131</v>
      </c>
      <c r="AE1336" s="2">
        <v>174</v>
      </c>
      <c r="AF1336" s="2">
        <v>123</v>
      </c>
      <c r="AG1336" s="2">
        <v>91</v>
      </c>
      <c r="AH1336" s="2">
        <v>171</v>
      </c>
      <c r="AI1336" s="2">
        <v>188</v>
      </c>
      <c r="AJ1336" s="2">
        <v>158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661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89</v>
      </c>
      <c r="BD1336" s="2">
        <v>0</v>
      </c>
      <c r="BE1336" s="2">
        <v>0</v>
      </c>
      <c r="BF1336" s="2">
        <v>0</v>
      </c>
      <c r="BG1336" s="2">
        <v>0</v>
      </c>
      <c r="BH1336" s="2">
        <v>0</v>
      </c>
      <c r="BI1336" s="2">
        <v>0</v>
      </c>
      <c r="BJ1336" s="2">
        <v>0</v>
      </c>
      <c r="BK1336" s="2">
        <v>0</v>
      </c>
      <c r="BL1336" s="2">
        <v>8</v>
      </c>
      <c r="BM1336" s="2">
        <v>9</v>
      </c>
      <c r="BN1336" s="2">
        <v>6</v>
      </c>
      <c r="BO1336" s="2">
        <v>5</v>
      </c>
      <c r="BP1336" s="2">
        <v>6</v>
      </c>
      <c r="BQ1336" s="2">
        <v>6</v>
      </c>
      <c r="BR1336" s="2">
        <v>7</v>
      </c>
      <c r="BS1336" s="2">
        <v>0</v>
      </c>
      <c r="BT1336" s="2">
        <v>0</v>
      </c>
      <c r="BU1336" s="2">
        <v>0</v>
      </c>
      <c r="BV1336" s="2">
        <v>0</v>
      </c>
      <c r="BW1336" s="2">
        <v>0</v>
      </c>
      <c r="BX1336" s="2">
        <v>0</v>
      </c>
      <c r="BY1336" s="2">
        <v>0</v>
      </c>
      <c r="BZ1336" s="2">
        <v>0</v>
      </c>
      <c r="CA1336" s="2">
        <v>0</v>
      </c>
      <c r="CB1336" s="2">
        <v>0</v>
      </c>
      <c r="CC1336" s="2">
        <v>22</v>
      </c>
      <c r="CD1336" s="2">
        <v>0</v>
      </c>
      <c r="CE1336" s="2">
        <v>0</v>
      </c>
      <c r="CF1336" s="2">
        <v>0</v>
      </c>
      <c r="CG1336" s="2">
        <v>0</v>
      </c>
      <c r="CH1336" s="2">
        <v>0</v>
      </c>
      <c r="CI1336" s="2">
        <v>0</v>
      </c>
      <c r="CJ1336" s="2">
        <v>0</v>
      </c>
      <c r="CK1336" s="2">
        <v>9</v>
      </c>
      <c r="CL1336" s="2">
        <v>0</v>
      </c>
    </row>
    <row r="1337" spans="1:90" x14ac:dyDescent="0.25">
      <c r="A1337" t="s">
        <v>115</v>
      </c>
      <c r="B1337">
        <v>10316</v>
      </c>
      <c r="C1337" t="s">
        <v>202</v>
      </c>
      <c r="D1337">
        <v>1</v>
      </c>
      <c r="E1337">
        <v>8</v>
      </c>
      <c r="F1337">
        <v>3759</v>
      </c>
      <c r="G1337">
        <v>35003759</v>
      </c>
      <c r="H1337" t="s">
        <v>3302</v>
      </c>
      <c r="I1337">
        <v>100</v>
      </c>
      <c r="J1337" t="s">
        <v>107</v>
      </c>
      <c r="K1337" t="s">
        <v>131</v>
      </c>
      <c r="L1337">
        <v>7</v>
      </c>
      <c r="M1337" t="s">
        <v>131</v>
      </c>
      <c r="N1337">
        <v>1327000</v>
      </c>
      <c r="O1337" t="s">
        <v>92</v>
      </c>
      <c r="P1337" t="s">
        <v>658</v>
      </c>
      <c r="Q1337">
        <v>267</v>
      </c>
      <c r="R1337">
        <v>11</v>
      </c>
      <c r="S1337">
        <v>31065156</v>
      </c>
      <c r="T1337">
        <v>32414101</v>
      </c>
      <c r="U1337" t="s">
        <v>3303</v>
      </c>
      <c r="V1337">
        <v>1</v>
      </c>
      <c r="W1337" s="2">
        <v>0</v>
      </c>
      <c r="X1337" s="2">
        <v>0</v>
      </c>
      <c r="Y1337" s="2">
        <v>85</v>
      </c>
      <c r="Z1337" s="2">
        <v>89</v>
      </c>
      <c r="AA1337" s="2">
        <v>87</v>
      </c>
      <c r="AB1337" s="2">
        <v>79</v>
      </c>
      <c r="AC1337" s="2">
        <v>87</v>
      </c>
      <c r="AD1337" s="2">
        <v>71</v>
      </c>
      <c r="AE1337" s="2">
        <v>79</v>
      </c>
      <c r="AF1337" s="2">
        <v>68</v>
      </c>
      <c r="AG1337" s="2">
        <v>73</v>
      </c>
      <c r="AH1337" s="2">
        <v>208</v>
      </c>
      <c r="AI1337" s="2">
        <v>168</v>
      </c>
      <c r="AJ1337" s="2">
        <v>116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13</v>
      </c>
      <c r="BE1337" s="2">
        <v>0</v>
      </c>
      <c r="BF1337" s="2">
        <v>0</v>
      </c>
      <c r="BG1337" s="2">
        <v>3</v>
      </c>
      <c r="BH1337" s="2">
        <v>5</v>
      </c>
      <c r="BI1337" s="2">
        <v>4</v>
      </c>
      <c r="BJ1337" s="2">
        <v>3</v>
      </c>
      <c r="BK1337" s="2">
        <v>6</v>
      </c>
      <c r="BL1337" s="2">
        <v>3</v>
      </c>
      <c r="BM1337" s="2">
        <v>4</v>
      </c>
      <c r="BN1337" s="2">
        <v>3</v>
      </c>
      <c r="BO1337" s="2">
        <v>4</v>
      </c>
      <c r="BP1337" s="2">
        <v>9</v>
      </c>
      <c r="BQ1337" s="2">
        <v>7</v>
      </c>
      <c r="BR1337" s="2">
        <v>5</v>
      </c>
      <c r="BS1337" s="2">
        <v>0</v>
      </c>
      <c r="BT1337" s="2">
        <v>0</v>
      </c>
      <c r="BU1337" s="2">
        <v>0</v>
      </c>
      <c r="BV1337" s="2">
        <v>0</v>
      </c>
      <c r="BW1337" s="2">
        <v>0</v>
      </c>
      <c r="BX1337" s="2">
        <v>0</v>
      </c>
      <c r="BY1337" s="2">
        <v>0</v>
      </c>
      <c r="BZ1337" s="2">
        <v>0</v>
      </c>
      <c r="CA1337" s="2">
        <v>0</v>
      </c>
      <c r="CB1337" s="2">
        <v>0</v>
      </c>
      <c r="CC1337" s="2">
        <v>0</v>
      </c>
      <c r="CD1337" s="2">
        <v>0</v>
      </c>
      <c r="CE1337" s="2">
        <v>0</v>
      </c>
      <c r="CF1337" s="2">
        <v>0</v>
      </c>
      <c r="CG1337" s="2">
        <v>0</v>
      </c>
      <c r="CH1337" s="2">
        <v>0</v>
      </c>
      <c r="CI1337" s="2">
        <v>0</v>
      </c>
      <c r="CJ1337" s="2">
        <v>0</v>
      </c>
      <c r="CK1337" s="2">
        <v>0</v>
      </c>
      <c r="CL1337" s="2">
        <v>3</v>
      </c>
    </row>
    <row r="1338" spans="1:90" x14ac:dyDescent="0.25">
      <c r="A1338" t="s">
        <v>115</v>
      </c>
      <c r="B1338">
        <v>10316</v>
      </c>
      <c r="C1338" t="s">
        <v>202</v>
      </c>
      <c r="D1338">
        <v>1</v>
      </c>
      <c r="E1338">
        <v>8</v>
      </c>
      <c r="F1338">
        <v>4509</v>
      </c>
      <c r="G1338">
        <v>35004509</v>
      </c>
      <c r="H1338" t="s">
        <v>17368</v>
      </c>
      <c r="I1338">
        <v>100</v>
      </c>
      <c r="J1338" t="s">
        <v>107</v>
      </c>
      <c r="K1338" t="s">
        <v>1379</v>
      </c>
      <c r="L1338">
        <v>68</v>
      </c>
      <c r="M1338" t="s">
        <v>543</v>
      </c>
      <c r="N1338">
        <v>4284000</v>
      </c>
      <c r="O1338" t="s">
        <v>92</v>
      </c>
      <c r="P1338" t="s">
        <v>17369</v>
      </c>
      <c r="Q1338">
        <v>350</v>
      </c>
      <c r="R1338">
        <v>11</v>
      </c>
      <c r="S1338">
        <v>22155339</v>
      </c>
      <c r="T1338">
        <v>22748144</v>
      </c>
      <c r="U1338" t="s">
        <v>17370</v>
      </c>
      <c r="V1338">
        <v>1</v>
      </c>
      <c r="W1338" s="2">
        <v>0</v>
      </c>
      <c r="X1338" s="2">
        <v>0</v>
      </c>
      <c r="Y1338" s="2">
        <v>117</v>
      </c>
      <c r="Z1338" s="2">
        <v>78</v>
      </c>
      <c r="AA1338" s="2">
        <v>87</v>
      </c>
      <c r="AB1338" s="2">
        <v>96</v>
      </c>
      <c r="AC1338" s="2">
        <v>96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39</v>
      </c>
      <c r="BD1338" s="2">
        <v>11</v>
      </c>
      <c r="BE1338" s="2">
        <v>0</v>
      </c>
      <c r="BF1338" s="2">
        <v>0</v>
      </c>
      <c r="BG1338" s="2">
        <v>5</v>
      </c>
      <c r="BH1338" s="2">
        <v>5</v>
      </c>
      <c r="BI1338" s="2">
        <v>8</v>
      </c>
      <c r="BJ1338" s="2">
        <v>6</v>
      </c>
      <c r="BK1338" s="2">
        <v>7</v>
      </c>
      <c r="BL1338" s="2">
        <v>0</v>
      </c>
      <c r="BM1338" s="2">
        <v>0</v>
      </c>
      <c r="BN1338" s="2">
        <v>0</v>
      </c>
      <c r="BO1338" s="2">
        <v>0</v>
      </c>
      <c r="BP1338" s="2">
        <v>0</v>
      </c>
      <c r="BQ1338" s="2">
        <v>0</v>
      </c>
      <c r="BR1338" s="2">
        <v>0</v>
      </c>
      <c r="BS1338" s="2">
        <v>0</v>
      </c>
      <c r="BT1338" s="2">
        <v>0</v>
      </c>
      <c r="BU1338" s="2">
        <v>0</v>
      </c>
      <c r="BV1338" s="2">
        <v>0</v>
      </c>
      <c r="BW1338" s="2">
        <v>0</v>
      </c>
      <c r="BX1338" s="2">
        <v>0</v>
      </c>
      <c r="BY1338" s="2">
        <v>0</v>
      </c>
      <c r="BZ1338" s="2">
        <v>0</v>
      </c>
      <c r="CA1338" s="2">
        <v>0</v>
      </c>
      <c r="CB1338" s="2">
        <v>0</v>
      </c>
      <c r="CC1338" s="2">
        <v>0</v>
      </c>
      <c r="CD1338" s="2">
        <v>0</v>
      </c>
      <c r="CE1338" s="2">
        <v>0</v>
      </c>
      <c r="CF1338" s="2">
        <v>0</v>
      </c>
      <c r="CG1338" s="2">
        <v>0</v>
      </c>
      <c r="CH1338" s="2">
        <v>0</v>
      </c>
      <c r="CI1338" s="2">
        <v>0</v>
      </c>
      <c r="CJ1338" s="2">
        <v>0</v>
      </c>
      <c r="CK1338" s="2">
        <v>3</v>
      </c>
      <c r="CL1338" s="2">
        <v>4</v>
      </c>
    </row>
    <row r="1339" spans="1:90" x14ac:dyDescent="0.25">
      <c r="A1339" t="s">
        <v>115</v>
      </c>
      <c r="B1339">
        <v>10316</v>
      </c>
      <c r="C1339" t="s">
        <v>202</v>
      </c>
      <c r="D1339">
        <v>1</v>
      </c>
      <c r="E1339">
        <v>8</v>
      </c>
      <c r="F1339">
        <v>1685</v>
      </c>
      <c r="G1339">
        <v>35001685</v>
      </c>
      <c r="H1339" t="s">
        <v>12239</v>
      </c>
      <c r="I1339">
        <v>100</v>
      </c>
      <c r="J1339" t="s">
        <v>107</v>
      </c>
      <c r="K1339" t="s">
        <v>5076</v>
      </c>
      <c r="L1339">
        <v>93</v>
      </c>
      <c r="M1339" t="s">
        <v>426</v>
      </c>
      <c r="N1339">
        <v>3147100</v>
      </c>
      <c r="O1339" t="s">
        <v>92</v>
      </c>
      <c r="P1339" t="s">
        <v>12240</v>
      </c>
      <c r="Q1339">
        <v>693</v>
      </c>
      <c r="R1339">
        <v>11</v>
      </c>
      <c r="S1339">
        <v>23415662</v>
      </c>
      <c r="T1339">
        <v>29128354</v>
      </c>
      <c r="U1339" t="s">
        <v>12241</v>
      </c>
      <c r="V1339">
        <v>1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23</v>
      </c>
      <c r="AE1339" s="2">
        <v>23</v>
      </c>
      <c r="AF1339" s="2">
        <v>37</v>
      </c>
      <c r="AG1339" s="2">
        <v>28</v>
      </c>
      <c r="AH1339" s="2">
        <v>77</v>
      </c>
      <c r="AI1339" s="2">
        <v>35</v>
      </c>
      <c r="AJ1339" s="2">
        <v>53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143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0</v>
      </c>
      <c r="BI1339" s="2">
        <v>0</v>
      </c>
      <c r="BJ1339" s="2">
        <v>0</v>
      </c>
      <c r="BK1339" s="2">
        <v>0</v>
      </c>
      <c r="BL1339" s="2">
        <v>2</v>
      </c>
      <c r="BM1339" s="2">
        <v>1</v>
      </c>
      <c r="BN1339" s="2">
        <v>3</v>
      </c>
      <c r="BO1339" s="2">
        <v>1</v>
      </c>
      <c r="BP1339" s="2">
        <v>6</v>
      </c>
      <c r="BQ1339" s="2">
        <v>1</v>
      </c>
      <c r="BR1339" s="2">
        <v>2</v>
      </c>
      <c r="BS1339" s="2">
        <v>0</v>
      </c>
      <c r="BT1339" s="2">
        <v>0</v>
      </c>
      <c r="BU1339" s="2">
        <v>0</v>
      </c>
      <c r="BV1339" s="2">
        <v>0</v>
      </c>
      <c r="BW1339" s="2">
        <v>0</v>
      </c>
      <c r="BX1339" s="2">
        <v>0</v>
      </c>
      <c r="BY1339" s="2">
        <v>0</v>
      </c>
      <c r="BZ1339" s="2">
        <v>0</v>
      </c>
      <c r="CA1339" s="2">
        <v>0</v>
      </c>
      <c r="CB1339" s="2">
        <v>0</v>
      </c>
      <c r="CC1339" s="2">
        <v>6</v>
      </c>
      <c r="CD1339" s="2">
        <v>0</v>
      </c>
      <c r="CE1339" s="2">
        <v>0</v>
      </c>
      <c r="CF1339" s="2">
        <v>0</v>
      </c>
      <c r="CG1339" s="2">
        <v>0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</row>
    <row r="1340" spans="1:90" x14ac:dyDescent="0.25">
      <c r="A1340" t="s">
        <v>115</v>
      </c>
      <c r="B1340">
        <v>10316</v>
      </c>
      <c r="C1340" t="s">
        <v>202</v>
      </c>
      <c r="D1340">
        <v>1</v>
      </c>
      <c r="E1340">
        <v>8</v>
      </c>
      <c r="F1340">
        <v>39147</v>
      </c>
      <c r="G1340">
        <v>35039147</v>
      </c>
      <c r="H1340" t="s">
        <v>16402</v>
      </c>
      <c r="I1340">
        <v>100</v>
      </c>
      <c r="J1340" t="s">
        <v>107</v>
      </c>
      <c r="K1340" t="s">
        <v>4814</v>
      </c>
      <c r="L1340">
        <v>27</v>
      </c>
      <c r="M1340" t="s">
        <v>1117</v>
      </c>
      <c r="N1340">
        <v>4155010</v>
      </c>
      <c r="O1340" t="s">
        <v>92</v>
      </c>
      <c r="P1340" t="s">
        <v>16403</v>
      </c>
      <c r="Q1340">
        <v>195</v>
      </c>
      <c r="R1340">
        <v>11</v>
      </c>
      <c r="S1340">
        <v>50731981</v>
      </c>
      <c r="U1340" t="s">
        <v>16404</v>
      </c>
      <c r="V1340">
        <v>1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91</v>
      </c>
      <c r="AE1340" s="2">
        <v>85</v>
      </c>
      <c r="AF1340" s="2">
        <v>50</v>
      </c>
      <c r="AG1340" s="2">
        <v>52</v>
      </c>
      <c r="AH1340" s="2">
        <v>104</v>
      </c>
      <c r="AI1340" s="2">
        <v>73</v>
      </c>
      <c r="AJ1340" s="2">
        <v>48</v>
      </c>
      <c r="AK1340" s="2">
        <v>0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78</v>
      </c>
      <c r="BD1340" s="2">
        <v>0</v>
      </c>
      <c r="BE1340" s="2">
        <v>0</v>
      </c>
      <c r="BF1340" s="2">
        <v>0</v>
      </c>
      <c r="BG1340" s="2">
        <v>0</v>
      </c>
      <c r="BH1340" s="2">
        <v>0</v>
      </c>
      <c r="BI1340" s="2">
        <v>0</v>
      </c>
      <c r="BJ1340" s="2">
        <v>0</v>
      </c>
      <c r="BK1340" s="2">
        <v>0</v>
      </c>
      <c r="BL1340" s="2">
        <v>6</v>
      </c>
      <c r="BM1340" s="2">
        <v>4</v>
      </c>
      <c r="BN1340" s="2">
        <v>3</v>
      </c>
      <c r="BO1340" s="2">
        <v>3</v>
      </c>
      <c r="BP1340" s="2">
        <v>4</v>
      </c>
      <c r="BQ1340" s="2">
        <v>2</v>
      </c>
      <c r="BR1340" s="2">
        <v>3</v>
      </c>
      <c r="BS1340" s="2">
        <v>0</v>
      </c>
      <c r="BT1340" s="2">
        <v>0</v>
      </c>
      <c r="BU1340" s="2">
        <v>0</v>
      </c>
      <c r="BV1340" s="2">
        <v>0</v>
      </c>
      <c r="BW1340" s="2">
        <v>0</v>
      </c>
      <c r="BX1340" s="2">
        <v>0</v>
      </c>
      <c r="BY1340" s="2">
        <v>0</v>
      </c>
      <c r="BZ1340" s="2">
        <v>0</v>
      </c>
      <c r="CA1340" s="2">
        <v>0</v>
      </c>
      <c r="CB1340" s="2">
        <v>0</v>
      </c>
      <c r="CC1340" s="2">
        <v>0</v>
      </c>
      <c r="CD1340" s="2">
        <v>0</v>
      </c>
      <c r="CE1340" s="2">
        <v>0</v>
      </c>
      <c r="CF1340" s="2">
        <v>0</v>
      </c>
      <c r="CG1340" s="2">
        <v>0</v>
      </c>
      <c r="CH1340" s="2">
        <v>0</v>
      </c>
      <c r="CI1340" s="2">
        <v>0</v>
      </c>
      <c r="CJ1340" s="2">
        <v>0</v>
      </c>
      <c r="CK1340" s="2">
        <v>4</v>
      </c>
      <c r="CL1340" s="2">
        <v>0</v>
      </c>
    </row>
    <row r="1341" spans="1:90" x14ac:dyDescent="0.25">
      <c r="A1341" t="s">
        <v>115</v>
      </c>
      <c r="B1341">
        <v>10316</v>
      </c>
      <c r="C1341" t="s">
        <v>202</v>
      </c>
      <c r="D1341">
        <v>1</v>
      </c>
      <c r="E1341">
        <v>8</v>
      </c>
      <c r="F1341">
        <v>39378</v>
      </c>
      <c r="G1341">
        <v>35039378</v>
      </c>
      <c r="H1341" t="s">
        <v>12484</v>
      </c>
      <c r="I1341">
        <v>100</v>
      </c>
      <c r="J1341" t="s">
        <v>107</v>
      </c>
      <c r="K1341" t="s">
        <v>1554</v>
      </c>
      <c r="L1341">
        <v>68</v>
      </c>
      <c r="M1341" t="s">
        <v>543</v>
      </c>
      <c r="N1341">
        <v>4256050</v>
      </c>
      <c r="O1341" t="s">
        <v>92</v>
      </c>
      <c r="P1341" t="s">
        <v>12485</v>
      </c>
      <c r="Q1341">
        <v>65</v>
      </c>
      <c r="R1341">
        <v>11</v>
      </c>
      <c r="S1341">
        <v>29462161</v>
      </c>
      <c r="T1341">
        <v>29466963</v>
      </c>
      <c r="U1341" t="s">
        <v>12486</v>
      </c>
      <c r="V1341">
        <v>1</v>
      </c>
      <c r="W1341" s="2">
        <v>0</v>
      </c>
      <c r="X1341" s="2">
        <v>0</v>
      </c>
      <c r="Y1341" s="2">
        <v>178</v>
      </c>
      <c r="Z1341" s="2">
        <v>105</v>
      </c>
      <c r="AA1341" s="2">
        <v>127</v>
      </c>
      <c r="AB1341" s="2">
        <v>156</v>
      </c>
      <c r="AC1341" s="2">
        <v>122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8</v>
      </c>
      <c r="BE1341" s="2">
        <v>0</v>
      </c>
      <c r="BF1341" s="2">
        <v>0</v>
      </c>
      <c r="BG1341" s="2">
        <v>8</v>
      </c>
      <c r="BH1341" s="2">
        <v>6</v>
      </c>
      <c r="BI1341" s="2">
        <v>9</v>
      </c>
      <c r="BJ1341" s="2">
        <v>7</v>
      </c>
      <c r="BK1341" s="2">
        <v>6</v>
      </c>
      <c r="BL1341" s="2">
        <v>0</v>
      </c>
      <c r="BM1341" s="2">
        <v>0</v>
      </c>
      <c r="BN1341" s="2">
        <v>0</v>
      </c>
      <c r="BO1341" s="2">
        <v>0</v>
      </c>
      <c r="BP1341" s="2">
        <v>0</v>
      </c>
      <c r="BQ1341" s="2">
        <v>0</v>
      </c>
      <c r="BR1341" s="2">
        <v>0</v>
      </c>
      <c r="BS1341" s="2">
        <v>0</v>
      </c>
      <c r="BT1341" s="2">
        <v>0</v>
      </c>
      <c r="BU1341" s="2">
        <v>0</v>
      </c>
      <c r="BV1341" s="2">
        <v>0</v>
      </c>
      <c r="BW1341" s="2">
        <v>0</v>
      </c>
      <c r="BX1341" s="2">
        <v>0</v>
      </c>
      <c r="BY1341" s="2">
        <v>0</v>
      </c>
      <c r="BZ1341" s="2">
        <v>0</v>
      </c>
      <c r="CA1341" s="2">
        <v>0</v>
      </c>
      <c r="CB1341" s="2">
        <v>0</v>
      </c>
      <c r="CC1341" s="2">
        <v>0</v>
      </c>
      <c r="CD1341" s="2">
        <v>0</v>
      </c>
      <c r="CE1341" s="2">
        <v>0</v>
      </c>
      <c r="CF1341" s="2">
        <v>0</v>
      </c>
      <c r="CG1341" s="2">
        <v>0</v>
      </c>
      <c r="CH1341" s="2">
        <v>0</v>
      </c>
      <c r="CI1341" s="2">
        <v>0</v>
      </c>
      <c r="CJ1341" s="2">
        <v>0</v>
      </c>
      <c r="CK1341" s="2">
        <v>0</v>
      </c>
      <c r="CL1341" s="2">
        <v>2</v>
      </c>
    </row>
    <row r="1342" spans="1:90" x14ac:dyDescent="0.25">
      <c r="A1342" t="s">
        <v>115</v>
      </c>
      <c r="B1342">
        <v>10316</v>
      </c>
      <c r="C1342" t="s">
        <v>202</v>
      </c>
      <c r="D1342">
        <v>1</v>
      </c>
      <c r="E1342">
        <v>8</v>
      </c>
      <c r="F1342">
        <v>4406</v>
      </c>
      <c r="G1342">
        <v>35004406</v>
      </c>
      <c r="H1342" t="s">
        <v>13678</v>
      </c>
      <c r="I1342">
        <v>100</v>
      </c>
      <c r="J1342" t="s">
        <v>107</v>
      </c>
      <c r="K1342" t="s">
        <v>11028</v>
      </c>
      <c r="L1342">
        <v>34</v>
      </c>
      <c r="M1342" t="s">
        <v>692</v>
      </c>
      <c r="N1342">
        <v>4265060</v>
      </c>
      <c r="O1342" t="s">
        <v>92</v>
      </c>
      <c r="P1342" t="s">
        <v>13679</v>
      </c>
      <c r="Q1342">
        <v>91</v>
      </c>
      <c r="R1342">
        <v>11</v>
      </c>
      <c r="S1342">
        <v>22156422</v>
      </c>
      <c r="T1342">
        <v>22740077</v>
      </c>
      <c r="U1342" t="s">
        <v>13680</v>
      </c>
      <c r="V1342">
        <v>1</v>
      </c>
      <c r="W1342" s="2">
        <v>0</v>
      </c>
      <c r="X1342" s="2">
        <v>0</v>
      </c>
      <c r="Y1342" s="2">
        <v>89</v>
      </c>
      <c r="Z1342" s="2">
        <v>116</v>
      </c>
      <c r="AA1342" s="2">
        <v>61</v>
      </c>
      <c r="AB1342" s="2">
        <v>58</v>
      </c>
      <c r="AC1342" s="2">
        <v>102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3</v>
      </c>
      <c r="BH1342" s="2">
        <v>4</v>
      </c>
      <c r="BI1342" s="2">
        <v>3</v>
      </c>
      <c r="BJ1342" s="2">
        <v>4</v>
      </c>
      <c r="BK1342" s="2">
        <v>7</v>
      </c>
      <c r="BL1342" s="2">
        <v>0</v>
      </c>
      <c r="BM1342" s="2">
        <v>0</v>
      </c>
      <c r="BN1342" s="2">
        <v>0</v>
      </c>
      <c r="BO1342" s="2">
        <v>0</v>
      </c>
      <c r="BP1342" s="2">
        <v>0</v>
      </c>
      <c r="BQ1342" s="2">
        <v>0</v>
      </c>
      <c r="BR1342" s="2">
        <v>0</v>
      </c>
      <c r="BS1342" s="2">
        <v>0</v>
      </c>
      <c r="BT1342" s="2">
        <v>0</v>
      </c>
      <c r="BU1342" s="2">
        <v>0</v>
      </c>
      <c r="BV1342" s="2">
        <v>0</v>
      </c>
      <c r="BW1342" s="2">
        <v>0</v>
      </c>
      <c r="BX1342" s="2">
        <v>0</v>
      </c>
      <c r="BY1342" s="2">
        <v>0</v>
      </c>
      <c r="BZ1342" s="2">
        <v>0</v>
      </c>
      <c r="CA1342" s="2">
        <v>0</v>
      </c>
      <c r="CB1342" s="2">
        <v>0</v>
      </c>
      <c r="CC1342" s="2">
        <v>0</v>
      </c>
      <c r="CD1342" s="2">
        <v>0</v>
      </c>
      <c r="CE1342" s="2">
        <v>0</v>
      </c>
      <c r="CF1342" s="2">
        <v>0</v>
      </c>
      <c r="CG1342" s="2">
        <v>0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</row>
    <row r="1343" spans="1:90" x14ac:dyDescent="0.25">
      <c r="A1343" t="s">
        <v>115</v>
      </c>
      <c r="B1343">
        <v>10316</v>
      </c>
      <c r="C1343" t="s">
        <v>202</v>
      </c>
      <c r="D1343">
        <v>1</v>
      </c>
      <c r="E1343">
        <v>8</v>
      </c>
      <c r="F1343">
        <v>1661</v>
      </c>
      <c r="G1343">
        <v>35001661</v>
      </c>
      <c r="H1343" t="s">
        <v>19186</v>
      </c>
      <c r="I1343">
        <v>100</v>
      </c>
      <c r="J1343" t="s">
        <v>107</v>
      </c>
      <c r="K1343" t="s">
        <v>1590</v>
      </c>
      <c r="L1343">
        <v>53</v>
      </c>
      <c r="M1343" t="s">
        <v>1591</v>
      </c>
      <c r="N1343">
        <v>3183001</v>
      </c>
      <c r="O1343" t="s">
        <v>92</v>
      </c>
      <c r="P1343" t="s">
        <v>15007</v>
      </c>
      <c r="Q1343">
        <v>667</v>
      </c>
      <c r="R1343">
        <v>11</v>
      </c>
      <c r="S1343">
        <v>26010499</v>
      </c>
      <c r="T1343">
        <v>26013986</v>
      </c>
      <c r="U1343" t="s">
        <v>19187</v>
      </c>
      <c r="V1343">
        <v>1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91</v>
      </c>
      <c r="AE1343" s="2">
        <v>84</v>
      </c>
      <c r="AF1343" s="2">
        <v>62</v>
      </c>
      <c r="AG1343" s="2">
        <v>28</v>
      </c>
      <c r="AH1343" s="2">
        <v>74</v>
      </c>
      <c r="AI1343" s="2">
        <v>39</v>
      </c>
      <c r="AJ1343" s="2">
        <v>43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0</v>
      </c>
      <c r="BI1343" s="2">
        <v>0</v>
      </c>
      <c r="BJ1343" s="2">
        <v>0</v>
      </c>
      <c r="BK1343" s="2">
        <v>0</v>
      </c>
      <c r="BL1343" s="2">
        <v>5</v>
      </c>
      <c r="BM1343" s="2">
        <v>5</v>
      </c>
      <c r="BN1343" s="2">
        <v>2</v>
      </c>
      <c r="BO1343" s="2">
        <v>2</v>
      </c>
      <c r="BP1343" s="2">
        <v>2</v>
      </c>
      <c r="BQ1343" s="2">
        <v>2</v>
      </c>
      <c r="BR1343" s="2">
        <v>3</v>
      </c>
      <c r="BS1343" s="2">
        <v>0</v>
      </c>
      <c r="BT1343" s="2">
        <v>0</v>
      </c>
      <c r="BU1343" s="2">
        <v>0</v>
      </c>
      <c r="BV1343" s="2">
        <v>0</v>
      </c>
      <c r="BW1343" s="2">
        <v>0</v>
      </c>
      <c r="BX1343" s="2">
        <v>0</v>
      </c>
      <c r="BY1343" s="2">
        <v>0</v>
      </c>
      <c r="BZ1343" s="2">
        <v>0</v>
      </c>
      <c r="CA1343" s="2">
        <v>0</v>
      </c>
      <c r="CB1343" s="2">
        <v>0</v>
      </c>
      <c r="CC1343" s="2">
        <v>0</v>
      </c>
      <c r="CD1343" s="2">
        <v>0</v>
      </c>
      <c r="CE1343" s="2">
        <v>0</v>
      </c>
      <c r="CF1343" s="2">
        <v>0</v>
      </c>
      <c r="CG1343" s="2">
        <v>0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</row>
    <row r="1344" spans="1:90" x14ac:dyDescent="0.25">
      <c r="A1344" t="s">
        <v>115</v>
      </c>
      <c r="B1344">
        <v>10316</v>
      </c>
      <c r="C1344" t="s">
        <v>202</v>
      </c>
      <c r="D1344">
        <v>1</v>
      </c>
      <c r="E1344">
        <v>8</v>
      </c>
      <c r="F1344">
        <v>4297</v>
      </c>
      <c r="G1344">
        <v>35004297</v>
      </c>
      <c r="H1344" t="s">
        <v>18435</v>
      </c>
      <c r="I1344">
        <v>100</v>
      </c>
      <c r="J1344" t="s">
        <v>107</v>
      </c>
      <c r="K1344" t="s">
        <v>1141</v>
      </c>
      <c r="L1344">
        <v>34</v>
      </c>
      <c r="M1344" t="s">
        <v>692</v>
      </c>
      <c r="N1344">
        <v>1551000</v>
      </c>
      <c r="O1344" t="s">
        <v>92</v>
      </c>
      <c r="P1344" t="s">
        <v>18436</v>
      </c>
      <c r="Q1344">
        <v>789</v>
      </c>
      <c r="R1344">
        <v>11</v>
      </c>
      <c r="S1344">
        <v>22726914</v>
      </c>
      <c r="U1344" t="s">
        <v>18437</v>
      </c>
      <c r="V1344">
        <v>1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105</v>
      </c>
      <c r="AE1344" s="2">
        <v>44</v>
      </c>
      <c r="AF1344" s="2">
        <v>47</v>
      </c>
      <c r="AG1344" s="2">
        <v>65</v>
      </c>
      <c r="AH1344" s="2">
        <v>155</v>
      </c>
      <c r="AI1344" s="2">
        <v>91</v>
      </c>
      <c r="AJ1344" s="2">
        <v>72</v>
      </c>
      <c r="AK1344" s="2">
        <v>0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0</v>
      </c>
      <c r="BI1344" s="2">
        <v>0</v>
      </c>
      <c r="BJ1344" s="2">
        <v>0</v>
      </c>
      <c r="BK1344" s="2">
        <v>0</v>
      </c>
      <c r="BL1344" s="2">
        <v>7</v>
      </c>
      <c r="BM1344" s="2">
        <v>2</v>
      </c>
      <c r="BN1344" s="2">
        <v>2</v>
      </c>
      <c r="BO1344" s="2">
        <v>3</v>
      </c>
      <c r="BP1344" s="2">
        <v>7</v>
      </c>
      <c r="BQ1344" s="2">
        <v>4</v>
      </c>
      <c r="BR1344" s="2">
        <v>3</v>
      </c>
      <c r="BS1344" s="2">
        <v>0</v>
      </c>
      <c r="BT1344" s="2">
        <v>0</v>
      </c>
      <c r="BU1344" s="2">
        <v>0</v>
      </c>
      <c r="BV1344" s="2">
        <v>0</v>
      </c>
      <c r="BW1344" s="2">
        <v>0</v>
      </c>
      <c r="BX1344" s="2">
        <v>0</v>
      </c>
      <c r="BY1344" s="2">
        <v>0</v>
      </c>
      <c r="BZ1344" s="2">
        <v>0</v>
      </c>
      <c r="CA1344" s="2">
        <v>0</v>
      </c>
      <c r="CB1344" s="2">
        <v>0</v>
      </c>
      <c r="CC1344" s="2">
        <v>0</v>
      </c>
      <c r="CD1344" s="2">
        <v>0</v>
      </c>
      <c r="CE1344" s="2">
        <v>0</v>
      </c>
      <c r="CF1344" s="2">
        <v>0</v>
      </c>
      <c r="CG1344" s="2">
        <v>0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</row>
    <row r="1345" spans="1:90" x14ac:dyDescent="0.25">
      <c r="A1345" t="s">
        <v>115</v>
      </c>
      <c r="B1345">
        <v>10316</v>
      </c>
      <c r="C1345" t="s">
        <v>202</v>
      </c>
      <c r="D1345">
        <v>1</v>
      </c>
      <c r="E1345">
        <v>8</v>
      </c>
      <c r="F1345">
        <v>4418</v>
      </c>
      <c r="G1345">
        <v>35004418</v>
      </c>
      <c r="H1345" t="s">
        <v>1584</v>
      </c>
      <c r="I1345">
        <v>100</v>
      </c>
      <c r="J1345" t="s">
        <v>107</v>
      </c>
      <c r="K1345" t="s">
        <v>2912</v>
      </c>
      <c r="L1345">
        <v>34</v>
      </c>
      <c r="M1345" t="s">
        <v>692</v>
      </c>
      <c r="N1345">
        <v>4223000</v>
      </c>
      <c r="O1345" t="s">
        <v>92</v>
      </c>
      <c r="P1345" t="s">
        <v>2913</v>
      </c>
      <c r="Q1345">
        <v>734</v>
      </c>
      <c r="R1345">
        <v>11</v>
      </c>
      <c r="S1345">
        <v>22156957</v>
      </c>
      <c r="T1345">
        <v>22743277</v>
      </c>
      <c r="U1345" t="s">
        <v>2914</v>
      </c>
      <c r="V1345">
        <v>1</v>
      </c>
      <c r="W1345" s="2">
        <v>0</v>
      </c>
      <c r="X1345" s="2">
        <v>0</v>
      </c>
      <c r="Y1345" s="2">
        <v>57</v>
      </c>
      <c r="Z1345" s="2">
        <v>49</v>
      </c>
      <c r="AA1345" s="2">
        <v>84</v>
      </c>
      <c r="AB1345" s="2">
        <v>87</v>
      </c>
      <c r="AC1345" s="2">
        <v>70</v>
      </c>
      <c r="AD1345" s="2">
        <v>103</v>
      </c>
      <c r="AE1345" s="2">
        <v>95</v>
      </c>
      <c r="AF1345" s="2">
        <v>82</v>
      </c>
      <c r="AG1345" s="2">
        <v>77</v>
      </c>
      <c r="AH1345" s="2">
        <v>165</v>
      </c>
      <c r="AI1345" s="2">
        <v>122</v>
      </c>
      <c r="AJ1345" s="2">
        <v>62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450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4</v>
      </c>
      <c r="BE1345" s="2">
        <v>0</v>
      </c>
      <c r="BF1345" s="2">
        <v>0</v>
      </c>
      <c r="BG1345" s="2">
        <v>4</v>
      </c>
      <c r="BH1345" s="2">
        <v>3</v>
      </c>
      <c r="BI1345" s="2">
        <v>4</v>
      </c>
      <c r="BJ1345" s="2">
        <v>3</v>
      </c>
      <c r="BK1345" s="2">
        <v>5</v>
      </c>
      <c r="BL1345" s="2">
        <v>5</v>
      </c>
      <c r="BM1345" s="2">
        <v>6</v>
      </c>
      <c r="BN1345" s="2">
        <v>5</v>
      </c>
      <c r="BO1345" s="2">
        <v>6</v>
      </c>
      <c r="BP1345" s="2">
        <v>5</v>
      </c>
      <c r="BQ1345" s="2">
        <v>5</v>
      </c>
      <c r="BR1345" s="2">
        <v>2</v>
      </c>
      <c r="BS1345" s="2">
        <v>0</v>
      </c>
      <c r="BT1345" s="2">
        <v>0</v>
      </c>
      <c r="BU1345" s="2">
        <v>0</v>
      </c>
      <c r="BV1345" s="2">
        <v>0</v>
      </c>
      <c r="BW1345" s="2">
        <v>0</v>
      </c>
      <c r="BX1345" s="2">
        <v>0</v>
      </c>
      <c r="BY1345" s="2">
        <v>0</v>
      </c>
      <c r="BZ1345" s="2">
        <v>0</v>
      </c>
      <c r="CA1345" s="2">
        <v>0</v>
      </c>
      <c r="CB1345" s="2">
        <v>0</v>
      </c>
      <c r="CC1345" s="2">
        <v>14</v>
      </c>
      <c r="CD1345" s="2">
        <v>0</v>
      </c>
      <c r="CE1345" s="2">
        <v>0</v>
      </c>
      <c r="CF1345" s="2">
        <v>0</v>
      </c>
      <c r="CG1345" s="2">
        <v>0</v>
      </c>
      <c r="CH1345" s="2">
        <v>0</v>
      </c>
      <c r="CI1345" s="2">
        <v>0</v>
      </c>
      <c r="CJ1345" s="2">
        <v>0</v>
      </c>
      <c r="CK1345" s="2">
        <v>0</v>
      </c>
      <c r="CL1345" s="2">
        <v>3</v>
      </c>
    </row>
    <row r="1346" spans="1:90" x14ac:dyDescent="0.25">
      <c r="A1346" t="s">
        <v>115</v>
      </c>
      <c r="B1346">
        <v>10316</v>
      </c>
      <c r="C1346" t="s">
        <v>202</v>
      </c>
      <c r="D1346">
        <v>1</v>
      </c>
      <c r="E1346">
        <v>8</v>
      </c>
      <c r="F1346">
        <v>4443</v>
      </c>
      <c r="G1346">
        <v>35004443</v>
      </c>
      <c r="H1346" t="s">
        <v>18502</v>
      </c>
      <c r="I1346">
        <v>100</v>
      </c>
      <c r="J1346" t="s">
        <v>107</v>
      </c>
      <c r="K1346" t="s">
        <v>4792</v>
      </c>
      <c r="L1346">
        <v>34</v>
      </c>
      <c r="M1346" t="s">
        <v>692</v>
      </c>
      <c r="N1346">
        <v>4278060</v>
      </c>
      <c r="O1346" t="s">
        <v>92</v>
      </c>
      <c r="P1346" t="s">
        <v>18503</v>
      </c>
      <c r="Q1346">
        <v>546</v>
      </c>
      <c r="R1346">
        <v>11</v>
      </c>
      <c r="S1346">
        <v>50615247</v>
      </c>
      <c r="T1346">
        <v>50682822</v>
      </c>
      <c r="U1346" t="s">
        <v>18504</v>
      </c>
      <c r="V1346">
        <v>1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104</v>
      </c>
      <c r="AE1346" s="2">
        <v>102</v>
      </c>
      <c r="AF1346" s="2">
        <v>64</v>
      </c>
      <c r="AG1346" s="2">
        <v>50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0</v>
      </c>
      <c r="BI1346" s="2">
        <v>0</v>
      </c>
      <c r="BJ1346" s="2">
        <v>0</v>
      </c>
      <c r="BK1346" s="2">
        <v>0</v>
      </c>
      <c r="BL1346" s="2">
        <v>3</v>
      </c>
      <c r="BM1346" s="2">
        <v>5</v>
      </c>
      <c r="BN1346" s="2">
        <v>4</v>
      </c>
      <c r="BO1346" s="2">
        <v>3</v>
      </c>
      <c r="BP1346" s="2">
        <v>0</v>
      </c>
      <c r="BQ1346" s="2">
        <v>0</v>
      </c>
      <c r="BR1346" s="2">
        <v>0</v>
      </c>
      <c r="BS1346" s="2">
        <v>0</v>
      </c>
      <c r="BT1346" s="2">
        <v>0</v>
      </c>
      <c r="BU1346" s="2">
        <v>0</v>
      </c>
      <c r="BV1346" s="2">
        <v>0</v>
      </c>
      <c r="BW1346" s="2">
        <v>0</v>
      </c>
      <c r="BX1346" s="2">
        <v>0</v>
      </c>
      <c r="BY1346" s="2">
        <v>0</v>
      </c>
      <c r="BZ1346" s="2">
        <v>0</v>
      </c>
      <c r="CA1346" s="2">
        <v>0</v>
      </c>
      <c r="CB1346" s="2">
        <v>0</v>
      </c>
      <c r="CC1346" s="2">
        <v>0</v>
      </c>
      <c r="CD1346" s="2">
        <v>0</v>
      </c>
      <c r="CE1346" s="2">
        <v>0</v>
      </c>
      <c r="CF1346" s="2">
        <v>0</v>
      </c>
      <c r="CG1346" s="2">
        <v>0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</row>
    <row r="1347" spans="1:90" x14ac:dyDescent="0.25">
      <c r="A1347" t="s">
        <v>115</v>
      </c>
      <c r="B1347">
        <v>10316</v>
      </c>
      <c r="C1347" t="s">
        <v>202</v>
      </c>
      <c r="D1347">
        <v>1</v>
      </c>
      <c r="E1347">
        <v>8</v>
      </c>
      <c r="F1347">
        <v>1788</v>
      </c>
      <c r="G1347">
        <v>35001788</v>
      </c>
      <c r="H1347" t="s">
        <v>10322</v>
      </c>
      <c r="I1347">
        <v>100</v>
      </c>
      <c r="J1347" t="s">
        <v>107</v>
      </c>
      <c r="K1347" t="s">
        <v>8930</v>
      </c>
      <c r="L1347">
        <v>93</v>
      </c>
      <c r="M1347" t="s">
        <v>426</v>
      </c>
      <c r="N1347">
        <v>3134001</v>
      </c>
      <c r="O1347" t="s">
        <v>92</v>
      </c>
      <c r="P1347" t="s">
        <v>10323</v>
      </c>
      <c r="Q1347">
        <v>1412</v>
      </c>
      <c r="R1347">
        <v>11</v>
      </c>
      <c r="S1347">
        <v>23416656</v>
      </c>
      <c r="T1347">
        <v>23417170</v>
      </c>
      <c r="U1347" t="s">
        <v>10324</v>
      </c>
      <c r="V1347">
        <v>1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62</v>
      </c>
      <c r="AE1347" s="2">
        <v>62</v>
      </c>
      <c r="AF1347" s="2">
        <v>53</v>
      </c>
      <c r="AG1347" s="2">
        <v>37</v>
      </c>
      <c r="AH1347" s="2">
        <v>35</v>
      </c>
      <c r="AI1347" s="2">
        <v>30</v>
      </c>
      <c r="AJ1347" s="2">
        <v>27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0</v>
      </c>
      <c r="BI1347" s="2">
        <v>0</v>
      </c>
      <c r="BJ1347" s="2">
        <v>0</v>
      </c>
      <c r="BK1347" s="2">
        <v>0</v>
      </c>
      <c r="BL1347" s="2">
        <v>3</v>
      </c>
      <c r="BM1347" s="2">
        <v>4</v>
      </c>
      <c r="BN1347" s="2">
        <v>3</v>
      </c>
      <c r="BO1347" s="2">
        <v>2</v>
      </c>
      <c r="BP1347" s="2">
        <v>2</v>
      </c>
      <c r="BQ1347" s="2">
        <v>2</v>
      </c>
      <c r="BR1347" s="2">
        <v>1</v>
      </c>
      <c r="BS1347" s="2">
        <v>0</v>
      </c>
      <c r="BT1347" s="2">
        <v>0</v>
      </c>
      <c r="BU1347" s="2">
        <v>0</v>
      </c>
      <c r="BV1347" s="2">
        <v>0</v>
      </c>
      <c r="BW1347" s="2">
        <v>0</v>
      </c>
      <c r="BX1347" s="2">
        <v>0</v>
      </c>
      <c r="BY1347" s="2">
        <v>0</v>
      </c>
      <c r="BZ1347" s="2">
        <v>0</v>
      </c>
      <c r="CA1347" s="2">
        <v>0</v>
      </c>
      <c r="CB1347" s="2">
        <v>0</v>
      </c>
      <c r="CC1347" s="2">
        <v>0</v>
      </c>
      <c r="CD1347" s="2">
        <v>0</v>
      </c>
      <c r="CE1347" s="2">
        <v>0</v>
      </c>
      <c r="CF1347" s="2">
        <v>0</v>
      </c>
      <c r="CG1347" s="2">
        <v>0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</row>
    <row r="1348" spans="1:90" x14ac:dyDescent="0.25">
      <c r="A1348" t="s">
        <v>115</v>
      </c>
      <c r="B1348">
        <v>10316</v>
      </c>
      <c r="C1348" t="s">
        <v>202</v>
      </c>
      <c r="D1348">
        <v>1</v>
      </c>
      <c r="E1348">
        <v>8</v>
      </c>
      <c r="F1348">
        <v>4455</v>
      </c>
      <c r="G1348">
        <v>35004455</v>
      </c>
      <c r="H1348" t="s">
        <v>2455</v>
      </c>
      <c r="I1348">
        <v>100</v>
      </c>
      <c r="J1348" t="s">
        <v>107</v>
      </c>
      <c r="K1348" t="s">
        <v>1369</v>
      </c>
      <c r="L1348">
        <v>14</v>
      </c>
      <c r="M1348" t="s">
        <v>1369</v>
      </c>
      <c r="N1348">
        <v>1538000</v>
      </c>
      <c r="O1348" t="s">
        <v>102</v>
      </c>
      <c r="P1348" t="s">
        <v>2456</v>
      </c>
      <c r="Q1348">
        <v>600</v>
      </c>
      <c r="R1348">
        <v>11</v>
      </c>
      <c r="S1348">
        <v>33994142</v>
      </c>
      <c r="U1348" t="s">
        <v>2457</v>
      </c>
      <c r="V1348">
        <v>1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67</v>
      </c>
      <c r="AE1348" s="2">
        <v>70</v>
      </c>
      <c r="AF1348" s="2">
        <v>98</v>
      </c>
      <c r="AG1348" s="2">
        <v>35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0</v>
      </c>
      <c r="BI1348" s="2">
        <v>0</v>
      </c>
      <c r="BJ1348" s="2">
        <v>0</v>
      </c>
      <c r="BK1348" s="2">
        <v>0</v>
      </c>
      <c r="BL1348" s="2">
        <v>2</v>
      </c>
      <c r="BM1348" s="2">
        <v>2</v>
      </c>
      <c r="BN1348" s="2">
        <v>6</v>
      </c>
      <c r="BO1348" s="2">
        <v>1</v>
      </c>
      <c r="BP1348" s="2">
        <v>0</v>
      </c>
      <c r="BQ1348" s="2">
        <v>0</v>
      </c>
      <c r="BR1348" s="2">
        <v>0</v>
      </c>
      <c r="BS1348" s="2">
        <v>0</v>
      </c>
      <c r="BT1348" s="2">
        <v>0</v>
      </c>
      <c r="BU1348" s="2">
        <v>0</v>
      </c>
      <c r="BV1348" s="2">
        <v>0</v>
      </c>
      <c r="BW1348" s="2">
        <v>0</v>
      </c>
      <c r="BX1348" s="2">
        <v>0</v>
      </c>
      <c r="BY1348" s="2">
        <v>0</v>
      </c>
      <c r="BZ1348" s="2">
        <v>0</v>
      </c>
      <c r="CA1348" s="2">
        <v>0</v>
      </c>
      <c r="CB1348" s="2">
        <v>0</v>
      </c>
      <c r="CC1348" s="2">
        <v>0</v>
      </c>
      <c r="CD1348" s="2">
        <v>0</v>
      </c>
      <c r="CE1348" s="2">
        <v>0</v>
      </c>
      <c r="CF1348" s="2">
        <v>0</v>
      </c>
      <c r="CG1348" s="2">
        <v>0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</row>
    <row r="1349" spans="1:90" x14ac:dyDescent="0.25">
      <c r="A1349" t="s">
        <v>115</v>
      </c>
      <c r="B1349">
        <v>10316</v>
      </c>
      <c r="C1349" t="s">
        <v>202</v>
      </c>
      <c r="D1349">
        <v>1</v>
      </c>
      <c r="E1349">
        <v>8</v>
      </c>
      <c r="F1349">
        <v>1569</v>
      </c>
      <c r="G1349">
        <v>35001569</v>
      </c>
      <c r="H1349" t="s">
        <v>3696</v>
      </c>
      <c r="I1349">
        <v>100</v>
      </c>
      <c r="J1349" t="s">
        <v>107</v>
      </c>
      <c r="K1349" t="s">
        <v>1591</v>
      </c>
      <c r="L1349">
        <v>53</v>
      </c>
      <c r="M1349" t="s">
        <v>1591</v>
      </c>
      <c r="N1349">
        <v>3103003</v>
      </c>
      <c r="O1349" t="s">
        <v>92</v>
      </c>
      <c r="P1349" t="s">
        <v>3631</v>
      </c>
      <c r="Q1349">
        <v>2183</v>
      </c>
      <c r="R1349">
        <v>11</v>
      </c>
      <c r="S1349">
        <v>26940213</v>
      </c>
      <c r="U1349" t="s">
        <v>1593</v>
      </c>
      <c r="V1349">
        <v>1</v>
      </c>
      <c r="W1349" s="2">
        <v>0</v>
      </c>
      <c r="X1349" s="2">
        <v>0</v>
      </c>
      <c r="Y1349" s="2">
        <v>58</v>
      </c>
      <c r="Z1349" s="2">
        <v>52</v>
      </c>
      <c r="AA1349" s="2">
        <v>51</v>
      </c>
      <c r="AB1349" s="2">
        <v>56</v>
      </c>
      <c r="AC1349" s="2">
        <v>58</v>
      </c>
      <c r="AD1349" s="2">
        <v>69</v>
      </c>
      <c r="AE1349" s="2">
        <v>71</v>
      </c>
      <c r="AF1349" s="2">
        <v>68</v>
      </c>
      <c r="AG1349" s="2">
        <v>36</v>
      </c>
      <c r="AH1349" s="2">
        <v>121</v>
      </c>
      <c r="AI1349" s="2">
        <v>82</v>
      </c>
      <c r="AJ1349" s="2">
        <v>117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12</v>
      </c>
      <c r="BE1349" s="2">
        <v>0</v>
      </c>
      <c r="BF1349" s="2">
        <v>0</v>
      </c>
      <c r="BG1349" s="2">
        <v>2</v>
      </c>
      <c r="BH1349" s="2">
        <v>2</v>
      </c>
      <c r="BI1349" s="2">
        <v>3</v>
      </c>
      <c r="BJ1349" s="2">
        <v>4</v>
      </c>
      <c r="BK1349" s="2">
        <v>4</v>
      </c>
      <c r="BL1349" s="2">
        <v>4</v>
      </c>
      <c r="BM1349" s="2">
        <v>3</v>
      </c>
      <c r="BN1349" s="2">
        <v>4</v>
      </c>
      <c r="BO1349" s="2">
        <v>2</v>
      </c>
      <c r="BP1349" s="2">
        <v>3</v>
      </c>
      <c r="BQ1349" s="2">
        <v>2</v>
      </c>
      <c r="BR1349" s="2">
        <v>3</v>
      </c>
      <c r="BS1349" s="2">
        <v>0</v>
      </c>
      <c r="BT1349" s="2">
        <v>0</v>
      </c>
      <c r="BU1349" s="2">
        <v>0</v>
      </c>
      <c r="BV1349" s="2">
        <v>0</v>
      </c>
      <c r="BW1349" s="2">
        <v>0</v>
      </c>
      <c r="BX1349" s="2">
        <v>0</v>
      </c>
      <c r="BY1349" s="2">
        <v>0</v>
      </c>
      <c r="BZ1349" s="2">
        <v>0</v>
      </c>
      <c r="CA1349" s="2">
        <v>0</v>
      </c>
      <c r="CB1349" s="2">
        <v>0</v>
      </c>
      <c r="CC1349" s="2">
        <v>0</v>
      </c>
      <c r="CD1349" s="2">
        <v>0</v>
      </c>
      <c r="CE1349" s="2">
        <v>0</v>
      </c>
      <c r="CF1349" s="2">
        <v>0</v>
      </c>
      <c r="CG1349" s="2">
        <v>0</v>
      </c>
      <c r="CH1349" s="2">
        <v>0</v>
      </c>
      <c r="CI1349" s="2">
        <v>0</v>
      </c>
      <c r="CJ1349" s="2">
        <v>0</v>
      </c>
      <c r="CK1349" s="2">
        <v>0</v>
      </c>
      <c r="CL1349" s="2">
        <v>3</v>
      </c>
    </row>
    <row r="1350" spans="1:90" x14ac:dyDescent="0.25">
      <c r="A1350" t="s">
        <v>115</v>
      </c>
      <c r="B1350">
        <v>10316</v>
      </c>
      <c r="C1350" t="s">
        <v>202</v>
      </c>
      <c r="D1350">
        <v>1</v>
      </c>
      <c r="E1350">
        <v>8</v>
      </c>
      <c r="F1350">
        <v>36985</v>
      </c>
      <c r="G1350">
        <v>35036985</v>
      </c>
      <c r="H1350" t="s">
        <v>10233</v>
      </c>
      <c r="I1350">
        <v>100</v>
      </c>
      <c r="J1350" t="s">
        <v>107</v>
      </c>
      <c r="K1350" t="s">
        <v>5076</v>
      </c>
      <c r="L1350">
        <v>93</v>
      </c>
      <c r="M1350" t="s">
        <v>426</v>
      </c>
      <c r="N1350">
        <v>3211060</v>
      </c>
      <c r="O1350" t="s">
        <v>92</v>
      </c>
      <c r="P1350" t="s">
        <v>10234</v>
      </c>
      <c r="Q1350">
        <v>314</v>
      </c>
      <c r="R1350">
        <v>11</v>
      </c>
      <c r="S1350">
        <v>29127916</v>
      </c>
      <c r="T1350">
        <v>29172622</v>
      </c>
      <c r="U1350" t="s">
        <v>10235</v>
      </c>
      <c r="V1350">
        <v>1</v>
      </c>
      <c r="W1350" s="2">
        <v>0</v>
      </c>
      <c r="X1350" s="2">
        <v>0</v>
      </c>
      <c r="Y1350" s="2">
        <v>64</v>
      </c>
      <c r="Z1350" s="2">
        <v>53</v>
      </c>
      <c r="AA1350" s="2">
        <v>71</v>
      </c>
      <c r="AB1350" s="2">
        <v>54</v>
      </c>
      <c r="AC1350" s="2">
        <v>67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5</v>
      </c>
      <c r="BE1350" s="2">
        <v>0</v>
      </c>
      <c r="BF1350" s="2">
        <v>0</v>
      </c>
      <c r="BG1350" s="2">
        <v>3</v>
      </c>
      <c r="BH1350" s="2">
        <v>4</v>
      </c>
      <c r="BI1350" s="2">
        <v>5</v>
      </c>
      <c r="BJ1350" s="2">
        <v>4</v>
      </c>
      <c r="BK1350" s="2">
        <v>5</v>
      </c>
      <c r="BL1350" s="2">
        <v>0</v>
      </c>
      <c r="BM1350" s="2">
        <v>0</v>
      </c>
      <c r="BN1350" s="2">
        <v>0</v>
      </c>
      <c r="BO1350" s="2">
        <v>0</v>
      </c>
      <c r="BP1350" s="2">
        <v>0</v>
      </c>
      <c r="BQ1350" s="2">
        <v>0</v>
      </c>
      <c r="BR1350" s="2">
        <v>0</v>
      </c>
      <c r="BS1350" s="2">
        <v>0</v>
      </c>
      <c r="BT1350" s="2">
        <v>0</v>
      </c>
      <c r="BU1350" s="2">
        <v>0</v>
      </c>
      <c r="BV1350" s="2">
        <v>0</v>
      </c>
      <c r="BW1350" s="2">
        <v>0</v>
      </c>
      <c r="BX1350" s="2">
        <v>0</v>
      </c>
      <c r="BY1350" s="2">
        <v>0</v>
      </c>
      <c r="BZ1350" s="2">
        <v>0</v>
      </c>
      <c r="CA1350" s="2">
        <v>0</v>
      </c>
      <c r="CB1350" s="2">
        <v>0</v>
      </c>
      <c r="CC1350" s="2">
        <v>0</v>
      </c>
      <c r="CD1350" s="2">
        <v>0</v>
      </c>
      <c r="CE1350" s="2">
        <v>0</v>
      </c>
      <c r="CF1350" s="2">
        <v>0</v>
      </c>
      <c r="CG1350" s="2">
        <v>0</v>
      </c>
      <c r="CH1350" s="2">
        <v>0</v>
      </c>
      <c r="CI1350" s="2">
        <v>0</v>
      </c>
      <c r="CJ1350" s="2">
        <v>0</v>
      </c>
      <c r="CK1350" s="2">
        <v>0</v>
      </c>
      <c r="CL1350" s="2">
        <v>1</v>
      </c>
    </row>
    <row r="1351" spans="1:90" x14ac:dyDescent="0.25">
      <c r="A1351" t="s">
        <v>115</v>
      </c>
      <c r="B1351">
        <v>10316</v>
      </c>
      <c r="C1351" t="s">
        <v>202</v>
      </c>
      <c r="D1351">
        <v>1</v>
      </c>
      <c r="E1351">
        <v>8</v>
      </c>
      <c r="F1351">
        <v>1545</v>
      </c>
      <c r="G1351">
        <v>35001545</v>
      </c>
      <c r="H1351" t="s">
        <v>3515</v>
      </c>
      <c r="I1351">
        <v>100</v>
      </c>
      <c r="J1351" t="s">
        <v>107</v>
      </c>
      <c r="K1351" t="s">
        <v>1591</v>
      </c>
      <c r="L1351">
        <v>53</v>
      </c>
      <c r="M1351" t="s">
        <v>1591</v>
      </c>
      <c r="N1351">
        <v>3115020</v>
      </c>
      <c r="O1351" t="s">
        <v>102</v>
      </c>
      <c r="P1351" t="s">
        <v>3516</v>
      </c>
      <c r="Q1351">
        <v>1025</v>
      </c>
      <c r="R1351">
        <v>11</v>
      </c>
      <c r="S1351">
        <v>26052759</v>
      </c>
      <c r="T1351">
        <v>26054938</v>
      </c>
      <c r="U1351" t="s">
        <v>3517</v>
      </c>
      <c r="V1351">
        <v>1</v>
      </c>
      <c r="W1351" s="2">
        <v>0</v>
      </c>
      <c r="X1351" s="2">
        <v>0</v>
      </c>
      <c r="Y1351" s="2">
        <v>88</v>
      </c>
      <c r="Z1351" s="2">
        <v>103</v>
      </c>
      <c r="AA1351" s="2">
        <v>106</v>
      </c>
      <c r="AB1351" s="2">
        <v>82</v>
      </c>
      <c r="AC1351" s="2">
        <v>108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2</v>
      </c>
      <c r="BE1351" s="2">
        <v>0</v>
      </c>
      <c r="BF1351" s="2">
        <v>0</v>
      </c>
      <c r="BG1351" s="2">
        <v>4</v>
      </c>
      <c r="BH1351" s="2">
        <v>5</v>
      </c>
      <c r="BI1351" s="2">
        <v>8</v>
      </c>
      <c r="BJ1351" s="2">
        <v>5</v>
      </c>
      <c r="BK1351" s="2">
        <v>8</v>
      </c>
      <c r="BL1351" s="2">
        <v>0</v>
      </c>
      <c r="BM1351" s="2">
        <v>0</v>
      </c>
      <c r="BN1351" s="2">
        <v>0</v>
      </c>
      <c r="BO1351" s="2">
        <v>0</v>
      </c>
      <c r="BP1351" s="2">
        <v>0</v>
      </c>
      <c r="BQ1351" s="2">
        <v>0</v>
      </c>
      <c r="BR1351" s="2">
        <v>0</v>
      </c>
      <c r="BS1351" s="2">
        <v>0</v>
      </c>
      <c r="BT1351" s="2">
        <v>0</v>
      </c>
      <c r="BU1351" s="2">
        <v>0</v>
      </c>
      <c r="BV1351" s="2">
        <v>0</v>
      </c>
      <c r="BW1351" s="2">
        <v>0</v>
      </c>
      <c r="BX1351" s="2">
        <v>0</v>
      </c>
      <c r="BY1351" s="2">
        <v>0</v>
      </c>
      <c r="BZ1351" s="2">
        <v>0</v>
      </c>
      <c r="CA1351" s="2">
        <v>0</v>
      </c>
      <c r="CB1351" s="2">
        <v>0</v>
      </c>
      <c r="CC1351" s="2">
        <v>0</v>
      </c>
      <c r="CD1351" s="2">
        <v>0</v>
      </c>
      <c r="CE1351" s="2">
        <v>0</v>
      </c>
      <c r="CF1351" s="2">
        <v>0</v>
      </c>
      <c r="CG1351" s="2">
        <v>0</v>
      </c>
      <c r="CH1351" s="2">
        <v>0</v>
      </c>
      <c r="CI1351" s="2">
        <v>0</v>
      </c>
      <c r="CJ1351" s="2">
        <v>0</v>
      </c>
      <c r="CK1351" s="2">
        <v>0</v>
      </c>
      <c r="CL1351" s="2">
        <v>1</v>
      </c>
    </row>
    <row r="1352" spans="1:90" x14ac:dyDescent="0.25">
      <c r="A1352" t="s">
        <v>115</v>
      </c>
      <c r="B1352">
        <v>10316</v>
      </c>
      <c r="C1352" t="s">
        <v>202</v>
      </c>
      <c r="D1352">
        <v>1</v>
      </c>
      <c r="E1352">
        <v>8</v>
      </c>
      <c r="F1352">
        <v>4856</v>
      </c>
      <c r="G1352">
        <v>35004856</v>
      </c>
      <c r="H1352" t="s">
        <v>17750</v>
      </c>
      <c r="I1352">
        <v>100</v>
      </c>
      <c r="J1352" t="s">
        <v>107</v>
      </c>
      <c r="K1352" t="s">
        <v>683</v>
      </c>
      <c r="L1352">
        <v>90</v>
      </c>
      <c r="M1352" t="s">
        <v>203</v>
      </c>
      <c r="N1352">
        <v>4026090</v>
      </c>
      <c r="O1352" t="s">
        <v>92</v>
      </c>
      <c r="P1352" t="s">
        <v>17751</v>
      </c>
      <c r="Q1352">
        <v>477</v>
      </c>
      <c r="R1352">
        <v>11</v>
      </c>
      <c r="S1352">
        <v>55730187</v>
      </c>
      <c r="U1352" t="s">
        <v>17752</v>
      </c>
      <c r="V1352">
        <v>1</v>
      </c>
      <c r="W1352" s="2">
        <v>0</v>
      </c>
      <c r="X1352" s="2">
        <v>0</v>
      </c>
      <c r="Y1352" s="2">
        <v>60</v>
      </c>
      <c r="Z1352" s="2">
        <v>56</v>
      </c>
      <c r="AA1352" s="2">
        <v>60</v>
      </c>
      <c r="AB1352" s="2">
        <v>57</v>
      </c>
      <c r="AC1352" s="2">
        <v>59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2</v>
      </c>
      <c r="BH1352" s="2">
        <v>2</v>
      </c>
      <c r="BI1352" s="2">
        <v>2</v>
      </c>
      <c r="BJ1352" s="2">
        <v>3</v>
      </c>
      <c r="BK1352" s="2">
        <v>3</v>
      </c>
      <c r="BL1352" s="2">
        <v>0</v>
      </c>
      <c r="BM1352" s="2">
        <v>0</v>
      </c>
      <c r="BN1352" s="2">
        <v>0</v>
      </c>
      <c r="BO1352" s="2">
        <v>0</v>
      </c>
      <c r="BP1352" s="2">
        <v>0</v>
      </c>
      <c r="BQ1352" s="2">
        <v>0</v>
      </c>
      <c r="BR1352" s="2">
        <v>0</v>
      </c>
      <c r="BS1352" s="2">
        <v>0</v>
      </c>
      <c r="BT1352" s="2">
        <v>0</v>
      </c>
      <c r="BU1352" s="2">
        <v>0</v>
      </c>
      <c r="BV1352" s="2">
        <v>0</v>
      </c>
      <c r="BW1352" s="2">
        <v>0</v>
      </c>
      <c r="BX1352" s="2">
        <v>0</v>
      </c>
      <c r="BY1352" s="2">
        <v>0</v>
      </c>
      <c r="BZ1352" s="2">
        <v>0</v>
      </c>
      <c r="CA1352" s="2">
        <v>0</v>
      </c>
      <c r="CB1352" s="2">
        <v>0</v>
      </c>
      <c r="CC1352" s="2">
        <v>0</v>
      </c>
      <c r="CD1352" s="2">
        <v>0</v>
      </c>
      <c r="CE1352" s="2">
        <v>0</v>
      </c>
      <c r="CF1352" s="2">
        <v>0</v>
      </c>
      <c r="CG1352" s="2">
        <v>0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</row>
    <row r="1353" spans="1:90" x14ac:dyDescent="0.25">
      <c r="A1353" t="s">
        <v>115</v>
      </c>
      <c r="B1353">
        <v>10316</v>
      </c>
      <c r="C1353" t="s">
        <v>202</v>
      </c>
      <c r="D1353">
        <v>1</v>
      </c>
      <c r="E1353">
        <v>8</v>
      </c>
      <c r="F1353">
        <v>4522</v>
      </c>
      <c r="G1353">
        <v>35004522</v>
      </c>
      <c r="H1353" t="s">
        <v>11012</v>
      </c>
      <c r="I1353">
        <v>100</v>
      </c>
      <c r="J1353" t="s">
        <v>107</v>
      </c>
      <c r="K1353" t="s">
        <v>4584</v>
      </c>
      <c r="L1353">
        <v>68</v>
      </c>
      <c r="M1353" t="s">
        <v>543</v>
      </c>
      <c r="N1353">
        <v>4165011</v>
      </c>
      <c r="O1353" t="s">
        <v>92</v>
      </c>
      <c r="P1353" t="s">
        <v>9586</v>
      </c>
      <c r="Q1353">
        <v>1000</v>
      </c>
      <c r="R1353">
        <v>11</v>
      </c>
      <c r="S1353">
        <v>29463494</v>
      </c>
      <c r="U1353" t="s">
        <v>11013</v>
      </c>
      <c r="V1353">
        <v>1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83</v>
      </c>
      <c r="AE1353" s="2">
        <v>94</v>
      </c>
      <c r="AF1353" s="2">
        <v>90</v>
      </c>
      <c r="AG1353" s="2">
        <v>70</v>
      </c>
      <c r="AH1353" s="2">
        <v>243</v>
      </c>
      <c r="AI1353" s="2">
        <v>176</v>
      </c>
      <c r="AJ1353" s="2">
        <v>203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20</v>
      </c>
      <c r="BD1353" s="2">
        <v>0</v>
      </c>
      <c r="BE1353" s="2">
        <v>0</v>
      </c>
      <c r="BF1353" s="2">
        <v>0</v>
      </c>
      <c r="BG1353" s="2">
        <v>0</v>
      </c>
      <c r="BH1353" s="2">
        <v>0</v>
      </c>
      <c r="BI1353" s="2">
        <v>0</v>
      </c>
      <c r="BJ1353" s="2">
        <v>0</v>
      </c>
      <c r="BK1353" s="2">
        <v>0</v>
      </c>
      <c r="BL1353" s="2">
        <v>4</v>
      </c>
      <c r="BM1353" s="2">
        <v>4</v>
      </c>
      <c r="BN1353" s="2">
        <v>3</v>
      </c>
      <c r="BO1353" s="2">
        <v>2</v>
      </c>
      <c r="BP1353" s="2">
        <v>7</v>
      </c>
      <c r="BQ1353" s="2">
        <v>7</v>
      </c>
      <c r="BR1353" s="2">
        <v>6</v>
      </c>
      <c r="BS1353" s="2">
        <v>0</v>
      </c>
      <c r="BT1353" s="2">
        <v>0</v>
      </c>
      <c r="BU1353" s="2">
        <v>0</v>
      </c>
      <c r="BV1353" s="2">
        <v>0</v>
      </c>
      <c r="BW1353" s="2">
        <v>0</v>
      </c>
      <c r="BX1353" s="2">
        <v>0</v>
      </c>
      <c r="BY1353" s="2">
        <v>0</v>
      </c>
      <c r="BZ1353" s="2">
        <v>0</v>
      </c>
      <c r="CA1353" s="2">
        <v>0</v>
      </c>
      <c r="CB1353" s="2">
        <v>0</v>
      </c>
      <c r="CC1353" s="2">
        <v>0</v>
      </c>
      <c r="CD1353" s="2">
        <v>0</v>
      </c>
      <c r="CE1353" s="2">
        <v>0</v>
      </c>
      <c r="CF1353" s="2">
        <v>0</v>
      </c>
      <c r="CG1353" s="2">
        <v>0</v>
      </c>
      <c r="CH1353" s="2">
        <v>0</v>
      </c>
      <c r="CI1353" s="2">
        <v>0</v>
      </c>
      <c r="CJ1353" s="2">
        <v>0</v>
      </c>
      <c r="CK1353" s="2">
        <v>1</v>
      </c>
      <c r="CL1353" s="2">
        <v>0</v>
      </c>
    </row>
    <row r="1354" spans="1:90" x14ac:dyDescent="0.25">
      <c r="A1354" t="s">
        <v>115</v>
      </c>
      <c r="B1354">
        <v>10316</v>
      </c>
      <c r="C1354" t="s">
        <v>202</v>
      </c>
      <c r="D1354">
        <v>1</v>
      </c>
      <c r="E1354">
        <v>8</v>
      </c>
      <c r="F1354">
        <v>4546</v>
      </c>
      <c r="G1354">
        <v>35004546</v>
      </c>
      <c r="H1354" t="s">
        <v>8629</v>
      </c>
      <c r="I1354">
        <v>100</v>
      </c>
      <c r="J1354" t="s">
        <v>107</v>
      </c>
      <c r="K1354" t="s">
        <v>684</v>
      </c>
      <c r="L1354">
        <v>27</v>
      </c>
      <c r="M1354" t="s">
        <v>1117</v>
      </c>
      <c r="N1354">
        <v>4292050</v>
      </c>
      <c r="O1354" t="s">
        <v>102</v>
      </c>
      <c r="P1354" t="s">
        <v>8630</v>
      </c>
      <c r="Q1354">
        <v>92</v>
      </c>
      <c r="R1354">
        <v>11</v>
      </c>
      <c r="S1354">
        <v>50613237</v>
      </c>
      <c r="T1354">
        <v>50619295</v>
      </c>
      <c r="U1354" t="s">
        <v>8631</v>
      </c>
      <c r="V1354">
        <v>1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123</v>
      </c>
      <c r="AE1354" s="2">
        <v>119</v>
      </c>
      <c r="AF1354" s="2">
        <v>134</v>
      </c>
      <c r="AG1354" s="2">
        <v>69</v>
      </c>
      <c r="AH1354" s="2">
        <v>159</v>
      </c>
      <c r="AI1354" s="2">
        <v>153</v>
      </c>
      <c r="AJ1354" s="2">
        <v>117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0</v>
      </c>
      <c r="BI1354" s="2">
        <v>0</v>
      </c>
      <c r="BJ1354" s="2">
        <v>0</v>
      </c>
      <c r="BK1354" s="2">
        <v>0</v>
      </c>
      <c r="BL1354" s="2">
        <v>4</v>
      </c>
      <c r="BM1354" s="2">
        <v>6</v>
      </c>
      <c r="BN1354" s="2">
        <v>7</v>
      </c>
      <c r="BO1354" s="2">
        <v>3</v>
      </c>
      <c r="BP1354" s="2">
        <v>6</v>
      </c>
      <c r="BQ1354" s="2">
        <v>6</v>
      </c>
      <c r="BR1354" s="2">
        <v>5</v>
      </c>
      <c r="BS1354" s="2">
        <v>0</v>
      </c>
      <c r="BT1354" s="2">
        <v>0</v>
      </c>
      <c r="BU1354" s="2">
        <v>0</v>
      </c>
      <c r="BV1354" s="2">
        <v>0</v>
      </c>
      <c r="BW1354" s="2">
        <v>0</v>
      </c>
      <c r="BX1354" s="2">
        <v>0</v>
      </c>
      <c r="BY1354" s="2">
        <v>0</v>
      </c>
      <c r="BZ1354" s="2">
        <v>0</v>
      </c>
      <c r="CA1354" s="2">
        <v>0</v>
      </c>
      <c r="CB1354" s="2">
        <v>0</v>
      </c>
      <c r="CC1354" s="2">
        <v>0</v>
      </c>
      <c r="CD1354" s="2">
        <v>0</v>
      </c>
      <c r="CE1354" s="2">
        <v>0</v>
      </c>
      <c r="CF1354" s="2">
        <v>0</v>
      </c>
      <c r="CG1354" s="2">
        <v>0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</row>
    <row r="1355" spans="1:90" x14ac:dyDescent="0.25">
      <c r="A1355" t="s">
        <v>115</v>
      </c>
      <c r="B1355">
        <v>10316</v>
      </c>
      <c r="C1355" t="s">
        <v>202</v>
      </c>
      <c r="D1355">
        <v>1</v>
      </c>
      <c r="E1355">
        <v>8</v>
      </c>
      <c r="F1355">
        <v>4819</v>
      </c>
      <c r="G1355">
        <v>35004819</v>
      </c>
      <c r="H1355" t="s">
        <v>8547</v>
      </c>
      <c r="I1355">
        <v>100</v>
      </c>
      <c r="J1355" t="s">
        <v>107</v>
      </c>
      <c r="K1355" t="s">
        <v>2764</v>
      </c>
      <c r="L1355">
        <v>27</v>
      </c>
      <c r="M1355" t="s">
        <v>1117</v>
      </c>
      <c r="N1355">
        <v>4124090</v>
      </c>
      <c r="O1355" t="s">
        <v>92</v>
      </c>
      <c r="P1355" t="s">
        <v>8548</v>
      </c>
      <c r="Q1355" t="s">
        <v>127</v>
      </c>
      <c r="R1355">
        <v>11</v>
      </c>
      <c r="S1355">
        <v>50613389</v>
      </c>
      <c r="T1355">
        <v>50618156</v>
      </c>
      <c r="U1355" t="s">
        <v>8549</v>
      </c>
      <c r="V1355">
        <v>1</v>
      </c>
      <c r="W1355" s="2">
        <v>0</v>
      </c>
      <c r="X1355" s="2">
        <v>0</v>
      </c>
      <c r="Y1355" s="2">
        <v>60</v>
      </c>
      <c r="Z1355" s="2">
        <v>127</v>
      </c>
      <c r="AA1355" s="2">
        <v>87</v>
      </c>
      <c r="AB1355" s="2">
        <v>55</v>
      </c>
      <c r="AC1355" s="2">
        <v>87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12</v>
      </c>
      <c r="BE1355" s="2">
        <v>0</v>
      </c>
      <c r="BF1355" s="2">
        <v>0</v>
      </c>
      <c r="BG1355" s="2">
        <v>2</v>
      </c>
      <c r="BH1355" s="2">
        <v>7</v>
      </c>
      <c r="BI1355" s="2">
        <v>4</v>
      </c>
      <c r="BJ1355" s="2">
        <v>4</v>
      </c>
      <c r="BK1355" s="2">
        <v>5</v>
      </c>
      <c r="BL1355" s="2">
        <v>0</v>
      </c>
      <c r="BM1355" s="2">
        <v>0</v>
      </c>
      <c r="BN1355" s="2">
        <v>0</v>
      </c>
      <c r="BO1355" s="2">
        <v>0</v>
      </c>
      <c r="BP1355" s="2">
        <v>0</v>
      </c>
      <c r="BQ1355" s="2">
        <v>0</v>
      </c>
      <c r="BR1355" s="2">
        <v>0</v>
      </c>
      <c r="BS1355" s="2">
        <v>0</v>
      </c>
      <c r="BT1355" s="2">
        <v>0</v>
      </c>
      <c r="BU1355" s="2">
        <v>0</v>
      </c>
      <c r="BV1355" s="2">
        <v>0</v>
      </c>
      <c r="BW1355" s="2">
        <v>0</v>
      </c>
      <c r="BX1355" s="2">
        <v>0</v>
      </c>
      <c r="BY1355" s="2">
        <v>0</v>
      </c>
      <c r="BZ1355" s="2">
        <v>0</v>
      </c>
      <c r="CA1355" s="2">
        <v>0</v>
      </c>
      <c r="CB1355" s="2">
        <v>0</v>
      </c>
      <c r="CC1355" s="2">
        <v>0</v>
      </c>
      <c r="CD1355" s="2">
        <v>0</v>
      </c>
      <c r="CE1355" s="2">
        <v>0</v>
      </c>
      <c r="CF1355" s="2">
        <v>0</v>
      </c>
      <c r="CG1355" s="2">
        <v>0</v>
      </c>
      <c r="CH1355" s="2">
        <v>0</v>
      </c>
      <c r="CI1355" s="2">
        <v>0</v>
      </c>
      <c r="CJ1355" s="2">
        <v>0</v>
      </c>
      <c r="CK1355" s="2">
        <v>0</v>
      </c>
      <c r="CL1355" s="2">
        <v>3</v>
      </c>
    </row>
    <row r="1356" spans="1:90" x14ac:dyDescent="0.25">
      <c r="A1356" t="s">
        <v>115</v>
      </c>
      <c r="B1356">
        <v>10316</v>
      </c>
      <c r="C1356" t="s">
        <v>202</v>
      </c>
      <c r="D1356">
        <v>1</v>
      </c>
      <c r="E1356">
        <v>8</v>
      </c>
      <c r="F1356">
        <v>1892</v>
      </c>
      <c r="G1356">
        <v>35001892</v>
      </c>
      <c r="H1356" t="s">
        <v>9471</v>
      </c>
      <c r="I1356">
        <v>100</v>
      </c>
      <c r="J1356" t="s">
        <v>107</v>
      </c>
      <c r="K1356" t="s">
        <v>9472</v>
      </c>
      <c r="L1356">
        <v>93</v>
      </c>
      <c r="M1356" t="s">
        <v>426</v>
      </c>
      <c r="N1356">
        <v>3132060</v>
      </c>
      <c r="O1356" t="s">
        <v>92</v>
      </c>
      <c r="P1356" t="s">
        <v>9473</v>
      </c>
      <c r="Q1356">
        <v>21</v>
      </c>
      <c r="R1356">
        <v>11</v>
      </c>
      <c r="S1356">
        <v>22729957</v>
      </c>
      <c r="T1356">
        <v>22737722</v>
      </c>
      <c r="U1356" t="s">
        <v>9474</v>
      </c>
      <c r="V1356">
        <v>1</v>
      </c>
      <c r="W1356" s="2">
        <v>0</v>
      </c>
      <c r="X1356" s="2">
        <v>0</v>
      </c>
      <c r="Y1356" s="2">
        <v>54</v>
      </c>
      <c r="Z1356" s="2">
        <v>29</v>
      </c>
      <c r="AA1356" s="2">
        <v>29</v>
      </c>
      <c r="AB1356" s="2">
        <v>29</v>
      </c>
      <c r="AC1356" s="2">
        <v>29</v>
      </c>
      <c r="AD1356" s="2">
        <v>68</v>
      </c>
      <c r="AE1356" s="2">
        <v>83</v>
      </c>
      <c r="AF1356" s="2">
        <v>58</v>
      </c>
      <c r="AG1356" s="2">
        <v>29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2</v>
      </c>
      <c r="BH1356" s="2">
        <v>1</v>
      </c>
      <c r="BI1356" s="2">
        <v>2</v>
      </c>
      <c r="BJ1356" s="2">
        <v>1</v>
      </c>
      <c r="BK1356" s="2">
        <v>2</v>
      </c>
      <c r="BL1356" s="2">
        <v>3</v>
      </c>
      <c r="BM1356" s="2">
        <v>4</v>
      </c>
      <c r="BN1356" s="2">
        <v>2</v>
      </c>
      <c r="BO1356" s="2">
        <v>1</v>
      </c>
      <c r="BP1356" s="2">
        <v>0</v>
      </c>
      <c r="BQ1356" s="2">
        <v>0</v>
      </c>
      <c r="BR1356" s="2">
        <v>0</v>
      </c>
      <c r="BS1356" s="2">
        <v>0</v>
      </c>
      <c r="BT1356" s="2">
        <v>0</v>
      </c>
      <c r="BU1356" s="2">
        <v>0</v>
      </c>
      <c r="BV1356" s="2">
        <v>0</v>
      </c>
      <c r="BW1356" s="2">
        <v>0</v>
      </c>
      <c r="BX1356" s="2">
        <v>0</v>
      </c>
      <c r="BY1356" s="2">
        <v>0</v>
      </c>
      <c r="BZ1356" s="2">
        <v>0</v>
      </c>
      <c r="CA1356" s="2">
        <v>0</v>
      </c>
      <c r="CB1356" s="2">
        <v>0</v>
      </c>
      <c r="CC1356" s="2">
        <v>0</v>
      </c>
      <c r="CD1356" s="2">
        <v>0</v>
      </c>
      <c r="CE1356" s="2">
        <v>0</v>
      </c>
      <c r="CF1356" s="2">
        <v>0</v>
      </c>
      <c r="CG1356" s="2">
        <v>0</v>
      </c>
      <c r="CH1356" s="2">
        <v>0</v>
      </c>
      <c r="CI1356" s="2">
        <v>0</v>
      </c>
      <c r="CJ1356" s="2">
        <v>0</v>
      </c>
      <c r="CK1356" s="2">
        <v>0</v>
      </c>
      <c r="CL1356" s="2">
        <v>0</v>
      </c>
    </row>
    <row r="1357" spans="1:90" x14ac:dyDescent="0.25">
      <c r="A1357" t="s">
        <v>115</v>
      </c>
      <c r="B1357">
        <v>10316</v>
      </c>
      <c r="C1357" t="s">
        <v>202</v>
      </c>
      <c r="D1357">
        <v>1</v>
      </c>
      <c r="E1357">
        <v>8</v>
      </c>
      <c r="F1357">
        <v>3827</v>
      </c>
      <c r="G1357">
        <v>35003827</v>
      </c>
      <c r="H1357" t="s">
        <v>18195</v>
      </c>
      <c r="I1357">
        <v>100</v>
      </c>
      <c r="J1357" t="s">
        <v>107</v>
      </c>
      <c r="K1357" t="s">
        <v>2281</v>
      </c>
      <c r="L1357">
        <v>90</v>
      </c>
      <c r="M1357" t="s">
        <v>203</v>
      </c>
      <c r="N1357">
        <v>1311000</v>
      </c>
      <c r="O1357" t="s">
        <v>102</v>
      </c>
      <c r="P1357" t="s">
        <v>5656</v>
      </c>
      <c r="Q1357">
        <v>227</v>
      </c>
      <c r="R1357">
        <v>11</v>
      </c>
      <c r="S1357">
        <v>32668212</v>
      </c>
      <c r="T1357">
        <v>32871496</v>
      </c>
      <c r="U1357" t="s">
        <v>18196</v>
      </c>
      <c r="V1357">
        <v>1</v>
      </c>
      <c r="W1357" s="2">
        <v>0</v>
      </c>
      <c r="X1357" s="2">
        <v>0</v>
      </c>
      <c r="Y1357" s="2">
        <v>83</v>
      </c>
      <c r="Z1357" s="2">
        <v>81</v>
      </c>
      <c r="AA1357" s="2">
        <v>87</v>
      </c>
      <c r="AB1357" s="2">
        <v>89</v>
      </c>
      <c r="AC1357" s="2">
        <v>102</v>
      </c>
      <c r="AD1357" s="2">
        <v>144</v>
      </c>
      <c r="AE1357" s="2">
        <v>146</v>
      </c>
      <c r="AF1357" s="2">
        <v>109</v>
      </c>
      <c r="AG1357" s="2">
        <v>108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543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27</v>
      </c>
      <c r="BE1357" s="2">
        <v>0</v>
      </c>
      <c r="BF1357" s="2">
        <v>0</v>
      </c>
      <c r="BG1357" s="2">
        <v>5</v>
      </c>
      <c r="BH1357" s="2">
        <v>4</v>
      </c>
      <c r="BI1357" s="2">
        <v>6</v>
      </c>
      <c r="BJ1357" s="2">
        <v>6</v>
      </c>
      <c r="BK1357" s="2">
        <v>7</v>
      </c>
      <c r="BL1357" s="2">
        <v>6</v>
      </c>
      <c r="BM1357" s="2">
        <v>8</v>
      </c>
      <c r="BN1357" s="2">
        <v>5</v>
      </c>
      <c r="BO1357" s="2">
        <v>5</v>
      </c>
      <c r="BP1357" s="2">
        <v>0</v>
      </c>
      <c r="BQ1357" s="2">
        <v>0</v>
      </c>
      <c r="BR1357" s="2">
        <v>0</v>
      </c>
      <c r="BS1357" s="2">
        <v>0</v>
      </c>
      <c r="BT1357" s="2">
        <v>0</v>
      </c>
      <c r="BU1357" s="2">
        <v>0</v>
      </c>
      <c r="BV1357" s="2">
        <v>0</v>
      </c>
      <c r="BW1357" s="2">
        <v>0</v>
      </c>
      <c r="BX1357" s="2">
        <v>0</v>
      </c>
      <c r="BY1357" s="2">
        <v>0</v>
      </c>
      <c r="BZ1357" s="2">
        <v>0</v>
      </c>
      <c r="CA1357" s="2">
        <v>0</v>
      </c>
      <c r="CB1357" s="2">
        <v>0</v>
      </c>
      <c r="CC1357" s="2">
        <v>16</v>
      </c>
      <c r="CD1357" s="2">
        <v>0</v>
      </c>
      <c r="CE1357" s="2">
        <v>0</v>
      </c>
      <c r="CF1357" s="2">
        <v>0</v>
      </c>
      <c r="CG1357" s="2">
        <v>0</v>
      </c>
      <c r="CH1357" s="2">
        <v>0</v>
      </c>
      <c r="CI1357" s="2">
        <v>0</v>
      </c>
      <c r="CJ1357" s="2">
        <v>0</v>
      </c>
      <c r="CK1357" s="2">
        <v>0</v>
      </c>
      <c r="CL1357" s="2">
        <v>6</v>
      </c>
    </row>
    <row r="1358" spans="1:90" x14ac:dyDescent="0.25">
      <c r="A1358" t="s">
        <v>115</v>
      </c>
      <c r="B1358">
        <v>10316</v>
      </c>
      <c r="C1358" t="s">
        <v>202</v>
      </c>
      <c r="D1358">
        <v>1</v>
      </c>
      <c r="E1358">
        <v>8</v>
      </c>
      <c r="F1358">
        <v>3724</v>
      </c>
      <c r="G1358">
        <v>35003724</v>
      </c>
      <c r="H1358" t="s">
        <v>4227</v>
      </c>
      <c r="I1358">
        <v>100</v>
      </c>
      <c r="J1358" t="s">
        <v>107</v>
      </c>
      <c r="K1358" t="s">
        <v>4228</v>
      </c>
      <c r="L1358">
        <v>90</v>
      </c>
      <c r="M1358" t="s">
        <v>203</v>
      </c>
      <c r="N1358">
        <v>4113001</v>
      </c>
      <c r="O1358" t="s">
        <v>92</v>
      </c>
      <c r="P1358" t="s">
        <v>4229</v>
      </c>
      <c r="Q1358">
        <v>580</v>
      </c>
      <c r="R1358">
        <v>11</v>
      </c>
      <c r="S1358">
        <v>55498557</v>
      </c>
      <c r="T1358">
        <v>55717933</v>
      </c>
      <c r="U1358" t="s">
        <v>4230</v>
      </c>
      <c r="V1358">
        <v>1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29</v>
      </c>
      <c r="AE1358" s="2">
        <v>23</v>
      </c>
      <c r="AF1358" s="2">
        <v>35</v>
      </c>
      <c r="AG1358" s="2">
        <v>31</v>
      </c>
      <c r="AH1358" s="2">
        <v>207</v>
      </c>
      <c r="AI1358" s="2">
        <v>169</v>
      </c>
      <c r="AJ1358" s="2">
        <v>181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230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86</v>
      </c>
      <c r="BD1358" s="2">
        <v>41</v>
      </c>
      <c r="BE1358" s="2">
        <v>0</v>
      </c>
      <c r="BF1358" s="2">
        <v>0</v>
      </c>
      <c r="BG1358" s="2">
        <v>0</v>
      </c>
      <c r="BH1358" s="2">
        <v>0</v>
      </c>
      <c r="BI1358" s="2">
        <v>0</v>
      </c>
      <c r="BJ1358" s="2">
        <v>0</v>
      </c>
      <c r="BK1358" s="2">
        <v>0</v>
      </c>
      <c r="BL1358" s="2">
        <v>2</v>
      </c>
      <c r="BM1358" s="2">
        <v>1</v>
      </c>
      <c r="BN1358" s="2">
        <v>2</v>
      </c>
      <c r="BO1358" s="2">
        <v>2</v>
      </c>
      <c r="BP1358" s="2">
        <v>10</v>
      </c>
      <c r="BQ1358" s="2">
        <v>7</v>
      </c>
      <c r="BR1358" s="2">
        <v>7</v>
      </c>
      <c r="BS1358" s="2">
        <v>0</v>
      </c>
      <c r="BT1358" s="2">
        <v>0</v>
      </c>
      <c r="BU1358" s="2">
        <v>0</v>
      </c>
      <c r="BV1358" s="2">
        <v>0</v>
      </c>
      <c r="BW1358" s="2">
        <v>0</v>
      </c>
      <c r="BX1358" s="2">
        <v>0</v>
      </c>
      <c r="BY1358" s="2">
        <v>0</v>
      </c>
      <c r="BZ1358" s="2">
        <v>0</v>
      </c>
      <c r="CA1358" s="2">
        <v>0</v>
      </c>
      <c r="CB1358" s="2">
        <v>0</v>
      </c>
      <c r="CC1358" s="2">
        <v>14</v>
      </c>
      <c r="CD1358" s="2">
        <v>0</v>
      </c>
      <c r="CE1358" s="2">
        <v>0</v>
      </c>
      <c r="CF1358" s="2">
        <v>0</v>
      </c>
      <c r="CG1358" s="2">
        <v>0</v>
      </c>
      <c r="CH1358" s="2">
        <v>0</v>
      </c>
      <c r="CI1358" s="2">
        <v>0</v>
      </c>
      <c r="CJ1358" s="2">
        <v>0</v>
      </c>
      <c r="CK1358" s="2">
        <v>6</v>
      </c>
      <c r="CL1358" s="2">
        <v>10</v>
      </c>
    </row>
    <row r="1359" spans="1:90" x14ac:dyDescent="0.25">
      <c r="A1359" t="s">
        <v>115</v>
      </c>
      <c r="B1359">
        <v>10316</v>
      </c>
      <c r="C1359" t="s">
        <v>202</v>
      </c>
      <c r="D1359">
        <v>1</v>
      </c>
      <c r="E1359">
        <v>8</v>
      </c>
      <c r="F1359">
        <v>4340</v>
      </c>
      <c r="G1359">
        <v>35004340</v>
      </c>
      <c r="H1359" t="s">
        <v>4536</v>
      </c>
      <c r="I1359">
        <v>100</v>
      </c>
      <c r="J1359" t="s">
        <v>107</v>
      </c>
      <c r="K1359" t="s">
        <v>721</v>
      </c>
      <c r="L1359">
        <v>49</v>
      </c>
      <c r="M1359" t="s">
        <v>721</v>
      </c>
      <c r="N1359">
        <v>1508000</v>
      </c>
      <c r="O1359" t="s">
        <v>92</v>
      </c>
      <c r="P1359" t="s">
        <v>4501</v>
      </c>
      <c r="Q1359">
        <v>320</v>
      </c>
      <c r="R1359">
        <v>11</v>
      </c>
      <c r="S1359">
        <v>32086653</v>
      </c>
      <c r="T1359">
        <v>32086775</v>
      </c>
      <c r="U1359" t="s">
        <v>4537</v>
      </c>
      <c r="V1359">
        <v>1</v>
      </c>
      <c r="W1359" s="2">
        <v>0</v>
      </c>
      <c r="X1359" s="2">
        <v>0</v>
      </c>
      <c r="Y1359" s="2">
        <v>63</v>
      </c>
      <c r="Z1359" s="2">
        <v>71</v>
      </c>
      <c r="AA1359" s="2">
        <v>65</v>
      </c>
      <c r="AB1359" s="2">
        <v>60</v>
      </c>
      <c r="AC1359" s="2">
        <v>57</v>
      </c>
      <c r="AD1359" s="2">
        <v>98</v>
      </c>
      <c r="AE1359" s="2">
        <v>68</v>
      </c>
      <c r="AF1359" s="2">
        <v>93</v>
      </c>
      <c r="AG1359" s="2">
        <v>77</v>
      </c>
      <c r="AH1359" s="2">
        <v>245</v>
      </c>
      <c r="AI1359" s="2">
        <v>137</v>
      </c>
      <c r="AJ1359" s="2">
        <v>116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165</v>
      </c>
      <c r="BD1359" s="2">
        <v>6</v>
      </c>
      <c r="BE1359" s="2">
        <v>0</v>
      </c>
      <c r="BF1359" s="2">
        <v>0</v>
      </c>
      <c r="BG1359" s="2">
        <v>4</v>
      </c>
      <c r="BH1359" s="2">
        <v>3</v>
      </c>
      <c r="BI1359" s="2">
        <v>2</v>
      </c>
      <c r="BJ1359" s="2">
        <v>3</v>
      </c>
      <c r="BK1359" s="2">
        <v>3</v>
      </c>
      <c r="BL1359" s="2">
        <v>3</v>
      </c>
      <c r="BM1359" s="2">
        <v>3</v>
      </c>
      <c r="BN1359" s="2">
        <v>6</v>
      </c>
      <c r="BO1359" s="2">
        <v>4</v>
      </c>
      <c r="BP1359" s="2">
        <v>10</v>
      </c>
      <c r="BQ1359" s="2">
        <v>4</v>
      </c>
      <c r="BR1359" s="2">
        <v>6</v>
      </c>
      <c r="BS1359" s="2">
        <v>0</v>
      </c>
      <c r="BT1359" s="2">
        <v>0</v>
      </c>
      <c r="BU1359" s="2">
        <v>0</v>
      </c>
      <c r="BV1359" s="2">
        <v>0</v>
      </c>
      <c r="BW1359" s="2">
        <v>0</v>
      </c>
      <c r="BX1359" s="2">
        <v>0</v>
      </c>
      <c r="BY1359" s="2">
        <v>0</v>
      </c>
      <c r="BZ1359" s="2">
        <v>0</v>
      </c>
      <c r="CA1359" s="2">
        <v>0</v>
      </c>
      <c r="CB1359" s="2">
        <v>0</v>
      </c>
      <c r="CC1359" s="2">
        <v>0</v>
      </c>
      <c r="CD1359" s="2">
        <v>0</v>
      </c>
      <c r="CE1359" s="2">
        <v>0</v>
      </c>
      <c r="CF1359" s="2">
        <v>0</v>
      </c>
      <c r="CG1359" s="2">
        <v>0</v>
      </c>
      <c r="CH1359" s="2">
        <v>0</v>
      </c>
      <c r="CI1359" s="2">
        <v>0</v>
      </c>
      <c r="CJ1359" s="2">
        <v>0</v>
      </c>
      <c r="CK1359" s="2">
        <v>11</v>
      </c>
      <c r="CL1359" s="2">
        <v>2</v>
      </c>
    </row>
    <row r="1360" spans="1:90" x14ac:dyDescent="0.25">
      <c r="A1360" t="s">
        <v>115</v>
      </c>
      <c r="B1360">
        <v>10316</v>
      </c>
      <c r="C1360" t="s">
        <v>202</v>
      </c>
      <c r="D1360">
        <v>1</v>
      </c>
      <c r="E1360">
        <v>8</v>
      </c>
      <c r="F1360">
        <v>38155</v>
      </c>
      <c r="G1360">
        <v>35038155</v>
      </c>
      <c r="H1360" t="s">
        <v>9651</v>
      </c>
      <c r="I1360">
        <v>100</v>
      </c>
      <c r="J1360" t="s">
        <v>107</v>
      </c>
      <c r="K1360" t="s">
        <v>1116</v>
      </c>
      <c r="L1360">
        <v>27</v>
      </c>
      <c r="M1360" t="s">
        <v>1117</v>
      </c>
      <c r="N1360">
        <v>4149080</v>
      </c>
      <c r="O1360" t="s">
        <v>92</v>
      </c>
      <c r="P1360" t="s">
        <v>9652</v>
      </c>
      <c r="Q1360">
        <v>554</v>
      </c>
      <c r="R1360">
        <v>11</v>
      </c>
      <c r="S1360">
        <v>50730730</v>
      </c>
      <c r="U1360" t="s">
        <v>9653</v>
      </c>
      <c r="V1360">
        <v>1</v>
      </c>
      <c r="W1360" s="2">
        <v>0</v>
      </c>
      <c r="X1360" s="2">
        <v>0</v>
      </c>
      <c r="Y1360" s="2">
        <v>119</v>
      </c>
      <c r="Z1360" s="2">
        <v>119</v>
      </c>
      <c r="AA1360" s="2">
        <v>123</v>
      </c>
      <c r="AB1360" s="2">
        <v>116</v>
      </c>
      <c r="AC1360" s="2">
        <v>93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4</v>
      </c>
      <c r="BH1360" s="2">
        <v>4</v>
      </c>
      <c r="BI1360" s="2">
        <v>5</v>
      </c>
      <c r="BJ1360" s="2">
        <v>6</v>
      </c>
      <c r="BK1360" s="2">
        <v>3</v>
      </c>
      <c r="BL1360" s="2">
        <v>0</v>
      </c>
      <c r="BM1360" s="2">
        <v>0</v>
      </c>
      <c r="BN1360" s="2">
        <v>0</v>
      </c>
      <c r="BO1360" s="2">
        <v>0</v>
      </c>
      <c r="BP1360" s="2">
        <v>0</v>
      </c>
      <c r="BQ1360" s="2">
        <v>0</v>
      </c>
      <c r="BR1360" s="2">
        <v>0</v>
      </c>
      <c r="BS1360" s="2">
        <v>0</v>
      </c>
      <c r="BT1360" s="2">
        <v>0</v>
      </c>
      <c r="BU1360" s="2">
        <v>0</v>
      </c>
      <c r="BV1360" s="2">
        <v>0</v>
      </c>
      <c r="BW1360" s="2">
        <v>0</v>
      </c>
      <c r="BX1360" s="2">
        <v>0</v>
      </c>
      <c r="BY1360" s="2">
        <v>0</v>
      </c>
      <c r="BZ1360" s="2">
        <v>0</v>
      </c>
      <c r="CA1360" s="2">
        <v>0</v>
      </c>
      <c r="CB1360" s="2">
        <v>0</v>
      </c>
      <c r="CC1360" s="2">
        <v>0</v>
      </c>
      <c r="CD1360" s="2">
        <v>0</v>
      </c>
      <c r="CE1360" s="2">
        <v>0</v>
      </c>
      <c r="CF1360" s="2">
        <v>0</v>
      </c>
      <c r="CG1360" s="2">
        <v>0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</row>
    <row r="1361" spans="1:90" x14ac:dyDescent="0.25">
      <c r="A1361" t="s">
        <v>115</v>
      </c>
      <c r="B1361">
        <v>10316</v>
      </c>
      <c r="C1361" t="s">
        <v>202</v>
      </c>
      <c r="D1361">
        <v>1</v>
      </c>
      <c r="E1361">
        <v>8</v>
      </c>
      <c r="F1361">
        <v>4388</v>
      </c>
      <c r="G1361">
        <v>35004388</v>
      </c>
      <c r="H1361" t="s">
        <v>15569</v>
      </c>
      <c r="I1361">
        <v>100</v>
      </c>
      <c r="J1361" t="s">
        <v>107</v>
      </c>
      <c r="K1361" t="s">
        <v>692</v>
      </c>
      <c r="L1361">
        <v>34</v>
      </c>
      <c r="M1361" t="s">
        <v>692</v>
      </c>
      <c r="N1361">
        <v>4266060</v>
      </c>
      <c r="O1361" t="s">
        <v>92</v>
      </c>
      <c r="P1361" t="s">
        <v>8029</v>
      </c>
      <c r="Q1361">
        <v>399</v>
      </c>
      <c r="R1361">
        <v>11</v>
      </c>
      <c r="S1361">
        <v>20632139</v>
      </c>
      <c r="T1361">
        <v>22739672</v>
      </c>
      <c r="U1361" t="s">
        <v>15570</v>
      </c>
      <c r="V1361">
        <v>1</v>
      </c>
      <c r="W1361" s="2">
        <v>0</v>
      </c>
      <c r="X1361" s="2">
        <v>0</v>
      </c>
      <c r="Y1361" s="2">
        <v>114</v>
      </c>
      <c r="Z1361" s="2">
        <v>120</v>
      </c>
      <c r="AA1361" s="2">
        <v>152</v>
      </c>
      <c r="AB1361" s="2">
        <v>146</v>
      </c>
      <c r="AC1361" s="2">
        <v>147</v>
      </c>
      <c r="AD1361" s="2">
        <v>250</v>
      </c>
      <c r="AE1361" s="2">
        <v>247</v>
      </c>
      <c r="AF1361" s="2">
        <v>250</v>
      </c>
      <c r="AG1361" s="2">
        <v>101</v>
      </c>
      <c r="AH1361" s="2">
        <v>0</v>
      </c>
      <c r="AI1361" s="2">
        <v>0</v>
      </c>
      <c r="AJ1361" s="2">
        <v>34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5</v>
      </c>
      <c r="BH1361" s="2">
        <v>5</v>
      </c>
      <c r="BI1361" s="2">
        <v>5</v>
      </c>
      <c r="BJ1361" s="2">
        <v>6</v>
      </c>
      <c r="BK1361" s="2">
        <v>6</v>
      </c>
      <c r="BL1361" s="2">
        <v>10</v>
      </c>
      <c r="BM1361" s="2">
        <v>13</v>
      </c>
      <c r="BN1361" s="2">
        <v>9</v>
      </c>
      <c r="BO1361" s="2">
        <v>4</v>
      </c>
      <c r="BP1361" s="2">
        <v>0</v>
      </c>
      <c r="BQ1361" s="2">
        <v>0</v>
      </c>
      <c r="BR1361" s="2">
        <v>1</v>
      </c>
      <c r="BS1361" s="2">
        <v>0</v>
      </c>
      <c r="BT1361" s="2">
        <v>0</v>
      </c>
      <c r="BU1361" s="2">
        <v>0</v>
      </c>
      <c r="BV1361" s="2">
        <v>0</v>
      </c>
      <c r="BW1361" s="2">
        <v>0</v>
      </c>
      <c r="BX1361" s="2">
        <v>0</v>
      </c>
      <c r="BY1361" s="2">
        <v>0</v>
      </c>
      <c r="BZ1361" s="2">
        <v>0</v>
      </c>
      <c r="CA1361" s="2">
        <v>0</v>
      </c>
      <c r="CB1361" s="2">
        <v>0</v>
      </c>
      <c r="CC1361" s="2">
        <v>0</v>
      </c>
      <c r="CD1361" s="2">
        <v>0</v>
      </c>
      <c r="CE1361" s="2">
        <v>0</v>
      </c>
      <c r="CF1361" s="2">
        <v>0</v>
      </c>
      <c r="CG1361" s="2">
        <v>0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</row>
    <row r="1362" spans="1:90" x14ac:dyDescent="0.25">
      <c r="A1362" t="s">
        <v>115</v>
      </c>
      <c r="B1362">
        <v>10316</v>
      </c>
      <c r="C1362" t="s">
        <v>202</v>
      </c>
      <c r="D1362">
        <v>1</v>
      </c>
      <c r="E1362">
        <v>8</v>
      </c>
      <c r="F1362">
        <v>904326</v>
      </c>
      <c r="G1362">
        <v>35904326</v>
      </c>
      <c r="H1362" t="s">
        <v>8223</v>
      </c>
      <c r="I1362">
        <v>100</v>
      </c>
      <c r="J1362" t="s">
        <v>107</v>
      </c>
      <c r="K1362" t="s">
        <v>10485</v>
      </c>
      <c r="L1362">
        <v>68</v>
      </c>
      <c r="M1362" t="s">
        <v>543</v>
      </c>
      <c r="N1362">
        <v>4243000</v>
      </c>
      <c r="O1362" t="s">
        <v>102</v>
      </c>
      <c r="P1362" t="s">
        <v>14930</v>
      </c>
      <c r="Q1362">
        <v>111</v>
      </c>
      <c r="R1362">
        <v>11</v>
      </c>
      <c r="S1362">
        <v>29456308</v>
      </c>
      <c r="U1362" t="s">
        <v>14931</v>
      </c>
      <c r="V1362">
        <v>1</v>
      </c>
      <c r="W1362" s="2">
        <v>0</v>
      </c>
      <c r="X1362" s="2">
        <v>0</v>
      </c>
      <c r="Y1362" s="2">
        <v>88</v>
      </c>
      <c r="Z1362" s="2">
        <v>78</v>
      </c>
      <c r="AA1362" s="2">
        <v>88</v>
      </c>
      <c r="AB1362" s="2">
        <v>82</v>
      </c>
      <c r="AC1362" s="2">
        <v>89</v>
      </c>
      <c r="AD1362" s="2">
        <v>103</v>
      </c>
      <c r="AE1362" s="2">
        <v>105</v>
      </c>
      <c r="AF1362" s="2">
        <v>161</v>
      </c>
      <c r="AG1362" s="2">
        <v>0</v>
      </c>
      <c r="AH1362" s="2">
        <v>182</v>
      </c>
      <c r="AI1362" s="2">
        <v>127</v>
      </c>
      <c r="AJ1362" s="2">
        <v>117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50</v>
      </c>
      <c r="BD1362" s="2">
        <v>0</v>
      </c>
      <c r="BE1362" s="2">
        <v>0</v>
      </c>
      <c r="BF1362" s="2">
        <v>0</v>
      </c>
      <c r="BG1362" s="2">
        <v>3</v>
      </c>
      <c r="BH1362" s="2">
        <v>4</v>
      </c>
      <c r="BI1362" s="2">
        <v>3</v>
      </c>
      <c r="BJ1362" s="2">
        <v>3</v>
      </c>
      <c r="BK1362" s="2">
        <v>4</v>
      </c>
      <c r="BL1362" s="2">
        <v>3</v>
      </c>
      <c r="BM1362" s="2">
        <v>4</v>
      </c>
      <c r="BN1362" s="2">
        <v>6</v>
      </c>
      <c r="BO1362" s="2">
        <v>0</v>
      </c>
      <c r="BP1362" s="2">
        <v>5</v>
      </c>
      <c r="BQ1362" s="2">
        <v>4</v>
      </c>
      <c r="BR1362" s="2">
        <v>4</v>
      </c>
      <c r="BS1362" s="2">
        <v>0</v>
      </c>
      <c r="BT1362" s="2">
        <v>0</v>
      </c>
      <c r="BU1362" s="2">
        <v>0</v>
      </c>
      <c r="BV1362" s="2">
        <v>0</v>
      </c>
      <c r="BW1362" s="2">
        <v>0</v>
      </c>
      <c r="BX1362" s="2">
        <v>0</v>
      </c>
      <c r="BY1362" s="2">
        <v>0</v>
      </c>
      <c r="BZ1362" s="2">
        <v>0</v>
      </c>
      <c r="CA1362" s="2">
        <v>0</v>
      </c>
      <c r="CB1362" s="2">
        <v>0</v>
      </c>
      <c r="CC1362" s="2">
        <v>0</v>
      </c>
      <c r="CD1362" s="2">
        <v>0</v>
      </c>
      <c r="CE1362" s="2">
        <v>0</v>
      </c>
      <c r="CF1362" s="2">
        <v>0</v>
      </c>
      <c r="CG1362" s="2">
        <v>0</v>
      </c>
      <c r="CH1362" s="2">
        <v>0</v>
      </c>
      <c r="CI1362" s="2">
        <v>0</v>
      </c>
      <c r="CJ1362" s="2">
        <v>0</v>
      </c>
      <c r="CK1362" s="2">
        <v>2</v>
      </c>
      <c r="CL1362" s="2">
        <v>0</v>
      </c>
    </row>
    <row r="1363" spans="1:90" x14ac:dyDescent="0.25">
      <c r="A1363" t="s">
        <v>115</v>
      </c>
      <c r="B1363">
        <v>10316</v>
      </c>
      <c r="C1363" t="s">
        <v>202</v>
      </c>
      <c r="D1363">
        <v>1</v>
      </c>
      <c r="E1363">
        <v>8</v>
      </c>
      <c r="F1363">
        <v>4510</v>
      </c>
      <c r="G1363">
        <v>35004510</v>
      </c>
      <c r="H1363" t="s">
        <v>11027</v>
      </c>
      <c r="I1363">
        <v>100</v>
      </c>
      <c r="J1363" t="s">
        <v>107</v>
      </c>
      <c r="K1363" t="s">
        <v>11028</v>
      </c>
      <c r="L1363">
        <v>34</v>
      </c>
      <c r="M1363" t="s">
        <v>692</v>
      </c>
      <c r="N1363">
        <v>4271060</v>
      </c>
      <c r="O1363" t="s">
        <v>92</v>
      </c>
      <c r="P1363" t="s">
        <v>11029</v>
      </c>
      <c r="Q1363">
        <v>734</v>
      </c>
      <c r="R1363">
        <v>11</v>
      </c>
      <c r="S1363">
        <v>50630004</v>
      </c>
      <c r="T1363">
        <v>50682915</v>
      </c>
      <c r="U1363" t="s">
        <v>11030</v>
      </c>
      <c r="V1363">
        <v>1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36</v>
      </c>
      <c r="AE1363" s="2">
        <v>138</v>
      </c>
      <c r="AF1363" s="2">
        <v>69</v>
      </c>
      <c r="AG1363" s="2">
        <v>32</v>
      </c>
      <c r="AH1363" s="2">
        <v>65</v>
      </c>
      <c r="AI1363" s="2">
        <v>43</v>
      </c>
      <c r="AJ1363" s="2">
        <v>20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0</v>
      </c>
      <c r="BI1363" s="2">
        <v>0</v>
      </c>
      <c r="BJ1363" s="2">
        <v>0</v>
      </c>
      <c r="BK1363" s="2">
        <v>0</v>
      </c>
      <c r="BL1363" s="2">
        <v>1</v>
      </c>
      <c r="BM1363" s="2">
        <v>5</v>
      </c>
      <c r="BN1363" s="2">
        <v>4</v>
      </c>
      <c r="BO1363" s="2">
        <v>1</v>
      </c>
      <c r="BP1363" s="2">
        <v>3</v>
      </c>
      <c r="BQ1363" s="2">
        <v>4</v>
      </c>
      <c r="BR1363" s="2">
        <v>1</v>
      </c>
      <c r="BS1363" s="2">
        <v>0</v>
      </c>
      <c r="BT1363" s="2">
        <v>0</v>
      </c>
      <c r="BU1363" s="2">
        <v>0</v>
      </c>
      <c r="BV1363" s="2">
        <v>0</v>
      </c>
      <c r="BW1363" s="2">
        <v>0</v>
      </c>
      <c r="BX1363" s="2">
        <v>0</v>
      </c>
      <c r="BY1363" s="2">
        <v>0</v>
      </c>
      <c r="BZ1363" s="2">
        <v>0</v>
      </c>
      <c r="CA1363" s="2">
        <v>0</v>
      </c>
      <c r="CB1363" s="2">
        <v>0</v>
      </c>
      <c r="CC1363" s="2">
        <v>0</v>
      </c>
      <c r="CD1363" s="2">
        <v>0</v>
      </c>
      <c r="CE1363" s="2">
        <v>0</v>
      </c>
      <c r="CF1363" s="2">
        <v>0</v>
      </c>
      <c r="CG1363" s="2">
        <v>0</v>
      </c>
      <c r="CH1363" s="2">
        <v>0</v>
      </c>
      <c r="CI1363" s="2">
        <v>0</v>
      </c>
      <c r="CJ1363" s="2">
        <v>0</v>
      </c>
      <c r="CK1363" s="2">
        <v>0</v>
      </c>
      <c r="CL1363" s="2">
        <v>0</v>
      </c>
    </row>
    <row r="1364" spans="1:90" x14ac:dyDescent="0.25">
      <c r="A1364" t="s">
        <v>115</v>
      </c>
      <c r="B1364">
        <v>10316</v>
      </c>
      <c r="C1364" t="s">
        <v>202</v>
      </c>
      <c r="D1364">
        <v>1</v>
      </c>
      <c r="E1364">
        <v>8</v>
      </c>
      <c r="F1364">
        <v>409169</v>
      </c>
      <c r="G1364">
        <v>35409169</v>
      </c>
      <c r="H1364" t="s">
        <v>4998</v>
      </c>
      <c r="I1364">
        <v>100</v>
      </c>
      <c r="J1364" t="s">
        <v>107</v>
      </c>
      <c r="K1364" t="s">
        <v>2796</v>
      </c>
      <c r="L1364">
        <v>68</v>
      </c>
      <c r="M1364" t="s">
        <v>543</v>
      </c>
      <c r="N1364">
        <v>4182080</v>
      </c>
      <c r="O1364" t="s">
        <v>92</v>
      </c>
      <c r="P1364" t="s">
        <v>4999</v>
      </c>
      <c r="Q1364">
        <v>52</v>
      </c>
      <c r="R1364">
        <v>11</v>
      </c>
      <c r="S1364">
        <v>23342992</v>
      </c>
      <c r="T1364">
        <v>23342996</v>
      </c>
      <c r="U1364" t="s">
        <v>5000</v>
      </c>
      <c r="V1364">
        <v>1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100</v>
      </c>
      <c r="AE1364" s="2">
        <v>132</v>
      </c>
      <c r="AF1364" s="2">
        <v>165</v>
      </c>
      <c r="AG1364" s="2">
        <v>101</v>
      </c>
      <c r="AH1364" s="2">
        <v>196</v>
      </c>
      <c r="AI1364" s="2">
        <v>169</v>
      </c>
      <c r="AJ1364" s="2">
        <v>180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558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0</v>
      </c>
      <c r="BI1364" s="2">
        <v>0</v>
      </c>
      <c r="BJ1364" s="2">
        <v>0</v>
      </c>
      <c r="BK1364" s="2">
        <v>0</v>
      </c>
      <c r="BL1364" s="2">
        <v>5</v>
      </c>
      <c r="BM1364" s="2">
        <v>5</v>
      </c>
      <c r="BN1364" s="2">
        <v>6</v>
      </c>
      <c r="BO1364" s="2">
        <v>4</v>
      </c>
      <c r="BP1364" s="2">
        <v>8</v>
      </c>
      <c r="BQ1364" s="2">
        <v>6</v>
      </c>
      <c r="BR1364" s="2">
        <v>6</v>
      </c>
      <c r="BS1364" s="2">
        <v>0</v>
      </c>
      <c r="BT1364" s="2">
        <v>0</v>
      </c>
      <c r="BU1364" s="2">
        <v>0</v>
      </c>
      <c r="BV1364" s="2">
        <v>0</v>
      </c>
      <c r="BW1364" s="2">
        <v>0</v>
      </c>
      <c r="BX1364" s="2">
        <v>0</v>
      </c>
      <c r="BY1364" s="2">
        <v>0</v>
      </c>
      <c r="BZ1364" s="2">
        <v>0</v>
      </c>
      <c r="CA1364" s="2">
        <v>0</v>
      </c>
      <c r="CB1364" s="2">
        <v>0</v>
      </c>
      <c r="CC1364" s="2">
        <v>18</v>
      </c>
      <c r="CD1364" s="2">
        <v>0</v>
      </c>
      <c r="CE1364" s="2">
        <v>0</v>
      </c>
      <c r="CF1364" s="2">
        <v>0</v>
      </c>
      <c r="CG1364" s="2">
        <v>0</v>
      </c>
      <c r="CH1364" s="2">
        <v>0</v>
      </c>
      <c r="CI1364" s="2">
        <v>0</v>
      </c>
      <c r="CJ1364" s="2">
        <v>0</v>
      </c>
      <c r="CK1364" s="2">
        <v>0</v>
      </c>
      <c r="CL1364" s="2">
        <v>0</v>
      </c>
    </row>
    <row r="1365" spans="1:90" x14ac:dyDescent="0.25">
      <c r="A1365" t="s">
        <v>115</v>
      </c>
      <c r="B1365">
        <v>10316</v>
      </c>
      <c r="C1365" t="s">
        <v>202</v>
      </c>
      <c r="D1365">
        <v>1</v>
      </c>
      <c r="E1365">
        <v>8</v>
      </c>
      <c r="F1365">
        <v>4561</v>
      </c>
      <c r="G1365">
        <v>35004561</v>
      </c>
      <c r="H1365" t="s">
        <v>7893</v>
      </c>
      <c r="I1365">
        <v>100</v>
      </c>
      <c r="J1365" t="s">
        <v>107</v>
      </c>
      <c r="K1365" t="s">
        <v>12037</v>
      </c>
      <c r="L1365">
        <v>27</v>
      </c>
      <c r="M1365" t="s">
        <v>1117</v>
      </c>
      <c r="N1365">
        <v>4156040</v>
      </c>
      <c r="O1365" t="s">
        <v>92</v>
      </c>
      <c r="P1365" t="s">
        <v>12038</v>
      </c>
      <c r="Q1365">
        <v>303</v>
      </c>
      <c r="R1365">
        <v>11</v>
      </c>
      <c r="S1365">
        <v>50580210</v>
      </c>
      <c r="T1365">
        <v>50736032</v>
      </c>
      <c r="U1365" t="s">
        <v>12039</v>
      </c>
      <c r="V1365">
        <v>1</v>
      </c>
      <c r="W1365" s="2">
        <v>0</v>
      </c>
      <c r="X1365" s="2">
        <v>0</v>
      </c>
      <c r="Y1365" s="2">
        <v>105</v>
      </c>
      <c r="Z1365" s="2">
        <v>105</v>
      </c>
      <c r="AA1365" s="2">
        <v>119</v>
      </c>
      <c r="AB1365" s="2">
        <v>90</v>
      </c>
      <c r="AC1365" s="2">
        <v>118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41</v>
      </c>
      <c r="BD1365" s="2">
        <v>11</v>
      </c>
      <c r="BE1365" s="2">
        <v>0</v>
      </c>
      <c r="BF1365" s="2">
        <v>0</v>
      </c>
      <c r="BG1365" s="2">
        <v>6</v>
      </c>
      <c r="BH1365" s="2">
        <v>7</v>
      </c>
      <c r="BI1365" s="2">
        <v>5</v>
      </c>
      <c r="BJ1365" s="2">
        <v>7</v>
      </c>
      <c r="BK1365" s="2">
        <v>8</v>
      </c>
      <c r="BL1365" s="2">
        <v>0</v>
      </c>
      <c r="BM1365" s="2">
        <v>0</v>
      </c>
      <c r="BN1365" s="2">
        <v>0</v>
      </c>
      <c r="BO1365" s="2">
        <v>0</v>
      </c>
      <c r="BP1365" s="2">
        <v>0</v>
      </c>
      <c r="BQ1365" s="2">
        <v>0</v>
      </c>
      <c r="BR1365" s="2">
        <v>0</v>
      </c>
      <c r="BS1365" s="2">
        <v>0</v>
      </c>
      <c r="BT1365" s="2">
        <v>0</v>
      </c>
      <c r="BU1365" s="2">
        <v>0</v>
      </c>
      <c r="BV1365" s="2">
        <v>0</v>
      </c>
      <c r="BW1365" s="2">
        <v>0</v>
      </c>
      <c r="BX1365" s="2">
        <v>0</v>
      </c>
      <c r="BY1365" s="2">
        <v>0</v>
      </c>
      <c r="BZ1365" s="2">
        <v>0</v>
      </c>
      <c r="CA1365" s="2">
        <v>0</v>
      </c>
      <c r="CB1365" s="2">
        <v>0</v>
      </c>
      <c r="CC1365" s="2">
        <v>0</v>
      </c>
      <c r="CD1365" s="2">
        <v>0</v>
      </c>
      <c r="CE1365" s="2">
        <v>0</v>
      </c>
      <c r="CF1365" s="2">
        <v>0</v>
      </c>
      <c r="CG1365" s="2">
        <v>0</v>
      </c>
      <c r="CH1365" s="2">
        <v>0</v>
      </c>
      <c r="CI1365" s="2">
        <v>0</v>
      </c>
      <c r="CJ1365" s="2">
        <v>0</v>
      </c>
      <c r="CK1365" s="2">
        <v>3</v>
      </c>
      <c r="CL1365" s="2">
        <v>3</v>
      </c>
    </row>
    <row r="1366" spans="1:90" x14ac:dyDescent="0.25">
      <c r="A1366" t="s">
        <v>115</v>
      </c>
      <c r="B1366">
        <v>10601</v>
      </c>
      <c r="C1366" t="s">
        <v>235</v>
      </c>
      <c r="D1366">
        <v>1</v>
      </c>
      <c r="E1366">
        <v>8</v>
      </c>
      <c r="F1366">
        <v>904703</v>
      </c>
      <c r="G1366">
        <v>35904703</v>
      </c>
      <c r="H1366" t="s">
        <v>10015</v>
      </c>
      <c r="I1366">
        <v>286</v>
      </c>
      <c r="J1366" t="s">
        <v>235</v>
      </c>
      <c r="K1366" t="s">
        <v>1779</v>
      </c>
      <c r="L1366">
        <v>1</v>
      </c>
      <c r="M1366" t="s">
        <v>235</v>
      </c>
      <c r="N1366">
        <v>9981490</v>
      </c>
      <c r="O1366" t="s">
        <v>10016</v>
      </c>
      <c r="P1366" t="s">
        <v>10017</v>
      </c>
      <c r="Q1366">
        <v>144</v>
      </c>
      <c r="R1366">
        <v>11</v>
      </c>
      <c r="S1366">
        <v>40542322</v>
      </c>
      <c r="T1366">
        <v>40566888</v>
      </c>
      <c r="U1366" t="s">
        <v>10018</v>
      </c>
      <c r="V1366">
        <v>1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192</v>
      </c>
      <c r="AE1366" s="2">
        <v>143</v>
      </c>
      <c r="AF1366" s="2">
        <v>150</v>
      </c>
      <c r="AG1366" s="2">
        <v>181</v>
      </c>
      <c r="AH1366" s="2">
        <v>172</v>
      </c>
      <c r="AI1366" s="2">
        <v>181</v>
      </c>
      <c r="AJ1366" s="2">
        <v>151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0</v>
      </c>
      <c r="BI1366" s="2">
        <v>0</v>
      </c>
      <c r="BJ1366" s="2">
        <v>0</v>
      </c>
      <c r="BK1366" s="2">
        <v>0</v>
      </c>
      <c r="BL1366" s="2">
        <v>12</v>
      </c>
      <c r="BM1366" s="2">
        <v>8</v>
      </c>
      <c r="BN1366" s="2">
        <v>8</v>
      </c>
      <c r="BO1366" s="2">
        <v>11</v>
      </c>
      <c r="BP1366" s="2">
        <v>7</v>
      </c>
      <c r="BQ1366" s="2">
        <v>8</v>
      </c>
      <c r="BR1366" s="2">
        <v>5</v>
      </c>
      <c r="BS1366" s="2">
        <v>0</v>
      </c>
      <c r="BT1366" s="2">
        <v>0</v>
      </c>
      <c r="BU1366" s="2">
        <v>0</v>
      </c>
      <c r="BV1366" s="2">
        <v>0</v>
      </c>
      <c r="BW1366" s="2">
        <v>0</v>
      </c>
      <c r="BX1366" s="2">
        <v>0</v>
      </c>
      <c r="BY1366" s="2">
        <v>0</v>
      </c>
      <c r="BZ1366" s="2">
        <v>0</v>
      </c>
      <c r="CA1366" s="2">
        <v>0</v>
      </c>
      <c r="CB1366" s="2">
        <v>0</v>
      </c>
      <c r="CC1366" s="2">
        <v>0</v>
      </c>
      <c r="CD1366" s="2">
        <v>0</v>
      </c>
      <c r="CE1366" s="2">
        <v>0</v>
      </c>
      <c r="CF1366" s="2">
        <v>0</v>
      </c>
      <c r="CG1366" s="2">
        <v>0</v>
      </c>
      <c r="CH1366" s="2">
        <v>0</v>
      </c>
      <c r="CI1366" s="2">
        <v>0</v>
      </c>
      <c r="CJ1366" s="2">
        <v>0</v>
      </c>
      <c r="CK1366" s="2">
        <v>0</v>
      </c>
      <c r="CL1366" s="2">
        <v>0</v>
      </c>
    </row>
    <row r="1367" spans="1:90" x14ac:dyDescent="0.25">
      <c r="A1367" t="s">
        <v>115</v>
      </c>
      <c r="B1367">
        <v>10601</v>
      </c>
      <c r="C1367" t="s">
        <v>235</v>
      </c>
      <c r="D1367">
        <v>1</v>
      </c>
      <c r="E1367">
        <v>8</v>
      </c>
      <c r="F1367">
        <v>7432</v>
      </c>
      <c r="G1367">
        <v>35007432</v>
      </c>
      <c r="H1367" t="s">
        <v>10362</v>
      </c>
      <c r="I1367">
        <v>286</v>
      </c>
      <c r="J1367" t="s">
        <v>235</v>
      </c>
      <c r="K1367" t="s">
        <v>6190</v>
      </c>
      <c r="L1367">
        <v>1</v>
      </c>
      <c r="M1367" t="s">
        <v>235</v>
      </c>
      <c r="N1367">
        <v>9961540</v>
      </c>
      <c r="O1367" t="s">
        <v>10363</v>
      </c>
      <c r="P1367" t="s">
        <v>10364</v>
      </c>
      <c r="Q1367">
        <v>3431</v>
      </c>
      <c r="R1367">
        <v>11</v>
      </c>
      <c r="S1367">
        <v>40664333</v>
      </c>
      <c r="T1367">
        <v>40666444</v>
      </c>
      <c r="U1367" t="s">
        <v>10365</v>
      </c>
      <c r="V1367">
        <v>1</v>
      </c>
      <c r="W1367" s="2">
        <v>0</v>
      </c>
      <c r="X1367" s="2">
        <v>0</v>
      </c>
      <c r="Y1367" s="2">
        <v>0</v>
      </c>
      <c r="Z1367" s="2">
        <v>103</v>
      </c>
      <c r="AA1367" s="2">
        <v>122</v>
      </c>
      <c r="AB1367" s="2">
        <v>102</v>
      </c>
      <c r="AC1367" s="2">
        <v>115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202</v>
      </c>
      <c r="BD1367" s="2">
        <v>0</v>
      </c>
      <c r="BE1367" s="2">
        <v>0</v>
      </c>
      <c r="BF1367" s="2">
        <v>0</v>
      </c>
      <c r="BG1367" s="2">
        <v>0</v>
      </c>
      <c r="BH1367" s="2">
        <v>7</v>
      </c>
      <c r="BI1367" s="2">
        <v>7</v>
      </c>
      <c r="BJ1367" s="2">
        <v>6</v>
      </c>
      <c r="BK1367" s="2">
        <v>7</v>
      </c>
      <c r="BL1367" s="2">
        <v>0</v>
      </c>
      <c r="BM1367" s="2">
        <v>0</v>
      </c>
      <c r="BN1367" s="2">
        <v>0</v>
      </c>
      <c r="BO1367" s="2">
        <v>0</v>
      </c>
      <c r="BP1367" s="2">
        <v>0</v>
      </c>
      <c r="BQ1367" s="2">
        <v>0</v>
      </c>
      <c r="BR1367" s="2">
        <v>0</v>
      </c>
      <c r="BS1367" s="2">
        <v>0</v>
      </c>
      <c r="BT1367" s="2">
        <v>0</v>
      </c>
      <c r="BU1367" s="2">
        <v>0</v>
      </c>
      <c r="BV1367" s="2">
        <v>0</v>
      </c>
      <c r="BW1367" s="2">
        <v>0</v>
      </c>
      <c r="BX1367" s="2">
        <v>0</v>
      </c>
      <c r="BY1367" s="2">
        <v>0</v>
      </c>
      <c r="BZ1367" s="2">
        <v>0</v>
      </c>
      <c r="CA1367" s="2">
        <v>0</v>
      </c>
      <c r="CB1367" s="2">
        <v>0</v>
      </c>
      <c r="CC1367" s="2">
        <v>0</v>
      </c>
      <c r="CD1367" s="2">
        <v>0</v>
      </c>
      <c r="CE1367" s="2">
        <v>0</v>
      </c>
      <c r="CF1367" s="2">
        <v>0</v>
      </c>
      <c r="CG1367" s="2">
        <v>0</v>
      </c>
      <c r="CH1367" s="2">
        <v>0</v>
      </c>
      <c r="CI1367" s="2">
        <v>0</v>
      </c>
      <c r="CJ1367" s="2">
        <v>0</v>
      </c>
      <c r="CK1367" s="2">
        <v>21</v>
      </c>
      <c r="CL1367" s="2">
        <v>0</v>
      </c>
    </row>
    <row r="1368" spans="1:90" x14ac:dyDescent="0.25">
      <c r="A1368" t="s">
        <v>115</v>
      </c>
      <c r="B1368">
        <v>10601</v>
      </c>
      <c r="C1368" t="s">
        <v>235</v>
      </c>
      <c r="D1368">
        <v>1</v>
      </c>
      <c r="E1368">
        <v>8</v>
      </c>
      <c r="F1368">
        <v>904661</v>
      </c>
      <c r="G1368">
        <v>35904661</v>
      </c>
      <c r="H1368" t="s">
        <v>12600</v>
      </c>
      <c r="I1368">
        <v>286</v>
      </c>
      <c r="J1368" t="s">
        <v>235</v>
      </c>
      <c r="K1368" t="s">
        <v>344</v>
      </c>
      <c r="L1368">
        <v>1</v>
      </c>
      <c r="M1368" t="s">
        <v>235</v>
      </c>
      <c r="N1368">
        <v>9972260</v>
      </c>
      <c r="O1368" t="s">
        <v>12601</v>
      </c>
      <c r="P1368" t="s">
        <v>12602</v>
      </c>
      <c r="Q1368">
        <v>1139</v>
      </c>
      <c r="R1368">
        <v>11</v>
      </c>
      <c r="S1368">
        <v>40435406</v>
      </c>
      <c r="T1368">
        <v>40591787</v>
      </c>
      <c r="U1368" t="s">
        <v>12603</v>
      </c>
      <c r="V1368">
        <v>1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205</v>
      </c>
      <c r="AE1368" s="2">
        <v>186</v>
      </c>
      <c r="AF1368" s="2">
        <v>274</v>
      </c>
      <c r="AG1368" s="2">
        <v>212</v>
      </c>
      <c r="AH1368" s="2">
        <v>201</v>
      </c>
      <c r="AI1368" s="2">
        <v>243</v>
      </c>
      <c r="AJ1368" s="2">
        <v>195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24</v>
      </c>
      <c r="BE1368" s="2">
        <v>0</v>
      </c>
      <c r="BF1368" s="2">
        <v>0</v>
      </c>
      <c r="BG1368" s="2">
        <v>0</v>
      </c>
      <c r="BH1368" s="2">
        <v>0</v>
      </c>
      <c r="BI1368" s="2">
        <v>0</v>
      </c>
      <c r="BJ1368" s="2">
        <v>0</v>
      </c>
      <c r="BK1368" s="2">
        <v>0</v>
      </c>
      <c r="BL1368" s="2">
        <v>12</v>
      </c>
      <c r="BM1368" s="2">
        <v>9</v>
      </c>
      <c r="BN1368" s="2">
        <v>11</v>
      </c>
      <c r="BO1368" s="2">
        <v>10</v>
      </c>
      <c r="BP1368" s="2">
        <v>8</v>
      </c>
      <c r="BQ1368" s="2">
        <v>9</v>
      </c>
      <c r="BR1368" s="2">
        <v>6</v>
      </c>
      <c r="BS1368" s="2">
        <v>0</v>
      </c>
      <c r="BT1368" s="2">
        <v>0</v>
      </c>
      <c r="BU1368" s="2">
        <v>0</v>
      </c>
      <c r="BV1368" s="2">
        <v>0</v>
      </c>
      <c r="BW1368" s="2">
        <v>0</v>
      </c>
      <c r="BX1368" s="2">
        <v>0</v>
      </c>
      <c r="BY1368" s="2">
        <v>0</v>
      </c>
      <c r="BZ1368" s="2">
        <v>0</v>
      </c>
      <c r="CA1368" s="2">
        <v>0</v>
      </c>
      <c r="CB1368" s="2">
        <v>0</v>
      </c>
      <c r="CC1368" s="2">
        <v>0</v>
      </c>
      <c r="CD1368" s="2">
        <v>0</v>
      </c>
      <c r="CE1368" s="2">
        <v>0</v>
      </c>
      <c r="CF1368" s="2">
        <v>0</v>
      </c>
      <c r="CG1368" s="2">
        <v>0</v>
      </c>
      <c r="CH1368" s="2">
        <v>0</v>
      </c>
      <c r="CI1368" s="2">
        <v>0</v>
      </c>
      <c r="CJ1368" s="2">
        <v>0</v>
      </c>
      <c r="CK1368" s="2">
        <v>0</v>
      </c>
      <c r="CL1368" s="2">
        <v>5</v>
      </c>
    </row>
    <row r="1369" spans="1:90" x14ac:dyDescent="0.25">
      <c r="A1369" t="s">
        <v>115</v>
      </c>
      <c r="B1369">
        <v>10601</v>
      </c>
      <c r="C1369" t="s">
        <v>235</v>
      </c>
      <c r="D1369">
        <v>1</v>
      </c>
      <c r="E1369">
        <v>8</v>
      </c>
      <c r="F1369">
        <v>7547</v>
      </c>
      <c r="G1369">
        <v>35007547</v>
      </c>
      <c r="H1369" t="s">
        <v>10813</v>
      </c>
      <c r="I1369">
        <v>286</v>
      </c>
      <c r="J1369" t="s">
        <v>235</v>
      </c>
      <c r="K1369" t="s">
        <v>633</v>
      </c>
      <c r="L1369">
        <v>1</v>
      </c>
      <c r="M1369" t="s">
        <v>235</v>
      </c>
      <c r="N1369">
        <v>9921320</v>
      </c>
      <c r="O1369" t="s">
        <v>10814</v>
      </c>
      <c r="P1369" t="s">
        <v>10815</v>
      </c>
      <c r="Q1369">
        <v>91</v>
      </c>
      <c r="R1369">
        <v>11</v>
      </c>
      <c r="S1369">
        <v>40916202</v>
      </c>
      <c r="T1369">
        <v>40919864</v>
      </c>
      <c r="U1369" t="s">
        <v>10816</v>
      </c>
      <c r="V1369">
        <v>1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74</v>
      </c>
      <c r="AE1369" s="2">
        <v>61</v>
      </c>
      <c r="AF1369" s="2">
        <v>69</v>
      </c>
      <c r="AG1369" s="2">
        <v>64</v>
      </c>
      <c r="AH1369" s="2">
        <v>52</v>
      </c>
      <c r="AI1369" s="2">
        <v>48</v>
      </c>
      <c r="AJ1369" s="2">
        <v>38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0</v>
      </c>
      <c r="BI1369" s="2">
        <v>0</v>
      </c>
      <c r="BJ1369" s="2">
        <v>0</v>
      </c>
      <c r="BK1369" s="2">
        <v>0</v>
      </c>
      <c r="BL1369" s="2">
        <v>5</v>
      </c>
      <c r="BM1369" s="2">
        <v>4</v>
      </c>
      <c r="BN1369" s="2">
        <v>3</v>
      </c>
      <c r="BO1369" s="2">
        <v>2</v>
      </c>
      <c r="BP1369" s="2">
        <v>4</v>
      </c>
      <c r="BQ1369" s="2">
        <v>3</v>
      </c>
      <c r="BR1369" s="2">
        <v>4</v>
      </c>
      <c r="BS1369" s="2">
        <v>0</v>
      </c>
      <c r="BT1369" s="2">
        <v>0</v>
      </c>
      <c r="BU1369" s="2">
        <v>0</v>
      </c>
      <c r="BV1369" s="2">
        <v>0</v>
      </c>
      <c r="BW1369" s="2">
        <v>0</v>
      </c>
      <c r="BX1369" s="2">
        <v>0</v>
      </c>
      <c r="BY1369" s="2">
        <v>0</v>
      </c>
      <c r="BZ1369" s="2">
        <v>0</v>
      </c>
      <c r="CA1369" s="2">
        <v>0</v>
      </c>
      <c r="CB1369" s="2">
        <v>0</v>
      </c>
      <c r="CC1369" s="2">
        <v>0</v>
      </c>
      <c r="CD1369" s="2">
        <v>0</v>
      </c>
      <c r="CE1369" s="2">
        <v>0</v>
      </c>
      <c r="CF1369" s="2">
        <v>0</v>
      </c>
      <c r="CG1369" s="2">
        <v>0</v>
      </c>
      <c r="CH1369" s="2">
        <v>0</v>
      </c>
      <c r="CI1369" s="2">
        <v>0</v>
      </c>
      <c r="CJ1369" s="2">
        <v>0</v>
      </c>
      <c r="CK1369" s="2">
        <v>0</v>
      </c>
      <c r="CL1369" s="2">
        <v>0</v>
      </c>
    </row>
    <row r="1370" spans="1:90" x14ac:dyDescent="0.25">
      <c r="A1370" t="s">
        <v>115</v>
      </c>
      <c r="B1370">
        <v>10601</v>
      </c>
      <c r="C1370" t="s">
        <v>235</v>
      </c>
      <c r="D1370">
        <v>1</v>
      </c>
      <c r="E1370">
        <v>8</v>
      </c>
      <c r="F1370">
        <v>41185</v>
      </c>
      <c r="G1370">
        <v>35041185</v>
      </c>
      <c r="H1370" t="s">
        <v>4045</v>
      </c>
      <c r="I1370">
        <v>286</v>
      </c>
      <c r="J1370" t="s">
        <v>235</v>
      </c>
      <c r="K1370" t="s">
        <v>4046</v>
      </c>
      <c r="L1370">
        <v>1</v>
      </c>
      <c r="M1370" t="s">
        <v>235</v>
      </c>
      <c r="N1370">
        <v>9930590</v>
      </c>
      <c r="O1370" t="s">
        <v>4047</v>
      </c>
      <c r="P1370" t="s">
        <v>4048</v>
      </c>
      <c r="Q1370">
        <v>560</v>
      </c>
      <c r="R1370">
        <v>11</v>
      </c>
      <c r="S1370">
        <v>40917631</v>
      </c>
      <c r="T1370">
        <v>40921203</v>
      </c>
      <c r="U1370" t="s">
        <v>4049</v>
      </c>
      <c r="V1370">
        <v>1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101</v>
      </c>
      <c r="AE1370" s="2">
        <v>69</v>
      </c>
      <c r="AF1370" s="2">
        <v>64</v>
      </c>
      <c r="AG1370" s="2">
        <v>82</v>
      </c>
      <c r="AH1370" s="2">
        <v>53</v>
      </c>
      <c r="AI1370" s="2">
        <v>49</v>
      </c>
      <c r="AJ1370" s="2">
        <v>29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0</v>
      </c>
      <c r="BI1370" s="2">
        <v>0</v>
      </c>
      <c r="BJ1370" s="2">
        <v>0</v>
      </c>
      <c r="BK1370" s="2">
        <v>0</v>
      </c>
      <c r="BL1370" s="2">
        <v>7</v>
      </c>
      <c r="BM1370" s="2">
        <v>6</v>
      </c>
      <c r="BN1370" s="2">
        <v>3</v>
      </c>
      <c r="BO1370" s="2">
        <v>6</v>
      </c>
      <c r="BP1370" s="2">
        <v>3</v>
      </c>
      <c r="BQ1370" s="2">
        <v>3</v>
      </c>
      <c r="BR1370" s="2">
        <v>2</v>
      </c>
      <c r="BS1370" s="2">
        <v>0</v>
      </c>
      <c r="BT1370" s="2">
        <v>0</v>
      </c>
      <c r="BU1370" s="2">
        <v>0</v>
      </c>
      <c r="BV1370" s="2">
        <v>0</v>
      </c>
      <c r="BW1370" s="2">
        <v>0</v>
      </c>
      <c r="BX1370" s="2">
        <v>0</v>
      </c>
      <c r="BY1370" s="2">
        <v>0</v>
      </c>
      <c r="BZ1370" s="2">
        <v>0</v>
      </c>
      <c r="CA1370" s="2">
        <v>0</v>
      </c>
      <c r="CB1370" s="2">
        <v>0</v>
      </c>
      <c r="CC1370" s="2">
        <v>0</v>
      </c>
      <c r="CD1370" s="2">
        <v>0</v>
      </c>
      <c r="CE1370" s="2">
        <v>0</v>
      </c>
      <c r="CF1370" s="2">
        <v>0</v>
      </c>
      <c r="CG1370" s="2">
        <v>0</v>
      </c>
      <c r="CH1370" s="2">
        <v>0</v>
      </c>
      <c r="CI1370" s="2">
        <v>0</v>
      </c>
      <c r="CJ1370" s="2">
        <v>0</v>
      </c>
      <c r="CK1370" s="2">
        <v>0</v>
      </c>
      <c r="CL1370" s="2">
        <v>0</v>
      </c>
    </row>
    <row r="1371" spans="1:90" x14ac:dyDescent="0.25">
      <c r="A1371" t="s">
        <v>115</v>
      </c>
      <c r="B1371">
        <v>10601</v>
      </c>
      <c r="C1371" t="s">
        <v>235</v>
      </c>
      <c r="D1371">
        <v>1</v>
      </c>
      <c r="E1371">
        <v>8</v>
      </c>
      <c r="F1371">
        <v>921130</v>
      </c>
      <c r="G1371">
        <v>35921130</v>
      </c>
      <c r="H1371" t="s">
        <v>1515</v>
      </c>
      <c r="I1371">
        <v>286</v>
      </c>
      <c r="J1371" t="s">
        <v>235</v>
      </c>
      <c r="K1371" t="s">
        <v>7433</v>
      </c>
      <c r="L1371">
        <v>1</v>
      </c>
      <c r="M1371" t="s">
        <v>235</v>
      </c>
      <c r="N1371">
        <v>9951280</v>
      </c>
      <c r="O1371" t="s">
        <v>18667</v>
      </c>
      <c r="P1371" t="s">
        <v>18668</v>
      </c>
      <c r="Q1371">
        <v>300</v>
      </c>
      <c r="R1371">
        <v>11</v>
      </c>
      <c r="S1371">
        <v>40710773</v>
      </c>
      <c r="T1371">
        <v>40751177</v>
      </c>
      <c r="U1371" t="s">
        <v>18669</v>
      </c>
      <c r="V1371">
        <v>1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273</v>
      </c>
      <c r="AE1371" s="2">
        <v>194</v>
      </c>
      <c r="AF1371" s="2">
        <v>216</v>
      </c>
      <c r="AG1371" s="2">
        <v>239</v>
      </c>
      <c r="AH1371" s="2">
        <v>194</v>
      </c>
      <c r="AI1371" s="2">
        <v>165</v>
      </c>
      <c r="AJ1371" s="2">
        <v>208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129</v>
      </c>
      <c r="BD1371" s="2">
        <v>30</v>
      </c>
      <c r="BE1371" s="2">
        <v>0</v>
      </c>
      <c r="BF1371" s="2">
        <v>0</v>
      </c>
      <c r="BG1371" s="2">
        <v>0</v>
      </c>
      <c r="BH1371" s="2">
        <v>0</v>
      </c>
      <c r="BI1371" s="2">
        <v>0</v>
      </c>
      <c r="BJ1371" s="2">
        <v>0</v>
      </c>
      <c r="BK1371" s="2">
        <v>0</v>
      </c>
      <c r="BL1371" s="2">
        <v>13</v>
      </c>
      <c r="BM1371" s="2">
        <v>12</v>
      </c>
      <c r="BN1371" s="2">
        <v>10</v>
      </c>
      <c r="BO1371" s="2">
        <v>11</v>
      </c>
      <c r="BP1371" s="2">
        <v>6</v>
      </c>
      <c r="BQ1371" s="2">
        <v>8</v>
      </c>
      <c r="BR1371" s="2">
        <v>9</v>
      </c>
      <c r="BS1371" s="2">
        <v>0</v>
      </c>
      <c r="BT1371" s="2">
        <v>0</v>
      </c>
      <c r="BU1371" s="2">
        <v>0</v>
      </c>
      <c r="BV1371" s="2">
        <v>0</v>
      </c>
      <c r="BW1371" s="2">
        <v>0</v>
      </c>
      <c r="BX1371" s="2">
        <v>0</v>
      </c>
      <c r="BY1371" s="2">
        <v>0</v>
      </c>
      <c r="BZ1371" s="2">
        <v>0</v>
      </c>
      <c r="CA1371" s="2">
        <v>0</v>
      </c>
      <c r="CB1371" s="2">
        <v>0</v>
      </c>
      <c r="CC1371" s="2">
        <v>0</v>
      </c>
      <c r="CD1371" s="2">
        <v>0</v>
      </c>
      <c r="CE1371" s="2">
        <v>0</v>
      </c>
      <c r="CF1371" s="2">
        <v>0</v>
      </c>
      <c r="CG1371" s="2">
        <v>0</v>
      </c>
      <c r="CH1371" s="2">
        <v>0</v>
      </c>
      <c r="CI1371" s="2">
        <v>0</v>
      </c>
      <c r="CJ1371" s="2">
        <v>0</v>
      </c>
      <c r="CK1371" s="2">
        <v>13</v>
      </c>
      <c r="CL1371" s="2">
        <v>6</v>
      </c>
    </row>
    <row r="1372" spans="1:90" x14ac:dyDescent="0.25">
      <c r="A1372" t="s">
        <v>115</v>
      </c>
      <c r="B1372">
        <v>10601</v>
      </c>
      <c r="C1372" t="s">
        <v>235</v>
      </c>
      <c r="D1372">
        <v>1</v>
      </c>
      <c r="E1372">
        <v>8</v>
      </c>
      <c r="F1372">
        <v>923163</v>
      </c>
      <c r="G1372">
        <v>35923163</v>
      </c>
      <c r="H1372" t="s">
        <v>18197</v>
      </c>
      <c r="I1372">
        <v>286</v>
      </c>
      <c r="J1372" t="s">
        <v>235</v>
      </c>
      <c r="K1372" t="s">
        <v>6190</v>
      </c>
      <c r="L1372">
        <v>1</v>
      </c>
      <c r="M1372" t="s">
        <v>235</v>
      </c>
      <c r="N1372">
        <v>9961470</v>
      </c>
      <c r="O1372" t="s">
        <v>18198</v>
      </c>
      <c r="P1372" t="s">
        <v>18199</v>
      </c>
      <c r="Q1372">
        <v>252</v>
      </c>
      <c r="R1372">
        <v>11</v>
      </c>
      <c r="S1372">
        <v>40513705</v>
      </c>
      <c r="T1372">
        <v>40542333</v>
      </c>
      <c r="U1372" t="s">
        <v>18200</v>
      </c>
      <c r="V1372">
        <v>1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148</v>
      </c>
      <c r="AE1372" s="2">
        <v>90</v>
      </c>
      <c r="AF1372" s="2">
        <v>126</v>
      </c>
      <c r="AG1372" s="2">
        <v>99</v>
      </c>
      <c r="AH1372" s="2">
        <v>139</v>
      </c>
      <c r="AI1372" s="2">
        <v>161</v>
      </c>
      <c r="AJ1372" s="2">
        <v>201</v>
      </c>
      <c r="AK1372" s="2">
        <v>0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51</v>
      </c>
      <c r="BD1372" s="2">
        <v>31</v>
      </c>
      <c r="BE1372" s="2">
        <v>0</v>
      </c>
      <c r="BF1372" s="2">
        <v>0</v>
      </c>
      <c r="BG1372" s="2">
        <v>0</v>
      </c>
      <c r="BH1372" s="2">
        <v>0</v>
      </c>
      <c r="BI1372" s="2">
        <v>0</v>
      </c>
      <c r="BJ1372" s="2">
        <v>0</v>
      </c>
      <c r="BK1372" s="2">
        <v>0</v>
      </c>
      <c r="BL1372" s="2">
        <v>12</v>
      </c>
      <c r="BM1372" s="2">
        <v>6</v>
      </c>
      <c r="BN1372" s="2">
        <v>8</v>
      </c>
      <c r="BO1372" s="2">
        <v>6</v>
      </c>
      <c r="BP1372" s="2">
        <v>9</v>
      </c>
      <c r="BQ1372" s="2">
        <v>9</v>
      </c>
      <c r="BR1372" s="2">
        <v>9</v>
      </c>
      <c r="BS1372" s="2">
        <v>0</v>
      </c>
      <c r="BT1372" s="2">
        <v>0</v>
      </c>
      <c r="BU1372" s="2">
        <v>0</v>
      </c>
      <c r="BV1372" s="2">
        <v>0</v>
      </c>
      <c r="BW1372" s="2">
        <v>0</v>
      </c>
      <c r="BX1372" s="2">
        <v>0</v>
      </c>
      <c r="BY1372" s="2">
        <v>0</v>
      </c>
      <c r="BZ1372" s="2">
        <v>0</v>
      </c>
      <c r="CA1372" s="2">
        <v>0</v>
      </c>
      <c r="CB1372" s="2">
        <v>0</v>
      </c>
      <c r="CC1372" s="2">
        <v>0</v>
      </c>
      <c r="CD1372" s="2">
        <v>0</v>
      </c>
      <c r="CE1372" s="2">
        <v>0</v>
      </c>
      <c r="CF1372" s="2">
        <v>0</v>
      </c>
      <c r="CG1372" s="2">
        <v>0</v>
      </c>
      <c r="CH1372" s="2">
        <v>0</v>
      </c>
      <c r="CI1372" s="2">
        <v>0</v>
      </c>
      <c r="CJ1372" s="2">
        <v>0</v>
      </c>
      <c r="CK1372" s="2">
        <v>5</v>
      </c>
      <c r="CL1372" s="2">
        <v>6</v>
      </c>
    </row>
    <row r="1373" spans="1:90" x14ac:dyDescent="0.25">
      <c r="A1373" t="s">
        <v>115</v>
      </c>
      <c r="B1373">
        <v>10601</v>
      </c>
      <c r="C1373" t="s">
        <v>235</v>
      </c>
      <c r="D1373">
        <v>1</v>
      </c>
      <c r="E1373">
        <v>8</v>
      </c>
      <c r="F1373">
        <v>7390</v>
      </c>
      <c r="G1373">
        <v>35007390</v>
      </c>
      <c r="H1373" t="s">
        <v>19296</v>
      </c>
      <c r="I1373">
        <v>286</v>
      </c>
      <c r="J1373" t="s">
        <v>235</v>
      </c>
      <c r="K1373" t="s">
        <v>3135</v>
      </c>
      <c r="L1373">
        <v>1</v>
      </c>
      <c r="M1373" t="s">
        <v>235</v>
      </c>
      <c r="N1373">
        <v>9991000</v>
      </c>
      <c r="O1373" t="s">
        <v>102</v>
      </c>
      <c r="P1373" t="s">
        <v>2387</v>
      </c>
      <c r="Q1373">
        <v>365</v>
      </c>
      <c r="R1373">
        <v>11</v>
      </c>
      <c r="S1373">
        <v>40542321</v>
      </c>
      <c r="T1373">
        <v>40566382</v>
      </c>
      <c r="U1373" t="s">
        <v>19297</v>
      </c>
      <c r="V1373">
        <v>1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205</v>
      </c>
      <c r="AE1373" s="2">
        <v>242</v>
      </c>
      <c r="AF1373" s="2">
        <v>242</v>
      </c>
      <c r="AG1373" s="2">
        <v>241</v>
      </c>
      <c r="AH1373" s="2">
        <v>253</v>
      </c>
      <c r="AI1373" s="2">
        <v>242</v>
      </c>
      <c r="AJ1373" s="2">
        <v>236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300</v>
      </c>
      <c r="BD1373" s="2">
        <v>0</v>
      </c>
      <c r="BE1373" s="2">
        <v>0</v>
      </c>
      <c r="BF1373" s="2">
        <v>0</v>
      </c>
      <c r="BG1373" s="2">
        <v>0</v>
      </c>
      <c r="BH1373" s="2">
        <v>0</v>
      </c>
      <c r="BI1373" s="2">
        <v>0</v>
      </c>
      <c r="BJ1373" s="2">
        <v>0</v>
      </c>
      <c r="BK1373" s="2">
        <v>0</v>
      </c>
      <c r="BL1373" s="2">
        <v>9</v>
      </c>
      <c r="BM1373" s="2">
        <v>11</v>
      </c>
      <c r="BN1373" s="2">
        <v>11</v>
      </c>
      <c r="BO1373" s="2">
        <v>10</v>
      </c>
      <c r="BP1373" s="2">
        <v>9</v>
      </c>
      <c r="BQ1373" s="2">
        <v>10</v>
      </c>
      <c r="BR1373" s="2">
        <v>8</v>
      </c>
      <c r="BS1373" s="2">
        <v>0</v>
      </c>
      <c r="BT1373" s="2">
        <v>0</v>
      </c>
      <c r="BU1373" s="2">
        <v>0</v>
      </c>
      <c r="BV1373" s="2">
        <v>0</v>
      </c>
      <c r="BW1373" s="2">
        <v>0</v>
      </c>
      <c r="BX1373" s="2">
        <v>0</v>
      </c>
      <c r="BY1373" s="2">
        <v>0</v>
      </c>
      <c r="BZ1373" s="2">
        <v>0</v>
      </c>
      <c r="CA1373" s="2">
        <v>0</v>
      </c>
      <c r="CB1373" s="2">
        <v>0</v>
      </c>
      <c r="CC1373" s="2">
        <v>0</v>
      </c>
      <c r="CD1373" s="2">
        <v>0</v>
      </c>
      <c r="CE1373" s="2">
        <v>0</v>
      </c>
      <c r="CF1373" s="2">
        <v>0</v>
      </c>
      <c r="CG1373" s="2">
        <v>0</v>
      </c>
      <c r="CH1373" s="2">
        <v>0</v>
      </c>
      <c r="CI1373" s="2">
        <v>0</v>
      </c>
      <c r="CJ1373" s="2">
        <v>0</v>
      </c>
      <c r="CK1373" s="2">
        <v>18</v>
      </c>
      <c r="CL1373" s="2">
        <v>0</v>
      </c>
    </row>
    <row r="1374" spans="1:90" x14ac:dyDescent="0.25">
      <c r="A1374" t="s">
        <v>115</v>
      </c>
      <c r="B1374">
        <v>10601</v>
      </c>
      <c r="C1374" t="s">
        <v>235</v>
      </c>
      <c r="D1374">
        <v>1</v>
      </c>
      <c r="E1374">
        <v>8</v>
      </c>
      <c r="F1374">
        <v>7407</v>
      </c>
      <c r="G1374">
        <v>35007407</v>
      </c>
      <c r="H1374" t="s">
        <v>19344</v>
      </c>
      <c r="I1374">
        <v>286</v>
      </c>
      <c r="J1374" t="s">
        <v>235</v>
      </c>
      <c r="K1374" t="s">
        <v>7433</v>
      </c>
      <c r="L1374">
        <v>1</v>
      </c>
      <c r="M1374" t="s">
        <v>235</v>
      </c>
      <c r="N1374">
        <v>9950640</v>
      </c>
      <c r="O1374" t="s">
        <v>19345</v>
      </c>
      <c r="P1374" t="s">
        <v>19346</v>
      </c>
      <c r="Q1374">
        <v>44</v>
      </c>
      <c r="R1374">
        <v>11</v>
      </c>
      <c r="S1374">
        <v>40710850</v>
      </c>
      <c r="T1374">
        <v>40751116</v>
      </c>
      <c r="U1374" t="s">
        <v>19347</v>
      </c>
      <c r="V1374">
        <v>1</v>
      </c>
      <c r="W1374" s="2">
        <v>0</v>
      </c>
      <c r="X1374" s="2">
        <v>0</v>
      </c>
      <c r="Y1374" s="2">
        <v>0</v>
      </c>
      <c r="Z1374" s="2">
        <v>79</v>
      </c>
      <c r="AA1374" s="2">
        <v>100</v>
      </c>
      <c r="AB1374" s="2">
        <v>89</v>
      </c>
      <c r="AC1374" s="2">
        <v>73</v>
      </c>
      <c r="AD1374" s="2">
        <v>92</v>
      </c>
      <c r="AE1374" s="2">
        <v>62</v>
      </c>
      <c r="AF1374" s="2">
        <v>87</v>
      </c>
      <c r="AG1374" s="2">
        <v>113</v>
      </c>
      <c r="AH1374" s="2">
        <v>120</v>
      </c>
      <c r="AI1374" s="2">
        <v>110</v>
      </c>
      <c r="AJ1374" s="2">
        <v>121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5</v>
      </c>
      <c r="BI1374" s="2">
        <v>6</v>
      </c>
      <c r="BJ1374" s="2">
        <v>6</v>
      </c>
      <c r="BK1374" s="2">
        <v>5</v>
      </c>
      <c r="BL1374" s="2">
        <v>5</v>
      </c>
      <c r="BM1374" s="2">
        <v>5</v>
      </c>
      <c r="BN1374" s="2">
        <v>5</v>
      </c>
      <c r="BO1374" s="2">
        <v>5</v>
      </c>
      <c r="BP1374" s="2">
        <v>4</v>
      </c>
      <c r="BQ1374" s="2">
        <v>5</v>
      </c>
      <c r="BR1374" s="2">
        <v>5</v>
      </c>
      <c r="BS1374" s="2">
        <v>0</v>
      </c>
      <c r="BT1374" s="2">
        <v>0</v>
      </c>
      <c r="BU1374" s="2">
        <v>0</v>
      </c>
      <c r="BV1374" s="2">
        <v>0</v>
      </c>
      <c r="BW1374" s="2">
        <v>0</v>
      </c>
      <c r="BX1374" s="2">
        <v>0</v>
      </c>
      <c r="BY1374" s="2">
        <v>0</v>
      </c>
      <c r="BZ1374" s="2">
        <v>0</v>
      </c>
      <c r="CA1374" s="2">
        <v>0</v>
      </c>
      <c r="CB1374" s="2">
        <v>0</v>
      </c>
      <c r="CC1374" s="2">
        <v>0</v>
      </c>
      <c r="CD1374" s="2">
        <v>0</v>
      </c>
      <c r="CE1374" s="2">
        <v>0</v>
      </c>
      <c r="CF1374" s="2">
        <v>0</v>
      </c>
      <c r="CG1374" s="2">
        <v>0</v>
      </c>
      <c r="CH1374" s="2">
        <v>0</v>
      </c>
      <c r="CI1374" s="2">
        <v>0</v>
      </c>
      <c r="CJ1374" s="2">
        <v>0</v>
      </c>
      <c r="CK1374" s="2">
        <v>0</v>
      </c>
      <c r="CL1374" s="2">
        <v>0</v>
      </c>
    </row>
    <row r="1375" spans="1:90" x14ac:dyDescent="0.25">
      <c r="A1375" t="s">
        <v>115</v>
      </c>
      <c r="B1375">
        <v>10601</v>
      </c>
      <c r="C1375" t="s">
        <v>235</v>
      </c>
      <c r="D1375">
        <v>1</v>
      </c>
      <c r="E1375">
        <v>8</v>
      </c>
      <c r="F1375">
        <v>906608</v>
      </c>
      <c r="G1375">
        <v>35906608</v>
      </c>
      <c r="H1375" t="s">
        <v>9338</v>
      </c>
      <c r="I1375">
        <v>286</v>
      </c>
      <c r="J1375" t="s">
        <v>235</v>
      </c>
      <c r="K1375" t="s">
        <v>9047</v>
      </c>
      <c r="L1375">
        <v>1</v>
      </c>
      <c r="M1375" t="s">
        <v>235</v>
      </c>
      <c r="N1375">
        <v>9913060</v>
      </c>
      <c r="O1375" t="s">
        <v>9339</v>
      </c>
      <c r="P1375" t="s">
        <v>3690</v>
      </c>
      <c r="Q1375">
        <v>99</v>
      </c>
      <c r="R1375">
        <v>11</v>
      </c>
      <c r="S1375">
        <v>40542319</v>
      </c>
      <c r="T1375">
        <v>40566899</v>
      </c>
      <c r="U1375" t="s">
        <v>9340</v>
      </c>
      <c r="V1375">
        <v>1</v>
      </c>
      <c r="W1375" s="2">
        <v>0</v>
      </c>
      <c r="X1375" s="2">
        <v>0</v>
      </c>
      <c r="Y1375" s="2">
        <v>0</v>
      </c>
      <c r="Z1375" s="2">
        <v>94</v>
      </c>
      <c r="AA1375" s="2">
        <v>94</v>
      </c>
      <c r="AB1375" s="2">
        <v>177</v>
      </c>
      <c r="AC1375" s="2">
        <v>119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3</v>
      </c>
      <c r="BI1375" s="2">
        <v>5</v>
      </c>
      <c r="BJ1375" s="2">
        <v>8</v>
      </c>
      <c r="BK1375" s="2">
        <v>6</v>
      </c>
      <c r="BL1375" s="2">
        <v>0</v>
      </c>
      <c r="BM1375" s="2">
        <v>0</v>
      </c>
      <c r="BN1375" s="2">
        <v>0</v>
      </c>
      <c r="BO1375" s="2">
        <v>0</v>
      </c>
      <c r="BP1375" s="2">
        <v>0</v>
      </c>
      <c r="BQ1375" s="2">
        <v>0</v>
      </c>
      <c r="BR1375" s="2">
        <v>0</v>
      </c>
      <c r="BS1375" s="2">
        <v>0</v>
      </c>
      <c r="BT1375" s="2">
        <v>0</v>
      </c>
      <c r="BU1375" s="2">
        <v>0</v>
      </c>
      <c r="BV1375" s="2">
        <v>0</v>
      </c>
      <c r="BW1375" s="2">
        <v>0</v>
      </c>
      <c r="BX1375" s="2">
        <v>0</v>
      </c>
      <c r="BY1375" s="2">
        <v>0</v>
      </c>
      <c r="BZ1375" s="2">
        <v>0</v>
      </c>
      <c r="CA1375" s="2">
        <v>0</v>
      </c>
      <c r="CB1375" s="2">
        <v>0</v>
      </c>
      <c r="CC1375" s="2">
        <v>0</v>
      </c>
      <c r="CD1375" s="2">
        <v>0</v>
      </c>
      <c r="CE1375" s="2">
        <v>0</v>
      </c>
      <c r="CF1375" s="2">
        <v>0</v>
      </c>
      <c r="CG1375" s="2">
        <v>0</v>
      </c>
      <c r="CH1375" s="2">
        <v>0</v>
      </c>
      <c r="CI1375" s="2">
        <v>0</v>
      </c>
      <c r="CJ1375" s="2">
        <v>0</v>
      </c>
      <c r="CK1375" s="2">
        <v>0</v>
      </c>
      <c r="CL1375" s="2">
        <v>0</v>
      </c>
    </row>
    <row r="1376" spans="1:90" x14ac:dyDescent="0.25">
      <c r="A1376" t="s">
        <v>115</v>
      </c>
      <c r="B1376">
        <v>10601</v>
      </c>
      <c r="C1376" t="s">
        <v>235</v>
      </c>
      <c r="D1376">
        <v>1</v>
      </c>
      <c r="E1376">
        <v>8</v>
      </c>
      <c r="F1376">
        <v>7511</v>
      </c>
      <c r="G1376">
        <v>35007511</v>
      </c>
      <c r="H1376" t="s">
        <v>18413</v>
      </c>
      <c r="I1376">
        <v>286</v>
      </c>
      <c r="J1376" t="s">
        <v>235</v>
      </c>
      <c r="K1376" t="s">
        <v>1466</v>
      </c>
      <c r="L1376">
        <v>1</v>
      </c>
      <c r="M1376" t="s">
        <v>235</v>
      </c>
      <c r="N1376">
        <v>9961110</v>
      </c>
      <c r="O1376" t="s">
        <v>92</v>
      </c>
      <c r="P1376" t="s">
        <v>18414</v>
      </c>
      <c r="Q1376">
        <v>31</v>
      </c>
      <c r="R1376">
        <v>11</v>
      </c>
      <c r="S1376">
        <v>40666163</v>
      </c>
      <c r="T1376">
        <v>40666657</v>
      </c>
      <c r="U1376" t="s">
        <v>18415</v>
      </c>
      <c r="V1376">
        <v>1</v>
      </c>
      <c r="W1376" s="2">
        <v>0</v>
      </c>
      <c r="X1376" s="2">
        <v>0</v>
      </c>
      <c r="Y1376" s="2">
        <v>92</v>
      </c>
      <c r="Z1376" s="2">
        <v>102</v>
      </c>
      <c r="AA1376" s="2">
        <v>84</v>
      </c>
      <c r="AB1376" s="2">
        <v>108</v>
      </c>
      <c r="AC1376" s="2">
        <v>118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81</v>
      </c>
      <c r="BD1376" s="2">
        <v>0</v>
      </c>
      <c r="BE1376" s="2">
        <v>0</v>
      </c>
      <c r="BF1376" s="2">
        <v>0</v>
      </c>
      <c r="BG1376" s="2">
        <v>3</v>
      </c>
      <c r="BH1376" s="2">
        <v>6</v>
      </c>
      <c r="BI1376" s="2">
        <v>4</v>
      </c>
      <c r="BJ1376" s="2">
        <v>6</v>
      </c>
      <c r="BK1376" s="2">
        <v>7</v>
      </c>
      <c r="BL1376" s="2">
        <v>0</v>
      </c>
      <c r="BM1376" s="2">
        <v>0</v>
      </c>
      <c r="BN1376" s="2">
        <v>0</v>
      </c>
      <c r="BO1376" s="2">
        <v>0</v>
      </c>
      <c r="BP1376" s="2">
        <v>0</v>
      </c>
      <c r="BQ1376" s="2">
        <v>0</v>
      </c>
      <c r="BR1376" s="2">
        <v>0</v>
      </c>
      <c r="BS1376" s="2">
        <v>0</v>
      </c>
      <c r="BT1376" s="2">
        <v>0</v>
      </c>
      <c r="BU1376" s="2">
        <v>0</v>
      </c>
      <c r="BV1376" s="2">
        <v>0</v>
      </c>
      <c r="BW1376" s="2">
        <v>0</v>
      </c>
      <c r="BX1376" s="2">
        <v>0</v>
      </c>
      <c r="BY1376" s="2">
        <v>0</v>
      </c>
      <c r="BZ1376" s="2">
        <v>0</v>
      </c>
      <c r="CA1376" s="2">
        <v>0</v>
      </c>
      <c r="CB1376" s="2">
        <v>0</v>
      </c>
      <c r="CC1376" s="2">
        <v>0</v>
      </c>
      <c r="CD1376" s="2">
        <v>0</v>
      </c>
      <c r="CE1376" s="2">
        <v>0</v>
      </c>
      <c r="CF1376" s="2">
        <v>0</v>
      </c>
      <c r="CG1376" s="2">
        <v>0</v>
      </c>
      <c r="CH1376" s="2">
        <v>0</v>
      </c>
      <c r="CI1376" s="2">
        <v>0</v>
      </c>
      <c r="CJ1376" s="2">
        <v>0</v>
      </c>
      <c r="CK1376" s="2">
        <v>8</v>
      </c>
      <c r="CL1376" s="2">
        <v>0</v>
      </c>
    </row>
    <row r="1377" spans="1:90" x14ac:dyDescent="0.25">
      <c r="A1377" t="s">
        <v>115</v>
      </c>
      <c r="B1377">
        <v>10601</v>
      </c>
      <c r="C1377" t="s">
        <v>235</v>
      </c>
      <c r="D1377">
        <v>1</v>
      </c>
      <c r="E1377">
        <v>8</v>
      </c>
      <c r="F1377">
        <v>906612</v>
      </c>
      <c r="G1377">
        <v>35906612</v>
      </c>
      <c r="H1377" t="s">
        <v>15778</v>
      </c>
      <c r="I1377">
        <v>286</v>
      </c>
      <c r="J1377" t="s">
        <v>235</v>
      </c>
      <c r="K1377" t="s">
        <v>633</v>
      </c>
      <c r="L1377">
        <v>1</v>
      </c>
      <c r="M1377" t="s">
        <v>235</v>
      </c>
      <c r="N1377">
        <v>9940580</v>
      </c>
      <c r="O1377" t="s">
        <v>15779</v>
      </c>
      <c r="P1377" t="s">
        <v>15780</v>
      </c>
      <c r="Q1377">
        <v>768</v>
      </c>
      <c r="R1377">
        <v>11</v>
      </c>
      <c r="S1377">
        <v>40710677</v>
      </c>
      <c r="T1377">
        <v>40753003</v>
      </c>
      <c r="U1377" t="s">
        <v>15781</v>
      </c>
      <c r="V1377">
        <v>1</v>
      </c>
      <c r="W1377" s="2">
        <v>0</v>
      </c>
      <c r="X1377" s="2">
        <v>0</v>
      </c>
      <c r="Y1377" s="2">
        <v>88</v>
      </c>
      <c r="Z1377" s="2">
        <v>95</v>
      </c>
      <c r="AA1377" s="2">
        <v>111</v>
      </c>
      <c r="AB1377" s="2">
        <v>70</v>
      </c>
      <c r="AC1377" s="2">
        <v>59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7</v>
      </c>
      <c r="BH1377" s="2">
        <v>6</v>
      </c>
      <c r="BI1377" s="2">
        <v>6</v>
      </c>
      <c r="BJ1377" s="2">
        <v>3</v>
      </c>
      <c r="BK1377" s="2">
        <v>2</v>
      </c>
      <c r="BL1377" s="2">
        <v>0</v>
      </c>
      <c r="BM1377" s="2">
        <v>0</v>
      </c>
      <c r="BN1377" s="2">
        <v>0</v>
      </c>
      <c r="BO1377" s="2">
        <v>0</v>
      </c>
      <c r="BP1377" s="2">
        <v>0</v>
      </c>
      <c r="BQ1377" s="2">
        <v>0</v>
      </c>
      <c r="BR1377" s="2">
        <v>0</v>
      </c>
      <c r="BS1377" s="2">
        <v>0</v>
      </c>
      <c r="BT1377" s="2">
        <v>0</v>
      </c>
      <c r="BU1377" s="2">
        <v>0</v>
      </c>
      <c r="BV1377" s="2">
        <v>0</v>
      </c>
      <c r="BW1377" s="2">
        <v>0</v>
      </c>
      <c r="BX1377" s="2">
        <v>0</v>
      </c>
      <c r="BY1377" s="2">
        <v>0</v>
      </c>
      <c r="BZ1377" s="2">
        <v>0</v>
      </c>
      <c r="CA1377" s="2">
        <v>0</v>
      </c>
      <c r="CB1377" s="2">
        <v>0</v>
      </c>
      <c r="CC1377" s="2">
        <v>0</v>
      </c>
      <c r="CD1377" s="2">
        <v>0</v>
      </c>
      <c r="CE1377" s="2">
        <v>0</v>
      </c>
      <c r="CF1377" s="2">
        <v>0</v>
      </c>
      <c r="CG1377" s="2">
        <v>0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</row>
    <row r="1378" spans="1:90" x14ac:dyDescent="0.25">
      <c r="A1378" t="s">
        <v>115</v>
      </c>
      <c r="B1378">
        <v>10601</v>
      </c>
      <c r="C1378" t="s">
        <v>235</v>
      </c>
      <c r="D1378">
        <v>1</v>
      </c>
      <c r="E1378">
        <v>8</v>
      </c>
      <c r="F1378">
        <v>921397</v>
      </c>
      <c r="G1378">
        <v>35921397</v>
      </c>
      <c r="H1378" t="s">
        <v>17916</v>
      </c>
      <c r="I1378">
        <v>286</v>
      </c>
      <c r="J1378" t="s">
        <v>235</v>
      </c>
      <c r="K1378" t="s">
        <v>633</v>
      </c>
      <c r="L1378">
        <v>1</v>
      </c>
      <c r="M1378" t="s">
        <v>235</v>
      </c>
      <c r="N1378">
        <v>9940370</v>
      </c>
      <c r="O1378" t="s">
        <v>17917</v>
      </c>
      <c r="P1378" t="s">
        <v>17918</v>
      </c>
      <c r="Q1378">
        <v>18</v>
      </c>
      <c r="R1378">
        <v>11</v>
      </c>
      <c r="S1378">
        <v>40710268</v>
      </c>
      <c r="T1378">
        <v>40716442</v>
      </c>
      <c r="U1378" t="s">
        <v>17919</v>
      </c>
      <c r="V1378">
        <v>1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117</v>
      </c>
      <c r="AE1378" s="2">
        <v>135</v>
      </c>
      <c r="AF1378" s="2">
        <v>135</v>
      </c>
      <c r="AG1378" s="2">
        <v>144</v>
      </c>
      <c r="AH1378" s="2">
        <v>197</v>
      </c>
      <c r="AI1378" s="2">
        <v>210</v>
      </c>
      <c r="AJ1378" s="2">
        <v>178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24</v>
      </c>
      <c r="BE1378" s="2">
        <v>0</v>
      </c>
      <c r="BF1378" s="2">
        <v>0</v>
      </c>
      <c r="BG1378" s="2">
        <v>0</v>
      </c>
      <c r="BH1378" s="2">
        <v>0</v>
      </c>
      <c r="BI1378" s="2">
        <v>0</v>
      </c>
      <c r="BJ1378" s="2">
        <v>0</v>
      </c>
      <c r="BK1378" s="2">
        <v>0</v>
      </c>
      <c r="BL1378" s="2">
        <v>6</v>
      </c>
      <c r="BM1378" s="2">
        <v>6</v>
      </c>
      <c r="BN1378" s="2">
        <v>8</v>
      </c>
      <c r="BO1378" s="2">
        <v>9</v>
      </c>
      <c r="BP1378" s="2">
        <v>10</v>
      </c>
      <c r="BQ1378" s="2">
        <v>9</v>
      </c>
      <c r="BR1378" s="2">
        <v>8</v>
      </c>
      <c r="BS1378" s="2">
        <v>0</v>
      </c>
      <c r="BT1378" s="2">
        <v>0</v>
      </c>
      <c r="BU1378" s="2">
        <v>0</v>
      </c>
      <c r="BV1378" s="2">
        <v>0</v>
      </c>
      <c r="BW1378" s="2">
        <v>0</v>
      </c>
      <c r="BX1378" s="2">
        <v>0</v>
      </c>
      <c r="BY1378" s="2">
        <v>0</v>
      </c>
      <c r="BZ1378" s="2">
        <v>0</v>
      </c>
      <c r="CA1378" s="2">
        <v>0</v>
      </c>
      <c r="CB1378" s="2">
        <v>0</v>
      </c>
      <c r="CC1378" s="2">
        <v>0</v>
      </c>
      <c r="CD1378" s="2">
        <v>0</v>
      </c>
      <c r="CE1378" s="2">
        <v>0</v>
      </c>
      <c r="CF1378" s="2">
        <v>0</v>
      </c>
      <c r="CG1378" s="2">
        <v>0</v>
      </c>
      <c r="CH1378" s="2">
        <v>0</v>
      </c>
      <c r="CI1378" s="2">
        <v>0</v>
      </c>
      <c r="CJ1378" s="2">
        <v>0</v>
      </c>
      <c r="CK1378" s="2">
        <v>0</v>
      </c>
      <c r="CL1378" s="2">
        <v>6</v>
      </c>
    </row>
    <row r="1379" spans="1:90" x14ac:dyDescent="0.25">
      <c r="A1379" t="s">
        <v>115</v>
      </c>
      <c r="B1379">
        <v>10601</v>
      </c>
      <c r="C1379" t="s">
        <v>235</v>
      </c>
      <c r="D1379">
        <v>2</v>
      </c>
      <c r="E1379">
        <v>6</v>
      </c>
      <c r="F1379">
        <v>499161</v>
      </c>
      <c r="G1379">
        <v>35499161</v>
      </c>
      <c r="H1379" t="s">
        <v>12876</v>
      </c>
      <c r="I1379">
        <v>286</v>
      </c>
      <c r="J1379" t="s">
        <v>235</v>
      </c>
      <c r="K1379" t="s">
        <v>281</v>
      </c>
      <c r="L1379">
        <v>1</v>
      </c>
      <c r="M1379" t="s">
        <v>235</v>
      </c>
      <c r="N1379">
        <v>9960050</v>
      </c>
      <c r="O1379" t="s">
        <v>92</v>
      </c>
      <c r="P1379" t="s">
        <v>3046</v>
      </c>
      <c r="Q1379">
        <v>85</v>
      </c>
      <c r="R1379">
        <v>11</v>
      </c>
      <c r="S1379">
        <v>40663435</v>
      </c>
      <c r="T1379">
        <v>40666002</v>
      </c>
      <c r="U1379" t="s">
        <v>19645</v>
      </c>
      <c r="V1379">
        <v>1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221</v>
      </c>
      <c r="BD1379" s="2">
        <v>0</v>
      </c>
      <c r="BE1379" s="2">
        <v>0</v>
      </c>
      <c r="BF1379" s="2">
        <v>0</v>
      </c>
      <c r="BG1379" s="2">
        <v>0</v>
      </c>
      <c r="BH1379" s="2">
        <v>0</v>
      </c>
      <c r="BI1379" s="2">
        <v>0</v>
      </c>
      <c r="BJ1379" s="2">
        <v>0</v>
      </c>
      <c r="BK1379" s="2">
        <v>0</v>
      </c>
      <c r="BL1379" s="2">
        <v>0</v>
      </c>
      <c r="BM1379" s="2">
        <v>0</v>
      </c>
      <c r="BN1379" s="2">
        <v>0</v>
      </c>
      <c r="BO1379" s="2">
        <v>0</v>
      </c>
      <c r="BP1379" s="2">
        <v>0</v>
      </c>
      <c r="BQ1379" s="2">
        <v>0</v>
      </c>
      <c r="BR1379" s="2">
        <v>0</v>
      </c>
      <c r="BS1379" s="2">
        <v>0</v>
      </c>
      <c r="BT1379" s="2">
        <v>0</v>
      </c>
      <c r="BU1379" s="2">
        <v>0</v>
      </c>
      <c r="BV1379" s="2">
        <v>0</v>
      </c>
      <c r="BW1379" s="2">
        <v>0</v>
      </c>
      <c r="BX1379" s="2">
        <v>0</v>
      </c>
      <c r="BY1379" s="2">
        <v>0</v>
      </c>
      <c r="BZ1379" s="2">
        <v>0</v>
      </c>
      <c r="CA1379" s="2">
        <v>0</v>
      </c>
      <c r="CB1379" s="2">
        <v>0</v>
      </c>
      <c r="CC1379" s="2">
        <v>0</v>
      </c>
      <c r="CD1379" s="2">
        <v>0</v>
      </c>
      <c r="CE1379" s="2">
        <v>0</v>
      </c>
      <c r="CF1379" s="2">
        <v>0</v>
      </c>
      <c r="CG1379" s="2">
        <v>0</v>
      </c>
      <c r="CH1379" s="2">
        <v>0</v>
      </c>
      <c r="CI1379" s="2">
        <v>0</v>
      </c>
      <c r="CJ1379" s="2">
        <v>0</v>
      </c>
      <c r="CK1379" s="2">
        <v>15</v>
      </c>
      <c r="CL1379" s="2">
        <v>0</v>
      </c>
    </row>
    <row r="1380" spans="1:90" x14ac:dyDescent="0.25">
      <c r="A1380" t="s">
        <v>115</v>
      </c>
      <c r="B1380">
        <v>10601</v>
      </c>
      <c r="C1380" t="s">
        <v>235</v>
      </c>
      <c r="D1380">
        <v>2</v>
      </c>
      <c r="E1380">
        <v>34</v>
      </c>
      <c r="F1380">
        <v>578137</v>
      </c>
      <c r="G1380">
        <v>35578137</v>
      </c>
      <c r="H1380" t="s">
        <v>18623</v>
      </c>
      <c r="I1380">
        <v>286</v>
      </c>
      <c r="J1380" t="s">
        <v>235</v>
      </c>
      <c r="K1380" t="s">
        <v>91</v>
      </c>
      <c r="L1380">
        <v>1</v>
      </c>
      <c r="M1380" t="s">
        <v>235</v>
      </c>
      <c r="N1380">
        <v>9911160</v>
      </c>
      <c r="O1380" t="s">
        <v>102</v>
      </c>
      <c r="P1380" t="s">
        <v>18624</v>
      </c>
      <c r="Q1380">
        <v>1500</v>
      </c>
      <c r="R1380">
        <v>11</v>
      </c>
      <c r="S1380">
        <v>40542321</v>
      </c>
      <c r="T1380">
        <v>40566382</v>
      </c>
      <c r="U1380" t="s">
        <v>19647</v>
      </c>
      <c r="V1380">
        <v>1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5</v>
      </c>
      <c r="AE1380" s="2">
        <v>6</v>
      </c>
      <c r="AF1380" s="2">
        <v>10</v>
      </c>
      <c r="AG1380" s="2">
        <v>19</v>
      </c>
      <c r="AH1380" s="2">
        <v>0</v>
      </c>
      <c r="AI1380" s="2">
        <v>0</v>
      </c>
      <c r="AJ1380" s="2">
        <v>0</v>
      </c>
      <c r="AK1380" s="2">
        <v>0</v>
      </c>
      <c r="AL1380" s="2">
        <v>17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0</v>
      </c>
      <c r="BI1380" s="2">
        <v>0</v>
      </c>
      <c r="BJ1380" s="2">
        <v>0</v>
      </c>
      <c r="BK1380" s="2">
        <v>0</v>
      </c>
      <c r="BL1380" s="2">
        <v>2</v>
      </c>
      <c r="BM1380" s="2">
        <v>2</v>
      </c>
      <c r="BN1380" s="2">
        <v>2</v>
      </c>
      <c r="BO1380" s="2">
        <v>3</v>
      </c>
      <c r="BP1380" s="2">
        <v>0</v>
      </c>
      <c r="BQ1380" s="2">
        <v>0</v>
      </c>
      <c r="BR1380" s="2">
        <v>0</v>
      </c>
      <c r="BS1380" s="2">
        <v>0</v>
      </c>
      <c r="BT1380" s="2">
        <v>3</v>
      </c>
      <c r="BU1380" s="2">
        <v>0</v>
      </c>
      <c r="BV1380" s="2">
        <v>0</v>
      </c>
      <c r="BW1380" s="2">
        <v>0</v>
      </c>
      <c r="BX1380" s="2">
        <v>0</v>
      </c>
      <c r="BY1380" s="2">
        <v>0</v>
      </c>
      <c r="BZ1380" s="2">
        <v>0</v>
      </c>
      <c r="CA1380" s="2">
        <v>0</v>
      </c>
      <c r="CB1380" s="2">
        <v>0</v>
      </c>
      <c r="CC1380" s="2">
        <v>0</v>
      </c>
      <c r="CD1380" s="2">
        <v>0</v>
      </c>
      <c r="CE1380" s="2">
        <v>0</v>
      </c>
      <c r="CF1380" s="2">
        <v>0</v>
      </c>
      <c r="CG1380" s="2">
        <v>0</v>
      </c>
      <c r="CH1380" s="2">
        <v>0</v>
      </c>
      <c r="CI1380" s="2">
        <v>0</v>
      </c>
      <c r="CJ1380" s="2">
        <v>0</v>
      </c>
      <c r="CK1380" s="2">
        <v>0</v>
      </c>
      <c r="CL1380" s="2">
        <v>0</v>
      </c>
    </row>
    <row r="1381" spans="1:90" x14ac:dyDescent="0.25">
      <c r="A1381" t="s">
        <v>115</v>
      </c>
      <c r="B1381">
        <v>10601</v>
      </c>
      <c r="C1381" t="s">
        <v>235</v>
      </c>
      <c r="D1381">
        <v>2</v>
      </c>
      <c r="E1381">
        <v>15</v>
      </c>
      <c r="F1381">
        <v>454175</v>
      </c>
      <c r="G1381">
        <v>35454175</v>
      </c>
      <c r="H1381" t="s">
        <v>18144</v>
      </c>
      <c r="I1381">
        <v>286</v>
      </c>
      <c r="J1381" t="s">
        <v>235</v>
      </c>
      <c r="K1381" t="s">
        <v>3135</v>
      </c>
      <c r="L1381">
        <v>1</v>
      </c>
      <c r="M1381" t="s">
        <v>235</v>
      </c>
      <c r="N1381">
        <v>9911510</v>
      </c>
      <c r="O1381" t="s">
        <v>92</v>
      </c>
      <c r="P1381" t="s">
        <v>13549</v>
      </c>
      <c r="Q1381">
        <v>1255</v>
      </c>
      <c r="R1381">
        <v>11</v>
      </c>
      <c r="S1381">
        <v>40923555</v>
      </c>
      <c r="U1381" t="s">
        <v>19646</v>
      </c>
      <c r="V1381">
        <v>1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10</v>
      </c>
      <c r="AP1381" s="2">
        <v>0</v>
      </c>
      <c r="AQ1381" s="2">
        <v>0</v>
      </c>
      <c r="AR1381" s="2">
        <v>16</v>
      </c>
      <c r="AS1381" s="2">
        <v>0</v>
      </c>
      <c r="AT1381" s="2">
        <v>0</v>
      </c>
      <c r="AU1381" s="2">
        <v>30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0</v>
      </c>
      <c r="BI1381" s="2">
        <v>0</v>
      </c>
      <c r="BJ1381" s="2">
        <v>0</v>
      </c>
      <c r="BK1381" s="2">
        <v>0</v>
      </c>
      <c r="BL1381" s="2">
        <v>0</v>
      </c>
      <c r="BM1381" s="2">
        <v>0</v>
      </c>
      <c r="BN1381" s="2">
        <v>0</v>
      </c>
      <c r="BO1381" s="2">
        <v>0</v>
      </c>
      <c r="BP1381" s="2">
        <v>0</v>
      </c>
      <c r="BQ1381" s="2">
        <v>0</v>
      </c>
      <c r="BR1381" s="2">
        <v>0</v>
      </c>
      <c r="BS1381" s="2">
        <v>0</v>
      </c>
      <c r="BT1381" s="2">
        <v>0</v>
      </c>
      <c r="BU1381" s="2">
        <v>0</v>
      </c>
      <c r="BV1381" s="2">
        <v>0</v>
      </c>
      <c r="BW1381" s="2">
        <v>1</v>
      </c>
      <c r="BX1381" s="2">
        <v>0</v>
      </c>
      <c r="BY1381" s="2">
        <v>0</v>
      </c>
      <c r="BZ1381" s="2">
        <v>1</v>
      </c>
      <c r="CA1381" s="2">
        <v>0</v>
      </c>
      <c r="CB1381" s="2">
        <v>0</v>
      </c>
      <c r="CC1381" s="2">
        <v>2</v>
      </c>
      <c r="CD1381" s="2">
        <v>0</v>
      </c>
      <c r="CE1381" s="2">
        <v>0</v>
      </c>
      <c r="CF1381" s="2">
        <v>0</v>
      </c>
      <c r="CG1381" s="2">
        <v>0</v>
      </c>
      <c r="CH1381" s="2">
        <v>0</v>
      </c>
      <c r="CI1381" s="2">
        <v>0</v>
      </c>
      <c r="CJ1381" s="2">
        <v>0</v>
      </c>
      <c r="CK1381" s="2">
        <v>0</v>
      </c>
      <c r="CL1381" s="2">
        <v>0</v>
      </c>
    </row>
    <row r="1382" spans="1:90" x14ac:dyDescent="0.25">
      <c r="A1382" t="s">
        <v>115</v>
      </c>
      <c r="B1382">
        <v>10601</v>
      </c>
      <c r="C1382" t="s">
        <v>235</v>
      </c>
      <c r="D1382">
        <v>1</v>
      </c>
      <c r="E1382">
        <v>8</v>
      </c>
      <c r="F1382">
        <v>906645</v>
      </c>
      <c r="G1382">
        <v>35906645</v>
      </c>
      <c r="H1382" t="s">
        <v>10589</v>
      </c>
      <c r="I1382">
        <v>286</v>
      </c>
      <c r="J1382" t="s">
        <v>235</v>
      </c>
      <c r="K1382" t="s">
        <v>4046</v>
      </c>
      <c r="L1382">
        <v>1</v>
      </c>
      <c r="M1382" t="s">
        <v>235</v>
      </c>
      <c r="N1382">
        <v>9931090</v>
      </c>
      <c r="O1382" t="s">
        <v>10590</v>
      </c>
      <c r="P1382" t="s">
        <v>10591</v>
      </c>
      <c r="Q1382">
        <v>285</v>
      </c>
      <c r="R1382">
        <v>11</v>
      </c>
      <c r="S1382">
        <v>40918918</v>
      </c>
      <c r="T1382">
        <v>40919871</v>
      </c>
      <c r="U1382" t="s">
        <v>10592</v>
      </c>
      <c r="V1382">
        <v>1</v>
      </c>
      <c r="W1382" s="2">
        <v>0</v>
      </c>
      <c r="X1382" s="2">
        <v>0</v>
      </c>
      <c r="Y1382" s="2">
        <v>98</v>
      </c>
      <c r="Z1382" s="2">
        <v>187</v>
      </c>
      <c r="AA1382" s="2">
        <v>0</v>
      </c>
      <c r="AB1382" s="2">
        <v>121</v>
      </c>
      <c r="AC1382" s="2">
        <v>171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19</v>
      </c>
      <c r="BD1382" s="2">
        <v>0</v>
      </c>
      <c r="BE1382" s="2">
        <v>0</v>
      </c>
      <c r="BF1382" s="2">
        <v>0</v>
      </c>
      <c r="BG1382" s="2">
        <v>4</v>
      </c>
      <c r="BH1382" s="2">
        <v>8</v>
      </c>
      <c r="BI1382" s="2">
        <v>0</v>
      </c>
      <c r="BJ1382" s="2">
        <v>7</v>
      </c>
      <c r="BK1382" s="2">
        <v>11</v>
      </c>
      <c r="BL1382" s="2">
        <v>0</v>
      </c>
      <c r="BM1382" s="2">
        <v>0</v>
      </c>
      <c r="BN1382" s="2">
        <v>0</v>
      </c>
      <c r="BO1382" s="2">
        <v>0</v>
      </c>
      <c r="BP1382" s="2">
        <v>0</v>
      </c>
      <c r="BQ1382" s="2">
        <v>0</v>
      </c>
      <c r="BR1382" s="2">
        <v>0</v>
      </c>
      <c r="BS1382" s="2">
        <v>0</v>
      </c>
      <c r="BT1382" s="2">
        <v>0</v>
      </c>
      <c r="BU1382" s="2">
        <v>0</v>
      </c>
      <c r="BV1382" s="2">
        <v>0</v>
      </c>
      <c r="BW1382" s="2">
        <v>0</v>
      </c>
      <c r="BX1382" s="2">
        <v>0</v>
      </c>
      <c r="BY1382" s="2">
        <v>0</v>
      </c>
      <c r="BZ1382" s="2">
        <v>0</v>
      </c>
      <c r="CA1382" s="2">
        <v>0</v>
      </c>
      <c r="CB1382" s="2">
        <v>0</v>
      </c>
      <c r="CC1382" s="2">
        <v>0</v>
      </c>
      <c r="CD1382" s="2">
        <v>0</v>
      </c>
      <c r="CE1382" s="2">
        <v>0</v>
      </c>
      <c r="CF1382" s="2">
        <v>0</v>
      </c>
      <c r="CG1382" s="2">
        <v>0</v>
      </c>
      <c r="CH1382" s="2">
        <v>0</v>
      </c>
      <c r="CI1382" s="2">
        <v>0</v>
      </c>
      <c r="CJ1382" s="2">
        <v>0</v>
      </c>
      <c r="CK1382" s="2">
        <v>2</v>
      </c>
      <c r="CL1382" s="2">
        <v>0</v>
      </c>
    </row>
    <row r="1383" spans="1:90" x14ac:dyDescent="0.25">
      <c r="A1383" t="s">
        <v>115</v>
      </c>
      <c r="B1383">
        <v>10601</v>
      </c>
      <c r="C1383" t="s">
        <v>235</v>
      </c>
      <c r="D1383">
        <v>1</v>
      </c>
      <c r="E1383">
        <v>8</v>
      </c>
      <c r="F1383">
        <v>904697</v>
      </c>
      <c r="G1383">
        <v>35904697</v>
      </c>
      <c r="H1383" t="s">
        <v>12827</v>
      </c>
      <c r="I1383">
        <v>286</v>
      </c>
      <c r="J1383" t="s">
        <v>235</v>
      </c>
      <c r="K1383" t="s">
        <v>6316</v>
      </c>
      <c r="L1383">
        <v>1</v>
      </c>
      <c r="M1383" t="s">
        <v>235</v>
      </c>
      <c r="N1383">
        <v>9941180</v>
      </c>
      <c r="O1383" t="s">
        <v>12828</v>
      </c>
      <c r="P1383" t="s">
        <v>12829</v>
      </c>
      <c r="Q1383">
        <v>85</v>
      </c>
      <c r="R1383">
        <v>11</v>
      </c>
      <c r="S1383">
        <v>40713739</v>
      </c>
      <c r="T1383">
        <v>40753899</v>
      </c>
      <c r="U1383" t="s">
        <v>12830</v>
      </c>
      <c r="V1383">
        <v>1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98</v>
      </c>
      <c r="AE1383" s="2">
        <v>60</v>
      </c>
      <c r="AF1383" s="2">
        <v>81</v>
      </c>
      <c r="AG1383" s="2">
        <v>59</v>
      </c>
      <c r="AH1383" s="2">
        <v>94</v>
      </c>
      <c r="AI1383" s="2">
        <v>88</v>
      </c>
      <c r="AJ1383" s="2">
        <v>64</v>
      </c>
      <c r="AK1383" s="2">
        <v>0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82</v>
      </c>
      <c r="BD1383" s="2">
        <v>0</v>
      </c>
      <c r="BE1383" s="2">
        <v>0</v>
      </c>
      <c r="BF1383" s="2">
        <v>0</v>
      </c>
      <c r="BG1383" s="2">
        <v>0</v>
      </c>
      <c r="BH1383" s="2">
        <v>0</v>
      </c>
      <c r="BI1383" s="2">
        <v>0</v>
      </c>
      <c r="BJ1383" s="2">
        <v>0</v>
      </c>
      <c r="BK1383" s="2">
        <v>0</v>
      </c>
      <c r="BL1383" s="2">
        <v>4</v>
      </c>
      <c r="BM1383" s="2">
        <v>3</v>
      </c>
      <c r="BN1383" s="2">
        <v>4</v>
      </c>
      <c r="BO1383" s="2">
        <v>3</v>
      </c>
      <c r="BP1383" s="2">
        <v>5</v>
      </c>
      <c r="BQ1383" s="2">
        <v>4</v>
      </c>
      <c r="BR1383" s="2">
        <v>2</v>
      </c>
      <c r="BS1383" s="2">
        <v>0</v>
      </c>
      <c r="BT1383" s="2">
        <v>0</v>
      </c>
      <c r="BU1383" s="2">
        <v>0</v>
      </c>
      <c r="BV1383" s="2">
        <v>0</v>
      </c>
      <c r="BW1383" s="2">
        <v>0</v>
      </c>
      <c r="BX1383" s="2">
        <v>0</v>
      </c>
      <c r="BY1383" s="2">
        <v>0</v>
      </c>
      <c r="BZ1383" s="2">
        <v>0</v>
      </c>
      <c r="CA1383" s="2">
        <v>0</v>
      </c>
      <c r="CB1383" s="2">
        <v>0</v>
      </c>
      <c r="CC1383" s="2">
        <v>0</v>
      </c>
      <c r="CD1383" s="2">
        <v>0</v>
      </c>
      <c r="CE1383" s="2">
        <v>0</v>
      </c>
      <c r="CF1383" s="2">
        <v>0</v>
      </c>
      <c r="CG1383" s="2">
        <v>0</v>
      </c>
      <c r="CH1383" s="2">
        <v>0</v>
      </c>
      <c r="CI1383" s="2">
        <v>0</v>
      </c>
      <c r="CJ1383" s="2">
        <v>0</v>
      </c>
      <c r="CK1383" s="2">
        <v>5</v>
      </c>
      <c r="CL1383" s="2">
        <v>0</v>
      </c>
    </row>
    <row r="1384" spans="1:90" x14ac:dyDescent="0.25">
      <c r="A1384" t="s">
        <v>115</v>
      </c>
      <c r="B1384">
        <v>10601</v>
      </c>
      <c r="C1384" t="s">
        <v>235</v>
      </c>
      <c r="D1384">
        <v>1</v>
      </c>
      <c r="E1384">
        <v>8</v>
      </c>
      <c r="F1384">
        <v>284348</v>
      </c>
      <c r="G1384">
        <v>35284348</v>
      </c>
      <c r="H1384" t="s">
        <v>235</v>
      </c>
      <c r="I1384">
        <v>286</v>
      </c>
      <c r="J1384" t="s">
        <v>235</v>
      </c>
      <c r="K1384" t="s">
        <v>91</v>
      </c>
      <c r="L1384">
        <v>1</v>
      </c>
      <c r="M1384" t="s">
        <v>235</v>
      </c>
      <c r="N1384">
        <v>9920540</v>
      </c>
      <c r="O1384" t="s">
        <v>236</v>
      </c>
      <c r="P1384" t="s">
        <v>237</v>
      </c>
      <c r="Q1384">
        <v>76</v>
      </c>
      <c r="R1384">
        <v>11</v>
      </c>
      <c r="S1384">
        <v>40542315</v>
      </c>
      <c r="T1384">
        <v>40572758</v>
      </c>
      <c r="U1384" t="s">
        <v>238</v>
      </c>
      <c r="V1384">
        <v>1</v>
      </c>
      <c r="W1384" s="2">
        <v>0</v>
      </c>
      <c r="X1384" s="2">
        <v>0</v>
      </c>
      <c r="Y1384" s="2">
        <v>0</v>
      </c>
      <c r="Z1384" s="2">
        <v>90</v>
      </c>
      <c r="AA1384" s="2">
        <v>31</v>
      </c>
      <c r="AB1384" s="2">
        <v>32</v>
      </c>
      <c r="AC1384" s="2">
        <v>64</v>
      </c>
      <c r="AD1384" s="2">
        <v>210</v>
      </c>
      <c r="AE1384" s="2">
        <v>240</v>
      </c>
      <c r="AF1384" s="2">
        <v>208</v>
      </c>
      <c r="AG1384" s="2">
        <v>178</v>
      </c>
      <c r="AH1384" s="2">
        <v>141</v>
      </c>
      <c r="AI1384" s="2">
        <v>146</v>
      </c>
      <c r="AJ1384" s="2">
        <v>90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36</v>
      </c>
      <c r="BD1384" s="2">
        <v>0</v>
      </c>
      <c r="BE1384" s="2">
        <v>0</v>
      </c>
      <c r="BF1384" s="2">
        <v>0</v>
      </c>
      <c r="BG1384" s="2">
        <v>0</v>
      </c>
      <c r="BH1384" s="2">
        <v>5</v>
      </c>
      <c r="BI1384" s="2">
        <v>1</v>
      </c>
      <c r="BJ1384" s="2">
        <v>1</v>
      </c>
      <c r="BK1384" s="2">
        <v>2</v>
      </c>
      <c r="BL1384" s="2">
        <v>7</v>
      </c>
      <c r="BM1384" s="2">
        <v>8</v>
      </c>
      <c r="BN1384" s="2">
        <v>8</v>
      </c>
      <c r="BO1384" s="2">
        <v>7</v>
      </c>
      <c r="BP1384" s="2">
        <v>4</v>
      </c>
      <c r="BQ1384" s="2">
        <v>4</v>
      </c>
      <c r="BR1384" s="2">
        <v>3</v>
      </c>
      <c r="BS1384" s="2">
        <v>0</v>
      </c>
      <c r="BT1384" s="2">
        <v>0</v>
      </c>
      <c r="BU1384" s="2">
        <v>0</v>
      </c>
      <c r="BV1384" s="2">
        <v>0</v>
      </c>
      <c r="BW1384" s="2">
        <v>0</v>
      </c>
      <c r="BX1384" s="2">
        <v>0</v>
      </c>
      <c r="BY1384" s="2">
        <v>0</v>
      </c>
      <c r="BZ1384" s="2">
        <v>0</v>
      </c>
      <c r="CA1384" s="2">
        <v>0</v>
      </c>
      <c r="CB1384" s="2">
        <v>0</v>
      </c>
      <c r="CC1384" s="2">
        <v>0</v>
      </c>
      <c r="CD1384" s="2">
        <v>0</v>
      </c>
      <c r="CE1384" s="2">
        <v>0</v>
      </c>
      <c r="CF1384" s="2">
        <v>0</v>
      </c>
      <c r="CG1384" s="2">
        <v>0</v>
      </c>
      <c r="CH1384" s="2">
        <v>0</v>
      </c>
      <c r="CI1384" s="2">
        <v>0</v>
      </c>
      <c r="CJ1384" s="2">
        <v>0</v>
      </c>
      <c r="CK1384" s="2">
        <v>2</v>
      </c>
      <c r="CL1384" s="2">
        <v>0</v>
      </c>
    </row>
    <row r="1385" spans="1:90" x14ac:dyDescent="0.25">
      <c r="A1385" t="s">
        <v>115</v>
      </c>
      <c r="B1385">
        <v>10601</v>
      </c>
      <c r="C1385" t="s">
        <v>235</v>
      </c>
      <c r="D1385">
        <v>1</v>
      </c>
      <c r="E1385">
        <v>8</v>
      </c>
      <c r="F1385">
        <v>904685</v>
      </c>
      <c r="G1385">
        <v>35904685</v>
      </c>
      <c r="H1385" t="s">
        <v>18285</v>
      </c>
      <c r="I1385">
        <v>286</v>
      </c>
      <c r="J1385" t="s">
        <v>235</v>
      </c>
      <c r="K1385" t="s">
        <v>3135</v>
      </c>
      <c r="L1385">
        <v>1</v>
      </c>
      <c r="M1385" t="s">
        <v>235</v>
      </c>
      <c r="N1385">
        <v>9911420</v>
      </c>
      <c r="O1385" t="s">
        <v>18286</v>
      </c>
      <c r="P1385" t="s">
        <v>18287</v>
      </c>
      <c r="Q1385">
        <v>140</v>
      </c>
      <c r="R1385">
        <v>11</v>
      </c>
      <c r="S1385">
        <v>40542318</v>
      </c>
      <c r="T1385">
        <v>40573574</v>
      </c>
      <c r="U1385" t="s">
        <v>18288</v>
      </c>
      <c r="V1385">
        <v>1</v>
      </c>
      <c r="W1385" s="2">
        <v>0</v>
      </c>
      <c r="X1385" s="2">
        <v>0</v>
      </c>
      <c r="Y1385" s="2">
        <v>112</v>
      </c>
      <c r="Z1385" s="2">
        <v>114</v>
      </c>
      <c r="AA1385" s="2">
        <v>64</v>
      </c>
      <c r="AB1385" s="2">
        <v>150</v>
      </c>
      <c r="AC1385" s="2">
        <v>93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5</v>
      </c>
      <c r="BH1385" s="2">
        <v>6</v>
      </c>
      <c r="BI1385" s="2">
        <v>3</v>
      </c>
      <c r="BJ1385" s="2">
        <v>7</v>
      </c>
      <c r="BK1385" s="2">
        <v>6</v>
      </c>
      <c r="BL1385" s="2">
        <v>0</v>
      </c>
      <c r="BM1385" s="2">
        <v>0</v>
      </c>
      <c r="BN1385" s="2">
        <v>0</v>
      </c>
      <c r="BO1385" s="2">
        <v>0</v>
      </c>
      <c r="BP1385" s="2">
        <v>0</v>
      </c>
      <c r="BQ1385" s="2">
        <v>0</v>
      </c>
      <c r="BR1385" s="2">
        <v>0</v>
      </c>
      <c r="BS1385" s="2">
        <v>0</v>
      </c>
      <c r="BT1385" s="2">
        <v>0</v>
      </c>
      <c r="BU1385" s="2">
        <v>0</v>
      </c>
      <c r="BV1385" s="2">
        <v>0</v>
      </c>
      <c r="BW1385" s="2">
        <v>0</v>
      </c>
      <c r="BX1385" s="2">
        <v>0</v>
      </c>
      <c r="BY1385" s="2">
        <v>0</v>
      </c>
      <c r="BZ1385" s="2">
        <v>0</v>
      </c>
      <c r="CA1385" s="2">
        <v>0</v>
      </c>
      <c r="CB1385" s="2">
        <v>0</v>
      </c>
      <c r="CC1385" s="2">
        <v>0</v>
      </c>
      <c r="CD1385" s="2">
        <v>0</v>
      </c>
      <c r="CE1385" s="2">
        <v>0</v>
      </c>
      <c r="CF1385" s="2">
        <v>0</v>
      </c>
      <c r="CG1385" s="2">
        <v>0</v>
      </c>
      <c r="CH1385" s="2">
        <v>0</v>
      </c>
      <c r="CI1385" s="2">
        <v>0</v>
      </c>
      <c r="CJ1385" s="2">
        <v>0</v>
      </c>
      <c r="CK1385" s="2">
        <v>0</v>
      </c>
      <c r="CL1385" s="2">
        <v>0</v>
      </c>
    </row>
    <row r="1386" spans="1:90" x14ac:dyDescent="0.25">
      <c r="A1386" t="s">
        <v>115</v>
      </c>
      <c r="B1386">
        <v>10601</v>
      </c>
      <c r="C1386" t="s">
        <v>235</v>
      </c>
      <c r="D1386">
        <v>1</v>
      </c>
      <c r="E1386">
        <v>8</v>
      </c>
      <c r="F1386">
        <v>910247</v>
      </c>
      <c r="G1386">
        <v>35910247</v>
      </c>
      <c r="H1386" t="s">
        <v>6760</v>
      </c>
      <c r="I1386">
        <v>286</v>
      </c>
      <c r="J1386" t="s">
        <v>235</v>
      </c>
      <c r="K1386" t="s">
        <v>6190</v>
      </c>
      <c r="L1386">
        <v>1</v>
      </c>
      <c r="M1386" t="s">
        <v>235</v>
      </c>
      <c r="N1386">
        <v>9961050</v>
      </c>
      <c r="O1386" t="s">
        <v>6761</v>
      </c>
      <c r="P1386" t="s">
        <v>6762</v>
      </c>
      <c r="Q1386">
        <v>21</v>
      </c>
      <c r="R1386">
        <v>11</v>
      </c>
      <c r="S1386">
        <v>40665629</v>
      </c>
      <c r="T1386">
        <v>40666626</v>
      </c>
      <c r="U1386" t="s">
        <v>6763</v>
      </c>
      <c r="V1386">
        <v>1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63</v>
      </c>
      <c r="AE1386" s="2">
        <v>43</v>
      </c>
      <c r="AF1386" s="2">
        <v>59</v>
      </c>
      <c r="AG1386" s="2">
        <v>34</v>
      </c>
      <c r="AH1386" s="2">
        <v>119</v>
      </c>
      <c r="AI1386" s="2">
        <v>70</v>
      </c>
      <c r="AJ1386" s="2">
        <v>85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141</v>
      </c>
      <c r="BD1386" s="2">
        <v>0</v>
      </c>
      <c r="BE1386" s="2">
        <v>0</v>
      </c>
      <c r="BF1386" s="2">
        <v>0</v>
      </c>
      <c r="BG1386" s="2">
        <v>0</v>
      </c>
      <c r="BH1386" s="2">
        <v>0</v>
      </c>
      <c r="BI1386" s="2">
        <v>0</v>
      </c>
      <c r="BJ1386" s="2">
        <v>0</v>
      </c>
      <c r="BK1386" s="2">
        <v>0</v>
      </c>
      <c r="BL1386" s="2">
        <v>7</v>
      </c>
      <c r="BM1386" s="2">
        <v>4</v>
      </c>
      <c r="BN1386" s="2">
        <v>4</v>
      </c>
      <c r="BO1386" s="2">
        <v>2</v>
      </c>
      <c r="BP1386" s="2">
        <v>7</v>
      </c>
      <c r="BQ1386" s="2">
        <v>3</v>
      </c>
      <c r="BR1386" s="2">
        <v>4</v>
      </c>
      <c r="BS1386" s="2">
        <v>0</v>
      </c>
      <c r="BT1386" s="2">
        <v>0</v>
      </c>
      <c r="BU1386" s="2">
        <v>0</v>
      </c>
      <c r="BV1386" s="2">
        <v>0</v>
      </c>
      <c r="BW1386" s="2">
        <v>0</v>
      </c>
      <c r="BX1386" s="2">
        <v>0</v>
      </c>
      <c r="BY1386" s="2">
        <v>0</v>
      </c>
      <c r="BZ1386" s="2">
        <v>0</v>
      </c>
      <c r="CA1386" s="2">
        <v>0</v>
      </c>
      <c r="CB1386" s="2">
        <v>0</v>
      </c>
      <c r="CC1386" s="2">
        <v>0</v>
      </c>
      <c r="CD1386" s="2">
        <v>0</v>
      </c>
      <c r="CE1386" s="2">
        <v>0</v>
      </c>
      <c r="CF1386" s="2">
        <v>0</v>
      </c>
      <c r="CG1386" s="2">
        <v>0</v>
      </c>
      <c r="CH1386" s="2">
        <v>0</v>
      </c>
      <c r="CI1386" s="2">
        <v>0</v>
      </c>
      <c r="CJ1386" s="2">
        <v>0</v>
      </c>
      <c r="CK1386" s="2">
        <v>13</v>
      </c>
      <c r="CL1386" s="2">
        <v>0</v>
      </c>
    </row>
    <row r="1387" spans="1:90" x14ac:dyDescent="0.25">
      <c r="A1387" t="s">
        <v>115</v>
      </c>
      <c r="B1387">
        <v>10601</v>
      </c>
      <c r="C1387" t="s">
        <v>235</v>
      </c>
      <c r="D1387">
        <v>1</v>
      </c>
      <c r="E1387">
        <v>8</v>
      </c>
      <c r="F1387">
        <v>7456</v>
      </c>
      <c r="G1387">
        <v>35007456</v>
      </c>
      <c r="H1387" t="s">
        <v>13642</v>
      </c>
      <c r="I1387">
        <v>286</v>
      </c>
      <c r="J1387" t="s">
        <v>235</v>
      </c>
      <c r="K1387" t="s">
        <v>281</v>
      </c>
      <c r="L1387">
        <v>1</v>
      </c>
      <c r="M1387" t="s">
        <v>235</v>
      </c>
      <c r="N1387">
        <v>9942210</v>
      </c>
      <c r="O1387" t="s">
        <v>92</v>
      </c>
      <c r="P1387" t="s">
        <v>13643</v>
      </c>
      <c r="Q1387">
        <v>150</v>
      </c>
      <c r="R1387">
        <v>11</v>
      </c>
      <c r="S1387">
        <v>40719291</v>
      </c>
      <c r="T1387">
        <v>40762248</v>
      </c>
      <c r="U1387" t="s">
        <v>13644</v>
      </c>
      <c r="V1387">
        <v>1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153</v>
      </c>
      <c r="AE1387" s="2">
        <v>94</v>
      </c>
      <c r="AF1387" s="2">
        <v>137</v>
      </c>
      <c r="AG1387" s="2">
        <v>148</v>
      </c>
      <c r="AH1387" s="2">
        <v>165</v>
      </c>
      <c r="AI1387" s="2">
        <v>145</v>
      </c>
      <c r="AJ1387" s="2">
        <v>142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96</v>
      </c>
      <c r="BD1387" s="2">
        <v>0</v>
      </c>
      <c r="BE1387" s="2">
        <v>0</v>
      </c>
      <c r="BF1387" s="2">
        <v>0</v>
      </c>
      <c r="BG1387" s="2">
        <v>0</v>
      </c>
      <c r="BH1387" s="2">
        <v>0</v>
      </c>
      <c r="BI1387" s="2">
        <v>0</v>
      </c>
      <c r="BJ1387" s="2">
        <v>0</v>
      </c>
      <c r="BK1387" s="2">
        <v>0</v>
      </c>
      <c r="BL1387" s="2">
        <v>10</v>
      </c>
      <c r="BM1387" s="2">
        <v>7</v>
      </c>
      <c r="BN1387" s="2">
        <v>9</v>
      </c>
      <c r="BO1387" s="2">
        <v>7</v>
      </c>
      <c r="BP1387" s="2">
        <v>6</v>
      </c>
      <c r="BQ1387" s="2">
        <v>7</v>
      </c>
      <c r="BR1387" s="2">
        <v>6</v>
      </c>
      <c r="BS1387" s="2">
        <v>0</v>
      </c>
      <c r="BT1387" s="2">
        <v>0</v>
      </c>
      <c r="BU1387" s="2">
        <v>0</v>
      </c>
      <c r="BV1387" s="2">
        <v>0</v>
      </c>
      <c r="BW1387" s="2">
        <v>0</v>
      </c>
      <c r="BX1387" s="2">
        <v>0</v>
      </c>
      <c r="BY1387" s="2">
        <v>0</v>
      </c>
      <c r="BZ1387" s="2">
        <v>0</v>
      </c>
      <c r="CA1387" s="2">
        <v>0</v>
      </c>
      <c r="CB1387" s="2">
        <v>0</v>
      </c>
      <c r="CC1387" s="2">
        <v>0</v>
      </c>
      <c r="CD1387" s="2">
        <v>0</v>
      </c>
      <c r="CE1387" s="2">
        <v>0</v>
      </c>
      <c r="CF1387" s="2">
        <v>0</v>
      </c>
      <c r="CG1387" s="2">
        <v>0</v>
      </c>
      <c r="CH1387" s="2">
        <v>0</v>
      </c>
      <c r="CI1387" s="2">
        <v>0</v>
      </c>
      <c r="CJ1387" s="2">
        <v>0</v>
      </c>
      <c r="CK1387" s="2">
        <v>5</v>
      </c>
      <c r="CL1387" s="2">
        <v>0</v>
      </c>
    </row>
    <row r="1388" spans="1:90" x14ac:dyDescent="0.25">
      <c r="A1388" t="s">
        <v>115</v>
      </c>
      <c r="B1388">
        <v>10601</v>
      </c>
      <c r="C1388" t="s">
        <v>235</v>
      </c>
      <c r="D1388">
        <v>1</v>
      </c>
      <c r="E1388">
        <v>8</v>
      </c>
      <c r="F1388">
        <v>7500</v>
      </c>
      <c r="G1388">
        <v>35007500</v>
      </c>
      <c r="H1388" t="s">
        <v>7361</v>
      </c>
      <c r="I1388">
        <v>286</v>
      </c>
      <c r="J1388" t="s">
        <v>235</v>
      </c>
      <c r="K1388" t="s">
        <v>91</v>
      </c>
      <c r="L1388">
        <v>1</v>
      </c>
      <c r="M1388" t="s">
        <v>235</v>
      </c>
      <c r="N1388">
        <v>9920650</v>
      </c>
      <c r="O1388" t="s">
        <v>7362</v>
      </c>
      <c r="P1388" t="s">
        <v>7363</v>
      </c>
      <c r="Q1388">
        <v>790</v>
      </c>
      <c r="R1388">
        <v>11</v>
      </c>
      <c r="S1388">
        <v>40542311</v>
      </c>
      <c r="T1388">
        <v>40565112</v>
      </c>
      <c r="U1388" t="s">
        <v>7364</v>
      </c>
      <c r="V1388">
        <v>1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97</v>
      </c>
      <c r="AE1388" s="2">
        <v>89</v>
      </c>
      <c r="AF1388" s="2">
        <v>125</v>
      </c>
      <c r="AG1388" s="2">
        <v>213</v>
      </c>
      <c r="AH1388" s="2">
        <v>169</v>
      </c>
      <c r="AI1388" s="2">
        <v>152</v>
      </c>
      <c r="AJ1388" s="2">
        <v>141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222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29</v>
      </c>
      <c r="BE1388" s="2">
        <v>0</v>
      </c>
      <c r="BF1388" s="2">
        <v>0</v>
      </c>
      <c r="BG1388" s="2">
        <v>0</v>
      </c>
      <c r="BH1388" s="2">
        <v>0</v>
      </c>
      <c r="BI1388" s="2">
        <v>0</v>
      </c>
      <c r="BJ1388" s="2">
        <v>0</v>
      </c>
      <c r="BK1388" s="2">
        <v>0</v>
      </c>
      <c r="BL1388" s="2">
        <v>6</v>
      </c>
      <c r="BM1388" s="2">
        <v>5</v>
      </c>
      <c r="BN1388" s="2">
        <v>7</v>
      </c>
      <c r="BO1388" s="2">
        <v>11</v>
      </c>
      <c r="BP1388" s="2">
        <v>8</v>
      </c>
      <c r="BQ1388" s="2">
        <v>7</v>
      </c>
      <c r="BR1388" s="2">
        <v>8</v>
      </c>
      <c r="BS1388" s="2">
        <v>0</v>
      </c>
      <c r="BT1388" s="2">
        <v>0</v>
      </c>
      <c r="BU1388" s="2">
        <v>0</v>
      </c>
      <c r="BV1388" s="2">
        <v>0</v>
      </c>
      <c r="BW1388" s="2">
        <v>0</v>
      </c>
      <c r="BX1388" s="2">
        <v>0</v>
      </c>
      <c r="BY1388" s="2">
        <v>0</v>
      </c>
      <c r="BZ1388" s="2">
        <v>0</v>
      </c>
      <c r="CA1388" s="2">
        <v>0</v>
      </c>
      <c r="CB1388" s="2">
        <v>0</v>
      </c>
      <c r="CC1388" s="2">
        <v>7</v>
      </c>
      <c r="CD1388" s="2">
        <v>0</v>
      </c>
      <c r="CE1388" s="2">
        <v>0</v>
      </c>
      <c r="CF1388" s="2">
        <v>0</v>
      </c>
      <c r="CG1388" s="2">
        <v>0</v>
      </c>
      <c r="CH1388" s="2">
        <v>0</v>
      </c>
      <c r="CI1388" s="2">
        <v>0</v>
      </c>
      <c r="CJ1388" s="2">
        <v>0</v>
      </c>
      <c r="CK1388" s="2">
        <v>0</v>
      </c>
      <c r="CL1388" s="2">
        <v>5</v>
      </c>
    </row>
    <row r="1389" spans="1:90" x14ac:dyDescent="0.25">
      <c r="A1389" t="s">
        <v>115</v>
      </c>
      <c r="B1389">
        <v>10601</v>
      </c>
      <c r="C1389" t="s">
        <v>235</v>
      </c>
      <c r="D1389">
        <v>1</v>
      </c>
      <c r="E1389">
        <v>8</v>
      </c>
      <c r="F1389">
        <v>901970</v>
      </c>
      <c r="G1389">
        <v>35901970</v>
      </c>
      <c r="H1389" t="s">
        <v>17081</v>
      </c>
      <c r="I1389">
        <v>286</v>
      </c>
      <c r="J1389" t="s">
        <v>235</v>
      </c>
      <c r="K1389" t="s">
        <v>344</v>
      </c>
      <c r="L1389">
        <v>1</v>
      </c>
      <c r="M1389" t="s">
        <v>235</v>
      </c>
      <c r="N1389">
        <v>9971360</v>
      </c>
      <c r="O1389" t="s">
        <v>17082</v>
      </c>
      <c r="P1389" t="s">
        <v>17083</v>
      </c>
      <c r="Q1389">
        <v>281</v>
      </c>
      <c r="R1389">
        <v>11</v>
      </c>
      <c r="S1389">
        <v>40594900</v>
      </c>
      <c r="T1389">
        <v>40594957</v>
      </c>
      <c r="U1389" t="s">
        <v>17084</v>
      </c>
      <c r="V1389">
        <v>1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124</v>
      </c>
      <c r="AE1389" s="2">
        <v>78</v>
      </c>
      <c r="AF1389" s="2">
        <v>78</v>
      </c>
      <c r="AG1389" s="2">
        <v>115</v>
      </c>
      <c r="AH1389" s="2">
        <v>74</v>
      </c>
      <c r="AI1389" s="2">
        <v>133</v>
      </c>
      <c r="AJ1389" s="2">
        <v>103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450</v>
      </c>
      <c r="BD1389" s="2">
        <v>23</v>
      </c>
      <c r="BE1389" s="2">
        <v>0</v>
      </c>
      <c r="BF1389" s="2">
        <v>0</v>
      </c>
      <c r="BG1389" s="2">
        <v>0</v>
      </c>
      <c r="BH1389" s="2">
        <v>0</v>
      </c>
      <c r="BI1389" s="2">
        <v>0</v>
      </c>
      <c r="BJ1389" s="2">
        <v>0</v>
      </c>
      <c r="BK1389" s="2">
        <v>0</v>
      </c>
      <c r="BL1389" s="2">
        <v>9</v>
      </c>
      <c r="BM1389" s="2">
        <v>6</v>
      </c>
      <c r="BN1389" s="2">
        <v>4</v>
      </c>
      <c r="BO1389" s="2">
        <v>8</v>
      </c>
      <c r="BP1389" s="2">
        <v>5</v>
      </c>
      <c r="BQ1389" s="2">
        <v>8</v>
      </c>
      <c r="BR1389" s="2">
        <v>4</v>
      </c>
      <c r="BS1389" s="2">
        <v>0</v>
      </c>
      <c r="BT1389" s="2">
        <v>0</v>
      </c>
      <c r="BU1389" s="2">
        <v>0</v>
      </c>
      <c r="BV1389" s="2">
        <v>0</v>
      </c>
      <c r="BW1389" s="2">
        <v>0</v>
      </c>
      <c r="BX1389" s="2">
        <v>0</v>
      </c>
      <c r="BY1389" s="2">
        <v>0</v>
      </c>
      <c r="BZ1389" s="2">
        <v>0</v>
      </c>
      <c r="CA1389" s="2">
        <v>0</v>
      </c>
      <c r="CB1389" s="2">
        <v>0</v>
      </c>
      <c r="CC1389" s="2">
        <v>0</v>
      </c>
      <c r="CD1389" s="2">
        <v>0</v>
      </c>
      <c r="CE1389" s="2">
        <v>0</v>
      </c>
      <c r="CF1389" s="2">
        <v>0</v>
      </c>
      <c r="CG1389" s="2">
        <v>0</v>
      </c>
      <c r="CH1389" s="2">
        <v>0</v>
      </c>
      <c r="CI1389" s="2">
        <v>0</v>
      </c>
      <c r="CJ1389" s="2">
        <v>0</v>
      </c>
      <c r="CK1389" s="2">
        <v>28</v>
      </c>
      <c r="CL1389" s="2">
        <v>5</v>
      </c>
    </row>
    <row r="1390" spans="1:90" x14ac:dyDescent="0.25">
      <c r="A1390" t="s">
        <v>115</v>
      </c>
      <c r="B1390">
        <v>10601</v>
      </c>
      <c r="C1390" t="s">
        <v>235</v>
      </c>
      <c r="D1390">
        <v>1</v>
      </c>
      <c r="E1390">
        <v>8</v>
      </c>
      <c r="F1390">
        <v>48938</v>
      </c>
      <c r="G1390">
        <v>35048938</v>
      </c>
      <c r="H1390" t="s">
        <v>16621</v>
      </c>
      <c r="I1390">
        <v>286</v>
      </c>
      <c r="J1390" t="s">
        <v>235</v>
      </c>
      <c r="K1390" t="s">
        <v>633</v>
      </c>
      <c r="L1390">
        <v>1</v>
      </c>
      <c r="M1390" t="s">
        <v>235</v>
      </c>
      <c r="N1390">
        <v>9921320</v>
      </c>
      <c r="O1390" t="s">
        <v>10814</v>
      </c>
      <c r="P1390" t="s">
        <v>10815</v>
      </c>
      <c r="Q1390">
        <v>80</v>
      </c>
      <c r="R1390">
        <v>11</v>
      </c>
      <c r="S1390">
        <v>40917419</v>
      </c>
      <c r="T1390">
        <v>40919332</v>
      </c>
      <c r="U1390" t="s">
        <v>16622</v>
      </c>
      <c r="V1390">
        <v>1</v>
      </c>
      <c r="W1390" s="2">
        <v>0</v>
      </c>
      <c r="X1390" s="2">
        <v>0</v>
      </c>
      <c r="Y1390" s="2">
        <v>0</v>
      </c>
      <c r="Z1390" s="2">
        <v>84</v>
      </c>
      <c r="AA1390" s="2">
        <v>88</v>
      </c>
      <c r="AB1390" s="2">
        <v>63</v>
      </c>
      <c r="AC1390" s="2">
        <v>102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6</v>
      </c>
      <c r="BI1390" s="2">
        <v>4</v>
      </c>
      <c r="BJ1390" s="2">
        <v>3</v>
      </c>
      <c r="BK1390" s="2">
        <v>5</v>
      </c>
      <c r="BL1390" s="2">
        <v>0</v>
      </c>
      <c r="BM1390" s="2">
        <v>0</v>
      </c>
      <c r="BN1390" s="2">
        <v>0</v>
      </c>
      <c r="BO1390" s="2">
        <v>0</v>
      </c>
      <c r="BP1390" s="2">
        <v>0</v>
      </c>
      <c r="BQ1390" s="2">
        <v>0</v>
      </c>
      <c r="BR1390" s="2">
        <v>0</v>
      </c>
      <c r="BS1390" s="2">
        <v>0</v>
      </c>
      <c r="BT1390" s="2">
        <v>0</v>
      </c>
      <c r="BU1390" s="2">
        <v>0</v>
      </c>
      <c r="BV1390" s="2">
        <v>0</v>
      </c>
      <c r="BW1390" s="2">
        <v>0</v>
      </c>
      <c r="BX1390" s="2">
        <v>0</v>
      </c>
      <c r="BY1390" s="2">
        <v>0</v>
      </c>
      <c r="BZ1390" s="2">
        <v>0</v>
      </c>
      <c r="CA1390" s="2">
        <v>0</v>
      </c>
      <c r="CB1390" s="2">
        <v>0</v>
      </c>
      <c r="CC1390" s="2">
        <v>0</v>
      </c>
      <c r="CD1390" s="2">
        <v>0</v>
      </c>
      <c r="CE1390" s="2">
        <v>0</v>
      </c>
      <c r="CF1390" s="2">
        <v>0</v>
      </c>
      <c r="CG1390" s="2">
        <v>0</v>
      </c>
      <c r="CH1390" s="2">
        <v>0</v>
      </c>
      <c r="CI1390" s="2">
        <v>0</v>
      </c>
      <c r="CJ1390" s="2">
        <v>0</v>
      </c>
      <c r="CK1390" s="2">
        <v>0</v>
      </c>
      <c r="CL1390" s="2">
        <v>0</v>
      </c>
    </row>
    <row r="1391" spans="1:90" x14ac:dyDescent="0.25">
      <c r="A1391" t="s">
        <v>115</v>
      </c>
      <c r="B1391">
        <v>10601</v>
      </c>
      <c r="C1391" t="s">
        <v>235</v>
      </c>
      <c r="D1391">
        <v>1</v>
      </c>
      <c r="E1391">
        <v>8</v>
      </c>
      <c r="F1391">
        <v>39329</v>
      </c>
      <c r="G1391">
        <v>35039329</v>
      </c>
      <c r="H1391" t="s">
        <v>6315</v>
      </c>
      <c r="I1391">
        <v>286</v>
      </c>
      <c r="J1391" t="s">
        <v>235</v>
      </c>
      <c r="K1391" t="s">
        <v>6316</v>
      </c>
      <c r="L1391">
        <v>1</v>
      </c>
      <c r="M1391" t="s">
        <v>235</v>
      </c>
      <c r="N1391">
        <v>9941380</v>
      </c>
      <c r="O1391" t="s">
        <v>6317</v>
      </c>
      <c r="P1391" t="s">
        <v>4663</v>
      </c>
      <c r="Q1391">
        <v>335</v>
      </c>
      <c r="R1391">
        <v>11</v>
      </c>
      <c r="S1391">
        <v>40718591</v>
      </c>
      <c r="T1391">
        <v>40754610</v>
      </c>
      <c r="U1391" t="s">
        <v>6318</v>
      </c>
      <c r="V1391">
        <v>1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66</v>
      </c>
      <c r="AE1391" s="2">
        <v>67</v>
      </c>
      <c r="AF1391" s="2">
        <v>76</v>
      </c>
      <c r="AG1391" s="2">
        <v>98</v>
      </c>
      <c r="AH1391" s="2">
        <v>88</v>
      </c>
      <c r="AI1391" s="2">
        <v>96</v>
      </c>
      <c r="AJ1391" s="2">
        <v>136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20</v>
      </c>
      <c r="BD1391" s="2">
        <v>32</v>
      </c>
      <c r="BE1391" s="2">
        <v>0</v>
      </c>
      <c r="BF1391" s="2">
        <v>0</v>
      </c>
      <c r="BG1391" s="2">
        <v>0</v>
      </c>
      <c r="BH1391" s="2">
        <v>0</v>
      </c>
      <c r="BI1391" s="2">
        <v>0</v>
      </c>
      <c r="BJ1391" s="2">
        <v>0</v>
      </c>
      <c r="BK1391" s="2">
        <v>0</v>
      </c>
      <c r="BL1391" s="2">
        <v>6</v>
      </c>
      <c r="BM1391" s="2">
        <v>3</v>
      </c>
      <c r="BN1391" s="2">
        <v>6</v>
      </c>
      <c r="BO1391" s="2">
        <v>5</v>
      </c>
      <c r="BP1391" s="2">
        <v>4</v>
      </c>
      <c r="BQ1391" s="2">
        <v>6</v>
      </c>
      <c r="BR1391" s="2">
        <v>6</v>
      </c>
      <c r="BS1391" s="2">
        <v>0</v>
      </c>
      <c r="BT1391" s="2">
        <v>0</v>
      </c>
      <c r="BU1391" s="2">
        <v>0</v>
      </c>
      <c r="BV1391" s="2">
        <v>0</v>
      </c>
      <c r="BW1391" s="2">
        <v>0</v>
      </c>
      <c r="BX1391" s="2">
        <v>0</v>
      </c>
      <c r="BY1391" s="2">
        <v>0</v>
      </c>
      <c r="BZ1391" s="2">
        <v>0</v>
      </c>
      <c r="CA1391" s="2">
        <v>0</v>
      </c>
      <c r="CB1391" s="2">
        <v>0</v>
      </c>
      <c r="CC1391" s="2">
        <v>0</v>
      </c>
      <c r="CD1391" s="2">
        <v>0</v>
      </c>
      <c r="CE1391" s="2">
        <v>0</v>
      </c>
      <c r="CF1391" s="2">
        <v>0</v>
      </c>
      <c r="CG1391" s="2">
        <v>0</v>
      </c>
      <c r="CH1391" s="2">
        <v>0</v>
      </c>
      <c r="CI1391" s="2">
        <v>0</v>
      </c>
      <c r="CJ1391" s="2">
        <v>0</v>
      </c>
      <c r="CK1391" s="2">
        <v>1</v>
      </c>
      <c r="CL1391" s="2">
        <v>6</v>
      </c>
    </row>
    <row r="1392" spans="1:90" x14ac:dyDescent="0.25">
      <c r="A1392" t="s">
        <v>115</v>
      </c>
      <c r="B1392">
        <v>10601</v>
      </c>
      <c r="C1392" t="s">
        <v>235</v>
      </c>
      <c r="D1392">
        <v>1</v>
      </c>
      <c r="E1392">
        <v>8</v>
      </c>
      <c r="F1392">
        <v>7419</v>
      </c>
      <c r="G1392">
        <v>35007419</v>
      </c>
      <c r="H1392" t="s">
        <v>15996</v>
      </c>
      <c r="I1392">
        <v>286</v>
      </c>
      <c r="J1392" t="s">
        <v>235</v>
      </c>
      <c r="K1392" t="s">
        <v>281</v>
      </c>
      <c r="L1392">
        <v>1</v>
      </c>
      <c r="M1392" t="s">
        <v>235</v>
      </c>
      <c r="N1392">
        <v>9951120</v>
      </c>
      <c r="O1392" t="s">
        <v>15997</v>
      </c>
      <c r="P1392" t="s">
        <v>15998</v>
      </c>
      <c r="Q1392">
        <v>95</v>
      </c>
      <c r="R1392">
        <v>11</v>
      </c>
      <c r="S1392">
        <v>40715942</v>
      </c>
      <c r="T1392">
        <v>40716020</v>
      </c>
      <c r="U1392" t="s">
        <v>15999</v>
      </c>
      <c r="V1392">
        <v>1</v>
      </c>
      <c r="W1392" s="2">
        <v>0</v>
      </c>
      <c r="X1392" s="2">
        <v>0</v>
      </c>
      <c r="Y1392" s="2">
        <v>59</v>
      </c>
      <c r="Z1392" s="2">
        <v>98</v>
      </c>
      <c r="AA1392" s="2">
        <v>186</v>
      </c>
      <c r="AB1392" s="2">
        <v>95</v>
      </c>
      <c r="AC1392" s="2">
        <v>64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39</v>
      </c>
      <c r="BD1392" s="2">
        <v>0</v>
      </c>
      <c r="BE1392" s="2">
        <v>0</v>
      </c>
      <c r="BF1392" s="2">
        <v>0</v>
      </c>
      <c r="BG1392" s="2">
        <v>2</v>
      </c>
      <c r="BH1392" s="2">
        <v>7</v>
      </c>
      <c r="BI1392" s="2">
        <v>7</v>
      </c>
      <c r="BJ1392" s="2">
        <v>5</v>
      </c>
      <c r="BK1392" s="2">
        <v>4</v>
      </c>
      <c r="BL1392" s="2">
        <v>0</v>
      </c>
      <c r="BM1392" s="2">
        <v>0</v>
      </c>
      <c r="BN1392" s="2">
        <v>0</v>
      </c>
      <c r="BO1392" s="2">
        <v>0</v>
      </c>
      <c r="BP1392" s="2">
        <v>0</v>
      </c>
      <c r="BQ1392" s="2">
        <v>0</v>
      </c>
      <c r="BR1392" s="2">
        <v>0</v>
      </c>
      <c r="BS1392" s="2">
        <v>0</v>
      </c>
      <c r="BT1392" s="2">
        <v>0</v>
      </c>
      <c r="BU1392" s="2">
        <v>0</v>
      </c>
      <c r="BV1392" s="2">
        <v>0</v>
      </c>
      <c r="BW1392" s="2">
        <v>0</v>
      </c>
      <c r="BX1392" s="2">
        <v>0</v>
      </c>
      <c r="BY1392" s="2">
        <v>0</v>
      </c>
      <c r="BZ1392" s="2">
        <v>0</v>
      </c>
      <c r="CA1392" s="2">
        <v>0</v>
      </c>
      <c r="CB1392" s="2">
        <v>0</v>
      </c>
      <c r="CC1392" s="2">
        <v>0</v>
      </c>
      <c r="CD1392" s="2">
        <v>0</v>
      </c>
      <c r="CE1392" s="2">
        <v>0</v>
      </c>
      <c r="CF1392" s="2">
        <v>0</v>
      </c>
      <c r="CG1392" s="2">
        <v>0</v>
      </c>
      <c r="CH1392" s="2">
        <v>0</v>
      </c>
      <c r="CI1392" s="2">
        <v>0</v>
      </c>
      <c r="CJ1392" s="2">
        <v>0</v>
      </c>
      <c r="CK1392" s="2">
        <v>3</v>
      </c>
      <c r="CL1392" s="2">
        <v>0</v>
      </c>
    </row>
    <row r="1393" spans="1:90" x14ac:dyDescent="0.25">
      <c r="A1393" t="s">
        <v>115</v>
      </c>
      <c r="B1393">
        <v>10601</v>
      </c>
      <c r="C1393" t="s">
        <v>235</v>
      </c>
      <c r="D1393">
        <v>1</v>
      </c>
      <c r="E1393">
        <v>8</v>
      </c>
      <c r="F1393">
        <v>906633</v>
      </c>
      <c r="G1393">
        <v>35906633</v>
      </c>
      <c r="H1393" t="s">
        <v>6189</v>
      </c>
      <c r="I1393">
        <v>286</v>
      </c>
      <c r="J1393" t="s">
        <v>235</v>
      </c>
      <c r="K1393" t="s">
        <v>6190</v>
      </c>
      <c r="L1393">
        <v>1</v>
      </c>
      <c r="M1393" t="s">
        <v>235</v>
      </c>
      <c r="N1393">
        <v>9960490</v>
      </c>
      <c r="O1393" t="s">
        <v>6191</v>
      </c>
      <c r="P1393" t="s">
        <v>6192</v>
      </c>
      <c r="Q1393">
        <v>450</v>
      </c>
      <c r="R1393">
        <v>11</v>
      </c>
      <c r="S1393">
        <v>40667555</v>
      </c>
      <c r="T1393">
        <v>40672704</v>
      </c>
      <c r="U1393" t="s">
        <v>6193</v>
      </c>
      <c r="V1393">
        <v>1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105</v>
      </c>
      <c r="AE1393" s="2">
        <v>80</v>
      </c>
      <c r="AF1393" s="2">
        <v>84</v>
      </c>
      <c r="AG1393" s="2">
        <v>95</v>
      </c>
      <c r="AH1393" s="2">
        <v>150</v>
      </c>
      <c r="AI1393" s="2">
        <v>206</v>
      </c>
      <c r="AJ1393" s="2">
        <v>135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20</v>
      </c>
      <c r="BE1393" s="2">
        <v>0</v>
      </c>
      <c r="BF1393" s="2">
        <v>0</v>
      </c>
      <c r="BG1393" s="2">
        <v>0</v>
      </c>
      <c r="BH1393" s="2">
        <v>0</v>
      </c>
      <c r="BI1393" s="2">
        <v>0</v>
      </c>
      <c r="BJ1393" s="2">
        <v>0</v>
      </c>
      <c r="BK1393" s="2">
        <v>0</v>
      </c>
      <c r="BL1393" s="2">
        <v>8</v>
      </c>
      <c r="BM1393" s="2">
        <v>4</v>
      </c>
      <c r="BN1393" s="2">
        <v>5</v>
      </c>
      <c r="BO1393" s="2">
        <v>4</v>
      </c>
      <c r="BP1393" s="2">
        <v>5</v>
      </c>
      <c r="BQ1393" s="2">
        <v>9</v>
      </c>
      <c r="BR1393" s="2">
        <v>7</v>
      </c>
      <c r="BS1393" s="2">
        <v>0</v>
      </c>
      <c r="BT1393" s="2">
        <v>0</v>
      </c>
      <c r="BU1393" s="2">
        <v>0</v>
      </c>
      <c r="BV1393" s="2">
        <v>0</v>
      </c>
      <c r="BW1393" s="2">
        <v>0</v>
      </c>
      <c r="BX1393" s="2">
        <v>0</v>
      </c>
      <c r="BY1393" s="2">
        <v>0</v>
      </c>
      <c r="BZ1393" s="2">
        <v>0</v>
      </c>
      <c r="CA1393" s="2">
        <v>0</v>
      </c>
      <c r="CB1393" s="2">
        <v>0</v>
      </c>
      <c r="CC1393" s="2">
        <v>0</v>
      </c>
      <c r="CD1393" s="2">
        <v>0</v>
      </c>
      <c r="CE1393" s="2">
        <v>0</v>
      </c>
      <c r="CF1393" s="2">
        <v>0</v>
      </c>
      <c r="CG1393" s="2">
        <v>0</v>
      </c>
      <c r="CH1393" s="2">
        <v>0</v>
      </c>
      <c r="CI1393" s="2">
        <v>0</v>
      </c>
      <c r="CJ1393" s="2">
        <v>0</v>
      </c>
      <c r="CK1393" s="2">
        <v>0</v>
      </c>
      <c r="CL1393" s="2">
        <v>4</v>
      </c>
    </row>
    <row r="1394" spans="1:90" x14ac:dyDescent="0.25">
      <c r="A1394" t="s">
        <v>115</v>
      </c>
      <c r="B1394">
        <v>10601</v>
      </c>
      <c r="C1394" t="s">
        <v>235</v>
      </c>
      <c r="D1394">
        <v>1</v>
      </c>
      <c r="E1394">
        <v>8</v>
      </c>
      <c r="F1394">
        <v>37285</v>
      </c>
      <c r="G1394">
        <v>35037285</v>
      </c>
      <c r="H1394" t="s">
        <v>19400</v>
      </c>
      <c r="I1394">
        <v>286</v>
      </c>
      <c r="J1394" t="s">
        <v>235</v>
      </c>
      <c r="K1394" t="s">
        <v>1466</v>
      </c>
      <c r="L1394">
        <v>1</v>
      </c>
      <c r="M1394" t="s">
        <v>235</v>
      </c>
      <c r="N1394">
        <v>9961350</v>
      </c>
      <c r="O1394" t="s">
        <v>10363</v>
      </c>
      <c r="P1394" t="s">
        <v>19401</v>
      </c>
      <c r="Q1394">
        <v>151</v>
      </c>
      <c r="R1394">
        <v>11</v>
      </c>
      <c r="S1394">
        <v>40667518</v>
      </c>
      <c r="T1394">
        <v>40671348</v>
      </c>
      <c r="U1394" t="s">
        <v>19402</v>
      </c>
      <c r="V1394">
        <v>1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106</v>
      </c>
      <c r="AE1394" s="2">
        <v>95</v>
      </c>
      <c r="AF1394" s="2">
        <v>159</v>
      </c>
      <c r="AG1394" s="2">
        <v>164</v>
      </c>
      <c r="AH1394" s="2">
        <v>149</v>
      </c>
      <c r="AI1394" s="2">
        <v>114</v>
      </c>
      <c r="AJ1394" s="2">
        <v>102</v>
      </c>
      <c r="AK1394" s="2">
        <v>0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0</v>
      </c>
      <c r="BI1394" s="2">
        <v>0</v>
      </c>
      <c r="BJ1394" s="2">
        <v>0</v>
      </c>
      <c r="BK1394" s="2">
        <v>0</v>
      </c>
      <c r="BL1394" s="2">
        <v>6</v>
      </c>
      <c r="BM1394" s="2">
        <v>5</v>
      </c>
      <c r="BN1394" s="2">
        <v>7</v>
      </c>
      <c r="BO1394" s="2">
        <v>7</v>
      </c>
      <c r="BP1394" s="2">
        <v>7</v>
      </c>
      <c r="BQ1394" s="2">
        <v>5</v>
      </c>
      <c r="BR1394" s="2">
        <v>3</v>
      </c>
      <c r="BS1394" s="2">
        <v>0</v>
      </c>
      <c r="BT1394" s="2">
        <v>0</v>
      </c>
      <c r="BU1394" s="2">
        <v>0</v>
      </c>
      <c r="BV1394" s="2">
        <v>0</v>
      </c>
      <c r="BW1394" s="2">
        <v>0</v>
      </c>
      <c r="BX1394" s="2">
        <v>0</v>
      </c>
      <c r="BY1394" s="2">
        <v>0</v>
      </c>
      <c r="BZ1394" s="2">
        <v>0</v>
      </c>
      <c r="CA1394" s="2">
        <v>0</v>
      </c>
      <c r="CB1394" s="2">
        <v>0</v>
      </c>
      <c r="CC1394" s="2">
        <v>0</v>
      </c>
      <c r="CD1394" s="2">
        <v>0</v>
      </c>
      <c r="CE1394" s="2">
        <v>0</v>
      </c>
      <c r="CF1394" s="2">
        <v>0</v>
      </c>
      <c r="CG1394" s="2">
        <v>0</v>
      </c>
      <c r="CH1394" s="2">
        <v>0</v>
      </c>
      <c r="CI1394" s="2">
        <v>0</v>
      </c>
      <c r="CJ1394" s="2">
        <v>0</v>
      </c>
      <c r="CK1394" s="2">
        <v>0</v>
      </c>
      <c r="CL1394" s="2">
        <v>0</v>
      </c>
    </row>
    <row r="1395" spans="1:90" x14ac:dyDescent="0.25">
      <c r="A1395" t="s">
        <v>115</v>
      </c>
      <c r="B1395">
        <v>10601</v>
      </c>
      <c r="C1395" t="s">
        <v>235</v>
      </c>
      <c r="D1395">
        <v>1</v>
      </c>
      <c r="E1395">
        <v>8</v>
      </c>
      <c r="F1395">
        <v>43321</v>
      </c>
      <c r="G1395">
        <v>35043321</v>
      </c>
      <c r="H1395" t="s">
        <v>16971</v>
      </c>
      <c r="I1395">
        <v>286</v>
      </c>
      <c r="J1395" t="s">
        <v>235</v>
      </c>
      <c r="K1395" t="s">
        <v>633</v>
      </c>
      <c r="L1395">
        <v>1</v>
      </c>
      <c r="M1395" t="s">
        <v>235</v>
      </c>
      <c r="N1395">
        <v>9930260</v>
      </c>
      <c r="O1395" t="s">
        <v>16972</v>
      </c>
      <c r="P1395" t="s">
        <v>16973</v>
      </c>
      <c r="Q1395">
        <v>195</v>
      </c>
      <c r="R1395">
        <v>11</v>
      </c>
      <c r="S1395">
        <v>40915514</v>
      </c>
      <c r="T1395">
        <v>40916795</v>
      </c>
      <c r="U1395" t="s">
        <v>16974</v>
      </c>
      <c r="V1395">
        <v>1</v>
      </c>
      <c r="W1395" s="2">
        <v>0</v>
      </c>
      <c r="X1395" s="2">
        <v>0</v>
      </c>
      <c r="Y1395" s="2">
        <v>65</v>
      </c>
      <c r="Z1395" s="2">
        <v>84</v>
      </c>
      <c r="AA1395" s="2">
        <v>63</v>
      </c>
      <c r="AB1395" s="2">
        <v>114</v>
      </c>
      <c r="AC1395" s="2">
        <v>60</v>
      </c>
      <c r="AD1395" s="2">
        <v>108</v>
      </c>
      <c r="AE1395" s="2">
        <v>37</v>
      </c>
      <c r="AF1395" s="2">
        <v>136</v>
      </c>
      <c r="AG1395" s="2">
        <v>94</v>
      </c>
      <c r="AH1395" s="2">
        <v>100</v>
      </c>
      <c r="AI1395" s="2">
        <v>96</v>
      </c>
      <c r="AJ1395" s="2">
        <v>96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722</v>
      </c>
      <c r="BD1395" s="2">
        <v>0</v>
      </c>
      <c r="BE1395" s="2">
        <v>0</v>
      </c>
      <c r="BF1395" s="2">
        <v>0</v>
      </c>
      <c r="BG1395" s="2">
        <v>2</v>
      </c>
      <c r="BH1395" s="2">
        <v>5</v>
      </c>
      <c r="BI1395" s="2">
        <v>2</v>
      </c>
      <c r="BJ1395" s="2">
        <v>6</v>
      </c>
      <c r="BK1395" s="2">
        <v>4</v>
      </c>
      <c r="BL1395" s="2">
        <v>4</v>
      </c>
      <c r="BM1395" s="2">
        <v>1</v>
      </c>
      <c r="BN1395" s="2">
        <v>6</v>
      </c>
      <c r="BO1395" s="2">
        <v>6</v>
      </c>
      <c r="BP1395" s="2">
        <v>5</v>
      </c>
      <c r="BQ1395" s="2">
        <v>4</v>
      </c>
      <c r="BR1395" s="2">
        <v>4</v>
      </c>
      <c r="BS1395" s="2">
        <v>0</v>
      </c>
      <c r="BT1395" s="2">
        <v>0</v>
      </c>
      <c r="BU1395" s="2">
        <v>0</v>
      </c>
      <c r="BV1395" s="2">
        <v>0</v>
      </c>
      <c r="BW1395" s="2">
        <v>0</v>
      </c>
      <c r="BX1395" s="2">
        <v>0</v>
      </c>
      <c r="BY1395" s="2">
        <v>0</v>
      </c>
      <c r="BZ1395" s="2">
        <v>0</v>
      </c>
      <c r="CA1395" s="2">
        <v>0</v>
      </c>
      <c r="CB1395" s="2">
        <v>0</v>
      </c>
      <c r="CC1395" s="2">
        <v>0</v>
      </c>
      <c r="CD1395" s="2">
        <v>0</v>
      </c>
      <c r="CE1395" s="2">
        <v>0</v>
      </c>
      <c r="CF1395" s="2">
        <v>0</v>
      </c>
      <c r="CG1395" s="2">
        <v>0</v>
      </c>
      <c r="CH1395" s="2">
        <v>0</v>
      </c>
      <c r="CI1395" s="2">
        <v>0</v>
      </c>
      <c r="CJ1395" s="2">
        <v>0</v>
      </c>
      <c r="CK1395" s="2">
        <v>42</v>
      </c>
      <c r="CL1395" s="2">
        <v>0</v>
      </c>
    </row>
    <row r="1396" spans="1:90" x14ac:dyDescent="0.25">
      <c r="A1396" t="s">
        <v>115</v>
      </c>
      <c r="B1396">
        <v>10601</v>
      </c>
      <c r="C1396" t="s">
        <v>235</v>
      </c>
      <c r="D1396">
        <v>1</v>
      </c>
      <c r="E1396">
        <v>8</v>
      </c>
      <c r="F1396">
        <v>7389</v>
      </c>
      <c r="G1396">
        <v>35007389</v>
      </c>
      <c r="H1396" t="s">
        <v>5409</v>
      </c>
      <c r="I1396">
        <v>286</v>
      </c>
      <c r="J1396" t="s">
        <v>235</v>
      </c>
      <c r="K1396" t="s">
        <v>3135</v>
      </c>
      <c r="L1396">
        <v>1</v>
      </c>
      <c r="M1396" t="s">
        <v>235</v>
      </c>
      <c r="N1396">
        <v>9990690</v>
      </c>
      <c r="O1396" t="s">
        <v>16167</v>
      </c>
      <c r="P1396" t="s">
        <v>16168</v>
      </c>
      <c r="Q1396">
        <v>30</v>
      </c>
      <c r="R1396">
        <v>11</v>
      </c>
      <c r="S1396">
        <v>40542308</v>
      </c>
      <c r="T1396">
        <v>40571848</v>
      </c>
      <c r="U1396" t="s">
        <v>16169</v>
      </c>
      <c r="V1396">
        <v>1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204</v>
      </c>
      <c r="AE1396" s="2">
        <v>174</v>
      </c>
      <c r="AF1396" s="2">
        <v>231</v>
      </c>
      <c r="AG1396" s="2">
        <v>299</v>
      </c>
      <c r="AH1396" s="2">
        <v>272</v>
      </c>
      <c r="AI1396" s="2">
        <v>252</v>
      </c>
      <c r="AJ1396" s="2">
        <v>235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191</v>
      </c>
      <c r="BD1396" s="2">
        <v>0</v>
      </c>
      <c r="BE1396" s="2">
        <v>0</v>
      </c>
      <c r="BF1396" s="2">
        <v>0</v>
      </c>
      <c r="BG1396" s="2">
        <v>0</v>
      </c>
      <c r="BH1396" s="2">
        <v>0</v>
      </c>
      <c r="BI1396" s="2">
        <v>0</v>
      </c>
      <c r="BJ1396" s="2">
        <v>0</v>
      </c>
      <c r="BK1396" s="2">
        <v>0</v>
      </c>
      <c r="BL1396" s="2">
        <v>11</v>
      </c>
      <c r="BM1396" s="2">
        <v>8</v>
      </c>
      <c r="BN1396" s="2">
        <v>11</v>
      </c>
      <c r="BO1396" s="2">
        <v>16</v>
      </c>
      <c r="BP1396" s="2">
        <v>12</v>
      </c>
      <c r="BQ1396" s="2">
        <v>10</v>
      </c>
      <c r="BR1396" s="2">
        <v>10</v>
      </c>
      <c r="BS1396" s="2">
        <v>0</v>
      </c>
      <c r="BT1396" s="2">
        <v>0</v>
      </c>
      <c r="BU1396" s="2">
        <v>0</v>
      </c>
      <c r="BV1396" s="2">
        <v>0</v>
      </c>
      <c r="BW1396" s="2">
        <v>0</v>
      </c>
      <c r="BX1396" s="2">
        <v>0</v>
      </c>
      <c r="BY1396" s="2">
        <v>0</v>
      </c>
      <c r="BZ1396" s="2">
        <v>0</v>
      </c>
      <c r="CA1396" s="2">
        <v>0</v>
      </c>
      <c r="CB1396" s="2">
        <v>0</v>
      </c>
      <c r="CC1396" s="2">
        <v>0</v>
      </c>
      <c r="CD1396" s="2">
        <v>0</v>
      </c>
      <c r="CE1396" s="2">
        <v>0</v>
      </c>
      <c r="CF1396" s="2">
        <v>0</v>
      </c>
      <c r="CG1396" s="2">
        <v>0</v>
      </c>
      <c r="CH1396" s="2">
        <v>0</v>
      </c>
      <c r="CI1396" s="2">
        <v>0</v>
      </c>
      <c r="CJ1396" s="2">
        <v>0</v>
      </c>
      <c r="CK1396" s="2">
        <v>14</v>
      </c>
      <c r="CL1396" s="2">
        <v>0</v>
      </c>
    </row>
    <row r="1397" spans="1:90" x14ac:dyDescent="0.25">
      <c r="A1397" t="s">
        <v>115</v>
      </c>
      <c r="B1397">
        <v>10601</v>
      </c>
      <c r="C1397" t="s">
        <v>235</v>
      </c>
      <c r="D1397">
        <v>1</v>
      </c>
      <c r="E1397">
        <v>8</v>
      </c>
      <c r="F1397">
        <v>906621</v>
      </c>
      <c r="G1397">
        <v>35906621</v>
      </c>
      <c r="H1397" t="s">
        <v>15699</v>
      </c>
      <c r="I1397">
        <v>286</v>
      </c>
      <c r="J1397" t="s">
        <v>235</v>
      </c>
      <c r="K1397" t="s">
        <v>1779</v>
      </c>
      <c r="L1397">
        <v>1</v>
      </c>
      <c r="M1397" t="s">
        <v>235</v>
      </c>
      <c r="N1397">
        <v>9980640</v>
      </c>
      <c r="O1397" t="s">
        <v>92</v>
      </c>
      <c r="P1397" t="s">
        <v>15700</v>
      </c>
      <c r="Q1397">
        <v>45</v>
      </c>
      <c r="R1397">
        <v>11</v>
      </c>
      <c r="S1397">
        <v>40542309</v>
      </c>
      <c r="T1397">
        <v>40567655</v>
      </c>
      <c r="U1397" t="s">
        <v>15701</v>
      </c>
      <c r="V1397">
        <v>1</v>
      </c>
      <c r="W1397" s="2">
        <v>0</v>
      </c>
      <c r="X1397" s="2">
        <v>0</v>
      </c>
      <c r="Y1397" s="2">
        <v>148</v>
      </c>
      <c r="Z1397" s="2">
        <v>65</v>
      </c>
      <c r="AA1397" s="2">
        <v>150</v>
      </c>
      <c r="AB1397" s="2">
        <v>146</v>
      </c>
      <c r="AC1397" s="2">
        <v>147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472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40</v>
      </c>
      <c r="BD1397" s="2">
        <v>0</v>
      </c>
      <c r="BE1397" s="2">
        <v>0</v>
      </c>
      <c r="BF1397" s="2">
        <v>0</v>
      </c>
      <c r="BG1397" s="2">
        <v>8</v>
      </c>
      <c r="BH1397" s="2">
        <v>4</v>
      </c>
      <c r="BI1397" s="2">
        <v>8</v>
      </c>
      <c r="BJ1397" s="2">
        <v>7</v>
      </c>
      <c r="BK1397" s="2">
        <v>5</v>
      </c>
      <c r="BL1397" s="2">
        <v>0</v>
      </c>
      <c r="BM1397" s="2">
        <v>0</v>
      </c>
      <c r="BN1397" s="2">
        <v>0</v>
      </c>
      <c r="BO1397" s="2">
        <v>0</v>
      </c>
      <c r="BP1397" s="2">
        <v>0</v>
      </c>
      <c r="BQ1397" s="2">
        <v>0</v>
      </c>
      <c r="BR1397" s="2">
        <v>0</v>
      </c>
      <c r="BS1397" s="2">
        <v>0</v>
      </c>
      <c r="BT1397" s="2">
        <v>0</v>
      </c>
      <c r="BU1397" s="2">
        <v>0</v>
      </c>
      <c r="BV1397" s="2">
        <v>0</v>
      </c>
      <c r="BW1397" s="2">
        <v>0</v>
      </c>
      <c r="BX1397" s="2">
        <v>0</v>
      </c>
      <c r="BY1397" s="2">
        <v>0</v>
      </c>
      <c r="BZ1397" s="2">
        <v>0</v>
      </c>
      <c r="CA1397" s="2">
        <v>0</v>
      </c>
      <c r="CB1397" s="2">
        <v>0</v>
      </c>
      <c r="CC1397" s="2">
        <v>14</v>
      </c>
      <c r="CD1397" s="2">
        <v>0</v>
      </c>
      <c r="CE1397" s="2">
        <v>0</v>
      </c>
      <c r="CF1397" s="2">
        <v>0</v>
      </c>
      <c r="CG1397" s="2">
        <v>0</v>
      </c>
      <c r="CH1397" s="2">
        <v>0</v>
      </c>
      <c r="CI1397" s="2">
        <v>0</v>
      </c>
      <c r="CJ1397" s="2">
        <v>0</v>
      </c>
      <c r="CK1397" s="2">
        <v>2</v>
      </c>
      <c r="CL1397" s="2">
        <v>0</v>
      </c>
    </row>
    <row r="1398" spans="1:90" x14ac:dyDescent="0.25">
      <c r="A1398" t="s">
        <v>115</v>
      </c>
      <c r="B1398">
        <v>10601</v>
      </c>
      <c r="C1398" t="s">
        <v>235</v>
      </c>
      <c r="D1398">
        <v>1</v>
      </c>
      <c r="E1398">
        <v>8</v>
      </c>
      <c r="F1398">
        <v>7377</v>
      </c>
      <c r="G1398">
        <v>35007377</v>
      </c>
      <c r="H1398" t="s">
        <v>4721</v>
      </c>
      <c r="I1398">
        <v>286</v>
      </c>
      <c r="J1398" t="s">
        <v>235</v>
      </c>
      <c r="K1398" t="s">
        <v>281</v>
      </c>
      <c r="L1398">
        <v>1</v>
      </c>
      <c r="M1398" t="s">
        <v>235</v>
      </c>
      <c r="N1398">
        <v>9960480</v>
      </c>
      <c r="O1398" t="s">
        <v>4722</v>
      </c>
      <c r="P1398" t="s">
        <v>535</v>
      </c>
      <c r="Q1398">
        <v>121</v>
      </c>
      <c r="R1398">
        <v>11</v>
      </c>
      <c r="S1398">
        <v>40665069</v>
      </c>
      <c r="T1398">
        <v>40666577</v>
      </c>
      <c r="U1398" t="s">
        <v>4723</v>
      </c>
      <c r="V1398">
        <v>1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118</v>
      </c>
      <c r="AE1398" s="2">
        <v>118</v>
      </c>
      <c r="AF1398" s="2">
        <v>130</v>
      </c>
      <c r="AG1398" s="2">
        <v>148</v>
      </c>
      <c r="AH1398" s="2">
        <v>160</v>
      </c>
      <c r="AI1398" s="2">
        <v>154</v>
      </c>
      <c r="AJ1398" s="2">
        <v>149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190</v>
      </c>
      <c r="BD1398" s="2">
        <v>0</v>
      </c>
      <c r="BE1398" s="2">
        <v>0</v>
      </c>
      <c r="BF1398" s="2">
        <v>0</v>
      </c>
      <c r="BG1398" s="2">
        <v>0</v>
      </c>
      <c r="BH1398" s="2">
        <v>0</v>
      </c>
      <c r="BI1398" s="2">
        <v>0</v>
      </c>
      <c r="BJ1398" s="2">
        <v>0</v>
      </c>
      <c r="BK1398" s="2">
        <v>0</v>
      </c>
      <c r="BL1398" s="2">
        <v>9</v>
      </c>
      <c r="BM1398" s="2">
        <v>6</v>
      </c>
      <c r="BN1398" s="2">
        <v>8</v>
      </c>
      <c r="BO1398" s="2">
        <v>9</v>
      </c>
      <c r="BP1398" s="2">
        <v>5</v>
      </c>
      <c r="BQ1398" s="2">
        <v>5</v>
      </c>
      <c r="BR1398" s="2">
        <v>6</v>
      </c>
      <c r="BS1398" s="2">
        <v>0</v>
      </c>
      <c r="BT1398" s="2">
        <v>0</v>
      </c>
      <c r="BU1398" s="2">
        <v>0</v>
      </c>
      <c r="BV1398" s="2">
        <v>0</v>
      </c>
      <c r="BW1398" s="2">
        <v>0</v>
      </c>
      <c r="BX1398" s="2">
        <v>0</v>
      </c>
      <c r="BY1398" s="2">
        <v>0</v>
      </c>
      <c r="BZ1398" s="2">
        <v>0</v>
      </c>
      <c r="CA1398" s="2">
        <v>0</v>
      </c>
      <c r="CB1398" s="2">
        <v>0</v>
      </c>
      <c r="CC1398" s="2">
        <v>0</v>
      </c>
      <c r="CD1398" s="2">
        <v>0</v>
      </c>
      <c r="CE1398" s="2">
        <v>0</v>
      </c>
      <c r="CF1398" s="2">
        <v>0</v>
      </c>
      <c r="CG1398" s="2">
        <v>0</v>
      </c>
      <c r="CH1398" s="2">
        <v>0</v>
      </c>
      <c r="CI1398" s="2">
        <v>0</v>
      </c>
      <c r="CJ1398" s="2">
        <v>0</v>
      </c>
      <c r="CK1398" s="2">
        <v>9</v>
      </c>
      <c r="CL1398" s="2">
        <v>0</v>
      </c>
    </row>
    <row r="1399" spans="1:90" x14ac:dyDescent="0.25">
      <c r="A1399" t="s">
        <v>115</v>
      </c>
      <c r="B1399">
        <v>10601</v>
      </c>
      <c r="C1399" t="s">
        <v>235</v>
      </c>
      <c r="D1399">
        <v>1</v>
      </c>
      <c r="E1399">
        <v>8</v>
      </c>
      <c r="F1399">
        <v>923151</v>
      </c>
      <c r="G1399">
        <v>35923151</v>
      </c>
      <c r="H1399" t="s">
        <v>6914</v>
      </c>
      <c r="I1399">
        <v>286</v>
      </c>
      <c r="J1399" t="s">
        <v>235</v>
      </c>
      <c r="K1399" t="s">
        <v>1779</v>
      </c>
      <c r="L1399">
        <v>1</v>
      </c>
      <c r="M1399" t="s">
        <v>235</v>
      </c>
      <c r="N1399">
        <v>9980550</v>
      </c>
      <c r="O1399" t="s">
        <v>102</v>
      </c>
      <c r="P1399" t="s">
        <v>1781</v>
      </c>
      <c r="Q1399">
        <v>261</v>
      </c>
      <c r="R1399">
        <v>11</v>
      </c>
      <c r="S1399">
        <v>40542310</v>
      </c>
      <c r="U1399" t="s">
        <v>6915</v>
      </c>
      <c r="V1399">
        <v>1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108</v>
      </c>
      <c r="AE1399" s="2">
        <v>109</v>
      </c>
      <c r="AF1399" s="2">
        <v>182</v>
      </c>
      <c r="AG1399" s="2">
        <v>137</v>
      </c>
      <c r="AH1399" s="2">
        <v>108</v>
      </c>
      <c r="AI1399" s="2">
        <v>114</v>
      </c>
      <c r="AJ1399" s="2">
        <v>108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59</v>
      </c>
      <c r="BD1399" s="2">
        <v>0</v>
      </c>
      <c r="BE1399" s="2">
        <v>0</v>
      </c>
      <c r="BF1399" s="2">
        <v>0</v>
      </c>
      <c r="BG1399" s="2">
        <v>0</v>
      </c>
      <c r="BH1399" s="2">
        <v>0</v>
      </c>
      <c r="BI1399" s="2">
        <v>0</v>
      </c>
      <c r="BJ1399" s="2">
        <v>0</v>
      </c>
      <c r="BK1399" s="2">
        <v>0</v>
      </c>
      <c r="BL1399" s="2">
        <v>6</v>
      </c>
      <c r="BM1399" s="2">
        <v>6</v>
      </c>
      <c r="BN1399" s="2">
        <v>9</v>
      </c>
      <c r="BO1399" s="2">
        <v>5</v>
      </c>
      <c r="BP1399" s="2">
        <v>5</v>
      </c>
      <c r="BQ1399" s="2">
        <v>3</v>
      </c>
      <c r="BR1399" s="2">
        <v>4</v>
      </c>
      <c r="BS1399" s="2">
        <v>0</v>
      </c>
      <c r="BT1399" s="2">
        <v>0</v>
      </c>
      <c r="BU1399" s="2">
        <v>0</v>
      </c>
      <c r="BV1399" s="2">
        <v>0</v>
      </c>
      <c r="BW1399" s="2">
        <v>0</v>
      </c>
      <c r="BX1399" s="2">
        <v>0</v>
      </c>
      <c r="BY1399" s="2">
        <v>0</v>
      </c>
      <c r="BZ1399" s="2">
        <v>0</v>
      </c>
      <c r="CA1399" s="2">
        <v>0</v>
      </c>
      <c r="CB1399" s="2">
        <v>0</v>
      </c>
      <c r="CC1399" s="2">
        <v>0</v>
      </c>
      <c r="CD1399" s="2">
        <v>0</v>
      </c>
      <c r="CE1399" s="2">
        <v>0</v>
      </c>
      <c r="CF1399" s="2">
        <v>0</v>
      </c>
      <c r="CG1399" s="2">
        <v>0</v>
      </c>
      <c r="CH1399" s="2">
        <v>0</v>
      </c>
      <c r="CI1399" s="2">
        <v>0</v>
      </c>
      <c r="CJ1399" s="2">
        <v>0</v>
      </c>
      <c r="CK1399" s="2">
        <v>4</v>
      </c>
      <c r="CL1399" s="2">
        <v>0</v>
      </c>
    </row>
    <row r="1400" spans="1:90" x14ac:dyDescent="0.25">
      <c r="A1400" t="s">
        <v>115</v>
      </c>
      <c r="B1400">
        <v>10601</v>
      </c>
      <c r="C1400" t="s">
        <v>235</v>
      </c>
      <c r="D1400">
        <v>1</v>
      </c>
      <c r="E1400">
        <v>8</v>
      </c>
      <c r="F1400">
        <v>910235</v>
      </c>
      <c r="G1400">
        <v>35910235</v>
      </c>
      <c r="H1400" t="s">
        <v>16096</v>
      </c>
      <c r="I1400">
        <v>286</v>
      </c>
      <c r="J1400" t="s">
        <v>235</v>
      </c>
      <c r="K1400" t="s">
        <v>1466</v>
      </c>
      <c r="L1400">
        <v>1</v>
      </c>
      <c r="M1400" t="s">
        <v>235</v>
      </c>
      <c r="N1400">
        <v>9960600</v>
      </c>
      <c r="O1400" t="s">
        <v>16097</v>
      </c>
      <c r="P1400" t="s">
        <v>16098</v>
      </c>
      <c r="Q1400">
        <v>697</v>
      </c>
      <c r="R1400">
        <v>11</v>
      </c>
      <c r="S1400">
        <v>40666114</v>
      </c>
      <c r="T1400">
        <v>40671724</v>
      </c>
      <c r="U1400" t="s">
        <v>16099</v>
      </c>
      <c r="V1400">
        <v>1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139</v>
      </c>
      <c r="AE1400" s="2">
        <v>145</v>
      </c>
      <c r="AF1400" s="2">
        <v>137</v>
      </c>
      <c r="AG1400" s="2">
        <v>126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287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251</v>
      </c>
      <c r="BD1400" s="2">
        <v>0</v>
      </c>
      <c r="BE1400" s="2">
        <v>0</v>
      </c>
      <c r="BF1400" s="2">
        <v>0</v>
      </c>
      <c r="BG1400" s="2">
        <v>0</v>
      </c>
      <c r="BH1400" s="2">
        <v>0</v>
      </c>
      <c r="BI1400" s="2">
        <v>0</v>
      </c>
      <c r="BJ1400" s="2">
        <v>0</v>
      </c>
      <c r="BK1400" s="2">
        <v>0</v>
      </c>
      <c r="BL1400" s="2">
        <v>7</v>
      </c>
      <c r="BM1400" s="2">
        <v>10</v>
      </c>
      <c r="BN1400" s="2">
        <v>8</v>
      </c>
      <c r="BO1400" s="2">
        <v>6</v>
      </c>
      <c r="BP1400" s="2">
        <v>0</v>
      </c>
      <c r="BQ1400" s="2">
        <v>0</v>
      </c>
      <c r="BR1400" s="2">
        <v>0</v>
      </c>
      <c r="BS1400" s="2">
        <v>0</v>
      </c>
      <c r="BT1400" s="2">
        <v>0</v>
      </c>
      <c r="BU1400" s="2">
        <v>0</v>
      </c>
      <c r="BV1400" s="2">
        <v>0</v>
      </c>
      <c r="BW1400" s="2">
        <v>0</v>
      </c>
      <c r="BX1400" s="2">
        <v>0</v>
      </c>
      <c r="BY1400" s="2">
        <v>0</v>
      </c>
      <c r="BZ1400" s="2">
        <v>0</v>
      </c>
      <c r="CA1400" s="2">
        <v>0</v>
      </c>
      <c r="CB1400" s="2">
        <v>0</v>
      </c>
      <c r="CC1400" s="2">
        <v>10</v>
      </c>
      <c r="CD1400" s="2">
        <v>0</v>
      </c>
      <c r="CE1400" s="2">
        <v>0</v>
      </c>
      <c r="CF1400" s="2">
        <v>0</v>
      </c>
      <c r="CG1400" s="2">
        <v>0</v>
      </c>
      <c r="CH1400" s="2">
        <v>0</v>
      </c>
      <c r="CI1400" s="2">
        <v>0</v>
      </c>
      <c r="CJ1400" s="2">
        <v>0</v>
      </c>
      <c r="CK1400" s="2">
        <v>21</v>
      </c>
      <c r="CL1400" s="2">
        <v>0</v>
      </c>
    </row>
    <row r="1401" spans="1:90" x14ac:dyDescent="0.25">
      <c r="A1401" t="s">
        <v>115</v>
      </c>
      <c r="B1401">
        <v>10601</v>
      </c>
      <c r="C1401" t="s">
        <v>235</v>
      </c>
      <c r="D1401">
        <v>1</v>
      </c>
      <c r="E1401">
        <v>8</v>
      </c>
      <c r="F1401">
        <v>915749</v>
      </c>
      <c r="G1401">
        <v>35915749</v>
      </c>
      <c r="H1401" t="s">
        <v>18118</v>
      </c>
      <c r="I1401">
        <v>286</v>
      </c>
      <c r="J1401" t="s">
        <v>235</v>
      </c>
      <c r="K1401" t="s">
        <v>91</v>
      </c>
      <c r="L1401">
        <v>1</v>
      </c>
      <c r="M1401" t="s">
        <v>235</v>
      </c>
      <c r="N1401">
        <v>9910520</v>
      </c>
      <c r="O1401" t="s">
        <v>18119</v>
      </c>
      <c r="P1401" t="s">
        <v>18120</v>
      </c>
      <c r="Q1401">
        <v>235</v>
      </c>
      <c r="R1401">
        <v>11</v>
      </c>
      <c r="S1401">
        <v>40481353</v>
      </c>
      <c r="T1401">
        <v>40542323</v>
      </c>
      <c r="U1401" t="s">
        <v>18121</v>
      </c>
      <c r="V1401">
        <v>1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262</v>
      </c>
      <c r="AE1401" s="2">
        <v>142</v>
      </c>
      <c r="AF1401" s="2">
        <v>247</v>
      </c>
      <c r="AG1401" s="2">
        <v>229</v>
      </c>
      <c r="AH1401" s="2">
        <v>215</v>
      </c>
      <c r="AI1401" s="2">
        <v>242</v>
      </c>
      <c r="AJ1401" s="2">
        <v>194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73</v>
      </c>
      <c r="BD1401" s="2">
        <v>0</v>
      </c>
      <c r="BE1401" s="2">
        <v>0</v>
      </c>
      <c r="BF1401" s="2">
        <v>0</v>
      </c>
      <c r="BG1401" s="2">
        <v>0</v>
      </c>
      <c r="BH1401" s="2">
        <v>0</v>
      </c>
      <c r="BI1401" s="2">
        <v>0</v>
      </c>
      <c r="BJ1401" s="2">
        <v>0</v>
      </c>
      <c r="BK1401" s="2">
        <v>0</v>
      </c>
      <c r="BL1401" s="2">
        <v>14</v>
      </c>
      <c r="BM1401" s="2">
        <v>5</v>
      </c>
      <c r="BN1401" s="2">
        <v>10</v>
      </c>
      <c r="BO1401" s="2">
        <v>10</v>
      </c>
      <c r="BP1401" s="2">
        <v>7</v>
      </c>
      <c r="BQ1401" s="2">
        <v>9</v>
      </c>
      <c r="BR1401" s="2">
        <v>7</v>
      </c>
      <c r="BS1401" s="2">
        <v>0</v>
      </c>
      <c r="BT1401" s="2">
        <v>0</v>
      </c>
      <c r="BU1401" s="2">
        <v>0</v>
      </c>
      <c r="BV1401" s="2">
        <v>0</v>
      </c>
      <c r="BW1401" s="2">
        <v>0</v>
      </c>
      <c r="BX1401" s="2">
        <v>0</v>
      </c>
      <c r="BY1401" s="2">
        <v>0</v>
      </c>
      <c r="BZ1401" s="2">
        <v>0</v>
      </c>
      <c r="CA1401" s="2">
        <v>0</v>
      </c>
      <c r="CB1401" s="2">
        <v>0</v>
      </c>
      <c r="CC1401" s="2">
        <v>0</v>
      </c>
      <c r="CD1401" s="2">
        <v>0</v>
      </c>
      <c r="CE1401" s="2">
        <v>0</v>
      </c>
      <c r="CF1401" s="2">
        <v>0</v>
      </c>
      <c r="CG1401" s="2">
        <v>0</v>
      </c>
      <c r="CH1401" s="2">
        <v>0</v>
      </c>
      <c r="CI1401" s="2">
        <v>0</v>
      </c>
      <c r="CJ1401" s="2">
        <v>0</v>
      </c>
      <c r="CK1401" s="2">
        <v>8</v>
      </c>
      <c r="CL1401" s="2">
        <v>0</v>
      </c>
    </row>
    <row r="1402" spans="1:90" x14ac:dyDescent="0.25">
      <c r="A1402" t="s">
        <v>115</v>
      </c>
      <c r="B1402">
        <v>10601</v>
      </c>
      <c r="C1402" t="s">
        <v>235</v>
      </c>
      <c r="D1402">
        <v>1</v>
      </c>
      <c r="E1402">
        <v>8</v>
      </c>
      <c r="F1402">
        <v>901982</v>
      </c>
      <c r="G1402">
        <v>35901982</v>
      </c>
      <c r="H1402" t="s">
        <v>15458</v>
      </c>
      <c r="I1402">
        <v>286</v>
      </c>
      <c r="J1402" t="s">
        <v>235</v>
      </c>
      <c r="K1402" t="s">
        <v>3135</v>
      </c>
      <c r="L1402">
        <v>1</v>
      </c>
      <c r="M1402" t="s">
        <v>235</v>
      </c>
      <c r="N1402">
        <v>9990150</v>
      </c>
      <c r="O1402" t="s">
        <v>15459</v>
      </c>
      <c r="P1402" t="s">
        <v>15460</v>
      </c>
      <c r="Q1402">
        <v>640</v>
      </c>
      <c r="R1402">
        <v>11</v>
      </c>
      <c r="S1402">
        <v>40542330</v>
      </c>
      <c r="T1402">
        <v>40568080</v>
      </c>
      <c r="U1402" t="s">
        <v>15461</v>
      </c>
      <c r="V1402">
        <v>1</v>
      </c>
      <c r="W1402" s="2">
        <v>0</v>
      </c>
      <c r="X1402" s="2">
        <v>0</v>
      </c>
      <c r="Y1402" s="2">
        <v>179</v>
      </c>
      <c r="Z1402" s="2">
        <v>129</v>
      </c>
      <c r="AA1402" s="2">
        <v>160</v>
      </c>
      <c r="AB1402" s="2">
        <v>152</v>
      </c>
      <c r="AC1402" s="2">
        <v>163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39</v>
      </c>
      <c r="BD1402" s="2">
        <v>0</v>
      </c>
      <c r="BE1402" s="2">
        <v>0</v>
      </c>
      <c r="BF1402" s="2">
        <v>0</v>
      </c>
      <c r="BG1402" s="2">
        <v>7</v>
      </c>
      <c r="BH1402" s="2">
        <v>6</v>
      </c>
      <c r="BI1402" s="2">
        <v>5</v>
      </c>
      <c r="BJ1402" s="2">
        <v>5</v>
      </c>
      <c r="BK1402" s="2">
        <v>9</v>
      </c>
      <c r="BL1402" s="2">
        <v>0</v>
      </c>
      <c r="BM1402" s="2">
        <v>0</v>
      </c>
      <c r="BN1402" s="2">
        <v>0</v>
      </c>
      <c r="BO1402" s="2">
        <v>0</v>
      </c>
      <c r="BP1402" s="2">
        <v>0</v>
      </c>
      <c r="BQ1402" s="2">
        <v>0</v>
      </c>
      <c r="BR1402" s="2">
        <v>0</v>
      </c>
      <c r="BS1402" s="2">
        <v>0</v>
      </c>
      <c r="BT1402" s="2">
        <v>0</v>
      </c>
      <c r="BU1402" s="2">
        <v>0</v>
      </c>
      <c r="BV1402" s="2">
        <v>0</v>
      </c>
      <c r="BW1402" s="2">
        <v>0</v>
      </c>
      <c r="BX1402" s="2">
        <v>0</v>
      </c>
      <c r="BY1402" s="2">
        <v>0</v>
      </c>
      <c r="BZ1402" s="2">
        <v>0</v>
      </c>
      <c r="CA1402" s="2">
        <v>0</v>
      </c>
      <c r="CB1402" s="2">
        <v>0</v>
      </c>
      <c r="CC1402" s="2">
        <v>0</v>
      </c>
      <c r="CD1402" s="2">
        <v>0</v>
      </c>
      <c r="CE1402" s="2">
        <v>0</v>
      </c>
      <c r="CF1402" s="2">
        <v>0</v>
      </c>
      <c r="CG1402" s="2">
        <v>0</v>
      </c>
      <c r="CH1402" s="2">
        <v>0</v>
      </c>
      <c r="CI1402" s="2">
        <v>0</v>
      </c>
      <c r="CJ1402" s="2">
        <v>0</v>
      </c>
      <c r="CK1402" s="2">
        <v>3</v>
      </c>
      <c r="CL1402" s="2">
        <v>0</v>
      </c>
    </row>
    <row r="1403" spans="1:90" x14ac:dyDescent="0.25">
      <c r="A1403" t="s">
        <v>115</v>
      </c>
      <c r="B1403">
        <v>10601</v>
      </c>
      <c r="C1403" t="s">
        <v>235</v>
      </c>
      <c r="D1403">
        <v>1</v>
      </c>
      <c r="E1403">
        <v>8</v>
      </c>
      <c r="F1403">
        <v>904910</v>
      </c>
      <c r="G1403">
        <v>35904910</v>
      </c>
      <c r="H1403" t="s">
        <v>15464</v>
      </c>
      <c r="I1403">
        <v>286</v>
      </c>
      <c r="J1403" t="s">
        <v>235</v>
      </c>
      <c r="K1403" t="s">
        <v>91</v>
      </c>
      <c r="L1403">
        <v>1</v>
      </c>
      <c r="M1403" t="s">
        <v>235</v>
      </c>
      <c r="N1403">
        <v>9921180</v>
      </c>
      <c r="O1403" t="s">
        <v>15465</v>
      </c>
      <c r="P1403" t="s">
        <v>14067</v>
      </c>
      <c r="Q1403">
        <v>15</v>
      </c>
      <c r="R1403">
        <v>11</v>
      </c>
      <c r="S1403">
        <v>40542329</v>
      </c>
      <c r="T1403">
        <v>40568025</v>
      </c>
      <c r="U1403" t="s">
        <v>15466</v>
      </c>
      <c r="V1403">
        <v>1</v>
      </c>
      <c r="W1403" s="2">
        <v>0</v>
      </c>
      <c r="X1403" s="2">
        <v>0</v>
      </c>
      <c r="Y1403" s="2">
        <v>31</v>
      </c>
      <c r="Z1403" s="2">
        <v>25</v>
      </c>
      <c r="AA1403" s="2">
        <v>31</v>
      </c>
      <c r="AB1403" s="2">
        <v>60</v>
      </c>
      <c r="AC1403" s="2">
        <v>29</v>
      </c>
      <c r="AD1403" s="2">
        <v>60</v>
      </c>
      <c r="AE1403" s="2">
        <v>30</v>
      </c>
      <c r="AF1403" s="2">
        <v>33</v>
      </c>
      <c r="AG1403" s="2">
        <v>55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20</v>
      </c>
      <c r="BD1403" s="2">
        <v>0</v>
      </c>
      <c r="BE1403" s="2">
        <v>0</v>
      </c>
      <c r="BF1403" s="2">
        <v>0</v>
      </c>
      <c r="BG1403" s="2">
        <v>1</v>
      </c>
      <c r="BH1403" s="2">
        <v>2</v>
      </c>
      <c r="BI1403" s="2">
        <v>1</v>
      </c>
      <c r="BJ1403" s="2">
        <v>2</v>
      </c>
      <c r="BK1403" s="2">
        <v>2</v>
      </c>
      <c r="BL1403" s="2">
        <v>2</v>
      </c>
      <c r="BM1403" s="2">
        <v>2</v>
      </c>
      <c r="BN1403" s="2">
        <v>2</v>
      </c>
      <c r="BO1403" s="2">
        <v>2</v>
      </c>
      <c r="BP1403" s="2">
        <v>0</v>
      </c>
      <c r="BQ1403" s="2">
        <v>0</v>
      </c>
      <c r="BR1403" s="2">
        <v>0</v>
      </c>
      <c r="BS1403" s="2">
        <v>0</v>
      </c>
      <c r="BT1403" s="2">
        <v>0</v>
      </c>
      <c r="BU1403" s="2">
        <v>0</v>
      </c>
      <c r="BV1403" s="2">
        <v>0</v>
      </c>
      <c r="BW1403" s="2">
        <v>0</v>
      </c>
      <c r="BX1403" s="2">
        <v>0</v>
      </c>
      <c r="BY1403" s="2">
        <v>0</v>
      </c>
      <c r="BZ1403" s="2">
        <v>0</v>
      </c>
      <c r="CA1403" s="2">
        <v>0</v>
      </c>
      <c r="CB1403" s="2">
        <v>0</v>
      </c>
      <c r="CC1403" s="2">
        <v>0</v>
      </c>
      <c r="CD1403" s="2">
        <v>0</v>
      </c>
      <c r="CE1403" s="2">
        <v>0</v>
      </c>
      <c r="CF1403" s="2">
        <v>0</v>
      </c>
      <c r="CG1403" s="2">
        <v>0</v>
      </c>
      <c r="CH1403" s="2">
        <v>0</v>
      </c>
      <c r="CI1403" s="2">
        <v>0</v>
      </c>
      <c r="CJ1403" s="2">
        <v>0</v>
      </c>
      <c r="CK1403" s="2">
        <v>2</v>
      </c>
      <c r="CL1403" s="2">
        <v>0</v>
      </c>
    </row>
    <row r="1404" spans="1:90" x14ac:dyDescent="0.25">
      <c r="A1404" t="s">
        <v>115</v>
      </c>
      <c r="B1404">
        <v>10601</v>
      </c>
      <c r="C1404" t="s">
        <v>235</v>
      </c>
      <c r="D1404">
        <v>1</v>
      </c>
      <c r="E1404">
        <v>8</v>
      </c>
      <c r="F1404">
        <v>39500</v>
      </c>
      <c r="G1404">
        <v>35039500</v>
      </c>
      <c r="H1404" t="s">
        <v>14776</v>
      </c>
      <c r="I1404">
        <v>286</v>
      </c>
      <c r="J1404" t="s">
        <v>235</v>
      </c>
      <c r="K1404" t="s">
        <v>4046</v>
      </c>
      <c r="L1404">
        <v>1</v>
      </c>
      <c r="M1404" t="s">
        <v>235</v>
      </c>
      <c r="N1404">
        <v>9931090</v>
      </c>
      <c r="O1404" t="s">
        <v>14777</v>
      </c>
      <c r="P1404" t="s">
        <v>10591</v>
      </c>
      <c r="Q1404">
        <v>779</v>
      </c>
      <c r="R1404">
        <v>11</v>
      </c>
      <c r="S1404">
        <v>40917536</v>
      </c>
      <c r="T1404">
        <v>40919839</v>
      </c>
      <c r="U1404" t="s">
        <v>14778</v>
      </c>
      <c r="V1404">
        <v>1</v>
      </c>
      <c r="W1404" s="2">
        <v>0</v>
      </c>
      <c r="X1404" s="2">
        <v>0</v>
      </c>
      <c r="Y1404" s="2">
        <v>104</v>
      </c>
      <c r="Z1404" s="2">
        <v>61</v>
      </c>
      <c r="AA1404" s="2">
        <v>171</v>
      </c>
      <c r="AB1404" s="2">
        <v>141</v>
      </c>
      <c r="AC1404" s="2">
        <v>99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149</v>
      </c>
      <c r="BD1404" s="2">
        <v>0</v>
      </c>
      <c r="BE1404" s="2">
        <v>0</v>
      </c>
      <c r="BF1404" s="2">
        <v>0</v>
      </c>
      <c r="BG1404" s="2">
        <v>5</v>
      </c>
      <c r="BH1404" s="2">
        <v>4</v>
      </c>
      <c r="BI1404" s="2">
        <v>9</v>
      </c>
      <c r="BJ1404" s="2">
        <v>7</v>
      </c>
      <c r="BK1404" s="2">
        <v>7</v>
      </c>
      <c r="BL1404" s="2">
        <v>0</v>
      </c>
      <c r="BM1404" s="2">
        <v>0</v>
      </c>
      <c r="BN1404" s="2">
        <v>0</v>
      </c>
      <c r="BO1404" s="2">
        <v>0</v>
      </c>
      <c r="BP1404" s="2">
        <v>0</v>
      </c>
      <c r="BQ1404" s="2">
        <v>0</v>
      </c>
      <c r="BR1404" s="2">
        <v>0</v>
      </c>
      <c r="BS1404" s="2">
        <v>0</v>
      </c>
      <c r="BT1404" s="2">
        <v>0</v>
      </c>
      <c r="BU1404" s="2">
        <v>0</v>
      </c>
      <c r="BV1404" s="2">
        <v>0</v>
      </c>
      <c r="BW1404" s="2">
        <v>0</v>
      </c>
      <c r="BX1404" s="2">
        <v>0</v>
      </c>
      <c r="BY1404" s="2">
        <v>0</v>
      </c>
      <c r="BZ1404" s="2">
        <v>0</v>
      </c>
      <c r="CA1404" s="2">
        <v>0</v>
      </c>
      <c r="CB1404" s="2">
        <v>0</v>
      </c>
      <c r="CC1404" s="2">
        <v>0</v>
      </c>
      <c r="CD1404" s="2">
        <v>0</v>
      </c>
      <c r="CE1404" s="2">
        <v>0</v>
      </c>
      <c r="CF1404" s="2">
        <v>0</v>
      </c>
      <c r="CG1404" s="2">
        <v>0</v>
      </c>
      <c r="CH1404" s="2">
        <v>0</v>
      </c>
      <c r="CI1404" s="2">
        <v>0</v>
      </c>
      <c r="CJ1404" s="2">
        <v>0</v>
      </c>
      <c r="CK1404" s="2">
        <v>7</v>
      </c>
      <c r="CL1404" s="2">
        <v>0</v>
      </c>
    </row>
    <row r="1405" spans="1:90" x14ac:dyDescent="0.25">
      <c r="A1405" t="s">
        <v>115</v>
      </c>
      <c r="B1405">
        <v>10601</v>
      </c>
      <c r="C1405" t="s">
        <v>235</v>
      </c>
      <c r="D1405">
        <v>1</v>
      </c>
      <c r="E1405">
        <v>8</v>
      </c>
      <c r="F1405">
        <v>7365</v>
      </c>
      <c r="G1405">
        <v>35007365</v>
      </c>
      <c r="H1405" t="s">
        <v>5306</v>
      </c>
      <c r="I1405">
        <v>286</v>
      </c>
      <c r="J1405" t="s">
        <v>235</v>
      </c>
      <c r="K1405" t="s">
        <v>633</v>
      </c>
      <c r="L1405">
        <v>1</v>
      </c>
      <c r="M1405" t="s">
        <v>235</v>
      </c>
      <c r="N1405">
        <v>9932080</v>
      </c>
      <c r="O1405" t="s">
        <v>5307</v>
      </c>
      <c r="P1405" t="s">
        <v>5308</v>
      </c>
      <c r="Q1405">
        <v>354</v>
      </c>
      <c r="R1405">
        <v>11</v>
      </c>
      <c r="S1405">
        <v>40918113</v>
      </c>
      <c r="T1405">
        <v>40919851</v>
      </c>
      <c r="U1405" t="s">
        <v>5309</v>
      </c>
      <c r="V1405">
        <v>1</v>
      </c>
      <c r="W1405" s="2">
        <v>0</v>
      </c>
      <c r="X1405" s="2">
        <v>0</v>
      </c>
      <c r="Y1405" s="2">
        <v>102</v>
      </c>
      <c r="Z1405" s="2">
        <v>155</v>
      </c>
      <c r="AA1405" s="2">
        <v>215</v>
      </c>
      <c r="AB1405" s="2">
        <v>193</v>
      </c>
      <c r="AC1405" s="2">
        <v>151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293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28</v>
      </c>
      <c r="BE1405" s="2">
        <v>0</v>
      </c>
      <c r="BF1405" s="2">
        <v>0</v>
      </c>
      <c r="BG1405" s="2">
        <v>8</v>
      </c>
      <c r="BH1405" s="2">
        <v>8</v>
      </c>
      <c r="BI1405" s="2">
        <v>14</v>
      </c>
      <c r="BJ1405" s="2">
        <v>12</v>
      </c>
      <c r="BK1405" s="2">
        <v>12</v>
      </c>
      <c r="BL1405" s="2">
        <v>0</v>
      </c>
      <c r="BM1405" s="2">
        <v>0</v>
      </c>
      <c r="BN1405" s="2">
        <v>0</v>
      </c>
      <c r="BO1405" s="2">
        <v>0</v>
      </c>
      <c r="BP1405" s="2">
        <v>0</v>
      </c>
      <c r="BQ1405" s="2">
        <v>0</v>
      </c>
      <c r="BR1405" s="2">
        <v>0</v>
      </c>
      <c r="BS1405" s="2">
        <v>0</v>
      </c>
      <c r="BT1405" s="2">
        <v>0</v>
      </c>
      <c r="BU1405" s="2">
        <v>0</v>
      </c>
      <c r="BV1405" s="2">
        <v>0</v>
      </c>
      <c r="BW1405" s="2">
        <v>0</v>
      </c>
      <c r="BX1405" s="2">
        <v>0</v>
      </c>
      <c r="BY1405" s="2">
        <v>0</v>
      </c>
      <c r="BZ1405" s="2">
        <v>0</v>
      </c>
      <c r="CA1405" s="2">
        <v>0</v>
      </c>
      <c r="CB1405" s="2">
        <v>0</v>
      </c>
      <c r="CC1405" s="2">
        <v>10</v>
      </c>
      <c r="CD1405" s="2">
        <v>0</v>
      </c>
      <c r="CE1405" s="2">
        <v>0</v>
      </c>
      <c r="CF1405" s="2">
        <v>0</v>
      </c>
      <c r="CG1405" s="2">
        <v>0</v>
      </c>
      <c r="CH1405" s="2">
        <v>0</v>
      </c>
      <c r="CI1405" s="2">
        <v>0</v>
      </c>
      <c r="CJ1405" s="2">
        <v>0</v>
      </c>
      <c r="CK1405" s="2">
        <v>0</v>
      </c>
      <c r="CL1405" s="2">
        <v>6</v>
      </c>
    </row>
    <row r="1406" spans="1:90" x14ac:dyDescent="0.25">
      <c r="A1406" t="s">
        <v>115</v>
      </c>
      <c r="B1406">
        <v>10601</v>
      </c>
      <c r="C1406" t="s">
        <v>235</v>
      </c>
      <c r="D1406">
        <v>1</v>
      </c>
      <c r="E1406">
        <v>8</v>
      </c>
      <c r="F1406">
        <v>7444</v>
      </c>
      <c r="G1406">
        <v>35007444</v>
      </c>
      <c r="H1406" t="s">
        <v>6254</v>
      </c>
      <c r="I1406">
        <v>286</v>
      </c>
      <c r="J1406" t="s">
        <v>235</v>
      </c>
      <c r="K1406" t="s">
        <v>633</v>
      </c>
      <c r="L1406">
        <v>1</v>
      </c>
      <c r="M1406" t="s">
        <v>235</v>
      </c>
      <c r="N1406">
        <v>9932240</v>
      </c>
      <c r="O1406" t="s">
        <v>6255</v>
      </c>
      <c r="P1406" t="s">
        <v>6256</v>
      </c>
      <c r="Q1406">
        <v>643</v>
      </c>
      <c r="R1406">
        <v>11</v>
      </c>
      <c r="S1406">
        <v>40916165</v>
      </c>
      <c r="T1406">
        <v>40922983</v>
      </c>
      <c r="U1406" t="s">
        <v>6257</v>
      </c>
      <c r="V1406">
        <v>1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109</v>
      </c>
      <c r="AE1406" s="2">
        <v>99</v>
      </c>
      <c r="AF1406" s="2">
        <v>103</v>
      </c>
      <c r="AG1406" s="2">
        <v>95</v>
      </c>
      <c r="AH1406" s="2">
        <v>108</v>
      </c>
      <c r="AI1406" s="2">
        <v>156</v>
      </c>
      <c r="AJ1406" s="2">
        <v>139</v>
      </c>
      <c r="AK1406" s="2">
        <v>0</v>
      </c>
      <c r="AL1406" s="2">
        <v>0</v>
      </c>
      <c r="AM1406" s="2">
        <v>0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244</v>
      </c>
      <c r="BD1406" s="2">
        <v>0</v>
      </c>
      <c r="BE1406" s="2">
        <v>0</v>
      </c>
      <c r="BF1406" s="2">
        <v>0</v>
      </c>
      <c r="BG1406" s="2">
        <v>0</v>
      </c>
      <c r="BH1406" s="2">
        <v>0</v>
      </c>
      <c r="BI1406" s="2">
        <v>0</v>
      </c>
      <c r="BJ1406" s="2">
        <v>0</v>
      </c>
      <c r="BK1406" s="2">
        <v>0</v>
      </c>
      <c r="BL1406" s="2">
        <v>6</v>
      </c>
      <c r="BM1406" s="2">
        <v>7</v>
      </c>
      <c r="BN1406" s="2">
        <v>8</v>
      </c>
      <c r="BO1406" s="2">
        <v>6</v>
      </c>
      <c r="BP1406" s="2">
        <v>5</v>
      </c>
      <c r="BQ1406" s="2">
        <v>8</v>
      </c>
      <c r="BR1406" s="2">
        <v>6</v>
      </c>
      <c r="BS1406" s="2">
        <v>0</v>
      </c>
      <c r="BT1406" s="2">
        <v>0</v>
      </c>
      <c r="BU1406" s="2">
        <v>0</v>
      </c>
      <c r="BV1406" s="2">
        <v>0</v>
      </c>
      <c r="BW1406" s="2">
        <v>0</v>
      </c>
      <c r="BX1406" s="2">
        <v>0</v>
      </c>
      <c r="BY1406" s="2">
        <v>0</v>
      </c>
      <c r="BZ1406" s="2">
        <v>0</v>
      </c>
      <c r="CA1406" s="2">
        <v>0</v>
      </c>
      <c r="CB1406" s="2">
        <v>0</v>
      </c>
      <c r="CC1406" s="2">
        <v>0</v>
      </c>
      <c r="CD1406" s="2">
        <v>0</v>
      </c>
      <c r="CE1406" s="2">
        <v>0</v>
      </c>
      <c r="CF1406" s="2">
        <v>0</v>
      </c>
      <c r="CG1406" s="2">
        <v>0</v>
      </c>
      <c r="CH1406" s="2">
        <v>0</v>
      </c>
      <c r="CI1406" s="2">
        <v>0</v>
      </c>
      <c r="CJ1406" s="2">
        <v>0</v>
      </c>
      <c r="CK1406" s="2">
        <v>20</v>
      </c>
      <c r="CL1406" s="2">
        <v>0</v>
      </c>
    </row>
    <row r="1407" spans="1:90" x14ac:dyDescent="0.25">
      <c r="A1407" t="s">
        <v>115</v>
      </c>
      <c r="B1407">
        <v>10601</v>
      </c>
      <c r="C1407" t="s">
        <v>235</v>
      </c>
      <c r="D1407">
        <v>1</v>
      </c>
      <c r="E1407">
        <v>8</v>
      </c>
      <c r="F1407">
        <v>46462</v>
      </c>
      <c r="G1407">
        <v>35046462</v>
      </c>
      <c r="H1407" t="s">
        <v>4422</v>
      </c>
      <c r="I1407">
        <v>286</v>
      </c>
      <c r="J1407" t="s">
        <v>235</v>
      </c>
      <c r="K1407" t="s">
        <v>4046</v>
      </c>
      <c r="L1407">
        <v>1</v>
      </c>
      <c r="M1407" t="s">
        <v>235</v>
      </c>
      <c r="N1407">
        <v>9931370</v>
      </c>
      <c r="O1407" t="s">
        <v>4423</v>
      </c>
      <c r="P1407" t="s">
        <v>4424</v>
      </c>
      <c r="Q1407">
        <v>241</v>
      </c>
      <c r="R1407">
        <v>11</v>
      </c>
      <c r="S1407">
        <v>40917323</v>
      </c>
      <c r="T1407">
        <v>40919108</v>
      </c>
      <c r="U1407" t="s">
        <v>4425</v>
      </c>
      <c r="V1407">
        <v>1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124</v>
      </c>
      <c r="AE1407" s="2">
        <v>144</v>
      </c>
      <c r="AF1407" s="2">
        <v>120</v>
      </c>
      <c r="AG1407" s="2">
        <v>138</v>
      </c>
      <c r="AH1407" s="2">
        <v>128</v>
      </c>
      <c r="AI1407" s="2">
        <v>152</v>
      </c>
      <c r="AJ1407" s="2">
        <v>158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506</v>
      </c>
      <c r="BD1407" s="2">
        <v>0</v>
      </c>
      <c r="BE1407" s="2">
        <v>0</v>
      </c>
      <c r="BF1407" s="2">
        <v>0</v>
      </c>
      <c r="BG1407" s="2">
        <v>0</v>
      </c>
      <c r="BH1407" s="2">
        <v>0</v>
      </c>
      <c r="BI1407" s="2">
        <v>0</v>
      </c>
      <c r="BJ1407" s="2">
        <v>0</v>
      </c>
      <c r="BK1407" s="2">
        <v>0</v>
      </c>
      <c r="BL1407" s="2">
        <v>8</v>
      </c>
      <c r="BM1407" s="2">
        <v>7</v>
      </c>
      <c r="BN1407" s="2">
        <v>6</v>
      </c>
      <c r="BO1407" s="2">
        <v>6</v>
      </c>
      <c r="BP1407" s="2">
        <v>4</v>
      </c>
      <c r="BQ1407" s="2">
        <v>6</v>
      </c>
      <c r="BR1407" s="2">
        <v>6</v>
      </c>
      <c r="BS1407" s="2">
        <v>0</v>
      </c>
      <c r="BT1407" s="2">
        <v>0</v>
      </c>
      <c r="BU1407" s="2">
        <v>0</v>
      </c>
      <c r="BV1407" s="2">
        <v>0</v>
      </c>
      <c r="BW1407" s="2">
        <v>0</v>
      </c>
      <c r="BX1407" s="2">
        <v>0</v>
      </c>
      <c r="BY1407" s="2">
        <v>0</v>
      </c>
      <c r="BZ1407" s="2">
        <v>0</v>
      </c>
      <c r="CA1407" s="2">
        <v>0</v>
      </c>
      <c r="CB1407" s="2">
        <v>0</v>
      </c>
      <c r="CC1407" s="2">
        <v>0</v>
      </c>
      <c r="CD1407" s="2">
        <v>0</v>
      </c>
      <c r="CE1407" s="2">
        <v>0</v>
      </c>
      <c r="CF1407" s="2">
        <v>0</v>
      </c>
      <c r="CG1407" s="2">
        <v>0</v>
      </c>
      <c r="CH1407" s="2">
        <v>0</v>
      </c>
      <c r="CI1407" s="2">
        <v>0</v>
      </c>
      <c r="CJ1407" s="2">
        <v>0</v>
      </c>
      <c r="CK1407" s="2">
        <v>29</v>
      </c>
      <c r="CL1407" s="2">
        <v>0</v>
      </c>
    </row>
    <row r="1408" spans="1:90" x14ac:dyDescent="0.25">
      <c r="A1408" t="s">
        <v>115</v>
      </c>
      <c r="B1408">
        <v>10601</v>
      </c>
      <c r="C1408" t="s">
        <v>235</v>
      </c>
      <c r="D1408">
        <v>1</v>
      </c>
      <c r="E1408">
        <v>8</v>
      </c>
      <c r="F1408">
        <v>7336</v>
      </c>
      <c r="G1408">
        <v>35007336</v>
      </c>
      <c r="H1408" t="s">
        <v>4458</v>
      </c>
      <c r="I1408">
        <v>286</v>
      </c>
      <c r="J1408" t="s">
        <v>235</v>
      </c>
      <c r="K1408" t="s">
        <v>633</v>
      </c>
      <c r="L1408">
        <v>1</v>
      </c>
      <c r="M1408" t="s">
        <v>235</v>
      </c>
      <c r="N1408">
        <v>9940180</v>
      </c>
      <c r="O1408" t="s">
        <v>4459</v>
      </c>
      <c r="P1408" t="s">
        <v>4460</v>
      </c>
      <c r="Q1408">
        <v>86</v>
      </c>
      <c r="R1408">
        <v>11</v>
      </c>
      <c r="S1408">
        <v>40719153</v>
      </c>
      <c r="T1408">
        <v>40751637</v>
      </c>
      <c r="U1408" t="s">
        <v>4461</v>
      </c>
      <c r="V1408">
        <v>1</v>
      </c>
      <c r="W1408" s="2">
        <v>0</v>
      </c>
      <c r="X1408" s="2">
        <v>0</v>
      </c>
      <c r="Y1408" s="2">
        <v>127</v>
      </c>
      <c r="Z1408" s="2">
        <v>118</v>
      </c>
      <c r="AA1408" s="2">
        <v>278</v>
      </c>
      <c r="AB1408" s="2">
        <v>177</v>
      </c>
      <c r="AC1408" s="2">
        <v>177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0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398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7</v>
      </c>
      <c r="BH1408" s="2">
        <v>6</v>
      </c>
      <c r="BI1408" s="2">
        <v>14</v>
      </c>
      <c r="BJ1408" s="2">
        <v>8</v>
      </c>
      <c r="BK1408" s="2">
        <v>9</v>
      </c>
      <c r="BL1408" s="2">
        <v>0</v>
      </c>
      <c r="BM1408" s="2">
        <v>0</v>
      </c>
      <c r="BN1408" s="2">
        <v>0</v>
      </c>
      <c r="BO1408" s="2">
        <v>0</v>
      </c>
      <c r="BP1408" s="2">
        <v>0</v>
      </c>
      <c r="BQ1408" s="2">
        <v>0</v>
      </c>
      <c r="BR1408" s="2">
        <v>0</v>
      </c>
      <c r="BS1408" s="2">
        <v>0</v>
      </c>
      <c r="BT1408" s="2">
        <v>0</v>
      </c>
      <c r="BU1408" s="2">
        <v>0</v>
      </c>
      <c r="BV1408" s="2">
        <v>0</v>
      </c>
      <c r="BW1408" s="2">
        <v>0</v>
      </c>
      <c r="BX1408" s="2">
        <v>0</v>
      </c>
      <c r="BY1408" s="2">
        <v>0</v>
      </c>
      <c r="BZ1408" s="2">
        <v>0</v>
      </c>
      <c r="CA1408" s="2">
        <v>0</v>
      </c>
      <c r="CB1408" s="2">
        <v>0</v>
      </c>
      <c r="CC1408" s="2">
        <v>12</v>
      </c>
      <c r="CD1408" s="2">
        <v>0</v>
      </c>
      <c r="CE1408" s="2">
        <v>0</v>
      </c>
      <c r="CF1408" s="2">
        <v>0</v>
      </c>
      <c r="CG1408" s="2">
        <v>0</v>
      </c>
      <c r="CH1408" s="2">
        <v>0</v>
      </c>
      <c r="CI1408" s="2">
        <v>0</v>
      </c>
      <c r="CJ1408" s="2">
        <v>0</v>
      </c>
      <c r="CK1408" s="2">
        <v>0</v>
      </c>
      <c r="CL1408" s="2">
        <v>0</v>
      </c>
    </row>
    <row r="1409" spans="1:90" x14ac:dyDescent="0.25">
      <c r="A1409" t="s">
        <v>115</v>
      </c>
      <c r="B1409">
        <v>10601</v>
      </c>
      <c r="C1409" t="s">
        <v>235</v>
      </c>
      <c r="D1409">
        <v>1</v>
      </c>
      <c r="E1409">
        <v>8</v>
      </c>
      <c r="F1409">
        <v>923148</v>
      </c>
      <c r="G1409">
        <v>35923148</v>
      </c>
      <c r="H1409" t="s">
        <v>9987</v>
      </c>
      <c r="I1409">
        <v>286</v>
      </c>
      <c r="J1409" t="s">
        <v>235</v>
      </c>
      <c r="K1409" t="s">
        <v>5553</v>
      </c>
      <c r="L1409">
        <v>1</v>
      </c>
      <c r="M1409" t="s">
        <v>235</v>
      </c>
      <c r="N1409">
        <v>9973005</v>
      </c>
      <c r="O1409" t="s">
        <v>9988</v>
      </c>
      <c r="P1409" t="s">
        <v>9989</v>
      </c>
      <c r="Q1409">
        <v>385</v>
      </c>
      <c r="R1409">
        <v>11</v>
      </c>
      <c r="S1409">
        <v>40593265</v>
      </c>
      <c r="T1409">
        <v>40594924</v>
      </c>
      <c r="U1409" t="s">
        <v>9990</v>
      </c>
      <c r="V1409">
        <v>1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199</v>
      </c>
      <c r="AE1409" s="2">
        <v>134</v>
      </c>
      <c r="AF1409" s="2">
        <v>207</v>
      </c>
      <c r="AG1409" s="2">
        <v>201</v>
      </c>
      <c r="AH1409" s="2">
        <v>183</v>
      </c>
      <c r="AI1409" s="2">
        <v>145</v>
      </c>
      <c r="AJ1409" s="2">
        <v>154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76</v>
      </c>
      <c r="BD1409" s="2">
        <v>0</v>
      </c>
      <c r="BE1409" s="2">
        <v>0</v>
      </c>
      <c r="BF1409" s="2">
        <v>0</v>
      </c>
      <c r="BG1409" s="2">
        <v>0</v>
      </c>
      <c r="BH1409" s="2">
        <v>0</v>
      </c>
      <c r="BI1409" s="2">
        <v>0</v>
      </c>
      <c r="BJ1409" s="2">
        <v>0</v>
      </c>
      <c r="BK1409" s="2">
        <v>0</v>
      </c>
      <c r="BL1409" s="2">
        <v>9</v>
      </c>
      <c r="BM1409" s="2">
        <v>8</v>
      </c>
      <c r="BN1409" s="2">
        <v>8</v>
      </c>
      <c r="BO1409" s="2">
        <v>9</v>
      </c>
      <c r="BP1409" s="2">
        <v>9</v>
      </c>
      <c r="BQ1409" s="2">
        <v>7</v>
      </c>
      <c r="BR1409" s="2">
        <v>6</v>
      </c>
      <c r="BS1409" s="2">
        <v>0</v>
      </c>
      <c r="BT1409" s="2">
        <v>0</v>
      </c>
      <c r="BU1409" s="2">
        <v>0</v>
      </c>
      <c r="BV1409" s="2">
        <v>0</v>
      </c>
      <c r="BW1409" s="2">
        <v>0</v>
      </c>
      <c r="BX1409" s="2">
        <v>0</v>
      </c>
      <c r="BY1409" s="2">
        <v>0</v>
      </c>
      <c r="BZ1409" s="2">
        <v>0</v>
      </c>
      <c r="CA1409" s="2">
        <v>0</v>
      </c>
      <c r="CB1409" s="2">
        <v>0</v>
      </c>
      <c r="CC1409" s="2">
        <v>0</v>
      </c>
      <c r="CD1409" s="2">
        <v>0</v>
      </c>
      <c r="CE1409" s="2">
        <v>0</v>
      </c>
      <c r="CF1409" s="2">
        <v>0</v>
      </c>
      <c r="CG1409" s="2">
        <v>0</v>
      </c>
      <c r="CH1409" s="2">
        <v>0</v>
      </c>
      <c r="CI1409" s="2">
        <v>0</v>
      </c>
      <c r="CJ1409" s="2">
        <v>0</v>
      </c>
      <c r="CK1409" s="2">
        <v>7</v>
      </c>
      <c r="CL1409" s="2">
        <v>0</v>
      </c>
    </row>
    <row r="1410" spans="1:90" x14ac:dyDescent="0.25">
      <c r="A1410" t="s">
        <v>115</v>
      </c>
      <c r="B1410">
        <v>10601</v>
      </c>
      <c r="C1410" t="s">
        <v>235</v>
      </c>
      <c r="D1410">
        <v>1</v>
      </c>
      <c r="E1410">
        <v>8</v>
      </c>
      <c r="F1410">
        <v>7341</v>
      </c>
      <c r="G1410">
        <v>35007341</v>
      </c>
      <c r="H1410" t="s">
        <v>6726</v>
      </c>
      <c r="I1410">
        <v>286</v>
      </c>
      <c r="J1410" t="s">
        <v>235</v>
      </c>
      <c r="K1410" t="s">
        <v>91</v>
      </c>
      <c r="L1410">
        <v>1</v>
      </c>
      <c r="M1410" t="s">
        <v>235</v>
      </c>
      <c r="N1410">
        <v>9910580</v>
      </c>
      <c r="O1410" t="s">
        <v>6727</v>
      </c>
      <c r="P1410" t="s">
        <v>2425</v>
      </c>
      <c r="Q1410">
        <v>200</v>
      </c>
      <c r="R1410">
        <v>11</v>
      </c>
      <c r="S1410">
        <v>40542326</v>
      </c>
      <c r="T1410">
        <v>40562059</v>
      </c>
      <c r="U1410" t="s">
        <v>6728</v>
      </c>
      <c r="V1410">
        <v>1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152</v>
      </c>
      <c r="AE1410" s="2">
        <v>171</v>
      </c>
      <c r="AF1410" s="2">
        <v>212</v>
      </c>
      <c r="AG1410" s="2">
        <v>172</v>
      </c>
      <c r="AH1410" s="2">
        <v>266</v>
      </c>
      <c r="AI1410" s="2">
        <v>246</v>
      </c>
      <c r="AJ1410" s="2">
        <v>271</v>
      </c>
      <c r="AK1410" s="2">
        <v>0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12</v>
      </c>
      <c r="BE1410" s="2">
        <v>0</v>
      </c>
      <c r="BF1410" s="2">
        <v>0</v>
      </c>
      <c r="BG1410" s="2">
        <v>0</v>
      </c>
      <c r="BH1410" s="2">
        <v>0</v>
      </c>
      <c r="BI1410" s="2">
        <v>0</v>
      </c>
      <c r="BJ1410" s="2">
        <v>0</v>
      </c>
      <c r="BK1410" s="2">
        <v>0</v>
      </c>
      <c r="BL1410" s="2">
        <v>8</v>
      </c>
      <c r="BM1410" s="2">
        <v>10</v>
      </c>
      <c r="BN1410" s="2">
        <v>9</v>
      </c>
      <c r="BO1410" s="2">
        <v>7</v>
      </c>
      <c r="BP1410" s="2">
        <v>11</v>
      </c>
      <c r="BQ1410" s="2">
        <v>7</v>
      </c>
      <c r="BR1410" s="2">
        <v>9</v>
      </c>
      <c r="BS1410" s="2">
        <v>0</v>
      </c>
      <c r="BT1410" s="2">
        <v>0</v>
      </c>
      <c r="BU1410" s="2">
        <v>0</v>
      </c>
      <c r="BV1410" s="2">
        <v>0</v>
      </c>
      <c r="BW1410" s="2">
        <v>0</v>
      </c>
      <c r="BX1410" s="2">
        <v>0</v>
      </c>
      <c r="BY1410" s="2">
        <v>0</v>
      </c>
      <c r="BZ1410" s="2">
        <v>0</v>
      </c>
      <c r="CA1410" s="2">
        <v>0</v>
      </c>
      <c r="CB1410" s="2">
        <v>0</v>
      </c>
      <c r="CC1410" s="2">
        <v>0</v>
      </c>
      <c r="CD1410" s="2">
        <v>0</v>
      </c>
      <c r="CE1410" s="2">
        <v>0</v>
      </c>
      <c r="CF1410" s="2">
        <v>0</v>
      </c>
      <c r="CG1410" s="2">
        <v>0</v>
      </c>
      <c r="CH1410" s="2">
        <v>0</v>
      </c>
      <c r="CI1410" s="2">
        <v>0</v>
      </c>
      <c r="CJ1410" s="2">
        <v>0</v>
      </c>
      <c r="CK1410" s="2">
        <v>0</v>
      </c>
      <c r="CL1410" s="2">
        <v>3</v>
      </c>
    </row>
    <row r="1411" spans="1:90" x14ac:dyDescent="0.25">
      <c r="A1411" t="s">
        <v>115</v>
      </c>
      <c r="B1411">
        <v>10601</v>
      </c>
      <c r="C1411" t="s">
        <v>235</v>
      </c>
      <c r="D1411">
        <v>1</v>
      </c>
      <c r="E1411">
        <v>8</v>
      </c>
      <c r="F1411">
        <v>39512</v>
      </c>
      <c r="G1411">
        <v>35039512</v>
      </c>
      <c r="H1411" t="s">
        <v>8242</v>
      </c>
      <c r="I1411">
        <v>286</v>
      </c>
      <c r="J1411" t="s">
        <v>235</v>
      </c>
      <c r="K1411" t="s">
        <v>91</v>
      </c>
      <c r="L1411">
        <v>1</v>
      </c>
      <c r="M1411" t="s">
        <v>235</v>
      </c>
      <c r="N1411">
        <v>9910220</v>
      </c>
      <c r="O1411" t="s">
        <v>8243</v>
      </c>
      <c r="P1411" t="s">
        <v>8244</v>
      </c>
      <c r="Q1411">
        <v>216</v>
      </c>
      <c r="R1411">
        <v>11</v>
      </c>
      <c r="S1411">
        <v>40555177</v>
      </c>
      <c r="T1411">
        <v>40565458</v>
      </c>
      <c r="U1411" t="s">
        <v>8245</v>
      </c>
      <c r="V1411">
        <v>1</v>
      </c>
      <c r="W1411" s="2">
        <v>0</v>
      </c>
      <c r="X1411" s="2">
        <v>0</v>
      </c>
      <c r="Y1411" s="2">
        <v>122</v>
      </c>
      <c r="Z1411" s="2">
        <v>127</v>
      </c>
      <c r="AA1411" s="2">
        <v>131</v>
      </c>
      <c r="AB1411" s="2">
        <v>210</v>
      </c>
      <c r="AC1411" s="2">
        <v>145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333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28</v>
      </c>
      <c r="BE1411" s="2">
        <v>0</v>
      </c>
      <c r="BF1411" s="2">
        <v>0</v>
      </c>
      <c r="BG1411" s="2">
        <v>5</v>
      </c>
      <c r="BH1411" s="2">
        <v>5</v>
      </c>
      <c r="BI1411" s="2">
        <v>5</v>
      </c>
      <c r="BJ1411" s="2">
        <v>9</v>
      </c>
      <c r="BK1411" s="2">
        <v>7</v>
      </c>
      <c r="BL1411" s="2">
        <v>0</v>
      </c>
      <c r="BM1411" s="2">
        <v>0</v>
      </c>
      <c r="BN1411" s="2">
        <v>0</v>
      </c>
      <c r="BO1411" s="2">
        <v>0</v>
      </c>
      <c r="BP1411" s="2">
        <v>0</v>
      </c>
      <c r="BQ1411" s="2">
        <v>0</v>
      </c>
      <c r="BR1411" s="2">
        <v>0</v>
      </c>
      <c r="BS1411" s="2">
        <v>0</v>
      </c>
      <c r="BT1411" s="2">
        <v>0</v>
      </c>
      <c r="BU1411" s="2">
        <v>0</v>
      </c>
      <c r="BV1411" s="2">
        <v>0</v>
      </c>
      <c r="BW1411" s="2">
        <v>0</v>
      </c>
      <c r="BX1411" s="2">
        <v>0</v>
      </c>
      <c r="BY1411" s="2">
        <v>0</v>
      </c>
      <c r="BZ1411" s="2">
        <v>0</v>
      </c>
      <c r="CA1411" s="2">
        <v>0</v>
      </c>
      <c r="CB1411" s="2">
        <v>0</v>
      </c>
      <c r="CC1411" s="2">
        <v>13</v>
      </c>
      <c r="CD1411" s="2">
        <v>0</v>
      </c>
      <c r="CE1411" s="2">
        <v>0</v>
      </c>
      <c r="CF1411" s="2">
        <v>0</v>
      </c>
      <c r="CG1411" s="2">
        <v>0</v>
      </c>
      <c r="CH1411" s="2">
        <v>0</v>
      </c>
      <c r="CI1411" s="2">
        <v>0</v>
      </c>
      <c r="CJ1411" s="2">
        <v>0</v>
      </c>
      <c r="CK1411" s="2">
        <v>0</v>
      </c>
      <c r="CL1411" s="2">
        <v>6</v>
      </c>
    </row>
    <row r="1412" spans="1:90" x14ac:dyDescent="0.25">
      <c r="A1412" t="s">
        <v>115</v>
      </c>
      <c r="B1412">
        <v>10601</v>
      </c>
      <c r="C1412" t="s">
        <v>235</v>
      </c>
      <c r="D1412">
        <v>1</v>
      </c>
      <c r="E1412">
        <v>8</v>
      </c>
      <c r="F1412">
        <v>904673</v>
      </c>
      <c r="G1412">
        <v>35904673</v>
      </c>
      <c r="H1412" t="s">
        <v>14416</v>
      </c>
      <c r="I1412">
        <v>286</v>
      </c>
      <c r="J1412" t="s">
        <v>235</v>
      </c>
      <c r="K1412" t="s">
        <v>281</v>
      </c>
      <c r="L1412">
        <v>1</v>
      </c>
      <c r="M1412" t="s">
        <v>235</v>
      </c>
      <c r="N1412">
        <v>9960050</v>
      </c>
      <c r="O1412" t="s">
        <v>14417</v>
      </c>
      <c r="P1412" t="s">
        <v>14418</v>
      </c>
      <c r="Q1412">
        <v>85</v>
      </c>
      <c r="R1412">
        <v>11</v>
      </c>
      <c r="S1412">
        <v>40663435</v>
      </c>
      <c r="T1412">
        <v>40666002</v>
      </c>
      <c r="U1412" t="s">
        <v>14419</v>
      </c>
      <c r="V1412">
        <v>1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168</v>
      </c>
      <c r="AE1412" s="2">
        <v>66</v>
      </c>
      <c r="AF1412" s="2">
        <v>201</v>
      </c>
      <c r="AG1412" s="2">
        <v>217</v>
      </c>
      <c r="AH1412" s="2">
        <v>162</v>
      </c>
      <c r="AI1412" s="2">
        <v>169</v>
      </c>
      <c r="AJ1412" s="2">
        <v>153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20</v>
      </c>
      <c r="BD1412" s="2">
        <v>25</v>
      </c>
      <c r="BE1412" s="2">
        <v>0</v>
      </c>
      <c r="BF1412" s="2">
        <v>0</v>
      </c>
      <c r="BG1412" s="2">
        <v>0</v>
      </c>
      <c r="BH1412" s="2">
        <v>0</v>
      </c>
      <c r="BI1412" s="2">
        <v>0</v>
      </c>
      <c r="BJ1412" s="2">
        <v>0</v>
      </c>
      <c r="BK1412" s="2">
        <v>0</v>
      </c>
      <c r="BL1412" s="2">
        <v>10</v>
      </c>
      <c r="BM1412" s="2">
        <v>3</v>
      </c>
      <c r="BN1412" s="2">
        <v>12</v>
      </c>
      <c r="BO1412" s="2">
        <v>11</v>
      </c>
      <c r="BP1412" s="2">
        <v>5</v>
      </c>
      <c r="BQ1412" s="2">
        <v>9</v>
      </c>
      <c r="BR1412" s="2">
        <v>7</v>
      </c>
      <c r="BS1412" s="2">
        <v>0</v>
      </c>
      <c r="BT1412" s="2">
        <v>0</v>
      </c>
      <c r="BU1412" s="2">
        <v>0</v>
      </c>
      <c r="BV1412" s="2">
        <v>0</v>
      </c>
      <c r="BW1412" s="2">
        <v>0</v>
      </c>
      <c r="BX1412" s="2">
        <v>0</v>
      </c>
      <c r="BY1412" s="2">
        <v>0</v>
      </c>
      <c r="BZ1412" s="2">
        <v>0</v>
      </c>
      <c r="CA1412" s="2">
        <v>0</v>
      </c>
      <c r="CB1412" s="2">
        <v>0</v>
      </c>
      <c r="CC1412" s="2">
        <v>0</v>
      </c>
      <c r="CD1412" s="2">
        <v>0</v>
      </c>
      <c r="CE1412" s="2">
        <v>0</v>
      </c>
      <c r="CF1412" s="2">
        <v>0</v>
      </c>
      <c r="CG1412" s="2">
        <v>0</v>
      </c>
      <c r="CH1412" s="2">
        <v>0</v>
      </c>
      <c r="CI1412" s="2">
        <v>0</v>
      </c>
      <c r="CJ1412" s="2">
        <v>0</v>
      </c>
      <c r="CK1412" s="2">
        <v>2</v>
      </c>
      <c r="CL1412" s="2">
        <v>6</v>
      </c>
    </row>
    <row r="1413" spans="1:90" x14ac:dyDescent="0.25">
      <c r="A1413" t="s">
        <v>115</v>
      </c>
      <c r="B1413">
        <v>10601</v>
      </c>
      <c r="C1413" t="s">
        <v>235</v>
      </c>
      <c r="D1413">
        <v>1</v>
      </c>
      <c r="E1413">
        <v>8</v>
      </c>
      <c r="F1413">
        <v>7468</v>
      </c>
      <c r="G1413">
        <v>35007468</v>
      </c>
      <c r="H1413" t="s">
        <v>8318</v>
      </c>
      <c r="I1413">
        <v>286</v>
      </c>
      <c r="J1413" t="s">
        <v>235</v>
      </c>
      <c r="K1413" t="s">
        <v>6316</v>
      </c>
      <c r="L1413">
        <v>1</v>
      </c>
      <c r="M1413" t="s">
        <v>235</v>
      </c>
      <c r="N1413">
        <v>9942030</v>
      </c>
      <c r="O1413" t="s">
        <v>8319</v>
      </c>
      <c r="P1413" t="s">
        <v>2039</v>
      </c>
      <c r="Q1413">
        <v>168</v>
      </c>
      <c r="R1413">
        <v>11</v>
      </c>
      <c r="S1413">
        <v>40716909</v>
      </c>
      <c r="T1413">
        <v>40751296</v>
      </c>
      <c r="U1413" t="s">
        <v>8320</v>
      </c>
      <c r="V1413">
        <v>1</v>
      </c>
      <c r="W1413" s="2">
        <v>0</v>
      </c>
      <c r="X1413" s="2">
        <v>0</v>
      </c>
      <c r="Y1413" s="2">
        <v>116</v>
      </c>
      <c r="Z1413" s="2">
        <v>113</v>
      </c>
      <c r="AA1413" s="2">
        <v>0</v>
      </c>
      <c r="AB1413" s="2">
        <v>122</v>
      </c>
      <c r="AC1413" s="2">
        <v>122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38</v>
      </c>
      <c r="BD1413" s="2">
        <v>0</v>
      </c>
      <c r="BE1413" s="2">
        <v>0</v>
      </c>
      <c r="BF1413" s="2">
        <v>0</v>
      </c>
      <c r="BG1413" s="2">
        <v>8</v>
      </c>
      <c r="BH1413" s="2">
        <v>6</v>
      </c>
      <c r="BI1413" s="2">
        <v>0</v>
      </c>
      <c r="BJ1413" s="2">
        <v>6</v>
      </c>
      <c r="BK1413" s="2">
        <v>7</v>
      </c>
      <c r="BL1413" s="2">
        <v>0</v>
      </c>
      <c r="BM1413" s="2">
        <v>0</v>
      </c>
      <c r="BN1413" s="2">
        <v>0</v>
      </c>
      <c r="BO1413" s="2">
        <v>0</v>
      </c>
      <c r="BP1413" s="2">
        <v>0</v>
      </c>
      <c r="BQ1413" s="2">
        <v>0</v>
      </c>
      <c r="BR1413" s="2">
        <v>0</v>
      </c>
      <c r="BS1413" s="2">
        <v>0</v>
      </c>
      <c r="BT1413" s="2">
        <v>0</v>
      </c>
      <c r="BU1413" s="2">
        <v>0</v>
      </c>
      <c r="BV1413" s="2">
        <v>0</v>
      </c>
      <c r="BW1413" s="2">
        <v>0</v>
      </c>
      <c r="BX1413" s="2">
        <v>0</v>
      </c>
      <c r="BY1413" s="2">
        <v>0</v>
      </c>
      <c r="BZ1413" s="2">
        <v>0</v>
      </c>
      <c r="CA1413" s="2">
        <v>0</v>
      </c>
      <c r="CB1413" s="2">
        <v>0</v>
      </c>
      <c r="CC1413" s="2">
        <v>0</v>
      </c>
      <c r="CD1413" s="2">
        <v>0</v>
      </c>
      <c r="CE1413" s="2">
        <v>0</v>
      </c>
      <c r="CF1413" s="2">
        <v>0</v>
      </c>
      <c r="CG1413" s="2">
        <v>0</v>
      </c>
      <c r="CH1413" s="2">
        <v>0</v>
      </c>
      <c r="CI1413" s="2">
        <v>0</v>
      </c>
      <c r="CJ1413" s="2">
        <v>0</v>
      </c>
      <c r="CK1413" s="2">
        <v>3</v>
      </c>
      <c r="CL1413" s="2">
        <v>0</v>
      </c>
    </row>
    <row r="1414" spans="1:90" x14ac:dyDescent="0.25">
      <c r="A1414" t="s">
        <v>115</v>
      </c>
      <c r="B1414">
        <v>10601</v>
      </c>
      <c r="C1414" t="s">
        <v>235</v>
      </c>
      <c r="D1414">
        <v>1</v>
      </c>
      <c r="E1414">
        <v>8</v>
      </c>
      <c r="F1414">
        <v>41178</v>
      </c>
      <c r="G1414">
        <v>35041178</v>
      </c>
      <c r="H1414" t="s">
        <v>10056</v>
      </c>
      <c r="I1414">
        <v>286</v>
      </c>
      <c r="J1414" t="s">
        <v>235</v>
      </c>
      <c r="K1414" t="s">
        <v>633</v>
      </c>
      <c r="L1414">
        <v>1</v>
      </c>
      <c r="M1414" t="s">
        <v>235</v>
      </c>
      <c r="N1414">
        <v>9940400</v>
      </c>
      <c r="O1414" t="s">
        <v>10057</v>
      </c>
      <c r="P1414" t="s">
        <v>10058</v>
      </c>
      <c r="Q1414">
        <v>690</v>
      </c>
      <c r="R1414">
        <v>11</v>
      </c>
      <c r="S1414">
        <v>40718900</v>
      </c>
      <c r="T1414">
        <v>40751879</v>
      </c>
      <c r="U1414" t="s">
        <v>10059</v>
      </c>
      <c r="V1414">
        <v>1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91</v>
      </c>
      <c r="AE1414" s="2">
        <v>73</v>
      </c>
      <c r="AF1414" s="2">
        <v>99</v>
      </c>
      <c r="AG1414" s="2">
        <v>139</v>
      </c>
      <c r="AH1414" s="2">
        <v>116</v>
      </c>
      <c r="AI1414" s="2">
        <v>110</v>
      </c>
      <c r="AJ1414" s="2">
        <v>115</v>
      </c>
      <c r="AK1414" s="2">
        <v>0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91</v>
      </c>
      <c r="BD1414" s="2">
        <v>0</v>
      </c>
      <c r="BE1414" s="2">
        <v>0</v>
      </c>
      <c r="BF1414" s="2">
        <v>0</v>
      </c>
      <c r="BG1414" s="2">
        <v>0</v>
      </c>
      <c r="BH1414" s="2">
        <v>0</v>
      </c>
      <c r="BI1414" s="2">
        <v>0</v>
      </c>
      <c r="BJ1414" s="2">
        <v>0</v>
      </c>
      <c r="BK1414" s="2">
        <v>0</v>
      </c>
      <c r="BL1414" s="2">
        <v>4</v>
      </c>
      <c r="BM1414" s="2">
        <v>3</v>
      </c>
      <c r="BN1414" s="2">
        <v>6</v>
      </c>
      <c r="BO1414" s="2">
        <v>6</v>
      </c>
      <c r="BP1414" s="2">
        <v>6</v>
      </c>
      <c r="BQ1414" s="2">
        <v>5</v>
      </c>
      <c r="BR1414" s="2">
        <v>5</v>
      </c>
      <c r="BS1414" s="2">
        <v>0</v>
      </c>
      <c r="BT1414" s="2">
        <v>0</v>
      </c>
      <c r="BU1414" s="2">
        <v>0</v>
      </c>
      <c r="BV1414" s="2">
        <v>0</v>
      </c>
      <c r="BW1414" s="2">
        <v>0</v>
      </c>
      <c r="BX1414" s="2">
        <v>0</v>
      </c>
      <c r="BY1414" s="2">
        <v>0</v>
      </c>
      <c r="BZ1414" s="2">
        <v>0</v>
      </c>
      <c r="CA1414" s="2">
        <v>0</v>
      </c>
      <c r="CB1414" s="2">
        <v>0</v>
      </c>
      <c r="CC1414" s="2">
        <v>0</v>
      </c>
      <c r="CD1414" s="2">
        <v>0</v>
      </c>
      <c r="CE1414" s="2">
        <v>0</v>
      </c>
      <c r="CF1414" s="2">
        <v>0</v>
      </c>
      <c r="CG1414" s="2">
        <v>0</v>
      </c>
      <c r="CH1414" s="2">
        <v>0</v>
      </c>
      <c r="CI1414" s="2">
        <v>0</v>
      </c>
      <c r="CJ1414" s="2">
        <v>0</v>
      </c>
      <c r="CK1414" s="2">
        <v>6</v>
      </c>
      <c r="CL1414" s="2">
        <v>0</v>
      </c>
    </row>
    <row r="1415" spans="1:90" x14ac:dyDescent="0.25">
      <c r="A1415" t="s">
        <v>115</v>
      </c>
      <c r="B1415">
        <v>10601</v>
      </c>
      <c r="C1415" t="s">
        <v>235</v>
      </c>
      <c r="D1415">
        <v>1</v>
      </c>
      <c r="E1415">
        <v>8</v>
      </c>
      <c r="F1415">
        <v>7523</v>
      </c>
      <c r="G1415">
        <v>35007523</v>
      </c>
      <c r="H1415" t="s">
        <v>16304</v>
      </c>
      <c r="I1415">
        <v>286</v>
      </c>
      <c r="J1415" t="s">
        <v>235</v>
      </c>
      <c r="K1415" t="s">
        <v>5553</v>
      </c>
      <c r="L1415">
        <v>1</v>
      </c>
      <c r="M1415" t="s">
        <v>235</v>
      </c>
      <c r="N1415">
        <v>9970160</v>
      </c>
      <c r="O1415" t="s">
        <v>16305</v>
      </c>
      <c r="P1415" t="s">
        <v>16306</v>
      </c>
      <c r="Q1415">
        <v>1192</v>
      </c>
      <c r="R1415">
        <v>11</v>
      </c>
      <c r="S1415">
        <v>40435332</v>
      </c>
      <c r="T1415">
        <v>40435990</v>
      </c>
      <c r="U1415" t="s">
        <v>16307</v>
      </c>
      <c r="V1415">
        <v>1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167</v>
      </c>
      <c r="AE1415" s="2">
        <v>171</v>
      </c>
      <c r="AF1415" s="2">
        <v>108</v>
      </c>
      <c r="AG1415" s="2">
        <v>132</v>
      </c>
      <c r="AH1415" s="2">
        <v>174</v>
      </c>
      <c r="AI1415" s="2">
        <v>174</v>
      </c>
      <c r="AJ1415" s="2">
        <v>163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0</v>
      </c>
      <c r="BI1415" s="2">
        <v>0</v>
      </c>
      <c r="BJ1415" s="2">
        <v>0</v>
      </c>
      <c r="BK1415" s="2">
        <v>0</v>
      </c>
      <c r="BL1415" s="2">
        <v>8</v>
      </c>
      <c r="BM1415" s="2">
        <v>10</v>
      </c>
      <c r="BN1415" s="2">
        <v>4</v>
      </c>
      <c r="BO1415" s="2">
        <v>5</v>
      </c>
      <c r="BP1415" s="2">
        <v>9</v>
      </c>
      <c r="BQ1415" s="2">
        <v>9</v>
      </c>
      <c r="BR1415" s="2">
        <v>7</v>
      </c>
      <c r="BS1415" s="2">
        <v>0</v>
      </c>
      <c r="BT1415" s="2">
        <v>0</v>
      </c>
      <c r="BU1415" s="2">
        <v>0</v>
      </c>
      <c r="BV1415" s="2">
        <v>0</v>
      </c>
      <c r="BW1415" s="2">
        <v>0</v>
      </c>
      <c r="BX1415" s="2">
        <v>0</v>
      </c>
      <c r="BY1415" s="2">
        <v>0</v>
      </c>
      <c r="BZ1415" s="2">
        <v>0</v>
      </c>
      <c r="CA1415" s="2">
        <v>0</v>
      </c>
      <c r="CB1415" s="2">
        <v>0</v>
      </c>
      <c r="CC1415" s="2">
        <v>0</v>
      </c>
      <c r="CD1415" s="2">
        <v>0</v>
      </c>
      <c r="CE1415" s="2">
        <v>0</v>
      </c>
      <c r="CF1415" s="2">
        <v>0</v>
      </c>
      <c r="CG1415" s="2">
        <v>0</v>
      </c>
      <c r="CH1415" s="2">
        <v>0</v>
      </c>
      <c r="CI1415" s="2">
        <v>0</v>
      </c>
      <c r="CJ1415" s="2">
        <v>0</v>
      </c>
      <c r="CK1415" s="2">
        <v>0</v>
      </c>
      <c r="CL1415" s="2">
        <v>0</v>
      </c>
    </row>
    <row r="1416" spans="1:90" x14ac:dyDescent="0.25">
      <c r="A1416" t="s">
        <v>115</v>
      </c>
      <c r="B1416">
        <v>10601</v>
      </c>
      <c r="C1416" t="s">
        <v>235</v>
      </c>
      <c r="D1416">
        <v>1</v>
      </c>
      <c r="E1416">
        <v>8</v>
      </c>
      <c r="F1416">
        <v>7473</v>
      </c>
      <c r="G1416">
        <v>35007473</v>
      </c>
      <c r="H1416" t="s">
        <v>18881</v>
      </c>
      <c r="I1416">
        <v>286</v>
      </c>
      <c r="J1416" t="s">
        <v>235</v>
      </c>
      <c r="K1416" t="s">
        <v>91</v>
      </c>
      <c r="L1416">
        <v>1</v>
      </c>
      <c r="M1416" t="s">
        <v>235</v>
      </c>
      <c r="N1416">
        <v>9910550</v>
      </c>
      <c r="O1416" t="s">
        <v>18119</v>
      </c>
      <c r="P1416" t="s">
        <v>18882</v>
      </c>
      <c r="Q1416">
        <v>721</v>
      </c>
      <c r="R1416">
        <v>11</v>
      </c>
      <c r="S1416">
        <v>40565806</v>
      </c>
      <c r="T1416">
        <v>56325600</v>
      </c>
      <c r="U1416" t="s">
        <v>18883</v>
      </c>
      <c r="V1416">
        <v>1</v>
      </c>
      <c r="W1416" s="2">
        <v>0</v>
      </c>
      <c r="X1416" s="2">
        <v>0</v>
      </c>
      <c r="Y1416" s="2">
        <v>147</v>
      </c>
      <c r="Z1416" s="2">
        <v>66</v>
      </c>
      <c r="AA1416" s="2">
        <v>66</v>
      </c>
      <c r="AB1416" s="2">
        <v>137</v>
      </c>
      <c r="AC1416" s="2">
        <v>119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179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79</v>
      </c>
      <c r="BD1416" s="2">
        <v>0</v>
      </c>
      <c r="BE1416" s="2">
        <v>0</v>
      </c>
      <c r="BF1416" s="2">
        <v>0</v>
      </c>
      <c r="BG1416" s="2">
        <v>9</v>
      </c>
      <c r="BH1416" s="2">
        <v>2</v>
      </c>
      <c r="BI1416" s="2">
        <v>2</v>
      </c>
      <c r="BJ1416" s="2">
        <v>7</v>
      </c>
      <c r="BK1416" s="2">
        <v>6</v>
      </c>
      <c r="BL1416" s="2">
        <v>0</v>
      </c>
      <c r="BM1416" s="2">
        <v>0</v>
      </c>
      <c r="BN1416" s="2">
        <v>0</v>
      </c>
      <c r="BO1416" s="2">
        <v>0</v>
      </c>
      <c r="BP1416" s="2">
        <v>0</v>
      </c>
      <c r="BQ1416" s="2">
        <v>0</v>
      </c>
      <c r="BR1416" s="2">
        <v>0</v>
      </c>
      <c r="BS1416" s="2">
        <v>0</v>
      </c>
      <c r="BT1416" s="2">
        <v>0</v>
      </c>
      <c r="BU1416" s="2">
        <v>0</v>
      </c>
      <c r="BV1416" s="2">
        <v>0</v>
      </c>
      <c r="BW1416" s="2">
        <v>0</v>
      </c>
      <c r="BX1416" s="2">
        <v>0</v>
      </c>
      <c r="BY1416" s="2">
        <v>0</v>
      </c>
      <c r="BZ1416" s="2">
        <v>6</v>
      </c>
      <c r="CA1416" s="2">
        <v>0</v>
      </c>
      <c r="CB1416" s="2">
        <v>0</v>
      </c>
      <c r="CC1416" s="2">
        <v>0</v>
      </c>
      <c r="CD1416" s="2">
        <v>0</v>
      </c>
      <c r="CE1416" s="2">
        <v>0</v>
      </c>
      <c r="CF1416" s="2">
        <v>0</v>
      </c>
      <c r="CG1416" s="2">
        <v>0</v>
      </c>
      <c r="CH1416" s="2">
        <v>0</v>
      </c>
      <c r="CI1416" s="2">
        <v>0</v>
      </c>
      <c r="CJ1416" s="2">
        <v>0</v>
      </c>
      <c r="CK1416" s="2">
        <v>4</v>
      </c>
      <c r="CL1416" s="2">
        <v>0</v>
      </c>
    </row>
    <row r="1417" spans="1:90" x14ac:dyDescent="0.25">
      <c r="A1417" t="s">
        <v>115</v>
      </c>
      <c r="B1417">
        <v>10601</v>
      </c>
      <c r="C1417" t="s">
        <v>235</v>
      </c>
      <c r="D1417">
        <v>1</v>
      </c>
      <c r="E1417">
        <v>8</v>
      </c>
      <c r="F1417">
        <v>910223</v>
      </c>
      <c r="G1417">
        <v>35910223</v>
      </c>
      <c r="H1417" t="s">
        <v>16290</v>
      </c>
      <c r="I1417">
        <v>286</v>
      </c>
      <c r="J1417" t="s">
        <v>235</v>
      </c>
      <c r="K1417" t="s">
        <v>3135</v>
      </c>
      <c r="L1417">
        <v>1</v>
      </c>
      <c r="M1417" t="s">
        <v>235</v>
      </c>
      <c r="N1417">
        <v>9990280</v>
      </c>
      <c r="O1417" t="s">
        <v>92</v>
      </c>
      <c r="P1417" t="s">
        <v>9083</v>
      </c>
      <c r="Q1417">
        <v>509</v>
      </c>
      <c r="R1417">
        <v>11</v>
      </c>
      <c r="S1417">
        <v>40542302</v>
      </c>
      <c r="T1417">
        <v>40567092</v>
      </c>
      <c r="U1417" t="s">
        <v>16291</v>
      </c>
      <c r="V1417">
        <v>1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177</v>
      </c>
      <c r="AE1417" s="2">
        <v>105</v>
      </c>
      <c r="AF1417" s="2">
        <v>141</v>
      </c>
      <c r="AG1417" s="2">
        <v>162</v>
      </c>
      <c r="AH1417" s="2">
        <v>158</v>
      </c>
      <c r="AI1417" s="2">
        <v>202</v>
      </c>
      <c r="AJ1417" s="2">
        <v>178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177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33</v>
      </c>
      <c r="BD1417" s="2">
        <v>24</v>
      </c>
      <c r="BE1417" s="2">
        <v>0</v>
      </c>
      <c r="BF1417" s="2">
        <v>0</v>
      </c>
      <c r="BG1417" s="2">
        <v>0</v>
      </c>
      <c r="BH1417" s="2">
        <v>0</v>
      </c>
      <c r="BI1417" s="2">
        <v>0</v>
      </c>
      <c r="BJ1417" s="2">
        <v>0</v>
      </c>
      <c r="BK1417" s="2">
        <v>0</v>
      </c>
      <c r="BL1417" s="2">
        <v>9</v>
      </c>
      <c r="BM1417" s="2">
        <v>7</v>
      </c>
      <c r="BN1417" s="2">
        <v>8</v>
      </c>
      <c r="BO1417" s="2">
        <v>10</v>
      </c>
      <c r="BP1417" s="2">
        <v>7</v>
      </c>
      <c r="BQ1417" s="2">
        <v>8</v>
      </c>
      <c r="BR1417" s="2">
        <v>7</v>
      </c>
      <c r="BS1417" s="2">
        <v>0</v>
      </c>
      <c r="BT1417" s="2">
        <v>0</v>
      </c>
      <c r="BU1417" s="2">
        <v>0</v>
      </c>
      <c r="BV1417" s="2">
        <v>0</v>
      </c>
      <c r="BW1417" s="2">
        <v>0</v>
      </c>
      <c r="BX1417" s="2">
        <v>0</v>
      </c>
      <c r="BY1417" s="2">
        <v>0</v>
      </c>
      <c r="BZ1417" s="2">
        <v>0</v>
      </c>
      <c r="CA1417" s="2">
        <v>0</v>
      </c>
      <c r="CB1417" s="2">
        <v>0</v>
      </c>
      <c r="CC1417" s="2">
        <v>5</v>
      </c>
      <c r="CD1417" s="2">
        <v>0</v>
      </c>
      <c r="CE1417" s="2">
        <v>0</v>
      </c>
      <c r="CF1417" s="2">
        <v>0</v>
      </c>
      <c r="CG1417" s="2">
        <v>0</v>
      </c>
      <c r="CH1417" s="2">
        <v>0</v>
      </c>
      <c r="CI1417" s="2">
        <v>0</v>
      </c>
      <c r="CJ1417" s="2">
        <v>0</v>
      </c>
      <c r="CK1417" s="2">
        <v>3</v>
      </c>
      <c r="CL1417" s="2">
        <v>6</v>
      </c>
    </row>
    <row r="1418" spans="1:90" x14ac:dyDescent="0.25">
      <c r="A1418" t="s">
        <v>115</v>
      </c>
      <c r="B1418">
        <v>10601</v>
      </c>
      <c r="C1418" t="s">
        <v>235</v>
      </c>
      <c r="D1418">
        <v>1</v>
      </c>
      <c r="E1418">
        <v>8</v>
      </c>
      <c r="F1418">
        <v>901957</v>
      </c>
      <c r="G1418">
        <v>35901957</v>
      </c>
      <c r="H1418" t="s">
        <v>280</v>
      </c>
      <c r="I1418">
        <v>286</v>
      </c>
      <c r="J1418" t="s">
        <v>235</v>
      </c>
      <c r="K1418" t="s">
        <v>281</v>
      </c>
      <c r="L1418">
        <v>1</v>
      </c>
      <c r="M1418" t="s">
        <v>235</v>
      </c>
      <c r="N1418">
        <v>9960450</v>
      </c>
      <c r="O1418" t="s">
        <v>282</v>
      </c>
      <c r="P1418" t="s">
        <v>283</v>
      </c>
      <c r="Q1418">
        <v>65</v>
      </c>
      <c r="R1418">
        <v>11</v>
      </c>
      <c r="S1418">
        <v>40666803</v>
      </c>
      <c r="T1418">
        <v>40667266</v>
      </c>
      <c r="U1418" t="s">
        <v>284</v>
      </c>
      <c r="V1418">
        <v>1</v>
      </c>
      <c r="W1418" s="2">
        <v>0</v>
      </c>
      <c r="X1418" s="2">
        <v>0</v>
      </c>
      <c r="Y1418" s="2">
        <v>152</v>
      </c>
      <c r="Z1418" s="2">
        <v>88</v>
      </c>
      <c r="AA1418" s="2">
        <v>94</v>
      </c>
      <c r="AB1418" s="2">
        <v>194</v>
      </c>
      <c r="AC1418" s="2">
        <v>177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38</v>
      </c>
      <c r="BD1418" s="2">
        <v>0</v>
      </c>
      <c r="BE1418" s="2">
        <v>0</v>
      </c>
      <c r="BF1418" s="2">
        <v>0</v>
      </c>
      <c r="BG1418" s="2">
        <v>9</v>
      </c>
      <c r="BH1418" s="2">
        <v>6</v>
      </c>
      <c r="BI1418" s="2">
        <v>6</v>
      </c>
      <c r="BJ1418" s="2">
        <v>13</v>
      </c>
      <c r="BK1418" s="2">
        <v>10</v>
      </c>
      <c r="BL1418" s="2">
        <v>0</v>
      </c>
      <c r="BM1418" s="2">
        <v>0</v>
      </c>
      <c r="BN1418" s="2">
        <v>0</v>
      </c>
      <c r="BO1418" s="2">
        <v>0</v>
      </c>
      <c r="BP1418" s="2">
        <v>0</v>
      </c>
      <c r="BQ1418" s="2">
        <v>0</v>
      </c>
      <c r="BR1418" s="2">
        <v>0</v>
      </c>
      <c r="BS1418" s="2">
        <v>0</v>
      </c>
      <c r="BT1418" s="2">
        <v>0</v>
      </c>
      <c r="BU1418" s="2">
        <v>0</v>
      </c>
      <c r="BV1418" s="2">
        <v>0</v>
      </c>
      <c r="BW1418" s="2">
        <v>0</v>
      </c>
      <c r="BX1418" s="2">
        <v>0</v>
      </c>
      <c r="BY1418" s="2">
        <v>0</v>
      </c>
      <c r="BZ1418" s="2">
        <v>0</v>
      </c>
      <c r="CA1418" s="2">
        <v>0</v>
      </c>
      <c r="CB1418" s="2">
        <v>0</v>
      </c>
      <c r="CC1418" s="2">
        <v>0</v>
      </c>
      <c r="CD1418" s="2">
        <v>0</v>
      </c>
      <c r="CE1418" s="2">
        <v>0</v>
      </c>
      <c r="CF1418" s="2">
        <v>0</v>
      </c>
      <c r="CG1418" s="2">
        <v>0</v>
      </c>
      <c r="CH1418" s="2">
        <v>0</v>
      </c>
      <c r="CI1418" s="2">
        <v>0</v>
      </c>
      <c r="CJ1418" s="2">
        <v>0</v>
      </c>
      <c r="CK1418" s="2">
        <v>4</v>
      </c>
      <c r="CL1418" s="2">
        <v>0</v>
      </c>
    </row>
    <row r="1419" spans="1:90" x14ac:dyDescent="0.25">
      <c r="A1419" t="s">
        <v>115</v>
      </c>
      <c r="B1419">
        <v>10601</v>
      </c>
      <c r="C1419" t="s">
        <v>235</v>
      </c>
      <c r="D1419">
        <v>1</v>
      </c>
      <c r="E1419">
        <v>8</v>
      </c>
      <c r="F1419">
        <v>41191</v>
      </c>
      <c r="G1419">
        <v>35041191</v>
      </c>
      <c r="H1419" t="s">
        <v>15399</v>
      </c>
      <c r="I1419">
        <v>286</v>
      </c>
      <c r="J1419" t="s">
        <v>235</v>
      </c>
      <c r="K1419" t="s">
        <v>281</v>
      </c>
      <c r="L1419">
        <v>1</v>
      </c>
      <c r="M1419" t="s">
        <v>235</v>
      </c>
      <c r="N1419">
        <v>9950020</v>
      </c>
      <c r="O1419" t="s">
        <v>92</v>
      </c>
      <c r="P1419" t="s">
        <v>15400</v>
      </c>
      <c r="Q1419">
        <v>296</v>
      </c>
      <c r="R1419">
        <v>11</v>
      </c>
      <c r="S1419">
        <v>40719756</v>
      </c>
      <c r="T1419">
        <v>40754192</v>
      </c>
      <c r="U1419" t="s">
        <v>15401</v>
      </c>
      <c r="V1419">
        <v>1</v>
      </c>
      <c r="W1419" s="2">
        <v>0</v>
      </c>
      <c r="X1419" s="2">
        <v>0</v>
      </c>
      <c r="Y1419" s="2">
        <v>64</v>
      </c>
      <c r="Z1419" s="2">
        <v>104</v>
      </c>
      <c r="AA1419" s="2">
        <v>92</v>
      </c>
      <c r="AB1419" s="2">
        <v>143</v>
      </c>
      <c r="AC1419" s="2">
        <v>150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302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2</v>
      </c>
      <c r="BH1419" s="2">
        <v>6</v>
      </c>
      <c r="BI1419" s="2">
        <v>4</v>
      </c>
      <c r="BJ1419" s="2">
        <v>7</v>
      </c>
      <c r="BK1419" s="2">
        <v>8</v>
      </c>
      <c r="BL1419" s="2">
        <v>0</v>
      </c>
      <c r="BM1419" s="2">
        <v>0</v>
      </c>
      <c r="BN1419" s="2">
        <v>0</v>
      </c>
      <c r="BO1419" s="2">
        <v>0</v>
      </c>
      <c r="BP1419" s="2">
        <v>0</v>
      </c>
      <c r="BQ1419" s="2">
        <v>0</v>
      </c>
      <c r="BR1419" s="2">
        <v>0</v>
      </c>
      <c r="BS1419" s="2">
        <v>0</v>
      </c>
      <c r="BT1419" s="2">
        <v>0</v>
      </c>
      <c r="BU1419" s="2">
        <v>0</v>
      </c>
      <c r="BV1419" s="2">
        <v>0</v>
      </c>
      <c r="BW1419" s="2">
        <v>0</v>
      </c>
      <c r="BX1419" s="2">
        <v>0</v>
      </c>
      <c r="BY1419" s="2">
        <v>0</v>
      </c>
      <c r="BZ1419" s="2">
        <v>0</v>
      </c>
      <c r="CA1419" s="2">
        <v>0</v>
      </c>
      <c r="CB1419" s="2">
        <v>0</v>
      </c>
      <c r="CC1419" s="2">
        <v>9</v>
      </c>
      <c r="CD1419" s="2">
        <v>0</v>
      </c>
      <c r="CE1419" s="2">
        <v>0</v>
      </c>
      <c r="CF1419" s="2">
        <v>0</v>
      </c>
      <c r="CG1419" s="2">
        <v>0</v>
      </c>
      <c r="CH1419" s="2">
        <v>0</v>
      </c>
      <c r="CI1419" s="2">
        <v>0</v>
      </c>
      <c r="CJ1419" s="2">
        <v>0</v>
      </c>
      <c r="CK1419" s="2">
        <v>0</v>
      </c>
      <c r="CL1419" s="2">
        <v>0</v>
      </c>
    </row>
    <row r="1420" spans="1:90" x14ac:dyDescent="0.25">
      <c r="A1420" t="s">
        <v>115</v>
      </c>
      <c r="B1420">
        <v>10601</v>
      </c>
      <c r="C1420" t="s">
        <v>235</v>
      </c>
      <c r="D1420">
        <v>1</v>
      </c>
      <c r="E1420">
        <v>8</v>
      </c>
      <c r="F1420">
        <v>7420</v>
      </c>
      <c r="G1420">
        <v>35007420</v>
      </c>
      <c r="H1420" t="s">
        <v>6640</v>
      </c>
      <c r="I1420">
        <v>286</v>
      </c>
      <c r="J1420" t="s">
        <v>235</v>
      </c>
      <c r="K1420" t="s">
        <v>91</v>
      </c>
      <c r="L1420">
        <v>1</v>
      </c>
      <c r="M1420" t="s">
        <v>235</v>
      </c>
      <c r="N1420">
        <v>9912140</v>
      </c>
      <c r="O1420" t="s">
        <v>6641</v>
      </c>
      <c r="P1420" t="s">
        <v>6642</v>
      </c>
      <c r="Q1420">
        <v>21</v>
      </c>
      <c r="R1420">
        <v>11</v>
      </c>
      <c r="S1420">
        <v>40542303</v>
      </c>
      <c r="T1420">
        <v>40566480</v>
      </c>
      <c r="U1420" t="s">
        <v>6643</v>
      </c>
      <c r="V1420">
        <v>1</v>
      </c>
      <c r="W1420" s="2">
        <v>0</v>
      </c>
      <c r="X1420" s="2">
        <v>0</v>
      </c>
      <c r="Y1420" s="2">
        <v>99</v>
      </c>
      <c r="Z1420" s="2">
        <v>130</v>
      </c>
      <c r="AA1420" s="2">
        <v>132</v>
      </c>
      <c r="AB1420" s="2">
        <v>33</v>
      </c>
      <c r="AC1420" s="2">
        <v>197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60</v>
      </c>
      <c r="BD1420" s="2">
        <v>0</v>
      </c>
      <c r="BE1420" s="2">
        <v>0</v>
      </c>
      <c r="BF1420" s="2">
        <v>0</v>
      </c>
      <c r="BG1420" s="2">
        <v>6</v>
      </c>
      <c r="BH1420" s="2">
        <v>6</v>
      </c>
      <c r="BI1420" s="2">
        <v>5</v>
      </c>
      <c r="BJ1420" s="2">
        <v>2</v>
      </c>
      <c r="BK1420" s="2">
        <v>7</v>
      </c>
      <c r="BL1420" s="2">
        <v>0</v>
      </c>
      <c r="BM1420" s="2">
        <v>0</v>
      </c>
      <c r="BN1420" s="2">
        <v>0</v>
      </c>
      <c r="BO1420" s="2">
        <v>0</v>
      </c>
      <c r="BP1420" s="2">
        <v>0</v>
      </c>
      <c r="BQ1420" s="2">
        <v>0</v>
      </c>
      <c r="BR1420" s="2">
        <v>0</v>
      </c>
      <c r="BS1420" s="2">
        <v>0</v>
      </c>
      <c r="BT1420" s="2">
        <v>0</v>
      </c>
      <c r="BU1420" s="2">
        <v>0</v>
      </c>
      <c r="BV1420" s="2">
        <v>0</v>
      </c>
      <c r="BW1420" s="2">
        <v>0</v>
      </c>
      <c r="BX1420" s="2">
        <v>0</v>
      </c>
      <c r="BY1420" s="2">
        <v>0</v>
      </c>
      <c r="BZ1420" s="2">
        <v>0</v>
      </c>
      <c r="CA1420" s="2">
        <v>0</v>
      </c>
      <c r="CB1420" s="2">
        <v>0</v>
      </c>
      <c r="CC1420" s="2">
        <v>0</v>
      </c>
      <c r="CD1420" s="2">
        <v>0</v>
      </c>
      <c r="CE1420" s="2">
        <v>0</v>
      </c>
      <c r="CF1420" s="2">
        <v>0</v>
      </c>
      <c r="CG1420" s="2">
        <v>0</v>
      </c>
      <c r="CH1420" s="2">
        <v>0</v>
      </c>
      <c r="CI1420" s="2">
        <v>0</v>
      </c>
      <c r="CJ1420" s="2">
        <v>0</v>
      </c>
      <c r="CK1420" s="2">
        <v>3</v>
      </c>
      <c r="CL1420" s="2">
        <v>0</v>
      </c>
    </row>
    <row r="1421" spans="1:90" x14ac:dyDescent="0.25">
      <c r="A1421" t="s">
        <v>115</v>
      </c>
      <c r="B1421">
        <v>10601</v>
      </c>
      <c r="C1421" t="s">
        <v>235</v>
      </c>
      <c r="D1421">
        <v>1</v>
      </c>
      <c r="E1421">
        <v>8</v>
      </c>
      <c r="F1421">
        <v>7535</v>
      </c>
      <c r="G1421">
        <v>35007535</v>
      </c>
      <c r="H1421" t="s">
        <v>18014</v>
      </c>
      <c r="I1421">
        <v>286</v>
      </c>
      <c r="J1421" t="s">
        <v>235</v>
      </c>
      <c r="K1421" t="s">
        <v>344</v>
      </c>
      <c r="L1421">
        <v>1</v>
      </c>
      <c r="M1421" t="s">
        <v>235</v>
      </c>
      <c r="N1421">
        <v>9972210</v>
      </c>
      <c r="O1421" t="s">
        <v>92</v>
      </c>
      <c r="P1421" t="s">
        <v>18015</v>
      </c>
      <c r="Q1421">
        <v>61</v>
      </c>
      <c r="R1421">
        <v>11</v>
      </c>
      <c r="S1421">
        <v>40435551</v>
      </c>
      <c r="T1421">
        <v>40435841</v>
      </c>
      <c r="U1421" t="s">
        <v>18016</v>
      </c>
      <c r="V1421">
        <v>1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239</v>
      </c>
      <c r="AE1421" s="2">
        <v>163</v>
      </c>
      <c r="AF1421" s="2">
        <v>210</v>
      </c>
      <c r="AG1421" s="2">
        <v>208</v>
      </c>
      <c r="AH1421" s="2">
        <v>215</v>
      </c>
      <c r="AI1421" s="2">
        <v>207</v>
      </c>
      <c r="AJ1421" s="2">
        <v>187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100</v>
      </c>
      <c r="BD1421" s="2">
        <v>0</v>
      </c>
      <c r="BE1421" s="2">
        <v>0</v>
      </c>
      <c r="BF1421" s="2">
        <v>0</v>
      </c>
      <c r="BG1421" s="2">
        <v>0</v>
      </c>
      <c r="BH1421" s="2">
        <v>0</v>
      </c>
      <c r="BI1421" s="2">
        <v>0</v>
      </c>
      <c r="BJ1421" s="2">
        <v>0</v>
      </c>
      <c r="BK1421" s="2">
        <v>0</v>
      </c>
      <c r="BL1421" s="2">
        <v>13</v>
      </c>
      <c r="BM1421" s="2">
        <v>9</v>
      </c>
      <c r="BN1421" s="2">
        <v>11</v>
      </c>
      <c r="BO1421" s="2">
        <v>11</v>
      </c>
      <c r="BP1421" s="2">
        <v>9</v>
      </c>
      <c r="BQ1421" s="2">
        <v>9</v>
      </c>
      <c r="BR1421" s="2">
        <v>8</v>
      </c>
      <c r="BS1421" s="2">
        <v>0</v>
      </c>
      <c r="BT1421" s="2">
        <v>0</v>
      </c>
      <c r="BU1421" s="2">
        <v>0</v>
      </c>
      <c r="BV1421" s="2">
        <v>0</v>
      </c>
      <c r="BW1421" s="2">
        <v>0</v>
      </c>
      <c r="BX1421" s="2">
        <v>0</v>
      </c>
      <c r="BY1421" s="2">
        <v>0</v>
      </c>
      <c r="BZ1421" s="2">
        <v>0</v>
      </c>
      <c r="CA1421" s="2">
        <v>0</v>
      </c>
      <c r="CB1421" s="2">
        <v>0</v>
      </c>
      <c r="CC1421" s="2">
        <v>0</v>
      </c>
      <c r="CD1421" s="2">
        <v>0</v>
      </c>
      <c r="CE1421" s="2">
        <v>0</v>
      </c>
      <c r="CF1421" s="2">
        <v>0</v>
      </c>
      <c r="CG1421" s="2">
        <v>0</v>
      </c>
      <c r="CH1421" s="2">
        <v>0</v>
      </c>
      <c r="CI1421" s="2">
        <v>0</v>
      </c>
      <c r="CJ1421" s="2">
        <v>0</v>
      </c>
      <c r="CK1421" s="2">
        <v>11</v>
      </c>
      <c r="CL1421" s="2">
        <v>0</v>
      </c>
    </row>
    <row r="1422" spans="1:90" x14ac:dyDescent="0.25">
      <c r="A1422" t="s">
        <v>115</v>
      </c>
      <c r="B1422">
        <v>10601</v>
      </c>
      <c r="C1422" t="s">
        <v>235</v>
      </c>
      <c r="D1422">
        <v>1</v>
      </c>
      <c r="E1422">
        <v>8</v>
      </c>
      <c r="F1422">
        <v>7493</v>
      </c>
      <c r="G1422">
        <v>35007493</v>
      </c>
      <c r="H1422" t="s">
        <v>19644</v>
      </c>
      <c r="I1422">
        <v>286</v>
      </c>
      <c r="J1422" t="s">
        <v>235</v>
      </c>
      <c r="K1422" t="s">
        <v>91</v>
      </c>
      <c r="L1422">
        <v>1</v>
      </c>
      <c r="M1422" t="s">
        <v>235</v>
      </c>
      <c r="N1422">
        <v>9920460</v>
      </c>
      <c r="O1422" t="s">
        <v>6143</v>
      </c>
      <c r="P1422" t="s">
        <v>6144</v>
      </c>
      <c r="Q1422">
        <v>33</v>
      </c>
      <c r="R1422">
        <v>11</v>
      </c>
      <c r="S1422">
        <v>40441162</v>
      </c>
      <c r="T1422">
        <v>40542313</v>
      </c>
      <c r="U1422" t="s">
        <v>6145</v>
      </c>
      <c r="V1422">
        <v>1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502</v>
      </c>
      <c r="AI1422" s="2">
        <v>667</v>
      </c>
      <c r="AJ1422" s="2">
        <v>662</v>
      </c>
      <c r="AK1422" s="2">
        <v>0</v>
      </c>
      <c r="AL1422" s="2">
        <v>0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0</v>
      </c>
      <c r="BI1422" s="2">
        <v>0</v>
      </c>
      <c r="BJ1422" s="2">
        <v>0</v>
      </c>
      <c r="BK1422" s="2">
        <v>0</v>
      </c>
      <c r="BL1422" s="2">
        <v>0</v>
      </c>
      <c r="BM1422" s="2">
        <v>0</v>
      </c>
      <c r="BN1422" s="2">
        <v>0</v>
      </c>
      <c r="BO1422" s="2">
        <v>0</v>
      </c>
      <c r="BP1422" s="2">
        <v>16</v>
      </c>
      <c r="BQ1422" s="2">
        <v>25</v>
      </c>
      <c r="BR1422" s="2">
        <v>22</v>
      </c>
      <c r="BS1422" s="2">
        <v>0</v>
      </c>
      <c r="BT1422" s="2">
        <v>0</v>
      </c>
      <c r="BU1422" s="2">
        <v>0</v>
      </c>
      <c r="BV1422" s="2">
        <v>0</v>
      </c>
      <c r="BW1422" s="2">
        <v>0</v>
      </c>
      <c r="BX1422" s="2">
        <v>0</v>
      </c>
      <c r="BY1422" s="2">
        <v>0</v>
      </c>
      <c r="BZ1422" s="2">
        <v>0</v>
      </c>
      <c r="CA1422" s="2">
        <v>0</v>
      </c>
      <c r="CB1422" s="2">
        <v>0</v>
      </c>
      <c r="CC1422" s="2">
        <v>0</v>
      </c>
      <c r="CD1422" s="2">
        <v>0</v>
      </c>
      <c r="CE1422" s="2">
        <v>0</v>
      </c>
      <c r="CF1422" s="2">
        <v>0</v>
      </c>
      <c r="CG1422" s="2">
        <v>0</v>
      </c>
      <c r="CH1422" s="2">
        <v>0</v>
      </c>
      <c r="CI1422" s="2">
        <v>0</v>
      </c>
      <c r="CJ1422" s="2">
        <v>0</v>
      </c>
      <c r="CK1422" s="2">
        <v>0</v>
      </c>
      <c r="CL1422" s="2">
        <v>0</v>
      </c>
    </row>
    <row r="1423" spans="1:90" x14ac:dyDescent="0.25">
      <c r="A1423" t="s">
        <v>115</v>
      </c>
      <c r="B1423">
        <v>10601</v>
      </c>
      <c r="C1423" t="s">
        <v>235</v>
      </c>
      <c r="D1423">
        <v>1</v>
      </c>
      <c r="E1423">
        <v>8</v>
      </c>
      <c r="F1423">
        <v>39524</v>
      </c>
      <c r="G1423">
        <v>35039524</v>
      </c>
      <c r="H1423" t="s">
        <v>6899</v>
      </c>
      <c r="I1423">
        <v>286</v>
      </c>
      <c r="J1423" t="s">
        <v>235</v>
      </c>
      <c r="K1423" t="s">
        <v>91</v>
      </c>
      <c r="L1423">
        <v>1</v>
      </c>
      <c r="M1423" t="s">
        <v>235</v>
      </c>
      <c r="N1423">
        <v>9910350</v>
      </c>
      <c r="O1423" t="s">
        <v>6900</v>
      </c>
      <c r="P1423" t="s">
        <v>6901</v>
      </c>
      <c r="Q1423">
        <v>67</v>
      </c>
      <c r="R1423">
        <v>11</v>
      </c>
      <c r="S1423">
        <v>40439703</v>
      </c>
      <c r="T1423">
        <v>40555781</v>
      </c>
      <c r="U1423" t="s">
        <v>6902</v>
      </c>
      <c r="V1423">
        <v>1</v>
      </c>
      <c r="W1423" s="2">
        <v>0</v>
      </c>
      <c r="X1423" s="2">
        <v>0</v>
      </c>
      <c r="Y1423" s="2">
        <v>125</v>
      </c>
      <c r="Z1423" s="2">
        <v>163</v>
      </c>
      <c r="AA1423" s="2">
        <v>98</v>
      </c>
      <c r="AB1423" s="2">
        <v>214</v>
      </c>
      <c r="AC1423" s="2">
        <v>132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415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94</v>
      </c>
      <c r="BD1423" s="2">
        <v>0</v>
      </c>
      <c r="BE1423" s="2">
        <v>0</v>
      </c>
      <c r="BF1423" s="2">
        <v>0</v>
      </c>
      <c r="BG1423" s="2">
        <v>6</v>
      </c>
      <c r="BH1423" s="2">
        <v>9</v>
      </c>
      <c r="BI1423" s="2">
        <v>3</v>
      </c>
      <c r="BJ1423" s="2">
        <v>11</v>
      </c>
      <c r="BK1423" s="2">
        <v>6</v>
      </c>
      <c r="BL1423" s="2">
        <v>0</v>
      </c>
      <c r="BM1423" s="2">
        <v>0</v>
      </c>
      <c r="BN1423" s="2">
        <v>0</v>
      </c>
      <c r="BO1423" s="2">
        <v>0</v>
      </c>
      <c r="BP1423" s="2">
        <v>0</v>
      </c>
      <c r="BQ1423" s="2">
        <v>0</v>
      </c>
      <c r="BR1423" s="2">
        <v>0</v>
      </c>
      <c r="BS1423" s="2">
        <v>0</v>
      </c>
      <c r="BT1423" s="2">
        <v>0</v>
      </c>
      <c r="BU1423" s="2">
        <v>0</v>
      </c>
      <c r="BV1423" s="2">
        <v>0</v>
      </c>
      <c r="BW1423" s="2">
        <v>0</v>
      </c>
      <c r="BX1423" s="2">
        <v>0</v>
      </c>
      <c r="BY1423" s="2">
        <v>0</v>
      </c>
      <c r="BZ1423" s="2">
        <v>0</v>
      </c>
      <c r="CA1423" s="2">
        <v>0</v>
      </c>
      <c r="CB1423" s="2">
        <v>0</v>
      </c>
      <c r="CC1423" s="2">
        <v>12</v>
      </c>
      <c r="CD1423" s="2">
        <v>0</v>
      </c>
      <c r="CE1423" s="2">
        <v>0</v>
      </c>
      <c r="CF1423" s="2">
        <v>0</v>
      </c>
      <c r="CG1423" s="2">
        <v>0</v>
      </c>
      <c r="CH1423" s="2">
        <v>0</v>
      </c>
      <c r="CI1423" s="2">
        <v>0</v>
      </c>
      <c r="CJ1423" s="2">
        <v>0</v>
      </c>
      <c r="CK1423" s="2">
        <v>6</v>
      </c>
      <c r="CL1423" s="2">
        <v>0</v>
      </c>
    </row>
    <row r="1424" spans="1:90" x14ac:dyDescent="0.25">
      <c r="A1424" t="s">
        <v>115</v>
      </c>
      <c r="B1424">
        <v>10601</v>
      </c>
      <c r="C1424" t="s">
        <v>235</v>
      </c>
      <c r="D1424">
        <v>1</v>
      </c>
      <c r="E1424">
        <v>8</v>
      </c>
      <c r="F1424">
        <v>35671</v>
      </c>
      <c r="G1424">
        <v>35035671</v>
      </c>
      <c r="H1424" t="s">
        <v>1062</v>
      </c>
      <c r="I1424">
        <v>286</v>
      </c>
      <c r="J1424" t="s">
        <v>235</v>
      </c>
      <c r="K1424" t="s">
        <v>1779</v>
      </c>
      <c r="L1424">
        <v>1</v>
      </c>
      <c r="M1424" t="s">
        <v>235</v>
      </c>
      <c r="N1424">
        <v>9980550</v>
      </c>
      <c r="O1424" t="s">
        <v>1780</v>
      </c>
      <c r="P1424" t="s">
        <v>1781</v>
      </c>
      <c r="Q1424">
        <v>1055</v>
      </c>
      <c r="R1424">
        <v>11</v>
      </c>
      <c r="S1424">
        <v>40446252</v>
      </c>
      <c r="T1424">
        <v>40550870</v>
      </c>
      <c r="U1424" t="s">
        <v>1782</v>
      </c>
      <c r="V1424">
        <v>1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156</v>
      </c>
      <c r="AE1424" s="2">
        <v>115</v>
      </c>
      <c r="AF1424" s="2">
        <v>129</v>
      </c>
      <c r="AG1424" s="2">
        <v>142</v>
      </c>
      <c r="AH1424" s="2">
        <v>183</v>
      </c>
      <c r="AI1424" s="2">
        <v>155</v>
      </c>
      <c r="AJ1424" s="2">
        <v>141</v>
      </c>
      <c r="AK1424" s="2">
        <v>0</v>
      </c>
      <c r="AL1424" s="2">
        <v>0</v>
      </c>
      <c r="AM1424" s="2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58</v>
      </c>
      <c r="BD1424" s="2">
        <v>0</v>
      </c>
      <c r="BE1424" s="2">
        <v>0</v>
      </c>
      <c r="BF1424" s="2">
        <v>0</v>
      </c>
      <c r="BG1424" s="2">
        <v>0</v>
      </c>
      <c r="BH1424" s="2">
        <v>0</v>
      </c>
      <c r="BI1424" s="2">
        <v>0</v>
      </c>
      <c r="BJ1424" s="2">
        <v>0</v>
      </c>
      <c r="BK1424" s="2">
        <v>0</v>
      </c>
      <c r="BL1424" s="2">
        <v>9</v>
      </c>
      <c r="BM1424" s="2">
        <v>6</v>
      </c>
      <c r="BN1424" s="2">
        <v>6</v>
      </c>
      <c r="BO1424" s="2">
        <v>6</v>
      </c>
      <c r="BP1424" s="2">
        <v>8</v>
      </c>
      <c r="BQ1424" s="2">
        <v>4</v>
      </c>
      <c r="BR1424" s="2">
        <v>6</v>
      </c>
      <c r="BS1424" s="2">
        <v>0</v>
      </c>
      <c r="BT1424" s="2">
        <v>0</v>
      </c>
      <c r="BU1424" s="2">
        <v>0</v>
      </c>
      <c r="BV1424" s="2">
        <v>0</v>
      </c>
      <c r="BW1424" s="2">
        <v>0</v>
      </c>
      <c r="BX1424" s="2">
        <v>0</v>
      </c>
      <c r="BY1424" s="2">
        <v>0</v>
      </c>
      <c r="BZ1424" s="2">
        <v>0</v>
      </c>
      <c r="CA1424" s="2">
        <v>0</v>
      </c>
      <c r="CB1424" s="2">
        <v>0</v>
      </c>
      <c r="CC1424" s="2">
        <v>0</v>
      </c>
      <c r="CD1424" s="2">
        <v>0</v>
      </c>
      <c r="CE1424" s="2">
        <v>0</v>
      </c>
      <c r="CF1424" s="2">
        <v>0</v>
      </c>
      <c r="CG1424" s="2">
        <v>0</v>
      </c>
      <c r="CH1424" s="2">
        <v>0</v>
      </c>
      <c r="CI1424" s="2">
        <v>0</v>
      </c>
      <c r="CJ1424" s="2">
        <v>0</v>
      </c>
      <c r="CK1424" s="2">
        <v>3</v>
      </c>
      <c r="CL1424" s="2">
        <v>0</v>
      </c>
    </row>
    <row r="1425" spans="1:90" x14ac:dyDescent="0.25">
      <c r="A1425" t="s">
        <v>115</v>
      </c>
      <c r="B1425">
        <v>10601</v>
      </c>
      <c r="C1425" t="s">
        <v>235</v>
      </c>
      <c r="D1425">
        <v>1</v>
      </c>
      <c r="E1425">
        <v>8</v>
      </c>
      <c r="F1425">
        <v>296533</v>
      </c>
      <c r="G1425">
        <v>35296533</v>
      </c>
      <c r="H1425" t="s">
        <v>10517</v>
      </c>
      <c r="I1425">
        <v>286</v>
      </c>
      <c r="J1425" t="s">
        <v>235</v>
      </c>
      <c r="K1425" t="s">
        <v>3135</v>
      </c>
      <c r="L1425">
        <v>1</v>
      </c>
      <c r="M1425" t="s">
        <v>235</v>
      </c>
      <c r="N1425">
        <v>9990245</v>
      </c>
      <c r="O1425" t="s">
        <v>10518</v>
      </c>
      <c r="P1425" t="s">
        <v>10519</v>
      </c>
      <c r="Q1425">
        <v>210</v>
      </c>
      <c r="R1425">
        <v>11</v>
      </c>
      <c r="S1425">
        <v>40923164</v>
      </c>
      <c r="T1425">
        <v>40923205</v>
      </c>
      <c r="U1425" t="s">
        <v>10520</v>
      </c>
      <c r="V1425">
        <v>1</v>
      </c>
      <c r="W1425" s="2">
        <v>0</v>
      </c>
      <c r="X1425" s="2">
        <v>0</v>
      </c>
      <c r="Y1425" s="2">
        <v>97</v>
      </c>
      <c r="Z1425" s="2">
        <v>88</v>
      </c>
      <c r="AA1425" s="2">
        <v>85</v>
      </c>
      <c r="AB1425" s="2">
        <v>124</v>
      </c>
      <c r="AC1425" s="2">
        <v>97</v>
      </c>
      <c r="AD1425" s="2">
        <v>120</v>
      </c>
      <c r="AE1425" s="2">
        <v>128</v>
      </c>
      <c r="AF1425" s="2">
        <v>162</v>
      </c>
      <c r="AG1425" s="2">
        <v>156</v>
      </c>
      <c r="AH1425" s="2">
        <v>93</v>
      </c>
      <c r="AI1425" s="2">
        <v>118</v>
      </c>
      <c r="AJ1425" s="2">
        <v>119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4</v>
      </c>
      <c r="BH1425" s="2">
        <v>5</v>
      </c>
      <c r="BI1425" s="2">
        <v>4</v>
      </c>
      <c r="BJ1425" s="2">
        <v>6</v>
      </c>
      <c r="BK1425" s="2">
        <v>6</v>
      </c>
      <c r="BL1425" s="2">
        <v>7</v>
      </c>
      <c r="BM1425" s="2">
        <v>6</v>
      </c>
      <c r="BN1425" s="2">
        <v>7</v>
      </c>
      <c r="BO1425" s="2">
        <v>7</v>
      </c>
      <c r="BP1425" s="2">
        <v>4</v>
      </c>
      <c r="BQ1425" s="2">
        <v>5</v>
      </c>
      <c r="BR1425" s="2">
        <v>4</v>
      </c>
      <c r="BS1425" s="2">
        <v>0</v>
      </c>
      <c r="BT1425" s="2">
        <v>0</v>
      </c>
      <c r="BU1425" s="2">
        <v>0</v>
      </c>
      <c r="BV1425" s="2">
        <v>0</v>
      </c>
      <c r="BW1425" s="2">
        <v>0</v>
      </c>
      <c r="BX1425" s="2">
        <v>0</v>
      </c>
      <c r="BY1425" s="2">
        <v>0</v>
      </c>
      <c r="BZ1425" s="2">
        <v>0</v>
      </c>
      <c r="CA1425" s="2">
        <v>0</v>
      </c>
      <c r="CB1425" s="2">
        <v>0</v>
      </c>
      <c r="CC1425" s="2">
        <v>0</v>
      </c>
      <c r="CD1425" s="2">
        <v>0</v>
      </c>
      <c r="CE1425" s="2">
        <v>0</v>
      </c>
      <c r="CF1425" s="2">
        <v>0</v>
      </c>
      <c r="CG1425" s="2">
        <v>0</v>
      </c>
      <c r="CH1425" s="2">
        <v>0</v>
      </c>
      <c r="CI1425" s="2">
        <v>0</v>
      </c>
      <c r="CJ1425" s="2">
        <v>0</v>
      </c>
      <c r="CK1425" s="2">
        <v>0</v>
      </c>
      <c r="CL1425" s="2">
        <v>0</v>
      </c>
    </row>
    <row r="1426" spans="1:90" x14ac:dyDescent="0.25">
      <c r="A1426" t="s">
        <v>115</v>
      </c>
      <c r="B1426">
        <v>20702</v>
      </c>
      <c r="C1426" t="s">
        <v>365</v>
      </c>
      <c r="D1426">
        <v>1</v>
      </c>
      <c r="E1426">
        <v>8</v>
      </c>
      <c r="F1426">
        <v>26897</v>
      </c>
      <c r="G1426">
        <v>35026897</v>
      </c>
      <c r="H1426" t="s">
        <v>14076</v>
      </c>
      <c r="I1426">
        <v>304</v>
      </c>
      <c r="J1426" t="s">
        <v>365</v>
      </c>
      <c r="K1426" t="s">
        <v>2017</v>
      </c>
      <c r="L1426">
        <v>1</v>
      </c>
      <c r="M1426" t="s">
        <v>365</v>
      </c>
      <c r="N1426">
        <v>15600000</v>
      </c>
      <c r="O1426" t="s">
        <v>92</v>
      </c>
      <c r="P1426" t="s">
        <v>4184</v>
      </c>
      <c r="Q1426">
        <v>650</v>
      </c>
      <c r="R1426">
        <v>17</v>
      </c>
      <c r="S1426">
        <v>34421506</v>
      </c>
      <c r="T1426">
        <v>34427871</v>
      </c>
      <c r="U1426" t="s">
        <v>14077</v>
      </c>
      <c r="V1426">
        <v>1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62</v>
      </c>
      <c r="AE1426" s="2">
        <v>70</v>
      </c>
      <c r="AF1426" s="2">
        <v>64</v>
      </c>
      <c r="AG1426" s="2">
        <v>34</v>
      </c>
      <c r="AH1426" s="2">
        <v>53</v>
      </c>
      <c r="AI1426" s="2">
        <v>42</v>
      </c>
      <c r="AJ1426" s="2">
        <v>48</v>
      </c>
      <c r="AK1426" s="2">
        <v>0</v>
      </c>
      <c r="AL1426" s="2">
        <v>0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71</v>
      </c>
      <c r="AS1426" s="2">
        <v>0</v>
      </c>
      <c r="AT1426" s="2">
        <v>0</v>
      </c>
      <c r="AU1426" s="2">
        <v>229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0</v>
      </c>
      <c r="BI1426" s="2">
        <v>0</v>
      </c>
      <c r="BJ1426" s="2">
        <v>0</v>
      </c>
      <c r="BK1426" s="2">
        <v>0</v>
      </c>
      <c r="BL1426" s="2">
        <v>4</v>
      </c>
      <c r="BM1426" s="2">
        <v>3</v>
      </c>
      <c r="BN1426" s="2">
        <v>2</v>
      </c>
      <c r="BO1426" s="2">
        <v>1</v>
      </c>
      <c r="BP1426" s="2">
        <v>3</v>
      </c>
      <c r="BQ1426" s="2">
        <v>2</v>
      </c>
      <c r="BR1426" s="2">
        <v>2</v>
      </c>
      <c r="BS1426" s="2">
        <v>0</v>
      </c>
      <c r="BT1426" s="2">
        <v>0</v>
      </c>
      <c r="BU1426" s="2">
        <v>0</v>
      </c>
      <c r="BV1426" s="2">
        <v>0</v>
      </c>
      <c r="BW1426" s="2">
        <v>0</v>
      </c>
      <c r="BX1426" s="2">
        <v>0</v>
      </c>
      <c r="BY1426" s="2">
        <v>0</v>
      </c>
      <c r="BZ1426" s="2">
        <v>3</v>
      </c>
      <c r="CA1426" s="2">
        <v>0</v>
      </c>
      <c r="CB1426" s="2">
        <v>0</v>
      </c>
      <c r="CC1426" s="2">
        <v>10</v>
      </c>
      <c r="CD1426" s="2">
        <v>0</v>
      </c>
      <c r="CE1426" s="2">
        <v>0</v>
      </c>
      <c r="CF1426" s="2">
        <v>0</v>
      </c>
      <c r="CG1426" s="2">
        <v>0</v>
      </c>
      <c r="CH1426" s="2">
        <v>0</v>
      </c>
      <c r="CI1426" s="2">
        <v>0</v>
      </c>
      <c r="CJ1426" s="2">
        <v>0</v>
      </c>
      <c r="CK1426" s="2">
        <v>0</v>
      </c>
      <c r="CL1426" s="2">
        <v>0</v>
      </c>
    </row>
    <row r="1427" spans="1:90" x14ac:dyDescent="0.25">
      <c r="A1427" t="s">
        <v>115</v>
      </c>
      <c r="B1427">
        <v>20702</v>
      </c>
      <c r="C1427" t="s">
        <v>365</v>
      </c>
      <c r="D1427">
        <v>1</v>
      </c>
      <c r="E1427">
        <v>8</v>
      </c>
      <c r="F1427">
        <v>26876</v>
      </c>
      <c r="G1427">
        <v>35026876</v>
      </c>
      <c r="H1427" t="s">
        <v>10022</v>
      </c>
      <c r="I1427">
        <v>304</v>
      </c>
      <c r="J1427" t="s">
        <v>365</v>
      </c>
      <c r="K1427" t="s">
        <v>5617</v>
      </c>
      <c r="L1427">
        <v>1</v>
      </c>
      <c r="M1427" t="s">
        <v>365</v>
      </c>
      <c r="N1427">
        <v>15600000</v>
      </c>
      <c r="O1427" t="s">
        <v>92</v>
      </c>
      <c r="P1427" t="s">
        <v>1456</v>
      </c>
      <c r="Q1427">
        <v>522</v>
      </c>
      <c r="R1427">
        <v>17</v>
      </c>
      <c r="S1427">
        <v>34422166</v>
      </c>
      <c r="T1427">
        <v>34422279</v>
      </c>
      <c r="U1427" t="s">
        <v>10023</v>
      </c>
      <c r="V1427">
        <v>1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34</v>
      </c>
      <c r="AE1427" s="2">
        <v>66</v>
      </c>
      <c r="AF1427" s="2">
        <v>60</v>
      </c>
      <c r="AG1427" s="2">
        <v>52</v>
      </c>
      <c r="AH1427" s="2">
        <v>79</v>
      </c>
      <c r="AI1427" s="2">
        <v>68</v>
      </c>
      <c r="AJ1427" s="2">
        <v>81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147</v>
      </c>
      <c r="BD1427" s="2">
        <v>12</v>
      </c>
      <c r="BE1427" s="2">
        <v>0</v>
      </c>
      <c r="BF1427" s="2">
        <v>0</v>
      </c>
      <c r="BG1427" s="2">
        <v>0</v>
      </c>
      <c r="BH1427" s="2">
        <v>0</v>
      </c>
      <c r="BI1427" s="2">
        <v>0</v>
      </c>
      <c r="BJ1427" s="2">
        <v>0</v>
      </c>
      <c r="BK1427" s="2">
        <v>0</v>
      </c>
      <c r="BL1427" s="2">
        <v>2</v>
      </c>
      <c r="BM1427" s="2">
        <v>4</v>
      </c>
      <c r="BN1427" s="2">
        <v>6</v>
      </c>
      <c r="BO1427" s="2">
        <v>4</v>
      </c>
      <c r="BP1427" s="2">
        <v>4</v>
      </c>
      <c r="BQ1427" s="2">
        <v>4</v>
      </c>
      <c r="BR1427" s="2">
        <v>3</v>
      </c>
      <c r="BS1427" s="2">
        <v>0</v>
      </c>
      <c r="BT1427" s="2">
        <v>0</v>
      </c>
      <c r="BU1427" s="2">
        <v>0</v>
      </c>
      <c r="BV1427" s="2">
        <v>0</v>
      </c>
      <c r="BW1427" s="2">
        <v>0</v>
      </c>
      <c r="BX1427" s="2">
        <v>0</v>
      </c>
      <c r="BY1427" s="2">
        <v>0</v>
      </c>
      <c r="BZ1427" s="2">
        <v>0</v>
      </c>
      <c r="CA1427" s="2">
        <v>0</v>
      </c>
      <c r="CB1427" s="2">
        <v>0</v>
      </c>
      <c r="CC1427" s="2">
        <v>0</v>
      </c>
      <c r="CD1427" s="2">
        <v>0</v>
      </c>
      <c r="CE1427" s="2">
        <v>0</v>
      </c>
      <c r="CF1427" s="2">
        <v>0</v>
      </c>
      <c r="CG1427" s="2">
        <v>0</v>
      </c>
      <c r="CH1427" s="2">
        <v>0</v>
      </c>
      <c r="CI1427" s="2">
        <v>0</v>
      </c>
      <c r="CJ1427" s="2">
        <v>0</v>
      </c>
      <c r="CK1427" s="2">
        <v>8</v>
      </c>
      <c r="CL1427" s="2">
        <v>3</v>
      </c>
    </row>
    <row r="1428" spans="1:90" x14ac:dyDescent="0.25">
      <c r="A1428" t="s">
        <v>115</v>
      </c>
      <c r="B1428">
        <v>20702</v>
      </c>
      <c r="C1428" t="s">
        <v>365</v>
      </c>
      <c r="D1428">
        <v>1</v>
      </c>
      <c r="E1428">
        <v>8</v>
      </c>
      <c r="F1428">
        <v>43023</v>
      </c>
      <c r="G1428">
        <v>35043023</v>
      </c>
      <c r="H1428" t="s">
        <v>17595</v>
      </c>
      <c r="I1428">
        <v>304</v>
      </c>
      <c r="J1428" t="s">
        <v>365</v>
      </c>
      <c r="K1428" t="s">
        <v>13895</v>
      </c>
      <c r="L1428">
        <v>1</v>
      </c>
      <c r="M1428" t="s">
        <v>365</v>
      </c>
      <c r="N1428">
        <v>15600000</v>
      </c>
      <c r="O1428" t="s">
        <v>92</v>
      </c>
      <c r="P1428" t="s">
        <v>17596</v>
      </c>
      <c r="Q1428">
        <v>447</v>
      </c>
      <c r="R1428">
        <v>17</v>
      </c>
      <c r="S1428">
        <v>34421798</v>
      </c>
      <c r="T1428">
        <v>34425649</v>
      </c>
      <c r="U1428" t="s">
        <v>17597</v>
      </c>
      <c r="V1428">
        <v>1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81</v>
      </c>
      <c r="AE1428" s="2">
        <v>76</v>
      </c>
      <c r="AF1428" s="2">
        <v>89</v>
      </c>
      <c r="AG1428" s="2">
        <v>60</v>
      </c>
      <c r="AH1428" s="2">
        <v>72</v>
      </c>
      <c r="AI1428" s="2">
        <v>65</v>
      </c>
      <c r="AJ1428" s="2">
        <v>58</v>
      </c>
      <c r="AK1428" s="2">
        <v>0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139</v>
      </c>
      <c r="BD1428" s="2">
        <v>0</v>
      </c>
      <c r="BE1428" s="2">
        <v>0</v>
      </c>
      <c r="BF1428" s="2">
        <v>0</v>
      </c>
      <c r="BG1428" s="2">
        <v>0</v>
      </c>
      <c r="BH1428" s="2">
        <v>0</v>
      </c>
      <c r="BI1428" s="2">
        <v>0</v>
      </c>
      <c r="BJ1428" s="2">
        <v>0</v>
      </c>
      <c r="BK1428" s="2">
        <v>0</v>
      </c>
      <c r="BL1428" s="2">
        <v>3</v>
      </c>
      <c r="BM1428" s="2">
        <v>4</v>
      </c>
      <c r="BN1428" s="2">
        <v>5</v>
      </c>
      <c r="BO1428" s="2">
        <v>3</v>
      </c>
      <c r="BP1428" s="2">
        <v>3</v>
      </c>
      <c r="BQ1428" s="2">
        <v>3</v>
      </c>
      <c r="BR1428" s="2">
        <v>3</v>
      </c>
      <c r="BS1428" s="2">
        <v>0</v>
      </c>
      <c r="BT1428" s="2">
        <v>0</v>
      </c>
      <c r="BU1428" s="2">
        <v>0</v>
      </c>
      <c r="BV1428" s="2">
        <v>0</v>
      </c>
      <c r="BW1428" s="2">
        <v>0</v>
      </c>
      <c r="BX1428" s="2">
        <v>0</v>
      </c>
      <c r="BY1428" s="2">
        <v>0</v>
      </c>
      <c r="BZ1428" s="2">
        <v>0</v>
      </c>
      <c r="CA1428" s="2">
        <v>0</v>
      </c>
      <c r="CB1428" s="2">
        <v>0</v>
      </c>
      <c r="CC1428" s="2">
        <v>0</v>
      </c>
      <c r="CD1428" s="2">
        <v>0</v>
      </c>
      <c r="CE1428" s="2">
        <v>0</v>
      </c>
      <c r="CF1428" s="2">
        <v>0</v>
      </c>
      <c r="CG1428" s="2">
        <v>0</v>
      </c>
      <c r="CH1428" s="2">
        <v>0</v>
      </c>
      <c r="CI1428" s="2">
        <v>0</v>
      </c>
      <c r="CJ1428" s="2">
        <v>0</v>
      </c>
      <c r="CK1428" s="2">
        <v>6</v>
      </c>
      <c r="CL1428" s="2">
        <v>0</v>
      </c>
    </row>
    <row r="1429" spans="1:90" x14ac:dyDescent="0.25">
      <c r="A1429" t="s">
        <v>115</v>
      </c>
      <c r="B1429">
        <v>20702</v>
      </c>
      <c r="C1429" t="s">
        <v>365</v>
      </c>
      <c r="D1429">
        <v>1</v>
      </c>
      <c r="E1429">
        <v>8</v>
      </c>
      <c r="F1429">
        <v>26839</v>
      </c>
      <c r="G1429">
        <v>35026839</v>
      </c>
      <c r="H1429" t="s">
        <v>13456</v>
      </c>
      <c r="I1429">
        <v>304</v>
      </c>
      <c r="J1429" t="s">
        <v>365</v>
      </c>
      <c r="K1429" t="s">
        <v>335</v>
      </c>
      <c r="L1429">
        <v>1</v>
      </c>
      <c r="M1429" t="s">
        <v>365</v>
      </c>
      <c r="N1429">
        <v>15600000</v>
      </c>
      <c r="O1429" t="s">
        <v>92</v>
      </c>
      <c r="P1429" t="s">
        <v>13457</v>
      </c>
      <c r="Q1429">
        <v>607</v>
      </c>
      <c r="R1429">
        <v>17</v>
      </c>
      <c r="S1429">
        <v>34421473</v>
      </c>
      <c r="T1429">
        <v>34423777</v>
      </c>
      <c r="U1429" t="s">
        <v>13458</v>
      </c>
      <c r="V1429">
        <v>1</v>
      </c>
      <c r="W1429" s="2">
        <v>0</v>
      </c>
      <c r="X1429" s="2">
        <v>0</v>
      </c>
      <c r="Y1429" s="2">
        <v>0</v>
      </c>
      <c r="Z1429" s="2">
        <v>10</v>
      </c>
      <c r="AA1429" s="2">
        <v>22</v>
      </c>
      <c r="AB1429" s="2">
        <v>19</v>
      </c>
      <c r="AC1429" s="2">
        <v>14</v>
      </c>
      <c r="AD1429" s="2">
        <v>32</v>
      </c>
      <c r="AE1429" s="2">
        <v>50</v>
      </c>
      <c r="AF1429" s="2">
        <v>31</v>
      </c>
      <c r="AG1429" s="2">
        <v>46</v>
      </c>
      <c r="AH1429" s="2">
        <v>44</v>
      </c>
      <c r="AI1429" s="2">
        <v>47</v>
      </c>
      <c r="AJ1429" s="2">
        <v>36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85</v>
      </c>
      <c r="BD1429" s="2">
        <v>24</v>
      </c>
      <c r="BE1429" s="2">
        <v>0</v>
      </c>
      <c r="BF1429" s="2">
        <v>0</v>
      </c>
      <c r="BG1429" s="2">
        <v>0</v>
      </c>
      <c r="BH1429" s="2">
        <v>1</v>
      </c>
      <c r="BI1429" s="2">
        <v>2</v>
      </c>
      <c r="BJ1429" s="2">
        <v>1</v>
      </c>
      <c r="BK1429" s="2">
        <v>1</v>
      </c>
      <c r="BL1429" s="2">
        <v>3</v>
      </c>
      <c r="BM1429" s="2">
        <v>4</v>
      </c>
      <c r="BN1429" s="2">
        <v>2</v>
      </c>
      <c r="BO1429" s="2">
        <v>3</v>
      </c>
      <c r="BP1429" s="2">
        <v>2</v>
      </c>
      <c r="BQ1429" s="2">
        <v>4</v>
      </c>
      <c r="BR1429" s="2">
        <v>1</v>
      </c>
      <c r="BS1429" s="2">
        <v>0</v>
      </c>
      <c r="BT1429" s="2">
        <v>0</v>
      </c>
      <c r="BU1429" s="2">
        <v>0</v>
      </c>
      <c r="BV1429" s="2">
        <v>0</v>
      </c>
      <c r="BW1429" s="2">
        <v>0</v>
      </c>
      <c r="BX1429" s="2">
        <v>0</v>
      </c>
      <c r="BY1429" s="2">
        <v>0</v>
      </c>
      <c r="BZ1429" s="2">
        <v>0</v>
      </c>
      <c r="CA1429" s="2">
        <v>0</v>
      </c>
      <c r="CB1429" s="2">
        <v>0</v>
      </c>
      <c r="CC1429" s="2">
        <v>0</v>
      </c>
      <c r="CD1429" s="2">
        <v>0</v>
      </c>
      <c r="CE1429" s="2">
        <v>0</v>
      </c>
      <c r="CF1429" s="2">
        <v>0</v>
      </c>
      <c r="CG1429" s="2">
        <v>0</v>
      </c>
      <c r="CH1429" s="2">
        <v>0</v>
      </c>
      <c r="CI1429" s="2">
        <v>0</v>
      </c>
      <c r="CJ1429" s="2">
        <v>0</v>
      </c>
      <c r="CK1429" s="2">
        <v>4</v>
      </c>
      <c r="CL1429" s="2">
        <v>5</v>
      </c>
    </row>
    <row r="1430" spans="1:90" x14ac:dyDescent="0.25">
      <c r="A1430" t="s">
        <v>115</v>
      </c>
      <c r="B1430">
        <v>20702</v>
      </c>
      <c r="C1430" t="s">
        <v>365</v>
      </c>
      <c r="D1430">
        <v>2</v>
      </c>
      <c r="E1430">
        <v>6</v>
      </c>
      <c r="F1430">
        <v>985824</v>
      </c>
      <c r="G1430">
        <v>35985824</v>
      </c>
      <c r="H1430" t="s">
        <v>7993</v>
      </c>
      <c r="I1430">
        <v>304</v>
      </c>
      <c r="J1430" t="s">
        <v>365</v>
      </c>
      <c r="K1430" t="s">
        <v>91</v>
      </c>
      <c r="L1430">
        <v>1</v>
      </c>
      <c r="M1430" t="s">
        <v>365</v>
      </c>
      <c r="N1430">
        <v>15600000</v>
      </c>
      <c r="O1430" t="s">
        <v>92</v>
      </c>
      <c r="P1430" t="s">
        <v>706</v>
      </c>
      <c r="Q1430">
        <v>1342</v>
      </c>
      <c r="R1430">
        <v>17</v>
      </c>
      <c r="S1430">
        <v>34628118</v>
      </c>
      <c r="U1430" t="s">
        <v>7994</v>
      </c>
      <c r="V1430">
        <v>1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0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524</v>
      </c>
      <c r="BD1430" s="2">
        <v>0</v>
      </c>
      <c r="BE1430" s="2">
        <v>0</v>
      </c>
      <c r="BF1430" s="2">
        <v>0</v>
      </c>
      <c r="BG1430" s="2">
        <v>0</v>
      </c>
      <c r="BH1430" s="2">
        <v>0</v>
      </c>
      <c r="BI1430" s="2">
        <v>0</v>
      </c>
      <c r="BJ1430" s="2">
        <v>0</v>
      </c>
      <c r="BK1430" s="2">
        <v>0</v>
      </c>
      <c r="BL1430" s="2">
        <v>0</v>
      </c>
      <c r="BM1430" s="2">
        <v>0</v>
      </c>
      <c r="BN1430" s="2">
        <v>0</v>
      </c>
      <c r="BO1430" s="2">
        <v>0</v>
      </c>
      <c r="BP1430" s="2">
        <v>0</v>
      </c>
      <c r="BQ1430" s="2">
        <v>0</v>
      </c>
      <c r="BR1430" s="2">
        <v>0</v>
      </c>
      <c r="BS1430" s="2">
        <v>0</v>
      </c>
      <c r="BT1430" s="2">
        <v>0</v>
      </c>
      <c r="BU1430" s="2">
        <v>0</v>
      </c>
      <c r="BV1430" s="2">
        <v>0</v>
      </c>
      <c r="BW1430" s="2">
        <v>0</v>
      </c>
      <c r="BX1430" s="2">
        <v>0</v>
      </c>
      <c r="BY1430" s="2">
        <v>0</v>
      </c>
      <c r="BZ1430" s="2">
        <v>0</v>
      </c>
      <c r="CA1430" s="2">
        <v>0</v>
      </c>
      <c r="CB1430" s="2">
        <v>0</v>
      </c>
      <c r="CC1430" s="2">
        <v>0</v>
      </c>
      <c r="CD1430" s="2">
        <v>0</v>
      </c>
      <c r="CE1430" s="2">
        <v>0</v>
      </c>
      <c r="CF1430" s="2">
        <v>0</v>
      </c>
      <c r="CG1430" s="2">
        <v>0</v>
      </c>
      <c r="CH1430" s="2">
        <v>0</v>
      </c>
      <c r="CI1430" s="2">
        <v>0</v>
      </c>
      <c r="CJ1430" s="2">
        <v>0</v>
      </c>
      <c r="CK1430" s="2">
        <v>25</v>
      </c>
      <c r="CL1430" s="2">
        <v>0</v>
      </c>
    </row>
    <row r="1431" spans="1:90" x14ac:dyDescent="0.25">
      <c r="A1431" t="s">
        <v>115</v>
      </c>
      <c r="B1431">
        <v>20702</v>
      </c>
      <c r="C1431" t="s">
        <v>365</v>
      </c>
      <c r="D1431">
        <v>2</v>
      </c>
      <c r="E1431">
        <v>6</v>
      </c>
      <c r="F1431">
        <v>458806</v>
      </c>
      <c r="G1431">
        <v>35458806</v>
      </c>
      <c r="H1431" t="s">
        <v>9794</v>
      </c>
      <c r="I1431">
        <v>791</v>
      </c>
      <c r="J1431" t="s">
        <v>5085</v>
      </c>
      <c r="K1431" t="s">
        <v>91</v>
      </c>
      <c r="L1431">
        <v>1</v>
      </c>
      <c r="M1431" t="s">
        <v>5085</v>
      </c>
      <c r="N1431">
        <v>15685000</v>
      </c>
      <c r="O1431" t="s">
        <v>92</v>
      </c>
      <c r="P1431" t="s">
        <v>8402</v>
      </c>
      <c r="Q1431">
        <v>1315</v>
      </c>
      <c r="R1431">
        <v>17</v>
      </c>
      <c r="S1431">
        <v>38431238</v>
      </c>
      <c r="U1431" t="s">
        <v>19909</v>
      </c>
      <c r="V1431">
        <v>1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198</v>
      </c>
      <c r="BD1431" s="2">
        <v>0</v>
      </c>
      <c r="BE1431" s="2">
        <v>0</v>
      </c>
      <c r="BF1431" s="2">
        <v>0</v>
      </c>
      <c r="BG1431" s="2">
        <v>0</v>
      </c>
      <c r="BH1431" s="2">
        <v>0</v>
      </c>
      <c r="BI1431" s="2">
        <v>0</v>
      </c>
      <c r="BJ1431" s="2">
        <v>0</v>
      </c>
      <c r="BK1431" s="2">
        <v>0</v>
      </c>
      <c r="BL1431" s="2">
        <v>0</v>
      </c>
      <c r="BM1431" s="2">
        <v>0</v>
      </c>
      <c r="BN1431" s="2">
        <v>0</v>
      </c>
      <c r="BO1431" s="2">
        <v>0</v>
      </c>
      <c r="BP1431" s="2">
        <v>0</v>
      </c>
      <c r="BQ1431" s="2">
        <v>0</v>
      </c>
      <c r="BR1431" s="2">
        <v>0</v>
      </c>
      <c r="BS1431" s="2">
        <v>0</v>
      </c>
      <c r="BT1431" s="2">
        <v>0</v>
      </c>
      <c r="BU1431" s="2">
        <v>0</v>
      </c>
      <c r="BV1431" s="2">
        <v>0</v>
      </c>
      <c r="BW1431" s="2">
        <v>0</v>
      </c>
      <c r="BX1431" s="2">
        <v>0</v>
      </c>
      <c r="BY1431" s="2">
        <v>0</v>
      </c>
      <c r="BZ1431" s="2">
        <v>0</v>
      </c>
      <c r="CA1431" s="2">
        <v>0</v>
      </c>
      <c r="CB1431" s="2">
        <v>0</v>
      </c>
      <c r="CC1431" s="2">
        <v>0</v>
      </c>
      <c r="CD1431" s="2">
        <v>0</v>
      </c>
      <c r="CE1431" s="2">
        <v>0</v>
      </c>
      <c r="CF1431" s="2">
        <v>0</v>
      </c>
      <c r="CG1431" s="2">
        <v>0</v>
      </c>
      <c r="CH1431" s="2">
        <v>0</v>
      </c>
      <c r="CI1431" s="2">
        <v>0</v>
      </c>
      <c r="CJ1431" s="2">
        <v>0</v>
      </c>
      <c r="CK1431" s="2">
        <v>9</v>
      </c>
      <c r="CL1431" s="2">
        <v>0</v>
      </c>
    </row>
    <row r="1432" spans="1:90" x14ac:dyDescent="0.25">
      <c r="A1432" t="s">
        <v>115</v>
      </c>
      <c r="B1432">
        <v>20702</v>
      </c>
      <c r="C1432" t="s">
        <v>365</v>
      </c>
      <c r="D1432">
        <v>1</v>
      </c>
      <c r="E1432">
        <v>8</v>
      </c>
      <c r="F1432">
        <v>26931</v>
      </c>
      <c r="G1432">
        <v>35026931</v>
      </c>
      <c r="H1432" t="s">
        <v>17039</v>
      </c>
      <c r="I1432">
        <v>355</v>
      </c>
      <c r="J1432" t="s">
        <v>7141</v>
      </c>
      <c r="K1432" t="s">
        <v>91</v>
      </c>
      <c r="L1432">
        <v>1</v>
      </c>
      <c r="M1432" t="s">
        <v>7141</v>
      </c>
      <c r="N1432">
        <v>15690000</v>
      </c>
      <c r="O1432" t="s">
        <v>92</v>
      </c>
      <c r="P1432" t="s">
        <v>17040</v>
      </c>
      <c r="Q1432">
        <v>1460</v>
      </c>
      <c r="R1432">
        <v>17</v>
      </c>
      <c r="S1432">
        <v>38421171</v>
      </c>
      <c r="T1432">
        <v>38421564</v>
      </c>
      <c r="U1432" t="s">
        <v>17041</v>
      </c>
      <c r="V1432">
        <v>1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36</v>
      </c>
      <c r="AE1432" s="2">
        <v>34</v>
      </c>
      <c r="AF1432" s="2">
        <v>31</v>
      </c>
      <c r="AG1432" s="2">
        <v>34</v>
      </c>
      <c r="AH1432" s="2">
        <v>48</v>
      </c>
      <c r="AI1432" s="2">
        <v>38</v>
      </c>
      <c r="AJ1432" s="2">
        <v>36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102</v>
      </c>
      <c r="BD1432" s="2">
        <v>8</v>
      </c>
      <c r="BE1432" s="2">
        <v>0</v>
      </c>
      <c r="BF1432" s="2">
        <v>0</v>
      </c>
      <c r="BG1432" s="2">
        <v>0</v>
      </c>
      <c r="BH1432" s="2">
        <v>0</v>
      </c>
      <c r="BI1432" s="2">
        <v>0</v>
      </c>
      <c r="BJ1432" s="2">
        <v>0</v>
      </c>
      <c r="BK1432" s="2">
        <v>0</v>
      </c>
      <c r="BL1432" s="2">
        <v>3</v>
      </c>
      <c r="BM1432" s="2">
        <v>3</v>
      </c>
      <c r="BN1432" s="2">
        <v>2</v>
      </c>
      <c r="BO1432" s="2">
        <v>2</v>
      </c>
      <c r="BP1432" s="2">
        <v>3</v>
      </c>
      <c r="BQ1432" s="2">
        <v>3</v>
      </c>
      <c r="BR1432" s="2">
        <v>3</v>
      </c>
      <c r="BS1432" s="2">
        <v>0</v>
      </c>
      <c r="BT1432" s="2">
        <v>0</v>
      </c>
      <c r="BU1432" s="2">
        <v>0</v>
      </c>
      <c r="BV1432" s="2">
        <v>0</v>
      </c>
      <c r="BW1432" s="2">
        <v>0</v>
      </c>
      <c r="BX1432" s="2">
        <v>0</v>
      </c>
      <c r="BY1432" s="2">
        <v>0</v>
      </c>
      <c r="BZ1432" s="2">
        <v>0</v>
      </c>
      <c r="CA1432" s="2">
        <v>0</v>
      </c>
      <c r="CB1432" s="2">
        <v>0</v>
      </c>
      <c r="CC1432" s="2">
        <v>0</v>
      </c>
      <c r="CD1432" s="2">
        <v>0</v>
      </c>
      <c r="CE1432" s="2">
        <v>0</v>
      </c>
      <c r="CF1432" s="2">
        <v>0</v>
      </c>
      <c r="CG1432" s="2">
        <v>0</v>
      </c>
      <c r="CH1432" s="2">
        <v>0</v>
      </c>
      <c r="CI1432" s="2">
        <v>0</v>
      </c>
      <c r="CJ1432" s="2">
        <v>0</v>
      </c>
      <c r="CK1432" s="2">
        <v>5</v>
      </c>
      <c r="CL1432" s="2">
        <v>2</v>
      </c>
    </row>
    <row r="1433" spans="1:90" x14ac:dyDescent="0.25">
      <c r="A1433" t="s">
        <v>115</v>
      </c>
      <c r="B1433">
        <v>20702</v>
      </c>
      <c r="C1433" t="s">
        <v>365</v>
      </c>
      <c r="D1433">
        <v>1</v>
      </c>
      <c r="E1433">
        <v>8</v>
      </c>
      <c r="F1433">
        <v>27005</v>
      </c>
      <c r="G1433">
        <v>35027005</v>
      </c>
      <c r="H1433" t="s">
        <v>14283</v>
      </c>
      <c r="I1433">
        <v>444</v>
      </c>
      <c r="J1433" t="s">
        <v>7750</v>
      </c>
      <c r="K1433" t="s">
        <v>91</v>
      </c>
      <c r="L1433">
        <v>1</v>
      </c>
      <c r="M1433" t="s">
        <v>7750</v>
      </c>
      <c r="N1433">
        <v>15625000</v>
      </c>
      <c r="O1433" t="s">
        <v>92</v>
      </c>
      <c r="P1433" t="s">
        <v>14284</v>
      </c>
      <c r="Q1433">
        <v>2241</v>
      </c>
      <c r="R1433">
        <v>17</v>
      </c>
      <c r="S1433">
        <v>34751139</v>
      </c>
      <c r="T1433">
        <v>34751252</v>
      </c>
      <c r="U1433" t="s">
        <v>14285</v>
      </c>
      <c r="V1433">
        <v>1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57</v>
      </c>
      <c r="AE1433" s="2">
        <v>39</v>
      </c>
      <c r="AF1433" s="2">
        <v>64</v>
      </c>
      <c r="AG1433" s="2">
        <v>43</v>
      </c>
      <c r="AH1433" s="2">
        <v>55</v>
      </c>
      <c r="AI1433" s="2">
        <v>38</v>
      </c>
      <c r="AJ1433" s="2">
        <v>36</v>
      </c>
      <c r="AK1433" s="2">
        <v>0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108</v>
      </c>
      <c r="BD1433" s="2">
        <v>0</v>
      </c>
      <c r="BE1433" s="2">
        <v>0</v>
      </c>
      <c r="BF1433" s="2">
        <v>0</v>
      </c>
      <c r="BG1433" s="2">
        <v>0</v>
      </c>
      <c r="BH1433" s="2">
        <v>0</v>
      </c>
      <c r="BI1433" s="2">
        <v>0</v>
      </c>
      <c r="BJ1433" s="2">
        <v>0</v>
      </c>
      <c r="BK1433" s="2">
        <v>0</v>
      </c>
      <c r="BL1433" s="2">
        <v>2</v>
      </c>
      <c r="BM1433" s="2">
        <v>3</v>
      </c>
      <c r="BN1433" s="2">
        <v>3</v>
      </c>
      <c r="BO1433" s="2">
        <v>2</v>
      </c>
      <c r="BP1433" s="2">
        <v>2</v>
      </c>
      <c r="BQ1433" s="2">
        <v>2</v>
      </c>
      <c r="BR1433" s="2">
        <v>3</v>
      </c>
      <c r="BS1433" s="2">
        <v>0</v>
      </c>
      <c r="BT1433" s="2">
        <v>0</v>
      </c>
      <c r="BU1433" s="2">
        <v>0</v>
      </c>
      <c r="BV1433" s="2">
        <v>0</v>
      </c>
      <c r="BW1433" s="2">
        <v>0</v>
      </c>
      <c r="BX1433" s="2">
        <v>0</v>
      </c>
      <c r="BY1433" s="2">
        <v>0</v>
      </c>
      <c r="BZ1433" s="2">
        <v>0</v>
      </c>
      <c r="CA1433" s="2">
        <v>0</v>
      </c>
      <c r="CB1433" s="2">
        <v>0</v>
      </c>
      <c r="CC1433" s="2">
        <v>0</v>
      </c>
      <c r="CD1433" s="2">
        <v>0</v>
      </c>
      <c r="CE1433" s="2">
        <v>0</v>
      </c>
      <c r="CF1433" s="2">
        <v>0</v>
      </c>
      <c r="CG1433" s="2">
        <v>0</v>
      </c>
      <c r="CH1433" s="2">
        <v>0</v>
      </c>
      <c r="CI1433" s="2">
        <v>0</v>
      </c>
      <c r="CJ1433" s="2">
        <v>0</v>
      </c>
      <c r="CK1433" s="2">
        <v>4</v>
      </c>
      <c r="CL1433" s="2">
        <v>0</v>
      </c>
    </row>
    <row r="1434" spans="1:90" x14ac:dyDescent="0.25">
      <c r="A1434" t="s">
        <v>115</v>
      </c>
      <c r="B1434">
        <v>20702</v>
      </c>
      <c r="C1434" t="s">
        <v>365</v>
      </c>
      <c r="D1434">
        <v>1</v>
      </c>
      <c r="E1434">
        <v>8</v>
      </c>
      <c r="F1434">
        <v>47570</v>
      </c>
      <c r="G1434">
        <v>35047570</v>
      </c>
      <c r="H1434" t="s">
        <v>13539</v>
      </c>
      <c r="I1434">
        <v>304</v>
      </c>
      <c r="J1434" t="s">
        <v>365</v>
      </c>
      <c r="K1434" t="s">
        <v>13540</v>
      </c>
      <c r="L1434">
        <v>1</v>
      </c>
      <c r="M1434" t="s">
        <v>365</v>
      </c>
      <c r="N1434">
        <v>15600000</v>
      </c>
      <c r="O1434" t="s">
        <v>92</v>
      </c>
      <c r="P1434" t="s">
        <v>13541</v>
      </c>
      <c r="Q1434">
        <v>420</v>
      </c>
      <c r="R1434">
        <v>17</v>
      </c>
      <c r="S1434">
        <v>34421998</v>
      </c>
      <c r="T1434">
        <v>34424416</v>
      </c>
      <c r="U1434" t="s">
        <v>13542</v>
      </c>
      <c r="V1434">
        <v>1</v>
      </c>
      <c r="W1434" s="2">
        <v>0</v>
      </c>
      <c r="X1434" s="2">
        <v>0</v>
      </c>
      <c r="Y1434" s="2">
        <v>0</v>
      </c>
      <c r="Z1434" s="2">
        <v>24</v>
      </c>
      <c r="AA1434" s="2">
        <v>39</v>
      </c>
      <c r="AB1434" s="2">
        <v>34</v>
      </c>
      <c r="AC1434" s="2">
        <v>24</v>
      </c>
      <c r="AD1434" s="2">
        <v>18</v>
      </c>
      <c r="AE1434" s="2">
        <v>37</v>
      </c>
      <c r="AF1434" s="2">
        <v>38</v>
      </c>
      <c r="AG1434" s="2">
        <v>39</v>
      </c>
      <c r="AH1434" s="2">
        <v>33</v>
      </c>
      <c r="AI1434" s="2">
        <v>31</v>
      </c>
      <c r="AJ1434" s="2">
        <v>21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39</v>
      </c>
      <c r="BD1434" s="2">
        <v>0</v>
      </c>
      <c r="BE1434" s="2">
        <v>0</v>
      </c>
      <c r="BF1434" s="2">
        <v>0</v>
      </c>
      <c r="BG1434" s="2">
        <v>0</v>
      </c>
      <c r="BH1434" s="2">
        <v>1</v>
      </c>
      <c r="BI1434" s="2">
        <v>3</v>
      </c>
      <c r="BJ1434" s="2">
        <v>3</v>
      </c>
      <c r="BK1434" s="2">
        <v>1</v>
      </c>
      <c r="BL1434" s="2">
        <v>2</v>
      </c>
      <c r="BM1434" s="2">
        <v>2</v>
      </c>
      <c r="BN1434" s="2">
        <v>3</v>
      </c>
      <c r="BO1434" s="2">
        <v>2</v>
      </c>
      <c r="BP1434" s="2">
        <v>2</v>
      </c>
      <c r="BQ1434" s="2">
        <v>2</v>
      </c>
      <c r="BR1434" s="2">
        <v>1</v>
      </c>
      <c r="BS1434" s="2">
        <v>0</v>
      </c>
      <c r="BT1434" s="2">
        <v>0</v>
      </c>
      <c r="BU1434" s="2">
        <v>0</v>
      </c>
      <c r="BV1434" s="2">
        <v>0</v>
      </c>
      <c r="BW1434" s="2">
        <v>0</v>
      </c>
      <c r="BX1434" s="2">
        <v>0</v>
      </c>
      <c r="BY1434" s="2">
        <v>0</v>
      </c>
      <c r="BZ1434" s="2">
        <v>0</v>
      </c>
      <c r="CA1434" s="2">
        <v>0</v>
      </c>
      <c r="CB1434" s="2">
        <v>0</v>
      </c>
      <c r="CC1434" s="2">
        <v>0</v>
      </c>
      <c r="CD1434" s="2">
        <v>0</v>
      </c>
      <c r="CE1434" s="2">
        <v>0</v>
      </c>
      <c r="CF1434" s="2">
        <v>0</v>
      </c>
      <c r="CG1434" s="2">
        <v>0</v>
      </c>
      <c r="CH1434" s="2">
        <v>0</v>
      </c>
      <c r="CI1434" s="2">
        <v>0</v>
      </c>
      <c r="CJ1434" s="2">
        <v>0</v>
      </c>
      <c r="CK1434" s="2">
        <v>2</v>
      </c>
      <c r="CL1434" s="2">
        <v>0</v>
      </c>
    </row>
    <row r="1435" spans="1:90" x14ac:dyDescent="0.25">
      <c r="A1435" t="s">
        <v>115</v>
      </c>
      <c r="B1435">
        <v>20702</v>
      </c>
      <c r="C1435" t="s">
        <v>365</v>
      </c>
      <c r="D1435">
        <v>1</v>
      </c>
      <c r="E1435">
        <v>8</v>
      </c>
      <c r="F1435">
        <v>26906</v>
      </c>
      <c r="G1435">
        <v>35026906</v>
      </c>
      <c r="H1435" t="s">
        <v>13267</v>
      </c>
      <c r="I1435">
        <v>430</v>
      </c>
      <c r="J1435" t="s">
        <v>2782</v>
      </c>
      <c r="K1435" t="s">
        <v>91</v>
      </c>
      <c r="L1435">
        <v>1</v>
      </c>
      <c r="M1435" t="s">
        <v>2782</v>
      </c>
      <c r="N1435">
        <v>15620000</v>
      </c>
      <c r="O1435" t="s">
        <v>92</v>
      </c>
      <c r="P1435" t="s">
        <v>13268</v>
      </c>
      <c r="Q1435">
        <v>335</v>
      </c>
      <c r="R1435">
        <v>17</v>
      </c>
      <c r="S1435">
        <v>38491207</v>
      </c>
      <c r="T1435">
        <v>38491226</v>
      </c>
      <c r="U1435" t="s">
        <v>13269</v>
      </c>
      <c r="V1435">
        <v>1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29</v>
      </c>
      <c r="AE1435" s="2">
        <v>38</v>
      </c>
      <c r="AF1435" s="2">
        <v>43</v>
      </c>
      <c r="AG1435" s="2">
        <v>54</v>
      </c>
      <c r="AH1435" s="2">
        <v>42</v>
      </c>
      <c r="AI1435" s="2">
        <v>37</v>
      </c>
      <c r="AJ1435" s="2">
        <v>35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83</v>
      </c>
      <c r="BD1435" s="2">
        <v>0</v>
      </c>
      <c r="BE1435" s="2">
        <v>0</v>
      </c>
      <c r="BF1435" s="2">
        <v>0</v>
      </c>
      <c r="BG1435" s="2">
        <v>0</v>
      </c>
      <c r="BH1435" s="2">
        <v>0</v>
      </c>
      <c r="BI1435" s="2">
        <v>0</v>
      </c>
      <c r="BJ1435" s="2">
        <v>0</v>
      </c>
      <c r="BK1435" s="2">
        <v>0</v>
      </c>
      <c r="BL1435" s="2">
        <v>1</v>
      </c>
      <c r="BM1435" s="2">
        <v>2</v>
      </c>
      <c r="BN1435" s="2">
        <v>3</v>
      </c>
      <c r="BO1435" s="2">
        <v>2</v>
      </c>
      <c r="BP1435" s="2">
        <v>2</v>
      </c>
      <c r="BQ1435" s="2">
        <v>2</v>
      </c>
      <c r="BR1435" s="2">
        <v>2</v>
      </c>
      <c r="BS1435" s="2">
        <v>0</v>
      </c>
      <c r="BT1435" s="2">
        <v>0</v>
      </c>
      <c r="BU1435" s="2">
        <v>0</v>
      </c>
      <c r="BV1435" s="2">
        <v>0</v>
      </c>
      <c r="BW1435" s="2">
        <v>0</v>
      </c>
      <c r="BX1435" s="2">
        <v>0</v>
      </c>
      <c r="BY1435" s="2">
        <v>0</v>
      </c>
      <c r="BZ1435" s="2">
        <v>0</v>
      </c>
      <c r="CA1435" s="2">
        <v>0</v>
      </c>
      <c r="CB1435" s="2">
        <v>0</v>
      </c>
      <c r="CC1435" s="2">
        <v>0</v>
      </c>
      <c r="CD1435" s="2">
        <v>0</v>
      </c>
      <c r="CE1435" s="2">
        <v>0</v>
      </c>
      <c r="CF1435" s="2">
        <v>0</v>
      </c>
      <c r="CG1435" s="2">
        <v>0</v>
      </c>
      <c r="CH1435" s="2">
        <v>0</v>
      </c>
      <c r="CI1435" s="2">
        <v>0</v>
      </c>
      <c r="CJ1435" s="2">
        <v>0</v>
      </c>
      <c r="CK1435" s="2">
        <v>4</v>
      </c>
      <c r="CL1435" s="2">
        <v>0</v>
      </c>
    </row>
    <row r="1436" spans="1:90" x14ac:dyDescent="0.25">
      <c r="A1436" t="s">
        <v>115</v>
      </c>
      <c r="B1436">
        <v>20702</v>
      </c>
      <c r="C1436" t="s">
        <v>365</v>
      </c>
      <c r="D1436">
        <v>1</v>
      </c>
      <c r="E1436">
        <v>8</v>
      </c>
      <c r="F1436">
        <v>26815</v>
      </c>
      <c r="G1436">
        <v>35026815</v>
      </c>
      <c r="H1436" t="s">
        <v>577</v>
      </c>
      <c r="I1436">
        <v>517</v>
      </c>
      <c r="J1436" t="s">
        <v>578</v>
      </c>
      <c r="K1436" t="s">
        <v>91</v>
      </c>
      <c r="L1436">
        <v>1</v>
      </c>
      <c r="M1436" t="s">
        <v>578</v>
      </c>
      <c r="N1436">
        <v>15630000</v>
      </c>
      <c r="O1436" t="s">
        <v>92</v>
      </c>
      <c r="P1436" t="s">
        <v>579</v>
      </c>
      <c r="Q1436">
        <v>423</v>
      </c>
      <c r="R1436">
        <v>17</v>
      </c>
      <c r="S1436">
        <v>38381126</v>
      </c>
      <c r="T1436">
        <v>38381190</v>
      </c>
      <c r="U1436" t="s">
        <v>580</v>
      </c>
      <c r="V1436">
        <v>1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32</v>
      </c>
      <c r="AE1436" s="2">
        <v>30</v>
      </c>
      <c r="AF1436" s="2">
        <v>32</v>
      </c>
      <c r="AG1436" s="2">
        <v>29</v>
      </c>
      <c r="AH1436" s="2">
        <v>27</v>
      </c>
      <c r="AI1436" s="2">
        <v>31</v>
      </c>
      <c r="AJ1436" s="2">
        <v>23</v>
      </c>
      <c r="AK1436" s="2">
        <v>0</v>
      </c>
      <c r="AL1436" s="2">
        <v>0</v>
      </c>
      <c r="AM1436" s="2">
        <v>0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50</v>
      </c>
      <c r="BD1436" s="2">
        <v>0</v>
      </c>
      <c r="BE1436" s="2">
        <v>0</v>
      </c>
      <c r="BF1436" s="2">
        <v>0</v>
      </c>
      <c r="BG1436" s="2">
        <v>0</v>
      </c>
      <c r="BH1436" s="2">
        <v>0</v>
      </c>
      <c r="BI1436" s="2">
        <v>0</v>
      </c>
      <c r="BJ1436" s="2">
        <v>0</v>
      </c>
      <c r="BK1436" s="2">
        <v>0</v>
      </c>
      <c r="BL1436" s="2">
        <v>1</v>
      </c>
      <c r="BM1436" s="2">
        <v>1</v>
      </c>
      <c r="BN1436" s="2">
        <v>1</v>
      </c>
      <c r="BO1436" s="2">
        <v>2</v>
      </c>
      <c r="BP1436" s="2">
        <v>2</v>
      </c>
      <c r="BQ1436" s="2">
        <v>3</v>
      </c>
      <c r="BR1436" s="2">
        <v>2</v>
      </c>
      <c r="BS1436" s="2">
        <v>0</v>
      </c>
      <c r="BT1436" s="2">
        <v>0</v>
      </c>
      <c r="BU1436" s="2">
        <v>0</v>
      </c>
      <c r="BV1436" s="2">
        <v>0</v>
      </c>
      <c r="BW1436" s="2">
        <v>0</v>
      </c>
      <c r="BX1436" s="2">
        <v>0</v>
      </c>
      <c r="BY1436" s="2">
        <v>0</v>
      </c>
      <c r="BZ1436" s="2">
        <v>0</v>
      </c>
      <c r="CA1436" s="2">
        <v>0</v>
      </c>
      <c r="CB1436" s="2">
        <v>0</v>
      </c>
      <c r="CC1436" s="2">
        <v>0</v>
      </c>
      <c r="CD1436" s="2">
        <v>0</v>
      </c>
      <c r="CE1436" s="2">
        <v>0</v>
      </c>
      <c r="CF1436" s="2">
        <v>0</v>
      </c>
      <c r="CG1436" s="2">
        <v>0</v>
      </c>
      <c r="CH1436" s="2">
        <v>0</v>
      </c>
      <c r="CI1436" s="2">
        <v>0</v>
      </c>
      <c r="CJ1436" s="2">
        <v>0</v>
      </c>
      <c r="CK1436" s="2">
        <v>2</v>
      </c>
      <c r="CL1436" s="2">
        <v>0</v>
      </c>
    </row>
    <row r="1437" spans="1:90" x14ac:dyDescent="0.25">
      <c r="A1437" t="s">
        <v>115</v>
      </c>
      <c r="B1437">
        <v>20702</v>
      </c>
      <c r="C1437" t="s">
        <v>365</v>
      </c>
      <c r="D1437">
        <v>1</v>
      </c>
      <c r="E1437">
        <v>8</v>
      </c>
      <c r="F1437">
        <v>27091</v>
      </c>
      <c r="G1437">
        <v>35027091</v>
      </c>
      <c r="H1437" t="s">
        <v>16261</v>
      </c>
      <c r="I1437">
        <v>700</v>
      </c>
      <c r="J1437" t="s">
        <v>3905</v>
      </c>
      <c r="K1437" t="s">
        <v>91</v>
      </c>
      <c r="L1437">
        <v>1</v>
      </c>
      <c r="M1437" t="s">
        <v>3905</v>
      </c>
      <c r="N1437">
        <v>15755000</v>
      </c>
      <c r="O1437" t="s">
        <v>92</v>
      </c>
      <c r="P1437" t="s">
        <v>16262</v>
      </c>
      <c r="Q1437">
        <v>337</v>
      </c>
      <c r="R1437">
        <v>17</v>
      </c>
      <c r="S1437">
        <v>36671104</v>
      </c>
      <c r="T1437">
        <v>36671307</v>
      </c>
      <c r="U1437" t="s">
        <v>16263</v>
      </c>
      <c r="V1437">
        <v>1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18</v>
      </c>
      <c r="AE1437" s="2">
        <v>28</v>
      </c>
      <c r="AF1437" s="2">
        <v>14</v>
      </c>
      <c r="AG1437" s="2">
        <v>21</v>
      </c>
      <c r="AH1437" s="2">
        <v>22</v>
      </c>
      <c r="AI1437" s="2">
        <v>30</v>
      </c>
      <c r="AJ1437" s="2">
        <v>14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9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1</v>
      </c>
      <c r="BE1437" s="2">
        <v>0</v>
      </c>
      <c r="BF1437" s="2">
        <v>0</v>
      </c>
      <c r="BG1437" s="2">
        <v>0</v>
      </c>
      <c r="BH1437" s="2">
        <v>0</v>
      </c>
      <c r="BI1437" s="2">
        <v>0</v>
      </c>
      <c r="BJ1437" s="2">
        <v>0</v>
      </c>
      <c r="BK1437" s="2">
        <v>0</v>
      </c>
      <c r="BL1437" s="2">
        <v>1</v>
      </c>
      <c r="BM1437" s="2">
        <v>1</v>
      </c>
      <c r="BN1437" s="2">
        <v>1</v>
      </c>
      <c r="BO1437" s="2">
        <v>1</v>
      </c>
      <c r="BP1437" s="2">
        <v>2</v>
      </c>
      <c r="BQ1437" s="2">
        <v>2</v>
      </c>
      <c r="BR1437" s="2">
        <v>1</v>
      </c>
      <c r="BS1437" s="2">
        <v>0</v>
      </c>
      <c r="BT1437" s="2">
        <v>0</v>
      </c>
      <c r="BU1437" s="2">
        <v>0</v>
      </c>
      <c r="BV1437" s="2">
        <v>0</v>
      </c>
      <c r="BW1437" s="2">
        <v>0</v>
      </c>
      <c r="BX1437" s="2">
        <v>0</v>
      </c>
      <c r="BY1437" s="2">
        <v>0</v>
      </c>
      <c r="BZ1437" s="2">
        <v>1</v>
      </c>
      <c r="CA1437" s="2">
        <v>0</v>
      </c>
      <c r="CB1437" s="2">
        <v>0</v>
      </c>
      <c r="CC1437" s="2">
        <v>0</v>
      </c>
      <c r="CD1437" s="2">
        <v>0</v>
      </c>
      <c r="CE1437" s="2">
        <v>0</v>
      </c>
      <c r="CF1437" s="2">
        <v>0</v>
      </c>
      <c r="CG1437" s="2">
        <v>0</v>
      </c>
      <c r="CH1437" s="2">
        <v>0</v>
      </c>
      <c r="CI1437" s="2">
        <v>0</v>
      </c>
      <c r="CJ1437" s="2">
        <v>0</v>
      </c>
      <c r="CK1437" s="2">
        <v>0</v>
      </c>
      <c r="CL1437" s="2">
        <v>1</v>
      </c>
    </row>
    <row r="1438" spans="1:90" x14ac:dyDescent="0.25">
      <c r="A1438" t="s">
        <v>115</v>
      </c>
      <c r="B1438">
        <v>20702</v>
      </c>
      <c r="C1438" t="s">
        <v>365</v>
      </c>
      <c r="D1438">
        <v>1</v>
      </c>
      <c r="E1438">
        <v>8</v>
      </c>
      <c r="F1438">
        <v>30727</v>
      </c>
      <c r="G1438">
        <v>35030727</v>
      </c>
      <c r="H1438" t="s">
        <v>1314</v>
      </c>
      <c r="I1438">
        <v>766</v>
      </c>
      <c r="J1438" t="s">
        <v>1315</v>
      </c>
      <c r="K1438" t="s">
        <v>91</v>
      </c>
      <c r="L1438">
        <v>1</v>
      </c>
      <c r="M1438" t="s">
        <v>1315</v>
      </c>
      <c r="N1438">
        <v>15315000</v>
      </c>
      <c r="O1438" t="s">
        <v>92</v>
      </c>
      <c r="P1438" t="s">
        <v>1316</v>
      </c>
      <c r="Q1438">
        <v>580</v>
      </c>
      <c r="R1438">
        <v>17</v>
      </c>
      <c r="S1438">
        <v>38756175</v>
      </c>
      <c r="T1438">
        <v>38756258</v>
      </c>
      <c r="U1438" t="s">
        <v>1317</v>
      </c>
      <c r="V1438">
        <v>1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16</v>
      </c>
      <c r="AE1438" s="2">
        <v>21</v>
      </c>
      <c r="AF1438" s="2">
        <v>23</v>
      </c>
      <c r="AG1438" s="2">
        <v>19</v>
      </c>
      <c r="AH1438" s="2">
        <v>19</v>
      </c>
      <c r="AI1438" s="2">
        <v>28</v>
      </c>
      <c r="AJ1438" s="2">
        <v>32</v>
      </c>
      <c r="AK1438" s="2">
        <v>0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31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22</v>
      </c>
      <c r="BD1438" s="2">
        <v>13</v>
      </c>
      <c r="BE1438" s="2">
        <v>0</v>
      </c>
      <c r="BF1438" s="2">
        <v>0</v>
      </c>
      <c r="BG1438" s="2">
        <v>0</v>
      </c>
      <c r="BH1438" s="2">
        <v>0</v>
      </c>
      <c r="BI1438" s="2">
        <v>0</v>
      </c>
      <c r="BJ1438" s="2">
        <v>0</v>
      </c>
      <c r="BK1438" s="2">
        <v>0</v>
      </c>
      <c r="BL1438" s="2">
        <v>2</v>
      </c>
      <c r="BM1438" s="2">
        <v>2</v>
      </c>
      <c r="BN1438" s="2">
        <v>2</v>
      </c>
      <c r="BO1438" s="2">
        <v>2</v>
      </c>
      <c r="BP1438" s="2">
        <v>2</v>
      </c>
      <c r="BQ1438" s="2">
        <v>1</v>
      </c>
      <c r="BR1438" s="2">
        <v>1</v>
      </c>
      <c r="BS1438" s="2">
        <v>0</v>
      </c>
      <c r="BT1438" s="2">
        <v>0</v>
      </c>
      <c r="BU1438" s="2">
        <v>0</v>
      </c>
      <c r="BV1438" s="2">
        <v>0</v>
      </c>
      <c r="BW1438" s="2">
        <v>0</v>
      </c>
      <c r="BX1438" s="2">
        <v>0</v>
      </c>
      <c r="BY1438" s="2">
        <v>0</v>
      </c>
      <c r="BZ1438" s="2">
        <v>0</v>
      </c>
      <c r="CA1438" s="2">
        <v>0</v>
      </c>
      <c r="CB1438" s="2">
        <v>0</v>
      </c>
      <c r="CC1438" s="2">
        <v>2</v>
      </c>
      <c r="CD1438" s="2">
        <v>0</v>
      </c>
      <c r="CE1438" s="2">
        <v>0</v>
      </c>
      <c r="CF1438" s="2">
        <v>0</v>
      </c>
      <c r="CG1438" s="2">
        <v>0</v>
      </c>
      <c r="CH1438" s="2">
        <v>0</v>
      </c>
      <c r="CI1438" s="2">
        <v>0</v>
      </c>
      <c r="CJ1438" s="2">
        <v>0</v>
      </c>
      <c r="CK1438" s="2">
        <v>1</v>
      </c>
      <c r="CL1438" s="2">
        <v>3</v>
      </c>
    </row>
    <row r="1439" spans="1:90" x14ac:dyDescent="0.25">
      <c r="A1439" t="s">
        <v>115</v>
      </c>
      <c r="B1439">
        <v>20702</v>
      </c>
      <c r="C1439" t="s">
        <v>365</v>
      </c>
      <c r="D1439">
        <v>1</v>
      </c>
      <c r="E1439">
        <v>8</v>
      </c>
      <c r="F1439">
        <v>26797</v>
      </c>
      <c r="G1439">
        <v>35026797</v>
      </c>
      <c r="H1439" t="s">
        <v>8147</v>
      </c>
      <c r="I1439">
        <v>304</v>
      </c>
      <c r="J1439" t="s">
        <v>365</v>
      </c>
      <c r="K1439" t="s">
        <v>91</v>
      </c>
      <c r="L1439">
        <v>1</v>
      </c>
      <c r="M1439" t="s">
        <v>365</v>
      </c>
      <c r="N1439">
        <v>15600000</v>
      </c>
      <c r="O1439" t="s">
        <v>92</v>
      </c>
      <c r="P1439" t="s">
        <v>8148</v>
      </c>
      <c r="Q1439">
        <v>1342</v>
      </c>
      <c r="R1439">
        <v>17</v>
      </c>
      <c r="S1439">
        <v>34422719</v>
      </c>
      <c r="T1439">
        <v>34426288</v>
      </c>
      <c r="U1439" t="s">
        <v>8149</v>
      </c>
      <c r="V1439">
        <v>1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95</v>
      </c>
      <c r="AE1439" s="2">
        <v>143</v>
      </c>
      <c r="AF1439" s="2">
        <v>89</v>
      </c>
      <c r="AG1439" s="2">
        <v>77</v>
      </c>
      <c r="AH1439" s="2">
        <v>90</v>
      </c>
      <c r="AI1439" s="2">
        <v>103</v>
      </c>
      <c r="AJ1439" s="2">
        <v>82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45</v>
      </c>
      <c r="BD1439" s="2">
        <v>0</v>
      </c>
      <c r="BE1439" s="2">
        <v>0</v>
      </c>
      <c r="BF1439" s="2">
        <v>0</v>
      </c>
      <c r="BG1439" s="2">
        <v>0</v>
      </c>
      <c r="BH1439" s="2">
        <v>0</v>
      </c>
      <c r="BI1439" s="2">
        <v>0</v>
      </c>
      <c r="BJ1439" s="2">
        <v>0</v>
      </c>
      <c r="BK1439" s="2">
        <v>0</v>
      </c>
      <c r="BL1439" s="2">
        <v>4</v>
      </c>
      <c r="BM1439" s="2">
        <v>5</v>
      </c>
      <c r="BN1439" s="2">
        <v>4</v>
      </c>
      <c r="BO1439" s="2">
        <v>4</v>
      </c>
      <c r="BP1439" s="2">
        <v>5</v>
      </c>
      <c r="BQ1439" s="2">
        <v>3</v>
      </c>
      <c r="BR1439" s="2">
        <v>4</v>
      </c>
      <c r="BS1439" s="2">
        <v>0</v>
      </c>
      <c r="BT1439" s="2">
        <v>0</v>
      </c>
      <c r="BU1439" s="2">
        <v>0</v>
      </c>
      <c r="BV1439" s="2">
        <v>0</v>
      </c>
      <c r="BW1439" s="2">
        <v>0</v>
      </c>
      <c r="BX1439" s="2">
        <v>0</v>
      </c>
      <c r="BY1439" s="2">
        <v>0</v>
      </c>
      <c r="BZ1439" s="2">
        <v>0</v>
      </c>
      <c r="CA1439" s="2">
        <v>0</v>
      </c>
      <c r="CB1439" s="2">
        <v>0</v>
      </c>
      <c r="CC1439" s="2">
        <v>0</v>
      </c>
      <c r="CD1439" s="2">
        <v>0</v>
      </c>
      <c r="CE1439" s="2">
        <v>0</v>
      </c>
      <c r="CF1439" s="2">
        <v>0</v>
      </c>
      <c r="CG1439" s="2">
        <v>0</v>
      </c>
      <c r="CH1439" s="2">
        <v>0</v>
      </c>
      <c r="CI1439" s="2">
        <v>0</v>
      </c>
      <c r="CJ1439" s="2">
        <v>0</v>
      </c>
      <c r="CK1439" s="2">
        <v>2</v>
      </c>
      <c r="CL1439" s="2">
        <v>0</v>
      </c>
    </row>
    <row r="1440" spans="1:90" x14ac:dyDescent="0.25">
      <c r="A1440" t="s">
        <v>115</v>
      </c>
      <c r="B1440">
        <v>20702</v>
      </c>
      <c r="C1440" t="s">
        <v>365</v>
      </c>
      <c r="D1440">
        <v>1</v>
      </c>
      <c r="E1440">
        <v>8</v>
      </c>
      <c r="F1440">
        <v>908137</v>
      </c>
      <c r="G1440">
        <v>35908137</v>
      </c>
      <c r="H1440" t="s">
        <v>8343</v>
      </c>
      <c r="I1440">
        <v>304</v>
      </c>
      <c r="J1440" t="s">
        <v>365</v>
      </c>
      <c r="K1440" t="s">
        <v>8344</v>
      </c>
      <c r="L1440">
        <v>1</v>
      </c>
      <c r="M1440" t="s">
        <v>365</v>
      </c>
      <c r="N1440">
        <v>15600000</v>
      </c>
      <c r="O1440" t="s">
        <v>92</v>
      </c>
      <c r="P1440" t="s">
        <v>7275</v>
      </c>
      <c r="Q1440">
        <v>777</v>
      </c>
      <c r="R1440">
        <v>17</v>
      </c>
      <c r="S1440">
        <v>34425133</v>
      </c>
      <c r="T1440">
        <v>34425915</v>
      </c>
      <c r="U1440" t="s">
        <v>8345</v>
      </c>
      <c r="V1440">
        <v>1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30</v>
      </c>
      <c r="AE1440" s="2">
        <v>33</v>
      </c>
      <c r="AF1440" s="2">
        <v>40</v>
      </c>
      <c r="AG1440" s="2">
        <v>31</v>
      </c>
      <c r="AH1440" s="2">
        <v>58</v>
      </c>
      <c r="AI1440" s="2">
        <v>62</v>
      </c>
      <c r="AJ1440" s="2">
        <v>57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40</v>
      </c>
      <c r="BD1440" s="2">
        <v>3</v>
      </c>
      <c r="BE1440" s="2">
        <v>0</v>
      </c>
      <c r="BF1440" s="2">
        <v>0</v>
      </c>
      <c r="BG1440" s="2">
        <v>0</v>
      </c>
      <c r="BH1440" s="2">
        <v>0</v>
      </c>
      <c r="BI1440" s="2">
        <v>0</v>
      </c>
      <c r="BJ1440" s="2">
        <v>0</v>
      </c>
      <c r="BK1440" s="2">
        <v>0</v>
      </c>
      <c r="BL1440" s="2">
        <v>2</v>
      </c>
      <c r="BM1440" s="2">
        <v>3</v>
      </c>
      <c r="BN1440" s="2">
        <v>3</v>
      </c>
      <c r="BO1440" s="2">
        <v>2</v>
      </c>
      <c r="BP1440" s="2">
        <v>4</v>
      </c>
      <c r="BQ1440" s="2">
        <v>3</v>
      </c>
      <c r="BR1440" s="2">
        <v>2</v>
      </c>
      <c r="BS1440" s="2">
        <v>0</v>
      </c>
      <c r="BT1440" s="2">
        <v>0</v>
      </c>
      <c r="BU1440" s="2">
        <v>0</v>
      </c>
      <c r="BV1440" s="2">
        <v>0</v>
      </c>
      <c r="BW1440" s="2">
        <v>0</v>
      </c>
      <c r="BX1440" s="2">
        <v>0</v>
      </c>
      <c r="BY1440" s="2">
        <v>0</v>
      </c>
      <c r="BZ1440" s="2">
        <v>0</v>
      </c>
      <c r="CA1440" s="2">
        <v>0</v>
      </c>
      <c r="CB1440" s="2">
        <v>0</v>
      </c>
      <c r="CC1440" s="2">
        <v>0</v>
      </c>
      <c r="CD1440" s="2">
        <v>0</v>
      </c>
      <c r="CE1440" s="2">
        <v>0</v>
      </c>
      <c r="CF1440" s="2">
        <v>0</v>
      </c>
      <c r="CG1440" s="2">
        <v>0</v>
      </c>
      <c r="CH1440" s="2">
        <v>0</v>
      </c>
      <c r="CI1440" s="2">
        <v>0</v>
      </c>
      <c r="CJ1440" s="2">
        <v>0</v>
      </c>
      <c r="CK1440" s="2">
        <v>2</v>
      </c>
      <c r="CL1440" s="2">
        <v>1</v>
      </c>
    </row>
    <row r="1441" spans="1:90" x14ac:dyDescent="0.25">
      <c r="A1441" t="s">
        <v>115</v>
      </c>
      <c r="B1441">
        <v>20702</v>
      </c>
      <c r="C1441" t="s">
        <v>365</v>
      </c>
      <c r="D1441">
        <v>1</v>
      </c>
      <c r="E1441">
        <v>8</v>
      </c>
      <c r="F1441">
        <v>26827</v>
      </c>
      <c r="G1441">
        <v>35026827</v>
      </c>
      <c r="H1441" t="s">
        <v>17549</v>
      </c>
      <c r="I1441">
        <v>640</v>
      </c>
      <c r="J1441" t="s">
        <v>11357</v>
      </c>
      <c r="K1441" t="s">
        <v>91</v>
      </c>
      <c r="L1441">
        <v>1</v>
      </c>
      <c r="M1441" t="s">
        <v>11357</v>
      </c>
      <c r="N1441">
        <v>15640000</v>
      </c>
      <c r="O1441" t="s">
        <v>92</v>
      </c>
      <c r="P1441" t="s">
        <v>3535</v>
      </c>
      <c r="Q1441" t="s">
        <v>127</v>
      </c>
      <c r="R1441">
        <v>17</v>
      </c>
      <c r="S1441">
        <v>34811107</v>
      </c>
      <c r="T1441">
        <v>34811202</v>
      </c>
      <c r="U1441" t="s">
        <v>17550</v>
      </c>
      <c r="V1441">
        <v>1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33</v>
      </c>
      <c r="AE1441" s="2">
        <v>37</v>
      </c>
      <c r="AF1441" s="2">
        <v>21</v>
      </c>
      <c r="AG1441" s="2">
        <v>21</v>
      </c>
      <c r="AH1441" s="2">
        <v>21</v>
      </c>
      <c r="AI1441" s="2">
        <v>34</v>
      </c>
      <c r="AJ1441" s="2">
        <v>20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45</v>
      </c>
      <c r="AS1441" s="2">
        <v>0</v>
      </c>
      <c r="AT1441" s="2">
        <v>0</v>
      </c>
      <c r="AU1441" s="2">
        <v>27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48</v>
      </c>
      <c r="BD1441" s="2">
        <v>0</v>
      </c>
      <c r="BE1441" s="2">
        <v>0</v>
      </c>
      <c r="BF1441" s="2">
        <v>0</v>
      </c>
      <c r="BG1441" s="2">
        <v>0</v>
      </c>
      <c r="BH1441" s="2">
        <v>0</v>
      </c>
      <c r="BI1441" s="2">
        <v>0</v>
      </c>
      <c r="BJ1441" s="2">
        <v>0</v>
      </c>
      <c r="BK1441" s="2">
        <v>0</v>
      </c>
      <c r="BL1441" s="2">
        <v>3</v>
      </c>
      <c r="BM1441" s="2">
        <v>2</v>
      </c>
      <c r="BN1441" s="2">
        <v>1</v>
      </c>
      <c r="BO1441" s="2">
        <v>1</v>
      </c>
      <c r="BP1441" s="2">
        <v>1</v>
      </c>
      <c r="BQ1441" s="2">
        <v>2</v>
      </c>
      <c r="BR1441" s="2">
        <v>1</v>
      </c>
      <c r="BS1441" s="2">
        <v>0</v>
      </c>
      <c r="BT1441" s="2">
        <v>0</v>
      </c>
      <c r="BU1441" s="2">
        <v>0</v>
      </c>
      <c r="BV1441" s="2">
        <v>0</v>
      </c>
      <c r="BW1441" s="2">
        <v>0</v>
      </c>
      <c r="BX1441" s="2">
        <v>0</v>
      </c>
      <c r="BY1441" s="2">
        <v>0</v>
      </c>
      <c r="BZ1441" s="2">
        <v>3</v>
      </c>
      <c r="CA1441" s="2">
        <v>0</v>
      </c>
      <c r="CB1441" s="2">
        <v>0</v>
      </c>
      <c r="CC1441" s="2">
        <v>1</v>
      </c>
      <c r="CD1441" s="2">
        <v>0</v>
      </c>
      <c r="CE1441" s="2">
        <v>0</v>
      </c>
      <c r="CF1441" s="2">
        <v>0</v>
      </c>
      <c r="CG1441" s="2">
        <v>0</v>
      </c>
      <c r="CH1441" s="2">
        <v>0</v>
      </c>
      <c r="CI1441" s="2">
        <v>0</v>
      </c>
      <c r="CJ1441" s="2">
        <v>0</v>
      </c>
      <c r="CK1441" s="2">
        <v>2</v>
      </c>
      <c r="CL1441" s="2">
        <v>0</v>
      </c>
    </row>
    <row r="1442" spans="1:90" x14ac:dyDescent="0.25">
      <c r="A1442" t="s">
        <v>115</v>
      </c>
      <c r="B1442">
        <v>20702</v>
      </c>
      <c r="C1442" t="s">
        <v>365</v>
      </c>
      <c r="D1442">
        <v>1</v>
      </c>
      <c r="E1442">
        <v>8</v>
      </c>
      <c r="F1442">
        <v>27121</v>
      </c>
      <c r="G1442">
        <v>35027121</v>
      </c>
      <c r="H1442" t="s">
        <v>5942</v>
      </c>
      <c r="I1442">
        <v>552</v>
      </c>
      <c r="J1442" t="s">
        <v>1407</v>
      </c>
      <c r="K1442" t="s">
        <v>91</v>
      </c>
      <c r="L1442">
        <v>1</v>
      </c>
      <c r="M1442" t="s">
        <v>1407</v>
      </c>
      <c r="N1442">
        <v>15670000</v>
      </c>
      <c r="O1442" t="s">
        <v>92</v>
      </c>
      <c r="P1442" t="s">
        <v>385</v>
      </c>
      <c r="Q1442">
        <v>1033</v>
      </c>
      <c r="R1442">
        <v>17</v>
      </c>
      <c r="S1442">
        <v>36391152</v>
      </c>
      <c r="T1442">
        <v>36391341</v>
      </c>
      <c r="U1442" t="s">
        <v>5943</v>
      </c>
      <c r="V1442">
        <v>1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57</v>
      </c>
      <c r="AE1442" s="2">
        <v>56</v>
      </c>
      <c r="AF1442" s="2">
        <v>50</v>
      </c>
      <c r="AG1442" s="2">
        <v>44</v>
      </c>
      <c r="AH1442" s="2">
        <v>38</v>
      </c>
      <c r="AI1442" s="2">
        <v>54</v>
      </c>
      <c r="AJ1442" s="2">
        <v>52</v>
      </c>
      <c r="AK1442" s="2">
        <v>0</v>
      </c>
      <c r="AL1442" s="2">
        <v>0</v>
      </c>
      <c r="AM1442" s="2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10</v>
      </c>
      <c r="AS1442" s="2">
        <v>0</v>
      </c>
      <c r="AT1442" s="2">
        <v>0</v>
      </c>
      <c r="AU1442" s="2">
        <v>33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4</v>
      </c>
      <c r="BE1442" s="2">
        <v>0</v>
      </c>
      <c r="BF1442" s="2">
        <v>0</v>
      </c>
      <c r="BG1442" s="2">
        <v>0</v>
      </c>
      <c r="BH1442" s="2">
        <v>0</v>
      </c>
      <c r="BI1442" s="2">
        <v>0</v>
      </c>
      <c r="BJ1442" s="2">
        <v>0</v>
      </c>
      <c r="BK1442" s="2">
        <v>0</v>
      </c>
      <c r="BL1442" s="2">
        <v>3</v>
      </c>
      <c r="BM1442" s="2">
        <v>4</v>
      </c>
      <c r="BN1442" s="2">
        <v>2</v>
      </c>
      <c r="BO1442" s="2">
        <v>3</v>
      </c>
      <c r="BP1442" s="2">
        <v>3</v>
      </c>
      <c r="BQ1442" s="2">
        <v>2</v>
      </c>
      <c r="BR1442" s="2">
        <v>3</v>
      </c>
      <c r="BS1442" s="2">
        <v>0</v>
      </c>
      <c r="BT1442" s="2">
        <v>0</v>
      </c>
      <c r="BU1442" s="2">
        <v>0</v>
      </c>
      <c r="BV1442" s="2">
        <v>0</v>
      </c>
      <c r="BW1442" s="2">
        <v>0</v>
      </c>
      <c r="BX1442" s="2">
        <v>0</v>
      </c>
      <c r="BY1442" s="2">
        <v>0</v>
      </c>
      <c r="BZ1442" s="2">
        <v>1</v>
      </c>
      <c r="CA1442" s="2">
        <v>0</v>
      </c>
      <c r="CB1442" s="2">
        <v>0</v>
      </c>
      <c r="CC1442" s="2">
        <v>2</v>
      </c>
      <c r="CD1442" s="2">
        <v>0</v>
      </c>
      <c r="CE1442" s="2">
        <v>0</v>
      </c>
      <c r="CF1442" s="2">
        <v>0</v>
      </c>
      <c r="CG1442" s="2">
        <v>0</v>
      </c>
      <c r="CH1442" s="2">
        <v>0</v>
      </c>
      <c r="CI1442" s="2">
        <v>0</v>
      </c>
      <c r="CJ1442" s="2">
        <v>0</v>
      </c>
      <c r="CK1442" s="2">
        <v>0</v>
      </c>
      <c r="CL1442" s="2">
        <v>2</v>
      </c>
    </row>
    <row r="1443" spans="1:90" x14ac:dyDescent="0.25">
      <c r="A1443" t="s">
        <v>115</v>
      </c>
      <c r="B1443">
        <v>20702</v>
      </c>
      <c r="C1443" t="s">
        <v>365</v>
      </c>
      <c r="D1443">
        <v>1</v>
      </c>
      <c r="E1443">
        <v>8</v>
      </c>
      <c r="F1443">
        <v>26980</v>
      </c>
      <c r="G1443">
        <v>35026980</v>
      </c>
      <c r="H1443" t="s">
        <v>9408</v>
      </c>
      <c r="I1443">
        <v>304</v>
      </c>
      <c r="J1443" t="s">
        <v>365</v>
      </c>
      <c r="K1443" t="s">
        <v>804</v>
      </c>
      <c r="L1443">
        <v>1</v>
      </c>
      <c r="M1443" t="s">
        <v>365</v>
      </c>
      <c r="N1443">
        <v>15600000</v>
      </c>
      <c r="O1443" t="s">
        <v>92</v>
      </c>
      <c r="P1443" t="s">
        <v>2479</v>
      </c>
      <c r="Q1443">
        <v>879</v>
      </c>
      <c r="R1443">
        <v>17</v>
      </c>
      <c r="S1443">
        <v>34422710</v>
      </c>
      <c r="T1443">
        <v>34426347</v>
      </c>
      <c r="U1443" t="s">
        <v>9409</v>
      </c>
      <c r="V1443">
        <v>1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84</v>
      </c>
      <c r="AE1443" s="2">
        <v>78</v>
      </c>
      <c r="AF1443" s="2">
        <v>160</v>
      </c>
      <c r="AG1443" s="2">
        <v>133</v>
      </c>
      <c r="AH1443" s="2">
        <v>256</v>
      </c>
      <c r="AI1443" s="2">
        <v>219</v>
      </c>
      <c r="AJ1443" s="2">
        <v>155</v>
      </c>
      <c r="AK1443" s="2">
        <v>0</v>
      </c>
      <c r="AL1443" s="2">
        <v>0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123</v>
      </c>
      <c r="BD1443" s="2">
        <v>0</v>
      </c>
      <c r="BE1443" s="2">
        <v>0</v>
      </c>
      <c r="BF1443" s="2">
        <v>0</v>
      </c>
      <c r="BG1443" s="2">
        <v>0</v>
      </c>
      <c r="BH1443" s="2">
        <v>0</v>
      </c>
      <c r="BI1443" s="2">
        <v>0</v>
      </c>
      <c r="BJ1443" s="2">
        <v>0</v>
      </c>
      <c r="BK1443" s="2">
        <v>0</v>
      </c>
      <c r="BL1443" s="2">
        <v>4</v>
      </c>
      <c r="BM1443" s="2">
        <v>3</v>
      </c>
      <c r="BN1443" s="2">
        <v>5</v>
      </c>
      <c r="BO1443" s="2">
        <v>4</v>
      </c>
      <c r="BP1443" s="2">
        <v>7</v>
      </c>
      <c r="BQ1443" s="2">
        <v>7</v>
      </c>
      <c r="BR1443" s="2">
        <v>6</v>
      </c>
      <c r="BS1443" s="2">
        <v>0</v>
      </c>
      <c r="BT1443" s="2">
        <v>0</v>
      </c>
      <c r="BU1443" s="2">
        <v>0</v>
      </c>
      <c r="BV1443" s="2">
        <v>0</v>
      </c>
      <c r="BW1443" s="2">
        <v>0</v>
      </c>
      <c r="BX1443" s="2">
        <v>0</v>
      </c>
      <c r="BY1443" s="2">
        <v>0</v>
      </c>
      <c r="BZ1443" s="2">
        <v>0</v>
      </c>
      <c r="CA1443" s="2">
        <v>0</v>
      </c>
      <c r="CB1443" s="2">
        <v>0</v>
      </c>
      <c r="CC1443" s="2">
        <v>0</v>
      </c>
      <c r="CD1443" s="2">
        <v>0</v>
      </c>
      <c r="CE1443" s="2">
        <v>0</v>
      </c>
      <c r="CF1443" s="2">
        <v>0</v>
      </c>
      <c r="CG1443" s="2">
        <v>0</v>
      </c>
      <c r="CH1443" s="2">
        <v>0</v>
      </c>
      <c r="CI1443" s="2">
        <v>0</v>
      </c>
      <c r="CJ1443" s="2">
        <v>0</v>
      </c>
      <c r="CK1443" s="2">
        <v>6</v>
      </c>
      <c r="CL1443" s="2">
        <v>0</v>
      </c>
    </row>
    <row r="1444" spans="1:90" x14ac:dyDescent="0.25">
      <c r="A1444" t="s">
        <v>115</v>
      </c>
      <c r="B1444">
        <v>20702</v>
      </c>
      <c r="C1444" t="s">
        <v>365</v>
      </c>
      <c r="D1444">
        <v>1</v>
      </c>
      <c r="E1444">
        <v>8</v>
      </c>
      <c r="F1444">
        <v>30533</v>
      </c>
      <c r="G1444">
        <v>35030533</v>
      </c>
      <c r="H1444" t="s">
        <v>7790</v>
      </c>
      <c r="I1444">
        <v>431</v>
      </c>
      <c r="J1444" t="s">
        <v>7791</v>
      </c>
      <c r="K1444" t="s">
        <v>91</v>
      </c>
      <c r="L1444">
        <v>1</v>
      </c>
      <c r="M1444" t="s">
        <v>7791</v>
      </c>
      <c r="N1444">
        <v>15310000</v>
      </c>
      <c r="O1444" t="s">
        <v>92</v>
      </c>
      <c r="P1444" t="s">
        <v>7792</v>
      </c>
      <c r="Q1444">
        <v>1271</v>
      </c>
      <c r="R1444">
        <v>17</v>
      </c>
      <c r="S1444">
        <v>34871145</v>
      </c>
      <c r="T1444">
        <v>34871353</v>
      </c>
      <c r="U1444" t="s">
        <v>7793</v>
      </c>
      <c r="V1444">
        <v>1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36</v>
      </c>
      <c r="AE1444" s="2">
        <v>25</v>
      </c>
      <c r="AF1444" s="2">
        <v>24</v>
      </c>
      <c r="AG1444" s="2">
        <v>26</v>
      </c>
      <c r="AH1444" s="2">
        <v>29</v>
      </c>
      <c r="AI1444" s="2">
        <v>40</v>
      </c>
      <c r="AJ1444" s="2">
        <v>41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44</v>
      </c>
      <c r="BD1444" s="2">
        <v>0</v>
      </c>
      <c r="BE1444" s="2">
        <v>0</v>
      </c>
      <c r="BF1444" s="2">
        <v>0</v>
      </c>
      <c r="BG1444" s="2">
        <v>0</v>
      </c>
      <c r="BH1444" s="2">
        <v>0</v>
      </c>
      <c r="BI1444" s="2">
        <v>0</v>
      </c>
      <c r="BJ1444" s="2">
        <v>0</v>
      </c>
      <c r="BK1444" s="2">
        <v>0</v>
      </c>
      <c r="BL1444" s="2">
        <v>4</v>
      </c>
      <c r="BM1444" s="2">
        <v>2</v>
      </c>
      <c r="BN1444" s="2">
        <v>1</v>
      </c>
      <c r="BO1444" s="2">
        <v>1</v>
      </c>
      <c r="BP1444" s="2">
        <v>2</v>
      </c>
      <c r="BQ1444" s="2">
        <v>2</v>
      </c>
      <c r="BR1444" s="2">
        <v>4</v>
      </c>
      <c r="BS1444" s="2">
        <v>0</v>
      </c>
      <c r="BT1444" s="2">
        <v>0</v>
      </c>
      <c r="BU1444" s="2">
        <v>0</v>
      </c>
      <c r="BV1444" s="2">
        <v>0</v>
      </c>
      <c r="BW1444" s="2">
        <v>0</v>
      </c>
      <c r="BX1444" s="2">
        <v>0</v>
      </c>
      <c r="BY1444" s="2">
        <v>0</v>
      </c>
      <c r="BZ1444" s="2">
        <v>0</v>
      </c>
      <c r="CA1444" s="2">
        <v>0</v>
      </c>
      <c r="CB1444" s="2">
        <v>0</v>
      </c>
      <c r="CC1444" s="2">
        <v>0</v>
      </c>
      <c r="CD1444" s="2">
        <v>0</v>
      </c>
      <c r="CE1444" s="2">
        <v>0</v>
      </c>
      <c r="CF1444" s="2">
        <v>0</v>
      </c>
      <c r="CG1444" s="2">
        <v>0</v>
      </c>
      <c r="CH1444" s="2">
        <v>0</v>
      </c>
      <c r="CI1444" s="2">
        <v>0</v>
      </c>
      <c r="CJ1444" s="2">
        <v>0</v>
      </c>
      <c r="CK1444" s="2">
        <v>3</v>
      </c>
      <c r="CL1444" s="2">
        <v>0</v>
      </c>
    </row>
    <row r="1445" spans="1:90" x14ac:dyDescent="0.25">
      <c r="A1445" t="s">
        <v>115</v>
      </c>
      <c r="B1445">
        <v>20702</v>
      </c>
      <c r="C1445" t="s">
        <v>365</v>
      </c>
      <c r="D1445">
        <v>1</v>
      </c>
      <c r="E1445">
        <v>8</v>
      </c>
      <c r="F1445">
        <v>26852</v>
      </c>
      <c r="G1445">
        <v>35026852</v>
      </c>
      <c r="H1445" t="s">
        <v>7866</v>
      </c>
      <c r="I1445">
        <v>304</v>
      </c>
      <c r="J1445" t="s">
        <v>365</v>
      </c>
      <c r="K1445" t="s">
        <v>91</v>
      </c>
      <c r="L1445">
        <v>2</v>
      </c>
      <c r="M1445" t="s">
        <v>7867</v>
      </c>
      <c r="N1445">
        <v>15617000</v>
      </c>
      <c r="O1445" t="s">
        <v>92</v>
      </c>
      <c r="P1445" t="s">
        <v>1852</v>
      </c>
      <c r="Q1445">
        <v>729</v>
      </c>
      <c r="R1445">
        <v>17</v>
      </c>
      <c r="S1445">
        <v>34891115</v>
      </c>
      <c r="T1445">
        <v>34891195</v>
      </c>
      <c r="U1445" t="s">
        <v>7868</v>
      </c>
      <c r="V1445">
        <v>1</v>
      </c>
      <c r="W1445" s="2">
        <v>0</v>
      </c>
      <c r="X1445" s="2">
        <v>0</v>
      </c>
      <c r="Y1445" s="2">
        <v>0</v>
      </c>
      <c r="Z1445" s="2">
        <v>10</v>
      </c>
      <c r="AA1445" s="2">
        <v>9</v>
      </c>
      <c r="AB1445" s="2">
        <v>7</v>
      </c>
      <c r="AC1445" s="2">
        <v>15</v>
      </c>
      <c r="AD1445" s="2">
        <v>12</v>
      </c>
      <c r="AE1445" s="2">
        <v>9</v>
      </c>
      <c r="AF1445" s="2">
        <v>10</v>
      </c>
      <c r="AG1445" s="2">
        <v>11</v>
      </c>
      <c r="AH1445" s="2">
        <v>12</v>
      </c>
      <c r="AI1445" s="2">
        <v>12</v>
      </c>
      <c r="AJ1445" s="2">
        <v>14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4</v>
      </c>
      <c r="BE1445" s="2">
        <v>0</v>
      </c>
      <c r="BF1445" s="2">
        <v>0</v>
      </c>
      <c r="BG1445" s="2">
        <v>0</v>
      </c>
      <c r="BH1445" s="2">
        <v>1</v>
      </c>
      <c r="BI1445" s="2">
        <v>1</v>
      </c>
      <c r="BJ1445" s="2">
        <v>1</v>
      </c>
      <c r="BK1445" s="2">
        <v>1</v>
      </c>
      <c r="BL1445" s="2">
        <v>2</v>
      </c>
      <c r="BM1445" s="2">
        <v>2</v>
      </c>
      <c r="BN1445" s="2">
        <v>1</v>
      </c>
      <c r="BO1445" s="2">
        <v>2</v>
      </c>
      <c r="BP1445" s="2">
        <v>1</v>
      </c>
      <c r="BQ1445" s="2">
        <v>1</v>
      </c>
      <c r="BR1445" s="2">
        <v>1</v>
      </c>
      <c r="BS1445" s="2">
        <v>0</v>
      </c>
      <c r="BT1445" s="2">
        <v>0</v>
      </c>
      <c r="BU1445" s="2">
        <v>0</v>
      </c>
      <c r="BV1445" s="2">
        <v>0</v>
      </c>
      <c r="BW1445" s="2">
        <v>0</v>
      </c>
      <c r="BX1445" s="2">
        <v>0</v>
      </c>
      <c r="BY1445" s="2">
        <v>0</v>
      </c>
      <c r="BZ1445" s="2">
        <v>0</v>
      </c>
      <c r="CA1445" s="2">
        <v>0</v>
      </c>
      <c r="CB1445" s="2">
        <v>0</v>
      </c>
      <c r="CC1445" s="2">
        <v>0</v>
      </c>
      <c r="CD1445" s="2">
        <v>0</v>
      </c>
      <c r="CE1445" s="2">
        <v>0</v>
      </c>
      <c r="CF1445" s="2">
        <v>0</v>
      </c>
      <c r="CG1445" s="2">
        <v>0</v>
      </c>
      <c r="CH1445" s="2">
        <v>0</v>
      </c>
      <c r="CI1445" s="2">
        <v>0</v>
      </c>
      <c r="CJ1445" s="2">
        <v>0</v>
      </c>
      <c r="CK1445" s="2">
        <v>0</v>
      </c>
      <c r="CL1445" s="2">
        <v>1</v>
      </c>
    </row>
    <row r="1446" spans="1:90" x14ac:dyDescent="0.25">
      <c r="A1446" t="s">
        <v>115</v>
      </c>
      <c r="B1446">
        <v>20702</v>
      </c>
      <c r="C1446" t="s">
        <v>365</v>
      </c>
      <c r="D1446">
        <v>1</v>
      </c>
      <c r="E1446">
        <v>8</v>
      </c>
      <c r="F1446">
        <v>26864</v>
      </c>
      <c r="G1446">
        <v>35026864</v>
      </c>
      <c r="H1446" t="s">
        <v>12890</v>
      </c>
      <c r="I1446">
        <v>328</v>
      </c>
      <c r="J1446" t="s">
        <v>10095</v>
      </c>
      <c r="K1446" t="s">
        <v>91</v>
      </c>
      <c r="L1446">
        <v>1</v>
      </c>
      <c r="M1446" t="s">
        <v>10096</v>
      </c>
      <c r="N1446">
        <v>15680000</v>
      </c>
      <c r="O1446" t="s">
        <v>92</v>
      </c>
      <c r="P1446" t="s">
        <v>12891</v>
      </c>
      <c r="Q1446">
        <v>863</v>
      </c>
      <c r="R1446">
        <v>17</v>
      </c>
      <c r="S1446">
        <v>38341173</v>
      </c>
      <c r="T1446">
        <v>38341211</v>
      </c>
      <c r="U1446" t="s">
        <v>12892</v>
      </c>
      <c r="V1446">
        <v>1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26</v>
      </c>
      <c r="AE1446" s="2">
        <v>19</v>
      </c>
      <c r="AF1446" s="2">
        <v>12</v>
      </c>
      <c r="AG1446" s="2">
        <v>21</v>
      </c>
      <c r="AH1446" s="2">
        <v>23</v>
      </c>
      <c r="AI1446" s="2">
        <v>20</v>
      </c>
      <c r="AJ1446" s="2">
        <v>15</v>
      </c>
      <c r="AK1446" s="2">
        <v>0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31</v>
      </c>
      <c r="AS1446" s="2">
        <v>0</v>
      </c>
      <c r="AT1446" s="2">
        <v>0</v>
      </c>
      <c r="AU1446" s="2">
        <v>48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0</v>
      </c>
      <c r="BI1446" s="2">
        <v>0</v>
      </c>
      <c r="BJ1446" s="2">
        <v>0</v>
      </c>
      <c r="BK1446" s="2">
        <v>0</v>
      </c>
      <c r="BL1446" s="2">
        <v>2</v>
      </c>
      <c r="BM1446" s="2">
        <v>1</v>
      </c>
      <c r="BN1446" s="2">
        <v>1</v>
      </c>
      <c r="BO1446" s="2">
        <v>2</v>
      </c>
      <c r="BP1446" s="2">
        <v>1</v>
      </c>
      <c r="BQ1446" s="2">
        <v>2</v>
      </c>
      <c r="BR1446" s="2">
        <v>1</v>
      </c>
      <c r="BS1446" s="2">
        <v>0</v>
      </c>
      <c r="BT1446" s="2">
        <v>0</v>
      </c>
      <c r="BU1446" s="2">
        <v>0</v>
      </c>
      <c r="BV1446" s="2">
        <v>0</v>
      </c>
      <c r="BW1446" s="2">
        <v>0</v>
      </c>
      <c r="BX1446" s="2">
        <v>0</v>
      </c>
      <c r="BY1446" s="2">
        <v>0</v>
      </c>
      <c r="BZ1446" s="2">
        <v>2</v>
      </c>
      <c r="CA1446" s="2">
        <v>0</v>
      </c>
      <c r="CB1446" s="2">
        <v>0</v>
      </c>
      <c r="CC1446" s="2">
        <v>5</v>
      </c>
      <c r="CD1446" s="2">
        <v>0</v>
      </c>
      <c r="CE1446" s="2">
        <v>0</v>
      </c>
      <c r="CF1446" s="2">
        <v>0</v>
      </c>
      <c r="CG1446" s="2">
        <v>0</v>
      </c>
      <c r="CH1446" s="2">
        <v>0</v>
      </c>
      <c r="CI1446" s="2">
        <v>0</v>
      </c>
      <c r="CJ1446" s="2">
        <v>0</v>
      </c>
      <c r="CK1446" s="2">
        <v>0</v>
      </c>
      <c r="CL1446" s="2">
        <v>0</v>
      </c>
    </row>
    <row r="1447" spans="1:90" x14ac:dyDescent="0.25">
      <c r="A1447" t="s">
        <v>115</v>
      </c>
      <c r="B1447">
        <v>20702</v>
      </c>
      <c r="C1447" t="s">
        <v>365</v>
      </c>
      <c r="D1447">
        <v>1</v>
      </c>
      <c r="E1447">
        <v>8</v>
      </c>
      <c r="F1447">
        <v>26943</v>
      </c>
      <c r="G1447">
        <v>35026943</v>
      </c>
      <c r="H1447" t="s">
        <v>17629</v>
      </c>
      <c r="I1447">
        <v>447</v>
      </c>
      <c r="J1447" t="s">
        <v>5950</v>
      </c>
      <c r="K1447" t="s">
        <v>91</v>
      </c>
      <c r="L1447">
        <v>1</v>
      </c>
      <c r="M1447" t="s">
        <v>5950</v>
      </c>
      <c r="N1447">
        <v>15580000</v>
      </c>
      <c r="O1447" t="s">
        <v>162</v>
      </c>
      <c r="P1447" t="s">
        <v>17630</v>
      </c>
      <c r="Q1447">
        <v>781</v>
      </c>
      <c r="R1447">
        <v>17</v>
      </c>
      <c r="S1447">
        <v>38461155</v>
      </c>
      <c r="T1447">
        <v>38461210</v>
      </c>
      <c r="U1447" t="s">
        <v>17631</v>
      </c>
      <c r="V1447">
        <v>1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39</v>
      </c>
      <c r="AE1447" s="2">
        <v>28</v>
      </c>
      <c r="AF1447" s="2">
        <v>31</v>
      </c>
      <c r="AG1447" s="2">
        <v>28</v>
      </c>
      <c r="AH1447" s="2">
        <v>37</v>
      </c>
      <c r="AI1447" s="2">
        <v>38</v>
      </c>
      <c r="AJ1447" s="2">
        <v>24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64</v>
      </c>
      <c r="BD1447" s="2">
        <v>0</v>
      </c>
      <c r="BE1447" s="2">
        <v>0</v>
      </c>
      <c r="BF1447" s="2">
        <v>0</v>
      </c>
      <c r="BG1447" s="2">
        <v>0</v>
      </c>
      <c r="BH1447" s="2">
        <v>0</v>
      </c>
      <c r="BI1447" s="2">
        <v>0</v>
      </c>
      <c r="BJ1447" s="2">
        <v>0</v>
      </c>
      <c r="BK1447" s="2">
        <v>0</v>
      </c>
      <c r="BL1447" s="2">
        <v>4</v>
      </c>
      <c r="BM1447" s="2">
        <v>1</v>
      </c>
      <c r="BN1447" s="2">
        <v>2</v>
      </c>
      <c r="BO1447" s="2">
        <v>1</v>
      </c>
      <c r="BP1447" s="2">
        <v>2</v>
      </c>
      <c r="BQ1447" s="2">
        <v>2</v>
      </c>
      <c r="BR1447" s="2">
        <v>1</v>
      </c>
      <c r="BS1447" s="2">
        <v>0</v>
      </c>
      <c r="BT1447" s="2">
        <v>0</v>
      </c>
      <c r="BU1447" s="2">
        <v>0</v>
      </c>
      <c r="BV1447" s="2">
        <v>0</v>
      </c>
      <c r="BW1447" s="2">
        <v>0</v>
      </c>
      <c r="BX1447" s="2">
        <v>0</v>
      </c>
      <c r="BY1447" s="2">
        <v>0</v>
      </c>
      <c r="BZ1447" s="2">
        <v>0</v>
      </c>
      <c r="CA1447" s="2">
        <v>0</v>
      </c>
      <c r="CB1447" s="2">
        <v>0</v>
      </c>
      <c r="CC1447" s="2">
        <v>0</v>
      </c>
      <c r="CD1447" s="2">
        <v>0</v>
      </c>
      <c r="CE1447" s="2">
        <v>0</v>
      </c>
      <c r="CF1447" s="2">
        <v>0</v>
      </c>
      <c r="CG1447" s="2">
        <v>0</v>
      </c>
      <c r="CH1447" s="2">
        <v>0</v>
      </c>
      <c r="CI1447" s="2">
        <v>0</v>
      </c>
      <c r="CJ1447" s="2">
        <v>0</v>
      </c>
      <c r="CK1447" s="2">
        <v>4</v>
      </c>
      <c r="CL1447" s="2">
        <v>0</v>
      </c>
    </row>
    <row r="1448" spans="1:90" x14ac:dyDescent="0.25">
      <c r="A1448" t="s">
        <v>115</v>
      </c>
      <c r="B1448">
        <v>20702</v>
      </c>
      <c r="C1448" t="s">
        <v>365</v>
      </c>
      <c r="D1448">
        <v>1</v>
      </c>
      <c r="E1448">
        <v>8</v>
      </c>
      <c r="F1448">
        <v>26803</v>
      </c>
      <c r="G1448">
        <v>35026803</v>
      </c>
      <c r="H1448" t="s">
        <v>17438</v>
      </c>
      <c r="I1448">
        <v>791</v>
      </c>
      <c r="J1448" t="s">
        <v>5085</v>
      </c>
      <c r="K1448" t="s">
        <v>91</v>
      </c>
      <c r="L1448">
        <v>1</v>
      </c>
      <c r="M1448" t="s">
        <v>5085</v>
      </c>
      <c r="N1448">
        <v>15685000</v>
      </c>
      <c r="O1448" t="s">
        <v>5429</v>
      </c>
      <c r="P1448" t="s">
        <v>9169</v>
      </c>
      <c r="Q1448">
        <v>1315</v>
      </c>
      <c r="R1448">
        <v>17</v>
      </c>
      <c r="S1448">
        <v>38431177</v>
      </c>
      <c r="T1448">
        <v>38431238</v>
      </c>
      <c r="U1448" t="s">
        <v>17439</v>
      </c>
      <c r="V1448">
        <v>1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110</v>
      </c>
      <c r="AE1448" s="2">
        <v>111</v>
      </c>
      <c r="AF1448" s="2">
        <v>81</v>
      </c>
      <c r="AG1448" s="2">
        <v>122</v>
      </c>
      <c r="AH1448" s="2">
        <v>103</v>
      </c>
      <c r="AI1448" s="2">
        <v>108</v>
      </c>
      <c r="AJ1448" s="2">
        <v>102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143</v>
      </c>
      <c r="BD1448" s="2">
        <v>23</v>
      </c>
      <c r="BE1448" s="2">
        <v>0</v>
      </c>
      <c r="BF1448" s="2">
        <v>0</v>
      </c>
      <c r="BG1448" s="2">
        <v>0</v>
      </c>
      <c r="BH1448" s="2">
        <v>0</v>
      </c>
      <c r="BI1448" s="2">
        <v>0</v>
      </c>
      <c r="BJ1448" s="2">
        <v>0</v>
      </c>
      <c r="BK1448" s="2">
        <v>0</v>
      </c>
      <c r="BL1448" s="2">
        <v>6</v>
      </c>
      <c r="BM1448" s="2">
        <v>7</v>
      </c>
      <c r="BN1448" s="2">
        <v>5</v>
      </c>
      <c r="BO1448" s="2">
        <v>8</v>
      </c>
      <c r="BP1448" s="2">
        <v>7</v>
      </c>
      <c r="BQ1448" s="2">
        <v>7</v>
      </c>
      <c r="BR1448" s="2">
        <v>5</v>
      </c>
      <c r="BS1448" s="2">
        <v>0</v>
      </c>
      <c r="BT1448" s="2">
        <v>0</v>
      </c>
      <c r="BU1448" s="2">
        <v>0</v>
      </c>
      <c r="BV1448" s="2">
        <v>0</v>
      </c>
      <c r="BW1448" s="2">
        <v>0</v>
      </c>
      <c r="BX1448" s="2">
        <v>0</v>
      </c>
      <c r="BY1448" s="2">
        <v>0</v>
      </c>
      <c r="BZ1448" s="2">
        <v>0</v>
      </c>
      <c r="CA1448" s="2">
        <v>0</v>
      </c>
      <c r="CB1448" s="2">
        <v>0</v>
      </c>
      <c r="CC1448" s="2">
        <v>0</v>
      </c>
      <c r="CD1448" s="2">
        <v>0</v>
      </c>
      <c r="CE1448" s="2">
        <v>0</v>
      </c>
      <c r="CF1448" s="2">
        <v>0</v>
      </c>
      <c r="CG1448" s="2">
        <v>0</v>
      </c>
      <c r="CH1448" s="2">
        <v>0</v>
      </c>
      <c r="CI1448" s="2">
        <v>0</v>
      </c>
      <c r="CJ1448" s="2">
        <v>0</v>
      </c>
      <c r="CK1448" s="2">
        <v>8</v>
      </c>
      <c r="CL1448" s="2">
        <v>5</v>
      </c>
    </row>
    <row r="1449" spans="1:90" x14ac:dyDescent="0.25">
      <c r="A1449" t="s">
        <v>115</v>
      </c>
      <c r="B1449">
        <v>20702</v>
      </c>
      <c r="C1449" t="s">
        <v>365</v>
      </c>
      <c r="D1449">
        <v>1</v>
      </c>
      <c r="E1449">
        <v>8</v>
      </c>
      <c r="F1449">
        <v>26979</v>
      </c>
      <c r="G1449">
        <v>35026979</v>
      </c>
      <c r="H1449" t="s">
        <v>14605</v>
      </c>
      <c r="I1449">
        <v>304</v>
      </c>
      <c r="J1449" t="s">
        <v>365</v>
      </c>
      <c r="K1449" t="s">
        <v>914</v>
      </c>
      <c r="L1449">
        <v>1</v>
      </c>
      <c r="M1449" t="s">
        <v>365</v>
      </c>
      <c r="N1449">
        <v>15600000</v>
      </c>
      <c r="O1449" t="s">
        <v>92</v>
      </c>
      <c r="P1449" t="s">
        <v>2583</v>
      </c>
      <c r="Q1449">
        <v>265</v>
      </c>
      <c r="R1449">
        <v>17</v>
      </c>
      <c r="S1449">
        <v>34422310</v>
      </c>
      <c r="T1449">
        <v>34631912</v>
      </c>
      <c r="U1449" t="s">
        <v>14606</v>
      </c>
      <c r="V1449">
        <v>1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40</v>
      </c>
      <c r="AE1449" s="2">
        <v>64</v>
      </c>
      <c r="AF1449" s="2">
        <v>37</v>
      </c>
      <c r="AG1449" s="2">
        <v>44</v>
      </c>
      <c r="AH1449" s="2">
        <v>67</v>
      </c>
      <c r="AI1449" s="2">
        <v>72</v>
      </c>
      <c r="AJ1449" s="2">
        <v>84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99</v>
      </c>
      <c r="BD1449" s="2">
        <v>18</v>
      </c>
      <c r="BE1449" s="2">
        <v>0</v>
      </c>
      <c r="BF1449" s="2">
        <v>0</v>
      </c>
      <c r="BG1449" s="2">
        <v>0</v>
      </c>
      <c r="BH1449" s="2">
        <v>0</v>
      </c>
      <c r="BI1449" s="2">
        <v>0</v>
      </c>
      <c r="BJ1449" s="2">
        <v>0</v>
      </c>
      <c r="BK1449" s="2">
        <v>0</v>
      </c>
      <c r="BL1449" s="2">
        <v>3</v>
      </c>
      <c r="BM1449" s="2">
        <v>6</v>
      </c>
      <c r="BN1449" s="2">
        <v>4</v>
      </c>
      <c r="BO1449" s="2">
        <v>3</v>
      </c>
      <c r="BP1449" s="2">
        <v>4</v>
      </c>
      <c r="BQ1449" s="2">
        <v>3</v>
      </c>
      <c r="BR1449" s="2">
        <v>4</v>
      </c>
      <c r="BS1449" s="2">
        <v>0</v>
      </c>
      <c r="BT1449" s="2">
        <v>0</v>
      </c>
      <c r="BU1449" s="2">
        <v>0</v>
      </c>
      <c r="BV1449" s="2">
        <v>0</v>
      </c>
      <c r="BW1449" s="2">
        <v>0</v>
      </c>
      <c r="BX1449" s="2">
        <v>0</v>
      </c>
      <c r="BY1449" s="2">
        <v>0</v>
      </c>
      <c r="BZ1449" s="2">
        <v>0</v>
      </c>
      <c r="CA1449" s="2">
        <v>0</v>
      </c>
      <c r="CB1449" s="2">
        <v>0</v>
      </c>
      <c r="CC1449" s="2">
        <v>0</v>
      </c>
      <c r="CD1449" s="2">
        <v>0</v>
      </c>
      <c r="CE1449" s="2">
        <v>0</v>
      </c>
      <c r="CF1449" s="2">
        <v>0</v>
      </c>
      <c r="CG1449" s="2">
        <v>0</v>
      </c>
      <c r="CH1449" s="2">
        <v>0</v>
      </c>
      <c r="CI1449" s="2">
        <v>0</v>
      </c>
      <c r="CJ1449" s="2">
        <v>0</v>
      </c>
      <c r="CK1449" s="2">
        <v>6</v>
      </c>
      <c r="CL1449" s="2">
        <v>6</v>
      </c>
    </row>
    <row r="1450" spans="1:90" x14ac:dyDescent="0.25">
      <c r="A1450" t="s">
        <v>115</v>
      </c>
      <c r="B1450">
        <v>20702</v>
      </c>
      <c r="C1450" t="s">
        <v>365</v>
      </c>
      <c r="D1450">
        <v>1</v>
      </c>
      <c r="E1450">
        <v>8</v>
      </c>
      <c r="F1450">
        <v>30776</v>
      </c>
      <c r="G1450">
        <v>35030776</v>
      </c>
      <c r="H1450" t="s">
        <v>7247</v>
      </c>
      <c r="I1450">
        <v>317</v>
      </c>
      <c r="J1450" t="s">
        <v>366</v>
      </c>
      <c r="K1450" t="s">
        <v>91</v>
      </c>
      <c r="L1450">
        <v>4</v>
      </c>
      <c r="M1450" t="s">
        <v>7248</v>
      </c>
      <c r="N1450">
        <v>15307000</v>
      </c>
      <c r="O1450" t="s">
        <v>7249</v>
      </c>
      <c r="P1450" t="s">
        <v>7250</v>
      </c>
      <c r="Q1450">
        <v>1</v>
      </c>
      <c r="R1450">
        <v>17</v>
      </c>
      <c r="S1450">
        <v>34419106</v>
      </c>
      <c r="T1450">
        <v>34419158</v>
      </c>
      <c r="U1450" t="s">
        <v>7251</v>
      </c>
      <c r="V1450">
        <v>1</v>
      </c>
      <c r="W1450" s="2">
        <v>0</v>
      </c>
      <c r="X1450" s="2">
        <v>0</v>
      </c>
      <c r="Y1450" s="2">
        <v>0</v>
      </c>
      <c r="Z1450" s="2">
        <v>9</v>
      </c>
      <c r="AA1450" s="2">
        <v>13</v>
      </c>
      <c r="AB1450" s="2">
        <v>17</v>
      </c>
      <c r="AC1450" s="2">
        <v>9</v>
      </c>
      <c r="AD1450" s="2">
        <v>8</v>
      </c>
      <c r="AE1450" s="2">
        <v>9</v>
      </c>
      <c r="AF1450" s="2">
        <v>7</v>
      </c>
      <c r="AG1450" s="2">
        <v>12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1</v>
      </c>
      <c r="BI1450" s="2">
        <v>2</v>
      </c>
      <c r="BJ1450" s="2">
        <v>1</v>
      </c>
      <c r="BK1450" s="2">
        <v>2</v>
      </c>
      <c r="BL1450" s="2">
        <v>2</v>
      </c>
      <c r="BM1450" s="2">
        <v>1</v>
      </c>
      <c r="BN1450" s="2">
        <v>1</v>
      </c>
      <c r="BO1450" s="2">
        <v>2</v>
      </c>
      <c r="BP1450" s="2">
        <v>0</v>
      </c>
      <c r="BQ1450" s="2">
        <v>0</v>
      </c>
      <c r="BR1450" s="2">
        <v>0</v>
      </c>
      <c r="BS1450" s="2">
        <v>0</v>
      </c>
      <c r="BT1450" s="2">
        <v>0</v>
      </c>
      <c r="BU1450" s="2">
        <v>0</v>
      </c>
      <c r="BV1450" s="2">
        <v>0</v>
      </c>
      <c r="BW1450" s="2">
        <v>0</v>
      </c>
      <c r="BX1450" s="2">
        <v>0</v>
      </c>
      <c r="BY1450" s="2">
        <v>0</v>
      </c>
      <c r="BZ1450" s="2">
        <v>0</v>
      </c>
      <c r="CA1450" s="2">
        <v>0</v>
      </c>
      <c r="CB1450" s="2">
        <v>0</v>
      </c>
      <c r="CC1450" s="2">
        <v>0</v>
      </c>
      <c r="CD1450" s="2">
        <v>0</v>
      </c>
      <c r="CE1450" s="2">
        <v>0</v>
      </c>
      <c r="CF1450" s="2">
        <v>0</v>
      </c>
      <c r="CG1450" s="2">
        <v>0</v>
      </c>
      <c r="CH1450" s="2">
        <v>0</v>
      </c>
      <c r="CI1450" s="2">
        <v>0</v>
      </c>
      <c r="CJ1450" s="2">
        <v>0</v>
      </c>
      <c r="CK1450" s="2">
        <v>0</v>
      </c>
      <c r="CL1450" s="2">
        <v>0</v>
      </c>
    </row>
    <row r="1451" spans="1:90" x14ac:dyDescent="0.25">
      <c r="A1451" t="s">
        <v>115</v>
      </c>
      <c r="B1451">
        <v>20702</v>
      </c>
      <c r="C1451" t="s">
        <v>365</v>
      </c>
      <c r="D1451">
        <v>1</v>
      </c>
      <c r="E1451">
        <v>8</v>
      </c>
      <c r="F1451">
        <v>26918</v>
      </c>
      <c r="G1451">
        <v>35026918</v>
      </c>
      <c r="H1451" t="s">
        <v>14728</v>
      </c>
      <c r="I1451">
        <v>301</v>
      </c>
      <c r="J1451" t="s">
        <v>3204</v>
      </c>
      <c r="K1451" t="s">
        <v>91</v>
      </c>
      <c r="L1451">
        <v>1</v>
      </c>
      <c r="M1451" t="s">
        <v>3205</v>
      </c>
      <c r="N1451">
        <v>15650000</v>
      </c>
      <c r="O1451" t="s">
        <v>92</v>
      </c>
      <c r="P1451" t="s">
        <v>1055</v>
      </c>
      <c r="Q1451">
        <v>1163</v>
      </c>
      <c r="R1451">
        <v>17</v>
      </c>
      <c r="S1451">
        <v>38331275</v>
      </c>
      <c r="T1451">
        <v>38331963</v>
      </c>
      <c r="U1451" t="s">
        <v>14729</v>
      </c>
      <c r="V1451">
        <v>1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75</v>
      </c>
      <c r="AE1451" s="2">
        <v>83</v>
      </c>
      <c r="AF1451" s="2">
        <v>107</v>
      </c>
      <c r="AG1451" s="2">
        <v>90</v>
      </c>
      <c r="AH1451" s="2">
        <v>73</v>
      </c>
      <c r="AI1451" s="2">
        <v>62</v>
      </c>
      <c r="AJ1451" s="2">
        <v>58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58</v>
      </c>
      <c r="BD1451" s="2">
        <v>0</v>
      </c>
      <c r="BE1451" s="2">
        <v>0</v>
      </c>
      <c r="BF1451" s="2">
        <v>0</v>
      </c>
      <c r="BG1451" s="2">
        <v>0</v>
      </c>
      <c r="BH1451" s="2">
        <v>0</v>
      </c>
      <c r="BI1451" s="2">
        <v>0</v>
      </c>
      <c r="BJ1451" s="2">
        <v>0</v>
      </c>
      <c r="BK1451" s="2">
        <v>0</v>
      </c>
      <c r="BL1451" s="2">
        <v>5</v>
      </c>
      <c r="BM1451" s="2">
        <v>5</v>
      </c>
      <c r="BN1451" s="2">
        <v>4</v>
      </c>
      <c r="BO1451" s="2">
        <v>5</v>
      </c>
      <c r="BP1451" s="2">
        <v>2</v>
      </c>
      <c r="BQ1451" s="2">
        <v>2</v>
      </c>
      <c r="BR1451" s="2">
        <v>2</v>
      </c>
      <c r="BS1451" s="2">
        <v>0</v>
      </c>
      <c r="BT1451" s="2">
        <v>0</v>
      </c>
      <c r="BU1451" s="2">
        <v>0</v>
      </c>
      <c r="BV1451" s="2">
        <v>0</v>
      </c>
      <c r="BW1451" s="2">
        <v>0</v>
      </c>
      <c r="BX1451" s="2">
        <v>0</v>
      </c>
      <c r="BY1451" s="2">
        <v>0</v>
      </c>
      <c r="BZ1451" s="2">
        <v>0</v>
      </c>
      <c r="CA1451" s="2">
        <v>0</v>
      </c>
      <c r="CB1451" s="2">
        <v>0</v>
      </c>
      <c r="CC1451" s="2">
        <v>0</v>
      </c>
      <c r="CD1451" s="2">
        <v>0</v>
      </c>
      <c r="CE1451" s="2">
        <v>0</v>
      </c>
      <c r="CF1451" s="2">
        <v>0</v>
      </c>
      <c r="CG1451" s="2">
        <v>0</v>
      </c>
      <c r="CH1451" s="2">
        <v>0</v>
      </c>
      <c r="CI1451" s="2">
        <v>0</v>
      </c>
      <c r="CJ1451" s="2">
        <v>0</v>
      </c>
      <c r="CK1451" s="2">
        <v>2</v>
      </c>
      <c r="CL1451" s="2">
        <v>0</v>
      </c>
    </row>
    <row r="1452" spans="1:90" x14ac:dyDescent="0.25">
      <c r="A1452" t="s">
        <v>115</v>
      </c>
      <c r="B1452">
        <v>20702</v>
      </c>
      <c r="C1452" t="s">
        <v>365</v>
      </c>
      <c r="D1452">
        <v>1</v>
      </c>
      <c r="E1452">
        <v>8</v>
      </c>
      <c r="F1452">
        <v>30661</v>
      </c>
      <c r="G1452">
        <v>35030661</v>
      </c>
      <c r="H1452" t="s">
        <v>18660</v>
      </c>
      <c r="I1452">
        <v>317</v>
      </c>
      <c r="J1452" t="s">
        <v>366</v>
      </c>
      <c r="K1452" t="s">
        <v>1451</v>
      </c>
      <c r="L1452">
        <v>1</v>
      </c>
      <c r="M1452" t="s">
        <v>366</v>
      </c>
      <c r="N1452">
        <v>15300000</v>
      </c>
      <c r="O1452" t="s">
        <v>92</v>
      </c>
      <c r="P1452" t="s">
        <v>9707</v>
      </c>
      <c r="Q1452">
        <v>1521</v>
      </c>
      <c r="R1452">
        <v>17</v>
      </c>
      <c r="S1452">
        <v>38321202</v>
      </c>
      <c r="T1452">
        <v>38322084</v>
      </c>
      <c r="U1452" t="s">
        <v>18661</v>
      </c>
      <c r="V1452">
        <v>1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146</v>
      </c>
      <c r="AI1452" s="2">
        <v>112</v>
      </c>
      <c r="AJ1452" s="2">
        <v>126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0</v>
      </c>
      <c r="BI1452" s="2">
        <v>0</v>
      </c>
      <c r="BJ1452" s="2">
        <v>0</v>
      </c>
      <c r="BK1452" s="2">
        <v>0</v>
      </c>
      <c r="BL1452" s="2">
        <v>0</v>
      </c>
      <c r="BM1452" s="2">
        <v>0</v>
      </c>
      <c r="BN1452" s="2">
        <v>0</v>
      </c>
      <c r="BO1452" s="2">
        <v>0</v>
      </c>
      <c r="BP1452" s="2">
        <v>8</v>
      </c>
      <c r="BQ1452" s="2">
        <v>5</v>
      </c>
      <c r="BR1452" s="2">
        <v>4</v>
      </c>
      <c r="BS1452" s="2">
        <v>0</v>
      </c>
      <c r="BT1452" s="2">
        <v>0</v>
      </c>
      <c r="BU1452" s="2">
        <v>0</v>
      </c>
      <c r="BV1452" s="2">
        <v>0</v>
      </c>
      <c r="BW1452" s="2">
        <v>0</v>
      </c>
      <c r="BX1452" s="2">
        <v>0</v>
      </c>
      <c r="BY1452" s="2">
        <v>0</v>
      </c>
      <c r="BZ1452" s="2">
        <v>0</v>
      </c>
      <c r="CA1452" s="2">
        <v>0</v>
      </c>
      <c r="CB1452" s="2">
        <v>0</v>
      </c>
      <c r="CC1452" s="2">
        <v>0</v>
      </c>
      <c r="CD1452" s="2">
        <v>0</v>
      </c>
      <c r="CE1452" s="2">
        <v>0</v>
      </c>
      <c r="CF1452" s="2">
        <v>0</v>
      </c>
      <c r="CG1452" s="2">
        <v>0</v>
      </c>
      <c r="CH1452" s="2">
        <v>0</v>
      </c>
      <c r="CI1452" s="2">
        <v>0</v>
      </c>
      <c r="CJ1452" s="2">
        <v>0</v>
      </c>
      <c r="CK1452" s="2">
        <v>0</v>
      </c>
      <c r="CL1452" s="2">
        <v>0</v>
      </c>
    </row>
    <row r="1453" spans="1:90" x14ac:dyDescent="0.25">
      <c r="A1453" t="s">
        <v>115</v>
      </c>
      <c r="B1453">
        <v>20504</v>
      </c>
      <c r="C1453" t="s">
        <v>219</v>
      </c>
      <c r="D1453">
        <v>1</v>
      </c>
      <c r="E1453">
        <v>8</v>
      </c>
      <c r="F1453">
        <v>903395</v>
      </c>
      <c r="G1453">
        <v>35903395</v>
      </c>
      <c r="H1453" t="s">
        <v>5012</v>
      </c>
      <c r="I1453">
        <v>310</v>
      </c>
      <c r="J1453" t="s">
        <v>219</v>
      </c>
      <c r="K1453" t="s">
        <v>5013</v>
      </c>
      <c r="L1453">
        <v>1</v>
      </c>
      <c r="M1453" t="s">
        <v>219</v>
      </c>
      <c r="N1453">
        <v>14403164</v>
      </c>
      <c r="O1453" t="s">
        <v>92</v>
      </c>
      <c r="P1453" t="s">
        <v>5014</v>
      </c>
      <c r="Q1453">
        <v>2300</v>
      </c>
      <c r="R1453">
        <v>16</v>
      </c>
      <c r="S1453">
        <v>37025338</v>
      </c>
      <c r="T1453">
        <v>37027265</v>
      </c>
      <c r="U1453" t="s">
        <v>5015</v>
      </c>
      <c r="V1453">
        <v>1</v>
      </c>
      <c r="W1453" s="2">
        <v>0</v>
      </c>
      <c r="X1453" s="2">
        <v>0</v>
      </c>
      <c r="Y1453" s="2">
        <v>0</v>
      </c>
      <c r="Z1453" s="2">
        <v>131</v>
      </c>
      <c r="AA1453" s="2">
        <v>155</v>
      </c>
      <c r="AB1453" s="2">
        <v>130</v>
      </c>
      <c r="AC1453" s="2">
        <v>150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5</v>
      </c>
      <c r="BI1453" s="2">
        <v>8</v>
      </c>
      <c r="BJ1453" s="2">
        <v>6</v>
      </c>
      <c r="BK1453" s="2">
        <v>7</v>
      </c>
      <c r="BL1453" s="2">
        <v>0</v>
      </c>
      <c r="BM1453" s="2">
        <v>0</v>
      </c>
      <c r="BN1453" s="2">
        <v>0</v>
      </c>
      <c r="BO1453" s="2">
        <v>0</v>
      </c>
      <c r="BP1453" s="2">
        <v>0</v>
      </c>
      <c r="BQ1453" s="2">
        <v>0</v>
      </c>
      <c r="BR1453" s="2">
        <v>0</v>
      </c>
      <c r="BS1453" s="2">
        <v>0</v>
      </c>
      <c r="BT1453" s="2">
        <v>0</v>
      </c>
      <c r="BU1453" s="2">
        <v>0</v>
      </c>
      <c r="BV1453" s="2">
        <v>0</v>
      </c>
      <c r="BW1453" s="2">
        <v>0</v>
      </c>
      <c r="BX1453" s="2">
        <v>0</v>
      </c>
      <c r="BY1453" s="2">
        <v>0</v>
      </c>
      <c r="BZ1453" s="2">
        <v>0</v>
      </c>
      <c r="CA1453" s="2">
        <v>0</v>
      </c>
      <c r="CB1453" s="2">
        <v>0</v>
      </c>
      <c r="CC1453" s="2">
        <v>0</v>
      </c>
      <c r="CD1453" s="2">
        <v>0</v>
      </c>
      <c r="CE1453" s="2">
        <v>0</v>
      </c>
      <c r="CF1453" s="2">
        <v>0</v>
      </c>
      <c r="CG1453" s="2">
        <v>0</v>
      </c>
      <c r="CH1453" s="2">
        <v>0</v>
      </c>
      <c r="CI1453" s="2">
        <v>0</v>
      </c>
      <c r="CJ1453" s="2">
        <v>0</v>
      </c>
      <c r="CK1453" s="2">
        <v>0</v>
      </c>
      <c r="CL1453" s="2">
        <v>0</v>
      </c>
    </row>
    <row r="1454" spans="1:90" x14ac:dyDescent="0.25">
      <c r="A1454" t="s">
        <v>115</v>
      </c>
      <c r="B1454">
        <v>20504</v>
      </c>
      <c r="C1454" t="s">
        <v>219</v>
      </c>
      <c r="D1454">
        <v>1</v>
      </c>
      <c r="E1454">
        <v>8</v>
      </c>
      <c r="F1454">
        <v>911252</v>
      </c>
      <c r="G1454">
        <v>35911252</v>
      </c>
      <c r="H1454" t="s">
        <v>11530</v>
      </c>
      <c r="I1454">
        <v>310</v>
      </c>
      <c r="J1454" t="s">
        <v>219</v>
      </c>
      <c r="K1454" t="s">
        <v>8445</v>
      </c>
      <c r="L1454">
        <v>1</v>
      </c>
      <c r="M1454" t="s">
        <v>219</v>
      </c>
      <c r="N1454">
        <v>14402082</v>
      </c>
      <c r="O1454" t="s">
        <v>92</v>
      </c>
      <c r="P1454" t="s">
        <v>11531</v>
      </c>
      <c r="Q1454">
        <v>2860</v>
      </c>
      <c r="R1454">
        <v>16</v>
      </c>
      <c r="S1454">
        <v>37274443</v>
      </c>
      <c r="T1454">
        <v>37274550</v>
      </c>
      <c r="U1454" t="s">
        <v>11532</v>
      </c>
      <c r="V1454">
        <v>1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143</v>
      </c>
      <c r="AE1454" s="2">
        <v>134</v>
      </c>
      <c r="AF1454" s="2">
        <v>117</v>
      </c>
      <c r="AG1454" s="2">
        <v>149</v>
      </c>
      <c r="AH1454" s="2">
        <v>77</v>
      </c>
      <c r="AI1454" s="2">
        <v>78</v>
      </c>
      <c r="AJ1454" s="2">
        <v>81</v>
      </c>
      <c r="AK1454" s="2">
        <v>0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0</v>
      </c>
      <c r="BI1454" s="2">
        <v>0</v>
      </c>
      <c r="BJ1454" s="2">
        <v>0</v>
      </c>
      <c r="BK1454" s="2">
        <v>0</v>
      </c>
      <c r="BL1454" s="2">
        <v>5</v>
      </c>
      <c r="BM1454" s="2">
        <v>8</v>
      </c>
      <c r="BN1454" s="2">
        <v>6</v>
      </c>
      <c r="BO1454" s="2">
        <v>7</v>
      </c>
      <c r="BP1454" s="2">
        <v>2</v>
      </c>
      <c r="BQ1454" s="2">
        <v>3</v>
      </c>
      <c r="BR1454" s="2">
        <v>3</v>
      </c>
      <c r="BS1454" s="2">
        <v>0</v>
      </c>
      <c r="BT1454" s="2">
        <v>0</v>
      </c>
      <c r="BU1454" s="2">
        <v>0</v>
      </c>
      <c r="BV1454" s="2">
        <v>0</v>
      </c>
      <c r="BW1454" s="2">
        <v>0</v>
      </c>
      <c r="BX1454" s="2">
        <v>0</v>
      </c>
      <c r="BY1454" s="2">
        <v>0</v>
      </c>
      <c r="BZ1454" s="2">
        <v>0</v>
      </c>
      <c r="CA1454" s="2">
        <v>0</v>
      </c>
      <c r="CB1454" s="2">
        <v>0</v>
      </c>
      <c r="CC1454" s="2">
        <v>0</v>
      </c>
      <c r="CD1454" s="2">
        <v>0</v>
      </c>
      <c r="CE1454" s="2">
        <v>0</v>
      </c>
      <c r="CF1454" s="2">
        <v>0</v>
      </c>
      <c r="CG1454" s="2">
        <v>0</v>
      </c>
      <c r="CH1454" s="2">
        <v>0</v>
      </c>
      <c r="CI1454" s="2">
        <v>0</v>
      </c>
      <c r="CJ1454" s="2">
        <v>0</v>
      </c>
      <c r="CK1454" s="2">
        <v>0</v>
      </c>
      <c r="CL1454" s="2">
        <v>0</v>
      </c>
    </row>
    <row r="1455" spans="1:90" x14ac:dyDescent="0.25">
      <c r="A1455" t="s">
        <v>115</v>
      </c>
      <c r="B1455">
        <v>20504</v>
      </c>
      <c r="C1455" t="s">
        <v>219</v>
      </c>
      <c r="D1455">
        <v>1</v>
      </c>
      <c r="E1455">
        <v>8</v>
      </c>
      <c r="F1455">
        <v>496558</v>
      </c>
      <c r="G1455">
        <v>35496558</v>
      </c>
      <c r="H1455" t="s">
        <v>3378</v>
      </c>
      <c r="I1455">
        <v>310</v>
      </c>
      <c r="J1455" t="s">
        <v>219</v>
      </c>
      <c r="K1455" t="s">
        <v>3379</v>
      </c>
      <c r="L1455">
        <v>1</v>
      </c>
      <c r="M1455" t="s">
        <v>219</v>
      </c>
      <c r="N1455">
        <v>14407726</v>
      </c>
      <c r="O1455" t="s">
        <v>92</v>
      </c>
      <c r="P1455" t="s">
        <v>3380</v>
      </c>
      <c r="Q1455">
        <v>820</v>
      </c>
      <c r="R1455">
        <v>16</v>
      </c>
      <c r="S1455">
        <v>37026019</v>
      </c>
      <c r="U1455" t="s">
        <v>3381</v>
      </c>
      <c r="V1455">
        <v>1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70</v>
      </c>
      <c r="AE1455" s="2">
        <v>63</v>
      </c>
      <c r="AF1455" s="2">
        <v>44</v>
      </c>
      <c r="AG1455" s="2">
        <v>72</v>
      </c>
      <c r="AH1455" s="2">
        <v>79</v>
      </c>
      <c r="AI1455" s="2">
        <v>76</v>
      </c>
      <c r="AJ1455" s="2">
        <v>93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20</v>
      </c>
      <c r="BD1455" s="2">
        <v>0</v>
      </c>
      <c r="BE1455" s="2">
        <v>0</v>
      </c>
      <c r="BF1455" s="2">
        <v>0</v>
      </c>
      <c r="BG1455" s="2">
        <v>0</v>
      </c>
      <c r="BH1455" s="2">
        <v>0</v>
      </c>
      <c r="BI1455" s="2">
        <v>0</v>
      </c>
      <c r="BJ1455" s="2">
        <v>0</v>
      </c>
      <c r="BK1455" s="2">
        <v>0</v>
      </c>
      <c r="BL1455" s="2">
        <v>2</v>
      </c>
      <c r="BM1455" s="2">
        <v>2</v>
      </c>
      <c r="BN1455" s="2">
        <v>2</v>
      </c>
      <c r="BO1455" s="2">
        <v>2</v>
      </c>
      <c r="BP1455" s="2">
        <v>4</v>
      </c>
      <c r="BQ1455" s="2">
        <v>4</v>
      </c>
      <c r="BR1455" s="2">
        <v>5</v>
      </c>
      <c r="BS1455" s="2">
        <v>0</v>
      </c>
      <c r="BT1455" s="2">
        <v>0</v>
      </c>
      <c r="BU1455" s="2">
        <v>0</v>
      </c>
      <c r="BV1455" s="2">
        <v>0</v>
      </c>
      <c r="BW1455" s="2">
        <v>0</v>
      </c>
      <c r="BX1455" s="2">
        <v>0</v>
      </c>
      <c r="BY1455" s="2">
        <v>0</v>
      </c>
      <c r="BZ1455" s="2">
        <v>0</v>
      </c>
      <c r="CA1455" s="2">
        <v>0</v>
      </c>
      <c r="CB1455" s="2">
        <v>0</v>
      </c>
      <c r="CC1455" s="2">
        <v>0</v>
      </c>
      <c r="CD1455" s="2">
        <v>0</v>
      </c>
      <c r="CE1455" s="2">
        <v>0</v>
      </c>
      <c r="CF1455" s="2">
        <v>0</v>
      </c>
      <c r="CG1455" s="2">
        <v>0</v>
      </c>
      <c r="CH1455" s="2">
        <v>0</v>
      </c>
      <c r="CI1455" s="2">
        <v>0</v>
      </c>
      <c r="CJ1455" s="2">
        <v>0</v>
      </c>
      <c r="CK1455" s="2">
        <v>1</v>
      </c>
      <c r="CL1455" s="2">
        <v>0</v>
      </c>
    </row>
    <row r="1456" spans="1:90" x14ac:dyDescent="0.25">
      <c r="A1456" t="s">
        <v>115</v>
      </c>
      <c r="B1456">
        <v>20504</v>
      </c>
      <c r="C1456" t="s">
        <v>219</v>
      </c>
      <c r="D1456">
        <v>1</v>
      </c>
      <c r="E1456">
        <v>8</v>
      </c>
      <c r="F1456">
        <v>70002</v>
      </c>
      <c r="G1456">
        <v>35070002</v>
      </c>
      <c r="H1456" t="s">
        <v>4310</v>
      </c>
      <c r="I1456">
        <v>310</v>
      </c>
      <c r="J1456" t="s">
        <v>219</v>
      </c>
      <c r="K1456" t="s">
        <v>4311</v>
      </c>
      <c r="L1456">
        <v>1</v>
      </c>
      <c r="M1456" t="s">
        <v>219</v>
      </c>
      <c r="N1456">
        <v>14403714</v>
      </c>
      <c r="O1456" t="s">
        <v>92</v>
      </c>
      <c r="P1456" t="s">
        <v>4312</v>
      </c>
      <c r="Q1456">
        <v>5446</v>
      </c>
      <c r="R1456">
        <v>16</v>
      </c>
      <c r="S1456">
        <v>37217244</v>
      </c>
      <c r="U1456" t="s">
        <v>4313</v>
      </c>
      <c r="V1456">
        <v>1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69</v>
      </c>
      <c r="AE1456" s="2">
        <v>69</v>
      </c>
      <c r="AF1456" s="2">
        <v>52</v>
      </c>
      <c r="AG1456" s="2">
        <v>81</v>
      </c>
      <c r="AH1456" s="2">
        <v>112</v>
      </c>
      <c r="AI1456" s="2">
        <v>121</v>
      </c>
      <c r="AJ1456" s="2">
        <v>147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54</v>
      </c>
      <c r="BD1456" s="2">
        <v>0</v>
      </c>
      <c r="BE1456" s="2">
        <v>0</v>
      </c>
      <c r="BF1456" s="2">
        <v>0</v>
      </c>
      <c r="BG1456" s="2">
        <v>0</v>
      </c>
      <c r="BH1456" s="2">
        <v>0</v>
      </c>
      <c r="BI1456" s="2">
        <v>0</v>
      </c>
      <c r="BJ1456" s="2">
        <v>0</v>
      </c>
      <c r="BK1456" s="2">
        <v>0</v>
      </c>
      <c r="BL1456" s="2">
        <v>3</v>
      </c>
      <c r="BM1456" s="2">
        <v>3</v>
      </c>
      <c r="BN1456" s="2">
        <v>3</v>
      </c>
      <c r="BO1456" s="2">
        <v>5</v>
      </c>
      <c r="BP1456" s="2">
        <v>3</v>
      </c>
      <c r="BQ1456" s="2">
        <v>3</v>
      </c>
      <c r="BR1456" s="2">
        <v>6</v>
      </c>
      <c r="BS1456" s="2">
        <v>0</v>
      </c>
      <c r="BT1456" s="2">
        <v>0</v>
      </c>
      <c r="BU1456" s="2">
        <v>0</v>
      </c>
      <c r="BV1456" s="2">
        <v>0</v>
      </c>
      <c r="BW1456" s="2">
        <v>0</v>
      </c>
      <c r="BX1456" s="2">
        <v>0</v>
      </c>
      <c r="BY1456" s="2">
        <v>0</v>
      </c>
      <c r="BZ1456" s="2">
        <v>0</v>
      </c>
      <c r="CA1456" s="2">
        <v>0</v>
      </c>
      <c r="CB1456" s="2">
        <v>0</v>
      </c>
      <c r="CC1456" s="2">
        <v>0</v>
      </c>
      <c r="CD1456" s="2">
        <v>0</v>
      </c>
      <c r="CE1456" s="2">
        <v>0</v>
      </c>
      <c r="CF1456" s="2">
        <v>0</v>
      </c>
      <c r="CG1456" s="2">
        <v>0</v>
      </c>
      <c r="CH1456" s="2">
        <v>0</v>
      </c>
      <c r="CI1456" s="2">
        <v>0</v>
      </c>
      <c r="CJ1456" s="2">
        <v>0</v>
      </c>
      <c r="CK1456" s="2">
        <v>3</v>
      </c>
      <c r="CL1456" s="2">
        <v>0</v>
      </c>
    </row>
    <row r="1457" spans="1:90" x14ac:dyDescent="0.25">
      <c r="A1457" t="s">
        <v>115</v>
      </c>
      <c r="B1457">
        <v>20504</v>
      </c>
      <c r="C1457" t="s">
        <v>219</v>
      </c>
      <c r="D1457">
        <v>1</v>
      </c>
      <c r="E1457">
        <v>8</v>
      </c>
      <c r="F1457">
        <v>22780</v>
      </c>
      <c r="G1457">
        <v>35022780</v>
      </c>
      <c r="H1457" t="s">
        <v>14272</v>
      </c>
      <c r="I1457">
        <v>310</v>
      </c>
      <c r="J1457" t="s">
        <v>219</v>
      </c>
      <c r="K1457" t="s">
        <v>14273</v>
      </c>
      <c r="L1457">
        <v>1</v>
      </c>
      <c r="M1457" t="s">
        <v>219</v>
      </c>
      <c r="N1457">
        <v>14405094</v>
      </c>
      <c r="O1457" t="s">
        <v>92</v>
      </c>
      <c r="P1457" t="s">
        <v>14274</v>
      </c>
      <c r="Q1457">
        <v>1220</v>
      </c>
      <c r="R1457">
        <v>16</v>
      </c>
      <c r="S1457">
        <v>37222562</v>
      </c>
      <c r="T1457">
        <v>37224331</v>
      </c>
      <c r="U1457" t="s">
        <v>14275</v>
      </c>
      <c r="V1457">
        <v>1</v>
      </c>
      <c r="W1457" s="2">
        <v>0</v>
      </c>
      <c r="X1457" s="2">
        <v>0</v>
      </c>
      <c r="Y1457" s="2">
        <v>0</v>
      </c>
      <c r="Z1457" s="2">
        <v>60</v>
      </c>
      <c r="AA1457" s="2">
        <v>64</v>
      </c>
      <c r="AB1457" s="2">
        <v>78</v>
      </c>
      <c r="AC1457" s="2">
        <v>91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2</v>
      </c>
      <c r="BI1457" s="2">
        <v>2</v>
      </c>
      <c r="BJ1457" s="2">
        <v>4</v>
      </c>
      <c r="BK1457" s="2">
        <v>3</v>
      </c>
      <c r="BL1457" s="2">
        <v>0</v>
      </c>
      <c r="BM1457" s="2">
        <v>0</v>
      </c>
      <c r="BN1457" s="2">
        <v>0</v>
      </c>
      <c r="BO1457" s="2">
        <v>0</v>
      </c>
      <c r="BP1457" s="2">
        <v>0</v>
      </c>
      <c r="BQ1457" s="2">
        <v>0</v>
      </c>
      <c r="BR1457" s="2">
        <v>0</v>
      </c>
      <c r="BS1457" s="2">
        <v>0</v>
      </c>
      <c r="BT1457" s="2">
        <v>0</v>
      </c>
      <c r="BU1457" s="2">
        <v>0</v>
      </c>
      <c r="BV1457" s="2">
        <v>0</v>
      </c>
      <c r="BW1457" s="2">
        <v>0</v>
      </c>
      <c r="BX1457" s="2">
        <v>0</v>
      </c>
      <c r="BY1457" s="2">
        <v>0</v>
      </c>
      <c r="BZ1457" s="2">
        <v>0</v>
      </c>
      <c r="CA1457" s="2">
        <v>0</v>
      </c>
      <c r="CB1457" s="2">
        <v>0</v>
      </c>
      <c r="CC1457" s="2">
        <v>0</v>
      </c>
      <c r="CD1457" s="2">
        <v>0</v>
      </c>
      <c r="CE1457" s="2">
        <v>0</v>
      </c>
      <c r="CF1457" s="2">
        <v>0</v>
      </c>
      <c r="CG1457" s="2">
        <v>0</v>
      </c>
      <c r="CH1457" s="2">
        <v>0</v>
      </c>
      <c r="CI1457" s="2">
        <v>0</v>
      </c>
      <c r="CJ1457" s="2">
        <v>0</v>
      </c>
      <c r="CK1457" s="2">
        <v>0</v>
      </c>
      <c r="CL1457" s="2">
        <v>0</v>
      </c>
    </row>
    <row r="1458" spans="1:90" x14ac:dyDescent="0.25">
      <c r="A1458" t="s">
        <v>115</v>
      </c>
      <c r="B1458">
        <v>20504</v>
      </c>
      <c r="C1458" t="s">
        <v>219</v>
      </c>
      <c r="D1458">
        <v>1</v>
      </c>
      <c r="E1458">
        <v>8</v>
      </c>
      <c r="F1458">
        <v>22846</v>
      </c>
      <c r="G1458">
        <v>35022846</v>
      </c>
      <c r="H1458" t="s">
        <v>14128</v>
      </c>
      <c r="I1458">
        <v>310</v>
      </c>
      <c r="J1458" t="s">
        <v>219</v>
      </c>
      <c r="K1458" t="s">
        <v>783</v>
      </c>
      <c r="L1458">
        <v>1</v>
      </c>
      <c r="M1458" t="s">
        <v>219</v>
      </c>
      <c r="N1458">
        <v>14405294</v>
      </c>
      <c r="O1458" t="s">
        <v>92</v>
      </c>
      <c r="P1458" t="s">
        <v>463</v>
      </c>
      <c r="Q1458">
        <v>985</v>
      </c>
      <c r="R1458">
        <v>16</v>
      </c>
      <c r="S1458">
        <v>37204754</v>
      </c>
      <c r="T1458">
        <v>37204837</v>
      </c>
      <c r="U1458" t="s">
        <v>14129</v>
      </c>
      <c r="V1458">
        <v>1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94</v>
      </c>
      <c r="AE1458" s="2">
        <v>100</v>
      </c>
      <c r="AF1458" s="2">
        <v>63</v>
      </c>
      <c r="AG1458" s="2">
        <v>89</v>
      </c>
      <c r="AH1458" s="2">
        <v>113</v>
      </c>
      <c r="AI1458" s="2">
        <v>136</v>
      </c>
      <c r="AJ1458" s="2">
        <v>135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36</v>
      </c>
      <c r="BE1458" s="2">
        <v>0</v>
      </c>
      <c r="BF1458" s="2">
        <v>0</v>
      </c>
      <c r="BG1458" s="2">
        <v>0</v>
      </c>
      <c r="BH1458" s="2">
        <v>0</v>
      </c>
      <c r="BI1458" s="2">
        <v>0</v>
      </c>
      <c r="BJ1458" s="2">
        <v>0</v>
      </c>
      <c r="BK1458" s="2">
        <v>0</v>
      </c>
      <c r="BL1458" s="2">
        <v>5</v>
      </c>
      <c r="BM1458" s="2">
        <v>6</v>
      </c>
      <c r="BN1458" s="2">
        <v>4</v>
      </c>
      <c r="BO1458" s="2">
        <v>3</v>
      </c>
      <c r="BP1458" s="2">
        <v>5</v>
      </c>
      <c r="BQ1458" s="2">
        <v>6</v>
      </c>
      <c r="BR1458" s="2">
        <v>6</v>
      </c>
      <c r="BS1458" s="2">
        <v>0</v>
      </c>
      <c r="BT1458" s="2">
        <v>0</v>
      </c>
      <c r="BU1458" s="2">
        <v>0</v>
      </c>
      <c r="BV1458" s="2">
        <v>0</v>
      </c>
      <c r="BW1458" s="2">
        <v>0</v>
      </c>
      <c r="BX1458" s="2">
        <v>0</v>
      </c>
      <c r="BY1458" s="2">
        <v>0</v>
      </c>
      <c r="BZ1458" s="2">
        <v>0</v>
      </c>
      <c r="CA1458" s="2">
        <v>0</v>
      </c>
      <c r="CB1458" s="2">
        <v>0</v>
      </c>
      <c r="CC1458" s="2">
        <v>0</v>
      </c>
      <c r="CD1458" s="2">
        <v>0</v>
      </c>
      <c r="CE1458" s="2">
        <v>0</v>
      </c>
      <c r="CF1458" s="2">
        <v>0</v>
      </c>
      <c r="CG1458" s="2">
        <v>0</v>
      </c>
      <c r="CH1458" s="2">
        <v>0</v>
      </c>
      <c r="CI1458" s="2">
        <v>0</v>
      </c>
      <c r="CJ1458" s="2">
        <v>0</v>
      </c>
      <c r="CK1458" s="2">
        <v>0</v>
      </c>
      <c r="CL1458" s="2">
        <v>9</v>
      </c>
    </row>
    <row r="1459" spans="1:90" x14ac:dyDescent="0.25">
      <c r="A1459" t="s">
        <v>115</v>
      </c>
      <c r="B1459">
        <v>20504</v>
      </c>
      <c r="C1459" t="s">
        <v>219</v>
      </c>
      <c r="D1459">
        <v>1</v>
      </c>
      <c r="E1459">
        <v>8</v>
      </c>
      <c r="F1459">
        <v>36870</v>
      </c>
      <c r="G1459">
        <v>35036870</v>
      </c>
      <c r="H1459" t="s">
        <v>18582</v>
      </c>
      <c r="I1459">
        <v>310</v>
      </c>
      <c r="J1459" t="s">
        <v>219</v>
      </c>
      <c r="K1459" t="s">
        <v>5813</v>
      </c>
      <c r="L1459">
        <v>1</v>
      </c>
      <c r="M1459" t="s">
        <v>219</v>
      </c>
      <c r="N1459">
        <v>14402268</v>
      </c>
      <c r="O1459" t="s">
        <v>92</v>
      </c>
      <c r="P1459" t="s">
        <v>9753</v>
      </c>
      <c r="Q1459">
        <v>1270</v>
      </c>
      <c r="R1459">
        <v>16</v>
      </c>
      <c r="S1459">
        <v>37251643</v>
      </c>
      <c r="T1459">
        <v>37252216</v>
      </c>
      <c r="U1459" t="s">
        <v>9754</v>
      </c>
      <c r="V1459">
        <v>1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85</v>
      </c>
      <c r="AE1459" s="2">
        <v>56</v>
      </c>
      <c r="AF1459" s="2">
        <v>59</v>
      </c>
      <c r="AG1459" s="2">
        <v>109</v>
      </c>
      <c r="AH1459" s="2">
        <v>143</v>
      </c>
      <c r="AI1459" s="2">
        <v>158</v>
      </c>
      <c r="AJ1459" s="2">
        <v>168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247</v>
      </c>
      <c r="BD1459" s="2">
        <v>0</v>
      </c>
      <c r="BE1459" s="2">
        <v>0</v>
      </c>
      <c r="BF1459" s="2">
        <v>0</v>
      </c>
      <c r="BG1459" s="2">
        <v>0</v>
      </c>
      <c r="BH1459" s="2">
        <v>0</v>
      </c>
      <c r="BI1459" s="2">
        <v>0</v>
      </c>
      <c r="BJ1459" s="2">
        <v>0</v>
      </c>
      <c r="BK1459" s="2">
        <v>0</v>
      </c>
      <c r="BL1459" s="2">
        <v>4</v>
      </c>
      <c r="BM1459" s="2">
        <v>4</v>
      </c>
      <c r="BN1459" s="2">
        <v>4</v>
      </c>
      <c r="BO1459" s="2">
        <v>4</v>
      </c>
      <c r="BP1459" s="2">
        <v>6</v>
      </c>
      <c r="BQ1459" s="2">
        <v>7</v>
      </c>
      <c r="BR1459" s="2">
        <v>8</v>
      </c>
      <c r="BS1459" s="2">
        <v>0</v>
      </c>
      <c r="BT1459" s="2">
        <v>0</v>
      </c>
      <c r="BU1459" s="2">
        <v>0</v>
      </c>
      <c r="BV1459" s="2">
        <v>0</v>
      </c>
      <c r="BW1459" s="2">
        <v>0</v>
      </c>
      <c r="BX1459" s="2">
        <v>0</v>
      </c>
      <c r="BY1459" s="2">
        <v>0</v>
      </c>
      <c r="BZ1459" s="2">
        <v>0</v>
      </c>
      <c r="CA1459" s="2">
        <v>0</v>
      </c>
      <c r="CB1459" s="2">
        <v>0</v>
      </c>
      <c r="CC1459" s="2">
        <v>0</v>
      </c>
      <c r="CD1459" s="2">
        <v>0</v>
      </c>
      <c r="CE1459" s="2">
        <v>0</v>
      </c>
      <c r="CF1459" s="2">
        <v>0</v>
      </c>
      <c r="CG1459" s="2">
        <v>0</v>
      </c>
      <c r="CH1459" s="2">
        <v>0</v>
      </c>
      <c r="CI1459" s="2">
        <v>0</v>
      </c>
      <c r="CJ1459" s="2">
        <v>0</v>
      </c>
      <c r="CK1459" s="2">
        <v>18</v>
      </c>
      <c r="CL1459" s="2">
        <v>0</v>
      </c>
    </row>
    <row r="1460" spans="1:90" x14ac:dyDescent="0.25">
      <c r="A1460" t="s">
        <v>115</v>
      </c>
      <c r="B1460">
        <v>20504</v>
      </c>
      <c r="C1460" t="s">
        <v>219</v>
      </c>
      <c r="D1460">
        <v>1</v>
      </c>
      <c r="E1460">
        <v>8</v>
      </c>
      <c r="F1460">
        <v>22913</v>
      </c>
      <c r="G1460">
        <v>35022913</v>
      </c>
      <c r="H1460" t="s">
        <v>9676</v>
      </c>
      <c r="I1460">
        <v>310</v>
      </c>
      <c r="J1460" t="s">
        <v>219</v>
      </c>
      <c r="K1460" t="s">
        <v>9677</v>
      </c>
      <c r="L1460">
        <v>1</v>
      </c>
      <c r="M1460" t="s">
        <v>219</v>
      </c>
      <c r="N1460">
        <v>14403646</v>
      </c>
      <c r="O1460" t="s">
        <v>92</v>
      </c>
      <c r="P1460" t="s">
        <v>9678</v>
      </c>
      <c r="Q1460">
        <v>2941</v>
      </c>
      <c r="R1460">
        <v>16</v>
      </c>
      <c r="S1460">
        <v>37024797</v>
      </c>
      <c r="T1460">
        <v>37242583</v>
      </c>
      <c r="U1460" t="s">
        <v>9679</v>
      </c>
      <c r="V1460">
        <v>1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72</v>
      </c>
      <c r="AE1460" s="2">
        <v>71</v>
      </c>
      <c r="AF1460" s="2">
        <v>60</v>
      </c>
      <c r="AG1460" s="2">
        <v>64</v>
      </c>
      <c r="AH1460" s="2">
        <v>64</v>
      </c>
      <c r="AI1460" s="2">
        <v>31</v>
      </c>
      <c r="AJ1460" s="2">
        <v>26</v>
      </c>
      <c r="AK1460" s="2">
        <v>0</v>
      </c>
      <c r="AL1460" s="2">
        <v>0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0</v>
      </c>
      <c r="BI1460" s="2">
        <v>0</v>
      </c>
      <c r="BJ1460" s="2">
        <v>0</v>
      </c>
      <c r="BK1460" s="2">
        <v>0</v>
      </c>
      <c r="BL1460" s="2">
        <v>3</v>
      </c>
      <c r="BM1460" s="2">
        <v>3</v>
      </c>
      <c r="BN1460" s="2">
        <v>3</v>
      </c>
      <c r="BO1460" s="2">
        <v>4</v>
      </c>
      <c r="BP1460" s="2">
        <v>3</v>
      </c>
      <c r="BQ1460" s="2">
        <v>1</v>
      </c>
      <c r="BR1460" s="2">
        <v>1</v>
      </c>
      <c r="BS1460" s="2">
        <v>0</v>
      </c>
      <c r="BT1460" s="2">
        <v>0</v>
      </c>
      <c r="BU1460" s="2">
        <v>0</v>
      </c>
      <c r="BV1460" s="2">
        <v>0</v>
      </c>
      <c r="BW1460" s="2">
        <v>0</v>
      </c>
      <c r="BX1460" s="2">
        <v>0</v>
      </c>
      <c r="BY1460" s="2">
        <v>0</v>
      </c>
      <c r="BZ1460" s="2">
        <v>0</v>
      </c>
      <c r="CA1460" s="2">
        <v>0</v>
      </c>
      <c r="CB1460" s="2">
        <v>0</v>
      </c>
      <c r="CC1460" s="2">
        <v>0</v>
      </c>
      <c r="CD1460" s="2">
        <v>0</v>
      </c>
      <c r="CE1460" s="2">
        <v>0</v>
      </c>
      <c r="CF1460" s="2">
        <v>0</v>
      </c>
      <c r="CG1460" s="2">
        <v>0</v>
      </c>
      <c r="CH1460" s="2">
        <v>0</v>
      </c>
      <c r="CI1460" s="2">
        <v>0</v>
      </c>
      <c r="CJ1460" s="2">
        <v>0</v>
      </c>
      <c r="CK1460" s="2">
        <v>0</v>
      </c>
      <c r="CL1460" s="2">
        <v>0</v>
      </c>
    </row>
    <row r="1461" spans="1:90" x14ac:dyDescent="0.25">
      <c r="A1461" t="s">
        <v>115</v>
      </c>
      <c r="B1461">
        <v>20504</v>
      </c>
      <c r="C1461" t="s">
        <v>219</v>
      </c>
      <c r="D1461">
        <v>1</v>
      </c>
      <c r="E1461">
        <v>8</v>
      </c>
      <c r="F1461">
        <v>46152</v>
      </c>
      <c r="G1461">
        <v>35046152</v>
      </c>
      <c r="H1461" t="s">
        <v>5554</v>
      </c>
      <c r="I1461">
        <v>310</v>
      </c>
      <c r="J1461" t="s">
        <v>219</v>
      </c>
      <c r="K1461" t="s">
        <v>4222</v>
      </c>
      <c r="L1461">
        <v>1</v>
      </c>
      <c r="M1461" t="s">
        <v>219</v>
      </c>
      <c r="N1461">
        <v>14407330</v>
      </c>
      <c r="O1461" t="s">
        <v>92</v>
      </c>
      <c r="P1461" t="s">
        <v>5555</v>
      </c>
      <c r="Q1461">
        <v>740</v>
      </c>
      <c r="R1461">
        <v>16</v>
      </c>
      <c r="S1461">
        <v>37048533</v>
      </c>
      <c r="T1461">
        <v>37049295</v>
      </c>
      <c r="U1461" t="s">
        <v>5556</v>
      </c>
      <c r="V1461">
        <v>1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54</v>
      </c>
      <c r="AE1461" s="2">
        <v>54</v>
      </c>
      <c r="AF1461" s="2">
        <v>46</v>
      </c>
      <c r="AG1461" s="2">
        <v>74</v>
      </c>
      <c r="AH1461" s="2">
        <v>157</v>
      </c>
      <c r="AI1461" s="2">
        <v>109</v>
      </c>
      <c r="AJ1461" s="2">
        <v>138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172</v>
      </c>
      <c r="BD1461" s="2">
        <v>14</v>
      </c>
      <c r="BE1461" s="2">
        <v>0</v>
      </c>
      <c r="BF1461" s="2">
        <v>0</v>
      </c>
      <c r="BG1461" s="2">
        <v>0</v>
      </c>
      <c r="BH1461" s="2">
        <v>0</v>
      </c>
      <c r="BI1461" s="2">
        <v>0</v>
      </c>
      <c r="BJ1461" s="2">
        <v>0</v>
      </c>
      <c r="BK1461" s="2">
        <v>0</v>
      </c>
      <c r="BL1461" s="2">
        <v>2</v>
      </c>
      <c r="BM1461" s="2">
        <v>3</v>
      </c>
      <c r="BN1461" s="2">
        <v>3</v>
      </c>
      <c r="BO1461" s="2">
        <v>2</v>
      </c>
      <c r="BP1461" s="2">
        <v>8</v>
      </c>
      <c r="BQ1461" s="2">
        <v>4</v>
      </c>
      <c r="BR1461" s="2">
        <v>6</v>
      </c>
      <c r="BS1461" s="2">
        <v>0</v>
      </c>
      <c r="BT1461" s="2">
        <v>0</v>
      </c>
      <c r="BU1461" s="2">
        <v>0</v>
      </c>
      <c r="BV1461" s="2">
        <v>0</v>
      </c>
      <c r="BW1461" s="2">
        <v>0</v>
      </c>
      <c r="BX1461" s="2">
        <v>0</v>
      </c>
      <c r="BY1461" s="2">
        <v>0</v>
      </c>
      <c r="BZ1461" s="2">
        <v>0</v>
      </c>
      <c r="CA1461" s="2">
        <v>0</v>
      </c>
      <c r="CB1461" s="2">
        <v>0</v>
      </c>
      <c r="CC1461" s="2">
        <v>0</v>
      </c>
      <c r="CD1461" s="2">
        <v>0</v>
      </c>
      <c r="CE1461" s="2">
        <v>0</v>
      </c>
      <c r="CF1461" s="2">
        <v>0</v>
      </c>
      <c r="CG1461" s="2">
        <v>0</v>
      </c>
      <c r="CH1461" s="2">
        <v>0</v>
      </c>
      <c r="CI1461" s="2">
        <v>0</v>
      </c>
      <c r="CJ1461" s="2">
        <v>0</v>
      </c>
      <c r="CK1461" s="2">
        <v>8</v>
      </c>
      <c r="CL1461" s="2">
        <v>3</v>
      </c>
    </row>
    <row r="1462" spans="1:90" x14ac:dyDescent="0.25">
      <c r="A1462" t="s">
        <v>115</v>
      </c>
      <c r="B1462">
        <v>20504</v>
      </c>
      <c r="C1462" t="s">
        <v>219</v>
      </c>
      <c r="D1462">
        <v>1</v>
      </c>
      <c r="E1462">
        <v>8</v>
      </c>
      <c r="F1462">
        <v>23097</v>
      </c>
      <c r="G1462">
        <v>35023097</v>
      </c>
      <c r="H1462" t="s">
        <v>15455</v>
      </c>
      <c r="I1462">
        <v>518</v>
      </c>
      <c r="J1462" t="s">
        <v>1449</v>
      </c>
      <c r="K1462" t="s">
        <v>91</v>
      </c>
      <c r="L1462">
        <v>1</v>
      </c>
      <c r="M1462" t="s">
        <v>1449</v>
      </c>
      <c r="N1462">
        <v>14470000</v>
      </c>
      <c r="O1462" t="s">
        <v>162</v>
      </c>
      <c r="P1462" t="s">
        <v>15456</v>
      </c>
      <c r="Q1462">
        <v>162</v>
      </c>
      <c r="R1462">
        <v>16</v>
      </c>
      <c r="S1462">
        <v>31712150</v>
      </c>
      <c r="U1462" t="s">
        <v>15457</v>
      </c>
      <c r="V1462">
        <v>1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78</v>
      </c>
      <c r="AE1462" s="2">
        <v>81</v>
      </c>
      <c r="AF1462" s="2">
        <v>68</v>
      </c>
      <c r="AG1462" s="2">
        <v>72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130</v>
      </c>
      <c r="BD1462" s="2">
        <v>7</v>
      </c>
      <c r="BE1462" s="2">
        <v>0</v>
      </c>
      <c r="BF1462" s="2">
        <v>0</v>
      </c>
      <c r="BG1462" s="2">
        <v>0</v>
      </c>
      <c r="BH1462" s="2">
        <v>0</v>
      </c>
      <c r="BI1462" s="2">
        <v>0</v>
      </c>
      <c r="BJ1462" s="2">
        <v>0</v>
      </c>
      <c r="BK1462" s="2">
        <v>0</v>
      </c>
      <c r="BL1462" s="2">
        <v>6</v>
      </c>
      <c r="BM1462" s="2">
        <v>5</v>
      </c>
      <c r="BN1462" s="2">
        <v>4</v>
      </c>
      <c r="BO1462" s="2">
        <v>2</v>
      </c>
      <c r="BP1462" s="2">
        <v>0</v>
      </c>
      <c r="BQ1462" s="2">
        <v>0</v>
      </c>
      <c r="BR1462" s="2">
        <v>0</v>
      </c>
      <c r="BS1462" s="2">
        <v>0</v>
      </c>
      <c r="BT1462" s="2">
        <v>0</v>
      </c>
      <c r="BU1462" s="2">
        <v>0</v>
      </c>
      <c r="BV1462" s="2">
        <v>0</v>
      </c>
      <c r="BW1462" s="2">
        <v>0</v>
      </c>
      <c r="BX1462" s="2">
        <v>0</v>
      </c>
      <c r="BY1462" s="2">
        <v>0</v>
      </c>
      <c r="BZ1462" s="2">
        <v>0</v>
      </c>
      <c r="CA1462" s="2">
        <v>0</v>
      </c>
      <c r="CB1462" s="2">
        <v>0</v>
      </c>
      <c r="CC1462" s="2">
        <v>0</v>
      </c>
      <c r="CD1462" s="2">
        <v>0</v>
      </c>
      <c r="CE1462" s="2">
        <v>0</v>
      </c>
      <c r="CF1462" s="2">
        <v>0</v>
      </c>
      <c r="CG1462" s="2">
        <v>0</v>
      </c>
      <c r="CH1462" s="2">
        <v>0</v>
      </c>
      <c r="CI1462" s="2">
        <v>0</v>
      </c>
      <c r="CJ1462" s="2">
        <v>0</v>
      </c>
      <c r="CK1462" s="2">
        <v>8</v>
      </c>
      <c r="CL1462" s="2">
        <v>2</v>
      </c>
    </row>
    <row r="1463" spans="1:90" x14ac:dyDescent="0.25">
      <c r="A1463" t="s">
        <v>115</v>
      </c>
      <c r="B1463">
        <v>20504</v>
      </c>
      <c r="C1463" t="s">
        <v>219</v>
      </c>
      <c r="D1463">
        <v>1</v>
      </c>
      <c r="E1463">
        <v>8</v>
      </c>
      <c r="F1463">
        <v>496534</v>
      </c>
      <c r="G1463">
        <v>35496534</v>
      </c>
      <c r="H1463" t="s">
        <v>10856</v>
      </c>
      <c r="I1463">
        <v>310</v>
      </c>
      <c r="J1463" t="s">
        <v>219</v>
      </c>
      <c r="K1463" t="s">
        <v>7925</v>
      </c>
      <c r="L1463">
        <v>1</v>
      </c>
      <c r="M1463" t="s">
        <v>219</v>
      </c>
      <c r="N1463">
        <v>14407635</v>
      </c>
      <c r="O1463" t="s">
        <v>102</v>
      </c>
      <c r="P1463" t="s">
        <v>10857</v>
      </c>
      <c r="Q1463">
        <v>3960</v>
      </c>
      <c r="R1463">
        <v>16</v>
      </c>
      <c r="S1463">
        <v>37131080</v>
      </c>
      <c r="U1463" t="s">
        <v>10858</v>
      </c>
      <c r="V1463">
        <v>1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69</v>
      </c>
      <c r="AE1463" s="2">
        <v>69</v>
      </c>
      <c r="AF1463" s="2">
        <v>35</v>
      </c>
      <c r="AG1463" s="2">
        <v>80</v>
      </c>
      <c r="AH1463" s="2">
        <v>95</v>
      </c>
      <c r="AI1463" s="2">
        <v>81</v>
      </c>
      <c r="AJ1463" s="2">
        <v>78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0</v>
      </c>
      <c r="BI1463" s="2">
        <v>0</v>
      </c>
      <c r="BJ1463" s="2">
        <v>0</v>
      </c>
      <c r="BK1463" s="2">
        <v>0</v>
      </c>
      <c r="BL1463" s="2">
        <v>3</v>
      </c>
      <c r="BM1463" s="2">
        <v>3</v>
      </c>
      <c r="BN1463" s="2">
        <v>1</v>
      </c>
      <c r="BO1463" s="2">
        <v>3</v>
      </c>
      <c r="BP1463" s="2">
        <v>5</v>
      </c>
      <c r="BQ1463" s="2">
        <v>3</v>
      </c>
      <c r="BR1463" s="2">
        <v>5</v>
      </c>
      <c r="BS1463" s="2">
        <v>0</v>
      </c>
      <c r="BT1463" s="2">
        <v>0</v>
      </c>
      <c r="BU1463" s="2">
        <v>0</v>
      </c>
      <c r="BV1463" s="2">
        <v>0</v>
      </c>
      <c r="BW1463" s="2">
        <v>0</v>
      </c>
      <c r="BX1463" s="2">
        <v>0</v>
      </c>
      <c r="BY1463" s="2">
        <v>0</v>
      </c>
      <c r="BZ1463" s="2">
        <v>0</v>
      </c>
      <c r="CA1463" s="2">
        <v>0</v>
      </c>
      <c r="CB1463" s="2">
        <v>0</v>
      </c>
      <c r="CC1463" s="2">
        <v>0</v>
      </c>
      <c r="CD1463" s="2">
        <v>0</v>
      </c>
      <c r="CE1463" s="2">
        <v>0</v>
      </c>
      <c r="CF1463" s="2">
        <v>0</v>
      </c>
      <c r="CG1463" s="2">
        <v>0</v>
      </c>
      <c r="CH1463" s="2">
        <v>0</v>
      </c>
      <c r="CI1463" s="2">
        <v>0</v>
      </c>
      <c r="CJ1463" s="2">
        <v>0</v>
      </c>
      <c r="CK1463" s="2">
        <v>0</v>
      </c>
      <c r="CL1463" s="2">
        <v>0</v>
      </c>
    </row>
    <row r="1464" spans="1:90" x14ac:dyDescent="0.25">
      <c r="A1464" t="s">
        <v>115</v>
      </c>
      <c r="B1464">
        <v>20504</v>
      </c>
      <c r="C1464" t="s">
        <v>219</v>
      </c>
      <c r="D1464">
        <v>1</v>
      </c>
      <c r="E1464">
        <v>8</v>
      </c>
      <c r="F1464">
        <v>23115</v>
      </c>
      <c r="G1464">
        <v>35023115</v>
      </c>
      <c r="H1464" t="s">
        <v>9154</v>
      </c>
      <c r="I1464">
        <v>310</v>
      </c>
      <c r="J1464" t="s">
        <v>219</v>
      </c>
      <c r="K1464" t="s">
        <v>9155</v>
      </c>
      <c r="L1464">
        <v>1</v>
      </c>
      <c r="M1464" t="s">
        <v>219</v>
      </c>
      <c r="N1464">
        <v>14405271</v>
      </c>
      <c r="O1464" t="s">
        <v>92</v>
      </c>
      <c r="P1464" t="s">
        <v>9156</v>
      </c>
      <c r="Q1464">
        <v>875</v>
      </c>
      <c r="R1464">
        <v>16</v>
      </c>
      <c r="S1464">
        <v>37224790</v>
      </c>
      <c r="T1464">
        <v>37241889</v>
      </c>
      <c r="U1464" t="s">
        <v>9157</v>
      </c>
      <c r="V1464">
        <v>1</v>
      </c>
      <c r="W1464" s="2">
        <v>0</v>
      </c>
      <c r="X1464" s="2">
        <v>0</v>
      </c>
      <c r="Y1464" s="2">
        <v>0</v>
      </c>
      <c r="Z1464" s="2">
        <v>215</v>
      </c>
      <c r="AA1464" s="2">
        <v>267</v>
      </c>
      <c r="AB1464" s="2">
        <v>237</v>
      </c>
      <c r="AC1464" s="2">
        <v>217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8</v>
      </c>
      <c r="BI1464" s="2">
        <v>11</v>
      </c>
      <c r="BJ1464" s="2">
        <v>10</v>
      </c>
      <c r="BK1464" s="2">
        <v>8</v>
      </c>
      <c r="BL1464" s="2">
        <v>0</v>
      </c>
      <c r="BM1464" s="2">
        <v>0</v>
      </c>
      <c r="BN1464" s="2">
        <v>0</v>
      </c>
      <c r="BO1464" s="2">
        <v>0</v>
      </c>
      <c r="BP1464" s="2">
        <v>0</v>
      </c>
      <c r="BQ1464" s="2">
        <v>0</v>
      </c>
      <c r="BR1464" s="2">
        <v>0</v>
      </c>
      <c r="BS1464" s="2">
        <v>0</v>
      </c>
      <c r="BT1464" s="2">
        <v>0</v>
      </c>
      <c r="BU1464" s="2">
        <v>0</v>
      </c>
      <c r="BV1464" s="2">
        <v>0</v>
      </c>
      <c r="BW1464" s="2">
        <v>0</v>
      </c>
      <c r="BX1464" s="2">
        <v>0</v>
      </c>
      <c r="BY1464" s="2">
        <v>0</v>
      </c>
      <c r="BZ1464" s="2">
        <v>0</v>
      </c>
      <c r="CA1464" s="2">
        <v>0</v>
      </c>
      <c r="CB1464" s="2">
        <v>0</v>
      </c>
      <c r="CC1464" s="2">
        <v>0</v>
      </c>
      <c r="CD1464" s="2">
        <v>0</v>
      </c>
      <c r="CE1464" s="2">
        <v>0</v>
      </c>
      <c r="CF1464" s="2">
        <v>0</v>
      </c>
      <c r="CG1464" s="2">
        <v>0</v>
      </c>
      <c r="CH1464" s="2">
        <v>0</v>
      </c>
      <c r="CI1464" s="2">
        <v>0</v>
      </c>
      <c r="CJ1464" s="2">
        <v>0</v>
      </c>
      <c r="CK1464" s="2">
        <v>0</v>
      </c>
      <c r="CL1464" s="2">
        <v>0</v>
      </c>
    </row>
    <row r="1465" spans="1:90" x14ac:dyDescent="0.25">
      <c r="A1465" t="s">
        <v>115</v>
      </c>
      <c r="B1465">
        <v>20504</v>
      </c>
      <c r="C1465" t="s">
        <v>219</v>
      </c>
      <c r="D1465">
        <v>1</v>
      </c>
      <c r="E1465">
        <v>8</v>
      </c>
      <c r="F1465">
        <v>907807</v>
      </c>
      <c r="G1465">
        <v>35907807</v>
      </c>
      <c r="H1465" t="s">
        <v>19015</v>
      </c>
      <c r="I1465">
        <v>310</v>
      </c>
      <c r="J1465" t="s">
        <v>219</v>
      </c>
      <c r="K1465" t="s">
        <v>13980</v>
      </c>
      <c r="L1465">
        <v>1</v>
      </c>
      <c r="M1465" t="s">
        <v>219</v>
      </c>
      <c r="N1465">
        <v>14401362</v>
      </c>
      <c r="O1465" t="s">
        <v>92</v>
      </c>
      <c r="P1465" t="s">
        <v>19016</v>
      </c>
      <c r="Q1465">
        <v>1440</v>
      </c>
      <c r="R1465">
        <v>16</v>
      </c>
      <c r="S1465">
        <v>37242873</v>
      </c>
      <c r="T1465">
        <v>37272211</v>
      </c>
      <c r="U1465" t="s">
        <v>19017</v>
      </c>
      <c r="V1465">
        <v>1</v>
      </c>
      <c r="W1465" s="2">
        <v>0</v>
      </c>
      <c r="X1465" s="2">
        <v>0</v>
      </c>
      <c r="Y1465" s="2">
        <v>0</v>
      </c>
      <c r="Z1465" s="2">
        <v>60</v>
      </c>
      <c r="AA1465" s="2">
        <v>60</v>
      </c>
      <c r="AB1465" s="2">
        <v>69</v>
      </c>
      <c r="AC1465" s="2">
        <v>47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2</v>
      </c>
      <c r="BI1465" s="2">
        <v>3</v>
      </c>
      <c r="BJ1465" s="2">
        <v>3</v>
      </c>
      <c r="BK1465" s="2">
        <v>2</v>
      </c>
      <c r="BL1465" s="2">
        <v>0</v>
      </c>
      <c r="BM1465" s="2">
        <v>0</v>
      </c>
      <c r="BN1465" s="2">
        <v>0</v>
      </c>
      <c r="BO1465" s="2">
        <v>0</v>
      </c>
      <c r="BP1465" s="2">
        <v>0</v>
      </c>
      <c r="BQ1465" s="2">
        <v>0</v>
      </c>
      <c r="BR1465" s="2">
        <v>0</v>
      </c>
      <c r="BS1465" s="2">
        <v>0</v>
      </c>
      <c r="BT1465" s="2">
        <v>0</v>
      </c>
      <c r="BU1465" s="2">
        <v>0</v>
      </c>
      <c r="BV1465" s="2">
        <v>0</v>
      </c>
      <c r="BW1465" s="2">
        <v>0</v>
      </c>
      <c r="BX1465" s="2">
        <v>0</v>
      </c>
      <c r="BY1465" s="2">
        <v>0</v>
      </c>
      <c r="BZ1465" s="2">
        <v>0</v>
      </c>
      <c r="CA1465" s="2">
        <v>0</v>
      </c>
      <c r="CB1465" s="2">
        <v>0</v>
      </c>
      <c r="CC1465" s="2">
        <v>0</v>
      </c>
      <c r="CD1465" s="2">
        <v>0</v>
      </c>
      <c r="CE1465" s="2">
        <v>0</v>
      </c>
      <c r="CF1465" s="2">
        <v>0</v>
      </c>
      <c r="CG1465" s="2">
        <v>0</v>
      </c>
      <c r="CH1465" s="2">
        <v>0</v>
      </c>
      <c r="CI1465" s="2">
        <v>0</v>
      </c>
      <c r="CJ1465" s="2">
        <v>0</v>
      </c>
      <c r="CK1465" s="2">
        <v>0</v>
      </c>
      <c r="CL1465" s="2">
        <v>0</v>
      </c>
    </row>
    <row r="1466" spans="1:90" x14ac:dyDescent="0.25">
      <c r="A1466" t="s">
        <v>115</v>
      </c>
      <c r="B1466">
        <v>20504</v>
      </c>
      <c r="C1466" t="s">
        <v>219</v>
      </c>
      <c r="D1466">
        <v>1</v>
      </c>
      <c r="E1466">
        <v>8</v>
      </c>
      <c r="F1466">
        <v>22779</v>
      </c>
      <c r="G1466">
        <v>35022779</v>
      </c>
      <c r="H1466" t="s">
        <v>19010</v>
      </c>
      <c r="I1466">
        <v>310</v>
      </c>
      <c r="J1466" t="s">
        <v>219</v>
      </c>
      <c r="K1466" t="s">
        <v>779</v>
      </c>
      <c r="L1466">
        <v>1</v>
      </c>
      <c r="M1466" t="s">
        <v>219</v>
      </c>
      <c r="N1466">
        <v>14401130</v>
      </c>
      <c r="O1466" t="s">
        <v>92</v>
      </c>
      <c r="P1466" t="s">
        <v>4445</v>
      </c>
      <c r="Q1466">
        <v>654</v>
      </c>
      <c r="R1466">
        <v>16</v>
      </c>
      <c r="S1466">
        <v>37223394</v>
      </c>
      <c r="T1466">
        <v>37244836</v>
      </c>
      <c r="U1466" t="s">
        <v>19011</v>
      </c>
      <c r="V1466">
        <v>1</v>
      </c>
      <c r="W1466" s="2">
        <v>0</v>
      </c>
      <c r="X1466" s="2">
        <v>0</v>
      </c>
      <c r="Y1466" s="2">
        <v>0</v>
      </c>
      <c r="Z1466" s="2">
        <v>172</v>
      </c>
      <c r="AA1466" s="2">
        <v>194</v>
      </c>
      <c r="AB1466" s="2">
        <v>190</v>
      </c>
      <c r="AC1466" s="2">
        <v>186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6</v>
      </c>
      <c r="BI1466" s="2">
        <v>7</v>
      </c>
      <c r="BJ1466" s="2">
        <v>7</v>
      </c>
      <c r="BK1466" s="2">
        <v>8</v>
      </c>
      <c r="BL1466" s="2">
        <v>0</v>
      </c>
      <c r="BM1466" s="2">
        <v>0</v>
      </c>
      <c r="BN1466" s="2">
        <v>0</v>
      </c>
      <c r="BO1466" s="2">
        <v>0</v>
      </c>
      <c r="BP1466" s="2">
        <v>0</v>
      </c>
      <c r="BQ1466" s="2">
        <v>0</v>
      </c>
      <c r="BR1466" s="2">
        <v>0</v>
      </c>
      <c r="BS1466" s="2">
        <v>0</v>
      </c>
      <c r="BT1466" s="2">
        <v>0</v>
      </c>
      <c r="BU1466" s="2">
        <v>0</v>
      </c>
      <c r="BV1466" s="2">
        <v>0</v>
      </c>
      <c r="BW1466" s="2">
        <v>0</v>
      </c>
      <c r="BX1466" s="2">
        <v>0</v>
      </c>
      <c r="BY1466" s="2">
        <v>0</v>
      </c>
      <c r="BZ1466" s="2">
        <v>0</v>
      </c>
      <c r="CA1466" s="2">
        <v>0</v>
      </c>
      <c r="CB1466" s="2">
        <v>0</v>
      </c>
      <c r="CC1466" s="2">
        <v>0</v>
      </c>
      <c r="CD1466" s="2">
        <v>0</v>
      </c>
      <c r="CE1466" s="2">
        <v>0</v>
      </c>
      <c r="CF1466" s="2">
        <v>0</v>
      </c>
      <c r="CG1466" s="2">
        <v>0</v>
      </c>
      <c r="CH1466" s="2">
        <v>0</v>
      </c>
      <c r="CI1466" s="2">
        <v>0</v>
      </c>
      <c r="CJ1466" s="2">
        <v>0</v>
      </c>
      <c r="CK1466" s="2">
        <v>0</v>
      </c>
      <c r="CL1466" s="2">
        <v>0</v>
      </c>
    </row>
    <row r="1467" spans="1:90" x14ac:dyDescent="0.25">
      <c r="A1467" t="s">
        <v>115</v>
      </c>
      <c r="B1467">
        <v>20504</v>
      </c>
      <c r="C1467" t="s">
        <v>219</v>
      </c>
      <c r="D1467">
        <v>1</v>
      </c>
      <c r="E1467">
        <v>8</v>
      </c>
      <c r="F1467">
        <v>22822</v>
      </c>
      <c r="G1467">
        <v>35022822</v>
      </c>
      <c r="H1467" t="s">
        <v>8824</v>
      </c>
      <c r="I1467">
        <v>310</v>
      </c>
      <c r="J1467" t="s">
        <v>219</v>
      </c>
      <c r="K1467" t="s">
        <v>1940</v>
      </c>
      <c r="L1467">
        <v>1</v>
      </c>
      <c r="M1467" t="s">
        <v>219</v>
      </c>
      <c r="N1467">
        <v>14401220</v>
      </c>
      <c r="O1467" t="s">
        <v>92</v>
      </c>
      <c r="P1467" t="s">
        <v>7795</v>
      </c>
      <c r="Q1467">
        <v>1944</v>
      </c>
      <c r="R1467">
        <v>16</v>
      </c>
      <c r="S1467">
        <v>37272260</v>
      </c>
      <c r="T1467">
        <v>37275115</v>
      </c>
      <c r="U1467" t="s">
        <v>8825</v>
      </c>
      <c r="V1467">
        <v>1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65</v>
      </c>
      <c r="AE1467" s="2">
        <v>50</v>
      </c>
      <c r="AF1467" s="2">
        <v>41</v>
      </c>
      <c r="AG1467" s="2">
        <v>53</v>
      </c>
      <c r="AH1467" s="2">
        <v>62</v>
      </c>
      <c r="AI1467" s="2">
        <v>47</v>
      </c>
      <c r="AJ1467" s="2">
        <v>36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54</v>
      </c>
      <c r="BD1467" s="2">
        <v>20</v>
      </c>
      <c r="BE1467" s="2">
        <v>0</v>
      </c>
      <c r="BF1467" s="2">
        <v>0</v>
      </c>
      <c r="BG1467" s="2">
        <v>0</v>
      </c>
      <c r="BH1467" s="2">
        <v>0</v>
      </c>
      <c r="BI1467" s="2">
        <v>0</v>
      </c>
      <c r="BJ1467" s="2">
        <v>0</v>
      </c>
      <c r="BK1467" s="2">
        <v>0</v>
      </c>
      <c r="BL1467" s="2">
        <v>5</v>
      </c>
      <c r="BM1467" s="2">
        <v>4</v>
      </c>
      <c r="BN1467" s="2">
        <v>4</v>
      </c>
      <c r="BO1467" s="2">
        <v>3</v>
      </c>
      <c r="BP1467" s="2">
        <v>2</v>
      </c>
      <c r="BQ1467" s="2">
        <v>3</v>
      </c>
      <c r="BR1467" s="2">
        <v>4</v>
      </c>
      <c r="BS1467" s="2">
        <v>0</v>
      </c>
      <c r="BT1467" s="2">
        <v>0</v>
      </c>
      <c r="BU1467" s="2">
        <v>0</v>
      </c>
      <c r="BV1467" s="2">
        <v>0</v>
      </c>
      <c r="BW1467" s="2">
        <v>0</v>
      </c>
      <c r="BX1467" s="2">
        <v>0</v>
      </c>
      <c r="BY1467" s="2">
        <v>0</v>
      </c>
      <c r="BZ1467" s="2">
        <v>0</v>
      </c>
      <c r="CA1467" s="2">
        <v>0</v>
      </c>
      <c r="CB1467" s="2">
        <v>0</v>
      </c>
      <c r="CC1467" s="2">
        <v>0</v>
      </c>
      <c r="CD1467" s="2">
        <v>0</v>
      </c>
      <c r="CE1467" s="2">
        <v>0</v>
      </c>
      <c r="CF1467" s="2">
        <v>0</v>
      </c>
      <c r="CG1467" s="2">
        <v>0</v>
      </c>
      <c r="CH1467" s="2">
        <v>0</v>
      </c>
      <c r="CI1467" s="2">
        <v>0</v>
      </c>
      <c r="CJ1467" s="2">
        <v>0</v>
      </c>
      <c r="CK1467" s="2">
        <v>3</v>
      </c>
      <c r="CL1467" s="2">
        <v>6</v>
      </c>
    </row>
    <row r="1468" spans="1:90" x14ac:dyDescent="0.25">
      <c r="A1468" t="s">
        <v>115</v>
      </c>
      <c r="B1468">
        <v>20504</v>
      </c>
      <c r="C1468" t="s">
        <v>219</v>
      </c>
      <c r="D1468">
        <v>1</v>
      </c>
      <c r="E1468">
        <v>8</v>
      </c>
      <c r="F1468">
        <v>907819</v>
      </c>
      <c r="G1468">
        <v>35907819</v>
      </c>
      <c r="H1468" t="s">
        <v>17462</v>
      </c>
      <c r="I1468">
        <v>310</v>
      </c>
      <c r="J1468" t="s">
        <v>219</v>
      </c>
      <c r="K1468" t="s">
        <v>1940</v>
      </c>
      <c r="L1468">
        <v>1</v>
      </c>
      <c r="M1468" t="s">
        <v>219</v>
      </c>
      <c r="N1468">
        <v>14401196</v>
      </c>
      <c r="O1468" t="s">
        <v>92</v>
      </c>
      <c r="P1468" t="s">
        <v>15502</v>
      </c>
      <c r="Q1468">
        <v>2511</v>
      </c>
      <c r="R1468">
        <v>16</v>
      </c>
      <c r="S1468">
        <v>37272365</v>
      </c>
      <c r="T1468">
        <v>37273730</v>
      </c>
      <c r="U1468" t="s">
        <v>17463</v>
      </c>
      <c r="V1468">
        <v>1</v>
      </c>
      <c r="W1468" s="2">
        <v>0</v>
      </c>
      <c r="X1468" s="2">
        <v>0</v>
      </c>
      <c r="Y1468" s="2">
        <v>0</v>
      </c>
      <c r="Z1468" s="2">
        <v>31</v>
      </c>
      <c r="AA1468" s="2">
        <v>57</v>
      </c>
      <c r="AB1468" s="2">
        <v>52</v>
      </c>
      <c r="AC1468" s="2">
        <v>25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1</v>
      </c>
      <c r="BI1468" s="2">
        <v>3</v>
      </c>
      <c r="BJ1468" s="2">
        <v>2</v>
      </c>
      <c r="BK1468" s="2">
        <v>2</v>
      </c>
      <c r="BL1468" s="2">
        <v>0</v>
      </c>
      <c r="BM1468" s="2">
        <v>0</v>
      </c>
      <c r="BN1468" s="2">
        <v>0</v>
      </c>
      <c r="BO1468" s="2">
        <v>0</v>
      </c>
      <c r="BP1468" s="2">
        <v>0</v>
      </c>
      <c r="BQ1468" s="2">
        <v>0</v>
      </c>
      <c r="BR1468" s="2">
        <v>0</v>
      </c>
      <c r="BS1468" s="2">
        <v>0</v>
      </c>
      <c r="BT1468" s="2">
        <v>0</v>
      </c>
      <c r="BU1468" s="2">
        <v>0</v>
      </c>
      <c r="BV1468" s="2">
        <v>0</v>
      </c>
      <c r="BW1468" s="2">
        <v>0</v>
      </c>
      <c r="BX1468" s="2">
        <v>0</v>
      </c>
      <c r="BY1468" s="2">
        <v>0</v>
      </c>
      <c r="BZ1468" s="2">
        <v>0</v>
      </c>
      <c r="CA1468" s="2">
        <v>0</v>
      </c>
      <c r="CB1468" s="2">
        <v>0</v>
      </c>
      <c r="CC1468" s="2">
        <v>0</v>
      </c>
      <c r="CD1468" s="2">
        <v>0</v>
      </c>
      <c r="CE1468" s="2">
        <v>0</v>
      </c>
      <c r="CF1468" s="2">
        <v>0</v>
      </c>
      <c r="CG1468" s="2">
        <v>0</v>
      </c>
      <c r="CH1468" s="2">
        <v>0</v>
      </c>
      <c r="CI1468" s="2">
        <v>0</v>
      </c>
      <c r="CJ1468" s="2">
        <v>0</v>
      </c>
      <c r="CK1468" s="2">
        <v>0</v>
      </c>
      <c r="CL1468" s="2">
        <v>0</v>
      </c>
    </row>
    <row r="1469" spans="1:90" x14ac:dyDescent="0.25">
      <c r="A1469" t="s">
        <v>115</v>
      </c>
      <c r="B1469">
        <v>20504</v>
      </c>
      <c r="C1469" t="s">
        <v>219</v>
      </c>
      <c r="D1469">
        <v>2</v>
      </c>
      <c r="E1469">
        <v>6</v>
      </c>
      <c r="F1469">
        <v>499500</v>
      </c>
      <c r="G1469">
        <v>35499500</v>
      </c>
      <c r="H1469" t="s">
        <v>15129</v>
      </c>
      <c r="I1469">
        <v>310</v>
      </c>
      <c r="J1469" t="s">
        <v>219</v>
      </c>
      <c r="K1469" t="s">
        <v>783</v>
      </c>
      <c r="L1469">
        <v>1</v>
      </c>
      <c r="M1469" t="s">
        <v>219</v>
      </c>
      <c r="N1469">
        <v>14405294</v>
      </c>
      <c r="O1469" t="s">
        <v>92</v>
      </c>
      <c r="P1469" t="s">
        <v>463</v>
      </c>
      <c r="Q1469">
        <v>985</v>
      </c>
      <c r="R1469">
        <v>16</v>
      </c>
      <c r="S1469">
        <v>37204754</v>
      </c>
      <c r="T1469">
        <v>37204837</v>
      </c>
      <c r="U1469" t="s">
        <v>19874</v>
      </c>
      <c r="V1469">
        <v>1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471</v>
      </c>
      <c r="BD1469" s="2">
        <v>0</v>
      </c>
      <c r="BE1469" s="2">
        <v>0</v>
      </c>
      <c r="BF1469" s="2">
        <v>0</v>
      </c>
      <c r="BG1469" s="2">
        <v>0</v>
      </c>
      <c r="BH1469" s="2">
        <v>0</v>
      </c>
      <c r="BI1469" s="2">
        <v>0</v>
      </c>
      <c r="BJ1469" s="2">
        <v>0</v>
      </c>
      <c r="BK1469" s="2">
        <v>0</v>
      </c>
      <c r="BL1469" s="2">
        <v>0</v>
      </c>
      <c r="BM1469" s="2">
        <v>0</v>
      </c>
      <c r="BN1469" s="2">
        <v>0</v>
      </c>
      <c r="BO1469" s="2">
        <v>0</v>
      </c>
      <c r="BP1469" s="2">
        <v>0</v>
      </c>
      <c r="BQ1469" s="2">
        <v>0</v>
      </c>
      <c r="BR1469" s="2">
        <v>0</v>
      </c>
      <c r="BS1469" s="2">
        <v>0</v>
      </c>
      <c r="BT1469" s="2">
        <v>0</v>
      </c>
      <c r="BU1469" s="2">
        <v>0</v>
      </c>
      <c r="BV1469" s="2">
        <v>0</v>
      </c>
      <c r="BW1469" s="2">
        <v>0</v>
      </c>
      <c r="BX1469" s="2">
        <v>0</v>
      </c>
      <c r="BY1469" s="2">
        <v>0</v>
      </c>
      <c r="BZ1469" s="2">
        <v>0</v>
      </c>
      <c r="CA1469" s="2">
        <v>0</v>
      </c>
      <c r="CB1469" s="2">
        <v>0</v>
      </c>
      <c r="CC1469" s="2">
        <v>0</v>
      </c>
      <c r="CD1469" s="2">
        <v>0</v>
      </c>
      <c r="CE1469" s="2">
        <v>0</v>
      </c>
      <c r="CF1469" s="2">
        <v>0</v>
      </c>
      <c r="CG1469" s="2">
        <v>0</v>
      </c>
      <c r="CH1469" s="2">
        <v>0</v>
      </c>
      <c r="CI1469" s="2">
        <v>0</v>
      </c>
      <c r="CJ1469" s="2">
        <v>0</v>
      </c>
      <c r="CK1469" s="2">
        <v>25</v>
      </c>
      <c r="CL1469" s="2">
        <v>0</v>
      </c>
    </row>
    <row r="1470" spans="1:90" x14ac:dyDescent="0.25">
      <c r="A1470" t="s">
        <v>115</v>
      </c>
      <c r="B1470">
        <v>20504</v>
      </c>
      <c r="C1470" t="s">
        <v>219</v>
      </c>
      <c r="D1470">
        <v>2</v>
      </c>
      <c r="E1470">
        <v>6</v>
      </c>
      <c r="F1470">
        <v>498981</v>
      </c>
      <c r="G1470">
        <v>35498981</v>
      </c>
      <c r="H1470" t="s">
        <v>9752</v>
      </c>
      <c r="I1470">
        <v>310</v>
      </c>
      <c r="J1470" t="s">
        <v>219</v>
      </c>
      <c r="K1470" t="s">
        <v>5813</v>
      </c>
      <c r="L1470">
        <v>1</v>
      </c>
      <c r="M1470" t="s">
        <v>219</v>
      </c>
      <c r="N1470">
        <v>14402268</v>
      </c>
      <c r="O1470" t="s">
        <v>92</v>
      </c>
      <c r="P1470" t="s">
        <v>9753</v>
      </c>
      <c r="Q1470" t="s">
        <v>127</v>
      </c>
      <c r="R1470">
        <v>16</v>
      </c>
      <c r="S1470">
        <v>37251643</v>
      </c>
      <c r="T1470">
        <v>37252216</v>
      </c>
      <c r="U1470" t="s">
        <v>9754</v>
      </c>
      <c r="V1470">
        <v>1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334</v>
      </c>
      <c r="BD1470" s="2">
        <v>0</v>
      </c>
      <c r="BE1470" s="2">
        <v>0</v>
      </c>
      <c r="BF1470" s="2">
        <v>0</v>
      </c>
      <c r="BG1470" s="2">
        <v>0</v>
      </c>
      <c r="BH1470" s="2">
        <v>0</v>
      </c>
      <c r="BI1470" s="2">
        <v>0</v>
      </c>
      <c r="BJ1470" s="2">
        <v>0</v>
      </c>
      <c r="BK1470" s="2">
        <v>0</v>
      </c>
      <c r="BL1470" s="2">
        <v>0</v>
      </c>
      <c r="BM1470" s="2">
        <v>0</v>
      </c>
      <c r="BN1470" s="2">
        <v>0</v>
      </c>
      <c r="BO1470" s="2">
        <v>0</v>
      </c>
      <c r="BP1470" s="2">
        <v>0</v>
      </c>
      <c r="BQ1470" s="2">
        <v>0</v>
      </c>
      <c r="BR1470" s="2">
        <v>0</v>
      </c>
      <c r="BS1470" s="2">
        <v>0</v>
      </c>
      <c r="BT1470" s="2">
        <v>0</v>
      </c>
      <c r="BU1470" s="2">
        <v>0</v>
      </c>
      <c r="BV1470" s="2">
        <v>0</v>
      </c>
      <c r="BW1470" s="2">
        <v>0</v>
      </c>
      <c r="BX1470" s="2">
        <v>0</v>
      </c>
      <c r="BY1470" s="2">
        <v>0</v>
      </c>
      <c r="BZ1470" s="2">
        <v>0</v>
      </c>
      <c r="CA1470" s="2">
        <v>0</v>
      </c>
      <c r="CB1470" s="2">
        <v>0</v>
      </c>
      <c r="CC1470" s="2">
        <v>0</v>
      </c>
      <c r="CD1470" s="2">
        <v>0</v>
      </c>
      <c r="CE1470" s="2">
        <v>0</v>
      </c>
      <c r="CF1470" s="2">
        <v>0</v>
      </c>
      <c r="CG1470" s="2">
        <v>0</v>
      </c>
      <c r="CH1470" s="2">
        <v>0</v>
      </c>
      <c r="CI1470" s="2">
        <v>0</v>
      </c>
      <c r="CJ1470" s="2">
        <v>0</v>
      </c>
      <c r="CK1470" s="2">
        <v>16</v>
      </c>
      <c r="CL1470" s="2">
        <v>0</v>
      </c>
    </row>
    <row r="1471" spans="1:90" x14ac:dyDescent="0.25">
      <c r="A1471" t="s">
        <v>115</v>
      </c>
      <c r="B1471">
        <v>20504</v>
      </c>
      <c r="C1471" t="s">
        <v>219</v>
      </c>
      <c r="D1471">
        <v>2</v>
      </c>
      <c r="E1471">
        <v>6</v>
      </c>
      <c r="F1471">
        <v>458831</v>
      </c>
      <c r="G1471">
        <v>35458831</v>
      </c>
      <c r="H1471" t="s">
        <v>11319</v>
      </c>
      <c r="I1471">
        <v>310</v>
      </c>
      <c r="J1471" t="s">
        <v>219</v>
      </c>
      <c r="K1471" t="s">
        <v>4222</v>
      </c>
      <c r="L1471">
        <v>1</v>
      </c>
      <c r="M1471" t="s">
        <v>219</v>
      </c>
      <c r="N1471">
        <v>14407330</v>
      </c>
      <c r="O1471" t="s">
        <v>92</v>
      </c>
      <c r="P1471" t="s">
        <v>5555</v>
      </c>
      <c r="Q1471">
        <v>740</v>
      </c>
      <c r="R1471">
        <v>16</v>
      </c>
      <c r="S1471">
        <v>37048533</v>
      </c>
      <c r="U1471" t="s">
        <v>5556</v>
      </c>
      <c r="V1471">
        <v>1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373</v>
      </c>
      <c r="BD1471" s="2">
        <v>0</v>
      </c>
      <c r="BE1471" s="2">
        <v>0</v>
      </c>
      <c r="BF1471" s="2">
        <v>0</v>
      </c>
      <c r="BG1471" s="2">
        <v>0</v>
      </c>
      <c r="BH1471" s="2">
        <v>0</v>
      </c>
      <c r="BI1471" s="2">
        <v>0</v>
      </c>
      <c r="BJ1471" s="2">
        <v>0</v>
      </c>
      <c r="BK1471" s="2">
        <v>0</v>
      </c>
      <c r="BL1471" s="2">
        <v>0</v>
      </c>
      <c r="BM1471" s="2">
        <v>0</v>
      </c>
      <c r="BN1471" s="2">
        <v>0</v>
      </c>
      <c r="BO1471" s="2">
        <v>0</v>
      </c>
      <c r="BP1471" s="2">
        <v>0</v>
      </c>
      <c r="BQ1471" s="2">
        <v>0</v>
      </c>
      <c r="BR1471" s="2">
        <v>0</v>
      </c>
      <c r="BS1471" s="2">
        <v>0</v>
      </c>
      <c r="BT1471" s="2">
        <v>0</v>
      </c>
      <c r="BU1471" s="2">
        <v>0</v>
      </c>
      <c r="BV1471" s="2">
        <v>0</v>
      </c>
      <c r="BW1471" s="2">
        <v>0</v>
      </c>
      <c r="BX1471" s="2">
        <v>0</v>
      </c>
      <c r="BY1471" s="2">
        <v>0</v>
      </c>
      <c r="BZ1471" s="2">
        <v>0</v>
      </c>
      <c r="CA1471" s="2">
        <v>0</v>
      </c>
      <c r="CB1471" s="2">
        <v>0</v>
      </c>
      <c r="CC1471" s="2">
        <v>0</v>
      </c>
      <c r="CD1471" s="2">
        <v>0</v>
      </c>
      <c r="CE1471" s="2">
        <v>0</v>
      </c>
      <c r="CF1471" s="2">
        <v>0</v>
      </c>
      <c r="CG1471" s="2">
        <v>0</v>
      </c>
      <c r="CH1471" s="2">
        <v>0</v>
      </c>
      <c r="CI1471" s="2">
        <v>0</v>
      </c>
      <c r="CJ1471" s="2">
        <v>0</v>
      </c>
      <c r="CK1471" s="2">
        <v>22</v>
      </c>
      <c r="CL1471" s="2">
        <v>0</v>
      </c>
    </row>
    <row r="1472" spans="1:90" x14ac:dyDescent="0.25">
      <c r="A1472" t="s">
        <v>115</v>
      </c>
      <c r="B1472">
        <v>20504</v>
      </c>
      <c r="C1472" t="s">
        <v>219</v>
      </c>
      <c r="D1472">
        <v>2</v>
      </c>
      <c r="E1472">
        <v>6</v>
      </c>
      <c r="F1472">
        <v>458892</v>
      </c>
      <c r="G1472">
        <v>35458892</v>
      </c>
      <c r="H1472" t="s">
        <v>13262</v>
      </c>
      <c r="I1472">
        <v>385</v>
      </c>
      <c r="J1472" t="s">
        <v>1724</v>
      </c>
      <c r="K1472" t="s">
        <v>91</v>
      </c>
      <c r="L1472">
        <v>1</v>
      </c>
      <c r="M1472" t="s">
        <v>1724</v>
      </c>
      <c r="N1472">
        <v>14420000</v>
      </c>
      <c r="O1472" t="s">
        <v>92</v>
      </c>
      <c r="P1472" t="s">
        <v>13263</v>
      </c>
      <c r="Q1472">
        <v>4620</v>
      </c>
      <c r="R1472">
        <v>16</v>
      </c>
      <c r="S1472">
        <v>31460222</v>
      </c>
      <c r="T1472">
        <v>31461244</v>
      </c>
      <c r="U1472" t="s">
        <v>13264</v>
      </c>
      <c r="V1472">
        <v>1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18</v>
      </c>
      <c r="BD1472" s="2">
        <v>0</v>
      </c>
      <c r="BE1472" s="2">
        <v>0</v>
      </c>
      <c r="BF1472" s="2">
        <v>0</v>
      </c>
      <c r="BG1472" s="2">
        <v>0</v>
      </c>
      <c r="BH1472" s="2">
        <v>0</v>
      </c>
      <c r="BI1472" s="2">
        <v>0</v>
      </c>
      <c r="BJ1472" s="2">
        <v>0</v>
      </c>
      <c r="BK1472" s="2">
        <v>0</v>
      </c>
      <c r="BL1472" s="2">
        <v>0</v>
      </c>
      <c r="BM1472" s="2">
        <v>0</v>
      </c>
      <c r="BN1472" s="2">
        <v>0</v>
      </c>
      <c r="BO1472" s="2">
        <v>0</v>
      </c>
      <c r="BP1472" s="2">
        <v>0</v>
      </c>
      <c r="BQ1472" s="2">
        <v>0</v>
      </c>
      <c r="BR1472" s="2">
        <v>0</v>
      </c>
      <c r="BS1472" s="2">
        <v>0</v>
      </c>
      <c r="BT1472" s="2">
        <v>0</v>
      </c>
      <c r="BU1472" s="2">
        <v>0</v>
      </c>
      <c r="BV1472" s="2">
        <v>0</v>
      </c>
      <c r="BW1472" s="2">
        <v>0</v>
      </c>
      <c r="BX1472" s="2">
        <v>0</v>
      </c>
      <c r="BY1472" s="2">
        <v>0</v>
      </c>
      <c r="BZ1472" s="2">
        <v>0</v>
      </c>
      <c r="CA1472" s="2">
        <v>0</v>
      </c>
      <c r="CB1472" s="2">
        <v>0</v>
      </c>
      <c r="CC1472" s="2">
        <v>0</v>
      </c>
      <c r="CD1472" s="2">
        <v>0</v>
      </c>
      <c r="CE1472" s="2">
        <v>0</v>
      </c>
      <c r="CF1472" s="2">
        <v>0</v>
      </c>
      <c r="CG1472" s="2">
        <v>0</v>
      </c>
      <c r="CH1472" s="2">
        <v>0</v>
      </c>
      <c r="CI1472" s="2">
        <v>0</v>
      </c>
      <c r="CJ1472" s="2">
        <v>0</v>
      </c>
      <c r="CK1472" s="2">
        <v>3</v>
      </c>
      <c r="CL1472" s="2">
        <v>0</v>
      </c>
    </row>
    <row r="1473" spans="1:90" x14ac:dyDescent="0.25">
      <c r="A1473" t="s">
        <v>115</v>
      </c>
      <c r="B1473">
        <v>20504</v>
      </c>
      <c r="C1473" t="s">
        <v>219</v>
      </c>
      <c r="D1473">
        <v>2</v>
      </c>
      <c r="E1473">
        <v>6</v>
      </c>
      <c r="F1473">
        <v>458910</v>
      </c>
      <c r="G1473">
        <v>35458910</v>
      </c>
      <c r="H1473" t="s">
        <v>8906</v>
      </c>
      <c r="I1473">
        <v>518</v>
      </c>
      <c r="J1473" t="s">
        <v>1449</v>
      </c>
      <c r="K1473" t="s">
        <v>91</v>
      </c>
      <c r="L1473">
        <v>1</v>
      </c>
      <c r="M1473" t="s">
        <v>1449</v>
      </c>
      <c r="N1473">
        <v>14470000</v>
      </c>
      <c r="P1473" t="s">
        <v>19872</v>
      </c>
      <c r="Q1473">
        <v>311</v>
      </c>
      <c r="R1473">
        <v>16</v>
      </c>
      <c r="S1473">
        <v>31710324</v>
      </c>
      <c r="U1473" t="s">
        <v>19873</v>
      </c>
      <c r="V1473">
        <v>1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151</v>
      </c>
      <c r="BD1473" s="2">
        <v>0</v>
      </c>
      <c r="BE1473" s="2">
        <v>0</v>
      </c>
      <c r="BF1473" s="2">
        <v>0</v>
      </c>
      <c r="BG1473" s="2">
        <v>0</v>
      </c>
      <c r="BH1473" s="2">
        <v>0</v>
      </c>
      <c r="BI1473" s="2">
        <v>0</v>
      </c>
      <c r="BJ1473" s="2">
        <v>0</v>
      </c>
      <c r="BK1473" s="2">
        <v>0</v>
      </c>
      <c r="BL1473" s="2">
        <v>0</v>
      </c>
      <c r="BM1473" s="2">
        <v>0</v>
      </c>
      <c r="BN1473" s="2">
        <v>0</v>
      </c>
      <c r="BO1473" s="2">
        <v>0</v>
      </c>
      <c r="BP1473" s="2">
        <v>0</v>
      </c>
      <c r="BQ1473" s="2">
        <v>0</v>
      </c>
      <c r="BR1473" s="2">
        <v>0</v>
      </c>
      <c r="BS1473" s="2">
        <v>0</v>
      </c>
      <c r="BT1473" s="2">
        <v>0</v>
      </c>
      <c r="BU1473" s="2">
        <v>0</v>
      </c>
      <c r="BV1473" s="2">
        <v>0</v>
      </c>
      <c r="BW1473" s="2">
        <v>0</v>
      </c>
      <c r="BX1473" s="2">
        <v>0</v>
      </c>
      <c r="BY1473" s="2">
        <v>0</v>
      </c>
      <c r="BZ1473" s="2">
        <v>0</v>
      </c>
      <c r="CA1473" s="2">
        <v>0</v>
      </c>
      <c r="CB1473" s="2">
        <v>0</v>
      </c>
      <c r="CC1473" s="2">
        <v>0</v>
      </c>
      <c r="CD1473" s="2">
        <v>0</v>
      </c>
      <c r="CE1473" s="2">
        <v>0</v>
      </c>
      <c r="CF1473" s="2">
        <v>0</v>
      </c>
      <c r="CG1473" s="2">
        <v>0</v>
      </c>
      <c r="CH1473" s="2">
        <v>0</v>
      </c>
      <c r="CI1473" s="2">
        <v>0</v>
      </c>
      <c r="CJ1473" s="2">
        <v>0</v>
      </c>
      <c r="CK1473" s="2">
        <v>11</v>
      </c>
      <c r="CL1473" s="2">
        <v>0</v>
      </c>
    </row>
    <row r="1474" spans="1:90" x14ac:dyDescent="0.25">
      <c r="A1474" t="s">
        <v>115</v>
      </c>
      <c r="B1474">
        <v>20504</v>
      </c>
      <c r="C1474" t="s">
        <v>219</v>
      </c>
      <c r="D1474">
        <v>2</v>
      </c>
      <c r="E1474">
        <v>6</v>
      </c>
      <c r="F1474">
        <v>499511</v>
      </c>
      <c r="G1474">
        <v>35499511</v>
      </c>
      <c r="H1474" t="s">
        <v>3226</v>
      </c>
      <c r="I1474">
        <v>310</v>
      </c>
      <c r="J1474" t="s">
        <v>219</v>
      </c>
      <c r="K1474" t="s">
        <v>3227</v>
      </c>
      <c r="L1474">
        <v>1</v>
      </c>
      <c r="M1474" t="s">
        <v>219</v>
      </c>
      <c r="N1474">
        <v>14403216</v>
      </c>
      <c r="O1474" t="s">
        <v>92</v>
      </c>
      <c r="P1474" t="s">
        <v>3228</v>
      </c>
      <c r="Q1474">
        <v>2650</v>
      </c>
      <c r="R1474">
        <v>16</v>
      </c>
      <c r="S1474">
        <v>37026370</v>
      </c>
      <c r="T1474">
        <v>37026480</v>
      </c>
      <c r="U1474" t="s">
        <v>19875</v>
      </c>
      <c r="V1474">
        <v>1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262</v>
      </c>
      <c r="BD1474" s="2">
        <v>0</v>
      </c>
      <c r="BE1474" s="2">
        <v>0</v>
      </c>
      <c r="BF1474" s="2">
        <v>0</v>
      </c>
      <c r="BG1474" s="2">
        <v>0</v>
      </c>
      <c r="BH1474" s="2">
        <v>0</v>
      </c>
      <c r="BI1474" s="2">
        <v>0</v>
      </c>
      <c r="BJ1474" s="2">
        <v>0</v>
      </c>
      <c r="BK1474" s="2">
        <v>0</v>
      </c>
      <c r="BL1474" s="2">
        <v>0</v>
      </c>
      <c r="BM1474" s="2">
        <v>0</v>
      </c>
      <c r="BN1474" s="2">
        <v>0</v>
      </c>
      <c r="BO1474" s="2">
        <v>0</v>
      </c>
      <c r="BP1474" s="2">
        <v>0</v>
      </c>
      <c r="BQ1474" s="2">
        <v>0</v>
      </c>
      <c r="BR1474" s="2">
        <v>0</v>
      </c>
      <c r="BS1474" s="2">
        <v>0</v>
      </c>
      <c r="BT1474" s="2">
        <v>0</v>
      </c>
      <c r="BU1474" s="2">
        <v>0</v>
      </c>
      <c r="BV1474" s="2">
        <v>0</v>
      </c>
      <c r="BW1474" s="2">
        <v>0</v>
      </c>
      <c r="BX1474" s="2">
        <v>0</v>
      </c>
      <c r="BY1474" s="2">
        <v>0</v>
      </c>
      <c r="BZ1474" s="2">
        <v>0</v>
      </c>
      <c r="CA1474" s="2">
        <v>0</v>
      </c>
      <c r="CB1474" s="2">
        <v>0</v>
      </c>
      <c r="CC1474" s="2">
        <v>0</v>
      </c>
      <c r="CD1474" s="2">
        <v>0</v>
      </c>
      <c r="CE1474" s="2">
        <v>0</v>
      </c>
      <c r="CF1474" s="2">
        <v>0</v>
      </c>
      <c r="CG1474" s="2">
        <v>0</v>
      </c>
      <c r="CH1474" s="2">
        <v>0</v>
      </c>
      <c r="CI1474" s="2">
        <v>0</v>
      </c>
      <c r="CJ1474" s="2">
        <v>0</v>
      </c>
      <c r="CK1474" s="2">
        <v>14</v>
      </c>
      <c r="CL1474" s="2">
        <v>0</v>
      </c>
    </row>
    <row r="1475" spans="1:90" x14ac:dyDescent="0.25">
      <c r="A1475" t="s">
        <v>115</v>
      </c>
      <c r="B1475">
        <v>20504</v>
      </c>
      <c r="C1475" t="s">
        <v>219</v>
      </c>
      <c r="D1475">
        <v>2</v>
      </c>
      <c r="E1475">
        <v>6</v>
      </c>
      <c r="F1475">
        <v>985818</v>
      </c>
      <c r="G1475">
        <v>35985818</v>
      </c>
      <c r="H1475" t="s">
        <v>13162</v>
      </c>
      <c r="I1475">
        <v>310</v>
      </c>
      <c r="J1475" t="s">
        <v>219</v>
      </c>
      <c r="K1475" t="s">
        <v>91</v>
      </c>
      <c r="L1475">
        <v>1</v>
      </c>
      <c r="M1475" t="s">
        <v>219</v>
      </c>
      <c r="N1475">
        <v>14400570</v>
      </c>
      <c r="O1475" t="s">
        <v>92</v>
      </c>
      <c r="P1475" t="s">
        <v>13163</v>
      </c>
      <c r="Q1475">
        <v>1150</v>
      </c>
      <c r="R1475">
        <v>16</v>
      </c>
      <c r="S1475">
        <v>37223343</v>
      </c>
      <c r="U1475" t="s">
        <v>19876</v>
      </c>
      <c r="V1475">
        <v>1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556</v>
      </c>
      <c r="BD1475" s="2">
        <v>0</v>
      </c>
      <c r="BE1475" s="2">
        <v>0</v>
      </c>
      <c r="BF1475" s="2">
        <v>0</v>
      </c>
      <c r="BG1475" s="2">
        <v>0</v>
      </c>
      <c r="BH1475" s="2">
        <v>0</v>
      </c>
      <c r="BI1475" s="2">
        <v>0</v>
      </c>
      <c r="BJ1475" s="2">
        <v>0</v>
      </c>
      <c r="BK1475" s="2">
        <v>0</v>
      </c>
      <c r="BL1475" s="2">
        <v>0</v>
      </c>
      <c r="BM1475" s="2">
        <v>0</v>
      </c>
      <c r="BN1475" s="2">
        <v>0</v>
      </c>
      <c r="BO1475" s="2">
        <v>0</v>
      </c>
      <c r="BP1475" s="2">
        <v>0</v>
      </c>
      <c r="BQ1475" s="2">
        <v>0</v>
      </c>
      <c r="BR1475" s="2">
        <v>0</v>
      </c>
      <c r="BS1475" s="2">
        <v>0</v>
      </c>
      <c r="BT1475" s="2">
        <v>0</v>
      </c>
      <c r="BU1475" s="2">
        <v>0</v>
      </c>
      <c r="BV1475" s="2">
        <v>0</v>
      </c>
      <c r="BW1475" s="2">
        <v>0</v>
      </c>
      <c r="BX1475" s="2">
        <v>0</v>
      </c>
      <c r="BY1475" s="2">
        <v>0</v>
      </c>
      <c r="BZ1475" s="2">
        <v>0</v>
      </c>
      <c r="CA1475" s="2">
        <v>0</v>
      </c>
      <c r="CB1475" s="2">
        <v>0</v>
      </c>
      <c r="CC1475" s="2">
        <v>0</v>
      </c>
      <c r="CD1475" s="2">
        <v>0</v>
      </c>
      <c r="CE1475" s="2">
        <v>0</v>
      </c>
      <c r="CF1475" s="2">
        <v>0</v>
      </c>
      <c r="CG1475" s="2">
        <v>0</v>
      </c>
      <c r="CH1475" s="2">
        <v>0</v>
      </c>
      <c r="CI1475" s="2">
        <v>0</v>
      </c>
      <c r="CJ1475" s="2">
        <v>0</v>
      </c>
      <c r="CK1475" s="2">
        <v>32</v>
      </c>
      <c r="CL1475" s="2">
        <v>0</v>
      </c>
    </row>
    <row r="1476" spans="1:90" x14ac:dyDescent="0.25">
      <c r="A1476" t="s">
        <v>115</v>
      </c>
      <c r="B1476">
        <v>20504</v>
      </c>
      <c r="C1476" t="s">
        <v>219</v>
      </c>
      <c r="D1476">
        <v>1</v>
      </c>
      <c r="E1476">
        <v>8</v>
      </c>
      <c r="F1476">
        <v>907790</v>
      </c>
      <c r="G1476">
        <v>35907790</v>
      </c>
      <c r="H1476" t="s">
        <v>19138</v>
      </c>
      <c r="I1476">
        <v>310</v>
      </c>
      <c r="J1476" t="s">
        <v>219</v>
      </c>
      <c r="K1476" t="s">
        <v>846</v>
      </c>
      <c r="L1476">
        <v>1</v>
      </c>
      <c r="M1476" t="s">
        <v>219</v>
      </c>
      <c r="N1476">
        <v>14405435</v>
      </c>
      <c r="O1476" t="s">
        <v>92</v>
      </c>
      <c r="P1476" t="s">
        <v>19139</v>
      </c>
      <c r="Q1476">
        <v>814</v>
      </c>
      <c r="R1476">
        <v>16</v>
      </c>
      <c r="S1476">
        <v>37247148</v>
      </c>
      <c r="T1476">
        <v>37247321</v>
      </c>
      <c r="U1476" t="s">
        <v>19140</v>
      </c>
      <c r="V1476">
        <v>1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30</v>
      </c>
      <c r="AC1476" s="2">
        <v>62</v>
      </c>
      <c r="AD1476" s="2">
        <v>120</v>
      </c>
      <c r="AE1476" s="2">
        <v>72</v>
      </c>
      <c r="AF1476" s="2">
        <v>65</v>
      </c>
      <c r="AG1476" s="2">
        <v>71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0</v>
      </c>
      <c r="BI1476" s="2">
        <v>0</v>
      </c>
      <c r="BJ1476" s="2">
        <v>1</v>
      </c>
      <c r="BK1476" s="2">
        <v>4</v>
      </c>
      <c r="BL1476" s="2">
        <v>5</v>
      </c>
      <c r="BM1476" s="2">
        <v>4</v>
      </c>
      <c r="BN1476" s="2">
        <v>2</v>
      </c>
      <c r="BO1476" s="2">
        <v>3</v>
      </c>
      <c r="BP1476" s="2">
        <v>0</v>
      </c>
      <c r="BQ1476" s="2">
        <v>0</v>
      </c>
      <c r="BR1476" s="2">
        <v>0</v>
      </c>
      <c r="BS1476" s="2">
        <v>0</v>
      </c>
      <c r="BT1476" s="2">
        <v>0</v>
      </c>
      <c r="BU1476" s="2">
        <v>0</v>
      </c>
      <c r="BV1476" s="2">
        <v>0</v>
      </c>
      <c r="BW1476" s="2">
        <v>0</v>
      </c>
      <c r="BX1476" s="2">
        <v>0</v>
      </c>
      <c r="BY1476" s="2">
        <v>0</v>
      </c>
      <c r="BZ1476" s="2">
        <v>0</v>
      </c>
      <c r="CA1476" s="2">
        <v>0</v>
      </c>
      <c r="CB1476" s="2">
        <v>0</v>
      </c>
      <c r="CC1476" s="2">
        <v>0</v>
      </c>
      <c r="CD1476" s="2">
        <v>0</v>
      </c>
      <c r="CE1476" s="2">
        <v>0</v>
      </c>
      <c r="CF1476" s="2">
        <v>0</v>
      </c>
      <c r="CG1476" s="2">
        <v>0</v>
      </c>
      <c r="CH1476" s="2">
        <v>0</v>
      </c>
      <c r="CI1476" s="2">
        <v>0</v>
      </c>
      <c r="CJ1476" s="2">
        <v>0</v>
      </c>
      <c r="CK1476" s="2">
        <v>0</v>
      </c>
      <c r="CL1476" s="2">
        <v>0</v>
      </c>
    </row>
    <row r="1477" spans="1:90" x14ac:dyDescent="0.25">
      <c r="A1477" t="s">
        <v>115</v>
      </c>
      <c r="B1477">
        <v>20504</v>
      </c>
      <c r="C1477" t="s">
        <v>219</v>
      </c>
      <c r="D1477">
        <v>2</v>
      </c>
      <c r="E1477">
        <v>34</v>
      </c>
      <c r="F1477">
        <v>344746</v>
      </c>
      <c r="G1477">
        <v>35344746</v>
      </c>
      <c r="H1477" t="s">
        <v>2466</v>
      </c>
      <c r="I1477">
        <v>310</v>
      </c>
      <c r="J1477" t="s">
        <v>219</v>
      </c>
      <c r="K1477" t="s">
        <v>2467</v>
      </c>
      <c r="L1477">
        <v>1</v>
      </c>
      <c r="M1477" t="s">
        <v>219</v>
      </c>
      <c r="N1477">
        <v>14409652</v>
      </c>
      <c r="O1477" t="s">
        <v>102</v>
      </c>
      <c r="P1477" t="s">
        <v>2468</v>
      </c>
      <c r="Q1477">
        <v>3250</v>
      </c>
      <c r="R1477">
        <v>16</v>
      </c>
      <c r="S1477">
        <v>37038628</v>
      </c>
      <c r="U1477" t="s">
        <v>2469</v>
      </c>
      <c r="V1477">
        <v>1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1</v>
      </c>
      <c r="AD1477" s="2">
        <v>1</v>
      </c>
      <c r="AE1477" s="2">
        <v>9</v>
      </c>
      <c r="AF1477" s="2">
        <v>9</v>
      </c>
      <c r="AG1477" s="2">
        <v>21</v>
      </c>
      <c r="AH1477" s="2">
        <v>16</v>
      </c>
      <c r="AI1477" s="2">
        <v>0</v>
      </c>
      <c r="AJ1477" s="2">
        <v>0</v>
      </c>
      <c r="AK1477" s="2">
        <v>0</v>
      </c>
      <c r="AL1477" s="2">
        <v>7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0</v>
      </c>
      <c r="BI1477" s="2">
        <v>0</v>
      </c>
      <c r="BJ1477" s="2">
        <v>0</v>
      </c>
      <c r="BK1477" s="2">
        <v>1</v>
      </c>
      <c r="BL1477" s="2">
        <v>1</v>
      </c>
      <c r="BM1477" s="2">
        <v>1</v>
      </c>
      <c r="BN1477" s="2">
        <v>1</v>
      </c>
      <c r="BO1477" s="2">
        <v>2</v>
      </c>
      <c r="BP1477" s="2">
        <v>1</v>
      </c>
      <c r="BQ1477" s="2">
        <v>0</v>
      </c>
      <c r="BR1477" s="2">
        <v>0</v>
      </c>
      <c r="BS1477" s="2">
        <v>0</v>
      </c>
      <c r="BT1477" s="2">
        <v>1</v>
      </c>
      <c r="BU1477" s="2">
        <v>0</v>
      </c>
      <c r="BV1477" s="2">
        <v>0</v>
      </c>
      <c r="BW1477" s="2">
        <v>0</v>
      </c>
      <c r="BX1477" s="2">
        <v>0</v>
      </c>
      <c r="BY1477" s="2">
        <v>0</v>
      </c>
      <c r="BZ1477" s="2">
        <v>0</v>
      </c>
      <c r="CA1477" s="2">
        <v>0</v>
      </c>
      <c r="CB1477" s="2">
        <v>0</v>
      </c>
      <c r="CC1477" s="2">
        <v>0</v>
      </c>
      <c r="CD1477" s="2">
        <v>0</v>
      </c>
      <c r="CE1477" s="2">
        <v>0</v>
      </c>
      <c r="CF1477" s="2">
        <v>0</v>
      </c>
      <c r="CG1477" s="2">
        <v>0</v>
      </c>
      <c r="CH1477" s="2">
        <v>0</v>
      </c>
      <c r="CI1477" s="2">
        <v>0</v>
      </c>
      <c r="CJ1477" s="2">
        <v>0</v>
      </c>
      <c r="CK1477" s="2">
        <v>0</v>
      </c>
      <c r="CL1477" s="2">
        <v>0</v>
      </c>
    </row>
    <row r="1478" spans="1:90" x14ac:dyDescent="0.25">
      <c r="A1478" t="s">
        <v>115</v>
      </c>
      <c r="B1478">
        <v>20504</v>
      </c>
      <c r="C1478" t="s">
        <v>219</v>
      </c>
      <c r="D1478">
        <v>1</v>
      </c>
      <c r="E1478">
        <v>8</v>
      </c>
      <c r="F1478">
        <v>22950</v>
      </c>
      <c r="G1478">
        <v>35022950</v>
      </c>
      <c r="H1478" t="s">
        <v>8175</v>
      </c>
      <c r="I1478">
        <v>310</v>
      </c>
      <c r="J1478" t="s">
        <v>219</v>
      </c>
      <c r="K1478" t="s">
        <v>8176</v>
      </c>
      <c r="L1478">
        <v>1</v>
      </c>
      <c r="M1478" t="s">
        <v>219</v>
      </c>
      <c r="N1478">
        <v>14403350</v>
      </c>
      <c r="O1478" t="s">
        <v>92</v>
      </c>
      <c r="P1478" t="s">
        <v>8177</v>
      </c>
      <c r="Q1478">
        <v>1272</v>
      </c>
      <c r="R1478">
        <v>16</v>
      </c>
      <c r="S1478">
        <v>37224733</v>
      </c>
      <c r="T1478">
        <v>37238641</v>
      </c>
      <c r="U1478" t="s">
        <v>8178</v>
      </c>
      <c r="V1478">
        <v>1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148</v>
      </c>
      <c r="AE1478" s="2">
        <v>173</v>
      </c>
      <c r="AF1478" s="2">
        <v>110</v>
      </c>
      <c r="AG1478" s="2">
        <v>144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0</v>
      </c>
      <c r="BI1478" s="2">
        <v>0</v>
      </c>
      <c r="BJ1478" s="2">
        <v>0</v>
      </c>
      <c r="BK1478" s="2">
        <v>0</v>
      </c>
      <c r="BL1478" s="2">
        <v>4</v>
      </c>
      <c r="BM1478" s="2">
        <v>6</v>
      </c>
      <c r="BN1478" s="2">
        <v>5</v>
      </c>
      <c r="BO1478" s="2">
        <v>5</v>
      </c>
      <c r="BP1478" s="2">
        <v>0</v>
      </c>
      <c r="BQ1478" s="2">
        <v>0</v>
      </c>
      <c r="BR1478" s="2">
        <v>0</v>
      </c>
      <c r="BS1478" s="2">
        <v>0</v>
      </c>
      <c r="BT1478" s="2">
        <v>0</v>
      </c>
      <c r="BU1478" s="2">
        <v>0</v>
      </c>
      <c r="BV1478" s="2">
        <v>0</v>
      </c>
      <c r="BW1478" s="2">
        <v>0</v>
      </c>
      <c r="BX1478" s="2">
        <v>0</v>
      </c>
      <c r="BY1478" s="2">
        <v>0</v>
      </c>
      <c r="BZ1478" s="2">
        <v>0</v>
      </c>
      <c r="CA1478" s="2">
        <v>0</v>
      </c>
      <c r="CB1478" s="2">
        <v>0</v>
      </c>
      <c r="CC1478" s="2">
        <v>0</v>
      </c>
      <c r="CD1478" s="2">
        <v>0</v>
      </c>
      <c r="CE1478" s="2">
        <v>0</v>
      </c>
      <c r="CF1478" s="2">
        <v>0</v>
      </c>
      <c r="CG1478" s="2">
        <v>0</v>
      </c>
      <c r="CH1478" s="2">
        <v>0</v>
      </c>
      <c r="CI1478" s="2">
        <v>0</v>
      </c>
      <c r="CJ1478" s="2">
        <v>0</v>
      </c>
      <c r="CK1478" s="2">
        <v>0</v>
      </c>
      <c r="CL1478" s="2">
        <v>0</v>
      </c>
    </row>
    <row r="1479" spans="1:90" x14ac:dyDescent="0.25">
      <c r="A1479" t="s">
        <v>115</v>
      </c>
      <c r="B1479">
        <v>20504</v>
      </c>
      <c r="C1479" t="s">
        <v>219</v>
      </c>
      <c r="D1479">
        <v>1</v>
      </c>
      <c r="E1479">
        <v>8</v>
      </c>
      <c r="F1479">
        <v>22937</v>
      </c>
      <c r="G1479">
        <v>35022937</v>
      </c>
      <c r="H1479" t="s">
        <v>3634</v>
      </c>
      <c r="I1479">
        <v>310</v>
      </c>
      <c r="J1479" t="s">
        <v>219</v>
      </c>
      <c r="K1479" t="s">
        <v>783</v>
      </c>
      <c r="L1479">
        <v>1</v>
      </c>
      <c r="M1479" t="s">
        <v>219</v>
      </c>
      <c r="N1479">
        <v>14405281</v>
      </c>
      <c r="O1479" t="s">
        <v>92</v>
      </c>
      <c r="P1479" t="s">
        <v>3635</v>
      </c>
      <c r="Q1479">
        <v>1279</v>
      </c>
      <c r="R1479">
        <v>16</v>
      </c>
      <c r="S1479">
        <v>37222733</v>
      </c>
      <c r="T1479">
        <v>37243925</v>
      </c>
      <c r="U1479" t="s">
        <v>3636</v>
      </c>
      <c r="V1479">
        <v>1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158</v>
      </c>
      <c r="AE1479" s="2">
        <v>151</v>
      </c>
      <c r="AF1479" s="2">
        <v>93</v>
      </c>
      <c r="AG1479" s="2">
        <v>165</v>
      </c>
      <c r="AH1479" s="2">
        <v>335</v>
      </c>
      <c r="AI1479" s="2">
        <v>291</v>
      </c>
      <c r="AJ1479" s="2">
        <v>267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0</v>
      </c>
      <c r="BI1479" s="2">
        <v>0</v>
      </c>
      <c r="BJ1479" s="2">
        <v>0</v>
      </c>
      <c r="BK1479" s="2">
        <v>0</v>
      </c>
      <c r="BL1479" s="2">
        <v>5</v>
      </c>
      <c r="BM1479" s="2">
        <v>7</v>
      </c>
      <c r="BN1479" s="2">
        <v>3</v>
      </c>
      <c r="BO1479" s="2">
        <v>5</v>
      </c>
      <c r="BP1479" s="2">
        <v>12</v>
      </c>
      <c r="BQ1479" s="2">
        <v>10</v>
      </c>
      <c r="BR1479" s="2">
        <v>9</v>
      </c>
      <c r="BS1479" s="2">
        <v>0</v>
      </c>
      <c r="BT1479" s="2">
        <v>0</v>
      </c>
      <c r="BU1479" s="2">
        <v>0</v>
      </c>
      <c r="BV1479" s="2">
        <v>0</v>
      </c>
      <c r="BW1479" s="2">
        <v>0</v>
      </c>
      <c r="BX1479" s="2">
        <v>0</v>
      </c>
      <c r="BY1479" s="2">
        <v>0</v>
      </c>
      <c r="BZ1479" s="2">
        <v>0</v>
      </c>
      <c r="CA1479" s="2">
        <v>0</v>
      </c>
      <c r="CB1479" s="2">
        <v>0</v>
      </c>
      <c r="CC1479" s="2">
        <v>0</v>
      </c>
      <c r="CD1479" s="2">
        <v>0</v>
      </c>
      <c r="CE1479" s="2">
        <v>0</v>
      </c>
      <c r="CF1479" s="2">
        <v>0</v>
      </c>
      <c r="CG1479" s="2">
        <v>0</v>
      </c>
      <c r="CH1479" s="2">
        <v>0</v>
      </c>
      <c r="CI1479" s="2">
        <v>0</v>
      </c>
      <c r="CJ1479" s="2">
        <v>0</v>
      </c>
      <c r="CK1479" s="2">
        <v>0</v>
      </c>
      <c r="CL1479" s="2">
        <v>0</v>
      </c>
    </row>
    <row r="1480" spans="1:90" x14ac:dyDescent="0.25">
      <c r="A1480" t="s">
        <v>115</v>
      </c>
      <c r="B1480">
        <v>20504</v>
      </c>
      <c r="C1480" t="s">
        <v>219</v>
      </c>
      <c r="D1480">
        <v>1</v>
      </c>
      <c r="E1480">
        <v>8</v>
      </c>
      <c r="F1480">
        <v>905720</v>
      </c>
      <c r="G1480">
        <v>35905720</v>
      </c>
      <c r="H1480" t="s">
        <v>19396</v>
      </c>
      <c r="I1480">
        <v>310</v>
      </c>
      <c r="J1480" t="s">
        <v>219</v>
      </c>
      <c r="K1480" t="s">
        <v>19397</v>
      </c>
      <c r="L1480">
        <v>1</v>
      </c>
      <c r="M1480" t="s">
        <v>219</v>
      </c>
      <c r="N1480">
        <v>14404095</v>
      </c>
      <c r="O1480" t="s">
        <v>92</v>
      </c>
      <c r="P1480" t="s">
        <v>19398</v>
      </c>
      <c r="Q1480">
        <v>1000</v>
      </c>
      <c r="R1480">
        <v>16</v>
      </c>
      <c r="S1480">
        <v>37017410</v>
      </c>
      <c r="T1480">
        <v>37018990</v>
      </c>
      <c r="U1480" t="s">
        <v>19399</v>
      </c>
      <c r="V1480">
        <v>1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93</v>
      </c>
      <c r="AE1480" s="2">
        <v>73</v>
      </c>
      <c r="AF1480" s="2">
        <v>65</v>
      </c>
      <c r="AG1480" s="2">
        <v>130</v>
      </c>
      <c r="AH1480" s="2">
        <v>118</v>
      </c>
      <c r="AI1480" s="2">
        <v>136</v>
      </c>
      <c r="AJ1480" s="2">
        <v>119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171</v>
      </c>
      <c r="BD1480" s="2">
        <v>0</v>
      </c>
      <c r="BE1480" s="2">
        <v>0</v>
      </c>
      <c r="BF1480" s="2">
        <v>0</v>
      </c>
      <c r="BG1480" s="2">
        <v>0</v>
      </c>
      <c r="BH1480" s="2">
        <v>0</v>
      </c>
      <c r="BI1480" s="2">
        <v>0</v>
      </c>
      <c r="BJ1480" s="2">
        <v>0</v>
      </c>
      <c r="BK1480" s="2">
        <v>0</v>
      </c>
      <c r="BL1480" s="2">
        <v>4</v>
      </c>
      <c r="BM1480" s="2">
        <v>2</v>
      </c>
      <c r="BN1480" s="2">
        <v>4</v>
      </c>
      <c r="BO1480" s="2">
        <v>6</v>
      </c>
      <c r="BP1480" s="2">
        <v>4</v>
      </c>
      <c r="BQ1480" s="2">
        <v>4</v>
      </c>
      <c r="BR1480" s="2">
        <v>4</v>
      </c>
      <c r="BS1480" s="2">
        <v>0</v>
      </c>
      <c r="BT1480" s="2">
        <v>0</v>
      </c>
      <c r="BU1480" s="2">
        <v>0</v>
      </c>
      <c r="BV1480" s="2">
        <v>0</v>
      </c>
      <c r="BW1480" s="2">
        <v>0</v>
      </c>
      <c r="BX1480" s="2">
        <v>0</v>
      </c>
      <c r="BY1480" s="2">
        <v>0</v>
      </c>
      <c r="BZ1480" s="2">
        <v>0</v>
      </c>
      <c r="CA1480" s="2">
        <v>0</v>
      </c>
      <c r="CB1480" s="2">
        <v>0</v>
      </c>
      <c r="CC1480" s="2">
        <v>0</v>
      </c>
      <c r="CD1480" s="2">
        <v>0</v>
      </c>
      <c r="CE1480" s="2">
        <v>0</v>
      </c>
      <c r="CF1480" s="2">
        <v>0</v>
      </c>
      <c r="CG1480" s="2">
        <v>0</v>
      </c>
      <c r="CH1480" s="2">
        <v>0</v>
      </c>
      <c r="CI1480" s="2">
        <v>0</v>
      </c>
      <c r="CJ1480" s="2">
        <v>0</v>
      </c>
      <c r="CK1480" s="2">
        <v>9</v>
      </c>
      <c r="CL1480" s="2">
        <v>0</v>
      </c>
    </row>
    <row r="1481" spans="1:90" x14ac:dyDescent="0.25">
      <c r="A1481" t="s">
        <v>115</v>
      </c>
      <c r="B1481">
        <v>20504</v>
      </c>
      <c r="C1481" t="s">
        <v>219</v>
      </c>
      <c r="D1481">
        <v>1</v>
      </c>
      <c r="E1481">
        <v>8</v>
      </c>
      <c r="F1481">
        <v>22895</v>
      </c>
      <c r="G1481">
        <v>35022895</v>
      </c>
      <c r="H1481" t="s">
        <v>18935</v>
      </c>
      <c r="I1481">
        <v>310</v>
      </c>
      <c r="J1481" t="s">
        <v>219</v>
      </c>
      <c r="K1481" t="s">
        <v>91</v>
      </c>
      <c r="L1481">
        <v>1</v>
      </c>
      <c r="M1481" t="s">
        <v>219</v>
      </c>
      <c r="N1481">
        <v>14400698</v>
      </c>
      <c r="O1481" t="s">
        <v>162</v>
      </c>
      <c r="P1481" t="s">
        <v>18936</v>
      </c>
      <c r="Q1481">
        <v>1533</v>
      </c>
      <c r="R1481">
        <v>16</v>
      </c>
      <c r="S1481">
        <v>37214614</v>
      </c>
      <c r="T1481">
        <v>37228015</v>
      </c>
      <c r="U1481" t="s">
        <v>18937</v>
      </c>
      <c r="V1481">
        <v>1</v>
      </c>
      <c r="W1481" s="2">
        <v>0</v>
      </c>
      <c r="X1481" s="2">
        <v>0</v>
      </c>
      <c r="Y1481" s="2">
        <v>0</v>
      </c>
      <c r="Z1481" s="2">
        <v>65</v>
      </c>
      <c r="AA1481" s="2">
        <v>63</v>
      </c>
      <c r="AB1481" s="2">
        <v>72</v>
      </c>
      <c r="AC1481" s="2">
        <v>68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12</v>
      </c>
      <c r="BE1481" s="2">
        <v>0</v>
      </c>
      <c r="BF1481" s="2">
        <v>0</v>
      </c>
      <c r="BG1481" s="2">
        <v>0</v>
      </c>
      <c r="BH1481" s="2">
        <v>2</v>
      </c>
      <c r="BI1481" s="2">
        <v>4</v>
      </c>
      <c r="BJ1481" s="2">
        <v>4</v>
      </c>
      <c r="BK1481" s="2">
        <v>4</v>
      </c>
      <c r="BL1481" s="2">
        <v>0</v>
      </c>
      <c r="BM1481" s="2">
        <v>0</v>
      </c>
      <c r="BN1481" s="2">
        <v>0</v>
      </c>
      <c r="BO1481" s="2">
        <v>0</v>
      </c>
      <c r="BP1481" s="2">
        <v>0</v>
      </c>
      <c r="BQ1481" s="2">
        <v>0</v>
      </c>
      <c r="BR1481" s="2">
        <v>0</v>
      </c>
      <c r="BS1481" s="2">
        <v>0</v>
      </c>
      <c r="BT1481" s="2">
        <v>0</v>
      </c>
      <c r="BU1481" s="2">
        <v>0</v>
      </c>
      <c r="BV1481" s="2">
        <v>0</v>
      </c>
      <c r="BW1481" s="2">
        <v>0</v>
      </c>
      <c r="BX1481" s="2">
        <v>0</v>
      </c>
      <c r="BY1481" s="2">
        <v>0</v>
      </c>
      <c r="BZ1481" s="2">
        <v>0</v>
      </c>
      <c r="CA1481" s="2">
        <v>0</v>
      </c>
      <c r="CB1481" s="2">
        <v>0</v>
      </c>
      <c r="CC1481" s="2">
        <v>0</v>
      </c>
      <c r="CD1481" s="2">
        <v>0</v>
      </c>
      <c r="CE1481" s="2">
        <v>0</v>
      </c>
      <c r="CF1481" s="2">
        <v>0</v>
      </c>
      <c r="CG1481" s="2">
        <v>0</v>
      </c>
      <c r="CH1481" s="2">
        <v>0</v>
      </c>
      <c r="CI1481" s="2">
        <v>0</v>
      </c>
      <c r="CJ1481" s="2">
        <v>0</v>
      </c>
      <c r="CK1481" s="2">
        <v>0</v>
      </c>
      <c r="CL1481" s="2">
        <v>3</v>
      </c>
    </row>
    <row r="1482" spans="1:90" x14ac:dyDescent="0.25">
      <c r="A1482" t="s">
        <v>115</v>
      </c>
      <c r="B1482">
        <v>20504</v>
      </c>
      <c r="C1482" t="s">
        <v>219</v>
      </c>
      <c r="D1482">
        <v>1</v>
      </c>
      <c r="E1482">
        <v>8</v>
      </c>
      <c r="F1482">
        <v>65997</v>
      </c>
      <c r="G1482">
        <v>35065997</v>
      </c>
      <c r="H1482" t="s">
        <v>14645</v>
      </c>
      <c r="I1482">
        <v>310</v>
      </c>
      <c r="J1482" t="s">
        <v>219</v>
      </c>
      <c r="K1482" t="s">
        <v>2431</v>
      </c>
      <c r="L1482">
        <v>1</v>
      </c>
      <c r="M1482" t="s">
        <v>219</v>
      </c>
      <c r="N1482">
        <v>14407062</v>
      </c>
      <c r="O1482" t="s">
        <v>92</v>
      </c>
      <c r="P1482" t="s">
        <v>14646</v>
      </c>
      <c r="Q1482">
        <v>2321</v>
      </c>
      <c r="R1482">
        <v>16</v>
      </c>
      <c r="S1482">
        <v>37052538</v>
      </c>
      <c r="T1482">
        <v>37052689</v>
      </c>
      <c r="U1482" t="s">
        <v>2469</v>
      </c>
      <c r="V1482">
        <v>1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125</v>
      </c>
      <c r="AE1482" s="2">
        <v>108</v>
      </c>
      <c r="AF1482" s="2">
        <v>104</v>
      </c>
      <c r="AG1482" s="2">
        <v>140</v>
      </c>
      <c r="AH1482" s="2">
        <v>130</v>
      </c>
      <c r="AI1482" s="2">
        <v>144</v>
      </c>
      <c r="AJ1482" s="2">
        <v>143</v>
      </c>
      <c r="AK1482" s="2">
        <v>0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0</v>
      </c>
      <c r="BI1482" s="2">
        <v>0</v>
      </c>
      <c r="BJ1482" s="2">
        <v>0</v>
      </c>
      <c r="BK1482" s="2">
        <v>0</v>
      </c>
      <c r="BL1482" s="2">
        <v>7</v>
      </c>
      <c r="BM1482" s="2">
        <v>5</v>
      </c>
      <c r="BN1482" s="2">
        <v>3</v>
      </c>
      <c r="BO1482" s="2">
        <v>5</v>
      </c>
      <c r="BP1482" s="2">
        <v>7</v>
      </c>
      <c r="BQ1482" s="2">
        <v>8</v>
      </c>
      <c r="BR1482" s="2">
        <v>4</v>
      </c>
      <c r="BS1482" s="2">
        <v>0</v>
      </c>
      <c r="BT1482" s="2">
        <v>0</v>
      </c>
      <c r="BU1482" s="2">
        <v>0</v>
      </c>
      <c r="BV1482" s="2">
        <v>0</v>
      </c>
      <c r="BW1482" s="2">
        <v>0</v>
      </c>
      <c r="BX1482" s="2">
        <v>0</v>
      </c>
      <c r="BY1482" s="2">
        <v>0</v>
      </c>
      <c r="BZ1482" s="2">
        <v>0</v>
      </c>
      <c r="CA1482" s="2">
        <v>0</v>
      </c>
      <c r="CB1482" s="2">
        <v>0</v>
      </c>
      <c r="CC1482" s="2">
        <v>0</v>
      </c>
      <c r="CD1482" s="2">
        <v>0</v>
      </c>
      <c r="CE1482" s="2">
        <v>0</v>
      </c>
      <c r="CF1482" s="2">
        <v>0</v>
      </c>
      <c r="CG1482" s="2">
        <v>0</v>
      </c>
      <c r="CH1482" s="2">
        <v>0</v>
      </c>
      <c r="CI1482" s="2">
        <v>0</v>
      </c>
      <c r="CJ1482" s="2">
        <v>0</v>
      </c>
      <c r="CK1482" s="2">
        <v>0</v>
      </c>
      <c r="CL1482" s="2">
        <v>0</v>
      </c>
    </row>
    <row r="1483" spans="1:90" x14ac:dyDescent="0.25">
      <c r="A1483" t="s">
        <v>115</v>
      </c>
      <c r="B1483">
        <v>20504</v>
      </c>
      <c r="C1483" t="s">
        <v>219</v>
      </c>
      <c r="D1483">
        <v>1</v>
      </c>
      <c r="E1483">
        <v>8</v>
      </c>
      <c r="F1483">
        <v>47454</v>
      </c>
      <c r="G1483">
        <v>35047454</v>
      </c>
      <c r="H1483" t="s">
        <v>5567</v>
      </c>
      <c r="I1483">
        <v>310</v>
      </c>
      <c r="J1483" t="s">
        <v>219</v>
      </c>
      <c r="K1483" t="s">
        <v>417</v>
      </c>
      <c r="L1483">
        <v>1</v>
      </c>
      <c r="M1483" t="s">
        <v>219</v>
      </c>
      <c r="N1483">
        <v>14406515</v>
      </c>
      <c r="O1483" t="s">
        <v>92</v>
      </c>
      <c r="P1483" t="s">
        <v>5568</v>
      </c>
      <c r="Q1483">
        <v>1090</v>
      </c>
      <c r="R1483">
        <v>16</v>
      </c>
      <c r="S1483">
        <v>37011796</v>
      </c>
      <c r="T1483">
        <v>37208013</v>
      </c>
      <c r="U1483" t="s">
        <v>5569</v>
      </c>
      <c r="V1483">
        <v>1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86</v>
      </c>
      <c r="AE1483" s="2">
        <v>69</v>
      </c>
      <c r="AF1483" s="2">
        <v>78</v>
      </c>
      <c r="AG1483" s="2">
        <v>133</v>
      </c>
      <c r="AH1483" s="2">
        <v>168</v>
      </c>
      <c r="AI1483" s="2">
        <v>215</v>
      </c>
      <c r="AJ1483" s="2">
        <v>208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36</v>
      </c>
      <c r="BD1483" s="2">
        <v>25</v>
      </c>
      <c r="BE1483" s="2">
        <v>0</v>
      </c>
      <c r="BF1483" s="2">
        <v>0</v>
      </c>
      <c r="BG1483" s="2">
        <v>0</v>
      </c>
      <c r="BH1483" s="2">
        <v>0</v>
      </c>
      <c r="BI1483" s="2">
        <v>0</v>
      </c>
      <c r="BJ1483" s="2">
        <v>0</v>
      </c>
      <c r="BK1483" s="2">
        <v>0</v>
      </c>
      <c r="BL1483" s="2">
        <v>6</v>
      </c>
      <c r="BM1483" s="2">
        <v>4</v>
      </c>
      <c r="BN1483" s="2">
        <v>6</v>
      </c>
      <c r="BO1483" s="2">
        <v>5</v>
      </c>
      <c r="BP1483" s="2">
        <v>6</v>
      </c>
      <c r="BQ1483" s="2">
        <v>10</v>
      </c>
      <c r="BR1483" s="2">
        <v>7</v>
      </c>
      <c r="BS1483" s="2">
        <v>0</v>
      </c>
      <c r="BT1483" s="2">
        <v>0</v>
      </c>
      <c r="BU1483" s="2">
        <v>0</v>
      </c>
      <c r="BV1483" s="2">
        <v>0</v>
      </c>
      <c r="BW1483" s="2">
        <v>0</v>
      </c>
      <c r="BX1483" s="2">
        <v>0</v>
      </c>
      <c r="BY1483" s="2">
        <v>0</v>
      </c>
      <c r="BZ1483" s="2">
        <v>0</v>
      </c>
      <c r="CA1483" s="2">
        <v>0</v>
      </c>
      <c r="CB1483" s="2">
        <v>0</v>
      </c>
      <c r="CC1483" s="2">
        <v>0</v>
      </c>
      <c r="CD1483" s="2">
        <v>0</v>
      </c>
      <c r="CE1483" s="2">
        <v>0</v>
      </c>
      <c r="CF1483" s="2">
        <v>0</v>
      </c>
      <c r="CG1483" s="2">
        <v>0</v>
      </c>
      <c r="CH1483" s="2">
        <v>0</v>
      </c>
      <c r="CI1483" s="2">
        <v>0</v>
      </c>
      <c r="CJ1483" s="2">
        <v>0</v>
      </c>
      <c r="CK1483" s="2">
        <v>2</v>
      </c>
      <c r="CL1483" s="2">
        <v>6</v>
      </c>
    </row>
    <row r="1484" spans="1:90" x14ac:dyDescent="0.25">
      <c r="A1484" t="s">
        <v>115</v>
      </c>
      <c r="B1484">
        <v>20504</v>
      </c>
      <c r="C1484" t="s">
        <v>219</v>
      </c>
      <c r="D1484">
        <v>1</v>
      </c>
      <c r="E1484">
        <v>8</v>
      </c>
      <c r="F1484">
        <v>23059</v>
      </c>
      <c r="G1484">
        <v>35023059</v>
      </c>
      <c r="H1484" t="s">
        <v>15568</v>
      </c>
      <c r="I1484">
        <v>385</v>
      </c>
      <c r="J1484" t="s">
        <v>1724</v>
      </c>
      <c r="K1484" t="s">
        <v>91</v>
      </c>
      <c r="L1484">
        <v>1</v>
      </c>
      <c r="M1484" t="s">
        <v>1724</v>
      </c>
      <c r="N1484">
        <v>14420000</v>
      </c>
      <c r="O1484" t="s">
        <v>92</v>
      </c>
      <c r="P1484" t="s">
        <v>13263</v>
      </c>
      <c r="Q1484">
        <v>4620</v>
      </c>
      <c r="R1484">
        <v>16</v>
      </c>
      <c r="S1484">
        <v>31461244</v>
      </c>
      <c r="U1484" t="s">
        <v>13264</v>
      </c>
      <c r="V1484">
        <v>1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82</v>
      </c>
      <c r="AE1484" s="2">
        <v>96</v>
      </c>
      <c r="AF1484" s="2">
        <v>87</v>
      </c>
      <c r="AG1484" s="2">
        <v>108</v>
      </c>
      <c r="AH1484" s="2">
        <v>87</v>
      </c>
      <c r="AI1484" s="2">
        <v>82</v>
      </c>
      <c r="AJ1484" s="2">
        <v>87</v>
      </c>
      <c r="AK1484" s="2">
        <v>0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177</v>
      </c>
      <c r="BD1484" s="2">
        <v>23</v>
      </c>
      <c r="BE1484" s="2">
        <v>0</v>
      </c>
      <c r="BF1484" s="2">
        <v>0</v>
      </c>
      <c r="BG1484" s="2">
        <v>0</v>
      </c>
      <c r="BH1484" s="2">
        <v>0</v>
      </c>
      <c r="BI1484" s="2">
        <v>0</v>
      </c>
      <c r="BJ1484" s="2">
        <v>0</v>
      </c>
      <c r="BK1484" s="2">
        <v>0</v>
      </c>
      <c r="BL1484" s="2">
        <v>7</v>
      </c>
      <c r="BM1484" s="2">
        <v>6</v>
      </c>
      <c r="BN1484" s="2">
        <v>6</v>
      </c>
      <c r="BO1484" s="2">
        <v>7</v>
      </c>
      <c r="BP1484" s="2">
        <v>4</v>
      </c>
      <c r="BQ1484" s="2">
        <v>4</v>
      </c>
      <c r="BR1484" s="2">
        <v>3</v>
      </c>
      <c r="BS1484" s="2">
        <v>0</v>
      </c>
      <c r="BT1484" s="2">
        <v>0</v>
      </c>
      <c r="BU1484" s="2">
        <v>0</v>
      </c>
      <c r="BV1484" s="2">
        <v>0</v>
      </c>
      <c r="BW1484" s="2">
        <v>0</v>
      </c>
      <c r="BX1484" s="2">
        <v>0</v>
      </c>
      <c r="BY1484" s="2">
        <v>0</v>
      </c>
      <c r="BZ1484" s="2">
        <v>0</v>
      </c>
      <c r="CA1484" s="2">
        <v>0</v>
      </c>
      <c r="CB1484" s="2">
        <v>0</v>
      </c>
      <c r="CC1484" s="2">
        <v>0</v>
      </c>
      <c r="CD1484" s="2">
        <v>0</v>
      </c>
      <c r="CE1484" s="2">
        <v>0</v>
      </c>
      <c r="CF1484" s="2">
        <v>0</v>
      </c>
      <c r="CG1484" s="2">
        <v>0</v>
      </c>
      <c r="CH1484" s="2">
        <v>0</v>
      </c>
      <c r="CI1484" s="2">
        <v>0</v>
      </c>
      <c r="CJ1484" s="2">
        <v>0</v>
      </c>
      <c r="CK1484" s="2">
        <v>9</v>
      </c>
      <c r="CL1484" s="2">
        <v>4</v>
      </c>
    </row>
    <row r="1485" spans="1:90" x14ac:dyDescent="0.25">
      <c r="A1485" t="s">
        <v>115</v>
      </c>
      <c r="B1485">
        <v>20504</v>
      </c>
      <c r="C1485" t="s">
        <v>219</v>
      </c>
      <c r="D1485">
        <v>1</v>
      </c>
      <c r="E1485">
        <v>8</v>
      </c>
      <c r="F1485">
        <v>23164</v>
      </c>
      <c r="G1485">
        <v>35023164</v>
      </c>
      <c r="H1485" t="s">
        <v>6508</v>
      </c>
      <c r="I1485">
        <v>584</v>
      </c>
      <c r="J1485" t="s">
        <v>6509</v>
      </c>
      <c r="K1485" t="s">
        <v>91</v>
      </c>
      <c r="L1485">
        <v>1</v>
      </c>
      <c r="M1485" t="s">
        <v>6509</v>
      </c>
      <c r="N1485">
        <v>14490000</v>
      </c>
      <c r="O1485" t="s">
        <v>92</v>
      </c>
      <c r="P1485" t="s">
        <v>6510</v>
      </c>
      <c r="Q1485">
        <v>430</v>
      </c>
      <c r="R1485">
        <v>16</v>
      </c>
      <c r="S1485">
        <v>31351257</v>
      </c>
      <c r="T1485">
        <v>31351263</v>
      </c>
      <c r="U1485" t="s">
        <v>6511</v>
      </c>
      <c r="V1485">
        <v>1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35</v>
      </c>
      <c r="AE1485" s="2">
        <v>47</v>
      </c>
      <c r="AF1485" s="2">
        <v>61</v>
      </c>
      <c r="AG1485" s="2">
        <v>52</v>
      </c>
      <c r="AH1485" s="2">
        <v>86</v>
      </c>
      <c r="AI1485" s="2">
        <v>64</v>
      </c>
      <c r="AJ1485" s="2">
        <v>73</v>
      </c>
      <c r="AK1485" s="2">
        <v>0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46</v>
      </c>
      <c r="BD1485" s="2">
        <v>0</v>
      </c>
      <c r="BE1485" s="2">
        <v>0</v>
      </c>
      <c r="BF1485" s="2">
        <v>0</v>
      </c>
      <c r="BG1485" s="2">
        <v>0</v>
      </c>
      <c r="BH1485" s="2">
        <v>0</v>
      </c>
      <c r="BI1485" s="2">
        <v>0</v>
      </c>
      <c r="BJ1485" s="2">
        <v>0</v>
      </c>
      <c r="BK1485" s="2">
        <v>0</v>
      </c>
      <c r="BL1485" s="2">
        <v>2</v>
      </c>
      <c r="BM1485" s="2">
        <v>4</v>
      </c>
      <c r="BN1485" s="2">
        <v>4</v>
      </c>
      <c r="BO1485" s="2">
        <v>2</v>
      </c>
      <c r="BP1485" s="2">
        <v>3</v>
      </c>
      <c r="BQ1485" s="2">
        <v>4</v>
      </c>
      <c r="BR1485" s="2">
        <v>4</v>
      </c>
      <c r="BS1485" s="2">
        <v>0</v>
      </c>
      <c r="BT1485" s="2">
        <v>0</v>
      </c>
      <c r="BU1485" s="2">
        <v>0</v>
      </c>
      <c r="BV1485" s="2">
        <v>0</v>
      </c>
      <c r="BW1485" s="2">
        <v>0</v>
      </c>
      <c r="BX1485" s="2">
        <v>0</v>
      </c>
      <c r="BY1485" s="2">
        <v>0</v>
      </c>
      <c r="BZ1485" s="2">
        <v>0</v>
      </c>
      <c r="CA1485" s="2">
        <v>0</v>
      </c>
      <c r="CB1485" s="2">
        <v>0</v>
      </c>
      <c r="CC1485" s="2">
        <v>0</v>
      </c>
      <c r="CD1485" s="2">
        <v>0</v>
      </c>
      <c r="CE1485" s="2">
        <v>0</v>
      </c>
      <c r="CF1485" s="2">
        <v>0</v>
      </c>
      <c r="CG1485" s="2">
        <v>0</v>
      </c>
      <c r="CH1485" s="2">
        <v>0</v>
      </c>
      <c r="CI1485" s="2">
        <v>0</v>
      </c>
      <c r="CJ1485" s="2">
        <v>0</v>
      </c>
      <c r="CK1485" s="2">
        <v>4</v>
      </c>
      <c r="CL1485" s="2">
        <v>0</v>
      </c>
    </row>
    <row r="1486" spans="1:90" x14ac:dyDescent="0.25">
      <c r="A1486" t="s">
        <v>115</v>
      </c>
      <c r="B1486">
        <v>20504</v>
      </c>
      <c r="C1486" t="s">
        <v>219</v>
      </c>
      <c r="D1486">
        <v>1</v>
      </c>
      <c r="E1486">
        <v>8</v>
      </c>
      <c r="F1486">
        <v>22986</v>
      </c>
      <c r="G1486">
        <v>35022986</v>
      </c>
      <c r="H1486" t="s">
        <v>10204</v>
      </c>
      <c r="I1486">
        <v>310</v>
      </c>
      <c r="J1486" t="s">
        <v>219</v>
      </c>
      <c r="K1486" t="s">
        <v>91</v>
      </c>
      <c r="L1486">
        <v>1</v>
      </c>
      <c r="M1486" t="s">
        <v>219</v>
      </c>
      <c r="N1486">
        <v>14400490</v>
      </c>
      <c r="O1486" t="s">
        <v>92</v>
      </c>
      <c r="P1486" t="s">
        <v>10205</v>
      </c>
      <c r="Q1486">
        <v>2127</v>
      </c>
      <c r="R1486">
        <v>16</v>
      </c>
      <c r="S1486">
        <v>37222245</v>
      </c>
      <c r="T1486">
        <v>37222463</v>
      </c>
      <c r="U1486" t="s">
        <v>10206</v>
      </c>
      <c r="V1486">
        <v>1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249</v>
      </c>
      <c r="AE1486" s="2">
        <v>233</v>
      </c>
      <c r="AF1486" s="2">
        <v>166</v>
      </c>
      <c r="AG1486" s="2">
        <v>207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81</v>
      </c>
      <c r="BD1486" s="2">
        <v>0</v>
      </c>
      <c r="BE1486" s="2">
        <v>0</v>
      </c>
      <c r="BF1486" s="2">
        <v>0</v>
      </c>
      <c r="BG1486" s="2">
        <v>0</v>
      </c>
      <c r="BH1486" s="2">
        <v>0</v>
      </c>
      <c r="BI1486" s="2">
        <v>0</v>
      </c>
      <c r="BJ1486" s="2">
        <v>0</v>
      </c>
      <c r="BK1486" s="2">
        <v>0</v>
      </c>
      <c r="BL1486" s="2">
        <v>12</v>
      </c>
      <c r="BM1486" s="2">
        <v>8</v>
      </c>
      <c r="BN1486" s="2">
        <v>6</v>
      </c>
      <c r="BO1486" s="2">
        <v>9</v>
      </c>
      <c r="BP1486" s="2">
        <v>0</v>
      </c>
      <c r="BQ1486" s="2">
        <v>0</v>
      </c>
      <c r="BR1486" s="2">
        <v>0</v>
      </c>
      <c r="BS1486" s="2">
        <v>0</v>
      </c>
      <c r="BT1486" s="2">
        <v>0</v>
      </c>
      <c r="BU1486" s="2">
        <v>0</v>
      </c>
      <c r="BV1486" s="2">
        <v>0</v>
      </c>
      <c r="BW1486" s="2">
        <v>0</v>
      </c>
      <c r="BX1486" s="2">
        <v>0</v>
      </c>
      <c r="BY1486" s="2">
        <v>0</v>
      </c>
      <c r="BZ1486" s="2">
        <v>0</v>
      </c>
      <c r="CA1486" s="2">
        <v>0</v>
      </c>
      <c r="CB1486" s="2">
        <v>0</v>
      </c>
      <c r="CC1486" s="2">
        <v>0</v>
      </c>
      <c r="CD1486" s="2">
        <v>0</v>
      </c>
      <c r="CE1486" s="2">
        <v>0</v>
      </c>
      <c r="CF1486" s="2">
        <v>0</v>
      </c>
      <c r="CG1486" s="2">
        <v>0</v>
      </c>
      <c r="CH1486" s="2">
        <v>0</v>
      </c>
      <c r="CI1486" s="2">
        <v>0</v>
      </c>
      <c r="CJ1486" s="2">
        <v>0</v>
      </c>
      <c r="CK1486" s="2">
        <v>5</v>
      </c>
      <c r="CL1486" s="2">
        <v>0</v>
      </c>
    </row>
    <row r="1487" spans="1:90" x14ac:dyDescent="0.25">
      <c r="A1487" t="s">
        <v>115</v>
      </c>
      <c r="B1487">
        <v>20504</v>
      </c>
      <c r="C1487" t="s">
        <v>219</v>
      </c>
      <c r="D1487">
        <v>1</v>
      </c>
      <c r="E1487">
        <v>8</v>
      </c>
      <c r="F1487">
        <v>42808</v>
      </c>
      <c r="G1487">
        <v>35042808</v>
      </c>
      <c r="H1487" t="s">
        <v>4223</v>
      </c>
      <c r="I1487">
        <v>310</v>
      </c>
      <c r="J1487" t="s">
        <v>219</v>
      </c>
      <c r="K1487" t="s">
        <v>4224</v>
      </c>
      <c r="L1487">
        <v>1</v>
      </c>
      <c r="M1487" t="s">
        <v>219</v>
      </c>
      <c r="N1487">
        <v>14403830</v>
      </c>
      <c r="O1487" t="s">
        <v>102</v>
      </c>
      <c r="P1487" t="s">
        <v>4225</v>
      </c>
      <c r="Q1487">
        <v>3400</v>
      </c>
      <c r="R1487">
        <v>16</v>
      </c>
      <c r="S1487">
        <v>37060747</v>
      </c>
      <c r="T1487">
        <v>37223384</v>
      </c>
      <c r="U1487" t="s">
        <v>4226</v>
      </c>
      <c r="V1487">
        <v>1</v>
      </c>
      <c r="W1487" s="2">
        <v>0</v>
      </c>
      <c r="X1487" s="2">
        <v>0</v>
      </c>
      <c r="Y1487" s="2">
        <v>0</v>
      </c>
      <c r="Z1487" s="2">
        <v>90</v>
      </c>
      <c r="AA1487" s="2">
        <v>61</v>
      </c>
      <c r="AB1487" s="2">
        <v>105</v>
      </c>
      <c r="AC1487" s="2">
        <v>82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2</v>
      </c>
      <c r="BE1487" s="2">
        <v>0</v>
      </c>
      <c r="BF1487" s="2">
        <v>0</v>
      </c>
      <c r="BG1487" s="2">
        <v>0</v>
      </c>
      <c r="BH1487" s="2">
        <v>4</v>
      </c>
      <c r="BI1487" s="2">
        <v>3</v>
      </c>
      <c r="BJ1487" s="2">
        <v>5</v>
      </c>
      <c r="BK1487" s="2">
        <v>4</v>
      </c>
      <c r="BL1487" s="2">
        <v>0</v>
      </c>
      <c r="BM1487" s="2">
        <v>0</v>
      </c>
      <c r="BN1487" s="2">
        <v>0</v>
      </c>
      <c r="BO1487" s="2">
        <v>0</v>
      </c>
      <c r="BP1487" s="2">
        <v>0</v>
      </c>
      <c r="BQ1487" s="2">
        <v>0</v>
      </c>
      <c r="BR1487" s="2">
        <v>0</v>
      </c>
      <c r="BS1487" s="2">
        <v>0</v>
      </c>
      <c r="BT1487" s="2">
        <v>0</v>
      </c>
      <c r="BU1487" s="2">
        <v>0</v>
      </c>
      <c r="BV1487" s="2">
        <v>0</v>
      </c>
      <c r="BW1487" s="2">
        <v>0</v>
      </c>
      <c r="BX1487" s="2">
        <v>0</v>
      </c>
      <c r="BY1487" s="2">
        <v>0</v>
      </c>
      <c r="BZ1487" s="2">
        <v>0</v>
      </c>
      <c r="CA1487" s="2">
        <v>0</v>
      </c>
      <c r="CB1487" s="2">
        <v>0</v>
      </c>
      <c r="CC1487" s="2">
        <v>0</v>
      </c>
      <c r="CD1487" s="2">
        <v>0</v>
      </c>
      <c r="CE1487" s="2">
        <v>0</v>
      </c>
      <c r="CF1487" s="2">
        <v>0</v>
      </c>
      <c r="CG1487" s="2">
        <v>0</v>
      </c>
      <c r="CH1487" s="2">
        <v>0</v>
      </c>
      <c r="CI1487" s="2">
        <v>0</v>
      </c>
      <c r="CJ1487" s="2">
        <v>0</v>
      </c>
      <c r="CK1487" s="2">
        <v>0</v>
      </c>
      <c r="CL1487" s="2">
        <v>1</v>
      </c>
    </row>
    <row r="1488" spans="1:90" x14ac:dyDescent="0.25">
      <c r="A1488" t="s">
        <v>115</v>
      </c>
      <c r="B1488">
        <v>20504</v>
      </c>
      <c r="C1488" t="s">
        <v>219</v>
      </c>
      <c r="D1488">
        <v>1</v>
      </c>
      <c r="E1488">
        <v>8</v>
      </c>
      <c r="F1488">
        <v>23048</v>
      </c>
      <c r="G1488">
        <v>35023048</v>
      </c>
      <c r="H1488" t="s">
        <v>15348</v>
      </c>
      <c r="I1488">
        <v>575</v>
      </c>
      <c r="J1488" t="s">
        <v>7286</v>
      </c>
      <c r="K1488" t="s">
        <v>91</v>
      </c>
      <c r="L1488">
        <v>1</v>
      </c>
      <c r="M1488" t="s">
        <v>7286</v>
      </c>
      <c r="N1488">
        <v>14430000</v>
      </c>
      <c r="O1488" t="s">
        <v>92</v>
      </c>
      <c r="P1488" t="s">
        <v>7287</v>
      </c>
      <c r="Q1488">
        <v>860</v>
      </c>
      <c r="R1488">
        <v>16</v>
      </c>
      <c r="S1488">
        <v>31431171</v>
      </c>
      <c r="U1488" t="s">
        <v>15349</v>
      </c>
      <c r="V1488">
        <v>1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122</v>
      </c>
      <c r="AI1488" s="2">
        <v>103</v>
      </c>
      <c r="AJ1488" s="2">
        <v>83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0</v>
      </c>
      <c r="BI1488" s="2">
        <v>0</v>
      </c>
      <c r="BJ1488" s="2">
        <v>0</v>
      </c>
      <c r="BK1488" s="2">
        <v>0</v>
      </c>
      <c r="BL1488" s="2">
        <v>0</v>
      </c>
      <c r="BM1488" s="2">
        <v>0</v>
      </c>
      <c r="BN1488" s="2">
        <v>0</v>
      </c>
      <c r="BO1488" s="2">
        <v>0</v>
      </c>
      <c r="BP1488" s="2">
        <v>3</v>
      </c>
      <c r="BQ1488" s="2">
        <v>3</v>
      </c>
      <c r="BR1488" s="2">
        <v>4</v>
      </c>
      <c r="BS1488" s="2">
        <v>0</v>
      </c>
      <c r="BT1488" s="2">
        <v>0</v>
      </c>
      <c r="BU1488" s="2">
        <v>0</v>
      </c>
      <c r="BV1488" s="2">
        <v>0</v>
      </c>
      <c r="BW1488" s="2">
        <v>0</v>
      </c>
      <c r="BX1488" s="2">
        <v>0</v>
      </c>
      <c r="BY1488" s="2">
        <v>0</v>
      </c>
      <c r="BZ1488" s="2">
        <v>0</v>
      </c>
      <c r="CA1488" s="2">
        <v>0</v>
      </c>
      <c r="CB1488" s="2">
        <v>0</v>
      </c>
      <c r="CC1488" s="2">
        <v>0</v>
      </c>
      <c r="CD1488" s="2">
        <v>0</v>
      </c>
      <c r="CE1488" s="2">
        <v>0</v>
      </c>
      <c r="CF1488" s="2">
        <v>0</v>
      </c>
      <c r="CG1488" s="2">
        <v>0</v>
      </c>
      <c r="CH1488" s="2">
        <v>0</v>
      </c>
      <c r="CI1488" s="2">
        <v>0</v>
      </c>
      <c r="CJ1488" s="2">
        <v>0</v>
      </c>
      <c r="CK1488" s="2">
        <v>0</v>
      </c>
      <c r="CL1488" s="2">
        <v>0</v>
      </c>
    </row>
    <row r="1489" spans="1:90" x14ac:dyDescent="0.25">
      <c r="A1489" t="s">
        <v>115</v>
      </c>
      <c r="B1489">
        <v>20504</v>
      </c>
      <c r="C1489" t="s">
        <v>219</v>
      </c>
      <c r="D1489">
        <v>1</v>
      </c>
      <c r="E1489">
        <v>8</v>
      </c>
      <c r="F1489">
        <v>911264</v>
      </c>
      <c r="G1489">
        <v>35911264</v>
      </c>
      <c r="H1489" t="s">
        <v>6008</v>
      </c>
      <c r="I1489">
        <v>310</v>
      </c>
      <c r="J1489" t="s">
        <v>219</v>
      </c>
      <c r="K1489" t="s">
        <v>6009</v>
      </c>
      <c r="L1489">
        <v>1</v>
      </c>
      <c r="M1489" t="s">
        <v>219</v>
      </c>
      <c r="N1489">
        <v>14406541</v>
      </c>
      <c r="O1489" t="s">
        <v>92</v>
      </c>
      <c r="P1489" t="s">
        <v>6010</v>
      </c>
      <c r="Q1489">
        <v>511</v>
      </c>
      <c r="R1489">
        <v>16</v>
      </c>
      <c r="S1489">
        <v>37209293</v>
      </c>
      <c r="T1489">
        <v>37209464</v>
      </c>
      <c r="U1489" t="s">
        <v>6011</v>
      </c>
      <c r="V1489">
        <v>1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78</v>
      </c>
      <c r="AE1489" s="2">
        <v>92</v>
      </c>
      <c r="AF1489" s="2">
        <v>67</v>
      </c>
      <c r="AG1489" s="2">
        <v>99</v>
      </c>
      <c r="AH1489" s="2">
        <v>105</v>
      </c>
      <c r="AI1489" s="2">
        <v>81</v>
      </c>
      <c r="AJ1489" s="2">
        <v>73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245</v>
      </c>
      <c r="BD1489" s="2">
        <v>0</v>
      </c>
      <c r="BE1489" s="2">
        <v>0</v>
      </c>
      <c r="BF1489" s="2">
        <v>0</v>
      </c>
      <c r="BG1489" s="2">
        <v>0</v>
      </c>
      <c r="BH1489" s="2">
        <v>0</v>
      </c>
      <c r="BI1489" s="2">
        <v>0</v>
      </c>
      <c r="BJ1489" s="2">
        <v>0</v>
      </c>
      <c r="BK1489" s="2">
        <v>0</v>
      </c>
      <c r="BL1489" s="2">
        <v>4</v>
      </c>
      <c r="BM1489" s="2">
        <v>4</v>
      </c>
      <c r="BN1489" s="2">
        <v>3</v>
      </c>
      <c r="BO1489" s="2">
        <v>4</v>
      </c>
      <c r="BP1489" s="2">
        <v>3</v>
      </c>
      <c r="BQ1489" s="2">
        <v>4</v>
      </c>
      <c r="BR1489" s="2">
        <v>2</v>
      </c>
      <c r="BS1489" s="2">
        <v>0</v>
      </c>
      <c r="BT1489" s="2">
        <v>0</v>
      </c>
      <c r="BU1489" s="2">
        <v>0</v>
      </c>
      <c r="BV1489" s="2">
        <v>0</v>
      </c>
      <c r="BW1489" s="2">
        <v>0</v>
      </c>
      <c r="BX1489" s="2">
        <v>0</v>
      </c>
      <c r="BY1489" s="2">
        <v>0</v>
      </c>
      <c r="BZ1489" s="2">
        <v>0</v>
      </c>
      <c r="CA1489" s="2">
        <v>0</v>
      </c>
      <c r="CB1489" s="2">
        <v>0</v>
      </c>
      <c r="CC1489" s="2">
        <v>0</v>
      </c>
      <c r="CD1489" s="2">
        <v>0</v>
      </c>
      <c r="CE1489" s="2">
        <v>0</v>
      </c>
      <c r="CF1489" s="2">
        <v>0</v>
      </c>
      <c r="CG1489" s="2">
        <v>0</v>
      </c>
      <c r="CH1489" s="2">
        <v>0</v>
      </c>
      <c r="CI1489" s="2">
        <v>0</v>
      </c>
      <c r="CJ1489" s="2">
        <v>0</v>
      </c>
      <c r="CK1489" s="2">
        <v>15</v>
      </c>
      <c r="CL1489" s="2">
        <v>0</v>
      </c>
    </row>
    <row r="1490" spans="1:90" x14ac:dyDescent="0.25">
      <c r="A1490" t="s">
        <v>115</v>
      </c>
      <c r="B1490">
        <v>20504</v>
      </c>
      <c r="C1490" t="s">
        <v>219</v>
      </c>
      <c r="D1490">
        <v>1</v>
      </c>
      <c r="E1490">
        <v>8</v>
      </c>
      <c r="F1490">
        <v>23206</v>
      </c>
      <c r="G1490">
        <v>35023206</v>
      </c>
      <c r="H1490" t="s">
        <v>9614</v>
      </c>
      <c r="I1490">
        <v>310</v>
      </c>
      <c r="J1490" t="s">
        <v>219</v>
      </c>
      <c r="K1490" t="s">
        <v>3766</v>
      </c>
      <c r="L1490">
        <v>1</v>
      </c>
      <c r="M1490" t="s">
        <v>219</v>
      </c>
      <c r="N1490">
        <v>14405115</v>
      </c>
      <c r="O1490" t="s">
        <v>92</v>
      </c>
      <c r="P1490" t="s">
        <v>9615</v>
      </c>
      <c r="Q1490">
        <v>425</v>
      </c>
      <c r="R1490">
        <v>16</v>
      </c>
      <c r="S1490">
        <v>37222898</v>
      </c>
      <c r="T1490">
        <v>37224714</v>
      </c>
      <c r="U1490" t="s">
        <v>9616</v>
      </c>
      <c r="V1490">
        <v>1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37</v>
      </c>
      <c r="AE1490" s="2">
        <v>35</v>
      </c>
      <c r="AF1490" s="2">
        <v>115</v>
      </c>
      <c r="AG1490" s="2">
        <v>69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0</v>
      </c>
      <c r="BI1490" s="2">
        <v>0</v>
      </c>
      <c r="BJ1490" s="2">
        <v>0</v>
      </c>
      <c r="BK1490" s="2">
        <v>0</v>
      </c>
      <c r="BL1490" s="2">
        <v>1</v>
      </c>
      <c r="BM1490" s="2">
        <v>2</v>
      </c>
      <c r="BN1490" s="2">
        <v>6</v>
      </c>
      <c r="BO1490" s="2">
        <v>3</v>
      </c>
      <c r="BP1490" s="2">
        <v>0</v>
      </c>
      <c r="BQ1490" s="2">
        <v>0</v>
      </c>
      <c r="BR1490" s="2">
        <v>0</v>
      </c>
      <c r="BS1490" s="2">
        <v>0</v>
      </c>
      <c r="BT1490" s="2">
        <v>0</v>
      </c>
      <c r="BU1490" s="2">
        <v>0</v>
      </c>
      <c r="BV1490" s="2">
        <v>0</v>
      </c>
      <c r="BW1490" s="2">
        <v>0</v>
      </c>
      <c r="BX1490" s="2">
        <v>0</v>
      </c>
      <c r="BY1490" s="2">
        <v>0</v>
      </c>
      <c r="BZ1490" s="2">
        <v>0</v>
      </c>
      <c r="CA1490" s="2">
        <v>0</v>
      </c>
      <c r="CB1490" s="2">
        <v>0</v>
      </c>
      <c r="CC1490" s="2">
        <v>0</v>
      </c>
      <c r="CD1490" s="2">
        <v>0</v>
      </c>
      <c r="CE1490" s="2">
        <v>0</v>
      </c>
      <c r="CF1490" s="2">
        <v>0</v>
      </c>
      <c r="CG1490" s="2">
        <v>0</v>
      </c>
      <c r="CH1490" s="2">
        <v>0</v>
      </c>
      <c r="CI1490" s="2">
        <v>0</v>
      </c>
      <c r="CJ1490" s="2">
        <v>0</v>
      </c>
      <c r="CK1490" s="2">
        <v>0</v>
      </c>
      <c r="CL1490" s="2">
        <v>0</v>
      </c>
    </row>
    <row r="1491" spans="1:90" x14ac:dyDescent="0.25">
      <c r="A1491" t="s">
        <v>115</v>
      </c>
      <c r="B1491">
        <v>20504</v>
      </c>
      <c r="C1491" t="s">
        <v>219</v>
      </c>
      <c r="D1491">
        <v>1</v>
      </c>
      <c r="E1491">
        <v>8</v>
      </c>
      <c r="F1491">
        <v>22861</v>
      </c>
      <c r="G1491">
        <v>35022861</v>
      </c>
      <c r="H1491" t="s">
        <v>8506</v>
      </c>
      <c r="I1491">
        <v>280</v>
      </c>
      <c r="J1491" t="s">
        <v>1687</v>
      </c>
      <c r="K1491" t="s">
        <v>91</v>
      </c>
      <c r="L1491">
        <v>1</v>
      </c>
      <c r="M1491" t="s">
        <v>1687</v>
      </c>
      <c r="N1491">
        <v>14460000</v>
      </c>
      <c r="O1491" t="s">
        <v>92</v>
      </c>
      <c r="P1491" t="s">
        <v>8507</v>
      </c>
      <c r="Q1491">
        <v>3078</v>
      </c>
      <c r="R1491">
        <v>16</v>
      </c>
      <c r="S1491">
        <v>31331603</v>
      </c>
      <c r="U1491" t="s">
        <v>8508</v>
      </c>
      <c r="V1491">
        <v>1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115</v>
      </c>
      <c r="AI1491" s="2">
        <v>98</v>
      </c>
      <c r="AJ1491" s="2">
        <v>96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20</v>
      </c>
      <c r="BD1491" s="2">
        <v>0</v>
      </c>
      <c r="BE1491" s="2">
        <v>0</v>
      </c>
      <c r="BF1491" s="2">
        <v>0</v>
      </c>
      <c r="BG1491" s="2">
        <v>0</v>
      </c>
      <c r="BH1491" s="2">
        <v>0</v>
      </c>
      <c r="BI1491" s="2">
        <v>0</v>
      </c>
      <c r="BJ1491" s="2">
        <v>0</v>
      </c>
      <c r="BK1491" s="2">
        <v>0</v>
      </c>
      <c r="BL1491" s="2">
        <v>0</v>
      </c>
      <c r="BM1491" s="2">
        <v>0</v>
      </c>
      <c r="BN1491" s="2">
        <v>0</v>
      </c>
      <c r="BO1491" s="2">
        <v>0</v>
      </c>
      <c r="BP1491" s="2">
        <v>6</v>
      </c>
      <c r="BQ1491" s="2">
        <v>5</v>
      </c>
      <c r="BR1491" s="2">
        <v>4</v>
      </c>
      <c r="BS1491" s="2">
        <v>0</v>
      </c>
      <c r="BT1491" s="2">
        <v>0</v>
      </c>
      <c r="BU1491" s="2">
        <v>0</v>
      </c>
      <c r="BV1491" s="2">
        <v>0</v>
      </c>
      <c r="BW1491" s="2">
        <v>0</v>
      </c>
      <c r="BX1491" s="2">
        <v>0</v>
      </c>
      <c r="BY1491" s="2">
        <v>0</v>
      </c>
      <c r="BZ1491" s="2">
        <v>0</v>
      </c>
      <c r="CA1491" s="2">
        <v>0</v>
      </c>
      <c r="CB1491" s="2">
        <v>0</v>
      </c>
      <c r="CC1491" s="2">
        <v>0</v>
      </c>
      <c r="CD1491" s="2">
        <v>0</v>
      </c>
      <c r="CE1491" s="2">
        <v>0</v>
      </c>
      <c r="CF1491" s="2">
        <v>0</v>
      </c>
      <c r="CG1491" s="2">
        <v>0</v>
      </c>
      <c r="CH1491" s="2">
        <v>0</v>
      </c>
      <c r="CI1491" s="2">
        <v>0</v>
      </c>
      <c r="CJ1491" s="2">
        <v>0</v>
      </c>
      <c r="CK1491" s="2">
        <v>1</v>
      </c>
      <c r="CL1491" s="2">
        <v>0</v>
      </c>
    </row>
    <row r="1492" spans="1:90" x14ac:dyDescent="0.25">
      <c r="A1492" t="s">
        <v>115</v>
      </c>
      <c r="B1492">
        <v>20504</v>
      </c>
      <c r="C1492" t="s">
        <v>219</v>
      </c>
      <c r="D1492">
        <v>1</v>
      </c>
      <c r="E1492">
        <v>8</v>
      </c>
      <c r="F1492">
        <v>22792</v>
      </c>
      <c r="G1492">
        <v>35022792</v>
      </c>
      <c r="H1492" t="s">
        <v>14441</v>
      </c>
      <c r="I1492">
        <v>310</v>
      </c>
      <c r="J1492" t="s">
        <v>219</v>
      </c>
      <c r="K1492" t="s">
        <v>1178</v>
      </c>
      <c r="L1492">
        <v>1</v>
      </c>
      <c r="M1492" t="s">
        <v>219</v>
      </c>
      <c r="N1492">
        <v>14401226</v>
      </c>
      <c r="O1492" t="s">
        <v>92</v>
      </c>
      <c r="P1492" t="s">
        <v>3497</v>
      </c>
      <c r="Q1492" t="s">
        <v>127</v>
      </c>
      <c r="R1492">
        <v>16</v>
      </c>
      <c r="S1492">
        <v>37214907</v>
      </c>
      <c r="T1492">
        <v>37214950</v>
      </c>
      <c r="U1492" t="s">
        <v>14442</v>
      </c>
      <c r="V1492">
        <v>1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200</v>
      </c>
      <c r="AE1492" s="2">
        <v>180</v>
      </c>
      <c r="AF1492" s="2">
        <v>97</v>
      </c>
      <c r="AG1492" s="2">
        <v>183</v>
      </c>
      <c r="AH1492" s="2">
        <v>251</v>
      </c>
      <c r="AI1492" s="2">
        <v>273</v>
      </c>
      <c r="AJ1492" s="2">
        <v>282</v>
      </c>
      <c r="AK1492" s="2">
        <v>0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69</v>
      </c>
      <c r="BD1492" s="2">
        <v>15</v>
      </c>
      <c r="BE1492" s="2">
        <v>0</v>
      </c>
      <c r="BF1492" s="2">
        <v>0</v>
      </c>
      <c r="BG1492" s="2">
        <v>0</v>
      </c>
      <c r="BH1492" s="2">
        <v>0</v>
      </c>
      <c r="BI1492" s="2">
        <v>0</v>
      </c>
      <c r="BJ1492" s="2">
        <v>0</v>
      </c>
      <c r="BK1492" s="2">
        <v>0</v>
      </c>
      <c r="BL1492" s="2">
        <v>9</v>
      </c>
      <c r="BM1492" s="2">
        <v>6</v>
      </c>
      <c r="BN1492" s="2">
        <v>5</v>
      </c>
      <c r="BO1492" s="2">
        <v>7</v>
      </c>
      <c r="BP1492" s="2">
        <v>8</v>
      </c>
      <c r="BQ1492" s="2">
        <v>8</v>
      </c>
      <c r="BR1492" s="2">
        <v>9</v>
      </c>
      <c r="BS1492" s="2">
        <v>0</v>
      </c>
      <c r="BT1492" s="2">
        <v>0</v>
      </c>
      <c r="BU1492" s="2">
        <v>0</v>
      </c>
      <c r="BV1492" s="2">
        <v>0</v>
      </c>
      <c r="BW1492" s="2">
        <v>0</v>
      </c>
      <c r="BX1492" s="2">
        <v>0</v>
      </c>
      <c r="BY1492" s="2">
        <v>0</v>
      </c>
      <c r="BZ1492" s="2">
        <v>0</v>
      </c>
      <c r="CA1492" s="2">
        <v>0</v>
      </c>
      <c r="CB1492" s="2">
        <v>0</v>
      </c>
      <c r="CC1492" s="2">
        <v>0</v>
      </c>
      <c r="CD1492" s="2">
        <v>0</v>
      </c>
      <c r="CE1492" s="2">
        <v>0</v>
      </c>
      <c r="CF1492" s="2">
        <v>0</v>
      </c>
      <c r="CG1492" s="2">
        <v>0</v>
      </c>
      <c r="CH1492" s="2">
        <v>0</v>
      </c>
      <c r="CI1492" s="2">
        <v>0</v>
      </c>
      <c r="CJ1492" s="2">
        <v>0</v>
      </c>
      <c r="CK1492" s="2">
        <v>3</v>
      </c>
      <c r="CL1492" s="2">
        <v>5</v>
      </c>
    </row>
    <row r="1493" spans="1:90" x14ac:dyDescent="0.25">
      <c r="A1493" t="s">
        <v>115</v>
      </c>
      <c r="B1493">
        <v>20504</v>
      </c>
      <c r="C1493" t="s">
        <v>219</v>
      </c>
      <c r="D1493">
        <v>1</v>
      </c>
      <c r="E1493">
        <v>8</v>
      </c>
      <c r="F1493">
        <v>23073</v>
      </c>
      <c r="G1493">
        <v>35023073</v>
      </c>
      <c r="H1493" t="s">
        <v>5756</v>
      </c>
      <c r="I1493">
        <v>511</v>
      </c>
      <c r="J1493" t="s">
        <v>2813</v>
      </c>
      <c r="K1493" t="s">
        <v>91</v>
      </c>
      <c r="L1493">
        <v>1</v>
      </c>
      <c r="M1493" t="s">
        <v>2813</v>
      </c>
      <c r="N1493">
        <v>14415000</v>
      </c>
      <c r="O1493" t="s">
        <v>162</v>
      </c>
      <c r="P1493" t="s">
        <v>2814</v>
      </c>
      <c r="Q1493">
        <v>908</v>
      </c>
      <c r="R1493">
        <v>16</v>
      </c>
      <c r="S1493">
        <v>31451403</v>
      </c>
      <c r="U1493" t="s">
        <v>5757</v>
      </c>
      <c r="V1493">
        <v>1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178</v>
      </c>
      <c r="AE1493" s="2">
        <v>130</v>
      </c>
      <c r="AF1493" s="2">
        <v>161</v>
      </c>
      <c r="AG1493" s="2">
        <v>194</v>
      </c>
      <c r="AH1493" s="2">
        <v>205</v>
      </c>
      <c r="AI1493" s="2">
        <v>176</v>
      </c>
      <c r="AJ1493" s="2">
        <v>168</v>
      </c>
      <c r="AK1493" s="2">
        <v>0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128</v>
      </c>
      <c r="BD1493" s="2">
        <v>8</v>
      </c>
      <c r="BE1493" s="2">
        <v>0</v>
      </c>
      <c r="BF1493" s="2">
        <v>0</v>
      </c>
      <c r="BG1493" s="2">
        <v>0</v>
      </c>
      <c r="BH1493" s="2">
        <v>0</v>
      </c>
      <c r="BI1493" s="2">
        <v>0</v>
      </c>
      <c r="BJ1493" s="2">
        <v>0</v>
      </c>
      <c r="BK1493" s="2">
        <v>0</v>
      </c>
      <c r="BL1493" s="2">
        <v>10</v>
      </c>
      <c r="BM1493" s="2">
        <v>5</v>
      </c>
      <c r="BN1493" s="2">
        <v>6</v>
      </c>
      <c r="BO1493" s="2">
        <v>7</v>
      </c>
      <c r="BP1493" s="2">
        <v>8</v>
      </c>
      <c r="BQ1493" s="2">
        <v>5</v>
      </c>
      <c r="BR1493" s="2">
        <v>6</v>
      </c>
      <c r="BS1493" s="2">
        <v>0</v>
      </c>
      <c r="BT1493" s="2">
        <v>0</v>
      </c>
      <c r="BU1493" s="2">
        <v>0</v>
      </c>
      <c r="BV1493" s="2">
        <v>0</v>
      </c>
      <c r="BW1493" s="2">
        <v>0</v>
      </c>
      <c r="BX1493" s="2">
        <v>0</v>
      </c>
      <c r="BY1493" s="2">
        <v>0</v>
      </c>
      <c r="BZ1493" s="2">
        <v>0</v>
      </c>
      <c r="CA1493" s="2">
        <v>0</v>
      </c>
      <c r="CB1493" s="2">
        <v>0</v>
      </c>
      <c r="CC1493" s="2">
        <v>0</v>
      </c>
      <c r="CD1493" s="2">
        <v>0</v>
      </c>
      <c r="CE1493" s="2">
        <v>0</v>
      </c>
      <c r="CF1493" s="2">
        <v>0</v>
      </c>
      <c r="CG1493" s="2">
        <v>0</v>
      </c>
      <c r="CH1493" s="2">
        <v>0</v>
      </c>
      <c r="CI1493" s="2">
        <v>0</v>
      </c>
      <c r="CJ1493" s="2">
        <v>0</v>
      </c>
      <c r="CK1493" s="2">
        <v>6</v>
      </c>
      <c r="CL1493" s="2">
        <v>3</v>
      </c>
    </row>
    <row r="1494" spans="1:90" x14ac:dyDescent="0.25">
      <c r="A1494" t="s">
        <v>115</v>
      </c>
      <c r="B1494">
        <v>20504</v>
      </c>
      <c r="C1494" t="s">
        <v>219</v>
      </c>
      <c r="D1494">
        <v>1</v>
      </c>
      <c r="E1494">
        <v>8</v>
      </c>
      <c r="F1494">
        <v>922444</v>
      </c>
      <c r="G1494">
        <v>35922444</v>
      </c>
      <c r="H1494" t="s">
        <v>12674</v>
      </c>
      <c r="I1494">
        <v>310</v>
      </c>
      <c r="J1494" t="s">
        <v>219</v>
      </c>
      <c r="K1494" t="s">
        <v>3703</v>
      </c>
      <c r="L1494">
        <v>1</v>
      </c>
      <c r="M1494" t="s">
        <v>219</v>
      </c>
      <c r="N1494">
        <v>14402494</v>
      </c>
      <c r="O1494" t="s">
        <v>92</v>
      </c>
      <c r="P1494" t="s">
        <v>12675</v>
      </c>
      <c r="Q1494">
        <v>200</v>
      </c>
      <c r="R1494">
        <v>16</v>
      </c>
      <c r="S1494">
        <v>37254335</v>
      </c>
      <c r="T1494">
        <v>37254452</v>
      </c>
      <c r="U1494" t="s">
        <v>12676</v>
      </c>
      <c r="V1494">
        <v>1</v>
      </c>
      <c r="W1494" s="2">
        <v>0</v>
      </c>
      <c r="X1494" s="2">
        <v>0</v>
      </c>
      <c r="Y1494" s="2">
        <v>0</v>
      </c>
      <c r="Z1494" s="2">
        <v>61</v>
      </c>
      <c r="AA1494" s="2">
        <v>65</v>
      </c>
      <c r="AB1494" s="2">
        <v>73</v>
      </c>
      <c r="AC1494" s="2">
        <v>73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2</v>
      </c>
      <c r="BI1494" s="2">
        <v>5</v>
      </c>
      <c r="BJ1494" s="2">
        <v>3</v>
      </c>
      <c r="BK1494" s="2">
        <v>3</v>
      </c>
      <c r="BL1494" s="2">
        <v>0</v>
      </c>
      <c r="BM1494" s="2">
        <v>0</v>
      </c>
      <c r="BN1494" s="2">
        <v>0</v>
      </c>
      <c r="BO1494" s="2">
        <v>0</v>
      </c>
      <c r="BP1494" s="2">
        <v>0</v>
      </c>
      <c r="BQ1494" s="2">
        <v>0</v>
      </c>
      <c r="BR1494" s="2">
        <v>0</v>
      </c>
      <c r="BS1494" s="2">
        <v>0</v>
      </c>
      <c r="BT1494" s="2">
        <v>0</v>
      </c>
      <c r="BU1494" s="2">
        <v>0</v>
      </c>
      <c r="BV1494" s="2">
        <v>0</v>
      </c>
      <c r="BW1494" s="2">
        <v>0</v>
      </c>
      <c r="BX1494" s="2">
        <v>0</v>
      </c>
      <c r="BY1494" s="2">
        <v>0</v>
      </c>
      <c r="BZ1494" s="2">
        <v>0</v>
      </c>
      <c r="CA1494" s="2">
        <v>0</v>
      </c>
      <c r="CB1494" s="2">
        <v>0</v>
      </c>
      <c r="CC1494" s="2">
        <v>0</v>
      </c>
      <c r="CD1494" s="2">
        <v>0</v>
      </c>
      <c r="CE1494" s="2">
        <v>0</v>
      </c>
      <c r="CF1494" s="2">
        <v>0</v>
      </c>
      <c r="CG1494" s="2">
        <v>0</v>
      </c>
      <c r="CH1494" s="2">
        <v>0</v>
      </c>
      <c r="CI1494" s="2">
        <v>0</v>
      </c>
      <c r="CJ1494" s="2">
        <v>0</v>
      </c>
      <c r="CK1494" s="2">
        <v>0</v>
      </c>
      <c r="CL1494" s="2">
        <v>0</v>
      </c>
    </row>
    <row r="1495" spans="1:90" x14ac:dyDescent="0.25">
      <c r="A1495" t="s">
        <v>115</v>
      </c>
      <c r="B1495">
        <v>20504</v>
      </c>
      <c r="C1495" t="s">
        <v>219</v>
      </c>
      <c r="D1495">
        <v>1</v>
      </c>
      <c r="E1495">
        <v>8</v>
      </c>
      <c r="F1495">
        <v>22858</v>
      </c>
      <c r="G1495">
        <v>35022858</v>
      </c>
      <c r="H1495" t="s">
        <v>13783</v>
      </c>
      <c r="I1495">
        <v>310</v>
      </c>
      <c r="J1495" t="s">
        <v>219</v>
      </c>
      <c r="K1495" t="s">
        <v>13784</v>
      </c>
      <c r="L1495">
        <v>1</v>
      </c>
      <c r="M1495" t="s">
        <v>219</v>
      </c>
      <c r="N1495">
        <v>14401076</v>
      </c>
      <c r="O1495" t="s">
        <v>92</v>
      </c>
      <c r="P1495" t="s">
        <v>13785</v>
      </c>
      <c r="Q1495">
        <v>1021</v>
      </c>
      <c r="R1495">
        <v>16</v>
      </c>
      <c r="S1495">
        <v>37210939</v>
      </c>
      <c r="T1495">
        <v>37215119</v>
      </c>
      <c r="U1495" t="s">
        <v>13786</v>
      </c>
      <c r="V1495">
        <v>1</v>
      </c>
      <c r="W1495" s="2">
        <v>0</v>
      </c>
      <c r="X1495" s="2">
        <v>0</v>
      </c>
      <c r="Y1495" s="2">
        <v>0</v>
      </c>
      <c r="Z1495" s="2">
        <v>107</v>
      </c>
      <c r="AA1495" s="2">
        <v>99</v>
      </c>
      <c r="AB1495" s="2">
        <v>132</v>
      </c>
      <c r="AC1495" s="2">
        <v>148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21</v>
      </c>
      <c r="BE1495" s="2">
        <v>0</v>
      </c>
      <c r="BF1495" s="2">
        <v>0</v>
      </c>
      <c r="BG1495" s="2">
        <v>0</v>
      </c>
      <c r="BH1495" s="2">
        <v>4</v>
      </c>
      <c r="BI1495" s="2">
        <v>7</v>
      </c>
      <c r="BJ1495" s="2">
        <v>10</v>
      </c>
      <c r="BK1495" s="2">
        <v>10</v>
      </c>
      <c r="BL1495" s="2">
        <v>0</v>
      </c>
      <c r="BM1495" s="2">
        <v>0</v>
      </c>
      <c r="BN1495" s="2">
        <v>0</v>
      </c>
      <c r="BO1495" s="2">
        <v>0</v>
      </c>
      <c r="BP1495" s="2">
        <v>0</v>
      </c>
      <c r="BQ1495" s="2">
        <v>0</v>
      </c>
      <c r="BR1495" s="2">
        <v>0</v>
      </c>
      <c r="BS1495" s="2">
        <v>0</v>
      </c>
      <c r="BT1495" s="2">
        <v>0</v>
      </c>
      <c r="BU1495" s="2">
        <v>0</v>
      </c>
      <c r="BV1495" s="2">
        <v>0</v>
      </c>
      <c r="BW1495" s="2">
        <v>0</v>
      </c>
      <c r="BX1495" s="2">
        <v>0</v>
      </c>
      <c r="BY1495" s="2">
        <v>0</v>
      </c>
      <c r="BZ1495" s="2">
        <v>0</v>
      </c>
      <c r="CA1495" s="2">
        <v>0</v>
      </c>
      <c r="CB1495" s="2">
        <v>0</v>
      </c>
      <c r="CC1495" s="2">
        <v>0</v>
      </c>
      <c r="CD1495" s="2">
        <v>0</v>
      </c>
      <c r="CE1495" s="2">
        <v>0</v>
      </c>
      <c r="CF1495" s="2">
        <v>0</v>
      </c>
      <c r="CG1495" s="2">
        <v>0</v>
      </c>
      <c r="CH1495" s="2">
        <v>0</v>
      </c>
      <c r="CI1495" s="2">
        <v>0</v>
      </c>
      <c r="CJ1495" s="2">
        <v>0</v>
      </c>
      <c r="CK1495" s="2">
        <v>0</v>
      </c>
      <c r="CL1495" s="2">
        <v>6</v>
      </c>
    </row>
    <row r="1496" spans="1:90" x14ac:dyDescent="0.25">
      <c r="A1496" t="s">
        <v>115</v>
      </c>
      <c r="B1496">
        <v>20504</v>
      </c>
      <c r="C1496" t="s">
        <v>219</v>
      </c>
      <c r="D1496">
        <v>1</v>
      </c>
      <c r="E1496">
        <v>8</v>
      </c>
      <c r="F1496">
        <v>900655</v>
      </c>
      <c r="G1496">
        <v>35900655</v>
      </c>
      <c r="H1496" t="s">
        <v>13852</v>
      </c>
      <c r="I1496">
        <v>310</v>
      </c>
      <c r="J1496" t="s">
        <v>219</v>
      </c>
      <c r="K1496" t="s">
        <v>9529</v>
      </c>
      <c r="L1496">
        <v>1</v>
      </c>
      <c r="M1496" t="s">
        <v>219</v>
      </c>
      <c r="N1496">
        <v>14401269</v>
      </c>
      <c r="O1496" t="s">
        <v>92</v>
      </c>
      <c r="P1496" t="s">
        <v>9530</v>
      </c>
      <c r="Q1496">
        <v>929</v>
      </c>
      <c r="R1496">
        <v>16</v>
      </c>
      <c r="S1496">
        <v>37227275</v>
      </c>
      <c r="T1496">
        <v>37243746</v>
      </c>
      <c r="U1496" t="s">
        <v>13853</v>
      </c>
      <c r="V1496">
        <v>1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65</v>
      </c>
      <c r="AE1496" s="2">
        <v>66</v>
      </c>
      <c r="AF1496" s="2">
        <v>58</v>
      </c>
      <c r="AG1496" s="2">
        <v>111</v>
      </c>
      <c r="AH1496" s="2">
        <v>210</v>
      </c>
      <c r="AI1496" s="2">
        <v>181</v>
      </c>
      <c r="AJ1496" s="2">
        <v>172</v>
      </c>
      <c r="AK1496" s="2">
        <v>0</v>
      </c>
      <c r="AL1496" s="2">
        <v>0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83</v>
      </c>
      <c r="BD1496" s="2">
        <v>2</v>
      </c>
      <c r="BE1496" s="2">
        <v>0</v>
      </c>
      <c r="BF1496" s="2">
        <v>0</v>
      </c>
      <c r="BG1496" s="2">
        <v>0</v>
      </c>
      <c r="BH1496" s="2">
        <v>0</v>
      </c>
      <c r="BI1496" s="2">
        <v>0</v>
      </c>
      <c r="BJ1496" s="2">
        <v>0</v>
      </c>
      <c r="BK1496" s="2">
        <v>0</v>
      </c>
      <c r="BL1496" s="2">
        <v>3</v>
      </c>
      <c r="BM1496" s="2">
        <v>4</v>
      </c>
      <c r="BN1496" s="2">
        <v>3</v>
      </c>
      <c r="BO1496" s="2">
        <v>5</v>
      </c>
      <c r="BP1496" s="2">
        <v>7</v>
      </c>
      <c r="BQ1496" s="2">
        <v>7</v>
      </c>
      <c r="BR1496" s="2">
        <v>7</v>
      </c>
      <c r="BS1496" s="2">
        <v>0</v>
      </c>
      <c r="BT1496" s="2">
        <v>0</v>
      </c>
      <c r="BU1496" s="2">
        <v>0</v>
      </c>
      <c r="BV1496" s="2">
        <v>0</v>
      </c>
      <c r="BW1496" s="2">
        <v>0</v>
      </c>
      <c r="BX1496" s="2">
        <v>0</v>
      </c>
      <c r="BY1496" s="2">
        <v>0</v>
      </c>
      <c r="BZ1496" s="2">
        <v>0</v>
      </c>
      <c r="CA1496" s="2">
        <v>0</v>
      </c>
      <c r="CB1496" s="2">
        <v>0</v>
      </c>
      <c r="CC1496" s="2">
        <v>0</v>
      </c>
      <c r="CD1496" s="2">
        <v>0</v>
      </c>
      <c r="CE1496" s="2">
        <v>0</v>
      </c>
      <c r="CF1496" s="2">
        <v>0</v>
      </c>
      <c r="CG1496" s="2">
        <v>0</v>
      </c>
      <c r="CH1496" s="2">
        <v>0</v>
      </c>
      <c r="CI1496" s="2">
        <v>0</v>
      </c>
      <c r="CJ1496" s="2">
        <v>0</v>
      </c>
      <c r="CK1496" s="2">
        <v>3</v>
      </c>
      <c r="CL1496" s="2">
        <v>1</v>
      </c>
    </row>
    <row r="1497" spans="1:90" x14ac:dyDescent="0.25">
      <c r="A1497" t="s">
        <v>115</v>
      </c>
      <c r="B1497">
        <v>20504</v>
      </c>
      <c r="C1497" t="s">
        <v>219</v>
      </c>
      <c r="D1497">
        <v>1</v>
      </c>
      <c r="E1497">
        <v>8</v>
      </c>
      <c r="F1497">
        <v>23140</v>
      </c>
      <c r="G1497">
        <v>35023140</v>
      </c>
      <c r="H1497" t="s">
        <v>14614</v>
      </c>
      <c r="I1497">
        <v>518</v>
      </c>
      <c r="J1497" t="s">
        <v>1449</v>
      </c>
      <c r="K1497" t="s">
        <v>14615</v>
      </c>
      <c r="L1497">
        <v>1</v>
      </c>
      <c r="M1497" t="s">
        <v>1449</v>
      </c>
      <c r="N1497">
        <v>14470000</v>
      </c>
      <c r="O1497" t="s">
        <v>162</v>
      </c>
      <c r="P1497" t="s">
        <v>14616</v>
      </c>
      <c r="Q1497">
        <v>540</v>
      </c>
      <c r="R1497">
        <v>16</v>
      </c>
      <c r="S1497">
        <v>31716224</v>
      </c>
      <c r="T1497">
        <v>31716278</v>
      </c>
      <c r="U1497" t="s">
        <v>14617</v>
      </c>
      <c r="V1497">
        <v>2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23</v>
      </c>
      <c r="AE1497" s="2">
        <v>20</v>
      </c>
      <c r="AF1497" s="2">
        <v>22</v>
      </c>
      <c r="AG1497" s="2">
        <v>12</v>
      </c>
      <c r="AH1497" s="2">
        <v>21</v>
      </c>
      <c r="AI1497" s="2">
        <v>30</v>
      </c>
      <c r="AJ1497" s="2">
        <v>19</v>
      </c>
      <c r="AK1497" s="2">
        <v>0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51</v>
      </c>
      <c r="BD1497" s="2">
        <v>11</v>
      </c>
      <c r="BE1497" s="2">
        <v>0</v>
      </c>
      <c r="BF1497" s="2">
        <v>0</v>
      </c>
      <c r="BG1497" s="2">
        <v>0</v>
      </c>
      <c r="BH1497" s="2">
        <v>0</v>
      </c>
      <c r="BI1497" s="2">
        <v>0</v>
      </c>
      <c r="BJ1497" s="2">
        <v>0</v>
      </c>
      <c r="BK1497" s="2">
        <v>0</v>
      </c>
      <c r="BL1497" s="2">
        <v>2</v>
      </c>
      <c r="BM1497" s="2">
        <v>2</v>
      </c>
      <c r="BN1497" s="2">
        <v>2</v>
      </c>
      <c r="BO1497" s="2">
        <v>1</v>
      </c>
      <c r="BP1497" s="2">
        <v>2</v>
      </c>
      <c r="BQ1497" s="2">
        <v>2</v>
      </c>
      <c r="BR1497" s="2">
        <v>1</v>
      </c>
      <c r="BS1497" s="2">
        <v>0</v>
      </c>
      <c r="BT1497" s="2">
        <v>0</v>
      </c>
      <c r="BU1497" s="2">
        <v>0</v>
      </c>
      <c r="BV1497" s="2">
        <v>0</v>
      </c>
      <c r="BW1497" s="2">
        <v>0</v>
      </c>
      <c r="BX1497" s="2">
        <v>0</v>
      </c>
      <c r="BY1497" s="2">
        <v>0</v>
      </c>
      <c r="BZ1497" s="2">
        <v>0</v>
      </c>
      <c r="CA1497" s="2">
        <v>0</v>
      </c>
      <c r="CB1497" s="2">
        <v>0</v>
      </c>
      <c r="CC1497" s="2">
        <v>0</v>
      </c>
      <c r="CD1497" s="2">
        <v>0</v>
      </c>
      <c r="CE1497" s="2">
        <v>0</v>
      </c>
      <c r="CF1497" s="2">
        <v>0</v>
      </c>
      <c r="CG1497" s="2">
        <v>0</v>
      </c>
      <c r="CH1497" s="2">
        <v>0</v>
      </c>
      <c r="CI1497" s="2">
        <v>0</v>
      </c>
      <c r="CJ1497" s="2">
        <v>0</v>
      </c>
      <c r="CK1497" s="2">
        <v>3</v>
      </c>
      <c r="CL1497" s="2">
        <v>3</v>
      </c>
    </row>
    <row r="1498" spans="1:90" x14ac:dyDescent="0.25">
      <c r="A1498" t="s">
        <v>115</v>
      </c>
      <c r="B1498">
        <v>20504</v>
      </c>
      <c r="C1498" t="s">
        <v>219</v>
      </c>
      <c r="D1498">
        <v>1</v>
      </c>
      <c r="E1498">
        <v>8</v>
      </c>
      <c r="F1498">
        <v>911288</v>
      </c>
      <c r="G1498">
        <v>35911288</v>
      </c>
      <c r="H1498" t="s">
        <v>9804</v>
      </c>
      <c r="I1498">
        <v>310</v>
      </c>
      <c r="J1498" t="s">
        <v>219</v>
      </c>
      <c r="K1498" t="s">
        <v>9805</v>
      </c>
      <c r="L1498">
        <v>1</v>
      </c>
      <c r="M1498" t="s">
        <v>219</v>
      </c>
      <c r="N1498">
        <v>14407400</v>
      </c>
      <c r="O1498" t="s">
        <v>102</v>
      </c>
      <c r="P1498" t="s">
        <v>9806</v>
      </c>
      <c r="Q1498">
        <v>1445</v>
      </c>
      <c r="R1498">
        <v>16</v>
      </c>
      <c r="S1498">
        <v>37048013</v>
      </c>
      <c r="T1498">
        <v>37048675</v>
      </c>
      <c r="U1498" t="s">
        <v>9807</v>
      </c>
      <c r="V1498">
        <v>1</v>
      </c>
      <c r="W1498" s="2">
        <v>0</v>
      </c>
      <c r="X1498" s="2">
        <v>0</v>
      </c>
      <c r="Y1498" s="2">
        <v>0</v>
      </c>
      <c r="Z1498" s="2">
        <v>81</v>
      </c>
      <c r="AA1498" s="2">
        <v>83</v>
      </c>
      <c r="AB1498" s="2">
        <v>71</v>
      </c>
      <c r="AC1498" s="2">
        <v>92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52</v>
      </c>
      <c r="BD1498" s="2">
        <v>0</v>
      </c>
      <c r="BE1498" s="2">
        <v>0</v>
      </c>
      <c r="BF1498" s="2">
        <v>0</v>
      </c>
      <c r="BG1498" s="2">
        <v>0</v>
      </c>
      <c r="BH1498" s="2">
        <v>3</v>
      </c>
      <c r="BI1498" s="2">
        <v>4</v>
      </c>
      <c r="BJ1498" s="2">
        <v>5</v>
      </c>
      <c r="BK1498" s="2">
        <v>4</v>
      </c>
      <c r="BL1498" s="2">
        <v>0</v>
      </c>
      <c r="BM1498" s="2">
        <v>0</v>
      </c>
      <c r="BN1498" s="2">
        <v>0</v>
      </c>
      <c r="BO1498" s="2">
        <v>0</v>
      </c>
      <c r="BP1498" s="2">
        <v>0</v>
      </c>
      <c r="BQ1498" s="2">
        <v>0</v>
      </c>
      <c r="BR1498" s="2">
        <v>0</v>
      </c>
      <c r="BS1498" s="2">
        <v>0</v>
      </c>
      <c r="BT1498" s="2">
        <v>0</v>
      </c>
      <c r="BU1498" s="2">
        <v>0</v>
      </c>
      <c r="BV1498" s="2">
        <v>0</v>
      </c>
      <c r="BW1498" s="2">
        <v>0</v>
      </c>
      <c r="BX1498" s="2">
        <v>0</v>
      </c>
      <c r="BY1498" s="2">
        <v>0</v>
      </c>
      <c r="BZ1498" s="2">
        <v>0</v>
      </c>
      <c r="CA1498" s="2">
        <v>0</v>
      </c>
      <c r="CB1498" s="2">
        <v>0</v>
      </c>
      <c r="CC1498" s="2">
        <v>0</v>
      </c>
      <c r="CD1498" s="2">
        <v>0</v>
      </c>
      <c r="CE1498" s="2">
        <v>0</v>
      </c>
      <c r="CF1498" s="2">
        <v>0</v>
      </c>
      <c r="CG1498" s="2">
        <v>0</v>
      </c>
      <c r="CH1498" s="2">
        <v>0</v>
      </c>
      <c r="CI1498" s="2">
        <v>0</v>
      </c>
      <c r="CJ1498" s="2">
        <v>0</v>
      </c>
      <c r="CK1498" s="2">
        <v>2</v>
      </c>
      <c r="CL1498" s="2">
        <v>0</v>
      </c>
    </row>
    <row r="1499" spans="1:90" x14ac:dyDescent="0.25">
      <c r="A1499" t="s">
        <v>115</v>
      </c>
      <c r="B1499">
        <v>20504</v>
      </c>
      <c r="C1499" t="s">
        <v>219</v>
      </c>
      <c r="D1499">
        <v>1</v>
      </c>
      <c r="E1499">
        <v>8</v>
      </c>
      <c r="F1499">
        <v>23103</v>
      </c>
      <c r="G1499">
        <v>35023103</v>
      </c>
      <c r="H1499" t="s">
        <v>19127</v>
      </c>
      <c r="I1499">
        <v>518</v>
      </c>
      <c r="J1499" t="s">
        <v>1449</v>
      </c>
      <c r="K1499" t="s">
        <v>91</v>
      </c>
      <c r="L1499">
        <v>1</v>
      </c>
      <c r="M1499" t="s">
        <v>1449</v>
      </c>
      <c r="N1499">
        <v>14470000</v>
      </c>
      <c r="O1499" t="s">
        <v>162</v>
      </c>
      <c r="P1499" t="s">
        <v>19128</v>
      </c>
      <c r="Q1499">
        <v>311</v>
      </c>
      <c r="R1499">
        <v>16</v>
      </c>
      <c r="S1499">
        <v>31711340</v>
      </c>
      <c r="T1499">
        <v>31711346</v>
      </c>
      <c r="U1499" t="s">
        <v>19129</v>
      </c>
      <c r="V1499">
        <v>1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26</v>
      </c>
      <c r="AE1499" s="2">
        <v>40</v>
      </c>
      <c r="AF1499" s="2">
        <v>34</v>
      </c>
      <c r="AG1499" s="2">
        <v>35</v>
      </c>
      <c r="AH1499" s="2">
        <v>103</v>
      </c>
      <c r="AI1499" s="2">
        <v>103</v>
      </c>
      <c r="AJ1499" s="2">
        <v>101</v>
      </c>
      <c r="AK1499" s="2">
        <v>0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40</v>
      </c>
      <c r="BD1499" s="2">
        <v>16</v>
      </c>
      <c r="BE1499" s="2">
        <v>0</v>
      </c>
      <c r="BF1499" s="2">
        <v>0</v>
      </c>
      <c r="BG1499" s="2">
        <v>0</v>
      </c>
      <c r="BH1499" s="2">
        <v>0</v>
      </c>
      <c r="BI1499" s="2">
        <v>0</v>
      </c>
      <c r="BJ1499" s="2">
        <v>0</v>
      </c>
      <c r="BK1499" s="2">
        <v>0</v>
      </c>
      <c r="BL1499" s="2">
        <v>2</v>
      </c>
      <c r="BM1499" s="2">
        <v>3</v>
      </c>
      <c r="BN1499" s="2">
        <v>2</v>
      </c>
      <c r="BO1499" s="2">
        <v>2</v>
      </c>
      <c r="BP1499" s="2">
        <v>5</v>
      </c>
      <c r="BQ1499" s="2">
        <v>7</v>
      </c>
      <c r="BR1499" s="2">
        <v>5</v>
      </c>
      <c r="BS1499" s="2">
        <v>0</v>
      </c>
      <c r="BT1499" s="2">
        <v>0</v>
      </c>
      <c r="BU1499" s="2">
        <v>0</v>
      </c>
      <c r="BV1499" s="2">
        <v>0</v>
      </c>
      <c r="BW1499" s="2">
        <v>0</v>
      </c>
      <c r="BX1499" s="2">
        <v>0</v>
      </c>
      <c r="BY1499" s="2">
        <v>0</v>
      </c>
      <c r="BZ1499" s="2">
        <v>0</v>
      </c>
      <c r="CA1499" s="2">
        <v>0</v>
      </c>
      <c r="CB1499" s="2">
        <v>0</v>
      </c>
      <c r="CC1499" s="2">
        <v>0</v>
      </c>
      <c r="CD1499" s="2">
        <v>0</v>
      </c>
      <c r="CE1499" s="2">
        <v>0</v>
      </c>
      <c r="CF1499" s="2">
        <v>0</v>
      </c>
      <c r="CG1499" s="2">
        <v>0</v>
      </c>
      <c r="CH1499" s="2">
        <v>0</v>
      </c>
      <c r="CI1499" s="2">
        <v>0</v>
      </c>
      <c r="CJ1499" s="2">
        <v>0</v>
      </c>
      <c r="CK1499" s="2">
        <v>2</v>
      </c>
      <c r="CL1499" s="2">
        <v>3</v>
      </c>
    </row>
    <row r="1500" spans="1:90" x14ac:dyDescent="0.25">
      <c r="A1500" t="s">
        <v>115</v>
      </c>
      <c r="B1500">
        <v>20504</v>
      </c>
      <c r="C1500" t="s">
        <v>219</v>
      </c>
      <c r="D1500">
        <v>1</v>
      </c>
      <c r="E1500">
        <v>8</v>
      </c>
      <c r="F1500">
        <v>48586</v>
      </c>
      <c r="G1500">
        <v>35048586</v>
      </c>
      <c r="H1500" t="s">
        <v>4656</v>
      </c>
      <c r="I1500">
        <v>310</v>
      </c>
      <c r="J1500" t="s">
        <v>219</v>
      </c>
      <c r="K1500" t="s">
        <v>2945</v>
      </c>
      <c r="L1500">
        <v>1</v>
      </c>
      <c r="M1500" t="s">
        <v>219</v>
      </c>
      <c r="N1500">
        <v>14406352</v>
      </c>
      <c r="O1500" t="s">
        <v>92</v>
      </c>
      <c r="P1500" t="s">
        <v>4657</v>
      </c>
      <c r="Q1500">
        <v>1091</v>
      </c>
      <c r="R1500">
        <v>16</v>
      </c>
      <c r="S1500">
        <v>37207427</v>
      </c>
      <c r="T1500">
        <v>37208898</v>
      </c>
      <c r="U1500" t="s">
        <v>4658</v>
      </c>
      <c r="V1500">
        <v>1</v>
      </c>
      <c r="W1500" s="2">
        <v>0</v>
      </c>
      <c r="X1500" s="2">
        <v>0</v>
      </c>
      <c r="Y1500" s="2">
        <v>0</v>
      </c>
      <c r="Z1500" s="2">
        <v>30</v>
      </c>
      <c r="AA1500" s="2">
        <v>40</v>
      </c>
      <c r="AB1500" s="2">
        <v>79</v>
      </c>
      <c r="AC1500" s="2">
        <v>69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1</v>
      </c>
      <c r="BI1500" s="2">
        <v>2</v>
      </c>
      <c r="BJ1500" s="2">
        <v>4</v>
      </c>
      <c r="BK1500" s="2">
        <v>4</v>
      </c>
      <c r="BL1500" s="2">
        <v>0</v>
      </c>
      <c r="BM1500" s="2">
        <v>0</v>
      </c>
      <c r="BN1500" s="2">
        <v>0</v>
      </c>
      <c r="BO1500" s="2">
        <v>0</v>
      </c>
      <c r="BP1500" s="2">
        <v>0</v>
      </c>
      <c r="BQ1500" s="2">
        <v>0</v>
      </c>
      <c r="BR1500" s="2">
        <v>0</v>
      </c>
      <c r="BS1500" s="2">
        <v>0</v>
      </c>
      <c r="BT1500" s="2">
        <v>0</v>
      </c>
      <c r="BU1500" s="2">
        <v>0</v>
      </c>
      <c r="BV1500" s="2">
        <v>0</v>
      </c>
      <c r="BW1500" s="2">
        <v>0</v>
      </c>
      <c r="BX1500" s="2">
        <v>0</v>
      </c>
      <c r="BY1500" s="2">
        <v>0</v>
      </c>
      <c r="BZ1500" s="2">
        <v>0</v>
      </c>
      <c r="CA1500" s="2">
        <v>0</v>
      </c>
      <c r="CB1500" s="2">
        <v>0</v>
      </c>
      <c r="CC1500" s="2">
        <v>0</v>
      </c>
      <c r="CD1500" s="2">
        <v>0</v>
      </c>
      <c r="CE1500" s="2">
        <v>0</v>
      </c>
      <c r="CF1500" s="2">
        <v>0</v>
      </c>
      <c r="CG1500" s="2">
        <v>0</v>
      </c>
      <c r="CH1500" s="2">
        <v>0</v>
      </c>
      <c r="CI1500" s="2">
        <v>0</v>
      </c>
      <c r="CJ1500" s="2">
        <v>0</v>
      </c>
      <c r="CK1500" s="2">
        <v>0</v>
      </c>
      <c r="CL1500" s="2">
        <v>0</v>
      </c>
    </row>
    <row r="1501" spans="1:90" x14ac:dyDescent="0.25">
      <c r="A1501" t="s">
        <v>115</v>
      </c>
      <c r="B1501">
        <v>20504</v>
      </c>
      <c r="C1501" t="s">
        <v>219</v>
      </c>
      <c r="D1501">
        <v>1</v>
      </c>
      <c r="E1501">
        <v>8</v>
      </c>
      <c r="F1501">
        <v>49980</v>
      </c>
      <c r="G1501">
        <v>35049980</v>
      </c>
      <c r="H1501" t="s">
        <v>18375</v>
      </c>
      <c r="I1501">
        <v>310</v>
      </c>
      <c r="J1501" t="s">
        <v>219</v>
      </c>
      <c r="K1501" t="s">
        <v>852</v>
      </c>
      <c r="L1501">
        <v>1</v>
      </c>
      <c r="M1501" t="s">
        <v>219</v>
      </c>
      <c r="N1501">
        <v>14404013</v>
      </c>
      <c r="O1501" t="s">
        <v>92</v>
      </c>
      <c r="P1501" t="s">
        <v>18376</v>
      </c>
      <c r="Q1501">
        <v>2120</v>
      </c>
      <c r="R1501">
        <v>16</v>
      </c>
      <c r="S1501">
        <v>37017581</v>
      </c>
      <c r="T1501">
        <v>37017730</v>
      </c>
      <c r="U1501" t="s">
        <v>18377</v>
      </c>
      <c r="V1501">
        <v>1</v>
      </c>
      <c r="W1501" s="2">
        <v>0</v>
      </c>
      <c r="X1501" s="2">
        <v>0</v>
      </c>
      <c r="Y1501" s="2">
        <v>0</v>
      </c>
      <c r="Z1501" s="2">
        <v>29</v>
      </c>
      <c r="AA1501" s="2">
        <v>49</v>
      </c>
      <c r="AB1501" s="2">
        <v>49</v>
      </c>
      <c r="AC1501" s="2">
        <v>53</v>
      </c>
      <c r="AD1501" s="2">
        <v>133</v>
      </c>
      <c r="AE1501" s="2">
        <v>63</v>
      </c>
      <c r="AF1501" s="2">
        <v>76</v>
      </c>
      <c r="AG1501" s="2">
        <v>95</v>
      </c>
      <c r="AH1501" s="2">
        <v>91</v>
      </c>
      <c r="AI1501" s="2">
        <v>65</v>
      </c>
      <c r="AJ1501" s="2">
        <v>45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82</v>
      </c>
      <c r="BD1501" s="2">
        <v>14</v>
      </c>
      <c r="BE1501" s="2">
        <v>0</v>
      </c>
      <c r="BF1501" s="2">
        <v>0</v>
      </c>
      <c r="BG1501" s="2">
        <v>0</v>
      </c>
      <c r="BH1501" s="2">
        <v>1</v>
      </c>
      <c r="BI1501" s="2">
        <v>4</v>
      </c>
      <c r="BJ1501" s="2">
        <v>3</v>
      </c>
      <c r="BK1501" s="2">
        <v>3</v>
      </c>
      <c r="BL1501" s="2">
        <v>7</v>
      </c>
      <c r="BM1501" s="2">
        <v>3</v>
      </c>
      <c r="BN1501" s="2">
        <v>6</v>
      </c>
      <c r="BO1501" s="2">
        <v>5</v>
      </c>
      <c r="BP1501" s="2">
        <v>5</v>
      </c>
      <c r="BQ1501" s="2">
        <v>3</v>
      </c>
      <c r="BR1501" s="2">
        <v>2</v>
      </c>
      <c r="BS1501" s="2">
        <v>0</v>
      </c>
      <c r="BT1501" s="2">
        <v>0</v>
      </c>
      <c r="BU1501" s="2">
        <v>0</v>
      </c>
      <c r="BV1501" s="2">
        <v>0</v>
      </c>
      <c r="BW1501" s="2">
        <v>0</v>
      </c>
      <c r="BX1501" s="2">
        <v>0</v>
      </c>
      <c r="BY1501" s="2">
        <v>0</v>
      </c>
      <c r="BZ1501" s="2">
        <v>0</v>
      </c>
      <c r="CA1501" s="2">
        <v>0</v>
      </c>
      <c r="CB1501" s="2">
        <v>0</v>
      </c>
      <c r="CC1501" s="2">
        <v>0</v>
      </c>
      <c r="CD1501" s="2">
        <v>0</v>
      </c>
      <c r="CE1501" s="2">
        <v>0</v>
      </c>
      <c r="CF1501" s="2">
        <v>0</v>
      </c>
      <c r="CG1501" s="2">
        <v>0</v>
      </c>
      <c r="CH1501" s="2">
        <v>0</v>
      </c>
      <c r="CI1501" s="2">
        <v>0</v>
      </c>
      <c r="CJ1501" s="2">
        <v>0</v>
      </c>
      <c r="CK1501" s="2">
        <v>4</v>
      </c>
      <c r="CL1501" s="2">
        <v>3</v>
      </c>
    </row>
    <row r="1502" spans="1:90" x14ac:dyDescent="0.25">
      <c r="A1502" t="s">
        <v>115</v>
      </c>
      <c r="B1502">
        <v>20504</v>
      </c>
      <c r="C1502" t="s">
        <v>219</v>
      </c>
      <c r="D1502">
        <v>1</v>
      </c>
      <c r="E1502">
        <v>8</v>
      </c>
      <c r="F1502">
        <v>914290</v>
      </c>
      <c r="G1502">
        <v>35914290</v>
      </c>
      <c r="H1502" t="s">
        <v>18901</v>
      </c>
      <c r="I1502">
        <v>310</v>
      </c>
      <c r="J1502" t="s">
        <v>219</v>
      </c>
      <c r="K1502" t="s">
        <v>5049</v>
      </c>
      <c r="L1502">
        <v>1</v>
      </c>
      <c r="M1502" t="s">
        <v>219</v>
      </c>
      <c r="N1502">
        <v>14409286</v>
      </c>
      <c r="O1502" t="s">
        <v>92</v>
      </c>
      <c r="P1502" t="s">
        <v>18902</v>
      </c>
      <c r="Q1502">
        <v>199</v>
      </c>
      <c r="R1502">
        <v>16</v>
      </c>
      <c r="S1502">
        <v>37032187</v>
      </c>
      <c r="T1502">
        <v>37036445</v>
      </c>
      <c r="U1502" t="s">
        <v>18903</v>
      </c>
      <c r="V1502">
        <v>1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70</v>
      </c>
      <c r="AE1502" s="2">
        <v>69</v>
      </c>
      <c r="AF1502" s="2">
        <v>51</v>
      </c>
      <c r="AG1502" s="2">
        <v>101</v>
      </c>
      <c r="AH1502" s="2">
        <v>86</v>
      </c>
      <c r="AI1502" s="2">
        <v>75</v>
      </c>
      <c r="AJ1502" s="2">
        <v>60</v>
      </c>
      <c r="AK1502" s="2">
        <v>0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0</v>
      </c>
      <c r="BI1502" s="2">
        <v>0</v>
      </c>
      <c r="BJ1502" s="2">
        <v>0</v>
      </c>
      <c r="BK1502" s="2">
        <v>0</v>
      </c>
      <c r="BL1502" s="2">
        <v>5</v>
      </c>
      <c r="BM1502" s="2">
        <v>6</v>
      </c>
      <c r="BN1502" s="2">
        <v>2</v>
      </c>
      <c r="BO1502" s="2">
        <v>5</v>
      </c>
      <c r="BP1502" s="2">
        <v>4</v>
      </c>
      <c r="BQ1502" s="2">
        <v>3</v>
      </c>
      <c r="BR1502" s="2">
        <v>2</v>
      </c>
      <c r="BS1502" s="2">
        <v>0</v>
      </c>
      <c r="BT1502" s="2">
        <v>0</v>
      </c>
      <c r="BU1502" s="2">
        <v>0</v>
      </c>
      <c r="BV1502" s="2">
        <v>0</v>
      </c>
      <c r="BW1502" s="2">
        <v>0</v>
      </c>
      <c r="BX1502" s="2">
        <v>0</v>
      </c>
      <c r="BY1502" s="2">
        <v>0</v>
      </c>
      <c r="BZ1502" s="2">
        <v>0</v>
      </c>
      <c r="CA1502" s="2">
        <v>0</v>
      </c>
      <c r="CB1502" s="2">
        <v>0</v>
      </c>
      <c r="CC1502" s="2">
        <v>0</v>
      </c>
      <c r="CD1502" s="2">
        <v>0</v>
      </c>
      <c r="CE1502" s="2">
        <v>0</v>
      </c>
      <c r="CF1502" s="2">
        <v>0</v>
      </c>
      <c r="CG1502" s="2">
        <v>0</v>
      </c>
      <c r="CH1502" s="2">
        <v>0</v>
      </c>
      <c r="CI1502" s="2">
        <v>0</v>
      </c>
      <c r="CJ1502" s="2">
        <v>0</v>
      </c>
      <c r="CK1502" s="2">
        <v>0</v>
      </c>
      <c r="CL1502" s="2">
        <v>0</v>
      </c>
    </row>
    <row r="1503" spans="1:90" x14ac:dyDescent="0.25">
      <c r="A1503" t="s">
        <v>115</v>
      </c>
      <c r="B1503">
        <v>20504</v>
      </c>
      <c r="C1503" t="s">
        <v>219</v>
      </c>
      <c r="D1503">
        <v>1</v>
      </c>
      <c r="E1503">
        <v>8</v>
      </c>
      <c r="F1503">
        <v>36882</v>
      </c>
      <c r="G1503">
        <v>35036882</v>
      </c>
      <c r="H1503" t="s">
        <v>17238</v>
      </c>
      <c r="I1503">
        <v>310</v>
      </c>
      <c r="J1503" t="s">
        <v>219</v>
      </c>
      <c r="K1503" t="s">
        <v>11416</v>
      </c>
      <c r="L1503">
        <v>1</v>
      </c>
      <c r="M1503" t="s">
        <v>219</v>
      </c>
      <c r="N1503">
        <v>14409080</v>
      </c>
      <c r="O1503" t="s">
        <v>92</v>
      </c>
      <c r="P1503" t="s">
        <v>17239</v>
      </c>
      <c r="Q1503">
        <v>2375</v>
      </c>
      <c r="R1503">
        <v>16</v>
      </c>
      <c r="S1503">
        <v>37271212</v>
      </c>
      <c r="T1503">
        <v>37274409</v>
      </c>
      <c r="U1503" t="s">
        <v>17240</v>
      </c>
      <c r="V1503">
        <v>1</v>
      </c>
      <c r="W1503" s="2">
        <v>0</v>
      </c>
      <c r="X1503" s="2">
        <v>0</v>
      </c>
      <c r="Y1503" s="2">
        <v>0</v>
      </c>
      <c r="Z1503" s="2">
        <v>54</v>
      </c>
      <c r="AA1503" s="2">
        <v>60</v>
      </c>
      <c r="AB1503" s="2">
        <v>55</v>
      </c>
      <c r="AC1503" s="2">
        <v>40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2</v>
      </c>
      <c r="BI1503" s="2">
        <v>3</v>
      </c>
      <c r="BJ1503" s="2">
        <v>2</v>
      </c>
      <c r="BK1503" s="2">
        <v>3</v>
      </c>
      <c r="BL1503" s="2">
        <v>0</v>
      </c>
      <c r="BM1503" s="2">
        <v>0</v>
      </c>
      <c r="BN1503" s="2">
        <v>0</v>
      </c>
      <c r="BO1503" s="2">
        <v>0</v>
      </c>
      <c r="BP1503" s="2">
        <v>0</v>
      </c>
      <c r="BQ1503" s="2">
        <v>0</v>
      </c>
      <c r="BR1503" s="2">
        <v>0</v>
      </c>
      <c r="BS1503" s="2">
        <v>0</v>
      </c>
      <c r="BT1503" s="2">
        <v>0</v>
      </c>
      <c r="BU1503" s="2">
        <v>0</v>
      </c>
      <c r="BV1503" s="2">
        <v>0</v>
      </c>
      <c r="BW1503" s="2">
        <v>0</v>
      </c>
      <c r="BX1503" s="2">
        <v>0</v>
      </c>
      <c r="BY1503" s="2">
        <v>0</v>
      </c>
      <c r="BZ1503" s="2">
        <v>0</v>
      </c>
      <c r="CA1503" s="2">
        <v>0</v>
      </c>
      <c r="CB1503" s="2">
        <v>0</v>
      </c>
      <c r="CC1503" s="2">
        <v>0</v>
      </c>
      <c r="CD1503" s="2">
        <v>0</v>
      </c>
      <c r="CE1503" s="2">
        <v>0</v>
      </c>
      <c r="CF1503" s="2">
        <v>0</v>
      </c>
      <c r="CG1503" s="2">
        <v>0</v>
      </c>
      <c r="CH1503" s="2">
        <v>0</v>
      </c>
      <c r="CI1503" s="2">
        <v>0</v>
      </c>
      <c r="CJ1503" s="2">
        <v>0</v>
      </c>
      <c r="CK1503" s="2">
        <v>0</v>
      </c>
      <c r="CL1503" s="2">
        <v>0</v>
      </c>
    </row>
    <row r="1504" spans="1:90" x14ac:dyDescent="0.25">
      <c r="A1504" t="s">
        <v>115</v>
      </c>
      <c r="B1504">
        <v>20504</v>
      </c>
      <c r="C1504" t="s">
        <v>219</v>
      </c>
      <c r="D1504">
        <v>1</v>
      </c>
      <c r="E1504">
        <v>8</v>
      </c>
      <c r="F1504">
        <v>903401</v>
      </c>
      <c r="G1504">
        <v>35903401</v>
      </c>
      <c r="H1504" t="s">
        <v>18612</v>
      </c>
      <c r="I1504">
        <v>310</v>
      </c>
      <c r="J1504" t="s">
        <v>219</v>
      </c>
      <c r="K1504" t="s">
        <v>1948</v>
      </c>
      <c r="L1504">
        <v>1</v>
      </c>
      <c r="M1504" t="s">
        <v>219</v>
      </c>
      <c r="N1504">
        <v>14409297</v>
      </c>
      <c r="O1504" t="s">
        <v>92</v>
      </c>
      <c r="P1504" t="s">
        <v>18613</v>
      </c>
      <c r="Q1504">
        <v>450</v>
      </c>
      <c r="R1504">
        <v>16</v>
      </c>
      <c r="S1504">
        <v>37030501</v>
      </c>
      <c r="T1504">
        <v>37032214</v>
      </c>
      <c r="U1504" t="s">
        <v>18614</v>
      </c>
      <c r="V1504">
        <v>1</v>
      </c>
      <c r="W1504" s="2">
        <v>0</v>
      </c>
      <c r="X1504" s="2">
        <v>0</v>
      </c>
      <c r="Y1504" s="2">
        <v>0</v>
      </c>
      <c r="Z1504" s="2">
        <v>78</v>
      </c>
      <c r="AA1504" s="2">
        <v>108</v>
      </c>
      <c r="AB1504" s="2">
        <v>61</v>
      </c>
      <c r="AC1504" s="2">
        <v>95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2</v>
      </c>
      <c r="BE1504" s="2">
        <v>0</v>
      </c>
      <c r="BF1504" s="2">
        <v>0</v>
      </c>
      <c r="BG1504" s="2">
        <v>0</v>
      </c>
      <c r="BH1504" s="2">
        <v>3</v>
      </c>
      <c r="BI1504" s="2">
        <v>4</v>
      </c>
      <c r="BJ1504" s="2">
        <v>4</v>
      </c>
      <c r="BK1504" s="2">
        <v>6</v>
      </c>
      <c r="BL1504" s="2">
        <v>0</v>
      </c>
      <c r="BM1504" s="2">
        <v>0</v>
      </c>
      <c r="BN1504" s="2">
        <v>0</v>
      </c>
      <c r="BO1504" s="2">
        <v>0</v>
      </c>
      <c r="BP1504" s="2">
        <v>0</v>
      </c>
      <c r="BQ1504" s="2">
        <v>0</v>
      </c>
      <c r="BR1504" s="2">
        <v>0</v>
      </c>
      <c r="BS1504" s="2">
        <v>0</v>
      </c>
      <c r="BT1504" s="2">
        <v>0</v>
      </c>
      <c r="BU1504" s="2">
        <v>0</v>
      </c>
      <c r="BV1504" s="2">
        <v>0</v>
      </c>
      <c r="BW1504" s="2">
        <v>0</v>
      </c>
      <c r="BX1504" s="2">
        <v>0</v>
      </c>
      <c r="BY1504" s="2">
        <v>0</v>
      </c>
      <c r="BZ1504" s="2">
        <v>0</v>
      </c>
      <c r="CA1504" s="2">
        <v>0</v>
      </c>
      <c r="CB1504" s="2">
        <v>0</v>
      </c>
      <c r="CC1504" s="2">
        <v>0</v>
      </c>
      <c r="CD1504" s="2">
        <v>0</v>
      </c>
      <c r="CE1504" s="2">
        <v>0</v>
      </c>
      <c r="CF1504" s="2">
        <v>0</v>
      </c>
      <c r="CG1504" s="2">
        <v>0</v>
      </c>
      <c r="CH1504" s="2">
        <v>0</v>
      </c>
      <c r="CI1504" s="2">
        <v>0</v>
      </c>
      <c r="CJ1504" s="2">
        <v>0</v>
      </c>
      <c r="CK1504" s="2">
        <v>0</v>
      </c>
      <c r="CL1504" s="2">
        <v>1</v>
      </c>
    </row>
    <row r="1505" spans="1:90" x14ac:dyDescent="0.25">
      <c r="A1505" t="s">
        <v>115</v>
      </c>
      <c r="B1505">
        <v>20504</v>
      </c>
      <c r="C1505" t="s">
        <v>219</v>
      </c>
      <c r="D1505">
        <v>1</v>
      </c>
      <c r="E1505">
        <v>8</v>
      </c>
      <c r="F1505">
        <v>919469</v>
      </c>
      <c r="G1505">
        <v>35919469</v>
      </c>
      <c r="H1505" t="s">
        <v>7343</v>
      </c>
      <c r="I1505">
        <v>310</v>
      </c>
      <c r="J1505" t="s">
        <v>219</v>
      </c>
      <c r="K1505" t="s">
        <v>4311</v>
      </c>
      <c r="L1505">
        <v>1</v>
      </c>
      <c r="M1505" t="s">
        <v>219</v>
      </c>
      <c r="N1505">
        <v>14403716</v>
      </c>
      <c r="O1505" t="s">
        <v>92</v>
      </c>
      <c r="P1505" t="s">
        <v>7344</v>
      </c>
      <c r="Q1505">
        <v>5471</v>
      </c>
      <c r="R1505">
        <v>16</v>
      </c>
      <c r="S1505">
        <v>37021233</v>
      </c>
      <c r="T1505">
        <v>37021982</v>
      </c>
      <c r="U1505" t="s">
        <v>7345</v>
      </c>
      <c r="V1505">
        <v>1</v>
      </c>
      <c r="W1505" s="2">
        <v>0</v>
      </c>
      <c r="X1505" s="2">
        <v>0</v>
      </c>
      <c r="Y1505" s="2">
        <v>0</v>
      </c>
      <c r="Z1505" s="2">
        <v>28</v>
      </c>
      <c r="AA1505" s="2">
        <v>57</v>
      </c>
      <c r="AB1505" s="2">
        <v>61</v>
      </c>
      <c r="AC1505" s="2">
        <v>82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1</v>
      </c>
      <c r="BI1505" s="2">
        <v>2</v>
      </c>
      <c r="BJ1505" s="2">
        <v>3</v>
      </c>
      <c r="BK1505" s="2">
        <v>4</v>
      </c>
      <c r="BL1505" s="2">
        <v>0</v>
      </c>
      <c r="BM1505" s="2">
        <v>0</v>
      </c>
      <c r="BN1505" s="2">
        <v>0</v>
      </c>
      <c r="BO1505" s="2">
        <v>0</v>
      </c>
      <c r="BP1505" s="2">
        <v>0</v>
      </c>
      <c r="BQ1505" s="2">
        <v>0</v>
      </c>
      <c r="BR1505" s="2">
        <v>0</v>
      </c>
      <c r="BS1505" s="2">
        <v>0</v>
      </c>
      <c r="BT1505" s="2">
        <v>0</v>
      </c>
      <c r="BU1505" s="2">
        <v>0</v>
      </c>
      <c r="BV1505" s="2">
        <v>0</v>
      </c>
      <c r="BW1505" s="2">
        <v>0</v>
      </c>
      <c r="BX1505" s="2">
        <v>0</v>
      </c>
      <c r="BY1505" s="2">
        <v>0</v>
      </c>
      <c r="BZ1505" s="2">
        <v>0</v>
      </c>
      <c r="CA1505" s="2">
        <v>0</v>
      </c>
      <c r="CB1505" s="2">
        <v>0</v>
      </c>
      <c r="CC1505" s="2">
        <v>0</v>
      </c>
      <c r="CD1505" s="2">
        <v>0</v>
      </c>
      <c r="CE1505" s="2">
        <v>0</v>
      </c>
      <c r="CF1505" s="2">
        <v>0</v>
      </c>
      <c r="CG1505" s="2">
        <v>0</v>
      </c>
      <c r="CH1505" s="2">
        <v>0</v>
      </c>
      <c r="CI1505" s="2">
        <v>0</v>
      </c>
      <c r="CJ1505" s="2">
        <v>0</v>
      </c>
      <c r="CK1505" s="2">
        <v>0</v>
      </c>
      <c r="CL1505" s="2">
        <v>0</v>
      </c>
    </row>
    <row r="1506" spans="1:90" x14ac:dyDescent="0.25">
      <c r="A1506" t="s">
        <v>115</v>
      </c>
      <c r="B1506">
        <v>20504</v>
      </c>
      <c r="C1506" t="s">
        <v>219</v>
      </c>
      <c r="D1506">
        <v>1</v>
      </c>
      <c r="E1506">
        <v>8</v>
      </c>
      <c r="F1506">
        <v>66000</v>
      </c>
      <c r="G1506">
        <v>35066000</v>
      </c>
      <c r="H1506" t="s">
        <v>19069</v>
      </c>
      <c r="I1506">
        <v>310</v>
      </c>
      <c r="J1506" t="s">
        <v>219</v>
      </c>
      <c r="K1506" t="s">
        <v>8378</v>
      </c>
      <c r="L1506">
        <v>1</v>
      </c>
      <c r="M1506" t="s">
        <v>219</v>
      </c>
      <c r="N1506">
        <v>14406688</v>
      </c>
      <c r="O1506" t="s">
        <v>92</v>
      </c>
      <c r="P1506" t="s">
        <v>19070</v>
      </c>
      <c r="Q1506">
        <v>1181</v>
      </c>
      <c r="R1506">
        <v>16</v>
      </c>
      <c r="S1506">
        <v>37249309</v>
      </c>
      <c r="T1506">
        <v>37249318</v>
      </c>
      <c r="U1506" t="s">
        <v>19071</v>
      </c>
      <c r="V1506">
        <v>1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49</v>
      </c>
      <c r="AE1506" s="2">
        <v>59</v>
      </c>
      <c r="AF1506" s="2">
        <v>47</v>
      </c>
      <c r="AG1506" s="2">
        <v>65</v>
      </c>
      <c r="AH1506" s="2">
        <v>62</v>
      </c>
      <c r="AI1506" s="2">
        <v>41</v>
      </c>
      <c r="AJ1506" s="2">
        <v>50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0</v>
      </c>
      <c r="BI1506" s="2">
        <v>0</v>
      </c>
      <c r="BJ1506" s="2">
        <v>0</v>
      </c>
      <c r="BK1506" s="2">
        <v>0</v>
      </c>
      <c r="BL1506" s="2">
        <v>3</v>
      </c>
      <c r="BM1506" s="2">
        <v>3</v>
      </c>
      <c r="BN1506" s="2">
        <v>4</v>
      </c>
      <c r="BO1506" s="2">
        <v>4</v>
      </c>
      <c r="BP1506" s="2">
        <v>2</v>
      </c>
      <c r="BQ1506" s="2">
        <v>3</v>
      </c>
      <c r="BR1506" s="2">
        <v>2</v>
      </c>
      <c r="BS1506" s="2">
        <v>0</v>
      </c>
      <c r="BT1506" s="2">
        <v>0</v>
      </c>
      <c r="BU1506" s="2">
        <v>0</v>
      </c>
      <c r="BV1506" s="2">
        <v>0</v>
      </c>
      <c r="BW1506" s="2">
        <v>0</v>
      </c>
      <c r="BX1506" s="2">
        <v>0</v>
      </c>
      <c r="BY1506" s="2">
        <v>0</v>
      </c>
      <c r="BZ1506" s="2">
        <v>0</v>
      </c>
      <c r="CA1506" s="2">
        <v>0</v>
      </c>
      <c r="CB1506" s="2">
        <v>0</v>
      </c>
      <c r="CC1506" s="2">
        <v>0</v>
      </c>
      <c r="CD1506" s="2">
        <v>0</v>
      </c>
      <c r="CE1506" s="2">
        <v>0</v>
      </c>
      <c r="CF1506" s="2">
        <v>0</v>
      </c>
      <c r="CG1506" s="2">
        <v>0</v>
      </c>
      <c r="CH1506" s="2">
        <v>0</v>
      </c>
      <c r="CI1506" s="2">
        <v>0</v>
      </c>
      <c r="CJ1506" s="2">
        <v>0</v>
      </c>
      <c r="CK1506" s="2">
        <v>0</v>
      </c>
      <c r="CL1506" s="2">
        <v>0</v>
      </c>
    </row>
    <row r="1507" spans="1:90" x14ac:dyDescent="0.25">
      <c r="A1507" t="s">
        <v>115</v>
      </c>
      <c r="B1507">
        <v>20504</v>
      </c>
      <c r="C1507" t="s">
        <v>219</v>
      </c>
      <c r="D1507">
        <v>1</v>
      </c>
      <c r="E1507">
        <v>8</v>
      </c>
      <c r="F1507">
        <v>924969</v>
      </c>
      <c r="G1507">
        <v>35924969</v>
      </c>
      <c r="H1507" t="s">
        <v>18567</v>
      </c>
      <c r="I1507">
        <v>310</v>
      </c>
      <c r="J1507" t="s">
        <v>219</v>
      </c>
      <c r="K1507" t="s">
        <v>1355</v>
      </c>
      <c r="L1507">
        <v>1</v>
      </c>
      <c r="M1507" t="s">
        <v>219</v>
      </c>
      <c r="N1507">
        <v>14404225</v>
      </c>
      <c r="O1507" t="s">
        <v>92</v>
      </c>
      <c r="P1507" t="s">
        <v>3596</v>
      </c>
      <c r="Q1507">
        <v>2020</v>
      </c>
      <c r="R1507">
        <v>16</v>
      </c>
      <c r="S1507">
        <v>37015239</v>
      </c>
      <c r="T1507">
        <v>37240805</v>
      </c>
      <c r="U1507" t="s">
        <v>18568</v>
      </c>
      <c r="V1507">
        <v>1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47</v>
      </c>
      <c r="AE1507" s="2">
        <v>60</v>
      </c>
      <c r="AF1507" s="2">
        <v>45</v>
      </c>
      <c r="AG1507" s="2">
        <v>77</v>
      </c>
      <c r="AH1507" s="2">
        <v>67</v>
      </c>
      <c r="AI1507" s="2">
        <v>38</v>
      </c>
      <c r="AJ1507" s="2">
        <v>31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305</v>
      </c>
      <c r="BD1507" s="2">
        <v>11</v>
      </c>
      <c r="BE1507" s="2">
        <v>0</v>
      </c>
      <c r="BF1507" s="2">
        <v>0</v>
      </c>
      <c r="BG1507" s="2">
        <v>0</v>
      </c>
      <c r="BH1507" s="2">
        <v>0</v>
      </c>
      <c r="BI1507" s="2">
        <v>0</v>
      </c>
      <c r="BJ1507" s="2">
        <v>0</v>
      </c>
      <c r="BK1507" s="2">
        <v>0</v>
      </c>
      <c r="BL1507" s="2">
        <v>3</v>
      </c>
      <c r="BM1507" s="2">
        <v>3</v>
      </c>
      <c r="BN1507" s="2">
        <v>2</v>
      </c>
      <c r="BO1507" s="2">
        <v>5</v>
      </c>
      <c r="BP1507" s="2">
        <v>3</v>
      </c>
      <c r="BQ1507" s="2">
        <v>2</v>
      </c>
      <c r="BR1507" s="2">
        <v>2</v>
      </c>
      <c r="BS1507" s="2">
        <v>0</v>
      </c>
      <c r="BT1507" s="2">
        <v>0</v>
      </c>
      <c r="BU1507" s="2">
        <v>0</v>
      </c>
      <c r="BV1507" s="2">
        <v>0</v>
      </c>
      <c r="BW1507" s="2">
        <v>0</v>
      </c>
      <c r="BX1507" s="2">
        <v>0</v>
      </c>
      <c r="BY1507" s="2">
        <v>0</v>
      </c>
      <c r="BZ1507" s="2">
        <v>0</v>
      </c>
      <c r="CA1507" s="2">
        <v>0</v>
      </c>
      <c r="CB1507" s="2">
        <v>0</v>
      </c>
      <c r="CC1507" s="2">
        <v>0</v>
      </c>
      <c r="CD1507" s="2">
        <v>0</v>
      </c>
      <c r="CE1507" s="2">
        <v>0</v>
      </c>
      <c r="CF1507" s="2">
        <v>0</v>
      </c>
      <c r="CG1507" s="2">
        <v>0</v>
      </c>
      <c r="CH1507" s="2">
        <v>0</v>
      </c>
      <c r="CI1507" s="2">
        <v>0</v>
      </c>
      <c r="CJ1507" s="2">
        <v>0</v>
      </c>
      <c r="CK1507" s="2">
        <v>16</v>
      </c>
      <c r="CL1507" s="2">
        <v>4</v>
      </c>
    </row>
    <row r="1508" spans="1:90" x14ac:dyDescent="0.25">
      <c r="A1508" t="s">
        <v>115</v>
      </c>
      <c r="B1508">
        <v>20504</v>
      </c>
      <c r="C1508" t="s">
        <v>219</v>
      </c>
      <c r="D1508">
        <v>1</v>
      </c>
      <c r="E1508">
        <v>8</v>
      </c>
      <c r="F1508">
        <v>23024</v>
      </c>
      <c r="G1508">
        <v>35023024</v>
      </c>
      <c r="H1508" t="s">
        <v>5357</v>
      </c>
      <c r="I1508">
        <v>644</v>
      </c>
      <c r="J1508" t="s">
        <v>1061</v>
      </c>
      <c r="K1508" t="s">
        <v>91</v>
      </c>
      <c r="L1508">
        <v>1</v>
      </c>
      <c r="M1508" t="s">
        <v>1061</v>
      </c>
      <c r="N1508">
        <v>14440000</v>
      </c>
      <c r="O1508" t="s">
        <v>92</v>
      </c>
      <c r="P1508" t="s">
        <v>5358</v>
      </c>
      <c r="Q1508" t="s">
        <v>4942</v>
      </c>
      <c r="R1508">
        <v>16</v>
      </c>
      <c r="S1508">
        <v>31421226</v>
      </c>
      <c r="T1508">
        <v>31421242</v>
      </c>
      <c r="U1508" t="s">
        <v>5359</v>
      </c>
      <c r="V1508">
        <v>1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113</v>
      </c>
      <c r="AE1508" s="2">
        <v>94</v>
      </c>
      <c r="AF1508" s="2">
        <v>111</v>
      </c>
      <c r="AG1508" s="2">
        <v>142</v>
      </c>
      <c r="AH1508" s="2">
        <v>108</v>
      </c>
      <c r="AI1508" s="2">
        <v>104</v>
      </c>
      <c r="AJ1508" s="2">
        <v>104</v>
      </c>
      <c r="AK1508" s="2">
        <v>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198</v>
      </c>
      <c r="BD1508" s="2">
        <v>13</v>
      </c>
      <c r="BE1508" s="2">
        <v>0</v>
      </c>
      <c r="BF1508" s="2">
        <v>0</v>
      </c>
      <c r="BG1508" s="2">
        <v>0</v>
      </c>
      <c r="BH1508" s="2">
        <v>0</v>
      </c>
      <c r="BI1508" s="2">
        <v>0</v>
      </c>
      <c r="BJ1508" s="2">
        <v>0</v>
      </c>
      <c r="BK1508" s="2">
        <v>0</v>
      </c>
      <c r="BL1508" s="2">
        <v>5</v>
      </c>
      <c r="BM1508" s="2">
        <v>3</v>
      </c>
      <c r="BN1508" s="2">
        <v>5</v>
      </c>
      <c r="BO1508" s="2">
        <v>6</v>
      </c>
      <c r="BP1508" s="2">
        <v>7</v>
      </c>
      <c r="BQ1508" s="2">
        <v>5</v>
      </c>
      <c r="BR1508" s="2">
        <v>4</v>
      </c>
      <c r="BS1508" s="2">
        <v>0</v>
      </c>
      <c r="BT1508" s="2">
        <v>0</v>
      </c>
      <c r="BU1508" s="2">
        <v>0</v>
      </c>
      <c r="BV1508" s="2">
        <v>0</v>
      </c>
      <c r="BW1508" s="2">
        <v>0</v>
      </c>
      <c r="BX1508" s="2">
        <v>0</v>
      </c>
      <c r="BY1508" s="2">
        <v>0</v>
      </c>
      <c r="BZ1508" s="2">
        <v>0</v>
      </c>
      <c r="CA1508" s="2">
        <v>0</v>
      </c>
      <c r="CB1508" s="2">
        <v>0</v>
      </c>
      <c r="CC1508" s="2">
        <v>0</v>
      </c>
      <c r="CD1508" s="2">
        <v>0</v>
      </c>
      <c r="CE1508" s="2">
        <v>0</v>
      </c>
      <c r="CF1508" s="2">
        <v>0</v>
      </c>
      <c r="CG1508" s="2">
        <v>0</v>
      </c>
      <c r="CH1508" s="2">
        <v>0</v>
      </c>
      <c r="CI1508" s="2">
        <v>0</v>
      </c>
      <c r="CJ1508" s="2">
        <v>0</v>
      </c>
      <c r="CK1508" s="2">
        <v>12</v>
      </c>
      <c r="CL1508" s="2">
        <v>3</v>
      </c>
    </row>
    <row r="1509" spans="1:90" x14ac:dyDescent="0.25">
      <c r="A1509" t="s">
        <v>115</v>
      </c>
      <c r="B1509">
        <v>20504</v>
      </c>
      <c r="C1509" t="s">
        <v>219</v>
      </c>
      <c r="D1509">
        <v>1</v>
      </c>
      <c r="E1509">
        <v>8</v>
      </c>
      <c r="F1509">
        <v>916122</v>
      </c>
      <c r="G1509">
        <v>35916122</v>
      </c>
      <c r="H1509" t="s">
        <v>19107</v>
      </c>
      <c r="I1509">
        <v>518</v>
      </c>
      <c r="J1509" t="s">
        <v>1449</v>
      </c>
      <c r="K1509" t="s">
        <v>1104</v>
      </c>
      <c r="L1509">
        <v>1</v>
      </c>
      <c r="M1509" t="s">
        <v>1449</v>
      </c>
      <c r="N1509">
        <v>14470000</v>
      </c>
      <c r="O1509" t="s">
        <v>162</v>
      </c>
      <c r="P1509" t="s">
        <v>19108</v>
      </c>
      <c r="Q1509" t="s">
        <v>127</v>
      </c>
      <c r="R1509">
        <v>16</v>
      </c>
      <c r="S1509">
        <v>31712041</v>
      </c>
      <c r="T1509">
        <v>31712193</v>
      </c>
      <c r="U1509" t="s">
        <v>19109</v>
      </c>
      <c r="V1509">
        <v>1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48</v>
      </c>
      <c r="AE1509" s="2">
        <v>64</v>
      </c>
      <c r="AF1509" s="2">
        <v>64</v>
      </c>
      <c r="AG1509" s="2">
        <v>60</v>
      </c>
      <c r="AH1509" s="2">
        <v>101</v>
      </c>
      <c r="AI1509" s="2">
        <v>91</v>
      </c>
      <c r="AJ1509" s="2">
        <v>75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49</v>
      </c>
      <c r="BD1509" s="2">
        <v>14</v>
      </c>
      <c r="BE1509" s="2">
        <v>0</v>
      </c>
      <c r="BF1509" s="2">
        <v>0</v>
      </c>
      <c r="BG1509" s="2">
        <v>0</v>
      </c>
      <c r="BH1509" s="2">
        <v>0</v>
      </c>
      <c r="BI1509" s="2">
        <v>0</v>
      </c>
      <c r="BJ1509" s="2">
        <v>0</v>
      </c>
      <c r="BK1509" s="2">
        <v>0</v>
      </c>
      <c r="BL1509" s="2">
        <v>3</v>
      </c>
      <c r="BM1509" s="2">
        <v>4</v>
      </c>
      <c r="BN1509" s="2">
        <v>4</v>
      </c>
      <c r="BO1509" s="2">
        <v>3</v>
      </c>
      <c r="BP1509" s="2">
        <v>6</v>
      </c>
      <c r="BQ1509" s="2">
        <v>5</v>
      </c>
      <c r="BR1509" s="2">
        <v>4</v>
      </c>
      <c r="BS1509" s="2">
        <v>0</v>
      </c>
      <c r="BT1509" s="2">
        <v>0</v>
      </c>
      <c r="BU1509" s="2">
        <v>0</v>
      </c>
      <c r="BV1509" s="2">
        <v>0</v>
      </c>
      <c r="BW1509" s="2">
        <v>0</v>
      </c>
      <c r="BX1509" s="2">
        <v>0</v>
      </c>
      <c r="BY1509" s="2">
        <v>0</v>
      </c>
      <c r="BZ1509" s="2">
        <v>0</v>
      </c>
      <c r="CA1509" s="2">
        <v>0</v>
      </c>
      <c r="CB1509" s="2">
        <v>0</v>
      </c>
      <c r="CC1509" s="2">
        <v>0</v>
      </c>
      <c r="CD1509" s="2">
        <v>0</v>
      </c>
      <c r="CE1509" s="2">
        <v>0</v>
      </c>
      <c r="CF1509" s="2">
        <v>0</v>
      </c>
      <c r="CG1509" s="2">
        <v>0</v>
      </c>
      <c r="CH1509" s="2">
        <v>0</v>
      </c>
      <c r="CI1509" s="2">
        <v>0</v>
      </c>
      <c r="CJ1509" s="2">
        <v>0</v>
      </c>
      <c r="CK1509" s="2">
        <v>3</v>
      </c>
      <c r="CL1509" s="2">
        <v>3</v>
      </c>
    </row>
    <row r="1510" spans="1:90" x14ac:dyDescent="0.25">
      <c r="A1510" t="s">
        <v>115</v>
      </c>
      <c r="B1510">
        <v>20504</v>
      </c>
      <c r="C1510" t="s">
        <v>219</v>
      </c>
      <c r="D1510">
        <v>1</v>
      </c>
      <c r="E1510">
        <v>8</v>
      </c>
      <c r="F1510">
        <v>70038</v>
      </c>
      <c r="G1510">
        <v>35070038</v>
      </c>
      <c r="H1510" t="s">
        <v>2137</v>
      </c>
      <c r="I1510">
        <v>310</v>
      </c>
      <c r="J1510" t="s">
        <v>219</v>
      </c>
      <c r="K1510" t="s">
        <v>2138</v>
      </c>
      <c r="L1510">
        <v>1</v>
      </c>
      <c r="M1510" t="s">
        <v>219</v>
      </c>
      <c r="N1510">
        <v>14409683</v>
      </c>
      <c r="O1510" t="s">
        <v>92</v>
      </c>
      <c r="P1510" t="s">
        <v>2139</v>
      </c>
      <c r="Q1510">
        <v>1461</v>
      </c>
      <c r="R1510">
        <v>16</v>
      </c>
      <c r="S1510">
        <v>37033239</v>
      </c>
      <c r="U1510" t="s">
        <v>2140</v>
      </c>
      <c r="V1510">
        <v>1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30</v>
      </c>
      <c r="AE1510" s="2">
        <v>26</v>
      </c>
      <c r="AF1510" s="2">
        <v>25</v>
      </c>
      <c r="AG1510" s="2">
        <v>31</v>
      </c>
      <c r="AH1510" s="2">
        <v>70</v>
      </c>
      <c r="AI1510" s="2">
        <v>48</v>
      </c>
      <c r="AJ1510" s="2">
        <v>41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191</v>
      </c>
      <c r="BD1510" s="2">
        <v>1</v>
      </c>
      <c r="BE1510" s="2">
        <v>0</v>
      </c>
      <c r="BF1510" s="2">
        <v>0</v>
      </c>
      <c r="BG1510" s="2">
        <v>0</v>
      </c>
      <c r="BH1510" s="2">
        <v>0</v>
      </c>
      <c r="BI1510" s="2">
        <v>0</v>
      </c>
      <c r="BJ1510" s="2">
        <v>0</v>
      </c>
      <c r="BK1510" s="2">
        <v>0</v>
      </c>
      <c r="BL1510" s="2">
        <v>2</v>
      </c>
      <c r="BM1510" s="2">
        <v>1</v>
      </c>
      <c r="BN1510" s="2">
        <v>1</v>
      </c>
      <c r="BO1510" s="2">
        <v>1</v>
      </c>
      <c r="BP1510" s="2">
        <v>2</v>
      </c>
      <c r="BQ1510" s="2">
        <v>3</v>
      </c>
      <c r="BR1510" s="2">
        <v>2</v>
      </c>
      <c r="BS1510" s="2">
        <v>0</v>
      </c>
      <c r="BT1510" s="2">
        <v>0</v>
      </c>
      <c r="BU1510" s="2">
        <v>0</v>
      </c>
      <c r="BV1510" s="2">
        <v>0</v>
      </c>
      <c r="BW1510" s="2">
        <v>0</v>
      </c>
      <c r="BX1510" s="2">
        <v>0</v>
      </c>
      <c r="BY1510" s="2">
        <v>0</v>
      </c>
      <c r="BZ1510" s="2">
        <v>0</v>
      </c>
      <c r="CA1510" s="2">
        <v>0</v>
      </c>
      <c r="CB1510" s="2">
        <v>0</v>
      </c>
      <c r="CC1510" s="2">
        <v>0</v>
      </c>
      <c r="CD1510" s="2">
        <v>0</v>
      </c>
      <c r="CE1510" s="2">
        <v>0</v>
      </c>
      <c r="CF1510" s="2">
        <v>0</v>
      </c>
      <c r="CG1510" s="2">
        <v>0</v>
      </c>
      <c r="CH1510" s="2">
        <v>0</v>
      </c>
      <c r="CI1510" s="2">
        <v>0</v>
      </c>
      <c r="CJ1510" s="2">
        <v>0</v>
      </c>
      <c r="CK1510" s="2">
        <v>10</v>
      </c>
      <c r="CL1510" s="2">
        <v>1</v>
      </c>
    </row>
    <row r="1511" spans="1:90" x14ac:dyDescent="0.25">
      <c r="A1511" t="s">
        <v>115</v>
      </c>
      <c r="B1511">
        <v>20504</v>
      </c>
      <c r="C1511" t="s">
        <v>219</v>
      </c>
      <c r="D1511">
        <v>1</v>
      </c>
      <c r="E1511">
        <v>8</v>
      </c>
      <c r="F1511">
        <v>442318</v>
      </c>
      <c r="G1511">
        <v>35442318</v>
      </c>
      <c r="H1511" t="s">
        <v>11040</v>
      </c>
      <c r="I1511">
        <v>310</v>
      </c>
      <c r="J1511" t="s">
        <v>219</v>
      </c>
      <c r="K1511" t="s">
        <v>4968</v>
      </c>
      <c r="L1511">
        <v>1</v>
      </c>
      <c r="M1511" t="s">
        <v>219</v>
      </c>
      <c r="N1511">
        <v>14406269</v>
      </c>
      <c r="O1511" t="s">
        <v>92</v>
      </c>
      <c r="P1511" t="s">
        <v>11041</v>
      </c>
      <c r="Q1511">
        <v>250</v>
      </c>
      <c r="R1511">
        <v>16</v>
      </c>
      <c r="S1511">
        <v>37022340</v>
      </c>
      <c r="T1511">
        <v>37029856</v>
      </c>
      <c r="U1511" t="s">
        <v>11042</v>
      </c>
      <c r="V1511">
        <v>1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71</v>
      </c>
      <c r="AE1511" s="2">
        <v>81</v>
      </c>
      <c r="AF1511" s="2">
        <v>57</v>
      </c>
      <c r="AG1511" s="2">
        <v>86</v>
      </c>
      <c r="AH1511" s="2">
        <v>81</v>
      </c>
      <c r="AI1511" s="2">
        <v>115</v>
      </c>
      <c r="AJ1511" s="2">
        <v>87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87</v>
      </c>
      <c r="BD1511" s="2">
        <v>8</v>
      </c>
      <c r="BE1511" s="2">
        <v>0</v>
      </c>
      <c r="BF1511" s="2">
        <v>0</v>
      </c>
      <c r="BG1511" s="2">
        <v>0</v>
      </c>
      <c r="BH1511" s="2">
        <v>0</v>
      </c>
      <c r="BI1511" s="2">
        <v>0</v>
      </c>
      <c r="BJ1511" s="2">
        <v>0</v>
      </c>
      <c r="BK1511" s="2">
        <v>0</v>
      </c>
      <c r="BL1511" s="2">
        <v>4</v>
      </c>
      <c r="BM1511" s="2">
        <v>4</v>
      </c>
      <c r="BN1511" s="2">
        <v>3</v>
      </c>
      <c r="BO1511" s="2">
        <v>4</v>
      </c>
      <c r="BP1511" s="2">
        <v>4</v>
      </c>
      <c r="BQ1511" s="2">
        <v>6</v>
      </c>
      <c r="BR1511" s="2">
        <v>4</v>
      </c>
      <c r="BS1511" s="2">
        <v>0</v>
      </c>
      <c r="BT1511" s="2">
        <v>0</v>
      </c>
      <c r="BU1511" s="2">
        <v>0</v>
      </c>
      <c r="BV1511" s="2">
        <v>0</v>
      </c>
      <c r="BW1511" s="2">
        <v>0</v>
      </c>
      <c r="BX1511" s="2">
        <v>0</v>
      </c>
      <c r="BY1511" s="2">
        <v>0</v>
      </c>
      <c r="BZ1511" s="2">
        <v>0</v>
      </c>
      <c r="CA1511" s="2">
        <v>0</v>
      </c>
      <c r="CB1511" s="2">
        <v>0</v>
      </c>
      <c r="CC1511" s="2">
        <v>0</v>
      </c>
      <c r="CD1511" s="2">
        <v>0</v>
      </c>
      <c r="CE1511" s="2">
        <v>0</v>
      </c>
      <c r="CF1511" s="2">
        <v>0</v>
      </c>
      <c r="CG1511" s="2">
        <v>0</v>
      </c>
      <c r="CH1511" s="2">
        <v>0</v>
      </c>
      <c r="CI1511" s="2">
        <v>0</v>
      </c>
      <c r="CJ1511" s="2">
        <v>0</v>
      </c>
      <c r="CK1511" s="2">
        <v>5</v>
      </c>
      <c r="CL1511" s="2">
        <v>2</v>
      </c>
    </row>
    <row r="1512" spans="1:90" x14ac:dyDescent="0.25">
      <c r="A1512" t="s">
        <v>115</v>
      </c>
      <c r="B1512">
        <v>20504</v>
      </c>
      <c r="C1512" t="s">
        <v>219</v>
      </c>
      <c r="D1512">
        <v>1</v>
      </c>
      <c r="E1512">
        <v>8</v>
      </c>
      <c r="F1512">
        <v>916110</v>
      </c>
      <c r="G1512">
        <v>35916110</v>
      </c>
      <c r="H1512" t="s">
        <v>9077</v>
      </c>
      <c r="I1512">
        <v>310</v>
      </c>
      <c r="J1512" t="s">
        <v>219</v>
      </c>
      <c r="K1512" t="s">
        <v>9078</v>
      </c>
      <c r="L1512">
        <v>1</v>
      </c>
      <c r="M1512" t="s">
        <v>219</v>
      </c>
      <c r="N1512">
        <v>14409360</v>
      </c>
      <c r="O1512" t="s">
        <v>92</v>
      </c>
      <c r="P1512" t="s">
        <v>9079</v>
      </c>
      <c r="Q1512">
        <v>851</v>
      </c>
      <c r="R1512">
        <v>16</v>
      </c>
      <c r="S1512">
        <v>37039225</v>
      </c>
      <c r="T1512">
        <v>37252007</v>
      </c>
      <c r="U1512" t="s">
        <v>9080</v>
      </c>
      <c r="V1512">
        <v>1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80</v>
      </c>
      <c r="AE1512" s="2">
        <v>76</v>
      </c>
      <c r="AF1512" s="2">
        <v>67</v>
      </c>
      <c r="AG1512" s="2">
        <v>92</v>
      </c>
      <c r="AH1512" s="2">
        <v>105</v>
      </c>
      <c r="AI1512" s="2">
        <v>140</v>
      </c>
      <c r="AJ1512" s="2">
        <v>109</v>
      </c>
      <c r="AK1512" s="2">
        <v>0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62</v>
      </c>
      <c r="BD1512" s="2">
        <v>0</v>
      </c>
      <c r="BE1512" s="2">
        <v>0</v>
      </c>
      <c r="BF1512" s="2">
        <v>0</v>
      </c>
      <c r="BG1512" s="2">
        <v>0</v>
      </c>
      <c r="BH1512" s="2">
        <v>0</v>
      </c>
      <c r="BI1512" s="2">
        <v>0</v>
      </c>
      <c r="BJ1512" s="2">
        <v>0</v>
      </c>
      <c r="BK1512" s="2">
        <v>0</v>
      </c>
      <c r="BL1512" s="2">
        <v>5</v>
      </c>
      <c r="BM1512" s="2">
        <v>4</v>
      </c>
      <c r="BN1512" s="2">
        <v>4</v>
      </c>
      <c r="BO1512" s="2">
        <v>3</v>
      </c>
      <c r="BP1512" s="2">
        <v>5</v>
      </c>
      <c r="BQ1512" s="2">
        <v>8</v>
      </c>
      <c r="BR1512" s="2">
        <v>3</v>
      </c>
      <c r="BS1512" s="2">
        <v>0</v>
      </c>
      <c r="BT1512" s="2">
        <v>0</v>
      </c>
      <c r="BU1512" s="2">
        <v>0</v>
      </c>
      <c r="BV1512" s="2">
        <v>0</v>
      </c>
      <c r="BW1512" s="2">
        <v>0</v>
      </c>
      <c r="BX1512" s="2">
        <v>0</v>
      </c>
      <c r="BY1512" s="2">
        <v>0</v>
      </c>
      <c r="BZ1512" s="2">
        <v>0</v>
      </c>
      <c r="CA1512" s="2">
        <v>0</v>
      </c>
      <c r="CB1512" s="2">
        <v>0</v>
      </c>
      <c r="CC1512" s="2">
        <v>0</v>
      </c>
      <c r="CD1512" s="2">
        <v>0</v>
      </c>
      <c r="CE1512" s="2">
        <v>0</v>
      </c>
      <c r="CF1512" s="2">
        <v>0</v>
      </c>
      <c r="CG1512" s="2">
        <v>0</v>
      </c>
      <c r="CH1512" s="2">
        <v>0</v>
      </c>
      <c r="CI1512" s="2">
        <v>0</v>
      </c>
      <c r="CJ1512" s="2">
        <v>0</v>
      </c>
      <c r="CK1512" s="2">
        <v>4</v>
      </c>
      <c r="CL1512" s="2">
        <v>0</v>
      </c>
    </row>
    <row r="1513" spans="1:90" x14ac:dyDescent="0.25">
      <c r="A1513" t="s">
        <v>115</v>
      </c>
      <c r="B1513">
        <v>20504</v>
      </c>
      <c r="C1513" t="s">
        <v>219</v>
      </c>
      <c r="D1513">
        <v>1</v>
      </c>
      <c r="E1513">
        <v>8</v>
      </c>
      <c r="F1513">
        <v>23176</v>
      </c>
      <c r="G1513">
        <v>35023176</v>
      </c>
      <c r="H1513" t="s">
        <v>3172</v>
      </c>
      <c r="I1513">
        <v>310</v>
      </c>
      <c r="J1513" t="s">
        <v>219</v>
      </c>
      <c r="K1513" t="s">
        <v>3173</v>
      </c>
      <c r="L1513">
        <v>1</v>
      </c>
      <c r="M1513" t="s">
        <v>219</v>
      </c>
      <c r="N1513">
        <v>14400020</v>
      </c>
      <c r="O1513" t="s">
        <v>92</v>
      </c>
      <c r="P1513" t="s">
        <v>3174</v>
      </c>
      <c r="Q1513">
        <v>777</v>
      </c>
      <c r="R1513">
        <v>16</v>
      </c>
      <c r="S1513">
        <v>37224514</v>
      </c>
      <c r="T1513">
        <v>37242404</v>
      </c>
      <c r="U1513" t="s">
        <v>3175</v>
      </c>
      <c r="V1513">
        <v>1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147</v>
      </c>
      <c r="AE1513" s="2">
        <v>117</v>
      </c>
      <c r="AF1513" s="2">
        <v>151</v>
      </c>
      <c r="AG1513" s="2">
        <v>114</v>
      </c>
      <c r="AH1513" s="2">
        <v>199</v>
      </c>
      <c r="AI1513" s="2">
        <v>199</v>
      </c>
      <c r="AJ1513" s="2">
        <v>154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12</v>
      </c>
      <c r="BE1513" s="2">
        <v>0</v>
      </c>
      <c r="BF1513" s="2">
        <v>0</v>
      </c>
      <c r="BG1513" s="2">
        <v>0</v>
      </c>
      <c r="BH1513" s="2">
        <v>0</v>
      </c>
      <c r="BI1513" s="2">
        <v>0</v>
      </c>
      <c r="BJ1513" s="2">
        <v>0</v>
      </c>
      <c r="BK1513" s="2">
        <v>0</v>
      </c>
      <c r="BL1513" s="2">
        <v>5</v>
      </c>
      <c r="BM1513" s="2">
        <v>4</v>
      </c>
      <c r="BN1513" s="2">
        <v>6</v>
      </c>
      <c r="BO1513" s="2">
        <v>3</v>
      </c>
      <c r="BP1513" s="2">
        <v>6</v>
      </c>
      <c r="BQ1513" s="2">
        <v>7</v>
      </c>
      <c r="BR1513" s="2">
        <v>5</v>
      </c>
      <c r="BS1513" s="2">
        <v>0</v>
      </c>
      <c r="BT1513" s="2">
        <v>0</v>
      </c>
      <c r="BU1513" s="2">
        <v>0</v>
      </c>
      <c r="BV1513" s="2">
        <v>0</v>
      </c>
      <c r="BW1513" s="2">
        <v>0</v>
      </c>
      <c r="BX1513" s="2">
        <v>0</v>
      </c>
      <c r="BY1513" s="2">
        <v>0</v>
      </c>
      <c r="BZ1513" s="2">
        <v>0</v>
      </c>
      <c r="CA1513" s="2">
        <v>0</v>
      </c>
      <c r="CB1513" s="2">
        <v>0</v>
      </c>
      <c r="CC1513" s="2">
        <v>0</v>
      </c>
      <c r="CD1513" s="2">
        <v>0</v>
      </c>
      <c r="CE1513" s="2">
        <v>0</v>
      </c>
      <c r="CF1513" s="2">
        <v>0</v>
      </c>
      <c r="CG1513" s="2">
        <v>0</v>
      </c>
      <c r="CH1513" s="2">
        <v>0</v>
      </c>
      <c r="CI1513" s="2">
        <v>0</v>
      </c>
      <c r="CJ1513" s="2">
        <v>0</v>
      </c>
      <c r="CK1513" s="2">
        <v>0</v>
      </c>
      <c r="CL1513" s="2">
        <v>4</v>
      </c>
    </row>
    <row r="1514" spans="1:90" x14ac:dyDescent="0.25">
      <c r="A1514" t="s">
        <v>115</v>
      </c>
      <c r="B1514">
        <v>20504</v>
      </c>
      <c r="C1514" t="s">
        <v>219</v>
      </c>
      <c r="D1514">
        <v>1</v>
      </c>
      <c r="E1514">
        <v>8</v>
      </c>
      <c r="F1514">
        <v>911276</v>
      </c>
      <c r="G1514">
        <v>35911276</v>
      </c>
      <c r="H1514" t="s">
        <v>11612</v>
      </c>
      <c r="I1514">
        <v>310</v>
      </c>
      <c r="J1514" t="s">
        <v>219</v>
      </c>
      <c r="K1514" t="s">
        <v>2358</v>
      </c>
      <c r="L1514">
        <v>1</v>
      </c>
      <c r="M1514" t="s">
        <v>219</v>
      </c>
      <c r="N1514">
        <v>14402406</v>
      </c>
      <c r="O1514" t="s">
        <v>92</v>
      </c>
      <c r="P1514" t="s">
        <v>11613</v>
      </c>
      <c r="Q1514">
        <v>561</v>
      </c>
      <c r="R1514">
        <v>16</v>
      </c>
      <c r="S1514">
        <v>37251710</v>
      </c>
      <c r="T1514">
        <v>37254296</v>
      </c>
      <c r="U1514" t="s">
        <v>11614</v>
      </c>
      <c r="V1514">
        <v>1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37</v>
      </c>
      <c r="AE1514" s="2">
        <v>51</v>
      </c>
      <c r="AF1514" s="2">
        <v>33</v>
      </c>
      <c r="AG1514" s="2">
        <v>91</v>
      </c>
      <c r="AH1514" s="2">
        <v>80</v>
      </c>
      <c r="AI1514" s="2">
        <v>97</v>
      </c>
      <c r="AJ1514" s="2">
        <v>95</v>
      </c>
      <c r="AK1514" s="2">
        <v>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248</v>
      </c>
      <c r="BD1514" s="2">
        <v>0</v>
      </c>
      <c r="BE1514" s="2">
        <v>0</v>
      </c>
      <c r="BF1514" s="2">
        <v>0</v>
      </c>
      <c r="BG1514" s="2">
        <v>0</v>
      </c>
      <c r="BH1514" s="2">
        <v>0</v>
      </c>
      <c r="BI1514" s="2">
        <v>0</v>
      </c>
      <c r="BJ1514" s="2">
        <v>0</v>
      </c>
      <c r="BK1514" s="2">
        <v>0</v>
      </c>
      <c r="BL1514" s="2">
        <v>2</v>
      </c>
      <c r="BM1514" s="2">
        <v>2</v>
      </c>
      <c r="BN1514" s="2">
        <v>1</v>
      </c>
      <c r="BO1514" s="2">
        <v>4</v>
      </c>
      <c r="BP1514" s="2">
        <v>4</v>
      </c>
      <c r="BQ1514" s="2">
        <v>5</v>
      </c>
      <c r="BR1514" s="2">
        <v>5</v>
      </c>
      <c r="BS1514" s="2">
        <v>0</v>
      </c>
      <c r="BT1514" s="2">
        <v>0</v>
      </c>
      <c r="BU1514" s="2">
        <v>0</v>
      </c>
      <c r="BV1514" s="2">
        <v>0</v>
      </c>
      <c r="BW1514" s="2">
        <v>0</v>
      </c>
      <c r="BX1514" s="2">
        <v>0</v>
      </c>
      <c r="BY1514" s="2">
        <v>0</v>
      </c>
      <c r="BZ1514" s="2">
        <v>0</v>
      </c>
      <c r="CA1514" s="2">
        <v>0</v>
      </c>
      <c r="CB1514" s="2">
        <v>0</v>
      </c>
      <c r="CC1514" s="2">
        <v>0</v>
      </c>
      <c r="CD1514" s="2">
        <v>0</v>
      </c>
      <c r="CE1514" s="2">
        <v>0</v>
      </c>
      <c r="CF1514" s="2">
        <v>0</v>
      </c>
      <c r="CG1514" s="2">
        <v>0</v>
      </c>
      <c r="CH1514" s="2">
        <v>0</v>
      </c>
      <c r="CI1514" s="2">
        <v>0</v>
      </c>
      <c r="CJ1514" s="2">
        <v>0</v>
      </c>
      <c r="CK1514" s="2">
        <v>15</v>
      </c>
      <c r="CL1514" s="2">
        <v>0</v>
      </c>
    </row>
    <row r="1515" spans="1:90" x14ac:dyDescent="0.25">
      <c r="A1515" t="s">
        <v>115</v>
      </c>
      <c r="B1515">
        <v>20504</v>
      </c>
      <c r="C1515" t="s">
        <v>219</v>
      </c>
      <c r="D1515">
        <v>1</v>
      </c>
      <c r="E1515">
        <v>8</v>
      </c>
      <c r="F1515">
        <v>23152</v>
      </c>
      <c r="G1515">
        <v>35023152</v>
      </c>
      <c r="H1515" t="s">
        <v>1203</v>
      </c>
      <c r="I1515">
        <v>579</v>
      </c>
      <c r="J1515" t="s">
        <v>1204</v>
      </c>
      <c r="K1515" t="s">
        <v>1205</v>
      </c>
      <c r="L1515">
        <v>1</v>
      </c>
      <c r="M1515" t="s">
        <v>1204</v>
      </c>
      <c r="N1515">
        <v>14445000</v>
      </c>
      <c r="O1515" t="s">
        <v>92</v>
      </c>
      <c r="P1515" t="s">
        <v>1206</v>
      </c>
      <c r="Q1515">
        <v>1130</v>
      </c>
      <c r="R1515">
        <v>16</v>
      </c>
      <c r="S1515">
        <v>37491108</v>
      </c>
      <c r="T1515">
        <v>37491212</v>
      </c>
      <c r="U1515" t="s">
        <v>1207</v>
      </c>
      <c r="V1515">
        <v>1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79</v>
      </c>
      <c r="AI1515" s="2">
        <v>74</v>
      </c>
      <c r="AJ1515" s="2">
        <v>65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24</v>
      </c>
      <c r="BD1515" s="2">
        <v>0</v>
      </c>
      <c r="BE1515" s="2">
        <v>0</v>
      </c>
      <c r="BF1515" s="2">
        <v>0</v>
      </c>
      <c r="BG1515" s="2">
        <v>0</v>
      </c>
      <c r="BH1515" s="2">
        <v>0</v>
      </c>
      <c r="BI1515" s="2">
        <v>0</v>
      </c>
      <c r="BJ1515" s="2">
        <v>0</v>
      </c>
      <c r="BK1515" s="2">
        <v>0</v>
      </c>
      <c r="BL1515" s="2">
        <v>0</v>
      </c>
      <c r="BM1515" s="2">
        <v>0</v>
      </c>
      <c r="BN1515" s="2">
        <v>0</v>
      </c>
      <c r="BO1515" s="2">
        <v>0</v>
      </c>
      <c r="BP1515" s="2">
        <v>5</v>
      </c>
      <c r="BQ1515" s="2">
        <v>4</v>
      </c>
      <c r="BR1515" s="2">
        <v>3</v>
      </c>
      <c r="BS1515" s="2">
        <v>0</v>
      </c>
      <c r="BT1515" s="2">
        <v>0</v>
      </c>
      <c r="BU1515" s="2">
        <v>0</v>
      </c>
      <c r="BV1515" s="2">
        <v>0</v>
      </c>
      <c r="BW1515" s="2">
        <v>0</v>
      </c>
      <c r="BX1515" s="2">
        <v>0</v>
      </c>
      <c r="BY1515" s="2">
        <v>0</v>
      </c>
      <c r="BZ1515" s="2">
        <v>0</v>
      </c>
      <c r="CA1515" s="2">
        <v>0</v>
      </c>
      <c r="CB1515" s="2">
        <v>0</v>
      </c>
      <c r="CC1515" s="2">
        <v>0</v>
      </c>
      <c r="CD1515" s="2">
        <v>0</v>
      </c>
      <c r="CE1515" s="2">
        <v>0</v>
      </c>
      <c r="CF1515" s="2">
        <v>0</v>
      </c>
      <c r="CG1515" s="2">
        <v>0</v>
      </c>
      <c r="CH1515" s="2">
        <v>0</v>
      </c>
      <c r="CI1515" s="2">
        <v>0</v>
      </c>
      <c r="CJ1515" s="2">
        <v>0</v>
      </c>
      <c r="CK1515" s="2">
        <v>1</v>
      </c>
      <c r="CL1515" s="2">
        <v>0</v>
      </c>
    </row>
    <row r="1516" spans="1:90" x14ac:dyDescent="0.25">
      <c r="A1516" t="s">
        <v>115</v>
      </c>
      <c r="B1516">
        <v>20504</v>
      </c>
      <c r="C1516" t="s">
        <v>219</v>
      </c>
      <c r="D1516">
        <v>1</v>
      </c>
      <c r="E1516">
        <v>8</v>
      </c>
      <c r="F1516">
        <v>442324</v>
      </c>
      <c r="G1516">
        <v>35442324</v>
      </c>
      <c r="H1516" t="s">
        <v>1170</v>
      </c>
      <c r="I1516">
        <v>310</v>
      </c>
      <c r="J1516" t="s">
        <v>219</v>
      </c>
      <c r="K1516" t="s">
        <v>1171</v>
      </c>
      <c r="L1516">
        <v>1</v>
      </c>
      <c r="M1516" t="s">
        <v>219</v>
      </c>
      <c r="N1516">
        <v>14407520</v>
      </c>
      <c r="O1516" t="s">
        <v>92</v>
      </c>
      <c r="P1516" t="s">
        <v>1172</v>
      </c>
      <c r="Q1516">
        <v>1940</v>
      </c>
      <c r="R1516">
        <v>16</v>
      </c>
      <c r="S1516">
        <v>37250034</v>
      </c>
      <c r="U1516" t="s">
        <v>1173</v>
      </c>
      <c r="V1516">
        <v>1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103</v>
      </c>
      <c r="AE1516" s="2">
        <v>88</v>
      </c>
      <c r="AF1516" s="2">
        <v>69</v>
      </c>
      <c r="AG1516" s="2">
        <v>107</v>
      </c>
      <c r="AH1516" s="2">
        <v>84</v>
      </c>
      <c r="AI1516" s="2">
        <v>68</v>
      </c>
      <c r="AJ1516" s="2">
        <v>127</v>
      </c>
      <c r="AK1516" s="2">
        <v>0</v>
      </c>
      <c r="AL1516" s="2">
        <v>0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155</v>
      </c>
      <c r="BD1516" s="2">
        <v>7</v>
      </c>
      <c r="BE1516" s="2">
        <v>0</v>
      </c>
      <c r="BF1516" s="2">
        <v>0</v>
      </c>
      <c r="BG1516" s="2">
        <v>0</v>
      </c>
      <c r="BH1516" s="2">
        <v>0</v>
      </c>
      <c r="BI1516" s="2">
        <v>0</v>
      </c>
      <c r="BJ1516" s="2">
        <v>0</v>
      </c>
      <c r="BK1516" s="2">
        <v>0</v>
      </c>
      <c r="BL1516" s="2">
        <v>4</v>
      </c>
      <c r="BM1516" s="2">
        <v>5</v>
      </c>
      <c r="BN1516" s="2">
        <v>3</v>
      </c>
      <c r="BO1516" s="2">
        <v>8</v>
      </c>
      <c r="BP1516" s="2">
        <v>3</v>
      </c>
      <c r="BQ1516" s="2">
        <v>2</v>
      </c>
      <c r="BR1516" s="2">
        <v>5</v>
      </c>
      <c r="BS1516" s="2">
        <v>0</v>
      </c>
      <c r="BT1516" s="2">
        <v>0</v>
      </c>
      <c r="BU1516" s="2">
        <v>0</v>
      </c>
      <c r="BV1516" s="2">
        <v>0</v>
      </c>
      <c r="BW1516" s="2">
        <v>0</v>
      </c>
      <c r="BX1516" s="2">
        <v>0</v>
      </c>
      <c r="BY1516" s="2">
        <v>0</v>
      </c>
      <c r="BZ1516" s="2">
        <v>0</v>
      </c>
      <c r="CA1516" s="2">
        <v>0</v>
      </c>
      <c r="CB1516" s="2">
        <v>0</v>
      </c>
      <c r="CC1516" s="2">
        <v>0</v>
      </c>
      <c r="CD1516" s="2">
        <v>0</v>
      </c>
      <c r="CE1516" s="2">
        <v>0</v>
      </c>
      <c r="CF1516" s="2">
        <v>0</v>
      </c>
      <c r="CG1516" s="2">
        <v>0</v>
      </c>
      <c r="CH1516" s="2">
        <v>0</v>
      </c>
      <c r="CI1516" s="2">
        <v>0</v>
      </c>
      <c r="CJ1516" s="2">
        <v>0</v>
      </c>
      <c r="CK1516" s="2">
        <v>8</v>
      </c>
      <c r="CL1516" s="2">
        <v>2</v>
      </c>
    </row>
    <row r="1517" spans="1:90" x14ac:dyDescent="0.25">
      <c r="A1517" t="s">
        <v>115</v>
      </c>
      <c r="B1517">
        <v>20504</v>
      </c>
      <c r="C1517" t="s">
        <v>219</v>
      </c>
      <c r="D1517">
        <v>1</v>
      </c>
      <c r="E1517">
        <v>8</v>
      </c>
      <c r="F1517">
        <v>23139</v>
      </c>
      <c r="G1517">
        <v>35023139</v>
      </c>
      <c r="H1517" t="s">
        <v>13727</v>
      </c>
      <c r="I1517">
        <v>402</v>
      </c>
      <c r="J1517" t="s">
        <v>7513</v>
      </c>
      <c r="K1517" t="s">
        <v>91</v>
      </c>
      <c r="L1517">
        <v>1</v>
      </c>
      <c r="M1517" t="s">
        <v>7513</v>
      </c>
      <c r="N1517">
        <v>14450000</v>
      </c>
      <c r="O1517" t="s">
        <v>102</v>
      </c>
      <c r="P1517" t="s">
        <v>7514</v>
      </c>
      <c r="Q1517">
        <v>1</v>
      </c>
      <c r="R1517">
        <v>16</v>
      </c>
      <c r="S1517">
        <v>31341101</v>
      </c>
      <c r="U1517" t="s">
        <v>13728</v>
      </c>
      <c r="V1517">
        <v>1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52</v>
      </c>
      <c r="AI1517" s="2">
        <v>48</v>
      </c>
      <c r="AJ1517" s="2">
        <v>53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0</v>
      </c>
      <c r="BI1517" s="2">
        <v>0</v>
      </c>
      <c r="BJ1517" s="2">
        <v>0</v>
      </c>
      <c r="BK1517" s="2">
        <v>0</v>
      </c>
      <c r="BL1517" s="2">
        <v>0</v>
      </c>
      <c r="BM1517" s="2">
        <v>0</v>
      </c>
      <c r="BN1517" s="2">
        <v>0</v>
      </c>
      <c r="BO1517" s="2">
        <v>0</v>
      </c>
      <c r="BP1517" s="2">
        <v>2</v>
      </c>
      <c r="BQ1517" s="2">
        <v>4</v>
      </c>
      <c r="BR1517" s="2">
        <v>2</v>
      </c>
      <c r="BS1517" s="2">
        <v>0</v>
      </c>
      <c r="BT1517" s="2">
        <v>0</v>
      </c>
      <c r="BU1517" s="2">
        <v>0</v>
      </c>
      <c r="BV1517" s="2">
        <v>0</v>
      </c>
      <c r="BW1517" s="2">
        <v>0</v>
      </c>
      <c r="BX1517" s="2">
        <v>0</v>
      </c>
      <c r="BY1517" s="2">
        <v>0</v>
      </c>
      <c r="BZ1517" s="2">
        <v>0</v>
      </c>
      <c r="CA1517" s="2">
        <v>0</v>
      </c>
      <c r="CB1517" s="2">
        <v>0</v>
      </c>
      <c r="CC1517" s="2">
        <v>0</v>
      </c>
      <c r="CD1517" s="2">
        <v>0</v>
      </c>
      <c r="CE1517" s="2">
        <v>0</v>
      </c>
      <c r="CF1517" s="2">
        <v>0</v>
      </c>
      <c r="CG1517" s="2">
        <v>0</v>
      </c>
      <c r="CH1517" s="2">
        <v>0</v>
      </c>
      <c r="CI1517" s="2">
        <v>0</v>
      </c>
      <c r="CJ1517" s="2">
        <v>0</v>
      </c>
      <c r="CK1517" s="2">
        <v>0</v>
      </c>
      <c r="CL1517" s="2">
        <v>0</v>
      </c>
    </row>
    <row r="1518" spans="1:90" x14ac:dyDescent="0.25">
      <c r="A1518" t="s">
        <v>115</v>
      </c>
      <c r="B1518">
        <v>20504</v>
      </c>
      <c r="C1518" t="s">
        <v>219</v>
      </c>
      <c r="D1518">
        <v>1</v>
      </c>
      <c r="E1518">
        <v>8</v>
      </c>
      <c r="F1518">
        <v>22871</v>
      </c>
      <c r="G1518">
        <v>35022871</v>
      </c>
      <c r="H1518" t="s">
        <v>13591</v>
      </c>
      <c r="I1518">
        <v>310</v>
      </c>
      <c r="J1518" t="s">
        <v>219</v>
      </c>
      <c r="K1518" t="s">
        <v>7096</v>
      </c>
      <c r="L1518">
        <v>1</v>
      </c>
      <c r="M1518" t="s">
        <v>219</v>
      </c>
      <c r="N1518">
        <v>14409520</v>
      </c>
      <c r="O1518" t="s">
        <v>102</v>
      </c>
      <c r="P1518" t="s">
        <v>13592</v>
      </c>
      <c r="Q1518">
        <v>201</v>
      </c>
      <c r="R1518">
        <v>16</v>
      </c>
      <c r="S1518">
        <v>37030044</v>
      </c>
      <c r="T1518">
        <v>37032106</v>
      </c>
      <c r="U1518" t="s">
        <v>13593</v>
      </c>
      <c r="V1518">
        <v>1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116</v>
      </c>
      <c r="AE1518" s="2">
        <v>121</v>
      </c>
      <c r="AF1518" s="2">
        <v>66</v>
      </c>
      <c r="AG1518" s="2">
        <v>111</v>
      </c>
      <c r="AH1518" s="2">
        <v>84</v>
      </c>
      <c r="AI1518" s="2">
        <v>80</v>
      </c>
      <c r="AJ1518" s="2">
        <v>83</v>
      </c>
      <c r="AK1518" s="2">
        <v>0</v>
      </c>
      <c r="AL1518" s="2">
        <v>0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78</v>
      </c>
      <c r="BD1518" s="2">
        <v>12</v>
      </c>
      <c r="BE1518" s="2">
        <v>0</v>
      </c>
      <c r="BF1518" s="2">
        <v>0</v>
      </c>
      <c r="BG1518" s="2">
        <v>0</v>
      </c>
      <c r="BH1518" s="2">
        <v>0</v>
      </c>
      <c r="BI1518" s="2">
        <v>0</v>
      </c>
      <c r="BJ1518" s="2">
        <v>0</v>
      </c>
      <c r="BK1518" s="2">
        <v>0</v>
      </c>
      <c r="BL1518" s="2">
        <v>5</v>
      </c>
      <c r="BM1518" s="2">
        <v>4</v>
      </c>
      <c r="BN1518" s="2">
        <v>3</v>
      </c>
      <c r="BO1518" s="2">
        <v>5</v>
      </c>
      <c r="BP1518" s="2">
        <v>4</v>
      </c>
      <c r="BQ1518" s="2">
        <v>3</v>
      </c>
      <c r="BR1518" s="2">
        <v>4</v>
      </c>
      <c r="BS1518" s="2">
        <v>0</v>
      </c>
      <c r="BT1518" s="2">
        <v>0</v>
      </c>
      <c r="BU1518" s="2">
        <v>0</v>
      </c>
      <c r="BV1518" s="2">
        <v>0</v>
      </c>
      <c r="BW1518" s="2">
        <v>0</v>
      </c>
      <c r="BX1518" s="2">
        <v>0</v>
      </c>
      <c r="BY1518" s="2">
        <v>0</v>
      </c>
      <c r="BZ1518" s="2">
        <v>0</v>
      </c>
      <c r="CA1518" s="2">
        <v>0</v>
      </c>
      <c r="CB1518" s="2">
        <v>0</v>
      </c>
      <c r="CC1518" s="2">
        <v>0</v>
      </c>
      <c r="CD1518" s="2">
        <v>0</v>
      </c>
      <c r="CE1518" s="2">
        <v>0</v>
      </c>
      <c r="CF1518" s="2">
        <v>0</v>
      </c>
      <c r="CG1518" s="2">
        <v>0</v>
      </c>
      <c r="CH1518" s="2">
        <v>0</v>
      </c>
      <c r="CI1518" s="2">
        <v>0</v>
      </c>
      <c r="CJ1518" s="2">
        <v>0</v>
      </c>
      <c r="CK1518" s="2">
        <v>5</v>
      </c>
      <c r="CL1518" s="2">
        <v>4</v>
      </c>
    </row>
    <row r="1519" spans="1:90" x14ac:dyDescent="0.25">
      <c r="A1519" t="s">
        <v>115</v>
      </c>
      <c r="B1519">
        <v>20504</v>
      </c>
      <c r="C1519" t="s">
        <v>219</v>
      </c>
      <c r="D1519">
        <v>1</v>
      </c>
      <c r="E1519">
        <v>8</v>
      </c>
      <c r="F1519">
        <v>22809</v>
      </c>
      <c r="G1519">
        <v>35022809</v>
      </c>
      <c r="H1519" t="s">
        <v>8632</v>
      </c>
      <c r="I1519">
        <v>310</v>
      </c>
      <c r="J1519" t="s">
        <v>219</v>
      </c>
      <c r="K1519" t="s">
        <v>5449</v>
      </c>
      <c r="L1519">
        <v>1</v>
      </c>
      <c r="M1519" t="s">
        <v>219</v>
      </c>
      <c r="N1519">
        <v>14405246</v>
      </c>
      <c r="O1519" t="s">
        <v>92</v>
      </c>
      <c r="P1519" t="s">
        <v>8633</v>
      </c>
      <c r="Q1519">
        <v>225</v>
      </c>
      <c r="R1519">
        <v>16</v>
      </c>
      <c r="S1519">
        <v>37220939</v>
      </c>
      <c r="U1519" t="s">
        <v>8634</v>
      </c>
      <c r="V1519">
        <v>1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40</v>
      </c>
      <c r="AE1519" s="2">
        <v>60</v>
      </c>
      <c r="AF1519" s="2">
        <v>55</v>
      </c>
      <c r="AG1519" s="2">
        <v>82</v>
      </c>
      <c r="AH1519" s="2">
        <v>72</v>
      </c>
      <c r="AI1519" s="2">
        <v>69</v>
      </c>
      <c r="AJ1519" s="2">
        <v>59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11</v>
      </c>
      <c r="BE1519" s="2">
        <v>0</v>
      </c>
      <c r="BF1519" s="2">
        <v>0</v>
      </c>
      <c r="BG1519" s="2">
        <v>0</v>
      </c>
      <c r="BH1519" s="2">
        <v>0</v>
      </c>
      <c r="BI1519" s="2">
        <v>0</v>
      </c>
      <c r="BJ1519" s="2">
        <v>0</v>
      </c>
      <c r="BK1519" s="2">
        <v>0</v>
      </c>
      <c r="BL1519" s="2">
        <v>2</v>
      </c>
      <c r="BM1519" s="2">
        <v>4</v>
      </c>
      <c r="BN1519" s="2">
        <v>4</v>
      </c>
      <c r="BO1519" s="2">
        <v>5</v>
      </c>
      <c r="BP1519" s="2">
        <v>4</v>
      </c>
      <c r="BQ1519" s="2">
        <v>2</v>
      </c>
      <c r="BR1519" s="2">
        <v>3</v>
      </c>
      <c r="BS1519" s="2">
        <v>0</v>
      </c>
      <c r="BT1519" s="2">
        <v>0</v>
      </c>
      <c r="BU1519" s="2">
        <v>0</v>
      </c>
      <c r="BV1519" s="2">
        <v>0</v>
      </c>
      <c r="BW1519" s="2">
        <v>0</v>
      </c>
      <c r="BX1519" s="2">
        <v>0</v>
      </c>
      <c r="BY1519" s="2">
        <v>0</v>
      </c>
      <c r="BZ1519" s="2">
        <v>0</v>
      </c>
      <c r="CA1519" s="2">
        <v>0</v>
      </c>
      <c r="CB1519" s="2">
        <v>0</v>
      </c>
      <c r="CC1519" s="2">
        <v>0</v>
      </c>
      <c r="CD1519" s="2">
        <v>0</v>
      </c>
      <c r="CE1519" s="2">
        <v>0</v>
      </c>
      <c r="CF1519" s="2">
        <v>0</v>
      </c>
      <c r="CG1519" s="2">
        <v>0</v>
      </c>
      <c r="CH1519" s="2">
        <v>0</v>
      </c>
      <c r="CI1519" s="2">
        <v>0</v>
      </c>
      <c r="CJ1519" s="2">
        <v>0</v>
      </c>
      <c r="CK1519" s="2">
        <v>0</v>
      </c>
      <c r="CL1519" s="2">
        <v>4</v>
      </c>
    </row>
    <row r="1520" spans="1:90" x14ac:dyDescent="0.25">
      <c r="A1520" t="s">
        <v>115</v>
      </c>
      <c r="B1520">
        <v>20504</v>
      </c>
      <c r="C1520" t="s">
        <v>219</v>
      </c>
      <c r="D1520">
        <v>1</v>
      </c>
      <c r="E1520">
        <v>8</v>
      </c>
      <c r="F1520">
        <v>39007</v>
      </c>
      <c r="G1520">
        <v>35039007</v>
      </c>
      <c r="H1520" t="s">
        <v>19239</v>
      </c>
      <c r="I1520">
        <v>310</v>
      </c>
      <c r="J1520" t="s">
        <v>219</v>
      </c>
      <c r="K1520" t="s">
        <v>3227</v>
      </c>
      <c r="L1520">
        <v>1</v>
      </c>
      <c r="M1520" t="s">
        <v>219</v>
      </c>
      <c r="N1520">
        <v>14403216</v>
      </c>
      <c r="O1520" t="s">
        <v>92</v>
      </c>
      <c r="P1520" t="s">
        <v>3228</v>
      </c>
      <c r="Q1520">
        <v>2650</v>
      </c>
      <c r="R1520">
        <v>16</v>
      </c>
      <c r="S1520">
        <v>37026370</v>
      </c>
      <c r="T1520">
        <v>37026480</v>
      </c>
      <c r="U1520" t="s">
        <v>19240</v>
      </c>
      <c r="V1520">
        <v>1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30</v>
      </c>
      <c r="AE1520" s="2">
        <v>29</v>
      </c>
      <c r="AF1520" s="2">
        <v>18</v>
      </c>
      <c r="AG1520" s="2">
        <v>74</v>
      </c>
      <c r="AH1520" s="2">
        <v>60</v>
      </c>
      <c r="AI1520" s="2">
        <v>67</v>
      </c>
      <c r="AJ1520" s="2">
        <v>61</v>
      </c>
      <c r="AK1520" s="2">
        <v>0</v>
      </c>
      <c r="AL1520" s="2">
        <v>0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53</v>
      </c>
      <c r="BD1520" s="2">
        <v>0</v>
      </c>
      <c r="BE1520" s="2">
        <v>0</v>
      </c>
      <c r="BF1520" s="2">
        <v>0</v>
      </c>
      <c r="BG1520" s="2">
        <v>0</v>
      </c>
      <c r="BH1520" s="2">
        <v>0</v>
      </c>
      <c r="BI1520" s="2">
        <v>0</v>
      </c>
      <c r="BJ1520" s="2">
        <v>0</v>
      </c>
      <c r="BK1520" s="2">
        <v>0</v>
      </c>
      <c r="BL1520" s="2">
        <v>1</v>
      </c>
      <c r="BM1520" s="2">
        <v>2</v>
      </c>
      <c r="BN1520" s="2">
        <v>2</v>
      </c>
      <c r="BO1520" s="2">
        <v>4</v>
      </c>
      <c r="BP1520" s="2">
        <v>2</v>
      </c>
      <c r="BQ1520" s="2">
        <v>3</v>
      </c>
      <c r="BR1520" s="2">
        <v>2</v>
      </c>
      <c r="BS1520" s="2">
        <v>0</v>
      </c>
      <c r="BT1520" s="2">
        <v>0</v>
      </c>
      <c r="BU1520" s="2">
        <v>0</v>
      </c>
      <c r="BV1520" s="2">
        <v>0</v>
      </c>
      <c r="BW1520" s="2">
        <v>0</v>
      </c>
      <c r="BX1520" s="2">
        <v>0</v>
      </c>
      <c r="BY1520" s="2">
        <v>0</v>
      </c>
      <c r="BZ1520" s="2">
        <v>0</v>
      </c>
      <c r="CA1520" s="2">
        <v>0</v>
      </c>
      <c r="CB1520" s="2">
        <v>0</v>
      </c>
      <c r="CC1520" s="2">
        <v>0</v>
      </c>
      <c r="CD1520" s="2">
        <v>0</v>
      </c>
      <c r="CE1520" s="2">
        <v>0</v>
      </c>
      <c r="CF1520" s="2">
        <v>0</v>
      </c>
      <c r="CG1520" s="2">
        <v>0</v>
      </c>
      <c r="CH1520" s="2">
        <v>0</v>
      </c>
      <c r="CI1520" s="2">
        <v>0</v>
      </c>
      <c r="CJ1520" s="2">
        <v>0</v>
      </c>
      <c r="CK1520" s="2">
        <v>2</v>
      </c>
      <c r="CL1520" s="2">
        <v>0</v>
      </c>
    </row>
    <row r="1521" spans="1:90" x14ac:dyDescent="0.25">
      <c r="A1521" t="s">
        <v>115</v>
      </c>
      <c r="B1521">
        <v>20504</v>
      </c>
      <c r="C1521" t="s">
        <v>219</v>
      </c>
      <c r="D1521">
        <v>2</v>
      </c>
      <c r="E1521">
        <v>15</v>
      </c>
      <c r="F1521">
        <v>464454</v>
      </c>
      <c r="G1521">
        <v>35464454</v>
      </c>
      <c r="H1521" t="s">
        <v>19877</v>
      </c>
      <c r="I1521">
        <v>310</v>
      </c>
      <c r="J1521" t="s">
        <v>219</v>
      </c>
      <c r="K1521" t="s">
        <v>2467</v>
      </c>
      <c r="L1521">
        <v>1</v>
      </c>
      <c r="M1521" t="s">
        <v>219</v>
      </c>
      <c r="N1521">
        <v>14409652</v>
      </c>
      <c r="O1521" t="s">
        <v>102</v>
      </c>
      <c r="P1521" t="s">
        <v>2468</v>
      </c>
      <c r="Q1521" t="s">
        <v>127</v>
      </c>
      <c r="R1521">
        <v>16</v>
      </c>
      <c r="S1521">
        <v>37053634</v>
      </c>
      <c r="T1521">
        <v>37053635</v>
      </c>
      <c r="U1521" t="s">
        <v>2469</v>
      </c>
      <c r="V1521">
        <v>1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15</v>
      </c>
      <c r="AP1521" s="2">
        <v>0</v>
      </c>
      <c r="AQ1521" s="2">
        <v>0</v>
      </c>
      <c r="AR1521" s="2">
        <v>62</v>
      </c>
      <c r="AS1521" s="2">
        <v>0</v>
      </c>
      <c r="AT1521" s="2">
        <v>0</v>
      </c>
      <c r="AU1521" s="2">
        <v>36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0</v>
      </c>
      <c r="BI1521" s="2">
        <v>0</v>
      </c>
      <c r="BJ1521" s="2">
        <v>0</v>
      </c>
      <c r="BK1521" s="2">
        <v>0</v>
      </c>
      <c r="BL1521" s="2">
        <v>0</v>
      </c>
      <c r="BM1521" s="2">
        <v>0</v>
      </c>
      <c r="BN1521" s="2">
        <v>0</v>
      </c>
      <c r="BO1521" s="2">
        <v>0</v>
      </c>
      <c r="BP1521" s="2">
        <v>0</v>
      </c>
      <c r="BQ1521" s="2">
        <v>0</v>
      </c>
      <c r="BR1521" s="2">
        <v>0</v>
      </c>
      <c r="BS1521" s="2">
        <v>0</v>
      </c>
      <c r="BT1521" s="2">
        <v>0</v>
      </c>
      <c r="BU1521" s="2">
        <v>0</v>
      </c>
      <c r="BV1521" s="2">
        <v>0</v>
      </c>
      <c r="BW1521" s="2">
        <v>2</v>
      </c>
      <c r="BX1521" s="2">
        <v>0</v>
      </c>
      <c r="BY1521" s="2">
        <v>0</v>
      </c>
      <c r="BZ1521" s="2">
        <v>2</v>
      </c>
      <c r="CA1521" s="2">
        <v>0</v>
      </c>
      <c r="CB1521" s="2">
        <v>0</v>
      </c>
      <c r="CC1521" s="2">
        <v>1</v>
      </c>
      <c r="CD1521" s="2">
        <v>0</v>
      </c>
      <c r="CE1521" s="2">
        <v>0</v>
      </c>
      <c r="CF1521" s="2">
        <v>0</v>
      </c>
      <c r="CG1521" s="2">
        <v>0</v>
      </c>
      <c r="CH1521" s="2">
        <v>0</v>
      </c>
      <c r="CI1521" s="2">
        <v>0</v>
      </c>
      <c r="CJ1521" s="2">
        <v>0</v>
      </c>
      <c r="CK1521" s="2">
        <v>0</v>
      </c>
      <c r="CL1521" s="2">
        <v>0</v>
      </c>
    </row>
    <row r="1522" spans="1:90" x14ac:dyDescent="0.25">
      <c r="A1522" t="s">
        <v>115</v>
      </c>
      <c r="B1522">
        <v>20504</v>
      </c>
      <c r="C1522" t="s">
        <v>219</v>
      </c>
      <c r="D1522">
        <v>1</v>
      </c>
      <c r="E1522">
        <v>8</v>
      </c>
      <c r="F1522">
        <v>497253</v>
      </c>
      <c r="G1522">
        <v>35497253</v>
      </c>
      <c r="H1522" t="s">
        <v>16437</v>
      </c>
      <c r="I1522">
        <v>310</v>
      </c>
      <c r="J1522" t="s">
        <v>219</v>
      </c>
      <c r="K1522" t="s">
        <v>16155</v>
      </c>
      <c r="L1522">
        <v>1</v>
      </c>
      <c r="M1522" t="s">
        <v>219</v>
      </c>
      <c r="N1522">
        <v>14406739</v>
      </c>
      <c r="O1522" t="s">
        <v>92</v>
      </c>
      <c r="P1522" t="s">
        <v>16438</v>
      </c>
      <c r="Q1522">
        <v>2600</v>
      </c>
      <c r="R1522">
        <v>16</v>
      </c>
      <c r="S1522">
        <v>37234697</v>
      </c>
      <c r="T1522">
        <v>37239395</v>
      </c>
      <c r="U1522" t="s">
        <v>16439</v>
      </c>
      <c r="V1522">
        <v>1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87</v>
      </c>
      <c r="AE1522" s="2">
        <v>70</v>
      </c>
      <c r="AF1522" s="2">
        <v>39</v>
      </c>
      <c r="AG1522" s="2">
        <v>56</v>
      </c>
      <c r="AH1522" s="2">
        <v>56</v>
      </c>
      <c r="AI1522" s="2">
        <v>98</v>
      </c>
      <c r="AJ1522" s="2">
        <v>63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0</v>
      </c>
      <c r="BI1522" s="2">
        <v>0</v>
      </c>
      <c r="BJ1522" s="2">
        <v>0</v>
      </c>
      <c r="BK1522" s="2">
        <v>0</v>
      </c>
      <c r="BL1522" s="2">
        <v>4</v>
      </c>
      <c r="BM1522" s="2">
        <v>4</v>
      </c>
      <c r="BN1522" s="2">
        <v>4</v>
      </c>
      <c r="BO1522" s="2">
        <v>2</v>
      </c>
      <c r="BP1522" s="2">
        <v>2</v>
      </c>
      <c r="BQ1522" s="2">
        <v>3</v>
      </c>
      <c r="BR1522" s="2">
        <v>3</v>
      </c>
      <c r="BS1522" s="2">
        <v>0</v>
      </c>
      <c r="BT1522" s="2">
        <v>0</v>
      </c>
      <c r="BU1522" s="2">
        <v>0</v>
      </c>
      <c r="BV1522" s="2">
        <v>0</v>
      </c>
      <c r="BW1522" s="2">
        <v>0</v>
      </c>
      <c r="BX1522" s="2">
        <v>0</v>
      </c>
      <c r="BY1522" s="2">
        <v>0</v>
      </c>
      <c r="BZ1522" s="2">
        <v>0</v>
      </c>
      <c r="CA1522" s="2">
        <v>0</v>
      </c>
      <c r="CB1522" s="2">
        <v>0</v>
      </c>
      <c r="CC1522" s="2">
        <v>0</v>
      </c>
      <c r="CD1522" s="2">
        <v>0</v>
      </c>
      <c r="CE1522" s="2">
        <v>0</v>
      </c>
      <c r="CF1522" s="2">
        <v>0</v>
      </c>
      <c r="CG1522" s="2">
        <v>0</v>
      </c>
      <c r="CH1522" s="2">
        <v>0</v>
      </c>
      <c r="CI1522" s="2">
        <v>0</v>
      </c>
      <c r="CJ1522" s="2">
        <v>0</v>
      </c>
      <c r="CK1522" s="2">
        <v>0</v>
      </c>
      <c r="CL1522" s="2">
        <v>0</v>
      </c>
    </row>
    <row r="1523" spans="1:90" x14ac:dyDescent="0.25">
      <c r="A1523" t="s">
        <v>115</v>
      </c>
      <c r="B1523">
        <v>20504</v>
      </c>
      <c r="C1523" t="s">
        <v>219</v>
      </c>
      <c r="D1523">
        <v>1</v>
      </c>
      <c r="E1523">
        <v>8</v>
      </c>
      <c r="F1523">
        <v>496546</v>
      </c>
      <c r="G1523">
        <v>35496546</v>
      </c>
      <c r="H1523" t="s">
        <v>10655</v>
      </c>
      <c r="I1523">
        <v>310</v>
      </c>
      <c r="J1523" t="s">
        <v>219</v>
      </c>
      <c r="K1523" t="s">
        <v>10114</v>
      </c>
      <c r="L1523">
        <v>1</v>
      </c>
      <c r="M1523" t="s">
        <v>219</v>
      </c>
      <c r="N1523">
        <v>14412232</v>
      </c>
      <c r="O1523" t="s">
        <v>92</v>
      </c>
      <c r="P1523" t="s">
        <v>10656</v>
      </c>
      <c r="Q1523">
        <v>6325</v>
      </c>
      <c r="R1523">
        <v>16</v>
      </c>
      <c r="S1523">
        <v>37219706</v>
      </c>
      <c r="U1523" t="s">
        <v>10657</v>
      </c>
      <c r="V1523">
        <v>1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89</v>
      </c>
      <c r="AE1523" s="2">
        <v>63</v>
      </c>
      <c r="AF1523" s="2">
        <v>58</v>
      </c>
      <c r="AG1523" s="2">
        <v>80</v>
      </c>
      <c r="AH1523" s="2">
        <v>77</v>
      </c>
      <c r="AI1523" s="2">
        <v>64</v>
      </c>
      <c r="AJ1523" s="2">
        <v>54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157</v>
      </c>
      <c r="BD1523" s="2">
        <v>3</v>
      </c>
      <c r="BE1523" s="2">
        <v>0</v>
      </c>
      <c r="BF1523" s="2">
        <v>0</v>
      </c>
      <c r="BG1523" s="2">
        <v>0</v>
      </c>
      <c r="BH1523" s="2">
        <v>0</v>
      </c>
      <c r="BI1523" s="2">
        <v>0</v>
      </c>
      <c r="BJ1523" s="2">
        <v>0</v>
      </c>
      <c r="BK1523" s="2">
        <v>0</v>
      </c>
      <c r="BL1523" s="2">
        <v>5</v>
      </c>
      <c r="BM1523" s="2">
        <v>4</v>
      </c>
      <c r="BN1523" s="2">
        <v>4</v>
      </c>
      <c r="BO1523" s="2">
        <v>5</v>
      </c>
      <c r="BP1523" s="2">
        <v>3</v>
      </c>
      <c r="BQ1523" s="2">
        <v>4</v>
      </c>
      <c r="BR1523" s="2">
        <v>3</v>
      </c>
      <c r="BS1523" s="2">
        <v>0</v>
      </c>
      <c r="BT1523" s="2">
        <v>0</v>
      </c>
      <c r="BU1523" s="2">
        <v>0</v>
      </c>
      <c r="BV1523" s="2">
        <v>0</v>
      </c>
      <c r="BW1523" s="2">
        <v>0</v>
      </c>
      <c r="BX1523" s="2">
        <v>0</v>
      </c>
      <c r="BY1523" s="2">
        <v>0</v>
      </c>
      <c r="BZ1523" s="2">
        <v>0</v>
      </c>
      <c r="CA1523" s="2">
        <v>0</v>
      </c>
      <c r="CB1523" s="2">
        <v>0</v>
      </c>
      <c r="CC1523" s="2">
        <v>0</v>
      </c>
      <c r="CD1523" s="2">
        <v>0</v>
      </c>
      <c r="CE1523" s="2">
        <v>0</v>
      </c>
      <c r="CF1523" s="2">
        <v>0</v>
      </c>
      <c r="CG1523" s="2">
        <v>0</v>
      </c>
      <c r="CH1523" s="2">
        <v>0</v>
      </c>
      <c r="CI1523" s="2">
        <v>0</v>
      </c>
      <c r="CJ1523" s="2">
        <v>0</v>
      </c>
      <c r="CK1523" s="2">
        <v>9</v>
      </c>
      <c r="CL1523" s="2">
        <v>2</v>
      </c>
    </row>
    <row r="1524" spans="1:90" x14ac:dyDescent="0.25">
      <c r="A1524" t="s">
        <v>115</v>
      </c>
      <c r="B1524">
        <v>20504</v>
      </c>
      <c r="C1524" t="s">
        <v>219</v>
      </c>
      <c r="D1524">
        <v>1</v>
      </c>
      <c r="E1524">
        <v>8</v>
      </c>
      <c r="F1524">
        <v>914307</v>
      </c>
      <c r="G1524">
        <v>35914307</v>
      </c>
      <c r="H1524" t="s">
        <v>19348</v>
      </c>
      <c r="I1524">
        <v>310</v>
      </c>
      <c r="J1524" t="s">
        <v>219</v>
      </c>
      <c r="K1524" t="s">
        <v>1355</v>
      </c>
      <c r="L1524">
        <v>1</v>
      </c>
      <c r="M1524" t="s">
        <v>219</v>
      </c>
      <c r="N1524">
        <v>14404259</v>
      </c>
      <c r="O1524" t="s">
        <v>92</v>
      </c>
      <c r="P1524" t="s">
        <v>1356</v>
      </c>
      <c r="Q1524">
        <v>1879</v>
      </c>
      <c r="R1524">
        <v>16</v>
      </c>
      <c r="S1524">
        <v>37017565</v>
      </c>
      <c r="T1524">
        <v>37018627</v>
      </c>
      <c r="U1524" t="s">
        <v>19349</v>
      </c>
      <c r="V1524">
        <v>1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88</v>
      </c>
      <c r="AE1524" s="2">
        <v>86</v>
      </c>
      <c r="AF1524" s="2">
        <v>55</v>
      </c>
      <c r="AG1524" s="2">
        <v>94</v>
      </c>
      <c r="AH1524" s="2">
        <v>136</v>
      </c>
      <c r="AI1524" s="2">
        <v>156</v>
      </c>
      <c r="AJ1524" s="2">
        <v>178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158</v>
      </c>
      <c r="BD1524" s="2">
        <v>0</v>
      </c>
      <c r="BE1524" s="2">
        <v>0</v>
      </c>
      <c r="BF1524" s="2">
        <v>0</v>
      </c>
      <c r="BG1524" s="2">
        <v>0</v>
      </c>
      <c r="BH1524" s="2">
        <v>0</v>
      </c>
      <c r="BI1524" s="2">
        <v>0</v>
      </c>
      <c r="BJ1524" s="2">
        <v>0</v>
      </c>
      <c r="BK1524" s="2">
        <v>0</v>
      </c>
      <c r="BL1524" s="2">
        <v>4</v>
      </c>
      <c r="BM1524" s="2">
        <v>4</v>
      </c>
      <c r="BN1524" s="2">
        <v>2</v>
      </c>
      <c r="BO1524" s="2">
        <v>4</v>
      </c>
      <c r="BP1524" s="2">
        <v>5</v>
      </c>
      <c r="BQ1524" s="2">
        <v>6</v>
      </c>
      <c r="BR1524" s="2">
        <v>5</v>
      </c>
      <c r="BS1524" s="2">
        <v>0</v>
      </c>
      <c r="BT1524" s="2">
        <v>0</v>
      </c>
      <c r="BU1524" s="2">
        <v>0</v>
      </c>
      <c r="BV1524" s="2">
        <v>0</v>
      </c>
      <c r="BW1524" s="2">
        <v>0</v>
      </c>
      <c r="BX1524" s="2">
        <v>0</v>
      </c>
      <c r="BY1524" s="2">
        <v>0</v>
      </c>
      <c r="BZ1524" s="2">
        <v>0</v>
      </c>
      <c r="CA1524" s="2">
        <v>0</v>
      </c>
      <c r="CB1524" s="2">
        <v>0</v>
      </c>
      <c r="CC1524" s="2">
        <v>0</v>
      </c>
      <c r="CD1524" s="2">
        <v>0</v>
      </c>
      <c r="CE1524" s="2">
        <v>0</v>
      </c>
      <c r="CF1524" s="2">
        <v>0</v>
      </c>
      <c r="CG1524" s="2">
        <v>0</v>
      </c>
      <c r="CH1524" s="2">
        <v>0</v>
      </c>
      <c r="CI1524" s="2">
        <v>0</v>
      </c>
      <c r="CJ1524" s="2">
        <v>0</v>
      </c>
      <c r="CK1524" s="2">
        <v>6</v>
      </c>
      <c r="CL1524" s="2">
        <v>0</v>
      </c>
    </row>
    <row r="1525" spans="1:90" x14ac:dyDescent="0.25">
      <c r="A1525" t="s">
        <v>115</v>
      </c>
      <c r="B1525">
        <v>20504</v>
      </c>
      <c r="C1525" t="s">
        <v>219</v>
      </c>
      <c r="D1525">
        <v>1</v>
      </c>
      <c r="E1525">
        <v>8</v>
      </c>
      <c r="F1525">
        <v>900667</v>
      </c>
      <c r="G1525">
        <v>35900667</v>
      </c>
      <c r="H1525" t="s">
        <v>16838</v>
      </c>
      <c r="I1525">
        <v>310</v>
      </c>
      <c r="J1525" t="s">
        <v>219</v>
      </c>
      <c r="K1525" t="s">
        <v>16839</v>
      </c>
      <c r="L1525">
        <v>1</v>
      </c>
      <c r="M1525" t="s">
        <v>219</v>
      </c>
      <c r="N1525">
        <v>14407080</v>
      </c>
      <c r="O1525" t="s">
        <v>92</v>
      </c>
      <c r="P1525" t="s">
        <v>16840</v>
      </c>
      <c r="Q1525">
        <v>915</v>
      </c>
      <c r="R1525">
        <v>16</v>
      </c>
      <c r="S1525">
        <v>37046150</v>
      </c>
      <c r="T1525">
        <v>37048144</v>
      </c>
      <c r="U1525" t="s">
        <v>16841</v>
      </c>
      <c r="V1525">
        <v>1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76</v>
      </c>
      <c r="AE1525" s="2">
        <v>95</v>
      </c>
      <c r="AF1525" s="2">
        <v>54</v>
      </c>
      <c r="AG1525" s="2">
        <v>111</v>
      </c>
      <c r="AH1525" s="2">
        <v>105</v>
      </c>
      <c r="AI1525" s="2">
        <v>114</v>
      </c>
      <c r="AJ1525" s="2">
        <v>59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0</v>
      </c>
      <c r="BI1525" s="2">
        <v>0</v>
      </c>
      <c r="BJ1525" s="2">
        <v>0</v>
      </c>
      <c r="BK1525" s="2">
        <v>0</v>
      </c>
      <c r="BL1525" s="2">
        <v>4</v>
      </c>
      <c r="BM1525" s="2">
        <v>4</v>
      </c>
      <c r="BN1525" s="2">
        <v>3</v>
      </c>
      <c r="BO1525" s="2">
        <v>4</v>
      </c>
      <c r="BP1525" s="2">
        <v>5</v>
      </c>
      <c r="BQ1525" s="2">
        <v>4</v>
      </c>
      <c r="BR1525" s="2">
        <v>3</v>
      </c>
      <c r="BS1525" s="2">
        <v>0</v>
      </c>
      <c r="BT1525" s="2">
        <v>0</v>
      </c>
      <c r="BU1525" s="2">
        <v>0</v>
      </c>
      <c r="BV1525" s="2">
        <v>0</v>
      </c>
      <c r="BW1525" s="2">
        <v>0</v>
      </c>
      <c r="BX1525" s="2">
        <v>0</v>
      </c>
      <c r="BY1525" s="2">
        <v>0</v>
      </c>
      <c r="BZ1525" s="2">
        <v>0</v>
      </c>
      <c r="CA1525" s="2">
        <v>0</v>
      </c>
      <c r="CB1525" s="2">
        <v>0</v>
      </c>
      <c r="CC1525" s="2">
        <v>0</v>
      </c>
      <c r="CD1525" s="2">
        <v>0</v>
      </c>
      <c r="CE1525" s="2">
        <v>0</v>
      </c>
      <c r="CF1525" s="2">
        <v>0</v>
      </c>
      <c r="CG1525" s="2">
        <v>0</v>
      </c>
      <c r="CH1525" s="2">
        <v>0</v>
      </c>
      <c r="CI1525" s="2">
        <v>0</v>
      </c>
      <c r="CJ1525" s="2">
        <v>0</v>
      </c>
      <c r="CK1525" s="2">
        <v>0</v>
      </c>
      <c r="CL1525" s="2">
        <v>0</v>
      </c>
    </row>
    <row r="1526" spans="1:90" x14ac:dyDescent="0.25">
      <c r="A1526" t="s">
        <v>115</v>
      </c>
      <c r="B1526">
        <v>20504</v>
      </c>
      <c r="C1526" t="s">
        <v>219</v>
      </c>
      <c r="D1526">
        <v>1</v>
      </c>
      <c r="E1526">
        <v>8</v>
      </c>
      <c r="F1526">
        <v>900679</v>
      </c>
      <c r="G1526">
        <v>35900679</v>
      </c>
      <c r="H1526" t="s">
        <v>11527</v>
      </c>
      <c r="I1526">
        <v>310</v>
      </c>
      <c r="J1526" t="s">
        <v>219</v>
      </c>
      <c r="K1526" t="s">
        <v>5813</v>
      </c>
      <c r="L1526">
        <v>1</v>
      </c>
      <c r="M1526" t="s">
        <v>219</v>
      </c>
      <c r="N1526">
        <v>14402306</v>
      </c>
      <c r="O1526" t="s">
        <v>92</v>
      </c>
      <c r="P1526" t="s">
        <v>11528</v>
      </c>
      <c r="Q1526">
        <v>1851</v>
      </c>
      <c r="R1526">
        <v>16</v>
      </c>
      <c r="S1526">
        <v>37251870</v>
      </c>
      <c r="T1526">
        <v>37254153</v>
      </c>
      <c r="U1526" t="s">
        <v>11529</v>
      </c>
      <c r="V1526">
        <v>1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47</v>
      </c>
      <c r="AE1526" s="2">
        <v>51</v>
      </c>
      <c r="AF1526" s="2">
        <v>36</v>
      </c>
      <c r="AG1526" s="2">
        <v>65</v>
      </c>
      <c r="AH1526" s="2">
        <v>100</v>
      </c>
      <c r="AI1526" s="2">
        <v>71</v>
      </c>
      <c r="AJ1526" s="2">
        <v>102</v>
      </c>
      <c r="AK1526" s="2">
        <v>0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37</v>
      </c>
      <c r="BD1526" s="2">
        <v>0</v>
      </c>
      <c r="BE1526" s="2">
        <v>0</v>
      </c>
      <c r="BF1526" s="2">
        <v>0</v>
      </c>
      <c r="BG1526" s="2">
        <v>0</v>
      </c>
      <c r="BH1526" s="2">
        <v>0</v>
      </c>
      <c r="BI1526" s="2">
        <v>0</v>
      </c>
      <c r="BJ1526" s="2">
        <v>0</v>
      </c>
      <c r="BK1526" s="2">
        <v>0</v>
      </c>
      <c r="BL1526" s="2">
        <v>4</v>
      </c>
      <c r="BM1526" s="2">
        <v>3</v>
      </c>
      <c r="BN1526" s="2">
        <v>1</v>
      </c>
      <c r="BO1526" s="2">
        <v>3</v>
      </c>
      <c r="BP1526" s="2">
        <v>5</v>
      </c>
      <c r="BQ1526" s="2">
        <v>5</v>
      </c>
      <c r="BR1526" s="2">
        <v>5</v>
      </c>
      <c r="BS1526" s="2">
        <v>0</v>
      </c>
      <c r="BT1526" s="2">
        <v>0</v>
      </c>
      <c r="BU1526" s="2">
        <v>0</v>
      </c>
      <c r="BV1526" s="2">
        <v>0</v>
      </c>
      <c r="BW1526" s="2">
        <v>0</v>
      </c>
      <c r="BX1526" s="2">
        <v>0</v>
      </c>
      <c r="BY1526" s="2">
        <v>0</v>
      </c>
      <c r="BZ1526" s="2">
        <v>0</v>
      </c>
      <c r="CA1526" s="2">
        <v>0</v>
      </c>
      <c r="CB1526" s="2">
        <v>0</v>
      </c>
      <c r="CC1526" s="2">
        <v>0</v>
      </c>
      <c r="CD1526" s="2">
        <v>0</v>
      </c>
      <c r="CE1526" s="2">
        <v>0</v>
      </c>
      <c r="CF1526" s="2">
        <v>0</v>
      </c>
      <c r="CG1526" s="2">
        <v>0</v>
      </c>
      <c r="CH1526" s="2">
        <v>0</v>
      </c>
      <c r="CI1526" s="2">
        <v>0</v>
      </c>
      <c r="CJ1526" s="2">
        <v>0</v>
      </c>
      <c r="CK1526" s="2">
        <v>3</v>
      </c>
      <c r="CL1526" s="2">
        <v>0</v>
      </c>
    </row>
    <row r="1527" spans="1:90" x14ac:dyDescent="0.25">
      <c r="A1527" t="s">
        <v>115</v>
      </c>
      <c r="B1527">
        <v>20504</v>
      </c>
      <c r="C1527" t="s">
        <v>219</v>
      </c>
      <c r="D1527">
        <v>1</v>
      </c>
      <c r="E1527">
        <v>8</v>
      </c>
      <c r="F1527">
        <v>22834</v>
      </c>
      <c r="G1527">
        <v>35022834</v>
      </c>
      <c r="H1527" t="s">
        <v>19303</v>
      </c>
      <c r="I1527">
        <v>310</v>
      </c>
      <c r="J1527" t="s">
        <v>219</v>
      </c>
      <c r="K1527" t="s">
        <v>5449</v>
      </c>
      <c r="L1527">
        <v>1</v>
      </c>
      <c r="M1527" t="s">
        <v>219</v>
      </c>
      <c r="N1527">
        <v>14405238</v>
      </c>
      <c r="O1527" t="s">
        <v>92</v>
      </c>
      <c r="P1527" t="s">
        <v>19304</v>
      </c>
      <c r="Q1527">
        <v>175</v>
      </c>
      <c r="R1527">
        <v>16</v>
      </c>
      <c r="S1527">
        <v>37245062</v>
      </c>
      <c r="T1527">
        <v>37246454</v>
      </c>
      <c r="U1527" t="s">
        <v>19305</v>
      </c>
      <c r="V1527">
        <v>1</v>
      </c>
      <c r="W1527" s="2">
        <v>0</v>
      </c>
      <c r="X1527" s="2">
        <v>0</v>
      </c>
      <c r="Y1527" s="2">
        <v>0</v>
      </c>
      <c r="Z1527" s="2">
        <v>91</v>
      </c>
      <c r="AA1527" s="2">
        <v>97</v>
      </c>
      <c r="AB1527" s="2">
        <v>92</v>
      </c>
      <c r="AC1527" s="2">
        <v>102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5</v>
      </c>
      <c r="BI1527" s="2">
        <v>4</v>
      </c>
      <c r="BJ1527" s="2">
        <v>6</v>
      </c>
      <c r="BK1527" s="2">
        <v>4</v>
      </c>
      <c r="BL1527" s="2">
        <v>0</v>
      </c>
      <c r="BM1527" s="2">
        <v>0</v>
      </c>
      <c r="BN1527" s="2">
        <v>0</v>
      </c>
      <c r="BO1527" s="2">
        <v>0</v>
      </c>
      <c r="BP1527" s="2">
        <v>0</v>
      </c>
      <c r="BQ1527" s="2">
        <v>0</v>
      </c>
      <c r="BR1527" s="2">
        <v>0</v>
      </c>
      <c r="BS1527" s="2">
        <v>0</v>
      </c>
      <c r="BT1527" s="2">
        <v>0</v>
      </c>
      <c r="BU1527" s="2">
        <v>0</v>
      </c>
      <c r="BV1527" s="2">
        <v>0</v>
      </c>
      <c r="BW1527" s="2">
        <v>0</v>
      </c>
      <c r="BX1527" s="2">
        <v>0</v>
      </c>
      <c r="BY1527" s="2">
        <v>0</v>
      </c>
      <c r="BZ1527" s="2">
        <v>0</v>
      </c>
      <c r="CA1527" s="2">
        <v>0</v>
      </c>
      <c r="CB1527" s="2">
        <v>0</v>
      </c>
      <c r="CC1527" s="2">
        <v>0</v>
      </c>
      <c r="CD1527" s="2">
        <v>0</v>
      </c>
      <c r="CE1527" s="2">
        <v>0</v>
      </c>
      <c r="CF1527" s="2">
        <v>0</v>
      </c>
      <c r="CG1527" s="2">
        <v>0</v>
      </c>
      <c r="CH1527" s="2">
        <v>0</v>
      </c>
      <c r="CI1527" s="2">
        <v>0</v>
      </c>
      <c r="CJ1527" s="2">
        <v>0</v>
      </c>
      <c r="CK1527" s="2">
        <v>0</v>
      </c>
      <c r="CL1527" s="2">
        <v>0</v>
      </c>
    </row>
    <row r="1528" spans="1:90" x14ac:dyDescent="0.25">
      <c r="A1528" t="s">
        <v>115</v>
      </c>
      <c r="B1528">
        <v>20504</v>
      </c>
      <c r="C1528" t="s">
        <v>219</v>
      </c>
      <c r="D1528">
        <v>1</v>
      </c>
      <c r="E1528">
        <v>8</v>
      </c>
      <c r="F1528">
        <v>23127</v>
      </c>
      <c r="G1528">
        <v>35023127</v>
      </c>
      <c r="H1528" t="s">
        <v>14885</v>
      </c>
      <c r="I1528">
        <v>310</v>
      </c>
      <c r="J1528" t="s">
        <v>219</v>
      </c>
      <c r="K1528" t="s">
        <v>91</v>
      </c>
      <c r="L1528">
        <v>1</v>
      </c>
      <c r="M1528" t="s">
        <v>219</v>
      </c>
      <c r="N1528">
        <v>14400570</v>
      </c>
      <c r="O1528" t="s">
        <v>92</v>
      </c>
      <c r="P1528" t="s">
        <v>10466</v>
      </c>
      <c r="Q1528">
        <v>1150</v>
      </c>
      <c r="R1528">
        <v>16</v>
      </c>
      <c r="S1528">
        <v>37211833</v>
      </c>
      <c r="T1528">
        <v>37223343</v>
      </c>
      <c r="U1528" t="s">
        <v>14886</v>
      </c>
      <c r="V1528">
        <v>1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81</v>
      </c>
      <c r="AE1528" s="2">
        <v>68</v>
      </c>
      <c r="AF1528" s="2">
        <v>62</v>
      </c>
      <c r="AG1528" s="2">
        <v>105</v>
      </c>
      <c r="AH1528" s="2">
        <v>330</v>
      </c>
      <c r="AI1528" s="2">
        <v>268</v>
      </c>
      <c r="AJ1528" s="2">
        <v>263</v>
      </c>
      <c r="AK1528" s="2">
        <v>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0</v>
      </c>
      <c r="BI1528" s="2">
        <v>0</v>
      </c>
      <c r="BJ1528" s="2">
        <v>0</v>
      </c>
      <c r="BK1528" s="2">
        <v>0</v>
      </c>
      <c r="BL1528" s="2">
        <v>4</v>
      </c>
      <c r="BM1528" s="2">
        <v>3</v>
      </c>
      <c r="BN1528" s="2">
        <v>2</v>
      </c>
      <c r="BO1528" s="2">
        <v>3</v>
      </c>
      <c r="BP1528" s="2">
        <v>11</v>
      </c>
      <c r="BQ1528" s="2">
        <v>7</v>
      </c>
      <c r="BR1528" s="2">
        <v>8</v>
      </c>
      <c r="BS1528" s="2">
        <v>0</v>
      </c>
      <c r="BT1528" s="2">
        <v>0</v>
      </c>
      <c r="BU1528" s="2">
        <v>0</v>
      </c>
      <c r="BV1528" s="2">
        <v>0</v>
      </c>
      <c r="BW1528" s="2">
        <v>0</v>
      </c>
      <c r="BX1528" s="2">
        <v>0</v>
      </c>
      <c r="BY1528" s="2">
        <v>0</v>
      </c>
      <c r="BZ1528" s="2">
        <v>0</v>
      </c>
      <c r="CA1528" s="2">
        <v>0</v>
      </c>
      <c r="CB1528" s="2">
        <v>0</v>
      </c>
      <c r="CC1528" s="2">
        <v>0</v>
      </c>
      <c r="CD1528" s="2">
        <v>0</v>
      </c>
      <c r="CE1528" s="2">
        <v>0</v>
      </c>
      <c r="CF1528" s="2">
        <v>0</v>
      </c>
      <c r="CG1528" s="2">
        <v>0</v>
      </c>
      <c r="CH1528" s="2">
        <v>0</v>
      </c>
      <c r="CI1528" s="2">
        <v>0</v>
      </c>
      <c r="CJ1528" s="2">
        <v>0</v>
      </c>
      <c r="CK1528" s="2">
        <v>0</v>
      </c>
      <c r="CL1528" s="2">
        <v>0</v>
      </c>
    </row>
    <row r="1529" spans="1:90" x14ac:dyDescent="0.25">
      <c r="A1529" t="s">
        <v>115</v>
      </c>
      <c r="B1529">
        <v>20504</v>
      </c>
      <c r="C1529" t="s">
        <v>219</v>
      </c>
      <c r="D1529">
        <v>1</v>
      </c>
      <c r="E1529">
        <v>8</v>
      </c>
      <c r="F1529">
        <v>351076</v>
      </c>
      <c r="G1529">
        <v>35351076</v>
      </c>
      <c r="H1529" t="s">
        <v>18355</v>
      </c>
      <c r="I1529">
        <v>310</v>
      </c>
      <c r="J1529" t="s">
        <v>219</v>
      </c>
      <c r="K1529" t="s">
        <v>13610</v>
      </c>
      <c r="L1529">
        <v>1</v>
      </c>
      <c r="M1529" t="s">
        <v>219</v>
      </c>
      <c r="N1529">
        <v>14403286</v>
      </c>
      <c r="O1529" t="s">
        <v>92</v>
      </c>
      <c r="P1529" t="s">
        <v>18356</v>
      </c>
      <c r="Q1529">
        <v>1722</v>
      </c>
      <c r="R1529">
        <v>16</v>
      </c>
      <c r="S1529">
        <v>37013234</v>
      </c>
      <c r="T1529">
        <v>37013559</v>
      </c>
      <c r="U1529" t="s">
        <v>18357</v>
      </c>
      <c r="V1529">
        <v>1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105</v>
      </c>
      <c r="AE1529" s="2">
        <v>93</v>
      </c>
      <c r="AF1529" s="2">
        <v>70</v>
      </c>
      <c r="AG1529" s="2">
        <v>112</v>
      </c>
      <c r="AH1529" s="2">
        <v>119</v>
      </c>
      <c r="AI1529" s="2">
        <v>100</v>
      </c>
      <c r="AJ1529" s="2">
        <v>142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55</v>
      </c>
      <c r="BD1529" s="2">
        <v>13</v>
      </c>
      <c r="BE1529" s="2">
        <v>0</v>
      </c>
      <c r="BF1529" s="2">
        <v>0</v>
      </c>
      <c r="BG1529" s="2">
        <v>0</v>
      </c>
      <c r="BH1529" s="2">
        <v>0</v>
      </c>
      <c r="BI1529" s="2">
        <v>0</v>
      </c>
      <c r="BJ1529" s="2">
        <v>0</v>
      </c>
      <c r="BK1529" s="2">
        <v>0</v>
      </c>
      <c r="BL1529" s="2">
        <v>3</v>
      </c>
      <c r="BM1529" s="2">
        <v>5</v>
      </c>
      <c r="BN1529" s="2">
        <v>3</v>
      </c>
      <c r="BO1529" s="2">
        <v>6</v>
      </c>
      <c r="BP1529" s="2">
        <v>3</v>
      </c>
      <c r="BQ1529" s="2">
        <v>4</v>
      </c>
      <c r="BR1529" s="2">
        <v>4</v>
      </c>
      <c r="BS1529" s="2">
        <v>0</v>
      </c>
      <c r="BT1529" s="2">
        <v>0</v>
      </c>
      <c r="BU1529" s="2">
        <v>0</v>
      </c>
      <c r="BV1529" s="2">
        <v>0</v>
      </c>
      <c r="BW1529" s="2">
        <v>0</v>
      </c>
      <c r="BX1529" s="2">
        <v>0</v>
      </c>
      <c r="BY1529" s="2">
        <v>0</v>
      </c>
      <c r="BZ1529" s="2">
        <v>0</v>
      </c>
      <c r="CA1529" s="2">
        <v>0</v>
      </c>
      <c r="CB1529" s="2">
        <v>0</v>
      </c>
      <c r="CC1529" s="2">
        <v>0</v>
      </c>
      <c r="CD1529" s="2">
        <v>0</v>
      </c>
      <c r="CE1529" s="2">
        <v>0</v>
      </c>
      <c r="CF1529" s="2">
        <v>0</v>
      </c>
      <c r="CG1529" s="2">
        <v>0</v>
      </c>
      <c r="CH1529" s="2">
        <v>0</v>
      </c>
      <c r="CI1529" s="2">
        <v>0</v>
      </c>
      <c r="CJ1529" s="2">
        <v>0</v>
      </c>
      <c r="CK1529" s="2">
        <v>4</v>
      </c>
      <c r="CL1529" s="2">
        <v>4</v>
      </c>
    </row>
    <row r="1530" spans="1:90" x14ac:dyDescent="0.25">
      <c r="A1530" t="s">
        <v>115</v>
      </c>
      <c r="B1530">
        <v>20202</v>
      </c>
      <c r="C1530" t="s">
        <v>96</v>
      </c>
      <c r="D1530">
        <v>1</v>
      </c>
      <c r="E1530">
        <v>8</v>
      </c>
      <c r="F1530">
        <v>904831</v>
      </c>
      <c r="G1530">
        <v>35904831</v>
      </c>
      <c r="H1530" t="s">
        <v>14880</v>
      </c>
      <c r="I1530">
        <v>282</v>
      </c>
      <c r="J1530" t="s">
        <v>97</v>
      </c>
      <c r="K1530" t="s">
        <v>5237</v>
      </c>
      <c r="L1530">
        <v>1</v>
      </c>
      <c r="M1530" t="s">
        <v>97</v>
      </c>
      <c r="N1530">
        <v>12722000</v>
      </c>
      <c r="O1530" t="s">
        <v>102</v>
      </c>
      <c r="P1530" t="s">
        <v>6758</v>
      </c>
      <c r="Q1530">
        <v>815</v>
      </c>
      <c r="R1530">
        <v>12</v>
      </c>
      <c r="S1530">
        <v>31446886</v>
      </c>
      <c r="T1530">
        <v>31448533</v>
      </c>
      <c r="U1530" t="s">
        <v>14881</v>
      </c>
      <c r="V1530">
        <v>1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60</v>
      </c>
      <c r="AE1530" s="2">
        <v>47</v>
      </c>
      <c r="AF1530" s="2">
        <v>42</v>
      </c>
      <c r="AG1530" s="2">
        <v>36</v>
      </c>
      <c r="AH1530" s="2">
        <v>76</v>
      </c>
      <c r="AI1530" s="2">
        <v>69</v>
      </c>
      <c r="AJ1530" s="2">
        <v>54</v>
      </c>
      <c r="AK1530" s="2">
        <v>0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124</v>
      </c>
      <c r="BD1530" s="2">
        <v>0</v>
      </c>
      <c r="BE1530" s="2">
        <v>0</v>
      </c>
      <c r="BF1530" s="2">
        <v>0</v>
      </c>
      <c r="BG1530" s="2">
        <v>0</v>
      </c>
      <c r="BH1530" s="2">
        <v>0</v>
      </c>
      <c r="BI1530" s="2">
        <v>0</v>
      </c>
      <c r="BJ1530" s="2">
        <v>0</v>
      </c>
      <c r="BK1530" s="2">
        <v>0</v>
      </c>
      <c r="BL1530" s="2">
        <v>3</v>
      </c>
      <c r="BM1530" s="2">
        <v>3</v>
      </c>
      <c r="BN1530" s="2">
        <v>4</v>
      </c>
      <c r="BO1530" s="2">
        <v>4</v>
      </c>
      <c r="BP1530" s="2">
        <v>6</v>
      </c>
      <c r="BQ1530" s="2">
        <v>3</v>
      </c>
      <c r="BR1530" s="2">
        <v>3</v>
      </c>
      <c r="BS1530" s="2">
        <v>0</v>
      </c>
      <c r="BT1530" s="2">
        <v>0</v>
      </c>
      <c r="BU1530" s="2">
        <v>0</v>
      </c>
      <c r="BV1530" s="2">
        <v>0</v>
      </c>
      <c r="BW1530" s="2">
        <v>0</v>
      </c>
      <c r="BX1530" s="2">
        <v>0</v>
      </c>
      <c r="BY1530" s="2">
        <v>0</v>
      </c>
      <c r="BZ1530" s="2">
        <v>0</v>
      </c>
      <c r="CA1530" s="2">
        <v>0</v>
      </c>
      <c r="CB1530" s="2">
        <v>0</v>
      </c>
      <c r="CC1530" s="2">
        <v>0</v>
      </c>
      <c r="CD1530" s="2">
        <v>0</v>
      </c>
      <c r="CE1530" s="2">
        <v>0</v>
      </c>
      <c r="CF1530" s="2">
        <v>0</v>
      </c>
      <c r="CG1530" s="2">
        <v>0</v>
      </c>
      <c r="CH1530" s="2">
        <v>0</v>
      </c>
      <c r="CI1530" s="2">
        <v>0</v>
      </c>
      <c r="CJ1530" s="2">
        <v>0</v>
      </c>
      <c r="CK1530" s="2">
        <v>9</v>
      </c>
      <c r="CL1530" s="2">
        <v>0</v>
      </c>
    </row>
    <row r="1531" spans="1:90" x14ac:dyDescent="0.25">
      <c r="A1531" t="s">
        <v>115</v>
      </c>
      <c r="B1531">
        <v>20202</v>
      </c>
      <c r="C1531" t="s">
        <v>96</v>
      </c>
      <c r="D1531">
        <v>1</v>
      </c>
      <c r="E1531">
        <v>8</v>
      </c>
      <c r="F1531">
        <v>13134</v>
      </c>
      <c r="G1531">
        <v>35013134</v>
      </c>
      <c r="H1531" t="s">
        <v>5697</v>
      </c>
      <c r="I1531">
        <v>777</v>
      </c>
      <c r="J1531" t="s">
        <v>3369</v>
      </c>
      <c r="K1531" t="s">
        <v>91</v>
      </c>
      <c r="L1531">
        <v>1</v>
      </c>
      <c r="M1531" t="s">
        <v>3369</v>
      </c>
      <c r="N1531">
        <v>12615000</v>
      </c>
      <c r="O1531" t="s">
        <v>92</v>
      </c>
      <c r="P1531" t="s">
        <v>5698</v>
      </c>
      <c r="Q1531">
        <v>470</v>
      </c>
      <c r="R1531">
        <v>12</v>
      </c>
      <c r="S1531">
        <v>31511131</v>
      </c>
      <c r="T1531">
        <v>31511556</v>
      </c>
      <c r="U1531" t="s">
        <v>5699</v>
      </c>
      <c r="V1531">
        <v>1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51</v>
      </c>
      <c r="AI1531" s="2">
        <v>57</v>
      </c>
      <c r="AJ1531" s="2">
        <v>46</v>
      </c>
      <c r="AK1531" s="2">
        <v>0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32</v>
      </c>
      <c r="AS1531" s="2">
        <v>0</v>
      </c>
      <c r="AT1531" s="2">
        <v>0</v>
      </c>
      <c r="AU1531" s="2">
        <v>78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0</v>
      </c>
      <c r="BI1531" s="2">
        <v>0</v>
      </c>
      <c r="BJ1531" s="2">
        <v>0</v>
      </c>
      <c r="BK1531" s="2">
        <v>0</v>
      </c>
      <c r="BL1531" s="2">
        <v>0</v>
      </c>
      <c r="BM1531" s="2">
        <v>0</v>
      </c>
      <c r="BN1531" s="2">
        <v>0</v>
      </c>
      <c r="BO1531" s="2">
        <v>0</v>
      </c>
      <c r="BP1531" s="2">
        <v>3</v>
      </c>
      <c r="BQ1531" s="2">
        <v>3</v>
      </c>
      <c r="BR1531" s="2">
        <v>2</v>
      </c>
      <c r="BS1531" s="2">
        <v>0</v>
      </c>
      <c r="BT1531" s="2">
        <v>0</v>
      </c>
      <c r="BU1531" s="2">
        <v>0</v>
      </c>
      <c r="BV1531" s="2">
        <v>0</v>
      </c>
      <c r="BW1531" s="2">
        <v>0</v>
      </c>
      <c r="BX1531" s="2">
        <v>0</v>
      </c>
      <c r="BY1531" s="2">
        <v>0</v>
      </c>
      <c r="BZ1531" s="2">
        <v>2</v>
      </c>
      <c r="CA1531" s="2">
        <v>0</v>
      </c>
      <c r="CB1531" s="2">
        <v>0</v>
      </c>
      <c r="CC1531" s="2">
        <v>3</v>
      </c>
      <c r="CD1531" s="2">
        <v>0</v>
      </c>
      <c r="CE1531" s="2">
        <v>0</v>
      </c>
      <c r="CF1531" s="2">
        <v>0</v>
      </c>
      <c r="CG1531" s="2">
        <v>0</v>
      </c>
      <c r="CH1531" s="2">
        <v>0</v>
      </c>
      <c r="CI1531" s="2">
        <v>0</v>
      </c>
      <c r="CJ1531" s="2">
        <v>0</v>
      </c>
      <c r="CK1531" s="2">
        <v>0</v>
      </c>
      <c r="CL1531" s="2">
        <v>0</v>
      </c>
    </row>
    <row r="1532" spans="1:90" x14ac:dyDescent="0.25">
      <c r="A1532" t="s">
        <v>115</v>
      </c>
      <c r="B1532">
        <v>20202</v>
      </c>
      <c r="C1532" t="s">
        <v>96</v>
      </c>
      <c r="D1532">
        <v>1</v>
      </c>
      <c r="E1532">
        <v>8</v>
      </c>
      <c r="F1532">
        <v>12609</v>
      </c>
      <c r="G1532">
        <v>35012609</v>
      </c>
      <c r="H1532" t="s">
        <v>11115</v>
      </c>
      <c r="I1532">
        <v>174</v>
      </c>
      <c r="J1532" t="s">
        <v>240</v>
      </c>
      <c r="K1532" t="s">
        <v>1004</v>
      </c>
      <c r="L1532">
        <v>1</v>
      </c>
      <c r="M1532" t="s">
        <v>240</v>
      </c>
      <c r="N1532">
        <v>12570000</v>
      </c>
      <c r="O1532" t="s">
        <v>102</v>
      </c>
      <c r="P1532" t="s">
        <v>8849</v>
      </c>
      <c r="Q1532">
        <v>113</v>
      </c>
      <c r="R1532">
        <v>12</v>
      </c>
      <c r="S1532">
        <v>31052200</v>
      </c>
      <c r="T1532">
        <v>31052270</v>
      </c>
      <c r="U1532" t="s">
        <v>11116</v>
      </c>
      <c r="V1532">
        <v>1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182</v>
      </c>
      <c r="AI1532" s="2">
        <v>179</v>
      </c>
      <c r="AJ1532" s="2">
        <v>179</v>
      </c>
      <c r="AK1532" s="2">
        <v>0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0</v>
      </c>
      <c r="BI1532" s="2">
        <v>0</v>
      </c>
      <c r="BJ1532" s="2">
        <v>0</v>
      </c>
      <c r="BK1532" s="2">
        <v>0</v>
      </c>
      <c r="BL1532" s="2">
        <v>0</v>
      </c>
      <c r="BM1532" s="2">
        <v>0</v>
      </c>
      <c r="BN1532" s="2">
        <v>0</v>
      </c>
      <c r="BO1532" s="2">
        <v>0</v>
      </c>
      <c r="BP1532" s="2">
        <v>6</v>
      </c>
      <c r="BQ1532" s="2">
        <v>5</v>
      </c>
      <c r="BR1532" s="2">
        <v>7</v>
      </c>
      <c r="BS1532" s="2">
        <v>0</v>
      </c>
      <c r="BT1532" s="2">
        <v>0</v>
      </c>
      <c r="BU1532" s="2">
        <v>0</v>
      </c>
      <c r="BV1532" s="2">
        <v>0</v>
      </c>
      <c r="BW1532" s="2">
        <v>0</v>
      </c>
      <c r="BX1532" s="2">
        <v>0</v>
      </c>
      <c r="BY1532" s="2">
        <v>0</v>
      </c>
      <c r="BZ1532" s="2">
        <v>0</v>
      </c>
      <c r="CA1532" s="2">
        <v>0</v>
      </c>
      <c r="CB1532" s="2">
        <v>0</v>
      </c>
      <c r="CC1532" s="2">
        <v>0</v>
      </c>
      <c r="CD1532" s="2">
        <v>0</v>
      </c>
      <c r="CE1532" s="2">
        <v>0</v>
      </c>
      <c r="CF1532" s="2">
        <v>0</v>
      </c>
      <c r="CG1532" s="2">
        <v>0</v>
      </c>
      <c r="CH1532" s="2">
        <v>0</v>
      </c>
      <c r="CI1532" s="2">
        <v>0</v>
      </c>
      <c r="CJ1532" s="2">
        <v>0</v>
      </c>
      <c r="CK1532" s="2">
        <v>0</v>
      </c>
      <c r="CL1532" s="2">
        <v>0</v>
      </c>
    </row>
    <row r="1533" spans="1:90" x14ac:dyDescent="0.25">
      <c r="A1533" t="s">
        <v>115</v>
      </c>
      <c r="B1533">
        <v>20202</v>
      </c>
      <c r="C1533" t="s">
        <v>96</v>
      </c>
      <c r="D1533">
        <v>1</v>
      </c>
      <c r="E1533">
        <v>8</v>
      </c>
      <c r="F1533">
        <v>12877</v>
      </c>
      <c r="G1533">
        <v>35012877</v>
      </c>
      <c r="H1533" t="s">
        <v>12864</v>
      </c>
      <c r="I1533">
        <v>591</v>
      </c>
      <c r="J1533" t="s">
        <v>4474</v>
      </c>
      <c r="K1533" t="s">
        <v>91</v>
      </c>
      <c r="L1533">
        <v>1</v>
      </c>
      <c r="M1533" t="s">
        <v>4474</v>
      </c>
      <c r="N1533">
        <v>12580000</v>
      </c>
      <c r="P1533" t="s">
        <v>8885</v>
      </c>
      <c r="Q1533">
        <v>83</v>
      </c>
      <c r="R1533">
        <v>12</v>
      </c>
      <c r="S1533">
        <v>36461290</v>
      </c>
      <c r="T1533">
        <v>36461513</v>
      </c>
      <c r="U1533" t="s">
        <v>12865</v>
      </c>
      <c r="V1533">
        <v>1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101</v>
      </c>
      <c r="AI1533" s="2">
        <v>76</v>
      </c>
      <c r="AJ1533" s="2">
        <v>82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0</v>
      </c>
      <c r="BI1533" s="2">
        <v>0</v>
      </c>
      <c r="BJ1533" s="2">
        <v>0</v>
      </c>
      <c r="BK1533" s="2">
        <v>0</v>
      </c>
      <c r="BL1533" s="2">
        <v>0</v>
      </c>
      <c r="BM1533" s="2">
        <v>0</v>
      </c>
      <c r="BN1533" s="2">
        <v>0</v>
      </c>
      <c r="BO1533" s="2">
        <v>0</v>
      </c>
      <c r="BP1533" s="2">
        <v>3</v>
      </c>
      <c r="BQ1533" s="2">
        <v>2</v>
      </c>
      <c r="BR1533" s="2">
        <v>2</v>
      </c>
      <c r="BS1533" s="2">
        <v>0</v>
      </c>
      <c r="BT1533" s="2">
        <v>0</v>
      </c>
      <c r="BU1533" s="2">
        <v>0</v>
      </c>
      <c r="BV1533" s="2">
        <v>0</v>
      </c>
      <c r="BW1533" s="2">
        <v>0</v>
      </c>
      <c r="BX1533" s="2">
        <v>0</v>
      </c>
      <c r="BY1533" s="2">
        <v>0</v>
      </c>
      <c r="BZ1533" s="2">
        <v>0</v>
      </c>
      <c r="CA1533" s="2">
        <v>0</v>
      </c>
      <c r="CB1533" s="2">
        <v>0</v>
      </c>
      <c r="CC1533" s="2">
        <v>0</v>
      </c>
      <c r="CD1533" s="2">
        <v>0</v>
      </c>
      <c r="CE1533" s="2">
        <v>0</v>
      </c>
      <c r="CF1533" s="2">
        <v>0</v>
      </c>
      <c r="CG1533" s="2">
        <v>0</v>
      </c>
      <c r="CH1533" s="2">
        <v>0</v>
      </c>
      <c r="CI1533" s="2">
        <v>0</v>
      </c>
      <c r="CJ1533" s="2">
        <v>0</v>
      </c>
      <c r="CK1533" s="2">
        <v>0</v>
      </c>
      <c r="CL1533" s="2">
        <v>0</v>
      </c>
    </row>
    <row r="1534" spans="1:90" x14ac:dyDescent="0.25">
      <c r="A1534" t="s">
        <v>115</v>
      </c>
      <c r="B1534">
        <v>20202</v>
      </c>
      <c r="C1534" t="s">
        <v>96</v>
      </c>
      <c r="D1534">
        <v>1</v>
      </c>
      <c r="E1534">
        <v>8</v>
      </c>
      <c r="F1534">
        <v>12890</v>
      </c>
      <c r="G1534">
        <v>35012890</v>
      </c>
      <c r="H1534" t="s">
        <v>12580</v>
      </c>
      <c r="I1534">
        <v>332</v>
      </c>
      <c r="J1534" t="s">
        <v>96</v>
      </c>
      <c r="K1534" t="s">
        <v>2078</v>
      </c>
      <c r="L1534">
        <v>1</v>
      </c>
      <c r="M1534" t="s">
        <v>96</v>
      </c>
      <c r="N1534">
        <v>12503790</v>
      </c>
      <c r="O1534" t="s">
        <v>1015</v>
      </c>
      <c r="P1534" t="s">
        <v>2079</v>
      </c>
      <c r="Q1534" t="s">
        <v>9680</v>
      </c>
      <c r="R1534">
        <v>12</v>
      </c>
      <c r="S1534">
        <v>31271171</v>
      </c>
      <c r="T1534">
        <v>31271172</v>
      </c>
      <c r="U1534" t="s">
        <v>12581</v>
      </c>
      <c r="V1534">
        <v>2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30</v>
      </c>
      <c r="AE1534" s="2">
        <v>29</v>
      </c>
      <c r="AF1534" s="2">
        <v>26</v>
      </c>
      <c r="AG1534" s="2">
        <v>20</v>
      </c>
      <c r="AH1534" s="2">
        <v>27</v>
      </c>
      <c r="AI1534" s="2">
        <v>42</v>
      </c>
      <c r="AJ1534" s="2">
        <v>22</v>
      </c>
      <c r="AK1534" s="2">
        <v>0</v>
      </c>
      <c r="AL1534" s="2">
        <v>0</v>
      </c>
      <c r="AM1534" s="2">
        <v>0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0</v>
      </c>
      <c r="BI1534" s="2">
        <v>0</v>
      </c>
      <c r="BJ1534" s="2">
        <v>0</v>
      </c>
      <c r="BK1534" s="2">
        <v>0</v>
      </c>
      <c r="BL1534" s="2">
        <v>2</v>
      </c>
      <c r="BM1534" s="2">
        <v>2</v>
      </c>
      <c r="BN1534" s="2">
        <v>1</v>
      </c>
      <c r="BO1534" s="2">
        <v>2</v>
      </c>
      <c r="BP1534" s="2">
        <v>1</v>
      </c>
      <c r="BQ1534" s="2">
        <v>3</v>
      </c>
      <c r="BR1534" s="2">
        <v>1</v>
      </c>
      <c r="BS1534" s="2">
        <v>0</v>
      </c>
      <c r="BT1534" s="2">
        <v>0</v>
      </c>
      <c r="BU1534" s="2">
        <v>0</v>
      </c>
      <c r="BV1534" s="2">
        <v>0</v>
      </c>
      <c r="BW1534" s="2">
        <v>0</v>
      </c>
      <c r="BX1534" s="2">
        <v>0</v>
      </c>
      <c r="BY1534" s="2">
        <v>0</v>
      </c>
      <c r="BZ1534" s="2">
        <v>0</v>
      </c>
      <c r="CA1534" s="2">
        <v>0</v>
      </c>
      <c r="CB1534" s="2">
        <v>0</v>
      </c>
      <c r="CC1534" s="2">
        <v>0</v>
      </c>
      <c r="CD1534" s="2">
        <v>0</v>
      </c>
      <c r="CE1534" s="2">
        <v>0</v>
      </c>
      <c r="CF1534" s="2">
        <v>0</v>
      </c>
      <c r="CG1534" s="2">
        <v>0</v>
      </c>
      <c r="CH1534" s="2">
        <v>0</v>
      </c>
      <c r="CI1534" s="2">
        <v>0</v>
      </c>
      <c r="CJ1534" s="2">
        <v>0</v>
      </c>
      <c r="CK1534" s="2">
        <v>0</v>
      </c>
      <c r="CL1534" s="2">
        <v>0</v>
      </c>
    </row>
    <row r="1535" spans="1:90" x14ac:dyDescent="0.25">
      <c r="A1535" t="s">
        <v>115</v>
      </c>
      <c r="B1535">
        <v>20202</v>
      </c>
      <c r="C1535" t="s">
        <v>96</v>
      </c>
      <c r="D1535">
        <v>1</v>
      </c>
      <c r="E1535">
        <v>8</v>
      </c>
      <c r="F1535">
        <v>13109</v>
      </c>
      <c r="G1535">
        <v>35013109</v>
      </c>
      <c r="H1535" t="s">
        <v>1057</v>
      </c>
      <c r="I1535">
        <v>420</v>
      </c>
      <c r="J1535" t="s">
        <v>101</v>
      </c>
      <c r="K1535" t="s">
        <v>1058</v>
      </c>
      <c r="L1535">
        <v>1</v>
      </c>
      <c r="M1535" t="s">
        <v>101</v>
      </c>
      <c r="N1535">
        <v>12609166</v>
      </c>
      <c r="O1535" t="s">
        <v>102</v>
      </c>
      <c r="P1535" t="s">
        <v>1059</v>
      </c>
      <c r="Q1535">
        <v>350</v>
      </c>
      <c r="R1535">
        <v>12</v>
      </c>
      <c r="S1535">
        <v>31532021</v>
      </c>
      <c r="T1535">
        <v>31533295</v>
      </c>
      <c r="U1535" t="s">
        <v>1060</v>
      </c>
      <c r="V1535">
        <v>1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77</v>
      </c>
      <c r="AE1535" s="2">
        <v>71</v>
      </c>
      <c r="AF1535" s="2">
        <v>60</v>
      </c>
      <c r="AG1535" s="2">
        <v>78</v>
      </c>
      <c r="AH1535" s="2">
        <v>160</v>
      </c>
      <c r="AI1535" s="2">
        <v>112</v>
      </c>
      <c r="AJ1535" s="2">
        <v>132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290</v>
      </c>
      <c r="BD1535" s="2">
        <v>0</v>
      </c>
      <c r="BE1535" s="2">
        <v>0</v>
      </c>
      <c r="BF1535" s="2">
        <v>0</v>
      </c>
      <c r="BG1535" s="2">
        <v>0</v>
      </c>
      <c r="BH1535" s="2">
        <v>0</v>
      </c>
      <c r="BI1535" s="2">
        <v>0</v>
      </c>
      <c r="BJ1535" s="2">
        <v>0</v>
      </c>
      <c r="BK1535" s="2">
        <v>0</v>
      </c>
      <c r="BL1535" s="2">
        <v>5</v>
      </c>
      <c r="BM1535" s="2">
        <v>6</v>
      </c>
      <c r="BN1535" s="2">
        <v>2</v>
      </c>
      <c r="BO1535" s="2">
        <v>3</v>
      </c>
      <c r="BP1535" s="2">
        <v>6</v>
      </c>
      <c r="BQ1535" s="2">
        <v>3</v>
      </c>
      <c r="BR1535" s="2">
        <v>5</v>
      </c>
      <c r="BS1535" s="2">
        <v>0</v>
      </c>
      <c r="BT1535" s="2">
        <v>0</v>
      </c>
      <c r="BU1535" s="2">
        <v>0</v>
      </c>
      <c r="BV1535" s="2">
        <v>0</v>
      </c>
      <c r="BW1535" s="2">
        <v>0</v>
      </c>
      <c r="BX1535" s="2">
        <v>0</v>
      </c>
      <c r="BY1535" s="2">
        <v>0</v>
      </c>
      <c r="BZ1535" s="2">
        <v>0</v>
      </c>
      <c r="CA1535" s="2">
        <v>0</v>
      </c>
      <c r="CB1535" s="2">
        <v>0</v>
      </c>
      <c r="CC1535" s="2">
        <v>0</v>
      </c>
      <c r="CD1535" s="2">
        <v>0</v>
      </c>
      <c r="CE1535" s="2">
        <v>0</v>
      </c>
      <c r="CF1535" s="2">
        <v>0</v>
      </c>
      <c r="CG1535" s="2">
        <v>0</v>
      </c>
      <c r="CH1535" s="2">
        <v>0</v>
      </c>
      <c r="CI1535" s="2">
        <v>0</v>
      </c>
      <c r="CJ1535" s="2">
        <v>0</v>
      </c>
      <c r="CK1535" s="2">
        <v>16</v>
      </c>
      <c r="CL1535" s="2">
        <v>0</v>
      </c>
    </row>
    <row r="1536" spans="1:90" x14ac:dyDescent="0.25">
      <c r="A1536" t="s">
        <v>115</v>
      </c>
      <c r="B1536">
        <v>20202</v>
      </c>
      <c r="C1536" t="s">
        <v>96</v>
      </c>
      <c r="D1536">
        <v>1</v>
      </c>
      <c r="E1536">
        <v>8</v>
      </c>
      <c r="F1536">
        <v>901507</v>
      </c>
      <c r="G1536">
        <v>35901507</v>
      </c>
      <c r="H1536" t="s">
        <v>18884</v>
      </c>
      <c r="I1536">
        <v>420</v>
      </c>
      <c r="J1536" t="s">
        <v>101</v>
      </c>
      <c r="K1536" t="s">
        <v>2177</v>
      </c>
      <c r="L1536">
        <v>1</v>
      </c>
      <c r="M1536" t="s">
        <v>101</v>
      </c>
      <c r="N1536">
        <v>12603220</v>
      </c>
      <c r="O1536" t="s">
        <v>92</v>
      </c>
      <c r="P1536" t="s">
        <v>18885</v>
      </c>
      <c r="Q1536">
        <v>53</v>
      </c>
      <c r="R1536">
        <v>12</v>
      </c>
      <c r="S1536">
        <v>31531115</v>
      </c>
      <c r="U1536" t="s">
        <v>18886</v>
      </c>
      <c r="V1536">
        <v>1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53</v>
      </c>
      <c r="AE1536" s="2">
        <v>46</v>
      </c>
      <c r="AF1536" s="2">
        <v>47</v>
      </c>
      <c r="AG1536" s="2">
        <v>49</v>
      </c>
      <c r="AH1536" s="2">
        <v>52</v>
      </c>
      <c r="AI1536" s="2">
        <v>56</v>
      </c>
      <c r="AJ1536" s="2">
        <v>46</v>
      </c>
      <c r="AK1536" s="2">
        <v>0</v>
      </c>
      <c r="AL1536" s="2">
        <v>0</v>
      </c>
      <c r="AM1536" s="2">
        <v>0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0</v>
      </c>
      <c r="BI1536" s="2">
        <v>0</v>
      </c>
      <c r="BJ1536" s="2">
        <v>0</v>
      </c>
      <c r="BK1536" s="2">
        <v>0</v>
      </c>
      <c r="BL1536" s="2">
        <v>3</v>
      </c>
      <c r="BM1536" s="2">
        <v>3</v>
      </c>
      <c r="BN1536" s="2">
        <v>2</v>
      </c>
      <c r="BO1536" s="2">
        <v>3</v>
      </c>
      <c r="BP1536" s="2">
        <v>2</v>
      </c>
      <c r="BQ1536" s="2">
        <v>3</v>
      </c>
      <c r="BR1536" s="2">
        <v>3</v>
      </c>
      <c r="BS1536" s="2">
        <v>0</v>
      </c>
      <c r="BT1536" s="2">
        <v>0</v>
      </c>
      <c r="BU1536" s="2">
        <v>0</v>
      </c>
      <c r="BV1536" s="2">
        <v>0</v>
      </c>
      <c r="BW1536" s="2">
        <v>0</v>
      </c>
      <c r="BX1536" s="2">
        <v>0</v>
      </c>
      <c r="BY1536" s="2">
        <v>0</v>
      </c>
      <c r="BZ1536" s="2">
        <v>0</v>
      </c>
      <c r="CA1536" s="2">
        <v>0</v>
      </c>
      <c r="CB1536" s="2">
        <v>0</v>
      </c>
      <c r="CC1536" s="2">
        <v>0</v>
      </c>
      <c r="CD1536" s="2">
        <v>0</v>
      </c>
      <c r="CE1536" s="2">
        <v>0</v>
      </c>
      <c r="CF1536" s="2">
        <v>0</v>
      </c>
      <c r="CG1536" s="2">
        <v>0</v>
      </c>
      <c r="CH1536" s="2">
        <v>0</v>
      </c>
      <c r="CI1536" s="2">
        <v>0</v>
      </c>
      <c r="CJ1536" s="2">
        <v>0</v>
      </c>
      <c r="CK1536" s="2">
        <v>0</v>
      </c>
      <c r="CL1536" s="2">
        <v>0</v>
      </c>
    </row>
    <row r="1537" spans="1:90" x14ac:dyDescent="0.25">
      <c r="A1537" t="s">
        <v>115</v>
      </c>
      <c r="B1537">
        <v>20202</v>
      </c>
      <c r="C1537" t="s">
        <v>96</v>
      </c>
      <c r="D1537">
        <v>1</v>
      </c>
      <c r="E1537">
        <v>8</v>
      </c>
      <c r="F1537">
        <v>926073</v>
      </c>
      <c r="G1537">
        <v>35926073</v>
      </c>
      <c r="H1537" t="s">
        <v>7932</v>
      </c>
      <c r="I1537">
        <v>284</v>
      </c>
      <c r="J1537" t="s">
        <v>1293</v>
      </c>
      <c r="K1537" t="s">
        <v>7932</v>
      </c>
      <c r="L1537">
        <v>1</v>
      </c>
      <c r="M1537" t="s">
        <v>1293</v>
      </c>
      <c r="N1537">
        <v>12530000</v>
      </c>
      <c r="O1537" t="s">
        <v>14446</v>
      </c>
      <c r="P1537" t="s">
        <v>6498</v>
      </c>
      <c r="Q1537" t="s">
        <v>127</v>
      </c>
      <c r="R1537">
        <v>12</v>
      </c>
      <c r="S1537">
        <v>31115070</v>
      </c>
      <c r="U1537" t="s">
        <v>14447</v>
      </c>
      <c r="V1537">
        <v>2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16</v>
      </c>
      <c r="AE1537" s="2">
        <v>15</v>
      </c>
      <c r="AF1537" s="2">
        <v>21</v>
      </c>
      <c r="AG1537" s="2">
        <v>18</v>
      </c>
      <c r="AH1537" s="2">
        <v>21</v>
      </c>
      <c r="AI1537" s="2">
        <v>15</v>
      </c>
      <c r="AJ1537" s="2">
        <v>17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0</v>
      </c>
      <c r="BI1537" s="2">
        <v>0</v>
      </c>
      <c r="BJ1537" s="2">
        <v>0</v>
      </c>
      <c r="BK1537" s="2">
        <v>0</v>
      </c>
      <c r="BL1537" s="2">
        <v>2</v>
      </c>
      <c r="BM1537" s="2">
        <v>1</v>
      </c>
      <c r="BN1537" s="2">
        <v>1</v>
      </c>
      <c r="BO1537" s="2">
        <v>1</v>
      </c>
      <c r="BP1537" s="2">
        <v>1</v>
      </c>
      <c r="BQ1537" s="2">
        <v>1</v>
      </c>
      <c r="BR1537" s="2">
        <v>1</v>
      </c>
      <c r="BS1537" s="2">
        <v>0</v>
      </c>
      <c r="BT1537" s="2">
        <v>0</v>
      </c>
      <c r="BU1537" s="2">
        <v>0</v>
      </c>
      <c r="BV1537" s="2">
        <v>0</v>
      </c>
      <c r="BW1537" s="2">
        <v>0</v>
      </c>
      <c r="BX1537" s="2">
        <v>0</v>
      </c>
      <c r="BY1537" s="2">
        <v>0</v>
      </c>
      <c r="BZ1537" s="2">
        <v>0</v>
      </c>
      <c r="CA1537" s="2">
        <v>0</v>
      </c>
      <c r="CB1537" s="2">
        <v>0</v>
      </c>
      <c r="CC1537" s="2">
        <v>0</v>
      </c>
      <c r="CD1537" s="2">
        <v>0</v>
      </c>
      <c r="CE1537" s="2">
        <v>0</v>
      </c>
      <c r="CF1537" s="2">
        <v>0</v>
      </c>
      <c r="CG1537" s="2">
        <v>0</v>
      </c>
      <c r="CH1537" s="2">
        <v>0</v>
      </c>
      <c r="CI1537" s="2">
        <v>0</v>
      </c>
      <c r="CJ1537" s="2">
        <v>0</v>
      </c>
      <c r="CK1537" s="2">
        <v>0</v>
      </c>
      <c r="CL1537" s="2">
        <v>0</v>
      </c>
    </row>
    <row r="1538" spans="1:90" x14ac:dyDescent="0.25">
      <c r="A1538" t="s">
        <v>115</v>
      </c>
      <c r="B1538">
        <v>20202</v>
      </c>
      <c r="C1538" t="s">
        <v>96</v>
      </c>
      <c r="D1538">
        <v>1</v>
      </c>
      <c r="E1538">
        <v>8</v>
      </c>
      <c r="F1538">
        <v>926085</v>
      </c>
      <c r="G1538">
        <v>35926085</v>
      </c>
      <c r="H1538" t="s">
        <v>1296</v>
      </c>
      <c r="I1538">
        <v>284</v>
      </c>
      <c r="J1538" t="s">
        <v>1293</v>
      </c>
      <c r="K1538" t="s">
        <v>1296</v>
      </c>
      <c r="L1538">
        <v>1</v>
      </c>
      <c r="M1538" t="s">
        <v>1293</v>
      </c>
      <c r="N1538">
        <v>12530000</v>
      </c>
      <c r="O1538" t="s">
        <v>92</v>
      </c>
      <c r="P1538" t="s">
        <v>6739</v>
      </c>
      <c r="Q1538" t="s">
        <v>127</v>
      </c>
      <c r="R1538">
        <v>12</v>
      </c>
      <c r="S1538">
        <v>31191138</v>
      </c>
      <c r="U1538" t="s">
        <v>6740</v>
      </c>
      <c r="V1538">
        <v>2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6</v>
      </c>
      <c r="AE1538" s="2">
        <v>17</v>
      </c>
      <c r="AF1538" s="2">
        <v>6</v>
      </c>
      <c r="AG1538" s="2">
        <v>5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0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25</v>
      </c>
      <c r="BD1538" s="2">
        <v>0</v>
      </c>
      <c r="BE1538" s="2">
        <v>0</v>
      </c>
      <c r="BF1538" s="2">
        <v>0</v>
      </c>
      <c r="BG1538" s="2">
        <v>0</v>
      </c>
      <c r="BH1538" s="2">
        <v>0</v>
      </c>
      <c r="BI1538" s="2">
        <v>0</v>
      </c>
      <c r="BJ1538" s="2">
        <v>0</v>
      </c>
      <c r="BK1538" s="2">
        <v>0</v>
      </c>
      <c r="BL1538" s="2">
        <v>1</v>
      </c>
      <c r="BM1538" s="2">
        <v>1</v>
      </c>
      <c r="BN1538" s="2">
        <v>1</v>
      </c>
      <c r="BO1538" s="2">
        <v>1</v>
      </c>
      <c r="BP1538" s="2">
        <v>0</v>
      </c>
      <c r="BQ1538" s="2">
        <v>0</v>
      </c>
      <c r="BR1538" s="2">
        <v>0</v>
      </c>
      <c r="BS1538" s="2">
        <v>0</v>
      </c>
      <c r="BT1538" s="2">
        <v>0</v>
      </c>
      <c r="BU1538" s="2">
        <v>0</v>
      </c>
      <c r="BV1538" s="2">
        <v>0</v>
      </c>
      <c r="BW1538" s="2">
        <v>0</v>
      </c>
      <c r="BX1538" s="2">
        <v>0</v>
      </c>
      <c r="BY1538" s="2">
        <v>0</v>
      </c>
      <c r="BZ1538" s="2">
        <v>0</v>
      </c>
      <c r="CA1538" s="2">
        <v>0</v>
      </c>
      <c r="CB1538" s="2">
        <v>0</v>
      </c>
      <c r="CC1538" s="2">
        <v>0</v>
      </c>
      <c r="CD1538" s="2">
        <v>0</v>
      </c>
      <c r="CE1538" s="2">
        <v>0</v>
      </c>
      <c r="CF1538" s="2">
        <v>0</v>
      </c>
      <c r="CG1538" s="2">
        <v>0</v>
      </c>
      <c r="CH1538" s="2">
        <v>0</v>
      </c>
      <c r="CI1538" s="2">
        <v>0</v>
      </c>
      <c r="CJ1538" s="2">
        <v>0</v>
      </c>
      <c r="CK1538" s="2">
        <v>2</v>
      </c>
      <c r="CL1538" s="2">
        <v>0</v>
      </c>
    </row>
    <row r="1539" spans="1:90" x14ac:dyDescent="0.25">
      <c r="A1539" t="s">
        <v>115</v>
      </c>
      <c r="B1539">
        <v>20202</v>
      </c>
      <c r="C1539" t="s">
        <v>96</v>
      </c>
      <c r="D1539">
        <v>2</v>
      </c>
      <c r="E1539">
        <v>8</v>
      </c>
      <c r="F1539">
        <v>310232</v>
      </c>
      <c r="G1539">
        <v>35310232</v>
      </c>
      <c r="H1539" t="s">
        <v>5264</v>
      </c>
      <c r="I1539">
        <v>284</v>
      </c>
      <c r="J1539" t="s">
        <v>1293</v>
      </c>
      <c r="K1539" t="s">
        <v>5265</v>
      </c>
      <c r="L1539">
        <v>1</v>
      </c>
      <c r="M1539" t="s">
        <v>1293</v>
      </c>
      <c r="N1539">
        <v>12530000</v>
      </c>
      <c r="O1539" t="s">
        <v>92</v>
      </c>
      <c r="P1539" t="s">
        <v>5266</v>
      </c>
      <c r="Q1539" t="s">
        <v>127</v>
      </c>
      <c r="R1539">
        <v>12</v>
      </c>
      <c r="S1539">
        <v>31111257</v>
      </c>
      <c r="U1539" t="s">
        <v>3238</v>
      </c>
      <c r="V1539">
        <v>2</v>
      </c>
      <c r="W1539" s="2">
        <v>0</v>
      </c>
      <c r="X1539" s="2">
        <v>0</v>
      </c>
      <c r="Y1539" s="2">
        <v>0</v>
      </c>
      <c r="Z1539" s="2">
        <v>3</v>
      </c>
      <c r="AA1539" s="2">
        <v>0</v>
      </c>
      <c r="AB1539" s="2">
        <v>3</v>
      </c>
      <c r="AC1539" s="2">
        <v>5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1</v>
      </c>
      <c r="BI1539" s="2">
        <v>0</v>
      </c>
      <c r="BJ1539" s="2">
        <v>1</v>
      </c>
      <c r="BK1539" s="2">
        <v>1</v>
      </c>
      <c r="BL1539" s="2">
        <v>0</v>
      </c>
      <c r="BM1539" s="2">
        <v>0</v>
      </c>
      <c r="BN1539" s="2">
        <v>0</v>
      </c>
      <c r="BO1539" s="2">
        <v>0</v>
      </c>
      <c r="BP1539" s="2">
        <v>0</v>
      </c>
      <c r="BQ1539" s="2">
        <v>0</v>
      </c>
      <c r="BR1539" s="2">
        <v>0</v>
      </c>
      <c r="BS1539" s="2">
        <v>0</v>
      </c>
      <c r="BT1539" s="2">
        <v>0</v>
      </c>
      <c r="BU1539" s="2">
        <v>0</v>
      </c>
      <c r="BV1539" s="2">
        <v>0</v>
      </c>
      <c r="BW1539" s="2">
        <v>0</v>
      </c>
      <c r="BX1539" s="2">
        <v>0</v>
      </c>
      <c r="BY1539" s="2">
        <v>0</v>
      </c>
      <c r="BZ1539" s="2">
        <v>0</v>
      </c>
      <c r="CA1539" s="2">
        <v>0</v>
      </c>
      <c r="CB1539" s="2">
        <v>0</v>
      </c>
      <c r="CC1539" s="2">
        <v>0</v>
      </c>
      <c r="CD1539" s="2">
        <v>0</v>
      </c>
      <c r="CE1539" s="2">
        <v>0</v>
      </c>
      <c r="CF1539" s="2">
        <v>0</v>
      </c>
      <c r="CG1539" s="2">
        <v>0</v>
      </c>
      <c r="CH1539" s="2">
        <v>0</v>
      </c>
      <c r="CI1539" s="2">
        <v>0</v>
      </c>
      <c r="CJ1539" s="2">
        <v>0</v>
      </c>
      <c r="CK1539" s="2">
        <v>0</v>
      </c>
      <c r="CL1539" s="2">
        <v>0</v>
      </c>
    </row>
    <row r="1540" spans="1:90" x14ac:dyDescent="0.25">
      <c r="A1540" t="s">
        <v>115</v>
      </c>
      <c r="B1540">
        <v>20202</v>
      </c>
      <c r="C1540" t="s">
        <v>96</v>
      </c>
      <c r="D1540">
        <v>2</v>
      </c>
      <c r="E1540">
        <v>8</v>
      </c>
      <c r="F1540">
        <v>310608</v>
      </c>
      <c r="G1540">
        <v>35310608</v>
      </c>
      <c r="H1540" t="s">
        <v>6496</v>
      </c>
      <c r="I1540">
        <v>284</v>
      </c>
      <c r="J1540" t="s">
        <v>1293</v>
      </c>
      <c r="K1540" t="s">
        <v>6497</v>
      </c>
      <c r="L1540">
        <v>1</v>
      </c>
      <c r="M1540" t="s">
        <v>1293</v>
      </c>
      <c r="N1540">
        <v>12530000</v>
      </c>
      <c r="O1540" t="s">
        <v>3620</v>
      </c>
      <c r="P1540" t="s">
        <v>6498</v>
      </c>
      <c r="Q1540" t="s">
        <v>127</v>
      </c>
      <c r="R1540">
        <v>12</v>
      </c>
      <c r="S1540">
        <v>31111257</v>
      </c>
      <c r="U1540" t="s">
        <v>3238</v>
      </c>
      <c r="V1540">
        <v>2</v>
      </c>
      <c r="W1540" s="2">
        <v>0</v>
      </c>
      <c r="X1540" s="2">
        <v>0</v>
      </c>
      <c r="Y1540" s="2">
        <v>1</v>
      </c>
      <c r="Z1540" s="2">
        <v>5</v>
      </c>
      <c r="AA1540" s="2">
        <v>3</v>
      </c>
      <c r="AB1540" s="2">
        <v>3</v>
      </c>
      <c r="AC1540" s="2">
        <v>3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0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1</v>
      </c>
      <c r="BH1540" s="2">
        <v>1</v>
      </c>
      <c r="BI1540" s="2">
        <v>1</v>
      </c>
      <c r="BJ1540" s="2">
        <v>1</v>
      </c>
      <c r="BK1540" s="2">
        <v>1</v>
      </c>
      <c r="BL1540" s="2">
        <v>0</v>
      </c>
      <c r="BM1540" s="2">
        <v>0</v>
      </c>
      <c r="BN1540" s="2">
        <v>0</v>
      </c>
      <c r="BO1540" s="2">
        <v>0</v>
      </c>
      <c r="BP1540" s="2">
        <v>0</v>
      </c>
      <c r="BQ1540" s="2">
        <v>0</v>
      </c>
      <c r="BR1540" s="2">
        <v>0</v>
      </c>
      <c r="BS1540" s="2">
        <v>0</v>
      </c>
      <c r="BT1540" s="2">
        <v>0</v>
      </c>
      <c r="BU1540" s="2">
        <v>0</v>
      </c>
      <c r="BV1540" s="2">
        <v>0</v>
      </c>
      <c r="BW1540" s="2">
        <v>0</v>
      </c>
      <c r="BX1540" s="2">
        <v>0</v>
      </c>
      <c r="BY1540" s="2">
        <v>0</v>
      </c>
      <c r="BZ1540" s="2">
        <v>0</v>
      </c>
      <c r="CA1540" s="2">
        <v>0</v>
      </c>
      <c r="CB1540" s="2">
        <v>0</v>
      </c>
      <c r="CC1540" s="2">
        <v>0</v>
      </c>
      <c r="CD1540" s="2">
        <v>0</v>
      </c>
      <c r="CE1540" s="2">
        <v>0</v>
      </c>
      <c r="CF1540" s="2">
        <v>0</v>
      </c>
      <c r="CG1540" s="2">
        <v>0</v>
      </c>
      <c r="CH1540" s="2">
        <v>0</v>
      </c>
      <c r="CI1540" s="2">
        <v>0</v>
      </c>
      <c r="CJ1540" s="2">
        <v>0</v>
      </c>
      <c r="CK1540" s="2">
        <v>0</v>
      </c>
      <c r="CL1540" s="2">
        <v>0</v>
      </c>
    </row>
    <row r="1541" spans="1:90" x14ac:dyDescent="0.25">
      <c r="A1541" t="s">
        <v>115</v>
      </c>
      <c r="B1541">
        <v>20202</v>
      </c>
      <c r="C1541" t="s">
        <v>96</v>
      </c>
      <c r="D1541">
        <v>2</v>
      </c>
      <c r="E1541">
        <v>8</v>
      </c>
      <c r="F1541">
        <v>310414</v>
      </c>
      <c r="G1541">
        <v>35310414</v>
      </c>
      <c r="H1541" t="s">
        <v>8755</v>
      </c>
      <c r="I1541">
        <v>284</v>
      </c>
      <c r="J1541" t="s">
        <v>1293</v>
      </c>
      <c r="K1541" t="s">
        <v>8756</v>
      </c>
      <c r="L1541">
        <v>1</v>
      </c>
      <c r="M1541" t="s">
        <v>1293</v>
      </c>
      <c r="N1541">
        <v>12530000</v>
      </c>
      <c r="O1541" t="s">
        <v>92</v>
      </c>
      <c r="P1541" t="s">
        <v>8755</v>
      </c>
      <c r="Q1541" t="s">
        <v>127</v>
      </c>
      <c r="R1541">
        <v>12</v>
      </c>
      <c r="S1541">
        <v>31111313</v>
      </c>
      <c r="U1541" t="s">
        <v>3578</v>
      </c>
      <c r="V1541">
        <v>2</v>
      </c>
      <c r="W1541" s="2">
        <v>0</v>
      </c>
      <c r="X1541" s="2">
        <v>0</v>
      </c>
      <c r="Y1541" s="2">
        <v>2</v>
      </c>
      <c r="Z1541" s="2">
        <v>1</v>
      </c>
      <c r="AA1541" s="2">
        <v>2</v>
      </c>
      <c r="AB1541" s="2">
        <v>2</v>
      </c>
      <c r="AC1541" s="2">
        <v>1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1</v>
      </c>
      <c r="BH1541" s="2">
        <v>1</v>
      </c>
      <c r="BI1541" s="2">
        <v>1</v>
      </c>
      <c r="BJ1541" s="2">
        <v>1</v>
      </c>
      <c r="BK1541" s="2">
        <v>1</v>
      </c>
      <c r="BL1541" s="2">
        <v>0</v>
      </c>
      <c r="BM1541" s="2">
        <v>0</v>
      </c>
      <c r="BN1541" s="2">
        <v>0</v>
      </c>
      <c r="BO1541" s="2">
        <v>0</v>
      </c>
      <c r="BP1541" s="2">
        <v>0</v>
      </c>
      <c r="BQ1541" s="2">
        <v>0</v>
      </c>
      <c r="BR1541" s="2">
        <v>0</v>
      </c>
      <c r="BS1541" s="2">
        <v>0</v>
      </c>
      <c r="BT1541" s="2">
        <v>0</v>
      </c>
      <c r="BU1541" s="2">
        <v>0</v>
      </c>
      <c r="BV1541" s="2">
        <v>0</v>
      </c>
      <c r="BW1541" s="2">
        <v>0</v>
      </c>
      <c r="BX1541" s="2">
        <v>0</v>
      </c>
      <c r="BY1541" s="2">
        <v>0</v>
      </c>
      <c r="BZ1541" s="2">
        <v>0</v>
      </c>
      <c r="CA1541" s="2">
        <v>0</v>
      </c>
      <c r="CB1541" s="2">
        <v>0</v>
      </c>
      <c r="CC1541" s="2">
        <v>0</v>
      </c>
      <c r="CD1541" s="2">
        <v>0</v>
      </c>
      <c r="CE1541" s="2">
        <v>0</v>
      </c>
      <c r="CF1541" s="2">
        <v>0</v>
      </c>
      <c r="CG1541" s="2">
        <v>0</v>
      </c>
      <c r="CH1541" s="2">
        <v>0</v>
      </c>
      <c r="CI1541" s="2">
        <v>0</v>
      </c>
      <c r="CJ1541" s="2">
        <v>0</v>
      </c>
      <c r="CK1541" s="2">
        <v>0</v>
      </c>
      <c r="CL1541" s="2">
        <v>0</v>
      </c>
    </row>
    <row r="1542" spans="1:90" x14ac:dyDescent="0.25">
      <c r="A1542" t="s">
        <v>115</v>
      </c>
      <c r="B1542">
        <v>20202</v>
      </c>
      <c r="C1542" t="s">
        <v>96</v>
      </c>
      <c r="D1542">
        <v>2</v>
      </c>
      <c r="E1542">
        <v>8</v>
      </c>
      <c r="F1542">
        <v>530335</v>
      </c>
      <c r="G1542">
        <v>35530335</v>
      </c>
      <c r="H1542" t="s">
        <v>3576</v>
      </c>
      <c r="I1542">
        <v>284</v>
      </c>
      <c r="J1542" t="s">
        <v>1293</v>
      </c>
      <c r="K1542" t="s">
        <v>91</v>
      </c>
      <c r="L1542">
        <v>1</v>
      </c>
      <c r="M1542" t="s">
        <v>1293</v>
      </c>
      <c r="N1542">
        <v>12530000</v>
      </c>
      <c r="O1542" t="s">
        <v>92</v>
      </c>
      <c r="P1542" t="s">
        <v>19738</v>
      </c>
      <c r="Q1542" t="s">
        <v>127</v>
      </c>
      <c r="R1542">
        <v>12</v>
      </c>
      <c r="S1542">
        <v>31111313</v>
      </c>
      <c r="U1542" t="s">
        <v>3578</v>
      </c>
      <c r="V1542">
        <v>2</v>
      </c>
      <c r="W1542" s="2">
        <v>0</v>
      </c>
      <c r="X1542" s="2">
        <v>0</v>
      </c>
      <c r="Y1542" s="2">
        <v>2</v>
      </c>
      <c r="Z1542" s="2">
        <v>2</v>
      </c>
      <c r="AA1542" s="2">
        <v>3</v>
      </c>
      <c r="AB1542" s="2">
        <v>4</v>
      </c>
      <c r="AC1542" s="2">
        <v>2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1</v>
      </c>
      <c r="BH1542" s="2">
        <v>1</v>
      </c>
      <c r="BI1542" s="2">
        <v>1</v>
      </c>
      <c r="BJ1542" s="2">
        <v>1</v>
      </c>
      <c r="BK1542" s="2">
        <v>1</v>
      </c>
      <c r="BL1542" s="2">
        <v>0</v>
      </c>
      <c r="BM1542" s="2">
        <v>0</v>
      </c>
      <c r="BN1542" s="2">
        <v>0</v>
      </c>
      <c r="BO1542" s="2">
        <v>0</v>
      </c>
      <c r="BP1542" s="2">
        <v>0</v>
      </c>
      <c r="BQ1542" s="2">
        <v>0</v>
      </c>
      <c r="BR1542" s="2">
        <v>0</v>
      </c>
      <c r="BS1542" s="2">
        <v>0</v>
      </c>
      <c r="BT1542" s="2">
        <v>0</v>
      </c>
      <c r="BU1542" s="2">
        <v>0</v>
      </c>
      <c r="BV1542" s="2">
        <v>0</v>
      </c>
      <c r="BW1542" s="2">
        <v>0</v>
      </c>
      <c r="BX1542" s="2">
        <v>0</v>
      </c>
      <c r="BY1542" s="2">
        <v>0</v>
      </c>
      <c r="BZ1542" s="2">
        <v>0</v>
      </c>
      <c r="CA1542" s="2">
        <v>0</v>
      </c>
      <c r="CB1542" s="2">
        <v>0</v>
      </c>
      <c r="CC1542" s="2">
        <v>0</v>
      </c>
      <c r="CD1542" s="2">
        <v>0</v>
      </c>
      <c r="CE1542" s="2">
        <v>0</v>
      </c>
      <c r="CF1542" s="2">
        <v>0</v>
      </c>
      <c r="CG1542" s="2">
        <v>0</v>
      </c>
      <c r="CH1542" s="2">
        <v>0</v>
      </c>
      <c r="CI1542" s="2">
        <v>0</v>
      </c>
      <c r="CJ1542" s="2">
        <v>0</v>
      </c>
      <c r="CK1542" s="2">
        <v>0</v>
      </c>
      <c r="CL1542" s="2">
        <v>0</v>
      </c>
    </row>
    <row r="1543" spans="1:90" x14ac:dyDescent="0.25">
      <c r="A1543" t="s">
        <v>115</v>
      </c>
      <c r="B1543">
        <v>20202</v>
      </c>
      <c r="C1543" t="s">
        <v>96</v>
      </c>
      <c r="D1543">
        <v>1</v>
      </c>
      <c r="E1543">
        <v>8</v>
      </c>
      <c r="F1543">
        <v>924635</v>
      </c>
      <c r="G1543">
        <v>35924635</v>
      </c>
      <c r="H1543" t="s">
        <v>11700</v>
      </c>
      <c r="I1543">
        <v>235</v>
      </c>
      <c r="J1543" t="s">
        <v>1703</v>
      </c>
      <c r="K1543" t="s">
        <v>11701</v>
      </c>
      <c r="L1543">
        <v>1</v>
      </c>
      <c r="M1543" t="s">
        <v>1703</v>
      </c>
      <c r="N1543">
        <v>12630000</v>
      </c>
      <c r="O1543" t="s">
        <v>92</v>
      </c>
      <c r="P1543" t="s">
        <v>11702</v>
      </c>
      <c r="Q1543" t="s">
        <v>127</v>
      </c>
      <c r="R1543">
        <v>12</v>
      </c>
      <c r="S1543">
        <v>31033111</v>
      </c>
      <c r="T1543">
        <v>31033311</v>
      </c>
      <c r="U1543" t="s">
        <v>11703</v>
      </c>
      <c r="V1543">
        <v>2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30</v>
      </c>
      <c r="AE1543" s="2">
        <v>21</v>
      </c>
      <c r="AF1543" s="2">
        <v>25</v>
      </c>
      <c r="AG1543" s="2">
        <v>15</v>
      </c>
      <c r="AH1543" s="2">
        <v>19</v>
      </c>
      <c r="AI1543" s="2">
        <v>18</v>
      </c>
      <c r="AJ1543" s="2">
        <v>13</v>
      </c>
      <c r="AK1543" s="2">
        <v>0</v>
      </c>
      <c r="AL1543" s="2">
        <v>0</v>
      </c>
      <c r="AM1543" s="2">
        <v>0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0</v>
      </c>
      <c r="BI1543" s="2">
        <v>0</v>
      </c>
      <c r="BJ1543" s="2">
        <v>0</v>
      </c>
      <c r="BK1543" s="2">
        <v>0</v>
      </c>
      <c r="BL1543" s="2">
        <v>2</v>
      </c>
      <c r="BM1543" s="2">
        <v>1</v>
      </c>
      <c r="BN1543" s="2">
        <v>2</v>
      </c>
      <c r="BO1543" s="2">
        <v>1</v>
      </c>
      <c r="BP1543" s="2">
        <v>1</v>
      </c>
      <c r="BQ1543" s="2">
        <v>1</v>
      </c>
      <c r="BR1543" s="2">
        <v>1</v>
      </c>
      <c r="BS1543" s="2">
        <v>0</v>
      </c>
      <c r="BT1543" s="2">
        <v>0</v>
      </c>
      <c r="BU1543" s="2">
        <v>0</v>
      </c>
      <c r="BV1543" s="2">
        <v>0</v>
      </c>
      <c r="BW1543" s="2">
        <v>0</v>
      </c>
      <c r="BX1543" s="2">
        <v>0</v>
      </c>
      <c r="BY1543" s="2">
        <v>0</v>
      </c>
      <c r="BZ1543" s="2">
        <v>0</v>
      </c>
      <c r="CA1543" s="2">
        <v>0</v>
      </c>
      <c r="CB1543" s="2">
        <v>0</v>
      </c>
      <c r="CC1543" s="2">
        <v>0</v>
      </c>
      <c r="CD1543" s="2">
        <v>0</v>
      </c>
      <c r="CE1543" s="2">
        <v>0</v>
      </c>
      <c r="CF1543" s="2">
        <v>0</v>
      </c>
      <c r="CG1543" s="2">
        <v>0</v>
      </c>
      <c r="CH1543" s="2">
        <v>0</v>
      </c>
      <c r="CI1543" s="2">
        <v>0</v>
      </c>
      <c r="CJ1543" s="2">
        <v>0</v>
      </c>
      <c r="CK1543" s="2">
        <v>0</v>
      </c>
      <c r="CL1543" s="2">
        <v>0</v>
      </c>
    </row>
    <row r="1544" spans="1:90" x14ac:dyDescent="0.25">
      <c r="A1544" t="s">
        <v>115</v>
      </c>
      <c r="B1544">
        <v>20202</v>
      </c>
      <c r="C1544" t="s">
        <v>96</v>
      </c>
      <c r="D1544">
        <v>2</v>
      </c>
      <c r="E1544">
        <v>8</v>
      </c>
      <c r="F1544">
        <v>310529</v>
      </c>
      <c r="G1544">
        <v>35310529</v>
      </c>
      <c r="H1544" t="s">
        <v>16612</v>
      </c>
      <c r="I1544">
        <v>284</v>
      </c>
      <c r="J1544" t="s">
        <v>1293</v>
      </c>
      <c r="K1544" t="s">
        <v>17664</v>
      </c>
      <c r="L1544">
        <v>1</v>
      </c>
      <c r="M1544" t="s">
        <v>1293</v>
      </c>
      <c r="N1544">
        <v>12530000</v>
      </c>
      <c r="O1544" t="s">
        <v>92</v>
      </c>
      <c r="P1544" t="s">
        <v>17665</v>
      </c>
      <c r="Q1544" t="s">
        <v>127</v>
      </c>
      <c r="R1544">
        <v>12</v>
      </c>
      <c r="S1544">
        <v>31111257</v>
      </c>
      <c r="U1544" t="s">
        <v>3238</v>
      </c>
      <c r="V1544">
        <v>2</v>
      </c>
      <c r="W1544" s="2">
        <v>0</v>
      </c>
      <c r="X1544" s="2">
        <v>0</v>
      </c>
      <c r="Y1544" s="2">
        <v>0</v>
      </c>
      <c r="Z1544" s="2">
        <v>0</v>
      </c>
      <c r="AA1544" s="2">
        <v>2</v>
      </c>
      <c r="AB1544" s="2">
        <v>4</v>
      </c>
      <c r="AC1544" s="2">
        <v>1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0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0</v>
      </c>
      <c r="BI1544" s="2">
        <v>1</v>
      </c>
      <c r="BJ1544" s="2">
        <v>1</v>
      </c>
      <c r="BK1544" s="2">
        <v>1</v>
      </c>
      <c r="BL1544" s="2">
        <v>0</v>
      </c>
      <c r="BM1544" s="2">
        <v>0</v>
      </c>
      <c r="BN1544" s="2">
        <v>0</v>
      </c>
      <c r="BO1544" s="2">
        <v>0</v>
      </c>
      <c r="BP1544" s="2">
        <v>0</v>
      </c>
      <c r="BQ1544" s="2">
        <v>0</v>
      </c>
      <c r="BR1544" s="2">
        <v>0</v>
      </c>
      <c r="BS1544" s="2">
        <v>0</v>
      </c>
      <c r="BT1544" s="2">
        <v>0</v>
      </c>
      <c r="BU1544" s="2">
        <v>0</v>
      </c>
      <c r="BV1544" s="2">
        <v>0</v>
      </c>
      <c r="BW1544" s="2">
        <v>0</v>
      </c>
      <c r="BX1544" s="2">
        <v>0</v>
      </c>
      <c r="BY1544" s="2">
        <v>0</v>
      </c>
      <c r="BZ1544" s="2">
        <v>0</v>
      </c>
      <c r="CA1544" s="2">
        <v>0</v>
      </c>
      <c r="CB1544" s="2">
        <v>0</v>
      </c>
      <c r="CC1544" s="2">
        <v>0</v>
      </c>
      <c r="CD1544" s="2">
        <v>0</v>
      </c>
      <c r="CE1544" s="2">
        <v>0</v>
      </c>
      <c r="CF1544" s="2">
        <v>0</v>
      </c>
      <c r="CG1544" s="2">
        <v>0</v>
      </c>
      <c r="CH1544" s="2">
        <v>0</v>
      </c>
      <c r="CI1544" s="2">
        <v>0</v>
      </c>
      <c r="CJ1544" s="2">
        <v>0</v>
      </c>
      <c r="CK1544" s="2">
        <v>0</v>
      </c>
      <c r="CL1544" s="2">
        <v>0</v>
      </c>
    </row>
    <row r="1545" spans="1:90" x14ac:dyDescent="0.25">
      <c r="A1545" t="s">
        <v>115</v>
      </c>
      <c r="B1545">
        <v>20202</v>
      </c>
      <c r="C1545" t="s">
        <v>96</v>
      </c>
      <c r="D1545">
        <v>2</v>
      </c>
      <c r="E1545">
        <v>8</v>
      </c>
      <c r="F1545">
        <v>310136</v>
      </c>
      <c r="G1545">
        <v>35310136</v>
      </c>
      <c r="H1545" t="s">
        <v>12364</v>
      </c>
      <c r="I1545">
        <v>284</v>
      </c>
      <c r="J1545" t="s">
        <v>1293</v>
      </c>
      <c r="K1545" t="s">
        <v>1319</v>
      </c>
      <c r="L1545">
        <v>1</v>
      </c>
      <c r="M1545" t="s">
        <v>1293</v>
      </c>
      <c r="N1545">
        <v>12530000</v>
      </c>
      <c r="O1545" t="s">
        <v>92</v>
      </c>
      <c r="P1545" t="s">
        <v>12365</v>
      </c>
      <c r="Q1545" t="s">
        <v>127</v>
      </c>
      <c r="R1545">
        <v>12</v>
      </c>
      <c r="S1545">
        <v>31111257</v>
      </c>
      <c r="U1545" t="s">
        <v>3238</v>
      </c>
      <c r="V1545">
        <v>2</v>
      </c>
      <c r="W1545" s="2">
        <v>0</v>
      </c>
      <c r="X1545" s="2">
        <v>0</v>
      </c>
      <c r="Y1545" s="2">
        <v>4</v>
      </c>
      <c r="Z1545" s="2">
        <v>3</v>
      </c>
      <c r="AA1545" s="2">
        <v>2</v>
      </c>
      <c r="AB1545" s="2">
        <v>3</v>
      </c>
      <c r="AC1545" s="2">
        <v>1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1</v>
      </c>
      <c r="BH1545" s="2">
        <v>1</v>
      </c>
      <c r="BI1545" s="2">
        <v>1</v>
      </c>
      <c r="BJ1545" s="2">
        <v>1</v>
      </c>
      <c r="BK1545" s="2">
        <v>1</v>
      </c>
      <c r="BL1545" s="2">
        <v>0</v>
      </c>
      <c r="BM1545" s="2">
        <v>0</v>
      </c>
      <c r="BN1545" s="2">
        <v>0</v>
      </c>
      <c r="BO1545" s="2">
        <v>0</v>
      </c>
      <c r="BP1545" s="2">
        <v>0</v>
      </c>
      <c r="BQ1545" s="2">
        <v>0</v>
      </c>
      <c r="BR1545" s="2">
        <v>0</v>
      </c>
      <c r="BS1545" s="2">
        <v>0</v>
      </c>
      <c r="BT1545" s="2">
        <v>0</v>
      </c>
      <c r="BU1545" s="2">
        <v>0</v>
      </c>
      <c r="BV1545" s="2">
        <v>0</v>
      </c>
      <c r="BW1545" s="2">
        <v>0</v>
      </c>
      <c r="BX1545" s="2">
        <v>0</v>
      </c>
      <c r="BY1545" s="2">
        <v>0</v>
      </c>
      <c r="BZ1545" s="2">
        <v>0</v>
      </c>
      <c r="CA1545" s="2">
        <v>0</v>
      </c>
      <c r="CB1545" s="2">
        <v>0</v>
      </c>
      <c r="CC1545" s="2">
        <v>0</v>
      </c>
      <c r="CD1545" s="2">
        <v>0</v>
      </c>
      <c r="CE1545" s="2">
        <v>0</v>
      </c>
      <c r="CF1545" s="2">
        <v>0</v>
      </c>
      <c r="CG1545" s="2">
        <v>0</v>
      </c>
      <c r="CH1545" s="2">
        <v>0</v>
      </c>
      <c r="CI1545" s="2">
        <v>0</v>
      </c>
      <c r="CJ1545" s="2">
        <v>0</v>
      </c>
      <c r="CK1545" s="2">
        <v>0</v>
      </c>
      <c r="CL1545" s="2">
        <v>0</v>
      </c>
    </row>
    <row r="1546" spans="1:90" x14ac:dyDescent="0.25">
      <c r="A1546" t="s">
        <v>115</v>
      </c>
      <c r="B1546">
        <v>20202</v>
      </c>
      <c r="C1546" t="s">
        <v>96</v>
      </c>
      <c r="D1546">
        <v>2</v>
      </c>
      <c r="E1546">
        <v>8</v>
      </c>
      <c r="F1546">
        <v>309990</v>
      </c>
      <c r="G1546">
        <v>35309990</v>
      </c>
      <c r="H1546" t="s">
        <v>11825</v>
      </c>
      <c r="I1546">
        <v>284</v>
      </c>
      <c r="J1546" t="s">
        <v>1293</v>
      </c>
      <c r="K1546" t="s">
        <v>11826</v>
      </c>
      <c r="L1546">
        <v>1</v>
      </c>
      <c r="M1546" t="s">
        <v>1293</v>
      </c>
      <c r="N1546">
        <v>12530000</v>
      </c>
      <c r="O1546" t="s">
        <v>3031</v>
      </c>
      <c r="P1546" t="s">
        <v>11827</v>
      </c>
      <c r="Q1546" t="s">
        <v>127</v>
      </c>
      <c r="R1546">
        <v>12</v>
      </c>
      <c r="S1546">
        <v>31111257</v>
      </c>
      <c r="U1546" t="s">
        <v>3238</v>
      </c>
      <c r="V1546">
        <v>2</v>
      </c>
      <c r="W1546" s="2">
        <v>0</v>
      </c>
      <c r="X1546" s="2">
        <v>0</v>
      </c>
      <c r="Y1546" s="2">
        <v>3</v>
      </c>
      <c r="Z1546" s="2">
        <v>1</v>
      </c>
      <c r="AA1546" s="2">
        <v>7</v>
      </c>
      <c r="AB1546" s="2">
        <v>7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1</v>
      </c>
      <c r="BH1546" s="2">
        <v>1</v>
      </c>
      <c r="BI1546" s="2">
        <v>2</v>
      </c>
      <c r="BJ1546" s="2">
        <v>1</v>
      </c>
      <c r="BK1546" s="2">
        <v>0</v>
      </c>
      <c r="BL1546" s="2">
        <v>0</v>
      </c>
      <c r="BM1546" s="2">
        <v>0</v>
      </c>
      <c r="BN1546" s="2">
        <v>0</v>
      </c>
      <c r="BO1546" s="2">
        <v>0</v>
      </c>
      <c r="BP1546" s="2">
        <v>0</v>
      </c>
      <c r="BQ1546" s="2">
        <v>0</v>
      </c>
      <c r="BR1546" s="2">
        <v>0</v>
      </c>
      <c r="BS1546" s="2">
        <v>0</v>
      </c>
      <c r="BT1546" s="2">
        <v>0</v>
      </c>
      <c r="BU1546" s="2">
        <v>0</v>
      </c>
      <c r="BV1546" s="2">
        <v>0</v>
      </c>
      <c r="BW1546" s="2">
        <v>0</v>
      </c>
      <c r="BX1546" s="2">
        <v>0</v>
      </c>
      <c r="BY1546" s="2">
        <v>0</v>
      </c>
      <c r="BZ1546" s="2">
        <v>0</v>
      </c>
      <c r="CA1546" s="2">
        <v>0</v>
      </c>
      <c r="CB1546" s="2">
        <v>0</v>
      </c>
      <c r="CC1546" s="2">
        <v>0</v>
      </c>
      <c r="CD1546" s="2">
        <v>0</v>
      </c>
      <c r="CE1546" s="2">
        <v>0</v>
      </c>
      <c r="CF1546" s="2">
        <v>0</v>
      </c>
      <c r="CG1546" s="2">
        <v>0</v>
      </c>
      <c r="CH1546" s="2">
        <v>0</v>
      </c>
      <c r="CI1546" s="2">
        <v>0</v>
      </c>
      <c r="CJ1546" s="2">
        <v>0</v>
      </c>
      <c r="CK1546" s="2">
        <v>0</v>
      </c>
      <c r="CL1546" s="2">
        <v>0</v>
      </c>
    </row>
    <row r="1547" spans="1:90" x14ac:dyDescent="0.25">
      <c r="A1547" t="s">
        <v>115</v>
      </c>
      <c r="B1547">
        <v>20202</v>
      </c>
      <c r="C1547" t="s">
        <v>96</v>
      </c>
      <c r="D1547">
        <v>1</v>
      </c>
      <c r="E1547">
        <v>8</v>
      </c>
      <c r="F1547">
        <v>924441</v>
      </c>
      <c r="G1547">
        <v>35924441</v>
      </c>
      <c r="H1547" t="s">
        <v>18533</v>
      </c>
      <c r="I1547">
        <v>284</v>
      </c>
      <c r="J1547" t="s">
        <v>1293</v>
      </c>
      <c r="K1547" t="s">
        <v>18534</v>
      </c>
      <c r="L1547">
        <v>1</v>
      </c>
      <c r="M1547" t="s">
        <v>1293</v>
      </c>
      <c r="N1547">
        <v>12530000</v>
      </c>
      <c r="O1547" t="s">
        <v>92</v>
      </c>
      <c r="P1547" t="s">
        <v>14882</v>
      </c>
      <c r="Q1547" t="s">
        <v>3564</v>
      </c>
      <c r="R1547">
        <v>12</v>
      </c>
      <c r="S1547">
        <v>31196300</v>
      </c>
      <c r="U1547" t="s">
        <v>18535</v>
      </c>
      <c r="V1547">
        <v>2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13</v>
      </c>
      <c r="AE1547" s="2">
        <v>16</v>
      </c>
      <c r="AF1547" s="2">
        <v>14</v>
      </c>
      <c r="AG1547" s="2">
        <v>13</v>
      </c>
      <c r="AH1547" s="2">
        <v>7</v>
      </c>
      <c r="AI1547" s="2">
        <v>11</v>
      </c>
      <c r="AJ1547" s="2">
        <v>10</v>
      </c>
      <c r="AK1547" s="2">
        <v>0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56</v>
      </c>
      <c r="BD1547" s="2">
        <v>0</v>
      </c>
      <c r="BE1547" s="2">
        <v>0</v>
      </c>
      <c r="BF1547" s="2">
        <v>0</v>
      </c>
      <c r="BG1547" s="2">
        <v>0</v>
      </c>
      <c r="BH1547" s="2">
        <v>0</v>
      </c>
      <c r="BI1547" s="2">
        <v>0</v>
      </c>
      <c r="BJ1547" s="2">
        <v>0</v>
      </c>
      <c r="BK1547" s="2">
        <v>0</v>
      </c>
      <c r="BL1547" s="2">
        <v>1</v>
      </c>
      <c r="BM1547" s="2">
        <v>1</v>
      </c>
      <c r="BN1547" s="2">
        <v>1</v>
      </c>
      <c r="BO1547" s="2">
        <v>1</v>
      </c>
      <c r="BP1547" s="2">
        <v>1</v>
      </c>
      <c r="BQ1547" s="2">
        <v>1</v>
      </c>
      <c r="BR1547" s="2">
        <v>1</v>
      </c>
      <c r="BS1547" s="2">
        <v>0</v>
      </c>
      <c r="BT1547" s="2">
        <v>0</v>
      </c>
      <c r="BU1547" s="2">
        <v>0</v>
      </c>
      <c r="BV1547" s="2">
        <v>0</v>
      </c>
      <c r="BW1547" s="2">
        <v>0</v>
      </c>
      <c r="BX1547" s="2">
        <v>0</v>
      </c>
      <c r="BY1547" s="2">
        <v>0</v>
      </c>
      <c r="BZ1547" s="2">
        <v>0</v>
      </c>
      <c r="CA1547" s="2">
        <v>0</v>
      </c>
      <c r="CB1547" s="2">
        <v>0</v>
      </c>
      <c r="CC1547" s="2">
        <v>0</v>
      </c>
      <c r="CD1547" s="2">
        <v>0</v>
      </c>
      <c r="CE1547" s="2">
        <v>0</v>
      </c>
      <c r="CF1547" s="2">
        <v>0</v>
      </c>
      <c r="CG1547" s="2">
        <v>0</v>
      </c>
      <c r="CH1547" s="2">
        <v>0</v>
      </c>
      <c r="CI1547" s="2">
        <v>0</v>
      </c>
      <c r="CJ1547" s="2">
        <v>0</v>
      </c>
      <c r="CK1547" s="2">
        <v>3</v>
      </c>
      <c r="CL1547" s="2">
        <v>0</v>
      </c>
    </row>
    <row r="1548" spans="1:90" x14ac:dyDescent="0.25">
      <c r="A1548" t="s">
        <v>115</v>
      </c>
      <c r="B1548">
        <v>20202</v>
      </c>
      <c r="C1548" t="s">
        <v>96</v>
      </c>
      <c r="D1548">
        <v>2</v>
      </c>
      <c r="E1548">
        <v>8</v>
      </c>
      <c r="F1548">
        <v>556610</v>
      </c>
      <c r="G1548">
        <v>35556610</v>
      </c>
      <c r="H1548" t="s">
        <v>17266</v>
      </c>
      <c r="I1548">
        <v>284</v>
      </c>
      <c r="J1548" t="s">
        <v>1293</v>
      </c>
      <c r="K1548" t="s">
        <v>3753</v>
      </c>
      <c r="L1548">
        <v>1</v>
      </c>
      <c r="M1548" t="s">
        <v>1293</v>
      </c>
      <c r="N1548">
        <v>12530000</v>
      </c>
      <c r="O1548" t="s">
        <v>4534</v>
      </c>
      <c r="P1548" t="s">
        <v>17267</v>
      </c>
      <c r="Q1548" t="s">
        <v>127</v>
      </c>
      <c r="R1548">
        <v>12</v>
      </c>
      <c r="S1548">
        <v>31111257</v>
      </c>
      <c r="U1548" t="s">
        <v>3238</v>
      </c>
      <c r="V1548">
        <v>2</v>
      </c>
      <c r="W1548" s="2">
        <v>0</v>
      </c>
      <c r="X1548" s="2">
        <v>0</v>
      </c>
      <c r="Y1548" s="2">
        <v>2</v>
      </c>
      <c r="Z1548" s="2">
        <v>1</v>
      </c>
      <c r="AA1548" s="2">
        <v>5</v>
      </c>
      <c r="AB1548" s="2">
        <v>4</v>
      </c>
      <c r="AC1548" s="2">
        <v>4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1</v>
      </c>
      <c r="BH1548" s="2">
        <v>1</v>
      </c>
      <c r="BI1548" s="2">
        <v>1</v>
      </c>
      <c r="BJ1548" s="2">
        <v>1</v>
      </c>
      <c r="BK1548" s="2">
        <v>1</v>
      </c>
      <c r="BL1548" s="2">
        <v>0</v>
      </c>
      <c r="BM1548" s="2">
        <v>0</v>
      </c>
      <c r="BN1548" s="2">
        <v>0</v>
      </c>
      <c r="BO1548" s="2">
        <v>0</v>
      </c>
      <c r="BP1548" s="2">
        <v>0</v>
      </c>
      <c r="BQ1548" s="2">
        <v>0</v>
      </c>
      <c r="BR1548" s="2">
        <v>0</v>
      </c>
      <c r="BS1548" s="2">
        <v>0</v>
      </c>
      <c r="BT1548" s="2">
        <v>0</v>
      </c>
      <c r="BU1548" s="2">
        <v>0</v>
      </c>
      <c r="BV1548" s="2">
        <v>0</v>
      </c>
      <c r="BW1548" s="2">
        <v>0</v>
      </c>
      <c r="BX1548" s="2">
        <v>0</v>
      </c>
      <c r="BY1548" s="2">
        <v>0</v>
      </c>
      <c r="BZ1548" s="2">
        <v>0</v>
      </c>
      <c r="CA1548" s="2">
        <v>0</v>
      </c>
      <c r="CB1548" s="2">
        <v>0</v>
      </c>
      <c r="CC1548" s="2">
        <v>0</v>
      </c>
      <c r="CD1548" s="2">
        <v>0</v>
      </c>
      <c r="CE1548" s="2">
        <v>0</v>
      </c>
      <c r="CF1548" s="2">
        <v>0</v>
      </c>
      <c r="CG1548" s="2">
        <v>0</v>
      </c>
      <c r="CH1548" s="2">
        <v>0</v>
      </c>
      <c r="CI1548" s="2">
        <v>0</v>
      </c>
      <c r="CJ1548" s="2">
        <v>0</v>
      </c>
      <c r="CK1548" s="2">
        <v>0</v>
      </c>
      <c r="CL1548" s="2">
        <v>0</v>
      </c>
    </row>
    <row r="1549" spans="1:90" x14ac:dyDescent="0.25">
      <c r="A1549" t="s">
        <v>115</v>
      </c>
      <c r="B1549">
        <v>20202</v>
      </c>
      <c r="C1549" t="s">
        <v>96</v>
      </c>
      <c r="D1549">
        <v>2</v>
      </c>
      <c r="E1549">
        <v>8</v>
      </c>
      <c r="F1549">
        <v>310177</v>
      </c>
      <c r="G1549">
        <v>35310177</v>
      </c>
      <c r="H1549" t="s">
        <v>15730</v>
      </c>
      <c r="I1549">
        <v>284</v>
      </c>
      <c r="J1549" t="s">
        <v>1293</v>
      </c>
      <c r="K1549" t="s">
        <v>8868</v>
      </c>
      <c r="L1549">
        <v>1</v>
      </c>
      <c r="M1549" t="s">
        <v>1293</v>
      </c>
      <c r="N1549">
        <v>12530000</v>
      </c>
      <c r="O1549" t="s">
        <v>3031</v>
      </c>
      <c r="P1549" t="s">
        <v>15731</v>
      </c>
      <c r="Q1549" t="s">
        <v>127</v>
      </c>
      <c r="R1549">
        <v>12</v>
      </c>
      <c r="S1549">
        <v>31111257</v>
      </c>
      <c r="U1549" t="s">
        <v>3238</v>
      </c>
      <c r="V1549">
        <v>2</v>
      </c>
      <c r="W1549" s="2">
        <v>0</v>
      </c>
      <c r="X1549" s="2">
        <v>0</v>
      </c>
      <c r="Y1549" s="2">
        <v>1</v>
      </c>
      <c r="Z1549" s="2">
        <v>1</v>
      </c>
      <c r="AA1549" s="2">
        <v>4</v>
      </c>
      <c r="AB1549" s="2">
        <v>3</v>
      </c>
      <c r="AC1549" s="2">
        <v>2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  <c r="BG1549" s="2">
        <v>1</v>
      </c>
      <c r="BH1549" s="2">
        <v>1</v>
      </c>
      <c r="BI1549" s="2">
        <v>1</v>
      </c>
      <c r="BJ1549" s="2">
        <v>1</v>
      </c>
      <c r="BK1549" s="2">
        <v>1</v>
      </c>
      <c r="BL1549" s="2">
        <v>0</v>
      </c>
      <c r="BM1549" s="2">
        <v>0</v>
      </c>
      <c r="BN1549" s="2">
        <v>0</v>
      </c>
      <c r="BO1549" s="2">
        <v>0</v>
      </c>
      <c r="BP1549" s="2">
        <v>0</v>
      </c>
      <c r="BQ1549" s="2">
        <v>0</v>
      </c>
      <c r="BR1549" s="2">
        <v>0</v>
      </c>
      <c r="BS1549" s="2">
        <v>0</v>
      </c>
      <c r="BT1549" s="2">
        <v>0</v>
      </c>
      <c r="BU1549" s="2">
        <v>0</v>
      </c>
      <c r="BV1549" s="2">
        <v>0</v>
      </c>
      <c r="BW1549" s="2">
        <v>0</v>
      </c>
      <c r="BX1549" s="2">
        <v>0</v>
      </c>
      <c r="BY1549" s="2">
        <v>0</v>
      </c>
      <c r="BZ1549" s="2">
        <v>0</v>
      </c>
      <c r="CA1549" s="2">
        <v>0</v>
      </c>
      <c r="CB1549" s="2">
        <v>0</v>
      </c>
      <c r="CC1549" s="2">
        <v>0</v>
      </c>
      <c r="CD1549" s="2">
        <v>0</v>
      </c>
      <c r="CE1549" s="2">
        <v>0</v>
      </c>
      <c r="CF1549" s="2">
        <v>0</v>
      </c>
      <c r="CG1549" s="2">
        <v>0</v>
      </c>
      <c r="CH1549" s="2">
        <v>0</v>
      </c>
      <c r="CI1549" s="2">
        <v>0</v>
      </c>
      <c r="CJ1549" s="2">
        <v>0</v>
      </c>
      <c r="CK1549" s="2">
        <v>0</v>
      </c>
      <c r="CL1549" s="2">
        <v>0</v>
      </c>
    </row>
    <row r="1550" spans="1:90" x14ac:dyDescent="0.25">
      <c r="A1550" t="s">
        <v>115</v>
      </c>
      <c r="B1550">
        <v>20202</v>
      </c>
      <c r="C1550" t="s">
        <v>96</v>
      </c>
      <c r="D1550">
        <v>2</v>
      </c>
      <c r="E1550">
        <v>8</v>
      </c>
      <c r="F1550">
        <v>530323</v>
      </c>
      <c r="G1550">
        <v>35530323</v>
      </c>
      <c r="H1550" t="s">
        <v>16280</v>
      </c>
      <c r="I1550">
        <v>284</v>
      </c>
      <c r="J1550" t="s">
        <v>1293</v>
      </c>
      <c r="K1550" t="s">
        <v>3297</v>
      </c>
      <c r="L1550">
        <v>1</v>
      </c>
      <c r="M1550" t="s">
        <v>1293</v>
      </c>
      <c r="N1550">
        <v>12530000</v>
      </c>
      <c r="O1550" t="s">
        <v>14446</v>
      </c>
      <c r="P1550" t="s">
        <v>4237</v>
      </c>
      <c r="Q1550" t="s">
        <v>127</v>
      </c>
      <c r="R1550">
        <v>12</v>
      </c>
      <c r="S1550">
        <v>31111257</v>
      </c>
      <c r="U1550" t="s">
        <v>3238</v>
      </c>
      <c r="V1550">
        <v>2</v>
      </c>
      <c r="W1550" s="2">
        <v>0</v>
      </c>
      <c r="X1550" s="2">
        <v>0</v>
      </c>
      <c r="Y1550" s="2">
        <v>4</v>
      </c>
      <c r="Z1550" s="2">
        <v>0</v>
      </c>
      <c r="AA1550" s="2">
        <v>2</v>
      </c>
      <c r="AB1550" s="2">
        <v>4</v>
      </c>
      <c r="AC1550" s="2">
        <v>3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1</v>
      </c>
      <c r="BH1550" s="2">
        <v>0</v>
      </c>
      <c r="BI1550" s="2">
        <v>1</v>
      </c>
      <c r="BJ1550" s="2">
        <v>1</v>
      </c>
      <c r="BK1550" s="2">
        <v>1</v>
      </c>
      <c r="BL1550" s="2">
        <v>0</v>
      </c>
      <c r="BM1550" s="2">
        <v>0</v>
      </c>
      <c r="BN1550" s="2">
        <v>0</v>
      </c>
      <c r="BO1550" s="2">
        <v>0</v>
      </c>
      <c r="BP1550" s="2">
        <v>0</v>
      </c>
      <c r="BQ1550" s="2">
        <v>0</v>
      </c>
      <c r="BR1550" s="2">
        <v>0</v>
      </c>
      <c r="BS1550" s="2">
        <v>0</v>
      </c>
      <c r="BT1550" s="2">
        <v>0</v>
      </c>
      <c r="BU1550" s="2">
        <v>0</v>
      </c>
      <c r="BV1550" s="2">
        <v>0</v>
      </c>
      <c r="BW1550" s="2">
        <v>0</v>
      </c>
      <c r="BX1550" s="2">
        <v>0</v>
      </c>
      <c r="BY1550" s="2">
        <v>0</v>
      </c>
      <c r="BZ1550" s="2">
        <v>0</v>
      </c>
      <c r="CA1550" s="2">
        <v>0</v>
      </c>
      <c r="CB1550" s="2">
        <v>0</v>
      </c>
      <c r="CC1550" s="2">
        <v>0</v>
      </c>
      <c r="CD1550" s="2">
        <v>0</v>
      </c>
      <c r="CE1550" s="2">
        <v>0</v>
      </c>
      <c r="CF1550" s="2">
        <v>0</v>
      </c>
      <c r="CG1550" s="2">
        <v>0</v>
      </c>
      <c r="CH1550" s="2">
        <v>0</v>
      </c>
      <c r="CI1550" s="2">
        <v>0</v>
      </c>
      <c r="CJ1550" s="2">
        <v>0</v>
      </c>
      <c r="CK1550" s="2">
        <v>0</v>
      </c>
      <c r="CL1550" s="2">
        <v>0</v>
      </c>
    </row>
    <row r="1551" spans="1:90" x14ac:dyDescent="0.25">
      <c r="A1551" t="s">
        <v>115</v>
      </c>
      <c r="B1551">
        <v>20202</v>
      </c>
      <c r="C1551" t="s">
        <v>96</v>
      </c>
      <c r="D1551">
        <v>1</v>
      </c>
      <c r="E1551">
        <v>8</v>
      </c>
      <c r="F1551">
        <v>920435</v>
      </c>
      <c r="G1551">
        <v>35920435</v>
      </c>
      <c r="H1551" t="s">
        <v>15350</v>
      </c>
      <c r="I1551">
        <v>235</v>
      </c>
      <c r="J1551" t="s">
        <v>1703</v>
      </c>
      <c r="K1551" t="s">
        <v>817</v>
      </c>
      <c r="L1551">
        <v>1</v>
      </c>
      <c r="M1551" t="s">
        <v>1703</v>
      </c>
      <c r="N1551">
        <v>12630000</v>
      </c>
      <c r="O1551" t="s">
        <v>92</v>
      </c>
      <c r="P1551" t="s">
        <v>15351</v>
      </c>
      <c r="Q1551" t="s">
        <v>127</v>
      </c>
      <c r="R1551">
        <v>12</v>
      </c>
      <c r="S1551">
        <v>31037000</v>
      </c>
      <c r="U1551" t="s">
        <v>15352</v>
      </c>
      <c r="V1551">
        <v>2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5</v>
      </c>
      <c r="AE1551" s="2">
        <v>7</v>
      </c>
      <c r="AF1551" s="2">
        <v>9</v>
      </c>
      <c r="AG1551" s="2">
        <v>10</v>
      </c>
      <c r="AH1551" s="2">
        <v>25</v>
      </c>
      <c r="AI1551" s="2">
        <v>10</v>
      </c>
      <c r="AJ1551" s="2">
        <v>11</v>
      </c>
      <c r="AK1551" s="2">
        <v>0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0</v>
      </c>
      <c r="BI1551" s="2">
        <v>0</v>
      </c>
      <c r="BJ1551" s="2">
        <v>0</v>
      </c>
      <c r="BK1551" s="2">
        <v>0</v>
      </c>
      <c r="BL1551" s="2">
        <v>1</v>
      </c>
      <c r="BM1551" s="2">
        <v>1</v>
      </c>
      <c r="BN1551" s="2">
        <v>1</v>
      </c>
      <c r="BO1551" s="2">
        <v>1</v>
      </c>
      <c r="BP1551" s="2">
        <v>1</v>
      </c>
      <c r="BQ1551" s="2">
        <v>1</v>
      </c>
      <c r="BR1551" s="2">
        <v>1</v>
      </c>
      <c r="BS1551" s="2">
        <v>0</v>
      </c>
      <c r="BT1551" s="2">
        <v>0</v>
      </c>
      <c r="BU1551" s="2">
        <v>0</v>
      </c>
      <c r="BV1551" s="2">
        <v>0</v>
      </c>
      <c r="BW1551" s="2">
        <v>0</v>
      </c>
      <c r="BX1551" s="2">
        <v>0</v>
      </c>
      <c r="BY1551" s="2">
        <v>0</v>
      </c>
      <c r="BZ1551" s="2">
        <v>0</v>
      </c>
      <c r="CA1551" s="2">
        <v>0</v>
      </c>
      <c r="CB1551" s="2">
        <v>0</v>
      </c>
      <c r="CC1551" s="2">
        <v>0</v>
      </c>
      <c r="CD1551" s="2">
        <v>0</v>
      </c>
      <c r="CE1551" s="2">
        <v>0</v>
      </c>
      <c r="CF1551" s="2">
        <v>0</v>
      </c>
      <c r="CG1551" s="2">
        <v>0</v>
      </c>
      <c r="CH1551" s="2">
        <v>0</v>
      </c>
      <c r="CI1551" s="2">
        <v>0</v>
      </c>
      <c r="CJ1551" s="2">
        <v>0</v>
      </c>
      <c r="CK1551" s="2">
        <v>0</v>
      </c>
      <c r="CL1551" s="2">
        <v>0</v>
      </c>
    </row>
    <row r="1552" spans="1:90" x14ac:dyDescent="0.25">
      <c r="A1552" t="s">
        <v>115</v>
      </c>
      <c r="B1552">
        <v>20202</v>
      </c>
      <c r="C1552" t="s">
        <v>96</v>
      </c>
      <c r="D1552">
        <v>1</v>
      </c>
      <c r="E1552">
        <v>8</v>
      </c>
      <c r="F1552">
        <v>926097</v>
      </c>
      <c r="G1552">
        <v>35926097</v>
      </c>
      <c r="H1552" t="s">
        <v>2820</v>
      </c>
      <c r="I1552">
        <v>284</v>
      </c>
      <c r="J1552" t="s">
        <v>1293</v>
      </c>
      <c r="K1552" t="s">
        <v>2821</v>
      </c>
      <c r="L1552">
        <v>1</v>
      </c>
      <c r="M1552" t="s">
        <v>1293</v>
      </c>
      <c r="N1552">
        <v>12530000</v>
      </c>
      <c r="O1552" t="s">
        <v>92</v>
      </c>
      <c r="P1552" t="s">
        <v>2822</v>
      </c>
      <c r="Q1552" t="s">
        <v>127</v>
      </c>
      <c r="U1552" t="s">
        <v>2823</v>
      </c>
      <c r="V1552">
        <v>2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6</v>
      </c>
      <c r="AE1552" s="2">
        <v>9</v>
      </c>
      <c r="AF1552" s="2">
        <v>8</v>
      </c>
      <c r="AG1552" s="2">
        <v>12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0</v>
      </c>
      <c r="BI1552" s="2">
        <v>0</v>
      </c>
      <c r="BJ1552" s="2">
        <v>0</v>
      </c>
      <c r="BK1552" s="2">
        <v>0</v>
      </c>
      <c r="BL1552" s="2">
        <v>2</v>
      </c>
      <c r="BM1552" s="2">
        <v>1</v>
      </c>
      <c r="BN1552" s="2">
        <v>1</v>
      </c>
      <c r="BO1552" s="2">
        <v>1</v>
      </c>
      <c r="BP1552" s="2">
        <v>0</v>
      </c>
      <c r="BQ1552" s="2">
        <v>0</v>
      </c>
      <c r="BR1552" s="2">
        <v>0</v>
      </c>
      <c r="BS1552" s="2">
        <v>0</v>
      </c>
      <c r="BT1552" s="2">
        <v>0</v>
      </c>
      <c r="BU1552" s="2">
        <v>0</v>
      </c>
      <c r="BV1552" s="2">
        <v>0</v>
      </c>
      <c r="BW1552" s="2">
        <v>0</v>
      </c>
      <c r="BX1552" s="2">
        <v>0</v>
      </c>
      <c r="BY1552" s="2">
        <v>0</v>
      </c>
      <c r="BZ1552" s="2">
        <v>0</v>
      </c>
      <c r="CA1552" s="2">
        <v>0</v>
      </c>
      <c r="CB1552" s="2">
        <v>0</v>
      </c>
      <c r="CC1552" s="2">
        <v>0</v>
      </c>
      <c r="CD1552" s="2">
        <v>0</v>
      </c>
      <c r="CE1552" s="2">
        <v>0</v>
      </c>
      <c r="CF1552" s="2">
        <v>0</v>
      </c>
      <c r="CG1552" s="2">
        <v>0</v>
      </c>
      <c r="CH1552" s="2">
        <v>0</v>
      </c>
      <c r="CI1552" s="2">
        <v>0</v>
      </c>
      <c r="CJ1552" s="2">
        <v>0</v>
      </c>
      <c r="CK1552" s="2">
        <v>0</v>
      </c>
      <c r="CL1552" s="2">
        <v>0</v>
      </c>
    </row>
    <row r="1553" spans="1:90" x14ac:dyDescent="0.25">
      <c r="A1553" t="s">
        <v>115</v>
      </c>
      <c r="B1553">
        <v>20202</v>
      </c>
      <c r="C1553" t="s">
        <v>96</v>
      </c>
      <c r="D1553">
        <v>2</v>
      </c>
      <c r="E1553">
        <v>8</v>
      </c>
      <c r="F1553">
        <v>309862</v>
      </c>
      <c r="G1553">
        <v>35309862</v>
      </c>
      <c r="H1553" t="s">
        <v>14513</v>
      </c>
      <c r="I1553">
        <v>284</v>
      </c>
      <c r="J1553" t="s">
        <v>1293</v>
      </c>
      <c r="K1553" t="s">
        <v>91</v>
      </c>
      <c r="L1553">
        <v>1</v>
      </c>
      <c r="M1553" t="s">
        <v>1293</v>
      </c>
      <c r="N1553">
        <v>12530000</v>
      </c>
      <c r="O1553" t="s">
        <v>92</v>
      </c>
      <c r="P1553" t="s">
        <v>19738</v>
      </c>
      <c r="Q1553" t="s">
        <v>127</v>
      </c>
      <c r="R1553">
        <v>12</v>
      </c>
      <c r="S1553">
        <v>31111313</v>
      </c>
      <c r="U1553" t="s">
        <v>3578</v>
      </c>
      <c r="V1553">
        <v>2</v>
      </c>
      <c r="W1553" s="2">
        <v>0</v>
      </c>
      <c r="X1553" s="2">
        <v>0</v>
      </c>
      <c r="Y1553" s="2">
        <v>0</v>
      </c>
      <c r="Z1553" s="2">
        <v>0</v>
      </c>
      <c r="AA1553" s="2">
        <v>5</v>
      </c>
      <c r="AB1553" s="2">
        <v>2</v>
      </c>
      <c r="AC1553" s="2">
        <v>4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0</v>
      </c>
      <c r="BI1553" s="2">
        <v>1</v>
      </c>
      <c r="BJ1553" s="2">
        <v>1</v>
      </c>
      <c r="BK1553" s="2">
        <v>1</v>
      </c>
      <c r="BL1553" s="2">
        <v>0</v>
      </c>
      <c r="BM1553" s="2">
        <v>0</v>
      </c>
      <c r="BN1553" s="2">
        <v>0</v>
      </c>
      <c r="BO1553" s="2">
        <v>0</v>
      </c>
      <c r="BP1553" s="2">
        <v>0</v>
      </c>
      <c r="BQ1553" s="2">
        <v>0</v>
      </c>
      <c r="BR1553" s="2">
        <v>0</v>
      </c>
      <c r="BS1553" s="2">
        <v>0</v>
      </c>
      <c r="BT1553" s="2">
        <v>0</v>
      </c>
      <c r="BU1553" s="2">
        <v>0</v>
      </c>
      <c r="BV1553" s="2">
        <v>0</v>
      </c>
      <c r="BW1553" s="2">
        <v>0</v>
      </c>
      <c r="BX1553" s="2">
        <v>0</v>
      </c>
      <c r="BY1553" s="2">
        <v>0</v>
      </c>
      <c r="BZ1553" s="2">
        <v>0</v>
      </c>
      <c r="CA1553" s="2">
        <v>0</v>
      </c>
      <c r="CB1553" s="2">
        <v>0</v>
      </c>
      <c r="CC1553" s="2">
        <v>0</v>
      </c>
      <c r="CD1553" s="2">
        <v>0</v>
      </c>
      <c r="CE1553" s="2">
        <v>0</v>
      </c>
      <c r="CF1553" s="2">
        <v>0</v>
      </c>
      <c r="CG1553" s="2">
        <v>0</v>
      </c>
      <c r="CH1553" s="2">
        <v>0</v>
      </c>
      <c r="CI1553" s="2">
        <v>0</v>
      </c>
      <c r="CJ1553" s="2">
        <v>0</v>
      </c>
      <c r="CK1553" s="2">
        <v>0</v>
      </c>
      <c r="CL1553" s="2">
        <v>0</v>
      </c>
    </row>
    <row r="1554" spans="1:90" x14ac:dyDescent="0.25">
      <c r="A1554" t="s">
        <v>115</v>
      </c>
      <c r="B1554">
        <v>20202</v>
      </c>
      <c r="C1554" t="s">
        <v>96</v>
      </c>
      <c r="D1554">
        <v>2</v>
      </c>
      <c r="E1554">
        <v>8</v>
      </c>
      <c r="F1554">
        <v>310463</v>
      </c>
      <c r="G1554">
        <v>35310463</v>
      </c>
      <c r="H1554" t="s">
        <v>5202</v>
      </c>
      <c r="I1554">
        <v>284</v>
      </c>
      <c r="J1554" t="s">
        <v>1293</v>
      </c>
      <c r="K1554" t="s">
        <v>5203</v>
      </c>
      <c r="L1554">
        <v>1</v>
      </c>
      <c r="M1554" t="s">
        <v>1293</v>
      </c>
      <c r="N1554">
        <v>12530000</v>
      </c>
      <c r="O1554" t="s">
        <v>92</v>
      </c>
      <c r="P1554" t="s">
        <v>5202</v>
      </c>
      <c r="Q1554" t="s">
        <v>127</v>
      </c>
      <c r="R1554">
        <v>12</v>
      </c>
      <c r="S1554">
        <v>31111313</v>
      </c>
      <c r="U1554" t="s">
        <v>3578</v>
      </c>
      <c r="V1554">
        <v>2</v>
      </c>
      <c r="W1554" s="2">
        <v>0</v>
      </c>
      <c r="X1554" s="2">
        <v>0</v>
      </c>
      <c r="Y1554" s="2">
        <v>4</v>
      </c>
      <c r="Z1554" s="2">
        <v>3</v>
      </c>
      <c r="AA1554" s="2">
        <v>6</v>
      </c>
      <c r="AB1554" s="2">
        <v>1</v>
      </c>
      <c r="AC1554" s="2">
        <v>1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  <c r="BG1554" s="2">
        <v>1</v>
      </c>
      <c r="BH1554" s="2">
        <v>1</v>
      </c>
      <c r="BI1554" s="2">
        <v>1</v>
      </c>
      <c r="BJ1554" s="2">
        <v>1</v>
      </c>
      <c r="BK1554" s="2">
        <v>1</v>
      </c>
      <c r="BL1554" s="2">
        <v>0</v>
      </c>
      <c r="BM1554" s="2">
        <v>0</v>
      </c>
      <c r="BN1554" s="2">
        <v>0</v>
      </c>
      <c r="BO1554" s="2">
        <v>0</v>
      </c>
      <c r="BP1554" s="2">
        <v>0</v>
      </c>
      <c r="BQ1554" s="2">
        <v>0</v>
      </c>
      <c r="BR1554" s="2">
        <v>0</v>
      </c>
      <c r="BS1554" s="2">
        <v>0</v>
      </c>
      <c r="BT1554" s="2">
        <v>0</v>
      </c>
      <c r="BU1554" s="2">
        <v>0</v>
      </c>
      <c r="BV1554" s="2">
        <v>0</v>
      </c>
      <c r="BW1554" s="2">
        <v>0</v>
      </c>
      <c r="BX1554" s="2">
        <v>0</v>
      </c>
      <c r="BY1554" s="2">
        <v>0</v>
      </c>
      <c r="BZ1554" s="2">
        <v>0</v>
      </c>
      <c r="CA1554" s="2">
        <v>0</v>
      </c>
      <c r="CB1554" s="2">
        <v>0</v>
      </c>
      <c r="CC1554" s="2">
        <v>0</v>
      </c>
      <c r="CD1554" s="2">
        <v>0</v>
      </c>
      <c r="CE1554" s="2">
        <v>0</v>
      </c>
      <c r="CF1554" s="2">
        <v>0</v>
      </c>
      <c r="CG1554" s="2">
        <v>0</v>
      </c>
      <c r="CH1554" s="2">
        <v>0</v>
      </c>
      <c r="CI1554" s="2">
        <v>0</v>
      </c>
      <c r="CJ1554" s="2">
        <v>0</v>
      </c>
      <c r="CK1554" s="2">
        <v>0</v>
      </c>
      <c r="CL1554" s="2">
        <v>0</v>
      </c>
    </row>
    <row r="1555" spans="1:90" x14ac:dyDescent="0.25">
      <c r="A1555" t="s">
        <v>115</v>
      </c>
      <c r="B1555">
        <v>20202</v>
      </c>
      <c r="C1555" t="s">
        <v>96</v>
      </c>
      <c r="D1555">
        <v>1</v>
      </c>
      <c r="E1555">
        <v>8</v>
      </c>
      <c r="F1555">
        <v>12543</v>
      </c>
      <c r="G1555">
        <v>35012543</v>
      </c>
      <c r="H1555" t="s">
        <v>6702</v>
      </c>
      <c r="I1555">
        <v>184</v>
      </c>
      <c r="J1555" t="s">
        <v>1893</v>
      </c>
      <c r="K1555" t="s">
        <v>91</v>
      </c>
      <c r="L1555">
        <v>1</v>
      </c>
      <c r="M1555" t="s">
        <v>1893</v>
      </c>
      <c r="N1555">
        <v>12820000</v>
      </c>
      <c r="O1555" t="s">
        <v>5026</v>
      </c>
      <c r="P1555" t="s">
        <v>6703</v>
      </c>
      <c r="Q1555">
        <v>32</v>
      </c>
      <c r="R1555">
        <v>12</v>
      </c>
      <c r="S1555">
        <v>31071556</v>
      </c>
      <c r="T1555">
        <v>31071557</v>
      </c>
      <c r="U1555" t="s">
        <v>6704</v>
      </c>
      <c r="V1555">
        <v>1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46</v>
      </c>
      <c r="AI1555" s="2">
        <v>47</v>
      </c>
      <c r="AJ1555" s="2">
        <v>51</v>
      </c>
      <c r="AK1555" s="2">
        <v>0</v>
      </c>
      <c r="AL1555" s="2">
        <v>0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0</v>
      </c>
      <c r="BI1555" s="2">
        <v>0</v>
      </c>
      <c r="BJ1555" s="2">
        <v>0</v>
      </c>
      <c r="BK1555" s="2">
        <v>0</v>
      </c>
      <c r="BL1555" s="2">
        <v>0</v>
      </c>
      <c r="BM1555" s="2">
        <v>0</v>
      </c>
      <c r="BN1555" s="2">
        <v>0</v>
      </c>
      <c r="BO1555" s="2">
        <v>0</v>
      </c>
      <c r="BP1555" s="2">
        <v>2</v>
      </c>
      <c r="BQ1555" s="2">
        <v>2</v>
      </c>
      <c r="BR1555" s="2">
        <v>2</v>
      </c>
      <c r="BS1555" s="2">
        <v>0</v>
      </c>
      <c r="BT1555" s="2">
        <v>0</v>
      </c>
      <c r="BU1555" s="2">
        <v>0</v>
      </c>
      <c r="BV1555" s="2">
        <v>0</v>
      </c>
      <c r="BW1555" s="2">
        <v>0</v>
      </c>
      <c r="BX1555" s="2">
        <v>0</v>
      </c>
      <c r="BY1555" s="2">
        <v>0</v>
      </c>
      <c r="BZ1555" s="2">
        <v>0</v>
      </c>
      <c r="CA1555" s="2">
        <v>0</v>
      </c>
      <c r="CB1555" s="2">
        <v>0</v>
      </c>
      <c r="CC1555" s="2">
        <v>0</v>
      </c>
      <c r="CD1555" s="2">
        <v>0</v>
      </c>
      <c r="CE1555" s="2">
        <v>0</v>
      </c>
      <c r="CF1555" s="2">
        <v>0</v>
      </c>
      <c r="CG1555" s="2">
        <v>0</v>
      </c>
      <c r="CH1555" s="2">
        <v>0</v>
      </c>
      <c r="CI1555" s="2">
        <v>0</v>
      </c>
      <c r="CJ1555" s="2">
        <v>0</v>
      </c>
      <c r="CK1555" s="2">
        <v>0</v>
      </c>
      <c r="CL1555" s="2">
        <v>0</v>
      </c>
    </row>
    <row r="1556" spans="1:90" x14ac:dyDescent="0.25">
      <c r="A1556" t="s">
        <v>115</v>
      </c>
      <c r="B1556">
        <v>20202</v>
      </c>
      <c r="C1556" t="s">
        <v>96</v>
      </c>
      <c r="D1556">
        <v>1</v>
      </c>
      <c r="E1556">
        <v>8</v>
      </c>
      <c r="F1556">
        <v>12798</v>
      </c>
      <c r="G1556">
        <v>35012798</v>
      </c>
      <c r="H1556" t="s">
        <v>6537</v>
      </c>
      <c r="I1556">
        <v>284</v>
      </c>
      <c r="J1556" t="s">
        <v>1293</v>
      </c>
      <c r="K1556" t="s">
        <v>91</v>
      </c>
      <c r="L1556">
        <v>1</v>
      </c>
      <c r="M1556" t="s">
        <v>1293</v>
      </c>
      <c r="N1556">
        <v>12530000</v>
      </c>
      <c r="P1556" t="s">
        <v>6538</v>
      </c>
      <c r="Q1556">
        <v>205</v>
      </c>
      <c r="R1556">
        <v>12</v>
      </c>
      <c r="S1556">
        <v>31111313</v>
      </c>
      <c r="T1556">
        <v>31111532</v>
      </c>
      <c r="U1556" t="s">
        <v>3578</v>
      </c>
      <c r="V1556">
        <v>1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92</v>
      </c>
      <c r="AE1556" s="2">
        <v>97</v>
      </c>
      <c r="AF1556" s="2">
        <v>92</v>
      </c>
      <c r="AG1556" s="2">
        <v>70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0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0</v>
      </c>
      <c r="BI1556" s="2">
        <v>0</v>
      </c>
      <c r="BJ1556" s="2">
        <v>0</v>
      </c>
      <c r="BK1556" s="2">
        <v>0</v>
      </c>
      <c r="BL1556" s="2">
        <v>4</v>
      </c>
      <c r="BM1556" s="2">
        <v>5</v>
      </c>
      <c r="BN1556" s="2">
        <v>5</v>
      </c>
      <c r="BO1556" s="2">
        <v>3</v>
      </c>
      <c r="BP1556" s="2">
        <v>0</v>
      </c>
      <c r="BQ1556" s="2">
        <v>0</v>
      </c>
      <c r="BR1556" s="2">
        <v>0</v>
      </c>
      <c r="BS1556" s="2">
        <v>0</v>
      </c>
      <c r="BT1556" s="2">
        <v>0</v>
      </c>
      <c r="BU1556" s="2">
        <v>0</v>
      </c>
      <c r="BV1556" s="2">
        <v>0</v>
      </c>
      <c r="BW1556" s="2">
        <v>0</v>
      </c>
      <c r="BX1556" s="2">
        <v>0</v>
      </c>
      <c r="BY1556" s="2">
        <v>0</v>
      </c>
      <c r="BZ1556" s="2">
        <v>0</v>
      </c>
      <c r="CA1556" s="2">
        <v>0</v>
      </c>
      <c r="CB1556" s="2">
        <v>0</v>
      </c>
      <c r="CC1556" s="2">
        <v>0</v>
      </c>
      <c r="CD1556" s="2">
        <v>0</v>
      </c>
      <c r="CE1556" s="2">
        <v>0</v>
      </c>
      <c r="CF1556" s="2">
        <v>0</v>
      </c>
      <c r="CG1556" s="2">
        <v>0</v>
      </c>
      <c r="CH1556" s="2">
        <v>0</v>
      </c>
      <c r="CI1556" s="2">
        <v>0</v>
      </c>
      <c r="CJ1556" s="2">
        <v>0</v>
      </c>
      <c r="CK1556" s="2">
        <v>0</v>
      </c>
      <c r="CL1556" s="2">
        <v>0</v>
      </c>
    </row>
    <row r="1557" spans="1:90" x14ac:dyDescent="0.25">
      <c r="A1557" t="s">
        <v>115</v>
      </c>
      <c r="B1557">
        <v>20202</v>
      </c>
      <c r="C1557" t="s">
        <v>96</v>
      </c>
      <c r="D1557">
        <v>2</v>
      </c>
      <c r="E1557">
        <v>6</v>
      </c>
      <c r="F1557">
        <v>985260</v>
      </c>
      <c r="G1557">
        <v>35985260</v>
      </c>
      <c r="H1557" t="s">
        <v>18876</v>
      </c>
      <c r="I1557">
        <v>282</v>
      </c>
      <c r="J1557" t="s">
        <v>97</v>
      </c>
      <c r="K1557" t="s">
        <v>91</v>
      </c>
      <c r="L1557">
        <v>1</v>
      </c>
      <c r="M1557" t="s">
        <v>97</v>
      </c>
      <c r="N1557">
        <v>12701360</v>
      </c>
      <c r="O1557" t="s">
        <v>92</v>
      </c>
      <c r="P1557" t="s">
        <v>16094</v>
      </c>
      <c r="Q1557">
        <v>593</v>
      </c>
      <c r="R1557">
        <v>12</v>
      </c>
      <c r="S1557">
        <v>31440212</v>
      </c>
      <c r="U1557" t="s">
        <v>16095</v>
      </c>
      <c r="V1557">
        <v>1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136</v>
      </c>
      <c r="BD1557" s="2">
        <v>0</v>
      </c>
      <c r="BE1557" s="2">
        <v>0</v>
      </c>
      <c r="BF1557" s="2">
        <v>0</v>
      </c>
      <c r="BG1557" s="2">
        <v>0</v>
      </c>
      <c r="BH1557" s="2">
        <v>0</v>
      </c>
      <c r="BI1557" s="2">
        <v>0</v>
      </c>
      <c r="BJ1557" s="2">
        <v>0</v>
      </c>
      <c r="BK1557" s="2">
        <v>0</v>
      </c>
      <c r="BL1557" s="2">
        <v>0</v>
      </c>
      <c r="BM1557" s="2">
        <v>0</v>
      </c>
      <c r="BN1557" s="2">
        <v>0</v>
      </c>
      <c r="BO1557" s="2">
        <v>0</v>
      </c>
      <c r="BP1557" s="2">
        <v>0</v>
      </c>
      <c r="BQ1557" s="2">
        <v>0</v>
      </c>
      <c r="BR1557" s="2">
        <v>0</v>
      </c>
      <c r="BS1557" s="2">
        <v>0</v>
      </c>
      <c r="BT1557" s="2">
        <v>0</v>
      </c>
      <c r="BU1557" s="2">
        <v>0</v>
      </c>
      <c r="BV1557" s="2">
        <v>0</v>
      </c>
      <c r="BW1557" s="2">
        <v>0</v>
      </c>
      <c r="BX1557" s="2">
        <v>0</v>
      </c>
      <c r="BY1557" s="2">
        <v>0</v>
      </c>
      <c r="BZ1557" s="2">
        <v>0</v>
      </c>
      <c r="CA1557" s="2">
        <v>0</v>
      </c>
      <c r="CB1557" s="2">
        <v>0</v>
      </c>
      <c r="CC1557" s="2">
        <v>0</v>
      </c>
      <c r="CD1557" s="2">
        <v>0</v>
      </c>
      <c r="CE1557" s="2">
        <v>0</v>
      </c>
      <c r="CF1557" s="2">
        <v>0</v>
      </c>
      <c r="CG1557" s="2">
        <v>0</v>
      </c>
      <c r="CH1557" s="2">
        <v>0</v>
      </c>
      <c r="CI1557" s="2">
        <v>0</v>
      </c>
      <c r="CJ1557" s="2">
        <v>0</v>
      </c>
      <c r="CK1557" s="2">
        <v>7</v>
      </c>
      <c r="CL1557" s="2">
        <v>0</v>
      </c>
    </row>
    <row r="1558" spans="1:90" x14ac:dyDescent="0.25">
      <c r="A1558" t="s">
        <v>115</v>
      </c>
      <c r="B1558">
        <v>20202</v>
      </c>
      <c r="C1558" t="s">
        <v>96</v>
      </c>
      <c r="D1558">
        <v>2</v>
      </c>
      <c r="E1558">
        <v>6</v>
      </c>
      <c r="F1558">
        <v>459203</v>
      </c>
      <c r="G1558">
        <v>35459203</v>
      </c>
      <c r="H1558" t="s">
        <v>19736</v>
      </c>
      <c r="I1558">
        <v>284</v>
      </c>
      <c r="J1558" t="s">
        <v>1293</v>
      </c>
      <c r="K1558" t="s">
        <v>91</v>
      </c>
      <c r="L1558">
        <v>1</v>
      </c>
      <c r="M1558" t="s">
        <v>1293</v>
      </c>
      <c r="N1558">
        <v>12530000</v>
      </c>
      <c r="P1558" t="s">
        <v>19737</v>
      </c>
      <c r="Q1558">
        <v>134</v>
      </c>
      <c r="R1558">
        <v>12</v>
      </c>
      <c r="S1558">
        <v>31111257</v>
      </c>
      <c r="U1558" t="s">
        <v>3238</v>
      </c>
      <c r="V1558">
        <v>1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235</v>
      </c>
      <c r="BD1558" s="2">
        <v>0</v>
      </c>
      <c r="BE1558" s="2">
        <v>0</v>
      </c>
      <c r="BF1558" s="2">
        <v>0</v>
      </c>
      <c r="BG1558" s="2">
        <v>0</v>
      </c>
      <c r="BH1558" s="2">
        <v>0</v>
      </c>
      <c r="BI1558" s="2">
        <v>0</v>
      </c>
      <c r="BJ1558" s="2">
        <v>0</v>
      </c>
      <c r="BK1558" s="2">
        <v>0</v>
      </c>
      <c r="BL1558" s="2">
        <v>0</v>
      </c>
      <c r="BM1558" s="2">
        <v>0</v>
      </c>
      <c r="BN1558" s="2">
        <v>0</v>
      </c>
      <c r="BO1558" s="2">
        <v>0</v>
      </c>
      <c r="BP1558" s="2">
        <v>0</v>
      </c>
      <c r="BQ1558" s="2">
        <v>0</v>
      </c>
      <c r="BR1558" s="2">
        <v>0</v>
      </c>
      <c r="BS1558" s="2">
        <v>0</v>
      </c>
      <c r="BT1558" s="2">
        <v>0</v>
      </c>
      <c r="BU1558" s="2">
        <v>0</v>
      </c>
      <c r="BV1558" s="2">
        <v>0</v>
      </c>
      <c r="BW1558" s="2">
        <v>0</v>
      </c>
      <c r="BX1558" s="2">
        <v>0</v>
      </c>
      <c r="BY1558" s="2">
        <v>0</v>
      </c>
      <c r="BZ1558" s="2">
        <v>0</v>
      </c>
      <c r="CA1558" s="2">
        <v>0</v>
      </c>
      <c r="CB1558" s="2">
        <v>0</v>
      </c>
      <c r="CC1558" s="2">
        <v>0</v>
      </c>
      <c r="CD1558" s="2">
        <v>0</v>
      </c>
      <c r="CE1558" s="2">
        <v>0</v>
      </c>
      <c r="CF1558" s="2">
        <v>0</v>
      </c>
      <c r="CG1558" s="2">
        <v>0</v>
      </c>
      <c r="CH1558" s="2">
        <v>0</v>
      </c>
      <c r="CI1558" s="2">
        <v>0</v>
      </c>
      <c r="CJ1558" s="2">
        <v>0</v>
      </c>
      <c r="CK1558" s="2">
        <v>12</v>
      </c>
      <c r="CL1558" s="2">
        <v>0</v>
      </c>
    </row>
    <row r="1559" spans="1:90" x14ac:dyDescent="0.25">
      <c r="A1559" t="s">
        <v>115</v>
      </c>
      <c r="B1559">
        <v>20202</v>
      </c>
      <c r="C1559" t="s">
        <v>96</v>
      </c>
      <c r="D1559">
        <v>2</v>
      </c>
      <c r="E1559">
        <v>6</v>
      </c>
      <c r="F1559">
        <v>985557</v>
      </c>
      <c r="G1559">
        <v>35985557</v>
      </c>
      <c r="H1559" t="s">
        <v>9181</v>
      </c>
      <c r="I1559">
        <v>332</v>
      </c>
      <c r="J1559" t="s">
        <v>96</v>
      </c>
      <c r="K1559" t="s">
        <v>91</v>
      </c>
      <c r="L1559">
        <v>1</v>
      </c>
      <c r="M1559" t="s">
        <v>96</v>
      </c>
      <c r="N1559">
        <v>12501290</v>
      </c>
      <c r="O1559" t="s">
        <v>92</v>
      </c>
      <c r="P1559" t="s">
        <v>9182</v>
      </c>
      <c r="Q1559">
        <v>224</v>
      </c>
      <c r="R1559">
        <v>12</v>
      </c>
      <c r="S1559">
        <v>31223588</v>
      </c>
      <c r="U1559" t="s">
        <v>9183</v>
      </c>
      <c r="V1559">
        <v>1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528</v>
      </c>
      <c r="BD1559" s="2">
        <v>0</v>
      </c>
      <c r="BE1559" s="2">
        <v>0</v>
      </c>
      <c r="BF1559" s="2">
        <v>0</v>
      </c>
      <c r="BG1559" s="2">
        <v>0</v>
      </c>
      <c r="BH1559" s="2">
        <v>0</v>
      </c>
      <c r="BI1559" s="2">
        <v>0</v>
      </c>
      <c r="BJ1559" s="2">
        <v>0</v>
      </c>
      <c r="BK1559" s="2">
        <v>0</v>
      </c>
      <c r="BL1559" s="2">
        <v>0</v>
      </c>
      <c r="BM1559" s="2">
        <v>0</v>
      </c>
      <c r="BN1559" s="2">
        <v>0</v>
      </c>
      <c r="BO1559" s="2">
        <v>0</v>
      </c>
      <c r="BP1559" s="2">
        <v>0</v>
      </c>
      <c r="BQ1559" s="2">
        <v>0</v>
      </c>
      <c r="BR1559" s="2">
        <v>0</v>
      </c>
      <c r="BS1559" s="2">
        <v>0</v>
      </c>
      <c r="BT1559" s="2">
        <v>0</v>
      </c>
      <c r="BU1559" s="2">
        <v>0</v>
      </c>
      <c r="BV1559" s="2">
        <v>0</v>
      </c>
      <c r="BW1559" s="2">
        <v>0</v>
      </c>
      <c r="BX1559" s="2">
        <v>0</v>
      </c>
      <c r="BY1559" s="2">
        <v>0</v>
      </c>
      <c r="BZ1559" s="2">
        <v>0</v>
      </c>
      <c r="CA1559" s="2">
        <v>0</v>
      </c>
      <c r="CB1559" s="2">
        <v>0</v>
      </c>
      <c r="CC1559" s="2">
        <v>0</v>
      </c>
      <c r="CD1559" s="2">
        <v>0</v>
      </c>
      <c r="CE1559" s="2">
        <v>0</v>
      </c>
      <c r="CF1559" s="2">
        <v>0</v>
      </c>
      <c r="CG1559" s="2">
        <v>0</v>
      </c>
      <c r="CH1559" s="2">
        <v>0</v>
      </c>
      <c r="CI1559" s="2">
        <v>0</v>
      </c>
      <c r="CJ1559" s="2">
        <v>0</v>
      </c>
      <c r="CK1559" s="2">
        <v>26</v>
      </c>
      <c r="CL1559" s="2">
        <v>0</v>
      </c>
    </row>
    <row r="1560" spans="1:90" x14ac:dyDescent="0.25">
      <c r="A1560" t="s">
        <v>115</v>
      </c>
      <c r="B1560">
        <v>20202</v>
      </c>
      <c r="C1560" t="s">
        <v>96</v>
      </c>
      <c r="D1560">
        <v>2</v>
      </c>
      <c r="E1560">
        <v>6</v>
      </c>
      <c r="F1560">
        <v>459161</v>
      </c>
      <c r="G1560">
        <v>35459161</v>
      </c>
      <c r="H1560" t="s">
        <v>12344</v>
      </c>
      <c r="I1560">
        <v>235</v>
      </c>
      <c r="J1560" t="s">
        <v>1703</v>
      </c>
      <c r="K1560" t="s">
        <v>91</v>
      </c>
      <c r="L1560">
        <v>1</v>
      </c>
      <c r="M1560" t="s">
        <v>1703</v>
      </c>
      <c r="N1560">
        <v>12630000</v>
      </c>
      <c r="O1560" t="s">
        <v>92</v>
      </c>
      <c r="P1560" t="s">
        <v>11111</v>
      </c>
      <c r="Q1560">
        <v>333</v>
      </c>
      <c r="R1560">
        <v>12</v>
      </c>
      <c r="S1560">
        <v>31011479</v>
      </c>
      <c r="U1560" t="s">
        <v>11112</v>
      </c>
      <c r="V1560">
        <v>1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35</v>
      </c>
      <c r="BD1560" s="2">
        <v>0</v>
      </c>
      <c r="BE1560" s="2">
        <v>0</v>
      </c>
      <c r="BF1560" s="2">
        <v>0</v>
      </c>
      <c r="BG1560" s="2">
        <v>0</v>
      </c>
      <c r="BH1560" s="2">
        <v>0</v>
      </c>
      <c r="BI1560" s="2">
        <v>0</v>
      </c>
      <c r="BJ1560" s="2">
        <v>0</v>
      </c>
      <c r="BK1560" s="2">
        <v>0</v>
      </c>
      <c r="BL1560" s="2">
        <v>0</v>
      </c>
      <c r="BM1560" s="2">
        <v>0</v>
      </c>
      <c r="BN1560" s="2">
        <v>0</v>
      </c>
      <c r="BO1560" s="2">
        <v>0</v>
      </c>
      <c r="BP1560" s="2">
        <v>0</v>
      </c>
      <c r="BQ1560" s="2">
        <v>0</v>
      </c>
      <c r="BR1560" s="2">
        <v>0</v>
      </c>
      <c r="BS1560" s="2">
        <v>0</v>
      </c>
      <c r="BT1560" s="2">
        <v>0</v>
      </c>
      <c r="BU1560" s="2">
        <v>0</v>
      </c>
      <c r="BV1560" s="2">
        <v>0</v>
      </c>
      <c r="BW1560" s="2">
        <v>0</v>
      </c>
      <c r="BX1560" s="2">
        <v>0</v>
      </c>
      <c r="BY1560" s="2">
        <v>0</v>
      </c>
      <c r="BZ1560" s="2">
        <v>0</v>
      </c>
      <c r="CA1560" s="2">
        <v>0</v>
      </c>
      <c r="CB1560" s="2">
        <v>0</v>
      </c>
      <c r="CC1560" s="2">
        <v>0</v>
      </c>
      <c r="CD1560" s="2">
        <v>0</v>
      </c>
      <c r="CE1560" s="2">
        <v>0</v>
      </c>
      <c r="CF1560" s="2">
        <v>0</v>
      </c>
      <c r="CG1560" s="2">
        <v>0</v>
      </c>
      <c r="CH1560" s="2">
        <v>0</v>
      </c>
      <c r="CI1560" s="2">
        <v>0</v>
      </c>
      <c r="CJ1560" s="2">
        <v>0</v>
      </c>
      <c r="CK1560" s="2">
        <v>2</v>
      </c>
      <c r="CL1560" s="2">
        <v>0</v>
      </c>
    </row>
    <row r="1561" spans="1:90" x14ac:dyDescent="0.25">
      <c r="A1561" t="s">
        <v>115</v>
      </c>
      <c r="B1561">
        <v>20202</v>
      </c>
      <c r="C1561" t="s">
        <v>96</v>
      </c>
      <c r="D1561">
        <v>2</v>
      </c>
      <c r="E1561">
        <v>34</v>
      </c>
      <c r="F1561">
        <v>444340</v>
      </c>
      <c r="G1561">
        <v>35444340</v>
      </c>
      <c r="H1561" t="s">
        <v>12261</v>
      </c>
      <c r="I1561">
        <v>420</v>
      </c>
      <c r="J1561" t="s">
        <v>101</v>
      </c>
      <c r="K1561" t="s">
        <v>12262</v>
      </c>
      <c r="L1561">
        <v>1</v>
      </c>
      <c r="M1561" t="s">
        <v>101</v>
      </c>
      <c r="N1561">
        <v>12612550</v>
      </c>
      <c r="O1561" t="s">
        <v>261</v>
      </c>
      <c r="P1561" t="s">
        <v>12263</v>
      </c>
      <c r="Q1561" t="s">
        <v>12264</v>
      </c>
      <c r="R1561">
        <v>12</v>
      </c>
      <c r="S1561">
        <v>21242228</v>
      </c>
      <c r="U1561" t="s">
        <v>12265</v>
      </c>
      <c r="V1561">
        <v>2</v>
      </c>
      <c r="W1561" s="2">
        <v>0</v>
      </c>
      <c r="X1561" s="2">
        <v>0</v>
      </c>
      <c r="Y1561" s="2">
        <v>0</v>
      </c>
      <c r="Z1561" s="2">
        <v>0</v>
      </c>
      <c r="AA1561" s="2">
        <v>1</v>
      </c>
      <c r="AB1561" s="2">
        <v>3</v>
      </c>
      <c r="AC1561" s="2">
        <v>3</v>
      </c>
      <c r="AD1561" s="2">
        <v>11</v>
      </c>
      <c r="AE1561" s="2">
        <v>10</v>
      </c>
      <c r="AF1561" s="2">
        <v>10</v>
      </c>
      <c r="AG1561" s="2">
        <v>8</v>
      </c>
      <c r="AH1561" s="2">
        <v>0</v>
      </c>
      <c r="AI1561" s="2">
        <v>0</v>
      </c>
      <c r="AJ1561" s="2">
        <v>0</v>
      </c>
      <c r="AK1561" s="2">
        <v>0</v>
      </c>
      <c r="AL1561" s="2">
        <v>11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0</v>
      </c>
      <c r="BI1561" s="2">
        <v>1</v>
      </c>
      <c r="BJ1561" s="2">
        <v>1</v>
      </c>
      <c r="BK1561" s="2">
        <v>2</v>
      </c>
      <c r="BL1561" s="2">
        <v>1</v>
      </c>
      <c r="BM1561" s="2">
        <v>2</v>
      </c>
      <c r="BN1561" s="2">
        <v>1</v>
      </c>
      <c r="BO1561" s="2">
        <v>1</v>
      </c>
      <c r="BP1561" s="2">
        <v>0</v>
      </c>
      <c r="BQ1561" s="2">
        <v>0</v>
      </c>
      <c r="BR1561" s="2">
        <v>0</v>
      </c>
      <c r="BS1561" s="2">
        <v>0</v>
      </c>
      <c r="BT1561" s="2">
        <v>2</v>
      </c>
      <c r="BU1561" s="2">
        <v>0</v>
      </c>
      <c r="BV1561" s="2">
        <v>0</v>
      </c>
      <c r="BW1561" s="2">
        <v>0</v>
      </c>
      <c r="BX1561" s="2">
        <v>0</v>
      </c>
      <c r="BY1561" s="2">
        <v>0</v>
      </c>
      <c r="BZ1561" s="2">
        <v>0</v>
      </c>
      <c r="CA1561" s="2">
        <v>0</v>
      </c>
      <c r="CB1561" s="2">
        <v>0</v>
      </c>
      <c r="CC1561" s="2">
        <v>0</v>
      </c>
      <c r="CD1561" s="2">
        <v>0</v>
      </c>
      <c r="CE1561" s="2">
        <v>0</v>
      </c>
      <c r="CF1561" s="2">
        <v>0</v>
      </c>
      <c r="CG1561" s="2">
        <v>0</v>
      </c>
      <c r="CH1561" s="2">
        <v>0</v>
      </c>
      <c r="CI1561" s="2">
        <v>0</v>
      </c>
      <c r="CJ1561" s="2">
        <v>0</v>
      </c>
      <c r="CK1561" s="2">
        <v>0</v>
      </c>
      <c r="CL1561" s="2">
        <v>0</v>
      </c>
    </row>
    <row r="1562" spans="1:90" x14ac:dyDescent="0.25">
      <c r="A1562" t="s">
        <v>115</v>
      </c>
      <c r="B1562">
        <v>20202</v>
      </c>
      <c r="C1562" t="s">
        <v>96</v>
      </c>
      <c r="D1562">
        <v>1</v>
      </c>
      <c r="E1562">
        <v>8</v>
      </c>
      <c r="F1562">
        <v>12634</v>
      </c>
      <c r="G1562">
        <v>35012634</v>
      </c>
      <c r="H1562" t="s">
        <v>3120</v>
      </c>
      <c r="I1562">
        <v>332</v>
      </c>
      <c r="J1562" t="s">
        <v>96</v>
      </c>
      <c r="K1562" t="s">
        <v>3121</v>
      </c>
      <c r="L1562">
        <v>1</v>
      </c>
      <c r="M1562" t="s">
        <v>96</v>
      </c>
      <c r="N1562">
        <v>12500010</v>
      </c>
      <c r="O1562" t="s">
        <v>92</v>
      </c>
      <c r="P1562" t="s">
        <v>3122</v>
      </c>
      <c r="Q1562">
        <v>5000</v>
      </c>
      <c r="R1562">
        <v>12</v>
      </c>
      <c r="S1562">
        <v>31224595</v>
      </c>
      <c r="T1562">
        <v>31224948</v>
      </c>
      <c r="U1562" t="s">
        <v>3123</v>
      </c>
      <c r="V1562">
        <v>1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46</v>
      </c>
      <c r="AE1562" s="2">
        <v>29</v>
      </c>
      <c r="AF1562" s="2">
        <v>47</v>
      </c>
      <c r="AG1562" s="2">
        <v>44</v>
      </c>
      <c r="AH1562" s="2">
        <v>55</v>
      </c>
      <c r="AI1562" s="2">
        <v>46</v>
      </c>
      <c r="AJ1562" s="2">
        <v>43</v>
      </c>
      <c r="AK1562" s="2">
        <v>0</v>
      </c>
      <c r="AL1562" s="2">
        <v>0</v>
      </c>
      <c r="AM1562" s="2">
        <v>0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0</v>
      </c>
      <c r="BI1562" s="2">
        <v>0</v>
      </c>
      <c r="BJ1562" s="2">
        <v>0</v>
      </c>
      <c r="BK1562" s="2">
        <v>0</v>
      </c>
      <c r="BL1562" s="2">
        <v>4</v>
      </c>
      <c r="BM1562" s="2">
        <v>1</v>
      </c>
      <c r="BN1562" s="2">
        <v>2</v>
      </c>
      <c r="BO1562" s="2">
        <v>2</v>
      </c>
      <c r="BP1562" s="2">
        <v>4</v>
      </c>
      <c r="BQ1562" s="2">
        <v>2</v>
      </c>
      <c r="BR1562" s="2">
        <v>2</v>
      </c>
      <c r="BS1562" s="2">
        <v>0</v>
      </c>
      <c r="BT1562" s="2">
        <v>0</v>
      </c>
      <c r="BU1562" s="2">
        <v>0</v>
      </c>
      <c r="BV1562" s="2">
        <v>0</v>
      </c>
      <c r="BW1562" s="2">
        <v>0</v>
      </c>
      <c r="BX1562" s="2">
        <v>0</v>
      </c>
      <c r="BY1562" s="2">
        <v>0</v>
      </c>
      <c r="BZ1562" s="2">
        <v>0</v>
      </c>
      <c r="CA1562" s="2">
        <v>0</v>
      </c>
      <c r="CB1562" s="2">
        <v>0</v>
      </c>
      <c r="CC1562" s="2">
        <v>0</v>
      </c>
      <c r="CD1562" s="2">
        <v>0</v>
      </c>
      <c r="CE1562" s="2">
        <v>0</v>
      </c>
      <c r="CF1562" s="2">
        <v>0</v>
      </c>
      <c r="CG1562" s="2">
        <v>0</v>
      </c>
      <c r="CH1562" s="2">
        <v>0</v>
      </c>
      <c r="CI1562" s="2">
        <v>0</v>
      </c>
      <c r="CJ1562" s="2">
        <v>0</v>
      </c>
      <c r="CK1562" s="2">
        <v>0</v>
      </c>
      <c r="CL1562" s="2">
        <v>0</v>
      </c>
    </row>
    <row r="1563" spans="1:90" x14ac:dyDescent="0.25">
      <c r="A1563" t="s">
        <v>115</v>
      </c>
      <c r="B1563">
        <v>20202</v>
      </c>
      <c r="C1563" t="s">
        <v>96</v>
      </c>
      <c r="D1563">
        <v>1</v>
      </c>
      <c r="E1563">
        <v>8</v>
      </c>
      <c r="F1563">
        <v>13018</v>
      </c>
      <c r="G1563">
        <v>35013018</v>
      </c>
      <c r="H1563" t="s">
        <v>12885</v>
      </c>
      <c r="I1563">
        <v>533</v>
      </c>
      <c r="J1563" t="s">
        <v>2863</v>
      </c>
      <c r="K1563" t="s">
        <v>1913</v>
      </c>
      <c r="L1563">
        <v>1</v>
      </c>
      <c r="M1563" t="s">
        <v>2863</v>
      </c>
      <c r="N1563">
        <v>12620000</v>
      </c>
      <c r="O1563" t="s">
        <v>92</v>
      </c>
      <c r="P1563" t="s">
        <v>667</v>
      </c>
      <c r="Q1563">
        <v>406</v>
      </c>
      <c r="R1563">
        <v>12</v>
      </c>
      <c r="S1563">
        <v>31561011</v>
      </c>
      <c r="T1563">
        <v>31561801</v>
      </c>
      <c r="U1563" t="s">
        <v>12886</v>
      </c>
      <c r="V1563">
        <v>1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52</v>
      </c>
      <c r="AE1563" s="2">
        <v>53</v>
      </c>
      <c r="AF1563" s="2">
        <v>66</v>
      </c>
      <c r="AG1563" s="2">
        <v>60</v>
      </c>
      <c r="AH1563" s="2">
        <v>48</v>
      </c>
      <c r="AI1563" s="2">
        <v>48</v>
      </c>
      <c r="AJ1563" s="2">
        <v>51</v>
      </c>
      <c r="AK1563" s="2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19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272</v>
      </c>
      <c r="BD1563" s="2">
        <v>0</v>
      </c>
      <c r="BE1563" s="2">
        <v>0</v>
      </c>
      <c r="BF1563" s="2">
        <v>0</v>
      </c>
      <c r="BG1563" s="2">
        <v>0</v>
      </c>
      <c r="BH1563" s="2">
        <v>0</v>
      </c>
      <c r="BI1563" s="2">
        <v>0</v>
      </c>
      <c r="BJ1563" s="2">
        <v>0</v>
      </c>
      <c r="BK1563" s="2">
        <v>0</v>
      </c>
      <c r="BL1563" s="2">
        <v>3</v>
      </c>
      <c r="BM1563" s="2">
        <v>4</v>
      </c>
      <c r="BN1563" s="2">
        <v>4</v>
      </c>
      <c r="BO1563" s="2">
        <v>4</v>
      </c>
      <c r="BP1563" s="2">
        <v>2</v>
      </c>
      <c r="BQ1563" s="2">
        <v>3</v>
      </c>
      <c r="BR1563" s="2">
        <v>3</v>
      </c>
      <c r="BS1563" s="2">
        <v>0</v>
      </c>
      <c r="BT1563" s="2">
        <v>0</v>
      </c>
      <c r="BU1563" s="2">
        <v>0</v>
      </c>
      <c r="BV1563" s="2">
        <v>0</v>
      </c>
      <c r="BW1563" s="2">
        <v>0</v>
      </c>
      <c r="BX1563" s="2">
        <v>0</v>
      </c>
      <c r="BY1563" s="2">
        <v>0</v>
      </c>
      <c r="BZ1563" s="2">
        <v>1</v>
      </c>
      <c r="CA1563" s="2">
        <v>0</v>
      </c>
      <c r="CB1563" s="2">
        <v>0</v>
      </c>
      <c r="CC1563" s="2">
        <v>0</v>
      </c>
      <c r="CD1563" s="2">
        <v>0</v>
      </c>
      <c r="CE1563" s="2">
        <v>0</v>
      </c>
      <c r="CF1563" s="2">
        <v>0</v>
      </c>
      <c r="CG1563" s="2">
        <v>0</v>
      </c>
      <c r="CH1563" s="2">
        <v>0</v>
      </c>
      <c r="CI1563" s="2">
        <v>0</v>
      </c>
      <c r="CJ1563" s="2">
        <v>0</v>
      </c>
      <c r="CK1563" s="2">
        <v>16</v>
      </c>
      <c r="CL1563" s="2">
        <v>0</v>
      </c>
    </row>
    <row r="1564" spans="1:90" x14ac:dyDescent="0.25">
      <c r="A1564" t="s">
        <v>115</v>
      </c>
      <c r="B1564">
        <v>20202</v>
      </c>
      <c r="C1564" t="s">
        <v>96</v>
      </c>
      <c r="D1564">
        <v>1</v>
      </c>
      <c r="E1564">
        <v>8</v>
      </c>
      <c r="F1564">
        <v>45378</v>
      </c>
      <c r="G1564">
        <v>35045378</v>
      </c>
      <c r="H1564" t="s">
        <v>16879</v>
      </c>
      <c r="I1564">
        <v>332</v>
      </c>
      <c r="J1564" t="s">
        <v>96</v>
      </c>
      <c r="K1564" t="s">
        <v>3672</v>
      </c>
      <c r="L1564">
        <v>1</v>
      </c>
      <c r="M1564" t="s">
        <v>96</v>
      </c>
      <c r="N1564">
        <v>12509190</v>
      </c>
      <c r="O1564" t="s">
        <v>92</v>
      </c>
      <c r="P1564" t="s">
        <v>16880</v>
      </c>
      <c r="Q1564">
        <v>101</v>
      </c>
      <c r="R1564">
        <v>12</v>
      </c>
      <c r="S1564">
        <v>31222432</v>
      </c>
      <c r="T1564">
        <v>31223969</v>
      </c>
      <c r="U1564" t="s">
        <v>16881</v>
      </c>
      <c r="V1564">
        <v>1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44</v>
      </c>
      <c r="AE1564" s="2">
        <v>34</v>
      </c>
      <c r="AF1564" s="2">
        <v>46</v>
      </c>
      <c r="AG1564" s="2">
        <v>56</v>
      </c>
      <c r="AH1564" s="2">
        <v>61</v>
      </c>
      <c r="AI1564" s="2">
        <v>57</v>
      </c>
      <c r="AJ1564" s="2">
        <v>57</v>
      </c>
      <c r="AK1564" s="2">
        <v>0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71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365</v>
      </c>
      <c r="BD1564" s="2">
        <v>0</v>
      </c>
      <c r="BE1564" s="2">
        <v>0</v>
      </c>
      <c r="BF1564" s="2">
        <v>0</v>
      </c>
      <c r="BG1564" s="2">
        <v>0</v>
      </c>
      <c r="BH1564" s="2">
        <v>0</v>
      </c>
      <c r="BI1564" s="2">
        <v>0</v>
      </c>
      <c r="BJ1564" s="2">
        <v>0</v>
      </c>
      <c r="BK1564" s="2">
        <v>0</v>
      </c>
      <c r="BL1564" s="2">
        <v>4</v>
      </c>
      <c r="BM1564" s="2">
        <v>1</v>
      </c>
      <c r="BN1564" s="2">
        <v>4</v>
      </c>
      <c r="BO1564" s="2">
        <v>3</v>
      </c>
      <c r="BP1564" s="2">
        <v>3</v>
      </c>
      <c r="BQ1564" s="2">
        <v>2</v>
      </c>
      <c r="BR1564" s="2">
        <v>2</v>
      </c>
      <c r="BS1564" s="2">
        <v>0</v>
      </c>
      <c r="BT1564" s="2">
        <v>0</v>
      </c>
      <c r="BU1564" s="2">
        <v>0</v>
      </c>
      <c r="BV1564" s="2">
        <v>0</v>
      </c>
      <c r="BW1564" s="2">
        <v>0</v>
      </c>
      <c r="BX1564" s="2">
        <v>0</v>
      </c>
      <c r="BY1564" s="2">
        <v>0</v>
      </c>
      <c r="BZ1564" s="2">
        <v>0</v>
      </c>
      <c r="CA1564" s="2">
        <v>0</v>
      </c>
      <c r="CB1564" s="2">
        <v>0</v>
      </c>
      <c r="CC1564" s="2">
        <v>4</v>
      </c>
      <c r="CD1564" s="2">
        <v>0</v>
      </c>
      <c r="CE1564" s="2">
        <v>0</v>
      </c>
      <c r="CF1564" s="2">
        <v>0</v>
      </c>
      <c r="CG1564" s="2">
        <v>0</v>
      </c>
      <c r="CH1564" s="2">
        <v>0</v>
      </c>
      <c r="CI1564" s="2">
        <v>0</v>
      </c>
      <c r="CJ1564" s="2">
        <v>0</v>
      </c>
      <c r="CK1564" s="2">
        <v>29</v>
      </c>
      <c r="CL1564" s="2">
        <v>0</v>
      </c>
    </row>
    <row r="1565" spans="1:90" x14ac:dyDescent="0.25">
      <c r="A1565" t="s">
        <v>115</v>
      </c>
      <c r="B1565">
        <v>20202</v>
      </c>
      <c r="C1565" t="s">
        <v>96</v>
      </c>
      <c r="D1565">
        <v>1</v>
      </c>
      <c r="E1565">
        <v>8</v>
      </c>
      <c r="F1565">
        <v>12580</v>
      </c>
      <c r="G1565">
        <v>35012580</v>
      </c>
      <c r="H1565" t="s">
        <v>15862</v>
      </c>
      <c r="I1565">
        <v>174</v>
      </c>
      <c r="J1565" t="s">
        <v>240</v>
      </c>
      <c r="K1565" t="s">
        <v>10447</v>
      </c>
      <c r="L1565">
        <v>1</v>
      </c>
      <c r="M1565" t="s">
        <v>240</v>
      </c>
      <c r="N1565">
        <v>12570000</v>
      </c>
      <c r="P1565" t="s">
        <v>1525</v>
      </c>
      <c r="Q1565" t="s">
        <v>127</v>
      </c>
      <c r="R1565">
        <v>12</v>
      </c>
      <c r="S1565">
        <v>31052244</v>
      </c>
      <c r="U1565" t="s">
        <v>15863</v>
      </c>
      <c r="V1565">
        <v>1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48</v>
      </c>
      <c r="AI1565" s="2">
        <v>58</v>
      </c>
      <c r="AJ1565" s="2">
        <v>67</v>
      </c>
      <c r="AK1565" s="2">
        <v>0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44</v>
      </c>
      <c r="BD1565" s="2">
        <v>0</v>
      </c>
      <c r="BE1565" s="2">
        <v>0</v>
      </c>
      <c r="BF1565" s="2">
        <v>0</v>
      </c>
      <c r="BG1565" s="2">
        <v>0</v>
      </c>
      <c r="BH1565" s="2">
        <v>0</v>
      </c>
      <c r="BI1565" s="2">
        <v>0</v>
      </c>
      <c r="BJ1565" s="2">
        <v>0</v>
      </c>
      <c r="BK1565" s="2">
        <v>0</v>
      </c>
      <c r="BL1565" s="2">
        <v>0</v>
      </c>
      <c r="BM1565" s="2">
        <v>0</v>
      </c>
      <c r="BN1565" s="2">
        <v>0</v>
      </c>
      <c r="BO1565" s="2">
        <v>0</v>
      </c>
      <c r="BP1565" s="2">
        <v>3</v>
      </c>
      <c r="BQ1565" s="2">
        <v>2</v>
      </c>
      <c r="BR1565" s="2">
        <v>2</v>
      </c>
      <c r="BS1565" s="2">
        <v>0</v>
      </c>
      <c r="BT1565" s="2">
        <v>0</v>
      </c>
      <c r="BU1565" s="2">
        <v>0</v>
      </c>
      <c r="BV1565" s="2">
        <v>0</v>
      </c>
      <c r="BW1565" s="2">
        <v>0</v>
      </c>
      <c r="BX1565" s="2">
        <v>0</v>
      </c>
      <c r="BY1565" s="2">
        <v>0</v>
      </c>
      <c r="BZ1565" s="2">
        <v>0</v>
      </c>
      <c r="CA1565" s="2">
        <v>0</v>
      </c>
      <c r="CB1565" s="2">
        <v>0</v>
      </c>
      <c r="CC1565" s="2">
        <v>0</v>
      </c>
      <c r="CD1565" s="2">
        <v>0</v>
      </c>
      <c r="CE1565" s="2">
        <v>0</v>
      </c>
      <c r="CF1565" s="2">
        <v>0</v>
      </c>
      <c r="CG1565" s="2">
        <v>0</v>
      </c>
      <c r="CH1565" s="2">
        <v>0</v>
      </c>
      <c r="CI1565" s="2">
        <v>0</v>
      </c>
      <c r="CJ1565" s="2">
        <v>0</v>
      </c>
      <c r="CK1565" s="2">
        <v>2</v>
      </c>
      <c r="CL1565" s="2">
        <v>0</v>
      </c>
    </row>
    <row r="1566" spans="1:90" x14ac:dyDescent="0.25">
      <c r="A1566" t="s">
        <v>115</v>
      </c>
      <c r="B1566">
        <v>20202</v>
      </c>
      <c r="C1566" t="s">
        <v>96</v>
      </c>
      <c r="D1566">
        <v>1</v>
      </c>
      <c r="E1566">
        <v>8</v>
      </c>
      <c r="F1566">
        <v>12695</v>
      </c>
      <c r="G1566">
        <v>35012695</v>
      </c>
      <c r="H1566" t="s">
        <v>12027</v>
      </c>
      <c r="I1566">
        <v>332</v>
      </c>
      <c r="J1566" t="s">
        <v>96</v>
      </c>
      <c r="K1566" t="s">
        <v>5070</v>
      </c>
      <c r="L1566">
        <v>1</v>
      </c>
      <c r="M1566" t="s">
        <v>96</v>
      </c>
      <c r="N1566">
        <v>12521180</v>
      </c>
      <c r="O1566" t="s">
        <v>162</v>
      </c>
      <c r="P1566" t="s">
        <v>5538</v>
      </c>
      <c r="Q1566">
        <v>1463</v>
      </c>
      <c r="R1566">
        <v>12</v>
      </c>
      <c r="S1566">
        <v>31222807</v>
      </c>
      <c r="T1566">
        <v>312228007</v>
      </c>
      <c r="U1566" t="s">
        <v>12028</v>
      </c>
      <c r="V1566">
        <v>1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84</v>
      </c>
      <c r="AE1566" s="2">
        <v>62</v>
      </c>
      <c r="AF1566" s="2">
        <v>60</v>
      </c>
      <c r="AG1566" s="2">
        <v>79</v>
      </c>
      <c r="AH1566" s="2">
        <v>103</v>
      </c>
      <c r="AI1566" s="2">
        <v>81</v>
      </c>
      <c r="AJ1566" s="2">
        <v>77</v>
      </c>
      <c r="AK1566" s="2">
        <v>0</v>
      </c>
      <c r="AL1566" s="2">
        <v>0</v>
      </c>
      <c r="AM1566" s="2">
        <v>0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301</v>
      </c>
      <c r="BD1566" s="2">
        <v>0</v>
      </c>
      <c r="BE1566" s="2">
        <v>0</v>
      </c>
      <c r="BF1566" s="2">
        <v>0</v>
      </c>
      <c r="BG1566" s="2">
        <v>0</v>
      </c>
      <c r="BH1566" s="2">
        <v>0</v>
      </c>
      <c r="BI1566" s="2">
        <v>0</v>
      </c>
      <c r="BJ1566" s="2">
        <v>0</v>
      </c>
      <c r="BK1566" s="2">
        <v>0</v>
      </c>
      <c r="BL1566" s="2">
        <v>6</v>
      </c>
      <c r="BM1566" s="2">
        <v>3</v>
      </c>
      <c r="BN1566" s="2">
        <v>3</v>
      </c>
      <c r="BO1566" s="2">
        <v>3</v>
      </c>
      <c r="BP1566" s="2">
        <v>3</v>
      </c>
      <c r="BQ1566" s="2">
        <v>3</v>
      </c>
      <c r="BR1566" s="2">
        <v>3</v>
      </c>
      <c r="BS1566" s="2">
        <v>0</v>
      </c>
      <c r="BT1566" s="2">
        <v>0</v>
      </c>
      <c r="BU1566" s="2">
        <v>0</v>
      </c>
      <c r="BV1566" s="2">
        <v>0</v>
      </c>
      <c r="BW1566" s="2">
        <v>0</v>
      </c>
      <c r="BX1566" s="2">
        <v>0</v>
      </c>
      <c r="BY1566" s="2">
        <v>0</v>
      </c>
      <c r="BZ1566" s="2">
        <v>0</v>
      </c>
      <c r="CA1566" s="2">
        <v>0</v>
      </c>
      <c r="CB1566" s="2">
        <v>0</v>
      </c>
      <c r="CC1566" s="2">
        <v>0</v>
      </c>
      <c r="CD1566" s="2">
        <v>0</v>
      </c>
      <c r="CE1566" s="2">
        <v>0</v>
      </c>
      <c r="CF1566" s="2">
        <v>0</v>
      </c>
      <c r="CG1566" s="2">
        <v>0</v>
      </c>
      <c r="CH1566" s="2">
        <v>0</v>
      </c>
      <c r="CI1566" s="2">
        <v>0</v>
      </c>
      <c r="CJ1566" s="2">
        <v>0</v>
      </c>
      <c r="CK1566" s="2">
        <v>16</v>
      </c>
      <c r="CL1566" s="2">
        <v>0</v>
      </c>
    </row>
    <row r="1567" spans="1:90" x14ac:dyDescent="0.25">
      <c r="A1567" t="s">
        <v>115</v>
      </c>
      <c r="B1567">
        <v>20202</v>
      </c>
      <c r="C1567" t="s">
        <v>96</v>
      </c>
      <c r="D1567">
        <v>2</v>
      </c>
      <c r="E1567">
        <v>8</v>
      </c>
      <c r="F1567">
        <v>310448</v>
      </c>
      <c r="G1567">
        <v>35310448</v>
      </c>
      <c r="H1567" t="s">
        <v>6231</v>
      </c>
      <c r="I1567">
        <v>284</v>
      </c>
      <c r="J1567" t="s">
        <v>1293</v>
      </c>
      <c r="K1567" t="s">
        <v>6232</v>
      </c>
      <c r="L1567">
        <v>1</v>
      </c>
      <c r="M1567" t="s">
        <v>1293</v>
      </c>
      <c r="N1567">
        <v>12530000</v>
      </c>
      <c r="O1567" t="s">
        <v>4205</v>
      </c>
      <c r="P1567" t="s">
        <v>6233</v>
      </c>
      <c r="Q1567" t="s">
        <v>127</v>
      </c>
      <c r="R1567">
        <v>12</v>
      </c>
      <c r="S1567">
        <v>31111257</v>
      </c>
      <c r="U1567" t="s">
        <v>3238</v>
      </c>
      <c r="V1567">
        <v>2</v>
      </c>
      <c r="W1567" s="2">
        <v>0</v>
      </c>
      <c r="X1567" s="2">
        <v>0</v>
      </c>
      <c r="Y1567" s="2">
        <v>1</v>
      </c>
      <c r="Z1567" s="2">
        <v>5</v>
      </c>
      <c r="AA1567" s="2">
        <v>0</v>
      </c>
      <c r="AB1567" s="2">
        <v>4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1</v>
      </c>
      <c r="BH1567" s="2">
        <v>1</v>
      </c>
      <c r="BI1567" s="2">
        <v>0</v>
      </c>
      <c r="BJ1567" s="2">
        <v>1</v>
      </c>
      <c r="BK1567" s="2">
        <v>0</v>
      </c>
      <c r="BL1567" s="2">
        <v>0</v>
      </c>
      <c r="BM1567" s="2">
        <v>0</v>
      </c>
      <c r="BN1567" s="2">
        <v>0</v>
      </c>
      <c r="BO1567" s="2">
        <v>0</v>
      </c>
      <c r="BP1567" s="2">
        <v>0</v>
      </c>
      <c r="BQ1567" s="2">
        <v>0</v>
      </c>
      <c r="BR1567" s="2">
        <v>0</v>
      </c>
      <c r="BS1567" s="2">
        <v>0</v>
      </c>
      <c r="BT1567" s="2">
        <v>0</v>
      </c>
      <c r="BU1567" s="2">
        <v>0</v>
      </c>
      <c r="BV1567" s="2">
        <v>0</v>
      </c>
      <c r="BW1567" s="2">
        <v>0</v>
      </c>
      <c r="BX1567" s="2">
        <v>0</v>
      </c>
      <c r="BY1567" s="2">
        <v>0</v>
      </c>
      <c r="BZ1567" s="2">
        <v>0</v>
      </c>
      <c r="CA1567" s="2">
        <v>0</v>
      </c>
      <c r="CB1567" s="2">
        <v>0</v>
      </c>
      <c r="CC1567" s="2">
        <v>0</v>
      </c>
      <c r="CD1567" s="2">
        <v>0</v>
      </c>
      <c r="CE1567" s="2">
        <v>0</v>
      </c>
      <c r="CF1567" s="2">
        <v>0</v>
      </c>
      <c r="CG1567" s="2">
        <v>0</v>
      </c>
      <c r="CH1567" s="2">
        <v>0</v>
      </c>
      <c r="CI1567" s="2">
        <v>0</v>
      </c>
      <c r="CJ1567" s="2">
        <v>0</v>
      </c>
      <c r="CK1567" s="2">
        <v>0</v>
      </c>
      <c r="CL1567" s="2">
        <v>0</v>
      </c>
    </row>
    <row r="1568" spans="1:90" x14ac:dyDescent="0.25">
      <c r="A1568" t="s">
        <v>115</v>
      </c>
      <c r="B1568">
        <v>20202</v>
      </c>
      <c r="C1568" t="s">
        <v>96</v>
      </c>
      <c r="D1568">
        <v>1</v>
      </c>
      <c r="E1568">
        <v>8</v>
      </c>
      <c r="F1568">
        <v>12932</v>
      </c>
      <c r="G1568">
        <v>35012932</v>
      </c>
      <c r="H1568" t="s">
        <v>9552</v>
      </c>
      <c r="I1568">
        <v>332</v>
      </c>
      <c r="J1568" t="s">
        <v>96</v>
      </c>
      <c r="K1568" t="s">
        <v>91</v>
      </c>
      <c r="L1568">
        <v>1</v>
      </c>
      <c r="M1568" t="s">
        <v>96</v>
      </c>
      <c r="N1568">
        <v>12501150</v>
      </c>
      <c r="O1568" t="s">
        <v>92</v>
      </c>
      <c r="P1568" t="s">
        <v>7497</v>
      </c>
      <c r="Q1568">
        <v>145</v>
      </c>
      <c r="R1568">
        <v>12</v>
      </c>
      <c r="S1568">
        <v>31322129</v>
      </c>
      <c r="U1568" t="s">
        <v>9553</v>
      </c>
      <c r="V1568">
        <v>1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75</v>
      </c>
      <c r="AE1568" s="2">
        <v>52</v>
      </c>
      <c r="AF1568" s="2">
        <v>47</v>
      </c>
      <c r="AG1568" s="2">
        <v>73</v>
      </c>
      <c r="AH1568" s="2">
        <v>100</v>
      </c>
      <c r="AI1568" s="2">
        <v>64</v>
      </c>
      <c r="AJ1568" s="2">
        <v>46</v>
      </c>
      <c r="AK1568" s="2">
        <v>0</v>
      </c>
      <c r="AL1568" s="2">
        <v>0</v>
      </c>
      <c r="AM1568" s="2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56</v>
      </c>
      <c r="BD1568" s="2">
        <v>0</v>
      </c>
      <c r="BE1568" s="2">
        <v>0</v>
      </c>
      <c r="BF1568" s="2">
        <v>0</v>
      </c>
      <c r="BG1568" s="2">
        <v>0</v>
      </c>
      <c r="BH1568" s="2">
        <v>0</v>
      </c>
      <c r="BI1568" s="2">
        <v>0</v>
      </c>
      <c r="BJ1568" s="2">
        <v>0</v>
      </c>
      <c r="BK1568" s="2">
        <v>0</v>
      </c>
      <c r="BL1568" s="2">
        <v>6</v>
      </c>
      <c r="BM1568" s="2">
        <v>4</v>
      </c>
      <c r="BN1568" s="2">
        <v>4</v>
      </c>
      <c r="BO1568" s="2">
        <v>6</v>
      </c>
      <c r="BP1568" s="2">
        <v>6</v>
      </c>
      <c r="BQ1568" s="2">
        <v>3</v>
      </c>
      <c r="BR1568" s="2">
        <v>2</v>
      </c>
      <c r="BS1568" s="2">
        <v>0</v>
      </c>
      <c r="BT1568" s="2">
        <v>0</v>
      </c>
      <c r="BU1568" s="2">
        <v>0</v>
      </c>
      <c r="BV1568" s="2">
        <v>0</v>
      </c>
      <c r="BW1568" s="2">
        <v>0</v>
      </c>
      <c r="BX1568" s="2">
        <v>0</v>
      </c>
      <c r="BY1568" s="2">
        <v>0</v>
      </c>
      <c r="BZ1568" s="2">
        <v>0</v>
      </c>
      <c r="CA1568" s="2">
        <v>0</v>
      </c>
      <c r="CB1568" s="2">
        <v>0</v>
      </c>
      <c r="CC1568" s="2">
        <v>0</v>
      </c>
      <c r="CD1568" s="2">
        <v>0</v>
      </c>
      <c r="CE1568" s="2">
        <v>0</v>
      </c>
      <c r="CF1568" s="2">
        <v>0</v>
      </c>
      <c r="CG1568" s="2">
        <v>0</v>
      </c>
      <c r="CH1568" s="2">
        <v>0</v>
      </c>
      <c r="CI1568" s="2">
        <v>0</v>
      </c>
      <c r="CJ1568" s="2">
        <v>0</v>
      </c>
      <c r="CK1568" s="2">
        <v>3</v>
      </c>
      <c r="CL1568" s="2">
        <v>0</v>
      </c>
    </row>
    <row r="1569" spans="1:90" x14ac:dyDescent="0.25">
      <c r="A1569" t="s">
        <v>115</v>
      </c>
      <c r="B1569">
        <v>20202</v>
      </c>
      <c r="C1569" t="s">
        <v>96</v>
      </c>
      <c r="D1569">
        <v>1</v>
      </c>
      <c r="E1569">
        <v>8</v>
      </c>
      <c r="F1569">
        <v>12920</v>
      </c>
      <c r="G1569">
        <v>35012920</v>
      </c>
      <c r="H1569" t="s">
        <v>8339</v>
      </c>
      <c r="I1569">
        <v>332</v>
      </c>
      <c r="J1569" t="s">
        <v>96</v>
      </c>
      <c r="K1569" t="s">
        <v>1449</v>
      </c>
      <c r="L1569">
        <v>1</v>
      </c>
      <c r="M1569" t="s">
        <v>96</v>
      </c>
      <c r="N1569">
        <v>12515050</v>
      </c>
      <c r="O1569" t="s">
        <v>92</v>
      </c>
      <c r="P1569" t="s">
        <v>8340</v>
      </c>
      <c r="Q1569">
        <v>72</v>
      </c>
      <c r="R1569">
        <v>12</v>
      </c>
      <c r="S1569">
        <v>31253356</v>
      </c>
      <c r="T1569">
        <v>31326989</v>
      </c>
      <c r="U1569" t="s">
        <v>8341</v>
      </c>
      <c r="V1569">
        <v>1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241</v>
      </c>
      <c r="AI1569" s="2">
        <v>212</v>
      </c>
      <c r="AJ1569" s="2">
        <v>135</v>
      </c>
      <c r="AK1569" s="2">
        <v>0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215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0</v>
      </c>
      <c r="BI1569" s="2">
        <v>0</v>
      </c>
      <c r="BJ1569" s="2">
        <v>0</v>
      </c>
      <c r="BK1569" s="2">
        <v>0</v>
      </c>
      <c r="BL1569" s="2">
        <v>0</v>
      </c>
      <c r="BM1569" s="2">
        <v>0</v>
      </c>
      <c r="BN1569" s="2">
        <v>0</v>
      </c>
      <c r="BO1569" s="2">
        <v>0</v>
      </c>
      <c r="BP1569" s="2">
        <v>13</v>
      </c>
      <c r="BQ1569" s="2">
        <v>12</v>
      </c>
      <c r="BR1569" s="2">
        <v>7</v>
      </c>
      <c r="BS1569" s="2">
        <v>0</v>
      </c>
      <c r="BT1569" s="2">
        <v>0</v>
      </c>
      <c r="BU1569" s="2">
        <v>0</v>
      </c>
      <c r="BV1569" s="2">
        <v>0</v>
      </c>
      <c r="BW1569" s="2">
        <v>0</v>
      </c>
      <c r="BX1569" s="2">
        <v>0</v>
      </c>
      <c r="BY1569" s="2">
        <v>0</v>
      </c>
      <c r="BZ1569" s="2">
        <v>0</v>
      </c>
      <c r="CA1569" s="2">
        <v>0</v>
      </c>
      <c r="CB1569" s="2">
        <v>0</v>
      </c>
      <c r="CC1569" s="2">
        <v>9</v>
      </c>
      <c r="CD1569" s="2">
        <v>0</v>
      </c>
      <c r="CE1569" s="2">
        <v>0</v>
      </c>
      <c r="CF1569" s="2">
        <v>0</v>
      </c>
      <c r="CG1569" s="2">
        <v>0</v>
      </c>
      <c r="CH1569" s="2">
        <v>0</v>
      </c>
      <c r="CI1569" s="2">
        <v>0</v>
      </c>
      <c r="CJ1569" s="2">
        <v>0</v>
      </c>
      <c r="CK1569" s="2">
        <v>0</v>
      </c>
      <c r="CL1569" s="2">
        <v>0</v>
      </c>
    </row>
    <row r="1570" spans="1:90" x14ac:dyDescent="0.25">
      <c r="A1570" t="s">
        <v>115</v>
      </c>
      <c r="B1570">
        <v>20202</v>
      </c>
      <c r="C1570" t="s">
        <v>96</v>
      </c>
      <c r="D1570">
        <v>1</v>
      </c>
      <c r="E1570">
        <v>8</v>
      </c>
      <c r="F1570">
        <v>45366</v>
      </c>
      <c r="G1570">
        <v>35045366</v>
      </c>
      <c r="H1570" t="s">
        <v>6303</v>
      </c>
      <c r="I1570">
        <v>591</v>
      </c>
      <c r="J1570" t="s">
        <v>4474</v>
      </c>
      <c r="K1570" t="s">
        <v>4475</v>
      </c>
      <c r="L1570">
        <v>1</v>
      </c>
      <c r="M1570" t="s">
        <v>4474</v>
      </c>
      <c r="N1570">
        <v>12580000</v>
      </c>
      <c r="O1570" t="s">
        <v>92</v>
      </c>
      <c r="P1570" t="s">
        <v>6304</v>
      </c>
      <c r="Q1570">
        <v>80</v>
      </c>
      <c r="R1570">
        <v>12</v>
      </c>
      <c r="S1570">
        <v>36461166</v>
      </c>
      <c r="U1570" t="s">
        <v>6305</v>
      </c>
      <c r="V1570">
        <v>1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38</v>
      </c>
      <c r="AI1570" s="2">
        <v>32</v>
      </c>
      <c r="AJ1570" s="2">
        <v>21</v>
      </c>
      <c r="AK1570" s="2">
        <v>0</v>
      </c>
      <c r="AL1570" s="2">
        <v>0</v>
      </c>
      <c r="AM1570" s="2">
        <v>0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75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0</v>
      </c>
      <c r="BI1570" s="2">
        <v>0</v>
      </c>
      <c r="BJ1570" s="2">
        <v>0</v>
      </c>
      <c r="BK1570" s="2">
        <v>0</v>
      </c>
      <c r="BL1570" s="2">
        <v>0</v>
      </c>
      <c r="BM1570" s="2">
        <v>0</v>
      </c>
      <c r="BN1570" s="2">
        <v>0</v>
      </c>
      <c r="BO1570" s="2">
        <v>0</v>
      </c>
      <c r="BP1570" s="2">
        <v>2</v>
      </c>
      <c r="BQ1570" s="2">
        <v>2</v>
      </c>
      <c r="BR1570" s="2">
        <v>1</v>
      </c>
      <c r="BS1570" s="2">
        <v>0</v>
      </c>
      <c r="BT1570" s="2">
        <v>0</v>
      </c>
      <c r="BU1570" s="2">
        <v>0</v>
      </c>
      <c r="BV1570" s="2">
        <v>0</v>
      </c>
      <c r="BW1570" s="2">
        <v>0</v>
      </c>
      <c r="BX1570" s="2">
        <v>0</v>
      </c>
      <c r="BY1570" s="2">
        <v>0</v>
      </c>
      <c r="BZ1570" s="2">
        <v>0</v>
      </c>
      <c r="CA1570" s="2">
        <v>0</v>
      </c>
      <c r="CB1570" s="2">
        <v>0</v>
      </c>
      <c r="CC1570" s="2">
        <v>3</v>
      </c>
      <c r="CD1570" s="2">
        <v>0</v>
      </c>
      <c r="CE1570" s="2">
        <v>0</v>
      </c>
      <c r="CF1570" s="2">
        <v>0</v>
      </c>
      <c r="CG1570" s="2">
        <v>0</v>
      </c>
      <c r="CH1570" s="2">
        <v>0</v>
      </c>
      <c r="CI1570" s="2">
        <v>0</v>
      </c>
      <c r="CJ1570" s="2">
        <v>0</v>
      </c>
      <c r="CK1570" s="2">
        <v>0</v>
      </c>
      <c r="CL1570" s="2">
        <v>0</v>
      </c>
    </row>
    <row r="1571" spans="1:90" x14ac:dyDescent="0.25">
      <c r="A1571" t="s">
        <v>115</v>
      </c>
      <c r="B1571">
        <v>20202</v>
      </c>
      <c r="C1571" t="s">
        <v>96</v>
      </c>
      <c r="D1571">
        <v>1</v>
      </c>
      <c r="E1571">
        <v>8</v>
      </c>
      <c r="F1571">
        <v>13161</v>
      </c>
      <c r="G1571">
        <v>35013161</v>
      </c>
      <c r="H1571" t="s">
        <v>19090</v>
      </c>
      <c r="I1571">
        <v>420</v>
      </c>
      <c r="J1571" t="s">
        <v>101</v>
      </c>
      <c r="K1571" t="s">
        <v>8274</v>
      </c>
      <c r="L1571">
        <v>1</v>
      </c>
      <c r="M1571" t="s">
        <v>101</v>
      </c>
      <c r="N1571">
        <v>12605575</v>
      </c>
      <c r="O1571" t="s">
        <v>92</v>
      </c>
      <c r="P1571" t="s">
        <v>19091</v>
      </c>
      <c r="Q1571">
        <v>5</v>
      </c>
      <c r="R1571">
        <v>12</v>
      </c>
      <c r="S1571">
        <v>31533322</v>
      </c>
      <c r="U1571" t="s">
        <v>19092</v>
      </c>
      <c r="V1571">
        <v>1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102</v>
      </c>
      <c r="AE1571" s="2">
        <v>69</v>
      </c>
      <c r="AF1571" s="2">
        <v>73</v>
      </c>
      <c r="AG1571" s="2">
        <v>60</v>
      </c>
      <c r="AH1571" s="2">
        <v>65</v>
      </c>
      <c r="AI1571" s="2">
        <v>55</v>
      </c>
      <c r="AJ1571" s="2">
        <v>63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72</v>
      </c>
      <c r="BD1571" s="2">
        <v>0</v>
      </c>
      <c r="BE1571" s="2">
        <v>0</v>
      </c>
      <c r="BF1571" s="2">
        <v>0</v>
      </c>
      <c r="BG1571" s="2">
        <v>0</v>
      </c>
      <c r="BH1571" s="2">
        <v>0</v>
      </c>
      <c r="BI1571" s="2">
        <v>0</v>
      </c>
      <c r="BJ1571" s="2">
        <v>0</v>
      </c>
      <c r="BK1571" s="2">
        <v>0</v>
      </c>
      <c r="BL1571" s="2">
        <v>6</v>
      </c>
      <c r="BM1571" s="2">
        <v>4</v>
      </c>
      <c r="BN1571" s="2">
        <v>3</v>
      </c>
      <c r="BO1571" s="2">
        <v>2</v>
      </c>
      <c r="BP1571" s="2">
        <v>2</v>
      </c>
      <c r="BQ1571" s="2">
        <v>3</v>
      </c>
      <c r="BR1571" s="2">
        <v>2</v>
      </c>
      <c r="BS1571" s="2">
        <v>0</v>
      </c>
      <c r="BT1571" s="2">
        <v>0</v>
      </c>
      <c r="BU1571" s="2">
        <v>0</v>
      </c>
      <c r="BV1571" s="2">
        <v>0</v>
      </c>
      <c r="BW1571" s="2">
        <v>0</v>
      </c>
      <c r="BX1571" s="2">
        <v>0</v>
      </c>
      <c r="BY1571" s="2">
        <v>0</v>
      </c>
      <c r="BZ1571" s="2">
        <v>0</v>
      </c>
      <c r="CA1571" s="2">
        <v>0</v>
      </c>
      <c r="CB1571" s="2">
        <v>0</v>
      </c>
      <c r="CC1571" s="2">
        <v>0</v>
      </c>
      <c r="CD1571" s="2">
        <v>0</v>
      </c>
      <c r="CE1571" s="2">
        <v>0</v>
      </c>
      <c r="CF1571" s="2">
        <v>0</v>
      </c>
      <c r="CG1571" s="2">
        <v>0</v>
      </c>
      <c r="CH1571" s="2">
        <v>0</v>
      </c>
      <c r="CI1571" s="2">
        <v>0</v>
      </c>
      <c r="CJ1571" s="2">
        <v>0</v>
      </c>
      <c r="CK1571" s="2">
        <v>6</v>
      </c>
      <c r="CL1571" s="2">
        <v>0</v>
      </c>
    </row>
    <row r="1572" spans="1:90" x14ac:dyDescent="0.25">
      <c r="A1572" t="s">
        <v>115</v>
      </c>
      <c r="B1572">
        <v>20202</v>
      </c>
      <c r="C1572" t="s">
        <v>96</v>
      </c>
      <c r="D1572">
        <v>1</v>
      </c>
      <c r="E1572">
        <v>8</v>
      </c>
      <c r="F1572">
        <v>12944</v>
      </c>
      <c r="G1572">
        <v>35012944</v>
      </c>
      <c r="H1572" t="s">
        <v>3418</v>
      </c>
      <c r="I1572">
        <v>420</v>
      </c>
      <c r="J1572" t="s">
        <v>101</v>
      </c>
      <c r="K1572" t="s">
        <v>91</v>
      </c>
      <c r="L1572">
        <v>1</v>
      </c>
      <c r="M1572" t="s">
        <v>101</v>
      </c>
      <c r="N1572">
        <v>12600040</v>
      </c>
      <c r="O1572" t="s">
        <v>92</v>
      </c>
      <c r="P1572" t="s">
        <v>279</v>
      </c>
      <c r="Q1572">
        <v>189</v>
      </c>
      <c r="R1572">
        <v>12</v>
      </c>
      <c r="S1572">
        <v>31532615</v>
      </c>
      <c r="U1572" t="s">
        <v>3419</v>
      </c>
      <c r="V1572">
        <v>1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29</v>
      </c>
      <c r="AF1572" s="2">
        <v>25</v>
      </c>
      <c r="AG1572" s="2">
        <v>53</v>
      </c>
      <c r="AH1572" s="2">
        <v>253</v>
      </c>
      <c r="AI1572" s="2">
        <v>202</v>
      </c>
      <c r="AJ1572" s="2">
        <v>151</v>
      </c>
      <c r="AK1572" s="2">
        <v>0</v>
      </c>
      <c r="AL1572" s="2">
        <v>0</v>
      </c>
      <c r="AM1572" s="2">
        <v>0</v>
      </c>
      <c r="AN1572" s="2">
        <v>0</v>
      </c>
      <c r="AO1572" s="2">
        <v>0</v>
      </c>
      <c r="AP1572" s="2">
        <v>0</v>
      </c>
      <c r="AQ1572" s="2">
        <v>0</v>
      </c>
      <c r="AR1572" s="2">
        <v>60</v>
      </c>
      <c r="AS1572" s="2">
        <v>0</v>
      </c>
      <c r="AT1572" s="2">
        <v>0</v>
      </c>
      <c r="AU1572" s="2">
        <v>403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0</v>
      </c>
      <c r="BI1572" s="2">
        <v>0</v>
      </c>
      <c r="BJ1572" s="2">
        <v>0</v>
      </c>
      <c r="BK1572" s="2">
        <v>0</v>
      </c>
      <c r="BL1572" s="2">
        <v>0</v>
      </c>
      <c r="BM1572" s="2">
        <v>2</v>
      </c>
      <c r="BN1572" s="2">
        <v>1</v>
      </c>
      <c r="BO1572" s="2">
        <v>3</v>
      </c>
      <c r="BP1572" s="2">
        <v>12</v>
      </c>
      <c r="BQ1572" s="2">
        <v>6</v>
      </c>
      <c r="BR1572" s="2">
        <v>6</v>
      </c>
      <c r="BS1572" s="2">
        <v>0</v>
      </c>
      <c r="BT1572" s="2">
        <v>0</v>
      </c>
      <c r="BU1572" s="2">
        <v>0</v>
      </c>
      <c r="BV1572" s="2">
        <v>0</v>
      </c>
      <c r="BW1572" s="2">
        <v>0</v>
      </c>
      <c r="BX1572" s="2">
        <v>0</v>
      </c>
      <c r="BY1572" s="2">
        <v>0</v>
      </c>
      <c r="BZ1572" s="2">
        <v>4</v>
      </c>
      <c r="CA1572" s="2">
        <v>0</v>
      </c>
      <c r="CB1572" s="2">
        <v>0</v>
      </c>
      <c r="CC1572" s="2">
        <v>17</v>
      </c>
      <c r="CD1572" s="2">
        <v>0</v>
      </c>
      <c r="CE1572" s="2">
        <v>0</v>
      </c>
      <c r="CF1572" s="2">
        <v>0</v>
      </c>
      <c r="CG1572" s="2">
        <v>0</v>
      </c>
      <c r="CH1572" s="2">
        <v>0</v>
      </c>
      <c r="CI1572" s="2">
        <v>0</v>
      </c>
      <c r="CJ1572" s="2">
        <v>0</v>
      </c>
      <c r="CK1572" s="2">
        <v>0</v>
      </c>
      <c r="CL1572" s="2">
        <v>0</v>
      </c>
    </row>
    <row r="1573" spans="1:90" x14ac:dyDescent="0.25">
      <c r="A1573" t="s">
        <v>115</v>
      </c>
      <c r="B1573">
        <v>20202</v>
      </c>
      <c r="C1573" t="s">
        <v>96</v>
      </c>
      <c r="D1573">
        <v>1</v>
      </c>
      <c r="E1573">
        <v>8</v>
      </c>
      <c r="F1573">
        <v>12786</v>
      </c>
      <c r="G1573">
        <v>35012786</v>
      </c>
      <c r="H1573" t="s">
        <v>11349</v>
      </c>
      <c r="I1573">
        <v>284</v>
      </c>
      <c r="J1573" t="s">
        <v>1293</v>
      </c>
      <c r="K1573" t="s">
        <v>1295</v>
      </c>
      <c r="L1573">
        <v>2</v>
      </c>
      <c r="M1573" t="s">
        <v>1295</v>
      </c>
      <c r="N1573">
        <v>12540000</v>
      </c>
      <c r="O1573" t="s">
        <v>294</v>
      </c>
      <c r="P1573" t="s">
        <v>11350</v>
      </c>
      <c r="Q1573">
        <v>40</v>
      </c>
      <c r="R1573">
        <v>12</v>
      </c>
      <c r="S1573">
        <v>31191138</v>
      </c>
      <c r="T1573">
        <v>31191180</v>
      </c>
      <c r="U1573" t="s">
        <v>8731</v>
      </c>
      <c r="V1573">
        <v>1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36</v>
      </c>
      <c r="AE1573" s="2">
        <v>45</v>
      </c>
      <c r="AF1573" s="2">
        <v>41</v>
      </c>
      <c r="AG1573" s="2">
        <v>34</v>
      </c>
      <c r="AH1573" s="2">
        <v>37</v>
      </c>
      <c r="AI1573" s="2">
        <v>37</v>
      </c>
      <c r="AJ1573" s="2">
        <v>43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155</v>
      </c>
      <c r="BD1573" s="2">
        <v>0</v>
      </c>
      <c r="BE1573" s="2">
        <v>0</v>
      </c>
      <c r="BF1573" s="2">
        <v>0</v>
      </c>
      <c r="BG1573" s="2">
        <v>0</v>
      </c>
      <c r="BH1573" s="2">
        <v>0</v>
      </c>
      <c r="BI1573" s="2">
        <v>0</v>
      </c>
      <c r="BJ1573" s="2">
        <v>0</v>
      </c>
      <c r="BK1573" s="2">
        <v>0</v>
      </c>
      <c r="BL1573" s="2">
        <v>4</v>
      </c>
      <c r="BM1573" s="2">
        <v>2</v>
      </c>
      <c r="BN1573" s="2">
        <v>3</v>
      </c>
      <c r="BO1573" s="2">
        <v>1</v>
      </c>
      <c r="BP1573" s="2">
        <v>2</v>
      </c>
      <c r="BQ1573" s="2">
        <v>3</v>
      </c>
      <c r="BR1573" s="2">
        <v>2</v>
      </c>
      <c r="BS1573" s="2">
        <v>0</v>
      </c>
      <c r="BT1573" s="2">
        <v>0</v>
      </c>
      <c r="BU1573" s="2">
        <v>0</v>
      </c>
      <c r="BV1573" s="2">
        <v>0</v>
      </c>
      <c r="BW1573" s="2">
        <v>0</v>
      </c>
      <c r="BX1573" s="2">
        <v>0</v>
      </c>
      <c r="BY1573" s="2">
        <v>0</v>
      </c>
      <c r="BZ1573" s="2">
        <v>0</v>
      </c>
      <c r="CA1573" s="2">
        <v>0</v>
      </c>
      <c r="CB1573" s="2">
        <v>0</v>
      </c>
      <c r="CC1573" s="2">
        <v>0</v>
      </c>
      <c r="CD1573" s="2">
        <v>0</v>
      </c>
      <c r="CE1573" s="2">
        <v>0</v>
      </c>
      <c r="CF1573" s="2">
        <v>0</v>
      </c>
      <c r="CG1573" s="2">
        <v>0</v>
      </c>
      <c r="CH1573" s="2">
        <v>0</v>
      </c>
      <c r="CI1573" s="2">
        <v>0</v>
      </c>
      <c r="CJ1573" s="2">
        <v>0</v>
      </c>
      <c r="CK1573" s="2">
        <v>12</v>
      </c>
      <c r="CL1573" s="2">
        <v>0</v>
      </c>
    </row>
    <row r="1574" spans="1:90" x14ac:dyDescent="0.25">
      <c r="A1574" t="s">
        <v>115</v>
      </c>
      <c r="B1574">
        <v>20202</v>
      </c>
      <c r="C1574" t="s">
        <v>96</v>
      </c>
      <c r="D1574">
        <v>1</v>
      </c>
      <c r="E1574">
        <v>8</v>
      </c>
      <c r="F1574">
        <v>12361</v>
      </c>
      <c r="G1574">
        <v>35012361</v>
      </c>
      <c r="H1574" t="s">
        <v>15608</v>
      </c>
      <c r="I1574">
        <v>282</v>
      </c>
      <c r="J1574" t="s">
        <v>97</v>
      </c>
      <c r="K1574" t="s">
        <v>276</v>
      </c>
      <c r="L1574">
        <v>1</v>
      </c>
      <c r="M1574" t="s">
        <v>97</v>
      </c>
      <c r="N1574">
        <v>12701210</v>
      </c>
      <c r="O1574" t="s">
        <v>92</v>
      </c>
      <c r="P1574" t="s">
        <v>5911</v>
      </c>
      <c r="Q1574" t="s">
        <v>127</v>
      </c>
      <c r="R1574">
        <v>12</v>
      </c>
      <c r="S1574">
        <v>31442315</v>
      </c>
      <c r="T1574">
        <v>31444879</v>
      </c>
      <c r="U1574" t="s">
        <v>15609</v>
      </c>
      <c r="V1574">
        <v>1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44</v>
      </c>
      <c r="AE1574" s="2">
        <v>30</v>
      </c>
      <c r="AF1574" s="2">
        <v>28</v>
      </c>
      <c r="AG1574" s="2">
        <v>54</v>
      </c>
      <c r="AH1574" s="2">
        <v>75</v>
      </c>
      <c r="AI1574" s="2">
        <v>63</v>
      </c>
      <c r="AJ1574" s="2">
        <v>52</v>
      </c>
      <c r="AK1574" s="2">
        <v>0</v>
      </c>
      <c r="AL1574" s="2">
        <v>0</v>
      </c>
      <c r="AM1574" s="2">
        <v>0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145</v>
      </c>
      <c r="BD1574" s="2">
        <v>18</v>
      </c>
      <c r="BE1574" s="2">
        <v>0</v>
      </c>
      <c r="BF1574" s="2">
        <v>0</v>
      </c>
      <c r="BG1574" s="2">
        <v>0</v>
      </c>
      <c r="BH1574" s="2">
        <v>0</v>
      </c>
      <c r="BI1574" s="2">
        <v>0</v>
      </c>
      <c r="BJ1574" s="2">
        <v>0</v>
      </c>
      <c r="BK1574" s="2">
        <v>0</v>
      </c>
      <c r="BL1574" s="2">
        <v>4</v>
      </c>
      <c r="BM1574" s="2">
        <v>2</v>
      </c>
      <c r="BN1574" s="2">
        <v>2</v>
      </c>
      <c r="BO1574" s="2">
        <v>5</v>
      </c>
      <c r="BP1574" s="2">
        <v>6</v>
      </c>
      <c r="BQ1574" s="2">
        <v>4</v>
      </c>
      <c r="BR1574" s="2">
        <v>3</v>
      </c>
      <c r="BS1574" s="2">
        <v>0</v>
      </c>
      <c r="BT1574" s="2">
        <v>0</v>
      </c>
      <c r="BU1574" s="2">
        <v>0</v>
      </c>
      <c r="BV1574" s="2">
        <v>0</v>
      </c>
      <c r="BW1574" s="2">
        <v>0</v>
      </c>
      <c r="BX1574" s="2">
        <v>0</v>
      </c>
      <c r="BY1574" s="2">
        <v>0</v>
      </c>
      <c r="BZ1574" s="2">
        <v>0</v>
      </c>
      <c r="CA1574" s="2">
        <v>0</v>
      </c>
      <c r="CB1574" s="2">
        <v>0</v>
      </c>
      <c r="CC1574" s="2">
        <v>0</v>
      </c>
      <c r="CD1574" s="2">
        <v>0</v>
      </c>
      <c r="CE1574" s="2">
        <v>0</v>
      </c>
      <c r="CF1574" s="2">
        <v>0</v>
      </c>
      <c r="CG1574" s="2">
        <v>0</v>
      </c>
      <c r="CH1574" s="2">
        <v>0</v>
      </c>
      <c r="CI1574" s="2">
        <v>0</v>
      </c>
      <c r="CJ1574" s="2">
        <v>0</v>
      </c>
      <c r="CK1574" s="2">
        <v>11</v>
      </c>
      <c r="CL1574" s="2">
        <v>4</v>
      </c>
    </row>
    <row r="1575" spans="1:90" x14ac:dyDescent="0.25">
      <c r="A1575" t="s">
        <v>115</v>
      </c>
      <c r="B1575">
        <v>20202</v>
      </c>
      <c r="C1575" t="s">
        <v>96</v>
      </c>
      <c r="D1575">
        <v>1</v>
      </c>
      <c r="E1575">
        <v>8</v>
      </c>
      <c r="F1575">
        <v>918362</v>
      </c>
      <c r="G1575">
        <v>35918362</v>
      </c>
      <c r="H1575" t="s">
        <v>15840</v>
      </c>
      <c r="I1575">
        <v>282</v>
      </c>
      <c r="J1575" t="s">
        <v>97</v>
      </c>
      <c r="K1575" t="s">
        <v>346</v>
      </c>
      <c r="L1575">
        <v>1</v>
      </c>
      <c r="M1575" t="s">
        <v>97</v>
      </c>
      <c r="N1575">
        <v>12703180</v>
      </c>
      <c r="O1575" t="s">
        <v>92</v>
      </c>
      <c r="P1575" t="s">
        <v>2955</v>
      </c>
      <c r="Q1575">
        <v>183</v>
      </c>
      <c r="R1575">
        <v>12</v>
      </c>
      <c r="S1575">
        <v>31443259</v>
      </c>
      <c r="T1575">
        <v>31445039</v>
      </c>
      <c r="U1575" t="s">
        <v>15841</v>
      </c>
      <c r="V1575">
        <v>1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66</v>
      </c>
      <c r="AE1575" s="2">
        <v>90</v>
      </c>
      <c r="AF1575" s="2">
        <v>80</v>
      </c>
      <c r="AG1575" s="2">
        <v>70</v>
      </c>
      <c r="AH1575" s="2">
        <v>137</v>
      </c>
      <c r="AI1575" s="2">
        <v>99</v>
      </c>
      <c r="AJ1575" s="2">
        <v>87</v>
      </c>
      <c r="AK1575" s="2">
        <v>0</v>
      </c>
      <c r="AL1575" s="2">
        <v>0</v>
      </c>
      <c r="AM1575" s="2">
        <v>0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361</v>
      </c>
      <c r="BD1575" s="2">
        <v>0</v>
      </c>
      <c r="BE1575" s="2">
        <v>0</v>
      </c>
      <c r="BF1575" s="2">
        <v>0</v>
      </c>
      <c r="BG1575" s="2">
        <v>0</v>
      </c>
      <c r="BH1575" s="2">
        <v>0</v>
      </c>
      <c r="BI1575" s="2">
        <v>0</v>
      </c>
      <c r="BJ1575" s="2">
        <v>0</v>
      </c>
      <c r="BK1575" s="2">
        <v>0</v>
      </c>
      <c r="BL1575" s="2">
        <v>4</v>
      </c>
      <c r="BM1575" s="2">
        <v>6</v>
      </c>
      <c r="BN1575" s="2">
        <v>6</v>
      </c>
      <c r="BO1575" s="2">
        <v>3</v>
      </c>
      <c r="BP1575" s="2">
        <v>7</v>
      </c>
      <c r="BQ1575" s="2">
        <v>5</v>
      </c>
      <c r="BR1575" s="2">
        <v>5</v>
      </c>
      <c r="BS1575" s="2">
        <v>0</v>
      </c>
      <c r="BT1575" s="2">
        <v>0</v>
      </c>
      <c r="BU1575" s="2">
        <v>0</v>
      </c>
      <c r="BV1575" s="2">
        <v>0</v>
      </c>
      <c r="BW1575" s="2">
        <v>0</v>
      </c>
      <c r="BX1575" s="2">
        <v>0</v>
      </c>
      <c r="BY1575" s="2">
        <v>0</v>
      </c>
      <c r="BZ1575" s="2">
        <v>0</v>
      </c>
      <c r="CA1575" s="2">
        <v>0</v>
      </c>
      <c r="CB1575" s="2">
        <v>0</v>
      </c>
      <c r="CC1575" s="2">
        <v>0</v>
      </c>
      <c r="CD1575" s="2">
        <v>0</v>
      </c>
      <c r="CE1575" s="2">
        <v>0</v>
      </c>
      <c r="CF1575" s="2">
        <v>0</v>
      </c>
      <c r="CG1575" s="2">
        <v>0</v>
      </c>
      <c r="CH1575" s="2">
        <v>0</v>
      </c>
      <c r="CI1575" s="2">
        <v>0</v>
      </c>
      <c r="CJ1575" s="2">
        <v>0</v>
      </c>
      <c r="CK1575" s="2">
        <v>32</v>
      </c>
      <c r="CL1575" s="2">
        <v>0</v>
      </c>
    </row>
    <row r="1576" spans="1:90" x14ac:dyDescent="0.25">
      <c r="A1576" t="s">
        <v>115</v>
      </c>
      <c r="B1576">
        <v>20202</v>
      </c>
      <c r="C1576" t="s">
        <v>96</v>
      </c>
      <c r="D1576">
        <v>1</v>
      </c>
      <c r="E1576">
        <v>8</v>
      </c>
      <c r="F1576">
        <v>12555</v>
      </c>
      <c r="G1576">
        <v>35012555</v>
      </c>
      <c r="H1576" t="s">
        <v>16132</v>
      </c>
      <c r="I1576">
        <v>667</v>
      </c>
      <c r="J1576" t="s">
        <v>4783</v>
      </c>
      <c r="K1576" t="s">
        <v>91</v>
      </c>
      <c r="L1576">
        <v>1</v>
      </c>
      <c r="M1576" t="s">
        <v>4783</v>
      </c>
      <c r="N1576">
        <v>12690000</v>
      </c>
      <c r="O1576" t="s">
        <v>102</v>
      </c>
      <c r="P1576" t="s">
        <v>16133</v>
      </c>
      <c r="Q1576">
        <v>1461</v>
      </c>
      <c r="R1576">
        <v>12</v>
      </c>
      <c r="S1576">
        <v>31061222</v>
      </c>
      <c r="T1576">
        <v>31061312</v>
      </c>
      <c r="U1576" t="s">
        <v>16134</v>
      </c>
      <c r="V1576">
        <v>1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35</v>
      </c>
      <c r="AE1576" s="2">
        <v>79</v>
      </c>
      <c r="AF1576" s="2">
        <v>89</v>
      </c>
      <c r="AG1576" s="2">
        <v>86</v>
      </c>
      <c r="AH1576" s="2">
        <v>74</v>
      </c>
      <c r="AI1576" s="2">
        <v>47</v>
      </c>
      <c r="AJ1576" s="2">
        <v>67</v>
      </c>
      <c r="AK1576" s="2">
        <v>0</v>
      </c>
      <c r="AL1576" s="2">
        <v>0</v>
      </c>
      <c r="AM1576" s="2">
        <v>0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47</v>
      </c>
      <c r="BD1576" s="2">
        <v>0</v>
      </c>
      <c r="BE1576" s="2">
        <v>0</v>
      </c>
      <c r="BF1576" s="2">
        <v>0</v>
      </c>
      <c r="BG1576" s="2">
        <v>0</v>
      </c>
      <c r="BH1576" s="2">
        <v>0</v>
      </c>
      <c r="BI1576" s="2">
        <v>0</v>
      </c>
      <c r="BJ1576" s="2">
        <v>0</v>
      </c>
      <c r="BK1576" s="2">
        <v>0</v>
      </c>
      <c r="BL1576" s="2">
        <v>2</v>
      </c>
      <c r="BM1576" s="2">
        <v>5</v>
      </c>
      <c r="BN1576" s="2">
        <v>6</v>
      </c>
      <c r="BO1576" s="2">
        <v>4</v>
      </c>
      <c r="BP1576" s="2">
        <v>4</v>
      </c>
      <c r="BQ1576" s="2">
        <v>2</v>
      </c>
      <c r="BR1576" s="2">
        <v>2</v>
      </c>
      <c r="BS1576" s="2">
        <v>0</v>
      </c>
      <c r="BT1576" s="2">
        <v>0</v>
      </c>
      <c r="BU1576" s="2">
        <v>0</v>
      </c>
      <c r="BV1576" s="2">
        <v>0</v>
      </c>
      <c r="BW1576" s="2">
        <v>0</v>
      </c>
      <c r="BX1576" s="2">
        <v>0</v>
      </c>
      <c r="BY1576" s="2">
        <v>0</v>
      </c>
      <c r="BZ1576" s="2">
        <v>0</v>
      </c>
      <c r="CA1576" s="2">
        <v>0</v>
      </c>
      <c r="CB1576" s="2">
        <v>0</v>
      </c>
      <c r="CC1576" s="2">
        <v>0</v>
      </c>
      <c r="CD1576" s="2">
        <v>0</v>
      </c>
      <c r="CE1576" s="2">
        <v>0</v>
      </c>
      <c r="CF1576" s="2">
        <v>0</v>
      </c>
      <c r="CG1576" s="2">
        <v>0</v>
      </c>
      <c r="CH1576" s="2">
        <v>0</v>
      </c>
      <c r="CI1576" s="2">
        <v>0</v>
      </c>
      <c r="CJ1576" s="2">
        <v>0</v>
      </c>
      <c r="CK1576" s="2">
        <v>2</v>
      </c>
      <c r="CL1576" s="2">
        <v>0</v>
      </c>
    </row>
    <row r="1577" spans="1:90" x14ac:dyDescent="0.25">
      <c r="A1577" t="s">
        <v>115</v>
      </c>
      <c r="B1577">
        <v>20202</v>
      </c>
      <c r="C1577" t="s">
        <v>96</v>
      </c>
      <c r="D1577">
        <v>1</v>
      </c>
      <c r="E1577">
        <v>8</v>
      </c>
      <c r="F1577">
        <v>12403</v>
      </c>
      <c r="G1577">
        <v>35012403</v>
      </c>
      <c r="H1577" t="s">
        <v>10744</v>
      </c>
      <c r="I1577">
        <v>414</v>
      </c>
      <c r="J1577" t="s">
        <v>2719</v>
      </c>
      <c r="K1577" t="s">
        <v>91</v>
      </c>
      <c r="L1577">
        <v>1</v>
      </c>
      <c r="M1577" t="s">
        <v>2719</v>
      </c>
      <c r="N1577">
        <v>12760000</v>
      </c>
      <c r="P1577" t="s">
        <v>10745</v>
      </c>
      <c r="Q1577">
        <v>680</v>
      </c>
      <c r="R1577">
        <v>12</v>
      </c>
      <c r="S1577">
        <v>31461134</v>
      </c>
      <c r="T1577">
        <v>31461323</v>
      </c>
      <c r="U1577" t="s">
        <v>10746</v>
      </c>
      <c r="V1577">
        <v>1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22</v>
      </c>
      <c r="AE1577" s="2">
        <v>30</v>
      </c>
      <c r="AF1577" s="2">
        <v>24</v>
      </c>
      <c r="AG1577" s="2">
        <v>33</v>
      </c>
      <c r="AH1577" s="2">
        <v>35</v>
      </c>
      <c r="AI1577" s="2">
        <v>60</v>
      </c>
      <c r="AJ1577" s="2">
        <v>50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37</v>
      </c>
      <c r="BD1577" s="2">
        <v>0</v>
      </c>
      <c r="BE1577" s="2">
        <v>0</v>
      </c>
      <c r="BF1577" s="2">
        <v>0</v>
      </c>
      <c r="BG1577" s="2">
        <v>0</v>
      </c>
      <c r="BH1577" s="2">
        <v>0</v>
      </c>
      <c r="BI1577" s="2">
        <v>0</v>
      </c>
      <c r="BJ1577" s="2">
        <v>0</v>
      </c>
      <c r="BK1577" s="2">
        <v>0</v>
      </c>
      <c r="BL1577" s="2">
        <v>2</v>
      </c>
      <c r="BM1577" s="2">
        <v>1</v>
      </c>
      <c r="BN1577" s="2">
        <v>1</v>
      </c>
      <c r="BO1577" s="2">
        <v>1</v>
      </c>
      <c r="BP1577" s="2">
        <v>1</v>
      </c>
      <c r="BQ1577" s="2">
        <v>2</v>
      </c>
      <c r="BR1577" s="2">
        <v>3</v>
      </c>
      <c r="BS1577" s="2">
        <v>0</v>
      </c>
      <c r="BT1577" s="2">
        <v>0</v>
      </c>
      <c r="BU1577" s="2">
        <v>0</v>
      </c>
      <c r="BV1577" s="2">
        <v>0</v>
      </c>
      <c r="BW1577" s="2">
        <v>0</v>
      </c>
      <c r="BX1577" s="2">
        <v>0</v>
      </c>
      <c r="BY1577" s="2">
        <v>0</v>
      </c>
      <c r="BZ1577" s="2">
        <v>0</v>
      </c>
      <c r="CA1577" s="2">
        <v>0</v>
      </c>
      <c r="CB1577" s="2">
        <v>0</v>
      </c>
      <c r="CC1577" s="2">
        <v>0</v>
      </c>
      <c r="CD1577" s="2">
        <v>0</v>
      </c>
      <c r="CE1577" s="2">
        <v>0</v>
      </c>
      <c r="CF1577" s="2">
        <v>0</v>
      </c>
      <c r="CG1577" s="2">
        <v>0</v>
      </c>
      <c r="CH1577" s="2">
        <v>0</v>
      </c>
      <c r="CI1577" s="2">
        <v>0</v>
      </c>
      <c r="CJ1577" s="2">
        <v>0</v>
      </c>
      <c r="CK1577" s="2">
        <v>3</v>
      </c>
      <c r="CL1577" s="2">
        <v>0</v>
      </c>
    </row>
    <row r="1578" spans="1:90" x14ac:dyDescent="0.25">
      <c r="A1578" t="s">
        <v>115</v>
      </c>
      <c r="B1578">
        <v>20202</v>
      </c>
      <c r="C1578" t="s">
        <v>96</v>
      </c>
      <c r="D1578">
        <v>1</v>
      </c>
      <c r="E1578">
        <v>8</v>
      </c>
      <c r="F1578">
        <v>12373</v>
      </c>
      <c r="G1578">
        <v>35012373</v>
      </c>
      <c r="H1578" t="s">
        <v>10898</v>
      </c>
      <c r="I1578">
        <v>282</v>
      </c>
      <c r="J1578" t="s">
        <v>97</v>
      </c>
      <c r="K1578" t="s">
        <v>10899</v>
      </c>
      <c r="L1578">
        <v>1</v>
      </c>
      <c r="M1578" t="s">
        <v>97</v>
      </c>
      <c r="N1578">
        <v>12730160</v>
      </c>
      <c r="O1578" t="s">
        <v>102</v>
      </c>
      <c r="P1578" t="s">
        <v>10900</v>
      </c>
      <c r="Q1578">
        <v>525</v>
      </c>
      <c r="R1578">
        <v>12</v>
      </c>
      <c r="S1578">
        <v>31441815</v>
      </c>
      <c r="U1578" t="s">
        <v>10901</v>
      </c>
      <c r="V1578">
        <v>1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65</v>
      </c>
      <c r="AI1578" s="2">
        <v>61</v>
      </c>
      <c r="AJ1578" s="2">
        <v>39</v>
      </c>
      <c r="AK1578" s="2">
        <v>0</v>
      </c>
      <c r="AL1578" s="2">
        <v>0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0</v>
      </c>
      <c r="BI1578" s="2">
        <v>0</v>
      </c>
      <c r="BJ1578" s="2">
        <v>0</v>
      </c>
      <c r="BK1578" s="2">
        <v>0</v>
      </c>
      <c r="BL1578" s="2">
        <v>0</v>
      </c>
      <c r="BM1578" s="2">
        <v>0</v>
      </c>
      <c r="BN1578" s="2">
        <v>0</v>
      </c>
      <c r="BO1578" s="2">
        <v>0</v>
      </c>
      <c r="BP1578" s="2">
        <v>4</v>
      </c>
      <c r="BQ1578" s="2">
        <v>4</v>
      </c>
      <c r="BR1578" s="2">
        <v>3</v>
      </c>
      <c r="BS1578" s="2">
        <v>0</v>
      </c>
      <c r="BT1578" s="2">
        <v>0</v>
      </c>
      <c r="BU1578" s="2">
        <v>0</v>
      </c>
      <c r="BV1578" s="2">
        <v>0</v>
      </c>
      <c r="BW1578" s="2">
        <v>0</v>
      </c>
      <c r="BX1578" s="2">
        <v>0</v>
      </c>
      <c r="BY1578" s="2">
        <v>0</v>
      </c>
      <c r="BZ1578" s="2">
        <v>0</v>
      </c>
      <c r="CA1578" s="2">
        <v>0</v>
      </c>
      <c r="CB1578" s="2">
        <v>0</v>
      </c>
      <c r="CC1578" s="2">
        <v>0</v>
      </c>
      <c r="CD1578" s="2">
        <v>0</v>
      </c>
      <c r="CE1578" s="2">
        <v>0</v>
      </c>
      <c r="CF1578" s="2">
        <v>0</v>
      </c>
      <c r="CG1578" s="2">
        <v>0</v>
      </c>
      <c r="CH1578" s="2">
        <v>0</v>
      </c>
      <c r="CI1578" s="2">
        <v>0</v>
      </c>
      <c r="CJ1578" s="2">
        <v>0</v>
      </c>
      <c r="CK1578" s="2">
        <v>0</v>
      </c>
      <c r="CL1578" s="2">
        <v>0</v>
      </c>
    </row>
    <row r="1579" spans="1:90" x14ac:dyDescent="0.25">
      <c r="A1579" t="s">
        <v>115</v>
      </c>
      <c r="B1579">
        <v>20202</v>
      </c>
      <c r="C1579" t="s">
        <v>96</v>
      </c>
      <c r="D1579">
        <v>1</v>
      </c>
      <c r="E1579">
        <v>8</v>
      </c>
      <c r="F1579">
        <v>916648</v>
      </c>
      <c r="G1579">
        <v>35916648</v>
      </c>
      <c r="H1579" t="s">
        <v>13879</v>
      </c>
      <c r="I1579">
        <v>235</v>
      </c>
      <c r="J1579" t="s">
        <v>1703</v>
      </c>
      <c r="K1579" t="s">
        <v>13880</v>
      </c>
      <c r="L1579">
        <v>1</v>
      </c>
      <c r="M1579" t="s">
        <v>1703</v>
      </c>
      <c r="N1579">
        <v>12630000</v>
      </c>
      <c r="O1579" t="s">
        <v>92</v>
      </c>
      <c r="P1579" t="s">
        <v>13881</v>
      </c>
      <c r="Q1579">
        <v>105</v>
      </c>
      <c r="R1579">
        <v>12</v>
      </c>
      <c r="S1579">
        <v>31011733</v>
      </c>
      <c r="T1579">
        <v>31012055</v>
      </c>
      <c r="U1579" t="s">
        <v>7869</v>
      </c>
      <c r="V1579">
        <v>1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22</v>
      </c>
      <c r="AG1579" s="2">
        <v>13</v>
      </c>
      <c r="AH1579" s="2">
        <v>30</v>
      </c>
      <c r="AI1579" s="2">
        <v>19</v>
      </c>
      <c r="AJ1579" s="2">
        <v>19</v>
      </c>
      <c r="AK1579" s="2">
        <v>0</v>
      </c>
      <c r="AL1579" s="2">
        <v>0</v>
      </c>
      <c r="AM1579" s="2">
        <v>0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20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0</v>
      </c>
      <c r="BI1579" s="2">
        <v>0</v>
      </c>
      <c r="BJ1579" s="2">
        <v>0</v>
      </c>
      <c r="BK1579" s="2">
        <v>0</v>
      </c>
      <c r="BL1579" s="2">
        <v>0</v>
      </c>
      <c r="BM1579" s="2">
        <v>0</v>
      </c>
      <c r="BN1579" s="2">
        <v>1</v>
      </c>
      <c r="BO1579" s="2">
        <v>1</v>
      </c>
      <c r="BP1579" s="2">
        <v>1</v>
      </c>
      <c r="BQ1579" s="2">
        <v>1</v>
      </c>
      <c r="BR1579" s="2">
        <v>1</v>
      </c>
      <c r="BS1579" s="2">
        <v>0</v>
      </c>
      <c r="BT1579" s="2">
        <v>0</v>
      </c>
      <c r="BU1579" s="2">
        <v>0</v>
      </c>
      <c r="BV1579" s="2">
        <v>0</v>
      </c>
      <c r="BW1579" s="2">
        <v>0</v>
      </c>
      <c r="BX1579" s="2">
        <v>0</v>
      </c>
      <c r="BY1579" s="2">
        <v>0</v>
      </c>
      <c r="BZ1579" s="2">
        <v>0</v>
      </c>
      <c r="CA1579" s="2">
        <v>0</v>
      </c>
      <c r="CB1579" s="2">
        <v>0</v>
      </c>
      <c r="CC1579" s="2">
        <v>1</v>
      </c>
      <c r="CD1579" s="2">
        <v>0</v>
      </c>
      <c r="CE1579" s="2">
        <v>0</v>
      </c>
      <c r="CF1579" s="2">
        <v>0</v>
      </c>
      <c r="CG1579" s="2">
        <v>0</v>
      </c>
      <c r="CH1579" s="2">
        <v>0</v>
      </c>
      <c r="CI1579" s="2">
        <v>0</v>
      </c>
      <c r="CJ1579" s="2">
        <v>0</v>
      </c>
      <c r="CK1579" s="2">
        <v>0</v>
      </c>
      <c r="CL1579" s="2">
        <v>0</v>
      </c>
    </row>
    <row r="1580" spans="1:90" x14ac:dyDescent="0.25">
      <c r="A1580" t="s">
        <v>115</v>
      </c>
      <c r="B1580">
        <v>20202</v>
      </c>
      <c r="C1580" t="s">
        <v>96</v>
      </c>
      <c r="D1580">
        <v>1</v>
      </c>
      <c r="E1580">
        <v>8</v>
      </c>
      <c r="F1580">
        <v>13110</v>
      </c>
      <c r="G1580">
        <v>35013110</v>
      </c>
      <c r="H1580" t="s">
        <v>3840</v>
      </c>
      <c r="I1580">
        <v>420</v>
      </c>
      <c r="J1580" t="s">
        <v>101</v>
      </c>
      <c r="K1580" t="s">
        <v>197</v>
      </c>
      <c r="L1580">
        <v>1</v>
      </c>
      <c r="M1580" t="s">
        <v>101</v>
      </c>
      <c r="N1580">
        <v>12608675</v>
      </c>
      <c r="P1580" t="s">
        <v>3841</v>
      </c>
      <c r="Q1580">
        <v>703</v>
      </c>
      <c r="R1580">
        <v>12</v>
      </c>
      <c r="S1580">
        <v>31533335</v>
      </c>
      <c r="U1580" t="s">
        <v>3842</v>
      </c>
      <c r="V1580">
        <v>1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68</v>
      </c>
      <c r="AE1580" s="2">
        <v>67</v>
      </c>
      <c r="AF1580" s="2">
        <v>69</v>
      </c>
      <c r="AG1580" s="2">
        <v>58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0</v>
      </c>
      <c r="BI1580" s="2">
        <v>0</v>
      </c>
      <c r="BJ1580" s="2">
        <v>0</v>
      </c>
      <c r="BK1580" s="2">
        <v>0</v>
      </c>
      <c r="BL1580" s="2">
        <v>3</v>
      </c>
      <c r="BM1580" s="2">
        <v>4</v>
      </c>
      <c r="BN1580" s="2">
        <v>4</v>
      </c>
      <c r="BO1580" s="2">
        <v>3</v>
      </c>
      <c r="BP1580" s="2">
        <v>0</v>
      </c>
      <c r="BQ1580" s="2">
        <v>0</v>
      </c>
      <c r="BR1580" s="2">
        <v>0</v>
      </c>
      <c r="BS1580" s="2">
        <v>0</v>
      </c>
      <c r="BT1580" s="2">
        <v>0</v>
      </c>
      <c r="BU1580" s="2">
        <v>0</v>
      </c>
      <c r="BV1580" s="2">
        <v>0</v>
      </c>
      <c r="BW1580" s="2">
        <v>0</v>
      </c>
      <c r="BX1580" s="2">
        <v>0</v>
      </c>
      <c r="BY1580" s="2">
        <v>0</v>
      </c>
      <c r="BZ1580" s="2">
        <v>0</v>
      </c>
      <c r="CA1580" s="2">
        <v>0</v>
      </c>
      <c r="CB1580" s="2">
        <v>0</v>
      </c>
      <c r="CC1580" s="2">
        <v>0</v>
      </c>
      <c r="CD1580" s="2">
        <v>0</v>
      </c>
      <c r="CE1580" s="2">
        <v>0</v>
      </c>
      <c r="CF1580" s="2">
        <v>0</v>
      </c>
      <c r="CG1580" s="2">
        <v>0</v>
      </c>
      <c r="CH1580" s="2">
        <v>0</v>
      </c>
      <c r="CI1580" s="2">
        <v>0</v>
      </c>
      <c r="CJ1580" s="2">
        <v>0</v>
      </c>
      <c r="CK1580" s="2">
        <v>0</v>
      </c>
      <c r="CL1580" s="2">
        <v>0</v>
      </c>
    </row>
    <row r="1581" spans="1:90" x14ac:dyDescent="0.25">
      <c r="A1581" t="s">
        <v>115</v>
      </c>
      <c r="B1581">
        <v>20202</v>
      </c>
      <c r="C1581" t="s">
        <v>96</v>
      </c>
      <c r="D1581">
        <v>1</v>
      </c>
      <c r="E1581">
        <v>8</v>
      </c>
      <c r="F1581">
        <v>12683</v>
      </c>
      <c r="G1581">
        <v>35012683</v>
      </c>
      <c r="H1581" t="s">
        <v>13951</v>
      </c>
      <c r="I1581">
        <v>332</v>
      </c>
      <c r="J1581" t="s">
        <v>96</v>
      </c>
      <c r="K1581" t="s">
        <v>1805</v>
      </c>
      <c r="L1581">
        <v>1</v>
      </c>
      <c r="M1581" t="s">
        <v>96</v>
      </c>
      <c r="N1581">
        <v>12515320</v>
      </c>
      <c r="O1581" t="s">
        <v>102</v>
      </c>
      <c r="P1581" t="s">
        <v>13952</v>
      </c>
      <c r="Q1581">
        <v>1375</v>
      </c>
      <c r="R1581">
        <v>12</v>
      </c>
      <c r="S1581">
        <v>31251066</v>
      </c>
      <c r="T1581">
        <v>31254631</v>
      </c>
      <c r="U1581" t="s">
        <v>13953</v>
      </c>
      <c r="V1581">
        <v>1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56</v>
      </c>
      <c r="AE1581" s="2">
        <v>73</v>
      </c>
      <c r="AF1581" s="2">
        <v>51</v>
      </c>
      <c r="AG1581" s="2">
        <v>71</v>
      </c>
      <c r="AH1581" s="2">
        <v>153</v>
      </c>
      <c r="AI1581" s="2">
        <v>59</v>
      </c>
      <c r="AJ1581" s="2">
        <v>42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0</v>
      </c>
      <c r="BI1581" s="2">
        <v>0</v>
      </c>
      <c r="BJ1581" s="2">
        <v>0</v>
      </c>
      <c r="BK1581" s="2">
        <v>0</v>
      </c>
      <c r="BL1581" s="2">
        <v>2</v>
      </c>
      <c r="BM1581" s="2">
        <v>3</v>
      </c>
      <c r="BN1581" s="2">
        <v>2</v>
      </c>
      <c r="BO1581" s="2">
        <v>5</v>
      </c>
      <c r="BP1581" s="2">
        <v>9</v>
      </c>
      <c r="BQ1581" s="2">
        <v>3</v>
      </c>
      <c r="BR1581" s="2">
        <v>3</v>
      </c>
      <c r="BS1581" s="2">
        <v>0</v>
      </c>
      <c r="BT1581" s="2">
        <v>0</v>
      </c>
      <c r="BU1581" s="2">
        <v>0</v>
      </c>
      <c r="BV1581" s="2">
        <v>0</v>
      </c>
      <c r="BW1581" s="2">
        <v>0</v>
      </c>
      <c r="BX1581" s="2">
        <v>0</v>
      </c>
      <c r="BY1581" s="2">
        <v>0</v>
      </c>
      <c r="BZ1581" s="2">
        <v>0</v>
      </c>
      <c r="CA1581" s="2">
        <v>0</v>
      </c>
      <c r="CB1581" s="2">
        <v>0</v>
      </c>
      <c r="CC1581" s="2">
        <v>0</v>
      </c>
      <c r="CD1581" s="2">
        <v>0</v>
      </c>
      <c r="CE1581" s="2">
        <v>0</v>
      </c>
      <c r="CF1581" s="2">
        <v>0</v>
      </c>
      <c r="CG1581" s="2">
        <v>0</v>
      </c>
      <c r="CH1581" s="2">
        <v>0</v>
      </c>
      <c r="CI1581" s="2">
        <v>0</v>
      </c>
      <c r="CJ1581" s="2">
        <v>0</v>
      </c>
      <c r="CK1581" s="2">
        <v>0</v>
      </c>
      <c r="CL1581" s="2">
        <v>0</v>
      </c>
    </row>
    <row r="1582" spans="1:90" x14ac:dyDescent="0.25">
      <c r="A1582" t="s">
        <v>115</v>
      </c>
      <c r="B1582">
        <v>20202</v>
      </c>
      <c r="C1582" t="s">
        <v>96</v>
      </c>
      <c r="D1582">
        <v>1</v>
      </c>
      <c r="E1582">
        <v>8</v>
      </c>
      <c r="F1582">
        <v>12427</v>
      </c>
      <c r="G1582">
        <v>35012427</v>
      </c>
      <c r="H1582" t="s">
        <v>16424</v>
      </c>
      <c r="I1582">
        <v>567</v>
      </c>
      <c r="J1582" t="s">
        <v>5549</v>
      </c>
      <c r="K1582" t="s">
        <v>91</v>
      </c>
      <c r="L1582">
        <v>1</v>
      </c>
      <c r="M1582" t="s">
        <v>5549</v>
      </c>
      <c r="N1582">
        <v>12800000</v>
      </c>
      <c r="O1582" t="s">
        <v>92</v>
      </c>
      <c r="P1582" t="s">
        <v>16425</v>
      </c>
      <c r="Q1582">
        <v>132</v>
      </c>
      <c r="R1582">
        <v>12</v>
      </c>
      <c r="S1582">
        <v>31471009</v>
      </c>
      <c r="T1582">
        <v>31471211</v>
      </c>
      <c r="U1582" t="s">
        <v>16426</v>
      </c>
      <c r="V1582">
        <v>1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20</v>
      </c>
      <c r="AE1582" s="2">
        <v>27</v>
      </c>
      <c r="AF1582" s="2">
        <v>36</v>
      </c>
      <c r="AG1582" s="2">
        <v>37</v>
      </c>
      <c r="AH1582" s="2">
        <v>142</v>
      </c>
      <c r="AI1582" s="2">
        <v>111</v>
      </c>
      <c r="AJ1582" s="2">
        <v>114</v>
      </c>
      <c r="AK1582" s="2">
        <v>0</v>
      </c>
      <c r="AL1582" s="2">
        <v>0</v>
      </c>
      <c r="AM1582" s="2">
        <v>0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72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40</v>
      </c>
      <c r="BD1582" s="2">
        <v>0</v>
      </c>
      <c r="BE1582" s="2">
        <v>0</v>
      </c>
      <c r="BF1582" s="2">
        <v>0</v>
      </c>
      <c r="BG1582" s="2">
        <v>0</v>
      </c>
      <c r="BH1582" s="2">
        <v>0</v>
      </c>
      <c r="BI1582" s="2">
        <v>0</v>
      </c>
      <c r="BJ1582" s="2">
        <v>0</v>
      </c>
      <c r="BK1582" s="2">
        <v>0</v>
      </c>
      <c r="BL1582" s="2">
        <v>1</v>
      </c>
      <c r="BM1582" s="2">
        <v>1</v>
      </c>
      <c r="BN1582" s="2">
        <v>2</v>
      </c>
      <c r="BO1582" s="2">
        <v>2</v>
      </c>
      <c r="BP1582" s="2">
        <v>4</v>
      </c>
      <c r="BQ1582" s="2">
        <v>4</v>
      </c>
      <c r="BR1582" s="2">
        <v>4</v>
      </c>
      <c r="BS1582" s="2">
        <v>0</v>
      </c>
      <c r="BT1582" s="2">
        <v>0</v>
      </c>
      <c r="BU1582" s="2">
        <v>0</v>
      </c>
      <c r="BV1582" s="2">
        <v>0</v>
      </c>
      <c r="BW1582" s="2">
        <v>0</v>
      </c>
      <c r="BX1582" s="2">
        <v>0</v>
      </c>
      <c r="BY1582" s="2">
        <v>0</v>
      </c>
      <c r="BZ1582" s="2">
        <v>0</v>
      </c>
      <c r="CA1582" s="2">
        <v>0</v>
      </c>
      <c r="CB1582" s="2">
        <v>0</v>
      </c>
      <c r="CC1582" s="2">
        <v>5</v>
      </c>
      <c r="CD1582" s="2">
        <v>0</v>
      </c>
      <c r="CE1582" s="2">
        <v>0</v>
      </c>
      <c r="CF1582" s="2">
        <v>0</v>
      </c>
      <c r="CG1582" s="2">
        <v>0</v>
      </c>
      <c r="CH1582" s="2">
        <v>0</v>
      </c>
      <c r="CI1582" s="2">
        <v>0</v>
      </c>
      <c r="CJ1582" s="2">
        <v>0</v>
      </c>
      <c r="CK1582" s="2">
        <v>2</v>
      </c>
      <c r="CL1582" s="2">
        <v>0</v>
      </c>
    </row>
    <row r="1583" spans="1:90" x14ac:dyDescent="0.25">
      <c r="A1583" t="s">
        <v>115</v>
      </c>
      <c r="B1583">
        <v>20202</v>
      </c>
      <c r="C1583" t="s">
        <v>96</v>
      </c>
      <c r="D1583">
        <v>1</v>
      </c>
      <c r="E1583">
        <v>8</v>
      </c>
      <c r="F1583">
        <v>12725</v>
      </c>
      <c r="G1583">
        <v>35012725</v>
      </c>
      <c r="H1583" t="s">
        <v>16053</v>
      </c>
      <c r="I1583">
        <v>762</v>
      </c>
      <c r="J1583" t="s">
        <v>1712</v>
      </c>
      <c r="K1583" t="s">
        <v>91</v>
      </c>
      <c r="L1583">
        <v>1</v>
      </c>
      <c r="M1583" t="s">
        <v>1712</v>
      </c>
      <c r="N1583">
        <v>12525000</v>
      </c>
      <c r="O1583" t="s">
        <v>162</v>
      </c>
      <c r="P1583" t="s">
        <v>16054</v>
      </c>
      <c r="Q1583">
        <v>32</v>
      </c>
      <c r="R1583">
        <v>12</v>
      </c>
      <c r="S1583">
        <v>31121108</v>
      </c>
      <c r="T1583">
        <v>31121298</v>
      </c>
      <c r="U1583" t="s">
        <v>16055</v>
      </c>
      <c r="V1583">
        <v>1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174</v>
      </c>
      <c r="AI1583" s="2">
        <v>178</v>
      </c>
      <c r="AJ1583" s="2">
        <v>94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117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0</v>
      </c>
      <c r="BI1583" s="2">
        <v>0</v>
      </c>
      <c r="BJ1583" s="2">
        <v>0</v>
      </c>
      <c r="BK1583" s="2">
        <v>0</v>
      </c>
      <c r="BL1583" s="2">
        <v>0</v>
      </c>
      <c r="BM1583" s="2">
        <v>0</v>
      </c>
      <c r="BN1583" s="2">
        <v>0</v>
      </c>
      <c r="BO1583" s="2">
        <v>0</v>
      </c>
      <c r="BP1583" s="2">
        <v>7</v>
      </c>
      <c r="BQ1583" s="2">
        <v>6</v>
      </c>
      <c r="BR1583" s="2">
        <v>4</v>
      </c>
      <c r="BS1583" s="2">
        <v>0</v>
      </c>
      <c r="BT1583" s="2">
        <v>0</v>
      </c>
      <c r="BU1583" s="2">
        <v>0</v>
      </c>
      <c r="BV1583" s="2">
        <v>0</v>
      </c>
      <c r="BW1583" s="2">
        <v>0</v>
      </c>
      <c r="BX1583" s="2">
        <v>0</v>
      </c>
      <c r="BY1583" s="2">
        <v>0</v>
      </c>
      <c r="BZ1583" s="2">
        <v>0</v>
      </c>
      <c r="CA1583" s="2">
        <v>0</v>
      </c>
      <c r="CB1583" s="2">
        <v>0</v>
      </c>
      <c r="CC1583" s="2">
        <v>4</v>
      </c>
      <c r="CD1583" s="2">
        <v>0</v>
      </c>
      <c r="CE1583" s="2">
        <v>0</v>
      </c>
      <c r="CF1583" s="2">
        <v>0</v>
      </c>
      <c r="CG1583" s="2">
        <v>0</v>
      </c>
      <c r="CH1583" s="2">
        <v>0</v>
      </c>
      <c r="CI1583" s="2">
        <v>0</v>
      </c>
      <c r="CJ1583" s="2">
        <v>0</v>
      </c>
      <c r="CK1583" s="2">
        <v>0</v>
      </c>
      <c r="CL1583" s="2">
        <v>0</v>
      </c>
    </row>
    <row r="1584" spans="1:90" x14ac:dyDescent="0.25">
      <c r="A1584" t="s">
        <v>115</v>
      </c>
      <c r="B1584">
        <v>20202</v>
      </c>
      <c r="C1584" t="s">
        <v>96</v>
      </c>
      <c r="D1584">
        <v>1</v>
      </c>
      <c r="E1584">
        <v>8</v>
      </c>
      <c r="F1584">
        <v>905045</v>
      </c>
      <c r="G1584">
        <v>35905045</v>
      </c>
      <c r="H1584" t="s">
        <v>19030</v>
      </c>
      <c r="I1584">
        <v>332</v>
      </c>
      <c r="J1584" t="s">
        <v>96</v>
      </c>
      <c r="K1584" t="s">
        <v>1310</v>
      </c>
      <c r="L1584">
        <v>1</v>
      </c>
      <c r="M1584" t="s">
        <v>96</v>
      </c>
      <c r="N1584">
        <v>12517475</v>
      </c>
      <c r="O1584" t="s">
        <v>102</v>
      </c>
      <c r="P1584" t="s">
        <v>19031</v>
      </c>
      <c r="Q1584">
        <v>1249</v>
      </c>
      <c r="R1584">
        <v>12</v>
      </c>
      <c r="S1584">
        <v>31250208</v>
      </c>
      <c r="T1584">
        <v>31250437</v>
      </c>
      <c r="U1584" t="s">
        <v>19032</v>
      </c>
      <c r="V1584">
        <v>1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49</v>
      </c>
      <c r="AE1584" s="2">
        <v>62</v>
      </c>
      <c r="AF1584" s="2">
        <v>49</v>
      </c>
      <c r="AG1584" s="2">
        <v>49</v>
      </c>
      <c r="AH1584" s="2">
        <v>159</v>
      </c>
      <c r="AI1584" s="2">
        <v>137</v>
      </c>
      <c r="AJ1584" s="2">
        <v>110</v>
      </c>
      <c r="AK1584" s="2">
        <v>0</v>
      </c>
      <c r="AL1584" s="2">
        <v>0</v>
      </c>
      <c r="AM1584" s="2">
        <v>0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117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262</v>
      </c>
      <c r="BD1584" s="2">
        <v>0</v>
      </c>
      <c r="BE1584" s="2">
        <v>0</v>
      </c>
      <c r="BF1584" s="2">
        <v>0</v>
      </c>
      <c r="BG1584" s="2">
        <v>0</v>
      </c>
      <c r="BH1584" s="2">
        <v>0</v>
      </c>
      <c r="BI1584" s="2">
        <v>0</v>
      </c>
      <c r="BJ1584" s="2">
        <v>0</v>
      </c>
      <c r="BK1584" s="2">
        <v>0</v>
      </c>
      <c r="BL1584" s="2">
        <v>4</v>
      </c>
      <c r="BM1584" s="2">
        <v>4</v>
      </c>
      <c r="BN1584" s="2">
        <v>3</v>
      </c>
      <c r="BO1584" s="2">
        <v>4</v>
      </c>
      <c r="BP1584" s="2">
        <v>6</v>
      </c>
      <c r="BQ1584" s="2">
        <v>4</v>
      </c>
      <c r="BR1584" s="2">
        <v>3</v>
      </c>
      <c r="BS1584" s="2">
        <v>0</v>
      </c>
      <c r="BT1584" s="2">
        <v>0</v>
      </c>
      <c r="BU1584" s="2">
        <v>0</v>
      </c>
      <c r="BV1584" s="2">
        <v>0</v>
      </c>
      <c r="BW1584" s="2">
        <v>0</v>
      </c>
      <c r="BX1584" s="2">
        <v>0</v>
      </c>
      <c r="BY1584" s="2">
        <v>0</v>
      </c>
      <c r="BZ1584" s="2">
        <v>0</v>
      </c>
      <c r="CA1584" s="2">
        <v>0</v>
      </c>
      <c r="CB1584" s="2">
        <v>0</v>
      </c>
      <c r="CC1584" s="2">
        <v>6</v>
      </c>
      <c r="CD1584" s="2">
        <v>0</v>
      </c>
      <c r="CE1584" s="2">
        <v>0</v>
      </c>
      <c r="CF1584" s="2">
        <v>0</v>
      </c>
      <c r="CG1584" s="2">
        <v>0</v>
      </c>
      <c r="CH1584" s="2">
        <v>0</v>
      </c>
      <c r="CI1584" s="2">
        <v>0</v>
      </c>
      <c r="CJ1584" s="2">
        <v>0</v>
      </c>
      <c r="CK1584" s="2">
        <v>17</v>
      </c>
      <c r="CL1584" s="2">
        <v>0</v>
      </c>
    </row>
    <row r="1585" spans="1:90" x14ac:dyDescent="0.25">
      <c r="A1585" t="s">
        <v>115</v>
      </c>
      <c r="B1585">
        <v>20202</v>
      </c>
      <c r="C1585" t="s">
        <v>96</v>
      </c>
      <c r="D1585">
        <v>1</v>
      </c>
      <c r="E1585">
        <v>8</v>
      </c>
      <c r="F1585">
        <v>12531</v>
      </c>
      <c r="G1585">
        <v>35012531</v>
      </c>
      <c r="H1585" t="s">
        <v>7677</v>
      </c>
      <c r="I1585">
        <v>282</v>
      </c>
      <c r="J1585" t="s">
        <v>97</v>
      </c>
      <c r="K1585" t="s">
        <v>7678</v>
      </c>
      <c r="L1585">
        <v>1</v>
      </c>
      <c r="M1585" t="s">
        <v>97</v>
      </c>
      <c r="N1585">
        <v>12710260</v>
      </c>
      <c r="O1585" t="s">
        <v>92</v>
      </c>
      <c r="P1585" t="s">
        <v>7679</v>
      </c>
      <c r="Q1585">
        <v>1711</v>
      </c>
      <c r="R1585">
        <v>12</v>
      </c>
      <c r="S1585">
        <v>31442815</v>
      </c>
      <c r="T1585">
        <v>31446653</v>
      </c>
      <c r="U1585" t="s">
        <v>7680</v>
      </c>
      <c r="V1585">
        <v>1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19</v>
      </c>
      <c r="AE1585" s="2">
        <v>29</v>
      </c>
      <c r="AF1585" s="2">
        <v>20</v>
      </c>
      <c r="AG1585" s="2">
        <v>59</v>
      </c>
      <c r="AH1585" s="2">
        <v>141</v>
      </c>
      <c r="AI1585" s="2">
        <v>109</v>
      </c>
      <c r="AJ1585" s="2">
        <v>101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169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40</v>
      </c>
      <c r="BD1585" s="2">
        <v>0</v>
      </c>
      <c r="BE1585" s="2">
        <v>0</v>
      </c>
      <c r="BF1585" s="2">
        <v>0</v>
      </c>
      <c r="BG1585" s="2">
        <v>0</v>
      </c>
      <c r="BH1585" s="2">
        <v>0</v>
      </c>
      <c r="BI1585" s="2">
        <v>0</v>
      </c>
      <c r="BJ1585" s="2">
        <v>0</v>
      </c>
      <c r="BK1585" s="2">
        <v>0</v>
      </c>
      <c r="BL1585" s="2">
        <v>2</v>
      </c>
      <c r="BM1585" s="2">
        <v>2</v>
      </c>
      <c r="BN1585" s="2">
        <v>2</v>
      </c>
      <c r="BO1585" s="2">
        <v>3</v>
      </c>
      <c r="BP1585" s="2">
        <v>7</v>
      </c>
      <c r="BQ1585" s="2">
        <v>3</v>
      </c>
      <c r="BR1585" s="2">
        <v>3</v>
      </c>
      <c r="BS1585" s="2">
        <v>0</v>
      </c>
      <c r="BT1585" s="2">
        <v>0</v>
      </c>
      <c r="BU1585" s="2">
        <v>0</v>
      </c>
      <c r="BV1585" s="2">
        <v>0</v>
      </c>
      <c r="BW1585" s="2">
        <v>0</v>
      </c>
      <c r="BX1585" s="2">
        <v>0</v>
      </c>
      <c r="BY1585" s="2">
        <v>0</v>
      </c>
      <c r="BZ1585" s="2">
        <v>0</v>
      </c>
      <c r="CA1585" s="2">
        <v>0</v>
      </c>
      <c r="CB1585" s="2">
        <v>0</v>
      </c>
      <c r="CC1585" s="2">
        <v>8</v>
      </c>
      <c r="CD1585" s="2">
        <v>0</v>
      </c>
      <c r="CE1585" s="2">
        <v>0</v>
      </c>
      <c r="CF1585" s="2">
        <v>0</v>
      </c>
      <c r="CG1585" s="2">
        <v>0</v>
      </c>
      <c r="CH1585" s="2">
        <v>0</v>
      </c>
      <c r="CI1585" s="2">
        <v>0</v>
      </c>
      <c r="CJ1585" s="2">
        <v>0</v>
      </c>
      <c r="CK1585" s="2">
        <v>3</v>
      </c>
      <c r="CL1585" s="2">
        <v>0</v>
      </c>
    </row>
    <row r="1586" spans="1:90" x14ac:dyDescent="0.25">
      <c r="A1586" t="s">
        <v>115</v>
      </c>
      <c r="B1586">
        <v>20202</v>
      </c>
      <c r="C1586" t="s">
        <v>96</v>
      </c>
      <c r="D1586">
        <v>1</v>
      </c>
      <c r="E1586">
        <v>8</v>
      </c>
      <c r="F1586">
        <v>13080</v>
      </c>
      <c r="G1586">
        <v>35013080</v>
      </c>
      <c r="H1586" t="s">
        <v>6425</v>
      </c>
      <c r="I1586">
        <v>235</v>
      </c>
      <c r="J1586" t="s">
        <v>1703</v>
      </c>
      <c r="K1586" t="s">
        <v>6426</v>
      </c>
      <c r="L1586">
        <v>1</v>
      </c>
      <c r="M1586" t="s">
        <v>1703</v>
      </c>
      <c r="N1586">
        <v>12630000</v>
      </c>
      <c r="O1586" t="s">
        <v>92</v>
      </c>
      <c r="P1586" t="s">
        <v>6427</v>
      </c>
      <c r="Q1586" t="s">
        <v>127</v>
      </c>
      <c r="R1586">
        <v>12</v>
      </c>
      <c r="S1586">
        <v>31011388</v>
      </c>
      <c r="T1586">
        <v>31012742</v>
      </c>
      <c r="U1586" t="s">
        <v>6428</v>
      </c>
      <c r="V1586">
        <v>1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35</v>
      </c>
      <c r="AE1586" s="2">
        <v>27</v>
      </c>
      <c r="AF1586" s="2">
        <v>31</v>
      </c>
      <c r="AG1586" s="2">
        <v>52</v>
      </c>
      <c r="AH1586" s="2">
        <v>34</v>
      </c>
      <c r="AI1586" s="2">
        <v>46</v>
      </c>
      <c r="AJ1586" s="2">
        <v>27</v>
      </c>
      <c r="AK1586" s="2">
        <v>0</v>
      </c>
      <c r="AL1586" s="2">
        <v>0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100</v>
      </c>
      <c r="BD1586" s="2">
        <v>0</v>
      </c>
      <c r="BE1586" s="2">
        <v>0</v>
      </c>
      <c r="BF1586" s="2">
        <v>0</v>
      </c>
      <c r="BG1586" s="2">
        <v>0</v>
      </c>
      <c r="BH1586" s="2">
        <v>0</v>
      </c>
      <c r="BI1586" s="2">
        <v>0</v>
      </c>
      <c r="BJ1586" s="2">
        <v>0</v>
      </c>
      <c r="BK1586" s="2">
        <v>0</v>
      </c>
      <c r="BL1586" s="2">
        <v>1</v>
      </c>
      <c r="BM1586" s="2">
        <v>2</v>
      </c>
      <c r="BN1586" s="2">
        <v>1</v>
      </c>
      <c r="BO1586" s="2">
        <v>3</v>
      </c>
      <c r="BP1586" s="2">
        <v>3</v>
      </c>
      <c r="BQ1586" s="2">
        <v>3</v>
      </c>
      <c r="BR1586" s="2">
        <v>1</v>
      </c>
      <c r="BS1586" s="2">
        <v>0</v>
      </c>
      <c r="BT1586" s="2">
        <v>0</v>
      </c>
      <c r="BU1586" s="2">
        <v>0</v>
      </c>
      <c r="BV1586" s="2">
        <v>0</v>
      </c>
      <c r="BW1586" s="2">
        <v>0</v>
      </c>
      <c r="BX1586" s="2">
        <v>0</v>
      </c>
      <c r="BY1586" s="2">
        <v>0</v>
      </c>
      <c r="BZ1586" s="2">
        <v>0</v>
      </c>
      <c r="CA1586" s="2">
        <v>0</v>
      </c>
      <c r="CB1586" s="2">
        <v>0</v>
      </c>
      <c r="CC1586" s="2">
        <v>0</v>
      </c>
      <c r="CD1586" s="2">
        <v>0</v>
      </c>
      <c r="CE1586" s="2">
        <v>0</v>
      </c>
      <c r="CF1586" s="2">
        <v>0</v>
      </c>
      <c r="CG1586" s="2">
        <v>0</v>
      </c>
      <c r="CH1586" s="2">
        <v>0</v>
      </c>
      <c r="CI1586" s="2">
        <v>0</v>
      </c>
      <c r="CJ1586" s="2">
        <v>0</v>
      </c>
      <c r="CK1586" s="2">
        <v>9</v>
      </c>
      <c r="CL1586" s="2">
        <v>0</v>
      </c>
    </row>
    <row r="1587" spans="1:90" x14ac:dyDescent="0.25">
      <c r="A1587" t="s">
        <v>115</v>
      </c>
      <c r="B1587">
        <v>20202</v>
      </c>
      <c r="C1587" t="s">
        <v>96</v>
      </c>
      <c r="D1587">
        <v>1</v>
      </c>
      <c r="E1587">
        <v>8</v>
      </c>
      <c r="F1587">
        <v>901489</v>
      </c>
      <c r="G1587">
        <v>35901489</v>
      </c>
      <c r="H1587" t="s">
        <v>17603</v>
      </c>
      <c r="I1587">
        <v>414</v>
      </c>
      <c r="J1587" t="s">
        <v>2719</v>
      </c>
      <c r="K1587" t="s">
        <v>9890</v>
      </c>
      <c r="L1587">
        <v>1</v>
      </c>
      <c r="M1587" t="s">
        <v>2719</v>
      </c>
      <c r="N1587">
        <v>12760000</v>
      </c>
      <c r="O1587" t="s">
        <v>92</v>
      </c>
      <c r="P1587" t="s">
        <v>17604</v>
      </c>
      <c r="Q1587">
        <v>775</v>
      </c>
      <c r="R1587">
        <v>12</v>
      </c>
      <c r="S1587">
        <v>31465199</v>
      </c>
      <c r="U1587" t="s">
        <v>17605</v>
      </c>
      <c r="V1587">
        <v>1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39</v>
      </c>
      <c r="AI1587" s="2">
        <v>32</v>
      </c>
      <c r="AJ1587" s="2">
        <v>56</v>
      </c>
      <c r="AK1587" s="2">
        <v>0</v>
      </c>
      <c r="AL1587" s="2">
        <v>0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0</v>
      </c>
      <c r="BI1587" s="2">
        <v>0</v>
      </c>
      <c r="BJ1587" s="2">
        <v>0</v>
      </c>
      <c r="BK1587" s="2">
        <v>0</v>
      </c>
      <c r="BL1587" s="2">
        <v>0</v>
      </c>
      <c r="BM1587" s="2">
        <v>0</v>
      </c>
      <c r="BN1587" s="2">
        <v>0</v>
      </c>
      <c r="BO1587" s="2">
        <v>0</v>
      </c>
      <c r="BP1587" s="2">
        <v>2</v>
      </c>
      <c r="BQ1587" s="2">
        <v>1</v>
      </c>
      <c r="BR1587" s="2">
        <v>4</v>
      </c>
      <c r="BS1587" s="2">
        <v>0</v>
      </c>
      <c r="BT1587" s="2">
        <v>0</v>
      </c>
      <c r="BU1587" s="2">
        <v>0</v>
      </c>
      <c r="BV1587" s="2">
        <v>0</v>
      </c>
      <c r="BW1587" s="2">
        <v>0</v>
      </c>
      <c r="BX1587" s="2">
        <v>0</v>
      </c>
      <c r="BY1587" s="2">
        <v>0</v>
      </c>
      <c r="BZ1587" s="2">
        <v>0</v>
      </c>
      <c r="CA1587" s="2">
        <v>0</v>
      </c>
      <c r="CB1587" s="2">
        <v>0</v>
      </c>
      <c r="CC1587" s="2">
        <v>0</v>
      </c>
      <c r="CD1587" s="2">
        <v>0</v>
      </c>
      <c r="CE1587" s="2">
        <v>0</v>
      </c>
      <c r="CF1587" s="2">
        <v>0</v>
      </c>
      <c r="CG1587" s="2">
        <v>0</v>
      </c>
      <c r="CH1587" s="2">
        <v>0</v>
      </c>
      <c r="CI1587" s="2">
        <v>0</v>
      </c>
      <c r="CJ1587" s="2">
        <v>0</v>
      </c>
      <c r="CK1587" s="2">
        <v>0</v>
      </c>
      <c r="CL1587" s="2">
        <v>0</v>
      </c>
    </row>
    <row r="1588" spans="1:90" x14ac:dyDescent="0.25">
      <c r="A1588" t="s">
        <v>115</v>
      </c>
      <c r="B1588">
        <v>20202</v>
      </c>
      <c r="C1588" t="s">
        <v>96</v>
      </c>
      <c r="D1588">
        <v>1</v>
      </c>
      <c r="E1588">
        <v>8</v>
      </c>
      <c r="F1588">
        <v>13006</v>
      </c>
      <c r="G1588">
        <v>35013006</v>
      </c>
      <c r="H1588" t="s">
        <v>7062</v>
      </c>
      <c r="I1588">
        <v>533</v>
      </c>
      <c r="J1588" t="s">
        <v>2863</v>
      </c>
      <c r="K1588" t="s">
        <v>7063</v>
      </c>
      <c r="L1588">
        <v>1</v>
      </c>
      <c r="M1588" t="s">
        <v>2863</v>
      </c>
      <c r="N1588">
        <v>12620000</v>
      </c>
      <c r="O1588" t="s">
        <v>92</v>
      </c>
      <c r="P1588" t="s">
        <v>7064</v>
      </c>
      <c r="Q1588">
        <v>130</v>
      </c>
      <c r="R1588">
        <v>12</v>
      </c>
      <c r="S1588">
        <v>31561078</v>
      </c>
      <c r="T1588">
        <v>31561853</v>
      </c>
      <c r="U1588" t="s">
        <v>7065</v>
      </c>
      <c r="V1588">
        <v>1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57</v>
      </c>
      <c r="AE1588" s="2">
        <v>51</v>
      </c>
      <c r="AF1588" s="2">
        <v>71</v>
      </c>
      <c r="AG1588" s="2">
        <v>51</v>
      </c>
      <c r="AH1588" s="2">
        <v>61</v>
      </c>
      <c r="AI1588" s="2">
        <v>70</v>
      </c>
      <c r="AJ1588" s="2">
        <v>79</v>
      </c>
      <c r="AK1588" s="2">
        <v>0</v>
      </c>
      <c r="AL1588" s="2">
        <v>0</v>
      </c>
      <c r="AM1588" s="2">
        <v>0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95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99</v>
      </c>
      <c r="BD1588" s="2">
        <v>0</v>
      </c>
      <c r="BE1588" s="2">
        <v>0</v>
      </c>
      <c r="BF1588" s="2">
        <v>0</v>
      </c>
      <c r="BG1588" s="2">
        <v>0</v>
      </c>
      <c r="BH1588" s="2">
        <v>0</v>
      </c>
      <c r="BI1588" s="2">
        <v>0</v>
      </c>
      <c r="BJ1588" s="2">
        <v>0</v>
      </c>
      <c r="BK1588" s="2">
        <v>0</v>
      </c>
      <c r="BL1588" s="2">
        <v>4</v>
      </c>
      <c r="BM1588" s="2">
        <v>3</v>
      </c>
      <c r="BN1588" s="2">
        <v>6</v>
      </c>
      <c r="BO1588" s="2">
        <v>2</v>
      </c>
      <c r="BP1588" s="2">
        <v>2</v>
      </c>
      <c r="BQ1588" s="2">
        <v>4</v>
      </c>
      <c r="BR1588" s="2">
        <v>4</v>
      </c>
      <c r="BS1588" s="2">
        <v>0</v>
      </c>
      <c r="BT1588" s="2">
        <v>0</v>
      </c>
      <c r="BU1588" s="2">
        <v>0</v>
      </c>
      <c r="BV1588" s="2">
        <v>0</v>
      </c>
      <c r="BW1588" s="2">
        <v>0</v>
      </c>
      <c r="BX1588" s="2">
        <v>0</v>
      </c>
      <c r="BY1588" s="2">
        <v>0</v>
      </c>
      <c r="BZ1588" s="2">
        <v>0</v>
      </c>
      <c r="CA1588" s="2">
        <v>0</v>
      </c>
      <c r="CB1588" s="2">
        <v>0</v>
      </c>
      <c r="CC1588" s="2">
        <v>3</v>
      </c>
      <c r="CD1588" s="2">
        <v>0</v>
      </c>
      <c r="CE1588" s="2">
        <v>0</v>
      </c>
      <c r="CF1588" s="2">
        <v>0</v>
      </c>
      <c r="CG1588" s="2">
        <v>0</v>
      </c>
      <c r="CH1588" s="2">
        <v>0</v>
      </c>
      <c r="CI1588" s="2">
        <v>0</v>
      </c>
      <c r="CJ1588" s="2">
        <v>0</v>
      </c>
      <c r="CK1588" s="2">
        <v>10</v>
      </c>
      <c r="CL1588" s="2">
        <v>0</v>
      </c>
    </row>
    <row r="1589" spans="1:90" x14ac:dyDescent="0.25">
      <c r="A1589" t="s">
        <v>115</v>
      </c>
      <c r="B1589">
        <v>20202</v>
      </c>
      <c r="C1589" t="s">
        <v>96</v>
      </c>
      <c r="D1589">
        <v>1</v>
      </c>
      <c r="E1589">
        <v>8</v>
      </c>
      <c r="F1589">
        <v>12968</v>
      </c>
      <c r="G1589">
        <v>35012968</v>
      </c>
      <c r="H1589" t="s">
        <v>9388</v>
      </c>
      <c r="I1589">
        <v>420</v>
      </c>
      <c r="J1589" t="s">
        <v>101</v>
      </c>
      <c r="K1589" t="s">
        <v>7157</v>
      </c>
      <c r="L1589">
        <v>1</v>
      </c>
      <c r="M1589" t="s">
        <v>101</v>
      </c>
      <c r="N1589">
        <v>12605190</v>
      </c>
      <c r="O1589" t="s">
        <v>92</v>
      </c>
      <c r="P1589" t="s">
        <v>9389</v>
      </c>
      <c r="Q1589" t="s">
        <v>127</v>
      </c>
      <c r="R1589">
        <v>12</v>
      </c>
      <c r="S1589">
        <v>31533032</v>
      </c>
      <c r="U1589" t="s">
        <v>9390</v>
      </c>
      <c r="V1589">
        <v>1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80</v>
      </c>
      <c r="AE1589" s="2">
        <v>94</v>
      </c>
      <c r="AF1589" s="2">
        <v>111</v>
      </c>
      <c r="AG1589" s="2">
        <v>99</v>
      </c>
      <c r="AH1589" s="2">
        <v>166</v>
      </c>
      <c r="AI1589" s="2">
        <v>121</v>
      </c>
      <c r="AJ1589" s="2">
        <v>109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153</v>
      </c>
      <c r="BD1589" s="2">
        <v>4</v>
      </c>
      <c r="BE1589" s="2">
        <v>0</v>
      </c>
      <c r="BF1589" s="2">
        <v>0</v>
      </c>
      <c r="BG1589" s="2">
        <v>0</v>
      </c>
      <c r="BH1589" s="2">
        <v>0</v>
      </c>
      <c r="BI1589" s="2">
        <v>0</v>
      </c>
      <c r="BJ1589" s="2">
        <v>0</v>
      </c>
      <c r="BK1589" s="2">
        <v>0</v>
      </c>
      <c r="BL1589" s="2">
        <v>5</v>
      </c>
      <c r="BM1589" s="2">
        <v>5</v>
      </c>
      <c r="BN1589" s="2">
        <v>5</v>
      </c>
      <c r="BO1589" s="2">
        <v>3</v>
      </c>
      <c r="BP1589" s="2">
        <v>6</v>
      </c>
      <c r="BQ1589" s="2">
        <v>4</v>
      </c>
      <c r="BR1589" s="2">
        <v>3</v>
      </c>
      <c r="BS1589" s="2">
        <v>0</v>
      </c>
      <c r="BT1589" s="2">
        <v>0</v>
      </c>
      <c r="BU1589" s="2">
        <v>0</v>
      </c>
      <c r="BV1589" s="2">
        <v>0</v>
      </c>
      <c r="BW1589" s="2">
        <v>0</v>
      </c>
      <c r="BX1589" s="2">
        <v>0</v>
      </c>
      <c r="BY1589" s="2">
        <v>0</v>
      </c>
      <c r="BZ1589" s="2">
        <v>0</v>
      </c>
      <c r="CA1589" s="2">
        <v>0</v>
      </c>
      <c r="CB1589" s="2">
        <v>0</v>
      </c>
      <c r="CC1589" s="2">
        <v>0</v>
      </c>
      <c r="CD1589" s="2">
        <v>0</v>
      </c>
      <c r="CE1589" s="2">
        <v>0</v>
      </c>
      <c r="CF1589" s="2">
        <v>0</v>
      </c>
      <c r="CG1589" s="2">
        <v>0</v>
      </c>
      <c r="CH1589" s="2">
        <v>0</v>
      </c>
      <c r="CI1589" s="2">
        <v>0</v>
      </c>
      <c r="CJ1589" s="2">
        <v>0</v>
      </c>
      <c r="CK1589" s="2">
        <v>10</v>
      </c>
      <c r="CL1589" s="2">
        <v>1</v>
      </c>
    </row>
    <row r="1590" spans="1:90" x14ac:dyDescent="0.25">
      <c r="A1590" t="s">
        <v>115</v>
      </c>
      <c r="B1590">
        <v>20202</v>
      </c>
      <c r="C1590" t="s">
        <v>96</v>
      </c>
      <c r="D1590">
        <v>1</v>
      </c>
      <c r="E1590">
        <v>8</v>
      </c>
      <c r="F1590">
        <v>37175</v>
      </c>
      <c r="G1590">
        <v>35037175</v>
      </c>
      <c r="H1590" t="s">
        <v>3092</v>
      </c>
      <c r="I1590">
        <v>332</v>
      </c>
      <c r="J1590" t="s">
        <v>96</v>
      </c>
      <c r="K1590" t="s">
        <v>3093</v>
      </c>
      <c r="L1590">
        <v>1</v>
      </c>
      <c r="M1590" t="s">
        <v>96</v>
      </c>
      <c r="N1590">
        <v>12520140</v>
      </c>
      <c r="O1590" t="s">
        <v>92</v>
      </c>
      <c r="P1590" t="s">
        <v>3094</v>
      </c>
      <c r="Q1590">
        <v>280</v>
      </c>
      <c r="R1590">
        <v>12</v>
      </c>
      <c r="S1590">
        <v>31323322</v>
      </c>
      <c r="T1590">
        <v>31326461</v>
      </c>
      <c r="U1590" t="s">
        <v>3095</v>
      </c>
      <c r="V1590">
        <v>1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51</v>
      </c>
      <c r="AE1590" s="2">
        <v>48</v>
      </c>
      <c r="AF1590" s="2">
        <v>27</v>
      </c>
      <c r="AG1590" s="2">
        <v>49</v>
      </c>
      <c r="AH1590" s="2">
        <v>56</v>
      </c>
      <c r="AI1590" s="2">
        <v>38</v>
      </c>
      <c r="AJ1590" s="2">
        <v>32</v>
      </c>
      <c r="AK1590" s="2">
        <v>0</v>
      </c>
      <c r="AL1590" s="2">
        <v>0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99</v>
      </c>
      <c r="BD1590" s="2">
        <v>0</v>
      </c>
      <c r="BE1590" s="2">
        <v>0</v>
      </c>
      <c r="BF1590" s="2">
        <v>0</v>
      </c>
      <c r="BG1590" s="2">
        <v>0</v>
      </c>
      <c r="BH1590" s="2">
        <v>0</v>
      </c>
      <c r="BI1590" s="2">
        <v>0</v>
      </c>
      <c r="BJ1590" s="2">
        <v>0</v>
      </c>
      <c r="BK1590" s="2">
        <v>0</v>
      </c>
      <c r="BL1590" s="2">
        <v>4</v>
      </c>
      <c r="BM1590" s="2">
        <v>4</v>
      </c>
      <c r="BN1590" s="2">
        <v>2</v>
      </c>
      <c r="BO1590" s="2">
        <v>4</v>
      </c>
      <c r="BP1590" s="2">
        <v>2</v>
      </c>
      <c r="BQ1590" s="2">
        <v>2</v>
      </c>
      <c r="BR1590" s="2">
        <v>2</v>
      </c>
      <c r="BS1590" s="2">
        <v>0</v>
      </c>
      <c r="BT1590" s="2">
        <v>0</v>
      </c>
      <c r="BU1590" s="2">
        <v>0</v>
      </c>
      <c r="BV1590" s="2">
        <v>0</v>
      </c>
      <c r="BW1590" s="2">
        <v>0</v>
      </c>
      <c r="BX1590" s="2">
        <v>0</v>
      </c>
      <c r="BY1590" s="2">
        <v>0</v>
      </c>
      <c r="BZ1590" s="2">
        <v>0</v>
      </c>
      <c r="CA1590" s="2">
        <v>0</v>
      </c>
      <c r="CB1590" s="2">
        <v>0</v>
      </c>
      <c r="CC1590" s="2">
        <v>0</v>
      </c>
      <c r="CD1590" s="2">
        <v>0</v>
      </c>
      <c r="CE1590" s="2">
        <v>0</v>
      </c>
      <c r="CF1590" s="2">
        <v>0</v>
      </c>
      <c r="CG1590" s="2">
        <v>0</v>
      </c>
      <c r="CH1590" s="2">
        <v>0</v>
      </c>
      <c r="CI1590" s="2">
        <v>0</v>
      </c>
      <c r="CJ1590" s="2">
        <v>0</v>
      </c>
      <c r="CK1590" s="2">
        <v>6</v>
      </c>
      <c r="CL1590" s="2">
        <v>0</v>
      </c>
    </row>
    <row r="1591" spans="1:90" x14ac:dyDescent="0.25">
      <c r="A1591" t="s">
        <v>115</v>
      </c>
      <c r="B1591">
        <v>20202</v>
      </c>
      <c r="C1591" t="s">
        <v>96</v>
      </c>
      <c r="D1591">
        <v>1</v>
      </c>
      <c r="E1591">
        <v>8</v>
      </c>
      <c r="F1591">
        <v>12750</v>
      </c>
      <c r="G1591">
        <v>35012750</v>
      </c>
      <c r="H1591" t="s">
        <v>9033</v>
      </c>
      <c r="I1591">
        <v>332</v>
      </c>
      <c r="J1591" t="s">
        <v>96</v>
      </c>
      <c r="K1591" t="s">
        <v>2683</v>
      </c>
      <c r="L1591">
        <v>1</v>
      </c>
      <c r="M1591" t="s">
        <v>96</v>
      </c>
      <c r="N1591">
        <v>12502350</v>
      </c>
      <c r="O1591" t="s">
        <v>92</v>
      </c>
      <c r="P1591" t="s">
        <v>9034</v>
      </c>
      <c r="Q1591">
        <v>39</v>
      </c>
      <c r="R1591">
        <v>12</v>
      </c>
      <c r="S1591">
        <v>31224865</v>
      </c>
      <c r="U1591" t="s">
        <v>9035</v>
      </c>
      <c r="V1591">
        <v>1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43</v>
      </c>
      <c r="AE1591" s="2">
        <v>30</v>
      </c>
      <c r="AF1591" s="2">
        <v>25</v>
      </c>
      <c r="AG1591" s="2">
        <v>38</v>
      </c>
      <c r="AH1591" s="2">
        <v>78</v>
      </c>
      <c r="AI1591" s="2">
        <v>41</v>
      </c>
      <c r="AJ1591" s="2">
        <v>16</v>
      </c>
      <c r="AK1591" s="2">
        <v>0</v>
      </c>
      <c r="AL1591" s="2">
        <v>0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112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272</v>
      </c>
      <c r="BD1591" s="2">
        <v>0</v>
      </c>
      <c r="BE1591" s="2">
        <v>0</v>
      </c>
      <c r="BF1591" s="2">
        <v>0</v>
      </c>
      <c r="BG1591" s="2">
        <v>0</v>
      </c>
      <c r="BH1591" s="2">
        <v>0</v>
      </c>
      <c r="BI1591" s="2">
        <v>0</v>
      </c>
      <c r="BJ1591" s="2">
        <v>0</v>
      </c>
      <c r="BK1591" s="2">
        <v>0</v>
      </c>
      <c r="BL1591" s="2">
        <v>4</v>
      </c>
      <c r="BM1591" s="2">
        <v>2</v>
      </c>
      <c r="BN1591" s="2">
        <v>2</v>
      </c>
      <c r="BO1591" s="2">
        <v>4</v>
      </c>
      <c r="BP1591" s="2">
        <v>4</v>
      </c>
      <c r="BQ1591" s="2">
        <v>2</v>
      </c>
      <c r="BR1591" s="2">
        <v>1</v>
      </c>
      <c r="BS1591" s="2">
        <v>0</v>
      </c>
      <c r="BT1591" s="2">
        <v>0</v>
      </c>
      <c r="BU1591" s="2">
        <v>0</v>
      </c>
      <c r="BV1591" s="2">
        <v>0</v>
      </c>
      <c r="BW1591" s="2">
        <v>0</v>
      </c>
      <c r="BX1591" s="2">
        <v>0</v>
      </c>
      <c r="BY1591" s="2">
        <v>0</v>
      </c>
      <c r="BZ1591" s="2">
        <v>0</v>
      </c>
      <c r="CA1591" s="2">
        <v>0</v>
      </c>
      <c r="CB1591" s="2">
        <v>0</v>
      </c>
      <c r="CC1591" s="2">
        <v>5</v>
      </c>
      <c r="CD1591" s="2">
        <v>0</v>
      </c>
      <c r="CE1591" s="2">
        <v>0</v>
      </c>
      <c r="CF1591" s="2">
        <v>0</v>
      </c>
      <c r="CG1591" s="2">
        <v>0</v>
      </c>
      <c r="CH1591" s="2">
        <v>0</v>
      </c>
      <c r="CI1591" s="2">
        <v>0</v>
      </c>
      <c r="CJ1591" s="2">
        <v>0</v>
      </c>
      <c r="CK1591" s="2">
        <v>24</v>
      </c>
      <c r="CL1591" s="2">
        <v>0</v>
      </c>
    </row>
    <row r="1592" spans="1:90" x14ac:dyDescent="0.25">
      <c r="A1592" t="s">
        <v>115</v>
      </c>
      <c r="B1592">
        <v>20202</v>
      </c>
      <c r="C1592" t="s">
        <v>96</v>
      </c>
      <c r="D1592">
        <v>1</v>
      </c>
      <c r="E1592">
        <v>8</v>
      </c>
      <c r="F1592">
        <v>12646</v>
      </c>
      <c r="G1592">
        <v>35012646</v>
      </c>
      <c r="H1592" t="s">
        <v>10596</v>
      </c>
      <c r="I1592">
        <v>284</v>
      </c>
      <c r="J1592" t="s">
        <v>1293</v>
      </c>
      <c r="K1592" t="s">
        <v>1077</v>
      </c>
      <c r="L1592">
        <v>1</v>
      </c>
      <c r="M1592" t="s">
        <v>1293</v>
      </c>
      <c r="N1592">
        <v>12530000</v>
      </c>
      <c r="O1592" t="s">
        <v>92</v>
      </c>
      <c r="P1592" t="s">
        <v>3237</v>
      </c>
      <c r="Q1592">
        <v>156</v>
      </c>
      <c r="R1592">
        <v>12</v>
      </c>
      <c r="S1592">
        <v>31111257</v>
      </c>
      <c r="T1592">
        <v>31111702</v>
      </c>
      <c r="U1592" t="s">
        <v>3238</v>
      </c>
      <c r="V1592">
        <v>1</v>
      </c>
      <c r="W1592" s="2">
        <v>0</v>
      </c>
      <c r="X1592" s="2">
        <v>0</v>
      </c>
      <c r="Y1592" s="2">
        <v>39</v>
      </c>
      <c r="Z1592" s="2">
        <v>22</v>
      </c>
      <c r="AA1592" s="2">
        <v>27</v>
      </c>
      <c r="AB1592" s="2">
        <v>33</v>
      </c>
      <c r="AC1592" s="2">
        <v>23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0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2</v>
      </c>
      <c r="BH1592" s="2">
        <v>2</v>
      </c>
      <c r="BI1592" s="2">
        <v>2</v>
      </c>
      <c r="BJ1592" s="2">
        <v>3</v>
      </c>
      <c r="BK1592" s="2">
        <v>1</v>
      </c>
      <c r="BL1592" s="2">
        <v>0</v>
      </c>
      <c r="BM1592" s="2">
        <v>0</v>
      </c>
      <c r="BN1592" s="2">
        <v>0</v>
      </c>
      <c r="BO1592" s="2">
        <v>0</v>
      </c>
      <c r="BP1592" s="2">
        <v>0</v>
      </c>
      <c r="BQ1592" s="2">
        <v>0</v>
      </c>
      <c r="BR1592" s="2">
        <v>0</v>
      </c>
      <c r="BS1592" s="2">
        <v>0</v>
      </c>
      <c r="BT1592" s="2">
        <v>0</v>
      </c>
      <c r="BU1592" s="2">
        <v>0</v>
      </c>
      <c r="BV1592" s="2">
        <v>0</v>
      </c>
      <c r="BW1592" s="2">
        <v>0</v>
      </c>
      <c r="BX1592" s="2">
        <v>0</v>
      </c>
      <c r="BY1592" s="2">
        <v>0</v>
      </c>
      <c r="BZ1592" s="2">
        <v>0</v>
      </c>
      <c r="CA1592" s="2">
        <v>0</v>
      </c>
      <c r="CB1592" s="2">
        <v>0</v>
      </c>
      <c r="CC1592" s="2">
        <v>0</v>
      </c>
      <c r="CD1592" s="2">
        <v>0</v>
      </c>
      <c r="CE1592" s="2">
        <v>0</v>
      </c>
      <c r="CF1592" s="2">
        <v>0</v>
      </c>
      <c r="CG1592" s="2">
        <v>0</v>
      </c>
      <c r="CH1592" s="2">
        <v>0</v>
      </c>
      <c r="CI1592" s="2">
        <v>0</v>
      </c>
      <c r="CJ1592" s="2">
        <v>0</v>
      </c>
      <c r="CK1592" s="2">
        <v>0</v>
      </c>
      <c r="CL1592" s="2">
        <v>0</v>
      </c>
    </row>
    <row r="1593" spans="1:90" x14ac:dyDescent="0.25">
      <c r="A1593" t="s">
        <v>115</v>
      </c>
      <c r="B1593">
        <v>20202</v>
      </c>
      <c r="C1593" t="s">
        <v>96</v>
      </c>
      <c r="D1593">
        <v>1</v>
      </c>
      <c r="E1593">
        <v>8</v>
      </c>
      <c r="F1593">
        <v>13055</v>
      </c>
      <c r="G1593">
        <v>35013055</v>
      </c>
      <c r="H1593" t="s">
        <v>9523</v>
      </c>
      <c r="I1593">
        <v>235</v>
      </c>
      <c r="J1593" t="s">
        <v>1703</v>
      </c>
      <c r="K1593" t="s">
        <v>9524</v>
      </c>
      <c r="L1593">
        <v>1</v>
      </c>
      <c r="M1593" t="s">
        <v>1703</v>
      </c>
      <c r="N1593">
        <v>12630000</v>
      </c>
      <c r="O1593" t="s">
        <v>92</v>
      </c>
      <c r="P1593" t="s">
        <v>1957</v>
      </c>
      <c r="Q1593">
        <v>235</v>
      </c>
      <c r="R1593">
        <v>12</v>
      </c>
      <c r="S1593">
        <v>31012800</v>
      </c>
      <c r="U1593" t="s">
        <v>9525</v>
      </c>
      <c r="V1593">
        <v>2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37</v>
      </c>
      <c r="AE1593" s="2">
        <v>46</v>
      </c>
      <c r="AF1593" s="2">
        <v>42</v>
      </c>
      <c r="AG1593" s="2">
        <v>55</v>
      </c>
      <c r="AH1593" s="2">
        <v>35</v>
      </c>
      <c r="AI1593" s="2">
        <v>39</v>
      </c>
      <c r="AJ1593" s="2">
        <v>22</v>
      </c>
      <c r="AK1593" s="2">
        <v>0</v>
      </c>
      <c r="AL1593" s="2">
        <v>0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16</v>
      </c>
      <c r="AS1593" s="2">
        <v>0</v>
      </c>
      <c r="AT1593" s="2">
        <v>0</v>
      </c>
      <c r="AU1593" s="2">
        <v>51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25</v>
      </c>
      <c r="BD1593" s="2">
        <v>0</v>
      </c>
      <c r="BE1593" s="2">
        <v>0</v>
      </c>
      <c r="BF1593" s="2">
        <v>0</v>
      </c>
      <c r="BG1593" s="2">
        <v>0</v>
      </c>
      <c r="BH1593" s="2">
        <v>0</v>
      </c>
      <c r="BI1593" s="2">
        <v>0</v>
      </c>
      <c r="BJ1593" s="2">
        <v>0</v>
      </c>
      <c r="BK1593" s="2">
        <v>0</v>
      </c>
      <c r="BL1593" s="2">
        <v>4</v>
      </c>
      <c r="BM1593" s="2">
        <v>4</v>
      </c>
      <c r="BN1593" s="2">
        <v>4</v>
      </c>
      <c r="BO1593" s="2">
        <v>3</v>
      </c>
      <c r="BP1593" s="2">
        <v>3</v>
      </c>
      <c r="BQ1593" s="2">
        <v>2</v>
      </c>
      <c r="BR1593" s="2">
        <v>1</v>
      </c>
      <c r="BS1593" s="2">
        <v>0</v>
      </c>
      <c r="BT1593" s="2">
        <v>0</v>
      </c>
      <c r="BU1593" s="2">
        <v>0</v>
      </c>
      <c r="BV1593" s="2">
        <v>0</v>
      </c>
      <c r="BW1593" s="2">
        <v>0</v>
      </c>
      <c r="BX1593" s="2">
        <v>0</v>
      </c>
      <c r="BY1593" s="2">
        <v>0</v>
      </c>
      <c r="BZ1593" s="2">
        <v>2</v>
      </c>
      <c r="CA1593" s="2">
        <v>0</v>
      </c>
      <c r="CB1593" s="2">
        <v>0</v>
      </c>
      <c r="CC1593" s="2">
        <v>4</v>
      </c>
      <c r="CD1593" s="2">
        <v>0</v>
      </c>
      <c r="CE1593" s="2">
        <v>0</v>
      </c>
      <c r="CF1593" s="2">
        <v>0</v>
      </c>
      <c r="CG1593" s="2">
        <v>0</v>
      </c>
      <c r="CH1593" s="2">
        <v>0</v>
      </c>
      <c r="CI1593" s="2">
        <v>0</v>
      </c>
      <c r="CJ1593" s="2">
        <v>0</v>
      </c>
      <c r="CK1593" s="2">
        <v>2</v>
      </c>
      <c r="CL1593" s="2">
        <v>0</v>
      </c>
    </row>
    <row r="1594" spans="1:90" x14ac:dyDescent="0.25">
      <c r="A1594" t="s">
        <v>115</v>
      </c>
      <c r="B1594">
        <v>20202</v>
      </c>
      <c r="C1594" t="s">
        <v>96</v>
      </c>
      <c r="D1594">
        <v>1</v>
      </c>
      <c r="E1594">
        <v>8</v>
      </c>
      <c r="F1594">
        <v>12397</v>
      </c>
      <c r="G1594">
        <v>35012397</v>
      </c>
      <c r="H1594" t="s">
        <v>6029</v>
      </c>
      <c r="I1594">
        <v>282</v>
      </c>
      <c r="J1594" t="s">
        <v>97</v>
      </c>
      <c r="K1594" t="s">
        <v>2844</v>
      </c>
      <c r="L1594">
        <v>1</v>
      </c>
      <c r="M1594" t="s">
        <v>97</v>
      </c>
      <c r="N1594">
        <v>12705170</v>
      </c>
      <c r="O1594" t="s">
        <v>92</v>
      </c>
      <c r="P1594" t="s">
        <v>6030</v>
      </c>
      <c r="Q1594">
        <v>235</v>
      </c>
      <c r="R1594">
        <v>12</v>
      </c>
      <c r="S1594">
        <v>31442840</v>
      </c>
      <c r="T1594">
        <v>31447572</v>
      </c>
      <c r="U1594" t="s">
        <v>6031</v>
      </c>
      <c r="V1594">
        <v>1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67</v>
      </c>
      <c r="AE1594" s="2">
        <v>88</v>
      </c>
      <c r="AF1594" s="2">
        <v>56</v>
      </c>
      <c r="AG1594" s="2">
        <v>69</v>
      </c>
      <c r="AH1594" s="2">
        <v>109</v>
      </c>
      <c r="AI1594" s="2">
        <v>116</v>
      </c>
      <c r="AJ1594" s="2">
        <v>111</v>
      </c>
      <c r="AK1594" s="2">
        <v>0</v>
      </c>
      <c r="AL1594" s="2">
        <v>0</v>
      </c>
      <c r="AM1594" s="2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235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126</v>
      </c>
      <c r="BD1594" s="2">
        <v>25</v>
      </c>
      <c r="BE1594" s="2">
        <v>0</v>
      </c>
      <c r="BF1594" s="2">
        <v>0</v>
      </c>
      <c r="BG1594" s="2">
        <v>0</v>
      </c>
      <c r="BH1594" s="2">
        <v>0</v>
      </c>
      <c r="BI1594" s="2">
        <v>0</v>
      </c>
      <c r="BJ1594" s="2">
        <v>0</v>
      </c>
      <c r="BK1594" s="2">
        <v>0</v>
      </c>
      <c r="BL1594" s="2">
        <v>4</v>
      </c>
      <c r="BM1594" s="2">
        <v>5</v>
      </c>
      <c r="BN1594" s="2">
        <v>4</v>
      </c>
      <c r="BO1594" s="2">
        <v>3</v>
      </c>
      <c r="BP1594" s="2">
        <v>6</v>
      </c>
      <c r="BQ1594" s="2">
        <v>6</v>
      </c>
      <c r="BR1594" s="2">
        <v>4</v>
      </c>
      <c r="BS1594" s="2">
        <v>0</v>
      </c>
      <c r="BT1594" s="2">
        <v>0</v>
      </c>
      <c r="BU1594" s="2">
        <v>0</v>
      </c>
      <c r="BV1594" s="2">
        <v>0</v>
      </c>
      <c r="BW1594" s="2">
        <v>0</v>
      </c>
      <c r="BX1594" s="2">
        <v>0</v>
      </c>
      <c r="BY1594" s="2">
        <v>0</v>
      </c>
      <c r="BZ1594" s="2">
        <v>0</v>
      </c>
      <c r="CA1594" s="2">
        <v>0</v>
      </c>
      <c r="CB1594" s="2">
        <v>0</v>
      </c>
      <c r="CC1594" s="2">
        <v>12</v>
      </c>
      <c r="CD1594" s="2">
        <v>0</v>
      </c>
      <c r="CE1594" s="2">
        <v>0</v>
      </c>
      <c r="CF1594" s="2">
        <v>0</v>
      </c>
      <c r="CG1594" s="2">
        <v>0</v>
      </c>
      <c r="CH1594" s="2">
        <v>0</v>
      </c>
      <c r="CI1594" s="2">
        <v>0</v>
      </c>
      <c r="CJ1594" s="2">
        <v>0</v>
      </c>
      <c r="CK1594" s="2">
        <v>9</v>
      </c>
      <c r="CL1594" s="2">
        <v>5</v>
      </c>
    </row>
    <row r="1595" spans="1:90" x14ac:dyDescent="0.25">
      <c r="A1595" t="s">
        <v>115</v>
      </c>
      <c r="B1595">
        <v>20202</v>
      </c>
      <c r="C1595" t="s">
        <v>96</v>
      </c>
      <c r="D1595">
        <v>1</v>
      </c>
      <c r="E1595">
        <v>8</v>
      </c>
      <c r="F1595">
        <v>12440</v>
      </c>
      <c r="G1595">
        <v>35012440</v>
      </c>
      <c r="H1595" t="s">
        <v>15785</v>
      </c>
      <c r="I1595">
        <v>643</v>
      </c>
      <c r="J1595" t="s">
        <v>8597</v>
      </c>
      <c r="K1595" t="s">
        <v>91</v>
      </c>
      <c r="L1595">
        <v>1</v>
      </c>
      <c r="M1595" t="s">
        <v>8597</v>
      </c>
      <c r="N1595">
        <v>12830000</v>
      </c>
      <c r="O1595" t="s">
        <v>92</v>
      </c>
      <c r="P1595" t="s">
        <v>15786</v>
      </c>
      <c r="Q1595">
        <v>50</v>
      </c>
      <c r="R1595">
        <v>12</v>
      </c>
      <c r="S1595">
        <v>31171313</v>
      </c>
      <c r="U1595" t="s">
        <v>15787</v>
      </c>
      <c r="V1595">
        <v>1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50</v>
      </c>
      <c r="AI1595" s="2">
        <v>52</v>
      </c>
      <c r="AJ1595" s="2">
        <v>52</v>
      </c>
      <c r="AK1595" s="2">
        <v>0</v>
      </c>
      <c r="AL1595" s="2">
        <v>0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0</v>
      </c>
      <c r="BI1595" s="2">
        <v>0</v>
      </c>
      <c r="BJ1595" s="2">
        <v>0</v>
      </c>
      <c r="BK1595" s="2">
        <v>0</v>
      </c>
      <c r="BL1595" s="2">
        <v>0</v>
      </c>
      <c r="BM1595" s="2">
        <v>0</v>
      </c>
      <c r="BN1595" s="2">
        <v>0</v>
      </c>
      <c r="BO1595" s="2">
        <v>0</v>
      </c>
      <c r="BP1595" s="2">
        <v>3</v>
      </c>
      <c r="BQ1595" s="2">
        <v>4</v>
      </c>
      <c r="BR1595" s="2">
        <v>3</v>
      </c>
      <c r="BS1595" s="2">
        <v>0</v>
      </c>
      <c r="BT1595" s="2">
        <v>0</v>
      </c>
      <c r="BU1595" s="2">
        <v>0</v>
      </c>
      <c r="BV1595" s="2">
        <v>0</v>
      </c>
      <c r="BW1595" s="2">
        <v>0</v>
      </c>
      <c r="BX1595" s="2">
        <v>0</v>
      </c>
      <c r="BY1595" s="2">
        <v>0</v>
      </c>
      <c r="BZ1595" s="2">
        <v>0</v>
      </c>
      <c r="CA1595" s="2">
        <v>0</v>
      </c>
      <c r="CB1595" s="2">
        <v>0</v>
      </c>
      <c r="CC1595" s="2">
        <v>0</v>
      </c>
      <c r="CD1595" s="2">
        <v>0</v>
      </c>
      <c r="CE1595" s="2">
        <v>0</v>
      </c>
      <c r="CF1595" s="2">
        <v>0</v>
      </c>
      <c r="CG1595" s="2">
        <v>0</v>
      </c>
      <c r="CH1595" s="2">
        <v>0</v>
      </c>
      <c r="CI1595" s="2">
        <v>0</v>
      </c>
      <c r="CJ1595" s="2">
        <v>0</v>
      </c>
      <c r="CK1595" s="2">
        <v>0</v>
      </c>
      <c r="CL1595" s="2">
        <v>0</v>
      </c>
    </row>
    <row r="1596" spans="1:90" x14ac:dyDescent="0.25">
      <c r="A1596" t="s">
        <v>115</v>
      </c>
      <c r="B1596">
        <v>20202</v>
      </c>
      <c r="C1596" t="s">
        <v>96</v>
      </c>
      <c r="D1596">
        <v>1</v>
      </c>
      <c r="E1596">
        <v>8</v>
      </c>
      <c r="F1596">
        <v>903127</v>
      </c>
      <c r="G1596">
        <v>35903127</v>
      </c>
      <c r="H1596" t="s">
        <v>7156</v>
      </c>
      <c r="I1596">
        <v>420</v>
      </c>
      <c r="J1596" t="s">
        <v>101</v>
      </c>
      <c r="K1596" t="s">
        <v>7157</v>
      </c>
      <c r="L1596">
        <v>1</v>
      </c>
      <c r="M1596" t="s">
        <v>101</v>
      </c>
      <c r="N1596">
        <v>12605390</v>
      </c>
      <c r="O1596" t="s">
        <v>92</v>
      </c>
      <c r="P1596" t="s">
        <v>7158</v>
      </c>
      <c r="Q1596">
        <v>395</v>
      </c>
      <c r="R1596">
        <v>12</v>
      </c>
      <c r="S1596">
        <v>31533242</v>
      </c>
      <c r="U1596" t="s">
        <v>7159</v>
      </c>
      <c r="V1596">
        <v>1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67</v>
      </c>
      <c r="AE1596" s="2">
        <v>65</v>
      </c>
      <c r="AF1596" s="2">
        <v>57</v>
      </c>
      <c r="AG1596" s="2">
        <v>55</v>
      </c>
      <c r="AH1596" s="2">
        <v>55</v>
      </c>
      <c r="AI1596" s="2">
        <v>44</v>
      </c>
      <c r="AJ1596" s="2">
        <v>27</v>
      </c>
      <c r="AK1596" s="2">
        <v>0</v>
      </c>
      <c r="AL1596" s="2">
        <v>0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0</v>
      </c>
      <c r="BI1596" s="2">
        <v>0</v>
      </c>
      <c r="BJ1596" s="2">
        <v>0</v>
      </c>
      <c r="BK1596" s="2">
        <v>0</v>
      </c>
      <c r="BL1596" s="2">
        <v>3</v>
      </c>
      <c r="BM1596" s="2">
        <v>2</v>
      </c>
      <c r="BN1596" s="2">
        <v>2</v>
      </c>
      <c r="BO1596" s="2">
        <v>2</v>
      </c>
      <c r="BP1596" s="2">
        <v>2</v>
      </c>
      <c r="BQ1596" s="2">
        <v>2</v>
      </c>
      <c r="BR1596" s="2">
        <v>1</v>
      </c>
      <c r="BS1596" s="2">
        <v>0</v>
      </c>
      <c r="BT1596" s="2">
        <v>0</v>
      </c>
      <c r="BU1596" s="2">
        <v>0</v>
      </c>
      <c r="BV1596" s="2">
        <v>0</v>
      </c>
      <c r="BW1596" s="2">
        <v>0</v>
      </c>
      <c r="BX1596" s="2">
        <v>0</v>
      </c>
      <c r="BY1596" s="2">
        <v>0</v>
      </c>
      <c r="BZ1596" s="2">
        <v>0</v>
      </c>
      <c r="CA1596" s="2">
        <v>0</v>
      </c>
      <c r="CB1596" s="2">
        <v>0</v>
      </c>
      <c r="CC1596" s="2">
        <v>0</v>
      </c>
      <c r="CD1596" s="2">
        <v>0</v>
      </c>
      <c r="CE1596" s="2">
        <v>0</v>
      </c>
      <c r="CF1596" s="2">
        <v>0</v>
      </c>
      <c r="CG1596" s="2">
        <v>0</v>
      </c>
      <c r="CH1596" s="2">
        <v>0</v>
      </c>
      <c r="CI1596" s="2">
        <v>0</v>
      </c>
      <c r="CJ1596" s="2">
        <v>0</v>
      </c>
      <c r="CK1596" s="2">
        <v>0</v>
      </c>
      <c r="CL1596" s="2">
        <v>0</v>
      </c>
    </row>
    <row r="1597" spans="1:90" x14ac:dyDescent="0.25">
      <c r="A1597" t="s">
        <v>115</v>
      </c>
      <c r="B1597">
        <v>20202</v>
      </c>
      <c r="C1597" t="s">
        <v>96</v>
      </c>
      <c r="D1597">
        <v>1</v>
      </c>
      <c r="E1597">
        <v>8</v>
      </c>
      <c r="F1597">
        <v>12816</v>
      </c>
      <c r="G1597">
        <v>35012816</v>
      </c>
      <c r="H1597" t="s">
        <v>15764</v>
      </c>
      <c r="I1597">
        <v>174</v>
      </c>
      <c r="J1597" t="s">
        <v>240</v>
      </c>
      <c r="K1597" t="s">
        <v>482</v>
      </c>
      <c r="L1597">
        <v>1</v>
      </c>
      <c r="M1597" t="s">
        <v>240</v>
      </c>
      <c r="N1597">
        <v>12570000</v>
      </c>
      <c r="O1597" t="s">
        <v>102</v>
      </c>
      <c r="P1597" t="s">
        <v>6911</v>
      </c>
      <c r="Q1597" t="s">
        <v>127</v>
      </c>
      <c r="R1597">
        <v>12</v>
      </c>
      <c r="S1597">
        <v>31052617</v>
      </c>
      <c r="U1597" t="s">
        <v>6912</v>
      </c>
      <c r="V1597">
        <v>1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62</v>
      </c>
      <c r="AI1597" s="2">
        <v>59</v>
      </c>
      <c r="AJ1597" s="2">
        <v>61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168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41</v>
      </c>
      <c r="BD1597" s="2">
        <v>0</v>
      </c>
      <c r="BE1597" s="2">
        <v>0</v>
      </c>
      <c r="BF1597" s="2">
        <v>0</v>
      </c>
      <c r="BG1597" s="2">
        <v>0</v>
      </c>
      <c r="BH1597" s="2">
        <v>0</v>
      </c>
      <c r="BI1597" s="2">
        <v>0</v>
      </c>
      <c r="BJ1597" s="2">
        <v>0</v>
      </c>
      <c r="BK1597" s="2">
        <v>0</v>
      </c>
      <c r="BL1597" s="2">
        <v>0</v>
      </c>
      <c r="BM1597" s="2">
        <v>0</v>
      </c>
      <c r="BN1597" s="2">
        <v>0</v>
      </c>
      <c r="BO1597" s="2">
        <v>0</v>
      </c>
      <c r="BP1597" s="2">
        <v>3</v>
      </c>
      <c r="BQ1597" s="2">
        <v>2</v>
      </c>
      <c r="BR1597" s="2">
        <v>3</v>
      </c>
      <c r="BS1597" s="2">
        <v>0</v>
      </c>
      <c r="BT1597" s="2">
        <v>0</v>
      </c>
      <c r="BU1597" s="2">
        <v>0</v>
      </c>
      <c r="BV1597" s="2">
        <v>0</v>
      </c>
      <c r="BW1597" s="2">
        <v>0</v>
      </c>
      <c r="BX1597" s="2">
        <v>0</v>
      </c>
      <c r="BY1597" s="2">
        <v>0</v>
      </c>
      <c r="BZ1597" s="2">
        <v>0</v>
      </c>
      <c r="CA1597" s="2">
        <v>0</v>
      </c>
      <c r="CB1597" s="2">
        <v>0</v>
      </c>
      <c r="CC1597" s="2">
        <v>8</v>
      </c>
      <c r="CD1597" s="2">
        <v>0</v>
      </c>
      <c r="CE1597" s="2">
        <v>0</v>
      </c>
      <c r="CF1597" s="2">
        <v>0</v>
      </c>
      <c r="CG1597" s="2">
        <v>0</v>
      </c>
      <c r="CH1597" s="2">
        <v>0</v>
      </c>
      <c r="CI1597" s="2">
        <v>0</v>
      </c>
      <c r="CJ1597" s="2">
        <v>0</v>
      </c>
      <c r="CK1597" s="2">
        <v>2</v>
      </c>
      <c r="CL1597" s="2">
        <v>0</v>
      </c>
    </row>
    <row r="1598" spans="1:90" x14ac:dyDescent="0.25">
      <c r="A1598" t="s">
        <v>115</v>
      </c>
      <c r="B1598">
        <v>20202</v>
      </c>
      <c r="C1598" t="s">
        <v>96</v>
      </c>
      <c r="D1598">
        <v>1</v>
      </c>
      <c r="E1598">
        <v>8</v>
      </c>
      <c r="F1598">
        <v>12841</v>
      </c>
      <c r="G1598">
        <v>35012841</v>
      </c>
      <c r="H1598" t="s">
        <v>13376</v>
      </c>
      <c r="I1598">
        <v>332</v>
      </c>
      <c r="J1598" t="s">
        <v>96</v>
      </c>
      <c r="K1598" t="s">
        <v>13377</v>
      </c>
      <c r="L1598">
        <v>1</v>
      </c>
      <c r="M1598" t="s">
        <v>96</v>
      </c>
      <c r="N1598">
        <v>12523460</v>
      </c>
      <c r="O1598" t="s">
        <v>92</v>
      </c>
      <c r="P1598" t="s">
        <v>11304</v>
      </c>
      <c r="Q1598">
        <v>345</v>
      </c>
      <c r="R1598">
        <v>12</v>
      </c>
      <c r="S1598">
        <v>31224028</v>
      </c>
      <c r="U1598" t="s">
        <v>13378</v>
      </c>
      <c r="V1598">
        <v>1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40</v>
      </c>
      <c r="AE1598" s="2">
        <v>46</v>
      </c>
      <c r="AF1598" s="2">
        <v>42</v>
      </c>
      <c r="AG1598" s="2">
        <v>32</v>
      </c>
      <c r="AH1598" s="2">
        <v>89</v>
      </c>
      <c r="AI1598" s="2">
        <v>52</v>
      </c>
      <c r="AJ1598" s="2">
        <v>47</v>
      </c>
      <c r="AK1598" s="2">
        <v>0</v>
      </c>
      <c r="AL1598" s="2">
        <v>0</v>
      </c>
      <c r="AM1598" s="2">
        <v>0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81</v>
      </c>
      <c r="BD1598" s="2">
        <v>0</v>
      </c>
      <c r="BE1598" s="2">
        <v>0</v>
      </c>
      <c r="BF1598" s="2">
        <v>0</v>
      </c>
      <c r="BG1598" s="2">
        <v>0</v>
      </c>
      <c r="BH1598" s="2">
        <v>0</v>
      </c>
      <c r="BI1598" s="2">
        <v>0</v>
      </c>
      <c r="BJ1598" s="2">
        <v>0</v>
      </c>
      <c r="BK1598" s="2">
        <v>0</v>
      </c>
      <c r="BL1598" s="2">
        <v>3</v>
      </c>
      <c r="BM1598" s="2">
        <v>4</v>
      </c>
      <c r="BN1598" s="2">
        <v>4</v>
      </c>
      <c r="BO1598" s="2">
        <v>2</v>
      </c>
      <c r="BP1598" s="2">
        <v>5</v>
      </c>
      <c r="BQ1598" s="2">
        <v>3</v>
      </c>
      <c r="BR1598" s="2">
        <v>3</v>
      </c>
      <c r="BS1598" s="2">
        <v>0</v>
      </c>
      <c r="BT1598" s="2">
        <v>0</v>
      </c>
      <c r="BU1598" s="2">
        <v>0</v>
      </c>
      <c r="BV1598" s="2">
        <v>0</v>
      </c>
      <c r="BW1598" s="2">
        <v>0</v>
      </c>
      <c r="BX1598" s="2">
        <v>0</v>
      </c>
      <c r="BY1598" s="2">
        <v>0</v>
      </c>
      <c r="BZ1598" s="2">
        <v>0</v>
      </c>
      <c r="CA1598" s="2">
        <v>0</v>
      </c>
      <c r="CB1598" s="2">
        <v>0</v>
      </c>
      <c r="CC1598" s="2">
        <v>0</v>
      </c>
      <c r="CD1598" s="2">
        <v>0</v>
      </c>
      <c r="CE1598" s="2">
        <v>0</v>
      </c>
      <c r="CF1598" s="2">
        <v>0</v>
      </c>
      <c r="CG1598" s="2">
        <v>0</v>
      </c>
      <c r="CH1598" s="2">
        <v>0</v>
      </c>
      <c r="CI1598" s="2">
        <v>0</v>
      </c>
      <c r="CJ1598" s="2">
        <v>0</v>
      </c>
      <c r="CK1598" s="2">
        <v>5</v>
      </c>
      <c r="CL1598" s="2">
        <v>0</v>
      </c>
    </row>
    <row r="1599" spans="1:90" x14ac:dyDescent="0.25">
      <c r="A1599" t="s">
        <v>115</v>
      </c>
      <c r="B1599">
        <v>20202</v>
      </c>
      <c r="C1599" t="s">
        <v>96</v>
      </c>
      <c r="D1599">
        <v>1</v>
      </c>
      <c r="E1599">
        <v>8</v>
      </c>
      <c r="F1599">
        <v>13079</v>
      </c>
      <c r="G1599">
        <v>35013079</v>
      </c>
      <c r="H1599" t="s">
        <v>13659</v>
      </c>
      <c r="I1599">
        <v>235</v>
      </c>
      <c r="J1599" t="s">
        <v>1703</v>
      </c>
      <c r="K1599" t="s">
        <v>1704</v>
      </c>
      <c r="L1599">
        <v>1</v>
      </c>
      <c r="M1599" t="s">
        <v>1703</v>
      </c>
      <c r="N1599">
        <v>12630000</v>
      </c>
      <c r="O1599" t="s">
        <v>92</v>
      </c>
      <c r="P1599" t="s">
        <v>13660</v>
      </c>
      <c r="Q1599">
        <v>2700</v>
      </c>
      <c r="R1599">
        <v>12</v>
      </c>
      <c r="S1599">
        <v>31011300</v>
      </c>
      <c r="T1599">
        <v>31011377</v>
      </c>
      <c r="U1599" t="s">
        <v>13661</v>
      </c>
      <c r="V1599">
        <v>1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56</v>
      </c>
      <c r="AE1599" s="2">
        <v>45</v>
      </c>
      <c r="AF1599" s="2">
        <v>59</v>
      </c>
      <c r="AG1599" s="2">
        <v>42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0</v>
      </c>
      <c r="BI1599" s="2">
        <v>0</v>
      </c>
      <c r="BJ1599" s="2">
        <v>0</v>
      </c>
      <c r="BK1599" s="2">
        <v>0</v>
      </c>
      <c r="BL1599" s="2">
        <v>2</v>
      </c>
      <c r="BM1599" s="2">
        <v>3</v>
      </c>
      <c r="BN1599" s="2">
        <v>3</v>
      </c>
      <c r="BO1599" s="2">
        <v>2</v>
      </c>
      <c r="BP1599" s="2">
        <v>0</v>
      </c>
      <c r="BQ1599" s="2">
        <v>0</v>
      </c>
      <c r="BR1599" s="2">
        <v>0</v>
      </c>
      <c r="BS1599" s="2">
        <v>0</v>
      </c>
      <c r="BT1599" s="2">
        <v>0</v>
      </c>
      <c r="BU1599" s="2">
        <v>0</v>
      </c>
      <c r="BV1599" s="2">
        <v>0</v>
      </c>
      <c r="BW1599" s="2">
        <v>0</v>
      </c>
      <c r="BX1599" s="2">
        <v>0</v>
      </c>
      <c r="BY1599" s="2">
        <v>0</v>
      </c>
      <c r="BZ1599" s="2">
        <v>0</v>
      </c>
      <c r="CA1599" s="2">
        <v>0</v>
      </c>
      <c r="CB1599" s="2">
        <v>0</v>
      </c>
      <c r="CC1599" s="2">
        <v>0</v>
      </c>
      <c r="CD1599" s="2">
        <v>0</v>
      </c>
      <c r="CE1599" s="2">
        <v>0</v>
      </c>
      <c r="CF1599" s="2">
        <v>0</v>
      </c>
      <c r="CG1599" s="2">
        <v>0</v>
      </c>
      <c r="CH1599" s="2">
        <v>0</v>
      </c>
      <c r="CI1599" s="2">
        <v>0</v>
      </c>
      <c r="CJ1599" s="2">
        <v>0</v>
      </c>
      <c r="CK1599" s="2">
        <v>0</v>
      </c>
      <c r="CL1599" s="2">
        <v>0</v>
      </c>
    </row>
    <row r="1600" spans="1:90" x14ac:dyDescent="0.25">
      <c r="A1600" t="s">
        <v>115</v>
      </c>
      <c r="B1600">
        <v>20202</v>
      </c>
      <c r="C1600" t="s">
        <v>96</v>
      </c>
      <c r="D1600">
        <v>1</v>
      </c>
      <c r="E1600">
        <v>8</v>
      </c>
      <c r="F1600">
        <v>12506</v>
      </c>
      <c r="G1600">
        <v>35012506</v>
      </c>
      <c r="H1600" t="s">
        <v>3696</v>
      </c>
      <c r="I1600">
        <v>282</v>
      </c>
      <c r="J1600" t="s">
        <v>97</v>
      </c>
      <c r="K1600" t="s">
        <v>91</v>
      </c>
      <c r="L1600">
        <v>1</v>
      </c>
      <c r="M1600" t="s">
        <v>97</v>
      </c>
      <c r="N1600">
        <v>12701360</v>
      </c>
      <c r="O1600" t="s">
        <v>92</v>
      </c>
      <c r="P1600" t="s">
        <v>16094</v>
      </c>
      <c r="Q1600">
        <v>593</v>
      </c>
      <c r="R1600">
        <v>12</v>
      </c>
      <c r="S1600">
        <v>31440212</v>
      </c>
      <c r="U1600" t="s">
        <v>16095</v>
      </c>
      <c r="V1600">
        <v>1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89</v>
      </c>
      <c r="AE1600" s="2">
        <v>69</v>
      </c>
      <c r="AF1600" s="2">
        <v>52</v>
      </c>
      <c r="AG1600" s="2">
        <v>42</v>
      </c>
      <c r="AH1600" s="2">
        <v>71</v>
      </c>
      <c r="AI1600" s="2">
        <v>48</v>
      </c>
      <c r="AJ1600" s="2">
        <v>47</v>
      </c>
      <c r="AK1600" s="2">
        <v>0</v>
      </c>
      <c r="AL1600" s="2">
        <v>0</v>
      </c>
      <c r="AM1600" s="2">
        <v>0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0</v>
      </c>
      <c r="BI1600" s="2">
        <v>0</v>
      </c>
      <c r="BJ1600" s="2">
        <v>0</v>
      </c>
      <c r="BK1600" s="2">
        <v>0</v>
      </c>
      <c r="BL1600" s="2">
        <v>6</v>
      </c>
      <c r="BM1600" s="2">
        <v>4</v>
      </c>
      <c r="BN1600" s="2">
        <v>4</v>
      </c>
      <c r="BO1600" s="2">
        <v>2</v>
      </c>
      <c r="BP1600" s="2">
        <v>4</v>
      </c>
      <c r="BQ1600" s="2">
        <v>3</v>
      </c>
      <c r="BR1600" s="2">
        <v>3</v>
      </c>
      <c r="BS1600" s="2">
        <v>0</v>
      </c>
      <c r="BT1600" s="2">
        <v>0</v>
      </c>
      <c r="BU1600" s="2">
        <v>0</v>
      </c>
      <c r="BV1600" s="2">
        <v>0</v>
      </c>
      <c r="BW1600" s="2">
        <v>0</v>
      </c>
      <c r="BX1600" s="2">
        <v>0</v>
      </c>
      <c r="BY1600" s="2">
        <v>0</v>
      </c>
      <c r="BZ1600" s="2">
        <v>0</v>
      </c>
      <c r="CA1600" s="2">
        <v>0</v>
      </c>
      <c r="CB1600" s="2">
        <v>0</v>
      </c>
      <c r="CC1600" s="2">
        <v>0</v>
      </c>
      <c r="CD1600" s="2">
        <v>0</v>
      </c>
      <c r="CE1600" s="2">
        <v>0</v>
      </c>
      <c r="CF1600" s="2">
        <v>0</v>
      </c>
      <c r="CG1600" s="2">
        <v>0</v>
      </c>
      <c r="CH1600" s="2">
        <v>0</v>
      </c>
      <c r="CI1600" s="2">
        <v>0</v>
      </c>
      <c r="CJ1600" s="2">
        <v>0</v>
      </c>
      <c r="CK1600" s="2">
        <v>0</v>
      </c>
      <c r="CL1600" s="2">
        <v>0</v>
      </c>
    </row>
    <row r="1601" spans="1:90" x14ac:dyDescent="0.25">
      <c r="A1601" t="s">
        <v>115</v>
      </c>
      <c r="B1601">
        <v>20202</v>
      </c>
      <c r="C1601" t="s">
        <v>96</v>
      </c>
      <c r="D1601">
        <v>1</v>
      </c>
      <c r="E1601">
        <v>8</v>
      </c>
      <c r="F1601">
        <v>12828</v>
      </c>
      <c r="G1601">
        <v>35012828</v>
      </c>
      <c r="H1601" t="s">
        <v>14266</v>
      </c>
      <c r="I1601">
        <v>174</v>
      </c>
      <c r="J1601" t="s">
        <v>240</v>
      </c>
      <c r="K1601" t="s">
        <v>3457</v>
      </c>
      <c r="L1601">
        <v>1</v>
      </c>
      <c r="M1601" t="s">
        <v>240</v>
      </c>
      <c r="N1601">
        <v>12570000</v>
      </c>
      <c r="O1601" t="s">
        <v>102</v>
      </c>
      <c r="P1601" t="s">
        <v>13855</v>
      </c>
      <c r="Q1601">
        <v>153</v>
      </c>
      <c r="R1601">
        <v>12</v>
      </c>
      <c r="S1601">
        <v>31050373</v>
      </c>
      <c r="T1601">
        <v>31052533</v>
      </c>
      <c r="U1601" t="s">
        <v>14267</v>
      </c>
      <c r="V1601">
        <v>1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179</v>
      </c>
      <c r="AI1601" s="2">
        <v>190</v>
      </c>
      <c r="AJ1601" s="2">
        <v>145</v>
      </c>
      <c r="AK1601" s="2">
        <v>0</v>
      </c>
      <c r="AL1601" s="2">
        <v>0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0</v>
      </c>
      <c r="BI1601" s="2">
        <v>0</v>
      </c>
      <c r="BJ1601" s="2">
        <v>0</v>
      </c>
      <c r="BK1601" s="2">
        <v>0</v>
      </c>
      <c r="BL1601" s="2">
        <v>0</v>
      </c>
      <c r="BM1601" s="2">
        <v>0</v>
      </c>
      <c r="BN1601" s="2">
        <v>0</v>
      </c>
      <c r="BO1601" s="2">
        <v>0</v>
      </c>
      <c r="BP1601" s="2">
        <v>6</v>
      </c>
      <c r="BQ1601" s="2">
        <v>5</v>
      </c>
      <c r="BR1601" s="2">
        <v>5</v>
      </c>
      <c r="BS1601" s="2">
        <v>0</v>
      </c>
      <c r="BT1601" s="2">
        <v>0</v>
      </c>
      <c r="BU1601" s="2">
        <v>0</v>
      </c>
      <c r="BV1601" s="2">
        <v>0</v>
      </c>
      <c r="BW1601" s="2">
        <v>0</v>
      </c>
      <c r="BX1601" s="2">
        <v>0</v>
      </c>
      <c r="BY1601" s="2">
        <v>0</v>
      </c>
      <c r="BZ1601" s="2">
        <v>0</v>
      </c>
      <c r="CA1601" s="2">
        <v>0</v>
      </c>
      <c r="CB1601" s="2">
        <v>0</v>
      </c>
      <c r="CC1601" s="2">
        <v>0</v>
      </c>
      <c r="CD1601" s="2">
        <v>0</v>
      </c>
      <c r="CE1601" s="2">
        <v>0</v>
      </c>
      <c r="CF1601" s="2">
        <v>0</v>
      </c>
      <c r="CG1601" s="2">
        <v>0</v>
      </c>
      <c r="CH1601" s="2">
        <v>0</v>
      </c>
      <c r="CI1601" s="2">
        <v>0</v>
      </c>
      <c r="CJ1601" s="2">
        <v>0</v>
      </c>
      <c r="CK1601" s="2">
        <v>0</v>
      </c>
      <c r="CL1601" s="2">
        <v>0</v>
      </c>
    </row>
    <row r="1602" spans="1:90" x14ac:dyDescent="0.25">
      <c r="A1602" t="s">
        <v>115</v>
      </c>
      <c r="B1602">
        <v>20202</v>
      </c>
      <c r="C1602" t="s">
        <v>96</v>
      </c>
      <c r="D1602">
        <v>1</v>
      </c>
      <c r="E1602">
        <v>8</v>
      </c>
      <c r="F1602">
        <v>12774</v>
      </c>
      <c r="G1602">
        <v>35012774</v>
      </c>
      <c r="H1602" t="s">
        <v>2928</v>
      </c>
      <c r="I1602">
        <v>284</v>
      </c>
      <c r="J1602" t="s">
        <v>1293</v>
      </c>
      <c r="K1602" t="s">
        <v>91</v>
      </c>
      <c r="L1602">
        <v>1</v>
      </c>
      <c r="M1602" t="s">
        <v>1293</v>
      </c>
      <c r="N1602">
        <v>12530000</v>
      </c>
      <c r="O1602" t="s">
        <v>92</v>
      </c>
      <c r="P1602" t="s">
        <v>7846</v>
      </c>
      <c r="Q1602">
        <v>134</v>
      </c>
      <c r="R1602">
        <v>12</v>
      </c>
      <c r="S1602">
        <v>31111240</v>
      </c>
      <c r="T1602">
        <v>31111325</v>
      </c>
      <c r="U1602" t="s">
        <v>7847</v>
      </c>
      <c r="V1602">
        <v>1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96</v>
      </c>
      <c r="AE1602" s="2">
        <v>93</v>
      </c>
      <c r="AF1602" s="2">
        <v>91</v>
      </c>
      <c r="AG1602" s="2">
        <v>57</v>
      </c>
      <c r="AH1602" s="2">
        <v>248</v>
      </c>
      <c r="AI1602" s="2">
        <v>205</v>
      </c>
      <c r="AJ1602" s="2">
        <v>154</v>
      </c>
      <c r="AK1602" s="2">
        <v>0</v>
      </c>
      <c r="AL1602" s="2">
        <v>0</v>
      </c>
      <c r="AM1602" s="2">
        <v>0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66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243</v>
      </c>
      <c r="BD1602" s="2">
        <v>0</v>
      </c>
      <c r="BE1602" s="2">
        <v>0</v>
      </c>
      <c r="BF1602" s="2">
        <v>0</v>
      </c>
      <c r="BG1602" s="2">
        <v>0</v>
      </c>
      <c r="BH1602" s="2">
        <v>0</v>
      </c>
      <c r="BI1602" s="2">
        <v>0</v>
      </c>
      <c r="BJ1602" s="2">
        <v>0</v>
      </c>
      <c r="BK1602" s="2">
        <v>0</v>
      </c>
      <c r="BL1602" s="2">
        <v>6</v>
      </c>
      <c r="BM1602" s="2">
        <v>6</v>
      </c>
      <c r="BN1602" s="2">
        <v>4</v>
      </c>
      <c r="BO1602" s="2">
        <v>3</v>
      </c>
      <c r="BP1602" s="2">
        <v>12</v>
      </c>
      <c r="BQ1602" s="2">
        <v>8</v>
      </c>
      <c r="BR1602" s="2">
        <v>6</v>
      </c>
      <c r="BS1602" s="2">
        <v>0</v>
      </c>
      <c r="BT1602" s="2">
        <v>0</v>
      </c>
      <c r="BU1602" s="2">
        <v>0</v>
      </c>
      <c r="BV1602" s="2">
        <v>0</v>
      </c>
      <c r="BW1602" s="2">
        <v>0</v>
      </c>
      <c r="BX1602" s="2">
        <v>0</v>
      </c>
      <c r="BY1602" s="2">
        <v>0</v>
      </c>
      <c r="BZ1602" s="2">
        <v>0</v>
      </c>
      <c r="CA1602" s="2">
        <v>0</v>
      </c>
      <c r="CB1602" s="2">
        <v>0</v>
      </c>
      <c r="CC1602" s="2">
        <v>3</v>
      </c>
      <c r="CD1602" s="2">
        <v>0</v>
      </c>
      <c r="CE1602" s="2">
        <v>0</v>
      </c>
      <c r="CF1602" s="2">
        <v>0</v>
      </c>
      <c r="CG1602" s="2">
        <v>0</v>
      </c>
      <c r="CH1602" s="2">
        <v>0</v>
      </c>
      <c r="CI1602" s="2">
        <v>0</v>
      </c>
      <c r="CJ1602" s="2">
        <v>0</v>
      </c>
      <c r="CK1602" s="2">
        <v>16</v>
      </c>
      <c r="CL1602" s="2">
        <v>0</v>
      </c>
    </row>
    <row r="1603" spans="1:90" x14ac:dyDescent="0.25">
      <c r="A1603" t="s">
        <v>115</v>
      </c>
      <c r="B1603">
        <v>20202</v>
      </c>
      <c r="C1603" t="s">
        <v>96</v>
      </c>
      <c r="D1603">
        <v>1</v>
      </c>
      <c r="E1603">
        <v>8</v>
      </c>
      <c r="F1603">
        <v>13146</v>
      </c>
      <c r="G1603">
        <v>35013146</v>
      </c>
      <c r="H1603" t="s">
        <v>2928</v>
      </c>
      <c r="I1603">
        <v>235</v>
      </c>
      <c r="J1603" t="s">
        <v>1703</v>
      </c>
      <c r="K1603" t="s">
        <v>2929</v>
      </c>
      <c r="L1603">
        <v>1</v>
      </c>
      <c r="M1603" t="s">
        <v>1703</v>
      </c>
      <c r="N1603">
        <v>12630000</v>
      </c>
      <c r="O1603" t="s">
        <v>92</v>
      </c>
      <c r="P1603" t="s">
        <v>2930</v>
      </c>
      <c r="Q1603">
        <v>107</v>
      </c>
      <c r="R1603">
        <v>12</v>
      </c>
      <c r="S1603">
        <v>31011211</v>
      </c>
      <c r="T1603">
        <v>31012592</v>
      </c>
      <c r="U1603" t="s">
        <v>2931</v>
      </c>
      <c r="V1603">
        <v>1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53</v>
      </c>
      <c r="AE1603" s="2">
        <v>38</v>
      </c>
      <c r="AF1603" s="2">
        <v>37</v>
      </c>
      <c r="AG1603" s="2">
        <v>54</v>
      </c>
      <c r="AH1603" s="2">
        <v>40</v>
      </c>
      <c r="AI1603" s="2">
        <v>34</v>
      </c>
      <c r="AJ1603" s="2">
        <v>22</v>
      </c>
      <c r="AK1603" s="2">
        <v>0</v>
      </c>
      <c r="AL1603" s="2">
        <v>0</v>
      </c>
      <c r="AM1603" s="2">
        <v>0</v>
      </c>
      <c r="AN1603" s="2">
        <v>0</v>
      </c>
      <c r="AO1603" s="2">
        <v>0</v>
      </c>
      <c r="AP1603" s="2">
        <v>0</v>
      </c>
      <c r="AQ1603" s="2">
        <v>0</v>
      </c>
      <c r="AR1603" s="2">
        <v>20</v>
      </c>
      <c r="AS1603" s="2">
        <v>0</v>
      </c>
      <c r="AT1603" s="2">
        <v>0</v>
      </c>
      <c r="AU1603" s="2">
        <v>56</v>
      </c>
      <c r="AV1603" s="2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2">
        <v>94</v>
      </c>
      <c r="BD1603" s="2">
        <v>0</v>
      </c>
      <c r="BE1603" s="2">
        <v>0</v>
      </c>
      <c r="BF1603" s="2">
        <v>0</v>
      </c>
      <c r="BG1603" s="2">
        <v>0</v>
      </c>
      <c r="BH1603" s="2">
        <v>0</v>
      </c>
      <c r="BI1603" s="2">
        <v>0</v>
      </c>
      <c r="BJ1603" s="2">
        <v>0</v>
      </c>
      <c r="BK1603" s="2">
        <v>0</v>
      </c>
      <c r="BL1603" s="2">
        <v>3</v>
      </c>
      <c r="BM1603" s="2">
        <v>3</v>
      </c>
      <c r="BN1603" s="2">
        <v>2</v>
      </c>
      <c r="BO1603" s="2">
        <v>2</v>
      </c>
      <c r="BP1603" s="2">
        <v>3</v>
      </c>
      <c r="BQ1603" s="2">
        <v>3</v>
      </c>
      <c r="BR1603" s="2">
        <v>1</v>
      </c>
      <c r="BS1603" s="2">
        <v>0</v>
      </c>
      <c r="BT1603" s="2">
        <v>0</v>
      </c>
      <c r="BU1603" s="2">
        <v>0</v>
      </c>
      <c r="BV1603" s="2">
        <v>0</v>
      </c>
      <c r="BW1603" s="2">
        <v>0</v>
      </c>
      <c r="BX1603" s="2">
        <v>0</v>
      </c>
      <c r="BY1603" s="2">
        <v>0</v>
      </c>
      <c r="BZ1603" s="2">
        <v>1</v>
      </c>
      <c r="CA1603" s="2">
        <v>0</v>
      </c>
      <c r="CB1603" s="2">
        <v>0</v>
      </c>
      <c r="CC1603" s="2">
        <v>2</v>
      </c>
      <c r="CD1603" s="2">
        <v>0</v>
      </c>
      <c r="CE1603" s="2">
        <v>0</v>
      </c>
      <c r="CF1603" s="2">
        <v>0</v>
      </c>
      <c r="CG1603" s="2">
        <v>0</v>
      </c>
      <c r="CH1603" s="2">
        <v>0</v>
      </c>
      <c r="CI1603" s="2">
        <v>0</v>
      </c>
      <c r="CJ1603" s="2">
        <v>0</v>
      </c>
      <c r="CK1603" s="2">
        <v>8</v>
      </c>
      <c r="CL1603" s="2">
        <v>0</v>
      </c>
    </row>
    <row r="1604" spans="1:90" x14ac:dyDescent="0.25">
      <c r="A1604" t="s">
        <v>115</v>
      </c>
      <c r="B1604">
        <v>20202</v>
      </c>
      <c r="C1604" t="s">
        <v>96</v>
      </c>
      <c r="D1604">
        <v>2</v>
      </c>
      <c r="E1604">
        <v>15</v>
      </c>
      <c r="F1604">
        <v>453432</v>
      </c>
      <c r="G1604">
        <v>35453432</v>
      </c>
      <c r="H1604" t="s">
        <v>1711</v>
      </c>
      <c r="I1604">
        <v>762</v>
      </c>
      <c r="J1604" t="s">
        <v>1712</v>
      </c>
      <c r="K1604" t="s">
        <v>1713</v>
      </c>
      <c r="L1604">
        <v>1</v>
      </c>
      <c r="M1604" t="s">
        <v>1712</v>
      </c>
      <c r="N1604">
        <v>12525000</v>
      </c>
      <c r="O1604" t="s">
        <v>1714</v>
      </c>
      <c r="P1604" t="s">
        <v>1715</v>
      </c>
      <c r="Q1604" t="s">
        <v>127</v>
      </c>
      <c r="R1604">
        <v>12</v>
      </c>
      <c r="S1604">
        <v>31123000</v>
      </c>
      <c r="T1604">
        <v>31123011</v>
      </c>
      <c r="U1604" t="s">
        <v>1716</v>
      </c>
      <c r="V1604">
        <v>2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0</v>
      </c>
      <c r="AN1604" s="2">
        <v>0</v>
      </c>
      <c r="AO1604" s="2">
        <v>17</v>
      </c>
      <c r="AP1604" s="2">
        <v>0</v>
      </c>
      <c r="AQ1604" s="2">
        <v>0</v>
      </c>
      <c r="AR1604" s="2">
        <v>69</v>
      </c>
      <c r="AS1604" s="2">
        <v>0</v>
      </c>
      <c r="AT1604" s="2">
        <v>0</v>
      </c>
      <c r="AU1604" s="2">
        <v>51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0</v>
      </c>
      <c r="BI1604" s="2">
        <v>0</v>
      </c>
      <c r="BJ1604" s="2">
        <v>0</v>
      </c>
      <c r="BK1604" s="2">
        <v>0</v>
      </c>
      <c r="BL1604" s="2">
        <v>0</v>
      </c>
      <c r="BM1604" s="2">
        <v>0</v>
      </c>
      <c r="BN1604" s="2">
        <v>0</v>
      </c>
      <c r="BO1604" s="2">
        <v>0</v>
      </c>
      <c r="BP1604" s="2">
        <v>0</v>
      </c>
      <c r="BQ1604" s="2">
        <v>0</v>
      </c>
      <c r="BR1604" s="2">
        <v>0</v>
      </c>
      <c r="BS1604" s="2">
        <v>0</v>
      </c>
      <c r="BT1604" s="2">
        <v>0</v>
      </c>
      <c r="BU1604" s="2">
        <v>0</v>
      </c>
      <c r="BV1604" s="2">
        <v>0</v>
      </c>
      <c r="BW1604" s="2">
        <v>1</v>
      </c>
      <c r="BX1604" s="2">
        <v>0</v>
      </c>
      <c r="BY1604" s="2">
        <v>0</v>
      </c>
      <c r="BZ1604" s="2">
        <v>7</v>
      </c>
      <c r="CA1604" s="2">
        <v>0</v>
      </c>
      <c r="CB1604" s="2">
        <v>0</v>
      </c>
      <c r="CC1604" s="2">
        <v>3</v>
      </c>
      <c r="CD1604" s="2">
        <v>0</v>
      </c>
      <c r="CE1604" s="2">
        <v>0</v>
      </c>
      <c r="CF1604" s="2">
        <v>0</v>
      </c>
      <c r="CG1604" s="2">
        <v>0</v>
      </c>
      <c r="CH1604" s="2">
        <v>0</v>
      </c>
      <c r="CI1604" s="2">
        <v>0</v>
      </c>
      <c r="CJ1604" s="2">
        <v>0</v>
      </c>
      <c r="CK1604" s="2">
        <v>0</v>
      </c>
      <c r="CL1604" s="2">
        <v>0</v>
      </c>
    </row>
    <row r="1605" spans="1:90" x14ac:dyDescent="0.25">
      <c r="A1605" t="s">
        <v>115</v>
      </c>
      <c r="B1605">
        <v>20202</v>
      </c>
      <c r="C1605" t="s">
        <v>96</v>
      </c>
      <c r="D1605">
        <v>2</v>
      </c>
      <c r="E1605">
        <v>15</v>
      </c>
      <c r="F1605">
        <v>469142</v>
      </c>
      <c r="G1605">
        <v>35469142</v>
      </c>
      <c r="H1605" t="s">
        <v>6652</v>
      </c>
      <c r="I1605">
        <v>762</v>
      </c>
      <c r="J1605" t="s">
        <v>1712</v>
      </c>
      <c r="K1605" t="s">
        <v>6653</v>
      </c>
      <c r="L1605">
        <v>1</v>
      </c>
      <c r="M1605" t="s">
        <v>1712</v>
      </c>
      <c r="N1605">
        <v>12525000</v>
      </c>
      <c r="O1605" t="s">
        <v>162</v>
      </c>
      <c r="P1605" t="s">
        <v>1715</v>
      </c>
      <c r="Q1605" t="s">
        <v>6654</v>
      </c>
      <c r="R1605">
        <v>12</v>
      </c>
      <c r="S1605">
        <v>31122999</v>
      </c>
      <c r="T1605">
        <v>31123040</v>
      </c>
      <c r="U1605" t="s">
        <v>6655</v>
      </c>
      <c r="V1605">
        <v>2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13</v>
      </c>
      <c r="AP1605" s="2">
        <v>0</v>
      </c>
      <c r="AQ1605" s="2">
        <v>0</v>
      </c>
      <c r="AR1605" s="2">
        <v>88</v>
      </c>
      <c r="AS1605" s="2">
        <v>0</v>
      </c>
      <c r="AT1605" s="2">
        <v>0</v>
      </c>
      <c r="AU1605" s="2">
        <v>74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0</v>
      </c>
      <c r="BI1605" s="2">
        <v>0</v>
      </c>
      <c r="BJ1605" s="2">
        <v>0</v>
      </c>
      <c r="BK1605" s="2">
        <v>0</v>
      </c>
      <c r="BL1605" s="2">
        <v>0</v>
      </c>
      <c r="BM1605" s="2">
        <v>0</v>
      </c>
      <c r="BN1605" s="2">
        <v>0</v>
      </c>
      <c r="BO1605" s="2">
        <v>0</v>
      </c>
      <c r="BP1605" s="2">
        <v>0</v>
      </c>
      <c r="BQ1605" s="2">
        <v>0</v>
      </c>
      <c r="BR1605" s="2">
        <v>0</v>
      </c>
      <c r="BS1605" s="2">
        <v>0</v>
      </c>
      <c r="BT1605" s="2">
        <v>0</v>
      </c>
      <c r="BU1605" s="2">
        <v>0</v>
      </c>
      <c r="BV1605" s="2">
        <v>0</v>
      </c>
      <c r="BW1605" s="2">
        <v>1</v>
      </c>
      <c r="BX1605" s="2">
        <v>0</v>
      </c>
      <c r="BY1605" s="2">
        <v>0</v>
      </c>
      <c r="BZ1605" s="2">
        <v>6</v>
      </c>
      <c r="CA1605" s="2">
        <v>0</v>
      </c>
      <c r="CB1605" s="2">
        <v>0</v>
      </c>
      <c r="CC1605" s="2">
        <v>4</v>
      </c>
      <c r="CD1605" s="2">
        <v>0</v>
      </c>
      <c r="CE1605" s="2">
        <v>0</v>
      </c>
      <c r="CF1605" s="2">
        <v>0</v>
      </c>
      <c r="CG1605" s="2">
        <v>0</v>
      </c>
      <c r="CH1605" s="2">
        <v>0</v>
      </c>
      <c r="CI1605" s="2">
        <v>0</v>
      </c>
      <c r="CJ1605" s="2">
        <v>0</v>
      </c>
      <c r="CK1605" s="2">
        <v>0</v>
      </c>
      <c r="CL1605" s="2">
        <v>0</v>
      </c>
    </row>
    <row r="1606" spans="1:90" x14ac:dyDescent="0.25">
      <c r="A1606" t="s">
        <v>115</v>
      </c>
      <c r="B1606">
        <v>20202</v>
      </c>
      <c r="C1606" t="s">
        <v>96</v>
      </c>
      <c r="D1606">
        <v>1</v>
      </c>
      <c r="E1606">
        <v>8</v>
      </c>
      <c r="F1606">
        <v>907200</v>
      </c>
      <c r="G1606">
        <v>35907200</v>
      </c>
      <c r="H1606" t="s">
        <v>15359</v>
      </c>
      <c r="I1606">
        <v>420</v>
      </c>
      <c r="J1606" t="s">
        <v>101</v>
      </c>
      <c r="K1606" t="s">
        <v>1313</v>
      </c>
      <c r="L1606">
        <v>1</v>
      </c>
      <c r="M1606" t="s">
        <v>101</v>
      </c>
      <c r="N1606">
        <v>12610330</v>
      </c>
      <c r="O1606" t="s">
        <v>102</v>
      </c>
      <c r="P1606" t="s">
        <v>15360</v>
      </c>
      <c r="Q1606">
        <v>618</v>
      </c>
      <c r="R1606">
        <v>12</v>
      </c>
      <c r="S1606">
        <v>31533465</v>
      </c>
      <c r="U1606" t="s">
        <v>15361</v>
      </c>
      <c r="V1606">
        <v>1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100</v>
      </c>
      <c r="AE1606" s="2">
        <v>69</v>
      </c>
      <c r="AF1606" s="2">
        <v>63</v>
      </c>
      <c r="AG1606" s="2">
        <v>63</v>
      </c>
      <c r="AH1606" s="2">
        <v>71</v>
      </c>
      <c r="AI1606" s="2">
        <v>54</v>
      </c>
      <c r="AJ1606" s="2">
        <v>41</v>
      </c>
      <c r="AK1606" s="2">
        <v>0</v>
      </c>
      <c r="AL1606" s="2">
        <v>0</v>
      </c>
      <c r="AM1606" s="2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0</v>
      </c>
      <c r="BI1606" s="2">
        <v>0</v>
      </c>
      <c r="BJ1606" s="2">
        <v>0</v>
      </c>
      <c r="BK1606" s="2">
        <v>0</v>
      </c>
      <c r="BL1606" s="2">
        <v>5</v>
      </c>
      <c r="BM1606" s="2">
        <v>4</v>
      </c>
      <c r="BN1606" s="2">
        <v>3</v>
      </c>
      <c r="BO1606" s="2">
        <v>3</v>
      </c>
      <c r="BP1606" s="2">
        <v>3</v>
      </c>
      <c r="BQ1606" s="2">
        <v>2</v>
      </c>
      <c r="BR1606" s="2">
        <v>2</v>
      </c>
      <c r="BS1606" s="2">
        <v>0</v>
      </c>
      <c r="BT1606" s="2">
        <v>0</v>
      </c>
      <c r="BU1606" s="2">
        <v>0</v>
      </c>
      <c r="BV1606" s="2">
        <v>0</v>
      </c>
      <c r="BW1606" s="2">
        <v>0</v>
      </c>
      <c r="BX1606" s="2">
        <v>0</v>
      </c>
      <c r="BY1606" s="2">
        <v>0</v>
      </c>
      <c r="BZ1606" s="2">
        <v>0</v>
      </c>
      <c r="CA1606" s="2">
        <v>0</v>
      </c>
      <c r="CB1606" s="2">
        <v>0</v>
      </c>
      <c r="CC1606" s="2">
        <v>0</v>
      </c>
      <c r="CD1606" s="2">
        <v>0</v>
      </c>
      <c r="CE1606" s="2">
        <v>0</v>
      </c>
      <c r="CF1606" s="2">
        <v>0</v>
      </c>
      <c r="CG1606" s="2">
        <v>0</v>
      </c>
      <c r="CH1606" s="2">
        <v>0</v>
      </c>
      <c r="CI1606" s="2">
        <v>0</v>
      </c>
      <c r="CJ1606" s="2">
        <v>0</v>
      </c>
      <c r="CK1606" s="2">
        <v>0</v>
      </c>
      <c r="CL1606" s="2">
        <v>0</v>
      </c>
    </row>
    <row r="1607" spans="1:90" x14ac:dyDescent="0.25">
      <c r="A1607" t="s">
        <v>115</v>
      </c>
      <c r="B1607">
        <v>20202</v>
      </c>
      <c r="C1607" t="s">
        <v>96</v>
      </c>
      <c r="D1607">
        <v>1</v>
      </c>
      <c r="E1607">
        <v>8</v>
      </c>
      <c r="F1607">
        <v>13158</v>
      </c>
      <c r="G1607">
        <v>35013158</v>
      </c>
      <c r="H1607" t="s">
        <v>14332</v>
      </c>
      <c r="I1607">
        <v>235</v>
      </c>
      <c r="J1607" t="s">
        <v>1703</v>
      </c>
      <c r="K1607" t="s">
        <v>2571</v>
      </c>
      <c r="L1607">
        <v>1</v>
      </c>
      <c r="M1607" t="s">
        <v>1703</v>
      </c>
      <c r="N1607">
        <v>12630000</v>
      </c>
      <c r="O1607" t="s">
        <v>92</v>
      </c>
      <c r="P1607" t="s">
        <v>14333</v>
      </c>
      <c r="Q1607">
        <v>128</v>
      </c>
      <c r="R1607">
        <v>12</v>
      </c>
      <c r="S1607">
        <v>31011233</v>
      </c>
      <c r="T1607">
        <v>31011622</v>
      </c>
      <c r="U1607" t="s">
        <v>14334</v>
      </c>
      <c r="V1607">
        <v>1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37</v>
      </c>
      <c r="AE1607" s="2">
        <v>37</v>
      </c>
      <c r="AF1607" s="2">
        <v>32</v>
      </c>
      <c r="AG1607" s="2">
        <v>32</v>
      </c>
      <c r="AH1607" s="2">
        <v>16</v>
      </c>
      <c r="AI1607" s="2">
        <v>17</v>
      </c>
      <c r="AJ1607" s="2">
        <v>16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80</v>
      </c>
      <c r="BD1607" s="2">
        <v>0</v>
      </c>
      <c r="BE1607" s="2">
        <v>0</v>
      </c>
      <c r="BF1607" s="2">
        <v>0</v>
      </c>
      <c r="BG1607" s="2">
        <v>0</v>
      </c>
      <c r="BH1607" s="2">
        <v>0</v>
      </c>
      <c r="BI1607" s="2">
        <v>0</v>
      </c>
      <c r="BJ1607" s="2">
        <v>0</v>
      </c>
      <c r="BK1607" s="2">
        <v>0</v>
      </c>
      <c r="BL1607" s="2">
        <v>4</v>
      </c>
      <c r="BM1607" s="2">
        <v>4</v>
      </c>
      <c r="BN1607" s="2">
        <v>4</v>
      </c>
      <c r="BO1607" s="2">
        <v>3</v>
      </c>
      <c r="BP1607" s="2">
        <v>2</v>
      </c>
      <c r="BQ1607" s="2">
        <v>2</v>
      </c>
      <c r="BR1607" s="2">
        <v>1</v>
      </c>
      <c r="BS1607" s="2">
        <v>0</v>
      </c>
      <c r="BT1607" s="2">
        <v>0</v>
      </c>
      <c r="BU1607" s="2">
        <v>0</v>
      </c>
      <c r="BV1607" s="2">
        <v>0</v>
      </c>
      <c r="BW1607" s="2">
        <v>0</v>
      </c>
      <c r="BX1607" s="2">
        <v>0</v>
      </c>
      <c r="BY1607" s="2">
        <v>0</v>
      </c>
      <c r="BZ1607" s="2">
        <v>0</v>
      </c>
      <c r="CA1607" s="2">
        <v>0</v>
      </c>
      <c r="CB1607" s="2">
        <v>0</v>
      </c>
      <c r="CC1607" s="2">
        <v>0</v>
      </c>
      <c r="CD1607" s="2">
        <v>0</v>
      </c>
      <c r="CE1607" s="2">
        <v>0</v>
      </c>
      <c r="CF1607" s="2">
        <v>0</v>
      </c>
      <c r="CG1607" s="2">
        <v>0</v>
      </c>
      <c r="CH1607" s="2">
        <v>0</v>
      </c>
      <c r="CI1607" s="2">
        <v>0</v>
      </c>
      <c r="CJ1607" s="2">
        <v>0</v>
      </c>
      <c r="CK1607" s="2">
        <v>8</v>
      </c>
      <c r="CL1607" s="2">
        <v>0</v>
      </c>
    </row>
    <row r="1608" spans="1:90" x14ac:dyDescent="0.25">
      <c r="A1608" t="s">
        <v>115</v>
      </c>
      <c r="B1608">
        <v>20202</v>
      </c>
      <c r="C1608" t="s">
        <v>96</v>
      </c>
      <c r="D1608">
        <v>1</v>
      </c>
      <c r="E1608">
        <v>8</v>
      </c>
      <c r="F1608">
        <v>12661</v>
      </c>
      <c r="G1608">
        <v>35012661</v>
      </c>
      <c r="H1608" t="s">
        <v>4296</v>
      </c>
      <c r="I1608">
        <v>332</v>
      </c>
      <c r="J1608" t="s">
        <v>96</v>
      </c>
      <c r="K1608" t="s">
        <v>91</v>
      </c>
      <c r="L1608">
        <v>1</v>
      </c>
      <c r="M1608" t="s">
        <v>96</v>
      </c>
      <c r="N1608">
        <v>12501290</v>
      </c>
      <c r="O1608" t="s">
        <v>92</v>
      </c>
      <c r="P1608" t="s">
        <v>9182</v>
      </c>
      <c r="Q1608">
        <v>224</v>
      </c>
      <c r="R1608">
        <v>12</v>
      </c>
      <c r="S1608">
        <v>31223588</v>
      </c>
      <c r="U1608" t="s">
        <v>9183</v>
      </c>
      <c r="V1608">
        <v>1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18</v>
      </c>
      <c r="AE1608" s="2">
        <v>26</v>
      </c>
      <c r="AF1608" s="2">
        <v>21</v>
      </c>
      <c r="AG1608" s="2">
        <v>40</v>
      </c>
      <c r="AH1608" s="2">
        <v>179</v>
      </c>
      <c r="AI1608" s="2">
        <v>174</v>
      </c>
      <c r="AJ1608" s="2">
        <v>184</v>
      </c>
      <c r="AK1608" s="2">
        <v>0</v>
      </c>
      <c r="AL1608" s="2">
        <v>0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107</v>
      </c>
      <c r="AS1608" s="2">
        <v>0</v>
      </c>
      <c r="AT1608" s="2">
        <v>0</v>
      </c>
      <c r="AU1608" s="2">
        <v>248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38</v>
      </c>
      <c r="BD1608" s="2">
        <v>10</v>
      </c>
      <c r="BE1608" s="2">
        <v>0</v>
      </c>
      <c r="BF1608" s="2">
        <v>0</v>
      </c>
      <c r="BG1608" s="2">
        <v>0</v>
      </c>
      <c r="BH1608" s="2">
        <v>0</v>
      </c>
      <c r="BI1608" s="2">
        <v>0</v>
      </c>
      <c r="BJ1608" s="2">
        <v>0</v>
      </c>
      <c r="BK1608" s="2">
        <v>0</v>
      </c>
      <c r="BL1608" s="2">
        <v>2</v>
      </c>
      <c r="BM1608" s="2">
        <v>2</v>
      </c>
      <c r="BN1608" s="2">
        <v>2</v>
      </c>
      <c r="BO1608" s="2">
        <v>4</v>
      </c>
      <c r="BP1608" s="2">
        <v>10</v>
      </c>
      <c r="BQ1608" s="2">
        <v>10</v>
      </c>
      <c r="BR1608" s="2">
        <v>7</v>
      </c>
      <c r="BS1608" s="2">
        <v>0</v>
      </c>
      <c r="BT1608" s="2">
        <v>0</v>
      </c>
      <c r="BU1608" s="2">
        <v>0</v>
      </c>
      <c r="BV1608" s="2">
        <v>0</v>
      </c>
      <c r="BW1608" s="2">
        <v>0</v>
      </c>
      <c r="BX1608" s="2">
        <v>0</v>
      </c>
      <c r="BY1608" s="2">
        <v>0</v>
      </c>
      <c r="BZ1608" s="2">
        <v>8</v>
      </c>
      <c r="CA1608" s="2">
        <v>0</v>
      </c>
      <c r="CB1608" s="2">
        <v>0</v>
      </c>
      <c r="CC1608" s="2">
        <v>11</v>
      </c>
      <c r="CD1608" s="2">
        <v>0</v>
      </c>
      <c r="CE1608" s="2">
        <v>0</v>
      </c>
      <c r="CF1608" s="2">
        <v>0</v>
      </c>
      <c r="CG1608" s="2">
        <v>0</v>
      </c>
      <c r="CH1608" s="2">
        <v>0</v>
      </c>
      <c r="CI1608" s="2">
        <v>0</v>
      </c>
      <c r="CJ1608" s="2">
        <v>0</v>
      </c>
      <c r="CK1608" s="2">
        <v>2</v>
      </c>
      <c r="CL1608" s="2">
        <v>3</v>
      </c>
    </row>
    <row r="1609" spans="1:90" x14ac:dyDescent="0.25">
      <c r="A1609" t="s">
        <v>115</v>
      </c>
      <c r="B1609">
        <v>20202</v>
      </c>
      <c r="C1609" t="s">
        <v>96</v>
      </c>
      <c r="D1609">
        <v>1</v>
      </c>
      <c r="E1609">
        <v>8</v>
      </c>
      <c r="F1609">
        <v>12919</v>
      </c>
      <c r="G1609">
        <v>35012919</v>
      </c>
      <c r="H1609" t="s">
        <v>5479</v>
      </c>
      <c r="I1609">
        <v>332</v>
      </c>
      <c r="J1609" t="s">
        <v>96</v>
      </c>
      <c r="K1609" t="s">
        <v>5480</v>
      </c>
      <c r="L1609">
        <v>1</v>
      </c>
      <c r="M1609" t="s">
        <v>96</v>
      </c>
      <c r="N1609">
        <v>12510110</v>
      </c>
      <c r="O1609" t="s">
        <v>591</v>
      </c>
      <c r="P1609" t="s">
        <v>3594</v>
      </c>
      <c r="Q1609" t="s">
        <v>127</v>
      </c>
      <c r="R1609">
        <v>12</v>
      </c>
      <c r="S1609">
        <v>31224522</v>
      </c>
      <c r="U1609" t="s">
        <v>5481</v>
      </c>
      <c r="V1609">
        <v>1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80</v>
      </c>
      <c r="AE1609" s="2">
        <v>72</v>
      </c>
      <c r="AF1609" s="2">
        <v>72</v>
      </c>
      <c r="AG1609" s="2">
        <v>91</v>
      </c>
      <c r="AH1609" s="2">
        <v>149</v>
      </c>
      <c r="AI1609" s="2">
        <v>117</v>
      </c>
      <c r="AJ1609" s="2">
        <v>94</v>
      </c>
      <c r="AK1609" s="2">
        <v>0</v>
      </c>
      <c r="AL1609" s="2">
        <v>0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0</v>
      </c>
      <c r="BI1609" s="2">
        <v>0</v>
      </c>
      <c r="BJ1609" s="2">
        <v>0</v>
      </c>
      <c r="BK1609" s="2">
        <v>0</v>
      </c>
      <c r="BL1609" s="2">
        <v>3</v>
      </c>
      <c r="BM1609" s="2">
        <v>2</v>
      </c>
      <c r="BN1609" s="2">
        <v>3</v>
      </c>
      <c r="BO1609" s="2">
        <v>4</v>
      </c>
      <c r="BP1609" s="2">
        <v>5</v>
      </c>
      <c r="BQ1609" s="2">
        <v>3</v>
      </c>
      <c r="BR1609" s="2">
        <v>4</v>
      </c>
      <c r="BS1609" s="2">
        <v>0</v>
      </c>
      <c r="BT1609" s="2">
        <v>0</v>
      </c>
      <c r="BU1609" s="2">
        <v>0</v>
      </c>
      <c r="BV1609" s="2">
        <v>0</v>
      </c>
      <c r="BW1609" s="2">
        <v>0</v>
      </c>
      <c r="BX1609" s="2">
        <v>0</v>
      </c>
      <c r="BY1609" s="2">
        <v>0</v>
      </c>
      <c r="BZ1609" s="2">
        <v>0</v>
      </c>
      <c r="CA1609" s="2">
        <v>0</v>
      </c>
      <c r="CB1609" s="2">
        <v>0</v>
      </c>
      <c r="CC1609" s="2">
        <v>0</v>
      </c>
      <c r="CD1609" s="2">
        <v>0</v>
      </c>
      <c r="CE1609" s="2">
        <v>0</v>
      </c>
      <c r="CF1609" s="2">
        <v>0</v>
      </c>
      <c r="CG1609" s="2">
        <v>0</v>
      </c>
      <c r="CH1609" s="2">
        <v>0</v>
      </c>
      <c r="CI1609" s="2">
        <v>0</v>
      </c>
      <c r="CJ1609" s="2">
        <v>0</v>
      </c>
      <c r="CK1609" s="2">
        <v>0</v>
      </c>
      <c r="CL1609" s="2">
        <v>0</v>
      </c>
    </row>
    <row r="1610" spans="1:90" x14ac:dyDescent="0.25">
      <c r="A1610" t="s">
        <v>115</v>
      </c>
      <c r="B1610">
        <v>20202</v>
      </c>
      <c r="C1610" t="s">
        <v>96</v>
      </c>
      <c r="D1610">
        <v>1</v>
      </c>
      <c r="E1610">
        <v>8</v>
      </c>
      <c r="F1610">
        <v>12464</v>
      </c>
      <c r="G1610">
        <v>35012464</v>
      </c>
      <c r="H1610" t="s">
        <v>16910</v>
      </c>
      <c r="I1610">
        <v>198</v>
      </c>
      <c r="J1610" t="s">
        <v>1497</v>
      </c>
      <c r="K1610" t="s">
        <v>91</v>
      </c>
      <c r="L1610">
        <v>1</v>
      </c>
      <c r="M1610" t="s">
        <v>1497</v>
      </c>
      <c r="N1610">
        <v>12850000</v>
      </c>
      <c r="O1610" t="s">
        <v>92</v>
      </c>
      <c r="P1610" t="s">
        <v>16020</v>
      </c>
      <c r="Q1610">
        <v>77</v>
      </c>
      <c r="R1610">
        <v>12</v>
      </c>
      <c r="S1610">
        <v>31161304</v>
      </c>
      <c r="U1610" t="s">
        <v>16911</v>
      </c>
      <c r="V1610">
        <v>1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151</v>
      </c>
      <c r="AI1610" s="2">
        <v>153</v>
      </c>
      <c r="AJ1610" s="2">
        <v>126</v>
      </c>
      <c r="AK1610" s="2">
        <v>0</v>
      </c>
      <c r="AL1610" s="2">
        <v>0</v>
      </c>
      <c r="AM1610" s="2">
        <v>0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0</v>
      </c>
      <c r="BI1610" s="2">
        <v>0</v>
      </c>
      <c r="BJ1610" s="2">
        <v>0</v>
      </c>
      <c r="BK1610" s="2">
        <v>0</v>
      </c>
      <c r="BL1610" s="2">
        <v>0</v>
      </c>
      <c r="BM1610" s="2">
        <v>0</v>
      </c>
      <c r="BN1610" s="2">
        <v>0</v>
      </c>
      <c r="BO1610" s="2">
        <v>0</v>
      </c>
      <c r="BP1610" s="2">
        <v>5</v>
      </c>
      <c r="BQ1610" s="2">
        <v>6</v>
      </c>
      <c r="BR1610" s="2">
        <v>6</v>
      </c>
      <c r="BS1610" s="2">
        <v>0</v>
      </c>
      <c r="BT1610" s="2">
        <v>0</v>
      </c>
      <c r="BU1610" s="2">
        <v>0</v>
      </c>
      <c r="BV1610" s="2">
        <v>0</v>
      </c>
      <c r="BW1610" s="2">
        <v>0</v>
      </c>
      <c r="BX1610" s="2">
        <v>0</v>
      </c>
      <c r="BY1610" s="2">
        <v>0</v>
      </c>
      <c r="BZ1610" s="2">
        <v>0</v>
      </c>
      <c r="CA1610" s="2">
        <v>0</v>
      </c>
      <c r="CB1610" s="2">
        <v>0</v>
      </c>
      <c r="CC1610" s="2">
        <v>0</v>
      </c>
      <c r="CD1610" s="2">
        <v>0</v>
      </c>
      <c r="CE1610" s="2">
        <v>0</v>
      </c>
      <c r="CF1610" s="2">
        <v>0</v>
      </c>
      <c r="CG1610" s="2">
        <v>0</v>
      </c>
      <c r="CH1610" s="2">
        <v>0</v>
      </c>
      <c r="CI1610" s="2">
        <v>0</v>
      </c>
      <c r="CJ1610" s="2">
        <v>0</v>
      </c>
      <c r="CK1610" s="2">
        <v>0</v>
      </c>
      <c r="CL1610" s="2">
        <v>0</v>
      </c>
    </row>
    <row r="1611" spans="1:90" x14ac:dyDescent="0.25">
      <c r="A1611" t="s">
        <v>115</v>
      </c>
      <c r="B1611">
        <v>20202</v>
      </c>
      <c r="C1611" t="s">
        <v>96</v>
      </c>
      <c r="D1611">
        <v>1</v>
      </c>
      <c r="E1611">
        <v>8</v>
      </c>
      <c r="F1611">
        <v>13171</v>
      </c>
      <c r="G1611">
        <v>35013171</v>
      </c>
      <c r="H1611" t="s">
        <v>11110</v>
      </c>
      <c r="I1611">
        <v>235</v>
      </c>
      <c r="J1611" t="s">
        <v>1703</v>
      </c>
      <c r="K1611" t="s">
        <v>91</v>
      </c>
      <c r="L1611">
        <v>1</v>
      </c>
      <c r="M1611" t="s">
        <v>1703</v>
      </c>
      <c r="N1611">
        <v>12630000</v>
      </c>
      <c r="O1611" t="s">
        <v>92</v>
      </c>
      <c r="P1611" t="s">
        <v>11111</v>
      </c>
      <c r="Q1611">
        <v>333</v>
      </c>
      <c r="R1611">
        <v>12</v>
      </c>
      <c r="S1611">
        <v>31011479</v>
      </c>
      <c r="T1611">
        <v>31012349</v>
      </c>
      <c r="U1611" t="s">
        <v>11112</v>
      </c>
      <c r="V1611">
        <v>1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61</v>
      </c>
      <c r="AI1611" s="2">
        <v>49</v>
      </c>
      <c r="AJ1611" s="2">
        <v>57</v>
      </c>
      <c r="AK1611" s="2">
        <v>0</v>
      </c>
      <c r="AL1611" s="2">
        <v>0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137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0</v>
      </c>
      <c r="BI1611" s="2">
        <v>0</v>
      </c>
      <c r="BJ1611" s="2">
        <v>0</v>
      </c>
      <c r="BK1611" s="2">
        <v>0</v>
      </c>
      <c r="BL1611" s="2">
        <v>0</v>
      </c>
      <c r="BM1611" s="2">
        <v>0</v>
      </c>
      <c r="BN1611" s="2">
        <v>0</v>
      </c>
      <c r="BO1611" s="2">
        <v>0</v>
      </c>
      <c r="BP1611" s="2">
        <v>4</v>
      </c>
      <c r="BQ1611" s="2">
        <v>2</v>
      </c>
      <c r="BR1611" s="2">
        <v>2</v>
      </c>
      <c r="BS1611" s="2">
        <v>0</v>
      </c>
      <c r="BT1611" s="2">
        <v>0</v>
      </c>
      <c r="BU1611" s="2">
        <v>0</v>
      </c>
      <c r="BV1611" s="2">
        <v>0</v>
      </c>
      <c r="BW1611" s="2">
        <v>0</v>
      </c>
      <c r="BX1611" s="2">
        <v>0</v>
      </c>
      <c r="BY1611" s="2">
        <v>0</v>
      </c>
      <c r="BZ1611" s="2">
        <v>0</v>
      </c>
      <c r="CA1611" s="2">
        <v>0</v>
      </c>
      <c r="CB1611" s="2">
        <v>0</v>
      </c>
      <c r="CC1611" s="2">
        <v>5</v>
      </c>
      <c r="CD1611" s="2">
        <v>0</v>
      </c>
      <c r="CE1611" s="2">
        <v>0</v>
      </c>
      <c r="CF1611" s="2">
        <v>0</v>
      </c>
      <c r="CG1611" s="2">
        <v>0</v>
      </c>
      <c r="CH1611" s="2">
        <v>0</v>
      </c>
      <c r="CI1611" s="2">
        <v>0</v>
      </c>
      <c r="CJ1611" s="2">
        <v>0</v>
      </c>
      <c r="CK1611" s="2">
        <v>0</v>
      </c>
      <c r="CL1611" s="2">
        <v>0</v>
      </c>
    </row>
    <row r="1612" spans="1:90" x14ac:dyDescent="0.25">
      <c r="A1612" t="s">
        <v>115</v>
      </c>
      <c r="B1612">
        <v>20202</v>
      </c>
      <c r="C1612" t="s">
        <v>96</v>
      </c>
      <c r="D1612">
        <v>1</v>
      </c>
      <c r="E1612">
        <v>8</v>
      </c>
      <c r="F1612">
        <v>921725</v>
      </c>
      <c r="G1612">
        <v>35921725</v>
      </c>
      <c r="H1612" t="s">
        <v>17121</v>
      </c>
      <c r="I1612">
        <v>332</v>
      </c>
      <c r="J1612" t="s">
        <v>96</v>
      </c>
      <c r="K1612" t="s">
        <v>1104</v>
      </c>
      <c r="L1612">
        <v>1</v>
      </c>
      <c r="M1612" t="s">
        <v>96</v>
      </c>
      <c r="N1612">
        <v>12507200</v>
      </c>
      <c r="O1612" t="s">
        <v>92</v>
      </c>
      <c r="P1612" t="s">
        <v>17122</v>
      </c>
      <c r="Q1612">
        <v>101</v>
      </c>
      <c r="R1612">
        <v>12</v>
      </c>
      <c r="S1612">
        <v>31224325</v>
      </c>
      <c r="U1612" t="s">
        <v>17123</v>
      </c>
      <c r="V1612">
        <v>1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69</v>
      </c>
      <c r="AE1612" s="2">
        <v>66</v>
      </c>
      <c r="AF1612" s="2">
        <v>47</v>
      </c>
      <c r="AG1612" s="2">
        <v>59</v>
      </c>
      <c r="AH1612" s="2">
        <v>76</v>
      </c>
      <c r="AI1612" s="2">
        <v>59</v>
      </c>
      <c r="AJ1612" s="2">
        <v>42</v>
      </c>
      <c r="AK1612" s="2">
        <v>0</v>
      </c>
      <c r="AL1612" s="2">
        <v>0</v>
      </c>
      <c r="AM1612" s="2">
        <v>0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0</v>
      </c>
      <c r="BI1612" s="2">
        <v>0</v>
      </c>
      <c r="BJ1612" s="2">
        <v>0</v>
      </c>
      <c r="BK1612" s="2">
        <v>0</v>
      </c>
      <c r="BL1612" s="2">
        <v>6</v>
      </c>
      <c r="BM1612" s="2">
        <v>4</v>
      </c>
      <c r="BN1612" s="2">
        <v>4</v>
      </c>
      <c r="BO1612" s="2">
        <v>4</v>
      </c>
      <c r="BP1612" s="2">
        <v>4</v>
      </c>
      <c r="BQ1612" s="2">
        <v>4</v>
      </c>
      <c r="BR1612" s="2">
        <v>2</v>
      </c>
      <c r="BS1612" s="2">
        <v>0</v>
      </c>
      <c r="BT1612" s="2">
        <v>0</v>
      </c>
      <c r="BU1612" s="2">
        <v>0</v>
      </c>
      <c r="BV1612" s="2">
        <v>0</v>
      </c>
      <c r="BW1612" s="2">
        <v>0</v>
      </c>
      <c r="BX1612" s="2">
        <v>0</v>
      </c>
      <c r="BY1612" s="2">
        <v>0</v>
      </c>
      <c r="BZ1612" s="2">
        <v>0</v>
      </c>
      <c r="CA1612" s="2">
        <v>0</v>
      </c>
      <c r="CB1612" s="2">
        <v>0</v>
      </c>
      <c r="CC1612" s="2">
        <v>0</v>
      </c>
      <c r="CD1612" s="2">
        <v>0</v>
      </c>
      <c r="CE1612" s="2">
        <v>0</v>
      </c>
      <c r="CF1612" s="2">
        <v>0</v>
      </c>
      <c r="CG1612" s="2">
        <v>0</v>
      </c>
      <c r="CH1612" s="2">
        <v>0</v>
      </c>
      <c r="CI1612" s="2">
        <v>0</v>
      </c>
      <c r="CJ1612" s="2">
        <v>0</v>
      </c>
      <c r="CK1612" s="2">
        <v>0</v>
      </c>
      <c r="CL1612" s="2">
        <v>0</v>
      </c>
    </row>
    <row r="1613" spans="1:90" x14ac:dyDescent="0.25">
      <c r="A1613" t="s">
        <v>115</v>
      </c>
      <c r="B1613">
        <v>20202</v>
      </c>
      <c r="C1613" t="s">
        <v>96</v>
      </c>
      <c r="D1613">
        <v>1</v>
      </c>
      <c r="E1613">
        <v>8</v>
      </c>
      <c r="F1613">
        <v>12488</v>
      </c>
      <c r="G1613">
        <v>35012488</v>
      </c>
      <c r="H1613" t="s">
        <v>4415</v>
      </c>
      <c r="I1613">
        <v>735</v>
      </c>
      <c r="J1613" t="s">
        <v>4416</v>
      </c>
      <c r="K1613" t="s">
        <v>91</v>
      </c>
      <c r="L1613">
        <v>1</v>
      </c>
      <c r="M1613" t="s">
        <v>4416</v>
      </c>
      <c r="N1613">
        <v>12870000</v>
      </c>
      <c r="O1613" t="s">
        <v>162</v>
      </c>
      <c r="P1613" t="s">
        <v>4417</v>
      </c>
      <c r="Q1613">
        <v>701</v>
      </c>
      <c r="R1613">
        <v>12</v>
      </c>
      <c r="S1613">
        <v>31151110</v>
      </c>
      <c r="T1613">
        <v>31151283</v>
      </c>
      <c r="U1613" t="s">
        <v>4418</v>
      </c>
      <c r="V1613">
        <v>1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37</v>
      </c>
      <c r="AI1613" s="2">
        <v>29</v>
      </c>
      <c r="AJ1613" s="2">
        <v>48</v>
      </c>
      <c r="AK1613" s="2">
        <v>0</v>
      </c>
      <c r="AL1613" s="2">
        <v>0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0</v>
      </c>
      <c r="BI1613" s="2">
        <v>0</v>
      </c>
      <c r="BJ1613" s="2">
        <v>0</v>
      </c>
      <c r="BK1613" s="2">
        <v>0</v>
      </c>
      <c r="BL1613" s="2">
        <v>0</v>
      </c>
      <c r="BM1613" s="2">
        <v>0</v>
      </c>
      <c r="BN1613" s="2">
        <v>0</v>
      </c>
      <c r="BO1613" s="2">
        <v>0</v>
      </c>
      <c r="BP1613" s="2">
        <v>1</v>
      </c>
      <c r="BQ1613" s="2">
        <v>2</v>
      </c>
      <c r="BR1613" s="2">
        <v>2</v>
      </c>
      <c r="BS1613" s="2">
        <v>0</v>
      </c>
      <c r="BT1613" s="2">
        <v>0</v>
      </c>
      <c r="BU1613" s="2">
        <v>0</v>
      </c>
      <c r="BV1613" s="2">
        <v>0</v>
      </c>
      <c r="BW1613" s="2">
        <v>0</v>
      </c>
      <c r="BX1613" s="2">
        <v>0</v>
      </c>
      <c r="BY1613" s="2">
        <v>0</v>
      </c>
      <c r="BZ1613" s="2">
        <v>0</v>
      </c>
      <c r="CA1613" s="2">
        <v>0</v>
      </c>
      <c r="CB1613" s="2">
        <v>0</v>
      </c>
      <c r="CC1613" s="2">
        <v>0</v>
      </c>
      <c r="CD1613" s="2">
        <v>0</v>
      </c>
      <c r="CE1613" s="2">
        <v>0</v>
      </c>
      <c r="CF1613" s="2">
        <v>0</v>
      </c>
      <c r="CG1613" s="2">
        <v>0</v>
      </c>
      <c r="CH1613" s="2">
        <v>0</v>
      </c>
      <c r="CI1613" s="2">
        <v>0</v>
      </c>
      <c r="CJ1613" s="2">
        <v>0</v>
      </c>
      <c r="CK1613" s="2">
        <v>0</v>
      </c>
      <c r="CL1613" s="2">
        <v>0</v>
      </c>
    </row>
    <row r="1614" spans="1:90" x14ac:dyDescent="0.25">
      <c r="A1614" t="s">
        <v>115</v>
      </c>
      <c r="B1614">
        <v>20202</v>
      </c>
      <c r="C1614" t="s">
        <v>96</v>
      </c>
      <c r="D1614">
        <v>1</v>
      </c>
      <c r="E1614">
        <v>8</v>
      </c>
      <c r="F1614">
        <v>12385</v>
      </c>
      <c r="G1614">
        <v>35012385</v>
      </c>
      <c r="H1614" t="s">
        <v>1161</v>
      </c>
      <c r="I1614">
        <v>282</v>
      </c>
      <c r="J1614" t="s">
        <v>97</v>
      </c>
      <c r="K1614" t="s">
        <v>1162</v>
      </c>
      <c r="L1614">
        <v>1</v>
      </c>
      <c r="M1614" t="s">
        <v>97</v>
      </c>
      <c r="N1614">
        <v>12720100</v>
      </c>
      <c r="O1614" t="s">
        <v>92</v>
      </c>
      <c r="P1614" t="s">
        <v>1163</v>
      </c>
      <c r="Q1614">
        <v>302</v>
      </c>
      <c r="R1614">
        <v>12</v>
      </c>
      <c r="S1614">
        <v>31442789</v>
      </c>
      <c r="T1614">
        <v>31448488</v>
      </c>
      <c r="U1614" t="s">
        <v>1164</v>
      </c>
      <c r="V1614">
        <v>1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83</v>
      </c>
      <c r="AI1614" s="2">
        <v>62</v>
      </c>
      <c r="AJ1614" s="2">
        <v>58</v>
      </c>
      <c r="AK1614" s="2">
        <v>0</v>
      </c>
      <c r="AL1614" s="2">
        <v>0</v>
      </c>
      <c r="AM1614" s="2">
        <v>0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0</v>
      </c>
      <c r="BI1614" s="2">
        <v>0</v>
      </c>
      <c r="BJ1614" s="2">
        <v>0</v>
      </c>
      <c r="BK1614" s="2">
        <v>0</v>
      </c>
      <c r="BL1614" s="2">
        <v>0</v>
      </c>
      <c r="BM1614" s="2">
        <v>0</v>
      </c>
      <c r="BN1614" s="2">
        <v>0</v>
      </c>
      <c r="BO1614" s="2">
        <v>0</v>
      </c>
      <c r="BP1614" s="2">
        <v>6</v>
      </c>
      <c r="BQ1614" s="2">
        <v>3</v>
      </c>
      <c r="BR1614" s="2">
        <v>3</v>
      </c>
      <c r="BS1614" s="2">
        <v>0</v>
      </c>
      <c r="BT1614" s="2">
        <v>0</v>
      </c>
      <c r="BU1614" s="2">
        <v>0</v>
      </c>
      <c r="BV1614" s="2">
        <v>0</v>
      </c>
      <c r="BW1614" s="2">
        <v>0</v>
      </c>
      <c r="BX1614" s="2">
        <v>0</v>
      </c>
      <c r="BY1614" s="2">
        <v>0</v>
      </c>
      <c r="BZ1614" s="2">
        <v>0</v>
      </c>
      <c r="CA1614" s="2">
        <v>0</v>
      </c>
      <c r="CB1614" s="2">
        <v>0</v>
      </c>
      <c r="CC1614" s="2">
        <v>0</v>
      </c>
      <c r="CD1614" s="2">
        <v>0</v>
      </c>
      <c r="CE1614" s="2">
        <v>0</v>
      </c>
      <c r="CF1614" s="2">
        <v>0</v>
      </c>
      <c r="CG1614" s="2">
        <v>0</v>
      </c>
      <c r="CH1614" s="2">
        <v>0</v>
      </c>
      <c r="CI1614" s="2">
        <v>0</v>
      </c>
      <c r="CJ1614" s="2">
        <v>0</v>
      </c>
      <c r="CK1614" s="2">
        <v>0</v>
      </c>
      <c r="CL1614" s="2">
        <v>0</v>
      </c>
    </row>
    <row r="1615" spans="1:90" x14ac:dyDescent="0.25">
      <c r="A1615" t="s">
        <v>115</v>
      </c>
      <c r="B1615">
        <v>10403</v>
      </c>
      <c r="C1615" t="s">
        <v>338</v>
      </c>
      <c r="D1615">
        <v>1</v>
      </c>
      <c r="E1615">
        <v>8</v>
      </c>
      <c r="F1615">
        <v>41099</v>
      </c>
      <c r="G1615">
        <v>35041099</v>
      </c>
      <c r="H1615" t="s">
        <v>339</v>
      </c>
      <c r="I1615">
        <v>336</v>
      </c>
      <c r="J1615" t="s">
        <v>94</v>
      </c>
      <c r="K1615" t="s">
        <v>340</v>
      </c>
      <c r="L1615">
        <v>1</v>
      </c>
      <c r="M1615" t="s">
        <v>338</v>
      </c>
      <c r="N1615">
        <v>7191010</v>
      </c>
      <c r="O1615" t="s">
        <v>92</v>
      </c>
      <c r="P1615" t="s">
        <v>279</v>
      </c>
      <c r="Q1615">
        <v>195</v>
      </c>
      <c r="R1615">
        <v>11</v>
      </c>
      <c r="S1615">
        <v>24085104</v>
      </c>
      <c r="T1615">
        <v>24098653</v>
      </c>
      <c r="U1615" t="s">
        <v>341</v>
      </c>
      <c r="V1615">
        <v>1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170</v>
      </c>
      <c r="AG1615" s="2">
        <v>120</v>
      </c>
      <c r="AH1615" s="2">
        <v>241</v>
      </c>
      <c r="AI1615" s="2">
        <v>247</v>
      </c>
      <c r="AJ1615" s="2">
        <v>156</v>
      </c>
      <c r="AK1615" s="2">
        <v>0</v>
      </c>
      <c r="AL1615" s="2">
        <v>0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0</v>
      </c>
      <c r="BI1615" s="2">
        <v>0</v>
      </c>
      <c r="BJ1615" s="2">
        <v>0</v>
      </c>
      <c r="BK1615" s="2">
        <v>0</v>
      </c>
      <c r="BL1615" s="2">
        <v>0</v>
      </c>
      <c r="BM1615" s="2">
        <v>0</v>
      </c>
      <c r="BN1615" s="2">
        <v>9</v>
      </c>
      <c r="BO1615" s="2">
        <v>7</v>
      </c>
      <c r="BP1615" s="2">
        <v>9</v>
      </c>
      <c r="BQ1615" s="2">
        <v>11</v>
      </c>
      <c r="BR1615" s="2">
        <v>5</v>
      </c>
      <c r="BS1615" s="2">
        <v>0</v>
      </c>
      <c r="BT1615" s="2">
        <v>0</v>
      </c>
      <c r="BU1615" s="2">
        <v>0</v>
      </c>
      <c r="BV1615" s="2">
        <v>0</v>
      </c>
      <c r="BW1615" s="2">
        <v>0</v>
      </c>
      <c r="BX1615" s="2">
        <v>0</v>
      </c>
      <c r="BY1615" s="2">
        <v>0</v>
      </c>
      <c r="BZ1615" s="2">
        <v>0</v>
      </c>
      <c r="CA1615" s="2">
        <v>0</v>
      </c>
      <c r="CB1615" s="2">
        <v>0</v>
      </c>
      <c r="CC1615" s="2">
        <v>0</v>
      </c>
      <c r="CD1615" s="2">
        <v>0</v>
      </c>
      <c r="CE1615" s="2">
        <v>0</v>
      </c>
      <c r="CF1615" s="2">
        <v>0</v>
      </c>
      <c r="CG1615" s="2">
        <v>0</v>
      </c>
      <c r="CH1615" s="2">
        <v>0</v>
      </c>
      <c r="CI1615" s="2">
        <v>0</v>
      </c>
      <c r="CJ1615" s="2">
        <v>0</v>
      </c>
      <c r="CK1615" s="2">
        <v>0</v>
      </c>
      <c r="CL1615" s="2">
        <v>0</v>
      </c>
    </row>
    <row r="1616" spans="1:90" x14ac:dyDescent="0.25">
      <c r="A1616" t="s">
        <v>115</v>
      </c>
      <c r="B1616">
        <v>10403</v>
      </c>
      <c r="C1616" t="s">
        <v>338</v>
      </c>
      <c r="D1616">
        <v>1</v>
      </c>
      <c r="E1616">
        <v>8</v>
      </c>
      <c r="F1616">
        <v>6002</v>
      </c>
      <c r="G1616">
        <v>35006002</v>
      </c>
      <c r="H1616" t="s">
        <v>7154</v>
      </c>
      <c r="I1616">
        <v>336</v>
      </c>
      <c r="J1616" t="s">
        <v>94</v>
      </c>
      <c r="K1616" t="s">
        <v>1004</v>
      </c>
      <c r="L1616">
        <v>1</v>
      </c>
      <c r="M1616" t="s">
        <v>338</v>
      </c>
      <c r="N1616">
        <v>7131000</v>
      </c>
      <c r="O1616" t="s">
        <v>92</v>
      </c>
      <c r="P1616" t="s">
        <v>2027</v>
      </c>
      <c r="Q1616">
        <v>55</v>
      </c>
      <c r="R1616">
        <v>11</v>
      </c>
      <c r="S1616">
        <v>24020611</v>
      </c>
      <c r="T1616">
        <v>24043156</v>
      </c>
      <c r="U1616" t="s">
        <v>7155</v>
      </c>
      <c r="V1616">
        <v>1</v>
      </c>
      <c r="W1616" s="2">
        <v>0</v>
      </c>
      <c r="X1616" s="2">
        <v>0</v>
      </c>
      <c r="Y1616" s="2">
        <v>83</v>
      </c>
      <c r="Z1616" s="2">
        <v>93</v>
      </c>
      <c r="AA1616" s="2">
        <v>84</v>
      </c>
      <c r="AB1616" s="2">
        <v>82</v>
      </c>
      <c r="AC1616" s="2">
        <v>54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26</v>
      </c>
      <c r="BE1616" s="2">
        <v>0</v>
      </c>
      <c r="BF1616" s="2">
        <v>0</v>
      </c>
      <c r="BG1616" s="2">
        <v>4</v>
      </c>
      <c r="BH1616" s="2">
        <v>4</v>
      </c>
      <c r="BI1616" s="2">
        <v>4</v>
      </c>
      <c r="BJ1616" s="2">
        <v>6</v>
      </c>
      <c r="BK1616" s="2">
        <v>4</v>
      </c>
      <c r="BL1616" s="2">
        <v>0</v>
      </c>
      <c r="BM1616" s="2">
        <v>0</v>
      </c>
      <c r="BN1616" s="2">
        <v>0</v>
      </c>
      <c r="BO1616" s="2">
        <v>0</v>
      </c>
      <c r="BP1616" s="2">
        <v>0</v>
      </c>
      <c r="BQ1616" s="2">
        <v>0</v>
      </c>
      <c r="BR1616" s="2">
        <v>0</v>
      </c>
      <c r="BS1616" s="2">
        <v>0</v>
      </c>
      <c r="BT1616" s="2">
        <v>0</v>
      </c>
      <c r="BU1616" s="2">
        <v>0</v>
      </c>
      <c r="BV1616" s="2">
        <v>0</v>
      </c>
      <c r="BW1616" s="2">
        <v>0</v>
      </c>
      <c r="BX1616" s="2">
        <v>0</v>
      </c>
      <c r="BY1616" s="2">
        <v>0</v>
      </c>
      <c r="BZ1616" s="2">
        <v>0</v>
      </c>
      <c r="CA1616" s="2">
        <v>0</v>
      </c>
      <c r="CB1616" s="2">
        <v>0</v>
      </c>
      <c r="CC1616" s="2">
        <v>0</v>
      </c>
      <c r="CD1616" s="2">
        <v>0</v>
      </c>
      <c r="CE1616" s="2">
        <v>0</v>
      </c>
      <c r="CF1616" s="2">
        <v>0</v>
      </c>
      <c r="CG1616" s="2">
        <v>0</v>
      </c>
      <c r="CH1616" s="2">
        <v>0</v>
      </c>
      <c r="CI1616" s="2">
        <v>0</v>
      </c>
      <c r="CJ1616" s="2">
        <v>0</v>
      </c>
      <c r="CK1616" s="2">
        <v>0</v>
      </c>
      <c r="CL1616" s="2">
        <v>6</v>
      </c>
    </row>
    <row r="1617" spans="1:90" x14ac:dyDescent="0.25">
      <c r="A1617" t="s">
        <v>115</v>
      </c>
      <c r="B1617">
        <v>10403</v>
      </c>
      <c r="C1617" t="s">
        <v>338</v>
      </c>
      <c r="D1617">
        <v>1</v>
      </c>
      <c r="E1617">
        <v>8</v>
      </c>
      <c r="F1617">
        <v>906268</v>
      </c>
      <c r="G1617">
        <v>35906268</v>
      </c>
      <c r="H1617" t="s">
        <v>994</v>
      </c>
      <c r="I1617">
        <v>336</v>
      </c>
      <c r="J1617" t="s">
        <v>94</v>
      </c>
      <c r="K1617" t="s">
        <v>943</v>
      </c>
      <c r="L1617">
        <v>1</v>
      </c>
      <c r="M1617" t="s">
        <v>338</v>
      </c>
      <c r="N1617">
        <v>7161180</v>
      </c>
      <c r="O1617" t="s">
        <v>92</v>
      </c>
      <c r="P1617" t="s">
        <v>995</v>
      </c>
      <c r="Q1617">
        <v>458</v>
      </c>
      <c r="R1617">
        <v>11</v>
      </c>
      <c r="S1617">
        <v>24670578</v>
      </c>
      <c r="T1617">
        <v>24679351</v>
      </c>
      <c r="U1617" t="s">
        <v>996</v>
      </c>
      <c r="V1617">
        <v>1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261</v>
      </c>
      <c r="AE1617" s="2">
        <v>263</v>
      </c>
      <c r="AF1617" s="2">
        <v>227</v>
      </c>
      <c r="AG1617" s="2">
        <v>140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179</v>
      </c>
      <c r="BD1617" s="2">
        <v>0</v>
      </c>
      <c r="BE1617" s="2">
        <v>0</v>
      </c>
      <c r="BF1617" s="2">
        <v>0</v>
      </c>
      <c r="BG1617" s="2">
        <v>0</v>
      </c>
      <c r="BH1617" s="2">
        <v>0</v>
      </c>
      <c r="BI1617" s="2">
        <v>0</v>
      </c>
      <c r="BJ1617" s="2">
        <v>0</v>
      </c>
      <c r="BK1617" s="2">
        <v>0</v>
      </c>
      <c r="BL1617" s="2">
        <v>12</v>
      </c>
      <c r="BM1617" s="2">
        <v>11</v>
      </c>
      <c r="BN1617" s="2">
        <v>7</v>
      </c>
      <c r="BO1617" s="2">
        <v>6</v>
      </c>
      <c r="BP1617" s="2">
        <v>0</v>
      </c>
      <c r="BQ1617" s="2">
        <v>0</v>
      </c>
      <c r="BR1617" s="2">
        <v>0</v>
      </c>
      <c r="BS1617" s="2">
        <v>0</v>
      </c>
      <c r="BT1617" s="2">
        <v>0</v>
      </c>
      <c r="BU1617" s="2">
        <v>0</v>
      </c>
      <c r="BV1617" s="2">
        <v>0</v>
      </c>
      <c r="BW1617" s="2">
        <v>0</v>
      </c>
      <c r="BX1617" s="2">
        <v>0</v>
      </c>
      <c r="BY1617" s="2">
        <v>0</v>
      </c>
      <c r="BZ1617" s="2">
        <v>0</v>
      </c>
      <c r="CA1617" s="2">
        <v>0</v>
      </c>
      <c r="CB1617" s="2">
        <v>0</v>
      </c>
      <c r="CC1617" s="2">
        <v>0</v>
      </c>
      <c r="CD1617" s="2">
        <v>0</v>
      </c>
      <c r="CE1617" s="2">
        <v>0</v>
      </c>
      <c r="CF1617" s="2">
        <v>0</v>
      </c>
      <c r="CG1617" s="2">
        <v>0</v>
      </c>
      <c r="CH1617" s="2">
        <v>0</v>
      </c>
      <c r="CI1617" s="2">
        <v>0</v>
      </c>
      <c r="CJ1617" s="2">
        <v>0</v>
      </c>
      <c r="CK1617" s="2">
        <v>14</v>
      </c>
      <c r="CL1617" s="2">
        <v>0</v>
      </c>
    </row>
    <row r="1618" spans="1:90" x14ac:dyDescent="0.25">
      <c r="A1618" t="s">
        <v>115</v>
      </c>
      <c r="B1618">
        <v>10403</v>
      </c>
      <c r="C1618" t="s">
        <v>338</v>
      </c>
      <c r="D1618">
        <v>1</v>
      </c>
      <c r="E1618">
        <v>8</v>
      </c>
      <c r="F1618">
        <v>35701</v>
      </c>
      <c r="G1618">
        <v>35035701</v>
      </c>
      <c r="H1618" t="s">
        <v>11517</v>
      </c>
      <c r="I1618">
        <v>336</v>
      </c>
      <c r="J1618" t="s">
        <v>94</v>
      </c>
      <c r="K1618" t="s">
        <v>11518</v>
      </c>
      <c r="L1618">
        <v>1</v>
      </c>
      <c r="M1618" t="s">
        <v>338</v>
      </c>
      <c r="N1618">
        <v>7160550</v>
      </c>
      <c r="O1618" t="s">
        <v>261</v>
      </c>
      <c r="P1618" t="s">
        <v>415</v>
      </c>
      <c r="Q1618">
        <v>259</v>
      </c>
      <c r="R1618">
        <v>11</v>
      </c>
      <c r="S1618">
        <v>24670620</v>
      </c>
      <c r="T1618">
        <v>24678100</v>
      </c>
      <c r="U1618" t="s">
        <v>11519</v>
      </c>
      <c r="V1618">
        <v>1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75</v>
      </c>
      <c r="AE1618" s="2">
        <v>93</v>
      </c>
      <c r="AF1618" s="2">
        <v>75</v>
      </c>
      <c r="AG1618" s="2">
        <v>67</v>
      </c>
      <c r="AH1618" s="2">
        <v>121</v>
      </c>
      <c r="AI1618" s="2">
        <v>87</v>
      </c>
      <c r="AJ1618" s="2">
        <v>90</v>
      </c>
      <c r="AK1618" s="2">
        <v>0</v>
      </c>
      <c r="AL1618" s="2">
        <v>0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38</v>
      </c>
      <c r="BD1618" s="2">
        <v>0</v>
      </c>
      <c r="BE1618" s="2">
        <v>0</v>
      </c>
      <c r="BF1618" s="2">
        <v>0</v>
      </c>
      <c r="BG1618" s="2">
        <v>0</v>
      </c>
      <c r="BH1618" s="2">
        <v>0</v>
      </c>
      <c r="BI1618" s="2">
        <v>0</v>
      </c>
      <c r="BJ1618" s="2">
        <v>0</v>
      </c>
      <c r="BK1618" s="2">
        <v>0</v>
      </c>
      <c r="BL1618" s="2">
        <v>3</v>
      </c>
      <c r="BM1618" s="2">
        <v>4</v>
      </c>
      <c r="BN1618" s="2">
        <v>4</v>
      </c>
      <c r="BO1618" s="2">
        <v>4</v>
      </c>
      <c r="BP1618" s="2">
        <v>5</v>
      </c>
      <c r="BQ1618" s="2">
        <v>4</v>
      </c>
      <c r="BR1618" s="2">
        <v>5</v>
      </c>
      <c r="BS1618" s="2">
        <v>0</v>
      </c>
      <c r="BT1618" s="2">
        <v>0</v>
      </c>
      <c r="BU1618" s="2">
        <v>0</v>
      </c>
      <c r="BV1618" s="2">
        <v>0</v>
      </c>
      <c r="BW1618" s="2">
        <v>0</v>
      </c>
      <c r="BX1618" s="2">
        <v>0</v>
      </c>
      <c r="BY1618" s="2">
        <v>0</v>
      </c>
      <c r="BZ1618" s="2">
        <v>0</v>
      </c>
      <c r="CA1618" s="2">
        <v>0</v>
      </c>
      <c r="CB1618" s="2">
        <v>0</v>
      </c>
      <c r="CC1618" s="2">
        <v>0</v>
      </c>
      <c r="CD1618" s="2">
        <v>0</v>
      </c>
      <c r="CE1618" s="2">
        <v>0</v>
      </c>
      <c r="CF1618" s="2">
        <v>0</v>
      </c>
      <c r="CG1618" s="2">
        <v>0</v>
      </c>
      <c r="CH1618" s="2">
        <v>0</v>
      </c>
      <c r="CI1618" s="2">
        <v>0</v>
      </c>
      <c r="CJ1618" s="2">
        <v>0</v>
      </c>
      <c r="CK1618" s="2">
        <v>4</v>
      </c>
      <c r="CL1618" s="2">
        <v>0</v>
      </c>
    </row>
    <row r="1619" spans="1:90" x14ac:dyDescent="0.25">
      <c r="A1619" t="s">
        <v>115</v>
      </c>
      <c r="B1619">
        <v>10403</v>
      </c>
      <c r="C1619" t="s">
        <v>338</v>
      </c>
      <c r="D1619">
        <v>1</v>
      </c>
      <c r="E1619">
        <v>8</v>
      </c>
      <c r="F1619">
        <v>916833</v>
      </c>
      <c r="G1619">
        <v>35916833</v>
      </c>
      <c r="H1619" t="s">
        <v>16861</v>
      </c>
      <c r="I1619">
        <v>336</v>
      </c>
      <c r="J1619" t="s">
        <v>94</v>
      </c>
      <c r="K1619" t="s">
        <v>3457</v>
      </c>
      <c r="L1619">
        <v>1</v>
      </c>
      <c r="M1619" t="s">
        <v>338</v>
      </c>
      <c r="N1619">
        <v>7179260</v>
      </c>
      <c r="O1619" t="s">
        <v>92</v>
      </c>
      <c r="P1619" t="s">
        <v>16862</v>
      </c>
      <c r="Q1619" t="s">
        <v>127</v>
      </c>
      <c r="R1619">
        <v>11</v>
      </c>
      <c r="S1619">
        <v>24362046</v>
      </c>
      <c r="T1619">
        <v>24365978</v>
      </c>
      <c r="U1619" t="s">
        <v>16863</v>
      </c>
      <c r="V1619">
        <v>1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359</v>
      </c>
      <c r="AE1619" s="2">
        <v>336</v>
      </c>
      <c r="AF1619" s="2">
        <v>163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346</v>
      </c>
      <c r="BD1619" s="2">
        <v>8</v>
      </c>
      <c r="BE1619" s="2">
        <v>0</v>
      </c>
      <c r="BF1619" s="2">
        <v>0</v>
      </c>
      <c r="BG1619" s="2">
        <v>0</v>
      </c>
      <c r="BH1619" s="2">
        <v>0</v>
      </c>
      <c r="BI1619" s="2">
        <v>0</v>
      </c>
      <c r="BJ1619" s="2">
        <v>0</v>
      </c>
      <c r="BK1619" s="2">
        <v>0</v>
      </c>
      <c r="BL1619" s="2">
        <v>17</v>
      </c>
      <c r="BM1619" s="2">
        <v>14</v>
      </c>
      <c r="BN1619" s="2">
        <v>6</v>
      </c>
      <c r="BO1619" s="2">
        <v>0</v>
      </c>
      <c r="BP1619" s="2">
        <v>0</v>
      </c>
      <c r="BQ1619" s="2">
        <v>0</v>
      </c>
      <c r="BR1619" s="2">
        <v>0</v>
      </c>
      <c r="BS1619" s="2">
        <v>0</v>
      </c>
      <c r="BT1619" s="2">
        <v>0</v>
      </c>
      <c r="BU1619" s="2">
        <v>0</v>
      </c>
      <c r="BV1619" s="2">
        <v>0</v>
      </c>
      <c r="BW1619" s="2">
        <v>0</v>
      </c>
      <c r="BX1619" s="2">
        <v>0</v>
      </c>
      <c r="BY1619" s="2">
        <v>0</v>
      </c>
      <c r="BZ1619" s="2">
        <v>0</v>
      </c>
      <c r="CA1619" s="2">
        <v>0</v>
      </c>
      <c r="CB1619" s="2">
        <v>0</v>
      </c>
      <c r="CC1619" s="2">
        <v>0</v>
      </c>
      <c r="CD1619" s="2">
        <v>0</v>
      </c>
      <c r="CE1619" s="2">
        <v>0</v>
      </c>
      <c r="CF1619" s="2">
        <v>0</v>
      </c>
      <c r="CG1619" s="2">
        <v>0</v>
      </c>
      <c r="CH1619" s="2">
        <v>0</v>
      </c>
      <c r="CI1619" s="2">
        <v>0</v>
      </c>
      <c r="CJ1619" s="2">
        <v>0</v>
      </c>
      <c r="CK1619" s="2">
        <v>23</v>
      </c>
      <c r="CL1619" s="2">
        <v>2</v>
      </c>
    </row>
    <row r="1620" spans="1:90" x14ac:dyDescent="0.25">
      <c r="A1620" t="s">
        <v>115</v>
      </c>
      <c r="B1620">
        <v>10403</v>
      </c>
      <c r="C1620" t="s">
        <v>338</v>
      </c>
      <c r="D1620">
        <v>1</v>
      </c>
      <c r="E1620">
        <v>8</v>
      </c>
      <c r="F1620">
        <v>48860</v>
      </c>
      <c r="G1620">
        <v>35048860</v>
      </c>
      <c r="H1620" t="s">
        <v>19269</v>
      </c>
      <c r="I1620">
        <v>336</v>
      </c>
      <c r="J1620" t="s">
        <v>94</v>
      </c>
      <c r="K1620" t="s">
        <v>1763</v>
      </c>
      <c r="L1620">
        <v>1</v>
      </c>
      <c r="M1620" t="s">
        <v>338</v>
      </c>
      <c r="N1620">
        <v>7142130</v>
      </c>
      <c r="O1620" t="s">
        <v>92</v>
      </c>
      <c r="P1620" t="s">
        <v>19270</v>
      </c>
      <c r="Q1620">
        <v>100</v>
      </c>
      <c r="R1620">
        <v>11</v>
      </c>
      <c r="S1620">
        <v>24023131</v>
      </c>
      <c r="T1620">
        <v>24024345</v>
      </c>
      <c r="U1620" t="s">
        <v>19271</v>
      </c>
      <c r="V1620">
        <v>1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315</v>
      </c>
      <c r="AE1620" s="2">
        <v>291</v>
      </c>
      <c r="AF1620" s="2">
        <v>333</v>
      </c>
      <c r="AG1620" s="2">
        <v>239</v>
      </c>
      <c r="AH1620" s="2">
        <v>143</v>
      </c>
      <c r="AI1620" s="2">
        <v>45</v>
      </c>
      <c r="AJ1620" s="2">
        <v>114</v>
      </c>
      <c r="AK1620" s="2">
        <v>0</v>
      </c>
      <c r="AL1620" s="2">
        <v>0</v>
      </c>
      <c r="AM1620" s="2">
        <v>0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20</v>
      </c>
      <c r="BE1620" s="2">
        <v>0</v>
      </c>
      <c r="BF1620" s="2">
        <v>0</v>
      </c>
      <c r="BG1620" s="2">
        <v>0</v>
      </c>
      <c r="BH1620" s="2">
        <v>0</v>
      </c>
      <c r="BI1620" s="2">
        <v>0</v>
      </c>
      <c r="BJ1620" s="2">
        <v>0</v>
      </c>
      <c r="BK1620" s="2">
        <v>0</v>
      </c>
      <c r="BL1620" s="2">
        <v>15</v>
      </c>
      <c r="BM1620" s="2">
        <v>12</v>
      </c>
      <c r="BN1620" s="2">
        <v>15</v>
      </c>
      <c r="BO1620" s="2">
        <v>10</v>
      </c>
      <c r="BP1620" s="2">
        <v>4</v>
      </c>
      <c r="BQ1620" s="2">
        <v>2</v>
      </c>
      <c r="BR1620" s="2">
        <v>5</v>
      </c>
      <c r="BS1620" s="2">
        <v>0</v>
      </c>
      <c r="BT1620" s="2">
        <v>0</v>
      </c>
      <c r="BU1620" s="2">
        <v>0</v>
      </c>
      <c r="BV1620" s="2">
        <v>0</v>
      </c>
      <c r="BW1620" s="2">
        <v>0</v>
      </c>
      <c r="BX1620" s="2">
        <v>0</v>
      </c>
      <c r="BY1620" s="2">
        <v>0</v>
      </c>
      <c r="BZ1620" s="2">
        <v>0</v>
      </c>
      <c r="CA1620" s="2">
        <v>0</v>
      </c>
      <c r="CB1620" s="2">
        <v>0</v>
      </c>
      <c r="CC1620" s="2">
        <v>0</v>
      </c>
      <c r="CD1620" s="2">
        <v>0</v>
      </c>
      <c r="CE1620" s="2">
        <v>0</v>
      </c>
      <c r="CF1620" s="2">
        <v>0</v>
      </c>
      <c r="CG1620" s="2">
        <v>0</v>
      </c>
      <c r="CH1620" s="2">
        <v>0</v>
      </c>
      <c r="CI1620" s="2">
        <v>0</v>
      </c>
      <c r="CJ1620" s="2">
        <v>0</v>
      </c>
      <c r="CK1620" s="2">
        <v>0</v>
      </c>
      <c r="CL1620" s="2">
        <v>4</v>
      </c>
    </row>
    <row r="1621" spans="1:90" x14ac:dyDescent="0.25">
      <c r="A1621" t="s">
        <v>115</v>
      </c>
      <c r="B1621">
        <v>10403</v>
      </c>
      <c r="C1621" t="s">
        <v>338</v>
      </c>
      <c r="D1621">
        <v>1</v>
      </c>
      <c r="E1621">
        <v>8</v>
      </c>
      <c r="F1621">
        <v>6300</v>
      </c>
      <c r="G1621">
        <v>35006300</v>
      </c>
      <c r="H1621" t="s">
        <v>15396</v>
      </c>
      <c r="I1621">
        <v>336</v>
      </c>
      <c r="J1621" t="s">
        <v>94</v>
      </c>
      <c r="K1621" t="s">
        <v>5425</v>
      </c>
      <c r="L1621">
        <v>1</v>
      </c>
      <c r="M1621" t="s">
        <v>338</v>
      </c>
      <c r="N1621">
        <v>7176200</v>
      </c>
      <c r="O1621" t="s">
        <v>92</v>
      </c>
      <c r="P1621" t="s">
        <v>15397</v>
      </c>
      <c r="Q1621">
        <v>687</v>
      </c>
      <c r="R1621">
        <v>11</v>
      </c>
      <c r="S1621">
        <v>24361631</v>
      </c>
      <c r="T1621">
        <v>24361769</v>
      </c>
      <c r="U1621" t="s">
        <v>15398</v>
      </c>
      <c r="V1621">
        <v>1</v>
      </c>
      <c r="W1621" s="2">
        <v>0</v>
      </c>
      <c r="X1621" s="2">
        <v>0</v>
      </c>
      <c r="Y1621" s="2">
        <v>101</v>
      </c>
      <c r="Z1621" s="2">
        <v>154</v>
      </c>
      <c r="AA1621" s="2">
        <v>60</v>
      </c>
      <c r="AB1621" s="2">
        <v>32</v>
      </c>
      <c r="AC1621" s="2">
        <v>31</v>
      </c>
      <c r="AD1621" s="2">
        <v>244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28</v>
      </c>
      <c r="BD1621" s="2">
        <v>0</v>
      </c>
      <c r="BE1621" s="2">
        <v>0</v>
      </c>
      <c r="BF1621" s="2">
        <v>0</v>
      </c>
      <c r="BG1621" s="2">
        <v>4</v>
      </c>
      <c r="BH1621" s="2">
        <v>5</v>
      </c>
      <c r="BI1621" s="2">
        <v>4</v>
      </c>
      <c r="BJ1621" s="2">
        <v>2</v>
      </c>
      <c r="BK1621" s="2">
        <v>1</v>
      </c>
      <c r="BL1621" s="2">
        <v>12</v>
      </c>
      <c r="BM1621" s="2">
        <v>0</v>
      </c>
      <c r="BN1621" s="2">
        <v>0</v>
      </c>
      <c r="BO1621" s="2">
        <v>0</v>
      </c>
      <c r="BP1621" s="2">
        <v>0</v>
      </c>
      <c r="BQ1621" s="2">
        <v>0</v>
      </c>
      <c r="BR1621" s="2">
        <v>0</v>
      </c>
      <c r="BS1621" s="2">
        <v>0</v>
      </c>
      <c r="BT1621" s="2">
        <v>0</v>
      </c>
      <c r="BU1621" s="2">
        <v>0</v>
      </c>
      <c r="BV1621" s="2">
        <v>0</v>
      </c>
      <c r="BW1621" s="2">
        <v>0</v>
      </c>
      <c r="BX1621" s="2">
        <v>0</v>
      </c>
      <c r="BY1621" s="2">
        <v>0</v>
      </c>
      <c r="BZ1621" s="2">
        <v>0</v>
      </c>
      <c r="CA1621" s="2">
        <v>0</v>
      </c>
      <c r="CB1621" s="2">
        <v>0</v>
      </c>
      <c r="CC1621" s="2">
        <v>0</v>
      </c>
      <c r="CD1621" s="2">
        <v>0</v>
      </c>
      <c r="CE1621" s="2">
        <v>0</v>
      </c>
      <c r="CF1621" s="2">
        <v>0</v>
      </c>
      <c r="CG1621" s="2">
        <v>0</v>
      </c>
      <c r="CH1621" s="2">
        <v>0</v>
      </c>
      <c r="CI1621" s="2">
        <v>0</v>
      </c>
      <c r="CJ1621" s="2">
        <v>0</v>
      </c>
      <c r="CK1621" s="2">
        <v>2</v>
      </c>
      <c r="CL1621" s="2">
        <v>0</v>
      </c>
    </row>
    <row r="1622" spans="1:90" x14ac:dyDescent="0.25">
      <c r="A1622" t="s">
        <v>115</v>
      </c>
      <c r="B1622">
        <v>10403</v>
      </c>
      <c r="C1622" t="s">
        <v>338</v>
      </c>
      <c r="D1622">
        <v>1</v>
      </c>
      <c r="E1622">
        <v>8</v>
      </c>
      <c r="F1622">
        <v>41932</v>
      </c>
      <c r="G1622">
        <v>35041932</v>
      </c>
      <c r="H1622" t="s">
        <v>16615</v>
      </c>
      <c r="I1622">
        <v>336</v>
      </c>
      <c r="J1622" t="s">
        <v>94</v>
      </c>
      <c r="K1622" t="s">
        <v>15624</v>
      </c>
      <c r="L1622">
        <v>1</v>
      </c>
      <c r="M1622" t="s">
        <v>338</v>
      </c>
      <c r="N1622">
        <v>7175310</v>
      </c>
      <c r="O1622" t="s">
        <v>16616</v>
      </c>
      <c r="P1622" t="s">
        <v>16617</v>
      </c>
      <c r="Q1622">
        <v>85</v>
      </c>
      <c r="R1622">
        <v>11</v>
      </c>
      <c r="S1622">
        <v>24360457</v>
      </c>
      <c r="T1622">
        <v>24361835</v>
      </c>
      <c r="U1622" t="s">
        <v>16618</v>
      </c>
      <c r="V1622">
        <v>1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157</v>
      </c>
      <c r="AE1622" s="2">
        <v>142</v>
      </c>
      <c r="AF1622" s="2">
        <v>177</v>
      </c>
      <c r="AG1622" s="2">
        <v>169</v>
      </c>
      <c r="AH1622" s="2">
        <v>160</v>
      </c>
      <c r="AI1622" s="2">
        <v>143</v>
      </c>
      <c r="AJ1622" s="2">
        <v>133</v>
      </c>
      <c r="AK1622" s="2">
        <v>0</v>
      </c>
      <c r="AL1622" s="2">
        <v>0</v>
      </c>
      <c r="AM1622" s="2">
        <v>0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161</v>
      </c>
      <c r="BD1622" s="2">
        <v>0</v>
      </c>
      <c r="BE1622" s="2">
        <v>0</v>
      </c>
      <c r="BF1622" s="2">
        <v>0</v>
      </c>
      <c r="BG1622" s="2">
        <v>0</v>
      </c>
      <c r="BH1622" s="2">
        <v>0</v>
      </c>
      <c r="BI1622" s="2">
        <v>0</v>
      </c>
      <c r="BJ1622" s="2">
        <v>0</v>
      </c>
      <c r="BK1622" s="2">
        <v>0</v>
      </c>
      <c r="BL1622" s="2">
        <v>7</v>
      </c>
      <c r="BM1622" s="2">
        <v>5</v>
      </c>
      <c r="BN1622" s="2">
        <v>7</v>
      </c>
      <c r="BO1622" s="2">
        <v>6</v>
      </c>
      <c r="BP1622" s="2">
        <v>5</v>
      </c>
      <c r="BQ1622" s="2">
        <v>6</v>
      </c>
      <c r="BR1622" s="2">
        <v>4</v>
      </c>
      <c r="BS1622" s="2">
        <v>0</v>
      </c>
      <c r="BT1622" s="2">
        <v>0</v>
      </c>
      <c r="BU1622" s="2">
        <v>0</v>
      </c>
      <c r="BV1622" s="2">
        <v>0</v>
      </c>
      <c r="BW1622" s="2">
        <v>0</v>
      </c>
      <c r="BX1622" s="2">
        <v>0</v>
      </c>
      <c r="BY1622" s="2">
        <v>0</v>
      </c>
      <c r="BZ1622" s="2">
        <v>0</v>
      </c>
      <c r="CA1622" s="2">
        <v>0</v>
      </c>
      <c r="CB1622" s="2">
        <v>0</v>
      </c>
      <c r="CC1622" s="2">
        <v>0</v>
      </c>
      <c r="CD1622" s="2">
        <v>0</v>
      </c>
      <c r="CE1622" s="2">
        <v>0</v>
      </c>
      <c r="CF1622" s="2">
        <v>0</v>
      </c>
      <c r="CG1622" s="2">
        <v>0</v>
      </c>
      <c r="CH1622" s="2">
        <v>0</v>
      </c>
      <c r="CI1622" s="2">
        <v>0</v>
      </c>
      <c r="CJ1622" s="2">
        <v>0</v>
      </c>
      <c r="CK1622" s="2">
        <v>10</v>
      </c>
      <c r="CL1622" s="2">
        <v>0</v>
      </c>
    </row>
    <row r="1623" spans="1:90" x14ac:dyDescent="0.25">
      <c r="A1623" t="s">
        <v>115</v>
      </c>
      <c r="B1623">
        <v>10403</v>
      </c>
      <c r="C1623" t="s">
        <v>338</v>
      </c>
      <c r="D1623">
        <v>1</v>
      </c>
      <c r="E1623">
        <v>8</v>
      </c>
      <c r="F1623">
        <v>37497</v>
      </c>
      <c r="G1623">
        <v>35037497</v>
      </c>
      <c r="H1623" t="s">
        <v>12518</v>
      </c>
      <c r="I1623">
        <v>336</v>
      </c>
      <c r="J1623" t="s">
        <v>94</v>
      </c>
      <c r="K1623" t="s">
        <v>12519</v>
      </c>
      <c r="L1623">
        <v>1</v>
      </c>
      <c r="M1623" t="s">
        <v>338</v>
      </c>
      <c r="N1623">
        <v>7130280</v>
      </c>
      <c r="O1623" t="s">
        <v>92</v>
      </c>
      <c r="P1623" t="s">
        <v>12520</v>
      </c>
      <c r="Q1623">
        <v>141</v>
      </c>
      <c r="R1623">
        <v>11</v>
      </c>
      <c r="S1623">
        <v>24033986</v>
      </c>
      <c r="T1623">
        <v>24034174</v>
      </c>
      <c r="U1623" t="s">
        <v>12521</v>
      </c>
      <c r="V1623">
        <v>1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114</v>
      </c>
      <c r="AE1623" s="2">
        <v>200</v>
      </c>
      <c r="AF1623" s="2">
        <v>185</v>
      </c>
      <c r="AG1623" s="2">
        <v>203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0</v>
      </c>
      <c r="BI1623" s="2">
        <v>0</v>
      </c>
      <c r="BJ1623" s="2">
        <v>0</v>
      </c>
      <c r="BK1623" s="2">
        <v>0</v>
      </c>
      <c r="BL1623" s="2">
        <v>6</v>
      </c>
      <c r="BM1623" s="2">
        <v>9</v>
      </c>
      <c r="BN1623" s="2">
        <v>8</v>
      </c>
      <c r="BO1623" s="2">
        <v>9</v>
      </c>
      <c r="BP1623" s="2">
        <v>0</v>
      </c>
      <c r="BQ1623" s="2">
        <v>0</v>
      </c>
      <c r="BR1623" s="2">
        <v>0</v>
      </c>
      <c r="BS1623" s="2">
        <v>0</v>
      </c>
      <c r="BT1623" s="2">
        <v>0</v>
      </c>
      <c r="BU1623" s="2">
        <v>0</v>
      </c>
      <c r="BV1623" s="2">
        <v>0</v>
      </c>
      <c r="BW1623" s="2">
        <v>0</v>
      </c>
      <c r="BX1623" s="2">
        <v>0</v>
      </c>
      <c r="BY1623" s="2">
        <v>0</v>
      </c>
      <c r="BZ1623" s="2">
        <v>0</v>
      </c>
      <c r="CA1623" s="2">
        <v>0</v>
      </c>
      <c r="CB1623" s="2">
        <v>0</v>
      </c>
      <c r="CC1623" s="2">
        <v>0</v>
      </c>
      <c r="CD1623" s="2">
        <v>0</v>
      </c>
      <c r="CE1623" s="2">
        <v>0</v>
      </c>
      <c r="CF1623" s="2">
        <v>0</v>
      </c>
      <c r="CG1623" s="2">
        <v>0</v>
      </c>
      <c r="CH1623" s="2">
        <v>0</v>
      </c>
      <c r="CI1623" s="2">
        <v>0</v>
      </c>
      <c r="CJ1623" s="2">
        <v>0</v>
      </c>
      <c r="CK1623" s="2">
        <v>0</v>
      </c>
      <c r="CL1623" s="2">
        <v>0</v>
      </c>
    </row>
    <row r="1624" spans="1:90" x14ac:dyDescent="0.25">
      <c r="A1624" t="s">
        <v>115</v>
      </c>
      <c r="B1624">
        <v>10403</v>
      </c>
      <c r="C1624" t="s">
        <v>338</v>
      </c>
      <c r="D1624">
        <v>1</v>
      </c>
      <c r="E1624">
        <v>8</v>
      </c>
      <c r="F1624">
        <v>43312</v>
      </c>
      <c r="G1624">
        <v>35043312</v>
      </c>
      <c r="H1624" t="s">
        <v>13511</v>
      </c>
      <c r="I1624">
        <v>336</v>
      </c>
      <c r="J1624" t="s">
        <v>94</v>
      </c>
      <c r="K1624" t="s">
        <v>1603</v>
      </c>
      <c r="L1624">
        <v>1</v>
      </c>
      <c r="M1624" t="s">
        <v>338</v>
      </c>
      <c r="N1624">
        <v>7144380</v>
      </c>
      <c r="O1624" t="s">
        <v>92</v>
      </c>
      <c r="P1624" t="s">
        <v>18887</v>
      </c>
      <c r="Q1624">
        <v>798</v>
      </c>
      <c r="R1624">
        <v>11</v>
      </c>
      <c r="S1624">
        <v>24023719</v>
      </c>
      <c r="T1624">
        <v>24043399</v>
      </c>
      <c r="U1624" t="s">
        <v>18888</v>
      </c>
      <c r="V1624">
        <v>1</v>
      </c>
      <c r="W1624" s="2">
        <v>0</v>
      </c>
      <c r="X1624" s="2">
        <v>0</v>
      </c>
      <c r="Y1624" s="2">
        <v>22</v>
      </c>
      <c r="Z1624" s="2">
        <v>30</v>
      </c>
      <c r="AA1624" s="2">
        <v>81</v>
      </c>
      <c r="AB1624" s="2">
        <v>25</v>
      </c>
      <c r="AC1624" s="2">
        <v>0</v>
      </c>
      <c r="AD1624" s="2">
        <v>89</v>
      </c>
      <c r="AE1624" s="2">
        <v>109</v>
      </c>
      <c r="AF1624" s="2">
        <v>107</v>
      </c>
      <c r="AG1624" s="2">
        <v>36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111</v>
      </c>
      <c r="BD1624" s="2">
        <v>0</v>
      </c>
      <c r="BE1624" s="2">
        <v>0</v>
      </c>
      <c r="BF1624" s="2">
        <v>0</v>
      </c>
      <c r="BG1624" s="2">
        <v>1</v>
      </c>
      <c r="BH1624" s="2">
        <v>1</v>
      </c>
      <c r="BI1624" s="2">
        <v>3</v>
      </c>
      <c r="BJ1624" s="2">
        <v>1</v>
      </c>
      <c r="BK1624" s="2">
        <v>0</v>
      </c>
      <c r="BL1624" s="2">
        <v>4</v>
      </c>
      <c r="BM1624" s="2">
        <v>5</v>
      </c>
      <c r="BN1624" s="2">
        <v>4</v>
      </c>
      <c r="BO1624" s="2">
        <v>2</v>
      </c>
      <c r="BP1624" s="2">
        <v>0</v>
      </c>
      <c r="BQ1624" s="2">
        <v>0</v>
      </c>
      <c r="BR1624" s="2">
        <v>0</v>
      </c>
      <c r="BS1624" s="2">
        <v>0</v>
      </c>
      <c r="BT1624" s="2">
        <v>0</v>
      </c>
      <c r="BU1624" s="2">
        <v>0</v>
      </c>
      <c r="BV1624" s="2">
        <v>0</v>
      </c>
      <c r="BW1624" s="2">
        <v>0</v>
      </c>
      <c r="BX1624" s="2">
        <v>0</v>
      </c>
      <c r="BY1624" s="2">
        <v>0</v>
      </c>
      <c r="BZ1624" s="2">
        <v>0</v>
      </c>
      <c r="CA1624" s="2">
        <v>0</v>
      </c>
      <c r="CB1624" s="2">
        <v>0</v>
      </c>
      <c r="CC1624" s="2">
        <v>0</v>
      </c>
      <c r="CD1624" s="2">
        <v>0</v>
      </c>
      <c r="CE1624" s="2">
        <v>0</v>
      </c>
      <c r="CF1624" s="2">
        <v>0</v>
      </c>
      <c r="CG1624" s="2">
        <v>0</v>
      </c>
      <c r="CH1624" s="2">
        <v>0</v>
      </c>
      <c r="CI1624" s="2">
        <v>0</v>
      </c>
      <c r="CJ1624" s="2">
        <v>0</v>
      </c>
      <c r="CK1624" s="2">
        <v>8</v>
      </c>
      <c r="CL1624" s="2">
        <v>0</v>
      </c>
    </row>
    <row r="1625" spans="1:90" x14ac:dyDescent="0.25">
      <c r="A1625" t="s">
        <v>115</v>
      </c>
      <c r="B1625">
        <v>10403</v>
      </c>
      <c r="C1625" t="s">
        <v>338</v>
      </c>
      <c r="D1625">
        <v>1</v>
      </c>
      <c r="E1625">
        <v>8</v>
      </c>
      <c r="F1625">
        <v>352585</v>
      </c>
      <c r="G1625">
        <v>35352585</v>
      </c>
      <c r="H1625" t="s">
        <v>6835</v>
      </c>
      <c r="I1625">
        <v>336</v>
      </c>
      <c r="J1625" t="s">
        <v>94</v>
      </c>
      <c r="K1625" t="s">
        <v>19625</v>
      </c>
      <c r="L1625">
        <v>1</v>
      </c>
      <c r="M1625" t="s">
        <v>338</v>
      </c>
      <c r="N1625">
        <v>7144170</v>
      </c>
      <c r="O1625" t="s">
        <v>102</v>
      </c>
      <c r="P1625" t="s">
        <v>19626</v>
      </c>
      <c r="Q1625">
        <v>1195</v>
      </c>
      <c r="R1625">
        <v>11</v>
      </c>
      <c r="S1625">
        <v>22794032</v>
      </c>
      <c r="T1625">
        <v>22794046</v>
      </c>
      <c r="U1625" t="s">
        <v>6836</v>
      </c>
      <c r="V1625">
        <v>1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151</v>
      </c>
      <c r="AE1625" s="2">
        <v>125</v>
      </c>
      <c r="AF1625" s="2">
        <v>114</v>
      </c>
      <c r="AG1625" s="2">
        <v>136</v>
      </c>
      <c r="AH1625" s="2">
        <v>199</v>
      </c>
      <c r="AI1625" s="2">
        <v>155</v>
      </c>
      <c r="AJ1625" s="2">
        <v>131</v>
      </c>
      <c r="AK1625" s="2">
        <v>0</v>
      </c>
      <c r="AL1625" s="2">
        <v>0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213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40</v>
      </c>
      <c r="BD1625" s="2">
        <v>0</v>
      </c>
      <c r="BE1625" s="2">
        <v>0</v>
      </c>
      <c r="BF1625" s="2">
        <v>0</v>
      </c>
      <c r="BG1625" s="2">
        <v>0</v>
      </c>
      <c r="BH1625" s="2">
        <v>0</v>
      </c>
      <c r="BI1625" s="2">
        <v>0</v>
      </c>
      <c r="BJ1625" s="2">
        <v>0</v>
      </c>
      <c r="BK1625" s="2">
        <v>0</v>
      </c>
      <c r="BL1625" s="2">
        <v>6</v>
      </c>
      <c r="BM1625" s="2">
        <v>5</v>
      </c>
      <c r="BN1625" s="2">
        <v>5</v>
      </c>
      <c r="BO1625" s="2">
        <v>4</v>
      </c>
      <c r="BP1625" s="2">
        <v>6</v>
      </c>
      <c r="BQ1625" s="2">
        <v>6</v>
      </c>
      <c r="BR1625" s="2">
        <v>5</v>
      </c>
      <c r="BS1625" s="2">
        <v>0</v>
      </c>
      <c r="BT1625" s="2">
        <v>0</v>
      </c>
      <c r="BU1625" s="2">
        <v>0</v>
      </c>
      <c r="BV1625" s="2">
        <v>0</v>
      </c>
      <c r="BW1625" s="2">
        <v>0</v>
      </c>
      <c r="BX1625" s="2">
        <v>0</v>
      </c>
      <c r="BY1625" s="2">
        <v>0</v>
      </c>
      <c r="BZ1625" s="2">
        <v>0</v>
      </c>
      <c r="CA1625" s="2">
        <v>0</v>
      </c>
      <c r="CB1625" s="2">
        <v>0</v>
      </c>
      <c r="CC1625" s="2">
        <v>6</v>
      </c>
      <c r="CD1625" s="2">
        <v>0</v>
      </c>
      <c r="CE1625" s="2">
        <v>0</v>
      </c>
      <c r="CF1625" s="2">
        <v>0</v>
      </c>
      <c r="CG1625" s="2">
        <v>0</v>
      </c>
      <c r="CH1625" s="2">
        <v>0</v>
      </c>
      <c r="CI1625" s="2">
        <v>0</v>
      </c>
      <c r="CJ1625" s="2">
        <v>0</v>
      </c>
      <c r="CK1625" s="2">
        <v>2</v>
      </c>
      <c r="CL1625" s="2">
        <v>0</v>
      </c>
    </row>
    <row r="1626" spans="1:90" x14ac:dyDescent="0.25">
      <c r="A1626" t="s">
        <v>115</v>
      </c>
      <c r="B1626">
        <v>10403</v>
      </c>
      <c r="C1626" t="s">
        <v>338</v>
      </c>
      <c r="D1626">
        <v>1</v>
      </c>
      <c r="E1626">
        <v>8</v>
      </c>
      <c r="F1626">
        <v>5836</v>
      </c>
      <c r="G1626">
        <v>35005836</v>
      </c>
      <c r="H1626" t="s">
        <v>13914</v>
      </c>
      <c r="I1626">
        <v>336</v>
      </c>
      <c r="J1626" t="s">
        <v>94</v>
      </c>
      <c r="K1626" t="s">
        <v>6625</v>
      </c>
      <c r="L1626">
        <v>1</v>
      </c>
      <c r="M1626" t="s">
        <v>338</v>
      </c>
      <c r="N1626">
        <v>7097040</v>
      </c>
      <c r="O1626" t="s">
        <v>92</v>
      </c>
      <c r="P1626" t="s">
        <v>19613</v>
      </c>
      <c r="Q1626">
        <v>58</v>
      </c>
      <c r="R1626">
        <v>11</v>
      </c>
      <c r="S1626">
        <v>24534217</v>
      </c>
      <c r="T1626">
        <v>24593892</v>
      </c>
      <c r="U1626" t="s">
        <v>13915</v>
      </c>
      <c r="V1626">
        <v>1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160</v>
      </c>
      <c r="AE1626" s="2">
        <v>127</v>
      </c>
      <c r="AF1626" s="2">
        <v>103</v>
      </c>
      <c r="AG1626" s="2">
        <v>122</v>
      </c>
      <c r="AH1626" s="2">
        <v>165</v>
      </c>
      <c r="AI1626" s="2">
        <v>137</v>
      </c>
      <c r="AJ1626" s="2">
        <v>110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0</v>
      </c>
      <c r="BI1626" s="2">
        <v>0</v>
      </c>
      <c r="BJ1626" s="2">
        <v>0</v>
      </c>
      <c r="BK1626" s="2">
        <v>0</v>
      </c>
      <c r="BL1626" s="2">
        <v>7</v>
      </c>
      <c r="BM1626" s="2">
        <v>7</v>
      </c>
      <c r="BN1626" s="2">
        <v>5</v>
      </c>
      <c r="BO1626" s="2">
        <v>5</v>
      </c>
      <c r="BP1626" s="2">
        <v>7</v>
      </c>
      <c r="BQ1626" s="2">
        <v>5</v>
      </c>
      <c r="BR1626" s="2">
        <v>3</v>
      </c>
      <c r="BS1626" s="2">
        <v>0</v>
      </c>
      <c r="BT1626" s="2">
        <v>0</v>
      </c>
      <c r="BU1626" s="2">
        <v>0</v>
      </c>
      <c r="BV1626" s="2">
        <v>0</v>
      </c>
      <c r="BW1626" s="2">
        <v>0</v>
      </c>
      <c r="BX1626" s="2">
        <v>0</v>
      </c>
      <c r="BY1626" s="2">
        <v>0</v>
      </c>
      <c r="BZ1626" s="2">
        <v>0</v>
      </c>
      <c r="CA1626" s="2">
        <v>0</v>
      </c>
      <c r="CB1626" s="2">
        <v>0</v>
      </c>
      <c r="CC1626" s="2">
        <v>0</v>
      </c>
      <c r="CD1626" s="2">
        <v>0</v>
      </c>
      <c r="CE1626" s="2">
        <v>0</v>
      </c>
      <c r="CF1626" s="2">
        <v>0</v>
      </c>
      <c r="CG1626" s="2">
        <v>0</v>
      </c>
      <c r="CH1626" s="2">
        <v>0</v>
      </c>
      <c r="CI1626" s="2">
        <v>0</v>
      </c>
      <c r="CJ1626" s="2">
        <v>0</v>
      </c>
      <c r="CK1626" s="2">
        <v>0</v>
      </c>
      <c r="CL1626" s="2">
        <v>0</v>
      </c>
    </row>
    <row r="1627" spans="1:90" x14ac:dyDescent="0.25">
      <c r="A1627" t="s">
        <v>115</v>
      </c>
      <c r="B1627">
        <v>10403</v>
      </c>
      <c r="C1627" t="s">
        <v>338</v>
      </c>
      <c r="D1627">
        <v>1</v>
      </c>
      <c r="E1627">
        <v>8</v>
      </c>
      <c r="F1627">
        <v>48471</v>
      </c>
      <c r="G1627">
        <v>35048471</v>
      </c>
      <c r="H1627" t="s">
        <v>4064</v>
      </c>
      <c r="I1627">
        <v>336</v>
      </c>
      <c r="J1627" t="s">
        <v>94</v>
      </c>
      <c r="K1627" t="s">
        <v>347</v>
      </c>
      <c r="L1627">
        <v>1</v>
      </c>
      <c r="M1627" t="s">
        <v>338</v>
      </c>
      <c r="N1627">
        <v>7122010</v>
      </c>
      <c r="O1627" t="s">
        <v>92</v>
      </c>
      <c r="P1627" t="s">
        <v>16523</v>
      </c>
      <c r="Q1627">
        <v>402</v>
      </c>
      <c r="R1627">
        <v>11</v>
      </c>
      <c r="S1627">
        <v>24088717</v>
      </c>
      <c r="T1627">
        <v>24410665</v>
      </c>
      <c r="U1627" t="s">
        <v>16524</v>
      </c>
      <c r="V1627">
        <v>1</v>
      </c>
      <c r="W1627" s="2">
        <v>0</v>
      </c>
      <c r="X1627" s="2">
        <v>0</v>
      </c>
      <c r="Y1627" s="2">
        <v>43</v>
      </c>
      <c r="Z1627" s="2">
        <v>46</v>
      </c>
      <c r="AA1627" s="2">
        <v>48</v>
      </c>
      <c r="AB1627" s="2">
        <v>55</v>
      </c>
      <c r="AC1627" s="2">
        <v>76</v>
      </c>
      <c r="AD1627" s="2">
        <v>87</v>
      </c>
      <c r="AE1627" s="2">
        <v>73</v>
      </c>
      <c r="AF1627" s="2">
        <v>87</v>
      </c>
      <c r="AG1627" s="2">
        <v>49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219</v>
      </c>
      <c r="BD1627" s="2">
        <v>27</v>
      </c>
      <c r="BE1627" s="2">
        <v>0</v>
      </c>
      <c r="BF1627" s="2">
        <v>0</v>
      </c>
      <c r="BG1627" s="2">
        <v>3</v>
      </c>
      <c r="BH1627" s="2">
        <v>3</v>
      </c>
      <c r="BI1627" s="2">
        <v>3</v>
      </c>
      <c r="BJ1627" s="2">
        <v>4</v>
      </c>
      <c r="BK1627" s="2">
        <v>6</v>
      </c>
      <c r="BL1627" s="2">
        <v>6</v>
      </c>
      <c r="BM1627" s="2">
        <v>6</v>
      </c>
      <c r="BN1627" s="2">
        <v>6</v>
      </c>
      <c r="BO1627" s="2">
        <v>4</v>
      </c>
      <c r="BP1627" s="2">
        <v>0</v>
      </c>
      <c r="BQ1627" s="2">
        <v>0</v>
      </c>
      <c r="BR1627" s="2">
        <v>0</v>
      </c>
      <c r="BS1627" s="2">
        <v>0</v>
      </c>
      <c r="BT1627" s="2">
        <v>0</v>
      </c>
      <c r="BU1627" s="2">
        <v>0</v>
      </c>
      <c r="BV1627" s="2">
        <v>0</v>
      </c>
      <c r="BW1627" s="2">
        <v>0</v>
      </c>
      <c r="BX1627" s="2">
        <v>0</v>
      </c>
      <c r="BY1627" s="2">
        <v>0</v>
      </c>
      <c r="BZ1627" s="2">
        <v>0</v>
      </c>
      <c r="CA1627" s="2">
        <v>0</v>
      </c>
      <c r="CB1627" s="2">
        <v>0</v>
      </c>
      <c r="CC1627" s="2">
        <v>0</v>
      </c>
      <c r="CD1627" s="2">
        <v>0</v>
      </c>
      <c r="CE1627" s="2">
        <v>0</v>
      </c>
      <c r="CF1627" s="2">
        <v>0</v>
      </c>
      <c r="CG1627" s="2">
        <v>0</v>
      </c>
      <c r="CH1627" s="2">
        <v>0</v>
      </c>
      <c r="CI1627" s="2">
        <v>0</v>
      </c>
      <c r="CJ1627" s="2">
        <v>0</v>
      </c>
      <c r="CK1627" s="2">
        <v>15</v>
      </c>
      <c r="CL1627" s="2">
        <v>6</v>
      </c>
    </row>
    <row r="1628" spans="1:90" x14ac:dyDescent="0.25">
      <c r="A1628" t="s">
        <v>115</v>
      </c>
      <c r="B1628">
        <v>10403</v>
      </c>
      <c r="C1628" t="s">
        <v>338</v>
      </c>
      <c r="D1628">
        <v>1</v>
      </c>
      <c r="E1628">
        <v>8</v>
      </c>
      <c r="F1628">
        <v>41889</v>
      </c>
      <c r="G1628">
        <v>35041889</v>
      </c>
      <c r="H1628" t="s">
        <v>6115</v>
      </c>
      <c r="I1628">
        <v>336</v>
      </c>
      <c r="J1628" t="s">
        <v>94</v>
      </c>
      <c r="K1628" t="s">
        <v>5106</v>
      </c>
      <c r="L1628">
        <v>1</v>
      </c>
      <c r="M1628" t="s">
        <v>338</v>
      </c>
      <c r="N1628">
        <v>7097380</v>
      </c>
      <c r="O1628" t="s">
        <v>92</v>
      </c>
      <c r="P1628" t="s">
        <v>6116</v>
      </c>
      <c r="Q1628">
        <v>286</v>
      </c>
      <c r="R1628">
        <v>11</v>
      </c>
      <c r="S1628">
        <v>24526405</v>
      </c>
      <c r="T1628">
        <v>24856367</v>
      </c>
      <c r="U1628" t="s">
        <v>6117</v>
      </c>
      <c r="V1628">
        <v>1</v>
      </c>
      <c r="W1628" s="2">
        <v>0</v>
      </c>
      <c r="X1628" s="2">
        <v>0</v>
      </c>
      <c r="Y1628" s="2">
        <v>105</v>
      </c>
      <c r="Z1628" s="2">
        <v>89</v>
      </c>
      <c r="AA1628" s="2">
        <v>120</v>
      </c>
      <c r="AB1628" s="2">
        <v>102</v>
      </c>
      <c r="AC1628" s="2">
        <v>89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13</v>
      </c>
      <c r="BE1628" s="2">
        <v>0</v>
      </c>
      <c r="BF1628" s="2">
        <v>0</v>
      </c>
      <c r="BG1628" s="2">
        <v>4</v>
      </c>
      <c r="BH1628" s="2">
        <v>4</v>
      </c>
      <c r="BI1628" s="2">
        <v>5</v>
      </c>
      <c r="BJ1628" s="2">
        <v>5</v>
      </c>
      <c r="BK1628" s="2">
        <v>3</v>
      </c>
      <c r="BL1628" s="2">
        <v>0</v>
      </c>
      <c r="BM1628" s="2">
        <v>0</v>
      </c>
      <c r="BN1628" s="2">
        <v>0</v>
      </c>
      <c r="BO1628" s="2">
        <v>0</v>
      </c>
      <c r="BP1628" s="2">
        <v>0</v>
      </c>
      <c r="BQ1628" s="2">
        <v>0</v>
      </c>
      <c r="BR1628" s="2">
        <v>0</v>
      </c>
      <c r="BS1628" s="2">
        <v>0</v>
      </c>
      <c r="BT1628" s="2">
        <v>0</v>
      </c>
      <c r="BU1628" s="2">
        <v>0</v>
      </c>
      <c r="BV1628" s="2">
        <v>0</v>
      </c>
      <c r="BW1628" s="2">
        <v>0</v>
      </c>
      <c r="BX1628" s="2">
        <v>0</v>
      </c>
      <c r="BY1628" s="2">
        <v>0</v>
      </c>
      <c r="BZ1628" s="2">
        <v>0</v>
      </c>
      <c r="CA1628" s="2">
        <v>0</v>
      </c>
      <c r="CB1628" s="2">
        <v>0</v>
      </c>
      <c r="CC1628" s="2">
        <v>0</v>
      </c>
      <c r="CD1628" s="2">
        <v>0</v>
      </c>
      <c r="CE1628" s="2">
        <v>0</v>
      </c>
      <c r="CF1628" s="2">
        <v>0</v>
      </c>
      <c r="CG1628" s="2">
        <v>0</v>
      </c>
      <c r="CH1628" s="2">
        <v>0</v>
      </c>
      <c r="CI1628" s="2">
        <v>0</v>
      </c>
      <c r="CJ1628" s="2">
        <v>0</v>
      </c>
      <c r="CK1628" s="2">
        <v>0</v>
      </c>
      <c r="CL1628" s="2">
        <v>3</v>
      </c>
    </row>
    <row r="1629" spans="1:90" x14ac:dyDescent="0.25">
      <c r="A1629" t="s">
        <v>115</v>
      </c>
      <c r="B1629">
        <v>10403</v>
      </c>
      <c r="C1629" t="s">
        <v>338</v>
      </c>
      <c r="D1629">
        <v>1</v>
      </c>
      <c r="E1629">
        <v>8</v>
      </c>
      <c r="F1629">
        <v>923424</v>
      </c>
      <c r="G1629">
        <v>35923424</v>
      </c>
      <c r="H1629" t="s">
        <v>2333</v>
      </c>
      <c r="I1629">
        <v>336</v>
      </c>
      <c r="J1629" t="s">
        <v>94</v>
      </c>
      <c r="K1629" t="s">
        <v>2334</v>
      </c>
      <c r="L1629">
        <v>1</v>
      </c>
      <c r="M1629" t="s">
        <v>338</v>
      </c>
      <c r="N1629">
        <v>7150230</v>
      </c>
      <c r="O1629" t="s">
        <v>92</v>
      </c>
      <c r="P1629" t="s">
        <v>2335</v>
      </c>
      <c r="Q1629">
        <v>23</v>
      </c>
      <c r="R1629">
        <v>11</v>
      </c>
      <c r="S1629">
        <v>24672000</v>
      </c>
      <c r="T1629">
        <v>24673477</v>
      </c>
      <c r="U1629" t="s">
        <v>2336</v>
      </c>
      <c r="V1629">
        <v>1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152</v>
      </c>
      <c r="AE1629" s="2">
        <v>83</v>
      </c>
      <c r="AF1629" s="2">
        <v>164</v>
      </c>
      <c r="AG1629" s="2">
        <v>73</v>
      </c>
      <c r="AH1629" s="2">
        <v>210</v>
      </c>
      <c r="AI1629" s="2">
        <v>181</v>
      </c>
      <c r="AJ1629" s="2">
        <v>183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235</v>
      </c>
      <c r="BD1629" s="2">
        <v>20</v>
      </c>
      <c r="BE1629" s="2">
        <v>0</v>
      </c>
      <c r="BF1629" s="2">
        <v>0</v>
      </c>
      <c r="BG1629" s="2">
        <v>0</v>
      </c>
      <c r="BH1629" s="2">
        <v>0</v>
      </c>
      <c r="BI1629" s="2">
        <v>0</v>
      </c>
      <c r="BJ1629" s="2">
        <v>0</v>
      </c>
      <c r="BK1629" s="2">
        <v>0</v>
      </c>
      <c r="BL1629" s="2">
        <v>7</v>
      </c>
      <c r="BM1629" s="2">
        <v>6</v>
      </c>
      <c r="BN1629" s="2">
        <v>10</v>
      </c>
      <c r="BO1629" s="2">
        <v>2</v>
      </c>
      <c r="BP1629" s="2">
        <v>10</v>
      </c>
      <c r="BQ1629" s="2">
        <v>7</v>
      </c>
      <c r="BR1629" s="2">
        <v>8</v>
      </c>
      <c r="BS1629" s="2">
        <v>0</v>
      </c>
      <c r="BT1629" s="2">
        <v>0</v>
      </c>
      <c r="BU1629" s="2">
        <v>0</v>
      </c>
      <c r="BV1629" s="2">
        <v>0</v>
      </c>
      <c r="BW1629" s="2">
        <v>0</v>
      </c>
      <c r="BX1629" s="2">
        <v>0</v>
      </c>
      <c r="BY1629" s="2">
        <v>0</v>
      </c>
      <c r="BZ1629" s="2">
        <v>0</v>
      </c>
      <c r="CA1629" s="2">
        <v>0</v>
      </c>
      <c r="CB1629" s="2">
        <v>0</v>
      </c>
      <c r="CC1629" s="2">
        <v>0</v>
      </c>
      <c r="CD1629" s="2">
        <v>0</v>
      </c>
      <c r="CE1629" s="2">
        <v>0</v>
      </c>
      <c r="CF1629" s="2">
        <v>0</v>
      </c>
      <c r="CG1629" s="2">
        <v>0</v>
      </c>
      <c r="CH1629" s="2">
        <v>0</v>
      </c>
      <c r="CI1629" s="2">
        <v>0</v>
      </c>
      <c r="CJ1629" s="2">
        <v>0</v>
      </c>
      <c r="CK1629" s="2">
        <v>15</v>
      </c>
      <c r="CL1629" s="2">
        <v>5</v>
      </c>
    </row>
    <row r="1630" spans="1:90" x14ac:dyDescent="0.25">
      <c r="A1630" t="s">
        <v>115</v>
      </c>
      <c r="B1630">
        <v>10403</v>
      </c>
      <c r="C1630" t="s">
        <v>338</v>
      </c>
      <c r="D1630">
        <v>2</v>
      </c>
      <c r="E1630">
        <v>6</v>
      </c>
      <c r="F1630">
        <v>407331</v>
      </c>
      <c r="G1630">
        <v>35407331</v>
      </c>
      <c r="H1630" t="s">
        <v>12569</v>
      </c>
      <c r="I1630">
        <v>336</v>
      </c>
      <c r="J1630" t="s">
        <v>94</v>
      </c>
      <c r="K1630" t="s">
        <v>4589</v>
      </c>
      <c r="L1630">
        <v>1</v>
      </c>
      <c r="M1630" t="s">
        <v>338</v>
      </c>
      <c r="N1630">
        <v>7196220</v>
      </c>
      <c r="O1630" t="s">
        <v>102</v>
      </c>
      <c r="P1630" t="s">
        <v>4590</v>
      </c>
      <c r="Q1630">
        <v>155</v>
      </c>
      <c r="R1630">
        <v>11</v>
      </c>
      <c r="S1630">
        <v>24088717</v>
      </c>
      <c r="T1630">
        <v>24410665</v>
      </c>
      <c r="U1630" t="s">
        <v>12570</v>
      </c>
      <c r="V1630">
        <v>1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526</v>
      </c>
      <c r="BD1630" s="2">
        <v>0</v>
      </c>
      <c r="BE1630" s="2">
        <v>0</v>
      </c>
      <c r="BF1630" s="2">
        <v>0</v>
      </c>
      <c r="BG1630" s="2">
        <v>0</v>
      </c>
      <c r="BH1630" s="2">
        <v>0</v>
      </c>
      <c r="BI1630" s="2">
        <v>0</v>
      </c>
      <c r="BJ1630" s="2">
        <v>0</v>
      </c>
      <c r="BK1630" s="2">
        <v>0</v>
      </c>
      <c r="BL1630" s="2">
        <v>0</v>
      </c>
      <c r="BM1630" s="2">
        <v>0</v>
      </c>
      <c r="BN1630" s="2">
        <v>0</v>
      </c>
      <c r="BO1630" s="2">
        <v>0</v>
      </c>
      <c r="BP1630" s="2">
        <v>0</v>
      </c>
      <c r="BQ1630" s="2">
        <v>0</v>
      </c>
      <c r="BR1630" s="2">
        <v>0</v>
      </c>
      <c r="BS1630" s="2">
        <v>0</v>
      </c>
      <c r="BT1630" s="2">
        <v>0</v>
      </c>
      <c r="BU1630" s="2">
        <v>0</v>
      </c>
      <c r="BV1630" s="2">
        <v>0</v>
      </c>
      <c r="BW1630" s="2">
        <v>0</v>
      </c>
      <c r="BX1630" s="2">
        <v>0</v>
      </c>
      <c r="BY1630" s="2">
        <v>0</v>
      </c>
      <c r="BZ1630" s="2">
        <v>0</v>
      </c>
      <c r="CA1630" s="2">
        <v>0</v>
      </c>
      <c r="CB1630" s="2">
        <v>0</v>
      </c>
      <c r="CC1630" s="2">
        <v>0</v>
      </c>
      <c r="CD1630" s="2">
        <v>0</v>
      </c>
      <c r="CE1630" s="2">
        <v>0</v>
      </c>
      <c r="CF1630" s="2">
        <v>0</v>
      </c>
      <c r="CG1630" s="2">
        <v>0</v>
      </c>
      <c r="CH1630" s="2">
        <v>0</v>
      </c>
      <c r="CI1630" s="2">
        <v>0</v>
      </c>
      <c r="CJ1630" s="2">
        <v>0</v>
      </c>
      <c r="CK1630" s="2">
        <v>26</v>
      </c>
      <c r="CL1630" s="2">
        <v>0</v>
      </c>
    </row>
    <row r="1631" spans="1:90" x14ac:dyDescent="0.25">
      <c r="A1631" t="s">
        <v>115</v>
      </c>
      <c r="B1631">
        <v>10403</v>
      </c>
      <c r="C1631" t="s">
        <v>338</v>
      </c>
      <c r="D1631">
        <v>1</v>
      </c>
      <c r="E1631">
        <v>8</v>
      </c>
      <c r="F1631">
        <v>923761</v>
      </c>
      <c r="G1631">
        <v>35923761</v>
      </c>
      <c r="H1631" t="s">
        <v>17735</v>
      </c>
      <c r="I1631">
        <v>336</v>
      </c>
      <c r="J1631" t="s">
        <v>94</v>
      </c>
      <c r="K1631" t="s">
        <v>1021</v>
      </c>
      <c r="L1631">
        <v>1</v>
      </c>
      <c r="M1631" t="s">
        <v>338</v>
      </c>
      <c r="N1631">
        <v>7083240</v>
      </c>
      <c r="O1631" t="s">
        <v>92</v>
      </c>
      <c r="P1631" t="s">
        <v>17736</v>
      </c>
      <c r="Q1631">
        <v>87</v>
      </c>
      <c r="R1631">
        <v>11</v>
      </c>
      <c r="S1631">
        <v>24578531</v>
      </c>
      <c r="T1631">
        <v>24580465</v>
      </c>
      <c r="U1631" t="s">
        <v>17737</v>
      </c>
      <c r="V1631">
        <v>1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148</v>
      </c>
      <c r="AH1631" s="2">
        <v>153</v>
      </c>
      <c r="AI1631" s="2">
        <v>144</v>
      </c>
      <c r="AJ1631" s="2">
        <v>92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160</v>
      </c>
      <c r="BD1631" s="2">
        <v>0</v>
      </c>
      <c r="BE1631" s="2">
        <v>0</v>
      </c>
      <c r="BF1631" s="2">
        <v>0</v>
      </c>
      <c r="BG1631" s="2">
        <v>0</v>
      </c>
      <c r="BH1631" s="2">
        <v>0</v>
      </c>
      <c r="BI1631" s="2">
        <v>0</v>
      </c>
      <c r="BJ1631" s="2">
        <v>0</v>
      </c>
      <c r="BK1631" s="2">
        <v>0</v>
      </c>
      <c r="BL1631" s="2">
        <v>0</v>
      </c>
      <c r="BM1631" s="2">
        <v>0</v>
      </c>
      <c r="BN1631" s="2">
        <v>0</v>
      </c>
      <c r="BO1631" s="2">
        <v>7</v>
      </c>
      <c r="BP1631" s="2">
        <v>5</v>
      </c>
      <c r="BQ1631" s="2">
        <v>4</v>
      </c>
      <c r="BR1631" s="2">
        <v>4</v>
      </c>
      <c r="BS1631" s="2">
        <v>0</v>
      </c>
      <c r="BT1631" s="2">
        <v>0</v>
      </c>
      <c r="BU1631" s="2">
        <v>0</v>
      </c>
      <c r="BV1631" s="2">
        <v>0</v>
      </c>
      <c r="BW1631" s="2">
        <v>0</v>
      </c>
      <c r="BX1631" s="2">
        <v>0</v>
      </c>
      <c r="BY1631" s="2">
        <v>0</v>
      </c>
      <c r="BZ1631" s="2">
        <v>0</v>
      </c>
      <c r="CA1631" s="2">
        <v>0</v>
      </c>
      <c r="CB1631" s="2">
        <v>0</v>
      </c>
      <c r="CC1631" s="2">
        <v>0</v>
      </c>
      <c r="CD1631" s="2">
        <v>0</v>
      </c>
      <c r="CE1631" s="2">
        <v>0</v>
      </c>
      <c r="CF1631" s="2">
        <v>0</v>
      </c>
      <c r="CG1631" s="2">
        <v>0</v>
      </c>
      <c r="CH1631" s="2">
        <v>0</v>
      </c>
      <c r="CI1631" s="2">
        <v>0</v>
      </c>
      <c r="CJ1631" s="2">
        <v>0</v>
      </c>
      <c r="CK1631" s="2">
        <v>9</v>
      </c>
      <c r="CL1631" s="2">
        <v>0</v>
      </c>
    </row>
    <row r="1632" spans="1:90" x14ac:dyDescent="0.25">
      <c r="A1632" t="s">
        <v>115</v>
      </c>
      <c r="B1632">
        <v>10403</v>
      </c>
      <c r="C1632" t="s">
        <v>338</v>
      </c>
      <c r="D1632">
        <v>1</v>
      </c>
      <c r="E1632">
        <v>8</v>
      </c>
      <c r="F1632">
        <v>6294</v>
      </c>
      <c r="G1632">
        <v>35006294</v>
      </c>
      <c r="H1632" t="s">
        <v>14114</v>
      </c>
      <c r="I1632">
        <v>336</v>
      </c>
      <c r="J1632" t="s">
        <v>94</v>
      </c>
      <c r="K1632" t="s">
        <v>3927</v>
      </c>
      <c r="L1632">
        <v>1</v>
      </c>
      <c r="M1632" t="s">
        <v>338</v>
      </c>
      <c r="N1632">
        <v>7177440</v>
      </c>
      <c r="O1632" t="s">
        <v>261</v>
      </c>
      <c r="P1632" t="s">
        <v>14115</v>
      </c>
      <c r="Q1632">
        <v>291</v>
      </c>
      <c r="R1632">
        <v>11</v>
      </c>
      <c r="S1632">
        <v>24361617</v>
      </c>
      <c r="T1632">
        <v>24364873</v>
      </c>
      <c r="U1632" t="s">
        <v>14116</v>
      </c>
      <c r="V1632">
        <v>1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86</v>
      </c>
      <c r="AE1632" s="2">
        <v>86</v>
      </c>
      <c r="AF1632" s="2">
        <v>83</v>
      </c>
      <c r="AG1632" s="2">
        <v>69</v>
      </c>
      <c r="AH1632" s="2">
        <v>77</v>
      </c>
      <c r="AI1632" s="2">
        <v>64</v>
      </c>
      <c r="AJ1632" s="2">
        <v>36</v>
      </c>
      <c r="AK1632" s="2">
        <v>0</v>
      </c>
      <c r="AL1632" s="2">
        <v>0</v>
      </c>
      <c r="AM1632" s="2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60</v>
      </c>
      <c r="BD1632" s="2">
        <v>0</v>
      </c>
      <c r="BE1632" s="2">
        <v>0</v>
      </c>
      <c r="BF1632" s="2">
        <v>0</v>
      </c>
      <c r="BG1632" s="2">
        <v>0</v>
      </c>
      <c r="BH1632" s="2">
        <v>0</v>
      </c>
      <c r="BI1632" s="2">
        <v>0</v>
      </c>
      <c r="BJ1632" s="2">
        <v>0</v>
      </c>
      <c r="BK1632" s="2">
        <v>0</v>
      </c>
      <c r="BL1632" s="2">
        <v>4</v>
      </c>
      <c r="BM1632" s="2">
        <v>4</v>
      </c>
      <c r="BN1632" s="2">
        <v>3</v>
      </c>
      <c r="BO1632" s="2">
        <v>2</v>
      </c>
      <c r="BP1632" s="2">
        <v>2</v>
      </c>
      <c r="BQ1632" s="2">
        <v>2</v>
      </c>
      <c r="BR1632" s="2">
        <v>2</v>
      </c>
      <c r="BS1632" s="2">
        <v>0</v>
      </c>
      <c r="BT1632" s="2">
        <v>0</v>
      </c>
      <c r="BU1632" s="2">
        <v>0</v>
      </c>
      <c r="BV1632" s="2">
        <v>0</v>
      </c>
      <c r="BW1632" s="2">
        <v>0</v>
      </c>
      <c r="BX1632" s="2">
        <v>0</v>
      </c>
      <c r="BY1632" s="2">
        <v>0</v>
      </c>
      <c r="BZ1632" s="2">
        <v>0</v>
      </c>
      <c r="CA1632" s="2">
        <v>0</v>
      </c>
      <c r="CB1632" s="2">
        <v>0</v>
      </c>
      <c r="CC1632" s="2">
        <v>0</v>
      </c>
      <c r="CD1632" s="2">
        <v>0</v>
      </c>
      <c r="CE1632" s="2">
        <v>0</v>
      </c>
      <c r="CF1632" s="2">
        <v>0</v>
      </c>
      <c r="CG1632" s="2">
        <v>0</v>
      </c>
      <c r="CH1632" s="2">
        <v>0</v>
      </c>
      <c r="CI1632" s="2">
        <v>0</v>
      </c>
      <c r="CJ1632" s="2">
        <v>0</v>
      </c>
      <c r="CK1632" s="2">
        <v>3</v>
      </c>
      <c r="CL1632" s="2">
        <v>0</v>
      </c>
    </row>
    <row r="1633" spans="1:90" x14ac:dyDescent="0.25">
      <c r="A1633" t="s">
        <v>115</v>
      </c>
      <c r="B1633">
        <v>10403</v>
      </c>
      <c r="C1633" t="s">
        <v>338</v>
      </c>
      <c r="D1633">
        <v>1</v>
      </c>
      <c r="E1633">
        <v>8</v>
      </c>
      <c r="F1633">
        <v>922171</v>
      </c>
      <c r="G1633">
        <v>35922171</v>
      </c>
      <c r="H1633" t="s">
        <v>2334</v>
      </c>
      <c r="I1633">
        <v>336</v>
      </c>
      <c r="J1633" t="s">
        <v>94</v>
      </c>
      <c r="K1633" t="s">
        <v>19631</v>
      </c>
      <c r="L1633">
        <v>1</v>
      </c>
      <c r="M1633" t="s">
        <v>338</v>
      </c>
      <c r="N1633">
        <v>7150270</v>
      </c>
      <c r="P1633" t="s">
        <v>19632</v>
      </c>
      <c r="Q1633">
        <v>156</v>
      </c>
      <c r="R1633">
        <v>11</v>
      </c>
      <c r="S1633">
        <v>20875919</v>
      </c>
      <c r="T1633">
        <v>24673855</v>
      </c>
      <c r="U1633" t="s">
        <v>11768</v>
      </c>
      <c r="V1633">
        <v>1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54</v>
      </c>
      <c r="AD1633" s="2">
        <v>85</v>
      </c>
      <c r="AE1633" s="2">
        <v>83</v>
      </c>
      <c r="AF1633" s="2">
        <v>52</v>
      </c>
      <c r="AG1633" s="2">
        <v>57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296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0</v>
      </c>
      <c r="BI1633" s="2">
        <v>0</v>
      </c>
      <c r="BJ1633" s="2">
        <v>0</v>
      </c>
      <c r="BK1633" s="2">
        <v>3</v>
      </c>
      <c r="BL1633" s="2">
        <v>5</v>
      </c>
      <c r="BM1633" s="2">
        <v>3</v>
      </c>
      <c r="BN1633" s="2">
        <v>3</v>
      </c>
      <c r="BO1633" s="2">
        <v>2</v>
      </c>
      <c r="BP1633" s="2">
        <v>0</v>
      </c>
      <c r="BQ1633" s="2">
        <v>0</v>
      </c>
      <c r="BR1633" s="2">
        <v>0</v>
      </c>
      <c r="BS1633" s="2">
        <v>0</v>
      </c>
      <c r="BT1633" s="2">
        <v>0</v>
      </c>
      <c r="BU1633" s="2">
        <v>0</v>
      </c>
      <c r="BV1633" s="2">
        <v>0</v>
      </c>
      <c r="BW1633" s="2">
        <v>0</v>
      </c>
      <c r="BX1633" s="2">
        <v>0</v>
      </c>
      <c r="BY1633" s="2">
        <v>0</v>
      </c>
      <c r="BZ1633" s="2">
        <v>0</v>
      </c>
      <c r="CA1633" s="2">
        <v>0</v>
      </c>
      <c r="CB1633" s="2">
        <v>0</v>
      </c>
      <c r="CC1633" s="2">
        <v>11</v>
      </c>
      <c r="CD1633" s="2">
        <v>0</v>
      </c>
      <c r="CE1633" s="2">
        <v>0</v>
      </c>
      <c r="CF1633" s="2">
        <v>0</v>
      </c>
      <c r="CG1633" s="2">
        <v>0</v>
      </c>
      <c r="CH1633" s="2">
        <v>0</v>
      </c>
      <c r="CI1633" s="2">
        <v>0</v>
      </c>
      <c r="CJ1633" s="2">
        <v>0</v>
      </c>
      <c r="CK1633" s="2">
        <v>0</v>
      </c>
      <c r="CL1633" s="2">
        <v>0</v>
      </c>
    </row>
    <row r="1634" spans="1:90" x14ac:dyDescent="0.25">
      <c r="A1634" t="s">
        <v>115</v>
      </c>
      <c r="B1634">
        <v>10403</v>
      </c>
      <c r="C1634" t="s">
        <v>338</v>
      </c>
      <c r="D1634">
        <v>1</v>
      </c>
      <c r="E1634">
        <v>8</v>
      </c>
      <c r="F1634">
        <v>925548</v>
      </c>
      <c r="G1634">
        <v>35925548</v>
      </c>
      <c r="H1634" t="s">
        <v>13901</v>
      </c>
      <c r="I1634">
        <v>336</v>
      </c>
      <c r="J1634" t="s">
        <v>94</v>
      </c>
      <c r="K1634" t="s">
        <v>6735</v>
      </c>
      <c r="L1634">
        <v>1</v>
      </c>
      <c r="M1634" t="s">
        <v>338</v>
      </c>
      <c r="N1634">
        <v>7135210</v>
      </c>
      <c r="O1634" t="s">
        <v>92</v>
      </c>
      <c r="P1634" t="s">
        <v>17742</v>
      </c>
      <c r="Q1634">
        <v>41</v>
      </c>
      <c r="R1634">
        <v>11</v>
      </c>
      <c r="S1634">
        <v>24075435</v>
      </c>
      <c r="T1634">
        <v>24075481</v>
      </c>
      <c r="U1634" t="s">
        <v>17743</v>
      </c>
      <c r="V1634">
        <v>1</v>
      </c>
      <c r="W1634" s="2">
        <v>0</v>
      </c>
      <c r="X1634" s="2">
        <v>0</v>
      </c>
      <c r="Y1634" s="2">
        <v>84</v>
      </c>
      <c r="Z1634" s="2">
        <v>116</v>
      </c>
      <c r="AA1634" s="2">
        <v>97</v>
      </c>
      <c r="AB1634" s="2">
        <v>106</v>
      </c>
      <c r="AC1634" s="2">
        <v>60</v>
      </c>
      <c r="AD1634" s="2">
        <v>0</v>
      </c>
      <c r="AE1634" s="2">
        <v>69</v>
      </c>
      <c r="AF1634" s="2">
        <v>51</v>
      </c>
      <c r="AG1634" s="2">
        <v>30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4</v>
      </c>
      <c r="BH1634" s="2">
        <v>4</v>
      </c>
      <c r="BI1634" s="2">
        <v>4</v>
      </c>
      <c r="BJ1634" s="2">
        <v>4</v>
      </c>
      <c r="BK1634" s="2">
        <v>2</v>
      </c>
      <c r="BL1634" s="2">
        <v>0</v>
      </c>
      <c r="BM1634" s="2">
        <v>5</v>
      </c>
      <c r="BN1634" s="2">
        <v>3</v>
      </c>
      <c r="BO1634" s="2">
        <v>1</v>
      </c>
      <c r="BP1634" s="2">
        <v>0</v>
      </c>
      <c r="BQ1634" s="2">
        <v>0</v>
      </c>
      <c r="BR1634" s="2">
        <v>0</v>
      </c>
      <c r="BS1634" s="2">
        <v>0</v>
      </c>
      <c r="BT1634" s="2">
        <v>0</v>
      </c>
      <c r="BU1634" s="2">
        <v>0</v>
      </c>
      <c r="BV1634" s="2">
        <v>0</v>
      </c>
      <c r="BW1634" s="2">
        <v>0</v>
      </c>
      <c r="BX1634" s="2">
        <v>0</v>
      </c>
      <c r="BY1634" s="2">
        <v>0</v>
      </c>
      <c r="BZ1634" s="2">
        <v>0</v>
      </c>
      <c r="CA1634" s="2">
        <v>0</v>
      </c>
      <c r="CB1634" s="2">
        <v>0</v>
      </c>
      <c r="CC1634" s="2">
        <v>0</v>
      </c>
      <c r="CD1634" s="2">
        <v>0</v>
      </c>
      <c r="CE1634" s="2">
        <v>0</v>
      </c>
      <c r="CF1634" s="2">
        <v>0</v>
      </c>
      <c r="CG1634" s="2">
        <v>0</v>
      </c>
      <c r="CH1634" s="2">
        <v>0</v>
      </c>
      <c r="CI1634" s="2">
        <v>0</v>
      </c>
      <c r="CJ1634" s="2">
        <v>0</v>
      </c>
      <c r="CK1634" s="2">
        <v>0</v>
      </c>
      <c r="CL1634" s="2">
        <v>0</v>
      </c>
    </row>
    <row r="1635" spans="1:90" x14ac:dyDescent="0.25">
      <c r="A1635" t="s">
        <v>115</v>
      </c>
      <c r="B1635">
        <v>10403</v>
      </c>
      <c r="C1635" t="s">
        <v>338</v>
      </c>
      <c r="D1635">
        <v>1</v>
      </c>
      <c r="E1635">
        <v>8</v>
      </c>
      <c r="F1635">
        <v>5873</v>
      </c>
      <c r="G1635">
        <v>35005873</v>
      </c>
      <c r="H1635" t="s">
        <v>4588</v>
      </c>
      <c r="I1635">
        <v>336</v>
      </c>
      <c r="J1635" t="s">
        <v>94</v>
      </c>
      <c r="K1635" t="s">
        <v>4589</v>
      </c>
      <c r="L1635">
        <v>1</v>
      </c>
      <c r="M1635" t="s">
        <v>338</v>
      </c>
      <c r="N1635">
        <v>7196220</v>
      </c>
      <c r="O1635" t="s">
        <v>102</v>
      </c>
      <c r="P1635" t="s">
        <v>879</v>
      </c>
      <c r="Q1635">
        <v>155</v>
      </c>
      <c r="R1635">
        <v>11</v>
      </c>
      <c r="S1635">
        <v>24084322</v>
      </c>
      <c r="T1635">
        <v>24408216</v>
      </c>
      <c r="U1635" t="s">
        <v>4591</v>
      </c>
      <c r="V1635">
        <v>1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58</v>
      </c>
      <c r="AE1635" s="2">
        <v>55</v>
      </c>
      <c r="AF1635" s="2">
        <v>55</v>
      </c>
      <c r="AG1635" s="2">
        <v>70</v>
      </c>
      <c r="AH1635" s="2">
        <v>119</v>
      </c>
      <c r="AI1635" s="2">
        <v>161</v>
      </c>
      <c r="AJ1635" s="2">
        <v>166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109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68</v>
      </c>
      <c r="BD1635" s="2">
        <v>0</v>
      </c>
      <c r="BE1635" s="2">
        <v>0</v>
      </c>
      <c r="BF1635" s="2">
        <v>0</v>
      </c>
      <c r="BG1635" s="2">
        <v>0</v>
      </c>
      <c r="BH1635" s="2">
        <v>0</v>
      </c>
      <c r="BI1635" s="2">
        <v>0</v>
      </c>
      <c r="BJ1635" s="2">
        <v>0</v>
      </c>
      <c r="BK1635" s="2">
        <v>0</v>
      </c>
      <c r="BL1635" s="2">
        <v>3</v>
      </c>
      <c r="BM1635" s="2">
        <v>3</v>
      </c>
      <c r="BN1635" s="2">
        <v>3</v>
      </c>
      <c r="BO1635" s="2">
        <v>4</v>
      </c>
      <c r="BP1635" s="2">
        <v>5</v>
      </c>
      <c r="BQ1635" s="2">
        <v>9</v>
      </c>
      <c r="BR1635" s="2">
        <v>6</v>
      </c>
      <c r="BS1635" s="2">
        <v>0</v>
      </c>
      <c r="BT1635" s="2">
        <v>0</v>
      </c>
      <c r="BU1635" s="2">
        <v>0</v>
      </c>
      <c r="BV1635" s="2">
        <v>0</v>
      </c>
      <c r="BW1635" s="2">
        <v>0</v>
      </c>
      <c r="BX1635" s="2">
        <v>0</v>
      </c>
      <c r="BY1635" s="2">
        <v>0</v>
      </c>
      <c r="BZ1635" s="2">
        <v>0</v>
      </c>
      <c r="CA1635" s="2">
        <v>0</v>
      </c>
      <c r="CB1635" s="2">
        <v>0</v>
      </c>
      <c r="CC1635" s="2">
        <v>4</v>
      </c>
      <c r="CD1635" s="2">
        <v>0</v>
      </c>
      <c r="CE1635" s="2">
        <v>0</v>
      </c>
      <c r="CF1635" s="2">
        <v>0</v>
      </c>
      <c r="CG1635" s="2">
        <v>0</v>
      </c>
      <c r="CH1635" s="2">
        <v>0</v>
      </c>
      <c r="CI1635" s="2">
        <v>0</v>
      </c>
      <c r="CJ1635" s="2">
        <v>0</v>
      </c>
      <c r="CK1635" s="2">
        <v>5</v>
      </c>
      <c r="CL1635" s="2">
        <v>0</v>
      </c>
    </row>
    <row r="1636" spans="1:90" x14ac:dyDescent="0.25">
      <c r="A1636" t="s">
        <v>115</v>
      </c>
      <c r="B1636">
        <v>10403</v>
      </c>
      <c r="C1636" t="s">
        <v>338</v>
      </c>
      <c r="D1636">
        <v>1</v>
      </c>
      <c r="E1636">
        <v>8</v>
      </c>
      <c r="F1636">
        <v>35713</v>
      </c>
      <c r="G1636">
        <v>35035713</v>
      </c>
      <c r="H1636" t="s">
        <v>9919</v>
      </c>
      <c r="I1636">
        <v>336</v>
      </c>
      <c r="J1636" t="s">
        <v>94</v>
      </c>
      <c r="K1636" t="s">
        <v>9306</v>
      </c>
      <c r="L1636">
        <v>1</v>
      </c>
      <c r="M1636" t="s">
        <v>338</v>
      </c>
      <c r="N1636">
        <v>7151600</v>
      </c>
      <c r="O1636" t="s">
        <v>102</v>
      </c>
      <c r="P1636" t="s">
        <v>9920</v>
      </c>
      <c r="Q1636">
        <v>4</v>
      </c>
      <c r="R1636">
        <v>11</v>
      </c>
      <c r="S1636">
        <v>24670254</v>
      </c>
      <c r="T1636">
        <v>24671512</v>
      </c>
      <c r="U1636" t="s">
        <v>9921</v>
      </c>
      <c r="V1636">
        <v>1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228</v>
      </c>
      <c r="AE1636" s="2">
        <v>189</v>
      </c>
      <c r="AF1636" s="2">
        <v>139</v>
      </c>
      <c r="AG1636" s="2">
        <v>181</v>
      </c>
      <c r="AH1636" s="2">
        <v>168</v>
      </c>
      <c r="AI1636" s="2">
        <v>131</v>
      </c>
      <c r="AJ1636" s="2">
        <v>86</v>
      </c>
      <c r="AK1636" s="2">
        <v>0</v>
      </c>
      <c r="AL1636" s="2">
        <v>0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150</v>
      </c>
      <c r="BD1636" s="2">
        <v>19</v>
      </c>
      <c r="BE1636" s="2">
        <v>0</v>
      </c>
      <c r="BF1636" s="2">
        <v>0</v>
      </c>
      <c r="BG1636" s="2">
        <v>0</v>
      </c>
      <c r="BH1636" s="2">
        <v>0</v>
      </c>
      <c r="BI1636" s="2">
        <v>0</v>
      </c>
      <c r="BJ1636" s="2">
        <v>0</v>
      </c>
      <c r="BK1636" s="2">
        <v>0</v>
      </c>
      <c r="BL1636" s="2">
        <v>11</v>
      </c>
      <c r="BM1636" s="2">
        <v>10</v>
      </c>
      <c r="BN1636" s="2">
        <v>7</v>
      </c>
      <c r="BO1636" s="2">
        <v>8</v>
      </c>
      <c r="BP1636" s="2">
        <v>8</v>
      </c>
      <c r="BQ1636" s="2">
        <v>7</v>
      </c>
      <c r="BR1636" s="2">
        <v>4</v>
      </c>
      <c r="BS1636" s="2">
        <v>0</v>
      </c>
      <c r="BT1636" s="2">
        <v>0</v>
      </c>
      <c r="BU1636" s="2">
        <v>0</v>
      </c>
      <c r="BV1636" s="2">
        <v>0</v>
      </c>
      <c r="BW1636" s="2">
        <v>0</v>
      </c>
      <c r="BX1636" s="2">
        <v>0</v>
      </c>
      <c r="BY1636" s="2">
        <v>0</v>
      </c>
      <c r="BZ1636" s="2">
        <v>0</v>
      </c>
      <c r="CA1636" s="2">
        <v>0</v>
      </c>
      <c r="CB1636" s="2">
        <v>0</v>
      </c>
      <c r="CC1636" s="2">
        <v>0</v>
      </c>
      <c r="CD1636" s="2">
        <v>0</v>
      </c>
      <c r="CE1636" s="2">
        <v>0</v>
      </c>
      <c r="CF1636" s="2">
        <v>0</v>
      </c>
      <c r="CG1636" s="2">
        <v>0</v>
      </c>
      <c r="CH1636" s="2">
        <v>0</v>
      </c>
      <c r="CI1636" s="2">
        <v>0</v>
      </c>
      <c r="CJ1636" s="2">
        <v>0</v>
      </c>
      <c r="CK1636" s="2">
        <v>8</v>
      </c>
      <c r="CL1636" s="2">
        <v>6</v>
      </c>
    </row>
    <row r="1637" spans="1:90" x14ac:dyDescent="0.25">
      <c r="A1637" t="s">
        <v>115</v>
      </c>
      <c r="B1637">
        <v>10403</v>
      </c>
      <c r="C1637" t="s">
        <v>338</v>
      </c>
      <c r="D1637">
        <v>1</v>
      </c>
      <c r="E1637">
        <v>8</v>
      </c>
      <c r="F1637">
        <v>5964</v>
      </c>
      <c r="G1637">
        <v>35005964</v>
      </c>
      <c r="H1637" t="s">
        <v>13386</v>
      </c>
      <c r="I1637">
        <v>336</v>
      </c>
      <c r="J1637" t="s">
        <v>94</v>
      </c>
      <c r="K1637" t="s">
        <v>19617</v>
      </c>
      <c r="L1637">
        <v>1</v>
      </c>
      <c r="M1637" t="s">
        <v>338</v>
      </c>
      <c r="N1637">
        <v>7131410</v>
      </c>
      <c r="O1637" t="s">
        <v>92</v>
      </c>
      <c r="P1637" t="s">
        <v>19618</v>
      </c>
      <c r="Q1637">
        <v>75</v>
      </c>
      <c r="R1637">
        <v>11</v>
      </c>
      <c r="S1637">
        <v>24029900</v>
      </c>
      <c r="T1637">
        <v>24045797</v>
      </c>
      <c r="U1637" t="s">
        <v>13387</v>
      </c>
      <c r="V1637">
        <v>1</v>
      </c>
      <c r="W1637" s="2">
        <v>0</v>
      </c>
      <c r="X1637" s="2">
        <v>0</v>
      </c>
      <c r="Y1637" s="2">
        <v>64</v>
      </c>
      <c r="Z1637" s="2">
        <v>64</v>
      </c>
      <c r="AA1637" s="2">
        <v>148</v>
      </c>
      <c r="AB1637" s="2">
        <v>0</v>
      </c>
      <c r="AC1637" s="2">
        <v>59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3</v>
      </c>
      <c r="BH1637" s="2">
        <v>3</v>
      </c>
      <c r="BI1637" s="2">
        <v>7</v>
      </c>
      <c r="BJ1637" s="2">
        <v>0</v>
      </c>
      <c r="BK1637" s="2">
        <v>2</v>
      </c>
      <c r="BL1637" s="2">
        <v>0</v>
      </c>
      <c r="BM1637" s="2">
        <v>0</v>
      </c>
      <c r="BN1637" s="2">
        <v>0</v>
      </c>
      <c r="BO1637" s="2">
        <v>0</v>
      </c>
      <c r="BP1637" s="2">
        <v>0</v>
      </c>
      <c r="BQ1637" s="2">
        <v>0</v>
      </c>
      <c r="BR1637" s="2">
        <v>0</v>
      </c>
      <c r="BS1637" s="2">
        <v>0</v>
      </c>
      <c r="BT1637" s="2">
        <v>0</v>
      </c>
      <c r="BU1637" s="2">
        <v>0</v>
      </c>
      <c r="BV1637" s="2">
        <v>0</v>
      </c>
      <c r="BW1637" s="2">
        <v>0</v>
      </c>
      <c r="BX1637" s="2">
        <v>0</v>
      </c>
      <c r="BY1637" s="2">
        <v>0</v>
      </c>
      <c r="BZ1637" s="2">
        <v>0</v>
      </c>
      <c r="CA1637" s="2">
        <v>0</v>
      </c>
      <c r="CB1637" s="2">
        <v>0</v>
      </c>
      <c r="CC1637" s="2">
        <v>0</v>
      </c>
      <c r="CD1637" s="2">
        <v>0</v>
      </c>
      <c r="CE1637" s="2">
        <v>0</v>
      </c>
      <c r="CF1637" s="2">
        <v>0</v>
      </c>
      <c r="CG1637" s="2">
        <v>0</v>
      </c>
      <c r="CH1637" s="2">
        <v>0</v>
      </c>
      <c r="CI1637" s="2">
        <v>0</v>
      </c>
      <c r="CJ1637" s="2">
        <v>0</v>
      </c>
      <c r="CK1637" s="2">
        <v>0</v>
      </c>
      <c r="CL1637" s="2">
        <v>0</v>
      </c>
    </row>
    <row r="1638" spans="1:90" x14ac:dyDescent="0.25">
      <c r="A1638" t="s">
        <v>115</v>
      </c>
      <c r="B1638">
        <v>10403</v>
      </c>
      <c r="C1638" t="s">
        <v>338</v>
      </c>
      <c r="D1638">
        <v>1</v>
      </c>
      <c r="E1638">
        <v>8</v>
      </c>
      <c r="F1638">
        <v>921385</v>
      </c>
      <c r="G1638">
        <v>35921385</v>
      </c>
      <c r="H1638" t="s">
        <v>11524</v>
      </c>
      <c r="I1638">
        <v>336</v>
      </c>
      <c r="J1638" t="s">
        <v>94</v>
      </c>
      <c r="K1638" t="s">
        <v>10083</v>
      </c>
      <c r="L1638">
        <v>1</v>
      </c>
      <c r="M1638" t="s">
        <v>338</v>
      </c>
      <c r="N1638">
        <v>7190065</v>
      </c>
      <c r="P1638" t="s">
        <v>11525</v>
      </c>
      <c r="Q1638">
        <v>278</v>
      </c>
      <c r="R1638">
        <v>11</v>
      </c>
      <c r="S1638">
        <v>24092494</v>
      </c>
      <c r="T1638">
        <v>24649891</v>
      </c>
      <c r="U1638" t="s">
        <v>11526</v>
      </c>
      <c r="V1638">
        <v>1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113</v>
      </c>
      <c r="AE1638" s="2">
        <v>109</v>
      </c>
      <c r="AF1638" s="2">
        <v>120</v>
      </c>
      <c r="AG1638" s="2">
        <v>99</v>
      </c>
      <c r="AH1638" s="2">
        <v>167</v>
      </c>
      <c r="AI1638" s="2">
        <v>150</v>
      </c>
      <c r="AJ1638" s="2">
        <v>103</v>
      </c>
      <c r="AK1638" s="2">
        <v>0</v>
      </c>
      <c r="AL1638" s="2">
        <v>0</v>
      </c>
      <c r="AM1638" s="2">
        <v>0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80</v>
      </c>
      <c r="BD1638" s="2">
        <v>7</v>
      </c>
      <c r="BE1638" s="2">
        <v>0</v>
      </c>
      <c r="BF1638" s="2">
        <v>0</v>
      </c>
      <c r="BG1638" s="2">
        <v>0</v>
      </c>
      <c r="BH1638" s="2">
        <v>0</v>
      </c>
      <c r="BI1638" s="2">
        <v>0</v>
      </c>
      <c r="BJ1638" s="2">
        <v>0</v>
      </c>
      <c r="BK1638" s="2">
        <v>0</v>
      </c>
      <c r="BL1638" s="2">
        <v>6</v>
      </c>
      <c r="BM1638" s="2">
        <v>6</v>
      </c>
      <c r="BN1638" s="2">
        <v>7</v>
      </c>
      <c r="BO1638" s="2">
        <v>5</v>
      </c>
      <c r="BP1638" s="2">
        <v>7</v>
      </c>
      <c r="BQ1638" s="2">
        <v>7</v>
      </c>
      <c r="BR1638" s="2">
        <v>4</v>
      </c>
      <c r="BS1638" s="2">
        <v>0</v>
      </c>
      <c r="BT1638" s="2">
        <v>0</v>
      </c>
      <c r="BU1638" s="2">
        <v>0</v>
      </c>
      <c r="BV1638" s="2">
        <v>0</v>
      </c>
      <c r="BW1638" s="2">
        <v>0</v>
      </c>
      <c r="BX1638" s="2">
        <v>0</v>
      </c>
      <c r="BY1638" s="2">
        <v>0</v>
      </c>
      <c r="BZ1638" s="2">
        <v>0</v>
      </c>
      <c r="CA1638" s="2">
        <v>0</v>
      </c>
      <c r="CB1638" s="2">
        <v>0</v>
      </c>
      <c r="CC1638" s="2">
        <v>0</v>
      </c>
      <c r="CD1638" s="2">
        <v>0</v>
      </c>
      <c r="CE1638" s="2">
        <v>0</v>
      </c>
      <c r="CF1638" s="2">
        <v>0</v>
      </c>
      <c r="CG1638" s="2">
        <v>0</v>
      </c>
      <c r="CH1638" s="2">
        <v>0</v>
      </c>
      <c r="CI1638" s="2">
        <v>0</v>
      </c>
      <c r="CJ1638" s="2">
        <v>0</v>
      </c>
      <c r="CK1638" s="2">
        <v>4</v>
      </c>
      <c r="CL1638" s="2">
        <v>2</v>
      </c>
    </row>
    <row r="1639" spans="1:90" x14ac:dyDescent="0.25">
      <c r="A1639" t="s">
        <v>115</v>
      </c>
      <c r="B1639">
        <v>10403</v>
      </c>
      <c r="C1639" t="s">
        <v>338</v>
      </c>
      <c r="D1639">
        <v>1</v>
      </c>
      <c r="E1639">
        <v>8</v>
      </c>
      <c r="F1639">
        <v>6488</v>
      </c>
      <c r="G1639">
        <v>35006488</v>
      </c>
      <c r="H1639" t="s">
        <v>5424</v>
      </c>
      <c r="I1639">
        <v>336</v>
      </c>
      <c r="J1639" t="s">
        <v>94</v>
      </c>
      <c r="K1639" t="s">
        <v>5425</v>
      </c>
      <c r="L1639">
        <v>1</v>
      </c>
      <c r="M1639" t="s">
        <v>338</v>
      </c>
      <c r="N1639">
        <v>7175490</v>
      </c>
      <c r="O1639" t="s">
        <v>102</v>
      </c>
      <c r="P1639" t="s">
        <v>5426</v>
      </c>
      <c r="Q1639">
        <v>21</v>
      </c>
      <c r="R1639">
        <v>11</v>
      </c>
      <c r="S1639">
        <v>24361446</v>
      </c>
      <c r="T1639">
        <v>24365367</v>
      </c>
      <c r="U1639" t="s">
        <v>5427</v>
      </c>
      <c r="V1639">
        <v>1</v>
      </c>
      <c r="W1639" s="2">
        <v>0</v>
      </c>
      <c r="X1639" s="2">
        <v>0</v>
      </c>
      <c r="Y1639" s="2">
        <v>113</v>
      </c>
      <c r="Z1639" s="2">
        <v>124</v>
      </c>
      <c r="AA1639" s="2">
        <v>98</v>
      </c>
      <c r="AB1639" s="2">
        <v>97</v>
      </c>
      <c r="AC1639" s="2">
        <v>128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4</v>
      </c>
      <c r="BH1639" s="2">
        <v>6</v>
      </c>
      <c r="BI1639" s="2">
        <v>3</v>
      </c>
      <c r="BJ1639" s="2">
        <v>3</v>
      </c>
      <c r="BK1639" s="2">
        <v>4</v>
      </c>
      <c r="BL1639" s="2">
        <v>0</v>
      </c>
      <c r="BM1639" s="2">
        <v>0</v>
      </c>
      <c r="BN1639" s="2">
        <v>0</v>
      </c>
      <c r="BO1639" s="2">
        <v>0</v>
      </c>
      <c r="BP1639" s="2">
        <v>0</v>
      </c>
      <c r="BQ1639" s="2">
        <v>0</v>
      </c>
      <c r="BR1639" s="2">
        <v>0</v>
      </c>
      <c r="BS1639" s="2">
        <v>0</v>
      </c>
      <c r="BT1639" s="2">
        <v>0</v>
      </c>
      <c r="BU1639" s="2">
        <v>0</v>
      </c>
      <c r="BV1639" s="2">
        <v>0</v>
      </c>
      <c r="BW1639" s="2">
        <v>0</v>
      </c>
      <c r="BX1639" s="2">
        <v>0</v>
      </c>
      <c r="BY1639" s="2">
        <v>0</v>
      </c>
      <c r="BZ1639" s="2">
        <v>0</v>
      </c>
      <c r="CA1639" s="2">
        <v>0</v>
      </c>
      <c r="CB1639" s="2">
        <v>0</v>
      </c>
      <c r="CC1639" s="2">
        <v>0</v>
      </c>
      <c r="CD1639" s="2">
        <v>0</v>
      </c>
      <c r="CE1639" s="2">
        <v>0</v>
      </c>
      <c r="CF1639" s="2">
        <v>0</v>
      </c>
      <c r="CG1639" s="2">
        <v>0</v>
      </c>
      <c r="CH1639" s="2">
        <v>0</v>
      </c>
      <c r="CI1639" s="2">
        <v>0</v>
      </c>
      <c r="CJ1639" s="2">
        <v>0</v>
      </c>
      <c r="CK1639" s="2">
        <v>0</v>
      </c>
      <c r="CL1639" s="2">
        <v>0</v>
      </c>
    </row>
    <row r="1640" spans="1:90" x14ac:dyDescent="0.25">
      <c r="A1640" t="s">
        <v>115</v>
      </c>
      <c r="B1640">
        <v>10403</v>
      </c>
      <c r="C1640" t="s">
        <v>338</v>
      </c>
      <c r="D1640">
        <v>1</v>
      </c>
      <c r="E1640">
        <v>8</v>
      </c>
      <c r="F1640">
        <v>37515</v>
      </c>
      <c r="G1640">
        <v>35037515</v>
      </c>
      <c r="H1640" t="s">
        <v>10733</v>
      </c>
      <c r="I1640">
        <v>336</v>
      </c>
      <c r="J1640" t="s">
        <v>94</v>
      </c>
      <c r="K1640" t="s">
        <v>10734</v>
      </c>
      <c r="L1640">
        <v>1</v>
      </c>
      <c r="M1640" t="s">
        <v>338</v>
      </c>
      <c r="N1640">
        <v>7121280</v>
      </c>
      <c r="O1640" t="s">
        <v>92</v>
      </c>
      <c r="P1640" t="s">
        <v>10735</v>
      </c>
      <c r="Q1640">
        <v>60</v>
      </c>
      <c r="R1640">
        <v>11</v>
      </c>
      <c r="S1640">
        <v>24083658</v>
      </c>
      <c r="T1640">
        <v>24087297</v>
      </c>
      <c r="U1640" t="s">
        <v>10736</v>
      </c>
      <c r="V1640">
        <v>1</v>
      </c>
      <c r="W1640" s="2">
        <v>0</v>
      </c>
      <c r="X1640" s="2">
        <v>0</v>
      </c>
      <c r="Y1640" s="2">
        <v>61</v>
      </c>
      <c r="Z1640" s="2">
        <v>71</v>
      </c>
      <c r="AA1640" s="2">
        <v>85</v>
      </c>
      <c r="AB1640" s="2">
        <v>59</v>
      </c>
      <c r="AC1640" s="2">
        <v>67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276</v>
      </c>
      <c r="BD1640" s="2">
        <v>13</v>
      </c>
      <c r="BE1640" s="2">
        <v>0</v>
      </c>
      <c r="BF1640" s="2">
        <v>0</v>
      </c>
      <c r="BG1640" s="2">
        <v>2</v>
      </c>
      <c r="BH1640" s="2">
        <v>4</v>
      </c>
      <c r="BI1640" s="2">
        <v>5</v>
      </c>
      <c r="BJ1640" s="2">
        <v>4</v>
      </c>
      <c r="BK1640" s="2">
        <v>6</v>
      </c>
      <c r="BL1640" s="2">
        <v>0</v>
      </c>
      <c r="BM1640" s="2">
        <v>0</v>
      </c>
      <c r="BN1640" s="2">
        <v>0</v>
      </c>
      <c r="BO1640" s="2">
        <v>0</v>
      </c>
      <c r="BP1640" s="2">
        <v>0</v>
      </c>
      <c r="BQ1640" s="2">
        <v>0</v>
      </c>
      <c r="BR1640" s="2">
        <v>0</v>
      </c>
      <c r="BS1640" s="2">
        <v>0</v>
      </c>
      <c r="BT1640" s="2">
        <v>0</v>
      </c>
      <c r="BU1640" s="2">
        <v>0</v>
      </c>
      <c r="BV1640" s="2">
        <v>0</v>
      </c>
      <c r="BW1640" s="2">
        <v>0</v>
      </c>
      <c r="BX1640" s="2">
        <v>0</v>
      </c>
      <c r="BY1640" s="2">
        <v>0</v>
      </c>
      <c r="BZ1640" s="2">
        <v>0</v>
      </c>
      <c r="CA1640" s="2">
        <v>0</v>
      </c>
      <c r="CB1640" s="2">
        <v>0</v>
      </c>
      <c r="CC1640" s="2">
        <v>0</v>
      </c>
      <c r="CD1640" s="2">
        <v>0</v>
      </c>
      <c r="CE1640" s="2">
        <v>0</v>
      </c>
      <c r="CF1640" s="2">
        <v>0</v>
      </c>
      <c r="CG1640" s="2">
        <v>0</v>
      </c>
      <c r="CH1640" s="2">
        <v>0</v>
      </c>
      <c r="CI1640" s="2">
        <v>0</v>
      </c>
      <c r="CJ1640" s="2">
        <v>0</v>
      </c>
      <c r="CK1640" s="2">
        <v>16</v>
      </c>
      <c r="CL1640" s="2">
        <v>3</v>
      </c>
    </row>
    <row r="1641" spans="1:90" x14ac:dyDescent="0.25">
      <c r="A1641" t="s">
        <v>115</v>
      </c>
      <c r="B1641">
        <v>10403</v>
      </c>
      <c r="C1641" t="s">
        <v>338</v>
      </c>
      <c r="D1641">
        <v>1</v>
      </c>
      <c r="E1641">
        <v>8</v>
      </c>
      <c r="F1641">
        <v>37503</v>
      </c>
      <c r="G1641">
        <v>35037503</v>
      </c>
      <c r="H1641" t="s">
        <v>3736</v>
      </c>
      <c r="I1641">
        <v>336</v>
      </c>
      <c r="J1641" t="s">
        <v>94</v>
      </c>
      <c r="K1641" t="s">
        <v>242</v>
      </c>
      <c r="L1641">
        <v>1</v>
      </c>
      <c r="M1641" t="s">
        <v>338</v>
      </c>
      <c r="N1641">
        <v>7143222</v>
      </c>
      <c r="O1641" t="s">
        <v>92</v>
      </c>
      <c r="P1641" t="s">
        <v>3737</v>
      </c>
      <c r="Q1641">
        <v>57</v>
      </c>
      <c r="R1641">
        <v>11</v>
      </c>
      <c r="S1641">
        <v>24022026</v>
      </c>
      <c r="T1641">
        <v>24024974</v>
      </c>
      <c r="U1641" t="s">
        <v>3738</v>
      </c>
      <c r="V1641">
        <v>1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221</v>
      </c>
      <c r="AE1641" s="2">
        <v>161</v>
      </c>
      <c r="AF1641" s="2">
        <v>198</v>
      </c>
      <c r="AG1641" s="2">
        <v>195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341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241</v>
      </c>
      <c r="BD1641" s="2">
        <v>0</v>
      </c>
      <c r="BE1641" s="2">
        <v>0</v>
      </c>
      <c r="BF1641" s="2">
        <v>0</v>
      </c>
      <c r="BG1641" s="2">
        <v>0</v>
      </c>
      <c r="BH1641" s="2">
        <v>0</v>
      </c>
      <c r="BI1641" s="2">
        <v>0</v>
      </c>
      <c r="BJ1641" s="2">
        <v>0</v>
      </c>
      <c r="BK1641" s="2">
        <v>0</v>
      </c>
      <c r="BL1641" s="2">
        <v>10</v>
      </c>
      <c r="BM1641" s="2">
        <v>6</v>
      </c>
      <c r="BN1641" s="2">
        <v>9</v>
      </c>
      <c r="BO1641" s="2">
        <v>6</v>
      </c>
      <c r="BP1641" s="2">
        <v>0</v>
      </c>
      <c r="BQ1641" s="2">
        <v>0</v>
      </c>
      <c r="BR1641" s="2">
        <v>0</v>
      </c>
      <c r="BS1641" s="2">
        <v>0</v>
      </c>
      <c r="BT1641" s="2">
        <v>0</v>
      </c>
      <c r="BU1641" s="2">
        <v>0</v>
      </c>
      <c r="BV1641" s="2">
        <v>0</v>
      </c>
      <c r="BW1641" s="2">
        <v>0</v>
      </c>
      <c r="BX1641" s="2">
        <v>0</v>
      </c>
      <c r="BY1641" s="2">
        <v>0</v>
      </c>
      <c r="BZ1641" s="2">
        <v>0</v>
      </c>
      <c r="CA1641" s="2">
        <v>0</v>
      </c>
      <c r="CB1641" s="2">
        <v>0</v>
      </c>
      <c r="CC1641" s="2">
        <v>13</v>
      </c>
      <c r="CD1641" s="2">
        <v>0</v>
      </c>
      <c r="CE1641" s="2">
        <v>0</v>
      </c>
      <c r="CF1641" s="2">
        <v>0</v>
      </c>
      <c r="CG1641" s="2">
        <v>0</v>
      </c>
      <c r="CH1641" s="2">
        <v>0</v>
      </c>
      <c r="CI1641" s="2">
        <v>0</v>
      </c>
      <c r="CJ1641" s="2">
        <v>0</v>
      </c>
      <c r="CK1641" s="2">
        <v>16</v>
      </c>
      <c r="CL1641" s="2">
        <v>0</v>
      </c>
    </row>
    <row r="1642" spans="1:90" x14ac:dyDescent="0.25">
      <c r="A1642" t="s">
        <v>115</v>
      </c>
      <c r="B1642">
        <v>10403</v>
      </c>
      <c r="C1642" t="s">
        <v>338</v>
      </c>
      <c r="D1642">
        <v>1</v>
      </c>
      <c r="E1642">
        <v>8</v>
      </c>
      <c r="F1642">
        <v>6014</v>
      </c>
      <c r="G1642">
        <v>35006014</v>
      </c>
      <c r="H1642" t="s">
        <v>3985</v>
      </c>
      <c r="I1642">
        <v>336</v>
      </c>
      <c r="J1642" t="s">
        <v>94</v>
      </c>
      <c r="K1642" t="s">
        <v>3986</v>
      </c>
      <c r="L1642">
        <v>1</v>
      </c>
      <c r="M1642" t="s">
        <v>338</v>
      </c>
      <c r="N1642">
        <v>7191310</v>
      </c>
      <c r="O1642" t="s">
        <v>102</v>
      </c>
      <c r="P1642" t="s">
        <v>3987</v>
      </c>
      <c r="Q1642" t="s">
        <v>127</v>
      </c>
      <c r="R1642">
        <v>11</v>
      </c>
      <c r="S1642">
        <v>24082267</v>
      </c>
      <c r="T1642">
        <v>24094373</v>
      </c>
      <c r="U1642" t="s">
        <v>3988</v>
      </c>
      <c r="V1642">
        <v>1</v>
      </c>
      <c r="W1642" s="2">
        <v>0</v>
      </c>
      <c r="X1642" s="2">
        <v>0</v>
      </c>
      <c r="Y1642" s="2">
        <v>0</v>
      </c>
      <c r="Z1642" s="2">
        <v>0</v>
      </c>
      <c r="AA1642" s="2">
        <v>91</v>
      </c>
      <c r="AB1642" s="2">
        <v>100</v>
      </c>
      <c r="AC1642" s="2">
        <v>102</v>
      </c>
      <c r="AD1642" s="2">
        <v>144</v>
      </c>
      <c r="AE1642" s="2">
        <v>159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0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111</v>
      </c>
      <c r="BD1642" s="2">
        <v>0</v>
      </c>
      <c r="BE1642" s="2">
        <v>0</v>
      </c>
      <c r="BF1642" s="2">
        <v>0</v>
      </c>
      <c r="BG1642" s="2">
        <v>0</v>
      </c>
      <c r="BH1642" s="2">
        <v>0</v>
      </c>
      <c r="BI1642" s="2">
        <v>3</v>
      </c>
      <c r="BJ1642" s="2">
        <v>4</v>
      </c>
      <c r="BK1642" s="2">
        <v>4</v>
      </c>
      <c r="BL1642" s="2">
        <v>6</v>
      </c>
      <c r="BM1642" s="2">
        <v>6</v>
      </c>
      <c r="BN1642" s="2">
        <v>0</v>
      </c>
      <c r="BO1642" s="2">
        <v>0</v>
      </c>
      <c r="BP1642" s="2">
        <v>0</v>
      </c>
      <c r="BQ1642" s="2">
        <v>0</v>
      </c>
      <c r="BR1642" s="2">
        <v>0</v>
      </c>
      <c r="BS1642" s="2">
        <v>0</v>
      </c>
      <c r="BT1642" s="2">
        <v>0</v>
      </c>
      <c r="BU1642" s="2">
        <v>0</v>
      </c>
      <c r="BV1642" s="2">
        <v>0</v>
      </c>
      <c r="BW1642" s="2">
        <v>0</v>
      </c>
      <c r="BX1642" s="2">
        <v>0</v>
      </c>
      <c r="BY1642" s="2">
        <v>0</v>
      </c>
      <c r="BZ1642" s="2">
        <v>0</v>
      </c>
      <c r="CA1642" s="2">
        <v>0</v>
      </c>
      <c r="CB1642" s="2">
        <v>0</v>
      </c>
      <c r="CC1642" s="2">
        <v>0</v>
      </c>
      <c r="CD1642" s="2">
        <v>0</v>
      </c>
      <c r="CE1642" s="2">
        <v>0</v>
      </c>
      <c r="CF1642" s="2">
        <v>0</v>
      </c>
      <c r="CG1642" s="2">
        <v>0</v>
      </c>
      <c r="CH1642" s="2">
        <v>0</v>
      </c>
      <c r="CI1642" s="2">
        <v>0</v>
      </c>
      <c r="CJ1642" s="2">
        <v>0</v>
      </c>
      <c r="CK1642" s="2">
        <v>6</v>
      </c>
      <c r="CL1642" s="2">
        <v>0</v>
      </c>
    </row>
    <row r="1643" spans="1:90" x14ac:dyDescent="0.25">
      <c r="A1643" t="s">
        <v>115</v>
      </c>
      <c r="B1643">
        <v>10403</v>
      </c>
      <c r="C1643" t="s">
        <v>338</v>
      </c>
      <c r="D1643">
        <v>1</v>
      </c>
      <c r="E1643">
        <v>8</v>
      </c>
      <c r="F1643">
        <v>6166</v>
      </c>
      <c r="G1643">
        <v>35006166</v>
      </c>
      <c r="H1643" t="s">
        <v>10082</v>
      </c>
      <c r="I1643">
        <v>336</v>
      </c>
      <c r="J1643" t="s">
        <v>94</v>
      </c>
      <c r="K1643" t="s">
        <v>10083</v>
      </c>
      <c r="L1643">
        <v>1</v>
      </c>
      <c r="M1643" t="s">
        <v>338</v>
      </c>
      <c r="N1643">
        <v>7190029</v>
      </c>
      <c r="O1643" t="s">
        <v>92</v>
      </c>
      <c r="P1643" t="s">
        <v>10084</v>
      </c>
      <c r="Q1643">
        <v>302</v>
      </c>
      <c r="R1643">
        <v>11</v>
      </c>
      <c r="S1643">
        <v>24080540</v>
      </c>
      <c r="T1643">
        <v>24089642</v>
      </c>
      <c r="U1643" t="s">
        <v>10085</v>
      </c>
      <c r="V1643">
        <v>1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97</v>
      </c>
      <c r="AE1643" s="2">
        <v>73</v>
      </c>
      <c r="AF1643" s="2">
        <v>71</v>
      </c>
      <c r="AG1643" s="2">
        <v>67</v>
      </c>
      <c r="AH1643" s="2">
        <v>150</v>
      </c>
      <c r="AI1643" s="2">
        <v>115</v>
      </c>
      <c r="AJ1643" s="2">
        <v>110</v>
      </c>
      <c r="AK1643" s="2">
        <v>0</v>
      </c>
      <c r="AL1643" s="2">
        <v>0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0</v>
      </c>
      <c r="BI1643" s="2">
        <v>0</v>
      </c>
      <c r="BJ1643" s="2">
        <v>0</v>
      </c>
      <c r="BK1643" s="2">
        <v>0</v>
      </c>
      <c r="BL1643" s="2">
        <v>3</v>
      </c>
      <c r="BM1643" s="2">
        <v>2</v>
      </c>
      <c r="BN1643" s="2">
        <v>3</v>
      </c>
      <c r="BO1643" s="2">
        <v>3</v>
      </c>
      <c r="BP1643" s="2">
        <v>4</v>
      </c>
      <c r="BQ1643" s="2">
        <v>3</v>
      </c>
      <c r="BR1643" s="2">
        <v>3</v>
      </c>
      <c r="BS1643" s="2">
        <v>0</v>
      </c>
      <c r="BT1643" s="2">
        <v>0</v>
      </c>
      <c r="BU1643" s="2">
        <v>0</v>
      </c>
      <c r="BV1643" s="2">
        <v>0</v>
      </c>
      <c r="BW1643" s="2">
        <v>0</v>
      </c>
      <c r="BX1643" s="2">
        <v>0</v>
      </c>
      <c r="BY1643" s="2">
        <v>0</v>
      </c>
      <c r="BZ1643" s="2">
        <v>0</v>
      </c>
      <c r="CA1643" s="2">
        <v>0</v>
      </c>
      <c r="CB1643" s="2">
        <v>0</v>
      </c>
      <c r="CC1643" s="2">
        <v>0</v>
      </c>
      <c r="CD1643" s="2">
        <v>0</v>
      </c>
      <c r="CE1643" s="2">
        <v>0</v>
      </c>
      <c r="CF1643" s="2">
        <v>0</v>
      </c>
      <c r="CG1643" s="2">
        <v>0</v>
      </c>
      <c r="CH1643" s="2">
        <v>0</v>
      </c>
      <c r="CI1643" s="2">
        <v>0</v>
      </c>
      <c r="CJ1643" s="2">
        <v>0</v>
      </c>
      <c r="CK1643" s="2">
        <v>0</v>
      </c>
      <c r="CL1643" s="2">
        <v>0</v>
      </c>
    </row>
    <row r="1644" spans="1:90" x14ac:dyDescent="0.25">
      <c r="A1644" t="s">
        <v>115</v>
      </c>
      <c r="B1644">
        <v>10403</v>
      </c>
      <c r="C1644" t="s">
        <v>338</v>
      </c>
      <c r="D1644">
        <v>1</v>
      </c>
      <c r="E1644">
        <v>8</v>
      </c>
      <c r="F1644">
        <v>921048</v>
      </c>
      <c r="G1644">
        <v>35921048</v>
      </c>
      <c r="H1644" t="s">
        <v>7101</v>
      </c>
      <c r="I1644">
        <v>336</v>
      </c>
      <c r="J1644" t="s">
        <v>94</v>
      </c>
      <c r="K1644" t="s">
        <v>5304</v>
      </c>
      <c r="L1644">
        <v>1</v>
      </c>
      <c r="M1644" t="s">
        <v>338</v>
      </c>
      <c r="N1644">
        <v>7085340</v>
      </c>
      <c r="O1644" t="s">
        <v>92</v>
      </c>
      <c r="P1644" t="s">
        <v>7102</v>
      </c>
      <c r="Q1644">
        <v>48</v>
      </c>
      <c r="R1644">
        <v>11</v>
      </c>
      <c r="S1644">
        <v>24580511</v>
      </c>
      <c r="T1644">
        <v>24580622</v>
      </c>
      <c r="U1644" t="s">
        <v>7103</v>
      </c>
      <c r="V1644">
        <v>1</v>
      </c>
      <c r="W1644" s="2">
        <v>0</v>
      </c>
      <c r="X1644" s="2">
        <v>0</v>
      </c>
      <c r="Y1644" s="2">
        <v>63</v>
      </c>
      <c r="Z1644" s="2">
        <v>0</v>
      </c>
      <c r="AA1644" s="2">
        <v>0</v>
      </c>
      <c r="AB1644" s="2">
        <v>106</v>
      </c>
      <c r="AC1644" s="2">
        <v>0</v>
      </c>
      <c r="AD1644" s="2">
        <v>122</v>
      </c>
      <c r="AE1644" s="2">
        <v>141</v>
      </c>
      <c r="AF1644" s="2">
        <v>104</v>
      </c>
      <c r="AG1644" s="2">
        <v>86</v>
      </c>
      <c r="AH1644" s="2">
        <v>93</v>
      </c>
      <c r="AI1644" s="2">
        <v>84</v>
      </c>
      <c r="AJ1644" s="2">
        <v>73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3</v>
      </c>
      <c r="BH1644" s="2">
        <v>0</v>
      </c>
      <c r="BI1644" s="2">
        <v>0</v>
      </c>
      <c r="BJ1644" s="2">
        <v>7</v>
      </c>
      <c r="BK1644" s="2">
        <v>0</v>
      </c>
      <c r="BL1644" s="2">
        <v>5</v>
      </c>
      <c r="BM1644" s="2">
        <v>5</v>
      </c>
      <c r="BN1644" s="2">
        <v>5</v>
      </c>
      <c r="BO1644" s="2">
        <v>3</v>
      </c>
      <c r="BP1644" s="2">
        <v>3</v>
      </c>
      <c r="BQ1644" s="2">
        <v>4</v>
      </c>
      <c r="BR1644" s="2">
        <v>2</v>
      </c>
      <c r="BS1644" s="2">
        <v>0</v>
      </c>
      <c r="BT1644" s="2">
        <v>0</v>
      </c>
      <c r="BU1644" s="2">
        <v>0</v>
      </c>
      <c r="BV1644" s="2">
        <v>0</v>
      </c>
      <c r="BW1644" s="2">
        <v>0</v>
      </c>
      <c r="BX1644" s="2">
        <v>0</v>
      </c>
      <c r="BY1644" s="2">
        <v>0</v>
      </c>
      <c r="BZ1644" s="2">
        <v>0</v>
      </c>
      <c r="CA1644" s="2">
        <v>0</v>
      </c>
      <c r="CB1644" s="2">
        <v>0</v>
      </c>
      <c r="CC1644" s="2">
        <v>0</v>
      </c>
      <c r="CD1644" s="2">
        <v>0</v>
      </c>
      <c r="CE1644" s="2">
        <v>0</v>
      </c>
      <c r="CF1644" s="2">
        <v>0</v>
      </c>
      <c r="CG1644" s="2">
        <v>0</v>
      </c>
      <c r="CH1644" s="2">
        <v>0</v>
      </c>
      <c r="CI1644" s="2">
        <v>0</v>
      </c>
      <c r="CJ1644" s="2">
        <v>0</v>
      </c>
      <c r="CK1644" s="2">
        <v>0</v>
      </c>
      <c r="CL1644" s="2">
        <v>0</v>
      </c>
    </row>
    <row r="1645" spans="1:90" x14ac:dyDescent="0.25">
      <c r="A1645" t="s">
        <v>115</v>
      </c>
      <c r="B1645">
        <v>10403</v>
      </c>
      <c r="C1645" t="s">
        <v>338</v>
      </c>
      <c r="D1645">
        <v>1</v>
      </c>
      <c r="E1645">
        <v>8</v>
      </c>
      <c r="F1645">
        <v>6087</v>
      </c>
      <c r="G1645">
        <v>35006087</v>
      </c>
      <c r="H1645" t="s">
        <v>8408</v>
      </c>
      <c r="I1645">
        <v>336</v>
      </c>
      <c r="J1645" t="s">
        <v>94</v>
      </c>
      <c r="K1645" t="s">
        <v>8409</v>
      </c>
      <c r="L1645">
        <v>1</v>
      </c>
      <c r="M1645" t="s">
        <v>338</v>
      </c>
      <c r="N1645">
        <v>7076030</v>
      </c>
      <c r="O1645" t="s">
        <v>92</v>
      </c>
      <c r="P1645" t="s">
        <v>8410</v>
      </c>
      <c r="Q1645">
        <v>121</v>
      </c>
      <c r="R1645">
        <v>11</v>
      </c>
      <c r="S1645">
        <v>24551315</v>
      </c>
      <c r="T1645">
        <v>24552140</v>
      </c>
      <c r="U1645" t="s">
        <v>8411</v>
      </c>
      <c r="V1645">
        <v>1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163</v>
      </c>
      <c r="AE1645" s="2">
        <v>167</v>
      </c>
      <c r="AF1645" s="2">
        <v>145</v>
      </c>
      <c r="AG1645" s="2">
        <v>114</v>
      </c>
      <c r="AH1645" s="2">
        <v>117</v>
      </c>
      <c r="AI1645" s="2">
        <v>101</v>
      </c>
      <c r="AJ1645" s="2">
        <v>83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64</v>
      </c>
      <c r="BD1645" s="2">
        <v>0</v>
      </c>
      <c r="BE1645" s="2">
        <v>0</v>
      </c>
      <c r="BF1645" s="2">
        <v>0</v>
      </c>
      <c r="BG1645" s="2">
        <v>0</v>
      </c>
      <c r="BH1645" s="2">
        <v>0</v>
      </c>
      <c r="BI1645" s="2">
        <v>0</v>
      </c>
      <c r="BJ1645" s="2">
        <v>0</v>
      </c>
      <c r="BK1645" s="2">
        <v>0</v>
      </c>
      <c r="BL1645" s="2">
        <v>8</v>
      </c>
      <c r="BM1645" s="2">
        <v>7</v>
      </c>
      <c r="BN1645" s="2">
        <v>5</v>
      </c>
      <c r="BO1645" s="2">
        <v>5</v>
      </c>
      <c r="BP1645" s="2">
        <v>5</v>
      </c>
      <c r="BQ1645" s="2">
        <v>4</v>
      </c>
      <c r="BR1645" s="2">
        <v>3</v>
      </c>
      <c r="BS1645" s="2">
        <v>0</v>
      </c>
      <c r="BT1645" s="2">
        <v>0</v>
      </c>
      <c r="BU1645" s="2">
        <v>0</v>
      </c>
      <c r="BV1645" s="2">
        <v>0</v>
      </c>
      <c r="BW1645" s="2">
        <v>0</v>
      </c>
      <c r="BX1645" s="2">
        <v>0</v>
      </c>
      <c r="BY1645" s="2">
        <v>0</v>
      </c>
      <c r="BZ1645" s="2">
        <v>0</v>
      </c>
      <c r="CA1645" s="2">
        <v>0</v>
      </c>
      <c r="CB1645" s="2">
        <v>0</v>
      </c>
      <c r="CC1645" s="2">
        <v>0</v>
      </c>
      <c r="CD1645" s="2">
        <v>0</v>
      </c>
      <c r="CE1645" s="2">
        <v>0</v>
      </c>
      <c r="CF1645" s="2">
        <v>0</v>
      </c>
      <c r="CG1645" s="2">
        <v>0</v>
      </c>
      <c r="CH1645" s="2">
        <v>0</v>
      </c>
      <c r="CI1645" s="2">
        <v>0</v>
      </c>
      <c r="CJ1645" s="2">
        <v>0</v>
      </c>
      <c r="CK1645" s="2">
        <v>5</v>
      </c>
      <c r="CL1645" s="2">
        <v>0</v>
      </c>
    </row>
    <row r="1646" spans="1:90" x14ac:dyDescent="0.25">
      <c r="A1646" t="s">
        <v>115</v>
      </c>
      <c r="B1646">
        <v>10403</v>
      </c>
      <c r="C1646" t="s">
        <v>338</v>
      </c>
      <c r="D1646">
        <v>1</v>
      </c>
      <c r="E1646">
        <v>8</v>
      </c>
      <c r="F1646">
        <v>41890</v>
      </c>
      <c r="G1646">
        <v>35041890</v>
      </c>
      <c r="H1646" t="s">
        <v>15706</v>
      </c>
      <c r="I1646">
        <v>336</v>
      </c>
      <c r="J1646" t="s">
        <v>94</v>
      </c>
      <c r="K1646" t="s">
        <v>1950</v>
      </c>
      <c r="L1646">
        <v>1</v>
      </c>
      <c r="M1646" t="s">
        <v>338</v>
      </c>
      <c r="N1646">
        <v>7140060</v>
      </c>
      <c r="O1646" t="s">
        <v>92</v>
      </c>
      <c r="P1646" t="s">
        <v>15707</v>
      </c>
      <c r="Q1646">
        <v>175</v>
      </c>
      <c r="R1646">
        <v>11</v>
      </c>
      <c r="S1646">
        <v>24023240</v>
      </c>
      <c r="T1646">
        <v>24024466</v>
      </c>
      <c r="U1646" t="s">
        <v>15708</v>
      </c>
      <c r="V1646">
        <v>1</v>
      </c>
      <c r="W1646" s="2">
        <v>0</v>
      </c>
      <c r="X1646" s="2">
        <v>0</v>
      </c>
      <c r="Y1646" s="2">
        <v>231</v>
      </c>
      <c r="Z1646" s="2">
        <v>263</v>
      </c>
      <c r="AA1646" s="2">
        <v>291</v>
      </c>
      <c r="AB1646" s="2">
        <v>291</v>
      </c>
      <c r="AC1646" s="2">
        <v>224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0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119</v>
      </c>
      <c r="BD1646" s="2">
        <v>0</v>
      </c>
      <c r="BE1646" s="2">
        <v>0</v>
      </c>
      <c r="BF1646" s="2">
        <v>0</v>
      </c>
      <c r="BG1646" s="2">
        <v>8</v>
      </c>
      <c r="BH1646" s="2">
        <v>9</v>
      </c>
      <c r="BI1646" s="2">
        <v>11</v>
      </c>
      <c r="BJ1646" s="2">
        <v>10</v>
      </c>
      <c r="BK1646" s="2">
        <v>7</v>
      </c>
      <c r="BL1646" s="2">
        <v>0</v>
      </c>
      <c r="BM1646" s="2">
        <v>0</v>
      </c>
      <c r="BN1646" s="2">
        <v>0</v>
      </c>
      <c r="BO1646" s="2">
        <v>0</v>
      </c>
      <c r="BP1646" s="2">
        <v>0</v>
      </c>
      <c r="BQ1646" s="2">
        <v>0</v>
      </c>
      <c r="BR1646" s="2">
        <v>0</v>
      </c>
      <c r="BS1646" s="2">
        <v>0</v>
      </c>
      <c r="BT1646" s="2">
        <v>0</v>
      </c>
      <c r="BU1646" s="2">
        <v>0</v>
      </c>
      <c r="BV1646" s="2">
        <v>0</v>
      </c>
      <c r="BW1646" s="2">
        <v>0</v>
      </c>
      <c r="BX1646" s="2">
        <v>0</v>
      </c>
      <c r="BY1646" s="2">
        <v>0</v>
      </c>
      <c r="BZ1646" s="2">
        <v>0</v>
      </c>
      <c r="CA1646" s="2">
        <v>0</v>
      </c>
      <c r="CB1646" s="2">
        <v>0</v>
      </c>
      <c r="CC1646" s="2">
        <v>0</v>
      </c>
      <c r="CD1646" s="2">
        <v>0</v>
      </c>
      <c r="CE1646" s="2">
        <v>0</v>
      </c>
      <c r="CF1646" s="2">
        <v>0</v>
      </c>
      <c r="CG1646" s="2">
        <v>0</v>
      </c>
      <c r="CH1646" s="2">
        <v>0</v>
      </c>
      <c r="CI1646" s="2">
        <v>0</v>
      </c>
      <c r="CJ1646" s="2">
        <v>0</v>
      </c>
      <c r="CK1646" s="2">
        <v>6</v>
      </c>
      <c r="CL1646" s="2">
        <v>0</v>
      </c>
    </row>
    <row r="1647" spans="1:90" x14ac:dyDescent="0.25">
      <c r="A1647" t="s">
        <v>115</v>
      </c>
      <c r="B1647">
        <v>10403</v>
      </c>
      <c r="C1647" t="s">
        <v>338</v>
      </c>
      <c r="D1647">
        <v>1</v>
      </c>
      <c r="E1647">
        <v>8</v>
      </c>
      <c r="F1647">
        <v>6506</v>
      </c>
      <c r="G1647">
        <v>35006506</v>
      </c>
      <c r="H1647" t="s">
        <v>11780</v>
      </c>
      <c r="I1647">
        <v>336</v>
      </c>
      <c r="J1647" t="s">
        <v>94</v>
      </c>
      <c r="K1647" t="s">
        <v>2334</v>
      </c>
      <c r="L1647">
        <v>1</v>
      </c>
      <c r="M1647" t="s">
        <v>338</v>
      </c>
      <c r="N1647">
        <v>7155060</v>
      </c>
      <c r="O1647" t="s">
        <v>92</v>
      </c>
      <c r="P1647" t="s">
        <v>8224</v>
      </c>
      <c r="Q1647">
        <v>58</v>
      </c>
      <c r="R1647">
        <v>11</v>
      </c>
      <c r="S1647">
        <v>24670877</v>
      </c>
      <c r="T1647">
        <v>24671740</v>
      </c>
      <c r="U1647" t="s">
        <v>11781</v>
      </c>
      <c r="V1647">
        <v>1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78</v>
      </c>
      <c r="AE1647" s="2">
        <v>62</v>
      </c>
      <c r="AF1647" s="2">
        <v>90</v>
      </c>
      <c r="AG1647" s="2">
        <v>71</v>
      </c>
      <c r="AH1647" s="2">
        <v>69</v>
      </c>
      <c r="AI1647" s="2">
        <v>65</v>
      </c>
      <c r="AJ1647" s="2">
        <v>38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195</v>
      </c>
      <c r="BD1647" s="2">
        <v>20</v>
      </c>
      <c r="BE1647" s="2">
        <v>0</v>
      </c>
      <c r="BF1647" s="2">
        <v>0</v>
      </c>
      <c r="BG1647" s="2">
        <v>0</v>
      </c>
      <c r="BH1647" s="2">
        <v>0</v>
      </c>
      <c r="BI1647" s="2">
        <v>0</v>
      </c>
      <c r="BJ1647" s="2">
        <v>0</v>
      </c>
      <c r="BK1647" s="2">
        <v>0</v>
      </c>
      <c r="BL1647" s="2">
        <v>4</v>
      </c>
      <c r="BM1647" s="2">
        <v>6</v>
      </c>
      <c r="BN1647" s="2">
        <v>4</v>
      </c>
      <c r="BO1647" s="2">
        <v>4</v>
      </c>
      <c r="BP1647" s="2">
        <v>3</v>
      </c>
      <c r="BQ1647" s="2">
        <v>2</v>
      </c>
      <c r="BR1647" s="2">
        <v>2</v>
      </c>
      <c r="BS1647" s="2">
        <v>0</v>
      </c>
      <c r="BT1647" s="2">
        <v>0</v>
      </c>
      <c r="BU1647" s="2">
        <v>0</v>
      </c>
      <c r="BV1647" s="2">
        <v>0</v>
      </c>
      <c r="BW1647" s="2">
        <v>0</v>
      </c>
      <c r="BX1647" s="2">
        <v>0</v>
      </c>
      <c r="BY1647" s="2">
        <v>0</v>
      </c>
      <c r="BZ1647" s="2">
        <v>0</v>
      </c>
      <c r="CA1647" s="2">
        <v>0</v>
      </c>
      <c r="CB1647" s="2">
        <v>0</v>
      </c>
      <c r="CC1647" s="2">
        <v>0</v>
      </c>
      <c r="CD1647" s="2">
        <v>0</v>
      </c>
      <c r="CE1647" s="2">
        <v>0</v>
      </c>
      <c r="CF1647" s="2">
        <v>0</v>
      </c>
      <c r="CG1647" s="2">
        <v>0</v>
      </c>
      <c r="CH1647" s="2">
        <v>0</v>
      </c>
      <c r="CI1647" s="2">
        <v>0</v>
      </c>
      <c r="CJ1647" s="2">
        <v>0</v>
      </c>
      <c r="CK1647" s="2">
        <v>9</v>
      </c>
      <c r="CL1647" s="2">
        <v>5</v>
      </c>
    </row>
    <row r="1648" spans="1:90" x14ac:dyDescent="0.25">
      <c r="A1648" t="s">
        <v>115</v>
      </c>
      <c r="B1648">
        <v>10403</v>
      </c>
      <c r="C1648" t="s">
        <v>338</v>
      </c>
      <c r="D1648">
        <v>1</v>
      </c>
      <c r="E1648">
        <v>8</v>
      </c>
      <c r="F1648">
        <v>46425</v>
      </c>
      <c r="G1648">
        <v>35046425</v>
      </c>
      <c r="H1648" t="s">
        <v>13740</v>
      </c>
      <c r="I1648">
        <v>336</v>
      </c>
      <c r="J1648" t="s">
        <v>94</v>
      </c>
      <c r="K1648" t="s">
        <v>5425</v>
      </c>
      <c r="L1648">
        <v>1</v>
      </c>
      <c r="M1648" t="s">
        <v>338</v>
      </c>
      <c r="N1648">
        <v>7175130</v>
      </c>
      <c r="O1648" t="s">
        <v>92</v>
      </c>
      <c r="P1648" t="s">
        <v>13741</v>
      </c>
      <c r="Q1648">
        <v>20</v>
      </c>
      <c r="R1648">
        <v>11</v>
      </c>
      <c r="S1648">
        <v>24361682</v>
      </c>
      <c r="T1648">
        <v>24362008</v>
      </c>
      <c r="U1648" t="s">
        <v>13742</v>
      </c>
      <c r="V1648">
        <v>1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208</v>
      </c>
      <c r="AF1648" s="2">
        <v>209</v>
      </c>
      <c r="AG1648" s="2">
        <v>164</v>
      </c>
      <c r="AH1648" s="2">
        <v>239</v>
      </c>
      <c r="AI1648" s="2">
        <v>178</v>
      </c>
      <c r="AJ1648" s="2">
        <v>147</v>
      </c>
      <c r="AK1648" s="2">
        <v>0</v>
      </c>
      <c r="AL1648" s="2">
        <v>0</v>
      </c>
      <c r="AM1648" s="2">
        <v>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352</v>
      </c>
      <c r="BD1648" s="2">
        <v>0</v>
      </c>
      <c r="BE1648" s="2">
        <v>0</v>
      </c>
      <c r="BF1648" s="2">
        <v>0</v>
      </c>
      <c r="BG1648" s="2">
        <v>0</v>
      </c>
      <c r="BH1648" s="2">
        <v>0</v>
      </c>
      <c r="BI1648" s="2">
        <v>0</v>
      </c>
      <c r="BJ1648" s="2">
        <v>0</v>
      </c>
      <c r="BK1648" s="2">
        <v>0</v>
      </c>
      <c r="BL1648" s="2">
        <v>0</v>
      </c>
      <c r="BM1648" s="2">
        <v>8</v>
      </c>
      <c r="BN1648" s="2">
        <v>10</v>
      </c>
      <c r="BO1648" s="2">
        <v>7</v>
      </c>
      <c r="BP1648" s="2">
        <v>9</v>
      </c>
      <c r="BQ1648" s="2">
        <v>7</v>
      </c>
      <c r="BR1648" s="2">
        <v>5</v>
      </c>
      <c r="BS1648" s="2">
        <v>0</v>
      </c>
      <c r="BT1648" s="2">
        <v>0</v>
      </c>
      <c r="BU1648" s="2">
        <v>0</v>
      </c>
      <c r="BV1648" s="2">
        <v>0</v>
      </c>
      <c r="BW1648" s="2">
        <v>0</v>
      </c>
      <c r="BX1648" s="2">
        <v>0</v>
      </c>
      <c r="BY1648" s="2">
        <v>0</v>
      </c>
      <c r="BZ1648" s="2">
        <v>0</v>
      </c>
      <c r="CA1648" s="2">
        <v>0</v>
      </c>
      <c r="CB1648" s="2">
        <v>0</v>
      </c>
      <c r="CC1648" s="2">
        <v>0</v>
      </c>
      <c r="CD1648" s="2">
        <v>0</v>
      </c>
      <c r="CE1648" s="2">
        <v>0</v>
      </c>
      <c r="CF1648" s="2">
        <v>0</v>
      </c>
      <c r="CG1648" s="2">
        <v>0</v>
      </c>
      <c r="CH1648" s="2">
        <v>0</v>
      </c>
      <c r="CI1648" s="2">
        <v>0</v>
      </c>
      <c r="CJ1648" s="2">
        <v>0</v>
      </c>
      <c r="CK1648" s="2">
        <v>21</v>
      </c>
      <c r="CL1648" s="2">
        <v>0</v>
      </c>
    </row>
    <row r="1649" spans="1:90" x14ac:dyDescent="0.25">
      <c r="A1649" t="s">
        <v>115</v>
      </c>
      <c r="B1649">
        <v>10403</v>
      </c>
      <c r="C1649" t="s">
        <v>338</v>
      </c>
      <c r="D1649">
        <v>1</v>
      </c>
      <c r="E1649">
        <v>8</v>
      </c>
      <c r="F1649">
        <v>923783</v>
      </c>
      <c r="G1649">
        <v>35923783</v>
      </c>
      <c r="H1649" t="s">
        <v>9321</v>
      </c>
      <c r="I1649">
        <v>336</v>
      </c>
      <c r="J1649" t="s">
        <v>94</v>
      </c>
      <c r="K1649" t="s">
        <v>2128</v>
      </c>
      <c r="L1649">
        <v>1</v>
      </c>
      <c r="M1649" t="s">
        <v>338</v>
      </c>
      <c r="N1649">
        <v>7151130</v>
      </c>
      <c r="O1649" t="s">
        <v>102</v>
      </c>
      <c r="P1649" t="s">
        <v>5297</v>
      </c>
      <c r="Q1649">
        <v>371</v>
      </c>
      <c r="R1649">
        <v>11</v>
      </c>
      <c r="S1649">
        <v>24670357</v>
      </c>
      <c r="T1649">
        <v>24672385</v>
      </c>
      <c r="U1649" t="s">
        <v>9322</v>
      </c>
      <c r="V1649">
        <v>1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104</v>
      </c>
      <c r="AE1649" s="2">
        <v>101</v>
      </c>
      <c r="AF1649" s="2">
        <v>164</v>
      </c>
      <c r="AG1649" s="2">
        <v>170</v>
      </c>
      <c r="AH1649" s="2">
        <v>167</v>
      </c>
      <c r="AI1649" s="2">
        <v>148</v>
      </c>
      <c r="AJ1649" s="2">
        <v>109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274</v>
      </c>
      <c r="BD1649" s="2">
        <v>0</v>
      </c>
      <c r="BE1649" s="2">
        <v>0</v>
      </c>
      <c r="BF1649" s="2">
        <v>0</v>
      </c>
      <c r="BG1649" s="2">
        <v>0</v>
      </c>
      <c r="BH1649" s="2">
        <v>0</v>
      </c>
      <c r="BI1649" s="2">
        <v>0</v>
      </c>
      <c r="BJ1649" s="2">
        <v>0</v>
      </c>
      <c r="BK1649" s="2">
        <v>0</v>
      </c>
      <c r="BL1649" s="2">
        <v>3</v>
      </c>
      <c r="BM1649" s="2">
        <v>4</v>
      </c>
      <c r="BN1649" s="2">
        <v>6</v>
      </c>
      <c r="BO1649" s="2">
        <v>7</v>
      </c>
      <c r="BP1649" s="2">
        <v>7</v>
      </c>
      <c r="BQ1649" s="2">
        <v>6</v>
      </c>
      <c r="BR1649" s="2">
        <v>4</v>
      </c>
      <c r="BS1649" s="2">
        <v>0</v>
      </c>
      <c r="BT1649" s="2">
        <v>0</v>
      </c>
      <c r="BU1649" s="2">
        <v>0</v>
      </c>
      <c r="BV1649" s="2">
        <v>0</v>
      </c>
      <c r="BW1649" s="2">
        <v>0</v>
      </c>
      <c r="BX1649" s="2">
        <v>0</v>
      </c>
      <c r="BY1649" s="2">
        <v>0</v>
      </c>
      <c r="BZ1649" s="2">
        <v>0</v>
      </c>
      <c r="CA1649" s="2">
        <v>0</v>
      </c>
      <c r="CB1649" s="2">
        <v>0</v>
      </c>
      <c r="CC1649" s="2">
        <v>0</v>
      </c>
      <c r="CD1649" s="2">
        <v>0</v>
      </c>
      <c r="CE1649" s="2">
        <v>0</v>
      </c>
      <c r="CF1649" s="2">
        <v>0</v>
      </c>
      <c r="CG1649" s="2">
        <v>0</v>
      </c>
      <c r="CH1649" s="2">
        <v>0</v>
      </c>
      <c r="CI1649" s="2">
        <v>0</v>
      </c>
      <c r="CJ1649" s="2">
        <v>0</v>
      </c>
      <c r="CK1649" s="2">
        <v>13</v>
      </c>
      <c r="CL1649" s="2">
        <v>0</v>
      </c>
    </row>
    <row r="1650" spans="1:90" x14ac:dyDescent="0.25">
      <c r="A1650" t="s">
        <v>115</v>
      </c>
      <c r="B1650">
        <v>10403</v>
      </c>
      <c r="C1650" t="s">
        <v>338</v>
      </c>
      <c r="D1650">
        <v>1</v>
      </c>
      <c r="E1650">
        <v>8</v>
      </c>
      <c r="F1650">
        <v>36687</v>
      </c>
      <c r="G1650">
        <v>35036687</v>
      </c>
      <c r="H1650" t="s">
        <v>15836</v>
      </c>
      <c r="I1650">
        <v>336</v>
      </c>
      <c r="J1650" t="s">
        <v>94</v>
      </c>
      <c r="K1650" t="s">
        <v>13901</v>
      </c>
      <c r="L1650">
        <v>1</v>
      </c>
      <c r="M1650" t="s">
        <v>338</v>
      </c>
      <c r="N1650">
        <v>7130000</v>
      </c>
      <c r="O1650" t="s">
        <v>102</v>
      </c>
      <c r="P1650" t="s">
        <v>12863</v>
      </c>
      <c r="Q1650">
        <v>3064</v>
      </c>
      <c r="R1650">
        <v>11</v>
      </c>
      <c r="S1650">
        <v>24023188</v>
      </c>
      <c r="T1650">
        <v>24043266</v>
      </c>
      <c r="U1650" t="s">
        <v>15837</v>
      </c>
      <c r="V1650">
        <v>1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111</v>
      </c>
      <c r="AF1650" s="2">
        <v>149</v>
      </c>
      <c r="AG1650" s="2">
        <v>85</v>
      </c>
      <c r="AH1650" s="2">
        <v>344</v>
      </c>
      <c r="AI1650" s="2">
        <v>262</v>
      </c>
      <c r="AJ1650" s="2">
        <v>259</v>
      </c>
      <c r="AK1650" s="2">
        <v>0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40</v>
      </c>
      <c r="BD1650" s="2">
        <v>18</v>
      </c>
      <c r="BE1650" s="2">
        <v>0</v>
      </c>
      <c r="BF1650" s="2">
        <v>0</v>
      </c>
      <c r="BG1650" s="2">
        <v>0</v>
      </c>
      <c r="BH1650" s="2">
        <v>0</v>
      </c>
      <c r="BI1650" s="2">
        <v>0</v>
      </c>
      <c r="BJ1650" s="2">
        <v>0</v>
      </c>
      <c r="BK1650" s="2">
        <v>0</v>
      </c>
      <c r="BL1650" s="2">
        <v>0</v>
      </c>
      <c r="BM1650" s="2">
        <v>6</v>
      </c>
      <c r="BN1650" s="2">
        <v>10</v>
      </c>
      <c r="BO1650" s="2">
        <v>5</v>
      </c>
      <c r="BP1650" s="2">
        <v>16</v>
      </c>
      <c r="BQ1650" s="2">
        <v>15</v>
      </c>
      <c r="BR1650" s="2">
        <v>13</v>
      </c>
      <c r="BS1650" s="2">
        <v>0</v>
      </c>
      <c r="BT1650" s="2">
        <v>0</v>
      </c>
      <c r="BU1650" s="2">
        <v>0</v>
      </c>
      <c r="BV1650" s="2">
        <v>0</v>
      </c>
      <c r="BW1650" s="2">
        <v>0</v>
      </c>
      <c r="BX1650" s="2">
        <v>0</v>
      </c>
      <c r="BY1650" s="2">
        <v>0</v>
      </c>
      <c r="BZ1650" s="2">
        <v>0</v>
      </c>
      <c r="CA1650" s="2">
        <v>0</v>
      </c>
      <c r="CB1650" s="2">
        <v>0</v>
      </c>
      <c r="CC1650" s="2">
        <v>0</v>
      </c>
      <c r="CD1650" s="2">
        <v>0</v>
      </c>
      <c r="CE1650" s="2">
        <v>0</v>
      </c>
      <c r="CF1650" s="2">
        <v>0</v>
      </c>
      <c r="CG1650" s="2">
        <v>0</v>
      </c>
      <c r="CH1650" s="2">
        <v>0</v>
      </c>
      <c r="CI1650" s="2">
        <v>0</v>
      </c>
      <c r="CJ1650" s="2">
        <v>0</v>
      </c>
      <c r="CK1650" s="2">
        <v>2</v>
      </c>
      <c r="CL1650" s="2">
        <v>4</v>
      </c>
    </row>
    <row r="1651" spans="1:90" x14ac:dyDescent="0.25">
      <c r="A1651" t="s">
        <v>115</v>
      </c>
      <c r="B1651">
        <v>10403</v>
      </c>
      <c r="C1651" t="s">
        <v>338</v>
      </c>
      <c r="D1651">
        <v>1</v>
      </c>
      <c r="E1651">
        <v>8</v>
      </c>
      <c r="F1651">
        <v>925561</v>
      </c>
      <c r="G1651">
        <v>35925561</v>
      </c>
      <c r="H1651" t="s">
        <v>15446</v>
      </c>
      <c r="I1651">
        <v>336</v>
      </c>
      <c r="J1651" t="s">
        <v>94</v>
      </c>
      <c r="K1651" t="s">
        <v>943</v>
      </c>
      <c r="L1651">
        <v>1</v>
      </c>
      <c r="M1651" t="s">
        <v>338</v>
      </c>
      <c r="N1651">
        <v>7161520</v>
      </c>
      <c r="O1651" t="s">
        <v>92</v>
      </c>
      <c r="P1651" t="s">
        <v>15447</v>
      </c>
      <c r="Q1651">
        <v>182</v>
      </c>
      <c r="R1651">
        <v>11</v>
      </c>
      <c r="S1651">
        <v>24662051</v>
      </c>
      <c r="T1651">
        <v>24662101</v>
      </c>
      <c r="U1651" t="s">
        <v>15448</v>
      </c>
      <c r="V1651">
        <v>1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260</v>
      </c>
      <c r="AI1651" s="2">
        <v>215</v>
      </c>
      <c r="AJ1651" s="2">
        <v>165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0</v>
      </c>
      <c r="BI1651" s="2">
        <v>0</v>
      </c>
      <c r="BJ1651" s="2">
        <v>0</v>
      </c>
      <c r="BK1651" s="2">
        <v>0</v>
      </c>
      <c r="BL1651" s="2">
        <v>0</v>
      </c>
      <c r="BM1651" s="2">
        <v>0</v>
      </c>
      <c r="BN1651" s="2">
        <v>0</v>
      </c>
      <c r="BO1651" s="2">
        <v>0</v>
      </c>
      <c r="BP1651" s="2">
        <v>13</v>
      </c>
      <c r="BQ1651" s="2">
        <v>9</v>
      </c>
      <c r="BR1651" s="2">
        <v>8</v>
      </c>
      <c r="BS1651" s="2">
        <v>0</v>
      </c>
      <c r="BT1651" s="2">
        <v>0</v>
      </c>
      <c r="BU1651" s="2">
        <v>0</v>
      </c>
      <c r="BV1651" s="2">
        <v>0</v>
      </c>
      <c r="BW1651" s="2">
        <v>0</v>
      </c>
      <c r="BX1651" s="2">
        <v>0</v>
      </c>
      <c r="BY1651" s="2">
        <v>0</v>
      </c>
      <c r="BZ1651" s="2">
        <v>0</v>
      </c>
      <c r="CA1651" s="2">
        <v>0</v>
      </c>
      <c r="CB1651" s="2">
        <v>0</v>
      </c>
      <c r="CC1651" s="2">
        <v>0</v>
      </c>
      <c r="CD1651" s="2">
        <v>0</v>
      </c>
      <c r="CE1651" s="2">
        <v>0</v>
      </c>
      <c r="CF1651" s="2">
        <v>0</v>
      </c>
      <c r="CG1651" s="2">
        <v>0</v>
      </c>
      <c r="CH1651" s="2">
        <v>0</v>
      </c>
      <c r="CI1651" s="2">
        <v>0</v>
      </c>
      <c r="CJ1651" s="2">
        <v>0</v>
      </c>
      <c r="CK1651" s="2">
        <v>0</v>
      </c>
      <c r="CL1651" s="2">
        <v>0</v>
      </c>
    </row>
    <row r="1652" spans="1:90" x14ac:dyDescent="0.25">
      <c r="A1652" t="s">
        <v>115</v>
      </c>
      <c r="B1652">
        <v>10403</v>
      </c>
      <c r="C1652" t="s">
        <v>338</v>
      </c>
      <c r="D1652">
        <v>1</v>
      </c>
      <c r="E1652">
        <v>8</v>
      </c>
      <c r="F1652">
        <v>6312</v>
      </c>
      <c r="G1652">
        <v>35006312</v>
      </c>
      <c r="H1652" t="s">
        <v>10924</v>
      </c>
      <c r="I1652">
        <v>336</v>
      </c>
      <c r="J1652" t="s">
        <v>94</v>
      </c>
      <c r="K1652" t="s">
        <v>10925</v>
      </c>
      <c r="L1652">
        <v>1</v>
      </c>
      <c r="M1652" t="s">
        <v>338</v>
      </c>
      <c r="N1652">
        <v>7160550</v>
      </c>
      <c r="O1652" t="s">
        <v>261</v>
      </c>
      <c r="P1652" t="s">
        <v>19623</v>
      </c>
      <c r="Q1652">
        <v>2865</v>
      </c>
      <c r="R1652">
        <v>11</v>
      </c>
      <c r="S1652">
        <v>24670086</v>
      </c>
      <c r="T1652">
        <v>24672725</v>
      </c>
      <c r="U1652" t="s">
        <v>10926</v>
      </c>
      <c r="V1652">
        <v>1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276</v>
      </c>
      <c r="AE1652" s="2">
        <v>273</v>
      </c>
      <c r="AF1652" s="2">
        <v>275</v>
      </c>
      <c r="AG1652" s="2">
        <v>241</v>
      </c>
      <c r="AH1652" s="2">
        <v>181</v>
      </c>
      <c r="AI1652" s="2">
        <v>229</v>
      </c>
      <c r="AJ1652" s="2">
        <v>188</v>
      </c>
      <c r="AK1652" s="2">
        <v>0</v>
      </c>
      <c r="AL1652" s="2">
        <v>0</v>
      </c>
      <c r="AM1652" s="2">
        <v>0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110</v>
      </c>
      <c r="BD1652" s="2">
        <v>0</v>
      </c>
      <c r="BE1652" s="2">
        <v>0</v>
      </c>
      <c r="BF1652" s="2">
        <v>0</v>
      </c>
      <c r="BG1652" s="2">
        <v>0</v>
      </c>
      <c r="BH1652" s="2">
        <v>0</v>
      </c>
      <c r="BI1652" s="2">
        <v>0</v>
      </c>
      <c r="BJ1652" s="2">
        <v>0</v>
      </c>
      <c r="BK1652" s="2">
        <v>0</v>
      </c>
      <c r="BL1652" s="2">
        <v>15</v>
      </c>
      <c r="BM1652" s="2">
        <v>10</v>
      </c>
      <c r="BN1652" s="2">
        <v>13</v>
      </c>
      <c r="BO1652" s="2">
        <v>11</v>
      </c>
      <c r="BP1652" s="2">
        <v>8</v>
      </c>
      <c r="BQ1652" s="2">
        <v>9</v>
      </c>
      <c r="BR1652" s="2">
        <v>7</v>
      </c>
      <c r="BS1652" s="2">
        <v>0</v>
      </c>
      <c r="BT1652" s="2">
        <v>0</v>
      </c>
      <c r="BU1652" s="2">
        <v>0</v>
      </c>
      <c r="BV1652" s="2">
        <v>0</v>
      </c>
      <c r="BW1652" s="2">
        <v>0</v>
      </c>
      <c r="BX1652" s="2">
        <v>0</v>
      </c>
      <c r="BY1652" s="2">
        <v>0</v>
      </c>
      <c r="BZ1652" s="2">
        <v>0</v>
      </c>
      <c r="CA1652" s="2">
        <v>0</v>
      </c>
      <c r="CB1652" s="2">
        <v>0</v>
      </c>
      <c r="CC1652" s="2">
        <v>0</v>
      </c>
      <c r="CD1652" s="2">
        <v>0</v>
      </c>
      <c r="CE1652" s="2">
        <v>0</v>
      </c>
      <c r="CF1652" s="2">
        <v>0</v>
      </c>
      <c r="CG1652" s="2">
        <v>0</v>
      </c>
      <c r="CH1652" s="2">
        <v>0</v>
      </c>
      <c r="CI1652" s="2">
        <v>0</v>
      </c>
      <c r="CJ1652" s="2">
        <v>0</v>
      </c>
      <c r="CK1652" s="2">
        <v>7</v>
      </c>
      <c r="CL1652" s="2">
        <v>0</v>
      </c>
    </row>
    <row r="1653" spans="1:90" x14ac:dyDescent="0.25">
      <c r="A1653" t="s">
        <v>115</v>
      </c>
      <c r="B1653">
        <v>10403</v>
      </c>
      <c r="C1653" t="s">
        <v>338</v>
      </c>
      <c r="D1653">
        <v>1</v>
      </c>
      <c r="E1653">
        <v>8</v>
      </c>
      <c r="F1653">
        <v>411292</v>
      </c>
      <c r="G1653">
        <v>35411292</v>
      </c>
      <c r="H1653" t="s">
        <v>17934</v>
      </c>
      <c r="I1653">
        <v>336</v>
      </c>
      <c r="J1653" t="s">
        <v>94</v>
      </c>
      <c r="K1653" t="s">
        <v>2873</v>
      </c>
      <c r="L1653">
        <v>1</v>
      </c>
      <c r="M1653" t="s">
        <v>338</v>
      </c>
      <c r="N1653">
        <v>7153140</v>
      </c>
      <c r="O1653" t="s">
        <v>92</v>
      </c>
      <c r="P1653" t="s">
        <v>17935</v>
      </c>
      <c r="Q1653">
        <v>507</v>
      </c>
      <c r="R1653">
        <v>11</v>
      </c>
      <c r="S1653">
        <v>24670770</v>
      </c>
      <c r="T1653">
        <v>24670777</v>
      </c>
      <c r="U1653" t="s">
        <v>17936</v>
      </c>
      <c r="V1653">
        <v>1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215</v>
      </c>
      <c r="AH1653" s="2">
        <v>253</v>
      </c>
      <c r="AI1653" s="2">
        <v>230</v>
      </c>
      <c r="AJ1653" s="2">
        <v>155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56</v>
      </c>
      <c r="BD1653" s="2">
        <v>0</v>
      </c>
      <c r="BE1653" s="2">
        <v>0</v>
      </c>
      <c r="BF1653" s="2">
        <v>0</v>
      </c>
      <c r="BG1653" s="2">
        <v>0</v>
      </c>
      <c r="BH1653" s="2">
        <v>0</v>
      </c>
      <c r="BI1653" s="2">
        <v>0</v>
      </c>
      <c r="BJ1653" s="2">
        <v>0</v>
      </c>
      <c r="BK1653" s="2">
        <v>0</v>
      </c>
      <c r="BL1653" s="2">
        <v>0</v>
      </c>
      <c r="BM1653" s="2">
        <v>0</v>
      </c>
      <c r="BN1653" s="2">
        <v>0</v>
      </c>
      <c r="BO1653" s="2">
        <v>8</v>
      </c>
      <c r="BP1653" s="2">
        <v>8</v>
      </c>
      <c r="BQ1653" s="2">
        <v>8</v>
      </c>
      <c r="BR1653" s="2">
        <v>9</v>
      </c>
      <c r="BS1653" s="2">
        <v>0</v>
      </c>
      <c r="BT1653" s="2">
        <v>0</v>
      </c>
      <c r="BU1653" s="2">
        <v>0</v>
      </c>
      <c r="BV1653" s="2">
        <v>0</v>
      </c>
      <c r="BW1653" s="2">
        <v>0</v>
      </c>
      <c r="BX1653" s="2">
        <v>0</v>
      </c>
      <c r="BY1653" s="2">
        <v>0</v>
      </c>
      <c r="BZ1653" s="2">
        <v>0</v>
      </c>
      <c r="CA1653" s="2">
        <v>0</v>
      </c>
      <c r="CB1653" s="2">
        <v>0</v>
      </c>
      <c r="CC1653" s="2">
        <v>0</v>
      </c>
      <c r="CD1653" s="2">
        <v>0</v>
      </c>
      <c r="CE1653" s="2">
        <v>0</v>
      </c>
      <c r="CF1653" s="2">
        <v>0</v>
      </c>
      <c r="CG1653" s="2">
        <v>0</v>
      </c>
      <c r="CH1653" s="2">
        <v>0</v>
      </c>
      <c r="CI1653" s="2">
        <v>0</v>
      </c>
      <c r="CJ1653" s="2">
        <v>0</v>
      </c>
      <c r="CK1653" s="2">
        <v>3</v>
      </c>
      <c r="CL1653" s="2">
        <v>0</v>
      </c>
    </row>
    <row r="1654" spans="1:90" x14ac:dyDescent="0.25">
      <c r="A1654" t="s">
        <v>115</v>
      </c>
      <c r="B1654">
        <v>10403</v>
      </c>
      <c r="C1654" t="s">
        <v>338</v>
      </c>
      <c r="D1654">
        <v>1</v>
      </c>
      <c r="E1654">
        <v>8</v>
      </c>
      <c r="F1654">
        <v>463140</v>
      </c>
      <c r="G1654">
        <v>35463140</v>
      </c>
      <c r="H1654" t="s">
        <v>4457</v>
      </c>
      <c r="I1654">
        <v>336</v>
      </c>
      <c r="J1654" t="s">
        <v>94</v>
      </c>
      <c r="K1654" t="s">
        <v>12519</v>
      </c>
      <c r="L1654">
        <v>1</v>
      </c>
      <c r="M1654" t="s">
        <v>338</v>
      </c>
      <c r="N1654">
        <v>7130210</v>
      </c>
      <c r="O1654" t="s">
        <v>92</v>
      </c>
      <c r="P1654" t="s">
        <v>14183</v>
      </c>
      <c r="Q1654">
        <v>275</v>
      </c>
      <c r="R1654">
        <v>11</v>
      </c>
      <c r="S1654">
        <v>22791810</v>
      </c>
      <c r="T1654">
        <v>22791921</v>
      </c>
      <c r="U1654" t="s">
        <v>14184</v>
      </c>
      <c r="V1654">
        <v>1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166</v>
      </c>
      <c r="AI1654" s="2">
        <v>137</v>
      </c>
      <c r="AJ1654" s="2">
        <v>117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77</v>
      </c>
      <c r="BD1654" s="2">
        <v>0</v>
      </c>
      <c r="BE1654" s="2">
        <v>0</v>
      </c>
      <c r="BF1654" s="2">
        <v>0</v>
      </c>
      <c r="BG1654" s="2">
        <v>0</v>
      </c>
      <c r="BH1654" s="2">
        <v>0</v>
      </c>
      <c r="BI1654" s="2">
        <v>0</v>
      </c>
      <c r="BJ1654" s="2">
        <v>0</v>
      </c>
      <c r="BK1654" s="2">
        <v>0</v>
      </c>
      <c r="BL1654" s="2">
        <v>0</v>
      </c>
      <c r="BM1654" s="2">
        <v>0</v>
      </c>
      <c r="BN1654" s="2">
        <v>0</v>
      </c>
      <c r="BO1654" s="2">
        <v>0</v>
      </c>
      <c r="BP1654" s="2">
        <v>7</v>
      </c>
      <c r="BQ1654" s="2">
        <v>4</v>
      </c>
      <c r="BR1654" s="2">
        <v>4</v>
      </c>
      <c r="BS1654" s="2">
        <v>0</v>
      </c>
      <c r="BT1654" s="2">
        <v>0</v>
      </c>
      <c r="BU1654" s="2">
        <v>0</v>
      </c>
      <c r="BV1654" s="2">
        <v>0</v>
      </c>
      <c r="BW1654" s="2">
        <v>0</v>
      </c>
      <c r="BX1654" s="2">
        <v>0</v>
      </c>
      <c r="BY1654" s="2">
        <v>0</v>
      </c>
      <c r="BZ1654" s="2">
        <v>0</v>
      </c>
      <c r="CA1654" s="2">
        <v>0</v>
      </c>
      <c r="CB1654" s="2">
        <v>0</v>
      </c>
      <c r="CC1654" s="2">
        <v>0</v>
      </c>
      <c r="CD1654" s="2">
        <v>0</v>
      </c>
      <c r="CE1654" s="2">
        <v>0</v>
      </c>
      <c r="CF1654" s="2">
        <v>0</v>
      </c>
      <c r="CG1654" s="2">
        <v>0</v>
      </c>
      <c r="CH1654" s="2">
        <v>0</v>
      </c>
      <c r="CI1654" s="2">
        <v>0</v>
      </c>
      <c r="CJ1654" s="2">
        <v>0</v>
      </c>
      <c r="CK1654" s="2">
        <v>4</v>
      </c>
      <c r="CL1654" s="2">
        <v>0</v>
      </c>
    </row>
    <row r="1655" spans="1:90" x14ac:dyDescent="0.25">
      <c r="A1655" t="s">
        <v>115</v>
      </c>
      <c r="B1655">
        <v>10403</v>
      </c>
      <c r="C1655" t="s">
        <v>338</v>
      </c>
      <c r="D1655">
        <v>1</v>
      </c>
      <c r="E1655">
        <v>8</v>
      </c>
      <c r="F1655">
        <v>925073</v>
      </c>
      <c r="G1655">
        <v>35925073</v>
      </c>
      <c r="H1655" t="s">
        <v>9065</v>
      </c>
      <c r="I1655">
        <v>336</v>
      </c>
      <c r="J1655" t="s">
        <v>94</v>
      </c>
      <c r="K1655" t="s">
        <v>9065</v>
      </c>
      <c r="L1655">
        <v>1</v>
      </c>
      <c r="M1655" t="s">
        <v>338</v>
      </c>
      <c r="N1655">
        <v>7142216</v>
      </c>
      <c r="O1655" t="s">
        <v>92</v>
      </c>
      <c r="P1655" t="s">
        <v>9066</v>
      </c>
      <c r="Q1655">
        <v>62</v>
      </c>
      <c r="R1655">
        <v>11</v>
      </c>
      <c r="S1655">
        <v>24046744</v>
      </c>
      <c r="T1655">
        <v>24076576</v>
      </c>
      <c r="U1655" t="s">
        <v>9067</v>
      </c>
      <c r="V1655">
        <v>1</v>
      </c>
      <c r="W1655" s="2">
        <v>0</v>
      </c>
      <c r="X1655" s="2">
        <v>0</v>
      </c>
      <c r="Y1655" s="2">
        <v>174</v>
      </c>
      <c r="Z1655" s="2">
        <v>289</v>
      </c>
      <c r="AA1655" s="2">
        <v>209</v>
      </c>
      <c r="AB1655" s="2">
        <v>187</v>
      </c>
      <c r="AC1655" s="2">
        <v>186</v>
      </c>
      <c r="AD1655" s="2">
        <v>0</v>
      </c>
      <c r="AE1655" s="2">
        <v>190</v>
      </c>
      <c r="AF1655" s="2">
        <v>0</v>
      </c>
      <c r="AG1655" s="2">
        <v>0</v>
      </c>
      <c r="AH1655" s="2">
        <v>0</v>
      </c>
      <c r="AI1655" s="2">
        <v>0</v>
      </c>
      <c r="AJ1655" s="2">
        <v>154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237</v>
      </c>
      <c r="BD1655" s="2">
        <v>0</v>
      </c>
      <c r="BE1655" s="2">
        <v>0</v>
      </c>
      <c r="BF1655" s="2">
        <v>0</v>
      </c>
      <c r="BG1655" s="2">
        <v>9</v>
      </c>
      <c r="BH1655" s="2">
        <v>13</v>
      </c>
      <c r="BI1655" s="2">
        <v>8</v>
      </c>
      <c r="BJ1655" s="2">
        <v>7</v>
      </c>
      <c r="BK1655" s="2">
        <v>8</v>
      </c>
      <c r="BL1655" s="2">
        <v>0</v>
      </c>
      <c r="BM1655" s="2">
        <v>7</v>
      </c>
      <c r="BN1655" s="2">
        <v>0</v>
      </c>
      <c r="BO1655" s="2">
        <v>0</v>
      </c>
      <c r="BP1655" s="2">
        <v>0</v>
      </c>
      <c r="BQ1655" s="2">
        <v>0</v>
      </c>
      <c r="BR1655" s="2">
        <v>7</v>
      </c>
      <c r="BS1655" s="2">
        <v>0</v>
      </c>
      <c r="BT1655" s="2">
        <v>0</v>
      </c>
      <c r="BU1655" s="2">
        <v>0</v>
      </c>
      <c r="BV1655" s="2">
        <v>0</v>
      </c>
      <c r="BW1655" s="2">
        <v>0</v>
      </c>
      <c r="BX1655" s="2">
        <v>0</v>
      </c>
      <c r="BY1655" s="2">
        <v>0</v>
      </c>
      <c r="BZ1655" s="2">
        <v>0</v>
      </c>
      <c r="CA1655" s="2">
        <v>0</v>
      </c>
      <c r="CB1655" s="2">
        <v>0</v>
      </c>
      <c r="CC1655" s="2">
        <v>0</v>
      </c>
      <c r="CD1655" s="2">
        <v>0</v>
      </c>
      <c r="CE1655" s="2">
        <v>0</v>
      </c>
      <c r="CF1655" s="2">
        <v>0</v>
      </c>
      <c r="CG1655" s="2">
        <v>0</v>
      </c>
      <c r="CH1655" s="2">
        <v>0</v>
      </c>
      <c r="CI1655" s="2">
        <v>0</v>
      </c>
      <c r="CJ1655" s="2">
        <v>0</v>
      </c>
      <c r="CK1655" s="2">
        <v>12</v>
      </c>
      <c r="CL1655" s="2">
        <v>0</v>
      </c>
    </row>
    <row r="1656" spans="1:90" x14ac:dyDescent="0.25">
      <c r="A1656" t="s">
        <v>115</v>
      </c>
      <c r="B1656">
        <v>10403</v>
      </c>
      <c r="C1656" t="s">
        <v>338</v>
      </c>
      <c r="D1656">
        <v>1</v>
      </c>
      <c r="E1656">
        <v>8</v>
      </c>
      <c r="F1656">
        <v>578022</v>
      </c>
      <c r="G1656">
        <v>35578022</v>
      </c>
      <c r="H1656" t="s">
        <v>11564</v>
      </c>
      <c r="I1656">
        <v>336</v>
      </c>
      <c r="J1656" t="s">
        <v>94</v>
      </c>
      <c r="K1656" t="s">
        <v>1763</v>
      </c>
      <c r="L1656">
        <v>1</v>
      </c>
      <c r="M1656" t="s">
        <v>338</v>
      </c>
      <c r="N1656">
        <v>7142130</v>
      </c>
      <c r="O1656" t="s">
        <v>92</v>
      </c>
      <c r="P1656" t="s">
        <v>11565</v>
      </c>
      <c r="Q1656">
        <v>80</v>
      </c>
      <c r="R1656">
        <v>11</v>
      </c>
      <c r="S1656">
        <v>24015444</v>
      </c>
      <c r="T1656">
        <v>24017670</v>
      </c>
      <c r="U1656" t="s">
        <v>11566</v>
      </c>
      <c r="V1656">
        <v>1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200</v>
      </c>
      <c r="AI1656" s="2">
        <v>279</v>
      </c>
      <c r="AJ1656" s="2">
        <v>45</v>
      </c>
      <c r="AK1656" s="2">
        <v>0</v>
      </c>
      <c r="AL1656" s="2">
        <v>0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0</v>
      </c>
      <c r="BI1656" s="2">
        <v>0</v>
      </c>
      <c r="BJ1656" s="2">
        <v>0</v>
      </c>
      <c r="BK1656" s="2">
        <v>0</v>
      </c>
      <c r="BL1656" s="2">
        <v>0</v>
      </c>
      <c r="BM1656" s="2">
        <v>0</v>
      </c>
      <c r="BN1656" s="2">
        <v>0</v>
      </c>
      <c r="BO1656" s="2">
        <v>0</v>
      </c>
      <c r="BP1656" s="2">
        <v>11</v>
      </c>
      <c r="BQ1656" s="2">
        <v>13</v>
      </c>
      <c r="BR1656" s="2">
        <v>2</v>
      </c>
      <c r="BS1656" s="2">
        <v>0</v>
      </c>
      <c r="BT1656" s="2">
        <v>0</v>
      </c>
      <c r="BU1656" s="2">
        <v>0</v>
      </c>
      <c r="BV1656" s="2">
        <v>0</v>
      </c>
      <c r="BW1656" s="2">
        <v>0</v>
      </c>
      <c r="BX1656" s="2">
        <v>0</v>
      </c>
      <c r="BY1656" s="2">
        <v>0</v>
      </c>
      <c r="BZ1656" s="2">
        <v>0</v>
      </c>
      <c r="CA1656" s="2">
        <v>0</v>
      </c>
      <c r="CB1656" s="2">
        <v>0</v>
      </c>
      <c r="CC1656" s="2">
        <v>0</v>
      </c>
      <c r="CD1656" s="2">
        <v>0</v>
      </c>
      <c r="CE1656" s="2">
        <v>0</v>
      </c>
      <c r="CF1656" s="2">
        <v>0</v>
      </c>
      <c r="CG1656" s="2">
        <v>0</v>
      </c>
      <c r="CH1656" s="2">
        <v>0</v>
      </c>
      <c r="CI1656" s="2">
        <v>0</v>
      </c>
      <c r="CJ1656" s="2">
        <v>0</v>
      </c>
      <c r="CK1656" s="2">
        <v>0</v>
      </c>
      <c r="CL1656" s="2">
        <v>0</v>
      </c>
    </row>
    <row r="1657" spans="1:90" x14ac:dyDescent="0.25">
      <c r="A1657" t="s">
        <v>115</v>
      </c>
      <c r="B1657">
        <v>10403</v>
      </c>
      <c r="C1657" t="s">
        <v>338</v>
      </c>
      <c r="D1657">
        <v>1</v>
      </c>
      <c r="E1657">
        <v>8</v>
      </c>
      <c r="F1657">
        <v>561009</v>
      </c>
      <c r="G1657">
        <v>35561009</v>
      </c>
      <c r="H1657" t="s">
        <v>3907</v>
      </c>
      <c r="I1657">
        <v>336</v>
      </c>
      <c r="J1657" t="s">
        <v>94</v>
      </c>
      <c r="K1657" t="s">
        <v>943</v>
      </c>
      <c r="L1657">
        <v>1</v>
      </c>
      <c r="M1657" t="s">
        <v>338</v>
      </c>
      <c r="N1657">
        <v>7161180</v>
      </c>
      <c r="O1657" t="s">
        <v>92</v>
      </c>
      <c r="P1657" t="s">
        <v>944</v>
      </c>
      <c r="Q1657">
        <v>180</v>
      </c>
      <c r="R1657">
        <v>11</v>
      </c>
      <c r="S1657">
        <v>24411213</v>
      </c>
      <c r="U1657" t="s">
        <v>15561</v>
      </c>
      <c r="V1657">
        <v>1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173</v>
      </c>
      <c r="AE1657" s="2">
        <v>141</v>
      </c>
      <c r="AF1657" s="2">
        <v>150</v>
      </c>
      <c r="AG1657" s="2">
        <v>168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0</v>
      </c>
      <c r="BI1657" s="2">
        <v>0</v>
      </c>
      <c r="BJ1657" s="2">
        <v>0</v>
      </c>
      <c r="BK1657" s="2">
        <v>0</v>
      </c>
      <c r="BL1657" s="2">
        <v>10</v>
      </c>
      <c r="BM1657" s="2">
        <v>7</v>
      </c>
      <c r="BN1657" s="2">
        <v>8</v>
      </c>
      <c r="BO1657" s="2">
        <v>7</v>
      </c>
      <c r="BP1657" s="2">
        <v>0</v>
      </c>
      <c r="BQ1657" s="2">
        <v>0</v>
      </c>
      <c r="BR1657" s="2">
        <v>0</v>
      </c>
      <c r="BS1657" s="2">
        <v>0</v>
      </c>
      <c r="BT1657" s="2">
        <v>0</v>
      </c>
      <c r="BU1657" s="2">
        <v>0</v>
      </c>
      <c r="BV1657" s="2">
        <v>0</v>
      </c>
      <c r="BW1657" s="2">
        <v>0</v>
      </c>
      <c r="BX1657" s="2">
        <v>0</v>
      </c>
      <c r="BY1657" s="2">
        <v>0</v>
      </c>
      <c r="BZ1657" s="2">
        <v>0</v>
      </c>
      <c r="CA1657" s="2">
        <v>0</v>
      </c>
      <c r="CB1657" s="2">
        <v>0</v>
      </c>
      <c r="CC1657" s="2">
        <v>0</v>
      </c>
      <c r="CD1657" s="2">
        <v>0</v>
      </c>
      <c r="CE1657" s="2">
        <v>0</v>
      </c>
      <c r="CF1657" s="2">
        <v>0</v>
      </c>
      <c r="CG1657" s="2">
        <v>0</v>
      </c>
      <c r="CH1657" s="2">
        <v>0</v>
      </c>
      <c r="CI1657" s="2">
        <v>0</v>
      </c>
      <c r="CJ1657" s="2">
        <v>0</v>
      </c>
      <c r="CK1657" s="2">
        <v>0</v>
      </c>
      <c r="CL1657" s="2">
        <v>0</v>
      </c>
    </row>
    <row r="1658" spans="1:90" x14ac:dyDescent="0.25">
      <c r="A1658" t="s">
        <v>115</v>
      </c>
      <c r="B1658">
        <v>10403</v>
      </c>
      <c r="C1658" t="s">
        <v>338</v>
      </c>
      <c r="D1658">
        <v>1</v>
      </c>
      <c r="E1658">
        <v>8</v>
      </c>
      <c r="F1658">
        <v>923175</v>
      </c>
      <c r="G1658">
        <v>35923175</v>
      </c>
      <c r="H1658" t="s">
        <v>1949</v>
      </c>
      <c r="I1658">
        <v>336</v>
      </c>
      <c r="J1658" t="s">
        <v>94</v>
      </c>
      <c r="K1658" t="s">
        <v>1950</v>
      </c>
      <c r="L1658">
        <v>1</v>
      </c>
      <c r="M1658" t="s">
        <v>338</v>
      </c>
      <c r="N1658">
        <v>7133390</v>
      </c>
      <c r="O1658" t="s">
        <v>92</v>
      </c>
      <c r="P1658" t="s">
        <v>1951</v>
      </c>
      <c r="Q1658">
        <v>40</v>
      </c>
      <c r="R1658">
        <v>11</v>
      </c>
      <c r="S1658">
        <v>24021622</v>
      </c>
      <c r="T1658">
        <v>24044646</v>
      </c>
      <c r="U1658" t="s">
        <v>1952</v>
      </c>
      <c r="V1658">
        <v>1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262</v>
      </c>
      <c r="AE1658" s="2">
        <v>289</v>
      </c>
      <c r="AF1658" s="2">
        <v>252</v>
      </c>
      <c r="AG1658" s="2">
        <v>160</v>
      </c>
      <c r="AH1658" s="2">
        <v>203</v>
      </c>
      <c r="AI1658" s="2">
        <v>167</v>
      </c>
      <c r="AJ1658" s="2">
        <v>167</v>
      </c>
      <c r="AK1658" s="2">
        <v>0</v>
      </c>
      <c r="AL1658" s="2">
        <v>0</v>
      </c>
      <c r="AM1658" s="2">
        <v>0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0</v>
      </c>
      <c r="BI1658" s="2">
        <v>0</v>
      </c>
      <c r="BJ1658" s="2">
        <v>0</v>
      </c>
      <c r="BK1658" s="2">
        <v>0</v>
      </c>
      <c r="BL1658" s="2">
        <v>13</v>
      </c>
      <c r="BM1658" s="2">
        <v>17</v>
      </c>
      <c r="BN1658" s="2">
        <v>11</v>
      </c>
      <c r="BO1658" s="2">
        <v>8</v>
      </c>
      <c r="BP1658" s="2">
        <v>8</v>
      </c>
      <c r="BQ1658" s="2">
        <v>6</v>
      </c>
      <c r="BR1658" s="2">
        <v>5</v>
      </c>
      <c r="BS1658" s="2">
        <v>0</v>
      </c>
      <c r="BT1658" s="2">
        <v>0</v>
      </c>
      <c r="BU1658" s="2">
        <v>0</v>
      </c>
      <c r="BV1658" s="2">
        <v>0</v>
      </c>
      <c r="BW1658" s="2">
        <v>0</v>
      </c>
      <c r="BX1658" s="2">
        <v>0</v>
      </c>
      <c r="BY1658" s="2">
        <v>0</v>
      </c>
      <c r="BZ1658" s="2">
        <v>0</v>
      </c>
      <c r="CA1658" s="2">
        <v>0</v>
      </c>
      <c r="CB1658" s="2">
        <v>0</v>
      </c>
      <c r="CC1658" s="2">
        <v>0</v>
      </c>
      <c r="CD1658" s="2">
        <v>0</v>
      </c>
      <c r="CE1658" s="2">
        <v>0</v>
      </c>
      <c r="CF1658" s="2">
        <v>0</v>
      </c>
      <c r="CG1658" s="2">
        <v>0</v>
      </c>
      <c r="CH1658" s="2">
        <v>0</v>
      </c>
      <c r="CI1658" s="2">
        <v>0</v>
      </c>
      <c r="CJ1658" s="2">
        <v>0</v>
      </c>
      <c r="CK1658" s="2">
        <v>0</v>
      </c>
      <c r="CL1658" s="2">
        <v>0</v>
      </c>
    </row>
    <row r="1659" spans="1:90" x14ac:dyDescent="0.25">
      <c r="A1659" t="s">
        <v>115</v>
      </c>
      <c r="B1659">
        <v>10403</v>
      </c>
      <c r="C1659" t="s">
        <v>338</v>
      </c>
      <c r="D1659">
        <v>1</v>
      </c>
      <c r="E1659">
        <v>8</v>
      </c>
      <c r="F1659">
        <v>5800</v>
      </c>
      <c r="G1659">
        <v>35005800</v>
      </c>
      <c r="H1659" t="s">
        <v>12850</v>
      </c>
      <c r="I1659">
        <v>336</v>
      </c>
      <c r="J1659" t="s">
        <v>94</v>
      </c>
      <c r="K1659" t="s">
        <v>15595</v>
      </c>
      <c r="L1659">
        <v>1</v>
      </c>
      <c r="M1659" t="s">
        <v>338</v>
      </c>
      <c r="N1659">
        <v>7194130</v>
      </c>
      <c r="O1659" t="s">
        <v>92</v>
      </c>
      <c r="P1659" t="s">
        <v>19611</v>
      </c>
      <c r="Q1659">
        <v>242</v>
      </c>
      <c r="R1659">
        <v>11</v>
      </c>
      <c r="S1659">
        <v>24022447</v>
      </c>
      <c r="T1659">
        <v>24029150</v>
      </c>
      <c r="U1659" t="s">
        <v>12851</v>
      </c>
      <c r="V1659">
        <v>1</v>
      </c>
      <c r="W1659" s="2">
        <v>0</v>
      </c>
      <c r="X1659" s="2">
        <v>0</v>
      </c>
      <c r="Y1659" s="2">
        <v>86</v>
      </c>
      <c r="Z1659" s="2">
        <v>54</v>
      </c>
      <c r="AA1659" s="2">
        <v>76</v>
      </c>
      <c r="AB1659" s="2">
        <v>49</v>
      </c>
      <c r="AC1659" s="2">
        <v>71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3</v>
      </c>
      <c r="BC1659" s="2">
        <v>79</v>
      </c>
      <c r="BD1659" s="2">
        <v>0</v>
      </c>
      <c r="BE1659" s="2">
        <v>0</v>
      </c>
      <c r="BF1659" s="2">
        <v>0</v>
      </c>
      <c r="BG1659" s="2">
        <v>3</v>
      </c>
      <c r="BH1659" s="2">
        <v>2</v>
      </c>
      <c r="BI1659" s="2">
        <v>5</v>
      </c>
      <c r="BJ1659" s="2">
        <v>3</v>
      </c>
      <c r="BK1659" s="2">
        <v>4</v>
      </c>
      <c r="BL1659" s="2">
        <v>0</v>
      </c>
      <c r="BM1659" s="2">
        <v>0</v>
      </c>
      <c r="BN1659" s="2">
        <v>0</v>
      </c>
      <c r="BO1659" s="2">
        <v>0</v>
      </c>
      <c r="BP1659" s="2">
        <v>0</v>
      </c>
      <c r="BQ1659" s="2">
        <v>0</v>
      </c>
      <c r="BR1659" s="2">
        <v>0</v>
      </c>
      <c r="BS1659" s="2">
        <v>0</v>
      </c>
      <c r="BT1659" s="2">
        <v>0</v>
      </c>
      <c r="BU1659" s="2">
        <v>0</v>
      </c>
      <c r="BV1659" s="2">
        <v>0</v>
      </c>
      <c r="BW1659" s="2">
        <v>0</v>
      </c>
      <c r="BX1659" s="2">
        <v>0</v>
      </c>
      <c r="BY1659" s="2">
        <v>0</v>
      </c>
      <c r="BZ1659" s="2">
        <v>0</v>
      </c>
      <c r="CA1659" s="2">
        <v>0</v>
      </c>
      <c r="CB1659" s="2">
        <v>0</v>
      </c>
      <c r="CC1659" s="2">
        <v>0</v>
      </c>
      <c r="CD1659" s="2">
        <v>0</v>
      </c>
      <c r="CE1659" s="2">
        <v>0</v>
      </c>
      <c r="CF1659" s="2">
        <v>0</v>
      </c>
      <c r="CG1659" s="2">
        <v>0</v>
      </c>
      <c r="CH1659" s="2">
        <v>0</v>
      </c>
      <c r="CI1659" s="2">
        <v>0</v>
      </c>
      <c r="CJ1659" s="2">
        <v>3</v>
      </c>
      <c r="CK1659" s="2">
        <v>4</v>
      </c>
      <c r="CL1659" s="2">
        <v>0</v>
      </c>
    </row>
    <row r="1660" spans="1:90" x14ac:dyDescent="0.25">
      <c r="A1660" t="s">
        <v>115</v>
      </c>
      <c r="B1660">
        <v>10403</v>
      </c>
      <c r="C1660" t="s">
        <v>338</v>
      </c>
      <c r="D1660">
        <v>1</v>
      </c>
      <c r="E1660">
        <v>8</v>
      </c>
      <c r="F1660">
        <v>901842</v>
      </c>
      <c r="G1660">
        <v>35901842</v>
      </c>
      <c r="H1660" t="s">
        <v>14399</v>
      </c>
      <c r="I1660">
        <v>336</v>
      </c>
      <c r="J1660" t="s">
        <v>94</v>
      </c>
      <c r="K1660" t="s">
        <v>2873</v>
      </c>
      <c r="L1660">
        <v>1</v>
      </c>
      <c r="M1660" t="s">
        <v>338</v>
      </c>
      <c r="N1660">
        <v>7154620</v>
      </c>
      <c r="O1660" t="s">
        <v>92</v>
      </c>
      <c r="P1660" t="s">
        <v>14400</v>
      </c>
      <c r="Q1660" t="s">
        <v>127</v>
      </c>
      <c r="R1660">
        <v>11</v>
      </c>
      <c r="S1660">
        <v>24670128</v>
      </c>
      <c r="T1660">
        <v>24673998</v>
      </c>
      <c r="U1660" t="s">
        <v>14401</v>
      </c>
      <c r="V1660">
        <v>1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214</v>
      </c>
      <c r="AE1660" s="2">
        <v>237</v>
      </c>
      <c r="AF1660" s="2">
        <v>254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118</v>
      </c>
      <c r="BD1660" s="2">
        <v>0</v>
      </c>
      <c r="BE1660" s="2">
        <v>0</v>
      </c>
      <c r="BF1660" s="2">
        <v>0</v>
      </c>
      <c r="BG1660" s="2">
        <v>0</v>
      </c>
      <c r="BH1660" s="2">
        <v>0</v>
      </c>
      <c r="BI1660" s="2">
        <v>0</v>
      </c>
      <c r="BJ1660" s="2">
        <v>0</v>
      </c>
      <c r="BK1660" s="2">
        <v>0</v>
      </c>
      <c r="BL1660" s="2">
        <v>10</v>
      </c>
      <c r="BM1660" s="2">
        <v>10</v>
      </c>
      <c r="BN1660" s="2">
        <v>9</v>
      </c>
      <c r="BO1660" s="2">
        <v>0</v>
      </c>
      <c r="BP1660" s="2">
        <v>0</v>
      </c>
      <c r="BQ1660" s="2">
        <v>0</v>
      </c>
      <c r="BR1660" s="2">
        <v>0</v>
      </c>
      <c r="BS1660" s="2">
        <v>0</v>
      </c>
      <c r="BT1660" s="2">
        <v>0</v>
      </c>
      <c r="BU1660" s="2">
        <v>0</v>
      </c>
      <c r="BV1660" s="2">
        <v>0</v>
      </c>
      <c r="BW1660" s="2">
        <v>0</v>
      </c>
      <c r="BX1660" s="2">
        <v>0</v>
      </c>
      <c r="BY1660" s="2">
        <v>0</v>
      </c>
      <c r="BZ1660" s="2">
        <v>0</v>
      </c>
      <c r="CA1660" s="2">
        <v>0</v>
      </c>
      <c r="CB1660" s="2">
        <v>0</v>
      </c>
      <c r="CC1660" s="2">
        <v>0</v>
      </c>
      <c r="CD1660" s="2">
        <v>0</v>
      </c>
      <c r="CE1660" s="2">
        <v>0</v>
      </c>
      <c r="CF1660" s="2">
        <v>0</v>
      </c>
      <c r="CG1660" s="2">
        <v>0</v>
      </c>
      <c r="CH1660" s="2">
        <v>0</v>
      </c>
      <c r="CI1660" s="2">
        <v>0</v>
      </c>
      <c r="CJ1660" s="2">
        <v>0</v>
      </c>
      <c r="CK1660" s="2">
        <v>9</v>
      </c>
      <c r="CL1660" s="2">
        <v>0</v>
      </c>
    </row>
    <row r="1661" spans="1:90" x14ac:dyDescent="0.25">
      <c r="A1661" t="s">
        <v>115</v>
      </c>
      <c r="B1661">
        <v>10403</v>
      </c>
      <c r="C1661" t="s">
        <v>338</v>
      </c>
      <c r="D1661">
        <v>1</v>
      </c>
      <c r="E1661">
        <v>8</v>
      </c>
      <c r="F1661">
        <v>912487</v>
      </c>
      <c r="G1661">
        <v>35912487</v>
      </c>
      <c r="H1661" t="s">
        <v>9708</v>
      </c>
      <c r="I1661">
        <v>336</v>
      </c>
      <c r="J1661" t="s">
        <v>94</v>
      </c>
      <c r="K1661" t="s">
        <v>19629</v>
      </c>
      <c r="L1661">
        <v>1</v>
      </c>
      <c r="M1661" t="s">
        <v>338</v>
      </c>
      <c r="N1661">
        <v>7159120</v>
      </c>
      <c r="O1661" t="s">
        <v>102</v>
      </c>
      <c r="P1661" t="s">
        <v>19630</v>
      </c>
      <c r="Q1661">
        <v>120</v>
      </c>
      <c r="R1661">
        <v>11</v>
      </c>
      <c r="S1661">
        <v>24362005</v>
      </c>
      <c r="T1661">
        <v>24365211</v>
      </c>
      <c r="U1661" t="s">
        <v>9709</v>
      </c>
      <c r="V1661">
        <v>1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48</v>
      </c>
      <c r="AE1661" s="2">
        <v>37</v>
      </c>
      <c r="AF1661" s="2">
        <v>54</v>
      </c>
      <c r="AG1661" s="2">
        <v>44</v>
      </c>
      <c r="AH1661" s="2">
        <v>47</v>
      </c>
      <c r="AI1661" s="2">
        <v>50</v>
      </c>
      <c r="AJ1661" s="2">
        <v>54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36</v>
      </c>
      <c r="BD1661" s="2">
        <v>0</v>
      </c>
      <c r="BE1661" s="2">
        <v>0</v>
      </c>
      <c r="BF1661" s="2">
        <v>0</v>
      </c>
      <c r="BG1661" s="2">
        <v>0</v>
      </c>
      <c r="BH1661" s="2">
        <v>0</v>
      </c>
      <c r="BI1661" s="2">
        <v>0</v>
      </c>
      <c r="BJ1661" s="2">
        <v>0</v>
      </c>
      <c r="BK1661" s="2">
        <v>0</v>
      </c>
      <c r="BL1661" s="2">
        <v>2</v>
      </c>
      <c r="BM1661" s="2">
        <v>2</v>
      </c>
      <c r="BN1661" s="2">
        <v>3</v>
      </c>
      <c r="BO1661" s="2">
        <v>2</v>
      </c>
      <c r="BP1661" s="2">
        <v>3</v>
      </c>
      <c r="BQ1661" s="2">
        <v>3</v>
      </c>
      <c r="BR1661" s="2">
        <v>4</v>
      </c>
      <c r="BS1661" s="2">
        <v>0</v>
      </c>
      <c r="BT1661" s="2">
        <v>0</v>
      </c>
      <c r="BU1661" s="2">
        <v>0</v>
      </c>
      <c r="BV1661" s="2">
        <v>0</v>
      </c>
      <c r="BW1661" s="2">
        <v>0</v>
      </c>
      <c r="BX1661" s="2">
        <v>0</v>
      </c>
      <c r="BY1661" s="2">
        <v>0</v>
      </c>
      <c r="BZ1661" s="2">
        <v>0</v>
      </c>
      <c r="CA1661" s="2">
        <v>0</v>
      </c>
      <c r="CB1661" s="2">
        <v>0</v>
      </c>
      <c r="CC1661" s="2">
        <v>0</v>
      </c>
      <c r="CD1661" s="2">
        <v>0</v>
      </c>
      <c r="CE1661" s="2">
        <v>0</v>
      </c>
      <c r="CF1661" s="2">
        <v>0</v>
      </c>
      <c r="CG1661" s="2">
        <v>0</v>
      </c>
      <c r="CH1661" s="2">
        <v>0</v>
      </c>
      <c r="CI1661" s="2">
        <v>0</v>
      </c>
      <c r="CJ1661" s="2">
        <v>0</v>
      </c>
      <c r="CK1661" s="2">
        <v>2</v>
      </c>
      <c r="CL1661" s="2">
        <v>0</v>
      </c>
    </row>
    <row r="1662" spans="1:90" x14ac:dyDescent="0.25">
      <c r="A1662" t="s">
        <v>115</v>
      </c>
      <c r="B1662">
        <v>10403</v>
      </c>
      <c r="C1662" t="s">
        <v>338</v>
      </c>
      <c r="D1662">
        <v>1</v>
      </c>
      <c r="E1662">
        <v>8</v>
      </c>
      <c r="F1662">
        <v>901829</v>
      </c>
      <c r="G1662">
        <v>35901829</v>
      </c>
      <c r="H1662" t="s">
        <v>13050</v>
      </c>
      <c r="I1662">
        <v>336</v>
      </c>
      <c r="J1662" t="s">
        <v>94</v>
      </c>
      <c r="K1662" t="s">
        <v>5385</v>
      </c>
      <c r="L1662">
        <v>1</v>
      </c>
      <c r="M1662" t="s">
        <v>338</v>
      </c>
      <c r="N1662">
        <v>7077175</v>
      </c>
      <c r="O1662" t="s">
        <v>92</v>
      </c>
      <c r="P1662" t="s">
        <v>19627</v>
      </c>
      <c r="Q1662">
        <v>72</v>
      </c>
      <c r="R1662">
        <v>11</v>
      </c>
      <c r="S1662">
        <v>24514135</v>
      </c>
      <c r="T1662">
        <v>24517544</v>
      </c>
      <c r="U1662" t="s">
        <v>13051</v>
      </c>
      <c r="V1662">
        <v>1</v>
      </c>
      <c r="W1662" s="2">
        <v>0</v>
      </c>
      <c r="X1662" s="2">
        <v>0</v>
      </c>
      <c r="Y1662" s="2">
        <v>143</v>
      </c>
      <c r="Z1662" s="2">
        <v>149</v>
      </c>
      <c r="AA1662" s="2">
        <v>150</v>
      </c>
      <c r="AB1662" s="2">
        <v>118</v>
      </c>
      <c r="AC1662" s="2">
        <v>147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6</v>
      </c>
      <c r="BH1662" s="2">
        <v>5</v>
      </c>
      <c r="BI1662" s="2">
        <v>6</v>
      </c>
      <c r="BJ1662" s="2">
        <v>4</v>
      </c>
      <c r="BK1662" s="2">
        <v>8</v>
      </c>
      <c r="BL1662" s="2">
        <v>0</v>
      </c>
      <c r="BM1662" s="2">
        <v>0</v>
      </c>
      <c r="BN1662" s="2">
        <v>0</v>
      </c>
      <c r="BO1662" s="2">
        <v>0</v>
      </c>
      <c r="BP1662" s="2">
        <v>0</v>
      </c>
      <c r="BQ1662" s="2">
        <v>0</v>
      </c>
      <c r="BR1662" s="2">
        <v>0</v>
      </c>
      <c r="BS1662" s="2">
        <v>0</v>
      </c>
      <c r="BT1662" s="2">
        <v>0</v>
      </c>
      <c r="BU1662" s="2">
        <v>0</v>
      </c>
      <c r="BV1662" s="2">
        <v>0</v>
      </c>
      <c r="BW1662" s="2">
        <v>0</v>
      </c>
      <c r="BX1662" s="2">
        <v>0</v>
      </c>
      <c r="BY1662" s="2">
        <v>0</v>
      </c>
      <c r="BZ1662" s="2">
        <v>0</v>
      </c>
      <c r="CA1662" s="2">
        <v>0</v>
      </c>
      <c r="CB1662" s="2">
        <v>0</v>
      </c>
      <c r="CC1662" s="2">
        <v>0</v>
      </c>
      <c r="CD1662" s="2">
        <v>0</v>
      </c>
      <c r="CE1662" s="2">
        <v>0</v>
      </c>
      <c r="CF1662" s="2">
        <v>0</v>
      </c>
      <c r="CG1662" s="2">
        <v>0</v>
      </c>
      <c r="CH1662" s="2">
        <v>0</v>
      </c>
      <c r="CI1662" s="2">
        <v>0</v>
      </c>
      <c r="CJ1662" s="2">
        <v>0</v>
      </c>
      <c r="CK1662" s="2">
        <v>0</v>
      </c>
      <c r="CL1662" s="2">
        <v>0</v>
      </c>
    </row>
    <row r="1663" spans="1:90" x14ac:dyDescent="0.25">
      <c r="A1663" t="s">
        <v>115</v>
      </c>
      <c r="B1663">
        <v>10403</v>
      </c>
      <c r="C1663" t="s">
        <v>338</v>
      </c>
      <c r="D1663">
        <v>1</v>
      </c>
      <c r="E1663">
        <v>8</v>
      </c>
      <c r="F1663">
        <v>908861</v>
      </c>
      <c r="G1663">
        <v>35908861</v>
      </c>
      <c r="H1663" t="s">
        <v>16946</v>
      </c>
      <c r="I1663">
        <v>336</v>
      </c>
      <c r="J1663" t="s">
        <v>94</v>
      </c>
      <c r="K1663" t="s">
        <v>3907</v>
      </c>
      <c r="L1663">
        <v>1</v>
      </c>
      <c r="M1663" t="s">
        <v>338</v>
      </c>
      <c r="N1663">
        <v>7160550</v>
      </c>
      <c r="O1663" t="s">
        <v>261</v>
      </c>
      <c r="P1663" t="s">
        <v>16947</v>
      </c>
      <c r="Q1663">
        <v>493</v>
      </c>
      <c r="R1663">
        <v>11</v>
      </c>
      <c r="S1663">
        <v>24670522</v>
      </c>
      <c r="T1663">
        <v>24670776</v>
      </c>
      <c r="U1663" t="s">
        <v>16948</v>
      </c>
      <c r="V1663">
        <v>1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147</v>
      </c>
      <c r="AE1663" s="2">
        <v>143</v>
      </c>
      <c r="AF1663" s="2">
        <v>205</v>
      </c>
      <c r="AG1663" s="2">
        <v>241</v>
      </c>
      <c r="AH1663" s="2">
        <v>322</v>
      </c>
      <c r="AI1663" s="2">
        <v>322</v>
      </c>
      <c r="AJ1663" s="2">
        <v>233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181</v>
      </c>
      <c r="BD1663" s="2">
        <v>29</v>
      </c>
      <c r="BE1663" s="2">
        <v>0</v>
      </c>
      <c r="BF1663" s="2">
        <v>0</v>
      </c>
      <c r="BG1663" s="2">
        <v>0</v>
      </c>
      <c r="BH1663" s="2">
        <v>0</v>
      </c>
      <c r="BI1663" s="2">
        <v>0</v>
      </c>
      <c r="BJ1663" s="2">
        <v>0</v>
      </c>
      <c r="BK1663" s="2">
        <v>0</v>
      </c>
      <c r="BL1663" s="2">
        <v>7</v>
      </c>
      <c r="BM1663" s="2">
        <v>6</v>
      </c>
      <c r="BN1663" s="2">
        <v>7</v>
      </c>
      <c r="BO1663" s="2">
        <v>8</v>
      </c>
      <c r="BP1663" s="2">
        <v>12</v>
      </c>
      <c r="BQ1663" s="2">
        <v>10</v>
      </c>
      <c r="BR1663" s="2">
        <v>7</v>
      </c>
      <c r="BS1663" s="2">
        <v>0</v>
      </c>
      <c r="BT1663" s="2">
        <v>0</v>
      </c>
      <c r="BU1663" s="2">
        <v>0</v>
      </c>
      <c r="BV1663" s="2">
        <v>0</v>
      </c>
      <c r="BW1663" s="2">
        <v>0</v>
      </c>
      <c r="BX1663" s="2">
        <v>0</v>
      </c>
      <c r="BY1663" s="2">
        <v>0</v>
      </c>
      <c r="BZ1663" s="2">
        <v>0</v>
      </c>
      <c r="CA1663" s="2">
        <v>0</v>
      </c>
      <c r="CB1663" s="2">
        <v>0</v>
      </c>
      <c r="CC1663" s="2">
        <v>0</v>
      </c>
      <c r="CD1663" s="2">
        <v>0</v>
      </c>
      <c r="CE1663" s="2">
        <v>0</v>
      </c>
      <c r="CF1663" s="2">
        <v>0</v>
      </c>
      <c r="CG1663" s="2">
        <v>0</v>
      </c>
      <c r="CH1663" s="2">
        <v>0</v>
      </c>
      <c r="CI1663" s="2">
        <v>0</v>
      </c>
      <c r="CJ1663" s="2">
        <v>0</v>
      </c>
      <c r="CK1663" s="2">
        <v>8</v>
      </c>
      <c r="CL1663" s="2">
        <v>6</v>
      </c>
    </row>
    <row r="1664" spans="1:90" x14ac:dyDescent="0.25">
      <c r="A1664" t="s">
        <v>115</v>
      </c>
      <c r="B1664">
        <v>10403</v>
      </c>
      <c r="C1664" t="s">
        <v>338</v>
      </c>
      <c r="D1664">
        <v>1</v>
      </c>
      <c r="E1664">
        <v>8</v>
      </c>
      <c r="F1664">
        <v>6130</v>
      </c>
      <c r="G1664">
        <v>35006130</v>
      </c>
      <c r="H1664" t="s">
        <v>6527</v>
      </c>
      <c r="I1664">
        <v>336</v>
      </c>
      <c r="J1664" t="s">
        <v>94</v>
      </c>
      <c r="K1664" t="s">
        <v>1484</v>
      </c>
      <c r="L1664">
        <v>1</v>
      </c>
      <c r="M1664" t="s">
        <v>338</v>
      </c>
      <c r="N1664">
        <v>7134350</v>
      </c>
      <c r="O1664" t="s">
        <v>591</v>
      </c>
      <c r="P1664" t="s">
        <v>6528</v>
      </c>
      <c r="Q1664">
        <v>40</v>
      </c>
      <c r="R1664">
        <v>11</v>
      </c>
      <c r="S1664">
        <v>24024470</v>
      </c>
      <c r="T1664">
        <v>24024793</v>
      </c>
      <c r="U1664" t="s">
        <v>6529</v>
      </c>
      <c r="V1664">
        <v>1</v>
      </c>
      <c r="W1664" s="2">
        <v>0</v>
      </c>
      <c r="X1664" s="2">
        <v>0</v>
      </c>
      <c r="Y1664" s="2">
        <v>139</v>
      </c>
      <c r="Z1664" s="2">
        <v>122</v>
      </c>
      <c r="AA1664" s="2">
        <v>88</v>
      </c>
      <c r="AB1664" s="2">
        <v>151</v>
      </c>
      <c r="AC1664" s="2">
        <v>166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391</v>
      </c>
      <c r="BD1664" s="2">
        <v>34</v>
      </c>
      <c r="BE1664" s="2">
        <v>0</v>
      </c>
      <c r="BF1664" s="2">
        <v>0</v>
      </c>
      <c r="BG1664" s="2">
        <v>9</v>
      </c>
      <c r="BH1664" s="2">
        <v>8</v>
      </c>
      <c r="BI1664" s="2">
        <v>6</v>
      </c>
      <c r="BJ1664" s="2">
        <v>12</v>
      </c>
      <c r="BK1664" s="2">
        <v>11</v>
      </c>
      <c r="BL1664" s="2">
        <v>0</v>
      </c>
      <c r="BM1664" s="2">
        <v>0</v>
      </c>
      <c r="BN1664" s="2">
        <v>0</v>
      </c>
      <c r="BO1664" s="2">
        <v>0</v>
      </c>
      <c r="BP1664" s="2">
        <v>0</v>
      </c>
      <c r="BQ1664" s="2">
        <v>0</v>
      </c>
      <c r="BR1664" s="2">
        <v>0</v>
      </c>
      <c r="BS1664" s="2">
        <v>0</v>
      </c>
      <c r="BT1664" s="2">
        <v>0</v>
      </c>
      <c r="BU1664" s="2">
        <v>0</v>
      </c>
      <c r="BV1664" s="2">
        <v>0</v>
      </c>
      <c r="BW1664" s="2">
        <v>0</v>
      </c>
      <c r="BX1664" s="2">
        <v>0</v>
      </c>
      <c r="BY1664" s="2">
        <v>0</v>
      </c>
      <c r="BZ1664" s="2">
        <v>0</v>
      </c>
      <c r="CA1664" s="2">
        <v>0</v>
      </c>
      <c r="CB1664" s="2">
        <v>0</v>
      </c>
      <c r="CC1664" s="2">
        <v>0</v>
      </c>
      <c r="CD1664" s="2">
        <v>0</v>
      </c>
      <c r="CE1664" s="2">
        <v>0</v>
      </c>
      <c r="CF1664" s="2">
        <v>0</v>
      </c>
      <c r="CG1664" s="2">
        <v>0</v>
      </c>
      <c r="CH1664" s="2">
        <v>0</v>
      </c>
      <c r="CI1664" s="2">
        <v>0</v>
      </c>
      <c r="CJ1664" s="2">
        <v>0</v>
      </c>
      <c r="CK1664" s="2">
        <v>30</v>
      </c>
      <c r="CL1664" s="2">
        <v>8</v>
      </c>
    </row>
    <row r="1665" spans="1:90" x14ac:dyDescent="0.25">
      <c r="A1665" t="s">
        <v>115</v>
      </c>
      <c r="B1665">
        <v>10403</v>
      </c>
      <c r="C1665" t="s">
        <v>338</v>
      </c>
      <c r="D1665">
        <v>1</v>
      </c>
      <c r="E1665">
        <v>8</v>
      </c>
      <c r="F1665">
        <v>6099</v>
      </c>
      <c r="G1665">
        <v>35006099</v>
      </c>
      <c r="H1665" t="s">
        <v>12176</v>
      </c>
      <c r="I1665">
        <v>336</v>
      </c>
      <c r="J1665" t="s">
        <v>94</v>
      </c>
      <c r="K1665" t="s">
        <v>1056</v>
      </c>
      <c r="L1665">
        <v>1</v>
      </c>
      <c r="M1665" t="s">
        <v>338</v>
      </c>
      <c r="N1665">
        <v>7080100</v>
      </c>
      <c r="O1665" t="s">
        <v>92</v>
      </c>
      <c r="P1665" t="s">
        <v>12177</v>
      </c>
      <c r="Q1665">
        <v>114</v>
      </c>
      <c r="R1665">
        <v>11</v>
      </c>
      <c r="S1665">
        <v>24523551</v>
      </c>
      <c r="T1665">
        <v>24526522</v>
      </c>
      <c r="U1665" t="s">
        <v>12178</v>
      </c>
      <c r="V1665">
        <v>1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93</v>
      </c>
      <c r="AE1665" s="2">
        <v>119</v>
      </c>
      <c r="AF1665" s="2">
        <v>112</v>
      </c>
      <c r="AG1665" s="2">
        <v>76</v>
      </c>
      <c r="AH1665" s="2">
        <v>123</v>
      </c>
      <c r="AI1665" s="2">
        <v>104</v>
      </c>
      <c r="AJ1665" s="2">
        <v>119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154</v>
      </c>
      <c r="BD1665" s="2">
        <v>0</v>
      </c>
      <c r="BE1665" s="2">
        <v>0</v>
      </c>
      <c r="BF1665" s="2">
        <v>0</v>
      </c>
      <c r="BG1665" s="2">
        <v>0</v>
      </c>
      <c r="BH1665" s="2">
        <v>0</v>
      </c>
      <c r="BI1665" s="2">
        <v>0</v>
      </c>
      <c r="BJ1665" s="2">
        <v>0</v>
      </c>
      <c r="BK1665" s="2">
        <v>0</v>
      </c>
      <c r="BL1665" s="2">
        <v>5</v>
      </c>
      <c r="BM1665" s="2">
        <v>4</v>
      </c>
      <c r="BN1665" s="2">
        <v>3</v>
      </c>
      <c r="BO1665" s="2">
        <v>4</v>
      </c>
      <c r="BP1665" s="2">
        <v>4</v>
      </c>
      <c r="BQ1665" s="2">
        <v>5</v>
      </c>
      <c r="BR1665" s="2">
        <v>3</v>
      </c>
      <c r="BS1665" s="2">
        <v>0</v>
      </c>
      <c r="BT1665" s="2">
        <v>0</v>
      </c>
      <c r="BU1665" s="2">
        <v>0</v>
      </c>
      <c r="BV1665" s="2">
        <v>0</v>
      </c>
      <c r="BW1665" s="2">
        <v>0</v>
      </c>
      <c r="BX1665" s="2">
        <v>0</v>
      </c>
      <c r="BY1665" s="2">
        <v>0</v>
      </c>
      <c r="BZ1665" s="2">
        <v>0</v>
      </c>
      <c r="CA1665" s="2">
        <v>0</v>
      </c>
      <c r="CB1665" s="2">
        <v>0</v>
      </c>
      <c r="CC1665" s="2">
        <v>0</v>
      </c>
      <c r="CD1665" s="2">
        <v>0</v>
      </c>
      <c r="CE1665" s="2">
        <v>0</v>
      </c>
      <c r="CF1665" s="2">
        <v>0</v>
      </c>
      <c r="CG1665" s="2">
        <v>0</v>
      </c>
      <c r="CH1665" s="2">
        <v>0</v>
      </c>
      <c r="CI1665" s="2">
        <v>0</v>
      </c>
      <c r="CJ1665" s="2">
        <v>0</v>
      </c>
      <c r="CK1665" s="2">
        <v>9</v>
      </c>
      <c r="CL1665" s="2">
        <v>0</v>
      </c>
    </row>
    <row r="1666" spans="1:90" x14ac:dyDescent="0.25">
      <c r="A1666" t="s">
        <v>115</v>
      </c>
      <c r="B1666">
        <v>10403</v>
      </c>
      <c r="C1666" t="s">
        <v>338</v>
      </c>
      <c r="D1666">
        <v>1</v>
      </c>
      <c r="E1666">
        <v>8</v>
      </c>
      <c r="F1666">
        <v>923357</v>
      </c>
      <c r="G1666">
        <v>35923357</v>
      </c>
      <c r="H1666" t="s">
        <v>12248</v>
      </c>
      <c r="I1666">
        <v>336</v>
      </c>
      <c r="J1666" t="s">
        <v>94</v>
      </c>
      <c r="K1666" t="s">
        <v>2337</v>
      </c>
      <c r="L1666">
        <v>1</v>
      </c>
      <c r="M1666" t="s">
        <v>338</v>
      </c>
      <c r="N1666">
        <v>7130430</v>
      </c>
      <c r="O1666" t="s">
        <v>8355</v>
      </c>
      <c r="P1666" t="s">
        <v>12249</v>
      </c>
      <c r="Q1666">
        <v>40</v>
      </c>
      <c r="R1666">
        <v>11</v>
      </c>
      <c r="S1666">
        <v>24033105</v>
      </c>
      <c r="T1666">
        <v>24045838</v>
      </c>
      <c r="U1666" t="s">
        <v>12250</v>
      </c>
      <c r="V1666">
        <v>1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140</v>
      </c>
      <c r="AE1666" s="2">
        <v>129</v>
      </c>
      <c r="AF1666" s="2">
        <v>116</v>
      </c>
      <c r="AG1666" s="2">
        <v>70</v>
      </c>
      <c r="AH1666" s="2">
        <v>128</v>
      </c>
      <c r="AI1666" s="2">
        <v>87</v>
      </c>
      <c r="AJ1666" s="2">
        <v>87</v>
      </c>
      <c r="AK1666" s="2">
        <v>0</v>
      </c>
      <c r="AL1666" s="2">
        <v>0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248</v>
      </c>
      <c r="BD1666" s="2">
        <v>0</v>
      </c>
      <c r="BE1666" s="2">
        <v>0</v>
      </c>
      <c r="BF1666" s="2">
        <v>0</v>
      </c>
      <c r="BG1666" s="2">
        <v>0</v>
      </c>
      <c r="BH1666" s="2">
        <v>0</v>
      </c>
      <c r="BI1666" s="2">
        <v>0</v>
      </c>
      <c r="BJ1666" s="2">
        <v>0</v>
      </c>
      <c r="BK1666" s="2">
        <v>0</v>
      </c>
      <c r="BL1666" s="2">
        <v>7</v>
      </c>
      <c r="BM1666" s="2">
        <v>6</v>
      </c>
      <c r="BN1666" s="2">
        <v>5</v>
      </c>
      <c r="BO1666" s="2">
        <v>5</v>
      </c>
      <c r="BP1666" s="2">
        <v>5</v>
      </c>
      <c r="BQ1666" s="2">
        <v>3</v>
      </c>
      <c r="BR1666" s="2">
        <v>4</v>
      </c>
      <c r="BS1666" s="2">
        <v>0</v>
      </c>
      <c r="BT1666" s="2">
        <v>0</v>
      </c>
      <c r="BU1666" s="2">
        <v>0</v>
      </c>
      <c r="BV1666" s="2">
        <v>0</v>
      </c>
      <c r="BW1666" s="2">
        <v>0</v>
      </c>
      <c r="BX1666" s="2">
        <v>0</v>
      </c>
      <c r="BY1666" s="2">
        <v>0</v>
      </c>
      <c r="BZ1666" s="2">
        <v>0</v>
      </c>
      <c r="CA1666" s="2">
        <v>0</v>
      </c>
      <c r="CB1666" s="2">
        <v>0</v>
      </c>
      <c r="CC1666" s="2">
        <v>0</v>
      </c>
      <c r="CD1666" s="2">
        <v>0</v>
      </c>
      <c r="CE1666" s="2">
        <v>0</v>
      </c>
      <c r="CF1666" s="2">
        <v>0</v>
      </c>
      <c r="CG1666" s="2">
        <v>0</v>
      </c>
      <c r="CH1666" s="2">
        <v>0</v>
      </c>
      <c r="CI1666" s="2">
        <v>0</v>
      </c>
      <c r="CJ1666" s="2">
        <v>0</v>
      </c>
      <c r="CK1666" s="2">
        <v>16</v>
      </c>
      <c r="CL1666" s="2">
        <v>0</v>
      </c>
    </row>
    <row r="1667" spans="1:90" x14ac:dyDescent="0.25">
      <c r="A1667" t="s">
        <v>115</v>
      </c>
      <c r="B1667">
        <v>10403</v>
      </c>
      <c r="C1667" t="s">
        <v>338</v>
      </c>
      <c r="D1667">
        <v>1</v>
      </c>
      <c r="E1667">
        <v>8</v>
      </c>
      <c r="F1667">
        <v>5859</v>
      </c>
      <c r="G1667">
        <v>35005859</v>
      </c>
      <c r="H1667" t="s">
        <v>18508</v>
      </c>
      <c r="I1667">
        <v>336</v>
      </c>
      <c r="J1667" t="s">
        <v>94</v>
      </c>
      <c r="K1667" t="s">
        <v>18509</v>
      </c>
      <c r="L1667">
        <v>1</v>
      </c>
      <c r="M1667" t="s">
        <v>338</v>
      </c>
      <c r="N1667">
        <v>7141100</v>
      </c>
      <c r="O1667" t="s">
        <v>92</v>
      </c>
      <c r="P1667" t="s">
        <v>18510</v>
      </c>
      <c r="Q1667">
        <v>109</v>
      </c>
      <c r="R1667">
        <v>11</v>
      </c>
      <c r="S1667">
        <v>24023533</v>
      </c>
      <c r="T1667">
        <v>24024644</v>
      </c>
      <c r="U1667" t="s">
        <v>18511</v>
      </c>
      <c r="V1667">
        <v>1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85</v>
      </c>
      <c r="AE1667" s="2">
        <v>74</v>
      </c>
      <c r="AF1667" s="2">
        <v>144</v>
      </c>
      <c r="AG1667" s="2">
        <v>115</v>
      </c>
      <c r="AH1667" s="2">
        <v>413</v>
      </c>
      <c r="AI1667" s="2">
        <v>429</v>
      </c>
      <c r="AJ1667" s="2">
        <v>272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117</v>
      </c>
      <c r="BD1667" s="2">
        <v>28</v>
      </c>
      <c r="BE1667" s="2">
        <v>0</v>
      </c>
      <c r="BF1667" s="2">
        <v>0</v>
      </c>
      <c r="BG1667" s="2">
        <v>0</v>
      </c>
      <c r="BH1667" s="2">
        <v>0</v>
      </c>
      <c r="BI1667" s="2">
        <v>0</v>
      </c>
      <c r="BJ1667" s="2">
        <v>0</v>
      </c>
      <c r="BK1667" s="2">
        <v>0</v>
      </c>
      <c r="BL1667" s="2">
        <v>4</v>
      </c>
      <c r="BM1667" s="2">
        <v>6</v>
      </c>
      <c r="BN1667" s="2">
        <v>7</v>
      </c>
      <c r="BO1667" s="2">
        <v>8</v>
      </c>
      <c r="BP1667" s="2">
        <v>18</v>
      </c>
      <c r="BQ1667" s="2">
        <v>18</v>
      </c>
      <c r="BR1667" s="2">
        <v>11</v>
      </c>
      <c r="BS1667" s="2">
        <v>0</v>
      </c>
      <c r="BT1667" s="2">
        <v>0</v>
      </c>
      <c r="BU1667" s="2">
        <v>0</v>
      </c>
      <c r="BV1667" s="2">
        <v>0</v>
      </c>
      <c r="BW1667" s="2">
        <v>0</v>
      </c>
      <c r="BX1667" s="2">
        <v>0</v>
      </c>
      <c r="BY1667" s="2">
        <v>0</v>
      </c>
      <c r="BZ1667" s="2">
        <v>0</v>
      </c>
      <c r="CA1667" s="2">
        <v>0</v>
      </c>
      <c r="CB1667" s="2">
        <v>0</v>
      </c>
      <c r="CC1667" s="2">
        <v>0</v>
      </c>
      <c r="CD1667" s="2">
        <v>0</v>
      </c>
      <c r="CE1667" s="2">
        <v>0</v>
      </c>
      <c r="CF1667" s="2">
        <v>0</v>
      </c>
      <c r="CG1667" s="2">
        <v>0</v>
      </c>
      <c r="CH1667" s="2">
        <v>0</v>
      </c>
      <c r="CI1667" s="2">
        <v>0</v>
      </c>
      <c r="CJ1667" s="2">
        <v>0</v>
      </c>
      <c r="CK1667" s="2">
        <v>8</v>
      </c>
      <c r="CL1667" s="2">
        <v>6</v>
      </c>
    </row>
    <row r="1668" spans="1:90" x14ac:dyDescent="0.25">
      <c r="A1668" t="s">
        <v>115</v>
      </c>
      <c r="B1668">
        <v>10403</v>
      </c>
      <c r="C1668" t="s">
        <v>338</v>
      </c>
      <c r="D1668">
        <v>1</v>
      </c>
      <c r="E1668">
        <v>8</v>
      </c>
      <c r="F1668">
        <v>48069</v>
      </c>
      <c r="G1668">
        <v>35048069</v>
      </c>
      <c r="H1668" t="s">
        <v>599</v>
      </c>
      <c r="I1668">
        <v>336</v>
      </c>
      <c r="J1668" t="s">
        <v>94</v>
      </c>
      <c r="K1668" t="s">
        <v>600</v>
      </c>
      <c r="L1668">
        <v>1</v>
      </c>
      <c r="M1668" t="s">
        <v>338</v>
      </c>
      <c r="N1668">
        <v>7161100</v>
      </c>
      <c r="O1668" t="s">
        <v>92</v>
      </c>
      <c r="P1668" t="s">
        <v>601</v>
      </c>
      <c r="Q1668">
        <v>380</v>
      </c>
      <c r="R1668">
        <v>11</v>
      </c>
      <c r="S1668">
        <v>24670047</v>
      </c>
      <c r="T1668">
        <v>24678782</v>
      </c>
      <c r="U1668" t="s">
        <v>602</v>
      </c>
      <c r="V1668">
        <v>1</v>
      </c>
      <c r="W1668" s="2">
        <v>0</v>
      </c>
      <c r="X1668" s="2">
        <v>0</v>
      </c>
      <c r="Y1668" s="2">
        <v>99</v>
      </c>
      <c r="Z1668" s="2">
        <v>153</v>
      </c>
      <c r="AA1668" s="2">
        <v>188</v>
      </c>
      <c r="AB1668" s="2">
        <v>218</v>
      </c>
      <c r="AC1668" s="2">
        <v>184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5</v>
      </c>
      <c r="BH1668" s="2">
        <v>5</v>
      </c>
      <c r="BI1668" s="2">
        <v>7</v>
      </c>
      <c r="BJ1668" s="2">
        <v>9</v>
      </c>
      <c r="BK1668" s="2">
        <v>8</v>
      </c>
      <c r="BL1668" s="2">
        <v>0</v>
      </c>
      <c r="BM1668" s="2">
        <v>0</v>
      </c>
      <c r="BN1668" s="2">
        <v>0</v>
      </c>
      <c r="BO1668" s="2">
        <v>0</v>
      </c>
      <c r="BP1668" s="2">
        <v>0</v>
      </c>
      <c r="BQ1668" s="2">
        <v>0</v>
      </c>
      <c r="BR1668" s="2">
        <v>0</v>
      </c>
      <c r="BS1668" s="2">
        <v>0</v>
      </c>
      <c r="BT1668" s="2">
        <v>0</v>
      </c>
      <c r="BU1668" s="2">
        <v>0</v>
      </c>
      <c r="BV1668" s="2">
        <v>0</v>
      </c>
      <c r="BW1668" s="2">
        <v>0</v>
      </c>
      <c r="BX1668" s="2">
        <v>0</v>
      </c>
      <c r="BY1668" s="2">
        <v>0</v>
      </c>
      <c r="BZ1668" s="2">
        <v>0</v>
      </c>
      <c r="CA1668" s="2">
        <v>0</v>
      </c>
      <c r="CB1668" s="2">
        <v>0</v>
      </c>
      <c r="CC1668" s="2">
        <v>0</v>
      </c>
      <c r="CD1668" s="2">
        <v>0</v>
      </c>
      <c r="CE1668" s="2">
        <v>0</v>
      </c>
      <c r="CF1668" s="2">
        <v>0</v>
      </c>
      <c r="CG1668" s="2">
        <v>0</v>
      </c>
      <c r="CH1668" s="2">
        <v>0</v>
      </c>
      <c r="CI1668" s="2">
        <v>0</v>
      </c>
      <c r="CJ1668" s="2">
        <v>0</v>
      </c>
      <c r="CK1668" s="2">
        <v>0</v>
      </c>
      <c r="CL1668" s="2">
        <v>0</v>
      </c>
    </row>
    <row r="1669" spans="1:90" x14ac:dyDescent="0.25">
      <c r="A1669" t="s">
        <v>115</v>
      </c>
      <c r="B1669">
        <v>10403</v>
      </c>
      <c r="C1669" t="s">
        <v>338</v>
      </c>
      <c r="D1669">
        <v>1</v>
      </c>
      <c r="E1669">
        <v>8</v>
      </c>
      <c r="F1669">
        <v>914757</v>
      </c>
      <c r="G1669">
        <v>35914757</v>
      </c>
      <c r="H1669" t="s">
        <v>13570</v>
      </c>
      <c r="I1669">
        <v>336</v>
      </c>
      <c r="J1669" t="s">
        <v>94</v>
      </c>
      <c r="K1669" t="s">
        <v>1856</v>
      </c>
      <c r="L1669">
        <v>1</v>
      </c>
      <c r="M1669" t="s">
        <v>338</v>
      </c>
      <c r="N1669">
        <v>7142390</v>
      </c>
      <c r="O1669" t="s">
        <v>92</v>
      </c>
      <c r="P1669" t="s">
        <v>13571</v>
      </c>
      <c r="Q1669">
        <v>159</v>
      </c>
      <c r="R1669">
        <v>11</v>
      </c>
      <c r="S1669">
        <v>24023088</v>
      </c>
      <c r="T1669">
        <v>24029424</v>
      </c>
      <c r="U1669" t="s">
        <v>13572</v>
      </c>
      <c r="V1669">
        <v>1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201</v>
      </c>
      <c r="AE1669" s="2">
        <v>167</v>
      </c>
      <c r="AF1669" s="2">
        <v>198</v>
      </c>
      <c r="AG1669" s="2">
        <v>174</v>
      </c>
      <c r="AH1669" s="2">
        <v>195</v>
      </c>
      <c r="AI1669" s="2">
        <v>246</v>
      </c>
      <c r="AJ1669" s="2">
        <v>171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303</v>
      </c>
      <c r="BD1669" s="2">
        <v>23</v>
      </c>
      <c r="BE1669" s="2">
        <v>0</v>
      </c>
      <c r="BF1669" s="2">
        <v>0</v>
      </c>
      <c r="BG1669" s="2">
        <v>0</v>
      </c>
      <c r="BH1669" s="2">
        <v>0</v>
      </c>
      <c r="BI1669" s="2">
        <v>0</v>
      </c>
      <c r="BJ1669" s="2">
        <v>0</v>
      </c>
      <c r="BK1669" s="2">
        <v>0</v>
      </c>
      <c r="BL1669" s="2">
        <v>10</v>
      </c>
      <c r="BM1669" s="2">
        <v>8</v>
      </c>
      <c r="BN1669" s="2">
        <v>11</v>
      </c>
      <c r="BO1669" s="2">
        <v>9</v>
      </c>
      <c r="BP1669" s="2">
        <v>6</v>
      </c>
      <c r="BQ1669" s="2">
        <v>10</v>
      </c>
      <c r="BR1669" s="2">
        <v>6</v>
      </c>
      <c r="BS1669" s="2">
        <v>0</v>
      </c>
      <c r="BT1669" s="2">
        <v>0</v>
      </c>
      <c r="BU1669" s="2">
        <v>0</v>
      </c>
      <c r="BV1669" s="2">
        <v>0</v>
      </c>
      <c r="BW1669" s="2">
        <v>0</v>
      </c>
      <c r="BX1669" s="2">
        <v>0</v>
      </c>
      <c r="BY1669" s="2">
        <v>0</v>
      </c>
      <c r="BZ1669" s="2">
        <v>0</v>
      </c>
      <c r="CA1669" s="2">
        <v>0</v>
      </c>
      <c r="CB1669" s="2">
        <v>0</v>
      </c>
      <c r="CC1669" s="2">
        <v>0</v>
      </c>
      <c r="CD1669" s="2">
        <v>0</v>
      </c>
      <c r="CE1669" s="2">
        <v>0</v>
      </c>
      <c r="CF1669" s="2">
        <v>0</v>
      </c>
      <c r="CG1669" s="2">
        <v>0</v>
      </c>
      <c r="CH1669" s="2">
        <v>0</v>
      </c>
      <c r="CI1669" s="2">
        <v>0</v>
      </c>
      <c r="CJ1669" s="2">
        <v>0</v>
      </c>
      <c r="CK1669" s="2">
        <v>19</v>
      </c>
      <c r="CL1669" s="2">
        <v>6</v>
      </c>
    </row>
    <row r="1670" spans="1:90" x14ac:dyDescent="0.25">
      <c r="A1670" t="s">
        <v>115</v>
      </c>
      <c r="B1670">
        <v>10403</v>
      </c>
      <c r="C1670" t="s">
        <v>338</v>
      </c>
      <c r="D1670">
        <v>1</v>
      </c>
      <c r="E1670">
        <v>8</v>
      </c>
      <c r="F1670">
        <v>5976</v>
      </c>
      <c r="G1670">
        <v>35005976</v>
      </c>
      <c r="H1670" t="s">
        <v>7642</v>
      </c>
      <c r="I1670">
        <v>336</v>
      </c>
      <c r="J1670" t="s">
        <v>94</v>
      </c>
      <c r="K1670" t="s">
        <v>19619</v>
      </c>
      <c r="L1670">
        <v>1</v>
      </c>
      <c r="M1670" t="s">
        <v>338</v>
      </c>
      <c r="N1670">
        <v>7124350</v>
      </c>
      <c r="O1670" t="s">
        <v>92</v>
      </c>
      <c r="P1670" t="s">
        <v>19620</v>
      </c>
      <c r="Q1670" t="s">
        <v>4942</v>
      </c>
      <c r="R1670">
        <v>11</v>
      </c>
      <c r="S1670">
        <v>24569150</v>
      </c>
      <c r="T1670">
        <v>24569314</v>
      </c>
      <c r="U1670" t="s">
        <v>7643</v>
      </c>
      <c r="V1670">
        <v>1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108</v>
      </c>
      <c r="AE1670" s="2">
        <v>145</v>
      </c>
      <c r="AF1670" s="2">
        <v>121</v>
      </c>
      <c r="AG1670" s="2">
        <v>112</v>
      </c>
      <c r="AH1670" s="2">
        <v>143</v>
      </c>
      <c r="AI1670" s="2">
        <v>134</v>
      </c>
      <c r="AJ1670" s="2">
        <v>143</v>
      </c>
      <c r="AK1670" s="2">
        <v>0</v>
      </c>
      <c r="AL1670" s="2">
        <v>0</v>
      </c>
      <c r="AM1670" s="2">
        <v>0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69</v>
      </c>
      <c r="BD1670" s="2">
        <v>27</v>
      </c>
      <c r="BE1670" s="2">
        <v>0</v>
      </c>
      <c r="BF1670" s="2">
        <v>0</v>
      </c>
      <c r="BG1670" s="2">
        <v>0</v>
      </c>
      <c r="BH1670" s="2">
        <v>0</v>
      </c>
      <c r="BI1670" s="2">
        <v>0</v>
      </c>
      <c r="BJ1670" s="2">
        <v>0</v>
      </c>
      <c r="BK1670" s="2">
        <v>0</v>
      </c>
      <c r="BL1670" s="2">
        <v>10</v>
      </c>
      <c r="BM1670" s="2">
        <v>8</v>
      </c>
      <c r="BN1670" s="2">
        <v>6</v>
      </c>
      <c r="BO1670" s="2">
        <v>5</v>
      </c>
      <c r="BP1670" s="2">
        <v>7</v>
      </c>
      <c r="BQ1670" s="2">
        <v>6</v>
      </c>
      <c r="BR1670" s="2">
        <v>6</v>
      </c>
      <c r="BS1670" s="2">
        <v>0</v>
      </c>
      <c r="BT1670" s="2">
        <v>0</v>
      </c>
      <c r="BU1670" s="2">
        <v>0</v>
      </c>
      <c r="BV1670" s="2">
        <v>0</v>
      </c>
      <c r="BW1670" s="2">
        <v>0</v>
      </c>
      <c r="BX1670" s="2">
        <v>0</v>
      </c>
      <c r="BY1670" s="2">
        <v>0</v>
      </c>
      <c r="BZ1670" s="2">
        <v>0</v>
      </c>
      <c r="CA1670" s="2">
        <v>0</v>
      </c>
      <c r="CB1670" s="2">
        <v>0</v>
      </c>
      <c r="CC1670" s="2">
        <v>0</v>
      </c>
      <c r="CD1670" s="2">
        <v>0</v>
      </c>
      <c r="CE1670" s="2">
        <v>0</v>
      </c>
      <c r="CF1670" s="2">
        <v>0</v>
      </c>
      <c r="CG1670" s="2">
        <v>0</v>
      </c>
      <c r="CH1670" s="2">
        <v>0</v>
      </c>
      <c r="CI1670" s="2">
        <v>0</v>
      </c>
      <c r="CJ1670" s="2">
        <v>0</v>
      </c>
      <c r="CK1670" s="2">
        <v>3</v>
      </c>
      <c r="CL1670" s="2">
        <v>6</v>
      </c>
    </row>
    <row r="1671" spans="1:90" x14ac:dyDescent="0.25">
      <c r="A1671" t="s">
        <v>115</v>
      </c>
      <c r="B1671">
        <v>10403</v>
      </c>
      <c r="C1671" t="s">
        <v>338</v>
      </c>
      <c r="D1671">
        <v>1</v>
      </c>
      <c r="E1671">
        <v>8</v>
      </c>
      <c r="F1671">
        <v>5903</v>
      </c>
      <c r="G1671">
        <v>35005903</v>
      </c>
      <c r="H1671" t="s">
        <v>19026</v>
      </c>
      <c r="I1671">
        <v>336</v>
      </c>
      <c r="J1671" t="s">
        <v>94</v>
      </c>
      <c r="K1671" t="s">
        <v>8138</v>
      </c>
      <c r="L1671">
        <v>1</v>
      </c>
      <c r="M1671" t="s">
        <v>338</v>
      </c>
      <c r="N1671">
        <v>7075170</v>
      </c>
      <c r="O1671" t="s">
        <v>261</v>
      </c>
      <c r="P1671" t="s">
        <v>19614</v>
      </c>
      <c r="Q1671">
        <v>7800</v>
      </c>
      <c r="R1671">
        <v>11</v>
      </c>
      <c r="S1671">
        <v>24011675</v>
      </c>
      <c r="T1671">
        <v>24043466</v>
      </c>
      <c r="U1671" t="s">
        <v>19027</v>
      </c>
      <c r="V1671">
        <v>1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152</v>
      </c>
      <c r="AE1671" s="2">
        <v>149</v>
      </c>
      <c r="AF1671" s="2">
        <v>164</v>
      </c>
      <c r="AG1671" s="2">
        <v>162</v>
      </c>
      <c r="AH1671" s="2">
        <v>155</v>
      </c>
      <c r="AI1671" s="2">
        <v>135</v>
      </c>
      <c r="AJ1671" s="2">
        <v>91</v>
      </c>
      <c r="AK1671" s="2">
        <v>0</v>
      </c>
      <c r="AL1671" s="2">
        <v>0</v>
      </c>
      <c r="AM1671" s="2">
        <v>0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376</v>
      </c>
      <c r="BD1671" s="2">
        <v>0</v>
      </c>
      <c r="BE1671" s="2">
        <v>0</v>
      </c>
      <c r="BF1671" s="2">
        <v>0</v>
      </c>
      <c r="BG1671" s="2">
        <v>0</v>
      </c>
      <c r="BH1671" s="2">
        <v>0</v>
      </c>
      <c r="BI1671" s="2">
        <v>0</v>
      </c>
      <c r="BJ1671" s="2">
        <v>0</v>
      </c>
      <c r="BK1671" s="2">
        <v>0</v>
      </c>
      <c r="BL1671" s="2">
        <v>6</v>
      </c>
      <c r="BM1671" s="2">
        <v>7</v>
      </c>
      <c r="BN1671" s="2">
        <v>6</v>
      </c>
      <c r="BO1671" s="2">
        <v>7</v>
      </c>
      <c r="BP1671" s="2">
        <v>5</v>
      </c>
      <c r="BQ1671" s="2">
        <v>4</v>
      </c>
      <c r="BR1671" s="2">
        <v>4</v>
      </c>
      <c r="BS1671" s="2">
        <v>0</v>
      </c>
      <c r="BT1671" s="2">
        <v>0</v>
      </c>
      <c r="BU1671" s="2">
        <v>0</v>
      </c>
      <c r="BV1671" s="2">
        <v>0</v>
      </c>
      <c r="BW1671" s="2">
        <v>0</v>
      </c>
      <c r="BX1671" s="2">
        <v>0</v>
      </c>
      <c r="BY1671" s="2">
        <v>0</v>
      </c>
      <c r="BZ1671" s="2">
        <v>0</v>
      </c>
      <c r="CA1671" s="2">
        <v>0</v>
      </c>
      <c r="CB1671" s="2">
        <v>0</v>
      </c>
      <c r="CC1671" s="2">
        <v>0</v>
      </c>
      <c r="CD1671" s="2">
        <v>0</v>
      </c>
      <c r="CE1671" s="2">
        <v>0</v>
      </c>
      <c r="CF1671" s="2">
        <v>0</v>
      </c>
      <c r="CG1671" s="2">
        <v>0</v>
      </c>
      <c r="CH1671" s="2">
        <v>0</v>
      </c>
      <c r="CI1671" s="2">
        <v>0</v>
      </c>
      <c r="CJ1671" s="2">
        <v>0</v>
      </c>
      <c r="CK1671" s="2">
        <v>21</v>
      </c>
      <c r="CL1671" s="2">
        <v>0</v>
      </c>
    </row>
    <row r="1672" spans="1:90" x14ac:dyDescent="0.25">
      <c r="A1672" t="s">
        <v>115</v>
      </c>
      <c r="B1672">
        <v>10403</v>
      </c>
      <c r="C1672" t="s">
        <v>338</v>
      </c>
      <c r="D1672">
        <v>1</v>
      </c>
      <c r="E1672">
        <v>8</v>
      </c>
      <c r="F1672">
        <v>5988</v>
      </c>
      <c r="G1672">
        <v>35005988</v>
      </c>
      <c r="H1672" t="s">
        <v>12868</v>
      </c>
      <c r="I1672">
        <v>336</v>
      </c>
      <c r="J1672" t="s">
        <v>94</v>
      </c>
      <c r="K1672" t="s">
        <v>19621</v>
      </c>
      <c r="L1672">
        <v>1</v>
      </c>
      <c r="M1672" t="s">
        <v>338</v>
      </c>
      <c r="N1672">
        <v>7120153</v>
      </c>
      <c r="O1672" t="s">
        <v>162</v>
      </c>
      <c r="P1672" t="s">
        <v>12869</v>
      </c>
      <c r="Q1672" t="s">
        <v>127</v>
      </c>
      <c r="R1672">
        <v>11</v>
      </c>
      <c r="S1672">
        <v>24083070</v>
      </c>
      <c r="T1672">
        <v>24086080</v>
      </c>
      <c r="U1672" t="s">
        <v>12870</v>
      </c>
      <c r="V1672">
        <v>1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125</v>
      </c>
      <c r="AE1672" s="2">
        <v>111</v>
      </c>
      <c r="AF1672" s="2">
        <v>95</v>
      </c>
      <c r="AG1672" s="2">
        <v>102</v>
      </c>
      <c r="AH1672" s="2">
        <v>152</v>
      </c>
      <c r="AI1672" s="2">
        <v>144</v>
      </c>
      <c r="AJ1672" s="2">
        <v>112</v>
      </c>
      <c r="AK1672" s="2">
        <v>0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248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195</v>
      </c>
      <c r="BD1672" s="2">
        <v>0</v>
      </c>
      <c r="BE1672" s="2">
        <v>0</v>
      </c>
      <c r="BF1672" s="2">
        <v>0</v>
      </c>
      <c r="BG1672" s="2">
        <v>0</v>
      </c>
      <c r="BH1672" s="2">
        <v>0</v>
      </c>
      <c r="BI1672" s="2">
        <v>0</v>
      </c>
      <c r="BJ1672" s="2">
        <v>0</v>
      </c>
      <c r="BK1672" s="2">
        <v>0</v>
      </c>
      <c r="BL1672" s="2">
        <v>7</v>
      </c>
      <c r="BM1672" s="2">
        <v>6</v>
      </c>
      <c r="BN1672" s="2">
        <v>3</v>
      </c>
      <c r="BO1672" s="2">
        <v>4</v>
      </c>
      <c r="BP1672" s="2">
        <v>5</v>
      </c>
      <c r="BQ1672" s="2">
        <v>6</v>
      </c>
      <c r="BR1672" s="2">
        <v>5</v>
      </c>
      <c r="BS1672" s="2">
        <v>0</v>
      </c>
      <c r="BT1672" s="2">
        <v>0</v>
      </c>
      <c r="BU1672" s="2">
        <v>0</v>
      </c>
      <c r="BV1672" s="2">
        <v>0</v>
      </c>
      <c r="BW1672" s="2">
        <v>0</v>
      </c>
      <c r="BX1672" s="2">
        <v>0</v>
      </c>
      <c r="BY1672" s="2">
        <v>0</v>
      </c>
      <c r="BZ1672" s="2">
        <v>0</v>
      </c>
      <c r="CA1672" s="2">
        <v>0</v>
      </c>
      <c r="CB1672" s="2">
        <v>0</v>
      </c>
      <c r="CC1672" s="2">
        <v>12</v>
      </c>
      <c r="CD1672" s="2">
        <v>0</v>
      </c>
      <c r="CE1672" s="2">
        <v>0</v>
      </c>
      <c r="CF1672" s="2">
        <v>0</v>
      </c>
      <c r="CG1672" s="2">
        <v>0</v>
      </c>
      <c r="CH1672" s="2">
        <v>0</v>
      </c>
      <c r="CI1672" s="2">
        <v>0</v>
      </c>
      <c r="CJ1672" s="2">
        <v>0</v>
      </c>
      <c r="CK1672" s="2">
        <v>14</v>
      </c>
      <c r="CL1672" s="2">
        <v>0</v>
      </c>
    </row>
    <row r="1673" spans="1:90" x14ac:dyDescent="0.25">
      <c r="A1673" t="s">
        <v>115</v>
      </c>
      <c r="B1673">
        <v>10403</v>
      </c>
      <c r="C1673" t="s">
        <v>338</v>
      </c>
      <c r="D1673">
        <v>1</v>
      </c>
      <c r="E1673">
        <v>8</v>
      </c>
      <c r="F1673">
        <v>5812</v>
      </c>
      <c r="G1673">
        <v>35005812</v>
      </c>
      <c r="H1673" t="s">
        <v>10320</v>
      </c>
      <c r="I1673">
        <v>336</v>
      </c>
      <c r="J1673" t="s">
        <v>94</v>
      </c>
      <c r="K1673" t="s">
        <v>1021</v>
      </c>
      <c r="L1673">
        <v>1</v>
      </c>
      <c r="M1673" t="s">
        <v>338</v>
      </c>
      <c r="N1673">
        <v>7083250</v>
      </c>
      <c r="P1673" t="s">
        <v>19612</v>
      </c>
      <c r="Q1673">
        <v>20</v>
      </c>
      <c r="R1673">
        <v>11</v>
      </c>
      <c r="S1673">
        <v>24526405</v>
      </c>
      <c r="T1673">
        <v>24576266</v>
      </c>
      <c r="U1673" t="s">
        <v>10321</v>
      </c>
      <c r="V1673">
        <v>1</v>
      </c>
      <c r="W1673" s="2">
        <v>0</v>
      </c>
      <c r="X1673" s="2">
        <v>0</v>
      </c>
      <c r="Y1673" s="2">
        <v>0</v>
      </c>
      <c r="Z1673" s="2">
        <v>75</v>
      </c>
      <c r="AA1673" s="2">
        <v>60</v>
      </c>
      <c r="AB1673" s="2">
        <v>127</v>
      </c>
      <c r="AC1673" s="2">
        <v>137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3</v>
      </c>
      <c r="BI1673" s="2">
        <v>3</v>
      </c>
      <c r="BJ1673" s="2">
        <v>10</v>
      </c>
      <c r="BK1673" s="2">
        <v>7</v>
      </c>
      <c r="BL1673" s="2">
        <v>0</v>
      </c>
      <c r="BM1673" s="2">
        <v>0</v>
      </c>
      <c r="BN1673" s="2">
        <v>0</v>
      </c>
      <c r="BO1673" s="2">
        <v>0</v>
      </c>
      <c r="BP1673" s="2">
        <v>0</v>
      </c>
      <c r="BQ1673" s="2">
        <v>0</v>
      </c>
      <c r="BR1673" s="2">
        <v>0</v>
      </c>
      <c r="BS1673" s="2">
        <v>0</v>
      </c>
      <c r="BT1673" s="2">
        <v>0</v>
      </c>
      <c r="BU1673" s="2">
        <v>0</v>
      </c>
      <c r="BV1673" s="2">
        <v>0</v>
      </c>
      <c r="BW1673" s="2">
        <v>0</v>
      </c>
      <c r="BX1673" s="2">
        <v>0</v>
      </c>
      <c r="BY1673" s="2">
        <v>0</v>
      </c>
      <c r="BZ1673" s="2">
        <v>0</v>
      </c>
      <c r="CA1673" s="2">
        <v>0</v>
      </c>
      <c r="CB1673" s="2">
        <v>0</v>
      </c>
      <c r="CC1673" s="2">
        <v>0</v>
      </c>
      <c r="CD1673" s="2">
        <v>0</v>
      </c>
      <c r="CE1673" s="2">
        <v>0</v>
      </c>
      <c r="CF1673" s="2">
        <v>0</v>
      </c>
      <c r="CG1673" s="2">
        <v>0</v>
      </c>
      <c r="CH1673" s="2">
        <v>0</v>
      </c>
      <c r="CI1673" s="2">
        <v>0</v>
      </c>
      <c r="CJ1673" s="2">
        <v>0</v>
      </c>
      <c r="CK1673" s="2">
        <v>0</v>
      </c>
      <c r="CL1673" s="2">
        <v>0</v>
      </c>
    </row>
    <row r="1674" spans="1:90" x14ac:dyDescent="0.25">
      <c r="A1674" t="s">
        <v>115</v>
      </c>
      <c r="B1674">
        <v>10403</v>
      </c>
      <c r="C1674" t="s">
        <v>338</v>
      </c>
      <c r="D1674">
        <v>1</v>
      </c>
      <c r="E1674">
        <v>8</v>
      </c>
      <c r="F1674">
        <v>923187</v>
      </c>
      <c r="G1674">
        <v>35923187</v>
      </c>
      <c r="H1674" t="s">
        <v>13303</v>
      </c>
      <c r="I1674">
        <v>336</v>
      </c>
      <c r="J1674" t="s">
        <v>94</v>
      </c>
      <c r="K1674" t="s">
        <v>7441</v>
      </c>
      <c r="L1674">
        <v>1</v>
      </c>
      <c r="M1674" t="s">
        <v>338</v>
      </c>
      <c r="N1674">
        <v>7179190</v>
      </c>
      <c r="O1674" t="s">
        <v>92</v>
      </c>
      <c r="P1674" t="s">
        <v>13304</v>
      </c>
      <c r="Q1674">
        <v>100</v>
      </c>
      <c r="R1674">
        <v>11</v>
      </c>
      <c r="S1674">
        <v>24361614</v>
      </c>
      <c r="T1674">
        <v>24364093</v>
      </c>
      <c r="U1674" t="s">
        <v>13305</v>
      </c>
      <c r="V1674">
        <v>1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196</v>
      </c>
      <c r="AG1674" s="2">
        <v>402</v>
      </c>
      <c r="AH1674" s="2">
        <v>323</v>
      </c>
      <c r="AI1674" s="2">
        <v>315</v>
      </c>
      <c r="AJ1674" s="2">
        <v>215</v>
      </c>
      <c r="AK1674" s="2">
        <v>0</v>
      </c>
      <c r="AL1674" s="2">
        <v>0</v>
      </c>
      <c r="AM1674" s="2">
        <v>0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11</v>
      </c>
      <c r="BE1674" s="2">
        <v>0</v>
      </c>
      <c r="BF1674" s="2">
        <v>0</v>
      </c>
      <c r="BG1674" s="2">
        <v>0</v>
      </c>
      <c r="BH1674" s="2">
        <v>0</v>
      </c>
      <c r="BI1674" s="2">
        <v>0</v>
      </c>
      <c r="BJ1674" s="2">
        <v>0</v>
      </c>
      <c r="BK1674" s="2">
        <v>0</v>
      </c>
      <c r="BL1674" s="2">
        <v>0</v>
      </c>
      <c r="BM1674" s="2">
        <v>0</v>
      </c>
      <c r="BN1674" s="2">
        <v>9</v>
      </c>
      <c r="BO1674" s="2">
        <v>19</v>
      </c>
      <c r="BP1674" s="2">
        <v>11</v>
      </c>
      <c r="BQ1674" s="2">
        <v>10</v>
      </c>
      <c r="BR1674" s="2">
        <v>8</v>
      </c>
      <c r="BS1674" s="2">
        <v>0</v>
      </c>
      <c r="BT1674" s="2">
        <v>0</v>
      </c>
      <c r="BU1674" s="2">
        <v>0</v>
      </c>
      <c r="BV1674" s="2">
        <v>0</v>
      </c>
      <c r="BW1674" s="2">
        <v>0</v>
      </c>
      <c r="BX1674" s="2">
        <v>0</v>
      </c>
      <c r="BY1674" s="2">
        <v>0</v>
      </c>
      <c r="BZ1674" s="2">
        <v>0</v>
      </c>
      <c r="CA1674" s="2">
        <v>0</v>
      </c>
      <c r="CB1674" s="2">
        <v>0</v>
      </c>
      <c r="CC1674" s="2">
        <v>0</v>
      </c>
      <c r="CD1674" s="2">
        <v>0</v>
      </c>
      <c r="CE1674" s="2">
        <v>0</v>
      </c>
      <c r="CF1674" s="2">
        <v>0</v>
      </c>
      <c r="CG1674" s="2">
        <v>0</v>
      </c>
      <c r="CH1674" s="2">
        <v>0</v>
      </c>
      <c r="CI1674" s="2">
        <v>0</v>
      </c>
      <c r="CJ1674" s="2">
        <v>0</v>
      </c>
      <c r="CK1674" s="2">
        <v>0</v>
      </c>
      <c r="CL1674" s="2">
        <v>3</v>
      </c>
    </row>
    <row r="1675" spans="1:90" x14ac:dyDescent="0.25">
      <c r="A1675" t="s">
        <v>115</v>
      </c>
      <c r="B1675">
        <v>10403</v>
      </c>
      <c r="C1675" t="s">
        <v>338</v>
      </c>
      <c r="D1675">
        <v>1</v>
      </c>
      <c r="E1675">
        <v>8</v>
      </c>
      <c r="F1675">
        <v>46413</v>
      </c>
      <c r="G1675">
        <v>35046413</v>
      </c>
      <c r="H1675" t="s">
        <v>17012</v>
      </c>
      <c r="I1675">
        <v>336</v>
      </c>
      <c r="J1675" t="s">
        <v>94</v>
      </c>
      <c r="K1675" t="s">
        <v>3675</v>
      </c>
      <c r="L1675">
        <v>1</v>
      </c>
      <c r="M1675" t="s">
        <v>338</v>
      </c>
      <c r="N1675">
        <v>7152230</v>
      </c>
      <c r="O1675" t="s">
        <v>92</v>
      </c>
      <c r="P1675" t="s">
        <v>17013</v>
      </c>
      <c r="Q1675">
        <v>247</v>
      </c>
      <c r="R1675">
        <v>11</v>
      </c>
      <c r="S1675">
        <v>24670696</v>
      </c>
      <c r="T1675">
        <v>24673826</v>
      </c>
      <c r="U1675" t="s">
        <v>17014</v>
      </c>
      <c r="V1675">
        <v>1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91</v>
      </c>
      <c r="AE1675" s="2">
        <v>134</v>
      </c>
      <c r="AF1675" s="2">
        <v>98</v>
      </c>
      <c r="AG1675" s="2">
        <v>100</v>
      </c>
      <c r="AH1675" s="2">
        <v>308</v>
      </c>
      <c r="AI1675" s="2">
        <v>273</v>
      </c>
      <c r="AJ1675" s="2">
        <v>194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129</v>
      </c>
      <c r="BD1675" s="2">
        <v>8</v>
      </c>
      <c r="BE1675" s="2">
        <v>0</v>
      </c>
      <c r="BF1675" s="2">
        <v>0</v>
      </c>
      <c r="BG1675" s="2">
        <v>0</v>
      </c>
      <c r="BH1675" s="2">
        <v>0</v>
      </c>
      <c r="BI1675" s="2">
        <v>0</v>
      </c>
      <c r="BJ1675" s="2">
        <v>0</v>
      </c>
      <c r="BK1675" s="2">
        <v>0</v>
      </c>
      <c r="BL1675" s="2">
        <v>4</v>
      </c>
      <c r="BM1675" s="2">
        <v>5</v>
      </c>
      <c r="BN1675" s="2">
        <v>4</v>
      </c>
      <c r="BO1675" s="2">
        <v>4</v>
      </c>
      <c r="BP1675" s="2">
        <v>14</v>
      </c>
      <c r="BQ1675" s="2">
        <v>11</v>
      </c>
      <c r="BR1675" s="2">
        <v>10</v>
      </c>
      <c r="BS1675" s="2">
        <v>0</v>
      </c>
      <c r="BT1675" s="2">
        <v>0</v>
      </c>
      <c r="BU1675" s="2">
        <v>0</v>
      </c>
      <c r="BV1675" s="2">
        <v>0</v>
      </c>
      <c r="BW1675" s="2">
        <v>0</v>
      </c>
      <c r="BX1675" s="2">
        <v>0</v>
      </c>
      <c r="BY1675" s="2">
        <v>0</v>
      </c>
      <c r="BZ1675" s="2">
        <v>0</v>
      </c>
      <c r="CA1675" s="2">
        <v>0</v>
      </c>
      <c r="CB1675" s="2">
        <v>0</v>
      </c>
      <c r="CC1675" s="2">
        <v>0</v>
      </c>
      <c r="CD1675" s="2">
        <v>0</v>
      </c>
      <c r="CE1675" s="2">
        <v>0</v>
      </c>
      <c r="CF1675" s="2">
        <v>0</v>
      </c>
      <c r="CG1675" s="2">
        <v>0</v>
      </c>
      <c r="CH1675" s="2">
        <v>0</v>
      </c>
      <c r="CI1675" s="2">
        <v>0</v>
      </c>
      <c r="CJ1675" s="2">
        <v>0</v>
      </c>
      <c r="CK1675" s="2">
        <v>8</v>
      </c>
      <c r="CL1675" s="2">
        <v>2</v>
      </c>
    </row>
    <row r="1676" spans="1:90" x14ac:dyDescent="0.25">
      <c r="A1676" t="s">
        <v>115</v>
      </c>
      <c r="B1676">
        <v>10403</v>
      </c>
      <c r="C1676" t="s">
        <v>338</v>
      </c>
      <c r="D1676">
        <v>1</v>
      </c>
      <c r="E1676">
        <v>8</v>
      </c>
      <c r="F1676">
        <v>6142</v>
      </c>
      <c r="G1676">
        <v>35006142</v>
      </c>
      <c r="H1676" t="s">
        <v>9579</v>
      </c>
      <c r="I1676">
        <v>336</v>
      </c>
      <c r="J1676" t="s">
        <v>94</v>
      </c>
      <c r="K1676" t="s">
        <v>951</v>
      </c>
      <c r="L1676">
        <v>1</v>
      </c>
      <c r="M1676" t="s">
        <v>338</v>
      </c>
      <c r="N1676">
        <v>7160340</v>
      </c>
      <c r="O1676" t="s">
        <v>5216</v>
      </c>
      <c r="P1676" t="s">
        <v>9580</v>
      </c>
      <c r="Q1676">
        <v>251</v>
      </c>
      <c r="R1676">
        <v>11</v>
      </c>
      <c r="S1676">
        <v>24023534</v>
      </c>
      <c r="T1676">
        <v>24023797</v>
      </c>
      <c r="U1676" t="s">
        <v>9581</v>
      </c>
      <c r="V1676">
        <v>1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300</v>
      </c>
      <c r="AI1676" s="2">
        <v>249</v>
      </c>
      <c r="AJ1676" s="2">
        <v>211</v>
      </c>
      <c r="AK1676" s="2">
        <v>0</v>
      </c>
      <c r="AL1676" s="2">
        <v>0</v>
      </c>
      <c r="AM1676" s="2">
        <v>0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43</v>
      </c>
      <c r="BD1676" s="2">
        <v>0</v>
      </c>
      <c r="BE1676" s="2">
        <v>0</v>
      </c>
      <c r="BF1676" s="2">
        <v>0</v>
      </c>
      <c r="BG1676" s="2">
        <v>0</v>
      </c>
      <c r="BH1676" s="2">
        <v>0</v>
      </c>
      <c r="BI1676" s="2">
        <v>0</v>
      </c>
      <c r="BJ1676" s="2">
        <v>0</v>
      </c>
      <c r="BK1676" s="2">
        <v>0</v>
      </c>
      <c r="BL1676" s="2">
        <v>0</v>
      </c>
      <c r="BM1676" s="2">
        <v>0</v>
      </c>
      <c r="BN1676" s="2">
        <v>0</v>
      </c>
      <c r="BO1676" s="2">
        <v>0</v>
      </c>
      <c r="BP1676" s="2">
        <v>15</v>
      </c>
      <c r="BQ1676" s="2">
        <v>8</v>
      </c>
      <c r="BR1676" s="2">
        <v>8</v>
      </c>
      <c r="BS1676" s="2">
        <v>0</v>
      </c>
      <c r="BT1676" s="2">
        <v>0</v>
      </c>
      <c r="BU1676" s="2">
        <v>0</v>
      </c>
      <c r="BV1676" s="2">
        <v>0</v>
      </c>
      <c r="BW1676" s="2">
        <v>0</v>
      </c>
      <c r="BX1676" s="2">
        <v>0</v>
      </c>
      <c r="BY1676" s="2">
        <v>0</v>
      </c>
      <c r="BZ1676" s="2">
        <v>0</v>
      </c>
      <c r="CA1676" s="2">
        <v>0</v>
      </c>
      <c r="CB1676" s="2">
        <v>0</v>
      </c>
      <c r="CC1676" s="2">
        <v>0</v>
      </c>
      <c r="CD1676" s="2">
        <v>0</v>
      </c>
      <c r="CE1676" s="2">
        <v>0</v>
      </c>
      <c r="CF1676" s="2">
        <v>0</v>
      </c>
      <c r="CG1676" s="2">
        <v>0</v>
      </c>
      <c r="CH1676" s="2">
        <v>0</v>
      </c>
      <c r="CI1676" s="2">
        <v>0</v>
      </c>
      <c r="CJ1676" s="2">
        <v>0</v>
      </c>
      <c r="CK1676" s="2">
        <v>3</v>
      </c>
      <c r="CL1676" s="2">
        <v>0</v>
      </c>
    </row>
    <row r="1677" spans="1:90" x14ac:dyDescent="0.25">
      <c r="A1677" t="s">
        <v>115</v>
      </c>
      <c r="B1677">
        <v>10403</v>
      </c>
      <c r="C1677" t="s">
        <v>338</v>
      </c>
      <c r="D1677">
        <v>1</v>
      </c>
      <c r="E1677">
        <v>8</v>
      </c>
      <c r="F1677">
        <v>6178</v>
      </c>
      <c r="G1677">
        <v>35006178</v>
      </c>
      <c r="H1677" t="s">
        <v>10409</v>
      </c>
      <c r="I1677">
        <v>336</v>
      </c>
      <c r="J1677" t="s">
        <v>94</v>
      </c>
      <c r="K1677" t="s">
        <v>914</v>
      </c>
      <c r="L1677">
        <v>1</v>
      </c>
      <c r="M1677" t="s">
        <v>338</v>
      </c>
      <c r="N1677">
        <v>7133040</v>
      </c>
      <c r="O1677" t="s">
        <v>92</v>
      </c>
      <c r="P1677" t="s">
        <v>10410</v>
      </c>
      <c r="Q1677">
        <v>126</v>
      </c>
      <c r="R1677">
        <v>11</v>
      </c>
      <c r="S1677">
        <v>24020583</v>
      </c>
      <c r="T1677">
        <v>24023399</v>
      </c>
      <c r="U1677" t="s">
        <v>10411</v>
      </c>
      <c r="V1677">
        <v>1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147</v>
      </c>
      <c r="AE1677" s="2">
        <v>102</v>
      </c>
      <c r="AF1677" s="2">
        <v>92</v>
      </c>
      <c r="AG1677" s="2">
        <v>97</v>
      </c>
      <c r="AH1677" s="2">
        <v>220</v>
      </c>
      <c r="AI1677" s="2">
        <v>161</v>
      </c>
      <c r="AJ1677" s="2">
        <v>160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428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122</v>
      </c>
      <c r="BD1677" s="2">
        <v>30</v>
      </c>
      <c r="BE1677" s="2">
        <v>0</v>
      </c>
      <c r="BF1677" s="2">
        <v>0</v>
      </c>
      <c r="BG1677" s="2">
        <v>0</v>
      </c>
      <c r="BH1677" s="2">
        <v>0</v>
      </c>
      <c r="BI1677" s="2">
        <v>0</v>
      </c>
      <c r="BJ1677" s="2">
        <v>0</v>
      </c>
      <c r="BK1677" s="2">
        <v>0</v>
      </c>
      <c r="BL1677" s="2">
        <v>9</v>
      </c>
      <c r="BM1677" s="2">
        <v>6</v>
      </c>
      <c r="BN1677" s="2">
        <v>5</v>
      </c>
      <c r="BO1677" s="2">
        <v>5</v>
      </c>
      <c r="BP1677" s="2">
        <v>10</v>
      </c>
      <c r="BQ1677" s="2">
        <v>8</v>
      </c>
      <c r="BR1677" s="2">
        <v>6</v>
      </c>
      <c r="BS1677" s="2">
        <v>0</v>
      </c>
      <c r="BT1677" s="2">
        <v>0</v>
      </c>
      <c r="BU1677" s="2">
        <v>0</v>
      </c>
      <c r="BV1677" s="2">
        <v>0</v>
      </c>
      <c r="BW1677" s="2">
        <v>0</v>
      </c>
      <c r="BX1677" s="2">
        <v>0</v>
      </c>
      <c r="BY1677" s="2">
        <v>0</v>
      </c>
      <c r="BZ1677" s="2">
        <v>0</v>
      </c>
      <c r="CA1677" s="2">
        <v>0</v>
      </c>
      <c r="CB1677" s="2">
        <v>0</v>
      </c>
      <c r="CC1677" s="2">
        <v>14</v>
      </c>
      <c r="CD1677" s="2">
        <v>0</v>
      </c>
      <c r="CE1677" s="2">
        <v>0</v>
      </c>
      <c r="CF1677" s="2">
        <v>0</v>
      </c>
      <c r="CG1677" s="2">
        <v>0</v>
      </c>
      <c r="CH1677" s="2">
        <v>0</v>
      </c>
      <c r="CI1677" s="2">
        <v>0</v>
      </c>
      <c r="CJ1677" s="2">
        <v>0</v>
      </c>
      <c r="CK1677" s="2">
        <v>7</v>
      </c>
      <c r="CL1677" s="2">
        <v>6</v>
      </c>
    </row>
    <row r="1678" spans="1:90" x14ac:dyDescent="0.25">
      <c r="A1678" t="s">
        <v>115</v>
      </c>
      <c r="B1678">
        <v>10403</v>
      </c>
      <c r="C1678" t="s">
        <v>338</v>
      </c>
      <c r="D1678">
        <v>1</v>
      </c>
      <c r="E1678">
        <v>8</v>
      </c>
      <c r="F1678">
        <v>924052</v>
      </c>
      <c r="G1678">
        <v>35924052</v>
      </c>
      <c r="H1678" t="s">
        <v>11512</v>
      </c>
      <c r="I1678">
        <v>336</v>
      </c>
      <c r="J1678" t="s">
        <v>94</v>
      </c>
      <c r="K1678" t="s">
        <v>5385</v>
      </c>
      <c r="L1678">
        <v>1</v>
      </c>
      <c r="M1678" t="s">
        <v>338</v>
      </c>
      <c r="N1678">
        <v>7077170</v>
      </c>
      <c r="O1678" t="s">
        <v>92</v>
      </c>
      <c r="P1678" t="s">
        <v>5386</v>
      </c>
      <c r="Q1678">
        <v>150</v>
      </c>
      <c r="R1678">
        <v>11</v>
      </c>
      <c r="S1678">
        <v>24518100</v>
      </c>
      <c r="T1678">
        <v>24858664</v>
      </c>
      <c r="U1678" t="s">
        <v>11513</v>
      </c>
      <c r="V1678">
        <v>1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199</v>
      </c>
      <c r="AE1678" s="2">
        <v>136</v>
      </c>
      <c r="AF1678" s="2">
        <v>149</v>
      </c>
      <c r="AG1678" s="2">
        <v>164</v>
      </c>
      <c r="AH1678" s="2">
        <v>269</v>
      </c>
      <c r="AI1678" s="2">
        <v>311</v>
      </c>
      <c r="AJ1678" s="2">
        <v>261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80</v>
      </c>
      <c r="BD1678" s="2">
        <v>0</v>
      </c>
      <c r="BE1678" s="2">
        <v>0</v>
      </c>
      <c r="BF1678" s="2">
        <v>0</v>
      </c>
      <c r="BG1678" s="2">
        <v>0</v>
      </c>
      <c r="BH1678" s="2">
        <v>0</v>
      </c>
      <c r="BI1678" s="2">
        <v>0</v>
      </c>
      <c r="BJ1678" s="2">
        <v>0</v>
      </c>
      <c r="BK1678" s="2">
        <v>0</v>
      </c>
      <c r="BL1678" s="2">
        <v>7</v>
      </c>
      <c r="BM1678" s="2">
        <v>5</v>
      </c>
      <c r="BN1678" s="2">
        <v>4</v>
      </c>
      <c r="BO1678" s="2">
        <v>6</v>
      </c>
      <c r="BP1678" s="2">
        <v>10</v>
      </c>
      <c r="BQ1678" s="2">
        <v>9</v>
      </c>
      <c r="BR1678" s="2">
        <v>9</v>
      </c>
      <c r="BS1678" s="2">
        <v>0</v>
      </c>
      <c r="BT1678" s="2">
        <v>0</v>
      </c>
      <c r="BU1678" s="2">
        <v>0</v>
      </c>
      <c r="BV1678" s="2">
        <v>0</v>
      </c>
      <c r="BW1678" s="2">
        <v>0</v>
      </c>
      <c r="BX1678" s="2">
        <v>0</v>
      </c>
      <c r="BY1678" s="2">
        <v>0</v>
      </c>
      <c r="BZ1678" s="2">
        <v>0</v>
      </c>
      <c r="CA1678" s="2">
        <v>0</v>
      </c>
      <c r="CB1678" s="2">
        <v>0</v>
      </c>
      <c r="CC1678" s="2">
        <v>0</v>
      </c>
      <c r="CD1678" s="2">
        <v>0</v>
      </c>
      <c r="CE1678" s="2">
        <v>0</v>
      </c>
      <c r="CF1678" s="2">
        <v>0</v>
      </c>
      <c r="CG1678" s="2">
        <v>0</v>
      </c>
      <c r="CH1678" s="2">
        <v>0</v>
      </c>
      <c r="CI1678" s="2">
        <v>0</v>
      </c>
      <c r="CJ1678" s="2">
        <v>0</v>
      </c>
      <c r="CK1678" s="2">
        <v>4</v>
      </c>
      <c r="CL1678" s="2">
        <v>0</v>
      </c>
    </row>
    <row r="1679" spans="1:90" x14ac:dyDescent="0.25">
      <c r="A1679" t="s">
        <v>115</v>
      </c>
      <c r="B1679">
        <v>10403</v>
      </c>
      <c r="C1679" t="s">
        <v>338</v>
      </c>
      <c r="D1679">
        <v>1</v>
      </c>
      <c r="E1679">
        <v>8</v>
      </c>
      <c r="F1679">
        <v>925081</v>
      </c>
      <c r="G1679">
        <v>35925081</v>
      </c>
      <c r="H1679" t="s">
        <v>1856</v>
      </c>
      <c r="I1679">
        <v>336</v>
      </c>
      <c r="J1679" t="s">
        <v>94</v>
      </c>
      <c r="K1679" t="s">
        <v>1856</v>
      </c>
      <c r="L1679">
        <v>1</v>
      </c>
      <c r="M1679" t="s">
        <v>338</v>
      </c>
      <c r="N1679">
        <v>7142580</v>
      </c>
      <c r="O1679" t="s">
        <v>92</v>
      </c>
      <c r="P1679" t="s">
        <v>12733</v>
      </c>
      <c r="Q1679">
        <v>1268</v>
      </c>
      <c r="R1679">
        <v>11</v>
      </c>
      <c r="S1679">
        <v>24064575</v>
      </c>
      <c r="T1679">
        <v>24073550</v>
      </c>
      <c r="U1679" t="s">
        <v>12734</v>
      </c>
      <c r="V1679">
        <v>1</v>
      </c>
      <c r="W1679" s="2">
        <v>0</v>
      </c>
      <c r="X1679" s="2">
        <v>0</v>
      </c>
      <c r="Y1679" s="2">
        <v>64</v>
      </c>
      <c r="Z1679" s="2">
        <v>120</v>
      </c>
      <c r="AA1679" s="2">
        <v>170</v>
      </c>
      <c r="AB1679" s="2">
        <v>146</v>
      </c>
      <c r="AC1679" s="2">
        <v>160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270</v>
      </c>
      <c r="BD1679" s="2">
        <v>6</v>
      </c>
      <c r="BE1679" s="2">
        <v>0</v>
      </c>
      <c r="BF1679" s="2">
        <v>0</v>
      </c>
      <c r="BG1679" s="2">
        <v>3</v>
      </c>
      <c r="BH1679" s="2">
        <v>6</v>
      </c>
      <c r="BI1679" s="2">
        <v>9</v>
      </c>
      <c r="BJ1679" s="2">
        <v>6</v>
      </c>
      <c r="BK1679" s="2">
        <v>7</v>
      </c>
      <c r="BL1679" s="2">
        <v>0</v>
      </c>
      <c r="BM1679" s="2">
        <v>0</v>
      </c>
      <c r="BN1679" s="2">
        <v>0</v>
      </c>
      <c r="BO1679" s="2">
        <v>0</v>
      </c>
      <c r="BP1679" s="2">
        <v>0</v>
      </c>
      <c r="BQ1679" s="2">
        <v>0</v>
      </c>
      <c r="BR1679" s="2">
        <v>0</v>
      </c>
      <c r="BS1679" s="2">
        <v>0</v>
      </c>
      <c r="BT1679" s="2">
        <v>0</v>
      </c>
      <c r="BU1679" s="2">
        <v>0</v>
      </c>
      <c r="BV1679" s="2">
        <v>0</v>
      </c>
      <c r="BW1679" s="2">
        <v>0</v>
      </c>
      <c r="BX1679" s="2">
        <v>0</v>
      </c>
      <c r="BY1679" s="2">
        <v>0</v>
      </c>
      <c r="BZ1679" s="2">
        <v>0</v>
      </c>
      <c r="CA1679" s="2">
        <v>0</v>
      </c>
      <c r="CB1679" s="2">
        <v>0</v>
      </c>
      <c r="CC1679" s="2">
        <v>0</v>
      </c>
      <c r="CD1679" s="2">
        <v>0</v>
      </c>
      <c r="CE1679" s="2">
        <v>0</v>
      </c>
      <c r="CF1679" s="2">
        <v>0</v>
      </c>
      <c r="CG1679" s="2">
        <v>0</v>
      </c>
      <c r="CH1679" s="2">
        <v>0</v>
      </c>
      <c r="CI1679" s="2">
        <v>0</v>
      </c>
      <c r="CJ1679" s="2">
        <v>0</v>
      </c>
      <c r="CK1679" s="2">
        <v>18</v>
      </c>
      <c r="CL1679" s="2">
        <v>2</v>
      </c>
    </row>
    <row r="1680" spans="1:90" x14ac:dyDescent="0.25">
      <c r="A1680" t="s">
        <v>115</v>
      </c>
      <c r="B1680">
        <v>10403</v>
      </c>
      <c r="C1680" t="s">
        <v>338</v>
      </c>
      <c r="D1680">
        <v>1</v>
      </c>
      <c r="E1680">
        <v>8</v>
      </c>
      <c r="F1680">
        <v>79893</v>
      </c>
      <c r="G1680">
        <v>35079893</v>
      </c>
      <c r="H1680" t="s">
        <v>1704</v>
      </c>
      <c r="I1680">
        <v>336</v>
      </c>
      <c r="J1680" t="s">
        <v>94</v>
      </c>
      <c r="K1680" t="s">
        <v>1704</v>
      </c>
      <c r="L1680">
        <v>1</v>
      </c>
      <c r="M1680" t="s">
        <v>338</v>
      </c>
      <c r="N1680">
        <v>7145220</v>
      </c>
      <c r="O1680" t="s">
        <v>92</v>
      </c>
      <c r="P1680" t="s">
        <v>13058</v>
      </c>
      <c r="Q1680" t="s">
        <v>127</v>
      </c>
      <c r="R1680">
        <v>11</v>
      </c>
      <c r="S1680">
        <v>24072017</v>
      </c>
      <c r="T1680">
        <v>24072810</v>
      </c>
      <c r="U1680" t="s">
        <v>13059</v>
      </c>
      <c r="V1680">
        <v>1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202</v>
      </c>
      <c r="AE1680" s="2">
        <v>210</v>
      </c>
      <c r="AF1680" s="2">
        <v>0</v>
      </c>
      <c r="AG1680" s="2">
        <v>0</v>
      </c>
      <c r="AH1680" s="2">
        <v>167</v>
      </c>
      <c r="AI1680" s="2">
        <v>165</v>
      </c>
      <c r="AJ1680" s="2">
        <v>82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147</v>
      </c>
      <c r="BD1680" s="2">
        <v>0</v>
      </c>
      <c r="BE1680" s="2">
        <v>0</v>
      </c>
      <c r="BF1680" s="2">
        <v>0</v>
      </c>
      <c r="BG1680" s="2">
        <v>0</v>
      </c>
      <c r="BH1680" s="2">
        <v>0</v>
      </c>
      <c r="BI1680" s="2">
        <v>0</v>
      </c>
      <c r="BJ1680" s="2">
        <v>0</v>
      </c>
      <c r="BK1680" s="2">
        <v>0</v>
      </c>
      <c r="BL1680" s="2">
        <v>8</v>
      </c>
      <c r="BM1680" s="2">
        <v>7</v>
      </c>
      <c r="BN1680" s="2">
        <v>0</v>
      </c>
      <c r="BO1680" s="2">
        <v>0</v>
      </c>
      <c r="BP1680" s="2">
        <v>6</v>
      </c>
      <c r="BQ1680" s="2">
        <v>7</v>
      </c>
      <c r="BR1680" s="2">
        <v>4</v>
      </c>
      <c r="BS1680" s="2">
        <v>0</v>
      </c>
      <c r="BT1680" s="2">
        <v>0</v>
      </c>
      <c r="BU1680" s="2">
        <v>0</v>
      </c>
      <c r="BV1680" s="2">
        <v>0</v>
      </c>
      <c r="BW1680" s="2">
        <v>0</v>
      </c>
      <c r="BX1680" s="2">
        <v>0</v>
      </c>
      <c r="BY1680" s="2">
        <v>0</v>
      </c>
      <c r="BZ1680" s="2">
        <v>0</v>
      </c>
      <c r="CA1680" s="2">
        <v>0</v>
      </c>
      <c r="CB1680" s="2">
        <v>0</v>
      </c>
      <c r="CC1680" s="2">
        <v>0</v>
      </c>
      <c r="CD1680" s="2">
        <v>0</v>
      </c>
      <c r="CE1680" s="2">
        <v>0</v>
      </c>
      <c r="CF1680" s="2">
        <v>0</v>
      </c>
      <c r="CG1680" s="2">
        <v>0</v>
      </c>
      <c r="CH1680" s="2">
        <v>0</v>
      </c>
      <c r="CI1680" s="2">
        <v>0</v>
      </c>
      <c r="CJ1680" s="2">
        <v>0</v>
      </c>
      <c r="CK1680" s="2">
        <v>10</v>
      </c>
      <c r="CL1680" s="2">
        <v>0</v>
      </c>
    </row>
    <row r="1681" spans="1:90" x14ac:dyDescent="0.25">
      <c r="A1681" t="s">
        <v>115</v>
      </c>
      <c r="B1681">
        <v>10403</v>
      </c>
      <c r="C1681" t="s">
        <v>338</v>
      </c>
      <c r="D1681">
        <v>1</v>
      </c>
      <c r="E1681">
        <v>8</v>
      </c>
      <c r="F1681">
        <v>925032</v>
      </c>
      <c r="G1681">
        <v>35925032</v>
      </c>
      <c r="H1681" t="s">
        <v>3675</v>
      </c>
      <c r="I1681">
        <v>336</v>
      </c>
      <c r="J1681" t="s">
        <v>94</v>
      </c>
      <c r="K1681" t="s">
        <v>3675</v>
      </c>
      <c r="L1681">
        <v>1</v>
      </c>
      <c r="M1681" t="s">
        <v>338</v>
      </c>
      <c r="N1681">
        <v>7152160</v>
      </c>
      <c r="O1681" t="s">
        <v>92</v>
      </c>
      <c r="P1681" t="s">
        <v>19633</v>
      </c>
      <c r="Q1681">
        <v>75</v>
      </c>
      <c r="R1681">
        <v>11</v>
      </c>
      <c r="S1681">
        <v>24666633</v>
      </c>
      <c r="T1681">
        <v>24667001</v>
      </c>
      <c r="U1681" t="s">
        <v>5305</v>
      </c>
      <c r="V1681">
        <v>1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181</v>
      </c>
      <c r="AE1681" s="2">
        <v>165</v>
      </c>
      <c r="AF1681" s="2">
        <v>176</v>
      </c>
      <c r="AG1681" s="2">
        <v>196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215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265</v>
      </c>
      <c r="BD1681" s="2">
        <v>0</v>
      </c>
      <c r="BE1681" s="2">
        <v>0</v>
      </c>
      <c r="BF1681" s="2">
        <v>0</v>
      </c>
      <c r="BG1681" s="2">
        <v>0</v>
      </c>
      <c r="BH1681" s="2">
        <v>0</v>
      </c>
      <c r="BI1681" s="2">
        <v>0</v>
      </c>
      <c r="BJ1681" s="2">
        <v>0</v>
      </c>
      <c r="BK1681" s="2">
        <v>0</v>
      </c>
      <c r="BL1681" s="2">
        <v>11</v>
      </c>
      <c r="BM1681" s="2">
        <v>7</v>
      </c>
      <c r="BN1681" s="2">
        <v>6</v>
      </c>
      <c r="BO1681" s="2">
        <v>10</v>
      </c>
      <c r="BP1681" s="2">
        <v>0</v>
      </c>
      <c r="BQ1681" s="2">
        <v>0</v>
      </c>
      <c r="BR1681" s="2">
        <v>0</v>
      </c>
      <c r="BS1681" s="2">
        <v>0</v>
      </c>
      <c r="BT1681" s="2">
        <v>0</v>
      </c>
      <c r="BU1681" s="2">
        <v>0</v>
      </c>
      <c r="BV1681" s="2">
        <v>0</v>
      </c>
      <c r="BW1681" s="2">
        <v>0</v>
      </c>
      <c r="BX1681" s="2">
        <v>0</v>
      </c>
      <c r="BY1681" s="2">
        <v>0</v>
      </c>
      <c r="BZ1681" s="2">
        <v>0</v>
      </c>
      <c r="CA1681" s="2">
        <v>0</v>
      </c>
      <c r="CB1681" s="2">
        <v>0</v>
      </c>
      <c r="CC1681" s="2">
        <v>8</v>
      </c>
      <c r="CD1681" s="2">
        <v>0</v>
      </c>
      <c r="CE1681" s="2">
        <v>0</v>
      </c>
      <c r="CF1681" s="2">
        <v>0</v>
      </c>
      <c r="CG1681" s="2">
        <v>0</v>
      </c>
      <c r="CH1681" s="2">
        <v>0</v>
      </c>
      <c r="CI1681" s="2">
        <v>0</v>
      </c>
      <c r="CJ1681" s="2">
        <v>0</v>
      </c>
      <c r="CK1681" s="2">
        <v>17</v>
      </c>
      <c r="CL1681" s="2">
        <v>0</v>
      </c>
    </row>
    <row r="1682" spans="1:90" x14ac:dyDescent="0.25">
      <c r="A1682" t="s">
        <v>115</v>
      </c>
      <c r="B1682">
        <v>10403</v>
      </c>
      <c r="C1682" t="s">
        <v>338</v>
      </c>
      <c r="D1682">
        <v>1</v>
      </c>
      <c r="E1682">
        <v>8</v>
      </c>
      <c r="F1682">
        <v>916821</v>
      </c>
      <c r="G1682">
        <v>35916821</v>
      </c>
      <c r="H1682" t="s">
        <v>12128</v>
      </c>
      <c r="I1682">
        <v>336</v>
      </c>
      <c r="J1682" t="s">
        <v>94</v>
      </c>
      <c r="K1682" t="s">
        <v>12129</v>
      </c>
      <c r="L1682">
        <v>1</v>
      </c>
      <c r="M1682" t="s">
        <v>338</v>
      </c>
      <c r="N1682">
        <v>7135154</v>
      </c>
      <c r="O1682" t="s">
        <v>92</v>
      </c>
      <c r="P1682" t="s">
        <v>12130</v>
      </c>
      <c r="Q1682" t="s">
        <v>127</v>
      </c>
      <c r="R1682">
        <v>11</v>
      </c>
      <c r="S1682">
        <v>24567476</v>
      </c>
      <c r="T1682">
        <v>24576663</v>
      </c>
      <c r="U1682" t="s">
        <v>12131</v>
      </c>
      <c r="V1682">
        <v>1</v>
      </c>
      <c r="W1682" s="2">
        <v>0</v>
      </c>
      <c r="X1682" s="2">
        <v>0</v>
      </c>
      <c r="Y1682" s="2">
        <v>0</v>
      </c>
      <c r="Z1682" s="2">
        <v>0</v>
      </c>
      <c r="AA1682" s="2">
        <v>64</v>
      </c>
      <c r="AB1682" s="2">
        <v>146</v>
      </c>
      <c r="AC1682" s="2">
        <v>114</v>
      </c>
      <c r="AD1682" s="2">
        <v>313</v>
      </c>
      <c r="AE1682" s="2">
        <v>182</v>
      </c>
      <c r="AF1682" s="2">
        <v>171</v>
      </c>
      <c r="AG1682" s="2">
        <v>143</v>
      </c>
      <c r="AH1682" s="2">
        <v>0</v>
      </c>
      <c r="AI1682" s="2">
        <v>126</v>
      </c>
      <c r="AJ1682" s="2">
        <v>145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292</v>
      </c>
      <c r="BD1682" s="2">
        <v>0</v>
      </c>
      <c r="BE1682" s="2">
        <v>0</v>
      </c>
      <c r="BF1682" s="2">
        <v>0</v>
      </c>
      <c r="BG1682" s="2">
        <v>0</v>
      </c>
      <c r="BH1682" s="2">
        <v>0</v>
      </c>
      <c r="BI1682" s="2">
        <v>2</v>
      </c>
      <c r="BJ1682" s="2">
        <v>6</v>
      </c>
      <c r="BK1682" s="2">
        <v>5</v>
      </c>
      <c r="BL1682" s="2">
        <v>17</v>
      </c>
      <c r="BM1682" s="2">
        <v>8</v>
      </c>
      <c r="BN1682" s="2">
        <v>5</v>
      </c>
      <c r="BO1682" s="2">
        <v>6</v>
      </c>
      <c r="BP1682" s="2">
        <v>0</v>
      </c>
      <c r="BQ1682" s="2">
        <v>4</v>
      </c>
      <c r="BR1682" s="2">
        <v>4</v>
      </c>
      <c r="BS1682" s="2">
        <v>0</v>
      </c>
      <c r="BT1682" s="2">
        <v>0</v>
      </c>
      <c r="BU1682" s="2">
        <v>0</v>
      </c>
      <c r="BV1682" s="2">
        <v>0</v>
      </c>
      <c r="BW1682" s="2">
        <v>0</v>
      </c>
      <c r="BX1682" s="2">
        <v>0</v>
      </c>
      <c r="BY1682" s="2">
        <v>0</v>
      </c>
      <c r="BZ1682" s="2">
        <v>0</v>
      </c>
      <c r="CA1682" s="2">
        <v>0</v>
      </c>
      <c r="CB1682" s="2">
        <v>0</v>
      </c>
      <c r="CC1682" s="2">
        <v>0</v>
      </c>
      <c r="CD1682" s="2">
        <v>0</v>
      </c>
      <c r="CE1682" s="2">
        <v>0</v>
      </c>
      <c r="CF1682" s="2">
        <v>0</v>
      </c>
      <c r="CG1682" s="2">
        <v>0</v>
      </c>
      <c r="CH1682" s="2">
        <v>0</v>
      </c>
      <c r="CI1682" s="2">
        <v>0</v>
      </c>
      <c r="CJ1682" s="2">
        <v>0</v>
      </c>
      <c r="CK1682" s="2">
        <v>19</v>
      </c>
      <c r="CL1682" s="2">
        <v>0</v>
      </c>
    </row>
    <row r="1683" spans="1:90" x14ac:dyDescent="0.25">
      <c r="A1683" t="s">
        <v>115</v>
      </c>
      <c r="B1683">
        <v>10403</v>
      </c>
      <c r="C1683" t="s">
        <v>338</v>
      </c>
      <c r="D1683">
        <v>2</v>
      </c>
      <c r="E1683">
        <v>15</v>
      </c>
      <c r="F1683">
        <v>454266</v>
      </c>
      <c r="G1683">
        <v>35454266</v>
      </c>
      <c r="H1683" t="s">
        <v>3420</v>
      </c>
      <c r="I1683">
        <v>336</v>
      </c>
      <c r="J1683" t="s">
        <v>94</v>
      </c>
      <c r="K1683" t="s">
        <v>581</v>
      </c>
      <c r="L1683">
        <v>1</v>
      </c>
      <c r="M1683" t="s">
        <v>338</v>
      </c>
      <c r="N1683">
        <v>7034080</v>
      </c>
      <c r="O1683" t="s">
        <v>92</v>
      </c>
      <c r="P1683" t="s">
        <v>3421</v>
      </c>
      <c r="Q1683">
        <v>600</v>
      </c>
      <c r="R1683">
        <v>11</v>
      </c>
      <c r="S1683">
        <v>24083245</v>
      </c>
      <c r="U1683" t="s">
        <v>19634</v>
      </c>
      <c r="V1683">
        <v>1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88</v>
      </c>
      <c r="AP1683" s="2">
        <v>0</v>
      </c>
      <c r="AQ1683" s="2">
        <v>0</v>
      </c>
      <c r="AR1683" s="2">
        <v>155</v>
      </c>
      <c r="AS1683" s="2">
        <v>0</v>
      </c>
      <c r="AT1683" s="2">
        <v>0</v>
      </c>
      <c r="AU1683" s="2">
        <v>68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0</v>
      </c>
      <c r="BI1683" s="2">
        <v>0</v>
      </c>
      <c r="BJ1683" s="2">
        <v>0</v>
      </c>
      <c r="BK1683" s="2">
        <v>0</v>
      </c>
      <c r="BL1683" s="2">
        <v>0</v>
      </c>
      <c r="BM1683" s="2">
        <v>0</v>
      </c>
      <c r="BN1683" s="2">
        <v>0</v>
      </c>
      <c r="BO1683" s="2">
        <v>0</v>
      </c>
      <c r="BP1683" s="2">
        <v>0</v>
      </c>
      <c r="BQ1683" s="2">
        <v>0</v>
      </c>
      <c r="BR1683" s="2">
        <v>0</v>
      </c>
      <c r="BS1683" s="2">
        <v>0</v>
      </c>
      <c r="BT1683" s="2">
        <v>0</v>
      </c>
      <c r="BU1683" s="2">
        <v>0</v>
      </c>
      <c r="BV1683" s="2">
        <v>0</v>
      </c>
      <c r="BW1683" s="2">
        <v>5</v>
      </c>
      <c r="BX1683" s="2">
        <v>0</v>
      </c>
      <c r="BY1683" s="2">
        <v>0</v>
      </c>
      <c r="BZ1683" s="2">
        <v>9</v>
      </c>
      <c r="CA1683" s="2">
        <v>0</v>
      </c>
      <c r="CB1683" s="2">
        <v>0</v>
      </c>
      <c r="CC1683" s="2">
        <v>4</v>
      </c>
      <c r="CD1683" s="2">
        <v>0</v>
      </c>
      <c r="CE1683" s="2">
        <v>0</v>
      </c>
      <c r="CF1683" s="2">
        <v>0</v>
      </c>
      <c r="CG1683" s="2">
        <v>0</v>
      </c>
      <c r="CH1683" s="2">
        <v>0</v>
      </c>
      <c r="CI1683" s="2">
        <v>0</v>
      </c>
      <c r="CJ1683" s="2">
        <v>0</v>
      </c>
      <c r="CK1683" s="2">
        <v>0</v>
      </c>
      <c r="CL1683" s="2">
        <v>0</v>
      </c>
    </row>
    <row r="1684" spans="1:90" x14ac:dyDescent="0.25">
      <c r="A1684" t="s">
        <v>115</v>
      </c>
      <c r="B1684">
        <v>10403</v>
      </c>
      <c r="C1684" t="s">
        <v>338</v>
      </c>
      <c r="D1684">
        <v>1</v>
      </c>
      <c r="E1684">
        <v>8</v>
      </c>
      <c r="F1684">
        <v>5939</v>
      </c>
      <c r="G1684">
        <v>35005939</v>
      </c>
      <c r="H1684" t="s">
        <v>13652</v>
      </c>
      <c r="I1684">
        <v>336</v>
      </c>
      <c r="J1684" t="s">
        <v>94</v>
      </c>
      <c r="K1684" t="s">
        <v>19615</v>
      </c>
      <c r="L1684">
        <v>1</v>
      </c>
      <c r="M1684" t="s">
        <v>338</v>
      </c>
      <c r="N1684">
        <v>7140230</v>
      </c>
      <c r="O1684" t="s">
        <v>102</v>
      </c>
      <c r="P1684" t="s">
        <v>19616</v>
      </c>
      <c r="Q1684">
        <v>3900</v>
      </c>
      <c r="R1684">
        <v>11</v>
      </c>
      <c r="S1684">
        <v>24022570</v>
      </c>
      <c r="T1684">
        <v>24024623</v>
      </c>
      <c r="U1684" t="s">
        <v>13653</v>
      </c>
      <c r="V1684">
        <v>1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107</v>
      </c>
      <c r="AE1684" s="2">
        <v>202</v>
      </c>
      <c r="AF1684" s="2">
        <v>190</v>
      </c>
      <c r="AG1684" s="2">
        <v>76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122</v>
      </c>
      <c r="BD1684" s="2">
        <v>0</v>
      </c>
      <c r="BE1684" s="2">
        <v>0</v>
      </c>
      <c r="BF1684" s="2">
        <v>0</v>
      </c>
      <c r="BG1684" s="2">
        <v>0</v>
      </c>
      <c r="BH1684" s="2">
        <v>0</v>
      </c>
      <c r="BI1684" s="2">
        <v>0</v>
      </c>
      <c r="BJ1684" s="2">
        <v>0</v>
      </c>
      <c r="BK1684" s="2">
        <v>0</v>
      </c>
      <c r="BL1684" s="2">
        <v>4</v>
      </c>
      <c r="BM1684" s="2">
        <v>7</v>
      </c>
      <c r="BN1684" s="2">
        <v>12</v>
      </c>
      <c r="BO1684" s="2">
        <v>3</v>
      </c>
      <c r="BP1684" s="2">
        <v>0</v>
      </c>
      <c r="BQ1684" s="2">
        <v>0</v>
      </c>
      <c r="BR1684" s="2">
        <v>0</v>
      </c>
      <c r="BS1684" s="2">
        <v>0</v>
      </c>
      <c r="BT1684" s="2">
        <v>0</v>
      </c>
      <c r="BU1684" s="2">
        <v>0</v>
      </c>
      <c r="BV1684" s="2">
        <v>0</v>
      </c>
      <c r="BW1684" s="2">
        <v>0</v>
      </c>
      <c r="BX1684" s="2">
        <v>0</v>
      </c>
      <c r="BY1684" s="2">
        <v>0</v>
      </c>
      <c r="BZ1684" s="2">
        <v>0</v>
      </c>
      <c r="CA1684" s="2">
        <v>0</v>
      </c>
      <c r="CB1684" s="2">
        <v>0</v>
      </c>
      <c r="CC1684" s="2">
        <v>0</v>
      </c>
      <c r="CD1684" s="2">
        <v>0</v>
      </c>
      <c r="CE1684" s="2">
        <v>0</v>
      </c>
      <c r="CF1684" s="2">
        <v>0</v>
      </c>
      <c r="CG1684" s="2">
        <v>0</v>
      </c>
      <c r="CH1684" s="2">
        <v>0</v>
      </c>
      <c r="CI1684" s="2">
        <v>0</v>
      </c>
      <c r="CJ1684" s="2">
        <v>0</v>
      </c>
      <c r="CK1684" s="2">
        <v>6</v>
      </c>
      <c r="CL1684" s="2">
        <v>0</v>
      </c>
    </row>
    <row r="1685" spans="1:90" x14ac:dyDescent="0.25">
      <c r="A1685" t="s">
        <v>115</v>
      </c>
      <c r="B1685">
        <v>10403</v>
      </c>
      <c r="C1685" t="s">
        <v>338</v>
      </c>
      <c r="D1685">
        <v>1</v>
      </c>
      <c r="E1685">
        <v>8</v>
      </c>
      <c r="F1685">
        <v>925559</v>
      </c>
      <c r="G1685">
        <v>35925559</v>
      </c>
      <c r="H1685" t="s">
        <v>7766</v>
      </c>
      <c r="I1685">
        <v>336</v>
      </c>
      <c r="J1685" t="s">
        <v>94</v>
      </c>
      <c r="K1685" t="s">
        <v>3457</v>
      </c>
      <c r="L1685">
        <v>1</v>
      </c>
      <c r="M1685" t="s">
        <v>338</v>
      </c>
      <c r="N1685">
        <v>7179050</v>
      </c>
      <c r="O1685" t="s">
        <v>92</v>
      </c>
      <c r="P1685" t="s">
        <v>7767</v>
      </c>
      <c r="Q1685">
        <v>93</v>
      </c>
      <c r="R1685">
        <v>11</v>
      </c>
      <c r="S1685">
        <v>24386319</v>
      </c>
      <c r="T1685">
        <v>24386472</v>
      </c>
      <c r="U1685" t="s">
        <v>7768</v>
      </c>
      <c r="V1685">
        <v>1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160</v>
      </c>
      <c r="AE1685" s="2">
        <v>142</v>
      </c>
      <c r="AF1685" s="2">
        <v>194</v>
      </c>
      <c r="AG1685" s="2">
        <v>0</v>
      </c>
      <c r="AH1685" s="2">
        <v>207</v>
      </c>
      <c r="AI1685" s="2">
        <v>194</v>
      </c>
      <c r="AJ1685" s="2">
        <v>95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479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0</v>
      </c>
      <c r="BI1685" s="2">
        <v>0</v>
      </c>
      <c r="BJ1685" s="2">
        <v>0</v>
      </c>
      <c r="BK1685" s="2">
        <v>0</v>
      </c>
      <c r="BL1685" s="2">
        <v>6</v>
      </c>
      <c r="BM1685" s="2">
        <v>6</v>
      </c>
      <c r="BN1685" s="2">
        <v>8</v>
      </c>
      <c r="BO1685" s="2">
        <v>0</v>
      </c>
      <c r="BP1685" s="2">
        <v>6</v>
      </c>
      <c r="BQ1685" s="2">
        <v>5</v>
      </c>
      <c r="BR1685" s="2">
        <v>3</v>
      </c>
      <c r="BS1685" s="2">
        <v>0</v>
      </c>
      <c r="BT1685" s="2">
        <v>0</v>
      </c>
      <c r="BU1685" s="2">
        <v>0</v>
      </c>
      <c r="BV1685" s="2">
        <v>0</v>
      </c>
      <c r="BW1685" s="2">
        <v>0</v>
      </c>
      <c r="BX1685" s="2">
        <v>0</v>
      </c>
      <c r="BY1685" s="2">
        <v>0</v>
      </c>
      <c r="BZ1685" s="2">
        <v>0</v>
      </c>
      <c r="CA1685" s="2">
        <v>0</v>
      </c>
      <c r="CB1685" s="2">
        <v>0</v>
      </c>
      <c r="CC1685" s="2">
        <v>13</v>
      </c>
      <c r="CD1685" s="2">
        <v>0</v>
      </c>
      <c r="CE1685" s="2">
        <v>0</v>
      </c>
      <c r="CF1685" s="2">
        <v>0</v>
      </c>
      <c r="CG1685" s="2">
        <v>0</v>
      </c>
      <c r="CH1685" s="2">
        <v>0</v>
      </c>
      <c r="CI1685" s="2">
        <v>0</v>
      </c>
      <c r="CJ1685" s="2">
        <v>0</v>
      </c>
      <c r="CK1685" s="2">
        <v>0</v>
      </c>
      <c r="CL1685" s="2">
        <v>0</v>
      </c>
    </row>
    <row r="1686" spans="1:90" x14ac:dyDescent="0.25">
      <c r="A1686" t="s">
        <v>115</v>
      </c>
      <c r="B1686">
        <v>10403</v>
      </c>
      <c r="C1686" t="s">
        <v>338</v>
      </c>
      <c r="D1686">
        <v>1</v>
      </c>
      <c r="E1686">
        <v>8</v>
      </c>
      <c r="F1686">
        <v>925044</v>
      </c>
      <c r="G1686">
        <v>35925044</v>
      </c>
      <c r="H1686" t="s">
        <v>7954</v>
      </c>
      <c r="I1686">
        <v>336</v>
      </c>
      <c r="J1686" t="s">
        <v>94</v>
      </c>
      <c r="K1686" t="s">
        <v>7441</v>
      </c>
      <c r="L1686">
        <v>1</v>
      </c>
      <c r="M1686" t="s">
        <v>338</v>
      </c>
      <c r="N1686">
        <v>7179000</v>
      </c>
      <c r="O1686" t="s">
        <v>102</v>
      </c>
      <c r="P1686" t="s">
        <v>7955</v>
      </c>
      <c r="Q1686">
        <v>1346</v>
      </c>
      <c r="R1686">
        <v>11</v>
      </c>
      <c r="S1686">
        <v>24387557</v>
      </c>
      <c r="T1686">
        <v>24387564</v>
      </c>
      <c r="U1686" t="s">
        <v>7956</v>
      </c>
      <c r="V1686">
        <v>1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136</v>
      </c>
      <c r="AE1686" s="2">
        <v>114</v>
      </c>
      <c r="AF1686" s="2">
        <v>156</v>
      </c>
      <c r="AG1686" s="2">
        <v>130</v>
      </c>
      <c r="AH1686" s="2">
        <v>87</v>
      </c>
      <c r="AI1686" s="2">
        <v>77</v>
      </c>
      <c r="AJ1686" s="2">
        <v>66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0</v>
      </c>
      <c r="BI1686" s="2">
        <v>0</v>
      </c>
      <c r="BJ1686" s="2">
        <v>0</v>
      </c>
      <c r="BK1686" s="2">
        <v>0</v>
      </c>
      <c r="BL1686" s="2">
        <v>6</v>
      </c>
      <c r="BM1686" s="2">
        <v>4</v>
      </c>
      <c r="BN1686" s="2">
        <v>7</v>
      </c>
      <c r="BO1686" s="2">
        <v>7</v>
      </c>
      <c r="BP1686" s="2">
        <v>3</v>
      </c>
      <c r="BQ1686" s="2">
        <v>3</v>
      </c>
      <c r="BR1686" s="2">
        <v>3</v>
      </c>
      <c r="BS1686" s="2">
        <v>0</v>
      </c>
      <c r="BT1686" s="2">
        <v>0</v>
      </c>
      <c r="BU1686" s="2">
        <v>0</v>
      </c>
      <c r="BV1686" s="2">
        <v>0</v>
      </c>
      <c r="BW1686" s="2">
        <v>0</v>
      </c>
      <c r="BX1686" s="2">
        <v>0</v>
      </c>
      <c r="BY1686" s="2">
        <v>0</v>
      </c>
      <c r="BZ1686" s="2">
        <v>0</v>
      </c>
      <c r="CA1686" s="2">
        <v>0</v>
      </c>
      <c r="CB1686" s="2">
        <v>0</v>
      </c>
      <c r="CC1686" s="2">
        <v>0</v>
      </c>
      <c r="CD1686" s="2">
        <v>0</v>
      </c>
      <c r="CE1686" s="2">
        <v>0</v>
      </c>
      <c r="CF1686" s="2">
        <v>0</v>
      </c>
      <c r="CG1686" s="2">
        <v>0</v>
      </c>
      <c r="CH1686" s="2">
        <v>0</v>
      </c>
      <c r="CI1686" s="2">
        <v>0</v>
      </c>
      <c r="CJ1686" s="2">
        <v>0</v>
      </c>
      <c r="CK1686" s="2">
        <v>0</v>
      </c>
      <c r="CL1686" s="2">
        <v>0</v>
      </c>
    </row>
    <row r="1687" spans="1:90" x14ac:dyDescent="0.25">
      <c r="A1687" t="s">
        <v>115</v>
      </c>
      <c r="B1687">
        <v>10403</v>
      </c>
      <c r="C1687" t="s">
        <v>338</v>
      </c>
      <c r="D1687">
        <v>2</v>
      </c>
      <c r="E1687">
        <v>15</v>
      </c>
      <c r="F1687">
        <v>465914</v>
      </c>
      <c r="G1687">
        <v>35465914</v>
      </c>
      <c r="H1687" t="s">
        <v>16965</v>
      </c>
      <c r="I1687">
        <v>336</v>
      </c>
      <c r="J1687" t="s">
        <v>94</v>
      </c>
      <c r="K1687" t="s">
        <v>10083</v>
      </c>
      <c r="L1687">
        <v>1</v>
      </c>
      <c r="M1687" t="s">
        <v>338</v>
      </c>
      <c r="N1687">
        <v>7034907</v>
      </c>
      <c r="P1687" t="s">
        <v>16966</v>
      </c>
      <c r="Q1687" t="s">
        <v>127</v>
      </c>
      <c r="R1687">
        <v>11</v>
      </c>
      <c r="S1687">
        <v>24402226</v>
      </c>
      <c r="U1687" t="s">
        <v>19635</v>
      </c>
      <c r="V1687">
        <v>1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37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0</v>
      </c>
      <c r="BI1687" s="2">
        <v>0</v>
      </c>
      <c r="BJ1687" s="2">
        <v>0</v>
      </c>
      <c r="BK1687" s="2">
        <v>0</v>
      </c>
      <c r="BL1687" s="2">
        <v>0</v>
      </c>
      <c r="BM1687" s="2">
        <v>0</v>
      </c>
      <c r="BN1687" s="2">
        <v>0</v>
      </c>
      <c r="BO1687" s="2">
        <v>0</v>
      </c>
      <c r="BP1687" s="2">
        <v>0</v>
      </c>
      <c r="BQ1687" s="2">
        <v>0</v>
      </c>
      <c r="BR1687" s="2">
        <v>0</v>
      </c>
      <c r="BS1687" s="2">
        <v>0</v>
      </c>
      <c r="BT1687" s="2">
        <v>0</v>
      </c>
      <c r="BU1687" s="2">
        <v>0</v>
      </c>
      <c r="BV1687" s="2">
        <v>0</v>
      </c>
      <c r="BW1687" s="2">
        <v>2</v>
      </c>
      <c r="BX1687" s="2">
        <v>0</v>
      </c>
      <c r="BY1687" s="2">
        <v>0</v>
      </c>
      <c r="BZ1687" s="2">
        <v>0</v>
      </c>
      <c r="CA1687" s="2">
        <v>0</v>
      </c>
      <c r="CB1687" s="2">
        <v>0</v>
      </c>
      <c r="CC1687" s="2">
        <v>0</v>
      </c>
      <c r="CD1687" s="2">
        <v>0</v>
      </c>
      <c r="CE1687" s="2">
        <v>0</v>
      </c>
      <c r="CF1687" s="2">
        <v>0</v>
      </c>
      <c r="CG1687" s="2">
        <v>0</v>
      </c>
      <c r="CH1687" s="2">
        <v>0</v>
      </c>
      <c r="CI1687" s="2">
        <v>0</v>
      </c>
      <c r="CJ1687" s="2">
        <v>0</v>
      </c>
      <c r="CK1687" s="2">
        <v>0</v>
      </c>
      <c r="CL1687" s="2">
        <v>0</v>
      </c>
    </row>
    <row r="1688" spans="1:90" x14ac:dyDescent="0.25">
      <c r="A1688" t="s">
        <v>115</v>
      </c>
      <c r="B1688">
        <v>10403</v>
      </c>
      <c r="C1688" t="s">
        <v>338</v>
      </c>
      <c r="D1688">
        <v>1</v>
      </c>
      <c r="E1688">
        <v>8</v>
      </c>
      <c r="F1688">
        <v>907091</v>
      </c>
      <c r="G1688">
        <v>35907091</v>
      </c>
      <c r="H1688" t="s">
        <v>11230</v>
      </c>
      <c r="I1688">
        <v>336</v>
      </c>
      <c r="J1688" t="s">
        <v>94</v>
      </c>
      <c r="K1688" t="s">
        <v>2355</v>
      </c>
      <c r="L1688">
        <v>1</v>
      </c>
      <c r="M1688" t="s">
        <v>338</v>
      </c>
      <c r="N1688">
        <v>7178360</v>
      </c>
      <c r="O1688" t="s">
        <v>92</v>
      </c>
      <c r="P1688" t="s">
        <v>11231</v>
      </c>
      <c r="Q1688">
        <v>172</v>
      </c>
      <c r="R1688">
        <v>11</v>
      </c>
      <c r="S1688">
        <v>24362052</v>
      </c>
      <c r="T1688">
        <v>24362066</v>
      </c>
      <c r="U1688" t="s">
        <v>11232</v>
      </c>
      <c r="V1688">
        <v>1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198</v>
      </c>
      <c r="AE1688" s="2">
        <v>232</v>
      </c>
      <c r="AF1688" s="2">
        <v>200</v>
      </c>
      <c r="AG1688" s="2">
        <v>166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222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9</v>
      </c>
      <c r="BE1688" s="2">
        <v>0</v>
      </c>
      <c r="BF1688" s="2">
        <v>0</v>
      </c>
      <c r="BG1688" s="2">
        <v>0</v>
      </c>
      <c r="BH1688" s="2">
        <v>0</v>
      </c>
      <c r="BI1688" s="2">
        <v>0</v>
      </c>
      <c r="BJ1688" s="2">
        <v>0</v>
      </c>
      <c r="BK1688" s="2">
        <v>0</v>
      </c>
      <c r="BL1688" s="2">
        <v>8</v>
      </c>
      <c r="BM1688" s="2">
        <v>11</v>
      </c>
      <c r="BN1688" s="2">
        <v>10</v>
      </c>
      <c r="BO1688" s="2">
        <v>7</v>
      </c>
      <c r="BP1688" s="2">
        <v>0</v>
      </c>
      <c r="BQ1688" s="2">
        <v>0</v>
      </c>
      <c r="BR1688" s="2">
        <v>0</v>
      </c>
      <c r="BS1688" s="2">
        <v>0</v>
      </c>
      <c r="BT1688" s="2">
        <v>0</v>
      </c>
      <c r="BU1688" s="2">
        <v>0</v>
      </c>
      <c r="BV1688" s="2">
        <v>0</v>
      </c>
      <c r="BW1688" s="2">
        <v>0</v>
      </c>
      <c r="BX1688" s="2">
        <v>0</v>
      </c>
      <c r="BY1688" s="2">
        <v>0</v>
      </c>
      <c r="BZ1688" s="2">
        <v>0</v>
      </c>
      <c r="CA1688" s="2">
        <v>0</v>
      </c>
      <c r="CB1688" s="2">
        <v>0</v>
      </c>
      <c r="CC1688" s="2">
        <v>6</v>
      </c>
      <c r="CD1688" s="2">
        <v>0</v>
      </c>
      <c r="CE1688" s="2">
        <v>0</v>
      </c>
      <c r="CF1688" s="2">
        <v>0</v>
      </c>
      <c r="CG1688" s="2">
        <v>0</v>
      </c>
      <c r="CH1688" s="2">
        <v>0</v>
      </c>
      <c r="CI1688" s="2">
        <v>0</v>
      </c>
      <c r="CJ1688" s="2">
        <v>0</v>
      </c>
      <c r="CK1688" s="2">
        <v>0</v>
      </c>
      <c r="CL1688" s="2">
        <v>3</v>
      </c>
    </row>
    <row r="1689" spans="1:90" x14ac:dyDescent="0.25">
      <c r="A1689" t="s">
        <v>115</v>
      </c>
      <c r="B1689">
        <v>10403</v>
      </c>
      <c r="C1689" t="s">
        <v>338</v>
      </c>
      <c r="D1689">
        <v>1</v>
      </c>
      <c r="E1689">
        <v>8</v>
      </c>
      <c r="F1689">
        <v>925068</v>
      </c>
      <c r="G1689">
        <v>35925068</v>
      </c>
      <c r="H1689" t="s">
        <v>11435</v>
      </c>
      <c r="I1689">
        <v>336</v>
      </c>
      <c r="J1689" t="s">
        <v>94</v>
      </c>
      <c r="K1689" t="s">
        <v>1603</v>
      </c>
      <c r="L1689">
        <v>1</v>
      </c>
      <c r="M1689" t="s">
        <v>338</v>
      </c>
      <c r="N1689">
        <v>7144470</v>
      </c>
      <c r="O1689" t="s">
        <v>92</v>
      </c>
      <c r="P1689" t="s">
        <v>11436</v>
      </c>
      <c r="Q1689">
        <v>18</v>
      </c>
      <c r="R1689">
        <v>11</v>
      </c>
      <c r="S1689">
        <v>24015883</v>
      </c>
      <c r="T1689">
        <v>24064071</v>
      </c>
      <c r="U1689" t="s">
        <v>11437</v>
      </c>
      <c r="V1689">
        <v>1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121</v>
      </c>
      <c r="AE1689" s="2">
        <v>83</v>
      </c>
      <c r="AF1689" s="2">
        <v>120</v>
      </c>
      <c r="AG1689" s="2">
        <v>104</v>
      </c>
      <c r="AH1689" s="2">
        <v>140</v>
      </c>
      <c r="AI1689" s="2">
        <v>100</v>
      </c>
      <c r="AJ1689" s="2">
        <v>65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486</v>
      </c>
      <c r="BD1689" s="2">
        <v>22</v>
      </c>
      <c r="BE1689" s="2">
        <v>0</v>
      </c>
      <c r="BF1689" s="2">
        <v>0</v>
      </c>
      <c r="BG1689" s="2">
        <v>0</v>
      </c>
      <c r="BH1689" s="2">
        <v>0</v>
      </c>
      <c r="BI1689" s="2">
        <v>0</v>
      </c>
      <c r="BJ1689" s="2">
        <v>0</v>
      </c>
      <c r="BK1689" s="2">
        <v>0</v>
      </c>
      <c r="BL1689" s="2">
        <v>6</v>
      </c>
      <c r="BM1689" s="2">
        <v>5</v>
      </c>
      <c r="BN1689" s="2">
        <v>6</v>
      </c>
      <c r="BO1689" s="2">
        <v>5</v>
      </c>
      <c r="BP1689" s="2">
        <v>7</v>
      </c>
      <c r="BQ1689" s="2">
        <v>4</v>
      </c>
      <c r="BR1689" s="2">
        <v>4</v>
      </c>
      <c r="BS1689" s="2">
        <v>0</v>
      </c>
      <c r="BT1689" s="2">
        <v>0</v>
      </c>
      <c r="BU1689" s="2">
        <v>0</v>
      </c>
      <c r="BV1689" s="2">
        <v>0</v>
      </c>
      <c r="BW1689" s="2">
        <v>0</v>
      </c>
      <c r="BX1689" s="2">
        <v>0</v>
      </c>
      <c r="BY1689" s="2">
        <v>0</v>
      </c>
      <c r="BZ1689" s="2">
        <v>0</v>
      </c>
      <c r="CA1689" s="2">
        <v>0</v>
      </c>
      <c r="CB1689" s="2">
        <v>0</v>
      </c>
      <c r="CC1689" s="2">
        <v>0</v>
      </c>
      <c r="CD1689" s="2">
        <v>0</v>
      </c>
      <c r="CE1689" s="2">
        <v>0</v>
      </c>
      <c r="CF1689" s="2">
        <v>0</v>
      </c>
      <c r="CG1689" s="2">
        <v>0</v>
      </c>
      <c r="CH1689" s="2">
        <v>0</v>
      </c>
      <c r="CI1689" s="2">
        <v>0</v>
      </c>
      <c r="CJ1689" s="2">
        <v>0</v>
      </c>
      <c r="CK1689" s="2">
        <v>24</v>
      </c>
      <c r="CL1689" s="2">
        <v>6</v>
      </c>
    </row>
    <row r="1690" spans="1:90" x14ac:dyDescent="0.25">
      <c r="A1690" t="s">
        <v>115</v>
      </c>
      <c r="B1690">
        <v>10403</v>
      </c>
      <c r="C1690" t="s">
        <v>338</v>
      </c>
      <c r="D1690">
        <v>1</v>
      </c>
      <c r="E1690">
        <v>8</v>
      </c>
      <c r="F1690">
        <v>925056</v>
      </c>
      <c r="G1690">
        <v>35925056</v>
      </c>
      <c r="H1690" t="s">
        <v>14013</v>
      </c>
      <c r="I1690">
        <v>336</v>
      </c>
      <c r="J1690" t="s">
        <v>94</v>
      </c>
      <c r="K1690" t="s">
        <v>14013</v>
      </c>
      <c r="L1690">
        <v>1</v>
      </c>
      <c r="M1690" t="s">
        <v>338</v>
      </c>
      <c r="N1690">
        <v>7159690</v>
      </c>
      <c r="O1690" t="s">
        <v>92</v>
      </c>
      <c r="P1690" t="s">
        <v>14014</v>
      </c>
      <c r="Q1690">
        <v>179</v>
      </c>
      <c r="R1690">
        <v>11</v>
      </c>
      <c r="S1690">
        <v>24387639</v>
      </c>
      <c r="T1690">
        <v>24387649</v>
      </c>
      <c r="U1690" t="s">
        <v>14015</v>
      </c>
      <c r="V1690">
        <v>1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84</v>
      </c>
      <c r="AE1690" s="2">
        <v>87</v>
      </c>
      <c r="AF1690" s="2">
        <v>78</v>
      </c>
      <c r="AG1690" s="2">
        <v>105</v>
      </c>
      <c r="AH1690" s="2">
        <v>77</v>
      </c>
      <c r="AI1690" s="2">
        <v>54</v>
      </c>
      <c r="AJ1690" s="2">
        <v>19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0</v>
      </c>
      <c r="BI1690" s="2">
        <v>0</v>
      </c>
      <c r="BJ1690" s="2">
        <v>0</v>
      </c>
      <c r="BK1690" s="2">
        <v>0</v>
      </c>
      <c r="BL1690" s="2">
        <v>4</v>
      </c>
      <c r="BM1690" s="2">
        <v>4</v>
      </c>
      <c r="BN1690" s="2">
        <v>5</v>
      </c>
      <c r="BO1690" s="2">
        <v>4</v>
      </c>
      <c r="BP1690" s="2">
        <v>2</v>
      </c>
      <c r="BQ1690" s="2">
        <v>2</v>
      </c>
      <c r="BR1690" s="2">
        <v>1</v>
      </c>
      <c r="BS1690" s="2">
        <v>0</v>
      </c>
      <c r="BT1690" s="2">
        <v>0</v>
      </c>
      <c r="BU1690" s="2">
        <v>0</v>
      </c>
      <c r="BV1690" s="2">
        <v>0</v>
      </c>
      <c r="BW1690" s="2">
        <v>0</v>
      </c>
      <c r="BX1690" s="2">
        <v>0</v>
      </c>
      <c r="BY1690" s="2">
        <v>0</v>
      </c>
      <c r="BZ1690" s="2">
        <v>0</v>
      </c>
      <c r="CA1690" s="2">
        <v>0</v>
      </c>
      <c r="CB1690" s="2">
        <v>0</v>
      </c>
      <c r="CC1690" s="2">
        <v>0</v>
      </c>
      <c r="CD1690" s="2">
        <v>0</v>
      </c>
      <c r="CE1690" s="2">
        <v>0</v>
      </c>
      <c r="CF1690" s="2">
        <v>0</v>
      </c>
      <c r="CG1690" s="2">
        <v>0</v>
      </c>
      <c r="CH1690" s="2">
        <v>0</v>
      </c>
      <c r="CI1690" s="2">
        <v>0</v>
      </c>
      <c r="CJ1690" s="2">
        <v>0</v>
      </c>
      <c r="CK1690" s="2">
        <v>0</v>
      </c>
      <c r="CL1690" s="2">
        <v>0</v>
      </c>
    </row>
    <row r="1691" spans="1:90" x14ac:dyDescent="0.25">
      <c r="A1691" t="s">
        <v>115</v>
      </c>
      <c r="B1691">
        <v>10403</v>
      </c>
      <c r="C1691" t="s">
        <v>338</v>
      </c>
      <c r="D1691">
        <v>1</v>
      </c>
      <c r="E1691">
        <v>8</v>
      </c>
      <c r="F1691">
        <v>900126</v>
      </c>
      <c r="G1691">
        <v>35900126</v>
      </c>
      <c r="H1691" t="s">
        <v>13293</v>
      </c>
      <c r="I1691">
        <v>336</v>
      </c>
      <c r="J1691" t="s">
        <v>94</v>
      </c>
      <c r="K1691" t="s">
        <v>914</v>
      </c>
      <c r="L1691">
        <v>1</v>
      </c>
      <c r="M1691" t="s">
        <v>338</v>
      </c>
      <c r="N1691">
        <v>7141000</v>
      </c>
      <c r="P1691" t="s">
        <v>13294</v>
      </c>
      <c r="Q1691">
        <v>2884</v>
      </c>
      <c r="R1691">
        <v>11</v>
      </c>
      <c r="S1691">
        <v>24024936</v>
      </c>
      <c r="T1691">
        <v>24029514</v>
      </c>
      <c r="U1691" t="s">
        <v>13295</v>
      </c>
      <c r="V1691">
        <v>1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267</v>
      </c>
      <c r="AE1691" s="2">
        <v>205</v>
      </c>
      <c r="AF1691" s="2">
        <v>260</v>
      </c>
      <c r="AG1691" s="2">
        <v>187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134</v>
      </c>
      <c r="BD1691" s="2">
        <v>0</v>
      </c>
      <c r="BE1691" s="2">
        <v>0</v>
      </c>
      <c r="BF1691" s="2">
        <v>0</v>
      </c>
      <c r="BG1691" s="2">
        <v>0</v>
      </c>
      <c r="BH1691" s="2">
        <v>0</v>
      </c>
      <c r="BI1691" s="2">
        <v>0</v>
      </c>
      <c r="BJ1691" s="2">
        <v>0</v>
      </c>
      <c r="BK1691" s="2">
        <v>0</v>
      </c>
      <c r="BL1691" s="2">
        <v>13</v>
      </c>
      <c r="BM1691" s="2">
        <v>9</v>
      </c>
      <c r="BN1691" s="2">
        <v>9</v>
      </c>
      <c r="BO1691" s="2">
        <v>6</v>
      </c>
      <c r="BP1691" s="2">
        <v>0</v>
      </c>
      <c r="BQ1691" s="2">
        <v>0</v>
      </c>
      <c r="BR1691" s="2">
        <v>0</v>
      </c>
      <c r="BS1691" s="2">
        <v>0</v>
      </c>
      <c r="BT1691" s="2">
        <v>0</v>
      </c>
      <c r="BU1691" s="2">
        <v>0</v>
      </c>
      <c r="BV1691" s="2">
        <v>0</v>
      </c>
      <c r="BW1691" s="2">
        <v>0</v>
      </c>
      <c r="BX1691" s="2">
        <v>0</v>
      </c>
      <c r="BY1691" s="2">
        <v>0</v>
      </c>
      <c r="BZ1691" s="2">
        <v>0</v>
      </c>
      <c r="CA1691" s="2">
        <v>0</v>
      </c>
      <c r="CB1691" s="2">
        <v>0</v>
      </c>
      <c r="CC1691" s="2">
        <v>0</v>
      </c>
      <c r="CD1691" s="2">
        <v>0</v>
      </c>
      <c r="CE1691" s="2">
        <v>0</v>
      </c>
      <c r="CF1691" s="2">
        <v>0</v>
      </c>
      <c r="CG1691" s="2">
        <v>0</v>
      </c>
      <c r="CH1691" s="2">
        <v>0</v>
      </c>
      <c r="CI1691" s="2">
        <v>0</v>
      </c>
      <c r="CJ1691" s="2">
        <v>0</v>
      </c>
      <c r="CK1691" s="2">
        <v>9</v>
      </c>
      <c r="CL1691" s="2">
        <v>0</v>
      </c>
    </row>
    <row r="1692" spans="1:90" x14ac:dyDescent="0.25">
      <c r="A1692" t="s">
        <v>115</v>
      </c>
      <c r="B1692">
        <v>10403</v>
      </c>
      <c r="C1692" t="s">
        <v>338</v>
      </c>
      <c r="D1692">
        <v>1</v>
      </c>
      <c r="E1692">
        <v>8</v>
      </c>
      <c r="F1692">
        <v>39184</v>
      </c>
      <c r="G1692">
        <v>35039184</v>
      </c>
      <c r="H1692" t="s">
        <v>10947</v>
      </c>
      <c r="I1692">
        <v>336</v>
      </c>
      <c r="J1692" t="s">
        <v>94</v>
      </c>
      <c r="K1692" t="s">
        <v>10948</v>
      </c>
      <c r="L1692">
        <v>1</v>
      </c>
      <c r="M1692" t="s">
        <v>338</v>
      </c>
      <c r="N1692">
        <v>7083300</v>
      </c>
      <c r="O1692" t="s">
        <v>92</v>
      </c>
      <c r="P1692" t="s">
        <v>10949</v>
      </c>
      <c r="Q1692">
        <v>7</v>
      </c>
      <c r="R1692">
        <v>11</v>
      </c>
      <c r="S1692">
        <v>24575633</v>
      </c>
      <c r="T1692">
        <v>24577521</v>
      </c>
      <c r="U1692" t="s">
        <v>10950</v>
      </c>
      <c r="V1692">
        <v>1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30</v>
      </c>
      <c r="AD1692" s="2">
        <v>194</v>
      </c>
      <c r="AE1692" s="2">
        <v>184</v>
      </c>
      <c r="AF1692" s="2">
        <v>195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0</v>
      </c>
      <c r="BI1692" s="2">
        <v>0</v>
      </c>
      <c r="BJ1692" s="2">
        <v>0</v>
      </c>
      <c r="BK1692" s="2">
        <v>1</v>
      </c>
      <c r="BL1692" s="2">
        <v>9</v>
      </c>
      <c r="BM1692" s="2">
        <v>7</v>
      </c>
      <c r="BN1692" s="2">
        <v>7</v>
      </c>
      <c r="BO1692" s="2">
        <v>0</v>
      </c>
      <c r="BP1692" s="2">
        <v>0</v>
      </c>
      <c r="BQ1692" s="2">
        <v>0</v>
      </c>
      <c r="BR1692" s="2">
        <v>0</v>
      </c>
      <c r="BS1692" s="2">
        <v>0</v>
      </c>
      <c r="BT1692" s="2">
        <v>0</v>
      </c>
      <c r="BU1692" s="2">
        <v>0</v>
      </c>
      <c r="BV1692" s="2">
        <v>0</v>
      </c>
      <c r="BW1692" s="2">
        <v>0</v>
      </c>
      <c r="BX1692" s="2">
        <v>0</v>
      </c>
      <c r="BY1692" s="2">
        <v>0</v>
      </c>
      <c r="BZ1692" s="2">
        <v>0</v>
      </c>
      <c r="CA1692" s="2">
        <v>0</v>
      </c>
      <c r="CB1692" s="2">
        <v>0</v>
      </c>
      <c r="CC1692" s="2">
        <v>0</v>
      </c>
      <c r="CD1692" s="2">
        <v>0</v>
      </c>
      <c r="CE1692" s="2">
        <v>0</v>
      </c>
      <c r="CF1692" s="2">
        <v>0</v>
      </c>
      <c r="CG1692" s="2">
        <v>0</v>
      </c>
      <c r="CH1692" s="2">
        <v>0</v>
      </c>
      <c r="CI1692" s="2">
        <v>0</v>
      </c>
      <c r="CJ1692" s="2">
        <v>0</v>
      </c>
      <c r="CK1692" s="2">
        <v>0</v>
      </c>
      <c r="CL1692" s="2">
        <v>0</v>
      </c>
    </row>
    <row r="1693" spans="1:90" x14ac:dyDescent="0.25">
      <c r="A1693" t="s">
        <v>115</v>
      </c>
      <c r="B1693">
        <v>10403</v>
      </c>
      <c r="C1693" t="s">
        <v>338</v>
      </c>
      <c r="D1693">
        <v>1</v>
      </c>
      <c r="E1693">
        <v>8</v>
      </c>
      <c r="F1693">
        <v>6154</v>
      </c>
      <c r="G1693">
        <v>35006154</v>
      </c>
      <c r="H1693" t="s">
        <v>18341</v>
      </c>
      <c r="I1693">
        <v>336</v>
      </c>
      <c r="J1693" t="s">
        <v>94</v>
      </c>
      <c r="K1693" t="s">
        <v>2972</v>
      </c>
      <c r="L1693">
        <v>1</v>
      </c>
      <c r="M1693" t="s">
        <v>338</v>
      </c>
      <c r="N1693">
        <v>7192200</v>
      </c>
      <c r="O1693" t="s">
        <v>92</v>
      </c>
      <c r="P1693" t="s">
        <v>18342</v>
      </c>
      <c r="Q1693">
        <v>444</v>
      </c>
      <c r="R1693">
        <v>11</v>
      </c>
      <c r="S1693">
        <v>24021865</v>
      </c>
      <c r="T1693">
        <v>24024153</v>
      </c>
      <c r="U1693" t="s">
        <v>18343</v>
      </c>
      <c r="V1693">
        <v>1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133</v>
      </c>
      <c r="AE1693" s="2">
        <v>131</v>
      </c>
      <c r="AF1693" s="2">
        <v>120</v>
      </c>
      <c r="AG1693" s="2">
        <v>107</v>
      </c>
      <c r="AH1693" s="2">
        <v>126</v>
      </c>
      <c r="AI1693" s="2">
        <v>90</v>
      </c>
      <c r="AJ1693" s="2">
        <v>67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0</v>
      </c>
      <c r="BI1693" s="2">
        <v>0</v>
      </c>
      <c r="BJ1693" s="2">
        <v>0</v>
      </c>
      <c r="BK1693" s="2">
        <v>0</v>
      </c>
      <c r="BL1693" s="2">
        <v>5</v>
      </c>
      <c r="BM1693" s="2">
        <v>5</v>
      </c>
      <c r="BN1693" s="2">
        <v>6</v>
      </c>
      <c r="BO1693" s="2">
        <v>4</v>
      </c>
      <c r="BP1693" s="2">
        <v>4</v>
      </c>
      <c r="BQ1693" s="2">
        <v>4</v>
      </c>
      <c r="BR1693" s="2">
        <v>3</v>
      </c>
      <c r="BS1693" s="2">
        <v>0</v>
      </c>
      <c r="BT1693" s="2">
        <v>0</v>
      </c>
      <c r="BU1693" s="2">
        <v>0</v>
      </c>
      <c r="BV1693" s="2">
        <v>0</v>
      </c>
      <c r="BW1693" s="2">
        <v>0</v>
      </c>
      <c r="BX1693" s="2">
        <v>0</v>
      </c>
      <c r="BY1693" s="2">
        <v>0</v>
      </c>
      <c r="BZ1693" s="2">
        <v>0</v>
      </c>
      <c r="CA1693" s="2">
        <v>0</v>
      </c>
      <c r="CB1693" s="2">
        <v>0</v>
      </c>
      <c r="CC1693" s="2">
        <v>0</v>
      </c>
      <c r="CD1693" s="2">
        <v>0</v>
      </c>
      <c r="CE1693" s="2">
        <v>0</v>
      </c>
      <c r="CF1693" s="2">
        <v>0</v>
      </c>
      <c r="CG1693" s="2">
        <v>0</v>
      </c>
      <c r="CH1693" s="2">
        <v>0</v>
      </c>
      <c r="CI1693" s="2">
        <v>0</v>
      </c>
      <c r="CJ1693" s="2">
        <v>0</v>
      </c>
      <c r="CK1693" s="2">
        <v>0</v>
      </c>
      <c r="CL1693" s="2">
        <v>0</v>
      </c>
    </row>
    <row r="1694" spans="1:90" x14ac:dyDescent="0.25">
      <c r="A1694" t="s">
        <v>115</v>
      </c>
      <c r="B1694">
        <v>10403</v>
      </c>
      <c r="C1694" t="s">
        <v>338</v>
      </c>
      <c r="D1694">
        <v>1</v>
      </c>
      <c r="E1694">
        <v>8</v>
      </c>
      <c r="F1694">
        <v>46437</v>
      </c>
      <c r="G1694">
        <v>35046437</v>
      </c>
      <c r="H1694" t="s">
        <v>10803</v>
      </c>
      <c r="I1694">
        <v>336</v>
      </c>
      <c r="J1694" t="s">
        <v>94</v>
      </c>
      <c r="K1694" t="s">
        <v>2128</v>
      </c>
      <c r="L1694">
        <v>1</v>
      </c>
      <c r="M1694" t="s">
        <v>338</v>
      </c>
      <c r="N1694">
        <v>7151300</v>
      </c>
      <c r="O1694" t="s">
        <v>102</v>
      </c>
      <c r="P1694" t="s">
        <v>10804</v>
      </c>
      <c r="Q1694">
        <v>136</v>
      </c>
      <c r="R1694">
        <v>11</v>
      </c>
      <c r="S1694">
        <v>24670116</v>
      </c>
      <c r="T1694">
        <v>24672921</v>
      </c>
      <c r="U1694" t="s">
        <v>10805</v>
      </c>
      <c r="V1694">
        <v>1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281</v>
      </c>
      <c r="AE1694" s="2">
        <v>282</v>
      </c>
      <c r="AF1694" s="2">
        <v>274</v>
      </c>
      <c r="AG1694" s="2">
        <v>215</v>
      </c>
      <c r="AH1694" s="2">
        <v>190</v>
      </c>
      <c r="AI1694" s="2">
        <v>208</v>
      </c>
      <c r="AJ1694" s="2">
        <v>158</v>
      </c>
      <c r="AK1694" s="2">
        <v>0</v>
      </c>
      <c r="AL1694" s="2">
        <v>0</v>
      </c>
      <c r="AM1694" s="2">
        <v>0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240</v>
      </c>
      <c r="BD1694" s="2">
        <v>14</v>
      </c>
      <c r="BE1694" s="2">
        <v>0</v>
      </c>
      <c r="BF1694" s="2">
        <v>0</v>
      </c>
      <c r="BG1694" s="2">
        <v>0</v>
      </c>
      <c r="BH1694" s="2">
        <v>0</v>
      </c>
      <c r="BI1694" s="2">
        <v>0</v>
      </c>
      <c r="BJ1694" s="2">
        <v>0</v>
      </c>
      <c r="BK1694" s="2">
        <v>0</v>
      </c>
      <c r="BL1694" s="2">
        <v>11</v>
      </c>
      <c r="BM1694" s="2">
        <v>13</v>
      </c>
      <c r="BN1694" s="2">
        <v>10</v>
      </c>
      <c r="BO1694" s="2">
        <v>9</v>
      </c>
      <c r="BP1694" s="2">
        <v>5</v>
      </c>
      <c r="BQ1694" s="2">
        <v>7</v>
      </c>
      <c r="BR1694" s="2">
        <v>7</v>
      </c>
      <c r="BS1694" s="2">
        <v>0</v>
      </c>
      <c r="BT1694" s="2">
        <v>0</v>
      </c>
      <c r="BU1694" s="2">
        <v>0</v>
      </c>
      <c r="BV1694" s="2">
        <v>0</v>
      </c>
      <c r="BW1694" s="2">
        <v>0</v>
      </c>
      <c r="BX1694" s="2">
        <v>0</v>
      </c>
      <c r="BY1694" s="2">
        <v>0</v>
      </c>
      <c r="BZ1694" s="2">
        <v>0</v>
      </c>
      <c r="CA1694" s="2">
        <v>0</v>
      </c>
      <c r="CB1694" s="2">
        <v>0</v>
      </c>
      <c r="CC1694" s="2">
        <v>0</v>
      </c>
      <c r="CD1694" s="2">
        <v>0</v>
      </c>
      <c r="CE1694" s="2">
        <v>0</v>
      </c>
      <c r="CF1694" s="2">
        <v>0</v>
      </c>
      <c r="CG1694" s="2">
        <v>0</v>
      </c>
      <c r="CH1694" s="2">
        <v>0</v>
      </c>
      <c r="CI1694" s="2">
        <v>0</v>
      </c>
      <c r="CJ1694" s="2">
        <v>0</v>
      </c>
      <c r="CK1694" s="2">
        <v>13</v>
      </c>
      <c r="CL1694" s="2">
        <v>3</v>
      </c>
    </row>
    <row r="1695" spans="1:90" x14ac:dyDescent="0.25">
      <c r="A1695" t="s">
        <v>115</v>
      </c>
      <c r="B1695">
        <v>10403</v>
      </c>
      <c r="C1695" t="s">
        <v>338</v>
      </c>
      <c r="D1695">
        <v>1</v>
      </c>
      <c r="E1695">
        <v>8</v>
      </c>
      <c r="F1695">
        <v>6324</v>
      </c>
      <c r="G1695">
        <v>35006324</v>
      </c>
      <c r="H1695" t="s">
        <v>18805</v>
      </c>
      <c r="I1695">
        <v>336</v>
      </c>
      <c r="J1695" t="s">
        <v>94</v>
      </c>
      <c r="K1695" t="s">
        <v>2128</v>
      </c>
      <c r="L1695">
        <v>1</v>
      </c>
      <c r="M1695" t="s">
        <v>338</v>
      </c>
      <c r="N1695">
        <v>7151030</v>
      </c>
      <c r="O1695" t="s">
        <v>102</v>
      </c>
      <c r="P1695" t="s">
        <v>18806</v>
      </c>
      <c r="Q1695">
        <v>47</v>
      </c>
      <c r="R1695">
        <v>11</v>
      </c>
      <c r="S1695">
        <v>24670054</v>
      </c>
      <c r="T1695">
        <v>24673864</v>
      </c>
      <c r="U1695" t="s">
        <v>18807</v>
      </c>
      <c r="V1695">
        <v>1</v>
      </c>
      <c r="W1695" s="2">
        <v>0</v>
      </c>
      <c r="X1695" s="2">
        <v>0</v>
      </c>
      <c r="Y1695" s="2">
        <v>145</v>
      </c>
      <c r="Z1695" s="2">
        <v>152</v>
      </c>
      <c r="AA1695" s="2">
        <v>154</v>
      </c>
      <c r="AB1695" s="2">
        <v>122</v>
      </c>
      <c r="AC1695" s="2">
        <v>157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7</v>
      </c>
      <c r="BH1695" s="2">
        <v>6</v>
      </c>
      <c r="BI1695" s="2">
        <v>7</v>
      </c>
      <c r="BJ1695" s="2">
        <v>5</v>
      </c>
      <c r="BK1695" s="2">
        <v>5</v>
      </c>
      <c r="BL1695" s="2">
        <v>0</v>
      </c>
      <c r="BM1695" s="2">
        <v>0</v>
      </c>
      <c r="BN1695" s="2">
        <v>0</v>
      </c>
      <c r="BO1695" s="2">
        <v>0</v>
      </c>
      <c r="BP1695" s="2">
        <v>0</v>
      </c>
      <c r="BQ1695" s="2">
        <v>0</v>
      </c>
      <c r="BR1695" s="2">
        <v>0</v>
      </c>
      <c r="BS1695" s="2">
        <v>0</v>
      </c>
      <c r="BT1695" s="2">
        <v>0</v>
      </c>
      <c r="BU1695" s="2">
        <v>0</v>
      </c>
      <c r="BV1695" s="2">
        <v>0</v>
      </c>
      <c r="BW1695" s="2">
        <v>0</v>
      </c>
      <c r="BX1695" s="2">
        <v>0</v>
      </c>
      <c r="BY1695" s="2">
        <v>0</v>
      </c>
      <c r="BZ1695" s="2">
        <v>0</v>
      </c>
      <c r="CA1695" s="2">
        <v>0</v>
      </c>
      <c r="CB1695" s="2">
        <v>0</v>
      </c>
      <c r="CC1695" s="2">
        <v>0</v>
      </c>
      <c r="CD1695" s="2">
        <v>0</v>
      </c>
      <c r="CE1695" s="2">
        <v>0</v>
      </c>
      <c r="CF1695" s="2">
        <v>0</v>
      </c>
      <c r="CG1695" s="2">
        <v>0</v>
      </c>
      <c r="CH1695" s="2">
        <v>0</v>
      </c>
      <c r="CI1695" s="2">
        <v>0</v>
      </c>
      <c r="CJ1695" s="2">
        <v>0</v>
      </c>
      <c r="CK1695" s="2">
        <v>0</v>
      </c>
      <c r="CL1695" s="2">
        <v>0</v>
      </c>
    </row>
    <row r="1696" spans="1:90" x14ac:dyDescent="0.25">
      <c r="A1696" t="s">
        <v>115</v>
      </c>
      <c r="B1696">
        <v>10403</v>
      </c>
      <c r="C1696" t="s">
        <v>338</v>
      </c>
      <c r="D1696">
        <v>1</v>
      </c>
      <c r="E1696">
        <v>8</v>
      </c>
      <c r="F1696">
        <v>39469</v>
      </c>
      <c r="G1696">
        <v>35039469</v>
      </c>
      <c r="H1696" t="s">
        <v>4784</v>
      </c>
      <c r="I1696">
        <v>336</v>
      </c>
      <c r="J1696" t="s">
        <v>94</v>
      </c>
      <c r="K1696" t="s">
        <v>2873</v>
      </c>
      <c r="L1696">
        <v>1</v>
      </c>
      <c r="M1696" t="s">
        <v>338</v>
      </c>
      <c r="N1696">
        <v>7154595</v>
      </c>
      <c r="O1696" t="s">
        <v>4785</v>
      </c>
      <c r="P1696" t="s">
        <v>19624</v>
      </c>
      <c r="Q1696">
        <v>9864</v>
      </c>
      <c r="R1696">
        <v>11</v>
      </c>
      <c r="S1696">
        <v>24364469</v>
      </c>
      <c r="T1696">
        <v>24364581</v>
      </c>
      <c r="U1696" t="s">
        <v>4786</v>
      </c>
      <c r="V1696">
        <v>2</v>
      </c>
      <c r="W1696" s="2">
        <v>0</v>
      </c>
      <c r="X1696" s="2">
        <v>0</v>
      </c>
      <c r="Y1696" s="2">
        <v>55</v>
      </c>
      <c r="Z1696" s="2">
        <v>38</v>
      </c>
      <c r="AA1696" s="2">
        <v>29</v>
      </c>
      <c r="AB1696" s="2">
        <v>27</v>
      </c>
      <c r="AC1696" s="2">
        <v>30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2</v>
      </c>
      <c r="BH1696" s="2">
        <v>2</v>
      </c>
      <c r="BI1696" s="2">
        <v>1</v>
      </c>
      <c r="BJ1696" s="2">
        <v>1</v>
      </c>
      <c r="BK1696" s="2">
        <v>2</v>
      </c>
      <c r="BL1696" s="2">
        <v>0</v>
      </c>
      <c r="BM1696" s="2">
        <v>0</v>
      </c>
      <c r="BN1696" s="2">
        <v>0</v>
      </c>
      <c r="BO1696" s="2">
        <v>0</v>
      </c>
      <c r="BP1696" s="2">
        <v>0</v>
      </c>
      <c r="BQ1696" s="2">
        <v>0</v>
      </c>
      <c r="BR1696" s="2">
        <v>0</v>
      </c>
      <c r="BS1696" s="2">
        <v>0</v>
      </c>
      <c r="BT1696" s="2">
        <v>0</v>
      </c>
      <c r="BU1696" s="2">
        <v>0</v>
      </c>
      <c r="BV1696" s="2">
        <v>0</v>
      </c>
      <c r="BW1696" s="2">
        <v>0</v>
      </c>
      <c r="BX1696" s="2">
        <v>0</v>
      </c>
      <c r="BY1696" s="2">
        <v>0</v>
      </c>
      <c r="BZ1696" s="2">
        <v>0</v>
      </c>
      <c r="CA1696" s="2">
        <v>0</v>
      </c>
      <c r="CB1696" s="2">
        <v>0</v>
      </c>
      <c r="CC1696" s="2">
        <v>0</v>
      </c>
      <c r="CD1696" s="2">
        <v>0</v>
      </c>
      <c r="CE1696" s="2">
        <v>0</v>
      </c>
      <c r="CF1696" s="2">
        <v>0</v>
      </c>
      <c r="CG1696" s="2">
        <v>0</v>
      </c>
      <c r="CH1696" s="2">
        <v>0</v>
      </c>
      <c r="CI1696" s="2">
        <v>0</v>
      </c>
      <c r="CJ1696" s="2">
        <v>0</v>
      </c>
      <c r="CK1696" s="2">
        <v>0</v>
      </c>
      <c r="CL1696" s="2">
        <v>0</v>
      </c>
    </row>
    <row r="1697" spans="1:90" x14ac:dyDescent="0.25">
      <c r="A1697" t="s">
        <v>115</v>
      </c>
      <c r="B1697">
        <v>10403</v>
      </c>
      <c r="C1697" t="s">
        <v>338</v>
      </c>
      <c r="D1697">
        <v>1</v>
      </c>
      <c r="E1697">
        <v>8</v>
      </c>
      <c r="F1697">
        <v>36699</v>
      </c>
      <c r="G1697">
        <v>35036699</v>
      </c>
      <c r="H1697" t="s">
        <v>17191</v>
      </c>
      <c r="I1697">
        <v>336</v>
      </c>
      <c r="J1697" t="s">
        <v>94</v>
      </c>
      <c r="K1697" t="s">
        <v>4457</v>
      </c>
      <c r="L1697">
        <v>1</v>
      </c>
      <c r="M1697" t="s">
        <v>338</v>
      </c>
      <c r="N1697">
        <v>7131030</v>
      </c>
      <c r="O1697" t="s">
        <v>92</v>
      </c>
      <c r="P1697" t="s">
        <v>11846</v>
      </c>
      <c r="Q1697">
        <v>443</v>
      </c>
      <c r="R1697">
        <v>11</v>
      </c>
      <c r="S1697">
        <v>24565904</v>
      </c>
      <c r="T1697">
        <v>24568606</v>
      </c>
      <c r="U1697" t="s">
        <v>17192</v>
      </c>
      <c r="V1697">
        <v>1</v>
      </c>
      <c r="W1697" s="2">
        <v>0</v>
      </c>
      <c r="X1697" s="2">
        <v>0</v>
      </c>
      <c r="Y1697" s="2">
        <v>181</v>
      </c>
      <c r="Z1697" s="2">
        <v>158</v>
      </c>
      <c r="AA1697" s="2">
        <v>159</v>
      </c>
      <c r="AB1697" s="2">
        <v>194</v>
      </c>
      <c r="AC1697" s="2">
        <v>125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2</v>
      </c>
      <c r="BE1697" s="2">
        <v>0</v>
      </c>
      <c r="BF1697" s="2">
        <v>0</v>
      </c>
      <c r="BG1697" s="2">
        <v>6</v>
      </c>
      <c r="BH1697" s="2">
        <v>6</v>
      </c>
      <c r="BI1697" s="2">
        <v>7</v>
      </c>
      <c r="BJ1697" s="2">
        <v>8</v>
      </c>
      <c r="BK1697" s="2">
        <v>4</v>
      </c>
      <c r="BL1697" s="2">
        <v>0</v>
      </c>
      <c r="BM1697" s="2">
        <v>0</v>
      </c>
      <c r="BN1697" s="2">
        <v>0</v>
      </c>
      <c r="BO1697" s="2">
        <v>0</v>
      </c>
      <c r="BP1697" s="2">
        <v>0</v>
      </c>
      <c r="BQ1697" s="2">
        <v>0</v>
      </c>
      <c r="BR1697" s="2">
        <v>0</v>
      </c>
      <c r="BS1697" s="2">
        <v>0</v>
      </c>
      <c r="BT1697" s="2">
        <v>0</v>
      </c>
      <c r="BU1697" s="2">
        <v>0</v>
      </c>
      <c r="BV1697" s="2">
        <v>0</v>
      </c>
      <c r="BW1697" s="2">
        <v>0</v>
      </c>
      <c r="BX1697" s="2">
        <v>0</v>
      </c>
      <c r="BY1697" s="2">
        <v>0</v>
      </c>
      <c r="BZ1697" s="2">
        <v>0</v>
      </c>
      <c r="CA1697" s="2">
        <v>0</v>
      </c>
      <c r="CB1697" s="2">
        <v>0</v>
      </c>
      <c r="CC1697" s="2">
        <v>0</v>
      </c>
      <c r="CD1697" s="2">
        <v>0</v>
      </c>
      <c r="CE1697" s="2">
        <v>0</v>
      </c>
      <c r="CF1697" s="2">
        <v>0</v>
      </c>
      <c r="CG1697" s="2">
        <v>0</v>
      </c>
      <c r="CH1697" s="2">
        <v>0</v>
      </c>
      <c r="CI1697" s="2">
        <v>0</v>
      </c>
      <c r="CJ1697" s="2">
        <v>0</v>
      </c>
      <c r="CK1697" s="2">
        <v>0</v>
      </c>
      <c r="CL1697" s="2">
        <v>1</v>
      </c>
    </row>
    <row r="1698" spans="1:90" x14ac:dyDescent="0.25">
      <c r="A1698" t="s">
        <v>115</v>
      </c>
      <c r="B1698">
        <v>10403</v>
      </c>
      <c r="C1698" t="s">
        <v>338</v>
      </c>
      <c r="D1698">
        <v>1</v>
      </c>
      <c r="E1698">
        <v>8</v>
      </c>
      <c r="F1698">
        <v>48859</v>
      </c>
      <c r="G1698">
        <v>35048859</v>
      </c>
      <c r="H1698" t="s">
        <v>16488</v>
      </c>
      <c r="I1698">
        <v>336</v>
      </c>
      <c r="J1698" t="s">
        <v>94</v>
      </c>
      <c r="K1698" t="s">
        <v>914</v>
      </c>
      <c r="L1698">
        <v>1</v>
      </c>
      <c r="M1698" t="s">
        <v>338</v>
      </c>
      <c r="N1698">
        <v>7132550</v>
      </c>
      <c r="O1698" t="s">
        <v>102</v>
      </c>
      <c r="P1698" t="s">
        <v>16489</v>
      </c>
      <c r="Q1698">
        <v>135</v>
      </c>
      <c r="R1698">
        <v>11</v>
      </c>
      <c r="S1698">
        <v>24020378</v>
      </c>
      <c r="T1698">
        <v>24022001</v>
      </c>
      <c r="U1698" t="s">
        <v>16490</v>
      </c>
      <c r="V1698">
        <v>1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195</v>
      </c>
      <c r="AE1698" s="2">
        <v>176</v>
      </c>
      <c r="AF1698" s="2">
        <v>106</v>
      </c>
      <c r="AG1698" s="2">
        <v>73</v>
      </c>
      <c r="AH1698" s="2">
        <v>114</v>
      </c>
      <c r="AI1698" s="2">
        <v>103</v>
      </c>
      <c r="AJ1698" s="2">
        <v>90</v>
      </c>
      <c r="AK1698" s="2">
        <v>0</v>
      </c>
      <c r="AL1698" s="2">
        <v>0</v>
      </c>
      <c r="AM1698" s="2">
        <v>0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0</v>
      </c>
      <c r="BI1698" s="2">
        <v>0</v>
      </c>
      <c r="BJ1698" s="2">
        <v>0</v>
      </c>
      <c r="BK1698" s="2">
        <v>0</v>
      </c>
      <c r="BL1698" s="2">
        <v>13</v>
      </c>
      <c r="BM1698" s="2">
        <v>10</v>
      </c>
      <c r="BN1698" s="2">
        <v>5</v>
      </c>
      <c r="BO1698" s="2">
        <v>3</v>
      </c>
      <c r="BP1698" s="2">
        <v>6</v>
      </c>
      <c r="BQ1698" s="2">
        <v>5</v>
      </c>
      <c r="BR1698" s="2">
        <v>5</v>
      </c>
      <c r="BS1698" s="2">
        <v>0</v>
      </c>
      <c r="BT1698" s="2">
        <v>0</v>
      </c>
      <c r="BU1698" s="2">
        <v>0</v>
      </c>
      <c r="BV1698" s="2">
        <v>0</v>
      </c>
      <c r="BW1698" s="2">
        <v>0</v>
      </c>
      <c r="BX1698" s="2">
        <v>0</v>
      </c>
      <c r="BY1698" s="2">
        <v>0</v>
      </c>
      <c r="BZ1698" s="2">
        <v>0</v>
      </c>
      <c r="CA1698" s="2">
        <v>0</v>
      </c>
      <c r="CB1698" s="2">
        <v>0</v>
      </c>
      <c r="CC1698" s="2">
        <v>0</v>
      </c>
      <c r="CD1698" s="2">
        <v>0</v>
      </c>
      <c r="CE1698" s="2">
        <v>0</v>
      </c>
      <c r="CF1698" s="2">
        <v>0</v>
      </c>
      <c r="CG1698" s="2">
        <v>0</v>
      </c>
      <c r="CH1698" s="2">
        <v>0</v>
      </c>
      <c r="CI1698" s="2">
        <v>0</v>
      </c>
      <c r="CJ1698" s="2">
        <v>0</v>
      </c>
      <c r="CK1698" s="2">
        <v>0</v>
      </c>
      <c r="CL1698" s="2">
        <v>0</v>
      </c>
    </row>
    <row r="1699" spans="1:90" x14ac:dyDescent="0.25">
      <c r="A1699" t="s">
        <v>115</v>
      </c>
      <c r="B1699">
        <v>10403</v>
      </c>
      <c r="C1699" t="s">
        <v>338</v>
      </c>
      <c r="D1699">
        <v>1</v>
      </c>
      <c r="E1699">
        <v>8</v>
      </c>
      <c r="F1699">
        <v>5997</v>
      </c>
      <c r="G1699">
        <v>35005997</v>
      </c>
      <c r="H1699" t="s">
        <v>14393</v>
      </c>
      <c r="I1699">
        <v>336</v>
      </c>
      <c r="J1699" t="s">
        <v>94</v>
      </c>
      <c r="K1699" t="s">
        <v>19622</v>
      </c>
      <c r="L1699">
        <v>1</v>
      </c>
      <c r="M1699" t="s">
        <v>338</v>
      </c>
      <c r="N1699">
        <v>7196000</v>
      </c>
      <c r="O1699" t="s">
        <v>102</v>
      </c>
      <c r="P1699" t="s">
        <v>4326</v>
      </c>
      <c r="Q1699">
        <v>4148</v>
      </c>
      <c r="R1699">
        <v>11</v>
      </c>
      <c r="S1699">
        <v>24024677</v>
      </c>
      <c r="T1699">
        <v>24043182</v>
      </c>
      <c r="U1699" t="s">
        <v>14394</v>
      </c>
      <c r="V1699">
        <v>1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83</v>
      </c>
      <c r="AI1699" s="2">
        <v>25</v>
      </c>
      <c r="AJ1699" s="2">
        <v>15</v>
      </c>
      <c r="AK1699" s="2">
        <v>0</v>
      </c>
      <c r="AL1699" s="2">
        <v>0</v>
      </c>
      <c r="AM1699" s="2">
        <v>0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233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0</v>
      </c>
      <c r="BI1699" s="2">
        <v>0</v>
      </c>
      <c r="BJ1699" s="2">
        <v>0</v>
      </c>
      <c r="BK1699" s="2">
        <v>0</v>
      </c>
      <c r="BL1699" s="2">
        <v>0</v>
      </c>
      <c r="BM1699" s="2">
        <v>0</v>
      </c>
      <c r="BN1699" s="2">
        <v>0</v>
      </c>
      <c r="BO1699" s="2">
        <v>0</v>
      </c>
      <c r="BP1699" s="2">
        <v>5</v>
      </c>
      <c r="BQ1699" s="2">
        <v>1</v>
      </c>
      <c r="BR1699" s="2">
        <v>2</v>
      </c>
      <c r="BS1699" s="2">
        <v>0</v>
      </c>
      <c r="BT1699" s="2">
        <v>0</v>
      </c>
      <c r="BU1699" s="2">
        <v>0</v>
      </c>
      <c r="BV1699" s="2">
        <v>0</v>
      </c>
      <c r="BW1699" s="2">
        <v>0</v>
      </c>
      <c r="BX1699" s="2">
        <v>0</v>
      </c>
      <c r="BY1699" s="2">
        <v>0</v>
      </c>
      <c r="BZ1699" s="2">
        <v>0</v>
      </c>
      <c r="CA1699" s="2">
        <v>0</v>
      </c>
      <c r="CB1699" s="2">
        <v>0</v>
      </c>
      <c r="CC1699" s="2">
        <v>7</v>
      </c>
      <c r="CD1699" s="2">
        <v>0</v>
      </c>
      <c r="CE1699" s="2">
        <v>0</v>
      </c>
      <c r="CF1699" s="2">
        <v>0</v>
      </c>
      <c r="CG1699" s="2">
        <v>0</v>
      </c>
      <c r="CH1699" s="2">
        <v>0</v>
      </c>
      <c r="CI1699" s="2">
        <v>0</v>
      </c>
      <c r="CJ1699" s="2">
        <v>0</v>
      </c>
      <c r="CK1699" s="2">
        <v>0</v>
      </c>
      <c r="CL1699" s="2">
        <v>0</v>
      </c>
    </row>
    <row r="1700" spans="1:90" x14ac:dyDescent="0.25">
      <c r="A1700" t="s">
        <v>115</v>
      </c>
      <c r="B1700">
        <v>10403</v>
      </c>
      <c r="C1700" t="s">
        <v>338</v>
      </c>
      <c r="D1700">
        <v>1</v>
      </c>
      <c r="E1700">
        <v>8</v>
      </c>
      <c r="F1700">
        <v>925093</v>
      </c>
      <c r="G1700">
        <v>35925093</v>
      </c>
      <c r="H1700" t="s">
        <v>17339</v>
      </c>
      <c r="I1700">
        <v>336</v>
      </c>
      <c r="J1700" t="s">
        <v>94</v>
      </c>
      <c r="K1700" t="s">
        <v>1704</v>
      </c>
      <c r="L1700">
        <v>1</v>
      </c>
      <c r="M1700" t="s">
        <v>338</v>
      </c>
      <c r="N1700">
        <v>7145360</v>
      </c>
      <c r="O1700" t="s">
        <v>92</v>
      </c>
      <c r="P1700" t="s">
        <v>17340</v>
      </c>
      <c r="Q1700">
        <v>111</v>
      </c>
      <c r="R1700">
        <v>11</v>
      </c>
      <c r="S1700">
        <v>24051600</v>
      </c>
      <c r="T1700">
        <v>24063630</v>
      </c>
      <c r="U1700" t="s">
        <v>17341</v>
      </c>
      <c r="V1700">
        <v>1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177</v>
      </c>
      <c r="AG1700" s="2">
        <v>166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0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193</v>
      </c>
      <c r="BD1700" s="2">
        <v>0</v>
      </c>
      <c r="BE1700" s="2">
        <v>0</v>
      </c>
      <c r="BF1700" s="2">
        <v>0</v>
      </c>
      <c r="BG1700" s="2">
        <v>0</v>
      </c>
      <c r="BH1700" s="2">
        <v>0</v>
      </c>
      <c r="BI1700" s="2">
        <v>0</v>
      </c>
      <c r="BJ1700" s="2">
        <v>0</v>
      </c>
      <c r="BK1700" s="2">
        <v>0</v>
      </c>
      <c r="BL1700" s="2">
        <v>0</v>
      </c>
      <c r="BM1700" s="2">
        <v>0</v>
      </c>
      <c r="BN1700" s="2">
        <v>10</v>
      </c>
      <c r="BO1700" s="2">
        <v>7</v>
      </c>
      <c r="BP1700" s="2">
        <v>0</v>
      </c>
      <c r="BQ1700" s="2">
        <v>0</v>
      </c>
      <c r="BR1700" s="2">
        <v>0</v>
      </c>
      <c r="BS1700" s="2">
        <v>0</v>
      </c>
      <c r="BT1700" s="2">
        <v>0</v>
      </c>
      <c r="BU1700" s="2">
        <v>0</v>
      </c>
      <c r="BV1700" s="2">
        <v>0</v>
      </c>
      <c r="BW1700" s="2">
        <v>0</v>
      </c>
      <c r="BX1700" s="2">
        <v>0</v>
      </c>
      <c r="BY1700" s="2">
        <v>0</v>
      </c>
      <c r="BZ1700" s="2">
        <v>0</v>
      </c>
      <c r="CA1700" s="2">
        <v>0</v>
      </c>
      <c r="CB1700" s="2">
        <v>0</v>
      </c>
      <c r="CC1700" s="2">
        <v>0</v>
      </c>
      <c r="CD1700" s="2">
        <v>0</v>
      </c>
      <c r="CE1700" s="2">
        <v>0</v>
      </c>
      <c r="CF1700" s="2">
        <v>0</v>
      </c>
      <c r="CG1700" s="2">
        <v>0</v>
      </c>
      <c r="CH1700" s="2">
        <v>0</v>
      </c>
      <c r="CI1700" s="2">
        <v>0</v>
      </c>
      <c r="CJ1700" s="2">
        <v>0</v>
      </c>
      <c r="CK1700" s="2">
        <v>12</v>
      </c>
      <c r="CL1700" s="2">
        <v>0</v>
      </c>
    </row>
    <row r="1701" spans="1:90" x14ac:dyDescent="0.25">
      <c r="A1701" t="s">
        <v>115</v>
      </c>
      <c r="B1701">
        <v>10403</v>
      </c>
      <c r="C1701" t="s">
        <v>338</v>
      </c>
      <c r="D1701">
        <v>1</v>
      </c>
      <c r="E1701">
        <v>8</v>
      </c>
      <c r="F1701">
        <v>46395</v>
      </c>
      <c r="G1701">
        <v>35046395</v>
      </c>
      <c r="H1701" t="s">
        <v>13889</v>
      </c>
      <c r="I1701">
        <v>336</v>
      </c>
      <c r="J1701" t="s">
        <v>94</v>
      </c>
      <c r="K1701" t="s">
        <v>13890</v>
      </c>
      <c r="L1701">
        <v>1</v>
      </c>
      <c r="M1701" t="s">
        <v>338</v>
      </c>
      <c r="N1701">
        <v>7133200</v>
      </c>
      <c r="O1701" t="s">
        <v>102</v>
      </c>
      <c r="P1701" t="s">
        <v>13891</v>
      </c>
      <c r="Q1701">
        <v>60</v>
      </c>
      <c r="R1701">
        <v>11</v>
      </c>
      <c r="S1701">
        <v>24024277</v>
      </c>
      <c r="T1701">
        <v>24029794</v>
      </c>
      <c r="U1701" t="s">
        <v>13892</v>
      </c>
      <c r="V1701">
        <v>1</v>
      </c>
      <c r="W1701" s="2">
        <v>0</v>
      </c>
      <c r="X1701" s="2">
        <v>0</v>
      </c>
      <c r="Y1701" s="2">
        <v>74</v>
      </c>
      <c r="Z1701" s="2">
        <v>77</v>
      </c>
      <c r="AA1701" s="2">
        <v>80</v>
      </c>
      <c r="AB1701" s="2">
        <v>99</v>
      </c>
      <c r="AC1701" s="2">
        <v>95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177</v>
      </c>
      <c r="BD1701" s="2">
        <v>22</v>
      </c>
      <c r="BE1701" s="2">
        <v>0</v>
      </c>
      <c r="BF1701" s="2">
        <v>0</v>
      </c>
      <c r="BG1701" s="2">
        <v>3</v>
      </c>
      <c r="BH1701" s="2">
        <v>5</v>
      </c>
      <c r="BI1701" s="2">
        <v>6</v>
      </c>
      <c r="BJ1701" s="2">
        <v>7</v>
      </c>
      <c r="BK1701" s="2">
        <v>8</v>
      </c>
      <c r="BL1701" s="2">
        <v>0</v>
      </c>
      <c r="BM1701" s="2">
        <v>0</v>
      </c>
      <c r="BN1701" s="2">
        <v>0</v>
      </c>
      <c r="BO1701" s="2">
        <v>0</v>
      </c>
      <c r="BP1701" s="2">
        <v>0</v>
      </c>
      <c r="BQ1701" s="2">
        <v>0</v>
      </c>
      <c r="BR1701" s="2">
        <v>0</v>
      </c>
      <c r="BS1701" s="2">
        <v>0</v>
      </c>
      <c r="BT1701" s="2">
        <v>0</v>
      </c>
      <c r="BU1701" s="2">
        <v>0</v>
      </c>
      <c r="BV1701" s="2">
        <v>0</v>
      </c>
      <c r="BW1701" s="2">
        <v>0</v>
      </c>
      <c r="BX1701" s="2">
        <v>0</v>
      </c>
      <c r="BY1701" s="2">
        <v>0</v>
      </c>
      <c r="BZ1701" s="2">
        <v>0</v>
      </c>
      <c r="CA1701" s="2">
        <v>0</v>
      </c>
      <c r="CB1701" s="2">
        <v>0</v>
      </c>
      <c r="CC1701" s="2">
        <v>0</v>
      </c>
      <c r="CD1701" s="2">
        <v>0</v>
      </c>
      <c r="CE1701" s="2">
        <v>0</v>
      </c>
      <c r="CF1701" s="2">
        <v>0</v>
      </c>
      <c r="CG1701" s="2">
        <v>0</v>
      </c>
      <c r="CH1701" s="2">
        <v>0</v>
      </c>
      <c r="CI1701" s="2">
        <v>0</v>
      </c>
      <c r="CJ1701" s="2">
        <v>0</v>
      </c>
      <c r="CK1701" s="2">
        <v>13</v>
      </c>
      <c r="CL1701" s="2">
        <v>5</v>
      </c>
    </row>
    <row r="1702" spans="1:90" x14ac:dyDescent="0.25">
      <c r="A1702" t="s">
        <v>115</v>
      </c>
      <c r="B1702">
        <v>10403</v>
      </c>
      <c r="C1702" t="s">
        <v>338</v>
      </c>
      <c r="D1702">
        <v>1</v>
      </c>
      <c r="E1702">
        <v>8</v>
      </c>
      <c r="F1702">
        <v>908459</v>
      </c>
      <c r="G1702">
        <v>35908459</v>
      </c>
      <c r="H1702" t="s">
        <v>8948</v>
      </c>
      <c r="I1702">
        <v>336</v>
      </c>
      <c r="J1702" t="s">
        <v>94</v>
      </c>
      <c r="K1702" t="s">
        <v>1056</v>
      </c>
      <c r="L1702">
        <v>1</v>
      </c>
      <c r="M1702" t="s">
        <v>338</v>
      </c>
      <c r="N1702">
        <v>7081190</v>
      </c>
      <c r="O1702" t="s">
        <v>92</v>
      </c>
      <c r="P1702" t="s">
        <v>19628</v>
      </c>
      <c r="Q1702">
        <v>222</v>
      </c>
      <c r="R1702">
        <v>11</v>
      </c>
      <c r="S1702">
        <v>24518084</v>
      </c>
      <c r="T1702">
        <v>24552669</v>
      </c>
      <c r="U1702" t="s">
        <v>8949</v>
      </c>
      <c r="V1702">
        <v>1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85</v>
      </c>
      <c r="AE1702" s="2">
        <v>92</v>
      </c>
      <c r="AF1702" s="2">
        <v>60</v>
      </c>
      <c r="AG1702" s="2">
        <v>48</v>
      </c>
      <c r="AH1702" s="2">
        <v>95</v>
      </c>
      <c r="AI1702" s="2">
        <v>84</v>
      </c>
      <c r="AJ1702" s="2">
        <v>94</v>
      </c>
      <c r="AK1702" s="2">
        <v>0</v>
      </c>
      <c r="AL1702" s="2">
        <v>0</v>
      </c>
      <c r="AM1702" s="2">
        <v>0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368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119</v>
      </c>
      <c r="BD1702" s="2">
        <v>0</v>
      </c>
      <c r="BE1702" s="2">
        <v>0</v>
      </c>
      <c r="BF1702" s="2">
        <v>0</v>
      </c>
      <c r="BG1702" s="2">
        <v>0</v>
      </c>
      <c r="BH1702" s="2">
        <v>0</v>
      </c>
      <c r="BI1702" s="2">
        <v>0</v>
      </c>
      <c r="BJ1702" s="2">
        <v>0</v>
      </c>
      <c r="BK1702" s="2">
        <v>0</v>
      </c>
      <c r="BL1702" s="2">
        <v>4</v>
      </c>
      <c r="BM1702" s="2">
        <v>3</v>
      </c>
      <c r="BN1702" s="2">
        <v>2</v>
      </c>
      <c r="BO1702" s="2">
        <v>3</v>
      </c>
      <c r="BP1702" s="2">
        <v>3</v>
      </c>
      <c r="BQ1702" s="2">
        <v>3</v>
      </c>
      <c r="BR1702" s="2">
        <v>4</v>
      </c>
      <c r="BS1702" s="2">
        <v>0</v>
      </c>
      <c r="BT1702" s="2">
        <v>0</v>
      </c>
      <c r="BU1702" s="2">
        <v>0</v>
      </c>
      <c r="BV1702" s="2">
        <v>0</v>
      </c>
      <c r="BW1702" s="2">
        <v>0</v>
      </c>
      <c r="BX1702" s="2">
        <v>0</v>
      </c>
      <c r="BY1702" s="2">
        <v>0</v>
      </c>
      <c r="BZ1702" s="2">
        <v>0</v>
      </c>
      <c r="CA1702" s="2">
        <v>0</v>
      </c>
      <c r="CB1702" s="2">
        <v>0</v>
      </c>
      <c r="CC1702" s="2">
        <v>11</v>
      </c>
      <c r="CD1702" s="2">
        <v>0</v>
      </c>
      <c r="CE1702" s="2">
        <v>0</v>
      </c>
      <c r="CF1702" s="2">
        <v>0</v>
      </c>
      <c r="CG1702" s="2">
        <v>0</v>
      </c>
      <c r="CH1702" s="2">
        <v>0</v>
      </c>
      <c r="CI1702" s="2">
        <v>0</v>
      </c>
      <c r="CJ1702" s="2">
        <v>0</v>
      </c>
      <c r="CK1702" s="2">
        <v>7</v>
      </c>
      <c r="CL1702" s="2">
        <v>0</v>
      </c>
    </row>
    <row r="1703" spans="1:90" x14ac:dyDescent="0.25">
      <c r="A1703" t="s">
        <v>115</v>
      </c>
      <c r="B1703">
        <v>10403</v>
      </c>
      <c r="C1703" t="s">
        <v>338</v>
      </c>
      <c r="D1703">
        <v>1</v>
      </c>
      <c r="E1703">
        <v>8</v>
      </c>
      <c r="F1703">
        <v>923771</v>
      </c>
      <c r="G1703">
        <v>35923771</v>
      </c>
      <c r="H1703" t="s">
        <v>2537</v>
      </c>
      <c r="I1703">
        <v>336</v>
      </c>
      <c r="J1703" t="s">
        <v>94</v>
      </c>
      <c r="K1703" t="s">
        <v>2538</v>
      </c>
      <c r="L1703">
        <v>1</v>
      </c>
      <c r="M1703" t="s">
        <v>338</v>
      </c>
      <c r="N1703">
        <v>7178450</v>
      </c>
      <c r="O1703" t="s">
        <v>92</v>
      </c>
      <c r="P1703" t="s">
        <v>2539</v>
      </c>
      <c r="Q1703" t="s">
        <v>127</v>
      </c>
      <c r="R1703">
        <v>11</v>
      </c>
      <c r="S1703">
        <v>24360934</v>
      </c>
      <c r="T1703">
        <v>24365294</v>
      </c>
      <c r="U1703" t="s">
        <v>2540</v>
      </c>
      <c r="V1703">
        <v>1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146</v>
      </c>
      <c r="AE1703" s="2">
        <v>73</v>
      </c>
      <c r="AF1703" s="2">
        <v>144</v>
      </c>
      <c r="AG1703" s="2">
        <v>138</v>
      </c>
      <c r="AH1703" s="2">
        <v>332</v>
      </c>
      <c r="AI1703" s="2">
        <v>371</v>
      </c>
      <c r="AJ1703" s="2">
        <v>200</v>
      </c>
      <c r="AK1703" s="2">
        <v>0</v>
      </c>
      <c r="AL1703" s="2">
        <v>0</v>
      </c>
      <c r="AM1703" s="2">
        <v>0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137</v>
      </c>
      <c r="BD1703" s="2">
        <v>8</v>
      </c>
      <c r="BE1703" s="2">
        <v>0</v>
      </c>
      <c r="BF1703" s="2">
        <v>0</v>
      </c>
      <c r="BG1703" s="2">
        <v>0</v>
      </c>
      <c r="BH1703" s="2">
        <v>0</v>
      </c>
      <c r="BI1703" s="2">
        <v>0</v>
      </c>
      <c r="BJ1703" s="2">
        <v>0</v>
      </c>
      <c r="BK1703" s="2">
        <v>0</v>
      </c>
      <c r="BL1703" s="2">
        <v>5</v>
      </c>
      <c r="BM1703" s="2">
        <v>2</v>
      </c>
      <c r="BN1703" s="2">
        <v>5</v>
      </c>
      <c r="BO1703" s="2">
        <v>6</v>
      </c>
      <c r="BP1703" s="2">
        <v>13</v>
      </c>
      <c r="BQ1703" s="2">
        <v>17</v>
      </c>
      <c r="BR1703" s="2">
        <v>7</v>
      </c>
      <c r="BS1703" s="2">
        <v>0</v>
      </c>
      <c r="BT1703" s="2">
        <v>0</v>
      </c>
      <c r="BU1703" s="2">
        <v>0</v>
      </c>
      <c r="BV1703" s="2">
        <v>0</v>
      </c>
      <c r="BW1703" s="2">
        <v>0</v>
      </c>
      <c r="BX1703" s="2">
        <v>0</v>
      </c>
      <c r="BY1703" s="2">
        <v>0</v>
      </c>
      <c r="BZ1703" s="2">
        <v>0</v>
      </c>
      <c r="CA1703" s="2">
        <v>0</v>
      </c>
      <c r="CB1703" s="2">
        <v>0</v>
      </c>
      <c r="CC1703" s="2">
        <v>0</v>
      </c>
      <c r="CD1703" s="2">
        <v>0</v>
      </c>
      <c r="CE1703" s="2">
        <v>0</v>
      </c>
      <c r="CF1703" s="2">
        <v>0</v>
      </c>
      <c r="CG1703" s="2">
        <v>0</v>
      </c>
      <c r="CH1703" s="2">
        <v>0</v>
      </c>
      <c r="CI1703" s="2">
        <v>0</v>
      </c>
      <c r="CJ1703" s="2">
        <v>0</v>
      </c>
      <c r="CK1703" s="2">
        <v>8</v>
      </c>
      <c r="CL1703" s="2">
        <v>2</v>
      </c>
    </row>
    <row r="1704" spans="1:90" x14ac:dyDescent="0.25">
      <c r="A1704" t="s">
        <v>115</v>
      </c>
      <c r="B1704">
        <v>10402</v>
      </c>
      <c r="C1704" t="s">
        <v>93</v>
      </c>
      <c r="D1704">
        <v>1</v>
      </c>
      <c r="E1704">
        <v>8</v>
      </c>
      <c r="F1704">
        <v>907078</v>
      </c>
      <c r="G1704">
        <v>35907078</v>
      </c>
      <c r="H1704" t="s">
        <v>5645</v>
      </c>
      <c r="I1704">
        <v>336</v>
      </c>
      <c r="J1704" t="s">
        <v>94</v>
      </c>
      <c r="K1704" t="s">
        <v>4168</v>
      </c>
      <c r="L1704">
        <v>1</v>
      </c>
      <c r="M1704" t="s">
        <v>93</v>
      </c>
      <c r="N1704">
        <v>7252530</v>
      </c>
      <c r="O1704" t="s">
        <v>92</v>
      </c>
      <c r="P1704" t="s">
        <v>5646</v>
      </c>
      <c r="Q1704">
        <v>534</v>
      </c>
      <c r="R1704">
        <v>11</v>
      </c>
      <c r="S1704">
        <v>24120588</v>
      </c>
      <c r="T1704">
        <v>24802156</v>
      </c>
      <c r="U1704" t="s">
        <v>5647</v>
      </c>
      <c r="V1704">
        <v>1</v>
      </c>
      <c r="W1704" s="2">
        <v>0</v>
      </c>
      <c r="X1704" s="2">
        <v>0</v>
      </c>
      <c r="Y1704" s="2">
        <v>62</v>
      </c>
      <c r="Z1704" s="2">
        <v>97</v>
      </c>
      <c r="AA1704" s="2">
        <v>108</v>
      </c>
      <c r="AB1704" s="2">
        <v>127</v>
      </c>
      <c r="AC1704" s="2">
        <v>92</v>
      </c>
      <c r="AD1704" s="2">
        <v>107</v>
      </c>
      <c r="AE1704" s="2">
        <v>127</v>
      </c>
      <c r="AF1704" s="2">
        <v>115</v>
      </c>
      <c r="AG1704" s="2">
        <v>47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37</v>
      </c>
      <c r="BD1704" s="2">
        <v>0</v>
      </c>
      <c r="BE1704" s="2">
        <v>0</v>
      </c>
      <c r="BF1704" s="2">
        <v>0</v>
      </c>
      <c r="BG1704" s="2">
        <v>3</v>
      </c>
      <c r="BH1704" s="2">
        <v>4</v>
      </c>
      <c r="BI1704" s="2">
        <v>4</v>
      </c>
      <c r="BJ1704" s="2">
        <v>4</v>
      </c>
      <c r="BK1704" s="2">
        <v>5</v>
      </c>
      <c r="BL1704" s="2">
        <v>4</v>
      </c>
      <c r="BM1704" s="2">
        <v>5</v>
      </c>
      <c r="BN1704" s="2">
        <v>5</v>
      </c>
      <c r="BO1704" s="2">
        <v>2</v>
      </c>
      <c r="BP1704" s="2">
        <v>0</v>
      </c>
      <c r="BQ1704" s="2">
        <v>0</v>
      </c>
      <c r="BR1704" s="2">
        <v>0</v>
      </c>
      <c r="BS1704" s="2">
        <v>0</v>
      </c>
      <c r="BT1704" s="2">
        <v>0</v>
      </c>
      <c r="BU1704" s="2">
        <v>0</v>
      </c>
      <c r="BV1704" s="2">
        <v>0</v>
      </c>
      <c r="BW1704" s="2">
        <v>0</v>
      </c>
      <c r="BX1704" s="2">
        <v>0</v>
      </c>
      <c r="BY1704" s="2">
        <v>0</v>
      </c>
      <c r="BZ1704" s="2">
        <v>0</v>
      </c>
      <c r="CA1704" s="2">
        <v>0</v>
      </c>
      <c r="CB1704" s="2">
        <v>0</v>
      </c>
      <c r="CC1704" s="2">
        <v>0</v>
      </c>
      <c r="CD1704" s="2">
        <v>0</v>
      </c>
      <c r="CE1704" s="2">
        <v>0</v>
      </c>
      <c r="CF1704" s="2">
        <v>0</v>
      </c>
      <c r="CG1704" s="2">
        <v>0</v>
      </c>
      <c r="CH1704" s="2">
        <v>0</v>
      </c>
      <c r="CI1704" s="2">
        <v>0</v>
      </c>
      <c r="CJ1704" s="2">
        <v>0</v>
      </c>
      <c r="CK1704" s="2">
        <v>2</v>
      </c>
      <c r="CL1704" s="2">
        <v>0</v>
      </c>
    </row>
    <row r="1705" spans="1:90" x14ac:dyDescent="0.25">
      <c r="A1705" t="s">
        <v>115</v>
      </c>
      <c r="B1705">
        <v>10402</v>
      </c>
      <c r="C1705" t="s">
        <v>93</v>
      </c>
      <c r="D1705">
        <v>1</v>
      </c>
      <c r="E1705">
        <v>8</v>
      </c>
      <c r="F1705">
        <v>900163</v>
      </c>
      <c r="G1705">
        <v>35900163</v>
      </c>
      <c r="H1705" t="s">
        <v>2859</v>
      </c>
      <c r="I1705">
        <v>336</v>
      </c>
      <c r="J1705" t="s">
        <v>94</v>
      </c>
      <c r="K1705" t="s">
        <v>2860</v>
      </c>
      <c r="L1705">
        <v>1</v>
      </c>
      <c r="M1705" t="s">
        <v>93</v>
      </c>
      <c r="N1705">
        <v>7263410</v>
      </c>
      <c r="O1705" t="s">
        <v>92</v>
      </c>
      <c r="P1705" t="s">
        <v>2861</v>
      </c>
      <c r="Q1705">
        <v>134</v>
      </c>
      <c r="R1705">
        <v>11</v>
      </c>
      <c r="S1705">
        <v>24802002</v>
      </c>
      <c r="T1705">
        <v>24803492</v>
      </c>
      <c r="U1705" t="s">
        <v>2862</v>
      </c>
      <c r="V1705">
        <v>1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27</v>
      </c>
      <c r="AD1705" s="2">
        <v>148</v>
      </c>
      <c r="AE1705" s="2">
        <v>93</v>
      </c>
      <c r="AF1705" s="2">
        <v>130</v>
      </c>
      <c r="AG1705" s="2">
        <v>144</v>
      </c>
      <c r="AH1705" s="2">
        <v>116</v>
      </c>
      <c r="AI1705" s="2">
        <v>74</v>
      </c>
      <c r="AJ1705" s="2">
        <v>36</v>
      </c>
      <c r="AK1705" s="2">
        <v>0</v>
      </c>
      <c r="AL1705" s="2">
        <v>0</v>
      </c>
      <c r="AM1705" s="2">
        <v>0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242</v>
      </c>
      <c r="BD1705" s="2">
        <v>0</v>
      </c>
      <c r="BE1705" s="2">
        <v>0</v>
      </c>
      <c r="BF1705" s="2">
        <v>0</v>
      </c>
      <c r="BG1705" s="2">
        <v>0</v>
      </c>
      <c r="BH1705" s="2">
        <v>0</v>
      </c>
      <c r="BI1705" s="2">
        <v>0</v>
      </c>
      <c r="BJ1705" s="2">
        <v>0</v>
      </c>
      <c r="BK1705" s="2">
        <v>1</v>
      </c>
      <c r="BL1705" s="2">
        <v>8</v>
      </c>
      <c r="BM1705" s="2">
        <v>5</v>
      </c>
      <c r="BN1705" s="2">
        <v>4</v>
      </c>
      <c r="BO1705" s="2">
        <v>6</v>
      </c>
      <c r="BP1705" s="2">
        <v>4</v>
      </c>
      <c r="BQ1705" s="2">
        <v>3</v>
      </c>
      <c r="BR1705" s="2">
        <v>2</v>
      </c>
      <c r="BS1705" s="2">
        <v>0</v>
      </c>
      <c r="BT1705" s="2">
        <v>0</v>
      </c>
      <c r="BU1705" s="2">
        <v>0</v>
      </c>
      <c r="BV1705" s="2">
        <v>0</v>
      </c>
      <c r="BW1705" s="2">
        <v>0</v>
      </c>
      <c r="BX1705" s="2">
        <v>0</v>
      </c>
      <c r="BY1705" s="2">
        <v>0</v>
      </c>
      <c r="BZ1705" s="2">
        <v>0</v>
      </c>
      <c r="CA1705" s="2">
        <v>0</v>
      </c>
      <c r="CB1705" s="2">
        <v>0</v>
      </c>
      <c r="CC1705" s="2">
        <v>0</v>
      </c>
      <c r="CD1705" s="2">
        <v>0</v>
      </c>
      <c r="CE1705" s="2">
        <v>0</v>
      </c>
      <c r="CF1705" s="2">
        <v>0</v>
      </c>
      <c r="CG1705" s="2">
        <v>0</v>
      </c>
      <c r="CH1705" s="2">
        <v>0</v>
      </c>
      <c r="CI1705" s="2">
        <v>0</v>
      </c>
      <c r="CJ1705" s="2">
        <v>0</v>
      </c>
      <c r="CK1705" s="2">
        <v>18</v>
      </c>
      <c r="CL1705" s="2">
        <v>0</v>
      </c>
    </row>
    <row r="1706" spans="1:90" x14ac:dyDescent="0.25">
      <c r="A1706" t="s">
        <v>115</v>
      </c>
      <c r="B1706">
        <v>10402</v>
      </c>
      <c r="C1706" t="s">
        <v>93</v>
      </c>
      <c r="D1706">
        <v>1</v>
      </c>
      <c r="E1706">
        <v>8</v>
      </c>
      <c r="F1706">
        <v>38374</v>
      </c>
      <c r="G1706">
        <v>35038374</v>
      </c>
      <c r="H1706" t="s">
        <v>4081</v>
      </c>
      <c r="I1706">
        <v>336</v>
      </c>
      <c r="J1706" t="s">
        <v>94</v>
      </c>
      <c r="K1706" t="s">
        <v>4082</v>
      </c>
      <c r="L1706">
        <v>1</v>
      </c>
      <c r="M1706" t="s">
        <v>93</v>
      </c>
      <c r="N1706">
        <v>7231360</v>
      </c>
      <c r="O1706" t="s">
        <v>92</v>
      </c>
      <c r="P1706" t="s">
        <v>4083</v>
      </c>
      <c r="Q1706">
        <v>59</v>
      </c>
      <c r="R1706">
        <v>11</v>
      </c>
      <c r="S1706">
        <v>24121162</v>
      </c>
      <c r="T1706">
        <v>24125565</v>
      </c>
      <c r="U1706" t="s">
        <v>4084</v>
      </c>
      <c r="V1706">
        <v>1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122</v>
      </c>
      <c r="AE1706" s="2">
        <v>128</v>
      </c>
      <c r="AF1706" s="2">
        <v>252</v>
      </c>
      <c r="AG1706" s="2">
        <v>158</v>
      </c>
      <c r="AH1706" s="2">
        <v>350</v>
      </c>
      <c r="AI1706" s="2">
        <v>298</v>
      </c>
      <c r="AJ1706" s="2">
        <v>230</v>
      </c>
      <c r="AK1706" s="2">
        <v>0</v>
      </c>
      <c r="AL1706" s="2">
        <v>0</v>
      </c>
      <c r="AM1706" s="2">
        <v>0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114</v>
      </c>
      <c r="BD1706" s="2">
        <v>7</v>
      </c>
      <c r="BE1706" s="2">
        <v>0</v>
      </c>
      <c r="BF1706" s="2">
        <v>0</v>
      </c>
      <c r="BG1706" s="2">
        <v>0</v>
      </c>
      <c r="BH1706" s="2">
        <v>0</v>
      </c>
      <c r="BI1706" s="2">
        <v>0</v>
      </c>
      <c r="BJ1706" s="2">
        <v>0</v>
      </c>
      <c r="BK1706" s="2">
        <v>0</v>
      </c>
      <c r="BL1706" s="2">
        <v>5</v>
      </c>
      <c r="BM1706" s="2">
        <v>4</v>
      </c>
      <c r="BN1706" s="2">
        <v>13</v>
      </c>
      <c r="BO1706" s="2">
        <v>9</v>
      </c>
      <c r="BP1706" s="2">
        <v>10</v>
      </c>
      <c r="BQ1706" s="2">
        <v>10</v>
      </c>
      <c r="BR1706" s="2">
        <v>8</v>
      </c>
      <c r="BS1706" s="2">
        <v>0</v>
      </c>
      <c r="BT1706" s="2">
        <v>0</v>
      </c>
      <c r="BU1706" s="2">
        <v>0</v>
      </c>
      <c r="BV1706" s="2">
        <v>0</v>
      </c>
      <c r="BW1706" s="2">
        <v>0</v>
      </c>
      <c r="BX1706" s="2">
        <v>0</v>
      </c>
      <c r="BY1706" s="2">
        <v>0</v>
      </c>
      <c r="BZ1706" s="2">
        <v>0</v>
      </c>
      <c r="CA1706" s="2">
        <v>0</v>
      </c>
      <c r="CB1706" s="2">
        <v>0</v>
      </c>
      <c r="CC1706" s="2">
        <v>0</v>
      </c>
      <c r="CD1706" s="2">
        <v>0</v>
      </c>
      <c r="CE1706" s="2">
        <v>0</v>
      </c>
      <c r="CF1706" s="2">
        <v>0</v>
      </c>
      <c r="CG1706" s="2">
        <v>0</v>
      </c>
      <c r="CH1706" s="2">
        <v>0</v>
      </c>
      <c r="CI1706" s="2">
        <v>0</v>
      </c>
      <c r="CJ1706" s="2">
        <v>0</v>
      </c>
      <c r="CK1706" s="2">
        <v>5</v>
      </c>
      <c r="CL1706" s="2">
        <v>2</v>
      </c>
    </row>
    <row r="1707" spans="1:90" x14ac:dyDescent="0.25">
      <c r="A1707" t="s">
        <v>115</v>
      </c>
      <c r="B1707">
        <v>10402</v>
      </c>
      <c r="C1707" t="s">
        <v>93</v>
      </c>
      <c r="D1707">
        <v>1</v>
      </c>
      <c r="E1707">
        <v>8</v>
      </c>
      <c r="F1707">
        <v>5848</v>
      </c>
      <c r="G1707">
        <v>35005848</v>
      </c>
      <c r="H1707" t="s">
        <v>17361</v>
      </c>
      <c r="I1707">
        <v>336</v>
      </c>
      <c r="J1707" t="s">
        <v>94</v>
      </c>
      <c r="K1707" t="s">
        <v>2167</v>
      </c>
      <c r="L1707">
        <v>1</v>
      </c>
      <c r="M1707" t="s">
        <v>93</v>
      </c>
      <c r="N1707">
        <v>7055000</v>
      </c>
      <c r="O1707" t="s">
        <v>162</v>
      </c>
      <c r="P1707" t="s">
        <v>2168</v>
      </c>
      <c r="Q1707">
        <v>125</v>
      </c>
      <c r="R1707">
        <v>11</v>
      </c>
      <c r="S1707">
        <v>24525335</v>
      </c>
      <c r="T1707">
        <v>24855458</v>
      </c>
      <c r="U1707" t="s">
        <v>17362</v>
      </c>
      <c r="V1707">
        <v>1</v>
      </c>
      <c r="W1707" s="2">
        <v>0</v>
      </c>
      <c r="X1707" s="2">
        <v>0</v>
      </c>
      <c r="Y1707" s="2">
        <v>55</v>
      </c>
      <c r="Z1707" s="2">
        <v>51</v>
      </c>
      <c r="AA1707" s="2">
        <v>64</v>
      </c>
      <c r="AB1707" s="2">
        <v>82</v>
      </c>
      <c r="AC1707" s="2">
        <v>96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36</v>
      </c>
      <c r="BD1707" s="2">
        <v>0</v>
      </c>
      <c r="BE1707" s="2">
        <v>0</v>
      </c>
      <c r="BF1707" s="2">
        <v>0</v>
      </c>
      <c r="BG1707" s="2">
        <v>2</v>
      </c>
      <c r="BH1707" s="2">
        <v>2</v>
      </c>
      <c r="BI1707" s="2">
        <v>4</v>
      </c>
      <c r="BJ1707" s="2">
        <v>4</v>
      </c>
      <c r="BK1707" s="2">
        <v>4</v>
      </c>
      <c r="BL1707" s="2">
        <v>0</v>
      </c>
      <c r="BM1707" s="2">
        <v>0</v>
      </c>
      <c r="BN1707" s="2">
        <v>0</v>
      </c>
      <c r="BO1707" s="2">
        <v>0</v>
      </c>
      <c r="BP1707" s="2">
        <v>0</v>
      </c>
      <c r="BQ1707" s="2">
        <v>0</v>
      </c>
      <c r="BR1707" s="2">
        <v>0</v>
      </c>
      <c r="BS1707" s="2">
        <v>0</v>
      </c>
      <c r="BT1707" s="2">
        <v>0</v>
      </c>
      <c r="BU1707" s="2">
        <v>0</v>
      </c>
      <c r="BV1707" s="2">
        <v>0</v>
      </c>
      <c r="BW1707" s="2">
        <v>0</v>
      </c>
      <c r="BX1707" s="2">
        <v>0</v>
      </c>
      <c r="BY1707" s="2">
        <v>0</v>
      </c>
      <c r="BZ1707" s="2">
        <v>0</v>
      </c>
      <c r="CA1707" s="2">
        <v>0</v>
      </c>
      <c r="CB1707" s="2">
        <v>0</v>
      </c>
      <c r="CC1707" s="2">
        <v>0</v>
      </c>
      <c r="CD1707" s="2">
        <v>0</v>
      </c>
      <c r="CE1707" s="2">
        <v>0</v>
      </c>
      <c r="CF1707" s="2">
        <v>0</v>
      </c>
      <c r="CG1707" s="2">
        <v>0</v>
      </c>
      <c r="CH1707" s="2">
        <v>0</v>
      </c>
      <c r="CI1707" s="2">
        <v>0</v>
      </c>
      <c r="CJ1707" s="2">
        <v>0</v>
      </c>
      <c r="CK1707" s="2">
        <v>2</v>
      </c>
      <c r="CL1707" s="2">
        <v>0</v>
      </c>
    </row>
    <row r="1708" spans="1:90" x14ac:dyDescent="0.25">
      <c r="A1708" t="s">
        <v>115</v>
      </c>
      <c r="B1708">
        <v>10402</v>
      </c>
      <c r="C1708" t="s">
        <v>93</v>
      </c>
      <c r="D1708">
        <v>1</v>
      </c>
      <c r="E1708">
        <v>8</v>
      </c>
      <c r="F1708">
        <v>908873</v>
      </c>
      <c r="G1708">
        <v>35908873</v>
      </c>
      <c r="H1708" t="s">
        <v>19298</v>
      </c>
      <c r="I1708">
        <v>336</v>
      </c>
      <c r="J1708" t="s">
        <v>94</v>
      </c>
      <c r="K1708" t="s">
        <v>1431</v>
      </c>
      <c r="L1708">
        <v>1</v>
      </c>
      <c r="M1708" t="s">
        <v>93</v>
      </c>
      <c r="N1708">
        <v>7183400</v>
      </c>
      <c r="O1708" t="s">
        <v>162</v>
      </c>
      <c r="P1708" t="s">
        <v>2134</v>
      </c>
      <c r="Q1708" t="s">
        <v>4942</v>
      </c>
      <c r="R1708">
        <v>11</v>
      </c>
      <c r="S1708">
        <v>24324526</v>
      </c>
      <c r="T1708">
        <v>24325766</v>
      </c>
      <c r="U1708" t="s">
        <v>19299</v>
      </c>
      <c r="V1708">
        <v>1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118</v>
      </c>
      <c r="AE1708" s="2">
        <v>141</v>
      </c>
      <c r="AF1708" s="2">
        <v>125</v>
      </c>
      <c r="AG1708" s="2">
        <v>128</v>
      </c>
      <c r="AH1708" s="2">
        <v>142</v>
      </c>
      <c r="AI1708" s="2">
        <v>77</v>
      </c>
      <c r="AJ1708" s="2">
        <v>98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0</v>
      </c>
      <c r="BI1708" s="2">
        <v>0</v>
      </c>
      <c r="BJ1708" s="2">
        <v>0</v>
      </c>
      <c r="BK1708" s="2">
        <v>0</v>
      </c>
      <c r="BL1708" s="2">
        <v>5</v>
      </c>
      <c r="BM1708" s="2">
        <v>6</v>
      </c>
      <c r="BN1708" s="2">
        <v>4</v>
      </c>
      <c r="BO1708" s="2">
        <v>6</v>
      </c>
      <c r="BP1708" s="2">
        <v>6</v>
      </c>
      <c r="BQ1708" s="2">
        <v>2</v>
      </c>
      <c r="BR1708" s="2">
        <v>3</v>
      </c>
      <c r="BS1708" s="2">
        <v>0</v>
      </c>
      <c r="BT1708" s="2">
        <v>0</v>
      </c>
      <c r="BU1708" s="2">
        <v>0</v>
      </c>
      <c r="BV1708" s="2">
        <v>0</v>
      </c>
      <c r="BW1708" s="2">
        <v>0</v>
      </c>
      <c r="BX1708" s="2">
        <v>0</v>
      </c>
      <c r="BY1708" s="2">
        <v>0</v>
      </c>
      <c r="BZ1708" s="2">
        <v>0</v>
      </c>
      <c r="CA1708" s="2">
        <v>0</v>
      </c>
      <c r="CB1708" s="2">
        <v>0</v>
      </c>
      <c r="CC1708" s="2">
        <v>0</v>
      </c>
      <c r="CD1708" s="2">
        <v>0</v>
      </c>
      <c r="CE1708" s="2">
        <v>0</v>
      </c>
      <c r="CF1708" s="2">
        <v>0</v>
      </c>
      <c r="CG1708" s="2">
        <v>0</v>
      </c>
      <c r="CH1708" s="2">
        <v>0</v>
      </c>
      <c r="CI1708" s="2">
        <v>0</v>
      </c>
      <c r="CJ1708" s="2">
        <v>0</v>
      </c>
      <c r="CK1708" s="2">
        <v>0</v>
      </c>
      <c r="CL1708" s="2">
        <v>0</v>
      </c>
    </row>
    <row r="1709" spans="1:90" x14ac:dyDescent="0.25">
      <c r="A1709" t="s">
        <v>115</v>
      </c>
      <c r="B1709">
        <v>10402</v>
      </c>
      <c r="C1709" t="s">
        <v>93</v>
      </c>
      <c r="D1709">
        <v>1</v>
      </c>
      <c r="E1709">
        <v>8</v>
      </c>
      <c r="F1709">
        <v>6208</v>
      </c>
      <c r="G1709">
        <v>35006208</v>
      </c>
      <c r="H1709" t="s">
        <v>3863</v>
      </c>
      <c r="I1709">
        <v>336</v>
      </c>
      <c r="J1709" t="s">
        <v>94</v>
      </c>
      <c r="K1709" t="s">
        <v>1301</v>
      </c>
      <c r="L1709">
        <v>1</v>
      </c>
      <c r="M1709" t="s">
        <v>93</v>
      </c>
      <c r="N1709">
        <v>7114360</v>
      </c>
      <c r="O1709" t="s">
        <v>92</v>
      </c>
      <c r="P1709" t="s">
        <v>3864</v>
      </c>
      <c r="Q1709">
        <v>130</v>
      </c>
      <c r="R1709">
        <v>11</v>
      </c>
      <c r="S1709">
        <v>24087988</v>
      </c>
      <c r="T1709">
        <v>64680013</v>
      </c>
      <c r="U1709" t="s">
        <v>3865</v>
      </c>
      <c r="V1709">
        <v>1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105</v>
      </c>
      <c r="AE1709" s="2">
        <v>169</v>
      </c>
      <c r="AF1709" s="2">
        <v>174</v>
      </c>
      <c r="AG1709" s="2">
        <v>160</v>
      </c>
      <c r="AH1709" s="2">
        <v>326</v>
      </c>
      <c r="AI1709" s="2">
        <v>242</v>
      </c>
      <c r="AJ1709" s="2">
        <v>189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41</v>
      </c>
      <c r="BD1709" s="2">
        <v>0</v>
      </c>
      <c r="BE1709" s="2">
        <v>0</v>
      </c>
      <c r="BF1709" s="2">
        <v>0</v>
      </c>
      <c r="BG1709" s="2">
        <v>0</v>
      </c>
      <c r="BH1709" s="2">
        <v>0</v>
      </c>
      <c r="BI1709" s="2">
        <v>0</v>
      </c>
      <c r="BJ1709" s="2">
        <v>0</v>
      </c>
      <c r="BK1709" s="2">
        <v>0</v>
      </c>
      <c r="BL1709" s="2">
        <v>5</v>
      </c>
      <c r="BM1709" s="2">
        <v>8</v>
      </c>
      <c r="BN1709" s="2">
        <v>7</v>
      </c>
      <c r="BO1709" s="2">
        <v>6</v>
      </c>
      <c r="BP1709" s="2">
        <v>11</v>
      </c>
      <c r="BQ1709" s="2">
        <v>8</v>
      </c>
      <c r="BR1709" s="2">
        <v>7</v>
      </c>
      <c r="BS1709" s="2">
        <v>0</v>
      </c>
      <c r="BT1709" s="2">
        <v>0</v>
      </c>
      <c r="BU1709" s="2">
        <v>0</v>
      </c>
      <c r="BV1709" s="2">
        <v>0</v>
      </c>
      <c r="BW1709" s="2">
        <v>0</v>
      </c>
      <c r="BX1709" s="2">
        <v>0</v>
      </c>
      <c r="BY1709" s="2">
        <v>0</v>
      </c>
      <c r="BZ1709" s="2">
        <v>0</v>
      </c>
      <c r="CA1709" s="2">
        <v>0</v>
      </c>
      <c r="CB1709" s="2">
        <v>0</v>
      </c>
      <c r="CC1709" s="2">
        <v>0</v>
      </c>
      <c r="CD1709" s="2">
        <v>0</v>
      </c>
      <c r="CE1709" s="2">
        <v>0</v>
      </c>
      <c r="CF1709" s="2">
        <v>0</v>
      </c>
      <c r="CG1709" s="2">
        <v>0</v>
      </c>
      <c r="CH1709" s="2">
        <v>0</v>
      </c>
      <c r="CI1709" s="2">
        <v>0</v>
      </c>
      <c r="CJ1709" s="2">
        <v>0</v>
      </c>
      <c r="CK1709" s="2">
        <v>3</v>
      </c>
      <c r="CL1709" s="2">
        <v>0</v>
      </c>
    </row>
    <row r="1710" spans="1:90" x14ac:dyDescent="0.25">
      <c r="A1710" t="s">
        <v>115</v>
      </c>
      <c r="B1710">
        <v>10402</v>
      </c>
      <c r="C1710" t="s">
        <v>93</v>
      </c>
      <c r="D1710">
        <v>1</v>
      </c>
      <c r="E1710">
        <v>8</v>
      </c>
      <c r="F1710">
        <v>916845</v>
      </c>
      <c r="G1710">
        <v>35916845</v>
      </c>
      <c r="H1710" t="s">
        <v>854</v>
      </c>
      <c r="I1710">
        <v>336</v>
      </c>
      <c r="J1710" t="s">
        <v>94</v>
      </c>
      <c r="K1710" t="s">
        <v>855</v>
      </c>
      <c r="L1710">
        <v>1</v>
      </c>
      <c r="M1710" t="s">
        <v>93</v>
      </c>
      <c r="N1710">
        <v>7263721</v>
      </c>
      <c r="O1710" t="s">
        <v>92</v>
      </c>
      <c r="P1710" t="s">
        <v>856</v>
      </c>
      <c r="Q1710">
        <v>100</v>
      </c>
      <c r="R1710">
        <v>11</v>
      </c>
      <c r="S1710">
        <v>24801017</v>
      </c>
      <c r="T1710">
        <v>24818217</v>
      </c>
      <c r="U1710" t="s">
        <v>857</v>
      </c>
      <c r="V1710">
        <v>1</v>
      </c>
      <c r="W1710" s="2">
        <v>0</v>
      </c>
      <c r="X1710" s="2">
        <v>0</v>
      </c>
      <c r="Y1710" s="2">
        <v>90</v>
      </c>
      <c r="Z1710" s="2">
        <v>168</v>
      </c>
      <c r="AA1710" s="2">
        <v>118</v>
      </c>
      <c r="AB1710" s="2">
        <v>186</v>
      </c>
      <c r="AC1710" s="2">
        <v>122</v>
      </c>
      <c r="AD1710" s="2">
        <v>225</v>
      </c>
      <c r="AE1710" s="2">
        <v>279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5</v>
      </c>
      <c r="BC1710" s="2">
        <v>0</v>
      </c>
      <c r="BD1710" s="2">
        <v>14</v>
      </c>
      <c r="BE1710" s="2">
        <v>0</v>
      </c>
      <c r="BF1710" s="2">
        <v>0</v>
      </c>
      <c r="BG1710" s="2">
        <v>3</v>
      </c>
      <c r="BH1710" s="2">
        <v>7</v>
      </c>
      <c r="BI1710" s="2">
        <v>4</v>
      </c>
      <c r="BJ1710" s="2">
        <v>6</v>
      </c>
      <c r="BK1710" s="2">
        <v>7</v>
      </c>
      <c r="BL1710" s="2">
        <v>9</v>
      </c>
      <c r="BM1710" s="2">
        <v>13</v>
      </c>
      <c r="BN1710" s="2">
        <v>0</v>
      </c>
      <c r="BO1710" s="2">
        <v>0</v>
      </c>
      <c r="BP1710" s="2">
        <v>0</v>
      </c>
      <c r="BQ1710" s="2">
        <v>0</v>
      </c>
      <c r="BR1710" s="2">
        <v>0</v>
      </c>
      <c r="BS1710" s="2">
        <v>0</v>
      </c>
      <c r="BT1710" s="2">
        <v>0</v>
      </c>
      <c r="BU1710" s="2">
        <v>0</v>
      </c>
      <c r="BV1710" s="2">
        <v>0</v>
      </c>
      <c r="BW1710" s="2">
        <v>0</v>
      </c>
      <c r="BX1710" s="2">
        <v>0</v>
      </c>
      <c r="BY1710" s="2">
        <v>0</v>
      </c>
      <c r="BZ1710" s="2">
        <v>0</v>
      </c>
      <c r="CA1710" s="2">
        <v>0</v>
      </c>
      <c r="CB1710" s="2">
        <v>0</v>
      </c>
      <c r="CC1710" s="2">
        <v>0</v>
      </c>
      <c r="CD1710" s="2">
        <v>0</v>
      </c>
      <c r="CE1710" s="2">
        <v>0</v>
      </c>
      <c r="CF1710" s="2">
        <v>0</v>
      </c>
      <c r="CG1710" s="2">
        <v>0</v>
      </c>
      <c r="CH1710" s="2">
        <v>0</v>
      </c>
      <c r="CI1710" s="2">
        <v>0</v>
      </c>
      <c r="CJ1710" s="2">
        <v>2</v>
      </c>
      <c r="CK1710" s="2">
        <v>0</v>
      </c>
      <c r="CL1710" s="2">
        <v>4</v>
      </c>
    </row>
    <row r="1711" spans="1:90" x14ac:dyDescent="0.25">
      <c r="A1711" t="s">
        <v>115</v>
      </c>
      <c r="B1711">
        <v>10402</v>
      </c>
      <c r="C1711" t="s">
        <v>93</v>
      </c>
      <c r="D1711">
        <v>1</v>
      </c>
      <c r="E1711">
        <v>8</v>
      </c>
      <c r="F1711">
        <v>6026</v>
      </c>
      <c r="G1711">
        <v>35006026</v>
      </c>
      <c r="H1711" t="s">
        <v>16798</v>
      </c>
      <c r="I1711">
        <v>336</v>
      </c>
      <c r="J1711" t="s">
        <v>94</v>
      </c>
      <c r="K1711" t="s">
        <v>2223</v>
      </c>
      <c r="L1711">
        <v>1</v>
      </c>
      <c r="M1711" t="s">
        <v>93</v>
      </c>
      <c r="N1711">
        <v>7197130</v>
      </c>
      <c r="O1711" t="s">
        <v>92</v>
      </c>
      <c r="P1711" t="s">
        <v>16799</v>
      </c>
      <c r="Q1711">
        <v>156</v>
      </c>
      <c r="R1711">
        <v>11</v>
      </c>
      <c r="S1711">
        <v>24413011</v>
      </c>
      <c r="T1711">
        <v>24680231</v>
      </c>
      <c r="U1711" t="s">
        <v>16800</v>
      </c>
      <c r="V1711">
        <v>1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135</v>
      </c>
      <c r="AE1711" s="2">
        <v>128</v>
      </c>
      <c r="AF1711" s="2">
        <v>175</v>
      </c>
      <c r="AG1711" s="2">
        <v>64</v>
      </c>
      <c r="AH1711" s="2">
        <v>175</v>
      </c>
      <c r="AI1711" s="2">
        <v>197</v>
      </c>
      <c r="AJ1711" s="2">
        <v>288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163</v>
      </c>
      <c r="BD1711" s="2">
        <v>0</v>
      </c>
      <c r="BE1711" s="2">
        <v>0</v>
      </c>
      <c r="BF1711" s="2">
        <v>0</v>
      </c>
      <c r="BG1711" s="2">
        <v>0</v>
      </c>
      <c r="BH1711" s="2">
        <v>0</v>
      </c>
      <c r="BI1711" s="2">
        <v>0</v>
      </c>
      <c r="BJ1711" s="2">
        <v>0</v>
      </c>
      <c r="BK1711" s="2">
        <v>0</v>
      </c>
      <c r="BL1711" s="2">
        <v>7</v>
      </c>
      <c r="BM1711" s="2">
        <v>6</v>
      </c>
      <c r="BN1711" s="2">
        <v>6</v>
      </c>
      <c r="BO1711" s="2">
        <v>4</v>
      </c>
      <c r="BP1711" s="2">
        <v>5</v>
      </c>
      <c r="BQ1711" s="2">
        <v>9</v>
      </c>
      <c r="BR1711" s="2">
        <v>9</v>
      </c>
      <c r="BS1711" s="2">
        <v>0</v>
      </c>
      <c r="BT1711" s="2">
        <v>0</v>
      </c>
      <c r="BU1711" s="2">
        <v>0</v>
      </c>
      <c r="BV1711" s="2">
        <v>0</v>
      </c>
      <c r="BW1711" s="2">
        <v>0</v>
      </c>
      <c r="BX1711" s="2">
        <v>0</v>
      </c>
      <c r="BY1711" s="2">
        <v>0</v>
      </c>
      <c r="BZ1711" s="2">
        <v>0</v>
      </c>
      <c r="CA1711" s="2">
        <v>0</v>
      </c>
      <c r="CB1711" s="2">
        <v>0</v>
      </c>
      <c r="CC1711" s="2">
        <v>0</v>
      </c>
      <c r="CD1711" s="2">
        <v>0</v>
      </c>
      <c r="CE1711" s="2">
        <v>0</v>
      </c>
      <c r="CF1711" s="2">
        <v>0</v>
      </c>
      <c r="CG1711" s="2">
        <v>0</v>
      </c>
      <c r="CH1711" s="2">
        <v>0</v>
      </c>
      <c r="CI1711" s="2">
        <v>0</v>
      </c>
      <c r="CJ1711" s="2">
        <v>0</v>
      </c>
      <c r="CK1711" s="2">
        <v>9</v>
      </c>
      <c r="CL1711" s="2">
        <v>0</v>
      </c>
    </row>
    <row r="1712" spans="1:90" x14ac:dyDescent="0.25">
      <c r="A1712" t="s">
        <v>115</v>
      </c>
      <c r="B1712">
        <v>10402</v>
      </c>
      <c r="C1712" t="s">
        <v>93</v>
      </c>
      <c r="D1712">
        <v>1</v>
      </c>
      <c r="E1712">
        <v>8</v>
      </c>
      <c r="F1712">
        <v>901830</v>
      </c>
      <c r="G1712">
        <v>35901830</v>
      </c>
      <c r="H1712" t="s">
        <v>5102</v>
      </c>
      <c r="I1712">
        <v>336</v>
      </c>
      <c r="J1712" t="s">
        <v>94</v>
      </c>
      <c r="K1712" t="s">
        <v>5103</v>
      </c>
      <c r="L1712">
        <v>1</v>
      </c>
      <c r="M1712" t="s">
        <v>93</v>
      </c>
      <c r="N1712">
        <v>7174015</v>
      </c>
      <c r="O1712" t="s">
        <v>92</v>
      </c>
      <c r="P1712" t="s">
        <v>5104</v>
      </c>
      <c r="Q1712">
        <v>372</v>
      </c>
      <c r="R1712">
        <v>11</v>
      </c>
      <c r="S1712">
        <v>24312244</v>
      </c>
      <c r="T1712">
        <v>24326300</v>
      </c>
      <c r="U1712" t="s">
        <v>5105</v>
      </c>
      <c r="V1712">
        <v>1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151</v>
      </c>
      <c r="AE1712" s="2">
        <v>206</v>
      </c>
      <c r="AF1712" s="2">
        <v>186</v>
      </c>
      <c r="AG1712" s="2">
        <v>282</v>
      </c>
      <c r="AH1712" s="2">
        <v>310</v>
      </c>
      <c r="AI1712" s="2">
        <v>326</v>
      </c>
      <c r="AJ1712" s="2">
        <v>240</v>
      </c>
      <c r="AK1712" s="2">
        <v>0</v>
      </c>
      <c r="AL1712" s="2">
        <v>0</v>
      </c>
      <c r="AM1712" s="2">
        <v>0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45</v>
      </c>
      <c r="BD1712" s="2">
        <v>0</v>
      </c>
      <c r="BE1712" s="2">
        <v>0</v>
      </c>
      <c r="BF1712" s="2">
        <v>0</v>
      </c>
      <c r="BG1712" s="2">
        <v>0</v>
      </c>
      <c r="BH1712" s="2">
        <v>0</v>
      </c>
      <c r="BI1712" s="2">
        <v>0</v>
      </c>
      <c r="BJ1712" s="2">
        <v>0</v>
      </c>
      <c r="BK1712" s="2">
        <v>0</v>
      </c>
      <c r="BL1712" s="2">
        <v>5</v>
      </c>
      <c r="BM1712" s="2">
        <v>6</v>
      </c>
      <c r="BN1712" s="2">
        <v>5</v>
      </c>
      <c r="BO1712" s="2">
        <v>8</v>
      </c>
      <c r="BP1712" s="2">
        <v>9</v>
      </c>
      <c r="BQ1712" s="2">
        <v>10</v>
      </c>
      <c r="BR1712" s="2">
        <v>6</v>
      </c>
      <c r="BS1712" s="2">
        <v>0</v>
      </c>
      <c r="BT1712" s="2">
        <v>0</v>
      </c>
      <c r="BU1712" s="2">
        <v>0</v>
      </c>
      <c r="BV1712" s="2">
        <v>0</v>
      </c>
      <c r="BW1712" s="2">
        <v>0</v>
      </c>
      <c r="BX1712" s="2">
        <v>0</v>
      </c>
      <c r="BY1712" s="2">
        <v>0</v>
      </c>
      <c r="BZ1712" s="2">
        <v>0</v>
      </c>
      <c r="CA1712" s="2">
        <v>0</v>
      </c>
      <c r="CB1712" s="2">
        <v>0</v>
      </c>
      <c r="CC1712" s="2">
        <v>0</v>
      </c>
      <c r="CD1712" s="2">
        <v>0</v>
      </c>
      <c r="CE1712" s="2">
        <v>0</v>
      </c>
      <c r="CF1712" s="2">
        <v>0</v>
      </c>
      <c r="CG1712" s="2">
        <v>0</v>
      </c>
      <c r="CH1712" s="2">
        <v>0</v>
      </c>
      <c r="CI1712" s="2">
        <v>0</v>
      </c>
      <c r="CJ1712" s="2">
        <v>0</v>
      </c>
      <c r="CK1712" s="2">
        <v>2</v>
      </c>
      <c r="CL1712" s="2">
        <v>0</v>
      </c>
    </row>
    <row r="1713" spans="1:90" x14ac:dyDescent="0.25">
      <c r="A1713" t="s">
        <v>115</v>
      </c>
      <c r="B1713">
        <v>10402</v>
      </c>
      <c r="C1713" t="s">
        <v>93</v>
      </c>
      <c r="D1713">
        <v>1</v>
      </c>
      <c r="E1713">
        <v>8</v>
      </c>
      <c r="F1713">
        <v>6373</v>
      </c>
      <c r="G1713">
        <v>35006373</v>
      </c>
      <c r="H1713" t="s">
        <v>17115</v>
      </c>
      <c r="I1713">
        <v>336</v>
      </c>
      <c r="J1713" t="s">
        <v>94</v>
      </c>
      <c r="K1713" t="s">
        <v>6648</v>
      </c>
      <c r="L1713">
        <v>1</v>
      </c>
      <c r="M1713" t="s">
        <v>93</v>
      </c>
      <c r="N1713">
        <v>7244023</v>
      </c>
      <c r="O1713" t="s">
        <v>92</v>
      </c>
      <c r="P1713" t="s">
        <v>15217</v>
      </c>
      <c r="Q1713">
        <v>192</v>
      </c>
      <c r="R1713">
        <v>11</v>
      </c>
      <c r="S1713">
        <v>24842733</v>
      </c>
      <c r="T1713">
        <v>24844677</v>
      </c>
      <c r="U1713" t="s">
        <v>17116</v>
      </c>
      <c r="V1713">
        <v>1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172</v>
      </c>
      <c r="AE1713" s="2">
        <v>105</v>
      </c>
      <c r="AF1713" s="2">
        <v>110</v>
      </c>
      <c r="AG1713" s="2">
        <v>143</v>
      </c>
      <c r="AH1713" s="2">
        <v>160</v>
      </c>
      <c r="AI1713" s="2">
        <v>131</v>
      </c>
      <c r="AJ1713" s="2">
        <v>142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0</v>
      </c>
      <c r="BI1713" s="2">
        <v>0</v>
      </c>
      <c r="BJ1713" s="2">
        <v>0</v>
      </c>
      <c r="BK1713" s="2">
        <v>0</v>
      </c>
      <c r="BL1713" s="2">
        <v>7</v>
      </c>
      <c r="BM1713" s="2">
        <v>3</v>
      </c>
      <c r="BN1713" s="2">
        <v>3</v>
      </c>
      <c r="BO1713" s="2">
        <v>6</v>
      </c>
      <c r="BP1713" s="2">
        <v>4</v>
      </c>
      <c r="BQ1713" s="2">
        <v>6</v>
      </c>
      <c r="BR1713" s="2">
        <v>5</v>
      </c>
      <c r="BS1713" s="2">
        <v>0</v>
      </c>
      <c r="BT1713" s="2">
        <v>0</v>
      </c>
      <c r="BU1713" s="2">
        <v>0</v>
      </c>
      <c r="BV1713" s="2">
        <v>0</v>
      </c>
      <c r="BW1713" s="2">
        <v>0</v>
      </c>
      <c r="BX1713" s="2">
        <v>0</v>
      </c>
      <c r="BY1713" s="2">
        <v>0</v>
      </c>
      <c r="BZ1713" s="2">
        <v>0</v>
      </c>
      <c r="CA1713" s="2">
        <v>0</v>
      </c>
      <c r="CB1713" s="2">
        <v>0</v>
      </c>
      <c r="CC1713" s="2">
        <v>0</v>
      </c>
      <c r="CD1713" s="2">
        <v>0</v>
      </c>
      <c r="CE1713" s="2">
        <v>0</v>
      </c>
      <c r="CF1713" s="2">
        <v>0</v>
      </c>
      <c r="CG1713" s="2">
        <v>0</v>
      </c>
      <c r="CH1713" s="2">
        <v>0</v>
      </c>
      <c r="CI1713" s="2">
        <v>0</v>
      </c>
      <c r="CJ1713" s="2">
        <v>0</v>
      </c>
      <c r="CK1713" s="2">
        <v>0</v>
      </c>
      <c r="CL1713" s="2">
        <v>0</v>
      </c>
    </row>
    <row r="1714" spans="1:90" x14ac:dyDescent="0.25">
      <c r="A1714" t="s">
        <v>115</v>
      </c>
      <c r="B1714">
        <v>10402</v>
      </c>
      <c r="C1714" t="s">
        <v>93</v>
      </c>
      <c r="D1714">
        <v>1</v>
      </c>
      <c r="E1714">
        <v>8</v>
      </c>
      <c r="F1714">
        <v>6048</v>
      </c>
      <c r="G1714">
        <v>35006048</v>
      </c>
      <c r="H1714" t="s">
        <v>13791</v>
      </c>
      <c r="I1714">
        <v>336</v>
      </c>
      <c r="J1714" t="s">
        <v>94</v>
      </c>
      <c r="K1714" t="s">
        <v>11828</v>
      </c>
      <c r="L1714">
        <v>1</v>
      </c>
      <c r="M1714" t="s">
        <v>93</v>
      </c>
      <c r="N1714">
        <v>7053100</v>
      </c>
      <c r="O1714" t="s">
        <v>92</v>
      </c>
      <c r="P1714" t="s">
        <v>13792</v>
      </c>
      <c r="Q1714">
        <v>213</v>
      </c>
      <c r="R1714">
        <v>11</v>
      </c>
      <c r="S1714">
        <v>24215636</v>
      </c>
      <c r="T1714">
        <v>24216825</v>
      </c>
      <c r="U1714" t="s">
        <v>13793</v>
      </c>
      <c r="V1714">
        <v>1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87</v>
      </c>
      <c r="AE1714" s="2">
        <v>85</v>
      </c>
      <c r="AF1714" s="2">
        <v>67</v>
      </c>
      <c r="AG1714" s="2">
        <v>58</v>
      </c>
      <c r="AH1714" s="2">
        <v>263</v>
      </c>
      <c r="AI1714" s="2">
        <v>172</v>
      </c>
      <c r="AJ1714" s="2">
        <v>156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0</v>
      </c>
      <c r="BI1714" s="2">
        <v>0</v>
      </c>
      <c r="BJ1714" s="2">
        <v>0</v>
      </c>
      <c r="BK1714" s="2">
        <v>0</v>
      </c>
      <c r="BL1714" s="2">
        <v>4</v>
      </c>
      <c r="BM1714" s="2">
        <v>3</v>
      </c>
      <c r="BN1714" s="2">
        <v>3</v>
      </c>
      <c r="BO1714" s="2">
        <v>3</v>
      </c>
      <c r="BP1714" s="2">
        <v>13</v>
      </c>
      <c r="BQ1714" s="2">
        <v>7</v>
      </c>
      <c r="BR1714" s="2">
        <v>8</v>
      </c>
      <c r="BS1714" s="2">
        <v>0</v>
      </c>
      <c r="BT1714" s="2">
        <v>0</v>
      </c>
      <c r="BU1714" s="2">
        <v>0</v>
      </c>
      <c r="BV1714" s="2">
        <v>0</v>
      </c>
      <c r="BW1714" s="2">
        <v>0</v>
      </c>
      <c r="BX1714" s="2">
        <v>0</v>
      </c>
      <c r="BY1714" s="2">
        <v>0</v>
      </c>
      <c r="BZ1714" s="2">
        <v>0</v>
      </c>
      <c r="CA1714" s="2">
        <v>0</v>
      </c>
      <c r="CB1714" s="2">
        <v>0</v>
      </c>
      <c r="CC1714" s="2">
        <v>0</v>
      </c>
      <c r="CD1714" s="2">
        <v>0</v>
      </c>
      <c r="CE1714" s="2">
        <v>0</v>
      </c>
      <c r="CF1714" s="2">
        <v>0</v>
      </c>
      <c r="CG1714" s="2">
        <v>0</v>
      </c>
      <c r="CH1714" s="2">
        <v>0</v>
      </c>
      <c r="CI1714" s="2">
        <v>0</v>
      </c>
      <c r="CJ1714" s="2">
        <v>0</v>
      </c>
      <c r="CK1714" s="2">
        <v>0</v>
      </c>
      <c r="CL1714" s="2">
        <v>0</v>
      </c>
    </row>
    <row r="1715" spans="1:90" x14ac:dyDescent="0.25">
      <c r="A1715" t="s">
        <v>115</v>
      </c>
      <c r="B1715">
        <v>10402</v>
      </c>
      <c r="C1715" t="s">
        <v>93</v>
      </c>
      <c r="D1715">
        <v>1</v>
      </c>
      <c r="E1715">
        <v>8</v>
      </c>
      <c r="F1715">
        <v>6452</v>
      </c>
      <c r="G1715">
        <v>35006452</v>
      </c>
      <c r="H1715" t="s">
        <v>11753</v>
      </c>
      <c r="I1715">
        <v>336</v>
      </c>
      <c r="J1715" t="s">
        <v>94</v>
      </c>
      <c r="K1715" t="s">
        <v>4665</v>
      </c>
      <c r="L1715">
        <v>1</v>
      </c>
      <c r="M1715" t="s">
        <v>93</v>
      </c>
      <c r="N1715">
        <v>7250010</v>
      </c>
      <c r="O1715" t="s">
        <v>92</v>
      </c>
      <c r="P1715" t="s">
        <v>4666</v>
      </c>
      <c r="Q1715">
        <v>267</v>
      </c>
      <c r="R1715">
        <v>11</v>
      </c>
      <c r="S1715">
        <v>24802586</v>
      </c>
      <c r="T1715">
        <v>24818104</v>
      </c>
      <c r="U1715" t="s">
        <v>4667</v>
      </c>
      <c r="V1715">
        <v>1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114</v>
      </c>
      <c r="AE1715" s="2">
        <v>74</v>
      </c>
      <c r="AF1715" s="2">
        <v>74</v>
      </c>
      <c r="AG1715" s="2">
        <v>93</v>
      </c>
      <c r="AH1715" s="2">
        <v>91</v>
      </c>
      <c r="AI1715" s="2">
        <v>85</v>
      </c>
      <c r="AJ1715" s="2">
        <v>60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121</v>
      </c>
      <c r="BD1715" s="2">
        <v>0</v>
      </c>
      <c r="BE1715" s="2">
        <v>0</v>
      </c>
      <c r="BF1715" s="2">
        <v>0</v>
      </c>
      <c r="BG1715" s="2">
        <v>0</v>
      </c>
      <c r="BH1715" s="2">
        <v>0</v>
      </c>
      <c r="BI1715" s="2">
        <v>0</v>
      </c>
      <c r="BJ1715" s="2">
        <v>0</v>
      </c>
      <c r="BK1715" s="2">
        <v>0</v>
      </c>
      <c r="BL1715" s="2">
        <v>6</v>
      </c>
      <c r="BM1715" s="2">
        <v>3</v>
      </c>
      <c r="BN1715" s="2">
        <v>3</v>
      </c>
      <c r="BO1715" s="2">
        <v>4</v>
      </c>
      <c r="BP1715" s="2">
        <v>4</v>
      </c>
      <c r="BQ1715" s="2">
        <v>3</v>
      </c>
      <c r="BR1715" s="2">
        <v>4</v>
      </c>
      <c r="BS1715" s="2">
        <v>0</v>
      </c>
      <c r="BT1715" s="2">
        <v>0</v>
      </c>
      <c r="BU1715" s="2">
        <v>0</v>
      </c>
      <c r="BV1715" s="2">
        <v>0</v>
      </c>
      <c r="BW1715" s="2">
        <v>0</v>
      </c>
      <c r="BX1715" s="2">
        <v>0</v>
      </c>
      <c r="BY1715" s="2">
        <v>0</v>
      </c>
      <c r="BZ1715" s="2">
        <v>0</v>
      </c>
      <c r="CA1715" s="2">
        <v>0</v>
      </c>
      <c r="CB1715" s="2">
        <v>0</v>
      </c>
      <c r="CC1715" s="2">
        <v>0</v>
      </c>
      <c r="CD1715" s="2">
        <v>0</v>
      </c>
      <c r="CE1715" s="2">
        <v>0</v>
      </c>
      <c r="CF1715" s="2">
        <v>0</v>
      </c>
      <c r="CG1715" s="2">
        <v>0</v>
      </c>
      <c r="CH1715" s="2">
        <v>0</v>
      </c>
      <c r="CI1715" s="2">
        <v>0</v>
      </c>
      <c r="CJ1715" s="2">
        <v>0</v>
      </c>
      <c r="CK1715" s="2">
        <v>12</v>
      </c>
      <c r="CL1715" s="2">
        <v>0</v>
      </c>
    </row>
    <row r="1716" spans="1:90" x14ac:dyDescent="0.25">
      <c r="A1716" t="s">
        <v>115</v>
      </c>
      <c r="B1716">
        <v>10402</v>
      </c>
      <c r="C1716" t="s">
        <v>93</v>
      </c>
      <c r="D1716">
        <v>1</v>
      </c>
      <c r="E1716">
        <v>8</v>
      </c>
      <c r="F1716">
        <v>38362</v>
      </c>
      <c r="G1716">
        <v>35038362</v>
      </c>
      <c r="H1716" t="s">
        <v>16380</v>
      </c>
      <c r="I1716">
        <v>336</v>
      </c>
      <c r="J1716" t="s">
        <v>94</v>
      </c>
      <c r="K1716" t="s">
        <v>8591</v>
      </c>
      <c r="L1716">
        <v>1</v>
      </c>
      <c r="M1716" t="s">
        <v>93</v>
      </c>
      <c r="N1716">
        <v>7272090</v>
      </c>
      <c r="O1716" t="s">
        <v>2483</v>
      </c>
      <c r="P1716" t="s">
        <v>11271</v>
      </c>
      <c r="Q1716">
        <v>490</v>
      </c>
      <c r="R1716">
        <v>11</v>
      </c>
      <c r="S1716">
        <v>24841513</v>
      </c>
      <c r="T1716">
        <v>24849358</v>
      </c>
      <c r="U1716" t="s">
        <v>16381</v>
      </c>
      <c r="V1716">
        <v>1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167</v>
      </c>
      <c r="AE1716" s="2">
        <v>157</v>
      </c>
      <c r="AF1716" s="2">
        <v>143</v>
      </c>
      <c r="AG1716" s="2">
        <v>131</v>
      </c>
      <c r="AH1716" s="2">
        <v>180</v>
      </c>
      <c r="AI1716" s="2">
        <v>159</v>
      </c>
      <c r="AJ1716" s="2">
        <v>86</v>
      </c>
      <c r="AK1716" s="2">
        <v>0</v>
      </c>
      <c r="AL1716" s="2">
        <v>0</v>
      </c>
      <c r="AM1716" s="2">
        <v>0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98</v>
      </c>
      <c r="BD1716" s="2">
        <v>0</v>
      </c>
      <c r="BE1716" s="2">
        <v>0</v>
      </c>
      <c r="BF1716" s="2">
        <v>0</v>
      </c>
      <c r="BG1716" s="2">
        <v>0</v>
      </c>
      <c r="BH1716" s="2">
        <v>0</v>
      </c>
      <c r="BI1716" s="2">
        <v>0</v>
      </c>
      <c r="BJ1716" s="2">
        <v>0</v>
      </c>
      <c r="BK1716" s="2">
        <v>0</v>
      </c>
      <c r="BL1716" s="2">
        <v>9</v>
      </c>
      <c r="BM1716" s="2">
        <v>6</v>
      </c>
      <c r="BN1716" s="2">
        <v>6</v>
      </c>
      <c r="BO1716" s="2">
        <v>7</v>
      </c>
      <c r="BP1716" s="2">
        <v>6</v>
      </c>
      <c r="BQ1716" s="2">
        <v>4</v>
      </c>
      <c r="BR1716" s="2">
        <v>3</v>
      </c>
      <c r="BS1716" s="2">
        <v>0</v>
      </c>
      <c r="BT1716" s="2">
        <v>0</v>
      </c>
      <c r="BU1716" s="2">
        <v>0</v>
      </c>
      <c r="BV1716" s="2">
        <v>0</v>
      </c>
      <c r="BW1716" s="2">
        <v>0</v>
      </c>
      <c r="BX1716" s="2">
        <v>0</v>
      </c>
      <c r="BY1716" s="2">
        <v>0</v>
      </c>
      <c r="BZ1716" s="2">
        <v>0</v>
      </c>
      <c r="CA1716" s="2">
        <v>0</v>
      </c>
      <c r="CB1716" s="2">
        <v>0</v>
      </c>
      <c r="CC1716" s="2">
        <v>0</v>
      </c>
      <c r="CD1716" s="2">
        <v>0</v>
      </c>
      <c r="CE1716" s="2">
        <v>0</v>
      </c>
      <c r="CF1716" s="2">
        <v>0</v>
      </c>
      <c r="CG1716" s="2">
        <v>0</v>
      </c>
      <c r="CH1716" s="2">
        <v>0</v>
      </c>
      <c r="CI1716" s="2">
        <v>0</v>
      </c>
      <c r="CJ1716" s="2">
        <v>0</v>
      </c>
      <c r="CK1716" s="2">
        <v>5</v>
      </c>
      <c r="CL1716" s="2">
        <v>0</v>
      </c>
    </row>
    <row r="1717" spans="1:90" x14ac:dyDescent="0.25">
      <c r="A1717" t="s">
        <v>115</v>
      </c>
      <c r="B1717">
        <v>10402</v>
      </c>
      <c r="C1717" t="s">
        <v>93</v>
      </c>
      <c r="D1717">
        <v>1</v>
      </c>
      <c r="E1717">
        <v>8</v>
      </c>
      <c r="F1717">
        <v>6282</v>
      </c>
      <c r="G1717">
        <v>35006282</v>
      </c>
      <c r="H1717" t="s">
        <v>9557</v>
      </c>
      <c r="I1717">
        <v>336</v>
      </c>
      <c r="J1717" t="s">
        <v>94</v>
      </c>
      <c r="K1717" t="s">
        <v>1826</v>
      </c>
      <c r="L1717">
        <v>1</v>
      </c>
      <c r="M1717" t="s">
        <v>93</v>
      </c>
      <c r="N1717">
        <v>7170000</v>
      </c>
      <c r="O1717" t="s">
        <v>102</v>
      </c>
      <c r="P1717" t="s">
        <v>9558</v>
      </c>
      <c r="Q1717">
        <v>379</v>
      </c>
      <c r="R1717">
        <v>11</v>
      </c>
      <c r="S1717">
        <v>24311955</v>
      </c>
      <c r="T1717">
        <v>24324651</v>
      </c>
      <c r="U1717" t="s">
        <v>9559</v>
      </c>
      <c r="V1717">
        <v>1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54</v>
      </c>
      <c r="AE1717" s="2">
        <v>64</v>
      </c>
      <c r="AF1717" s="2">
        <v>19</v>
      </c>
      <c r="AG1717" s="2">
        <v>0</v>
      </c>
      <c r="AH1717" s="2">
        <v>58</v>
      </c>
      <c r="AI1717" s="2">
        <v>41</v>
      </c>
      <c r="AJ1717" s="2">
        <v>48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15</v>
      </c>
      <c r="BD1717" s="2">
        <v>12</v>
      </c>
      <c r="BE1717" s="2">
        <v>0</v>
      </c>
      <c r="BF1717" s="2">
        <v>0</v>
      </c>
      <c r="BG1717" s="2">
        <v>0</v>
      </c>
      <c r="BH1717" s="2">
        <v>0</v>
      </c>
      <c r="BI1717" s="2">
        <v>0</v>
      </c>
      <c r="BJ1717" s="2">
        <v>0</v>
      </c>
      <c r="BK1717" s="2">
        <v>0</v>
      </c>
      <c r="BL1717" s="2">
        <v>3</v>
      </c>
      <c r="BM1717" s="2">
        <v>2</v>
      </c>
      <c r="BN1717" s="2">
        <v>1</v>
      </c>
      <c r="BO1717" s="2">
        <v>0</v>
      </c>
      <c r="BP1717" s="2">
        <v>3</v>
      </c>
      <c r="BQ1717" s="2">
        <v>1</v>
      </c>
      <c r="BR1717" s="2">
        <v>4</v>
      </c>
      <c r="BS1717" s="2">
        <v>0</v>
      </c>
      <c r="BT1717" s="2">
        <v>0</v>
      </c>
      <c r="BU1717" s="2">
        <v>0</v>
      </c>
      <c r="BV1717" s="2">
        <v>0</v>
      </c>
      <c r="BW1717" s="2">
        <v>0</v>
      </c>
      <c r="BX1717" s="2">
        <v>0</v>
      </c>
      <c r="BY1717" s="2">
        <v>0</v>
      </c>
      <c r="BZ1717" s="2">
        <v>0</v>
      </c>
      <c r="CA1717" s="2">
        <v>0</v>
      </c>
      <c r="CB1717" s="2">
        <v>0</v>
      </c>
      <c r="CC1717" s="2">
        <v>0</v>
      </c>
      <c r="CD1717" s="2">
        <v>0</v>
      </c>
      <c r="CE1717" s="2">
        <v>0</v>
      </c>
      <c r="CF1717" s="2">
        <v>0</v>
      </c>
      <c r="CG1717" s="2">
        <v>0</v>
      </c>
      <c r="CH1717" s="2">
        <v>0</v>
      </c>
      <c r="CI1717" s="2">
        <v>0</v>
      </c>
      <c r="CJ1717" s="2">
        <v>0</v>
      </c>
      <c r="CK1717" s="2">
        <v>2</v>
      </c>
      <c r="CL1717" s="2">
        <v>3</v>
      </c>
    </row>
    <row r="1718" spans="1:90" x14ac:dyDescent="0.25">
      <c r="A1718" t="s">
        <v>115</v>
      </c>
      <c r="B1718">
        <v>10402</v>
      </c>
      <c r="C1718" t="s">
        <v>93</v>
      </c>
      <c r="D1718">
        <v>1</v>
      </c>
      <c r="E1718">
        <v>8</v>
      </c>
      <c r="F1718">
        <v>904797</v>
      </c>
      <c r="G1718">
        <v>35904797</v>
      </c>
      <c r="H1718" t="s">
        <v>13172</v>
      </c>
      <c r="I1718">
        <v>336</v>
      </c>
      <c r="J1718" t="s">
        <v>94</v>
      </c>
      <c r="K1718" t="s">
        <v>1826</v>
      </c>
      <c r="L1718">
        <v>1</v>
      </c>
      <c r="M1718" t="s">
        <v>93</v>
      </c>
      <c r="N1718">
        <v>7172150</v>
      </c>
      <c r="O1718" t="s">
        <v>92</v>
      </c>
      <c r="P1718" t="s">
        <v>13173</v>
      </c>
      <c r="Q1718">
        <v>592</v>
      </c>
      <c r="R1718">
        <v>11</v>
      </c>
      <c r="S1718">
        <v>24312699</v>
      </c>
      <c r="T1718">
        <v>24324848</v>
      </c>
      <c r="U1718" t="s">
        <v>13174</v>
      </c>
      <c r="V1718">
        <v>1</v>
      </c>
      <c r="W1718" s="2">
        <v>0</v>
      </c>
      <c r="X1718" s="2">
        <v>0</v>
      </c>
      <c r="Y1718" s="2">
        <v>64</v>
      </c>
      <c r="Z1718" s="2">
        <v>30</v>
      </c>
      <c r="AA1718" s="2">
        <v>64</v>
      </c>
      <c r="AB1718" s="2">
        <v>95</v>
      </c>
      <c r="AC1718" s="2">
        <v>88</v>
      </c>
      <c r="AD1718" s="2">
        <v>74</v>
      </c>
      <c r="AE1718" s="2">
        <v>65</v>
      </c>
      <c r="AF1718" s="2">
        <v>92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2</v>
      </c>
      <c r="BH1718" s="2">
        <v>2</v>
      </c>
      <c r="BI1718" s="2">
        <v>4</v>
      </c>
      <c r="BJ1718" s="2">
        <v>3</v>
      </c>
      <c r="BK1718" s="2">
        <v>3</v>
      </c>
      <c r="BL1718" s="2">
        <v>3</v>
      </c>
      <c r="BM1718" s="2">
        <v>3</v>
      </c>
      <c r="BN1718" s="2">
        <v>4</v>
      </c>
      <c r="BO1718" s="2">
        <v>0</v>
      </c>
      <c r="BP1718" s="2">
        <v>0</v>
      </c>
      <c r="BQ1718" s="2">
        <v>0</v>
      </c>
      <c r="BR1718" s="2">
        <v>0</v>
      </c>
      <c r="BS1718" s="2">
        <v>0</v>
      </c>
      <c r="BT1718" s="2">
        <v>0</v>
      </c>
      <c r="BU1718" s="2">
        <v>0</v>
      </c>
      <c r="BV1718" s="2">
        <v>0</v>
      </c>
      <c r="BW1718" s="2">
        <v>0</v>
      </c>
      <c r="BX1718" s="2">
        <v>0</v>
      </c>
      <c r="BY1718" s="2">
        <v>0</v>
      </c>
      <c r="BZ1718" s="2">
        <v>0</v>
      </c>
      <c r="CA1718" s="2">
        <v>0</v>
      </c>
      <c r="CB1718" s="2">
        <v>0</v>
      </c>
      <c r="CC1718" s="2">
        <v>0</v>
      </c>
      <c r="CD1718" s="2">
        <v>0</v>
      </c>
      <c r="CE1718" s="2">
        <v>0</v>
      </c>
      <c r="CF1718" s="2">
        <v>0</v>
      </c>
      <c r="CG1718" s="2">
        <v>0</v>
      </c>
      <c r="CH1718" s="2">
        <v>0</v>
      </c>
      <c r="CI1718" s="2">
        <v>0</v>
      </c>
      <c r="CJ1718" s="2">
        <v>0</v>
      </c>
      <c r="CK1718" s="2">
        <v>0</v>
      </c>
      <c r="CL1718" s="2">
        <v>0</v>
      </c>
    </row>
    <row r="1719" spans="1:90" x14ac:dyDescent="0.25">
      <c r="A1719" t="s">
        <v>115</v>
      </c>
      <c r="B1719">
        <v>10402</v>
      </c>
      <c r="C1719" t="s">
        <v>93</v>
      </c>
      <c r="D1719">
        <v>1</v>
      </c>
      <c r="E1719">
        <v>8</v>
      </c>
      <c r="F1719">
        <v>5794</v>
      </c>
      <c r="G1719">
        <v>35005794</v>
      </c>
      <c r="H1719" t="s">
        <v>16934</v>
      </c>
      <c r="I1719">
        <v>336</v>
      </c>
      <c r="J1719" t="s">
        <v>94</v>
      </c>
      <c r="K1719" t="s">
        <v>14853</v>
      </c>
      <c r="L1719">
        <v>1</v>
      </c>
      <c r="M1719" t="s">
        <v>93</v>
      </c>
      <c r="N1719">
        <v>7011010</v>
      </c>
      <c r="O1719" t="s">
        <v>92</v>
      </c>
      <c r="P1719" t="s">
        <v>16935</v>
      </c>
      <c r="Q1719">
        <v>393</v>
      </c>
      <c r="R1719">
        <v>11</v>
      </c>
      <c r="S1719">
        <v>24091384</v>
      </c>
      <c r="T1719">
        <v>24092099</v>
      </c>
      <c r="U1719" t="s">
        <v>16936</v>
      </c>
      <c r="V1719">
        <v>1</v>
      </c>
      <c r="W1719" s="2">
        <v>0</v>
      </c>
      <c r="X1719" s="2">
        <v>0</v>
      </c>
      <c r="Y1719" s="2">
        <v>60</v>
      </c>
      <c r="Z1719" s="2">
        <v>60</v>
      </c>
      <c r="AA1719" s="2">
        <v>88</v>
      </c>
      <c r="AB1719" s="2">
        <v>122</v>
      </c>
      <c r="AC1719" s="2">
        <v>148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3</v>
      </c>
      <c r="BH1719" s="2">
        <v>2</v>
      </c>
      <c r="BI1719" s="2">
        <v>3</v>
      </c>
      <c r="BJ1719" s="2">
        <v>4</v>
      </c>
      <c r="BK1719" s="2">
        <v>5</v>
      </c>
      <c r="BL1719" s="2">
        <v>0</v>
      </c>
      <c r="BM1719" s="2">
        <v>0</v>
      </c>
      <c r="BN1719" s="2">
        <v>0</v>
      </c>
      <c r="BO1719" s="2">
        <v>0</v>
      </c>
      <c r="BP1719" s="2">
        <v>0</v>
      </c>
      <c r="BQ1719" s="2">
        <v>0</v>
      </c>
      <c r="BR1719" s="2">
        <v>0</v>
      </c>
      <c r="BS1719" s="2">
        <v>0</v>
      </c>
      <c r="BT1719" s="2">
        <v>0</v>
      </c>
      <c r="BU1719" s="2">
        <v>0</v>
      </c>
      <c r="BV1719" s="2">
        <v>0</v>
      </c>
      <c r="BW1719" s="2">
        <v>0</v>
      </c>
      <c r="BX1719" s="2">
        <v>0</v>
      </c>
      <c r="BY1719" s="2">
        <v>0</v>
      </c>
      <c r="BZ1719" s="2">
        <v>0</v>
      </c>
      <c r="CA1719" s="2">
        <v>0</v>
      </c>
      <c r="CB1719" s="2">
        <v>0</v>
      </c>
      <c r="CC1719" s="2">
        <v>0</v>
      </c>
      <c r="CD1719" s="2">
        <v>0</v>
      </c>
      <c r="CE1719" s="2">
        <v>0</v>
      </c>
      <c r="CF1719" s="2">
        <v>0</v>
      </c>
      <c r="CG1719" s="2">
        <v>0</v>
      </c>
      <c r="CH1719" s="2">
        <v>0</v>
      </c>
      <c r="CI1719" s="2">
        <v>0</v>
      </c>
      <c r="CJ1719" s="2">
        <v>0</v>
      </c>
      <c r="CK1719" s="2">
        <v>0</v>
      </c>
      <c r="CL1719" s="2">
        <v>0</v>
      </c>
    </row>
    <row r="1720" spans="1:90" x14ac:dyDescent="0.25">
      <c r="A1720" t="s">
        <v>115</v>
      </c>
      <c r="B1720">
        <v>10402</v>
      </c>
      <c r="C1720" t="s">
        <v>93</v>
      </c>
      <c r="D1720">
        <v>1</v>
      </c>
      <c r="E1720">
        <v>8</v>
      </c>
      <c r="F1720">
        <v>6105</v>
      </c>
      <c r="G1720">
        <v>35006105</v>
      </c>
      <c r="H1720" t="s">
        <v>11057</v>
      </c>
      <c r="I1720">
        <v>336</v>
      </c>
      <c r="J1720" t="s">
        <v>94</v>
      </c>
      <c r="K1720" t="s">
        <v>5454</v>
      </c>
      <c r="L1720">
        <v>1</v>
      </c>
      <c r="M1720" t="s">
        <v>93</v>
      </c>
      <c r="N1720">
        <v>7033110</v>
      </c>
      <c r="O1720" t="s">
        <v>92</v>
      </c>
      <c r="P1720" t="s">
        <v>11058</v>
      </c>
      <c r="Q1720">
        <v>39</v>
      </c>
      <c r="R1720">
        <v>11</v>
      </c>
      <c r="S1720">
        <v>24213625</v>
      </c>
      <c r="T1720">
        <v>24215720</v>
      </c>
      <c r="U1720" t="s">
        <v>11059</v>
      </c>
      <c r="V1720">
        <v>1</v>
      </c>
      <c r="W1720" s="2">
        <v>0</v>
      </c>
      <c r="X1720" s="2">
        <v>0</v>
      </c>
      <c r="Y1720" s="2">
        <v>0</v>
      </c>
      <c r="Z1720" s="2">
        <v>0</v>
      </c>
      <c r="AA1720" s="2">
        <v>35</v>
      </c>
      <c r="AB1720" s="2">
        <v>32</v>
      </c>
      <c r="AC1720" s="2">
        <v>44</v>
      </c>
      <c r="AD1720" s="2">
        <v>160</v>
      </c>
      <c r="AE1720" s="2">
        <v>166</v>
      </c>
      <c r="AF1720" s="2">
        <v>134</v>
      </c>
      <c r="AG1720" s="2">
        <v>109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0</v>
      </c>
      <c r="AQ1720" s="2">
        <v>0</v>
      </c>
      <c r="AR1720" s="2">
        <v>22</v>
      </c>
      <c r="AS1720" s="2">
        <v>0</v>
      </c>
      <c r="AT1720" s="2">
        <v>0</v>
      </c>
      <c r="AU1720" s="2">
        <v>131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156</v>
      </c>
      <c r="BD1720" s="2">
        <v>0</v>
      </c>
      <c r="BE1720" s="2">
        <v>0</v>
      </c>
      <c r="BF1720" s="2">
        <v>0</v>
      </c>
      <c r="BG1720" s="2">
        <v>0</v>
      </c>
      <c r="BH1720" s="2">
        <v>0</v>
      </c>
      <c r="BI1720" s="2">
        <v>2</v>
      </c>
      <c r="BJ1720" s="2">
        <v>1</v>
      </c>
      <c r="BK1720" s="2">
        <v>4</v>
      </c>
      <c r="BL1720" s="2">
        <v>6</v>
      </c>
      <c r="BM1720" s="2">
        <v>7</v>
      </c>
      <c r="BN1720" s="2">
        <v>4</v>
      </c>
      <c r="BO1720" s="2">
        <v>3</v>
      </c>
      <c r="BP1720" s="2">
        <v>0</v>
      </c>
      <c r="BQ1720" s="2">
        <v>0</v>
      </c>
      <c r="BR1720" s="2">
        <v>0</v>
      </c>
      <c r="BS1720" s="2">
        <v>0</v>
      </c>
      <c r="BT1720" s="2">
        <v>0</v>
      </c>
      <c r="BU1720" s="2">
        <v>0</v>
      </c>
      <c r="BV1720" s="2">
        <v>0</v>
      </c>
      <c r="BW1720" s="2">
        <v>0</v>
      </c>
      <c r="BX1720" s="2">
        <v>0</v>
      </c>
      <c r="BY1720" s="2">
        <v>0</v>
      </c>
      <c r="BZ1720" s="2">
        <v>1</v>
      </c>
      <c r="CA1720" s="2">
        <v>0</v>
      </c>
      <c r="CB1720" s="2">
        <v>0</v>
      </c>
      <c r="CC1720" s="2">
        <v>3</v>
      </c>
      <c r="CD1720" s="2">
        <v>0</v>
      </c>
      <c r="CE1720" s="2">
        <v>0</v>
      </c>
      <c r="CF1720" s="2">
        <v>0</v>
      </c>
      <c r="CG1720" s="2">
        <v>0</v>
      </c>
      <c r="CH1720" s="2">
        <v>0</v>
      </c>
      <c r="CI1720" s="2">
        <v>0</v>
      </c>
      <c r="CJ1720" s="2">
        <v>0</v>
      </c>
      <c r="CK1720" s="2">
        <v>7</v>
      </c>
      <c r="CL1720" s="2">
        <v>0</v>
      </c>
    </row>
    <row r="1721" spans="1:90" x14ac:dyDescent="0.25">
      <c r="A1721" t="s">
        <v>115</v>
      </c>
      <c r="B1721">
        <v>10402</v>
      </c>
      <c r="C1721" t="s">
        <v>93</v>
      </c>
      <c r="D1721">
        <v>2</v>
      </c>
      <c r="E1721">
        <v>6</v>
      </c>
      <c r="F1721">
        <v>985673</v>
      </c>
      <c r="G1721">
        <v>35985673</v>
      </c>
      <c r="H1721" t="s">
        <v>14603</v>
      </c>
      <c r="I1721">
        <v>336</v>
      </c>
      <c r="J1721" t="s">
        <v>94</v>
      </c>
      <c r="K1721" t="s">
        <v>1301</v>
      </c>
      <c r="L1721">
        <v>1</v>
      </c>
      <c r="M1721" t="s">
        <v>93</v>
      </c>
      <c r="N1721">
        <v>7114360</v>
      </c>
      <c r="O1721" t="s">
        <v>92</v>
      </c>
      <c r="P1721" t="s">
        <v>14604</v>
      </c>
      <c r="Q1721">
        <v>130</v>
      </c>
      <c r="R1721">
        <v>11</v>
      </c>
      <c r="S1721">
        <v>24087988</v>
      </c>
      <c r="T1721">
        <v>24680013</v>
      </c>
      <c r="U1721" t="s">
        <v>3865</v>
      </c>
      <c r="V1721">
        <v>1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517</v>
      </c>
      <c r="BD1721" s="2">
        <v>0</v>
      </c>
      <c r="BE1721" s="2">
        <v>0</v>
      </c>
      <c r="BF1721" s="2">
        <v>0</v>
      </c>
      <c r="BG1721" s="2">
        <v>0</v>
      </c>
      <c r="BH1721" s="2">
        <v>0</v>
      </c>
      <c r="BI1721" s="2">
        <v>0</v>
      </c>
      <c r="BJ1721" s="2">
        <v>0</v>
      </c>
      <c r="BK1721" s="2">
        <v>0</v>
      </c>
      <c r="BL1721" s="2">
        <v>0</v>
      </c>
      <c r="BM1721" s="2">
        <v>0</v>
      </c>
      <c r="BN1721" s="2">
        <v>0</v>
      </c>
      <c r="BO1721" s="2">
        <v>0</v>
      </c>
      <c r="BP1721" s="2">
        <v>0</v>
      </c>
      <c r="BQ1721" s="2">
        <v>0</v>
      </c>
      <c r="BR1721" s="2">
        <v>0</v>
      </c>
      <c r="BS1721" s="2">
        <v>0</v>
      </c>
      <c r="BT1721" s="2">
        <v>0</v>
      </c>
      <c r="BU1721" s="2">
        <v>0</v>
      </c>
      <c r="BV1721" s="2">
        <v>0</v>
      </c>
      <c r="BW1721" s="2">
        <v>0</v>
      </c>
      <c r="BX1721" s="2">
        <v>0</v>
      </c>
      <c r="BY1721" s="2">
        <v>0</v>
      </c>
      <c r="BZ1721" s="2">
        <v>0</v>
      </c>
      <c r="CA1721" s="2">
        <v>0</v>
      </c>
      <c r="CB1721" s="2">
        <v>0</v>
      </c>
      <c r="CC1721" s="2">
        <v>0</v>
      </c>
      <c r="CD1721" s="2">
        <v>0</v>
      </c>
      <c r="CE1721" s="2">
        <v>0</v>
      </c>
      <c r="CF1721" s="2">
        <v>0</v>
      </c>
      <c r="CG1721" s="2">
        <v>0</v>
      </c>
      <c r="CH1721" s="2">
        <v>0</v>
      </c>
      <c r="CI1721" s="2">
        <v>0</v>
      </c>
      <c r="CJ1721" s="2">
        <v>0</v>
      </c>
      <c r="CK1721" s="2">
        <v>27</v>
      </c>
      <c r="CL1721" s="2">
        <v>0</v>
      </c>
    </row>
    <row r="1722" spans="1:90" x14ac:dyDescent="0.25">
      <c r="A1722" t="s">
        <v>115</v>
      </c>
      <c r="B1722">
        <v>10402</v>
      </c>
      <c r="C1722" t="s">
        <v>93</v>
      </c>
      <c r="D1722">
        <v>2</v>
      </c>
      <c r="E1722">
        <v>34</v>
      </c>
      <c r="F1722">
        <v>363121</v>
      </c>
      <c r="G1722">
        <v>35363121</v>
      </c>
      <c r="H1722" t="s">
        <v>4664</v>
      </c>
      <c r="I1722">
        <v>336</v>
      </c>
      <c r="J1722" t="s">
        <v>94</v>
      </c>
      <c r="K1722" t="s">
        <v>4665</v>
      </c>
      <c r="L1722">
        <v>1</v>
      </c>
      <c r="M1722" t="s">
        <v>93</v>
      </c>
      <c r="N1722">
        <v>7250010</v>
      </c>
      <c r="O1722" t="s">
        <v>92</v>
      </c>
      <c r="P1722" t="s">
        <v>4666</v>
      </c>
      <c r="Q1722">
        <v>3650</v>
      </c>
      <c r="R1722">
        <v>11</v>
      </c>
      <c r="S1722">
        <v>24845104</v>
      </c>
      <c r="U1722" t="s">
        <v>4667</v>
      </c>
      <c r="V1722">
        <v>1</v>
      </c>
      <c r="W1722" s="2">
        <v>0</v>
      </c>
      <c r="X1722" s="2">
        <v>0</v>
      </c>
      <c r="Y1722" s="2">
        <v>0</v>
      </c>
      <c r="Z1722" s="2">
        <v>0</v>
      </c>
      <c r="AA1722" s="2">
        <v>1</v>
      </c>
      <c r="AB1722" s="2">
        <v>0</v>
      </c>
      <c r="AC1722" s="2">
        <v>0</v>
      </c>
      <c r="AD1722" s="2">
        <v>2</v>
      </c>
      <c r="AE1722" s="2">
        <v>4</v>
      </c>
      <c r="AF1722" s="2">
        <v>13</v>
      </c>
      <c r="AG1722" s="2">
        <v>20</v>
      </c>
      <c r="AH1722" s="2">
        <v>0</v>
      </c>
      <c r="AI1722" s="2">
        <v>0</v>
      </c>
      <c r="AJ1722" s="2">
        <v>0</v>
      </c>
      <c r="AK1722" s="2">
        <v>0</v>
      </c>
      <c r="AL1722" s="2">
        <v>24</v>
      </c>
      <c r="AM1722" s="2">
        <v>0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0</v>
      </c>
      <c r="BI1722" s="2">
        <v>1</v>
      </c>
      <c r="BJ1722" s="2">
        <v>0</v>
      </c>
      <c r="BK1722" s="2">
        <v>0</v>
      </c>
      <c r="BL1722" s="2">
        <v>1</v>
      </c>
      <c r="BM1722" s="2">
        <v>1</v>
      </c>
      <c r="BN1722" s="2">
        <v>1</v>
      </c>
      <c r="BO1722" s="2">
        <v>2</v>
      </c>
      <c r="BP1722" s="2">
        <v>0</v>
      </c>
      <c r="BQ1722" s="2">
        <v>0</v>
      </c>
      <c r="BR1722" s="2">
        <v>0</v>
      </c>
      <c r="BS1722" s="2">
        <v>0</v>
      </c>
      <c r="BT1722" s="2">
        <v>2</v>
      </c>
      <c r="BU1722" s="2">
        <v>0</v>
      </c>
      <c r="BV1722" s="2">
        <v>0</v>
      </c>
      <c r="BW1722" s="2">
        <v>0</v>
      </c>
      <c r="BX1722" s="2">
        <v>0</v>
      </c>
      <c r="BY1722" s="2">
        <v>0</v>
      </c>
      <c r="BZ1722" s="2">
        <v>0</v>
      </c>
      <c r="CA1722" s="2">
        <v>0</v>
      </c>
      <c r="CB1722" s="2">
        <v>0</v>
      </c>
      <c r="CC1722" s="2">
        <v>0</v>
      </c>
      <c r="CD1722" s="2">
        <v>0</v>
      </c>
      <c r="CE1722" s="2">
        <v>0</v>
      </c>
      <c r="CF1722" s="2">
        <v>0</v>
      </c>
      <c r="CG1722" s="2">
        <v>0</v>
      </c>
      <c r="CH1722" s="2">
        <v>0</v>
      </c>
      <c r="CI1722" s="2">
        <v>0</v>
      </c>
      <c r="CJ1722" s="2">
        <v>0</v>
      </c>
      <c r="CK1722" s="2">
        <v>0</v>
      </c>
      <c r="CL1722" s="2">
        <v>0</v>
      </c>
    </row>
    <row r="1723" spans="1:90" x14ac:dyDescent="0.25">
      <c r="A1723" t="s">
        <v>115</v>
      </c>
      <c r="B1723">
        <v>10402</v>
      </c>
      <c r="C1723" t="s">
        <v>93</v>
      </c>
      <c r="D1723">
        <v>2</v>
      </c>
      <c r="E1723">
        <v>34</v>
      </c>
      <c r="F1723">
        <v>417695</v>
      </c>
      <c r="G1723">
        <v>35417695</v>
      </c>
      <c r="H1723" t="s">
        <v>13978</v>
      </c>
      <c r="I1723">
        <v>336</v>
      </c>
      <c r="J1723" t="s">
        <v>94</v>
      </c>
      <c r="K1723" t="s">
        <v>4665</v>
      </c>
      <c r="L1723">
        <v>1</v>
      </c>
      <c r="M1723" t="s">
        <v>93</v>
      </c>
      <c r="N1723">
        <v>7250010</v>
      </c>
      <c r="P1723" t="s">
        <v>13979</v>
      </c>
      <c r="Q1723">
        <v>3700</v>
      </c>
      <c r="R1723">
        <v>11</v>
      </c>
      <c r="S1723">
        <v>23033373</v>
      </c>
      <c r="T1723">
        <v>23033377</v>
      </c>
      <c r="U1723" t="s">
        <v>19610</v>
      </c>
      <c r="V1723">
        <v>1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2</v>
      </c>
      <c r="AC1723" s="2">
        <v>0</v>
      </c>
      <c r="AD1723" s="2">
        <v>3</v>
      </c>
      <c r="AE1723" s="2">
        <v>4</v>
      </c>
      <c r="AF1723" s="2">
        <v>9</v>
      </c>
      <c r="AG1723" s="2">
        <v>18</v>
      </c>
      <c r="AH1723" s="2">
        <v>0</v>
      </c>
      <c r="AI1723" s="2">
        <v>0</v>
      </c>
      <c r="AJ1723" s="2">
        <v>0</v>
      </c>
      <c r="AK1723" s="2">
        <v>0</v>
      </c>
      <c r="AL1723" s="2">
        <v>24</v>
      </c>
      <c r="AM1723" s="2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0</v>
      </c>
      <c r="BI1723" s="2">
        <v>0</v>
      </c>
      <c r="BJ1723" s="2">
        <v>1</v>
      </c>
      <c r="BK1723" s="2">
        <v>0</v>
      </c>
      <c r="BL1723" s="2">
        <v>2</v>
      </c>
      <c r="BM1723" s="2">
        <v>1</v>
      </c>
      <c r="BN1723" s="2">
        <v>3</v>
      </c>
      <c r="BO1723" s="2">
        <v>1</v>
      </c>
      <c r="BP1723" s="2">
        <v>0</v>
      </c>
      <c r="BQ1723" s="2">
        <v>0</v>
      </c>
      <c r="BR1723" s="2">
        <v>0</v>
      </c>
      <c r="BS1723" s="2">
        <v>0</v>
      </c>
      <c r="BT1723" s="2">
        <v>2</v>
      </c>
      <c r="BU1723" s="2">
        <v>0</v>
      </c>
      <c r="BV1723" s="2">
        <v>0</v>
      </c>
      <c r="BW1723" s="2">
        <v>0</v>
      </c>
      <c r="BX1723" s="2">
        <v>0</v>
      </c>
      <c r="BY1723" s="2">
        <v>0</v>
      </c>
      <c r="BZ1723" s="2">
        <v>0</v>
      </c>
      <c r="CA1723" s="2">
        <v>0</v>
      </c>
      <c r="CB1723" s="2">
        <v>0</v>
      </c>
      <c r="CC1723" s="2">
        <v>0</v>
      </c>
      <c r="CD1723" s="2">
        <v>0</v>
      </c>
      <c r="CE1723" s="2">
        <v>0</v>
      </c>
      <c r="CF1723" s="2">
        <v>0</v>
      </c>
      <c r="CG1723" s="2">
        <v>0</v>
      </c>
      <c r="CH1723" s="2">
        <v>0</v>
      </c>
      <c r="CI1723" s="2">
        <v>0</v>
      </c>
      <c r="CJ1723" s="2">
        <v>0</v>
      </c>
      <c r="CK1723" s="2">
        <v>0</v>
      </c>
      <c r="CL1723" s="2">
        <v>0</v>
      </c>
    </row>
    <row r="1724" spans="1:90" x14ac:dyDescent="0.25">
      <c r="A1724" t="s">
        <v>115</v>
      </c>
      <c r="B1724">
        <v>10402</v>
      </c>
      <c r="C1724" t="s">
        <v>93</v>
      </c>
      <c r="D1724">
        <v>1</v>
      </c>
      <c r="E1724">
        <v>8</v>
      </c>
      <c r="F1724">
        <v>6397</v>
      </c>
      <c r="G1724">
        <v>35006397</v>
      </c>
      <c r="H1724" t="s">
        <v>12436</v>
      </c>
      <c r="I1724">
        <v>336</v>
      </c>
      <c r="J1724" t="s">
        <v>94</v>
      </c>
      <c r="K1724" t="s">
        <v>12437</v>
      </c>
      <c r="L1724">
        <v>1</v>
      </c>
      <c r="M1724" t="s">
        <v>93</v>
      </c>
      <c r="N1724">
        <v>7262321</v>
      </c>
      <c r="O1724" t="s">
        <v>92</v>
      </c>
      <c r="P1724" t="s">
        <v>9479</v>
      </c>
      <c r="Q1724">
        <v>312</v>
      </c>
      <c r="R1724">
        <v>11</v>
      </c>
      <c r="S1724">
        <v>24800890</v>
      </c>
      <c r="T1724">
        <v>24801066</v>
      </c>
      <c r="U1724" t="s">
        <v>12438</v>
      </c>
      <c r="V1724">
        <v>1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80</v>
      </c>
      <c r="AE1724" s="2">
        <v>0</v>
      </c>
      <c r="AF1724" s="2">
        <v>68</v>
      </c>
      <c r="AG1724" s="2">
        <v>89</v>
      </c>
      <c r="AH1724" s="2">
        <v>155</v>
      </c>
      <c r="AI1724" s="2">
        <v>136</v>
      </c>
      <c r="AJ1724" s="2">
        <v>75</v>
      </c>
      <c r="AK1724" s="2">
        <v>0</v>
      </c>
      <c r="AL1724" s="2">
        <v>0</v>
      </c>
      <c r="AM1724" s="2">
        <v>0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347</v>
      </c>
      <c r="BD1724" s="2">
        <v>0</v>
      </c>
      <c r="BE1724" s="2">
        <v>0</v>
      </c>
      <c r="BF1724" s="2">
        <v>0</v>
      </c>
      <c r="BG1724" s="2">
        <v>0</v>
      </c>
      <c r="BH1724" s="2">
        <v>0</v>
      </c>
      <c r="BI1724" s="2">
        <v>0</v>
      </c>
      <c r="BJ1724" s="2">
        <v>0</v>
      </c>
      <c r="BK1724" s="2">
        <v>0</v>
      </c>
      <c r="BL1724" s="2">
        <v>4</v>
      </c>
      <c r="BM1724" s="2">
        <v>0</v>
      </c>
      <c r="BN1724" s="2">
        <v>4</v>
      </c>
      <c r="BO1724" s="2">
        <v>4</v>
      </c>
      <c r="BP1724" s="2">
        <v>5</v>
      </c>
      <c r="BQ1724" s="2">
        <v>5</v>
      </c>
      <c r="BR1724" s="2">
        <v>4</v>
      </c>
      <c r="BS1724" s="2">
        <v>0</v>
      </c>
      <c r="BT1724" s="2">
        <v>0</v>
      </c>
      <c r="BU1724" s="2">
        <v>0</v>
      </c>
      <c r="BV1724" s="2">
        <v>0</v>
      </c>
      <c r="BW1724" s="2">
        <v>0</v>
      </c>
      <c r="BX1724" s="2">
        <v>0</v>
      </c>
      <c r="BY1724" s="2">
        <v>0</v>
      </c>
      <c r="BZ1724" s="2">
        <v>0</v>
      </c>
      <c r="CA1724" s="2">
        <v>0</v>
      </c>
      <c r="CB1724" s="2">
        <v>0</v>
      </c>
      <c r="CC1724" s="2">
        <v>0</v>
      </c>
      <c r="CD1724" s="2">
        <v>0</v>
      </c>
      <c r="CE1724" s="2">
        <v>0</v>
      </c>
      <c r="CF1724" s="2">
        <v>0</v>
      </c>
      <c r="CG1724" s="2">
        <v>0</v>
      </c>
      <c r="CH1724" s="2">
        <v>0</v>
      </c>
      <c r="CI1724" s="2">
        <v>0</v>
      </c>
      <c r="CJ1724" s="2">
        <v>0</v>
      </c>
      <c r="CK1724" s="2">
        <v>21</v>
      </c>
      <c r="CL1724" s="2">
        <v>0</v>
      </c>
    </row>
    <row r="1725" spans="1:90" x14ac:dyDescent="0.25">
      <c r="A1725" t="s">
        <v>115</v>
      </c>
      <c r="B1725">
        <v>10402</v>
      </c>
      <c r="C1725" t="s">
        <v>93</v>
      </c>
      <c r="D1725">
        <v>1</v>
      </c>
      <c r="E1725">
        <v>8</v>
      </c>
      <c r="F1725">
        <v>921476</v>
      </c>
      <c r="G1725">
        <v>35921476</v>
      </c>
      <c r="H1725" t="s">
        <v>18453</v>
      </c>
      <c r="I1725">
        <v>336</v>
      </c>
      <c r="J1725" t="s">
        <v>94</v>
      </c>
      <c r="K1725" t="s">
        <v>5591</v>
      </c>
      <c r="L1725">
        <v>1</v>
      </c>
      <c r="M1725" t="s">
        <v>93</v>
      </c>
      <c r="N1725">
        <v>7181100</v>
      </c>
      <c r="O1725" t="s">
        <v>102</v>
      </c>
      <c r="P1725" t="s">
        <v>18454</v>
      </c>
      <c r="Q1725">
        <v>608</v>
      </c>
      <c r="R1725">
        <v>11</v>
      </c>
      <c r="S1725">
        <v>24880144</v>
      </c>
      <c r="T1725">
        <v>24886969</v>
      </c>
      <c r="U1725" t="s">
        <v>18455</v>
      </c>
      <c r="V1725">
        <v>1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161</v>
      </c>
      <c r="AE1725" s="2">
        <v>120</v>
      </c>
      <c r="AF1725" s="2">
        <v>146</v>
      </c>
      <c r="AG1725" s="2">
        <v>140</v>
      </c>
      <c r="AH1725" s="2">
        <v>272</v>
      </c>
      <c r="AI1725" s="2">
        <v>191</v>
      </c>
      <c r="AJ1725" s="2">
        <v>245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0</v>
      </c>
      <c r="BI1725" s="2">
        <v>0</v>
      </c>
      <c r="BJ1725" s="2">
        <v>0</v>
      </c>
      <c r="BK1725" s="2">
        <v>0</v>
      </c>
      <c r="BL1725" s="2">
        <v>8</v>
      </c>
      <c r="BM1725" s="2">
        <v>7</v>
      </c>
      <c r="BN1725" s="2">
        <v>5</v>
      </c>
      <c r="BO1725" s="2">
        <v>8</v>
      </c>
      <c r="BP1725" s="2">
        <v>9</v>
      </c>
      <c r="BQ1725" s="2">
        <v>9</v>
      </c>
      <c r="BR1725" s="2">
        <v>6</v>
      </c>
      <c r="BS1725" s="2">
        <v>0</v>
      </c>
      <c r="BT1725" s="2">
        <v>0</v>
      </c>
      <c r="BU1725" s="2">
        <v>0</v>
      </c>
      <c r="BV1725" s="2">
        <v>0</v>
      </c>
      <c r="BW1725" s="2">
        <v>0</v>
      </c>
      <c r="BX1725" s="2">
        <v>0</v>
      </c>
      <c r="BY1725" s="2">
        <v>0</v>
      </c>
      <c r="BZ1725" s="2">
        <v>0</v>
      </c>
      <c r="CA1725" s="2">
        <v>0</v>
      </c>
      <c r="CB1725" s="2">
        <v>0</v>
      </c>
      <c r="CC1725" s="2">
        <v>0</v>
      </c>
      <c r="CD1725" s="2">
        <v>0</v>
      </c>
      <c r="CE1725" s="2">
        <v>0</v>
      </c>
      <c r="CF1725" s="2">
        <v>0</v>
      </c>
      <c r="CG1725" s="2">
        <v>0</v>
      </c>
      <c r="CH1725" s="2">
        <v>0</v>
      </c>
      <c r="CI1725" s="2">
        <v>0</v>
      </c>
      <c r="CJ1725" s="2">
        <v>0</v>
      </c>
      <c r="CK1725" s="2">
        <v>0</v>
      </c>
      <c r="CL1725" s="2">
        <v>0</v>
      </c>
    </row>
    <row r="1726" spans="1:90" x14ac:dyDescent="0.25">
      <c r="A1726" t="s">
        <v>115</v>
      </c>
      <c r="B1726">
        <v>10402</v>
      </c>
      <c r="C1726" t="s">
        <v>93</v>
      </c>
      <c r="D1726">
        <v>1</v>
      </c>
      <c r="E1726">
        <v>8</v>
      </c>
      <c r="F1726">
        <v>6212</v>
      </c>
      <c r="G1726">
        <v>35006212</v>
      </c>
      <c r="H1726" t="s">
        <v>9696</v>
      </c>
      <c r="I1726">
        <v>336</v>
      </c>
      <c r="J1726" t="s">
        <v>94</v>
      </c>
      <c r="K1726" t="s">
        <v>9697</v>
      </c>
      <c r="L1726">
        <v>1</v>
      </c>
      <c r="M1726" t="s">
        <v>93</v>
      </c>
      <c r="N1726">
        <v>7060080</v>
      </c>
      <c r="O1726" t="s">
        <v>92</v>
      </c>
      <c r="P1726" t="s">
        <v>9698</v>
      </c>
      <c r="Q1726">
        <v>222</v>
      </c>
      <c r="R1726">
        <v>11</v>
      </c>
      <c r="S1726">
        <v>24591888</v>
      </c>
      <c r="T1726">
        <v>24592627</v>
      </c>
      <c r="U1726" t="s">
        <v>9699</v>
      </c>
      <c r="V1726">
        <v>1</v>
      </c>
      <c r="W1726" s="2">
        <v>0</v>
      </c>
      <c r="X1726" s="2">
        <v>0</v>
      </c>
      <c r="Y1726" s="2">
        <v>79</v>
      </c>
      <c r="Z1726" s="2">
        <v>111</v>
      </c>
      <c r="AA1726" s="2">
        <v>128</v>
      </c>
      <c r="AB1726" s="2">
        <v>115</v>
      </c>
      <c r="AC1726" s="2">
        <v>97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86</v>
      </c>
      <c r="BD1726" s="2">
        <v>0</v>
      </c>
      <c r="BE1726" s="2">
        <v>0</v>
      </c>
      <c r="BF1726" s="2">
        <v>0</v>
      </c>
      <c r="BG1726" s="2">
        <v>3</v>
      </c>
      <c r="BH1726" s="2">
        <v>6</v>
      </c>
      <c r="BI1726" s="2">
        <v>5</v>
      </c>
      <c r="BJ1726" s="2">
        <v>5</v>
      </c>
      <c r="BK1726" s="2">
        <v>3</v>
      </c>
      <c r="BL1726" s="2">
        <v>0</v>
      </c>
      <c r="BM1726" s="2">
        <v>0</v>
      </c>
      <c r="BN1726" s="2">
        <v>0</v>
      </c>
      <c r="BO1726" s="2">
        <v>0</v>
      </c>
      <c r="BP1726" s="2">
        <v>0</v>
      </c>
      <c r="BQ1726" s="2">
        <v>0</v>
      </c>
      <c r="BR1726" s="2">
        <v>0</v>
      </c>
      <c r="BS1726" s="2">
        <v>0</v>
      </c>
      <c r="BT1726" s="2">
        <v>0</v>
      </c>
      <c r="BU1726" s="2">
        <v>0</v>
      </c>
      <c r="BV1726" s="2">
        <v>0</v>
      </c>
      <c r="BW1726" s="2">
        <v>0</v>
      </c>
      <c r="BX1726" s="2">
        <v>0</v>
      </c>
      <c r="BY1726" s="2">
        <v>0</v>
      </c>
      <c r="BZ1726" s="2">
        <v>0</v>
      </c>
      <c r="CA1726" s="2">
        <v>0</v>
      </c>
      <c r="CB1726" s="2">
        <v>0</v>
      </c>
      <c r="CC1726" s="2">
        <v>0</v>
      </c>
      <c r="CD1726" s="2">
        <v>0</v>
      </c>
      <c r="CE1726" s="2">
        <v>0</v>
      </c>
      <c r="CF1726" s="2">
        <v>0</v>
      </c>
      <c r="CG1726" s="2">
        <v>0</v>
      </c>
      <c r="CH1726" s="2">
        <v>0</v>
      </c>
      <c r="CI1726" s="2">
        <v>0</v>
      </c>
      <c r="CJ1726" s="2">
        <v>0</v>
      </c>
      <c r="CK1726" s="2">
        <v>5</v>
      </c>
      <c r="CL1726" s="2">
        <v>0</v>
      </c>
    </row>
    <row r="1727" spans="1:90" x14ac:dyDescent="0.25">
      <c r="A1727" t="s">
        <v>115</v>
      </c>
      <c r="B1727">
        <v>10402</v>
      </c>
      <c r="C1727" t="s">
        <v>93</v>
      </c>
      <c r="D1727">
        <v>1</v>
      </c>
      <c r="E1727">
        <v>8</v>
      </c>
      <c r="F1727">
        <v>916857</v>
      </c>
      <c r="G1727">
        <v>35916857</v>
      </c>
      <c r="H1727" t="s">
        <v>15628</v>
      </c>
      <c r="I1727">
        <v>336</v>
      </c>
      <c r="J1727" t="s">
        <v>94</v>
      </c>
      <c r="K1727" t="s">
        <v>2326</v>
      </c>
      <c r="L1727">
        <v>1</v>
      </c>
      <c r="M1727" t="s">
        <v>93</v>
      </c>
      <c r="N1727">
        <v>7263600</v>
      </c>
      <c r="O1727" t="s">
        <v>102</v>
      </c>
      <c r="P1727" t="s">
        <v>15629</v>
      </c>
      <c r="Q1727">
        <v>60</v>
      </c>
      <c r="R1727">
        <v>11</v>
      </c>
      <c r="S1727">
        <v>24801347</v>
      </c>
      <c r="T1727">
        <v>24962176</v>
      </c>
      <c r="U1727" t="s">
        <v>15630</v>
      </c>
      <c r="V1727">
        <v>1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57</v>
      </c>
      <c r="AE1727" s="2">
        <v>52</v>
      </c>
      <c r="AF1727" s="2">
        <v>104</v>
      </c>
      <c r="AG1727" s="2">
        <v>0</v>
      </c>
      <c r="AH1727" s="2">
        <v>258</v>
      </c>
      <c r="AI1727" s="2">
        <v>239</v>
      </c>
      <c r="AJ1727" s="2">
        <v>203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131</v>
      </c>
      <c r="BD1727" s="2">
        <v>0</v>
      </c>
      <c r="BE1727" s="2">
        <v>0</v>
      </c>
      <c r="BF1727" s="2">
        <v>0</v>
      </c>
      <c r="BG1727" s="2">
        <v>0</v>
      </c>
      <c r="BH1727" s="2">
        <v>0</v>
      </c>
      <c r="BI1727" s="2">
        <v>0</v>
      </c>
      <c r="BJ1727" s="2">
        <v>0</v>
      </c>
      <c r="BK1727" s="2">
        <v>0</v>
      </c>
      <c r="BL1727" s="2">
        <v>4</v>
      </c>
      <c r="BM1727" s="2">
        <v>2</v>
      </c>
      <c r="BN1727" s="2">
        <v>5</v>
      </c>
      <c r="BO1727" s="2">
        <v>0</v>
      </c>
      <c r="BP1727" s="2">
        <v>8</v>
      </c>
      <c r="BQ1727" s="2">
        <v>9</v>
      </c>
      <c r="BR1727" s="2">
        <v>9</v>
      </c>
      <c r="BS1727" s="2">
        <v>0</v>
      </c>
      <c r="BT1727" s="2">
        <v>0</v>
      </c>
      <c r="BU1727" s="2">
        <v>0</v>
      </c>
      <c r="BV1727" s="2">
        <v>0</v>
      </c>
      <c r="BW1727" s="2">
        <v>0</v>
      </c>
      <c r="BX1727" s="2">
        <v>0</v>
      </c>
      <c r="BY1727" s="2">
        <v>0</v>
      </c>
      <c r="BZ1727" s="2">
        <v>0</v>
      </c>
      <c r="CA1727" s="2">
        <v>0</v>
      </c>
      <c r="CB1727" s="2">
        <v>0</v>
      </c>
      <c r="CC1727" s="2">
        <v>0</v>
      </c>
      <c r="CD1727" s="2">
        <v>0</v>
      </c>
      <c r="CE1727" s="2">
        <v>0</v>
      </c>
      <c r="CF1727" s="2">
        <v>0</v>
      </c>
      <c r="CG1727" s="2">
        <v>0</v>
      </c>
      <c r="CH1727" s="2">
        <v>0</v>
      </c>
      <c r="CI1727" s="2">
        <v>0</v>
      </c>
      <c r="CJ1727" s="2">
        <v>0</v>
      </c>
      <c r="CK1727" s="2">
        <v>8</v>
      </c>
      <c r="CL1727" s="2">
        <v>0</v>
      </c>
    </row>
    <row r="1728" spans="1:90" x14ac:dyDescent="0.25">
      <c r="A1728" t="s">
        <v>115</v>
      </c>
      <c r="B1728">
        <v>10402</v>
      </c>
      <c r="C1728" t="s">
        <v>93</v>
      </c>
      <c r="D1728">
        <v>1</v>
      </c>
      <c r="E1728">
        <v>8</v>
      </c>
      <c r="F1728">
        <v>5824</v>
      </c>
      <c r="G1728">
        <v>35005824</v>
      </c>
      <c r="H1728" t="s">
        <v>9383</v>
      </c>
      <c r="I1728">
        <v>336</v>
      </c>
      <c r="J1728" t="s">
        <v>94</v>
      </c>
      <c r="K1728" t="s">
        <v>91</v>
      </c>
      <c r="L1728">
        <v>1</v>
      </c>
      <c r="M1728" t="s">
        <v>93</v>
      </c>
      <c r="N1728">
        <v>7095010</v>
      </c>
      <c r="O1728" t="s">
        <v>92</v>
      </c>
      <c r="P1728" t="s">
        <v>9384</v>
      </c>
      <c r="Q1728">
        <v>57</v>
      </c>
      <c r="R1728">
        <v>11</v>
      </c>
      <c r="S1728">
        <v>24090800</v>
      </c>
      <c r="T1728">
        <v>24409705</v>
      </c>
      <c r="U1728" t="s">
        <v>9385</v>
      </c>
      <c r="V1728">
        <v>1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242</v>
      </c>
      <c r="AE1728" s="2">
        <v>191</v>
      </c>
      <c r="AF1728" s="2">
        <v>177</v>
      </c>
      <c r="AG1728" s="2">
        <v>170</v>
      </c>
      <c r="AH1728" s="2">
        <v>351</v>
      </c>
      <c r="AI1728" s="2">
        <v>282</v>
      </c>
      <c r="AJ1728" s="2">
        <v>234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156</v>
      </c>
      <c r="BD1728" s="2">
        <v>0</v>
      </c>
      <c r="BE1728" s="2">
        <v>0</v>
      </c>
      <c r="BF1728" s="2">
        <v>0</v>
      </c>
      <c r="BG1728" s="2">
        <v>0</v>
      </c>
      <c r="BH1728" s="2">
        <v>0</v>
      </c>
      <c r="BI1728" s="2">
        <v>0</v>
      </c>
      <c r="BJ1728" s="2">
        <v>0</v>
      </c>
      <c r="BK1728" s="2">
        <v>0</v>
      </c>
      <c r="BL1728" s="2">
        <v>9</v>
      </c>
      <c r="BM1728" s="2">
        <v>7</v>
      </c>
      <c r="BN1728" s="2">
        <v>5</v>
      </c>
      <c r="BO1728" s="2">
        <v>6</v>
      </c>
      <c r="BP1728" s="2">
        <v>11</v>
      </c>
      <c r="BQ1728" s="2">
        <v>10</v>
      </c>
      <c r="BR1728" s="2">
        <v>8</v>
      </c>
      <c r="BS1728" s="2">
        <v>0</v>
      </c>
      <c r="BT1728" s="2">
        <v>0</v>
      </c>
      <c r="BU1728" s="2">
        <v>0</v>
      </c>
      <c r="BV1728" s="2">
        <v>0</v>
      </c>
      <c r="BW1728" s="2">
        <v>0</v>
      </c>
      <c r="BX1728" s="2">
        <v>0</v>
      </c>
      <c r="BY1728" s="2">
        <v>0</v>
      </c>
      <c r="BZ1728" s="2">
        <v>0</v>
      </c>
      <c r="CA1728" s="2">
        <v>0</v>
      </c>
      <c r="CB1728" s="2">
        <v>0</v>
      </c>
      <c r="CC1728" s="2">
        <v>0</v>
      </c>
      <c r="CD1728" s="2">
        <v>0</v>
      </c>
      <c r="CE1728" s="2">
        <v>0</v>
      </c>
      <c r="CF1728" s="2">
        <v>0</v>
      </c>
      <c r="CG1728" s="2">
        <v>0</v>
      </c>
      <c r="CH1728" s="2">
        <v>0</v>
      </c>
      <c r="CI1728" s="2">
        <v>0</v>
      </c>
      <c r="CJ1728" s="2">
        <v>0</v>
      </c>
      <c r="CK1728" s="2">
        <v>7</v>
      </c>
      <c r="CL1728" s="2">
        <v>0</v>
      </c>
    </row>
    <row r="1729" spans="1:90" x14ac:dyDescent="0.25">
      <c r="A1729" t="s">
        <v>115</v>
      </c>
      <c r="B1729">
        <v>10402</v>
      </c>
      <c r="C1729" t="s">
        <v>93</v>
      </c>
      <c r="D1729">
        <v>1</v>
      </c>
      <c r="E1729">
        <v>8</v>
      </c>
      <c r="F1729">
        <v>5927</v>
      </c>
      <c r="G1729">
        <v>35005927</v>
      </c>
      <c r="H1729" t="s">
        <v>12778</v>
      </c>
      <c r="I1729">
        <v>336</v>
      </c>
      <c r="J1729" t="s">
        <v>94</v>
      </c>
      <c r="K1729" t="s">
        <v>812</v>
      </c>
      <c r="L1729">
        <v>1</v>
      </c>
      <c r="M1729" t="s">
        <v>93</v>
      </c>
      <c r="N1729">
        <v>7062071</v>
      </c>
      <c r="O1729" t="s">
        <v>92</v>
      </c>
      <c r="P1729" t="s">
        <v>12779</v>
      </c>
      <c r="Q1729" t="s">
        <v>127</v>
      </c>
      <c r="R1729">
        <v>11</v>
      </c>
      <c r="S1729">
        <v>24591238</v>
      </c>
      <c r="T1729">
        <v>24593106</v>
      </c>
      <c r="U1729" t="s">
        <v>12780</v>
      </c>
      <c r="V1729">
        <v>1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170</v>
      </c>
      <c r="AE1729" s="2">
        <v>120</v>
      </c>
      <c r="AF1729" s="2">
        <v>92</v>
      </c>
      <c r="AG1729" s="2">
        <v>73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77</v>
      </c>
      <c r="AS1729" s="2">
        <v>0</v>
      </c>
      <c r="AT1729" s="2">
        <v>0</v>
      </c>
      <c r="AU1729" s="2">
        <v>103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0</v>
      </c>
      <c r="BI1729" s="2">
        <v>0</v>
      </c>
      <c r="BJ1729" s="2">
        <v>0</v>
      </c>
      <c r="BK1729" s="2">
        <v>0</v>
      </c>
      <c r="BL1729" s="2">
        <v>10</v>
      </c>
      <c r="BM1729" s="2">
        <v>5</v>
      </c>
      <c r="BN1729" s="2">
        <v>4</v>
      </c>
      <c r="BO1729" s="2">
        <v>3</v>
      </c>
      <c r="BP1729" s="2">
        <v>0</v>
      </c>
      <c r="BQ1729" s="2">
        <v>0</v>
      </c>
      <c r="BR1729" s="2">
        <v>0</v>
      </c>
      <c r="BS1729" s="2">
        <v>0</v>
      </c>
      <c r="BT1729" s="2">
        <v>0</v>
      </c>
      <c r="BU1729" s="2">
        <v>0</v>
      </c>
      <c r="BV1729" s="2">
        <v>0</v>
      </c>
      <c r="BW1729" s="2">
        <v>0</v>
      </c>
      <c r="BX1729" s="2">
        <v>0</v>
      </c>
      <c r="BY1729" s="2">
        <v>0</v>
      </c>
      <c r="BZ1729" s="2">
        <v>4</v>
      </c>
      <c r="CA1729" s="2">
        <v>0</v>
      </c>
      <c r="CB1729" s="2">
        <v>0</v>
      </c>
      <c r="CC1729" s="2">
        <v>5</v>
      </c>
      <c r="CD1729" s="2">
        <v>0</v>
      </c>
      <c r="CE1729" s="2">
        <v>0</v>
      </c>
      <c r="CF1729" s="2">
        <v>0</v>
      </c>
      <c r="CG1729" s="2">
        <v>0</v>
      </c>
      <c r="CH1729" s="2">
        <v>0</v>
      </c>
      <c r="CI1729" s="2">
        <v>0</v>
      </c>
      <c r="CJ1729" s="2">
        <v>0</v>
      </c>
      <c r="CK1729" s="2">
        <v>0</v>
      </c>
      <c r="CL1729" s="2">
        <v>0</v>
      </c>
    </row>
    <row r="1730" spans="1:90" x14ac:dyDescent="0.25">
      <c r="A1730" t="s">
        <v>115</v>
      </c>
      <c r="B1730">
        <v>10402</v>
      </c>
      <c r="C1730" t="s">
        <v>93</v>
      </c>
      <c r="D1730">
        <v>1</v>
      </c>
      <c r="E1730">
        <v>8</v>
      </c>
      <c r="F1730">
        <v>5782</v>
      </c>
      <c r="G1730">
        <v>35005782</v>
      </c>
      <c r="H1730" t="s">
        <v>13136</v>
      </c>
      <c r="I1730">
        <v>336</v>
      </c>
      <c r="J1730" t="s">
        <v>94</v>
      </c>
      <c r="K1730" t="s">
        <v>13137</v>
      </c>
      <c r="L1730">
        <v>1</v>
      </c>
      <c r="M1730" t="s">
        <v>93</v>
      </c>
      <c r="N1730">
        <v>7093200</v>
      </c>
      <c r="O1730" t="s">
        <v>92</v>
      </c>
      <c r="P1730" t="s">
        <v>13138</v>
      </c>
      <c r="Q1730">
        <v>88</v>
      </c>
      <c r="R1730">
        <v>11</v>
      </c>
      <c r="S1730">
        <v>24084458</v>
      </c>
      <c r="T1730">
        <v>24411076</v>
      </c>
      <c r="U1730" t="s">
        <v>13139</v>
      </c>
      <c r="V1730">
        <v>1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61</v>
      </c>
      <c r="AE1730" s="2">
        <v>56</v>
      </c>
      <c r="AF1730" s="2">
        <v>41</v>
      </c>
      <c r="AG1730" s="2">
        <v>31</v>
      </c>
      <c r="AH1730" s="2">
        <v>137</v>
      </c>
      <c r="AI1730" s="2">
        <v>106</v>
      </c>
      <c r="AJ1730" s="2">
        <v>48</v>
      </c>
      <c r="AK1730" s="2">
        <v>0</v>
      </c>
      <c r="AL1730" s="2">
        <v>0</v>
      </c>
      <c r="AM1730" s="2">
        <v>0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112</v>
      </c>
      <c r="BD1730" s="2">
        <v>0</v>
      </c>
      <c r="BE1730" s="2">
        <v>0</v>
      </c>
      <c r="BF1730" s="2">
        <v>0</v>
      </c>
      <c r="BG1730" s="2">
        <v>0</v>
      </c>
      <c r="BH1730" s="2">
        <v>0</v>
      </c>
      <c r="BI1730" s="2">
        <v>0</v>
      </c>
      <c r="BJ1730" s="2">
        <v>0</v>
      </c>
      <c r="BK1730" s="2">
        <v>0</v>
      </c>
      <c r="BL1730" s="2">
        <v>3</v>
      </c>
      <c r="BM1730" s="2">
        <v>3</v>
      </c>
      <c r="BN1730" s="2">
        <v>2</v>
      </c>
      <c r="BO1730" s="2">
        <v>2</v>
      </c>
      <c r="BP1730" s="2">
        <v>6</v>
      </c>
      <c r="BQ1730" s="2">
        <v>5</v>
      </c>
      <c r="BR1730" s="2">
        <v>3</v>
      </c>
      <c r="BS1730" s="2">
        <v>0</v>
      </c>
      <c r="BT1730" s="2">
        <v>0</v>
      </c>
      <c r="BU1730" s="2">
        <v>0</v>
      </c>
      <c r="BV1730" s="2">
        <v>0</v>
      </c>
      <c r="BW1730" s="2">
        <v>0</v>
      </c>
      <c r="BX1730" s="2">
        <v>0</v>
      </c>
      <c r="BY1730" s="2">
        <v>0</v>
      </c>
      <c r="BZ1730" s="2">
        <v>0</v>
      </c>
      <c r="CA1730" s="2">
        <v>0</v>
      </c>
      <c r="CB1730" s="2">
        <v>0</v>
      </c>
      <c r="CC1730" s="2">
        <v>0</v>
      </c>
      <c r="CD1730" s="2">
        <v>0</v>
      </c>
      <c r="CE1730" s="2">
        <v>0</v>
      </c>
      <c r="CF1730" s="2">
        <v>0</v>
      </c>
      <c r="CG1730" s="2">
        <v>0</v>
      </c>
      <c r="CH1730" s="2">
        <v>0</v>
      </c>
      <c r="CI1730" s="2">
        <v>0</v>
      </c>
      <c r="CJ1730" s="2">
        <v>0</v>
      </c>
      <c r="CK1730" s="2">
        <v>6</v>
      </c>
      <c r="CL1730" s="2">
        <v>0</v>
      </c>
    </row>
    <row r="1731" spans="1:90" x14ac:dyDescent="0.25">
      <c r="A1731" t="s">
        <v>115</v>
      </c>
      <c r="B1731">
        <v>10402</v>
      </c>
      <c r="C1731" t="s">
        <v>93</v>
      </c>
      <c r="D1731">
        <v>1</v>
      </c>
      <c r="E1731">
        <v>8</v>
      </c>
      <c r="F1731">
        <v>6075</v>
      </c>
      <c r="G1731">
        <v>35006075</v>
      </c>
      <c r="H1731" t="s">
        <v>19174</v>
      </c>
      <c r="I1731">
        <v>336</v>
      </c>
      <c r="J1731" t="s">
        <v>94</v>
      </c>
      <c r="K1731" t="s">
        <v>3193</v>
      </c>
      <c r="L1731">
        <v>1</v>
      </c>
      <c r="M1731" t="s">
        <v>93</v>
      </c>
      <c r="N1731">
        <v>7041050</v>
      </c>
      <c r="O1731" t="s">
        <v>92</v>
      </c>
      <c r="P1731" t="s">
        <v>19175</v>
      </c>
      <c r="Q1731">
        <v>394</v>
      </c>
      <c r="R1731">
        <v>11</v>
      </c>
      <c r="S1731">
        <v>24212033</v>
      </c>
      <c r="T1731">
        <v>24218175</v>
      </c>
      <c r="U1731" t="s">
        <v>19176</v>
      </c>
      <c r="V1731">
        <v>1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67</v>
      </c>
      <c r="AE1731" s="2">
        <v>62</v>
      </c>
      <c r="AF1731" s="2">
        <v>74</v>
      </c>
      <c r="AG1731" s="2">
        <v>75</v>
      </c>
      <c r="AH1731" s="2">
        <v>116</v>
      </c>
      <c r="AI1731" s="2">
        <v>177</v>
      </c>
      <c r="AJ1731" s="2">
        <v>181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0</v>
      </c>
      <c r="BI1731" s="2">
        <v>0</v>
      </c>
      <c r="BJ1731" s="2">
        <v>0</v>
      </c>
      <c r="BK1731" s="2">
        <v>0</v>
      </c>
      <c r="BL1731" s="2">
        <v>4</v>
      </c>
      <c r="BM1731" s="2">
        <v>3</v>
      </c>
      <c r="BN1731" s="2">
        <v>3</v>
      </c>
      <c r="BO1731" s="2">
        <v>3</v>
      </c>
      <c r="BP1731" s="2">
        <v>5</v>
      </c>
      <c r="BQ1731" s="2">
        <v>6</v>
      </c>
      <c r="BR1731" s="2">
        <v>7</v>
      </c>
      <c r="BS1731" s="2">
        <v>0</v>
      </c>
      <c r="BT1731" s="2">
        <v>0</v>
      </c>
      <c r="BU1731" s="2">
        <v>0</v>
      </c>
      <c r="BV1731" s="2">
        <v>0</v>
      </c>
      <c r="BW1731" s="2">
        <v>0</v>
      </c>
      <c r="BX1731" s="2">
        <v>0</v>
      </c>
      <c r="BY1731" s="2">
        <v>0</v>
      </c>
      <c r="BZ1731" s="2">
        <v>0</v>
      </c>
      <c r="CA1731" s="2">
        <v>0</v>
      </c>
      <c r="CB1731" s="2">
        <v>0</v>
      </c>
      <c r="CC1731" s="2">
        <v>0</v>
      </c>
      <c r="CD1731" s="2">
        <v>0</v>
      </c>
      <c r="CE1731" s="2">
        <v>0</v>
      </c>
      <c r="CF1731" s="2">
        <v>0</v>
      </c>
      <c r="CG1731" s="2">
        <v>0</v>
      </c>
      <c r="CH1731" s="2">
        <v>0</v>
      </c>
      <c r="CI1731" s="2">
        <v>0</v>
      </c>
      <c r="CJ1731" s="2">
        <v>0</v>
      </c>
      <c r="CK1731" s="2">
        <v>0</v>
      </c>
      <c r="CL1731" s="2">
        <v>0</v>
      </c>
    </row>
    <row r="1732" spans="1:90" x14ac:dyDescent="0.25">
      <c r="A1732" t="s">
        <v>115</v>
      </c>
      <c r="B1732">
        <v>10402</v>
      </c>
      <c r="C1732" t="s">
        <v>93</v>
      </c>
      <c r="D1732">
        <v>1</v>
      </c>
      <c r="E1732">
        <v>8</v>
      </c>
      <c r="F1732">
        <v>6269</v>
      </c>
      <c r="G1732">
        <v>35006269</v>
      </c>
      <c r="H1732" t="s">
        <v>8736</v>
      </c>
      <c r="I1732">
        <v>336</v>
      </c>
      <c r="J1732" t="s">
        <v>94</v>
      </c>
      <c r="K1732" t="s">
        <v>2167</v>
      </c>
      <c r="L1732">
        <v>1</v>
      </c>
      <c r="M1732" t="s">
        <v>93</v>
      </c>
      <c r="N1732">
        <v>7054040</v>
      </c>
      <c r="O1732" t="s">
        <v>102</v>
      </c>
      <c r="P1732" t="s">
        <v>15410</v>
      </c>
      <c r="Q1732">
        <v>307</v>
      </c>
      <c r="R1732">
        <v>11</v>
      </c>
      <c r="S1732">
        <v>24517844</v>
      </c>
      <c r="T1732">
        <v>24525515</v>
      </c>
      <c r="U1732" t="s">
        <v>15411</v>
      </c>
      <c r="V1732">
        <v>1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87</v>
      </c>
      <c r="AI1732" s="2">
        <v>63</v>
      </c>
      <c r="AJ1732" s="2">
        <v>32</v>
      </c>
      <c r="AK1732" s="2">
        <v>0</v>
      </c>
      <c r="AL1732" s="2">
        <v>0</v>
      </c>
      <c r="AM1732" s="2">
        <v>0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0</v>
      </c>
      <c r="BI1732" s="2">
        <v>0</v>
      </c>
      <c r="BJ1732" s="2">
        <v>0</v>
      </c>
      <c r="BK1732" s="2">
        <v>0</v>
      </c>
      <c r="BL1732" s="2">
        <v>0</v>
      </c>
      <c r="BM1732" s="2">
        <v>0</v>
      </c>
      <c r="BN1732" s="2">
        <v>0</v>
      </c>
      <c r="BO1732" s="2">
        <v>0</v>
      </c>
      <c r="BP1732" s="2">
        <v>6</v>
      </c>
      <c r="BQ1732" s="2">
        <v>2</v>
      </c>
      <c r="BR1732" s="2">
        <v>2</v>
      </c>
      <c r="BS1732" s="2">
        <v>0</v>
      </c>
      <c r="BT1732" s="2">
        <v>0</v>
      </c>
      <c r="BU1732" s="2">
        <v>0</v>
      </c>
      <c r="BV1732" s="2">
        <v>0</v>
      </c>
      <c r="BW1732" s="2">
        <v>0</v>
      </c>
      <c r="BX1732" s="2">
        <v>0</v>
      </c>
      <c r="BY1732" s="2">
        <v>0</v>
      </c>
      <c r="BZ1732" s="2">
        <v>0</v>
      </c>
      <c r="CA1732" s="2">
        <v>0</v>
      </c>
      <c r="CB1732" s="2">
        <v>0</v>
      </c>
      <c r="CC1732" s="2">
        <v>0</v>
      </c>
      <c r="CD1732" s="2">
        <v>0</v>
      </c>
      <c r="CE1732" s="2">
        <v>0</v>
      </c>
      <c r="CF1732" s="2">
        <v>0</v>
      </c>
      <c r="CG1732" s="2">
        <v>0</v>
      </c>
      <c r="CH1732" s="2">
        <v>0</v>
      </c>
      <c r="CI1732" s="2">
        <v>0</v>
      </c>
      <c r="CJ1732" s="2">
        <v>0</v>
      </c>
      <c r="CK1732" s="2">
        <v>0</v>
      </c>
      <c r="CL1732" s="2">
        <v>0</v>
      </c>
    </row>
    <row r="1733" spans="1:90" x14ac:dyDescent="0.25">
      <c r="A1733" t="s">
        <v>115</v>
      </c>
      <c r="B1733">
        <v>10402</v>
      </c>
      <c r="C1733" t="s">
        <v>93</v>
      </c>
      <c r="D1733">
        <v>1</v>
      </c>
      <c r="E1733">
        <v>8</v>
      </c>
      <c r="F1733">
        <v>6129</v>
      </c>
      <c r="G1733">
        <v>35006129</v>
      </c>
      <c r="H1733" t="s">
        <v>16957</v>
      </c>
      <c r="I1733">
        <v>336</v>
      </c>
      <c r="J1733" t="s">
        <v>94</v>
      </c>
      <c r="K1733" t="s">
        <v>2223</v>
      </c>
      <c r="L1733">
        <v>1</v>
      </c>
      <c r="M1733" t="s">
        <v>93</v>
      </c>
      <c r="N1733">
        <v>7113030</v>
      </c>
      <c r="O1733" t="s">
        <v>92</v>
      </c>
      <c r="P1733" t="s">
        <v>16958</v>
      </c>
      <c r="Q1733">
        <v>9</v>
      </c>
      <c r="R1733">
        <v>11</v>
      </c>
      <c r="S1733">
        <v>24088336</v>
      </c>
      <c r="T1733">
        <v>24409863</v>
      </c>
      <c r="U1733" t="s">
        <v>16959</v>
      </c>
      <c r="V1733">
        <v>1</v>
      </c>
      <c r="W1733" s="2">
        <v>0</v>
      </c>
      <c r="X1733" s="2">
        <v>0</v>
      </c>
      <c r="Y1733" s="2">
        <v>76</v>
      </c>
      <c r="Z1733" s="2">
        <v>91</v>
      </c>
      <c r="AA1733" s="2">
        <v>95</v>
      </c>
      <c r="AB1733" s="2">
        <v>106</v>
      </c>
      <c r="AC1733" s="2">
        <v>99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263</v>
      </c>
      <c r="BD1733" s="2">
        <v>0</v>
      </c>
      <c r="BE1733" s="2">
        <v>0</v>
      </c>
      <c r="BF1733" s="2">
        <v>0</v>
      </c>
      <c r="BG1733" s="2">
        <v>4</v>
      </c>
      <c r="BH1733" s="2">
        <v>4</v>
      </c>
      <c r="BI1733" s="2">
        <v>4</v>
      </c>
      <c r="BJ1733" s="2">
        <v>4</v>
      </c>
      <c r="BK1733" s="2">
        <v>6</v>
      </c>
      <c r="BL1733" s="2">
        <v>0</v>
      </c>
      <c r="BM1733" s="2">
        <v>0</v>
      </c>
      <c r="BN1733" s="2">
        <v>0</v>
      </c>
      <c r="BO1733" s="2">
        <v>0</v>
      </c>
      <c r="BP1733" s="2">
        <v>0</v>
      </c>
      <c r="BQ1733" s="2">
        <v>0</v>
      </c>
      <c r="BR1733" s="2">
        <v>0</v>
      </c>
      <c r="BS1733" s="2">
        <v>0</v>
      </c>
      <c r="BT1733" s="2">
        <v>0</v>
      </c>
      <c r="BU1733" s="2">
        <v>0</v>
      </c>
      <c r="BV1733" s="2">
        <v>0</v>
      </c>
      <c r="BW1733" s="2">
        <v>0</v>
      </c>
      <c r="BX1733" s="2">
        <v>0</v>
      </c>
      <c r="BY1733" s="2">
        <v>0</v>
      </c>
      <c r="BZ1733" s="2">
        <v>0</v>
      </c>
      <c r="CA1733" s="2">
        <v>0</v>
      </c>
      <c r="CB1733" s="2">
        <v>0</v>
      </c>
      <c r="CC1733" s="2">
        <v>0</v>
      </c>
      <c r="CD1733" s="2">
        <v>0</v>
      </c>
      <c r="CE1733" s="2">
        <v>0</v>
      </c>
      <c r="CF1733" s="2">
        <v>0</v>
      </c>
      <c r="CG1733" s="2">
        <v>0</v>
      </c>
      <c r="CH1733" s="2">
        <v>0</v>
      </c>
      <c r="CI1733" s="2">
        <v>0</v>
      </c>
      <c r="CJ1733" s="2">
        <v>0</v>
      </c>
      <c r="CK1733" s="2">
        <v>11</v>
      </c>
      <c r="CL1733" s="2">
        <v>0</v>
      </c>
    </row>
    <row r="1734" spans="1:90" x14ac:dyDescent="0.25">
      <c r="A1734" t="s">
        <v>115</v>
      </c>
      <c r="B1734">
        <v>10402</v>
      </c>
      <c r="C1734" t="s">
        <v>93</v>
      </c>
      <c r="D1734">
        <v>1</v>
      </c>
      <c r="E1734">
        <v>8</v>
      </c>
      <c r="F1734">
        <v>6063</v>
      </c>
      <c r="G1734">
        <v>35006063</v>
      </c>
      <c r="H1734" t="s">
        <v>9011</v>
      </c>
      <c r="I1734">
        <v>336</v>
      </c>
      <c r="J1734" t="s">
        <v>94</v>
      </c>
      <c r="K1734" t="s">
        <v>507</v>
      </c>
      <c r="L1734">
        <v>1</v>
      </c>
      <c r="M1734" t="s">
        <v>93</v>
      </c>
      <c r="N1734">
        <v>7095150</v>
      </c>
      <c r="O1734" t="s">
        <v>92</v>
      </c>
      <c r="P1734" t="s">
        <v>9012</v>
      </c>
      <c r="Q1734">
        <v>82</v>
      </c>
      <c r="R1734">
        <v>11</v>
      </c>
      <c r="S1734">
        <v>24092042</v>
      </c>
      <c r="T1734">
        <v>24409405</v>
      </c>
      <c r="U1734" t="s">
        <v>9013</v>
      </c>
      <c r="V1734">
        <v>1</v>
      </c>
      <c r="W1734" s="2">
        <v>0</v>
      </c>
      <c r="X1734" s="2">
        <v>0</v>
      </c>
      <c r="Y1734" s="2">
        <v>62</v>
      </c>
      <c r="Z1734" s="2">
        <v>66</v>
      </c>
      <c r="AA1734" s="2">
        <v>63</v>
      </c>
      <c r="AB1734" s="2">
        <v>97</v>
      </c>
      <c r="AC1734" s="2">
        <v>65</v>
      </c>
      <c r="AD1734" s="2">
        <v>142</v>
      </c>
      <c r="AE1734" s="2">
        <v>168</v>
      </c>
      <c r="AF1734" s="2">
        <v>217</v>
      </c>
      <c r="AG1734" s="2">
        <v>202</v>
      </c>
      <c r="AH1734" s="2">
        <v>246</v>
      </c>
      <c r="AI1734" s="2">
        <v>227</v>
      </c>
      <c r="AJ1734" s="2">
        <v>248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4</v>
      </c>
      <c r="BC1734" s="2">
        <v>0</v>
      </c>
      <c r="BD1734" s="2">
        <v>57</v>
      </c>
      <c r="BE1734" s="2">
        <v>0</v>
      </c>
      <c r="BF1734" s="2">
        <v>0</v>
      </c>
      <c r="BG1734" s="2">
        <v>3</v>
      </c>
      <c r="BH1734" s="2">
        <v>2</v>
      </c>
      <c r="BI1734" s="2">
        <v>4</v>
      </c>
      <c r="BJ1734" s="2">
        <v>6</v>
      </c>
      <c r="BK1734" s="2">
        <v>4</v>
      </c>
      <c r="BL1734" s="2">
        <v>7</v>
      </c>
      <c r="BM1734" s="2">
        <v>8</v>
      </c>
      <c r="BN1734" s="2">
        <v>12</v>
      </c>
      <c r="BO1734" s="2">
        <v>12</v>
      </c>
      <c r="BP1734" s="2">
        <v>12</v>
      </c>
      <c r="BQ1734" s="2">
        <v>12</v>
      </c>
      <c r="BR1734" s="2">
        <v>10</v>
      </c>
      <c r="BS1734" s="2">
        <v>0</v>
      </c>
      <c r="BT1734" s="2">
        <v>0</v>
      </c>
      <c r="BU1734" s="2">
        <v>0</v>
      </c>
      <c r="BV1734" s="2">
        <v>0</v>
      </c>
      <c r="BW1734" s="2">
        <v>0</v>
      </c>
      <c r="BX1734" s="2">
        <v>0</v>
      </c>
      <c r="BY1734" s="2">
        <v>0</v>
      </c>
      <c r="BZ1734" s="2">
        <v>0</v>
      </c>
      <c r="CA1734" s="2">
        <v>0</v>
      </c>
      <c r="CB1734" s="2">
        <v>0</v>
      </c>
      <c r="CC1734" s="2">
        <v>0</v>
      </c>
      <c r="CD1734" s="2">
        <v>0</v>
      </c>
      <c r="CE1734" s="2">
        <v>0</v>
      </c>
      <c r="CF1734" s="2">
        <v>0</v>
      </c>
      <c r="CG1734" s="2">
        <v>0</v>
      </c>
      <c r="CH1734" s="2">
        <v>0</v>
      </c>
      <c r="CI1734" s="2">
        <v>0</v>
      </c>
      <c r="CJ1734" s="2">
        <v>2</v>
      </c>
      <c r="CK1734" s="2">
        <v>0</v>
      </c>
      <c r="CL1734" s="2">
        <v>13</v>
      </c>
    </row>
    <row r="1735" spans="1:90" x14ac:dyDescent="0.25">
      <c r="A1735" t="s">
        <v>115</v>
      </c>
      <c r="B1735">
        <v>10402</v>
      </c>
      <c r="C1735" t="s">
        <v>93</v>
      </c>
      <c r="D1735">
        <v>1</v>
      </c>
      <c r="E1735">
        <v>8</v>
      </c>
      <c r="F1735">
        <v>6439</v>
      </c>
      <c r="G1735">
        <v>35006439</v>
      </c>
      <c r="H1735" t="s">
        <v>11290</v>
      </c>
      <c r="I1735">
        <v>336</v>
      </c>
      <c r="J1735" t="s">
        <v>94</v>
      </c>
      <c r="K1735" t="s">
        <v>11291</v>
      </c>
      <c r="L1735">
        <v>1</v>
      </c>
      <c r="M1735" t="s">
        <v>93</v>
      </c>
      <c r="N1735">
        <v>7272460</v>
      </c>
      <c r="O1735" t="s">
        <v>92</v>
      </c>
      <c r="P1735" t="s">
        <v>11292</v>
      </c>
      <c r="Q1735">
        <v>156</v>
      </c>
      <c r="R1735">
        <v>11</v>
      </c>
      <c r="S1735">
        <v>24803388</v>
      </c>
      <c r="T1735">
        <v>24996066</v>
      </c>
      <c r="U1735" t="s">
        <v>11293</v>
      </c>
      <c r="V1735">
        <v>1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124</v>
      </c>
      <c r="AE1735" s="2">
        <v>96</v>
      </c>
      <c r="AF1735" s="2">
        <v>83</v>
      </c>
      <c r="AG1735" s="2">
        <v>60</v>
      </c>
      <c r="AH1735" s="2">
        <v>127</v>
      </c>
      <c r="AI1735" s="2">
        <v>70</v>
      </c>
      <c r="AJ1735" s="2">
        <v>70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0</v>
      </c>
      <c r="BI1735" s="2">
        <v>0</v>
      </c>
      <c r="BJ1735" s="2">
        <v>0</v>
      </c>
      <c r="BK1735" s="2">
        <v>0</v>
      </c>
      <c r="BL1735" s="2">
        <v>6</v>
      </c>
      <c r="BM1735" s="2">
        <v>4</v>
      </c>
      <c r="BN1735" s="2">
        <v>5</v>
      </c>
      <c r="BO1735" s="2">
        <v>2</v>
      </c>
      <c r="BP1735" s="2">
        <v>4</v>
      </c>
      <c r="BQ1735" s="2">
        <v>2</v>
      </c>
      <c r="BR1735" s="2">
        <v>3</v>
      </c>
      <c r="BS1735" s="2">
        <v>0</v>
      </c>
      <c r="BT1735" s="2">
        <v>0</v>
      </c>
      <c r="BU1735" s="2">
        <v>0</v>
      </c>
      <c r="BV1735" s="2">
        <v>0</v>
      </c>
      <c r="BW1735" s="2">
        <v>0</v>
      </c>
      <c r="BX1735" s="2">
        <v>0</v>
      </c>
      <c r="BY1735" s="2">
        <v>0</v>
      </c>
      <c r="BZ1735" s="2">
        <v>0</v>
      </c>
      <c r="CA1735" s="2">
        <v>0</v>
      </c>
      <c r="CB1735" s="2">
        <v>0</v>
      </c>
      <c r="CC1735" s="2">
        <v>0</v>
      </c>
      <c r="CD1735" s="2">
        <v>0</v>
      </c>
      <c r="CE1735" s="2">
        <v>0</v>
      </c>
      <c r="CF1735" s="2">
        <v>0</v>
      </c>
      <c r="CG1735" s="2">
        <v>0</v>
      </c>
      <c r="CH1735" s="2">
        <v>0</v>
      </c>
      <c r="CI1735" s="2">
        <v>0</v>
      </c>
      <c r="CJ1735" s="2">
        <v>0</v>
      </c>
      <c r="CK1735" s="2">
        <v>0</v>
      </c>
      <c r="CL1735" s="2">
        <v>0</v>
      </c>
    </row>
    <row r="1736" spans="1:90" x14ac:dyDescent="0.25">
      <c r="A1736" t="s">
        <v>115</v>
      </c>
      <c r="B1736">
        <v>10402</v>
      </c>
      <c r="C1736" t="s">
        <v>93</v>
      </c>
      <c r="D1736">
        <v>1</v>
      </c>
      <c r="E1736">
        <v>8</v>
      </c>
      <c r="F1736">
        <v>6257</v>
      </c>
      <c r="G1736">
        <v>35006257</v>
      </c>
      <c r="H1736" t="s">
        <v>18844</v>
      </c>
      <c r="I1736">
        <v>336</v>
      </c>
      <c r="J1736" t="s">
        <v>94</v>
      </c>
      <c r="K1736" t="s">
        <v>6060</v>
      </c>
      <c r="L1736">
        <v>1</v>
      </c>
      <c r="M1736" t="s">
        <v>93</v>
      </c>
      <c r="N1736">
        <v>7070080</v>
      </c>
      <c r="O1736" t="s">
        <v>92</v>
      </c>
      <c r="P1736" t="s">
        <v>6551</v>
      </c>
      <c r="Q1736">
        <v>50</v>
      </c>
      <c r="R1736">
        <v>11</v>
      </c>
      <c r="S1736">
        <v>24516100</v>
      </c>
      <c r="T1736">
        <v>24551099</v>
      </c>
      <c r="U1736" t="s">
        <v>18845</v>
      </c>
      <c r="V1736">
        <v>1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147</v>
      </c>
      <c r="AE1736" s="2">
        <v>189</v>
      </c>
      <c r="AF1736" s="2">
        <v>155</v>
      </c>
      <c r="AG1736" s="2">
        <v>79</v>
      </c>
      <c r="AH1736" s="2">
        <v>386</v>
      </c>
      <c r="AI1736" s="2">
        <v>373</v>
      </c>
      <c r="AJ1736" s="2">
        <v>276</v>
      </c>
      <c r="AK1736" s="2">
        <v>0</v>
      </c>
      <c r="AL1736" s="2">
        <v>0</v>
      </c>
      <c r="AM1736" s="2">
        <v>0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99</v>
      </c>
      <c r="BD1736" s="2">
        <v>11</v>
      </c>
      <c r="BE1736" s="2">
        <v>0</v>
      </c>
      <c r="BF1736" s="2">
        <v>0</v>
      </c>
      <c r="BG1736" s="2">
        <v>0</v>
      </c>
      <c r="BH1736" s="2">
        <v>0</v>
      </c>
      <c r="BI1736" s="2">
        <v>0</v>
      </c>
      <c r="BJ1736" s="2">
        <v>0</v>
      </c>
      <c r="BK1736" s="2">
        <v>0</v>
      </c>
      <c r="BL1736" s="2">
        <v>6</v>
      </c>
      <c r="BM1736" s="2">
        <v>6</v>
      </c>
      <c r="BN1736" s="2">
        <v>7</v>
      </c>
      <c r="BO1736" s="2">
        <v>5</v>
      </c>
      <c r="BP1736" s="2">
        <v>17</v>
      </c>
      <c r="BQ1736" s="2">
        <v>17</v>
      </c>
      <c r="BR1736" s="2">
        <v>8</v>
      </c>
      <c r="BS1736" s="2">
        <v>0</v>
      </c>
      <c r="BT1736" s="2">
        <v>0</v>
      </c>
      <c r="BU1736" s="2">
        <v>0</v>
      </c>
      <c r="BV1736" s="2">
        <v>0</v>
      </c>
      <c r="BW1736" s="2">
        <v>0</v>
      </c>
      <c r="BX1736" s="2">
        <v>0</v>
      </c>
      <c r="BY1736" s="2">
        <v>0</v>
      </c>
      <c r="BZ1736" s="2">
        <v>0</v>
      </c>
      <c r="CA1736" s="2">
        <v>0</v>
      </c>
      <c r="CB1736" s="2">
        <v>0</v>
      </c>
      <c r="CC1736" s="2">
        <v>0</v>
      </c>
      <c r="CD1736" s="2">
        <v>0</v>
      </c>
      <c r="CE1736" s="2">
        <v>0</v>
      </c>
      <c r="CF1736" s="2">
        <v>0</v>
      </c>
      <c r="CG1736" s="2">
        <v>0</v>
      </c>
      <c r="CH1736" s="2">
        <v>0</v>
      </c>
      <c r="CI1736" s="2">
        <v>0</v>
      </c>
      <c r="CJ1736" s="2">
        <v>0</v>
      </c>
      <c r="CK1736" s="2">
        <v>5</v>
      </c>
      <c r="CL1736" s="2">
        <v>3</v>
      </c>
    </row>
    <row r="1737" spans="1:90" x14ac:dyDescent="0.25">
      <c r="A1737" t="s">
        <v>115</v>
      </c>
      <c r="B1737">
        <v>10402</v>
      </c>
      <c r="C1737" t="s">
        <v>93</v>
      </c>
      <c r="D1737">
        <v>1</v>
      </c>
      <c r="E1737">
        <v>8</v>
      </c>
      <c r="F1737">
        <v>907085</v>
      </c>
      <c r="G1737">
        <v>35907085</v>
      </c>
      <c r="H1737" t="s">
        <v>13518</v>
      </c>
      <c r="I1737">
        <v>336</v>
      </c>
      <c r="J1737" t="s">
        <v>94</v>
      </c>
      <c r="K1737" t="s">
        <v>1325</v>
      </c>
      <c r="L1737">
        <v>1</v>
      </c>
      <c r="M1737" t="s">
        <v>93</v>
      </c>
      <c r="N1737">
        <v>7241090</v>
      </c>
      <c r="O1737" t="s">
        <v>102</v>
      </c>
      <c r="P1737" t="s">
        <v>13519</v>
      </c>
      <c r="Q1737">
        <v>385</v>
      </c>
      <c r="R1737">
        <v>11</v>
      </c>
      <c r="S1737">
        <v>24840555</v>
      </c>
      <c r="T1737">
        <v>24845791</v>
      </c>
      <c r="U1737" t="s">
        <v>13520</v>
      </c>
      <c r="V1737">
        <v>1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265</v>
      </c>
      <c r="AE1737" s="2">
        <v>268</v>
      </c>
      <c r="AF1737" s="2">
        <v>215</v>
      </c>
      <c r="AG1737" s="2">
        <v>230</v>
      </c>
      <c r="AH1737" s="2">
        <v>286</v>
      </c>
      <c r="AI1737" s="2">
        <v>257</v>
      </c>
      <c r="AJ1737" s="2">
        <v>121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14</v>
      </c>
      <c r="BE1737" s="2">
        <v>0</v>
      </c>
      <c r="BF1737" s="2">
        <v>0</v>
      </c>
      <c r="BG1737" s="2">
        <v>0</v>
      </c>
      <c r="BH1737" s="2">
        <v>0</v>
      </c>
      <c r="BI1737" s="2">
        <v>0</v>
      </c>
      <c r="BJ1737" s="2">
        <v>0</v>
      </c>
      <c r="BK1737" s="2">
        <v>0</v>
      </c>
      <c r="BL1737" s="2">
        <v>14</v>
      </c>
      <c r="BM1737" s="2">
        <v>11</v>
      </c>
      <c r="BN1737" s="2">
        <v>10</v>
      </c>
      <c r="BO1737" s="2">
        <v>11</v>
      </c>
      <c r="BP1737" s="2">
        <v>12</v>
      </c>
      <c r="BQ1737" s="2">
        <v>12</v>
      </c>
      <c r="BR1737" s="2">
        <v>5</v>
      </c>
      <c r="BS1737" s="2">
        <v>0</v>
      </c>
      <c r="BT1737" s="2">
        <v>0</v>
      </c>
      <c r="BU1737" s="2">
        <v>0</v>
      </c>
      <c r="BV1737" s="2">
        <v>0</v>
      </c>
      <c r="BW1737" s="2">
        <v>0</v>
      </c>
      <c r="BX1737" s="2">
        <v>0</v>
      </c>
      <c r="BY1737" s="2">
        <v>0</v>
      </c>
      <c r="BZ1737" s="2">
        <v>0</v>
      </c>
      <c r="CA1737" s="2">
        <v>0</v>
      </c>
      <c r="CB1737" s="2">
        <v>0</v>
      </c>
      <c r="CC1737" s="2">
        <v>0</v>
      </c>
      <c r="CD1737" s="2">
        <v>0</v>
      </c>
      <c r="CE1737" s="2">
        <v>0</v>
      </c>
      <c r="CF1737" s="2">
        <v>0</v>
      </c>
      <c r="CG1737" s="2">
        <v>0</v>
      </c>
      <c r="CH1737" s="2">
        <v>0</v>
      </c>
      <c r="CI1737" s="2">
        <v>0</v>
      </c>
      <c r="CJ1737" s="2">
        <v>0</v>
      </c>
      <c r="CK1737" s="2">
        <v>0</v>
      </c>
      <c r="CL1737" s="2">
        <v>4</v>
      </c>
    </row>
    <row r="1738" spans="1:90" x14ac:dyDescent="0.25">
      <c r="A1738" t="s">
        <v>115</v>
      </c>
      <c r="B1738">
        <v>10402</v>
      </c>
      <c r="C1738" t="s">
        <v>93</v>
      </c>
      <c r="D1738">
        <v>1</v>
      </c>
      <c r="E1738">
        <v>8</v>
      </c>
      <c r="F1738">
        <v>925123</v>
      </c>
      <c r="G1738">
        <v>35925123</v>
      </c>
      <c r="H1738" t="s">
        <v>8246</v>
      </c>
      <c r="I1738">
        <v>336</v>
      </c>
      <c r="J1738" t="s">
        <v>94</v>
      </c>
      <c r="K1738" t="s">
        <v>5103</v>
      </c>
      <c r="L1738">
        <v>1</v>
      </c>
      <c r="M1738" t="s">
        <v>93</v>
      </c>
      <c r="N1738">
        <v>7174020</v>
      </c>
      <c r="O1738" t="s">
        <v>92</v>
      </c>
      <c r="P1738" t="s">
        <v>8247</v>
      </c>
      <c r="Q1738">
        <v>477</v>
      </c>
      <c r="R1738">
        <v>11</v>
      </c>
      <c r="S1738">
        <v>24333152</v>
      </c>
      <c r="T1738">
        <v>24333231</v>
      </c>
      <c r="U1738" t="s">
        <v>8248</v>
      </c>
      <c r="V1738">
        <v>1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234</v>
      </c>
      <c r="AE1738" s="2">
        <v>117</v>
      </c>
      <c r="AF1738" s="2">
        <v>107</v>
      </c>
      <c r="AG1738" s="2">
        <v>127</v>
      </c>
      <c r="AH1738" s="2">
        <v>270</v>
      </c>
      <c r="AI1738" s="2">
        <v>193</v>
      </c>
      <c r="AJ1738" s="2">
        <v>204</v>
      </c>
      <c r="AK1738" s="2">
        <v>0</v>
      </c>
      <c r="AL1738" s="2">
        <v>0</v>
      </c>
      <c r="AM1738" s="2">
        <v>0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0</v>
      </c>
      <c r="BI1738" s="2">
        <v>0</v>
      </c>
      <c r="BJ1738" s="2">
        <v>0</v>
      </c>
      <c r="BK1738" s="2">
        <v>0</v>
      </c>
      <c r="BL1738" s="2">
        <v>10</v>
      </c>
      <c r="BM1738" s="2">
        <v>6</v>
      </c>
      <c r="BN1738" s="2">
        <v>4</v>
      </c>
      <c r="BO1738" s="2">
        <v>5</v>
      </c>
      <c r="BP1738" s="2">
        <v>9</v>
      </c>
      <c r="BQ1738" s="2">
        <v>5</v>
      </c>
      <c r="BR1738" s="2">
        <v>6</v>
      </c>
      <c r="BS1738" s="2">
        <v>0</v>
      </c>
      <c r="BT1738" s="2">
        <v>0</v>
      </c>
      <c r="BU1738" s="2">
        <v>0</v>
      </c>
      <c r="BV1738" s="2">
        <v>0</v>
      </c>
      <c r="BW1738" s="2">
        <v>0</v>
      </c>
      <c r="BX1738" s="2">
        <v>0</v>
      </c>
      <c r="BY1738" s="2">
        <v>0</v>
      </c>
      <c r="BZ1738" s="2">
        <v>0</v>
      </c>
      <c r="CA1738" s="2">
        <v>0</v>
      </c>
      <c r="CB1738" s="2">
        <v>0</v>
      </c>
      <c r="CC1738" s="2">
        <v>0</v>
      </c>
      <c r="CD1738" s="2">
        <v>0</v>
      </c>
      <c r="CE1738" s="2">
        <v>0</v>
      </c>
      <c r="CF1738" s="2">
        <v>0</v>
      </c>
      <c r="CG1738" s="2">
        <v>0</v>
      </c>
      <c r="CH1738" s="2">
        <v>0</v>
      </c>
      <c r="CI1738" s="2">
        <v>0</v>
      </c>
      <c r="CJ1738" s="2">
        <v>0</v>
      </c>
      <c r="CK1738" s="2">
        <v>0</v>
      </c>
      <c r="CL1738" s="2">
        <v>0</v>
      </c>
    </row>
    <row r="1739" spans="1:90" x14ac:dyDescent="0.25">
      <c r="A1739" t="s">
        <v>115</v>
      </c>
      <c r="B1739">
        <v>10402</v>
      </c>
      <c r="C1739" t="s">
        <v>93</v>
      </c>
      <c r="D1739">
        <v>1</v>
      </c>
      <c r="E1739">
        <v>8</v>
      </c>
      <c r="F1739">
        <v>5940</v>
      </c>
      <c r="G1739">
        <v>35005940</v>
      </c>
      <c r="H1739" t="s">
        <v>16216</v>
      </c>
      <c r="I1739">
        <v>336</v>
      </c>
      <c r="J1739" t="s">
        <v>94</v>
      </c>
      <c r="K1739" t="s">
        <v>9697</v>
      </c>
      <c r="L1739">
        <v>1</v>
      </c>
      <c r="M1739" t="s">
        <v>93</v>
      </c>
      <c r="N1739">
        <v>7061001</v>
      </c>
      <c r="O1739" t="s">
        <v>102</v>
      </c>
      <c r="P1739" t="s">
        <v>16217</v>
      </c>
      <c r="Q1739">
        <v>3035</v>
      </c>
      <c r="R1739">
        <v>11</v>
      </c>
      <c r="S1739">
        <v>24514300</v>
      </c>
      <c r="T1739">
        <v>24552770</v>
      </c>
      <c r="U1739" t="s">
        <v>16218</v>
      </c>
      <c r="V1739">
        <v>1</v>
      </c>
      <c r="W1739" s="2">
        <v>0</v>
      </c>
      <c r="X1739" s="2">
        <v>0</v>
      </c>
      <c r="Y1739" s="2">
        <v>16</v>
      </c>
      <c r="Z1739" s="2">
        <v>44</v>
      </c>
      <c r="AA1739" s="2">
        <v>48</v>
      </c>
      <c r="AB1739" s="2">
        <v>42</v>
      </c>
      <c r="AC1739" s="2">
        <v>49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1</v>
      </c>
      <c r="BH1739" s="2">
        <v>3</v>
      </c>
      <c r="BI1739" s="2">
        <v>2</v>
      </c>
      <c r="BJ1739" s="2">
        <v>3</v>
      </c>
      <c r="BK1739" s="2">
        <v>2</v>
      </c>
      <c r="BL1739" s="2">
        <v>0</v>
      </c>
      <c r="BM1739" s="2">
        <v>0</v>
      </c>
      <c r="BN1739" s="2">
        <v>0</v>
      </c>
      <c r="BO1739" s="2">
        <v>0</v>
      </c>
      <c r="BP1739" s="2">
        <v>0</v>
      </c>
      <c r="BQ1739" s="2">
        <v>0</v>
      </c>
      <c r="BR1739" s="2">
        <v>0</v>
      </c>
      <c r="BS1739" s="2">
        <v>0</v>
      </c>
      <c r="BT1739" s="2">
        <v>0</v>
      </c>
      <c r="BU1739" s="2">
        <v>0</v>
      </c>
      <c r="BV1739" s="2">
        <v>0</v>
      </c>
      <c r="BW1739" s="2">
        <v>0</v>
      </c>
      <c r="BX1739" s="2">
        <v>0</v>
      </c>
      <c r="BY1739" s="2">
        <v>0</v>
      </c>
      <c r="BZ1739" s="2">
        <v>0</v>
      </c>
      <c r="CA1739" s="2">
        <v>0</v>
      </c>
      <c r="CB1739" s="2">
        <v>0</v>
      </c>
      <c r="CC1739" s="2">
        <v>0</v>
      </c>
      <c r="CD1739" s="2">
        <v>0</v>
      </c>
      <c r="CE1739" s="2">
        <v>0</v>
      </c>
      <c r="CF1739" s="2">
        <v>0</v>
      </c>
      <c r="CG1739" s="2">
        <v>0</v>
      </c>
      <c r="CH1739" s="2">
        <v>0</v>
      </c>
      <c r="CI1739" s="2">
        <v>0</v>
      </c>
      <c r="CJ1739" s="2">
        <v>0</v>
      </c>
      <c r="CK1739" s="2">
        <v>0</v>
      </c>
      <c r="CL1739" s="2">
        <v>0</v>
      </c>
    </row>
    <row r="1740" spans="1:90" x14ac:dyDescent="0.25">
      <c r="A1740" t="s">
        <v>115</v>
      </c>
      <c r="B1740">
        <v>10402</v>
      </c>
      <c r="C1740" t="s">
        <v>93</v>
      </c>
      <c r="D1740">
        <v>1</v>
      </c>
      <c r="E1740">
        <v>8</v>
      </c>
      <c r="F1740">
        <v>900114</v>
      </c>
      <c r="G1740">
        <v>35900114</v>
      </c>
      <c r="H1740" t="s">
        <v>17942</v>
      </c>
      <c r="I1740">
        <v>336</v>
      </c>
      <c r="J1740" t="s">
        <v>94</v>
      </c>
      <c r="K1740" t="s">
        <v>2167</v>
      </c>
      <c r="L1740">
        <v>1</v>
      </c>
      <c r="M1740" t="s">
        <v>93</v>
      </c>
      <c r="N1740">
        <v>7054011</v>
      </c>
      <c r="O1740" t="s">
        <v>92</v>
      </c>
      <c r="P1740" t="s">
        <v>17943</v>
      </c>
      <c r="Q1740">
        <v>27</v>
      </c>
      <c r="R1740">
        <v>11</v>
      </c>
      <c r="S1740">
        <v>24142348</v>
      </c>
      <c r="T1740">
        <v>24226151</v>
      </c>
      <c r="U1740" t="s">
        <v>17944</v>
      </c>
      <c r="V1740">
        <v>1</v>
      </c>
      <c r="W1740" s="2">
        <v>0</v>
      </c>
      <c r="X1740" s="2">
        <v>0</v>
      </c>
      <c r="Y1740" s="2">
        <v>20</v>
      </c>
      <c r="Z1740" s="2">
        <v>19</v>
      </c>
      <c r="AA1740" s="2">
        <v>32</v>
      </c>
      <c r="AB1740" s="2">
        <v>45</v>
      </c>
      <c r="AC1740" s="2">
        <v>45</v>
      </c>
      <c r="AD1740" s="2">
        <v>104</v>
      </c>
      <c r="AE1740" s="2">
        <v>28</v>
      </c>
      <c r="AF1740" s="2">
        <v>65</v>
      </c>
      <c r="AG1740" s="2">
        <v>28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1</v>
      </c>
      <c r="BH1740" s="2">
        <v>2</v>
      </c>
      <c r="BI1740" s="2">
        <v>2</v>
      </c>
      <c r="BJ1740" s="2">
        <v>2</v>
      </c>
      <c r="BK1740" s="2">
        <v>3</v>
      </c>
      <c r="BL1740" s="2">
        <v>7</v>
      </c>
      <c r="BM1740" s="2">
        <v>2</v>
      </c>
      <c r="BN1740" s="2">
        <v>3</v>
      </c>
      <c r="BO1740" s="2">
        <v>1</v>
      </c>
      <c r="BP1740" s="2">
        <v>0</v>
      </c>
      <c r="BQ1740" s="2">
        <v>0</v>
      </c>
      <c r="BR1740" s="2">
        <v>0</v>
      </c>
      <c r="BS1740" s="2">
        <v>0</v>
      </c>
      <c r="BT1740" s="2">
        <v>0</v>
      </c>
      <c r="BU1740" s="2">
        <v>0</v>
      </c>
      <c r="BV1740" s="2">
        <v>0</v>
      </c>
      <c r="BW1740" s="2">
        <v>0</v>
      </c>
      <c r="BX1740" s="2">
        <v>0</v>
      </c>
      <c r="BY1740" s="2">
        <v>0</v>
      </c>
      <c r="BZ1740" s="2">
        <v>0</v>
      </c>
      <c r="CA1740" s="2">
        <v>0</v>
      </c>
      <c r="CB1740" s="2">
        <v>0</v>
      </c>
      <c r="CC1740" s="2">
        <v>0</v>
      </c>
      <c r="CD1740" s="2">
        <v>0</v>
      </c>
      <c r="CE1740" s="2">
        <v>0</v>
      </c>
      <c r="CF1740" s="2">
        <v>0</v>
      </c>
      <c r="CG1740" s="2">
        <v>0</v>
      </c>
      <c r="CH1740" s="2">
        <v>0</v>
      </c>
      <c r="CI1740" s="2">
        <v>0</v>
      </c>
      <c r="CJ1740" s="2">
        <v>0</v>
      </c>
      <c r="CK1740" s="2">
        <v>0</v>
      </c>
      <c r="CL1740" s="2">
        <v>0</v>
      </c>
    </row>
    <row r="1741" spans="1:90" x14ac:dyDescent="0.25">
      <c r="A1741" t="s">
        <v>115</v>
      </c>
      <c r="B1741">
        <v>10402</v>
      </c>
      <c r="C1741" t="s">
        <v>93</v>
      </c>
      <c r="D1741">
        <v>1</v>
      </c>
      <c r="E1741">
        <v>8</v>
      </c>
      <c r="F1741">
        <v>6245</v>
      </c>
      <c r="G1741">
        <v>35006245</v>
      </c>
      <c r="H1741" t="s">
        <v>7843</v>
      </c>
      <c r="I1741">
        <v>336</v>
      </c>
      <c r="J1741" t="s">
        <v>94</v>
      </c>
      <c r="K1741" t="s">
        <v>2160</v>
      </c>
      <c r="L1741">
        <v>1</v>
      </c>
      <c r="M1741" t="s">
        <v>93</v>
      </c>
      <c r="N1741">
        <v>7051090</v>
      </c>
      <c r="O1741" t="s">
        <v>92</v>
      </c>
      <c r="P1741" t="s">
        <v>7844</v>
      </c>
      <c r="Q1741" t="s">
        <v>127</v>
      </c>
      <c r="R1741">
        <v>11</v>
      </c>
      <c r="S1741">
        <v>24082369</v>
      </c>
      <c r="T1741">
        <v>24688107</v>
      </c>
      <c r="U1741" t="s">
        <v>7845</v>
      </c>
      <c r="V1741">
        <v>1</v>
      </c>
      <c r="W1741" s="2">
        <v>0</v>
      </c>
      <c r="X1741" s="2">
        <v>0</v>
      </c>
      <c r="Y1741" s="2">
        <v>43</v>
      </c>
      <c r="Z1741" s="2">
        <v>81</v>
      </c>
      <c r="AA1741" s="2">
        <v>91</v>
      </c>
      <c r="AB1741" s="2">
        <v>57</v>
      </c>
      <c r="AC1741" s="2">
        <v>67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59</v>
      </c>
      <c r="BD1741" s="2">
        <v>0</v>
      </c>
      <c r="BE1741" s="2">
        <v>0</v>
      </c>
      <c r="BF1741" s="2">
        <v>0</v>
      </c>
      <c r="BG1741" s="2">
        <v>3</v>
      </c>
      <c r="BH1741" s="2">
        <v>5</v>
      </c>
      <c r="BI1741" s="2">
        <v>5</v>
      </c>
      <c r="BJ1741" s="2">
        <v>3</v>
      </c>
      <c r="BK1741" s="2">
        <v>4</v>
      </c>
      <c r="BL1741" s="2">
        <v>0</v>
      </c>
      <c r="BM1741" s="2">
        <v>0</v>
      </c>
      <c r="BN1741" s="2">
        <v>0</v>
      </c>
      <c r="BO1741" s="2">
        <v>0</v>
      </c>
      <c r="BP1741" s="2">
        <v>0</v>
      </c>
      <c r="BQ1741" s="2">
        <v>0</v>
      </c>
      <c r="BR1741" s="2">
        <v>0</v>
      </c>
      <c r="BS1741" s="2">
        <v>0</v>
      </c>
      <c r="BT1741" s="2">
        <v>0</v>
      </c>
      <c r="BU1741" s="2">
        <v>0</v>
      </c>
      <c r="BV1741" s="2">
        <v>0</v>
      </c>
      <c r="BW1741" s="2">
        <v>0</v>
      </c>
      <c r="BX1741" s="2">
        <v>0</v>
      </c>
      <c r="BY1741" s="2">
        <v>0</v>
      </c>
      <c r="BZ1741" s="2">
        <v>0</v>
      </c>
      <c r="CA1741" s="2">
        <v>0</v>
      </c>
      <c r="CB1741" s="2">
        <v>0</v>
      </c>
      <c r="CC1741" s="2">
        <v>0</v>
      </c>
      <c r="CD1741" s="2">
        <v>0</v>
      </c>
      <c r="CE1741" s="2">
        <v>0</v>
      </c>
      <c r="CF1741" s="2">
        <v>0</v>
      </c>
      <c r="CG1741" s="2">
        <v>0</v>
      </c>
      <c r="CH1741" s="2">
        <v>0</v>
      </c>
      <c r="CI1741" s="2">
        <v>0</v>
      </c>
      <c r="CJ1741" s="2">
        <v>0</v>
      </c>
      <c r="CK1741" s="2">
        <v>3</v>
      </c>
      <c r="CL1741" s="2">
        <v>0</v>
      </c>
    </row>
    <row r="1742" spans="1:90" x14ac:dyDescent="0.25">
      <c r="A1742" t="s">
        <v>115</v>
      </c>
      <c r="B1742">
        <v>10402</v>
      </c>
      <c r="C1742" t="s">
        <v>93</v>
      </c>
      <c r="D1742">
        <v>1</v>
      </c>
      <c r="E1742">
        <v>8</v>
      </c>
      <c r="F1742">
        <v>269402</v>
      </c>
      <c r="G1742">
        <v>35269402</v>
      </c>
      <c r="H1742" t="s">
        <v>11291</v>
      </c>
      <c r="I1742">
        <v>336</v>
      </c>
      <c r="J1742" t="s">
        <v>94</v>
      </c>
      <c r="K1742" t="s">
        <v>12667</v>
      </c>
      <c r="L1742">
        <v>1</v>
      </c>
      <c r="M1742" t="s">
        <v>93</v>
      </c>
      <c r="N1742">
        <v>7272340</v>
      </c>
      <c r="O1742" t="s">
        <v>92</v>
      </c>
      <c r="P1742" t="s">
        <v>12668</v>
      </c>
      <c r="Q1742">
        <v>385</v>
      </c>
      <c r="R1742">
        <v>11</v>
      </c>
      <c r="S1742">
        <v>24846803</v>
      </c>
      <c r="T1742">
        <v>24847213</v>
      </c>
      <c r="U1742" t="s">
        <v>12669</v>
      </c>
      <c r="V1742">
        <v>1</v>
      </c>
      <c r="W1742" s="2">
        <v>0</v>
      </c>
      <c r="X1742" s="2">
        <v>0</v>
      </c>
      <c r="Y1742" s="2">
        <v>41</v>
      </c>
      <c r="Z1742" s="2">
        <v>58</v>
      </c>
      <c r="AA1742" s="2">
        <v>65</v>
      </c>
      <c r="AB1742" s="2">
        <v>143</v>
      </c>
      <c r="AC1742" s="2">
        <v>62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2</v>
      </c>
      <c r="BH1742" s="2">
        <v>2</v>
      </c>
      <c r="BI1742" s="2">
        <v>3</v>
      </c>
      <c r="BJ1742" s="2">
        <v>7</v>
      </c>
      <c r="BK1742" s="2">
        <v>3</v>
      </c>
      <c r="BL1742" s="2">
        <v>0</v>
      </c>
      <c r="BM1742" s="2">
        <v>0</v>
      </c>
      <c r="BN1742" s="2">
        <v>0</v>
      </c>
      <c r="BO1742" s="2">
        <v>0</v>
      </c>
      <c r="BP1742" s="2">
        <v>0</v>
      </c>
      <c r="BQ1742" s="2">
        <v>0</v>
      </c>
      <c r="BR1742" s="2">
        <v>0</v>
      </c>
      <c r="BS1742" s="2">
        <v>0</v>
      </c>
      <c r="BT1742" s="2">
        <v>0</v>
      </c>
      <c r="BU1742" s="2">
        <v>0</v>
      </c>
      <c r="BV1742" s="2">
        <v>0</v>
      </c>
      <c r="BW1742" s="2">
        <v>0</v>
      </c>
      <c r="BX1742" s="2">
        <v>0</v>
      </c>
      <c r="BY1742" s="2">
        <v>0</v>
      </c>
      <c r="BZ1742" s="2">
        <v>0</v>
      </c>
      <c r="CA1742" s="2">
        <v>0</v>
      </c>
      <c r="CB1742" s="2">
        <v>0</v>
      </c>
      <c r="CC1742" s="2">
        <v>0</v>
      </c>
      <c r="CD1742" s="2">
        <v>0</v>
      </c>
      <c r="CE1742" s="2">
        <v>0</v>
      </c>
      <c r="CF1742" s="2">
        <v>0</v>
      </c>
      <c r="CG1742" s="2">
        <v>0</v>
      </c>
      <c r="CH1742" s="2">
        <v>0</v>
      </c>
      <c r="CI1742" s="2">
        <v>0</v>
      </c>
      <c r="CJ1742" s="2">
        <v>0</v>
      </c>
      <c r="CK1742" s="2">
        <v>0</v>
      </c>
      <c r="CL1742" s="2">
        <v>0</v>
      </c>
    </row>
    <row r="1743" spans="1:90" x14ac:dyDescent="0.25">
      <c r="A1743" t="s">
        <v>115</v>
      </c>
      <c r="B1743">
        <v>10402</v>
      </c>
      <c r="C1743" t="s">
        <v>93</v>
      </c>
      <c r="D1743">
        <v>1</v>
      </c>
      <c r="E1743">
        <v>8</v>
      </c>
      <c r="F1743">
        <v>925585</v>
      </c>
      <c r="G1743">
        <v>35925585</v>
      </c>
      <c r="H1743" t="s">
        <v>17410</v>
      </c>
      <c r="I1743">
        <v>336</v>
      </c>
      <c r="J1743" t="s">
        <v>94</v>
      </c>
      <c r="K1743" t="s">
        <v>246</v>
      </c>
      <c r="L1743">
        <v>1</v>
      </c>
      <c r="M1743" t="s">
        <v>93</v>
      </c>
      <c r="N1743">
        <v>7173430</v>
      </c>
      <c r="O1743" t="s">
        <v>92</v>
      </c>
      <c r="P1743" t="s">
        <v>15641</v>
      </c>
      <c r="Q1743">
        <v>22</v>
      </c>
      <c r="R1743">
        <v>11</v>
      </c>
      <c r="S1743">
        <v>24335005</v>
      </c>
      <c r="T1743">
        <v>24335015</v>
      </c>
      <c r="U1743" t="s">
        <v>17411</v>
      </c>
      <c r="V1743">
        <v>1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42</v>
      </c>
      <c r="AE1743" s="2">
        <v>79</v>
      </c>
      <c r="AF1743" s="2">
        <v>43</v>
      </c>
      <c r="AG1743" s="2">
        <v>104</v>
      </c>
      <c r="AH1743" s="2">
        <v>178</v>
      </c>
      <c r="AI1743" s="2">
        <v>68</v>
      </c>
      <c r="AJ1743" s="2">
        <v>44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97</v>
      </c>
      <c r="BD1743" s="2">
        <v>0</v>
      </c>
      <c r="BE1743" s="2">
        <v>0</v>
      </c>
      <c r="BF1743" s="2">
        <v>0</v>
      </c>
      <c r="BG1743" s="2">
        <v>0</v>
      </c>
      <c r="BH1743" s="2">
        <v>0</v>
      </c>
      <c r="BI1743" s="2">
        <v>0</v>
      </c>
      <c r="BJ1743" s="2">
        <v>0</v>
      </c>
      <c r="BK1743" s="2">
        <v>0</v>
      </c>
      <c r="BL1743" s="2">
        <v>3</v>
      </c>
      <c r="BM1743" s="2">
        <v>3</v>
      </c>
      <c r="BN1743" s="2">
        <v>3</v>
      </c>
      <c r="BO1743" s="2">
        <v>6</v>
      </c>
      <c r="BP1743" s="2">
        <v>8</v>
      </c>
      <c r="BQ1743" s="2">
        <v>3</v>
      </c>
      <c r="BR1743" s="2">
        <v>3</v>
      </c>
      <c r="BS1743" s="2">
        <v>0</v>
      </c>
      <c r="BT1743" s="2">
        <v>0</v>
      </c>
      <c r="BU1743" s="2">
        <v>0</v>
      </c>
      <c r="BV1743" s="2">
        <v>0</v>
      </c>
      <c r="BW1743" s="2">
        <v>0</v>
      </c>
      <c r="BX1743" s="2">
        <v>0</v>
      </c>
      <c r="BY1743" s="2">
        <v>0</v>
      </c>
      <c r="BZ1743" s="2">
        <v>0</v>
      </c>
      <c r="CA1743" s="2">
        <v>0</v>
      </c>
      <c r="CB1743" s="2">
        <v>0</v>
      </c>
      <c r="CC1743" s="2">
        <v>0</v>
      </c>
      <c r="CD1743" s="2">
        <v>0</v>
      </c>
      <c r="CE1743" s="2">
        <v>0</v>
      </c>
      <c r="CF1743" s="2">
        <v>0</v>
      </c>
      <c r="CG1743" s="2">
        <v>0</v>
      </c>
      <c r="CH1743" s="2">
        <v>0</v>
      </c>
      <c r="CI1743" s="2">
        <v>0</v>
      </c>
      <c r="CJ1743" s="2">
        <v>0</v>
      </c>
      <c r="CK1743" s="2">
        <v>7</v>
      </c>
      <c r="CL1743" s="2">
        <v>0</v>
      </c>
    </row>
    <row r="1744" spans="1:90" x14ac:dyDescent="0.25">
      <c r="A1744" t="s">
        <v>115</v>
      </c>
      <c r="B1744">
        <v>10402</v>
      </c>
      <c r="C1744" t="s">
        <v>93</v>
      </c>
      <c r="D1744">
        <v>1</v>
      </c>
      <c r="E1744">
        <v>8</v>
      </c>
      <c r="F1744">
        <v>925111</v>
      </c>
      <c r="G1744">
        <v>35925111</v>
      </c>
      <c r="H1744" t="s">
        <v>12935</v>
      </c>
      <c r="I1744">
        <v>336</v>
      </c>
      <c r="J1744" t="s">
        <v>94</v>
      </c>
      <c r="K1744" t="s">
        <v>246</v>
      </c>
      <c r="L1744">
        <v>1</v>
      </c>
      <c r="M1744" t="s">
        <v>93</v>
      </c>
      <c r="N1744">
        <v>7173000</v>
      </c>
      <c r="O1744" t="s">
        <v>92</v>
      </c>
      <c r="P1744" t="s">
        <v>12936</v>
      </c>
      <c r="Q1744">
        <v>52</v>
      </c>
      <c r="R1744">
        <v>11</v>
      </c>
      <c r="S1744">
        <v>24331438</v>
      </c>
      <c r="T1744">
        <v>24331591</v>
      </c>
      <c r="U1744" t="s">
        <v>12937</v>
      </c>
      <c r="V1744">
        <v>1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68</v>
      </c>
      <c r="AE1744" s="2">
        <v>116</v>
      </c>
      <c r="AF1744" s="2">
        <v>114</v>
      </c>
      <c r="AG1744" s="2">
        <v>105</v>
      </c>
      <c r="AH1744" s="2">
        <v>66</v>
      </c>
      <c r="AI1744" s="2">
        <v>177</v>
      </c>
      <c r="AJ1744" s="2">
        <v>75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60</v>
      </c>
      <c r="BD1744" s="2">
        <v>0</v>
      </c>
      <c r="BE1744" s="2">
        <v>0</v>
      </c>
      <c r="BF1744" s="2">
        <v>0</v>
      </c>
      <c r="BG1744" s="2">
        <v>0</v>
      </c>
      <c r="BH1744" s="2">
        <v>0</v>
      </c>
      <c r="BI1744" s="2">
        <v>0</v>
      </c>
      <c r="BJ1744" s="2">
        <v>0</v>
      </c>
      <c r="BK1744" s="2">
        <v>0</v>
      </c>
      <c r="BL1744" s="2">
        <v>3</v>
      </c>
      <c r="BM1744" s="2">
        <v>5</v>
      </c>
      <c r="BN1744" s="2">
        <v>6</v>
      </c>
      <c r="BO1744" s="2">
        <v>5</v>
      </c>
      <c r="BP1744" s="2">
        <v>2</v>
      </c>
      <c r="BQ1744" s="2">
        <v>6</v>
      </c>
      <c r="BR1744" s="2">
        <v>3</v>
      </c>
      <c r="BS1744" s="2">
        <v>0</v>
      </c>
      <c r="BT1744" s="2">
        <v>0</v>
      </c>
      <c r="BU1744" s="2">
        <v>0</v>
      </c>
      <c r="BV1744" s="2">
        <v>0</v>
      </c>
      <c r="BW1744" s="2">
        <v>0</v>
      </c>
      <c r="BX1744" s="2">
        <v>0</v>
      </c>
      <c r="BY1744" s="2">
        <v>0</v>
      </c>
      <c r="BZ1744" s="2">
        <v>0</v>
      </c>
      <c r="CA1744" s="2">
        <v>0</v>
      </c>
      <c r="CB1744" s="2">
        <v>0</v>
      </c>
      <c r="CC1744" s="2">
        <v>0</v>
      </c>
      <c r="CD1744" s="2">
        <v>0</v>
      </c>
      <c r="CE1744" s="2">
        <v>0</v>
      </c>
      <c r="CF1744" s="2">
        <v>0</v>
      </c>
      <c r="CG1744" s="2">
        <v>0</v>
      </c>
      <c r="CH1744" s="2">
        <v>0</v>
      </c>
      <c r="CI1744" s="2">
        <v>0</v>
      </c>
      <c r="CJ1744" s="2">
        <v>0</v>
      </c>
      <c r="CK1744" s="2">
        <v>2</v>
      </c>
      <c r="CL1744" s="2">
        <v>0</v>
      </c>
    </row>
    <row r="1745" spans="1:90" x14ac:dyDescent="0.25">
      <c r="A1745" t="s">
        <v>115</v>
      </c>
      <c r="B1745">
        <v>10402</v>
      </c>
      <c r="C1745" t="s">
        <v>93</v>
      </c>
      <c r="D1745">
        <v>1</v>
      </c>
      <c r="E1745">
        <v>8</v>
      </c>
      <c r="F1745">
        <v>925986</v>
      </c>
      <c r="G1745">
        <v>35925986</v>
      </c>
      <c r="H1745" t="s">
        <v>12913</v>
      </c>
      <c r="I1745">
        <v>336</v>
      </c>
      <c r="J1745" t="s">
        <v>94</v>
      </c>
      <c r="K1745" t="s">
        <v>4082</v>
      </c>
      <c r="L1745">
        <v>1</v>
      </c>
      <c r="M1745" t="s">
        <v>93</v>
      </c>
      <c r="N1745">
        <v>7231360</v>
      </c>
      <c r="O1745" t="s">
        <v>92</v>
      </c>
      <c r="P1745" t="s">
        <v>4083</v>
      </c>
      <c r="Q1745" t="s">
        <v>127</v>
      </c>
      <c r="R1745">
        <v>11</v>
      </c>
      <c r="S1745">
        <v>24120100</v>
      </c>
      <c r="T1745">
        <v>24889932</v>
      </c>
      <c r="U1745" t="s">
        <v>12914</v>
      </c>
      <c r="V1745">
        <v>1</v>
      </c>
      <c r="W1745" s="2">
        <v>0</v>
      </c>
      <c r="X1745" s="2">
        <v>0</v>
      </c>
      <c r="Y1745" s="2">
        <v>52</v>
      </c>
      <c r="Z1745" s="2">
        <v>51</v>
      </c>
      <c r="AA1745" s="2">
        <v>60</v>
      </c>
      <c r="AB1745" s="2">
        <v>49</v>
      </c>
      <c r="AC1745" s="2">
        <v>101</v>
      </c>
      <c r="AD1745" s="2">
        <v>284</v>
      </c>
      <c r="AE1745" s="2">
        <v>159</v>
      </c>
      <c r="AF1745" s="2">
        <v>101</v>
      </c>
      <c r="AG1745" s="2">
        <v>87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0</v>
      </c>
      <c r="AQ1745" s="2">
        <v>0</v>
      </c>
      <c r="AR1745" s="2">
        <v>232</v>
      </c>
      <c r="AS1745" s="2">
        <v>0</v>
      </c>
      <c r="AT1745" s="2">
        <v>0</v>
      </c>
      <c r="AU1745" s="2">
        <v>394</v>
      </c>
      <c r="AV1745" s="2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2</v>
      </c>
      <c r="BH1745" s="2">
        <v>2</v>
      </c>
      <c r="BI1745" s="2">
        <v>4</v>
      </c>
      <c r="BJ1745" s="2">
        <v>3</v>
      </c>
      <c r="BK1745" s="2">
        <v>5</v>
      </c>
      <c r="BL1745" s="2">
        <v>9</v>
      </c>
      <c r="BM1745" s="2">
        <v>6</v>
      </c>
      <c r="BN1745" s="2">
        <v>3</v>
      </c>
      <c r="BO1745" s="2">
        <v>4</v>
      </c>
      <c r="BP1745" s="2">
        <v>0</v>
      </c>
      <c r="BQ1745" s="2">
        <v>0</v>
      </c>
      <c r="BR1745" s="2">
        <v>0</v>
      </c>
      <c r="BS1745" s="2">
        <v>0</v>
      </c>
      <c r="BT1745" s="2">
        <v>0</v>
      </c>
      <c r="BU1745" s="2">
        <v>0</v>
      </c>
      <c r="BV1745" s="2">
        <v>0</v>
      </c>
      <c r="BW1745" s="2">
        <v>0</v>
      </c>
      <c r="BX1745" s="2">
        <v>0</v>
      </c>
      <c r="BY1745" s="2">
        <v>0</v>
      </c>
      <c r="BZ1745" s="2">
        <v>8</v>
      </c>
      <c r="CA1745" s="2">
        <v>0</v>
      </c>
      <c r="CB1745" s="2">
        <v>0</v>
      </c>
      <c r="CC1745" s="2">
        <v>9</v>
      </c>
      <c r="CD1745" s="2">
        <v>0</v>
      </c>
      <c r="CE1745" s="2">
        <v>0</v>
      </c>
      <c r="CF1745" s="2">
        <v>0</v>
      </c>
      <c r="CG1745" s="2">
        <v>0</v>
      </c>
      <c r="CH1745" s="2">
        <v>0</v>
      </c>
      <c r="CI1745" s="2">
        <v>0</v>
      </c>
      <c r="CJ1745" s="2">
        <v>0</v>
      </c>
      <c r="CK1745" s="2">
        <v>0</v>
      </c>
      <c r="CL1745" s="2">
        <v>0</v>
      </c>
    </row>
    <row r="1746" spans="1:90" x14ac:dyDescent="0.25">
      <c r="A1746" t="s">
        <v>115</v>
      </c>
      <c r="B1746">
        <v>10402</v>
      </c>
      <c r="C1746" t="s">
        <v>93</v>
      </c>
      <c r="D1746">
        <v>1</v>
      </c>
      <c r="E1746">
        <v>8</v>
      </c>
      <c r="F1746">
        <v>6221</v>
      </c>
      <c r="G1746">
        <v>35006221</v>
      </c>
      <c r="H1746" t="s">
        <v>7665</v>
      </c>
      <c r="I1746">
        <v>336</v>
      </c>
      <c r="J1746" t="s">
        <v>94</v>
      </c>
      <c r="K1746" t="s">
        <v>2160</v>
      </c>
      <c r="L1746">
        <v>1</v>
      </c>
      <c r="M1746" t="s">
        <v>93</v>
      </c>
      <c r="N1746">
        <v>7051011</v>
      </c>
      <c r="O1746" t="s">
        <v>92</v>
      </c>
      <c r="P1746" t="s">
        <v>7666</v>
      </c>
      <c r="Q1746">
        <v>438</v>
      </c>
      <c r="R1746">
        <v>11</v>
      </c>
      <c r="S1746">
        <v>24140769</v>
      </c>
      <c r="T1746">
        <v>24142740</v>
      </c>
      <c r="U1746" t="s">
        <v>7667</v>
      </c>
      <c r="V1746">
        <v>1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141</v>
      </c>
      <c r="AE1746" s="2">
        <v>203</v>
      </c>
      <c r="AF1746" s="2">
        <v>176</v>
      </c>
      <c r="AG1746" s="2">
        <v>97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265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181</v>
      </c>
      <c r="BD1746" s="2">
        <v>20</v>
      </c>
      <c r="BE1746" s="2">
        <v>0</v>
      </c>
      <c r="BF1746" s="2">
        <v>0</v>
      </c>
      <c r="BG1746" s="2">
        <v>0</v>
      </c>
      <c r="BH1746" s="2">
        <v>0</v>
      </c>
      <c r="BI1746" s="2">
        <v>0</v>
      </c>
      <c r="BJ1746" s="2">
        <v>0</v>
      </c>
      <c r="BK1746" s="2">
        <v>0</v>
      </c>
      <c r="BL1746" s="2">
        <v>8</v>
      </c>
      <c r="BM1746" s="2">
        <v>11</v>
      </c>
      <c r="BN1746" s="2">
        <v>9</v>
      </c>
      <c r="BO1746" s="2">
        <v>6</v>
      </c>
      <c r="BP1746" s="2">
        <v>0</v>
      </c>
      <c r="BQ1746" s="2">
        <v>0</v>
      </c>
      <c r="BR1746" s="2">
        <v>0</v>
      </c>
      <c r="BS1746" s="2">
        <v>0</v>
      </c>
      <c r="BT1746" s="2">
        <v>0</v>
      </c>
      <c r="BU1746" s="2">
        <v>0</v>
      </c>
      <c r="BV1746" s="2">
        <v>0</v>
      </c>
      <c r="BW1746" s="2">
        <v>0</v>
      </c>
      <c r="BX1746" s="2">
        <v>0</v>
      </c>
      <c r="BY1746" s="2">
        <v>0</v>
      </c>
      <c r="BZ1746" s="2">
        <v>0</v>
      </c>
      <c r="CA1746" s="2">
        <v>0</v>
      </c>
      <c r="CB1746" s="2">
        <v>0</v>
      </c>
      <c r="CC1746" s="2">
        <v>11</v>
      </c>
      <c r="CD1746" s="2">
        <v>0</v>
      </c>
      <c r="CE1746" s="2">
        <v>0</v>
      </c>
      <c r="CF1746" s="2">
        <v>0</v>
      </c>
      <c r="CG1746" s="2">
        <v>0</v>
      </c>
      <c r="CH1746" s="2">
        <v>0</v>
      </c>
      <c r="CI1746" s="2">
        <v>0</v>
      </c>
      <c r="CJ1746" s="2">
        <v>0</v>
      </c>
      <c r="CK1746" s="2">
        <v>18</v>
      </c>
      <c r="CL1746" s="2">
        <v>4</v>
      </c>
    </row>
    <row r="1747" spans="1:90" x14ac:dyDescent="0.25">
      <c r="A1747" t="s">
        <v>115</v>
      </c>
      <c r="B1747">
        <v>10402</v>
      </c>
      <c r="C1747" t="s">
        <v>93</v>
      </c>
      <c r="D1747">
        <v>1</v>
      </c>
      <c r="E1747">
        <v>8</v>
      </c>
      <c r="F1747">
        <v>6427</v>
      </c>
      <c r="G1747">
        <v>35006427</v>
      </c>
      <c r="H1747" t="s">
        <v>15918</v>
      </c>
      <c r="I1747">
        <v>336</v>
      </c>
      <c r="J1747" t="s">
        <v>94</v>
      </c>
      <c r="K1747" t="s">
        <v>1430</v>
      </c>
      <c r="L1747">
        <v>1</v>
      </c>
      <c r="M1747" t="s">
        <v>93</v>
      </c>
      <c r="N1747">
        <v>7240060</v>
      </c>
      <c r="O1747" t="s">
        <v>92</v>
      </c>
      <c r="P1747" t="s">
        <v>11528</v>
      </c>
      <c r="Q1747">
        <v>624</v>
      </c>
      <c r="R1747">
        <v>11</v>
      </c>
      <c r="S1747">
        <v>24124637</v>
      </c>
      <c r="T1747">
        <v>24129168</v>
      </c>
      <c r="U1747" t="s">
        <v>15919</v>
      </c>
      <c r="V1747">
        <v>1</v>
      </c>
      <c r="W1747" s="2">
        <v>0</v>
      </c>
      <c r="X1747" s="2">
        <v>0</v>
      </c>
      <c r="Y1747" s="2">
        <v>33</v>
      </c>
      <c r="Z1747" s="2">
        <v>32</v>
      </c>
      <c r="AA1747" s="2">
        <v>32</v>
      </c>
      <c r="AB1747" s="2">
        <v>97</v>
      </c>
      <c r="AC1747" s="2">
        <v>157</v>
      </c>
      <c r="AD1747" s="2">
        <v>74</v>
      </c>
      <c r="AE1747" s="2">
        <v>110</v>
      </c>
      <c r="AF1747" s="2">
        <v>216</v>
      </c>
      <c r="AG1747" s="2">
        <v>131</v>
      </c>
      <c r="AH1747" s="2">
        <v>157</v>
      </c>
      <c r="AI1747" s="2">
        <v>228</v>
      </c>
      <c r="AJ1747" s="2">
        <v>155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179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49</v>
      </c>
      <c r="BD1747" s="2">
        <v>10</v>
      </c>
      <c r="BE1747" s="2">
        <v>0</v>
      </c>
      <c r="BF1747" s="2">
        <v>0</v>
      </c>
      <c r="BG1747" s="2">
        <v>2</v>
      </c>
      <c r="BH1747" s="2">
        <v>1</v>
      </c>
      <c r="BI1747" s="2">
        <v>1</v>
      </c>
      <c r="BJ1747" s="2">
        <v>3</v>
      </c>
      <c r="BK1747" s="2">
        <v>6</v>
      </c>
      <c r="BL1747" s="2">
        <v>3</v>
      </c>
      <c r="BM1747" s="2">
        <v>3</v>
      </c>
      <c r="BN1747" s="2">
        <v>8</v>
      </c>
      <c r="BO1747" s="2">
        <v>6</v>
      </c>
      <c r="BP1747" s="2">
        <v>5</v>
      </c>
      <c r="BQ1747" s="2">
        <v>8</v>
      </c>
      <c r="BR1747" s="2">
        <v>5</v>
      </c>
      <c r="BS1747" s="2">
        <v>0</v>
      </c>
      <c r="BT1747" s="2">
        <v>0</v>
      </c>
      <c r="BU1747" s="2">
        <v>0</v>
      </c>
      <c r="BV1747" s="2">
        <v>0</v>
      </c>
      <c r="BW1747" s="2">
        <v>0</v>
      </c>
      <c r="BX1747" s="2">
        <v>0</v>
      </c>
      <c r="BY1747" s="2">
        <v>0</v>
      </c>
      <c r="BZ1747" s="2">
        <v>0</v>
      </c>
      <c r="CA1747" s="2">
        <v>0</v>
      </c>
      <c r="CB1747" s="2">
        <v>0</v>
      </c>
      <c r="CC1747" s="2">
        <v>5</v>
      </c>
      <c r="CD1747" s="2">
        <v>0</v>
      </c>
      <c r="CE1747" s="2">
        <v>0</v>
      </c>
      <c r="CF1747" s="2">
        <v>0</v>
      </c>
      <c r="CG1747" s="2">
        <v>0</v>
      </c>
      <c r="CH1747" s="2">
        <v>0</v>
      </c>
      <c r="CI1747" s="2">
        <v>0</v>
      </c>
      <c r="CJ1747" s="2">
        <v>0</v>
      </c>
      <c r="CK1747" s="2">
        <v>2</v>
      </c>
      <c r="CL1747" s="2">
        <v>3</v>
      </c>
    </row>
    <row r="1748" spans="1:90" x14ac:dyDescent="0.25">
      <c r="A1748" t="s">
        <v>115</v>
      </c>
      <c r="B1748">
        <v>10402</v>
      </c>
      <c r="C1748" t="s">
        <v>93</v>
      </c>
      <c r="D1748">
        <v>1</v>
      </c>
      <c r="E1748">
        <v>8</v>
      </c>
      <c r="F1748">
        <v>6233</v>
      </c>
      <c r="G1748">
        <v>35006233</v>
      </c>
      <c r="H1748" t="s">
        <v>5128</v>
      </c>
      <c r="I1748">
        <v>336</v>
      </c>
      <c r="J1748" t="s">
        <v>94</v>
      </c>
      <c r="K1748" t="s">
        <v>4000</v>
      </c>
      <c r="L1748">
        <v>1</v>
      </c>
      <c r="M1748" t="s">
        <v>93</v>
      </c>
      <c r="N1748">
        <v>7040010</v>
      </c>
      <c r="O1748" t="s">
        <v>92</v>
      </c>
      <c r="P1748" t="s">
        <v>5129</v>
      </c>
      <c r="Q1748">
        <v>1078</v>
      </c>
      <c r="R1748">
        <v>11</v>
      </c>
      <c r="S1748">
        <v>24213461</v>
      </c>
      <c r="T1748">
        <v>24225292</v>
      </c>
      <c r="U1748" t="s">
        <v>5130</v>
      </c>
      <c r="V1748">
        <v>1</v>
      </c>
      <c r="W1748" s="2">
        <v>0</v>
      </c>
      <c r="X1748" s="2">
        <v>0</v>
      </c>
      <c r="Y1748" s="2">
        <v>59</v>
      </c>
      <c r="Z1748" s="2">
        <v>68</v>
      </c>
      <c r="AA1748" s="2">
        <v>90</v>
      </c>
      <c r="AB1748" s="2">
        <v>59</v>
      </c>
      <c r="AC1748" s="2">
        <v>78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14</v>
      </c>
      <c r="BE1748" s="2">
        <v>0</v>
      </c>
      <c r="BF1748" s="2">
        <v>0</v>
      </c>
      <c r="BG1748" s="2">
        <v>2</v>
      </c>
      <c r="BH1748" s="2">
        <v>3</v>
      </c>
      <c r="BI1748" s="2">
        <v>4</v>
      </c>
      <c r="BJ1748" s="2">
        <v>3</v>
      </c>
      <c r="BK1748" s="2">
        <v>5</v>
      </c>
      <c r="BL1748" s="2">
        <v>0</v>
      </c>
      <c r="BM1748" s="2">
        <v>0</v>
      </c>
      <c r="BN1748" s="2">
        <v>0</v>
      </c>
      <c r="BO1748" s="2">
        <v>0</v>
      </c>
      <c r="BP1748" s="2">
        <v>0</v>
      </c>
      <c r="BQ1748" s="2">
        <v>0</v>
      </c>
      <c r="BR1748" s="2">
        <v>0</v>
      </c>
      <c r="BS1748" s="2">
        <v>0</v>
      </c>
      <c r="BT1748" s="2">
        <v>0</v>
      </c>
      <c r="BU1748" s="2">
        <v>0</v>
      </c>
      <c r="BV1748" s="2">
        <v>0</v>
      </c>
      <c r="BW1748" s="2">
        <v>0</v>
      </c>
      <c r="BX1748" s="2">
        <v>0</v>
      </c>
      <c r="BY1748" s="2">
        <v>0</v>
      </c>
      <c r="BZ1748" s="2">
        <v>0</v>
      </c>
      <c r="CA1748" s="2">
        <v>0</v>
      </c>
      <c r="CB1748" s="2">
        <v>0</v>
      </c>
      <c r="CC1748" s="2">
        <v>0</v>
      </c>
      <c r="CD1748" s="2">
        <v>0</v>
      </c>
      <c r="CE1748" s="2">
        <v>0</v>
      </c>
      <c r="CF1748" s="2">
        <v>0</v>
      </c>
      <c r="CG1748" s="2">
        <v>0</v>
      </c>
      <c r="CH1748" s="2">
        <v>0</v>
      </c>
      <c r="CI1748" s="2">
        <v>0</v>
      </c>
      <c r="CJ1748" s="2">
        <v>0</v>
      </c>
      <c r="CK1748" s="2">
        <v>0</v>
      </c>
      <c r="CL1748" s="2">
        <v>3</v>
      </c>
    </row>
    <row r="1749" spans="1:90" x14ac:dyDescent="0.25">
      <c r="A1749" t="s">
        <v>115</v>
      </c>
      <c r="B1749">
        <v>10402</v>
      </c>
      <c r="C1749" t="s">
        <v>93</v>
      </c>
      <c r="D1749">
        <v>1</v>
      </c>
      <c r="E1749">
        <v>8</v>
      </c>
      <c r="F1749">
        <v>6336</v>
      </c>
      <c r="G1749">
        <v>35006336</v>
      </c>
      <c r="H1749" t="s">
        <v>12183</v>
      </c>
      <c r="I1749">
        <v>336</v>
      </c>
      <c r="J1749" t="s">
        <v>94</v>
      </c>
      <c r="K1749" t="s">
        <v>4082</v>
      </c>
      <c r="L1749">
        <v>1</v>
      </c>
      <c r="M1749" t="s">
        <v>93</v>
      </c>
      <c r="N1749">
        <v>7231000</v>
      </c>
      <c r="O1749" t="s">
        <v>102</v>
      </c>
      <c r="P1749" t="s">
        <v>12184</v>
      </c>
      <c r="Q1749" t="s">
        <v>127</v>
      </c>
      <c r="R1749">
        <v>11</v>
      </c>
      <c r="S1749">
        <v>24121310</v>
      </c>
      <c r="T1749">
        <v>24127629</v>
      </c>
      <c r="U1749" t="s">
        <v>12185</v>
      </c>
      <c r="V1749">
        <v>1</v>
      </c>
      <c r="W1749" s="2">
        <v>0</v>
      </c>
      <c r="X1749" s="2">
        <v>0</v>
      </c>
      <c r="Y1749" s="2">
        <v>113</v>
      </c>
      <c r="Z1749" s="2">
        <v>172</v>
      </c>
      <c r="AA1749" s="2">
        <v>194</v>
      </c>
      <c r="AB1749" s="2">
        <v>225</v>
      </c>
      <c r="AC1749" s="2">
        <v>147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4</v>
      </c>
      <c r="BH1749" s="2">
        <v>6</v>
      </c>
      <c r="BI1749" s="2">
        <v>8</v>
      </c>
      <c r="BJ1749" s="2">
        <v>9</v>
      </c>
      <c r="BK1749" s="2">
        <v>7</v>
      </c>
      <c r="BL1749" s="2">
        <v>0</v>
      </c>
      <c r="BM1749" s="2">
        <v>0</v>
      </c>
      <c r="BN1749" s="2">
        <v>0</v>
      </c>
      <c r="BO1749" s="2">
        <v>0</v>
      </c>
      <c r="BP1749" s="2">
        <v>0</v>
      </c>
      <c r="BQ1749" s="2">
        <v>0</v>
      </c>
      <c r="BR1749" s="2">
        <v>0</v>
      </c>
      <c r="BS1749" s="2">
        <v>0</v>
      </c>
      <c r="BT1749" s="2">
        <v>0</v>
      </c>
      <c r="BU1749" s="2">
        <v>0</v>
      </c>
      <c r="BV1749" s="2">
        <v>0</v>
      </c>
      <c r="BW1749" s="2">
        <v>0</v>
      </c>
      <c r="BX1749" s="2">
        <v>0</v>
      </c>
      <c r="BY1749" s="2">
        <v>0</v>
      </c>
      <c r="BZ1749" s="2">
        <v>0</v>
      </c>
      <c r="CA1749" s="2">
        <v>0</v>
      </c>
      <c r="CB1749" s="2">
        <v>0</v>
      </c>
      <c r="CC1749" s="2">
        <v>0</v>
      </c>
      <c r="CD1749" s="2">
        <v>0</v>
      </c>
      <c r="CE1749" s="2">
        <v>0</v>
      </c>
      <c r="CF1749" s="2">
        <v>0</v>
      </c>
      <c r="CG1749" s="2">
        <v>0</v>
      </c>
      <c r="CH1749" s="2">
        <v>0</v>
      </c>
      <c r="CI1749" s="2">
        <v>0</v>
      </c>
      <c r="CJ1749" s="2">
        <v>0</v>
      </c>
      <c r="CK1749" s="2">
        <v>0</v>
      </c>
      <c r="CL1749" s="2">
        <v>0</v>
      </c>
    </row>
    <row r="1750" spans="1:90" x14ac:dyDescent="0.25">
      <c r="A1750" t="s">
        <v>115</v>
      </c>
      <c r="B1750">
        <v>10402</v>
      </c>
      <c r="C1750" t="s">
        <v>93</v>
      </c>
      <c r="D1750">
        <v>1</v>
      </c>
      <c r="E1750">
        <v>8</v>
      </c>
      <c r="F1750">
        <v>906273</v>
      </c>
      <c r="G1750">
        <v>35906273</v>
      </c>
      <c r="H1750" t="s">
        <v>14609</v>
      </c>
      <c r="I1750">
        <v>336</v>
      </c>
      <c r="J1750" t="s">
        <v>94</v>
      </c>
      <c r="K1750" t="s">
        <v>3805</v>
      </c>
      <c r="L1750">
        <v>1</v>
      </c>
      <c r="M1750" t="s">
        <v>93</v>
      </c>
      <c r="N1750">
        <v>7270160</v>
      </c>
      <c r="O1750" t="s">
        <v>92</v>
      </c>
      <c r="P1750" t="s">
        <v>14610</v>
      </c>
      <c r="Q1750" t="s">
        <v>127</v>
      </c>
      <c r="R1750">
        <v>11</v>
      </c>
      <c r="S1750">
        <v>24848814</v>
      </c>
      <c r="T1750">
        <v>24862697</v>
      </c>
      <c r="U1750" t="s">
        <v>14611</v>
      </c>
      <c r="V1750">
        <v>1</v>
      </c>
      <c r="W1750" s="2">
        <v>0</v>
      </c>
      <c r="X1750" s="2">
        <v>0</v>
      </c>
      <c r="Y1750" s="2">
        <v>93</v>
      </c>
      <c r="Z1750" s="2">
        <v>33</v>
      </c>
      <c r="AA1750" s="2">
        <v>114</v>
      </c>
      <c r="AB1750" s="2">
        <v>212</v>
      </c>
      <c r="AC1750" s="2">
        <v>207</v>
      </c>
      <c r="AD1750" s="2">
        <v>200</v>
      </c>
      <c r="AE1750" s="2">
        <v>188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2">
        <v>0</v>
      </c>
      <c r="AQ1750" s="2">
        <v>0</v>
      </c>
      <c r="AR1750" s="2">
        <v>126</v>
      </c>
      <c r="AS1750" s="2">
        <v>0</v>
      </c>
      <c r="AT1750" s="2">
        <v>0</v>
      </c>
      <c r="AU1750" s="2">
        <v>224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292</v>
      </c>
      <c r="BD1750" s="2">
        <v>24</v>
      </c>
      <c r="BE1750" s="2">
        <v>0</v>
      </c>
      <c r="BF1750" s="2">
        <v>0</v>
      </c>
      <c r="BG1750" s="2">
        <v>4</v>
      </c>
      <c r="BH1750" s="2">
        <v>1</v>
      </c>
      <c r="BI1750" s="2">
        <v>4</v>
      </c>
      <c r="BJ1750" s="2">
        <v>12</v>
      </c>
      <c r="BK1750" s="2">
        <v>14</v>
      </c>
      <c r="BL1750" s="2">
        <v>11</v>
      </c>
      <c r="BM1750" s="2">
        <v>10</v>
      </c>
      <c r="BN1750" s="2">
        <v>0</v>
      </c>
      <c r="BO1750" s="2">
        <v>0</v>
      </c>
      <c r="BP1750" s="2">
        <v>0</v>
      </c>
      <c r="BQ1750" s="2">
        <v>0</v>
      </c>
      <c r="BR1750" s="2">
        <v>0</v>
      </c>
      <c r="BS1750" s="2">
        <v>0</v>
      </c>
      <c r="BT1750" s="2">
        <v>0</v>
      </c>
      <c r="BU1750" s="2">
        <v>0</v>
      </c>
      <c r="BV1750" s="2">
        <v>0</v>
      </c>
      <c r="BW1750" s="2">
        <v>0</v>
      </c>
      <c r="BX1750" s="2">
        <v>0</v>
      </c>
      <c r="BY1750" s="2">
        <v>0</v>
      </c>
      <c r="BZ1750" s="2">
        <v>6</v>
      </c>
      <c r="CA1750" s="2">
        <v>0</v>
      </c>
      <c r="CB1750" s="2">
        <v>0</v>
      </c>
      <c r="CC1750" s="2">
        <v>7</v>
      </c>
      <c r="CD1750" s="2">
        <v>0</v>
      </c>
      <c r="CE1750" s="2">
        <v>0</v>
      </c>
      <c r="CF1750" s="2">
        <v>0</v>
      </c>
      <c r="CG1750" s="2">
        <v>0</v>
      </c>
      <c r="CH1750" s="2">
        <v>0</v>
      </c>
      <c r="CI1750" s="2">
        <v>0</v>
      </c>
      <c r="CJ1750" s="2">
        <v>0</v>
      </c>
      <c r="CK1750" s="2">
        <v>22</v>
      </c>
      <c r="CL1750" s="2">
        <v>5</v>
      </c>
    </row>
    <row r="1751" spans="1:90" x14ac:dyDescent="0.25">
      <c r="A1751" t="s">
        <v>115</v>
      </c>
      <c r="B1751">
        <v>10402</v>
      </c>
      <c r="C1751" t="s">
        <v>93</v>
      </c>
      <c r="D1751">
        <v>1</v>
      </c>
      <c r="E1751">
        <v>8</v>
      </c>
      <c r="F1751">
        <v>6359</v>
      </c>
      <c r="G1751">
        <v>35006359</v>
      </c>
      <c r="H1751" t="s">
        <v>5590</v>
      </c>
      <c r="I1751">
        <v>336</v>
      </c>
      <c r="J1751" t="s">
        <v>94</v>
      </c>
      <c r="K1751" t="s">
        <v>5591</v>
      </c>
      <c r="L1751">
        <v>1</v>
      </c>
      <c r="M1751" t="s">
        <v>93</v>
      </c>
      <c r="N1751">
        <v>7180230</v>
      </c>
      <c r="O1751" t="s">
        <v>92</v>
      </c>
      <c r="P1751" t="s">
        <v>5592</v>
      </c>
      <c r="Q1751">
        <v>488</v>
      </c>
      <c r="R1751">
        <v>11</v>
      </c>
      <c r="S1751">
        <v>24120465</v>
      </c>
      <c r="T1751">
        <v>24126492</v>
      </c>
      <c r="U1751" t="s">
        <v>5593</v>
      </c>
      <c r="V1751">
        <v>1</v>
      </c>
      <c r="W1751" s="2">
        <v>0</v>
      </c>
      <c r="X1751" s="2">
        <v>0</v>
      </c>
      <c r="Y1751" s="2">
        <v>75</v>
      </c>
      <c r="Z1751" s="2">
        <v>78</v>
      </c>
      <c r="AA1751" s="2">
        <v>115</v>
      </c>
      <c r="AB1751" s="2">
        <v>100</v>
      </c>
      <c r="AC1751" s="2">
        <v>60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220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9</v>
      </c>
      <c r="BC1751" s="2">
        <v>0</v>
      </c>
      <c r="BD1751" s="2">
        <v>12</v>
      </c>
      <c r="BE1751" s="2">
        <v>0</v>
      </c>
      <c r="BF1751" s="2">
        <v>0</v>
      </c>
      <c r="BG1751" s="2">
        <v>5</v>
      </c>
      <c r="BH1751" s="2">
        <v>5</v>
      </c>
      <c r="BI1751" s="2">
        <v>9</v>
      </c>
      <c r="BJ1751" s="2">
        <v>6</v>
      </c>
      <c r="BK1751" s="2">
        <v>3</v>
      </c>
      <c r="BL1751" s="2">
        <v>0</v>
      </c>
      <c r="BM1751" s="2">
        <v>0</v>
      </c>
      <c r="BN1751" s="2">
        <v>0</v>
      </c>
      <c r="BO1751" s="2">
        <v>0</v>
      </c>
      <c r="BP1751" s="2">
        <v>0</v>
      </c>
      <c r="BQ1751" s="2">
        <v>0</v>
      </c>
      <c r="BR1751" s="2">
        <v>0</v>
      </c>
      <c r="BS1751" s="2">
        <v>0</v>
      </c>
      <c r="BT1751" s="2">
        <v>0</v>
      </c>
      <c r="BU1751" s="2">
        <v>0</v>
      </c>
      <c r="BV1751" s="2">
        <v>0</v>
      </c>
      <c r="BW1751" s="2">
        <v>0</v>
      </c>
      <c r="BX1751" s="2">
        <v>0</v>
      </c>
      <c r="BY1751" s="2">
        <v>0</v>
      </c>
      <c r="BZ1751" s="2">
        <v>0</v>
      </c>
      <c r="CA1751" s="2">
        <v>0</v>
      </c>
      <c r="CB1751" s="2">
        <v>0</v>
      </c>
      <c r="CC1751" s="2">
        <v>9</v>
      </c>
      <c r="CD1751" s="2">
        <v>0</v>
      </c>
      <c r="CE1751" s="2">
        <v>0</v>
      </c>
      <c r="CF1751" s="2">
        <v>0</v>
      </c>
      <c r="CG1751" s="2">
        <v>0</v>
      </c>
      <c r="CH1751" s="2">
        <v>0</v>
      </c>
      <c r="CI1751" s="2">
        <v>0</v>
      </c>
      <c r="CJ1751" s="2">
        <v>7</v>
      </c>
      <c r="CK1751" s="2">
        <v>0</v>
      </c>
      <c r="CL1751" s="2">
        <v>3</v>
      </c>
    </row>
    <row r="1752" spans="1:90" x14ac:dyDescent="0.25">
      <c r="A1752" t="s">
        <v>115</v>
      </c>
      <c r="B1752">
        <v>10402</v>
      </c>
      <c r="C1752" t="s">
        <v>93</v>
      </c>
      <c r="D1752">
        <v>1</v>
      </c>
      <c r="E1752">
        <v>8</v>
      </c>
      <c r="F1752">
        <v>37631</v>
      </c>
      <c r="G1752">
        <v>35037631</v>
      </c>
      <c r="H1752" t="s">
        <v>12134</v>
      </c>
      <c r="I1752">
        <v>336</v>
      </c>
      <c r="J1752" t="s">
        <v>94</v>
      </c>
      <c r="K1752" t="s">
        <v>6060</v>
      </c>
      <c r="L1752">
        <v>1</v>
      </c>
      <c r="M1752" t="s">
        <v>93</v>
      </c>
      <c r="N1752">
        <v>7061060</v>
      </c>
      <c r="O1752" t="s">
        <v>92</v>
      </c>
      <c r="P1752" t="s">
        <v>12135</v>
      </c>
      <c r="Q1752">
        <v>136</v>
      </c>
      <c r="R1752">
        <v>11</v>
      </c>
      <c r="S1752">
        <v>24552761</v>
      </c>
      <c r="T1752">
        <v>24553525</v>
      </c>
      <c r="U1752" t="s">
        <v>12136</v>
      </c>
      <c r="V1752">
        <v>1</v>
      </c>
      <c r="W1752" s="2">
        <v>0</v>
      </c>
      <c r="X1752" s="2">
        <v>0</v>
      </c>
      <c r="Y1752" s="2">
        <v>136</v>
      </c>
      <c r="Z1752" s="2">
        <v>161</v>
      </c>
      <c r="AA1752" s="2">
        <v>160</v>
      </c>
      <c r="AB1752" s="2">
        <v>167</v>
      </c>
      <c r="AC1752" s="2">
        <v>118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120</v>
      </c>
      <c r="BD1752" s="2">
        <v>0</v>
      </c>
      <c r="BE1752" s="2">
        <v>0</v>
      </c>
      <c r="BF1752" s="2">
        <v>0</v>
      </c>
      <c r="BG1752" s="2">
        <v>5</v>
      </c>
      <c r="BH1752" s="2">
        <v>7</v>
      </c>
      <c r="BI1752" s="2">
        <v>7</v>
      </c>
      <c r="BJ1752" s="2">
        <v>8</v>
      </c>
      <c r="BK1752" s="2">
        <v>5</v>
      </c>
      <c r="BL1752" s="2">
        <v>0</v>
      </c>
      <c r="BM1752" s="2">
        <v>0</v>
      </c>
      <c r="BN1752" s="2">
        <v>0</v>
      </c>
      <c r="BO1752" s="2">
        <v>0</v>
      </c>
      <c r="BP1752" s="2">
        <v>0</v>
      </c>
      <c r="BQ1752" s="2">
        <v>0</v>
      </c>
      <c r="BR1752" s="2">
        <v>0</v>
      </c>
      <c r="BS1752" s="2">
        <v>0</v>
      </c>
      <c r="BT1752" s="2">
        <v>0</v>
      </c>
      <c r="BU1752" s="2">
        <v>0</v>
      </c>
      <c r="BV1752" s="2">
        <v>0</v>
      </c>
      <c r="BW1752" s="2">
        <v>0</v>
      </c>
      <c r="BX1752" s="2">
        <v>0</v>
      </c>
      <c r="BY1752" s="2">
        <v>0</v>
      </c>
      <c r="BZ1752" s="2">
        <v>0</v>
      </c>
      <c r="CA1752" s="2">
        <v>0</v>
      </c>
      <c r="CB1752" s="2">
        <v>0</v>
      </c>
      <c r="CC1752" s="2">
        <v>0</v>
      </c>
      <c r="CD1752" s="2">
        <v>0</v>
      </c>
      <c r="CE1752" s="2">
        <v>0</v>
      </c>
      <c r="CF1752" s="2">
        <v>0</v>
      </c>
      <c r="CG1752" s="2">
        <v>0</v>
      </c>
      <c r="CH1752" s="2">
        <v>0</v>
      </c>
      <c r="CI1752" s="2">
        <v>0</v>
      </c>
      <c r="CJ1752" s="2">
        <v>0</v>
      </c>
      <c r="CK1752" s="2">
        <v>7</v>
      </c>
      <c r="CL1752" s="2">
        <v>0</v>
      </c>
    </row>
    <row r="1753" spans="1:90" x14ac:dyDescent="0.25">
      <c r="A1753" t="s">
        <v>115</v>
      </c>
      <c r="B1753">
        <v>10402</v>
      </c>
      <c r="C1753" t="s">
        <v>93</v>
      </c>
      <c r="D1753">
        <v>1</v>
      </c>
      <c r="E1753">
        <v>8</v>
      </c>
      <c r="F1753">
        <v>5915</v>
      </c>
      <c r="G1753">
        <v>35005915</v>
      </c>
      <c r="H1753" t="s">
        <v>3342</v>
      </c>
      <c r="I1753">
        <v>336</v>
      </c>
      <c r="J1753" t="s">
        <v>94</v>
      </c>
      <c r="K1753" t="s">
        <v>1220</v>
      </c>
      <c r="L1753">
        <v>1</v>
      </c>
      <c r="M1753" t="s">
        <v>93</v>
      </c>
      <c r="N1753">
        <v>7072000</v>
      </c>
      <c r="O1753" t="s">
        <v>102</v>
      </c>
      <c r="P1753" t="s">
        <v>3343</v>
      </c>
      <c r="Q1753">
        <v>484</v>
      </c>
      <c r="R1753">
        <v>11</v>
      </c>
      <c r="S1753">
        <v>24550166</v>
      </c>
      <c r="T1753">
        <v>24552030</v>
      </c>
      <c r="U1753" t="s">
        <v>3344</v>
      </c>
      <c r="V1753">
        <v>1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162</v>
      </c>
      <c r="AE1753" s="2">
        <v>169</v>
      </c>
      <c r="AF1753" s="2">
        <v>102</v>
      </c>
      <c r="AG1753" s="2">
        <v>146</v>
      </c>
      <c r="AH1753" s="2">
        <v>218</v>
      </c>
      <c r="AI1753" s="2">
        <v>198</v>
      </c>
      <c r="AJ1753" s="2">
        <v>141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0</v>
      </c>
      <c r="BI1753" s="2">
        <v>0</v>
      </c>
      <c r="BJ1753" s="2">
        <v>0</v>
      </c>
      <c r="BK1753" s="2">
        <v>0</v>
      </c>
      <c r="BL1753" s="2">
        <v>8</v>
      </c>
      <c r="BM1753" s="2">
        <v>6</v>
      </c>
      <c r="BN1753" s="2">
        <v>3</v>
      </c>
      <c r="BO1753" s="2">
        <v>6</v>
      </c>
      <c r="BP1753" s="2">
        <v>9</v>
      </c>
      <c r="BQ1753" s="2">
        <v>8</v>
      </c>
      <c r="BR1753" s="2">
        <v>6</v>
      </c>
      <c r="BS1753" s="2">
        <v>0</v>
      </c>
      <c r="BT1753" s="2">
        <v>0</v>
      </c>
      <c r="BU1753" s="2">
        <v>0</v>
      </c>
      <c r="BV1753" s="2">
        <v>0</v>
      </c>
      <c r="BW1753" s="2">
        <v>0</v>
      </c>
      <c r="BX1753" s="2">
        <v>0</v>
      </c>
      <c r="BY1753" s="2">
        <v>0</v>
      </c>
      <c r="BZ1753" s="2">
        <v>0</v>
      </c>
      <c r="CA1753" s="2">
        <v>0</v>
      </c>
      <c r="CB1753" s="2">
        <v>0</v>
      </c>
      <c r="CC1753" s="2">
        <v>0</v>
      </c>
      <c r="CD1753" s="2">
        <v>0</v>
      </c>
      <c r="CE1753" s="2">
        <v>0</v>
      </c>
      <c r="CF1753" s="2">
        <v>0</v>
      </c>
      <c r="CG1753" s="2">
        <v>0</v>
      </c>
      <c r="CH1753" s="2">
        <v>0</v>
      </c>
      <c r="CI1753" s="2">
        <v>0</v>
      </c>
      <c r="CJ1753" s="2">
        <v>0</v>
      </c>
      <c r="CK1753" s="2">
        <v>0</v>
      </c>
      <c r="CL1753" s="2">
        <v>0</v>
      </c>
    </row>
    <row r="1754" spans="1:90" x14ac:dyDescent="0.25">
      <c r="A1754" t="s">
        <v>115</v>
      </c>
      <c r="B1754">
        <v>10402</v>
      </c>
      <c r="C1754" t="s">
        <v>93</v>
      </c>
      <c r="D1754">
        <v>1</v>
      </c>
      <c r="E1754">
        <v>8</v>
      </c>
      <c r="F1754">
        <v>920496</v>
      </c>
      <c r="G1754">
        <v>35920496</v>
      </c>
      <c r="H1754" t="s">
        <v>19306</v>
      </c>
      <c r="I1754">
        <v>336</v>
      </c>
      <c r="J1754" t="s">
        <v>94</v>
      </c>
      <c r="K1754" t="s">
        <v>1430</v>
      </c>
      <c r="L1754">
        <v>1</v>
      </c>
      <c r="M1754" t="s">
        <v>93</v>
      </c>
      <c r="N1754">
        <v>7240120</v>
      </c>
      <c r="O1754" t="s">
        <v>102</v>
      </c>
      <c r="P1754" t="s">
        <v>9056</v>
      </c>
      <c r="Q1754">
        <v>302</v>
      </c>
      <c r="R1754">
        <v>11</v>
      </c>
      <c r="S1754">
        <v>24129652</v>
      </c>
      <c r="U1754" t="s">
        <v>19307</v>
      </c>
      <c r="V1754">
        <v>1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192</v>
      </c>
      <c r="AE1754" s="2">
        <v>178</v>
      </c>
      <c r="AF1754" s="2">
        <v>67</v>
      </c>
      <c r="AG1754" s="2">
        <v>101</v>
      </c>
      <c r="AH1754" s="2">
        <v>63</v>
      </c>
      <c r="AI1754" s="2">
        <v>34</v>
      </c>
      <c r="AJ1754" s="2">
        <v>43</v>
      </c>
      <c r="AK1754" s="2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0</v>
      </c>
      <c r="BI1754" s="2">
        <v>0</v>
      </c>
      <c r="BJ1754" s="2">
        <v>0</v>
      </c>
      <c r="BK1754" s="2">
        <v>0</v>
      </c>
      <c r="BL1754" s="2">
        <v>11</v>
      </c>
      <c r="BM1754" s="2">
        <v>7</v>
      </c>
      <c r="BN1754" s="2">
        <v>3</v>
      </c>
      <c r="BO1754" s="2">
        <v>4</v>
      </c>
      <c r="BP1754" s="2">
        <v>2</v>
      </c>
      <c r="BQ1754" s="2">
        <v>2</v>
      </c>
      <c r="BR1754" s="2">
        <v>2</v>
      </c>
      <c r="BS1754" s="2">
        <v>0</v>
      </c>
      <c r="BT1754" s="2">
        <v>0</v>
      </c>
      <c r="BU1754" s="2">
        <v>0</v>
      </c>
      <c r="BV1754" s="2">
        <v>0</v>
      </c>
      <c r="BW1754" s="2">
        <v>0</v>
      </c>
      <c r="BX1754" s="2">
        <v>0</v>
      </c>
      <c r="BY1754" s="2">
        <v>0</v>
      </c>
      <c r="BZ1754" s="2">
        <v>0</v>
      </c>
      <c r="CA1754" s="2">
        <v>0</v>
      </c>
      <c r="CB1754" s="2">
        <v>0</v>
      </c>
      <c r="CC1754" s="2">
        <v>0</v>
      </c>
      <c r="CD1754" s="2">
        <v>0</v>
      </c>
      <c r="CE1754" s="2">
        <v>0</v>
      </c>
      <c r="CF1754" s="2">
        <v>0</v>
      </c>
      <c r="CG1754" s="2">
        <v>0</v>
      </c>
      <c r="CH1754" s="2">
        <v>0</v>
      </c>
      <c r="CI1754" s="2">
        <v>0</v>
      </c>
      <c r="CJ1754" s="2">
        <v>0</v>
      </c>
      <c r="CK1754" s="2">
        <v>0</v>
      </c>
      <c r="CL1754" s="2">
        <v>0</v>
      </c>
    </row>
    <row r="1755" spans="1:90" x14ac:dyDescent="0.25">
      <c r="A1755" t="s">
        <v>115</v>
      </c>
      <c r="B1755">
        <v>10402</v>
      </c>
      <c r="C1755" t="s">
        <v>93</v>
      </c>
      <c r="D1755">
        <v>1</v>
      </c>
      <c r="E1755">
        <v>8</v>
      </c>
      <c r="F1755">
        <v>6051</v>
      </c>
      <c r="G1755">
        <v>35006051</v>
      </c>
      <c r="H1755" t="s">
        <v>1219</v>
      </c>
      <c r="I1755">
        <v>336</v>
      </c>
      <c r="J1755" t="s">
        <v>94</v>
      </c>
      <c r="K1755" t="s">
        <v>1220</v>
      </c>
      <c r="L1755">
        <v>1</v>
      </c>
      <c r="M1755" t="s">
        <v>93</v>
      </c>
      <c r="N1755">
        <v>7072200</v>
      </c>
      <c r="O1755" t="s">
        <v>92</v>
      </c>
      <c r="P1755" t="s">
        <v>1221</v>
      </c>
      <c r="Q1755">
        <v>392</v>
      </c>
      <c r="R1755">
        <v>11</v>
      </c>
      <c r="S1755">
        <v>24550318</v>
      </c>
      <c r="T1755">
        <v>24553437</v>
      </c>
      <c r="U1755" t="s">
        <v>1222</v>
      </c>
      <c r="V1755">
        <v>1</v>
      </c>
      <c r="W1755" s="2">
        <v>0</v>
      </c>
      <c r="X1755" s="2">
        <v>0</v>
      </c>
      <c r="Y1755" s="2">
        <v>30</v>
      </c>
      <c r="Z1755" s="2">
        <v>0</v>
      </c>
      <c r="AA1755" s="2">
        <v>32</v>
      </c>
      <c r="AB1755" s="2">
        <v>56</v>
      </c>
      <c r="AC1755" s="2">
        <v>65</v>
      </c>
      <c r="AD1755" s="2">
        <v>69</v>
      </c>
      <c r="AE1755" s="2">
        <v>59</v>
      </c>
      <c r="AF1755" s="2">
        <v>91</v>
      </c>
      <c r="AG1755" s="2">
        <v>77</v>
      </c>
      <c r="AH1755" s="2">
        <v>86</v>
      </c>
      <c r="AI1755" s="2">
        <v>83</v>
      </c>
      <c r="AJ1755" s="2">
        <v>34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69</v>
      </c>
      <c r="BD1755" s="2">
        <v>0</v>
      </c>
      <c r="BE1755" s="2">
        <v>0</v>
      </c>
      <c r="BF1755" s="2">
        <v>0</v>
      </c>
      <c r="BG1755" s="2">
        <v>1</v>
      </c>
      <c r="BH1755" s="2">
        <v>0</v>
      </c>
      <c r="BI1755" s="2">
        <v>1</v>
      </c>
      <c r="BJ1755" s="2">
        <v>3</v>
      </c>
      <c r="BK1755" s="2">
        <v>2</v>
      </c>
      <c r="BL1755" s="2">
        <v>4</v>
      </c>
      <c r="BM1755" s="2">
        <v>4</v>
      </c>
      <c r="BN1755" s="2">
        <v>4</v>
      </c>
      <c r="BO1755" s="2">
        <v>4</v>
      </c>
      <c r="BP1755" s="2">
        <v>5</v>
      </c>
      <c r="BQ1755" s="2">
        <v>6</v>
      </c>
      <c r="BR1755" s="2">
        <v>2</v>
      </c>
      <c r="BS1755" s="2">
        <v>0</v>
      </c>
      <c r="BT1755" s="2">
        <v>0</v>
      </c>
      <c r="BU1755" s="2">
        <v>0</v>
      </c>
      <c r="BV1755" s="2">
        <v>0</v>
      </c>
      <c r="BW1755" s="2">
        <v>0</v>
      </c>
      <c r="BX1755" s="2">
        <v>0</v>
      </c>
      <c r="BY1755" s="2">
        <v>0</v>
      </c>
      <c r="BZ1755" s="2">
        <v>0</v>
      </c>
      <c r="CA1755" s="2">
        <v>0</v>
      </c>
      <c r="CB1755" s="2">
        <v>0</v>
      </c>
      <c r="CC1755" s="2">
        <v>0</v>
      </c>
      <c r="CD1755" s="2">
        <v>0</v>
      </c>
      <c r="CE1755" s="2">
        <v>0</v>
      </c>
      <c r="CF1755" s="2">
        <v>0</v>
      </c>
      <c r="CG1755" s="2">
        <v>0</v>
      </c>
      <c r="CH1755" s="2">
        <v>0</v>
      </c>
      <c r="CI1755" s="2">
        <v>0</v>
      </c>
      <c r="CJ1755" s="2">
        <v>0</v>
      </c>
      <c r="CK1755" s="2">
        <v>2</v>
      </c>
      <c r="CL1755" s="2">
        <v>0</v>
      </c>
    </row>
    <row r="1756" spans="1:90" x14ac:dyDescent="0.25">
      <c r="A1756" t="s">
        <v>115</v>
      </c>
      <c r="B1756">
        <v>10402</v>
      </c>
      <c r="C1756" t="s">
        <v>93</v>
      </c>
      <c r="D1756">
        <v>1</v>
      </c>
      <c r="E1756">
        <v>8</v>
      </c>
      <c r="F1756">
        <v>5861</v>
      </c>
      <c r="G1756">
        <v>35005861</v>
      </c>
      <c r="H1756" t="s">
        <v>6972</v>
      </c>
      <c r="I1756">
        <v>336</v>
      </c>
      <c r="J1756" t="s">
        <v>94</v>
      </c>
      <c r="K1756" t="s">
        <v>1274</v>
      </c>
      <c r="L1756">
        <v>1</v>
      </c>
      <c r="M1756" t="s">
        <v>93</v>
      </c>
      <c r="N1756">
        <v>7022000</v>
      </c>
      <c r="O1756" t="s">
        <v>92</v>
      </c>
      <c r="P1756" t="s">
        <v>766</v>
      </c>
      <c r="Q1756">
        <v>776</v>
      </c>
      <c r="R1756">
        <v>11</v>
      </c>
      <c r="S1756">
        <v>24141816</v>
      </c>
      <c r="T1756">
        <v>24214017</v>
      </c>
      <c r="U1756" t="s">
        <v>6973</v>
      </c>
      <c r="V1756">
        <v>1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73</v>
      </c>
      <c r="AE1756" s="2">
        <v>93</v>
      </c>
      <c r="AF1756" s="2">
        <v>73</v>
      </c>
      <c r="AG1756" s="2">
        <v>74</v>
      </c>
      <c r="AH1756" s="2">
        <v>116</v>
      </c>
      <c r="AI1756" s="2">
        <v>138</v>
      </c>
      <c r="AJ1756" s="2">
        <v>120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0</v>
      </c>
      <c r="BI1756" s="2">
        <v>0</v>
      </c>
      <c r="BJ1756" s="2">
        <v>0</v>
      </c>
      <c r="BK1756" s="2">
        <v>0</v>
      </c>
      <c r="BL1756" s="2">
        <v>2</v>
      </c>
      <c r="BM1756" s="2">
        <v>3</v>
      </c>
      <c r="BN1756" s="2">
        <v>2</v>
      </c>
      <c r="BO1756" s="2">
        <v>3</v>
      </c>
      <c r="BP1756" s="2">
        <v>5</v>
      </c>
      <c r="BQ1756" s="2">
        <v>7</v>
      </c>
      <c r="BR1756" s="2">
        <v>5</v>
      </c>
      <c r="BS1756" s="2">
        <v>0</v>
      </c>
      <c r="BT1756" s="2">
        <v>0</v>
      </c>
      <c r="BU1756" s="2">
        <v>0</v>
      </c>
      <c r="BV1756" s="2">
        <v>0</v>
      </c>
      <c r="BW1756" s="2">
        <v>0</v>
      </c>
      <c r="BX1756" s="2">
        <v>0</v>
      </c>
      <c r="BY1756" s="2">
        <v>0</v>
      </c>
      <c r="BZ1756" s="2">
        <v>0</v>
      </c>
      <c r="CA1756" s="2">
        <v>0</v>
      </c>
      <c r="CB1756" s="2">
        <v>0</v>
      </c>
      <c r="CC1756" s="2">
        <v>0</v>
      </c>
      <c r="CD1756" s="2">
        <v>0</v>
      </c>
      <c r="CE1756" s="2">
        <v>0</v>
      </c>
      <c r="CF1756" s="2">
        <v>0</v>
      </c>
      <c r="CG1756" s="2">
        <v>0</v>
      </c>
      <c r="CH1756" s="2">
        <v>0</v>
      </c>
      <c r="CI1756" s="2">
        <v>0</v>
      </c>
      <c r="CJ1756" s="2">
        <v>0</v>
      </c>
      <c r="CK1756" s="2">
        <v>0</v>
      </c>
      <c r="CL1756" s="2">
        <v>0</v>
      </c>
    </row>
    <row r="1757" spans="1:90" x14ac:dyDescent="0.25">
      <c r="A1757" t="s">
        <v>115</v>
      </c>
      <c r="B1757">
        <v>10402</v>
      </c>
      <c r="C1757" t="s">
        <v>93</v>
      </c>
      <c r="D1757">
        <v>1</v>
      </c>
      <c r="E1757">
        <v>8</v>
      </c>
      <c r="F1757">
        <v>921336</v>
      </c>
      <c r="G1757">
        <v>35921336</v>
      </c>
      <c r="H1757" t="s">
        <v>5925</v>
      </c>
      <c r="I1757">
        <v>336</v>
      </c>
      <c r="J1757" t="s">
        <v>94</v>
      </c>
      <c r="K1757" t="s">
        <v>5926</v>
      </c>
      <c r="L1757">
        <v>1</v>
      </c>
      <c r="M1757" t="s">
        <v>93</v>
      </c>
      <c r="N1757">
        <v>7183070</v>
      </c>
      <c r="O1757" t="s">
        <v>92</v>
      </c>
      <c r="P1757" t="s">
        <v>5927</v>
      </c>
      <c r="Q1757">
        <v>80</v>
      </c>
      <c r="R1757">
        <v>11</v>
      </c>
      <c r="S1757">
        <v>24120708</v>
      </c>
      <c r="T1757">
        <v>24126724</v>
      </c>
      <c r="U1757" t="s">
        <v>5928</v>
      </c>
      <c r="V1757">
        <v>1</v>
      </c>
      <c r="W1757" s="2">
        <v>0</v>
      </c>
      <c r="X1757" s="2">
        <v>0</v>
      </c>
      <c r="Y1757" s="2">
        <v>55</v>
      </c>
      <c r="Z1757" s="2">
        <v>55</v>
      </c>
      <c r="AA1757" s="2">
        <v>99</v>
      </c>
      <c r="AB1757" s="2">
        <v>71</v>
      </c>
      <c r="AC1757" s="2">
        <v>64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3</v>
      </c>
      <c r="BH1757" s="2">
        <v>2</v>
      </c>
      <c r="BI1757" s="2">
        <v>4</v>
      </c>
      <c r="BJ1757" s="2">
        <v>3</v>
      </c>
      <c r="BK1757" s="2">
        <v>4</v>
      </c>
      <c r="BL1757" s="2">
        <v>0</v>
      </c>
      <c r="BM1757" s="2">
        <v>0</v>
      </c>
      <c r="BN1757" s="2">
        <v>0</v>
      </c>
      <c r="BO1757" s="2">
        <v>0</v>
      </c>
      <c r="BP1757" s="2">
        <v>0</v>
      </c>
      <c r="BQ1757" s="2">
        <v>0</v>
      </c>
      <c r="BR1757" s="2">
        <v>0</v>
      </c>
      <c r="BS1757" s="2">
        <v>0</v>
      </c>
      <c r="BT1757" s="2">
        <v>0</v>
      </c>
      <c r="BU1757" s="2">
        <v>0</v>
      </c>
      <c r="BV1757" s="2">
        <v>0</v>
      </c>
      <c r="BW1757" s="2">
        <v>0</v>
      </c>
      <c r="BX1757" s="2">
        <v>0</v>
      </c>
      <c r="BY1757" s="2">
        <v>0</v>
      </c>
      <c r="BZ1757" s="2">
        <v>0</v>
      </c>
      <c r="CA1757" s="2">
        <v>0</v>
      </c>
      <c r="CB1757" s="2">
        <v>0</v>
      </c>
      <c r="CC1757" s="2">
        <v>0</v>
      </c>
      <c r="CD1757" s="2">
        <v>0</v>
      </c>
      <c r="CE1757" s="2">
        <v>0</v>
      </c>
      <c r="CF1757" s="2">
        <v>0</v>
      </c>
      <c r="CG1757" s="2">
        <v>0</v>
      </c>
      <c r="CH1757" s="2">
        <v>0</v>
      </c>
      <c r="CI1757" s="2">
        <v>0</v>
      </c>
      <c r="CJ1757" s="2">
        <v>0</v>
      </c>
      <c r="CK1757" s="2">
        <v>0</v>
      </c>
      <c r="CL1757" s="2">
        <v>0</v>
      </c>
    </row>
    <row r="1758" spans="1:90" x14ac:dyDescent="0.25">
      <c r="A1758" t="s">
        <v>115</v>
      </c>
      <c r="B1758">
        <v>10402</v>
      </c>
      <c r="C1758" t="s">
        <v>93</v>
      </c>
      <c r="D1758">
        <v>1</v>
      </c>
      <c r="E1758">
        <v>8</v>
      </c>
      <c r="F1758">
        <v>437736</v>
      </c>
      <c r="G1758">
        <v>35437736</v>
      </c>
      <c r="H1758" t="s">
        <v>1656</v>
      </c>
      <c r="I1758">
        <v>336</v>
      </c>
      <c r="J1758" t="s">
        <v>94</v>
      </c>
      <c r="K1758" t="s">
        <v>1657</v>
      </c>
      <c r="L1758">
        <v>1</v>
      </c>
      <c r="M1758" t="s">
        <v>93</v>
      </c>
      <c r="N1758">
        <v>7262540</v>
      </c>
      <c r="O1758" t="s">
        <v>92</v>
      </c>
      <c r="P1758" t="s">
        <v>1658</v>
      </c>
      <c r="Q1758" t="s">
        <v>127</v>
      </c>
      <c r="R1758">
        <v>11</v>
      </c>
      <c r="S1758">
        <v>24847515</v>
      </c>
      <c r="T1758">
        <v>24847544</v>
      </c>
      <c r="U1758" t="s">
        <v>1659</v>
      </c>
      <c r="V1758">
        <v>1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131</v>
      </c>
      <c r="AE1758" s="2">
        <v>173</v>
      </c>
      <c r="AF1758" s="2">
        <v>136</v>
      </c>
      <c r="AG1758" s="2">
        <v>114</v>
      </c>
      <c r="AH1758" s="2">
        <v>118</v>
      </c>
      <c r="AI1758" s="2">
        <v>103</v>
      </c>
      <c r="AJ1758" s="2">
        <v>75</v>
      </c>
      <c r="AK1758" s="2">
        <v>0</v>
      </c>
      <c r="AL1758" s="2">
        <v>0</v>
      </c>
      <c r="AM1758" s="2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120</v>
      </c>
      <c r="BD1758" s="2">
        <v>14</v>
      </c>
      <c r="BE1758" s="2">
        <v>0</v>
      </c>
      <c r="BF1758" s="2">
        <v>0</v>
      </c>
      <c r="BG1758" s="2">
        <v>0</v>
      </c>
      <c r="BH1758" s="2">
        <v>0</v>
      </c>
      <c r="BI1758" s="2">
        <v>0</v>
      </c>
      <c r="BJ1758" s="2">
        <v>0</v>
      </c>
      <c r="BK1758" s="2">
        <v>0</v>
      </c>
      <c r="BL1758" s="2">
        <v>8</v>
      </c>
      <c r="BM1758" s="2">
        <v>8</v>
      </c>
      <c r="BN1758" s="2">
        <v>7</v>
      </c>
      <c r="BO1758" s="2">
        <v>7</v>
      </c>
      <c r="BP1758" s="2">
        <v>5</v>
      </c>
      <c r="BQ1758" s="2">
        <v>3</v>
      </c>
      <c r="BR1758" s="2">
        <v>2</v>
      </c>
      <c r="BS1758" s="2">
        <v>0</v>
      </c>
      <c r="BT1758" s="2">
        <v>0</v>
      </c>
      <c r="BU1758" s="2">
        <v>0</v>
      </c>
      <c r="BV1758" s="2">
        <v>0</v>
      </c>
      <c r="BW1758" s="2">
        <v>0</v>
      </c>
      <c r="BX1758" s="2">
        <v>0</v>
      </c>
      <c r="BY1758" s="2">
        <v>0</v>
      </c>
      <c r="BZ1758" s="2">
        <v>0</v>
      </c>
      <c r="CA1758" s="2">
        <v>0</v>
      </c>
      <c r="CB1758" s="2">
        <v>0</v>
      </c>
      <c r="CC1758" s="2">
        <v>0</v>
      </c>
      <c r="CD1758" s="2">
        <v>0</v>
      </c>
      <c r="CE1758" s="2">
        <v>0</v>
      </c>
      <c r="CF1758" s="2">
        <v>0</v>
      </c>
      <c r="CG1758" s="2">
        <v>0</v>
      </c>
      <c r="CH1758" s="2">
        <v>0</v>
      </c>
      <c r="CI1758" s="2">
        <v>0</v>
      </c>
      <c r="CJ1758" s="2">
        <v>0</v>
      </c>
      <c r="CK1758" s="2">
        <v>7</v>
      </c>
      <c r="CL1758" s="2">
        <v>4</v>
      </c>
    </row>
    <row r="1759" spans="1:90" x14ac:dyDescent="0.25">
      <c r="A1759" t="s">
        <v>115</v>
      </c>
      <c r="B1759">
        <v>10402</v>
      </c>
      <c r="C1759" t="s">
        <v>93</v>
      </c>
      <c r="D1759">
        <v>1</v>
      </c>
      <c r="E1759">
        <v>8</v>
      </c>
      <c r="F1759">
        <v>41920</v>
      </c>
      <c r="G1759">
        <v>35041920</v>
      </c>
      <c r="H1759" t="s">
        <v>13442</v>
      </c>
      <c r="I1759">
        <v>336</v>
      </c>
      <c r="J1759" t="s">
        <v>94</v>
      </c>
      <c r="K1759" t="s">
        <v>3805</v>
      </c>
      <c r="L1759">
        <v>1</v>
      </c>
      <c r="M1759" t="s">
        <v>93</v>
      </c>
      <c r="N1759">
        <v>7270000</v>
      </c>
      <c r="O1759" t="s">
        <v>92</v>
      </c>
      <c r="P1759" t="s">
        <v>8888</v>
      </c>
      <c r="Q1759">
        <v>159</v>
      </c>
      <c r="R1759">
        <v>11</v>
      </c>
      <c r="S1759">
        <v>24848432</v>
      </c>
      <c r="T1759">
        <v>24848719</v>
      </c>
      <c r="U1759" t="s">
        <v>13443</v>
      </c>
      <c r="V1759">
        <v>1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134</v>
      </c>
      <c r="AE1759" s="2">
        <v>147</v>
      </c>
      <c r="AF1759" s="2">
        <v>273</v>
      </c>
      <c r="AG1759" s="2">
        <v>168</v>
      </c>
      <c r="AH1759" s="2">
        <v>227</v>
      </c>
      <c r="AI1759" s="2">
        <v>303</v>
      </c>
      <c r="AJ1759" s="2">
        <v>253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387</v>
      </c>
      <c r="BD1759" s="2">
        <v>0</v>
      </c>
      <c r="BE1759" s="2">
        <v>0</v>
      </c>
      <c r="BF1759" s="2">
        <v>0</v>
      </c>
      <c r="BG1759" s="2">
        <v>0</v>
      </c>
      <c r="BH1759" s="2">
        <v>0</v>
      </c>
      <c r="BI1759" s="2">
        <v>0</v>
      </c>
      <c r="BJ1759" s="2">
        <v>0</v>
      </c>
      <c r="BK1759" s="2">
        <v>0</v>
      </c>
      <c r="BL1759" s="2">
        <v>6</v>
      </c>
      <c r="BM1759" s="2">
        <v>6</v>
      </c>
      <c r="BN1759" s="2">
        <v>14</v>
      </c>
      <c r="BO1759" s="2">
        <v>9</v>
      </c>
      <c r="BP1759" s="2">
        <v>10</v>
      </c>
      <c r="BQ1759" s="2">
        <v>11</v>
      </c>
      <c r="BR1759" s="2">
        <v>9</v>
      </c>
      <c r="BS1759" s="2">
        <v>0</v>
      </c>
      <c r="BT1759" s="2">
        <v>0</v>
      </c>
      <c r="BU1759" s="2">
        <v>0</v>
      </c>
      <c r="BV1759" s="2">
        <v>0</v>
      </c>
      <c r="BW1759" s="2">
        <v>0</v>
      </c>
      <c r="BX1759" s="2">
        <v>0</v>
      </c>
      <c r="BY1759" s="2">
        <v>0</v>
      </c>
      <c r="BZ1759" s="2">
        <v>0</v>
      </c>
      <c r="CA1759" s="2">
        <v>0</v>
      </c>
      <c r="CB1759" s="2">
        <v>0</v>
      </c>
      <c r="CC1759" s="2">
        <v>0</v>
      </c>
      <c r="CD1759" s="2">
        <v>0</v>
      </c>
      <c r="CE1759" s="2">
        <v>0</v>
      </c>
      <c r="CF1759" s="2">
        <v>0</v>
      </c>
      <c r="CG1759" s="2">
        <v>0</v>
      </c>
      <c r="CH1759" s="2">
        <v>0</v>
      </c>
      <c r="CI1759" s="2">
        <v>0</v>
      </c>
      <c r="CJ1759" s="2">
        <v>0</v>
      </c>
      <c r="CK1759" s="2">
        <v>23</v>
      </c>
      <c r="CL1759" s="2">
        <v>0</v>
      </c>
    </row>
    <row r="1760" spans="1:90" x14ac:dyDescent="0.25">
      <c r="A1760" t="s">
        <v>115</v>
      </c>
      <c r="B1760">
        <v>10402</v>
      </c>
      <c r="C1760" t="s">
        <v>93</v>
      </c>
      <c r="D1760">
        <v>1</v>
      </c>
      <c r="E1760">
        <v>8</v>
      </c>
      <c r="F1760">
        <v>923199</v>
      </c>
      <c r="G1760">
        <v>35923199</v>
      </c>
      <c r="H1760" t="s">
        <v>16358</v>
      </c>
      <c r="I1760">
        <v>336</v>
      </c>
      <c r="J1760" t="s">
        <v>94</v>
      </c>
      <c r="K1760" t="s">
        <v>4168</v>
      </c>
      <c r="L1760">
        <v>1</v>
      </c>
      <c r="M1760" t="s">
        <v>93</v>
      </c>
      <c r="N1760">
        <v>7252530</v>
      </c>
      <c r="O1760" t="s">
        <v>92</v>
      </c>
      <c r="P1760" t="s">
        <v>5646</v>
      </c>
      <c r="Q1760" t="s">
        <v>127</v>
      </c>
      <c r="R1760">
        <v>11</v>
      </c>
      <c r="S1760">
        <v>24802760</v>
      </c>
      <c r="T1760">
        <v>24805064</v>
      </c>
      <c r="U1760" t="s">
        <v>16359</v>
      </c>
      <c r="V1760">
        <v>1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119</v>
      </c>
      <c r="AE1760" s="2">
        <v>87</v>
      </c>
      <c r="AF1760" s="2">
        <v>111</v>
      </c>
      <c r="AG1760" s="2">
        <v>108</v>
      </c>
      <c r="AH1760" s="2">
        <v>262</v>
      </c>
      <c r="AI1760" s="2">
        <v>193</v>
      </c>
      <c r="AJ1760" s="2">
        <v>138</v>
      </c>
      <c r="AK1760" s="2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100</v>
      </c>
      <c r="BD1760" s="2">
        <v>13</v>
      </c>
      <c r="BE1760" s="2">
        <v>0</v>
      </c>
      <c r="BF1760" s="2">
        <v>0</v>
      </c>
      <c r="BG1760" s="2">
        <v>0</v>
      </c>
      <c r="BH1760" s="2">
        <v>0</v>
      </c>
      <c r="BI1760" s="2">
        <v>0</v>
      </c>
      <c r="BJ1760" s="2">
        <v>0</v>
      </c>
      <c r="BK1760" s="2">
        <v>0</v>
      </c>
      <c r="BL1760" s="2">
        <v>8</v>
      </c>
      <c r="BM1760" s="2">
        <v>6</v>
      </c>
      <c r="BN1760" s="2">
        <v>6</v>
      </c>
      <c r="BO1760" s="2">
        <v>4</v>
      </c>
      <c r="BP1760" s="2">
        <v>10</v>
      </c>
      <c r="BQ1760" s="2">
        <v>7</v>
      </c>
      <c r="BR1760" s="2">
        <v>6</v>
      </c>
      <c r="BS1760" s="2">
        <v>0</v>
      </c>
      <c r="BT1760" s="2">
        <v>0</v>
      </c>
      <c r="BU1760" s="2">
        <v>0</v>
      </c>
      <c r="BV1760" s="2">
        <v>0</v>
      </c>
      <c r="BW1760" s="2">
        <v>0</v>
      </c>
      <c r="BX1760" s="2">
        <v>0</v>
      </c>
      <c r="BY1760" s="2">
        <v>0</v>
      </c>
      <c r="BZ1760" s="2">
        <v>0</v>
      </c>
      <c r="CA1760" s="2">
        <v>0</v>
      </c>
      <c r="CB1760" s="2">
        <v>0</v>
      </c>
      <c r="CC1760" s="2">
        <v>0</v>
      </c>
      <c r="CD1760" s="2">
        <v>0</v>
      </c>
      <c r="CE1760" s="2">
        <v>0</v>
      </c>
      <c r="CF1760" s="2">
        <v>0</v>
      </c>
      <c r="CG1760" s="2">
        <v>0</v>
      </c>
      <c r="CH1760" s="2">
        <v>0</v>
      </c>
      <c r="CI1760" s="2">
        <v>0</v>
      </c>
      <c r="CJ1760" s="2">
        <v>0</v>
      </c>
      <c r="CK1760" s="2">
        <v>6</v>
      </c>
      <c r="CL1760" s="2">
        <v>3</v>
      </c>
    </row>
    <row r="1761" spans="1:90" x14ac:dyDescent="0.25">
      <c r="A1761" t="s">
        <v>115</v>
      </c>
      <c r="B1761">
        <v>10402</v>
      </c>
      <c r="C1761" t="s">
        <v>93</v>
      </c>
      <c r="D1761">
        <v>1</v>
      </c>
      <c r="E1761">
        <v>8</v>
      </c>
      <c r="F1761">
        <v>297537</v>
      </c>
      <c r="G1761">
        <v>35297537</v>
      </c>
      <c r="H1761" t="s">
        <v>19254</v>
      </c>
      <c r="I1761">
        <v>336</v>
      </c>
      <c r="J1761" t="s">
        <v>94</v>
      </c>
      <c r="K1761" t="s">
        <v>5453</v>
      </c>
      <c r="L1761">
        <v>1</v>
      </c>
      <c r="M1761" t="s">
        <v>93</v>
      </c>
      <c r="N1761">
        <v>7260280</v>
      </c>
      <c r="O1761" t="s">
        <v>92</v>
      </c>
      <c r="P1761" t="s">
        <v>19255</v>
      </c>
      <c r="Q1761">
        <v>150</v>
      </c>
      <c r="R1761">
        <v>11</v>
      </c>
      <c r="S1761">
        <v>24983726</v>
      </c>
      <c r="U1761" t="s">
        <v>19256</v>
      </c>
      <c r="V1761">
        <v>1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167</v>
      </c>
      <c r="AE1761" s="2">
        <v>134</v>
      </c>
      <c r="AF1761" s="2">
        <v>207</v>
      </c>
      <c r="AG1761" s="2">
        <v>157</v>
      </c>
      <c r="AH1761" s="2">
        <v>198</v>
      </c>
      <c r="AI1761" s="2">
        <v>215</v>
      </c>
      <c r="AJ1761" s="2">
        <v>137</v>
      </c>
      <c r="AK1761" s="2">
        <v>0</v>
      </c>
      <c r="AL1761" s="2">
        <v>0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419</v>
      </c>
      <c r="BD1761" s="2">
        <v>48</v>
      </c>
      <c r="BE1761" s="2">
        <v>0</v>
      </c>
      <c r="BF1761" s="2">
        <v>0</v>
      </c>
      <c r="BG1761" s="2">
        <v>0</v>
      </c>
      <c r="BH1761" s="2">
        <v>0</v>
      </c>
      <c r="BI1761" s="2">
        <v>0</v>
      </c>
      <c r="BJ1761" s="2">
        <v>0</v>
      </c>
      <c r="BK1761" s="2">
        <v>0</v>
      </c>
      <c r="BL1761" s="2">
        <v>7</v>
      </c>
      <c r="BM1761" s="2">
        <v>8</v>
      </c>
      <c r="BN1761" s="2">
        <v>9</v>
      </c>
      <c r="BO1761" s="2">
        <v>9</v>
      </c>
      <c r="BP1761" s="2">
        <v>9</v>
      </c>
      <c r="BQ1761" s="2">
        <v>11</v>
      </c>
      <c r="BR1761" s="2">
        <v>8</v>
      </c>
      <c r="BS1761" s="2">
        <v>0</v>
      </c>
      <c r="BT1761" s="2">
        <v>0</v>
      </c>
      <c r="BU1761" s="2">
        <v>0</v>
      </c>
      <c r="BV1761" s="2">
        <v>0</v>
      </c>
      <c r="BW1761" s="2">
        <v>0</v>
      </c>
      <c r="BX1761" s="2">
        <v>0</v>
      </c>
      <c r="BY1761" s="2">
        <v>0</v>
      </c>
      <c r="BZ1761" s="2">
        <v>0</v>
      </c>
      <c r="CA1761" s="2">
        <v>0</v>
      </c>
      <c r="CB1761" s="2">
        <v>0</v>
      </c>
      <c r="CC1761" s="2">
        <v>0</v>
      </c>
      <c r="CD1761" s="2">
        <v>0</v>
      </c>
      <c r="CE1761" s="2">
        <v>0</v>
      </c>
      <c r="CF1761" s="2">
        <v>0</v>
      </c>
      <c r="CG1761" s="2">
        <v>0</v>
      </c>
      <c r="CH1761" s="2">
        <v>0</v>
      </c>
      <c r="CI1761" s="2">
        <v>0</v>
      </c>
      <c r="CJ1761" s="2">
        <v>0</v>
      </c>
      <c r="CK1761" s="2">
        <v>23</v>
      </c>
      <c r="CL1761" s="2">
        <v>12</v>
      </c>
    </row>
    <row r="1762" spans="1:90" x14ac:dyDescent="0.25">
      <c r="A1762" t="s">
        <v>115</v>
      </c>
      <c r="B1762">
        <v>10402</v>
      </c>
      <c r="C1762" t="s">
        <v>93</v>
      </c>
      <c r="D1762">
        <v>1</v>
      </c>
      <c r="E1762">
        <v>8</v>
      </c>
      <c r="F1762">
        <v>913832</v>
      </c>
      <c r="G1762">
        <v>35913832</v>
      </c>
      <c r="H1762" t="s">
        <v>14344</v>
      </c>
      <c r="I1762">
        <v>336</v>
      </c>
      <c r="J1762" t="s">
        <v>94</v>
      </c>
      <c r="K1762" t="s">
        <v>522</v>
      </c>
      <c r="L1762">
        <v>1</v>
      </c>
      <c r="M1762" t="s">
        <v>93</v>
      </c>
      <c r="N1762">
        <v>7243340</v>
      </c>
      <c r="O1762" t="s">
        <v>92</v>
      </c>
      <c r="P1762" t="s">
        <v>7786</v>
      </c>
      <c r="Q1762">
        <v>99</v>
      </c>
      <c r="R1762">
        <v>11</v>
      </c>
      <c r="S1762">
        <v>24802298</v>
      </c>
      <c r="T1762">
        <v>24805148</v>
      </c>
      <c r="U1762" t="s">
        <v>14345</v>
      </c>
      <c r="V1762">
        <v>1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314</v>
      </c>
      <c r="AE1762" s="2">
        <v>182</v>
      </c>
      <c r="AF1762" s="2">
        <v>188</v>
      </c>
      <c r="AG1762" s="2">
        <v>188</v>
      </c>
      <c r="AH1762" s="2">
        <v>242</v>
      </c>
      <c r="AI1762" s="2">
        <v>338</v>
      </c>
      <c r="AJ1762" s="2">
        <v>276</v>
      </c>
      <c r="AK1762" s="2">
        <v>0</v>
      </c>
      <c r="AL1762" s="2">
        <v>0</v>
      </c>
      <c r="AM1762" s="2">
        <v>0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45</v>
      </c>
      <c r="BD1762" s="2">
        <v>0</v>
      </c>
      <c r="BE1762" s="2">
        <v>0</v>
      </c>
      <c r="BF1762" s="2">
        <v>0</v>
      </c>
      <c r="BG1762" s="2">
        <v>0</v>
      </c>
      <c r="BH1762" s="2">
        <v>0</v>
      </c>
      <c r="BI1762" s="2">
        <v>0</v>
      </c>
      <c r="BJ1762" s="2">
        <v>0</v>
      </c>
      <c r="BK1762" s="2">
        <v>0</v>
      </c>
      <c r="BL1762" s="2">
        <v>15</v>
      </c>
      <c r="BM1762" s="2">
        <v>6</v>
      </c>
      <c r="BN1762" s="2">
        <v>8</v>
      </c>
      <c r="BO1762" s="2">
        <v>7</v>
      </c>
      <c r="BP1762" s="2">
        <v>6</v>
      </c>
      <c r="BQ1762" s="2">
        <v>12</v>
      </c>
      <c r="BR1762" s="2">
        <v>8</v>
      </c>
      <c r="BS1762" s="2">
        <v>0</v>
      </c>
      <c r="BT1762" s="2">
        <v>0</v>
      </c>
      <c r="BU1762" s="2">
        <v>0</v>
      </c>
      <c r="BV1762" s="2">
        <v>0</v>
      </c>
      <c r="BW1762" s="2">
        <v>0</v>
      </c>
      <c r="BX1762" s="2">
        <v>0</v>
      </c>
      <c r="BY1762" s="2">
        <v>0</v>
      </c>
      <c r="BZ1762" s="2">
        <v>0</v>
      </c>
      <c r="CA1762" s="2">
        <v>0</v>
      </c>
      <c r="CB1762" s="2">
        <v>0</v>
      </c>
      <c r="CC1762" s="2">
        <v>0</v>
      </c>
      <c r="CD1762" s="2">
        <v>0</v>
      </c>
      <c r="CE1762" s="2">
        <v>0</v>
      </c>
      <c r="CF1762" s="2">
        <v>0</v>
      </c>
      <c r="CG1762" s="2">
        <v>0</v>
      </c>
      <c r="CH1762" s="2">
        <v>0</v>
      </c>
      <c r="CI1762" s="2">
        <v>0</v>
      </c>
      <c r="CJ1762" s="2">
        <v>0</v>
      </c>
      <c r="CK1762" s="2">
        <v>3</v>
      </c>
      <c r="CL1762" s="2">
        <v>0</v>
      </c>
    </row>
    <row r="1763" spans="1:90" x14ac:dyDescent="0.25">
      <c r="A1763" t="s">
        <v>115</v>
      </c>
      <c r="B1763">
        <v>10402</v>
      </c>
      <c r="C1763" t="s">
        <v>93</v>
      </c>
      <c r="D1763">
        <v>1</v>
      </c>
      <c r="E1763">
        <v>8</v>
      </c>
      <c r="F1763">
        <v>900151</v>
      </c>
      <c r="G1763">
        <v>35900151</v>
      </c>
      <c r="H1763" t="s">
        <v>16542</v>
      </c>
      <c r="I1763">
        <v>336</v>
      </c>
      <c r="J1763" t="s">
        <v>94</v>
      </c>
      <c r="K1763" t="s">
        <v>4703</v>
      </c>
      <c r="L1763">
        <v>1</v>
      </c>
      <c r="M1763" t="s">
        <v>93</v>
      </c>
      <c r="N1763">
        <v>7243100</v>
      </c>
      <c r="O1763" t="s">
        <v>92</v>
      </c>
      <c r="P1763" t="s">
        <v>4704</v>
      </c>
      <c r="Q1763">
        <v>72</v>
      </c>
      <c r="R1763">
        <v>11</v>
      </c>
      <c r="S1763">
        <v>24846910</v>
      </c>
      <c r="T1763">
        <v>24847784</v>
      </c>
      <c r="U1763" t="s">
        <v>16543</v>
      </c>
      <c r="V1763">
        <v>1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208</v>
      </c>
      <c r="AE1763" s="2">
        <v>216</v>
      </c>
      <c r="AF1763" s="2">
        <v>199</v>
      </c>
      <c r="AG1763" s="2">
        <v>216</v>
      </c>
      <c r="AH1763" s="2">
        <v>258</v>
      </c>
      <c r="AI1763" s="2">
        <v>209</v>
      </c>
      <c r="AJ1763" s="2">
        <v>159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198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103</v>
      </c>
      <c r="BD1763" s="2">
        <v>0</v>
      </c>
      <c r="BE1763" s="2">
        <v>0</v>
      </c>
      <c r="BF1763" s="2">
        <v>0</v>
      </c>
      <c r="BG1763" s="2">
        <v>0</v>
      </c>
      <c r="BH1763" s="2">
        <v>0</v>
      </c>
      <c r="BI1763" s="2">
        <v>0</v>
      </c>
      <c r="BJ1763" s="2">
        <v>0</v>
      </c>
      <c r="BK1763" s="2">
        <v>0</v>
      </c>
      <c r="BL1763" s="2">
        <v>8</v>
      </c>
      <c r="BM1763" s="2">
        <v>9</v>
      </c>
      <c r="BN1763" s="2">
        <v>10</v>
      </c>
      <c r="BO1763" s="2">
        <v>10</v>
      </c>
      <c r="BP1763" s="2">
        <v>8</v>
      </c>
      <c r="BQ1763" s="2">
        <v>7</v>
      </c>
      <c r="BR1763" s="2">
        <v>6</v>
      </c>
      <c r="BS1763" s="2">
        <v>0</v>
      </c>
      <c r="BT1763" s="2">
        <v>0</v>
      </c>
      <c r="BU1763" s="2">
        <v>0</v>
      </c>
      <c r="BV1763" s="2">
        <v>0</v>
      </c>
      <c r="BW1763" s="2">
        <v>0</v>
      </c>
      <c r="BX1763" s="2">
        <v>0</v>
      </c>
      <c r="BY1763" s="2">
        <v>0</v>
      </c>
      <c r="BZ1763" s="2">
        <v>0</v>
      </c>
      <c r="CA1763" s="2">
        <v>0</v>
      </c>
      <c r="CB1763" s="2">
        <v>0</v>
      </c>
      <c r="CC1763" s="2">
        <v>7</v>
      </c>
      <c r="CD1763" s="2">
        <v>0</v>
      </c>
      <c r="CE1763" s="2">
        <v>0</v>
      </c>
      <c r="CF1763" s="2">
        <v>0</v>
      </c>
      <c r="CG1763" s="2">
        <v>0</v>
      </c>
      <c r="CH1763" s="2">
        <v>0</v>
      </c>
      <c r="CI1763" s="2">
        <v>0</v>
      </c>
      <c r="CJ1763" s="2">
        <v>0</v>
      </c>
      <c r="CK1763" s="2">
        <v>5</v>
      </c>
      <c r="CL1763" s="2">
        <v>0</v>
      </c>
    </row>
    <row r="1764" spans="1:90" x14ac:dyDescent="0.25">
      <c r="A1764" t="s">
        <v>115</v>
      </c>
      <c r="B1764">
        <v>10402</v>
      </c>
      <c r="C1764" t="s">
        <v>93</v>
      </c>
      <c r="D1764">
        <v>1</v>
      </c>
      <c r="E1764">
        <v>8</v>
      </c>
      <c r="F1764">
        <v>35725</v>
      </c>
      <c r="G1764">
        <v>35035725</v>
      </c>
      <c r="H1764" t="s">
        <v>11449</v>
      </c>
      <c r="I1764">
        <v>336</v>
      </c>
      <c r="J1764" t="s">
        <v>94</v>
      </c>
      <c r="K1764" t="s">
        <v>11450</v>
      </c>
      <c r="L1764">
        <v>1</v>
      </c>
      <c r="M1764" t="s">
        <v>93</v>
      </c>
      <c r="N1764">
        <v>7215130</v>
      </c>
      <c r="O1764" t="s">
        <v>92</v>
      </c>
      <c r="P1764" t="s">
        <v>11451</v>
      </c>
      <c r="Q1764">
        <v>274</v>
      </c>
      <c r="R1764">
        <v>11</v>
      </c>
      <c r="S1764">
        <v>24120845</v>
      </c>
      <c r="T1764">
        <v>24886879</v>
      </c>
      <c r="U1764" t="s">
        <v>11452</v>
      </c>
      <c r="V1764">
        <v>1</v>
      </c>
      <c r="W1764" s="2">
        <v>0</v>
      </c>
      <c r="X1764" s="2">
        <v>0</v>
      </c>
      <c r="Y1764" s="2">
        <v>28</v>
      </c>
      <c r="Z1764" s="2">
        <v>43</v>
      </c>
      <c r="AA1764" s="2">
        <v>51</v>
      </c>
      <c r="AB1764" s="2">
        <v>42</v>
      </c>
      <c r="AC1764" s="2">
        <v>50</v>
      </c>
      <c r="AD1764" s="2">
        <v>78</v>
      </c>
      <c r="AE1764" s="2">
        <v>68</v>
      </c>
      <c r="AF1764" s="2">
        <v>66</v>
      </c>
      <c r="AG1764" s="2">
        <v>63</v>
      </c>
      <c r="AH1764" s="2">
        <v>71</v>
      </c>
      <c r="AI1764" s="2">
        <v>65</v>
      </c>
      <c r="AJ1764" s="2">
        <v>59</v>
      </c>
      <c r="AK1764" s="2">
        <v>0</v>
      </c>
      <c r="AL1764" s="2">
        <v>0</v>
      </c>
      <c r="AM1764" s="2">
        <v>0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232</v>
      </c>
      <c r="BD1764" s="2">
        <v>0</v>
      </c>
      <c r="BE1764" s="2">
        <v>0</v>
      </c>
      <c r="BF1764" s="2">
        <v>0</v>
      </c>
      <c r="BG1764" s="2">
        <v>1</v>
      </c>
      <c r="BH1764" s="2">
        <v>2</v>
      </c>
      <c r="BI1764" s="2">
        <v>3</v>
      </c>
      <c r="BJ1764" s="2">
        <v>2</v>
      </c>
      <c r="BK1764" s="2">
        <v>3</v>
      </c>
      <c r="BL1764" s="2">
        <v>3</v>
      </c>
      <c r="BM1764" s="2">
        <v>3</v>
      </c>
      <c r="BN1764" s="2">
        <v>3</v>
      </c>
      <c r="BO1764" s="2">
        <v>3</v>
      </c>
      <c r="BP1764" s="2">
        <v>2</v>
      </c>
      <c r="BQ1764" s="2">
        <v>2</v>
      </c>
      <c r="BR1764" s="2">
        <v>3</v>
      </c>
      <c r="BS1764" s="2">
        <v>0</v>
      </c>
      <c r="BT1764" s="2">
        <v>0</v>
      </c>
      <c r="BU1764" s="2">
        <v>0</v>
      </c>
      <c r="BV1764" s="2">
        <v>0</v>
      </c>
      <c r="BW1764" s="2">
        <v>0</v>
      </c>
      <c r="BX1764" s="2">
        <v>0</v>
      </c>
      <c r="BY1764" s="2">
        <v>0</v>
      </c>
      <c r="BZ1764" s="2">
        <v>0</v>
      </c>
      <c r="CA1764" s="2">
        <v>0</v>
      </c>
      <c r="CB1764" s="2">
        <v>0</v>
      </c>
      <c r="CC1764" s="2">
        <v>0</v>
      </c>
      <c r="CD1764" s="2">
        <v>0</v>
      </c>
      <c r="CE1764" s="2">
        <v>0</v>
      </c>
      <c r="CF1764" s="2">
        <v>0</v>
      </c>
      <c r="CG1764" s="2">
        <v>0</v>
      </c>
      <c r="CH1764" s="2">
        <v>0</v>
      </c>
      <c r="CI1764" s="2">
        <v>0</v>
      </c>
      <c r="CJ1764" s="2">
        <v>0</v>
      </c>
      <c r="CK1764" s="2">
        <v>15</v>
      </c>
      <c r="CL1764" s="2">
        <v>0</v>
      </c>
    </row>
    <row r="1765" spans="1:90" x14ac:dyDescent="0.25">
      <c r="A1765" t="s">
        <v>115</v>
      </c>
      <c r="B1765">
        <v>10402</v>
      </c>
      <c r="C1765" t="s">
        <v>93</v>
      </c>
      <c r="D1765">
        <v>1</v>
      </c>
      <c r="E1765">
        <v>8</v>
      </c>
      <c r="F1765">
        <v>900148</v>
      </c>
      <c r="G1765">
        <v>35900148</v>
      </c>
      <c r="H1765" t="s">
        <v>6250</v>
      </c>
      <c r="I1765">
        <v>336</v>
      </c>
      <c r="J1765" t="s">
        <v>94</v>
      </c>
      <c r="K1765" t="s">
        <v>4592</v>
      </c>
      <c r="L1765">
        <v>1</v>
      </c>
      <c r="M1765" t="s">
        <v>93</v>
      </c>
      <c r="N1765">
        <v>7230270</v>
      </c>
      <c r="O1765" t="s">
        <v>92</v>
      </c>
      <c r="P1765" t="s">
        <v>6251</v>
      </c>
      <c r="Q1765">
        <v>112</v>
      </c>
      <c r="R1765">
        <v>11</v>
      </c>
      <c r="S1765">
        <v>24127322</v>
      </c>
      <c r="T1765">
        <v>24127766</v>
      </c>
      <c r="U1765" t="s">
        <v>6252</v>
      </c>
      <c r="V1765">
        <v>1</v>
      </c>
      <c r="W1765" s="2">
        <v>0</v>
      </c>
      <c r="X1765" s="2">
        <v>0</v>
      </c>
      <c r="Y1765" s="2">
        <v>0</v>
      </c>
      <c r="Z1765" s="2">
        <v>0</v>
      </c>
      <c r="AA1765" s="2">
        <v>31</v>
      </c>
      <c r="AB1765" s="2">
        <v>57</v>
      </c>
      <c r="AC1765" s="2">
        <v>90</v>
      </c>
      <c r="AD1765" s="2">
        <v>200</v>
      </c>
      <c r="AE1765" s="2">
        <v>130</v>
      </c>
      <c r="AF1765" s="2">
        <v>70</v>
      </c>
      <c r="AG1765" s="2">
        <v>72</v>
      </c>
      <c r="AH1765" s="2">
        <v>131</v>
      </c>
      <c r="AI1765" s="2">
        <v>102</v>
      </c>
      <c r="AJ1765" s="2">
        <v>93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575</v>
      </c>
      <c r="BD1765" s="2">
        <v>0</v>
      </c>
      <c r="BE1765" s="2">
        <v>0</v>
      </c>
      <c r="BF1765" s="2">
        <v>0</v>
      </c>
      <c r="BG1765" s="2">
        <v>0</v>
      </c>
      <c r="BH1765" s="2">
        <v>0</v>
      </c>
      <c r="BI1765" s="2">
        <v>1</v>
      </c>
      <c r="BJ1765" s="2">
        <v>2</v>
      </c>
      <c r="BK1765" s="2">
        <v>3</v>
      </c>
      <c r="BL1765" s="2">
        <v>9</v>
      </c>
      <c r="BM1765" s="2">
        <v>5</v>
      </c>
      <c r="BN1765" s="2">
        <v>2</v>
      </c>
      <c r="BO1765" s="2">
        <v>2</v>
      </c>
      <c r="BP1765" s="2">
        <v>5</v>
      </c>
      <c r="BQ1765" s="2">
        <v>3</v>
      </c>
      <c r="BR1765" s="2">
        <v>5</v>
      </c>
      <c r="BS1765" s="2">
        <v>0</v>
      </c>
      <c r="BT1765" s="2">
        <v>0</v>
      </c>
      <c r="BU1765" s="2">
        <v>0</v>
      </c>
      <c r="BV1765" s="2">
        <v>0</v>
      </c>
      <c r="BW1765" s="2">
        <v>0</v>
      </c>
      <c r="BX1765" s="2">
        <v>0</v>
      </c>
      <c r="BY1765" s="2">
        <v>0</v>
      </c>
      <c r="BZ1765" s="2">
        <v>0</v>
      </c>
      <c r="CA1765" s="2">
        <v>0</v>
      </c>
      <c r="CB1765" s="2">
        <v>0</v>
      </c>
      <c r="CC1765" s="2">
        <v>0</v>
      </c>
      <c r="CD1765" s="2">
        <v>0</v>
      </c>
      <c r="CE1765" s="2">
        <v>0</v>
      </c>
      <c r="CF1765" s="2">
        <v>0</v>
      </c>
      <c r="CG1765" s="2">
        <v>0</v>
      </c>
      <c r="CH1765" s="2">
        <v>0</v>
      </c>
      <c r="CI1765" s="2">
        <v>0</v>
      </c>
      <c r="CJ1765" s="2">
        <v>0</v>
      </c>
      <c r="CK1765" s="2">
        <v>30</v>
      </c>
      <c r="CL1765" s="2">
        <v>0</v>
      </c>
    </row>
    <row r="1766" spans="1:90" x14ac:dyDescent="0.25">
      <c r="A1766" t="s">
        <v>115</v>
      </c>
      <c r="B1766">
        <v>10402</v>
      </c>
      <c r="C1766" t="s">
        <v>93</v>
      </c>
      <c r="D1766">
        <v>1</v>
      </c>
      <c r="E1766">
        <v>8</v>
      </c>
      <c r="F1766">
        <v>904788</v>
      </c>
      <c r="G1766">
        <v>35904788</v>
      </c>
      <c r="H1766" t="s">
        <v>13197</v>
      </c>
      <c r="I1766">
        <v>336</v>
      </c>
      <c r="J1766" t="s">
        <v>94</v>
      </c>
      <c r="K1766" t="s">
        <v>8591</v>
      </c>
      <c r="L1766">
        <v>1</v>
      </c>
      <c r="M1766" t="s">
        <v>93</v>
      </c>
      <c r="N1766">
        <v>7272090</v>
      </c>
      <c r="O1766" t="s">
        <v>92</v>
      </c>
      <c r="P1766" t="s">
        <v>11271</v>
      </c>
      <c r="Q1766">
        <v>392</v>
      </c>
      <c r="R1766">
        <v>11</v>
      </c>
      <c r="S1766">
        <v>24842061</v>
      </c>
      <c r="T1766">
        <v>24846928</v>
      </c>
      <c r="U1766" t="s">
        <v>13198</v>
      </c>
      <c r="V1766">
        <v>1</v>
      </c>
      <c r="W1766" s="2">
        <v>0</v>
      </c>
      <c r="X1766" s="2">
        <v>0</v>
      </c>
      <c r="Y1766" s="2">
        <v>111</v>
      </c>
      <c r="Z1766" s="2">
        <v>119</v>
      </c>
      <c r="AA1766" s="2">
        <v>141</v>
      </c>
      <c r="AB1766" s="2">
        <v>58</v>
      </c>
      <c r="AC1766" s="2">
        <v>175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6</v>
      </c>
      <c r="BH1766" s="2">
        <v>4</v>
      </c>
      <c r="BI1766" s="2">
        <v>5</v>
      </c>
      <c r="BJ1766" s="2">
        <v>2</v>
      </c>
      <c r="BK1766" s="2">
        <v>7</v>
      </c>
      <c r="BL1766" s="2">
        <v>0</v>
      </c>
      <c r="BM1766" s="2">
        <v>0</v>
      </c>
      <c r="BN1766" s="2">
        <v>0</v>
      </c>
      <c r="BO1766" s="2">
        <v>0</v>
      </c>
      <c r="BP1766" s="2">
        <v>0</v>
      </c>
      <c r="BQ1766" s="2">
        <v>0</v>
      </c>
      <c r="BR1766" s="2">
        <v>0</v>
      </c>
      <c r="BS1766" s="2">
        <v>0</v>
      </c>
      <c r="BT1766" s="2">
        <v>0</v>
      </c>
      <c r="BU1766" s="2">
        <v>0</v>
      </c>
      <c r="BV1766" s="2">
        <v>0</v>
      </c>
      <c r="BW1766" s="2">
        <v>0</v>
      </c>
      <c r="BX1766" s="2">
        <v>0</v>
      </c>
      <c r="BY1766" s="2">
        <v>0</v>
      </c>
      <c r="BZ1766" s="2">
        <v>0</v>
      </c>
      <c r="CA1766" s="2">
        <v>0</v>
      </c>
      <c r="CB1766" s="2">
        <v>0</v>
      </c>
      <c r="CC1766" s="2">
        <v>0</v>
      </c>
      <c r="CD1766" s="2">
        <v>0</v>
      </c>
      <c r="CE1766" s="2">
        <v>0</v>
      </c>
      <c r="CF1766" s="2">
        <v>0</v>
      </c>
      <c r="CG1766" s="2">
        <v>0</v>
      </c>
      <c r="CH1766" s="2">
        <v>0</v>
      </c>
      <c r="CI1766" s="2">
        <v>0</v>
      </c>
      <c r="CJ1766" s="2">
        <v>0</v>
      </c>
      <c r="CK1766" s="2">
        <v>0</v>
      </c>
      <c r="CL1766" s="2">
        <v>0</v>
      </c>
    </row>
    <row r="1767" spans="1:90" x14ac:dyDescent="0.25">
      <c r="A1767" t="s">
        <v>115</v>
      </c>
      <c r="B1767">
        <v>10402</v>
      </c>
      <c r="C1767" t="s">
        <v>93</v>
      </c>
      <c r="D1767">
        <v>1</v>
      </c>
      <c r="E1767">
        <v>8</v>
      </c>
      <c r="F1767">
        <v>36158</v>
      </c>
      <c r="G1767">
        <v>35036158</v>
      </c>
      <c r="H1767" t="s">
        <v>12772</v>
      </c>
      <c r="I1767">
        <v>336</v>
      </c>
      <c r="J1767" t="s">
        <v>94</v>
      </c>
      <c r="K1767" t="s">
        <v>983</v>
      </c>
      <c r="L1767">
        <v>1</v>
      </c>
      <c r="M1767" t="s">
        <v>93</v>
      </c>
      <c r="N1767">
        <v>7260070</v>
      </c>
      <c r="O1767" t="s">
        <v>92</v>
      </c>
      <c r="P1767" t="s">
        <v>12773</v>
      </c>
      <c r="Q1767">
        <v>1271</v>
      </c>
      <c r="R1767">
        <v>11</v>
      </c>
      <c r="S1767">
        <v>24803408</v>
      </c>
      <c r="T1767">
        <v>24804419</v>
      </c>
      <c r="U1767" t="s">
        <v>12774</v>
      </c>
      <c r="V1767">
        <v>1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189</v>
      </c>
      <c r="AE1767" s="2">
        <v>178</v>
      </c>
      <c r="AF1767" s="2">
        <v>90</v>
      </c>
      <c r="AG1767" s="2">
        <v>31</v>
      </c>
      <c r="AH1767" s="2">
        <v>113</v>
      </c>
      <c r="AI1767" s="2">
        <v>103</v>
      </c>
      <c r="AJ1767" s="2">
        <v>81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310</v>
      </c>
      <c r="BD1767" s="2">
        <v>0</v>
      </c>
      <c r="BE1767" s="2">
        <v>0</v>
      </c>
      <c r="BF1767" s="2">
        <v>0</v>
      </c>
      <c r="BG1767" s="2">
        <v>0</v>
      </c>
      <c r="BH1767" s="2">
        <v>0</v>
      </c>
      <c r="BI1767" s="2">
        <v>0</v>
      </c>
      <c r="BJ1767" s="2">
        <v>0</v>
      </c>
      <c r="BK1767" s="2">
        <v>0</v>
      </c>
      <c r="BL1767" s="2">
        <v>6</v>
      </c>
      <c r="BM1767" s="2">
        <v>9</v>
      </c>
      <c r="BN1767" s="2">
        <v>3</v>
      </c>
      <c r="BO1767" s="2">
        <v>1</v>
      </c>
      <c r="BP1767" s="2">
        <v>4</v>
      </c>
      <c r="BQ1767" s="2">
        <v>3</v>
      </c>
      <c r="BR1767" s="2">
        <v>3</v>
      </c>
      <c r="BS1767" s="2">
        <v>0</v>
      </c>
      <c r="BT1767" s="2">
        <v>0</v>
      </c>
      <c r="BU1767" s="2">
        <v>0</v>
      </c>
      <c r="BV1767" s="2">
        <v>0</v>
      </c>
      <c r="BW1767" s="2">
        <v>0</v>
      </c>
      <c r="BX1767" s="2">
        <v>0</v>
      </c>
      <c r="BY1767" s="2">
        <v>0</v>
      </c>
      <c r="BZ1767" s="2">
        <v>0</v>
      </c>
      <c r="CA1767" s="2">
        <v>0</v>
      </c>
      <c r="CB1767" s="2">
        <v>0</v>
      </c>
      <c r="CC1767" s="2">
        <v>0</v>
      </c>
      <c r="CD1767" s="2">
        <v>0</v>
      </c>
      <c r="CE1767" s="2">
        <v>0</v>
      </c>
      <c r="CF1767" s="2">
        <v>0</v>
      </c>
      <c r="CG1767" s="2">
        <v>0</v>
      </c>
      <c r="CH1767" s="2">
        <v>0</v>
      </c>
      <c r="CI1767" s="2">
        <v>0</v>
      </c>
      <c r="CJ1767" s="2">
        <v>0</v>
      </c>
      <c r="CK1767" s="2">
        <v>17</v>
      </c>
      <c r="CL1767" s="2">
        <v>0</v>
      </c>
    </row>
    <row r="1768" spans="1:90" x14ac:dyDescent="0.25">
      <c r="A1768" t="s">
        <v>115</v>
      </c>
      <c r="B1768">
        <v>10402</v>
      </c>
      <c r="C1768" t="s">
        <v>93</v>
      </c>
      <c r="D1768">
        <v>1</v>
      </c>
      <c r="E1768">
        <v>8</v>
      </c>
      <c r="F1768">
        <v>48872</v>
      </c>
      <c r="G1768">
        <v>35048872</v>
      </c>
      <c r="H1768" t="s">
        <v>17614</v>
      </c>
      <c r="I1768">
        <v>336</v>
      </c>
      <c r="J1768" t="s">
        <v>94</v>
      </c>
      <c r="K1768" t="s">
        <v>6322</v>
      </c>
      <c r="L1768">
        <v>1</v>
      </c>
      <c r="M1768" t="s">
        <v>93</v>
      </c>
      <c r="N1768">
        <v>7251090</v>
      </c>
      <c r="O1768" t="s">
        <v>92</v>
      </c>
      <c r="P1768" t="s">
        <v>17615</v>
      </c>
      <c r="Q1768">
        <v>168</v>
      </c>
      <c r="R1768">
        <v>11</v>
      </c>
      <c r="S1768">
        <v>24801435</v>
      </c>
      <c r="T1768">
        <v>24962384</v>
      </c>
      <c r="U1768" t="s">
        <v>17616</v>
      </c>
      <c r="V1768">
        <v>1</v>
      </c>
      <c r="W1768" s="2">
        <v>0</v>
      </c>
      <c r="X1768" s="2">
        <v>0</v>
      </c>
      <c r="Y1768" s="2">
        <v>0</v>
      </c>
      <c r="Z1768" s="2">
        <v>48</v>
      </c>
      <c r="AA1768" s="2">
        <v>57</v>
      </c>
      <c r="AB1768" s="2">
        <v>45</v>
      </c>
      <c r="AC1768" s="2">
        <v>0</v>
      </c>
      <c r="AD1768" s="2">
        <v>109</v>
      </c>
      <c r="AE1768" s="2">
        <v>94</v>
      </c>
      <c r="AF1768" s="2">
        <v>102</v>
      </c>
      <c r="AG1768" s="2">
        <v>107</v>
      </c>
      <c r="AH1768" s="2">
        <v>78</v>
      </c>
      <c r="AI1768" s="2">
        <v>78</v>
      </c>
      <c r="AJ1768" s="2">
        <v>54</v>
      </c>
      <c r="AK1768" s="2">
        <v>0</v>
      </c>
      <c r="AL1768" s="2">
        <v>0</v>
      </c>
      <c r="AM1768" s="2">
        <v>0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288</v>
      </c>
      <c r="BD1768" s="2">
        <v>0</v>
      </c>
      <c r="BE1768" s="2">
        <v>0</v>
      </c>
      <c r="BF1768" s="2">
        <v>0</v>
      </c>
      <c r="BG1768" s="2">
        <v>0</v>
      </c>
      <c r="BH1768" s="2">
        <v>2</v>
      </c>
      <c r="BI1768" s="2">
        <v>2</v>
      </c>
      <c r="BJ1768" s="2">
        <v>3</v>
      </c>
      <c r="BK1768" s="2">
        <v>0</v>
      </c>
      <c r="BL1768" s="2">
        <v>8</v>
      </c>
      <c r="BM1768" s="2">
        <v>4</v>
      </c>
      <c r="BN1768" s="2">
        <v>5</v>
      </c>
      <c r="BO1768" s="2">
        <v>4</v>
      </c>
      <c r="BP1768" s="2">
        <v>3</v>
      </c>
      <c r="BQ1768" s="2">
        <v>3</v>
      </c>
      <c r="BR1768" s="2">
        <v>3</v>
      </c>
      <c r="BS1768" s="2">
        <v>0</v>
      </c>
      <c r="BT1768" s="2">
        <v>0</v>
      </c>
      <c r="BU1768" s="2">
        <v>0</v>
      </c>
      <c r="BV1768" s="2">
        <v>0</v>
      </c>
      <c r="BW1768" s="2">
        <v>0</v>
      </c>
      <c r="BX1768" s="2">
        <v>0</v>
      </c>
      <c r="BY1768" s="2">
        <v>0</v>
      </c>
      <c r="BZ1768" s="2">
        <v>0</v>
      </c>
      <c r="CA1768" s="2">
        <v>0</v>
      </c>
      <c r="CB1768" s="2">
        <v>0</v>
      </c>
      <c r="CC1768" s="2">
        <v>0</v>
      </c>
      <c r="CD1768" s="2">
        <v>0</v>
      </c>
      <c r="CE1768" s="2">
        <v>0</v>
      </c>
      <c r="CF1768" s="2">
        <v>0</v>
      </c>
      <c r="CG1768" s="2">
        <v>0</v>
      </c>
      <c r="CH1768" s="2">
        <v>0</v>
      </c>
      <c r="CI1768" s="2">
        <v>0</v>
      </c>
      <c r="CJ1768" s="2">
        <v>0</v>
      </c>
      <c r="CK1768" s="2">
        <v>21</v>
      </c>
      <c r="CL1768" s="2">
        <v>0</v>
      </c>
    </row>
    <row r="1769" spans="1:90" x14ac:dyDescent="0.25">
      <c r="A1769" t="s">
        <v>115</v>
      </c>
      <c r="B1769">
        <v>10402</v>
      </c>
      <c r="C1769" t="s">
        <v>93</v>
      </c>
      <c r="D1769">
        <v>1</v>
      </c>
      <c r="E1769">
        <v>8</v>
      </c>
      <c r="F1769">
        <v>900138</v>
      </c>
      <c r="G1769">
        <v>35900138</v>
      </c>
      <c r="H1769" t="s">
        <v>15172</v>
      </c>
      <c r="I1769">
        <v>336</v>
      </c>
      <c r="J1769" t="s">
        <v>94</v>
      </c>
      <c r="K1769" t="s">
        <v>15173</v>
      </c>
      <c r="L1769">
        <v>1</v>
      </c>
      <c r="M1769" t="s">
        <v>93</v>
      </c>
      <c r="N1769">
        <v>7262110</v>
      </c>
      <c r="O1769" t="s">
        <v>92</v>
      </c>
      <c r="P1769" t="s">
        <v>14764</v>
      </c>
      <c r="Q1769">
        <v>376</v>
      </c>
      <c r="R1769">
        <v>11</v>
      </c>
      <c r="S1769">
        <v>24802961</v>
      </c>
      <c r="T1769">
        <v>24803147</v>
      </c>
      <c r="U1769" t="s">
        <v>15174</v>
      </c>
      <c r="V1769">
        <v>1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97</v>
      </c>
      <c r="AE1769" s="2">
        <v>138</v>
      </c>
      <c r="AF1769" s="2">
        <v>82</v>
      </c>
      <c r="AG1769" s="2">
        <v>91</v>
      </c>
      <c r="AH1769" s="2">
        <v>48</v>
      </c>
      <c r="AI1769" s="2">
        <v>39</v>
      </c>
      <c r="AJ1769" s="2">
        <v>34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237</v>
      </c>
      <c r="BD1769" s="2">
        <v>0</v>
      </c>
      <c r="BE1769" s="2">
        <v>0</v>
      </c>
      <c r="BF1769" s="2">
        <v>0</v>
      </c>
      <c r="BG1769" s="2">
        <v>0</v>
      </c>
      <c r="BH1769" s="2">
        <v>0</v>
      </c>
      <c r="BI1769" s="2">
        <v>0</v>
      </c>
      <c r="BJ1769" s="2">
        <v>0</v>
      </c>
      <c r="BK1769" s="2">
        <v>0</v>
      </c>
      <c r="BL1769" s="2">
        <v>5</v>
      </c>
      <c r="BM1769" s="2">
        <v>6</v>
      </c>
      <c r="BN1769" s="2">
        <v>4</v>
      </c>
      <c r="BO1769" s="2">
        <v>4</v>
      </c>
      <c r="BP1769" s="2">
        <v>3</v>
      </c>
      <c r="BQ1769" s="2">
        <v>2</v>
      </c>
      <c r="BR1769" s="2">
        <v>1</v>
      </c>
      <c r="BS1769" s="2">
        <v>0</v>
      </c>
      <c r="BT1769" s="2">
        <v>0</v>
      </c>
      <c r="BU1769" s="2">
        <v>0</v>
      </c>
      <c r="BV1769" s="2">
        <v>0</v>
      </c>
      <c r="BW1769" s="2">
        <v>0</v>
      </c>
      <c r="BX1769" s="2">
        <v>0</v>
      </c>
      <c r="BY1769" s="2">
        <v>0</v>
      </c>
      <c r="BZ1769" s="2">
        <v>0</v>
      </c>
      <c r="CA1769" s="2">
        <v>0</v>
      </c>
      <c r="CB1769" s="2">
        <v>0</v>
      </c>
      <c r="CC1769" s="2">
        <v>0</v>
      </c>
      <c r="CD1769" s="2">
        <v>0</v>
      </c>
      <c r="CE1769" s="2">
        <v>0</v>
      </c>
      <c r="CF1769" s="2">
        <v>0</v>
      </c>
      <c r="CG1769" s="2">
        <v>0</v>
      </c>
      <c r="CH1769" s="2">
        <v>0</v>
      </c>
      <c r="CI1769" s="2">
        <v>0</v>
      </c>
      <c r="CJ1769" s="2">
        <v>0</v>
      </c>
      <c r="CK1769" s="2">
        <v>12</v>
      </c>
      <c r="CL1769" s="2">
        <v>0</v>
      </c>
    </row>
    <row r="1770" spans="1:90" x14ac:dyDescent="0.25">
      <c r="A1770" t="s">
        <v>115</v>
      </c>
      <c r="B1770">
        <v>10402</v>
      </c>
      <c r="C1770" t="s">
        <v>93</v>
      </c>
      <c r="D1770">
        <v>1</v>
      </c>
      <c r="E1770">
        <v>8</v>
      </c>
      <c r="F1770">
        <v>6440</v>
      </c>
      <c r="G1770">
        <v>35006440</v>
      </c>
      <c r="H1770" t="s">
        <v>245</v>
      </c>
      <c r="I1770">
        <v>336</v>
      </c>
      <c r="J1770" t="s">
        <v>94</v>
      </c>
      <c r="K1770" t="s">
        <v>246</v>
      </c>
      <c r="L1770">
        <v>1</v>
      </c>
      <c r="M1770" t="s">
        <v>93</v>
      </c>
      <c r="N1770">
        <v>7242070</v>
      </c>
      <c r="O1770" t="s">
        <v>92</v>
      </c>
      <c r="P1770" t="s">
        <v>247</v>
      </c>
      <c r="Q1770">
        <v>168</v>
      </c>
      <c r="R1770">
        <v>11</v>
      </c>
      <c r="S1770">
        <v>24844125</v>
      </c>
      <c r="T1770">
        <v>24845561</v>
      </c>
      <c r="U1770" t="s">
        <v>248</v>
      </c>
      <c r="V1770">
        <v>1</v>
      </c>
      <c r="W1770" s="2">
        <v>0</v>
      </c>
      <c r="X1770" s="2">
        <v>0</v>
      </c>
      <c r="Y1770" s="2">
        <v>17</v>
      </c>
      <c r="Z1770" s="2">
        <v>33</v>
      </c>
      <c r="AA1770" s="2">
        <v>46</v>
      </c>
      <c r="AB1770" s="2">
        <v>30</v>
      </c>
      <c r="AC1770" s="2">
        <v>34</v>
      </c>
      <c r="AD1770" s="2">
        <v>62</v>
      </c>
      <c r="AE1770" s="2">
        <v>53</v>
      </c>
      <c r="AF1770" s="2">
        <v>86</v>
      </c>
      <c r="AG1770" s="2">
        <v>42</v>
      </c>
      <c r="AH1770" s="2">
        <v>46</v>
      </c>
      <c r="AI1770" s="2">
        <v>58</v>
      </c>
      <c r="AJ1770" s="2">
        <v>34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4</v>
      </c>
      <c r="BC1770" s="2">
        <v>0</v>
      </c>
      <c r="BD1770" s="2">
        <v>17</v>
      </c>
      <c r="BE1770" s="2">
        <v>0</v>
      </c>
      <c r="BF1770" s="2">
        <v>0</v>
      </c>
      <c r="BG1770" s="2">
        <v>2</v>
      </c>
      <c r="BH1770" s="2">
        <v>1</v>
      </c>
      <c r="BI1770" s="2">
        <v>3</v>
      </c>
      <c r="BJ1770" s="2">
        <v>2</v>
      </c>
      <c r="BK1770" s="2">
        <v>2</v>
      </c>
      <c r="BL1770" s="2">
        <v>4</v>
      </c>
      <c r="BM1770" s="2">
        <v>4</v>
      </c>
      <c r="BN1770" s="2">
        <v>6</v>
      </c>
      <c r="BO1770" s="2">
        <v>3</v>
      </c>
      <c r="BP1770" s="2">
        <v>2</v>
      </c>
      <c r="BQ1770" s="2">
        <v>3</v>
      </c>
      <c r="BR1770" s="2">
        <v>2</v>
      </c>
      <c r="BS1770" s="2">
        <v>0</v>
      </c>
      <c r="BT1770" s="2">
        <v>0</v>
      </c>
      <c r="BU1770" s="2">
        <v>0</v>
      </c>
      <c r="BV1770" s="2">
        <v>0</v>
      </c>
      <c r="BW1770" s="2">
        <v>0</v>
      </c>
      <c r="BX1770" s="2">
        <v>0</v>
      </c>
      <c r="BY1770" s="2">
        <v>0</v>
      </c>
      <c r="BZ1770" s="2">
        <v>0</v>
      </c>
      <c r="CA1770" s="2">
        <v>0</v>
      </c>
      <c r="CB1770" s="2">
        <v>0</v>
      </c>
      <c r="CC1770" s="2">
        <v>0</v>
      </c>
      <c r="CD1770" s="2">
        <v>0</v>
      </c>
      <c r="CE1770" s="2">
        <v>0</v>
      </c>
      <c r="CF1770" s="2">
        <v>0</v>
      </c>
      <c r="CG1770" s="2">
        <v>0</v>
      </c>
      <c r="CH1770" s="2">
        <v>0</v>
      </c>
      <c r="CI1770" s="2">
        <v>0</v>
      </c>
      <c r="CJ1770" s="2">
        <v>2</v>
      </c>
      <c r="CK1770" s="2">
        <v>0</v>
      </c>
      <c r="CL1770" s="2">
        <v>6</v>
      </c>
    </row>
    <row r="1771" spans="1:90" x14ac:dyDescent="0.25">
      <c r="A1771" t="s">
        <v>115</v>
      </c>
      <c r="B1771">
        <v>10402</v>
      </c>
      <c r="C1771" t="s">
        <v>93</v>
      </c>
      <c r="D1771">
        <v>1</v>
      </c>
      <c r="E1771">
        <v>8</v>
      </c>
      <c r="F1771">
        <v>191206</v>
      </c>
      <c r="G1771">
        <v>35191206</v>
      </c>
      <c r="H1771" t="s">
        <v>16072</v>
      </c>
      <c r="I1771">
        <v>336</v>
      </c>
      <c r="J1771" t="s">
        <v>94</v>
      </c>
      <c r="K1771" t="s">
        <v>6648</v>
      </c>
      <c r="L1771">
        <v>1</v>
      </c>
      <c r="M1771" t="s">
        <v>93</v>
      </c>
      <c r="N1771">
        <v>7244020</v>
      </c>
      <c r="O1771" t="s">
        <v>92</v>
      </c>
      <c r="P1771" t="s">
        <v>15252</v>
      </c>
      <c r="Q1771">
        <v>23</v>
      </c>
      <c r="R1771">
        <v>11</v>
      </c>
      <c r="S1771">
        <v>24846231</v>
      </c>
      <c r="T1771">
        <v>24846842</v>
      </c>
      <c r="U1771" t="s">
        <v>16073</v>
      </c>
      <c r="V1771">
        <v>1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129</v>
      </c>
      <c r="AE1771" s="2">
        <v>139</v>
      </c>
      <c r="AF1771" s="2">
        <v>167</v>
      </c>
      <c r="AG1771" s="2">
        <v>160</v>
      </c>
      <c r="AH1771" s="2">
        <v>242</v>
      </c>
      <c r="AI1771" s="2">
        <v>301</v>
      </c>
      <c r="AJ1771" s="2">
        <v>161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287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0</v>
      </c>
      <c r="BI1771" s="2">
        <v>0</v>
      </c>
      <c r="BJ1771" s="2">
        <v>0</v>
      </c>
      <c r="BK1771" s="2">
        <v>0</v>
      </c>
      <c r="BL1771" s="2">
        <v>7</v>
      </c>
      <c r="BM1771" s="2">
        <v>6</v>
      </c>
      <c r="BN1771" s="2">
        <v>8</v>
      </c>
      <c r="BO1771" s="2">
        <v>7</v>
      </c>
      <c r="BP1771" s="2">
        <v>8</v>
      </c>
      <c r="BQ1771" s="2">
        <v>10</v>
      </c>
      <c r="BR1771" s="2">
        <v>4</v>
      </c>
      <c r="BS1771" s="2">
        <v>0</v>
      </c>
      <c r="BT1771" s="2">
        <v>0</v>
      </c>
      <c r="BU1771" s="2">
        <v>0</v>
      </c>
      <c r="BV1771" s="2">
        <v>0</v>
      </c>
      <c r="BW1771" s="2">
        <v>0</v>
      </c>
      <c r="BX1771" s="2">
        <v>0</v>
      </c>
      <c r="BY1771" s="2">
        <v>0</v>
      </c>
      <c r="BZ1771" s="2">
        <v>0</v>
      </c>
      <c r="CA1771" s="2">
        <v>0</v>
      </c>
      <c r="CB1771" s="2">
        <v>0</v>
      </c>
      <c r="CC1771" s="2">
        <v>9</v>
      </c>
      <c r="CD1771" s="2">
        <v>0</v>
      </c>
      <c r="CE1771" s="2">
        <v>0</v>
      </c>
      <c r="CF1771" s="2">
        <v>0</v>
      </c>
      <c r="CG1771" s="2">
        <v>0</v>
      </c>
      <c r="CH1771" s="2">
        <v>0</v>
      </c>
      <c r="CI1771" s="2">
        <v>0</v>
      </c>
      <c r="CJ1771" s="2">
        <v>0</v>
      </c>
      <c r="CK1771" s="2">
        <v>0</v>
      </c>
      <c r="CL1771" s="2">
        <v>0</v>
      </c>
    </row>
    <row r="1772" spans="1:90" x14ac:dyDescent="0.25">
      <c r="A1772" t="s">
        <v>115</v>
      </c>
      <c r="B1772">
        <v>10402</v>
      </c>
      <c r="C1772" t="s">
        <v>93</v>
      </c>
      <c r="D1772">
        <v>1</v>
      </c>
      <c r="E1772">
        <v>8</v>
      </c>
      <c r="F1772">
        <v>191218</v>
      </c>
      <c r="G1772">
        <v>35191218</v>
      </c>
      <c r="H1772" t="s">
        <v>17504</v>
      </c>
      <c r="I1772">
        <v>336</v>
      </c>
      <c r="J1772" t="s">
        <v>94</v>
      </c>
      <c r="K1772" t="s">
        <v>6648</v>
      </c>
      <c r="L1772">
        <v>1</v>
      </c>
      <c r="M1772" t="s">
        <v>93</v>
      </c>
      <c r="N1772">
        <v>7244023</v>
      </c>
      <c r="O1772" t="s">
        <v>92</v>
      </c>
      <c r="P1772" t="s">
        <v>15217</v>
      </c>
      <c r="Q1772">
        <v>150</v>
      </c>
      <c r="R1772">
        <v>11</v>
      </c>
      <c r="S1772">
        <v>24869508</v>
      </c>
      <c r="T1772">
        <v>24996993</v>
      </c>
      <c r="U1772" t="s">
        <v>17505</v>
      </c>
      <c r="V1772">
        <v>1</v>
      </c>
      <c r="W1772" s="2">
        <v>0</v>
      </c>
      <c r="X1772" s="2">
        <v>0</v>
      </c>
      <c r="Y1772" s="2">
        <v>30</v>
      </c>
      <c r="Z1772" s="2">
        <v>48</v>
      </c>
      <c r="AA1772" s="2">
        <v>32</v>
      </c>
      <c r="AB1772" s="2">
        <v>64</v>
      </c>
      <c r="AC1772" s="2">
        <v>94</v>
      </c>
      <c r="AD1772" s="2">
        <v>180</v>
      </c>
      <c r="AE1772" s="2">
        <v>184</v>
      </c>
      <c r="AF1772" s="2">
        <v>179</v>
      </c>
      <c r="AG1772" s="2">
        <v>121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1</v>
      </c>
      <c r="BH1772" s="2">
        <v>3</v>
      </c>
      <c r="BI1772" s="2">
        <v>1</v>
      </c>
      <c r="BJ1772" s="2">
        <v>2</v>
      </c>
      <c r="BK1772" s="2">
        <v>3</v>
      </c>
      <c r="BL1772" s="2">
        <v>6</v>
      </c>
      <c r="BM1772" s="2">
        <v>5</v>
      </c>
      <c r="BN1772" s="2">
        <v>7</v>
      </c>
      <c r="BO1772" s="2">
        <v>4</v>
      </c>
      <c r="BP1772" s="2">
        <v>0</v>
      </c>
      <c r="BQ1772" s="2">
        <v>0</v>
      </c>
      <c r="BR1772" s="2">
        <v>0</v>
      </c>
      <c r="BS1772" s="2">
        <v>0</v>
      </c>
      <c r="BT1772" s="2">
        <v>0</v>
      </c>
      <c r="BU1772" s="2">
        <v>0</v>
      </c>
      <c r="BV1772" s="2">
        <v>0</v>
      </c>
      <c r="BW1772" s="2">
        <v>0</v>
      </c>
      <c r="BX1772" s="2">
        <v>0</v>
      </c>
      <c r="BY1772" s="2">
        <v>0</v>
      </c>
      <c r="BZ1772" s="2">
        <v>0</v>
      </c>
      <c r="CA1772" s="2">
        <v>0</v>
      </c>
      <c r="CB1772" s="2">
        <v>0</v>
      </c>
      <c r="CC1772" s="2">
        <v>0</v>
      </c>
      <c r="CD1772" s="2">
        <v>0</v>
      </c>
      <c r="CE1772" s="2">
        <v>0</v>
      </c>
      <c r="CF1772" s="2">
        <v>0</v>
      </c>
      <c r="CG1772" s="2">
        <v>0</v>
      </c>
      <c r="CH1772" s="2">
        <v>0</v>
      </c>
      <c r="CI1772" s="2">
        <v>0</v>
      </c>
      <c r="CJ1772" s="2">
        <v>0</v>
      </c>
      <c r="CK1772" s="2">
        <v>0</v>
      </c>
      <c r="CL1772" s="2">
        <v>0</v>
      </c>
    </row>
    <row r="1773" spans="1:90" x14ac:dyDescent="0.25">
      <c r="A1773" t="s">
        <v>115</v>
      </c>
      <c r="B1773">
        <v>10402</v>
      </c>
      <c r="C1773" t="s">
        <v>93</v>
      </c>
      <c r="D1773">
        <v>1</v>
      </c>
      <c r="E1773">
        <v>8</v>
      </c>
      <c r="F1773">
        <v>925573</v>
      </c>
      <c r="G1773">
        <v>35925573</v>
      </c>
      <c r="H1773" t="s">
        <v>4668</v>
      </c>
      <c r="I1773">
        <v>336</v>
      </c>
      <c r="J1773" t="s">
        <v>94</v>
      </c>
      <c r="K1773" t="s">
        <v>2326</v>
      </c>
      <c r="L1773">
        <v>1</v>
      </c>
      <c r="M1773" t="s">
        <v>93</v>
      </c>
      <c r="N1773">
        <v>7263737</v>
      </c>
      <c r="O1773" t="s">
        <v>2326</v>
      </c>
      <c r="P1773" t="s">
        <v>4669</v>
      </c>
      <c r="Q1773">
        <v>90</v>
      </c>
      <c r="R1773">
        <v>11</v>
      </c>
      <c r="S1773">
        <v>24962438</v>
      </c>
      <c r="T1773">
        <v>24962439</v>
      </c>
      <c r="U1773" t="s">
        <v>4670</v>
      </c>
      <c r="V1773">
        <v>1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266</v>
      </c>
      <c r="AG1773" s="2">
        <v>133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224</v>
      </c>
      <c r="BD1773" s="2">
        <v>0</v>
      </c>
      <c r="BE1773" s="2">
        <v>0</v>
      </c>
      <c r="BF1773" s="2">
        <v>0</v>
      </c>
      <c r="BG1773" s="2">
        <v>0</v>
      </c>
      <c r="BH1773" s="2">
        <v>0</v>
      </c>
      <c r="BI1773" s="2">
        <v>0</v>
      </c>
      <c r="BJ1773" s="2">
        <v>0</v>
      </c>
      <c r="BK1773" s="2">
        <v>0</v>
      </c>
      <c r="BL1773" s="2">
        <v>0</v>
      </c>
      <c r="BM1773" s="2">
        <v>0</v>
      </c>
      <c r="BN1773" s="2">
        <v>10</v>
      </c>
      <c r="BO1773" s="2">
        <v>5</v>
      </c>
      <c r="BP1773" s="2">
        <v>0</v>
      </c>
      <c r="BQ1773" s="2">
        <v>0</v>
      </c>
      <c r="BR1773" s="2">
        <v>0</v>
      </c>
      <c r="BS1773" s="2">
        <v>0</v>
      </c>
      <c r="BT1773" s="2">
        <v>0</v>
      </c>
      <c r="BU1773" s="2">
        <v>0</v>
      </c>
      <c r="BV1773" s="2">
        <v>0</v>
      </c>
      <c r="BW1773" s="2">
        <v>0</v>
      </c>
      <c r="BX1773" s="2">
        <v>0</v>
      </c>
      <c r="BY1773" s="2">
        <v>0</v>
      </c>
      <c r="BZ1773" s="2">
        <v>0</v>
      </c>
      <c r="CA1773" s="2">
        <v>0</v>
      </c>
      <c r="CB1773" s="2">
        <v>0</v>
      </c>
      <c r="CC1773" s="2">
        <v>0</v>
      </c>
      <c r="CD1773" s="2">
        <v>0</v>
      </c>
      <c r="CE1773" s="2">
        <v>0</v>
      </c>
      <c r="CF1773" s="2">
        <v>0</v>
      </c>
      <c r="CG1773" s="2">
        <v>0</v>
      </c>
      <c r="CH1773" s="2">
        <v>0</v>
      </c>
      <c r="CI1773" s="2">
        <v>0</v>
      </c>
      <c r="CJ1773" s="2">
        <v>0</v>
      </c>
      <c r="CK1773" s="2">
        <v>17</v>
      </c>
      <c r="CL1773" s="2">
        <v>0</v>
      </c>
    </row>
    <row r="1774" spans="1:90" x14ac:dyDescent="0.25">
      <c r="A1774" t="s">
        <v>115</v>
      </c>
      <c r="B1774">
        <v>10402</v>
      </c>
      <c r="C1774" t="s">
        <v>93</v>
      </c>
      <c r="D1774">
        <v>1</v>
      </c>
      <c r="E1774">
        <v>8</v>
      </c>
      <c r="F1774">
        <v>908859</v>
      </c>
      <c r="G1774">
        <v>35908859</v>
      </c>
      <c r="H1774" t="s">
        <v>18022</v>
      </c>
      <c r="I1774">
        <v>336</v>
      </c>
      <c r="J1774" t="s">
        <v>94</v>
      </c>
      <c r="K1774" t="s">
        <v>718</v>
      </c>
      <c r="L1774">
        <v>1</v>
      </c>
      <c r="M1774" t="s">
        <v>93</v>
      </c>
      <c r="N1774">
        <v>7273280</v>
      </c>
      <c r="O1774" t="s">
        <v>92</v>
      </c>
      <c r="P1774" t="s">
        <v>18023</v>
      </c>
      <c r="Q1774">
        <v>423</v>
      </c>
      <c r="R1774">
        <v>11</v>
      </c>
      <c r="S1774">
        <v>24847387</v>
      </c>
      <c r="T1774">
        <v>24849356</v>
      </c>
      <c r="U1774" t="s">
        <v>18024</v>
      </c>
      <c r="V1774">
        <v>1</v>
      </c>
      <c r="W1774" s="2">
        <v>0</v>
      </c>
      <c r="X1774" s="2">
        <v>0</v>
      </c>
      <c r="Y1774" s="2">
        <v>94</v>
      </c>
      <c r="Z1774" s="2">
        <v>144</v>
      </c>
      <c r="AA1774" s="2">
        <v>119</v>
      </c>
      <c r="AB1774" s="2">
        <v>88</v>
      </c>
      <c r="AC1774" s="2">
        <v>161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>
        <v>0</v>
      </c>
      <c r="AO1774" s="2">
        <v>0</v>
      </c>
      <c r="AP1774" s="2">
        <v>0</v>
      </c>
      <c r="AQ1774" s="2">
        <v>0</v>
      </c>
      <c r="AR1774" s="2">
        <v>88</v>
      </c>
      <c r="AS1774" s="2">
        <v>0</v>
      </c>
      <c r="AT1774" s="2">
        <v>0</v>
      </c>
      <c r="AU1774" s="2">
        <v>238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4</v>
      </c>
      <c r="BH1774" s="2">
        <v>6</v>
      </c>
      <c r="BI1774" s="2">
        <v>4</v>
      </c>
      <c r="BJ1774" s="2">
        <v>3</v>
      </c>
      <c r="BK1774" s="2">
        <v>9</v>
      </c>
      <c r="BL1774" s="2">
        <v>0</v>
      </c>
      <c r="BM1774" s="2">
        <v>0</v>
      </c>
      <c r="BN1774" s="2">
        <v>0</v>
      </c>
      <c r="BO1774" s="2">
        <v>0</v>
      </c>
      <c r="BP1774" s="2">
        <v>0</v>
      </c>
      <c r="BQ1774" s="2">
        <v>0</v>
      </c>
      <c r="BR1774" s="2">
        <v>0</v>
      </c>
      <c r="BS1774" s="2">
        <v>0</v>
      </c>
      <c r="BT1774" s="2">
        <v>0</v>
      </c>
      <c r="BU1774" s="2">
        <v>0</v>
      </c>
      <c r="BV1774" s="2">
        <v>0</v>
      </c>
      <c r="BW1774" s="2">
        <v>0</v>
      </c>
      <c r="BX1774" s="2">
        <v>0</v>
      </c>
      <c r="BY1774" s="2">
        <v>0</v>
      </c>
      <c r="BZ1774" s="2">
        <v>3</v>
      </c>
      <c r="CA1774" s="2">
        <v>0</v>
      </c>
      <c r="CB1774" s="2">
        <v>0</v>
      </c>
      <c r="CC1774" s="2">
        <v>8</v>
      </c>
      <c r="CD1774" s="2">
        <v>0</v>
      </c>
      <c r="CE1774" s="2">
        <v>0</v>
      </c>
      <c r="CF1774" s="2">
        <v>0</v>
      </c>
      <c r="CG1774" s="2">
        <v>0</v>
      </c>
      <c r="CH1774" s="2">
        <v>0</v>
      </c>
      <c r="CI1774" s="2">
        <v>0</v>
      </c>
      <c r="CJ1774" s="2">
        <v>0</v>
      </c>
      <c r="CK1774" s="2">
        <v>0</v>
      </c>
      <c r="CL1774" s="2">
        <v>0</v>
      </c>
    </row>
    <row r="1775" spans="1:90" x14ac:dyDescent="0.25">
      <c r="A1775" t="s">
        <v>115</v>
      </c>
      <c r="B1775">
        <v>10402</v>
      </c>
      <c r="C1775" t="s">
        <v>93</v>
      </c>
      <c r="D1775">
        <v>1</v>
      </c>
      <c r="E1775">
        <v>8</v>
      </c>
      <c r="F1775">
        <v>5897</v>
      </c>
      <c r="G1775">
        <v>35005897</v>
      </c>
      <c r="H1775" t="s">
        <v>8561</v>
      </c>
      <c r="I1775">
        <v>336</v>
      </c>
      <c r="J1775" t="s">
        <v>94</v>
      </c>
      <c r="K1775" t="s">
        <v>8562</v>
      </c>
      <c r="L1775">
        <v>1</v>
      </c>
      <c r="M1775" t="s">
        <v>93</v>
      </c>
      <c r="N1775">
        <v>7024010</v>
      </c>
      <c r="O1775" t="s">
        <v>92</v>
      </c>
      <c r="P1775" t="s">
        <v>2410</v>
      </c>
      <c r="Q1775">
        <v>2</v>
      </c>
      <c r="R1775">
        <v>11</v>
      </c>
      <c r="S1775">
        <v>24094992</v>
      </c>
      <c r="T1775">
        <v>24680417</v>
      </c>
      <c r="U1775" t="s">
        <v>8563</v>
      </c>
      <c r="V1775">
        <v>1</v>
      </c>
      <c r="W1775" s="2">
        <v>0</v>
      </c>
      <c r="X1775" s="2">
        <v>0</v>
      </c>
      <c r="Y1775" s="2">
        <v>19</v>
      </c>
      <c r="Z1775" s="2">
        <v>17</v>
      </c>
      <c r="AA1775" s="2">
        <v>54</v>
      </c>
      <c r="AB1775" s="2">
        <v>47</v>
      </c>
      <c r="AC1775" s="2">
        <v>60</v>
      </c>
      <c r="AD1775" s="2">
        <v>82</v>
      </c>
      <c r="AE1775" s="2">
        <v>97</v>
      </c>
      <c r="AF1775" s="2">
        <v>68</v>
      </c>
      <c r="AG1775" s="2">
        <v>68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2</v>
      </c>
      <c r="BC1775" s="2">
        <v>88</v>
      </c>
      <c r="BD1775" s="2">
        <v>6</v>
      </c>
      <c r="BE1775" s="2">
        <v>0</v>
      </c>
      <c r="BF1775" s="2">
        <v>0</v>
      </c>
      <c r="BG1775" s="2">
        <v>1</v>
      </c>
      <c r="BH1775" s="2">
        <v>1</v>
      </c>
      <c r="BI1775" s="2">
        <v>2</v>
      </c>
      <c r="BJ1775" s="2">
        <v>2</v>
      </c>
      <c r="BK1775" s="2">
        <v>4</v>
      </c>
      <c r="BL1775" s="2">
        <v>5</v>
      </c>
      <c r="BM1775" s="2">
        <v>5</v>
      </c>
      <c r="BN1775" s="2">
        <v>2</v>
      </c>
      <c r="BO1775" s="2">
        <v>3</v>
      </c>
      <c r="BP1775" s="2">
        <v>0</v>
      </c>
      <c r="BQ1775" s="2">
        <v>0</v>
      </c>
      <c r="BR1775" s="2">
        <v>0</v>
      </c>
      <c r="BS1775" s="2">
        <v>0</v>
      </c>
      <c r="BT1775" s="2">
        <v>0</v>
      </c>
      <c r="BU1775" s="2">
        <v>0</v>
      </c>
      <c r="BV1775" s="2">
        <v>0</v>
      </c>
      <c r="BW1775" s="2">
        <v>0</v>
      </c>
      <c r="BX1775" s="2">
        <v>0</v>
      </c>
      <c r="BY1775" s="2">
        <v>0</v>
      </c>
      <c r="BZ1775" s="2">
        <v>0</v>
      </c>
      <c r="CA1775" s="2">
        <v>0</v>
      </c>
      <c r="CB1775" s="2">
        <v>0</v>
      </c>
      <c r="CC1775" s="2">
        <v>0</v>
      </c>
      <c r="CD1775" s="2">
        <v>0</v>
      </c>
      <c r="CE1775" s="2">
        <v>0</v>
      </c>
      <c r="CF1775" s="2">
        <v>0</v>
      </c>
      <c r="CG1775" s="2">
        <v>0</v>
      </c>
      <c r="CH1775" s="2">
        <v>0</v>
      </c>
      <c r="CI1775" s="2">
        <v>0</v>
      </c>
      <c r="CJ1775" s="2">
        <v>1</v>
      </c>
      <c r="CK1775" s="2">
        <v>6</v>
      </c>
      <c r="CL1775" s="2">
        <v>2</v>
      </c>
    </row>
    <row r="1776" spans="1:90" x14ac:dyDescent="0.25">
      <c r="A1776" t="s">
        <v>115</v>
      </c>
      <c r="B1776">
        <v>10402</v>
      </c>
      <c r="C1776" t="s">
        <v>93</v>
      </c>
      <c r="D1776">
        <v>1</v>
      </c>
      <c r="E1776">
        <v>8</v>
      </c>
      <c r="F1776">
        <v>6117</v>
      </c>
      <c r="G1776">
        <v>35006117</v>
      </c>
      <c r="H1776" t="s">
        <v>14700</v>
      </c>
      <c r="I1776">
        <v>336</v>
      </c>
      <c r="J1776" t="s">
        <v>94</v>
      </c>
      <c r="K1776" t="s">
        <v>5454</v>
      </c>
      <c r="L1776">
        <v>1</v>
      </c>
      <c r="M1776" t="s">
        <v>93</v>
      </c>
      <c r="N1776">
        <v>7032060</v>
      </c>
      <c r="O1776" t="s">
        <v>102</v>
      </c>
      <c r="P1776" t="s">
        <v>14701</v>
      </c>
      <c r="Q1776">
        <v>251</v>
      </c>
      <c r="R1776">
        <v>11</v>
      </c>
      <c r="S1776">
        <v>24142430</v>
      </c>
      <c r="T1776">
        <v>24213540</v>
      </c>
      <c r="U1776" t="s">
        <v>14702</v>
      </c>
      <c r="V1776">
        <v>1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247</v>
      </c>
      <c r="AI1776" s="2">
        <v>201</v>
      </c>
      <c r="AJ1776" s="2">
        <v>114</v>
      </c>
      <c r="AK1776" s="2">
        <v>0</v>
      </c>
      <c r="AL1776" s="2">
        <v>0</v>
      </c>
      <c r="AM1776" s="2">
        <v>0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0</v>
      </c>
      <c r="BI1776" s="2">
        <v>0</v>
      </c>
      <c r="BJ1776" s="2">
        <v>0</v>
      </c>
      <c r="BK1776" s="2">
        <v>0</v>
      </c>
      <c r="BL1776" s="2">
        <v>0</v>
      </c>
      <c r="BM1776" s="2">
        <v>0</v>
      </c>
      <c r="BN1776" s="2">
        <v>0</v>
      </c>
      <c r="BO1776" s="2">
        <v>0</v>
      </c>
      <c r="BP1776" s="2">
        <v>10</v>
      </c>
      <c r="BQ1776" s="2">
        <v>9</v>
      </c>
      <c r="BR1776" s="2">
        <v>4</v>
      </c>
      <c r="BS1776" s="2">
        <v>0</v>
      </c>
      <c r="BT1776" s="2">
        <v>0</v>
      </c>
      <c r="BU1776" s="2">
        <v>0</v>
      </c>
      <c r="BV1776" s="2">
        <v>0</v>
      </c>
      <c r="BW1776" s="2">
        <v>0</v>
      </c>
      <c r="BX1776" s="2">
        <v>0</v>
      </c>
      <c r="BY1776" s="2">
        <v>0</v>
      </c>
      <c r="BZ1776" s="2">
        <v>0</v>
      </c>
      <c r="CA1776" s="2">
        <v>0</v>
      </c>
      <c r="CB1776" s="2">
        <v>0</v>
      </c>
      <c r="CC1776" s="2">
        <v>0</v>
      </c>
      <c r="CD1776" s="2">
        <v>0</v>
      </c>
      <c r="CE1776" s="2">
        <v>0</v>
      </c>
      <c r="CF1776" s="2">
        <v>0</v>
      </c>
      <c r="CG1776" s="2">
        <v>0</v>
      </c>
      <c r="CH1776" s="2">
        <v>0</v>
      </c>
      <c r="CI1776" s="2">
        <v>0</v>
      </c>
      <c r="CJ1776" s="2">
        <v>0</v>
      </c>
      <c r="CK1776" s="2">
        <v>0</v>
      </c>
      <c r="CL1776" s="2">
        <v>0</v>
      </c>
    </row>
    <row r="1777" spans="1:90" x14ac:dyDescent="0.25">
      <c r="A1777" t="s">
        <v>115</v>
      </c>
      <c r="B1777">
        <v>10402</v>
      </c>
      <c r="C1777" t="s">
        <v>93</v>
      </c>
      <c r="D1777">
        <v>1</v>
      </c>
      <c r="E1777">
        <v>8</v>
      </c>
      <c r="F1777">
        <v>904806</v>
      </c>
      <c r="G1777">
        <v>35904806</v>
      </c>
      <c r="H1777" t="s">
        <v>11171</v>
      </c>
      <c r="I1777">
        <v>336</v>
      </c>
      <c r="J1777" t="s">
        <v>94</v>
      </c>
      <c r="K1777" t="s">
        <v>5453</v>
      </c>
      <c r="L1777">
        <v>1</v>
      </c>
      <c r="M1777" t="s">
        <v>93</v>
      </c>
      <c r="N1777">
        <v>7260280</v>
      </c>
      <c r="O1777" t="s">
        <v>92</v>
      </c>
      <c r="P1777" t="s">
        <v>11172</v>
      </c>
      <c r="Q1777">
        <v>190</v>
      </c>
      <c r="R1777">
        <v>11</v>
      </c>
      <c r="S1777">
        <v>24844469</v>
      </c>
      <c r="T1777">
        <v>24886855</v>
      </c>
      <c r="U1777" t="s">
        <v>11173</v>
      </c>
      <c r="V1777">
        <v>1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71</v>
      </c>
      <c r="AE1777" s="2">
        <v>144</v>
      </c>
      <c r="AF1777" s="2">
        <v>118</v>
      </c>
      <c r="AG1777" s="2">
        <v>135</v>
      </c>
      <c r="AH1777" s="2">
        <v>176</v>
      </c>
      <c r="AI1777" s="2">
        <v>121</v>
      </c>
      <c r="AJ1777" s="2">
        <v>77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136</v>
      </c>
      <c r="BD1777" s="2">
        <v>0</v>
      </c>
      <c r="BE1777" s="2">
        <v>0</v>
      </c>
      <c r="BF1777" s="2">
        <v>0</v>
      </c>
      <c r="BG1777" s="2">
        <v>0</v>
      </c>
      <c r="BH1777" s="2">
        <v>0</v>
      </c>
      <c r="BI1777" s="2">
        <v>0</v>
      </c>
      <c r="BJ1777" s="2">
        <v>0</v>
      </c>
      <c r="BK1777" s="2">
        <v>0</v>
      </c>
      <c r="BL1777" s="2">
        <v>5</v>
      </c>
      <c r="BM1777" s="2">
        <v>8</v>
      </c>
      <c r="BN1777" s="2">
        <v>5</v>
      </c>
      <c r="BO1777" s="2">
        <v>4</v>
      </c>
      <c r="BP1777" s="2">
        <v>7</v>
      </c>
      <c r="BQ1777" s="2">
        <v>5</v>
      </c>
      <c r="BR1777" s="2">
        <v>3</v>
      </c>
      <c r="BS1777" s="2">
        <v>0</v>
      </c>
      <c r="BT1777" s="2">
        <v>0</v>
      </c>
      <c r="BU1777" s="2">
        <v>0</v>
      </c>
      <c r="BV1777" s="2">
        <v>0</v>
      </c>
      <c r="BW1777" s="2">
        <v>0</v>
      </c>
      <c r="BX1777" s="2">
        <v>0</v>
      </c>
      <c r="BY1777" s="2">
        <v>0</v>
      </c>
      <c r="BZ1777" s="2">
        <v>0</v>
      </c>
      <c r="CA1777" s="2">
        <v>0</v>
      </c>
      <c r="CB1777" s="2">
        <v>0</v>
      </c>
      <c r="CC1777" s="2">
        <v>0</v>
      </c>
      <c r="CD1777" s="2">
        <v>0</v>
      </c>
      <c r="CE1777" s="2">
        <v>0</v>
      </c>
      <c r="CF1777" s="2">
        <v>0</v>
      </c>
      <c r="CG1777" s="2">
        <v>0</v>
      </c>
      <c r="CH1777" s="2">
        <v>0</v>
      </c>
      <c r="CI1777" s="2">
        <v>0</v>
      </c>
      <c r="CJ1777" s="2">
        <v>0</v>
      </c>
      <c r="CK1777" s="2">
        <v>6</v>
      </c>
      <c r="CL1777" s="2">
        <v>0</v>
      </c>
    </row>
    <row r="1778" spans="1:90" x14ac:dyDescent="0.25">
      <c r="A1778" t="s">
        <v>115</v>
      </c>
      <c r="B1778">
        <v>10402</v>
      </c>
      <c r="C1778" t="s">
        <v>93</v>
      </c>
      <c r="D1778">
        <v>1</v>
      </c>
      <c r="E1778">
        <v>8</v>
      </c>
      <c r="F1778">
        <v>297525</v>
      </c>
      <c r="G1778">
        <v>35297525</v>
      </c>
      <c r="H1778" t="s">
        <v>2325</v>
      </c>
      <c r="I1778">
        <v>336</v>
      </c>
      <c r="J1778" t="s">
        <v>94</v>
      </c>
      <c r="K1778" t="s">
        <v>2326</v>
      </c>
      <c r="L1778">
        <v>1</v>
      </c>
      <c r="M1778" t="s">
        <v>93</v>
      </c>
      <c r="N1778">
        <v>7263740</v>
      </c>
      <c r="O1778" t="s">
        <v>102</v>
      </c>
      <c r="P1778" t="s">
        <v>2327</v>
      </c>
      <c r="Q1778" t="s">
        <v>127</v>
      </c>
      <c r="R1778">
        <v>11</v>
      </c>
      <c r="S1778">
        <v>24967262</v>
      </c>
      <c r="T1778">
        <v>24967382</v>
      </c>
      <c r="U1778" t="s">
        <v>2328</v>
      </c>
      <c r="V1778">
        <v>1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96</v>
      </c>
      <c r="AE1778" s="2">
        <v>131</v>
      </c>
      <c r="AF1778" s="2">
        <v>129</v>
      </c>
      <c r="AG1778" s="2">
        <v>316</v>
      </c>
      <c r="AH1778" s="2">
        <v>220</v>
      </c>
      <c r="AI1778" s="2">
        <v>231</v>
      </c>
      <c r="AJ1778" s="2">
        <v>118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>
        <v>0</v>
      </c>
      <c r="AR1778" s="2">
        <v>167</v>
      </c>
      <c r="AS1778" s="2">
        <v>0</v>
      </c>
      <c r="AT1778" s="2">
        <v>0</v>
      </c>
      <c r="AU1778" s="2">
        <v>338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91</v>
      </c>
      <c r="BD1778" s="2">
        <v>0</v>
      </c>
      <c r="BE1778" s="2">
        <v>0</v>
      </c>
      <c r="BF1778" s="2">
        <v>0</v>
      </c>
      <c r="BG1778" s="2">
        <v>0</v>
      </c>
      <c r="BH1778" s="2">
        <v>0</v>
      </c>
      <c r="BI1778" s="2">
        <v>0</v>
      </c>
      <c r="BJ1778" s="2">
        <v>0</v>
      </c>
      <c r="BK1778" s="2">
        <v>0</v>
      </c>
      <c r="BL1778" s="2">
        <v>5</v>
      </c>
      <c r="BM1778" s="2">
        <v>5</v>
      </c>
      <c r="BN1778" s="2">
        <v>5</v>
      </c>
      <c r="BO1778" s="2">
        <v>13</v>
      </c>
      <c r="BP1778" s="2">
        <v>8</v>
      </c>
      <c r="BQ1778" s="2">
        <v>7</v>
      </c>
      <c r="BR1778" s="2">
        <v>5</v>
      </c>
      <c r="BS1778" s="2">
        <v>0</v>
      </c>
      <c r="BT1778" s="2">
        <v>0</v>
      </c>
      <c r="BU1778" s="2">
        <v>0</v>
      </c>
      <c r="BV1778" s="2">
        <v>0</v>
      </c>
      <c r="BW1778" s="2">
        <v>0</v>
      </c>
      <c r="BX1778" s="2">
        <v>0</v>
      </c>
      <c r="BY1778" s="2">
        <v>0</v>
      </c>
      <c r="BZ1778" s="2">
        <v>6</v>
      </c>
      <c r="CA1778" s="2">
        <v>0</v>
      </c>
      <c r="CB1778" s="2">
        <v>0</v>
      </c>
      <c r="CC1778" s="2">
        <v>9</v>
      </c>
      <c r="CD1778" s="2">
        <v>0</v>
      </c>
      <c r="CE1778" s="2">
        <v>0</v>
      </c>
      <c r="CF1778" s="2">
        <v>0</v>
      </c>
      <c r="CG1778" s="2">
        <v>0</v>
      </c>
      <c r="CH1778" s="2">
        <v>0</v>
      </c>
      <c r="CI1778" s="2">
        <v>0</v>
      </c>
      <c r="CJ1778" s="2">
        <v>0</v>
      </c>
      <c r="CK1778" s="2">
        <v>4</v>
      </c>
      <c r="CL1778" s="2">
        <v>0</v>
      </c>
    </row>
    <row r="1779" spans="1:90" x14ac:dyDescent="0.25">
      <c r="A1779" t="s">
        <v>115</v>
      </c>
      <c r="B1779">
        <v>10402</v>
      </c>
      <c r="C1779" t="s">
        <v>93</v>
      </c>
      <c r="D1779">
        <v>1</v>
      </c>
      <c r="E1779">
        <v>8</v>
      </c>
      <c r="F1779">
        <v>297513</v>
      </c>
      <c r="G1779">
        <v>35297513</v>
      </c>
      <c r="H1779" t="s">
        <v>13395</v>
      </c>
      <c r="I1779">
        <v>336</v>
      </c>
      <c r="J1779" t="s">
        <v>94</v>
      </c>
      <c r="K1779" t="s">
        <v>13396</v>
      </c>
      <c r="L1779">
        <v>1</v>
      </c>
      <c r="M1779" t="s">
        <v>93</v>
      </c>
      <c r="N1779">
        <v>7261450</v>
      </c>
      <c r="O1779" t="s">
        <v>92</v>
      </c>
      <c r="P1779" t="s">
        <v>13397</v>
      </c>
      <c r="Q1779">
        <v>561</v>
      </c>
      <c r="R1779">
        <v>11</v>
      </c>
      <c r="S1779">
        <v>24983698</v>
      </c>
      <c r="T1779">
        <v>24983725</v>
      </c>
      <c r="U1779" t="s">
        <v>13398</v>
      </c>
      <c r="V1779">
        <v>1</v>
      </c>
      <c r="W1779" s="2">
        <v>0</v>
      </c>
      <c r="X1779" s="2">
        <v>0</v>
      </c>
      <c r="Y1779" s="2">
        <v>121</v>
      </c>
      <c r="Z1779" s="2">
        <v>109</v>
      </c>
      <c r="AA1779" s="2">
        <v>138</v>
      </c>
      <c r="AB1779" s="2">
        <v>127</v>
      </c>
      <c r="AC1779" s="2">
        <v>92</v>
      </c>
      <c r="AD1779" s="2">
        <v>132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5</v>
      </c>
      <c r="BH1779" s="2">
        <v>6</v>
      </c>
      <c r="BI1779" s="2">
        <v>6</v>
      </c>
      <c r="BJ1779" s="2">
        <v>6</v>
      </c>
      <c r="BK1779" s="2">
        <v>3</v>
      </c>
      <c r="BL1779" s="2">
        <v>5</v>
      </c>
      <c r="BM1779" s="2">
        <v>0</v>
      </c>
      <c r="BN1779" s="2">
        <v>0</v>
      </c>
      <c r="BO1779" s="2">
        <v>0</v>
      </c>
      <c r="BP1779" s="2">
        <v>0</v>
      </c>
      <c r="BQ1779" s="2">
        <v>0</v>
      </c>
      <c r="BR1779" s="2">
        <v>0</v>
      </c>
      <c r="BS1779" s="2">
        <v>0</v>
      </c>
      <c r="BT1779" s="2">
        <v>0</v>
      </c>
      <c r="BU1779" s="2">
        <v>0</v>
      </c>
      <c r="BV1779" s="2">
        <v>0</v>
      </c>
      <c r="BW1779" s="2">
        <v>0</v>
      </c>
      <c r="BX1779" s="2">
        <v>0</v>
      </c>
      <c r="BY1779" s="2">
        <v>0</v>
      </c>
      <c r="BZ1779" s="2">
        <v>0</v>
      </c>
      <c r="CA1779" s="2">
        <v>0</v>
      </c>
      <c r="CB1779" s="2">
        <v>0</v>
      </c>
      <c r="CC1779" s="2">
        <v>0</v>
      </c>
      <c r="CD1779" s="2">
        <v>0</v>
      </c>
      <c r="CE1779" s="2">
        <v>0</v>
      </c>
      <c r="CF1779" s="2">
        <v>0</v>
      </c>
      <c r="CG1779" s="2">
        <v>0</v>
      </c>
      <c r="CH1779" s="2">
        <v>0</v>
      </c>
      <c r="CI1779" s="2">
        <v>0</v>
      </c>
      <c r="CJ1779" s="2">
        <v>0</v>
      </c>
      <c r="CK1779" s="2">
        <v>0</v>
      </c>
      <c r="CL1779" s="2">
        <v>0</v>
      </c>
    </row>
    <row r="1780" spans="1:90" x14ac:dyDescent="0.25">
      <c r="A1780" t="s">
        <v>115</v>
      </c>
      <c r="B1780">
        <v>10402</v>
      </c>
      <c r="C1780" t="s">
        <v>93</v>
      </c>
      <c r="D1780">
        <v>1</v>
      </c>
      <c r="E1780">
        <v>8</v>
      </c>
      <c r="F1780">
        <v>904399</v>
      </c>
      <c r="G1780">
        <v>35904399</v>
      </c>
      <c r="H1780" t="s">
        <v>1267</v>
      </c>
      <c r="I1780">
        <v>336</v>
      </c>
      <c r="J1780" t="s">
        <v>94</v>
      </c>
      <c r="K1780" t="s">
        <v>1268</v>
      </c>
      <c r="L1780">
        <v>1</v>
      </c>
      <c r="M1780" t="s">
        <v>93</v>
      </c>
      <c r="N1780">
        <v>7210230</v>
      </c>
      <c r="O1780" t="s">
        <v>92</v>
      </c>
      <c r="P1780" t="s">
        <v>1269</v>
      </c>
      <c r="Q1780">
        <v>221</v>
      </c>
      <c r="R1780">
        <v>11</v>
      </c>
      <c r="S1780">
        <v>24124411</v>
      </c>
      <c r="T1780">
        <v>24126151</v>
      </c>
      <c r="U1780" t="s">
        <v>1270</v>
      </c>
      <c r="V1780">
        <v>1</v>
      </c>
      <c r="W1780" s="2">
        <v>0</v>
      </c>
      <c r="X1780" s="2">
        <v>0</v>
      </c>
      <c r="Y1780" s="2">
        <v>28</v>
      </c>
      <c r="Z1780" s="2">
        <v>36</v>
      </c>
      <c r="AA1780" s="2">
        <v>71</v>
      </c>
      <c r="AB1780" s="2">
        <v>73</v>
      </c>
      <c r="AC1780" s="2">
        <v>104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37</v>
      </c>
      <c r="BD1780" s="2">
        <v>0</v>
      </c>
      <c r="BE1780" s="2">
        <v>0</v>
      </c>
      <c r="BF1780" s="2">
        <v>0</v>
      </c>
      <c r="BG1780" s="2">
        <v>1</v>
      </c>
      <c r="BH1780" s="2">
        <v>2</v>
      </c>
      <c r="BI1780" s="2">
        <v>4</v>
      </c>
      <c r="BJ1780" s="2">
        <v>4</v>
      </c>
      <c r="BK1780" s="2">
        <v>6</v>
      </c>
      <c r="BL1780" s="2">
        <v>0</v>
      </c>
      <c r="BM1780" s="2">
        <v>0</v>
      </c>
      <c r="BN1780" s="2">
        <v>0</v>
      </c>
      <c r="BO1780" s="2">
        <v>0</v>
      </c>
      <c r="BP1780" s="2">
        <v>0</v>
      </c>
      <c r="BQ1780" s="2">
        <v>0</v>
      </c>
      <c r="BR1780" s="2">
        <v>0</v>
      </c>
      <c r="BS1780" s="2">
        <v>0</v>
      </c>
      <c r="BT1780" s="2">
        <v>0</v>
      </c>
      <c r="BU1780" s="2">
        <v>0</v>
      </c>
      <c r="BV1780" s="2">
        <v>0</v>
      </c>
      <c r="BW1780" s="2">
        <v>0</v>
      </c>
      <c r="BX1780" s="2">
        <v>0</v>
      </c>
      <c r="BY1780" s="2">
        <v>0</v>
      </c>
      <c r="BZ1780" s="2">
        <v>0</v>
      </c>
      <c r="CA1780" s="2">
        <v>0</v>
      </c>
      <c r="CB1780" s="2">
        <v>0</v>
      </c>
      <c r="CC1780" s="2">
        <v>0</v>
      </c>
      <c r="CD1780" s="2">
        <v>0</v>
      </c>
      <c r="CE1780" s="2">
        <v>0</v>
      </c>
      <c r="CF1780" s="2">
        <v>0</v>
      </c>
      <c r="CG1780" s="2">
        <v>0</v>
      </c>
      <c r="CH1780" s="2">
        <v>0</v>
      </c>
      <c r="CI1780" s="2">
        <v>0</v>
      </c>
      <c r="CJ1780" s="2">
        <v>0</v>
      </c>
      <c r="CK1780" s="2">
        <v>3</v>
      </c>
      <c r="CL1780" s="2">
        <v>0</v>
      </c>
    </row>
    <row r="1781" spans="1:90" x14ac:dyDescent="0.25">
      <c r="A1781" t="s">
        <v>115</v>
      </c>
      <c r="B1781">
        <v>10402</v>
      </c>
      <c r="C1781" t="s">
        <v>93</v>
      </c>
      <c r="D1781">
        <v>1</v>
      </c>
      <c r="E1781">
        <v>8</v>
      </c>
      <c r="F1781">
        <v>285785</v>
      </c>
      <c r="G1781">
        <v>35285785</v>
      </c>
      <c r="H1781" t="s">
        <v>12818</v>
      </c>
      <c r="I1781">
        <v>336</v>
      </c>
      <c r="J1781" t="s">
        <v>94</v>
      </c>
      <c r="K1781" t="s">
        <v>1268</v>
      </c>
      <c r="L1781">
        <v>1</v>
      </c>
      <c r="M1781" t="s">
        <v>93</v>
      </c>
      <c r="N1781">
        <v>7210230</v>
      </c>
      <c r="O1781" t="s">
        <v>92</v>
      </c>
      <c r="P1781" t="s">
        <v>1269</v>
      </c>
      <c r="Q1781">
        <v>273</v>
      </c>
      <c r="R1781">
        <v>11</v>
      </c>
      <c r="S1781">
        <v>24462891</v>
      </c>
      <c r="T1781">
        <v>24820407</v>
      </c>
      <c r="U1781" t="s">
        <v>12819</v>
      </c>
      <c r="V1781">
        <v>1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74</v>
      </c>
      <c r="AE1781" s="2">
        <v>85</v>
      </c>
      <c r="AF1781" s="2">
        <v>88</v>
      </c>
      <c r="AG1781" s="2">
        <v>50</v>
      </c>
      <c r="AH1781" s="2">
        <v>100</v>
      </c>
      <c r="AI1781" s="2">
        <v>77</v>
      </c>
      <c r="AJ1781" s="2">
        <v>75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0</v>
      </c>
      <c r="BI1781" s="2">
        <v>0</v>
      </c>
      <c r="BJ1781" s="2">
        <v>0</v>
      </c>
      <c r="BK1781" s="2">
        <v>0</v>
      </c>
      <c r="BL1781" s="2">
        <v>2</v>
      </c>
      <c r="BM1781" s="2">
        <v>3</v>
      </c>
      <c r="BN1781" s="2">
        <v>3</v>
      </c>
      <c r="BO1781" s="2">
        <v>2</v>
      </c>
      <c r="BP1781" s="2">
        <v>4</v>
      </c>
      <c r="BQ1781" s="2">
        <v>2</v>
      </c>
      <c r="BR1781" s="2">
        <v>2</v>
      </c>
      <c r="BS1781" s="2">
        <v>0</v>
      </c>
      <c r="BT1781" s="2">
        <v>0</v>
      </c>
      <c r="BU1781" s="2">
        <v>0</v>
      </c>
      <c r="BV1781" s="2">
        <v>0</v>
      </c>
      <c r="BW1781" s="2">
        <v>0</v>
      </c>
      <c r="BX1781" s="2">
        <v>0</v>
      </c>
      <c r="BY1781" s="2">
        <v>0</v>
      </c>
      <c r="BZ1781" s="2">
        <v>0</v>
      </c>
      <c r="CA1781" s="2">
        <v>0</v>
      </c>
      <c r="CB1781" s="2">
        <v>0</v>
      </c>
      <c r="CC1781" s="2">
        <v>0</v>
      </c>
      <c r="CD1781" s="2">
        <v>0</v>
      </c>
      <c r="CE1781" s="2">
        <v>0</v>
      </c>
      <c r="CF1781" s="2">
        <v>0</v>
      </c>
      <c r="CG1781" s="2">
        <v>0</v>
      </c>
      <c r="CH1781" s="2">
        <v>0</v>
      </c>
      <c r="CI1781" s="2">
        <v>0</v>
      </c>
      <c r="CJ1781" s="2">
        <v>0</v>
      </c>
      <c r="CK1781" s="2">
        <v>0</v>
      </c>
      <c r="CL1781" s="2">
        <v>0</v>
      </c>
    </row>
    <row r="1782" spans="1:90" x14ac:dyDescent="0.25">
      <c r="A1782" t="s">
        <v>115</v>
      </c>
      <c r="B1782">
        <v>10402</v>
      </c>
      <c r="C1782" t="s">
        <v>93</v>
      </c>
      <c r="D1782">
        <v>1</v>
      </c>
      <c r="E1782">
        <v>8</v>
      </c>
      <c r="F1782">
        <v>6361</v>
      </c>
      <c r="G1782">
        <v>35006361</v>
      </c>
      <c r="H1782" t="s">
        <v>17078</v>
      </c>
      <c r="I1782">
        <v>336</v>
      </c>
      <c r="J1782" t="s">
        <v>94</v>
      </c>
      <c r="K1782" t="s">
        <v>14976</v>
      </c>
      <c r="L1782">
        <v>1</v>
      </c>
      <c r="M1782" t="s">
        <v>93</v>
      </c>
      <c r="N1782">
        <v>7182220</v>
      </c>
      <c r="O1782" t="s">
        <v>92</v>
      </c>
      <c r="P1782" t="s">
        <v>17079</v>
      </c>
      <c r="Q1782">
        <v>190</v>
      </c>
      <c r="R1782">
        <v>11</v>
      </c>
      <c r="S1782">
        <v>24121921</v>
      </c>
      <c r="T1782">
        <v>24887018</v>
      </c>
      <c r="U1782" t="s">
        <v>17080</v>
      </c>
      <c r="V1782">
        <v>1</v>
      </c>
      <c r="W1782" s="2">
        <v>0</v>
      </c>
      <c r="X1782" s="2">
        <v>0</v>
      </c>
      <c r="Y1782" s="2">
        <v>96</v>
      </c>
      <c r="Z1782" s="2">
        <v>69</v>
      </c>
      <c r="AA1782" s="2">
        <v>79</v>
      </c>
      <c r="AB1782" s="2">
        <v>73</v>
      </c>
      <c r="AC1782" s="2">
        <v>67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4</v>
      </c>
      <c r="BH1782" s="2">
        <v>5</v>
      </c>
      <c r="BI1782" s="2">
        <v>3</v>
      </c>
      <c r="BJ1782" s="2">
        <v>3</v>
      </c>
      <c r="BK1782" s="2">
        <v>3</v>
      </c>
      <c r="BL1782" s="2">
        <v>0</v>
      </c>
      <c r="BM1782" s="2">
        <v>0</v>
      </c>
      <c r="BN1782" s="2">
        <v>0</v>
      </c>
      <c r="BO1782" s="2">
        <v>0</v>
      </c>
      <c r="BP1782" s="2">
        <v>0</v>
      </c>
      <c r="BQ1782" s="2">
        <v>0</v>
      </c>
      <c r="BR1782" s="2">
        <v>0</v>
      </c>
      <c r="BS1782" s="2">
        <v>0</v>
      </c>
      <c r="BT1782" s="2">
        <v>0</v>
      </c>
      <c r="BU1782" s="2">
        <v>0</v>
      </c>
      <c r="BV1782" s="2">
        <v>0</v>
      </c>
      <c r="BW1782" s="2">
        <v>0</v>
      </c>
      <c r="BX1782" s="2">
        <v>0</v>
      </c>
      <c r="BY1782" s="2">
        <v>0</v>
      </c>
      <c r="BZ1782" s="2">
        <v>0</v>
      </c>
      <c r="CA1782" s="2">
        <v>0</v>
      </c>
      <c r="CB1782" s="2">
        <v>0</v>
      </c>
      <c r="CC1782" s="2">
        <v>0</v>
      </c>
      <c r="CD1782" s="2">
        <v>0</v>
      </c>
      <c r="CE1782" s="2">
        <v>0</v>
      </c>
      <c r="CF1782" s="2">
        <v>0</v>
      </c>
      <c r="CG1782" s="2">
        <v>0</v>
      </c>
      <c r="CH1782" s="2">
        <v>0</v>
      </c>
      <c r="CI1782" s="2">
        <v>0</v>
      </c>
      <c r="CJ1782" s="2">
        <v>0</v>
      </c>
      <c r="CK1782" s="2">
        <v>0</v>
      </c>
      <c r="CL1782" s="2">
        <v>0</v>
      </c>
    </row>
    <row r="1783" spans="1:90" x14ac:dyDescent="0.25">
      <c r="A1783" t="s">
        <v>115</v>
      </c>
      <c r="B1783">
        <v>10402</v>
      </c>
      <c r="C1783" t="s">
        <v>93</v>
      </c>
      <c r="D1783">
        <v>1</v>
      </c>
      <c r="E1783">
        <v>8</v>
      </c>
      <c r="F1783">
        <v>5885</v>
      </c>
      <c r="G1783">
        <v>35005885</v>
      </c>
      <c r="H1783" t="s">
        <v>5984</v>
      </c>
      <c r="I1783">
        <v>336</v>
      </c>
      <c r="J1783" t="s">
        <v>94</v>
      </c>
      <c r="K1783" t="s">
        <v>474</v>
      </c>
      <c r="L1783">
        <v>1</v>
      </c>
      <c r="M1783" t="s">
        <v>93</v>
      </c>
      <c r="N1783">
        <v>7042020</v>
      </c>
      <c r="O1783" t="s">
        <v>102</v>
      </c>
      <c r="P1783" t="s">
        <v>5985</v>
      </c>
      <c r="Q1783">
        <v>361</v>
      </c>
      <c r="R1783">
        <v>11</v>
      </c>
      <c r="S1783">
        <v>24140200</v>
      </c>
      <c r="T1783">
        <v>24213788</v>
      </c>
      <c r="U1783" t="s">
        <v>5986</v>
      </c>
      <c r="V1783">
        <v>1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33</v>
      </c>
      <c r="AE1783" s="2">
        <v>46</v>
      </c>
      <c r="AF1783" s="2">
        <v>41</v>
      </c>
      <c r="AG1783" s="2">
        <v>41</v>
      </c>
      <c r="AH1783" s="2">
        <v>104</v>
      </c>
      <c r="AI1783" s="2">
        <v>92</v>
      </c>
      <c r="AJ1783" s="2">
        <v>52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121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162</v>
      </c>
      <c r="BD1783" s="2">
        <v>0</v>
      </c>
      <c r="BE1783" s="2">
        <v>0</v>
      </c>
      <c r="BF1783" s="2">
        <v>0</v>
      </c>
      <c r="BG1783" s="2">
        <v>0</v>
      </c>
      <c r="BH1783" s="2">
        <v>0</v>
      </c>
      <c r="BI1783" s="2">
        <v>0</v>
      </c>
      <c r="BJ1783" s="2">
        <v>0</v>
      </c>
      <c r="BK1783" s="2">
        <v>0</v>
      </c>
      <c r="BL1783" s="2">
        <v>1</v>
      </c>
      <c r="BM1783" s="2">
        <v>3</v>
      </c>
      <c r="BN1783" s="2">
        <v>4</v>
      </c>
      <c r="BO1783" s="2">
        <v>3</v>
      </c>
      <c r="BP1783" s="2">
        <v>4</v>
      </c>
      <c r="BQ1783" s="2">
        <v>4</v>
      </c>
      <c r="BR1783" s="2">
        <v>2</v>
      </c>
      <c r="BS1783" s="2">
        <v>0</v>
      </c>
      <c r="BT1783" s="2">
        <v>0</v>
      </c>
      <c r="BU1783" s="2">
        <v>0</v>
      </c>
      <c r="BV1783" s="2">
        <v>0</v>
      </c>
      <c r="BW1783" s="2">
        <v>0</v>
      </c>
      <c r="BX1783" s="2">
        <v>0</v>
      </c>
      <c r="BY1783" s="2">
        <v>0</v>
      </c>
      <c r="BZ1783" s="2">
        <v>0</v>
      </c>
      <c r="CA1783" s="2">
        <v>0</v>
      </c>
      <c r="CB1783" s="2">
        <v>0</v>
      </c>
      <c r="CC1783" s="2">
        <v>4</v>
      </c>
      <c r="CD1783" s="2">
        <v>0</v>
      </c>
      <c r="CE1783" s="2">
        <v>0</v>
      </c>
      <c r="CF1783" s="2">
        <v>0</v>
      </c>
      <c r="CG1783" s="2">
        <v>0</v>
      </c>
      <c r="CH1783" s="2">
        <v>0</v>
      </c>
      <c r="CI1783" s="2">
        <v>0</v>
      </c>
      <c r="CJ1783" s="2">
        <v>0</v>
      </c>
      <c r="CK1783" s="2">
        <v>18</v>
      </c>
      <c r="CL1783" s="2">
        <v>0</v>
      </c>
    </row>
    <row r="1784" spans="1:90" x14ac:dyDescent="0.25">
      <c r="A1784" t="s">
        <v>115</v>
      </c>
      <c r="B1784">
        <v>10402</v>
      </c>
      <c r="C1784" t="s">
        <v>93</v>
      </c>
      <c r="D1784">
        <v>1</v>
      </c>
      <c r="E1784">
        <v>8</v>
      </c>
      <c r="F1784">
        <v>41919</v>
      </c>
      <c r="G1784">
        <v>35041919</v>
      </c>
      <c r="H1784" t="s">
        <v>14554</v>
      </c>
      <c r="I1784">
        <v>336</v>
      </c>
      <c r="J1784" t="s">
        <v>94</v>
      </c>
      <c r="K1784" t="s">
        <v>1430</v>
      </c>
      <c r="L1784">
        <v>1</v>
      </c>
      <c r="M1784" t="s">
        <v>93</v>
      </c>
      <c r="N1784">
        <v>7182000</v>
      </c>
      <c r="O1784" t="s">
        <v>102</v>
      </c>
      <c r="P1784" t="s">
        <v>14555</v>
      </c>
      <c r="Q1784">
        <v>257</v>
      </c>
      <c r="R1784">
        <v>11</v>
      </c>
      <c r="S1784">
        <v>24125548</v>
      </c>
      <c r="T1784">
        <v>24886899</v>
      </c>
      <c r="U1784" t="s">
        <v>14556</v>
      </c>
      <c r="V1784">
        <v>1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116</v>
      </c>
      <c r="AE1784" s="2">
        <v>209</v>
      </c>
      <c r="AF1784" s="2">
        <v>159</v>
      </c>
      <c r="AG1784" s="2">
        <v>133</v>
      </c>
      <c r="AH1784" s="2">
        <v>95</v>
      </c>
      <c r="AI1784" s="2">
        <v>82</v>
      </c>
      <c r="AJ1784" s="2">
        <v>59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0</v>
      </c>
      <c r="BI1784" s="2">
        <v>0</v>
      </c>
      <c r="BJ1784" s="2">
        <v>0</v>
      </c>
      <c r="BK1784" s="2">
        <v>0</v>
      </c>
      <c r="BL1784" s="2">
        <v>7</v>
      </c>
      <c r="BM1784" s="2">
        <v>9</v>
      </c>
      <c r="BN1784" s="2">
        <v>6</v>
      </c>
      <c r="BO1784" s="2">
        <v>6</v>
      </c>
      <c r="BP1784" s="2">
        <v>3</v>
      </c>
      <c r="BQ1784" s="2">
        <v>4</v>
      </c>
      <c r="BR1784" s="2">
        <v>3</v>
      </c>
      <c r="BS1784" s="2">
        <v>0</v>
      </c>
      <c r="BT1784" s="2">
        <v>0</v>
      </c>
      <c r="BU1784" s="2">
        <v>0</v>
      </c>
      <c r="BV1784" s="2">
        <v>0</v>
      </c>
      <c r="BW1784" s="2">
        <v>0</v>
      </c>
      <c r="BX1784" s="2">
        <v>0</v>
      </c>
      <c r="BY1784" s="2">
        <v>0</v>
      </c>
      <c r="BZ1784" s="2">
        <v>0</v>
      </c>
      <c r="CA1784" s="2">
        <v>0</v>
      </c>
      <c r="CB1784" s="2">
        <v>0</v>
      </c>
      <c r="CC1784" s="2">
        <v>0</v>
      </c>
      <c r="CD1784" s="2">
        <v>0</v>
      </c>
      <c r="CE1784" s="2">
        <v>0</v>
      </c>
      <c r="CF1784" s="2">
        <v>0</v>
      </c>
      <c r="CG1784" s="2">
        <v>0</v>
      </c>
      <c r="CH1784" s="2">
        <v>0</v>
      </c>
      <c r="CI1784" s="2">
        <v>0</v>
      </c>
      <c r="CJ1784" s="2">
        <v>0</v>
      </c>
      <c r="CK1784" s="2">
        <v>0</v>
      </c>
      <c r="CL1784" s="2">
        <v>0</v>
      </c>
    </row>
    <row r="1785" spans="1:90" x14ac:dyDescent="0.25">
      <c r="A1785" t="s">
        <v>115</v>
      </c>
      <c r="B1785">
        <v>10402</v>
      </c>
      <c r="C1785" t="s">
        <v>93</v>
      </c>
      <c r="D1785">
        <v>1</v>
      </c>
      <c r="E1785">
        <v>8</v>
      </c>
      <c r="F1785">
        <v>6464</v>
      </c>
      <c r="G1785">
        <v>35006464</v>
      </c>
      <c r="H1785" t="s">
        <v>19485</v>
      </c>
      <c r="I1785">
        <v>336</v>
      </c>
      <c r="J1785" t="s">
        <v>94</v>
      </c>
      <c r="K1785" t="s">
        <v>416</v>
      </c>
      <c r="L1785">
        <v>1</v>
      </c>
      <c r="M1785" t="s">
        <v>93</v>
      </c>
      <c r="N1785">
        <v>7261130</v>
      </c>
      <c r="O1785" t="s">
        <v>92</v>
      </c>
      <c r="P1785" t="s">
        <v>19486</v>
      </c>
      <c r="Q1785">
        <v>432</v>
      </c>
      <c r="R1785">
        <v>11</v>
      </c>
      <c r="S1785">
        <v>24801139</v>
      </c>
      <c r="T1785">
        <v>24868214</v>
      </c>
      <c r="U1785" t="s">
        <v>19487</v>
      </c>
      <c r="V1785">
        <v>1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51</v>
      </c>
      <c r="AE1785" s="2">
        <v>176</v>
      </c>
      <c r="AF1785" s="2">
        <v>165</v>
      </c>
      <c r="AG1785" s="2">
        <v>124</v>
      </c>
      <c r="AH1785" s="2">
        <v>203</v>
      </c>
      <c r="AI1785" s="2">
        <v>140</v>
      </c>
      <c r="AJ1785" s="2">
        <v>100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128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22</v>
      </c>
      <c r="BD1785" s="2">
        <v>0</v>
      </c>
      <c r="BE1785" s="2">
        <v>0</v>
      </c>
      <c r="BF1785" s="2">
        <v>0</v>
      </c>
      <c r="BG1785" s="2">
        <v>0</v>
      </c>
      <c r="BH1785" s="2">
        <v>0</v>
      </c>
      <c r="BI1785" s="2">
        <v>0</v>
      </c>
      <c r="BJ1785" s="2">
        <v>0</v>
      </c>
      <c r="BK1785" s="2">
        <v>0</v>
      </c>
      <c r="BL1785" s="2">
        <v>4</v>
      </c>
      <c r="BM1785" s="2">
        <v>7</v>
      </c>
      <c r="BN1785" s="2">
        <v>5</v>
      </c>
      <c r="BO1785" s="2">
        <v>6</v>
      </c>
      <c r="BP1785" s="2">
        <v>8</v>
      </c>
      <c r="BQ1785" s="2">
        <v>5</v>
      </c>
      <c r="BR1785" s="2">
        <v>5</v>
      </c>
      <c r="BS1785" s="2">
        <v>0</v>
      </c>
      <c r="BT1785" s="2">
        <v>0</v>
      </c>
      <c r="BU1785" s="2">
        <v>0</v>
      </c>
      <c r="BV1785" s="2">
        <v>0</v>
      </c>
      <c r="BW1785" s="2">
        <v>0</v>
      </c>
      <c r="BX1785" s="2">
        <v>0</v>
      </c>
      <c r="BY1785" s="2">
        <v>0</v>
      </c>
      <c r="BZ1785" s="2">
        <v>0</v>
      </c>
      <c r="CA1785" s="2">
        <v>0</v>
      </c>
      <c r="CB1785" s="2">
        <v>0</v>
      </c>
      <c r="CC1785" s="2">
        <v>3</v>
      </c>
      <c r="CD1785" s="2">
        <v>0</v>
      </c>
      <c r="CE1785" s="2">
        <v>0</v>
      </c>
      <c r="CF1785" s="2">
        <v>0</v>
      </c>
      <c r="CG1785" s="2">
        <v>0</v>
      </c>
      <c r="CH1785" s="2">
        <v>0</v>
      </c>
      <c r="CI1785" s="2">
        <v>0</v>
      </c>
      <c r="CJ1785" s="2">
        <v>0</v>
      </c>
      <c r="CK1785" s="2">
        <v>1</v>
      </c>
      <c r="CL1785" s="2">
        <v>0</v>
      </c>
    </row>
    <row r="1786" spans="1:90" x14ac:dyDescent="0.25">
      <c r="A1786" t="s">
        <v>115</v>
      </c>
      <c r="B1786">
        <v>10402</v>
      </c>
      <c r="C1786" t="s">
        <v>93</v>
      </c>
      <c r="D1786">
        <v>1</v>
      </c>
      <c r="E1786">
        <v>8</v>
      </c>
      <c r="F1786">
        <v>6348</v>
      </c>
      <c r="G1786">
        <v>35006348</v>
      </c>
      <c r="H1786" t="s">
        <v>15138</v>
      </c>
      <c r="I1786">
        <v>336</v>
      </c>
      <c r="J1786" t="s">
        <v>94</v>
      </c>
      <c r="K1786" t="s">
        <v>10874</v>
      </c>
      <c r="L1786">
        <v>1</v>
      </c>
      <c r="M1786" t="s">
        <v>93</v>
      </c>
      <c r="N1786">
        <v>7230380</v>
      </c>
      <c r="O1786" t="s">
        <v>92</v>
      </c>
      <c r="P1786" t="s">
        <v>15139</v>
      </c>
      <c r="Q1786">
        <v>88</v>
      </c>
      <c r="R1786">
        <v>11</v>
      </c>
      <c r="S1786">
        <v>24125318</v>
      </c>
      <c r="T1786">
        <v>24126387</v>
      </c>
      <c r="U1786" t="s">
        <v>15140</v>
      </c>
      <c r="V1786">
        <v>1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104</v>
      </c>
      <c r="AE1786" s="2">
        <v>137</v>
      </c>
      <c r="AF1786" s="2">
        <v>148</v>
      </c>
      <c r="AG1786" s="2">
        <v>132</v>
      </c>
      <c r="AH1786" s="2">
        <v>163</v>
      </c>
      <c r="AI1786" s="2">
        <v>107</v>
      </c>
      <c r="AJ1786" s="2">
        <v>35</v>
      </c>
      <c r="AK1786" s="2">
        <v>0</v>
      </c>
      <c r="AL1786" s="2">
        <v>0</v>
      </c>
      <c r="AM1786" s="2">
        <v>0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0</v>
      </c>
      <c r="BI1786" s="2">
        <v>0</v>
      </c>
      <c r="BJ1786" s="2">
        <v>0</v>
      </c>
      <c r="BK1786" s="2">
        <v>0</v>
      </c>
      <c r="BL1786" s="2">
        <v>6</v>
      </c>
      <c r="BM1786" s="2">
        <v>6</v>
      </c>
      <c r="BN1786" s="2">
        <v>6</v>
      </c>
      <c r="BO1786" s="2">
        <v>5</v>
      </c>
      <c r="BP1786" s="2">
        <v>8</v>
      </c>
      <c r="BQ1786" s="2">
        <v>4</v>
      </c>
      <c r="BR1786" s="2">
        <v>1</v>
      </c>
      <c r="BS1786" s="2">
        <v>0</v>
      </c>
      <c r="BT1786" s="2">
        <v>0</v>
      </c>
      <c r="BU1786" s="2">
        <v>0</v>
      </c>
      <c r="BV1786" s="2">
        <v>0</v>
      </c>
      <c r="BW1786" s="2">
        <v>0</v>
      </c>
      <c r="BX1786" s="2">
        <v>0</v>
      </c>
      <c r="BY1786" s="2">
        <v>0</v>
      </c>
      <c r="BZ1786" s="2">
        <v>0</v>
      </c>
      <c r="CA1786" s="2">
        <v>0</v>
      </c>
      <c r="CB1786" s="2">
        <v>0</v>
      </c>
      <c r="CC1786" s="2">
        <v>0</v>
      </c>
      <c r="CD1786" s="2">
        <v>0</v>
      </c>
      <c r="CE1786" s="2">
        <v>0</v>
      </c>
      <c r="CF1786" s="2">
        <v>0</v>
      </c>
      <c r="CG1786" s="2">
        <v>0</v>
      </c>
      <c r="CH1786" s="2">
        <v>0</v>
      </c>
      <c r="CI1786" s="2">
        <v>0</v>
      </c>
      <c r="CJ1786" s="2">
        <v>0</v>
      </c>
      <c r="CK1786" s="2">
        <v>0</v>
      </c>
      <c r="CL1786" s="2">
        <v>0</v>
      </c>
    </row>
    <row r="1787" spans="1:90" x14ac:dyDescent="0.25">
      <c r="A1787" t="s">
        <v>115</v>
      </c>
      <c r="B1787">
        <v>10402</v>
      </c>
      <c r="C1787" t="s">
        <v>93</v>
      </c>
      <c r="D1787">
        <v>1</v>
      </c>
      <c r="E1787">
        <v>8</v>
      </c>
      <c r="F1787">
        <v>6497</v>
      </c>
      <c r="G1787">
        <v>35006497</v>
      </c>
      <c r="H1787" t="s">
        <v>5631</v>
      </c>
      <c r="I1787">
        <v>336</v>
      </c>
      <c r="J1787" t="s">
        <v>94</v>
      </c>
      <c r="K1787" t="s">
        <v>246</v>
      </c>
      <c r="L1787">
        <v>1</v>
      </c>
      <c r="M1787" t="s">
        <v>93</v>
      </c>
      <c r="N1787">
        <v>7173430</v>
      </c>
      <c r="O1787" t="s">
        <v>92</v>
      </c>
      <c r="P1787" t="s">
        <v>5632</v>
      </c>
      <c r="Q1787">
        <v>66</v>
      </c>
      <c r="R1787">
        <v>11</v>
      </c>
      <c r="S1787">
        <v>24312200</v>
      </c>
      <c r="T1787">
        <v>24323592</v>
      </c>
      <c r="U1787" t="s">
        <v>5633</v>
      </c>
      <c r="V1787">
        <v>1</v>
      </c>
      <c r="W1787" s="2">
        <v>0</v>
      </c>
      <c r="X1787" s="2">
        <v>0</v>
      </c>
      <c r="Y1787" s="2">
        <v>105</v>
      </c>
      <c r="Z1787" s="2">
        <v>93</v>
      </c>
      <c r="AA1787" s="2">
        <v>79</v>
      </c>
      <c r="AB1787" s="2">
        <v>80</v>
      </c>
      <c r="AC1787" s="2">
        <v>93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2</v>
      </c>
      <c r="BE1787" s="2">
        <v>0</v>
      </c>
      <c r="BF1787" s="2">
        <v>0</v>
      </c>
      <c r="BG1787" s="2">
        <v>4</v>
      </c>
      <c r="BH1787" s="2">
        <v>4</v>
      </c>
      <c r="BI1787" s="2">
        <v>4</v>
      </c>
      <c r="BJ1787" s="2">
        <v>5</v>
      </c>
      <c r="BK1787" s="2">
        <v>3</v>
      </c>
      <c r="BL1787" s="2">
        <v>0</v>
      </c>
      <c r="BM1787" s="2">
        <v>0</v>
      </c>
      <c r="BN1787" s="2">
        <v>0</v>
      </c>
      <c r="BO1787" s="2">
        <v>0</v>
      </c>
      <c r="BP1787" s="2">
        <v>0</v>
      </c>
      <c r="BQ1787" s="2">
        <v>0</v>
      </c>
      <c r="BR1787" s="2">
        <v>0</v>
      </c>
      <c r="BS1787" s="2">
        <v>0</v>
      </c>
      <c r="BT1787" s="2">
        <v>0</v>
      </c>
      <c r="BU1787" s="2">
        <v>0</v>
      </c>
      <c r="BV1787" s="2">
        <v>0</v>
      </c>
      <c r="BW1787" s="2">
        <v>0</v>
      </c>
      <c r="BX1787" s="2">
        <v>0</v>
      </c>
      <c r="BY1787" s="2">
        <v>0</v>
      </c>
      <c r="BZ1787" s="2">
        <v>0</v>
      </c>
      <c r="CA1787" s="2">
        <v>0</v>
      </c>
      <c r="CB1787" s="2">
        <v>0</v>
      </c>
      <c r="CC1787" s="2">
        <v>0</v>
      </c>
      <c r="CD1787" s="2">
        <v>0</v>
      </c>
      <c r="CE1787" s="2">
        <v>0</v>
      </c>
      <c r="CF1787" s="2">
        <v>0</v>
      </c>
      <c r="CG1787" s="2">
        <v>0</v>
      </c>
      <c r="CH1787" s="2">
        <v>0</v>
      </c>
      <c r="CI1787" s="2">
        <v>0</v>
      </c>
      <c r="CJ1787" s="2">
        <v>0</v>
      </c>
      <c r="CK1787" s="2">
        <v>0</v>
      </c>
      <c r="CL1787" s="2">
        <v>2</v>
      </c>
    </row>
    <row r="1788" spans="1:90" x14ac:dyDescent="0.25">
      <c r="A1788" t="s">
        <v>115</v>
      </c>
      <c r="B1788">
        <v>10402</v>
      </c>
      <c r="C1788" t="s">
        <v>93</v>
      </c>
      <c r="D1788">
        <v>1</v>
      </c>
      <c r="E1788">
        <v>8</v>
      </c>
      <c r="F1788">
        <v>915737</v>
      </c>
      <c r="G1788">
        <v>35915737</v>
      </c>
      <c r="H1788" t="s">
        <v>12948</v>
      </c>
      <c r="I1788">
        <v>336</v>
      </c>
      <c r="J1788" t="s">
        <v>94</v>
      </c>
      <c r="K1788" t="s">
        <v>3610</v>
      </c>
      <c r="L1788">
        <v>1</v>
      </c>
      <c r="M1788" t="s">
        <v>93</v>
      </c>
      <c r="N1788">
        <v>7180190</v>
      </c>
      <c r="O1788" t="s">
        <v>92</v>
      </c>
      <c r="P1788" t="s">
        <v>12949</v>
      </c>
      <c r="Q1788" t="s">
        <v>127</v>
      </c>
      <c r="R1788">
        <v>11</v>
      </c>
      <c r="S1788">
        <v>24126959</v>
      </c>
      <c r="T1788">
        <v>24810910</v>
      </c>
      <c r="U1788" t="s">
        <v>12950</v>
      </c>
      <c r="V1788">
        <v>1</v>
      </c>
      <c r="W1788" s="2">
        <v>0</v>
      </c>
      <c r="X1788" s="2">
        <v>0</v>
      </c>
      <c r="Y1788" s="2">
        <v>52</v>
      </c>
      <c r="Z1788" s="2">
        <v>56</v>
      </c>
      <c r="AA1788" s="2">
        <v>79</v>
      </c>
      <c r="AB1788" s="2">
        <v>75</v>
      </c>
      <c r="AC1788" s="2">
        <v>54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3</v>
      </c>
      <c r="BH1788" s="2">
        <v>3</v>
      </c>
      <c r="BI1788" s="2">
        <v>3</v>
      </c>
      <c r="BJ1788" s="2">
        <v>4</v>
      </c>
      <c r="BK1788" s="2">
        <v>4</v>
      </c>
      <c r="BL1788" s="2">
        <v>0</v>
      </c>
      <c r="BM1788" s="2">
        <v>0</v>
      </c>
      <c r="BN1788" s="2">
        <v>0</v>
      </c>
      <c r="BO1788" s="2">
        <v>0</v>
      </c>
      <c r="BP1788" s="2">
        <v>0</v>
      </c>
      <c r="BQ1788" s="2">
        <v>0</v>
      </c>
      <c r="BR1788" s="2">
        <v>0</v>
      </c>
      <c r="BS1788" s="2">
        <v>0</v>
      </c>
      <c r="BT1788" s="2">
        <v>0</v>
      </c>
      <c r="BU1788" s="2">
        <v>0</v>
      </c>
      <c r="BV1788" s="2">
        <v>0</v>
      </c>
      <c r="BW1788" s="2">
        <v>0</v>
      </c>
      <c r="BX1788" s="2">
        <v>0</v>
      </c>
      <c r="BY1788" s="2">
        <v>0</v>
      </c>
      <c r="BZ1788" s="2">
        <v>0</v>
      </c>
      <c r="CA1788" s="2">
        <v>0</v>
      </c>
      <c r="CB1788" s="2">
        <v>0</v>
      </c>
      <c r="CC1788" s="2">
        <v>0</v>
      </c>
      <c r="CD1788" s="2">
        <v>0</v>
      </c>
      <c r="CE1788" s="2">
        <v>0</v>
      </c>
      <c r="CF1788" s="2">
        <v>0</v>
      </c>
      <c r="CG1788" s="2">
        <v>0</v>
      </c>
      <c r="CH1788" s="2">
        <v>0</v>
      </c>
      <c r="CI1788" s="2">
        <v>0</v>
      </c>
      <c r="CJ1788" s="2">
        <v>0</v>
      </c>
      <c r="CK1788" s="2">
        <v>0</v>
      </c>
      <c r="CL1788" s="2">
        <v>0</v>
      </c>
    </row>
    <row r="1789" spans="1:90" x14ac:dyDescent="0.25">
      <c r="A1789" t="s">
        <v>115</v>
      </c>
      <c r="B1789">
        <v>10402</v>
      </c>
      <c r="C1789" t="s">
        <v>93</v>
      </c>
      <c r="D1789">
        <v>1</v>
      </c>
      <c r="E1789">
        <v>8</v>
      </c>
      <c r="F1789">
        <v>6185</v>
      </c>
      <c r="G1789">
        <v>35006185</v>
      </c>
      <c r="H1789" t="s">
        <v>11922</v>
      </c>
      <c r="I1789">
        <v>336</v>
      </c>
      <c r="J1789" t="s">
        <v>94</v>
      </c>
      <c r="K1789" t="s">
        <v>11923</v>
      </c>
      <c r="L1789">
        <v>1</v>
      </c>
      <c r="M1789" t="s">
        <v>93</v>
      </c>
      <c r="N1789">
        <v>7091150</v>
      </c>
      <c r="O1789" t="s">
        <v>92</v>
      </c>
      <c r="P1789" t="s">
        <v>11924</v>
      </c>
      <c r="Q1789">
        <v>44</v>
      </c>
      <c r="R1789">
        <v>11</v>
      </c>
      <c r="S1789">
        <v>24412563</v>
      </c>
      <c r="T1789">
        <v>24683665</v>
      </c>
      <c r="U1789" t="s">
        <v>11925</v>
      </c>
      <c r="V1789">
        <v>1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75</v>
      </c>
      <c r="AE1789" s="2">
        <v>80</v>
      </c>
      <c r="AF1789" s="2">
        <v>90</v>
      </c>
      <c r="AG1789" s="2">
        <v>65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0</v>
      </c>
      <c r="BI1789" s="2">
        <v>0</v>
      </c>
      <c r="BJ1789" s="2">
        <v>0</v>
      </c>
      <c r="BK1789" s="2">
        <v>0</v>
      </c>
      <c r="BL1789" s="2">
        <v>5</v>
      </c>
      <c r="BM1789" s="2">
        <v>4</v>
      </c>
      <c r="BN1789" s="2">
        <v>6</v>
      </c>
      <c r="BO1789" s="2">
        <v>4</v>
      </c>
      <c r="BP1789" s="2">
        <v>0</v>
      </c>
      <c r="BQ1789" s="2">
        <v>0</v>
      </c>
      <c r="BR1789" s="2">
        <v>0</v>
      </c>
      <c r="BS1789" s="2">
        <v>0</v>
      </c>
      <c r="BT1789" s="2">
        <v>0</v>
      </c>
      <c r="BU1789" s="2">
        <v>0</v>
      </c>
      <c r="BV1789" s="2">
        <v>0</v>
      </c>
      <c r="BW1789" s="2">
        <v>0</v>
      </c>
      <c r="BX1789" s="2">
        <v>0</v>
      </c>
      <c r="BY1789" s="2">
        <v>0</v>
      </c>
      <c r="BZ1789" s="2">
        <v>0</v>
      </c>
      <c r="CA1789" s="2">
        <v>0</v>
      </c>
      <c r="CB1789" s="2">
        <v>0</v>
      </c>
      <c r="CC1789" s="2">
        <v>0</v>
      </c>
      <c r="CD1789" s="2">
        <v>0</v>
      </c>
      <c r="CE1789" s="2">
        <v>0</v>
      </c>
      <c r="CF1789" s="2">
        <v>0</v>
      </c>
      <c r="CG1789" s="2">
        <v>0</v>
      </c>
      <c r="CH1789" s="2">
        <v>0</v>
      </c>
      <c r="CI1789" s="2">
        <v>0</v>
      </c>
      <c r="CJ1789" s="2">
        <v>0</v>
      </c>
      <c r="CK1789" s="2">
        <v>0</v>
      </c>
      <c r="CL1789" s="2">
        <v>0</v>
      </c>
    </row>
    <row r="1790" spans="1:90" x14ac:dyDescent="0.25">
      <c r="A1790" t="s">
        <v>115</v>
      </c>
      <c r="B1790">
        <v>10402</v>
      </c>
      <c r="C1790" t="s">
        <v>93</v>
      </c>
      <c r="D1790">
        <v>1</v>
      </c>
      <c r="E1790">
        <v>8</v>
      </c>
      <c r="F1790">
        <v>6270</v>
      </c>
      <c r="G1790">
        <v>35006270</v>
      </c>
      <c r="H1790" t="s">
        <v>9391</v>
      </c>
      <c r="I1790">
        <v>336</v>
      </c>
      <c r="J1790" t="s">
        <v>94</v>
      </c>
      <c r="K1790" t="s">
        <v>1826</v>
      </c>
      <c r="L1790">
        <v>1</v>
      </c>
      <c r="M1790" t="s">
        <v>93</v>
      </c>
      <c r="N1790">
        <v>7171170</v>
      </c>
      <c r="O1790" t="s">
        <v>92</v>
      </c>
      <c r="P1790" t="s">
        <v>9392</v>
      </c>
      <c r="Q1790">
        <v>382</v>
      </c>
      <c r="R1790">
        <v>11</v>
      </c>
      <c r="S1790">
        <v>24311901</v>
      </c>
      <c r="T1790">
        <v>24324905</v>
      </c>
      <c r="U1790" t="s">
        <v>9393</v>
      </c>
      <c r="V1790">
        <v>1</v>
      </c>
      <c r="W1790" s="2">
        <v>0</v>
      </c>
      <c r="X1790" s="2">
        <v>0</v>
      </c>
      <c r="Y1790" s="2">
        <v>0</v>
      </c>
      <c r="Z1790" s="2">
        <v>31</v>
      </c>
      <c r="AA1790" s="2">
        <v>164</v>
      </c>
      <c r="AB1790" s="2">
        <v>171</v>
      </c>
      <c r="AC1790" s="2">
        <v>172</v>
      </c>
      <c r="AD1790" s="2">
        <v>269</v>
      </c>
      <c r="AE1790" s="2">
        <v>236</v>
      </c>
      <c r="AF1790" s="2">
        <v>199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>
        <v>0</v>
      </c>
      <c r="AO1790" s="2">
        <v>0</v>
      </c>
      <c r="AP1790" s="2">
        <v>0</v>
      </c>
      <c r="AQ1790" s="2">
        <v>0</v>
      </c>
      <c r="AR1790" s="2">
        <v>125</v>
      </c>
      <c r="AS1790" s="2">
        <v>0</v>
      </c>
      <c r="AT1790" s="2">
        <v>0</v>
      </c>
      <c r="AU1790" s="2">
        <v>456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1</v>
      </c>
      <c r="BI1790" s="2">
        <v>6</v>
      </c>
      <c r="BJ1790" s="2">
        <v>8</v>
      </c>
      <c r="BK1790" s="2">
        <v>8</v>
      </c>
      <c r="BL1790" s="2">
        <v>10</v>
      </c>
      <c r="BM1790" s="2">
        <v>10</v>
      </c>
      <c r="BN1790" s="2">
        <v>8</v>
      </c>
      <c r="BO1790" s="2">
        <v>0</v>
      </c>
      <c r="BP1790" s="2">
        <v>0</v>
      </c>
      <c r="BQ1790" s="2">
        <v>0</v>
      </c>
      <c r="BR1790" s="2">
        <v>0</v>
      </c>
      <c r="BS1790" s="2">
        <v>0</v>
      </c>
      <c r="BT1790" s="2">
        <v>0</v>
      </c>
      <c r="BU1790" s="2">
        <v>0</v>
      </c>
      <c r="BV1790" s="2">
        <v>0</v>
      </c>
      <c r="BW1790" s="2">
        <v>0</v>
      </c>
      <c r="BX1790" s="2">
        <v>0</v>
      </c>
      <c r="BY1790" s="2">
        <v>0</v>
      </c>
      <c r="BZ1790" s="2">
        <v>4</v>
      </c>
      <c r="CA1790" s="2">
        <v>0</v>
      </c>
      <c r="CB1790" s="2">
        <v>0</v>
      </c>
      <c r="CC1790" s="2">
        <v>12</v>
      </c>
      <c r="CD1790" s="2">
        <v>0</v>
      </c>
      <c r="CE1790" s="2">
        <v>0</v>
      </c>
      <c r="CF1790" s="2">
        <v>0</v>
      </c>
      <c r="CG1790" s="2">
        <v>0</v>
      </c>
      <c r="CH1790" s="2">
        <v>0</v>
      </c>
      <c r="CI1790" s="2">
        <v>0</v>
      </c>
      <c r="CJ1790" s="2">
        <v>0</v>
      </c>
      <c r="CK1790" s="2">
        <v>0</v>
      </c>
      <c r="CL1790" s="2">
        <v>0</v>
      </c>
    </row>
    <row r="1791" spans="1:90" x14ac:dyDescent="0.25">
      <c r="A1791" t="s">
        <v>115</v>
      </c>
      <c r="B1791">
        <v>10702</v>
      </c>
      <c r="C1791" t="s">
        <v>304</v>
      </c>
      <c r="D1791">
        <v>1</v>
      </c>
      <c r="E1791">
        <v>8</v>
      </c>
      <c r="F1791">
        <v>49098</v>
      </c>
      <c r="G1791">
        <v>35049098</v>
      </c>
      <c r="H1791" t="s">
        <v>14052</v>
      </c>
      <c r="I1791">
        <v>370</v>
      </c>
      <c r="J1791" t="s">
        <v>304</v>
      </c>
      <c r="K1791" t="s">
        <v>3654</v>
      </c>
      <c r="L1791">
        <v>1</v>
      </c>
      <c r="M1791" t="s">
        <v>304</v>
      </c>
      <c r="N1791">
        <v>6852885</v>
      </c>
      <c r="O1791" t="s">
        <v>102</v>
      </c>
      <c r="P1791" t="s">
        <v>14053</v>
      </c>
      <c r="Q1791">
        <v>2165</v>
      </c>
      <c r="R1791">
        <v>11</v>
      </c>
      <c r="S1791">
        <v>46663975</v>
      </c>
      <c r="T1791">
        <v>46679001</v>
      </c>
      <c r="U1791" t="s">
        <v>14054</v>
      </c>
      <c r="V1791">
        <v>1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46</v>
      </c>
      <c r="AE1791" s="2">
        <v>81</v>
      </c>
      <c r="AF1791" s="2">
        <v>69</v>
      </c>
      <c r="AG1791" s="2">
        <v>73</v>
      </c>
      <c r="AH1791" s="2">
        <v>67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39</v>
      </c>
      <c r="BD1791" s="2">
        <v>0</v>
      </c>
      <c r="BE1791" s="2">
        <v>0</v>
      </c>
      <c r="BF1791" s="2">
        <v>0</v>
      </c>
      <c r="BG1791" s="2">
        <v>0</v>
      </c>
      <c r="BH1791" s="2">
        <v>0</v>
      </c>
      <c r="BI1791" s="2">
        <v>0</v>
      </c>
      <c r="BJ1791" s="2">
        <v>0</v>
      </c>
      <c r="BK1791" s="2">
        <v>0</v>
      </c>
      <c r="BL1791" s="2">
        <v>2</v>
      </c>
      <c r="BM1791" s="2">
        <v>4</v>
      </c>
      <c r="BN1791" s="2">
        <v>4</v>
      </c>
      <c r="BO1791" s="2">
        <v>5</v>
      </c>
      <c r="BP1791" s="2">
        <v>4</v>
      </c>
      <c r="BQ1791" s="2">
        <v>0</v>
      </c>
      <c r="BR1791" s="2">
        <v>0</v>
      </c>
      <c r="BS1791" s="2">
        <v>0</v>
      </c>
      <c r="BT1791" s="2">
        <v>0</v>
      </c>
      <c r="BU1791" s="2">
        <v>0</v>
      </c>
      <c r="BV1791" s="2">
        <v>0</v>
      </c>
      <c r="BW1791" s="2">
        <v>0</v>
      </c>
      <c r="BX1791" s="2">
        <v>0</v>
      </c>
      <c r="BY1791" s="2">
        <v>0</v>
      </c>
      <c r="BZ1791" s="2">
        <v>0</v>
      </c>
      <c r="CA1791" s="2">
        <v>0</v>
      </c>
      <c r="CB1791" s="2">
        <v>0</v>
      </c>
      <c r="CC1791" s="2">
        <v>0</v>
      </c>
      <c r="CD1791" s="2">
        <v>0</v>
      </c>
      <c r="CE1791" s="2">
        <v>0</v>
      </c>
      <c r="CF1791" s="2">
        <v>0</v>
      </c>
      <c r="CG1791" s="2">
        <v>0</v>
      </c>
      <c r="CH1791" s="2">
        <v>0</v>
      </c>
      <c r="CI1791" s="2">
        <v>0</v>
      </c>
      <c r="CJ1791" s="2">
        <v>0</v>
      </c>
      <c r="CK1791" s="2">
        <v>4</v>
      </c>
      <c r="CL1791" s="2">
        <v>0</v>
      </c>
    </row>
    <row r="1792" spans="1:90" x14ac:dyDescent="0.25">
      <c r="A1792" t="s">
        <v>115</v>
      </c>
      <c r="B1792">
        <v>10702</v>
      </c>
      <c r="C1792" t="s">
        <v>304</v>
      </c>
      <c r="D1792">
        <v>1</v>
      </c>
      <c r="E1792">
        <v>8</v>
      </c>
      <c r="F1792">
        <v>35403</v>
      </c>
      <c r="G1792">
        <v>35035403</v>
      </c>
      <c r="H1792" t="s">
        <v>10612</v>
      </c>
      <c r="I1792">
        <v>299</v>
      </c>
      <c r="J1792" t="s">
        <v>380</v>
      </c>
      <c r="K1792" t="s">
        <v>4118</v>
      </c>
      <c r="L1792">
        <v>1</v>
      </c>
      <c r="M1792" t="s">
        <v>381</v>
      </c>
      <c r="N1792">
        <v>6900000</v>
      </c>
      <c r="O1792" t="s">
        <v>92</v>
      </c>
      <c r="P1792" t="s">
        <v>10613</v>
      </c>
      <c r="Q1792">
        <v>501</v>
      </c>
      <c r="R1792">
        <v>11</v>
      </c>
      <c r="S1792">
        <v>46611002</v>
      </c>
      <c r="T1792">
        <v>46618479</v>
      </c>
      <c r="U1792" t="s">
        <v>10614</v>
      </c>
      <c r="V1792">
        <v>1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41</v>
      </c>
      <c r="AE1792" s="2">
        <v>121</v>
      </c>
      <c r="AF1792" s="2">
        <v>33</v>
      </c>
      <c r="AG1792" s="2">
        <v>89</v>
      </c>
      <c r="AH1792" s="2">
        <v>270</v>
      </c>
      <c r="AI1792" s="2">
        <v>271</v>
      </c>
      <c r="AJ1792" s="2">
        <v>228</v>
      </c>
      <c r="AK1792" s="2">
        <v>0</v>
      </c>
      <c r="AL1792" s="2">
        <v>0</v>
      </c>
      <c r="AM1792" s="2">
        <v>0</v>
      </c>
      <c r="AN1792" s="2">
        <v>0</v>
      </c>
      <c r="AO1792" s="2">
        <v>0</v>
      </c>
      <c r="AP1792" s="2">
        <v>0</v>
      </c>
      <c r="AQ1792" s="2">
        <v>0</v>
      </c>
      <c r="AR1792" s="2">
        <v>105</v>
      </c>
      <c r="AS1792" s="2">
        <v>0</v>
      </c>
      <c r="AT1792" s="2">
        <v>0</v>
      </c>
      <c r="AU1792" s="2">
        <v>236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21</v>
      </c>
      <c r="BE1792" s="2">
        <v>0</v>
      </c>
      <c r="BF1792" s="2">
        <v>0</v>
      </c>
      <c r="BG1792" s="2">
        <v>0</v>
      </c>
      <c r="BH1792" s="2">
        <v>0</v>
      </c>
      <c r="BI1792" s="2">
        <v>0</v>
      </c>
      <c r="BJ1792" s="2">
        <v>0</v>
      </c>
      <c r="BK1792" s="2">
        <v>0</v>
      </c>
      <c r="BL1792" s="2">
        <v>2</v>
      </c>
      <c r="BM1792" s="2">
        <v>7</v>
      </c>
      <c r="BN1792" s="2">
        <v>2</v>
      </c>
      <c r="BO1792" s="2">
        <v>4</v>
      </c>
      <c r="BP1792" s="2">
        <v>11</v>
      </c>
      <c r="BQ1792" s="2">
        <v>11</v>
      </c>
      <c r="BR1792" s="2">
        <v>6</v>
      </c>
      <c r="BS1792" s="2">
        <v>0</v>
      </c>
      <c r="BT1792" s="2">
        <v>0</v>
      </c>
      <c r="BU1792" s="2">
        <v>0</v>
      </c>
      <c r="BV1792" s="2">
        <v>0</v>
      </c>
      <c r="BW1792" s="2">
        <v>0</v>
      </c>
      <c r="BX1792" s="2">
        <v>0</v>
      </c>
      <c r="BY1792" s="2">
        <v>0</v>
      </c>
      <c r="BZ1792" s="2">
        <v>7</v>
      </c>
      <c r="CA1792" s="2">
        <v>0</v>
      </c>
      <c r="CB1792" s="2">
        <v>0</v>
      </c>
      <c r="CC1792" s="2">
        <v>7</v>
      </c>
      <c r="CD1792" s="2">
        <v>0</v>
      </c>
      <c r="CE1792" s="2">
        <v>0</v>
      </c>
      <c r="CF1792" s="2">
        <v>0</v>
      </c>
      <c r="CG1792" s="2">
        <v>0</v>
      </c>
      <c r="CH1792" s="2">
        <v>0</v>
      </c>
      <c r="CI1792" s="2">
        <v>0</v>
      </c>
      <c r="CJ1792" s="2">
        <v>0</v>
      </c>
      <c r="CK1792" s="2">
        <v>0</v>
      </c>
      <c r="CL1792" s="2">
        <v>6</v>
      </c>
    </row>
    <row r="1793" spans="1:90" x14ac:dyDescent="0.25">
      <c r="A1793" t="s">
        <v>115</v>
      </c>
      <c r="B1793">
        <v>10702</v>
      </c>
      <c r="C1793" t="s">
        <v>304</v>
      </c>
      <c r="D1793">
        <v>1</v>
      </c>
      <c r="E1793">
        <v>8</v>
      </c>
      <c r="F1793">
        <v>80615</v>
      </c>
      <c r="G1793">
        <v>35080615</v>
      </c>
      <c r="H1793" t="s">
        <v>4678</v>
      </c>
      <c r="I1793">
        <v>767</v>
      </c>
      <c r="J1793" t="s">
        <v>4679</v>
      </c>
      <c r="K1793" t="s">
        <v>91</v>
      </c>
      <c r="L1793">
        <v>1</v>
      </c>
      <c r="M1793" t="s">
        <v>4679</v>
      </c>
      <c r="N1793">
        <v>6890000</v>
      </c>
      <c r="O1793" t="s">
        <v>102</v>
      </c>
      <c r="P1793" t="s">
        <v>4680</v>
      </c>
      <c r="Q1793">
        <v>300</v>
      </c>
      <c r="R1793">
        <v>11</v>
      </c>
      <c r="S1793">
        <v>46863898</v>
      </c>
      <c r="T1793">
        <v>46864256</v>
      </c>
      <c r="U1793" t="s">
        <v>4681</v>
      </c>
      <c r="V1793">
        <v>1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82</v>
      </c>
      <c r="AE1793" s="2">
        <v>56</v>
      </c>
      <c r="AF1793" s="2">
        <v>69</v>
      </c>
      <c r="AG1793" s="2">
        <v>79</v>
      </c>
      <c r="AH1793" s="2">
        <v>103</v>
      </c>
      <c r="AI1793" s="2">
        <v>82</v>
      </c>
      <c r="AJ1793" s="2">
        <v>89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133</v>
      </c>
      <c r="BD1793" s="2">
        <v>0</v>
      </c>
      <c r="BE1793" s="2">
        <v>0</v>
      </c>
      <c r="BF1793" s="2">
        <v>0</v>
      </c>
      <c r="BG1793" s="2">
        <v>0</v>
      </c>
      <c r="BH1793" s="2">
        <v>0</v>
      </c>
      <c r="BI1793" s="2">
        <v>0</v>
      </c>
      <c r="BJ1793" s="2">
        <v>0</v>
      </c>
      <c r="BK1793" s="2">
        <v>0</v>
      </c>
      <c r="BL1793" s="2">
        <v>3</v>
      </c>
      <c r="BM1793" s="2">
        <v>4</v>
      </c>
      <c r="BN1793" s="2">
        <v>3</v>
      </c>
      <c r="BO1793" s="2">
        <v>3</v>
      </c>
      <c r="BP1793" s="2">
        <v>5</v>
      </c>
      <c r="BQ1793" s="2">
        <v>3</v>
      </c>
      <c r="BR1793" s="2">
        <v>4</v>
      </c>
      <c r="BS1793" s="2">
        <v>0</v>
      </c>
      <c r="BT1793" s="2">
        <v>0</v>
      </c>
      <c r="BU1793" s="2">
        <v>0</v>
      </c>
      <c r="BV1793" s="2">
        <v>0</v>
      </c>
      <c r="BW1793" s="2">
        <v>0</v>
      </c>
      <c r="BX1793" s="2">
        <v>0</v>
      </c>
      <c r="BY1793" s="2">
        <v>0</v>
      </c>
      <c r="BZ1793" s="2">
        <v>0</v>
      </c>
      <c r="CA1793" s="2">
        <v>0</v>
      </c>
      <c r="CB1793" s="2">
        <v>0</v>
      </c>
      <c r="CC1793" s="2">
        <v>0</v>
      </c>
      <c r="CD1793" s="2">
        <v>0</v>
      </c>
      <c r="CE1793" s="2">
        <v>0</v>
      </c>
      <c r="CF1793" s="2">
        <v>0</v>
      </c>
      <c r="CG1793" s="2">
        <v>0</v>
      </c>
      <c r="CH1793" s="2">
        <v>0</v>
      </c>
      <c r="CI1793" s="2">
        <v>0</v>
      </c>
      <c r="CJ1793" s="2">
        <v>0</v>
      </c>
      <c r="CK1793" s="2">
        <v>6</v>
      </c>
      <c r="CL1793" s="2">
        <v>0</v>
      </c>
    </row>
    <row r="1794" spans="1:90" x14ac:dyDescent="0.25">
      <c r="A1794" t="s">
        <v>115</v>
      </c>
      <c r="B1794">
        <v>10702</v>
      </c>
      <c r="C1794" t="s">
        <v>304</v>
      </c>
      <c r="D1794">
        <v>1</v>
      </c>
      <c r="E1794">
        <v>8</v>
      </c>
      <c r="F1794">
        <v>10029</v>
      </c>
      <c r="G1794">
        <v>35010029</v>
      </c>
      <c r="H1794" t="s">
        <v>18608</v>
      </c>
      <c r="I1794">
        <v>370</v>
      </c>
      <c r="J1794" t="s">
        <v>304</v>
      </c>
      <c r="K1794" t="s">
        <v>1706</v>
      </c>
      <c r="L1794">
        <v>1</v>
      </c>
      <c r="M1794" t="s">
        <v>304</v>
      </c>
      <c r="N1794">
        <v>6860400</v>
      </c>
      <c r="O1794" t="s">
        <v>261</v>
      </c>
      <c r="P1794" t="s">
        <v>1707</v>
      </c>
      <c r="Q1794">
        <v>500</v>
      </c>
      <c r="R1794">
        <v>11</v>
      </c>
      <c r="S1794">
        <v>46664190</v>
      </c>
      <c r="T1794">
        <v>46676492</v>
      </c>
      <c r="U1794" t="s">
        <v>18609</v>
      </c>
      <c r="V1794">
        <v>1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82</v>
      </c>
      <c r="AE1794" s="2">
        <v>54</v>
      </c>
      <c r="AF1794" s="2">
        <v>45</v>
      </c>
      <c r="AG1794" s="2">
        <v>36</v>
      </c>
      <c r="AH1794" s="2">
        <v>60</v>
      </c>
      <c r="AI1794" s="2">
        <v>60</v>
      </c>
      <c r="AJ1794" s="2">
        <v>68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78</v>
      </c>
      <c r="BD1794" s="2">
        <v>0</v>
      </c>
      <c r="BE1794" s="2">
        <v>0</v>
      </c>
      <c r="BF1794" s="2">
        <v>0</v>
      </c>
      <c r="BG1794" s="2">
        <v>0</v>
      </c>
      <c r="BH1794" s="2">
        <v>0</v>
      </c>
      <c r="BI1794" s="2">
        <v>0</v>
      </c>
      <c r="BJ1794" s="2">
        <v>0</v>
      </c>
      <c r="BK1794" s="2">
        <v>0</v>
      </c>
      <c r="BL1794" s="2">
        <v>5</v>
      </c>
      <c r="BM1794" s="2">
        <v>3</v>
      </c>
      <c r="BN1794" s="2">
        <v>2</v>
      </c>
      <c r="BO1794" s="2">
        <v>2</v>
      </c>
      <c r="BP1794" s="2">
        <v>4</v>
      </c>
      <c r="BQ1794" s="2">
        <v>2</v>
      </c>
      <c r="BR1794" s="2">
        <v>4</v>
      </c>
      <c r="BS1794" s="2">
        <v>0</v>
      </c>
      <c r="BT1794" s="2">
        <v>0</v>
      </c>
      <c r="BU1794" s="2">
        <v>0</v>
      </c>
      <c r="BV1794" s="2">
        <v>0</v>
      </c>
      <c r="BW1794" s="2">
        <v>0</v>
      </c>
      <c r="BX1794" s="2">
        <v>0</v>
      </c>
      <c r="BY1794" s="2">
        <v>0</v>
      </c>
      <c r="BZ1794" s="2">
        <v>0</v>
      </c>
      <c r="CA1794" s="2">
        <v>0</v>
      </c>
      <c r="CB1794" s="2">
        <v>0</v>
      </c>
      <c r="CC1794" s="2">
        <v>0</v>
      </c>
      <c r="CD1794" s="2">
        <v>0</v>
      </c>
      <c r="CE1794" s="2">
        <v>0</v>
      </c>
      <c r="CF1794" s="2">
        <v>0</v>
      </c>
      <c r="CG1794" s="2">
        <v>0</v>
      </c>
      <c r="CH1794" s="2">
        <v>0</v>
      </c>
      <c r="CI1794" s="2">
        <v>0</v>
      </c>
      <c r="CJ1794" s="2">
        <v>0</v>
      </c>
      <c r="CK1794" s="2">
        <v>6</v>
      </c>
      <c r="CL1794" s="2">
        <v>0</v>
      </c>
    </row>
    <row r="1795" spans="1:90" x14ac:dyDescent="0.25">
      <c r="A1795" t="s">
        <v>115</v>
      </c>
      <c r="B1795">
        <v>10702</v>
      </c>
      <c r="C1795" t="s">
        <v>304</v>
      </c>
      <c r="D1795">
        <v>1</v>
      </c>
      <c r="E1795">
        <v>8</v>
      </c>
      <c r="F1795">
        <v>910685</v>
      </c>
      <c r="G1795">
        <v>35910685</v>
      </c>
      <c r="H1795" t="s">
        <v>16556</v>
      </c>
      <c r="I1795">
        <v>767</v>
      </c>
      <c r="J1795" t="s">
        <v>4679</v>
      </c>
      <c r="K1795" t="s">
        <v>6845</v>
      </c>
      <c r="L1795">
        <v>1</v>
      </c>
      <c r="M1795" t="s">
        <v>4679</v>
      </c>
      <c r="N1795">
        <v>6890000</v>
      </c>
      <c r="O1795" t="s">
        <v>102</v>
      </c>
      <c r="P1795" t="s">
        <v>4990</v>
      </c>
      <c r="Q1795">
        <v>270</v>
      </c>
      <c r="R1795">
        <v>11</v>
      </c>
      <c r="S1795">
        <v>46861089</v>
      </c>
      <c r="T1795">
        <v>46862097</v>
      </c>
      <c r="U1795" t="s">
        <v>16557</v>
      </c>
      <c r="V1795">
        <v>1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46</v>
      </c>
      <c r="AE1795" s="2">
        <v>33</v>
      </c>
      <c r="AF1795" s="2">
        <v>40</v>
      </c>
      <c r="AG1795" s="2">
        <v>45</v>
      </c>
      <c r="AH1795" s="2">
        <v>38</v>
      </c>
      <c r="AI1795" s="2">
        <v>27</v>
      </c>
      <c r="AJ1795" s="2">
        <v>32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81</v>
      </c>
      <c r="BD1795" s="2">
        <v>7</v>
      </c>
      <c r="BE1795" s="2">
        <v>0</v>
      </c>
      <c r="BF1795" s="2">
        <v>0</v>
      </c>
      <c r="BG1795" s="2">
        <v>0</v>
      </c>
      <c r="BH1795" s="2">
        <v>0</v>
      </c>
      <c r="BI1795" s="2">
        <v>0</v>
      </c>
      <c r="BJ1795" s="2">
        <v>0</v>
      </c>
      <c r="BK1795" s="2">
        <v>0</v>
      </c>
      <c r="BL1795" s="2">
        <v>3</v>
      </c>
      <c r="BM1795" s="2">
        <v>2</v>
      </c>
      <c r="BN1795" s="2">
        <v>3</v>
      </c>
      <c r="BO1795" s="2">
        <v>2</v>
      </c>
      <c r="BP1795" s="2">
        <v>1</v>
      </c>
      <c r="BQ1795" s="2">
        <v>2</v>
      </c>
      <c r="BR1795" s="2">
        <v>1</v>
      </c>
      <c r="BS1795" s="2">
        <v>0</v>
      </c>
      <c r="BT1795" s="2">
        <v>0</v>
      </c>
      <c r="BU1795" s="2">
        <v>0</v>
      </c>
      <c r="BV1795" s="2">
        <v>0</v>
      </c>
      <c r="BW1795" s="2">
        <v>0</v>
      </c>
      <c r="BX1795" s="2">
        <v>0</v>
      </c>
      <c r="BY1795" s="2">
        <v>0</v>
      </c>
      <c r="BZ1795" s="2">
        <v>0</v>
      </c>
      <c r="CA1795" s="2">
        <v>0</v>
      </c>
      <c r="CB1795" s="2">
        <v>0</v>
      </c>
      <c r="CC1795" s="2">
        <v>0</v>
      </c>
      <c r="CD1795" s="2">
        <v>0</v>
      </c>
      <c r="CE1795" s="2">
        <v>0</v>
      </c>
      <c r="CF1795" s="2">
        <v>0</v>
      </c>
      <c r="CG1795" s="2">
        <v>0</v>
      </c>
      <c r="CH1795" s="2">
        <v>0</v>
      </c>
      <c r="CI1795" s="2">
        <v>0</v>
      </c>
      <c r="CJ1795" s="2">
        <v>0</v>
      </c>
      <c r="CK1795" s="2">
        <v>6</v>
      </c>
      <c r="CL1795" s="2">
        <v>2</v>
      </c>
    </row>
    <row r="1796" spans="1:90" x14ac:dyDescent="0.25">
      <c r="A1796" t="s">
        <v>115</v>
      </c>
      <c r="B1796">
        <v>10702</v>
      </c>
      <c r="C1796" t="s">
        <v>304</v>
      </c>
      <c r="D1796">
        <v>1</v>
      </c>
      <c r="E1796">
        <v>8</v>
      </c>
      <c r="F1796">
        <v>44854</v>
      </c>
      <c r="G1796">
        <v>35044854</v>
      </c>
      <c r="H1796" t="s">
        <v>17429</v>
      </c>
      <c r="I1796">
        <v>370</v>
      </c>
      <c r="J1796" t="s">
        <v>304</v>
      </c>
      <c r="K1796" t="s">
        <v>6857</v>
      </c>
      <c r="L1796">
        <v>1</v>
      </c>
      <c r="M1796" t="s">
        <v>304</v>
      </c>
      <c r="N1796">
        <v>6864400</v>
      </c>
      <c r="O1796" t="s">
        <v>92</v>
      </c>
      <c r="P1796" t="s">
        <v>17430</v>
      </c>
      <c r="Q1796">
        <v>70</v>
      </c>
      <c r="R1796">
        <v>11</v>
      </c>
      <c r="S1796">
        <v>46691380</v>
      </c>
      <c r="T1796">
        <v>46693025</v>
      </c>
      <c r="U1796" t="s">
        <v>17431</v>
      </c>
      <c r="V1796">
        <v>1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71</v>
      </c>
      <c r="AE1796" s="2">
        <v>103</v>
      </c>
      <c r="AF1796" s="2">
        <v>102</v>
      </c>
      <c r="AG1796" s="2">
        <v>135</v>
      </c>
      <c r="AH1796" s="2">
        <v>195</v>
      </c>
      <c r="AI1796" s="2">
        <v>190</v>
      </c>
      <c r="AJ1796" s="2">
        <v>178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141</v>
      </c>
      <c r="BD1796" s="2">
        <v>0</v>
      </c>
      <c r="BE1796" s="2">
        <v>0</v>
      </c>
      <c r="BF1796" s="2">
        <v>0</v>
      </c>
      <c r="BG1796" s="2">
        <v>0</v>
      </c>
      <c r="BH1796" s="2">
        <v>0</v>
      </c>
      <c r="BI1796" s="2">
        <v>0</v>
      </c>
      <c r="BJ1796" s="2">
        <v>0</v>
      </c>
      <c r="BK1796" s="2">
        <v>0</v>
      </c>
      <c r="BL1796" s="2">
        <v>2</v>
      </c>
      <c r="BM1796" s="2">
        <v>5</v>
      </c>
      <c r="BN1796" s="2">
        <v>4</v>
      </c>
      <c r="BO1796" s="2">
        <v>6</v>
      </c>
      <c r="BP1796" s="2">
        <v>7</v>
      </c>
      <c r="BQ1796" s="2">
        <v>6</v>
      </c>
      <c r="BR1796" s="2">
        <v>6</v>
      </c>
      <c r="BS1796" s="2">
        <v>0</v>
      </c>
      <c r="BT1796" s="2">
        <v>0</v>
      </c>
      <c r="BU1796" s="2">
        <v>0</v>
      </c>
      <c r="BV1796" s="2">
        <v>0</v>
      </c>
      <c r="BW1796" s="2">
        <v>0</v>
      </c>
      <c r="BX1796" s="2">
        <v>0</v>
      </c>
      <c r="BY1796" s="2">
        <v>0</v>
      </c>
      <c r="BZ1796" s="2">
        <v>0</v>
      </c>
      <c r="CA1796" s="2">
        <v>0</v>
      </c>
      <c r="CB1796" s="2">
        <v>0</v>
      </c>
      <c r="CC1796" s="2">
        <v>0</v>
      </c>
      <c r="CD1796" s="2">
        <v>0</v>
      </c>
      <c r="CE1796" s="2">
        <v>0</v>
      </c>
      <c r="CF1796" s="2">
        <v>0</v>
      </c>
      <c r="CG1796" s="2">
        <v>0</v>
      </c>
      <c r="CH1796" s="2">
        <v>0</v>
      </c>
      <c r="CI1796" s="2">
        <v>0</v>
      </c>
      <c r="CJ1796" s="2">
        <v>0</v>
      </c>
      <c r="CK1796" s="2">
        <v>9</v>
      </c>
      <c r="CL1796" s="2">
        <v>0</v>
      </c>
    </row>
    <row r="1797" spans="1:90" x14ac:dyDescent="0.25">
      <c r="A1797" t="s">
        <v>115</v>
      </c>
      <c r="B1797">
        <v>10702</v>
      </c>
      <c r="C1797" t="s">
        <v>304</v>
      </c>
      <c r="D1797">
        <v>1</v>
      </c>
      <c r="E1797">
        <v>8</v>
      </c>
      <c r="F1797">
        <v>918659</v>
      </c>
      <c r="G1797">
        <v>35918659</v>
      </c>
      <c r="H1797" t="s">
        <v>7448</v>
      </c>
      <c r="I1797">
        <v>370</v>
      </c>
      <c r="J1797" t="s">
        <v>304</v>
      </c>
      <c r="K1797" t="s">
        <v>7449</v>
      </c>
      <c r="L1797">
        <v>1</v>
      </c>
      <c r="M1797" t="s">
        <v>304</v>
      </c>
      <c r="N1797">
        <v>6871030</v>
      </c>
      <c r="O1797" t="s">
        <v>92</v>
      </c>
      <c r="P1797" t="s">
        <v>7450</v>
      </c>
      <c r="Q1797">
        <v>202</v>
      </c>
      <c r="R1797">
        <v>11</v>
      </c>
      <c r="S1797">
        <v>46661967</v>
      </c>
      <c r="T1797">
        <v>46662443</v>
      </c>
      <c r="U1797" t="s">
        <v>7451</v>
      </c>
      <c r="V1797">
        <v>1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65</v>
      </c>
      <c r="AE1797" s="2">
        <v>85</v>
      </c>
      <c r="AF1797" s="2">
        <v>112</v>
      </c>
      <c r="AG1797" s="2">
        <v>103</v>
      </c>
      <c r="AH1797" s="2">
        <v>150</v>
      </c>
      <c r="AI1797" s="2">
        <v>159</v>
      </c>
      <c r="AJ1797" s="2">
        <v>130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97</v>
      </c>
      <c r="BD1797" s="2">
        <v>0</v>
      </c>
      <c r="BE1797" s="2">
        <v>0</v>
      </c>
      <c r="BF1797" s="2">
        <v>0</v>
      </c>
      <c r="BG1797" s="2">
        <v>0</v>
      </c>
      <c r="BH1797" s="2">
        <v>0</v>
      </c>
      <c r="BI1797" s="2">
        <v>0</v>
      </c>
      <c r="BJ1797" s="2">
        <v>0</v>
      </c>
      <c r="BK1797" s="2">
        <v>0</v>
      </c>
      <c r="BL1797" s="2">
        <v>3</v>
      </c>
      <c r="BM1797" s="2">
        <v>3</v>
      </c>
      <c r="BN1797" s="2">
        <v>5</v>
      </c>
      <c r="BO1797" s="2">
        <v>3</v>
      </c>
      <c r="BP1797" s="2">
        <v>5</v>
      </c>
      <c r="BQ1797" s="2">
        <v>7</v>
      </c>
      <c r="BR1797" s="2">
        <v>5</v>
      </c>
      <c r="BS1797" s="2">
        <v>0</v>
      </c>
      <c r="BT1797" s="2">
        <v>0</v>
      </c>
      <c r="BU1797" s="2">
        <v>0</v>
      </c>
      <c r="BV1797" s="2">
        <v>0</v>
      </c>
      <c r="BW1797" s="2">
        <v>0</v>
      </c>
      <c r="BX1797" s="2">
        <v>0</v>
      </c>
      <c r="BY1797" s="2">
        <v>0</v>
      </c>
      <c r="BZ1797" s="2">
        <v>0</v>
      </c>
      <c r="CA1797" s="2">
        <v>0</v>
      </c>
      <c r="CB1797" s="2">
        <v>0</v>
      </c>
      <c r="CC1797" s="2">
        <v>0</v>
      </c>
      <c r="CD1797" s="2">
        <v>0</v>
      </c>
      <c r="CE1797" s="2">
        <v>0</v>
      </c>
      <c r="CF1797" s="2">
        <v>0</v>
      </c>
      <c r="CG1797" s="2">
        <v>0</v>
      </c>
      <c r="CH1797" s="2">
        <v>0</v>
      </c>
      <c r="CI1797" s="2">
        <v>0</v>
      </c>
      <c r="CJ1797" s="2">
        <v>0</v>
      </c>
      <c r="CK1797" s="2">
        <v>6</v>
      </c>
      <c r="CL1797" s="2">
        <v>0</v>
      </c>
    </row>
    <row r="1798" spans="1:90" x14ac:dyDescent="0.25">
      <c r="A1798" t="s">
        <v>115</v>
      </c>
      <c r="B1798">
        <v>10702</v>
      </c>
      <c r="C1798" t="s">
        <v>304</v>
      </c>
      <c r="D1798">
        <v>1</v>
      </c>
      <c r="E1798">
        <v>8</v>
      </c>
      <c r="F1798">
        <v>925597</v>
      </c>
      <c r="G1798">
        <v>35925597</v>
      </c>
      <c r="H1798" t="s">
        <v>15068</v>
      </c>
      <c r="I1798">
        <v>370</v>
      </c>
      <c r="J1798" t="s">
        <v>304</v>
      </c>
      <c r="K1798" t="s">
        <v>11310</v>
      </c>
      <c r="L1798">
        <v>1</v>
      </c>
      <c r="M1798" t="s">
        <v>304</v>
      </c>
      <c r="N1798">
        <v>6864640</v>
      </c>
      <c r="O1798" t="s">
        <v>92</v>
      </c>
      <c r="P1798" t="s">
        <v>13008</v>
      </c>
      <c r="Q1798">
        <v>263</v>
      </c>
      <c r="R1798">
        <v>11</v>
      </c>
      <c r="S1798">
        <v>46697164</v>
      </c>
      <c r="T1798">
        <v>46697372</v>
      </c>
      <c r="U1798" t="s">
        <v>15069</v>
      </c>
      <c r="V1798">
        <v>1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71</v>
      </c>
      <c r="AE1798" s="2">
        <v>45</v>
      </c>
      <c r="AF1798" s="2">
        <v>41</v>
      </c>
      <c r="AG1798" s="2">
        <v>57</v>
      </c>
      <c r="AH1798" s="2">
        <v>70</v>
      </c>
      <c r="AI1798" s="2">
        <v>66</v>
      </c>
      <c r="AJ1798" s="2">
        <v>66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248</v>
      </c>
      <c r="BD1798" s="2">
        <v>28</v>
      </c>
      <c r="BE1798" s="2">
        <v>0</v>
      </c>
      <c r="BF1798" s="2">
        <v>0</v>
      </c>
      <c r="BG1798" s="2">
        <v>0</v>
      </c>
      <c r="BH1798" s="2">
        <v>0</v>
      </c>
      <c r="BI1798" s="2">
        <v>0</v>
      </c>
      <c r="BJ1798" s="2">
        <v>0</v>
      </c>
      <c r="BK1798" s="2">
        <v>0</v>
      </c>
      <c r="BL1798" s="2">
        <v>4</v>
      </c>
      <c r="BM1798" s="2">
        <v>3</v>
      </c>
      <c r="BN1798" s="2">
        <v>2</v>
      </c>
      <c r="BO1798" s="2">
        <v>2</v>
      </c>
      <c r="BP1798" s="2">
        <v>3</v>
      </c>
      <c r="BQ1798" s="2">
        <v>3</v>
      </c>
      <c r="BR1798" s="2">
        <v>3</v>
      </c>
      <c r="BS1798" s="2">
        <v>0</v>
      </c>
      <c r="BT1798" s="2">
        <v>0</v>
      </c>
      <c r="BU1798" s="2">
        <v>0</v>
      </c>
      <c r="BV1798" s="2">
        <v>0</v>
      </c>
      <c r="BW1798" s="2">
        <v>0</v>
      </c>
      <c r="BX1798" s="2">
        <v>0</v>
      </c>
      <c r="BY1798" s="2">
        <v>0</v>
      </c>
      <c r="BZ1798" s="2">
        <v>0</v>
      </c>
      <c r="CA1798" s="2">
        <v>0</v>
      </c>
      <c r="CB1798" s="2">
        <v>0</v>
      </c>
      <c r="CC1798" s="2">
        <v>0</v>
      </c>
      <c r="CD1798" s="2">
        <v>0</v>
      </c>
      <c r="CE1798" s="2">
        <v>0</v>
      </c>
      <c r="CF1798" s="2">
        <v>0</v>
      </c>
      <c r="CG1798" s="2">
        <v>0</v>
      </c>
      <c r="CH1798" s="2">
        <v>0</v>
      </c>
      <c r="CI1798" s="2">
        <v>0</v>
      </c>
      <c r="CJ1798" s="2">
        <v>0</v>
      </c>
      <c r="CK1798" s="2">
        <v>12</v>
      </c>
      <c r="CL1798" s="2">
        <v>6</v>
      </c>
    </row>
    <row r="1799" spans="1:90" x14ac:dyDescent="0.25">
      <c r="A1799" t="s">
        <v>115</v>
      </c>
      <c r="B1799">
        <v>10702</v>
      </c>
      <c r="C1799" t="s">
        <v>304</v>
      </c>
      <c r="D1799">
        <v>1</v>
      </c>
      <c r="E1799">
        <v>8</v>
      </c>
      <c r="F1799">
        <v>918672</v>
      </c>
      <c r="G1799">
        <v>35918672</v>
      </c>
      <c r="H1799" t="s">
        <v>3956</v>
      </c>
      <c r="I1799">
        <v>299</v>
      </c>
      <c r="J1799" t="s">
        <v>380</v>
      </c>
      <c r="K1799" t="s">
        <v>3231</v>
      </c>
      <c r="L1799">
        <v>1</v>
      </c>
      <c r="M1799" t="s">
        <v>381</v>
      </c>
      <c r="N1799">
        <v>6900000</v>
      </c>
      <c r="O1799" t="s">
        <v>92</v>
      </c>
      <c r="P1799" t="s">
        <v>4385</v>
      </c>
      <c r="Q1799">
        <v>1545</v>
      </c>
      <c r="R1799">
        <v>11</v>
      </c>
      <c r="S1799">
        <v>46651174</v>
      </c>
      <c r="T1799">
        <v>46651325</v>
      </c>
      <c r="U1799" t="s">
        <v>4386</v>
      </c>
      <c r="V1799">
        <v>1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24</v>
      </c>
      <c r="AE1799" s="2">
        <v>17</v>
      </c>
      <c r="AF1799" s="2">
        <v>19</v>
      </c>
      <c r="AG1799" s="2">
        <v>23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0</v>
      </c>
      <c r="BI1799" s="2">
        <v>0</v>
      </c>
      <c r="BJ1799" s="2">
        <v>0</v>
      </c>
      <c r="BK1799" s="2">
        <v>0</v>
      </c>
      <c r="BL1799" s="2">
        <v>1</v>
      </c>
      <c r="BM1799" s="2">
        <v>1</v>
      </c>
      <c r="BN1799" s="2">
        <v>1</v>
      </c>
      <c r="BO1799" s="2">
        <v>2</v>
      </c>
      <c r="BP1799" s="2">
        <v>0</v>
      </c>
      <c r="BQ1799" s="2">
        <v>0</v>
      </c>
      <c r="BR1799" s="2">
        <v>0</v>
      </c>
      <c r="BS1799" s="2">
        <v>0</v>
      </c>
      <c r="BT1799" s="2">
        <v>0</v>
      </c>
      <c r="BU1799" s="2">
        <v>0</v>
      </c>
      <c r="BV1799" s="2">
        <v>0</v>
      </c>
      <c r="BW1799" s="2">
        <v>0</v>
      </c>
      <c r="BX1799" s="2">
        <v>0</v>
      </c>
      <c r="BY1799" s="2">
        <v>0</v>
      </c>
      <c r="BZ1799" s="2">
        <v>0</v>
      </c>
      <c r="CA1799" s="2">
        <v>0</v>
      </c>
      <c r="CB1799" s="2">
        <v>0</v>
      </c>
      <c r="CC1799" s="2">
        <v>0</v>
      </c>
      <c r="CD1799" s="2">
        <v>0</v>
      </c>
      <c r="CE1799" s="2">
        <v>0</v>
      </c>
      <c r="CF1799" s="2">
        <v>0</v>
      </c>
      <c r="CG1799" s="2">
        <v>0</v>
      </c>
      <c r="CH1799" s="2">
        <v>0</v>
      </c>
      <c r="CI1799" s="2">
        <v>0</v>
      </c>
      <c r="CJ1799" s="2">
        <v>0</v>
      </c>
      <c r="CK1799" s="2">
        <v>0</v>
      </c>
      <c r="CL1799" s="2">
        <v>0</v>
      </c>
    </row>
    <row r="1800" spans="1:90" x14ac:dyDescent="0.25">
      <c r="A1800" t="s">
        <v>115</v>
      </c>
      <c r="B1800">
        <v>10702</v>
      </c>
      <c r="C1800" t="s">
        <v>304</v>
      </c>
      <c r="D1800">
        <v>1</v>
      </c>
      <c r="E1800">
        <v>8</v>
      </c>
      <c r="F1800">
        <v>902184</v>
      </c>
      <c r="G1800">
        <v>35902184</v>
      </c>
      <c r="H1800" t="s">
        <v>8711</v>
      </c>
      <c r="I1800">
        <v>410</v>
      </c>
      <c r="J1800" t="s">
        <v>2839</v>
      </c>
      <c r="K1800" t="s">
        <v>8712</v>
      </c>
      <c r="L1800">
        <v>1</v>
      </c>
      <c r="M1800" t="s">
        <v>2839</v>
      </c>
      <c r="N1800">
        <v>6950000</v>
      </c>
      <c r="O1800" t="s">
        <v>92</v>
      </c>
      <c r="P1800" t="s">
        <v>8713</v>
      </c>
      <c r="Q1800">
        <v>550</v>
      </c>
      <c r="R1800">
        <v>11</v>
      </c>
      <c r="S1800">
        <v>46814581</v>
      </c>
      <c r="T1800">
        <v>46839239</v>
      </c>
      <c r="U1800" t="s">
        <v>8714</v>
      </c>
      <c r="V1800">
        <v>1</v>
      </c>
      <c r="W1800" s="2">
        <v>0</v>
      </c>
      <c r="X1800" s="2">
        <v>0</v>
      </c>
      <c r="Y1800" s="2">
        <v>15</v>
      </c>
      <c r="Z1800" s="2">
        <v>13</v>
      </c>
      <c r="AA1800" s="2">
        <v>19</v>
      </c>
      <c r="AB1800" s="2">
        <v>20</v>
      </c>
      <c r="AC1800" s="2">
        <v>28</v>
      </c>
      <c r="AD1800" s="2">
        <v>29</v>
      </c>
      <c r="AE1800" s="2">
        <v>31</v>
      </c>
      <c r="AF1800" s="2">
        <v>54</v>
      </c>
      <c r="AG1800" s="2">
        <v>50</v>
      </c>
      <c r="AH1800" s="2">
        <v>41</v>
      </c>
      <c r="AI1800" s="2">
        <v>32</v>
      </c>
      <c r="AJ1800" s="2">
        <v>25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1</v>
      </c>
      <c r="BH1800" s="2">
        <v>1</v>
      </c>
      <c r="BI1800" s="2">
        <v>1</v>
      </c>
      <c r="BJ1800" s="2">
        <v>1</v>
      </c>
      <c r="BK1800" s="2">
        <v>1</v>
      </c>
      <c r="BL1800" s="2">
        <v>2</v>
      </c>
      <c r="BM1800" s="2">
        <v>2</v>
      </c>
      <c r="BN1800" s="2">
        <v>3</v>
      </c>
      <c r="BO1800" s="2">
        <v>3</v>
      </c>
      <c r="BP1800" s="2">
        <v>2</v>
      </c>
      <c r="BQ1800" s="2">
        <v>2</v>
      </c>
      <c r="BR1800" s="2">
        <v>2</v>
      </c>
      <c r="BS1800" s="2">
        <v>0</v>
      </c>
      <c r="BT1800" s="2">
        <v>0</v>
      </c>
      <c r="BU1800" s="2">
        <v>0</v>
      </c>
      <c r="BV1800" s="2">
        <v>0</v>
      </c>
      <c r="BW1800" s="2">
        <v>0</v>
      </c>
      <c r="BX1800" s="2">
        <v>0</v>
      </c>
      <c r="BY1800" s="2">
        <v>0</v>
      </c>
      <c r="BZ1800" s="2">
        <v>0</v>
      </c>
      <c r="CA1800" s="2">
        <v>0</v>
      </c>
      <c r="CB1800" s="2">
        <v>0</v>
      </c>
      <c r="CC1800" s="2">
        <v>0</v>
      </c>
      <c r="CD1800" s="2">
        <v>0</v>
      </c>
      <c r="CE1800" s="2">
        <v>0</v>
      </c>
      <c r="CF1800" s="2">
        <v>0</v>
      </c>
      <c r="CG1800" s="2">
        <v>0</v>
      </c>
      <c r="CH1800" s="2">
        <v>0</v>
      </c>
      <c r="CI1800" s="2">
        <v>0</v>
      </c>
      <c r="CJ1800" s="2">
        <v>0</v>
      </c>
      <c r="CK1800" s="2">
        <v>0</v>
      </c>
      <c r="CL1800" s="2">
        <v>0</v>
      </c>
    </row>
    <row r="1801" spans="1:90" x14ac:dyDescent="0.25">
      <c r="A1801" t="s">
        <v>115</v>
      </c>
      <c r="B1801">
        <v>10702</v>
      </c>
      <c r="C1801" t="s">
        <v>304</v>
      </c>
      <c r="D1801">
        <v>1</v>
      </c>
      <c r="E1801">
        <v>8</v>
      </c>
      <c r="F1801">
        <v>44891</v>
      </c>
      <c r="G1801">
        <v>35044891</v>
      </c>
      <c r="H1801" t="s">
        <v>12021</v>
      </c>
      <c r="I1801">
        <v>410</v>
      </c>
      <c r="J1801" t="s">
        <v>2839</v>
      </c>
      <c r="K1801" t="s">
        <v>12022</v>
      </c>
      <c r="L1801">
        <v>1</v>
      </c>
      <c r="M1801" t="s">
        <v>2839</v>
      </c>
      <c r="N1801">
        <v>6950000</v>
      </c>
      <c r="O1801" t="s">
        <v>92</v>
      </c>
      <c r="P1801" t="s">
        <v>12023</v>
      </c>
      <c r="Q1801">
        <v>125</v>
      </c>
      <c r="R1801">
        <v>11</v>
      </c>
      <c r="S1801">
        <v>46832303</v>
      </c>
      <c r="T1801">
        <v>46839300</v>
      </c>
      <c r="U1801" t="s">
        <v>12024</v>
      </c>
      <c r="V1801">
        <v>1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30</v>
      </c>
      <c r="AE1801" s="2">
        <v>26</v>
      </c>
      <c r="AF1801" s="2">
        <v>55</v>
      </c>
      <c r="AG1801" s="2">
        <v>34</v>
      </c>
      <c r="AH1801" s="2">
        <v>31</v>
      </c>
      <c r="AI1801" s="2">
        <v>30</v>
      </c>
      <c r="AJ1801" s="2">
        <v>31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98</v>
      </c>
      <c r="BD1801" s="2">
        <v>0</v>
      </c>
      <c r="BE1801" s="2">
        <v>0</v>
      </c>
      <c r="BF1801" s="2">
        <v>0</v>
      </c>
      <c r="BG1801" s="2">
        <v>0</v>
      </c>
      <c r="BH1801" s="2">
        <v>0</v>
      </c>
      <c r="BI1801" s="2">
        <v>0</v>
      </c>
      <c r="BJ1801" s="2">
        <v>0</v>
      </c>
      <c r="BK1801" s="2">
        <v>0</v>
      </c>
      <c r="BL1801" s="2">
        <v>1</v>
      </c>
      <c r="BM1801" s="2">
        <v>2</v>
      </c>
      <c r="BN1801" s="2">
        <v>3</v>
      </c>
      <c r="BO1801" s="2">
        <v>2</v>
      </c>
      <c r="BP1801" s="2">
        <v>1</v>
      </c>
      <c r="BQ1801" s="2">
        <v>1</v>
      </c>
      <c r="BR1801" s="2">
        <v>1</v>
      </c>
      <c r="BS1801" s="2">
        <v>0</v>
      </c>
      <c r="BT1801" s="2">
        <v>0</v>
      </c>
      <c r="BU1801" s="2">
        <v>0</v>
      </c>
      <c r="BV1801" s="2">
        <v>0</v>
      </c>
      <c r="BW1801" s="2">
        <v>0</v>
      </c>
      <c r="BX1801" s="2">
        <v>0</v>
      </c>
      <c r="BY1801" s="2">
        <v>0</v>
      </c>
      <c r="BZ1801" s="2">
        <v>0</v>
      </c>
      <c r="CA1801" s="2">
        <v>0</v>
      </c>
      <c r="CB1801" s="2">
        <v>0</v>
      </c>
      <c r="CC1801" s="2">
        <v>0</v>
      </c>
      <c r="CD1801" s="2">
        <v>0</v>
      </c>
      <c r="CE1801" s="2">
        <v>0</v>
      </c>
      <c r="CF1801" s="2">
        <v>0</v>
      </c>
      <c r="CG1801" s="2">
        <v>0</v>
      </c>
      <c r="CH1801" s="2">
        <v>0</v>
      </c>
      <c r="CI1801" s="2">
        <v>0</v>
      </c>
      <c r="CJ1801" s="2">
        <v>0</v>
      </c>
      <c r="CK1801" s="2">
        <v>7</v>
      </c>
      <c r="CL1801" s="2">
        <v>0</v>
      </c>
    </row>
    <row r="1802" spans="1:90" x14ac:dyDescent="0.25">
      <c r="A1802" t="s">
        <v>115</v>
      </c>
      <c r="B1802">
        <v>10702</v>
      </c>
      <c r="C1802" t="s">
        <v>304</v>
      </c>
      <c r="D1802">
        <v>1</v>
      </c>
      <c r="E1802">
        <v>8</v>
      </c>
      <c r="F1802">
        <v>36365</v>
      </c>
      <c r="G1802">
        <v>35036365</v>
      </c>
      <c r="H1802" t="s">
        <v>6505</v>
      </c>
      <c r="I1802">
        <v>410</v>
      </c>
      <c r="J1802" t="s">
        <v>2839</v>
      </c>
      <c r="K1802" t="s">
        <v>10290</v>
      </c>
      <c r="L1802">
        <v>1</v>
      </c>
      <c r="M1802" t="s">
        <v>2839</v>
      </c>
      <c r="N1802">
        <v>6950000</v>
      </c>
      <c r="O1802" t="s">
        <v>92</v>
      </c>
      <c r="P1802" t="s">
        <v>10291</v>
      </c>
      <c r="Q1802">
        <v>413</v>
      </c>
      <c r="R1802">
        <v>11</v>
      </c>
      <c r="S1802">
        <v>46841100</v>
      </c>
      <c r="T1802">
        <v>46841155</v>
      </c>
      <c r="U1802" t="s">
        <v>10292</v>
      </c>
      <c r="V1802">
        <v>1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93</v>
      </c>
      <c r="AE1802" s="2">
        <v>64</v>
      </c>
      <c r="AF1802" s="2">
        <v>142</v>
      </c>
      <c r="AG1802" s="2">
        <v>130</v>
      </c>
      <c r="AH1802" s="2">
        <v>104</v>
      </c>
      <c r="AI1802" s="2">
        <v>134</v>
      </c>
      <c r="AJ1802" s="2">
        <v>104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164</v>
      </c>
      <c r="BD1802" s="2">
        <v>0</v>
      </c>
      <c r="BE1802" s="2">
        <v>0</v>
      </c>
      <c r="BF1802" s="2">
        <v>0</v>
      </c>
      <c r="BG1802" s="2">
        <v>0</v>
      </c>
      <c r="BH1802" s="2">
        <v>0</v>
      </c>
      <c r="BI1802" s="2">
        <v>0</v>
      </c>
      <c r="BJ1802" s="2">
        <v>0</v>
      </c>
      <c r="BK1802" s="2">
        <v>0</v>
      </c>
      <c r="BL1802" s="2">
        <v>3</v>
      </c>
      <c r="BM1802" s="2">
        <v>4</v>
      </c>
      <c r="BN1802" s="2">
        <v>7</v>
      </c>
      <c r="BO1802" s="2">
        <v>7</v>
      </c>
      <c r="BP1802" s="2">
        <v>3</v>
      </c>
      <c r="BQ1802" s="2">
        <v>6</v>
      </c>
      <c r="BR1802" s="2">
        <v>3</v>
      </c>
      <c r="BS1802" s="2">
        <v>0</v>
      </c>
      <c r="BT1802" s="2">
        <v>0</v>
      </c>
      <c r="BU1802" s="2">
        <v>0</v>
      </c>
      <c r="BV1802" s="2">
        <v>0</v>
      </c>
      <c r="BW1802" s="2">
        <v>0</v>
      </c>
      <c r="BX1802" s="2">
        <v>0</v>
      </c>
      <c r="BY1802" s="2">
        <v>0</v>
      </c>
      <c r="BZ1802" s="2">
        <v>0</v>
      </c>
      <c r="CA1802" s="2">
        <v>0</v>
      </c>
      <c r="CB1802" s="2">
        <v>0</v>
      </c>
      <c r="CC1802" s="2">
        <v>0</v>
      </c>
      <c r="CD1802" s="2">
        <v>0</v>
      </c>
      <c r="CE1802" s="2">
        <v>0</v>
      </c>
      <c r="CF1802" s="2">
        <v>0</v>
      </c>
      <c r="CG1802" s="2">
        <v>0</v>
      </c>
      <c r="CH1802" s="2">
        <v>0</v>
      </c>
      <c r="CI1802" s="2">
        <v>0</v>
      </c>
      <c r="CJ1802" s="2">
        <v>0</v>
      </c>
      <c r="CK1802" s="2">
        <v>12</v>
      </c>
      <c r="CL1802" s="2">
        <v>0</v>
      </c>
    </row>
    <row r="1803" spans="1:90" x14ac:dyDescent="0.25">
      <c r="A1803" t="s">
        <v>115</v>
      </c>
      <c r="B1803">
        <v>10702</v>
      </c>
      <c r="C1803" t="s">
        <v>304</v>
      </c>
      <c r="D1803">
        <v>1</v>
      </c>
      <c r="E1803">
        <v>8</v>
      </c>
      <c r="F1803">
        <v>80548</v>
      </c>
      <c r="G1803">
        <v>35080548</v>
      </c>
      <c r="H1803" t="s">
        <v>6504</v>
      </c>
      <c r="I1803">
        <v>410</v>
      </c>
      <c r="J1803" t="s">
        <v>2839</v>
      </c>
      <c r="K1803" t="s">
        <v>6505</v>
      </c>
      <c r="L1803">
        <v>1</v>
      </c>
      <c r="M1803" t="s">
        <v>2839</v>
      </c>
      <c r="N1803">
        <v>6950000</v>
      </c>
      <c r="O1803" t="s">
        <v>92</v>
      </c>
      <c r="P1803" t="s">
        <v>6506</v>
      </c>
      <c r="Q1803">
        <v>285</v>
      </c>
      <c r="R1803">
        <v>11</v>
      </c>
      <c r="S1803">
        <v>46841198</v>
      </c>
      <c r="T1803">
        <v>46841502</v>
      </c>
      <c r="U1803" t="s">
        <v>6507</v>
      </c>
      <c r="V1803">
        <v>1</v>
      </c>
      <c r="W1803" s="2">
        <v>0</v>
      </c>
      <c r="X1803" s="2">
        <v>0</v>
      </c>
      <c r="Y1803" s="2">
        <v>0</v>
      </c>
      <c r="Z1803" s="2">
        <v>67</v>
      </c>
      <c r="AA1803" s="2">
        <v>89</v>
      </c>
      <c r="AB1803" s="2">
        <v>93</v>
      </c>
      <c r="AC1803" s="2">
        <v>88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  <c r="BG1803" s="2">
        <v>0</v>
      </c>
      <c r="BH1803" s="2">
        <v>3</v>
      </c>
      <c r="BI1803" s="2">
        <v>3</v>
      </c>
      <c r="BJ1803" s="2">
        <v>4</v>
      </c>
      <c r="BK1803" s="2">
        <v>3</v>
      </c>
      <c r="BL1803" s="2">
        <v>0</v>
      </c>
      <c r="BM1803" s="2">
        <v>0</v>
      </c>
      <c r="BN1803" s="2">
        <v>0</v>
      </c>
      <c r="BO1803" s="2">
        <v>0</v>
      </c>
      <c r="BP1803" s="2">
        <v>0</v>
      </c>
      <c r="BQ1803" s="2">
        <v>0</v>
      </c>
      <c r="BR1803" s="2">
        <v>0</v>
      </c>
      <c r="BS1803" s="2">
        <v>0</v>
      </c>
      <c r="BT1803" s="2">
        <v>0</v>
      </c>
      <c r="BU1803" s="2">
        <v>0</v>
      </c>
      <c r="BV1803" s="2">
        <v>0</v>
      </c>
      <c r="BW1803" s="2">
        <v>0</v>
      </c>
      <c r="BX1803" s="2">
        <v>0</v>
      </c>
      <c r="BY1803" s="2">
        <v>0</v>
      </c>
      <c r="BZ1803" s="2">
        <v>0</v>
      </c>
      <c r="CA1803" s="2">
        <v>0</v>
      </c>
      <c r="CB1803" s="2">
        <v>0</v>
      </c>
      <c r="CC1803" s="2">
        <v>0</v>
      </c>
      <c r="CD1803" s="2">
        <v>0</v>
      </c>
      <c r="CE1803" s="2">
        <v>0</v>
      </c>
      <c r="CF1803" s="2">
        <v>0</v>
      </c>
      <c r="CG1803" s="2">
        <v>0</v>
      </c>
      <c r="CH1803" s="2">
        <v>0</v>
      </c>
      <c r="CI1803" s="2">
        <v>0</v>
      </c>
      <c r="CJ1803" s="2">
        <v>0</v>
      </c>
      <c r="CK1803" s="2">
        <v>0</v>
      </c>
      <c r="CL1803" s="2">
        <v>0</v>
      </c>
    </row>
    <row r="1804" spans="1:90" x14ac:dyDescent="0.25">
      <c r="A1804" t="s">
        <v>115</v>
      </c>
      <c r="B1804">
        <v>10702</v>
      </c>
      <c r="C1804" t="s">
        <v>304</v>
      </c>
      <c r="D1804">
        <v>2</v>
      </c>
      <c r="E1804">
        <v>8</v>
      </c>
      <c r="F1804">
        <v>903036</v>
      </c>
      <c r="G1804">
        <v>35903036</v>
      </c>
      <c r="H1804" t="s">
        <v>10101</v>
      </c>
      <c r="I1804">
        <v>370</v>
      </c>
      <c r="J1804" t="s">
        <v>304</v>
      </c>
      <c r="K1804" t="s">
        <v>10102</v>
      </c>
      <c r="L1804">
        <v>1</v>
      </c>
      <c r="M1804" t="s">
        <v>304</v>
      </c>
      <c r="N1804">
        <v>6874260</v>
      </c>
      <c r="O1804" t="s">
        <v>261</v>
      </c>
      <c r="P1804" t="s">
        <v>10103</v>
      </c>
      <c r="Q1804">
        <v>3003</v>
      </c>
      <c r="R1804">
        <v>11</v>
      </c>
      <c r="S1804">
        <v>46667177</v>
      </c>
      <c r="T1804">
        <v>46679020</v>
      </c>
      <c r="U1804" t="s">
        <v>10104</v>
      </c>
      <c r="V1804">
        <v>1</v>
      </c>
      <c r="W1804" s="2">
        <v>0</v>
      </c>
      <c r="X1804" s="2">
        <v>0</v>
      </c>
      <c r="Y1804" s="2">
        <v>0</v>
      </c>
      <c r="Z1804" s="2">
        <v>0</v>
      </c>
      <c r="AA1804" s="2">
        <v>49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  <c r="BG1804" s="2">
        <v>0</v>
      </c>
      <c r="BH1804" s="2">
        <v>0</v>
      </c>
      <c r="BI1804" s="2">
        <v>3</v>
      </c>
      <c r="BJ1804" s="2">
        <v>0</v>
      </c>
      <c r="BK1804" s="2">
        <v>0</v>
      </c>
      <c r="BL1804" s="2">
        <v>0</v>
      </c>
      <c r="BM1804" s="2">
        <v>0</v>
      </c>
      <c r="BN1804" s="2">
        <v>0</v>
      </c>
      <c r="BO1804" s="2">
        <v>0</v>
      </c>
      <c r="BP1804" s="2">
        <v>0</v>
      </c>
      <c r="BQ1804" s="2">
        <v>0</v>
      </c>
      <c r="BR1804" s="2">
        <v>0</v>
      </c>
      <c r="BS1804" s="2">
        <v>0</v>
      </c>
      <c r="BT1804" s="2">
        <v>0</v>
      </c>
      <c r="BU1804" s="2">
        <v>0</v>
      </c>
      <c r="BV1804" s="2">
        <v>0</v>
      </c>
      <c r="BW1804" s="2">
        <v>0</v>
      </c>
      <c r="BX1804" s="2">
        <v>0</v>
      </c>
      <c r="BY1804" s="2">
        <v>0</v>
      </c>
      <c r="BZ1804" s="2">
        <v>0</v>
      </c>
      <c r="CA1804" s="2">
        <v>0</v>
      </c>
      <c r="CB1804" s="2">
        <v>0</v>
      </c>
      <c r="CC1804" s="2">
        <v>0</v>
      </c>
      <c r="CD1804" s="2">
        <v>0</v>
      </c>
      <c r="CE1804" s="2">
        <v>0</v>
      </c>
      <c r="CF1804" s="2">
        <v>0</v>
      </c>
      <c r="CG1804" s="2">
        <v>0</v>
      </c>
      <c r="CH1804" s="2">
        <v>0</v>
      </c>
      <c r="CI1804" s="2">
        <v>0</v>
      </c>
      <c r="CJ1804" s="2">
        <v>0</v>
      </c>
      <c r="CK1804" s="2">
        <v>0</v>
      </c>
      <c r="CL1804" s="2">
        <v>0</v>
      </c>
    </row>
    <row r="1805" spans="1:90" x14ac:dyDescent="0.25">
      <c r="A1805" t="s">
        <v>115</v>
      </c>
      <c r="B1805">
        <v>10702</v>
      </c>
      <c r="C1805" t="s">
        <v>304</v>
      </c>
      <c r="D1805">
        <v>1</v>
      </c>
      <c r="E1805">
        <v>8</v>
      </c>
      <c r="F1805">
        <v>910569</v>
      </c>
      <c r="G1805">
        <v>35910569</v>
      </c>
      <c r="H1805" t="s">
        <v>9331</v>
      </c>
      <c r="I1805">
        <v>410</v>
      </c>
      <c r="J1805" t="s">
        <v>2839</v>
      </c>
      <c r="K1805" t="s">
        <v>9332</v>
      </c>
      <c r="L1805">
        <v>1</v>
      </c>
      <c r="M1805" t="s">
        <v>2839</v>
      </c>
      <c r="N1805">
        <v>6950000</v>
      </c>
      <c r="O1805" t="s">
        <v>92</v>
      </c>
      <c r="P1805" t="s">
        <v>9333</v>
      </c>
      <c r="Q1805">
        <v>400</v>
      </c>
      <c r="R1805">
        <v>11</v>
      </c>
      <c r="S1805">
        <v>46812674</v>
      </c>
      <c r="T1805">
        <v>46814350</v>
      </c>
      <c r="U1805" t="s">
        <v>9334</v>
      </c>
      <c r="V1805">
        <v>1</v>
      </c>
      <c r="W1805" s="2">
        <v>0</v>
      </c>
      <c r="X1805" s="2">
        <v>0</v>
      </c>
      <c r="Y1805" s="2">
        <v>48</v>
      </c>
      <c r="Z1805" s="2">
        <v>46</v>
      </c>
      <c r="AA1805" s="2">
        <v>33</v>
      </c>
      <c r="AB1805" s="2">
        <v>45</v>
      </c>
      <c r="AC1805" s="2">
        <v>47</v>
      </c>
      <c r="AD1805" s="2">
        <v>44</v>
      </c>
      <c r="AE1805" s="2">
        <v>19</v>
      </c>
      <c r="AF1805" s="2">
        <v>33</v>
      </c>
      <c r="AG1805" s="2">
        <v>49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2</v>
      </c>
      <c r="BH1805" s="2">
        <v>3</v>
      </c>
      <c r="BI1805" s="2">
        <v>4</v>
      </c>
      <c r="BJ1805" s="2">
        <v>3</v>
      </c>
      <c r="BK1805" s="2">
        <v>3</v>
      </c>
      <c r="BL1805" s="2">
        <v>3</v>
      </c>
      <c r="BM1805" s="2">
        <v>1</v>
      </c>
      <c r="BN1805" s="2">
        <v>2</v>
      </c>
      <c r="BO1805" s="2">
        <v>3</v>
      </c>
      <c r="BP1805" s="2">
        <v>0</v>
      </c>
      <c r="BQ1805" s="2">
        <v>0</v>
      </c>
      <c r="BR1805" s="2">
        <v>0</v>
      </c>
      <c r="BS1805" s="2">
        <v>0</v>
      </c>
      <c r="BT1805" s="2">
        <v>0</v>
      </c>
      <c r="BU1805" s="2">
        <v>0</v>
      </c>
      <c r="BV1805" s="2">
        <v>0</v>
      </c>
      <c r="BW1805" s="2">
        <v>0</v>
      </c>
      <c r="BX1805" s="2">
        <v>0</v>
      </c>
      <c r="BY1805" s="2">
        <v>0</v>
      </c>
      <c r="BZ1805" s="2">
        <v>0</v>
      </c>
      <c r="CA1805" s="2">
        <v>0</v>
      </c>
      <c r="CB1805" s="2">
        <v>0</v>
      </c>
      <c r="CC1805" s="2">
        <v>0</v>
      </c>
      <c r="CD1805" s="2">
        <v>0</v>
      </c>
      <c r="CE1805" s="2">
        <v>0</v>
      </c>
      <c r="CF1805" s="2">
        <v>0</v>
      </c>
      <c r="CG1805" s="2">
        <v>0</v>
      </c>
      <c r="CH1805" s="2">
        <v>0</v>
      </c>
      <c r="CI1805" s="2">
        <v>0</v>
      </c>
      <c r="CJ1805" s="2">
        <v>0</v>
      </c>
      <c r="CK1805" s="2">
        <v>0</v>
      </c>
      <c r="CL1805" s="2">
        <v>0</v>
      </c>
    </row>
    <row r="1806" spans="1:90" x14ac:dyDescent="0.25">
      <c r="A1806" t="s">
        <v>115</v>
      </c>
      <c r="B1806">
        <v>10702</v>
      </c>
      <c r="C1806" t="s">
        <v>304</v>
      </c>
      <c r="D1806">
        <v>1</v>
      </c>
      <c r="E1806">
        <v>8</v>
      </c>
      <c r="F1806">
        <v>915282</v>
      </c>
      <c r="G1806">
        <v>35915282</v>
      </c>
      <c r="H1806" t="s">
        <v>10120</v>
      </c>
      <c r="I1806">
        <v>410</v>
      </c>
      <c r="J1806" t="s">
        <v>2839</v>
      </c>
      <c r="K1806" t="s">
        <v>10121</v>
      </c>
      <c r="L1806">
        <v>1</v>
      </c>
      <c r="M1806" t="s">
        <v>2839</v>
      </c>
      <c r="N1806">
        <v>6950000</v>
      </c>
      <c r="O1806" t="s">
        <v>92</v>
      </c>
      <c r="P1806" t="s">
        <v>10122</v>
      </c>
      <c r="Q1806">
        <v>100</v>
      </c>
      <c r="R1806">
        <v>11</v>
      </c>
      <c r="S1806">
        <v>46841138</v>
      </c>
      <c r="T1806">
        <v>46841358</v>
      </c>
      <c r="U1806" t="s">
        <v>10123</v>
      </c>
      <c r="V1806">
        <v>2</v>
      </c>
      <c r="W1806" s="2">
        <v>0</v>
      </c>
      <c r="X1806" s="2">
        <v>0</v>
      </c>
      <c r="Y1806" s="2">
        <v>7</v>
      </c>
      <c r="Z1806" s="2">
        <v>16</v>
      </c>
      <c r="AA1806" s="2">
        <v>21</v>
      </c>
      <c r="AB1806" s="2">
        <v>23</v>
      </c>
      <c r="AC1806" s="2">
        <v>26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1</v>
      </c>
      <c r="BH1806" s="2">
        <v>1</v>
      </c>
      <c r="BI1806" s="2">
        <v>1</v>
      </c>
      <c r="BJ1806" s="2">
        <v>1</v>
      </c>
      <c r="BK1806" s="2">
        <v>1</v>
      </c>
      <c r="BL1806" s="2">
        <v>0</v>
      </c>
      <c r="BM1806" s="2">
        <v>0</v>
      </c>
      <c r="BN1806" s="2">
        <v>0</v>
      </c>
      <c r="BO1806" s="2">
        <v>0</v>
      </c>
      <c r="BP1806" s="2">
        <v>0</v>
      </c>
      <c r="BQ1806" s="2">
        <v>0</v>
      </c>
      <c r="BR1806" s="2">
        <v>0</v>
      </c>
      <c r="BS1806" s="2">
        <v>0</v>
      </c>
      <c r="BT1806" s="2">
        <v>0</v>
      </c>
      <c r="BU1806" s="2">
        <v>0</v>
      </c>
      <c r="BV1806" s="2">
        <v>0</v>
      </c>
      <c r="BW1806" s="2">
        <v>0</v>
      </c>
      <c r="BX1806" s="2">
        <v>0</v>
      </c>
      <c r="BY1806" s="2">
        <v>0</v>
      </c>
      <c r="BZ1806" s="2">
        <v>0</v>
      </c>
      <c r="CA1806" s="2">
        <v>0</v>
      </c>
      <c r="CB1806" s="2">
        <v>0</v>
      </c>
      <c r="CC1806" s="2">
        <v>0</v>
      </c>
      <c r="CD1806" s="2">
        <v>0</v>
      </c>
      <c r="CE1806" s="2">
        <v>0</v>
      </c>
      <c r="CF1806" s="2">
        <v>0</v>
      </c>
      <c r="CG1806" s="2">
        <v>0</v>
      </c>
      <c r="CH1806" s="2">
        <v>0</v>
      </c>
      <c r="CI1806" s="2">
        <v>0</v>
      </c>
      <c r="CJ1806" s="2">
        <v>0</v>
      </c>
      <c r="CK1806" s="2">
        <v>0</v>
      </c>
      <c r="CL1806" s="2">
        <v>0</v>
      </c>
    </row>
    <row r="1807" spans="1:90" x14ac:dyDescent="0.25">
      <c r="A1807" t="s">
        <v>115</v>
      </c>
      <c r="B1807">
        <v>10702</v>
      </c>
      <c r="C1807" t="s">
        <v>304</v>
      </c>
      <c r="D1807">
        <v>1</v>
      </c>
      <c r="E1807">
        <v>8</v>
      </c>
      <c r="F1807">
        <v>902135</v>
      </c>
      <c r="G1807">
        <v>35902135</v>
      </c>
      <c r="H1807" t="s">
        <v>14515</v>
      </c>
      <c r="I1807">
        <v>370</v>
      </c>
      <c r="J1807" t="s">
        <v>304</v>
      </c>
      <c r="K1807" t="s">
        <v>5910</v>
      </c>
      <c r="L1807">
        <v>1</v>
      </c>
      <c r="M1807" t="s">
        <v>304</v>
      </c>
      <c r="N1807">
        <v>6871170</v>
      </c>
      <c r="P1807" t="s">
        <v>14516</v>
      </c>
      <c r="Q1807">
        <v>160</v>
      </c>
      <c r="R1807">
        <v>11</v>
      </c>
      <c r="S1807">
        <v>46665970</v>
      </c>
      <c r="T1807">
        <v>46676019</v>
      </c>
      <c r="U1807" t="s">
        <v>14517</v>
      </c>
      <c r="V1807">
        <v>1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57</v>
      </c>
      <c r="AE1807" s="2">
        <v>59</v>
      </c>
      <c r="AF1807" s="2">
        <v>64</v>
      </c>
      <c r="AG1807" s="2">
        <v>68</v>
      </c>
      <c r="AH1807" s="2">
        <v>104</v>
      </c>
      <c r="AI1807" s="2">
        <v>85</v>
      </c>
      <c r="AJ1807" s="2">
        <v>75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16</v>
      </c>
      <c r="BE1807" s="2">
        <v>0</v>
      </c>
      <c r="BF1807" s="2">
        <v>0</v>
      </c>
      <c r="BG1807" s="2">
        <v>0</v>
      </c>
      <c r="BH1807" s="2">
        <v>0</v>
      </c>
      <c r="BI1807" s="2">
        <v>0</v>
      </c>
      <c r="BJ1807" s="2">
        <v>0</v>
      </c>
      <c r="BK1807" s="2">
        <v>0</v>
      </c>
      <c r="BL1807" s="2">
        <v>4</v>
      </c>
      <c r="BM1807" s="2">
        <v>4</v>
      </c>
      <c r="BN1807" s="2">
        <v>4</v>
      </c>
      <c r="BO1807" s="2">
        <v>4</v>
      </c>
      <c r="BP1807" s="2">
        <v>5</v>
      </c>
      <c r="BQ1807" s="2">
        <v>5</v>
      </c>
      <c r="BR1807" s="2">
        <v>2</v>
      </c>
      <c r="BS1807" s="2">
        <v>0</v>
      </c>
      <c r="BT1807" s="2">
        <v>0</v>
      </c>
      <c r="BU1807" s="2">
        <v>0</v>
      </c>
      <c r="BV1807" s="2">
        <v>0</v>
      </c>
      <c r="BW1807" s="2">
        <v>0</v>
      </c>
      <c r="BX1807" s="2">
        <v>0</v>
      </c>
      <c r="BY1807" s="2">
        <v>0</v>
      </c>
      <c r="BZ1807" s="2">
        <v>0</v>
      </c>
      <c r="CA1807" s="2">
        <v>0</v>
      </c>
      <c r="CB1807" s="2">
        <v>0</v>
      </c>
      <c r="CC1807" s="2">
        <v>0</v>
      </c>
      <c r="CD1807" s="2">
        <v>0</v>
      </c>
      <c r="CE1807" s="2">
        <v>0</v>
      </c>
      <c r="CF1807" s="2">
        <v>0</v>
      </c>
      <c r="CG1807" s="2">
        <v>0</v>
      </c>
      <c r="CH1807" s="2">
        <v>0</v>
      </c>
      <c r="CI1807" s="2">
        <v>0</v>
      </c>
      <c r="CJ1807" s="2">
        <v>0</v>
      </c>
      <c r="CK1807" s="2">
        <v>0</v>
      </c>
      <c r="CL1807" s="2">
        <v>4</v>
      </c>
    </row>
    <row r="1808" spans="1:90" x14ac:dyDescent="0.25">
      <c r="A1808" t="s">
        <v>115</v>
      </c>
      <c r="B1808">
        <v>10702</v>
      </c>
      <c r="C1808" t="s">
        <v>304</v>
      </c>
      <c r="D1808">
        <v>1</v>
      </c>
      <c r="E1808">
        <v>8</v>
      </c>
      <c r="F1808">
        <v>9945</v>
      </c>
      <c r="G1808">
        <v>35009945</v>
      </c>
      <c r="H1808" t="s">
        <v>16758</v>
      </c>
      <c r="I1808">
        <v>370</v>
      </c>
      <c r="J1808" t="s">
        <v>304</v>
      </c>
      <c r="K1808" t="s">
        <v>16759</v>
      </c>
      <c r="L1808">
        <v>1</v>
      </c>
      <c r="M1808" t="s">
        <v>304</v>
      </c>
      <c r="N1808">
        <v>6853450</v>
      </c>
      <c r="O1808" t="s">
        <v>92</v>
      </c>
      <c r="P1808" t="s">
        <v>16760</v>
      </c>
      <c r="Q1808">
        <v>400</v>
      </c>
      <c r="R1808">
        <v>11</v>
      </c>
      <c r="S1808">
        <v>46664763</v>
      </c>
      <c r="U1808" t="s">
        <v>16761</v>
      </c>
      <c r="V1808">
        <v>1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34</v>
      </c>
      <c r="AE1808" s="2">
        <v>52</v>
      </c>
      <c r="AF1808" s="2">
        <v>45</v>
      </c>
      <c r="AG1808" s="2">
        <v>34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0</v>
      </c>
      <c r="BI1808" s="2">
        <v>0</v>
      </c>
      <c r="BJ1808" s="2">
        <v>0</v>
      </c>
      <c r="BK1808" s="2">
        <v>0</v>
      </c>
      <c r="BL1808" s="2">
        <v>1</v>
      </c>
      <c r="BM1808" s="2">
        <v>2</v>
      </c>
      <c r="BN1808" s="2">
        <v>3</v>
      </c>
      <c r="BO1808" s="2">
        <v>1</v>
      </c>
      <c r="BP1808" s="2">
        <v>0</v>
      </c>
      <c r="BQ1808" s="2">
        <v>0</v>
      </c>
      <c r="BR1808" s="2">
        <v>0</v>
      </c>
      <c r="BS1808" s="2">
        <v>0</v>
      </c>
      <c r="BT1808" s="2">
        <v>0</v>
      </c>
      <c r="BU1808" s="2">
        <v>0</v>
      </c>
      <c r="BV1808" s="2">
        <v>0</v>
      </c>
      <c r="BW1808" s="2">
        <v>0</v>
      </c>
      <c r="BX1808" s="2">
        <v>0</v>
      </c>
      <c r="BY1808" s="2">
        <v>0</v>
      </c>
      <c r="BZ1808" s="2">
        <v>0</v>
      </c>
      <c r="CA1808" s="2">
        <v>0</v>
      </c>
      <c r="CB1808" s="2">
        <v>0</v>
      </c>
      <c r="CC1808" s="2">
        <v>0</v>
      </c>
      <c r="CD1808" s="2">
        <v>0</v>
      </c>
      <c r="CE1808" s="2">
        <v>0</v>
      </c>
      <c r="CF1808" s="2">
        <v>0</v>
      </c>
      <c r="CG1808" s="2">
        <v>0</v>
      </c>
      <c r="CH1808" s="2">
        <v>0</v>
      </c>
      <c r="CI1808" s="2">
        <v>0</v>
      </c>
      <c r="CJ1808" s="2">
        <v>0</v>
      </c>
      <c r="CK1808" s="2">
        <v>0</v>
      </c>
      <c r="CL1808" s="2">
        <v>0</v>
      </c>
    </row>
    <row r="1809" spans="1:90" x14ac:dyDescent="0.25">
      <c r="A1809" t="s">
        <v>115</v>
      </c>
      <c r="B1809">
        <v>10702</v>
      </c>
      <c r="C1809" t="s">
        <v>304</v>
      </c>
      <c r="D1809">
        <v>2</v>
      </c>
      <c r="E1809">
        <v>6</v>
      </c>
      <c r="F1809">
        <v>985697</v>
      </c>
      <c r="G1809">
        <v>35985697</v>
      </c>
      <c r="H1809" t="s">
        <v>3653</v>
      </c>
      <c r="I1809">
        <v>370</v>
      </c>
      <c r="J1809" t="s">
        <v>304</v>
      </c>
      <c r="K1809" t="s">
        <v>3654</v>
      </c>
      <c r="L1809">
        <v>1</v>
      </c>
      <c r="M1809" t="s">
        <v>304</v>
      </c>
      <c r="N1809">
        <v>6852220</v>
      </c>
      <c r="O1809" t="s">
        <v>92</v>
      </c>
      <c r="P1809" t="s">
        <v>3655</v>
      </c>
      <c r="Q1809">
        <v>1130</v>
      </c>
      <c r="R1809">
        <v>11</v>
      </c>
      <c r="S1809">
        <v>46662519</v>
      </c>
      <c r="T1809">
        <v>46663088</v>
      </c>
      <c r="U1809" t="s">
        <v>19710</v>
      </c>
      <c r="V1809">
        <v>1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106</v>
      </c>
      <c r="BD1809" s="2">
        <v>0</v>
      </c>
      <c r="BE1809" s="2">
        <v>0</v>
      </c>
      <c r="BF1809" s="2">
        <v>0</v>
      </c>
      <c r="BG1809" s="2">
        <v>0</v>
      </c>
      <c r="BH1809" s="2">
        <v>0</v>
      </c>
      <c r="BI1809" s="2">
        <v>0</v>
      </c>
      <c r="BJ1809" s="2">
        <v>0</v>
      </c>
      <c r="BK1809" s="2">
        <v>0</v>
      </c>
      <c r="BL1809" s="2">
        <v>0</v>
      </c>
      <c r="BM1809" s="2">
        <v>0</v>
      </c>
      <c r="BN1809" s="2">
        <v>0</v>
      </c>
      <c r="BO1809" s="2">
        <v>0</v>
      </c>
      <c r="BP1809" s="2">
        <v>0</v>
      </c>
      <c r="BQ1809" s="2">
        <v>0</v>
      </c>
      <c r="BR1809" s="2">
        <v>0</v>
      </c>
      <c r="BS1809" s="2">
        <v>0</v>
      </c>
      <c r="BT1809" s="2">
        <v>0</v>
      </c>
      <c r="BU1809" s="2">
        <v>0</v>
      </c>
      <c r="BV1809" s="2">
        <v>0</v>
      </c>
      <c r="BW1809" s="2">
        <v>0</v>
      </c>
      <c r="BX1809" s="2">
        <v>0</v>
      </c>
      <c r="BY1809" s="2">
        <v>0</v>
      </c>
      <c r="BZ1809" s="2">
        <v>0</v>
      </c>
      <c r="CA1809" s="2">
        <v>0</v>
      </c>
      <c r="CB1809" s="2">
        <v>0</v>
      </c>
      <c r="CC1809" s="2">
        <v>0</v>
      </c>
      <c r="CD1809" s="2">
        <v>0</v>
      </c>
      <c r="CE1809" s="2">
        <v>0</v>
      </c>
      <c r="CF1809" s="2">
        <v>0</v>
      </c>
      <c r="CG1809" s="2">
        <v>0</v>
      </c>
      <c r="CH1809" s="2">
        <v>0</v>
      </c>
      <c r="CI1809" s="2">
        <v>0</v>
      </c>
      <c r="CJ1809" s="2">
        <v>0</v>
      </c>
      <c r="CK1809" s="2">
        <v>5</v>
      </c>
      <c r="CL1809" s="2">
        <v>0</v>
      </c>
    </row>
    <row r="1810" spans="1:90" x14ac:dyDescent="0.25">
      <c r="A1810" t="s">
        <v>115</v>
      </c>
      <c r="B1810">
        <v>10702</v>
      </c>
      <c r="C1810" t="s">
        <v>304</v>
      </c>
      <c r="D1810">
        <v>2</v>
      </c>
      <c r="E1810">
        <v>6</v>
      </c>
      <c r="F1810">
        <v>434848</v>
      </c>
      <c r="G1810">
        <v>35434848</v>
      </c>
      <c r="H1810" t="s">
        <v>10157</v>
      </c>
      <c r="I1810">
        <v>370</v>
      </c>
      <c r="J1810" t="s">
        <v>304</v>
      </c>
      <c r="K1810" t="s">
        <v>4932</v>
      </c>
      <c r="L1810">
        <v>1</v>
      </c>
      <c r="M1810" t="s">
        <v>304</v>
      </c>
      <c r="N1810">
        <v>6866220</v>
      </c>
      <c r="O1810" t="s">
        <v>92</v>
      </c>
      <c r="P1810" t="s">
        <v>10158</v>
      </c>
      <c r="Q1810">
        <v>150</v>
      </c>
      <c r="R1810">
        <v>11</v>
      </c>
      <c r="S1810">
        <v>46693215</v>
      </c>
      <c r="T1810">
        <v>46693382</v>
      </c>
      <c r="U1810" t="s">
        <v>19709</v>
      </c>
      <c r="V1810">
        <v>1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103</v>
      </c>
      <c r="BD1810" s="2">
        <v>0</v>
      </c>
      <c r="BE1810" s="2">
        <v>0</v>
      </c>
      <c r="BF1810" s="2">
        <v>0</v>
      </c>
      <c r="BG1810" s="2">
        <v>0</v>
      </c>
      <c r="BH1810" s="2">
        <v>0</v>
      </c>
      <c r="BI1810" s="2">
        <v>0</v>
      </c>
      <c r="BJ1810" s="2">
        <v>0</v>
      </c>
      <c r="BK1810" s="2">
        <v>0</v>
      </c>
      <c r="BL1810" s="2">
        <v>0</v>
      </c>
      <c r="BM1810" s="2">
        <v>0</v>
      </c>
      <c r="BN1810" s="2">
        <v>0</v>
      </c>
      <c r="BO1810" s="2">
        <v>0</v>
      </c>
      <c r="BP1810" s="2">
        <v>0</v>
      </c>
      <c r="BQ1810" s="2">
        <v>0</v>
      </c>
      <c r="BR1810" s="2">
        <v>0</v>
      </c>
      <c r="BS1810" s="2">
        <v>0</v>
      </c>
      <c r="BT1810" s="2">
        <v>0</v>
      </c>
      <c r="BU1810" s="2">
        <v>0</v>
      </c>
      <c r="BV1810" s="2">
        <v>0</v>
      </c>
      <c r="BW1810" s="2">
        <v>0</v>
      </c>
      <c r="BX1810" s="2">
        <v>0</v>
      </c>
      <c r="BY1810" s="2">
        <v>0</v>
      </c>
      <c r="BZ1810" s="2">
        <v>0</v>
      </c>
      <c r="CA1810" s="2">
        <v>0</v>
      </c>
      <c r="CB1810" s="2">
        <v>0</v>
      </c>
      <c r="CC1810" s="2">
        <v>0</v>
      </c>
      <c r="CD1810" s="2">
        <v>0</v>
      </c>
      <c r="CE1810" s="2">
        <v>0</v>
      </c>
      <c r="CF1810" s="2">
        <v>0</v>
      </c>
      <c r="CG1810" s="2">
        <v>0</v>
      </c>
      <c r="CH1810" s="2">
        <v>0</v>
      </c>
      <c r="CI1810" s="2">
        <v>0</v>
      </c>
      <c r="CJ1810" s="2">
        <v>0</v>
      </c>
      <c r="CK1810" s="2">
        <v>4</v>
      </c>
      <c r="CL1810" s="2">
        <v>0</v>
      </c>
    </row>
    <row r="1811" spans="1:90" x14ac:dyDescent="0.25">
      <c r="A1811" t="s">
        <v>115</v>
      </c>
      <c r="B1811">
        <v>10702</v>
      </c>
      <c r="C1811" t="s">
        <v>304</v>
      </c>
      <c r="D1811">
        <v>1</v>
      </c>
      <c r="E1811">
        <v>8</v>
      </c>
      <c r="F1811">
        <v>919007</v>
      </c>
      <c r="G1811">
        <v>35919007</v>
      </c>
      <c r="H1811" t="s">
        <v>3406</v>
      </c>
      <c r="I1811">
        <v>299</v>
      </c>
      <c r="J1811" t="s">
        <v>380</v>
      </c>
      <c r="K1811" t="s">
        <v>3407</v>
      </c>
      <c r="L1811">
        <v>1</v>
      </c>
      <c r="M1811" t="s">
        <v>381</v>
      </c>
      <c r="N1811">
        <v>6900000</v>
      </c>
      <c r="O1811" t="s">
        <v>92</v>
      </c>
      <c r="P1811" t="s">
        <v>3408</v>
      </c>
      <c r="Q1811">
        <v>90</v>
      </c>
      <c r="R1811">
        <v>11</v>
      </c>
      <c r="S1811">
        <v>46612735</v>
      </c>
      <c r="T1811">
        <v>46618684</v>
      </c>
      <c r="U1811" t="s">
        <v>3409</v>
      </c>
      <c r="V1811">
        <v>1</v>
      </c>
      <c r="W1811" s="2">
        <v>0</v>
      </c>
      <c r="X1811" s="2">
        <v>0</v>
      </c>
      <c r="Y1811" s="2">
        <v>0</v>
      </c>
      <c r="Z1811" s="2">
        <v>62</v>
      </c>
      <c r="AA1811" s="2">
        <v>75</v>
      </c>
      <c r="AB1811" s="2">
        <v>83</v>
      </c>
      <c r="AC1811" s="2">
        <v>80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90</v>
      </c>
      <c r="BD1811" s="2">
        <v>0</v>
      </c>
      <c r="BE1811" s="2">
        <v>0</v>
      </c>
      <c r="BF1811" s="2">
        <v>0</v>
      </c>
      <c r="BG1811" s="2">
        <v>0</v>
      </c>
      <c r="BH1811" s="2">
        <v>3</v>
      </c>
      <c r="BI1811" s="2">
        <v>3</v>
      </c>
      <c r="BJ1811" s="2">
        <v>3</v>
      </c>
      <c r="BK1811" s="2">
        <v>3</v>
      </c>
      <c r="BL1811" s="2">
        <v>0</v>
      </c>
      <c r="BM1811" s="2">
        <v>0</v>
      </c>
      <c r="BN1811" s="2">
        <v>0</v>
      </c>
      <c r="BO1811" s="2">
        <v>0</v>
      </c>
      <c r="BP1811" s="2">
        <v>0</v>
      </c>
      <c r="BQ1811" s="2">
        <v>0</v>
      </c>
      <c r="BR1811" s="2">
        <v>0</v>
      </c>
      <c r="BS1811" s="2">
        <v>0</v>
      </c>
      <c r="BT1811" s="2">
        <v>0</v>
      </c>
      <c r="BU1811" s="2">
        <v>0</v>
      </c>
      <c r="BV1811" s="2">
        <v>0</v>
      </c>
      <c r="BW1811" s="2">
        <v>0</v>
      </c>
      <c r="BX1811" s="2">
        <v>0</v>
      </c>
      <c r="BY1811" s="2">
        <v>0</v>
      </c>
      <c r="BZ1811" s="2">
        <v>0</v>
      </c>
      <c r="CA1811" s="2">
        <v>0</v>
      </c>
      <c r="CB1811" s="2">
        <v>0</v>
      </c>
      <c r="CC1811" s="2">
        <v>0</v>
      </c>
      <c r="CD1811" s="2">
        <v>0</v>
      </c>
      <c r="CE1811" s="2">
        <v>0</v>
      </c>
      <c r="CF1811" s="2">
        <v>0</v>
      </c>
      <c r="CG1811" s="2">
        <v>0</v>
      </c>
      <c r="CH1811" s="2">
        <v>0</v>
      </c>
      <c r="CI1811" s="2">
        <v>0</v>
      </c>
      <c r="CJ1811" s="2">
        <v>0</v>
      </c>
      <c r="CK1811" s="2">
        <v>5</v>
      </c>
      <c r="CL1811" s="2">
        <v>0</v>
      </c>
    </row>
    <row r="1812" spans="1:90" x14ac:dyDescent="0.25">
      <c r="A1812" t="s">
        <v>115</v>
      </c>
      <c r="B1812">
        <v>10702</v>
      </c>
      <c r="C1812" t="s">
        <v>304</v>
      </c>
      <c r="D1812">
        <v>1</v>
      </c>
      <c r="E1812">
        <v>8</v>
      </c>
      <c r="F1812">
        <v>914782</v>
      </c>
      <c r="G1812">
        <v>35914782</v>
      </c>
      <c r="H1812" t="s">
        <v>11621</v>
      </c>
      <c r="I1812">
        <v>299</v>
      </c>
      <c r="J1812" t="s">
        <v>380</v>
      </c>
      <c r="K1812" t="s">
        <v>3186</v>
      </c>
      <c r="L1812">
        <v>1</v>
      </c>
      <c r="M1812" t="s">
        <v>381</v>
      </c>
      <c r="N1812">
        <v>6900000</v>
      </c>
      <c r="O1812" t="s">
        <v>92</v>
      </c>
      <c r="P1812" t="s">
        <v>11622</v>
      </c>
      <c r="Q1812">
        <v>37</v>
      </c>
      <c r="R1812">
        <v>11</v>
      </c>
      <c r="S1812">
        <v>46631203</v>
      </c>
      <c r="T1812">
        <v>46631648</v>
      </c>
      <c r="U1812" t="s">
        <v>11623</v>
      </c>
      <c r="V1812">
        <v>1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143</v>
      </c>
      <c r="AE1812" s="2">
        <v>132</v>
      </c>
      <c r="AF1812" s="2">
        <v>156</v>
      </c>
      <c r="AG1812" s="2">
        <v>140</v>
      </c>
      <c r="AH1812" s="2">
        <v>300</v>
      </c>
      <c r="AI1812" s="2">
        <v>221</v>
      </c>
      <c r="AJ1812" s="2">
        <v>174</v>
      </c>
      <c r="AK1812" s="2">
        <v>0</v>
      </c>
      <c r="AL1812" s="2">
        <v>0</v>
      </c>
      <c r="AM1812" s="2">
        <v>0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76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138</v>
      </c>
      <c r="BD1812" s="2">
        <v>0</v>
      </c>
      <c r="BE1812" s="2">
        <v>0</v>
      </c>
      <c r="BF1812" s="2">
        <v>0</v>
      </c>
      <c r="BG1812" s="2">
        <v>0</v>
      </c>
      <c r="BH1812" s="2">
        <v>0</v>
      </c>
      <c r="BI1812" s="2">
        <v>0</v>
      </c>
      <c r="BJ1812" s="2">
        <v>0</v>
      </c>
      <c r="BK1812" s="2">
        <v>0</v>
      </c>
      <c r="BL1812" s="2">
        <v>6</v>
      </c>
      <c r="BM1812" s="2">
        <v>6</v>
      </c>
      <c r="BN1812" s="2">
        <v>7</v>
      </c>
      <c r="BO1812" s="2">
        <v>6</v>
      </c>
      <c r="BP1812" s="2">
        <v>11</v>
      </c>
      <c r="BQ1812" s="2">
        <v>9</v>
      </c>
      <c r="BR1812" s="2">
        <v>9</v>
      </c>
      <c r="BS1812" s="2">
        <v>0</v>
      </c>
      <c r="BT1812" s="2">
        <v>0</v>
      </c>
      <c r="BU1812" s="2">
        <v>0</v>
      </c>
      <c r="BV1812" s="2">
        <v>0</v>
      </c>
      <c r="BW1812" s="2">
        <v>0</v>
      </c>
      <c r="BX1812" s="2">
        <v>0</v>
      </c>
      <c r="BY1812" s="2">
        <v>0</v>
      </c>
      <c r="BZ1812" s="2">
        <v>0</v>
      </c>
      <c r="CA1812" s="2">
        <v>0</v>
      </c>
      <c r="CB1812" s="2">
        <v>0</v>
      </c>
      <c r="CC1812" s="2">
        <v>2</v>
      </c>
      <c r="CD1812" s="2">
        <v>0</v>
      </c>
      <c r="CE1812" s="2">
        <v>0</v>
      </c>
      <c r="CF1812" s="2">
        <v>0</v>
      </c>
      <c r="CG1812" s="2">
        <v>0</v>
      </c>
      <c r="CH1812" s="2">
        <v>0</v>
      </c>
      <c r="CI1812" s="2">
        <v>0</v>
      </c>
      <c r="CJ1812" s="2">
        <v>0</v>
      </c>
      <c r="CK1812" s="2">
        <v>7</v>
      </c>
      <c r="CL1812" s="2">
        <v>0</v>
      </c>
    </row>
    <row r="1813" spans="1:90" x14ac:dyDescent="0.25">
      <c r="A1813" t="s">
        <v>115</v>
      </c>
      <c r="B1813">
        <v>10702</v>
      </c>
      <c r="C1813" t="s">
        <v>304</v>
      </c>
      <c r="D1813">
        <v>1</v>
      </c>
      <c r="E1813">
        <v>8</v>
      </c>
      <c r="F1813">
        <v>40745</v>
      </c>
      <c r="G1813">
        <v>35040745</v>
      </c>
      <c r="H1813" t="s">
        <v>16801</v>
      </c>
      <c r="I1813">
        <v>370</v>
      </c>
      <c r="J1813" t="s">
        <v>304</v>
      </c>
      <c r="K1813" t="s">
        <v>3637</v>
      </c>
      <c r="L1813">
        <v>1</v>
      </c>
      <c r="M1813" t="s">
        <v>304</v>
      </c>
      <c r="N1813">
        <v>6868800</v>
      </c>
      <c r="O1813" t="s">
        <v>261</v>
      </c>
      <c r="P1813" t="s">
        <v>16802</v>
      </c>
      <c r="Q1813">
        <v>197</v>
      </c>
      <c r="R1813">
        <v>11</v>
      </c>
      <c r="S1813">
        <v>46662813</v>
      </c>
      <c r="T1813">
        <v>46671286</v>
      </c>
      <c r="U1813" t="s">
        <v>16803</v>
      </c>
      <c r="V1813">
        <v>1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51</v>
      </c>
      <c r="AC1813" s="2">
        <v>40</v>
      </c>
      <c r="AD1813" s="2">
        <v>53</v>
      </c>
      <c r="AE1813" s="2">
        <v>50</v>
      </c>
      <c r="AF1813" s="2">
        <v>45</v>
      </c>
      <c r="AG1813" s="2">
        <v>51</v>
      </c>
      <c r="AH1813" s="2">
        <v>73</v>
      </c>
      <c r="AI1813" s="2">
        <v>59</v>
      </c>
      <c r="AJ1813" s="2">
        <v>44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17</v>
      </c>
      <c r="BD1813" s="2">
        <v>0</v>
      </c>
      <c r="BE1813" s="2">
        <v>0</v>
      </c>
      <c r="BF1813" s="2">
        <v>0</v>
      </c>
      <c r="BG1813" s="2">
        <v>0</v>
      </c>
      <c r="BH1813" s="2">
        <v>0</v>
      </c>
      <c r="BI1813" s="2">
        <v>0</v>
      </c>
      <c r="BJ1813" s="2">
        <v>4</v>
      </c>
      <c r="BK1813" s="2">
        <v>2</v>
      </c>
      <c r="BL1813" s="2">
        <v>2</v>
      </c>
      <c r="BM1813" s="2">
        <v>3</v>
      </c>
      <c r="BN1813" s="2">
        <v>4</v>
      </c>
      <c r="BO1813" s="2">
        <v>3</v>
      </c>
      <c r="BP1813" s="2">
        <v>3</v>
      </c>
      <c r="BQ1813" s="2">
        <v>2</v>
      </c>
      <c r="BR1813" s="2">
        <v>3</v>
      </c>
      <c r="BS1813" s="2">
        <v>0</v>
      </c>
      <c r="BT1813" s="2">
        <v>0</v>
      </c>
      <c r="BU1813" s="2">
        <v>0</v>
      </c>
      <c r="BV1813" s="2">
        <v>0</v>
      </c>
      <c r="BW1813" s="2">
        <v>0</v>
      </c>
      <c r="BX1813" s="2">
        <v>0</v>
      </c>
      <c r="BY1813" s="2">
        <v>0</v>
      </c>
      <c r="BZ1813" s="2">
        <v>0</v>
      </c>
      <c r="CA1813" s="2">
        <v>0</v>
      </c>
      <c r="CB1813" s="2">
        <v>0</v>
      </c>
      <c r="CC1813" s="2">
        <v>0</v>
      </c>
      <c r="CD1813" s="2">
        <v>0</v>
      </c>
      <c r="CE1813" s="2">
        <v>0</v>
      </c>
      <c r="CF1813" s="2">
        <v>0</v>
      </c>
      <c r="CG1813" s="2">
        <v>0</v>
      </c>
      <c r="CH1813" s="2">
        <v>0</v>
      </c>
      <c r="CI1813" s="2">
        <v>0</v>
      </c>
      <c r="CJ1813" s="2">
        <v>0</v>
      </c>
      <c r="CK1813" s="2">
        <v>1</v>
      </c>
      <c r="CL1813" s="2">
        <v>0</v>
      </c>
    </row>
    <row r="1814" spans="1:90" x14ac:dyDescent="0.25">
      <c r="A1814" t="s">
        <v>115</v>
      </c>
      <c r="B1814">
        <v>10702</v>
      </c>
      <c r="C1814" t="s">
        <v>304</v>
      </c>
      <c r="D1814">
        <v>1</v>
      </c>
      <c r="E1814">
        <v>8</v>
      </c>
      <c r="F1814">
        <v>913424</v>
      </c>
      <c r="G1814">
        <v>35913424</v>
      </c>
      <c r="H1814" t="s">
        <v>14960</v>
      </c>
      <c r="I1814">
        <v>410</v>
      </c>
      <c r="J1814" t="s">
        <v>2839</v>
      </c>
      <c r="K1814" t="s">
        <v>3126</v>
      </c>
      <c r="L1814">
        <v>1</v>
      </c>
      <c r="M1814" t="s">
        <v>2839</v>
      </c>
      <c r="N1814">
        <v>6950000</v>
      </c>
      <c r="O1814" t="s">
        <v>92</v>
      </c>
      <c r="P1814" t="s">
        <v>14961</v>
      </c>
      <c r="Q1814">
        <v>20</v>
      </c>
      <c r="R1814">
        <v>11</v>
      </c>
      <c r="S1814">
        <v>46812769</v>
      </c>
      <c r="T1814">
        <v>46814745</v>
      </c>
      <c r="U1814" t="s">
        <v>14962</v>
      </c>
      <c r="V1814">
        <v>1</v>
      </c>
      <c r="W1814" s="2">
        <v>0</v>
      </c>
      <c r="X1814" s="2">
        <v>0</v>
      </c>
      <c r="Y1814" s="2">
        <v>16</v>
      </c>
      <c r="Z1814" s="2">
        <v>28</v>
      </c>
      <c r="AA1814" s="2">
        <v>23</v>
      </c>
      <c r="AB1814" s="2">
        <v>27</v>
      </c>
      <c r="AC1814" s="2">
        <v>24</v>
      </c>
      <c r="AD1814" s="2">
        <v>36</v>
      </c>
      <c r="AE1814" s="2">
        <v>36</v>
      </c>
      <c r="AF1814" s="2">
        <v>46</v>
      </c>
      <c r="AG1814" s="2">
        <v>37</v>
      </c>
      <c r="AH1814" s="2">
        <v>73</v>
      </c>
      <c r="AI1814" s="2">
        <v>66</v>
      </c>
      <c r="AJ1814" s="2">
        <v>62</v>
      </c>
      <c r="AK1814" s="2">
        <v>0</v>
      </c>
      <c r="AL1814" s="2">
        <v>0</v>
      </c>
      <c r="AM1814" s="2">
        <v>0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149</v>
      </c>
      <c r="BD1814" s="2">
        <v>0</v>
      </c>
      <c r="BE1814" s="2">
        <v>0</v>
      </c>
      <c r="BF1814" s="2">
        <v>0</v>
      </c>
      <c r="BG1814" s="2">
        <v>1</v>
      </c>
      <c r="BH1814" s="2">
        <v>1</v>
      </c>
      <c r="BI1814" s="2">
        <v>1</v>
      </c>
      <c r="BJ1814" s="2">
        <v>1</v>
      </c>
      <c r="BK1814" s="2">
        <v>1</v>
      </c>
      <c r="BL1814" s="2">
        <v>2</v>
      </c>
      <c r="BM1814" s="2">
        <v>1</v>
      </c>
      <c r="BN1814" s="2">
        <v>2</v>
      </c>
      <c r="BO1814" s="2">
        <v>1</v>
      </c>
      <c r="BP1814" s="2">
        <v>4</v>
      </c>
      <c r="BQ1814" s="2">
        <v>2</v>
      </c>
      <c r="BR1814" s="2">
        <v>2</v>
      </c>
      <c r="BS1814" s="2">
        <v>0</v>
      </c>
      <c r="BT1814" s="2">
        <v>0</v>
      </c>
      <c r="BU1814" s="2">
        <v>0</v>
      </c>
      <c r="BV1814" s="2">
        <v>0</v>
      </c>
      <c r="BW1814" s="2">
        <v>0</v>
      </c>
      <c r="BX1814" s="2">
        <v>0</v>
      </c>
      <c r="BY1814" s="2">
        <v>0</v>
      </c>
      <c r="BZ1814" s="2">
        <v>0</v>
      </c>
      <c r="CA1814" s="2">
        <v>0</v>
      </c>
      <c r="CB1814" s="2">
        <v>0</v>
      </c>
      <c r="CC1814" s="2">
        <v>0</v>
      </c>
      <c r="CD1814" s="2">
        <v>0</v>
      </c>
      <c r="CE1814" s="2">
        <v>0</v>
      </c>
      <c r="CF1814" s="2">
        <v>0</v>
      </c>
      <c r="CG1814" s="2">
        <v>0</v>
      </c>
      <c r="CH1814" s="2">
        <v>0</v>
      </c>
      <c r="CI1814" s="2">
        <v>0</v>
      </c>
      <c r="CJ1814" s="2">
        <v>0</v>
      </c>
      <c r="CK1814" s="2">
        <v>9</v>
      </c>
      <c r="CL1814" s="2">
        <v>0</v>
      </c>
    </row>
    <row r="1815" spans="1:90" x14ac:dyDescent="0.25">
      <c r="A1815" t="s">
        <v>115</v>
      </c>
      <c r="B1815">
        <v>10702</v>
      </c>
      <c r="C1815" t="s">
        <v>304</v>
      </c>
      <c r="D1815">
        <v>1</v>
      </c>
      <c r="E1815">
        <v>8</v>
      </c>
      <c r="F1815">
        <v>914794</v>
      </c>
      <c r="G1815">
        <v>35914794</v>
      </c>
      <c r="H1815" t="s">
        <v>19321</v>
      </c>
      <c r="I1815">
        <v>370</v>
      </c>
      <c r="J1815" t="s">
        <v>304</v>
      </c>
      <c r="K1815" t="s">
        <v>3654</v>
      </c>
      <c r="L1815">
        <v>1</v>
      </c>
      <c r="M1815" t="s">
        <v>304</v>
      </c>
      <c r="N1815">
        <v>6850290</v>
      </c>
      <c r="O1815" t="s">
        <v>92</v>
      </c>
      <c r="P1815" t="s">
        <v>19322</v>
      </c>
      <c r="Q1815">
        <v>30</v>
      </c>
      <c r="R1815">
        <v>11</v>
      </c>
      <c r="S1815">
        <v>46667666</v>
      </c>
      <c r="T1815">
        <v>46678683</v>
      </c>
      <c r="U1815" t="s">
        <v>19323</v>
      </c>
      <c r="V1815">
        <v>1</v>
      </c>
      <c r="W1815" s="2">
        <v>0</v>
      </c>
      <c r="X1815" s="2">
        <v>0</v>
      </c>
      <c r="Y1815" s="2">
        <v>55</v>
      </c>
      <c r="Z1815" s="2">
        <v>60</v>
      </c>
      <c r="AA1815" s="2">
        <v>77</v>
      </c>
      <c r="AB1815" s="2">
        <v>86</v>
      </c>
      <c r="AC1815" s="2">
        <v>57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74</v>
      </c>
      <c r="BD1815" s="2">
        <v>0</v>
      </c>
      <c r="BE1815" s="2">
        <v>0</v>
      </c>
      <c r="BF1815" s="2">
        <v>0</v>
      </c>
      <c r="BG1815" s="2">
        <v>3</v>
      </c>
      <c r="BH1815" s="2">
        <v>3</v>
      </c>
      <c r="BI1815" s="2">
        <v>3</v>
      </c>
      <c r="BJ1815" s="2">
        <v>3</v>
      </c>
      <c r="BK1815" s="2">
        <v>2</v>
      </c>
      <c r="BL1815" s="2">
        <v>0</v>
      </c>
      <c r="BM1815" s="2">
        <v>0</v>
      </c>
      <c r="BN1815" s="2">
        <v>0</v>
      </c>
      <c r="BO1815" s="2">
        <v>0</v>
      </c>
      <c r="BP1815" s="2">
        <v>0</v>
      </c>
      <c r="BQ1815" s="2">
        <v>0</v>
      </c>
      <c r="BR1815" s="2">
        <v>0</v>
      </c>
      <c r="BS1815" s="2">
        <v>0</v>
      </c>
      <c r="BT1815" s="2">
        <v>0</v>
      </c>
      <c r="BU1815" s="2">
        <v>0</v>
      </c>
      <c r="BV1815" s="2">
        <v>0</v>
      </c>
      <c r="BW1815" s="2">
        <v>0</v>
      </c>
      <c r="BX1815" s="2">
        <v>0</v>
      </c>
      <c r="BY1815" s="2">
        <v>0</v>
      </c>
      <c r="BZ1815" s="2">
        <v>0</v>
      </c>
      <c r="CA1815" s="2">
        <v>0</v>
      </c>
      <c r="CB1815" s="2">
        <v>0</v>
      </c>
      <c r="CC1815" s="2">
        <v>0</v>
      </c>
      <c r="CD1815" s="2">
        <v>0</v>
      </c>
      <c r="CE1815" s="2">
        <v>0</v>
      </c>
      <c r="CF1815" s="2">
        <v>0</v>
      </c>
      <c r="CG1815" s="2">
        <v>0</v>
      </c>
      <c r="CH1815" s="2">
        <v>0</v>
      </c>
      <c r="CI1815" s="2">
        <v>0</v>
      </c>
      <c r="CJ1815" s="2">
        <v>0</v>
      </c>
      <c r="CK1815" s="2">
        <v>4</v>
      </c>
      <c r="CL1815" s="2">
        <v>0</v>
      </c>
    </row>
    <row r="1816" spans="1:90" x14ac:dyDescent="0.25">
      <c r="A1816" t="s">
        <v>115</v>
      </c>
      <c r="B1816">
        <v>10702</v>
      </c>
      <c r="C1816" t="s">
        <v>304</v>
      </c>
      <c r="D1816">
        <v>1</v>
      </c>
      <c r="E1816">
        <v>8</v>
      </c>
      <c r="F1816">
        <v>912402</v>
      </c>
      <c r="G1816">
        <v>35912402</v>
      </c>
      <c r="H1816" t="s">
        <v>17230</v>
      </c>
      <c r="I1816">
        <v>299</v>
      </c>
      <c r="J1816" t="s">
        <v>380</v>
      </c>
      <c r="K1816" t="s">
        <v>17231</v>
      </c>
      <c r="L1816">
        <v>1</v>
      </c>
      <c r="M1816" t="s">
        <v>381</v>
      </c>
      <c r="N1816">
        <v>6900000</v>
      </c>
      <c r="O1816" t="s">
        <v>92</v>
      </c>
      <c r="P1816" t="s">
        <v>17232</v>
      </c>
      <c r="Q1816">
        <v>2</v>
      </c>
      <c r="R1816">
        <v>11</v>
      </c>
      <c r="S1816">
        <v>46612700</v>
      </c>
      <c r="T1816">
        <v>46618478</v>
      </c>
      <c r="U1816" t="s">
        <v>17233</v>
      </c>
      <c r="V1816">
        <v>1</v>
      </c>
      <c r="W1816" s="2">
        <v>0</v>
      </c>
      <c r="X1816" s="2">
        <v>0</v>
      </c>
      <c r="Y1816" s="2">
        <v>47</v>
      </c>
      <c r="Z1816" s="2">
        <v>30</v>
      </c>
      <c r="AA1816" s="2">
        <v>41</v>
      </c>
      <c r="AB1816" s="2">
        <v>28</v>
      </c>
      <c r="AC1816" s="2">
        <v>61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3</v>
      </c>
      <c r="BH1816" s="2">
        <v>2</v>
      </c>
      <c r="BI1816" s="2">
        <v>2</v>
      </c>
      <c r="BJ1816" s="2">
        <v>1</v>
      </c>
      <c r="BK1816" s="2">
        <v>2</v>
      </c>
      <c r="BL1816" s="2">
        <v>0</v>
      </c>
      <c r="BM1816" s="2">
        <v>0</v>
      </c>
      <c r="BN1816" s="2">
        <v>0</v>
      </c>
      <c r="BO1816" s="2">
        <v>0</v>
      </c>
      <c r="BP1816" s="2">
        <v>0</v>
      </c>
      <c r="BQ1816" s="2">
        <v>0</v>
      </c>
      <c r="BR1816" s="2">
        <v>0</v>
      </c>
      <c r="BS1816" s="2">
        <v>0</v>
      </c>
      <c r="BT1816" s="2">
        <v>0</v>
      </c>
      <c r="BU1816" s="2">
        <v>0</v>
      </c>
      <c r="BV1816" s="2">
        <v>0</v>
      </c>
      <c r="BW1816" s="2">
        <v>0</v>
      </c>
      <c r="BX1816" s="2">
        <v>0</v>
      </c>
      <c r="BY1816" s="2">
        <v>0</v>
      </c>
      <c r="BZ1816" s="2">
        <v>0</v>
      </c>
      <c r="CA1816" s="2">
        <v>0</v>
      </c>
      <c r="CB1816" s="2">
        <v>0</v>
      </c>
      <c r="CC1816" s="2">
        <v>0</v>
      </c>
      <c r="CD1816" s="2">
        <v>0</v>
      </c>
      <c r="CE1816" s="2">
        <v>0</v>
      </c>
      <c r="CF1816" s="2">
        <v>0</v>
      </c>
      <c r="CG1816" s="2">
        <v>0</v>
      </c>
      <c r="CH1816" s="2">
        <v>0</v>
      </c>
      <c r="CI1816" s="2">
        <v>0</v>
      </c>
      <c r="CJ1816" s="2">
        <v>0</v>
      </c>
      <c r="CK1816" s="2">
        <v>0</v>
      </c>
      <c r="CL1816" s="2">
        <v>0</v>
      </c>
    </row>
    <row r="1817" spans="1:90" x14ac:dyDescent="0.25">
      <c r="A1817" t="s">
        <v>115</v>
      </c>
      <c r="B1817">
        <v>10702</v>
      </c>
      <c r="C1817" t="s">
        <v>304</v>
      </c>
      <c r="D1817">
        <v>1</v>
      </c>
      <c r="E1817">
        <v>8</v>
      </c>
      <c r="F1817">
        <v>37138</v>
      </c>
      <c r="G1817">
        <v>35037138</v>
      </c>
      <c r="H1817" t="s">
        <v>7811</v>
      </c>
      <c r="I1817">
        <v>370</v>
      </c>
      <c r="J1817" t="s">
        <v>304</v>
      </c>
      <c r="K1817" t="s">
        <v>7812</v>
      </c>
      <c r="L1817">
        <v>1</v>
      </c>
      <c r="M1817" t="s">
        <v>304</v>
      </c>
      <c r="N1817">
        <v>6856700</v>
      </c>
      <c r="O1817" t="s">
        <v>7813</v>
      </c>
      <c r="P1817" t="s">
        <v>7814</v>
      </c>
      <c r="Q1817">
        <v>2100</v>
      </c>
      <c r="R1817">
        <v>11</v>
      </c>
      <c r="S1817">
        <v>46664686</v>
      </c>
      <c r="T1817">
        <v>46671646</v>
      </c>
      <c r="U1817" t="s">
        <v>7815</v>
      </c>
      <c r="V1817">
        <v>1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140</v>
      </c>
      <c r="AE1817" s="2">
        <v>140</v>
      </c>
      <c r="AF1817" s="2">
        <v>212</v>
      </c>
      <c r="AG1817" s="2">
        <v>201</v>
      </c>
      <c r="AH1817" s="2">
        <v>183</v>
      </c>
      <c r="AI1817" s="2">
        <v>184</v>
      </c>
      <c r="AJ1817" s="2">
        <v>197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122</v>
      </c>
      <c r="BD1817" s="2">
        <v>0</v>
      </c>
      <c r="BE1817" s="2">
        <v>0</v>
      </c>
      <c r="BF1817" s="2">
        <v>0</v>
      </c>
      <c r="BG1817" s="2">
        <v>0</v>
      </c>
      <c r="BH1817" s="2">
        <v>0</v>
      </c>
      <c r="BI1817" s="2">
        <v>0</v>
      </c>
      <c r="BJ1817" s="2">
        <v>0</v>
      </c>
      <c r="BK1817" s="2">
        <v>0</v>
      </c>
      <c r="BL1817" s="2">
        <v>7</v>
      </c>
      <c r="BM1817" s="2">
        <v>7</v>
      </c>
      <c r="BN1817" s="2">
        <v>8</v>
      </c>
      <c r="BO1817" s="2">
        <v>7</v>
      </c>
      <c r="BP1817" s="2">
        <v>8</v>
      </c>
      <c r="BQ1817" s="2">
        <v>7</v>
      </c>
      <c r="BR1817" s="2">
        <v>5</v>
      </c>
      <c r="BS1817" s="2">
        <v>0</v>
      </c>
      <c r="BT1817" s="2">
        <v>0</v>
      </c>
      <c r="BU1817" s="2">
        <v>0</v>
      </c>
      <c r="BV1817" s="2">
        <v>0</v>
      </c>
      <c r="BW1817" s="2">
        <v>0</v>
      </c>
      <c r="BX1817" s="2">
        <v>0</v>
      </c>
      <c r="BY1817" s="2">
        <v>0</v>
      </c>
      <c r="BZ1817" s="2">
        <v>0</v>
      </c>
      <c r="CA1817" s="2">
        <v>0</v>
      </c>
      <c r="CB1817" s="2">
        <v>0</v>
      </c>
      <c r="CC1817" s="2">
        <v>0</v>
      </c>
      <c r="CD1817" s="2">
        <v>0</v>
      </c>
      <c r="CE1817" s="2">
        <v>0</v>
      </c>
      <c r="CF1817" s="2">
        <v>0</v>
      </c>
      <c r="CG1817" s="2">
        <v>0</v>
      </c>
      <c r="CH1817" s="2">
        <v>0</v>
      </c>
      <c r="CI1817" s="2">
        <v>0</v>
      </c>
      <c r="CJ1817" s="2">
        <v>0</v>
      </c>
      <c r="CK1817" s="2">
        <v>6</v>
      </c>
      <c r="CL1817" s="2">
        <v>0</v>
      </c>
    </row>
    <row r="1818" spans="1:90" x14ac:dyDescent="0.25">
      <c r="A1818" t="s">
        <v>115</v>
      </c>
      <c r="B1818">
        <v>10702</v>
      </c>
      <c r="C1818" t="s">
        <v>304</v>
      </c>
      <c r="D1818">
        <v>1</v>
      </c>
      <c r="E1818">
        <v>8</v>
      </c>
      <c r="F1818">
        <v>46536</v>
      </c>
      <c r="G1818">
        <v>35046536</v>
      </c>
      <c r="H1818" t="s">
        <v>13555</v>
      </c>
      <c r="I1818">
        <v>299</v>
      </c>
      <c r="J1818" t="s">
        <v>380</v>
      </c>
      <c r="K1818" t="s">
        <v>12324</v>
      </c>
      <c r="L1818">
        <v>1</v>
      </c>
      <c r="M1818" t="s">
        <v>381</v>
      </c>
      <c r="N1818">
        <v>6900000</v>
      </c>
      <c r="O1818" t="s">
        <v>92</v>
      </c>
      <c r="P1818" t="s">
        <v>13556</v>
      </c>
      <c r="Q1818">
        <v>33</v>
      </c>
      <c r="R1818">
        <v>11</v>
      </c>
      <c r="S1818">
        <v>46632514</v>
      </c>
      <c r="T1818">
        <v>46632964</v>
      </c>
      <c r="U1818" t="s">
        <v>13557</v>
      </c>
      <c r="V1818">
        <v>1</v>
      </c>
      <c r="W1818" s="2">
        <v>0</v>
      </c>
      <c r="X1818" s="2">
        <v>0</v>
      </c>
      <c r="Y1818" s="2">
        <v>114</v>
      </c>
      <c r="Z1818" s="2">
        <v>80</v>
      </c>
      <c r="AA1818" s="2">
        <v>99</v>
      </c>
      <c r="AB1818" s="2">
        <v>90</v>
      </c>
      <c r="AC1818" s="2">
        <v>73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2</v>
      </c>
      <c r="BE1818" s="2">
        <v>0</v>
      </c>
      <c r="BF1818" s="2">
        <v>0</v>
      </c>
      <c r="BG1818" s="2">
        <v>5</v>
      </c>
      <c r="BH1818" s="2">
        <v>5</v>
      </c>
      <c r="BI1818" s="2">
        <v>4</v>
      </c>
      <c r="BJ1818" s="2">
        <v>3</v>
      </c>
      <c r="BK1818" s="2">
        <v>3</v>
      </c>
      <c r="BL1818" s="2">
        <v>0</v>
      </c>
      <c r="BM1818" s="2">
        <v>0</v>
      </c>
      <c r="BN1818" s="2">
        <v>0</v>
      </c>
      <c r="BO1818" s="2">
        <v>0</v>
      </c>
      <c r="BP1818" s="2">
        <v>0</v>
      </c>
      <c r="BQ1818" s="2">
        <v>0</v>
      </c>
      <c r="BR1818" s="2">
        <v>0</v>
      </c>
      <c r="BS1818" s="2">
        <v>0</v>
      </c>
      <c r="BT1818" s="2">
        <v>0</v>
      </c>
      <c r="BU1818" s="2">
        <v>0</v>
      </c>
      <c r="BV1818" s="2">
        <v>0</v>
      </c>
      <c r="BW1818" s="2">
        <v>0</v>
      </c>
      <c r="BX1818" s="2">
        <v>0</v>
      </c>
      <c r="BY1818" s="2">
        <v>0</v>
      </c>
      <c r="BZ1818" s="2">
        <v>0</v>
      </c>
      <c r="CA1818" s="2">
        <v>0</v>
      </c>
      <c r="CB1818" s="2">
        <v>0</v>
      </c>
      <c r="CC1818" s="2">
        <v>0</v>
      </c>
      <c r="CD1818" s="2">
        <v>0</v>
      </c>
      <c r="CE1818" s="2">
        <v>0</v>
      </c>
      <c r="CF1818" s="2">
        <v>0</v>
      </c>
      <c r="CG1818" s="2">
        <v>0</v>
      </c>
      <c r="CH1818" s="2">
        <v>0</v>
      </c>
      <c r="CI1818" s="2">
        <v>0</v>
      </c>
      <c r="CJ1818" s="2">
        <v>0</v>
      </c>
      <c r="CK1818" s="2">
        <v>0</v>
      </c>
      <c r="CL1818" s="2">
        <v>1</v>
      </c>
    </row>
    <row r="1819" spans="1:90" x14ac:dyDescent="0.25">
      <c r="A1819" t="s">
        <v>115</v>
      </c>
      <c r="B1819">
        <v>10702</v>
      </c>
      <c r="C1819" t="s">
        <v>304</v>
      </c>
      <c r="D1819">
        <v>1</v>
      </c>
      <c r="E1819">
        <v>8</v>
      </c>
      <c r="F1819">
        <v>35415</v>
      </c>
      <c r="G1819">
        <v>35035415</v>
      </c>
      <c r="H1819" t="s">
        <v>9745</v>
      </c>
      <c r="I1819">
        <v>370</v>
      </c>
      <c r="J1819" t="s">
        <v>304</v>
      </c>
      <c r="K1819" t="s">
        <v>1159</v>
      </c>
      <c r="L1819">
        <v>1</v>
      </c>
      <c r="M1819" t="s">
        <v>304</v>
      </c>
      <c r="N1819">
        <v>6887300</v>
      </c>
      <c r="O1819" t="s">
        <v>261</v>
      </c>
      <c r="P1819" t="s">
        <v>9746</v>
      </c>
      <c r="Q1819">
        <v>1121</v>
      </c>
      <c r="R1819">
        <v>11</v>
      </c>
      <c r="S1819">
        <v>47042343</v>
      </c>
      <c r="T1819">
        <v>47043611</v>
      </c>
      <c r="U1819" t="s">
        <v>9747</v>
      </c>
      <c r="V1819">
        <v>1</v>
      </c>
      <c r="W1819" s="2">
        <v>0</v>
      </c>
      <c r="X1819" s="2">
        <v>0</v>
      </c>
      <c r="Y1819" s="2">
        <v>38</v>
      </c>
      <c r="Z1819" s="2">
        <v>47</v>
      </c>
      <c r="AA1819" s="2">
        <v>35</v>
      </c>
      <c r="AB1819" s="2">
        <v>47</v>
      </c>
      <c r="AC1819" s="2">
        <v>30</v>
      </c>
      <c r="AD1819" s="2">
        <v>31</v>
      </c>
      <c r="AE1819" s="2">
        <v>53</v>
      </c>
      <c r="AF1819" s="2">
        <v>46</v>
      </c>
      <c r="AG1819" s="2">
        <v>29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2</v>
      </c>
      <c r="BH1819" s="2">
        <v>2</v>
      </c>
      <c r="BI1819" s="2">
        <v>3</v>
      </c>
      <c r="BJ1819" s="2">
        <v>3</v>
      </c>
      <c r="BK1819" s="2">
        <v>2</v>
      </c>
      <c r="BL1819" s="2">
        <v>1</v>
      </c>
      <c r="BM1819" s="2">
        <v>3</v>
      </c>
      <c r="BN1819" s="2">
        <v>4</v>
      </c>
      <c r="BO1819" s="2">
        <v>2</v>
      </c>
      <c r="BP1819" s="2">
        <v>0</v>
      </c>
      <c r="BQ1819" s="2">
        <v>0</v>
      </c>
      <c r="BR1819" s="2">
        <v>0</v>
      </c>
      <c r="BS1819" s="2">
        <v>0</v>
      </c>
      <c r="BT1819" s="2">
        <v>0</v>
      </c>
      <c r="BU1819" s="2">
        <v>0</v>
      </c>
      <c r="BV1819" s="2">
        <v>0</v>
      </c>
      <c r="BW1819" s="2">
        <v>0</v>
      </c>
      <c r="BX1819" s="2">
        <v>0</v>
      </c>
      <c r="BY1819" s="2">
        <v>0</v>
      </c>
      <c r="BZ1819" s="2">
        <v>0</v>
      </c>
      <c r="CA1819" s="2">
        <v>0</v>
      </c>
      <c r="CB1819" s="2">
        <v>0</v>
      </c>
      <c r="CC1819" s="2">
        <v>0</v>
      </c>
      <c r="CD1819" s="2">
        <v>0</v>
      </c>
      <c r="CE1819" s="2">
        <v>0</v>
      </c>
      <c r="CF1819" s="2">
        <v>0</v>
      </c>
      <c r="CG1819" s="2">
        <v>0</v>
      </c>
      <c r="CH1819" s="2">
        <v>0</v>
      </c>
      <c r="CI1819" s="2">
        <v>0</v>
      </c>
      <c r="CJ1819" s="2">
        <v>0</v>
      </c>
      <c r="CK1819" s="2">
        <v>0</v>
      </c>
      <c r="CL1819" s="2">
        <v>0</v>
      </c>
    </row>
    <row r="1820" spans="1:90" x14ac:dyDescent="0.25">
      <c r="A1820" t="s">
        <v>115</v>
      </c>
      <c r="B1820">
        <v>10702</v>
      </c>
      <c r="C1820" t="s">
        <v>304</v>
      </c>
      <c r="D1820">
        <v>1</v>
      </c>
      <c r="E1820">
        <v>8</v>
      </c>
      <c r="F1820">
        <v>9970</v>
      </c>
      <c r="G1820">
        <v>35009970</v>
      </c>
      <c r="H1820" t="s">
        <v>6276</v>
      </c>
      <c r="I1820">
        <v>370</v>
      </c>
      <c r="J1820" t="s">
        <v>304</v>
      </c>
      <c r="K1820" t="s">
        <v>6277</v>
      </c>
      <c r="L1820">
        <v>1</v>
      </c>
      <c r="M1820" t="s">
        <v>304</v>
      </c>
      <c r="N1820">
        <v>6855870</v>
      </c>
      <c r="O1820" t="s">
        <v>92</v>
      </c>
      <c r="P1820" t="s">
        <v>6278</v>
      </c>
      <c r="Q1820" t="s">
        <v>127</v>
      </c>
      <c r="R1820">
        <v>11</v>
      </c>
      <c r="S1820">
        <v>46662024</v>
      </c>
      <c r="T1820">
        <v>46671925</v>
      </c>
      <c r="U1820" t="s">
        <v>6279</v>
      </c>
      <c r="V1820">
        <v>1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84</v>
      </c>
      <c r="AE1820" s="2">
        <v>88</v>
      </c>
      <c r="AF1820" s="2">
        <v>72</v>
      </c>
      <c r="AG1820" s="2">
        <v>90</v>
      </c>
      <c r="AH1820" s="2">
        <v>119</v>
      </c>
      <c r="AI1820" s="2">
        <v>76</v>
      </c>
      <c r="AJ1820" s="2">
        <v>83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57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99</v>
      </c>
      <c r="BD1820" s="2">
        <v>0</v>
      </c>
      <c r="BE1820" s="2">
        <v>0</v>
      </c>
      <c r="BF1820" s="2">
        <v>0</v>
      </c>
      <c r="BG1820" s="2">
        <v>0</v>
      </c>
      <c r="BH1820" s="2">
        <v>0</v>
      </c>
      <c r="BI1820" s="2">
        <v>0</v>
      </c>
      <c r="BJ1820" s="2">
        <v>0</v>
      </c>
      <c r="BK1820" s="2">
        <v>0</v>
      </c>
      <c r="BL1820" s="2">
        <v>4</v>
      </c>
      <c r="BM1820" s="2">
        <v>6</v>
      </c>
      <c r="BN1820" s="2">
        <v>4</v>
      </c>
      <c r="BO1820" s="2">
        <v>4</v>
      </c>
      <c r="BP1820" s="2">
        <v>8</v>
      </c>
      <c r="BQ1820" s="2">
        <v>4</v>
      </c>
      <c r="BR1820" s="2">
        <v>5</v>
      </c>
      <c r="BS1820" s="2">
        <v>0</v>
      </c>
      <c r="BT1820" s="2">
        <v>0</v>
      </c>
      <c r="BU1820" s="2">
        <v>0</v>
      </c>
      <c r="BV1820" s="2">
        <v>0</v>
      </c>
      <c r="BW1820" s="2">
        <v>0</v>
      </c>
      <c r="BX1820" s="2">
        <v>0</v>
      </c>
      <c r="BY1820" s="2">
        <v>0</v>
      </c>
      <c r="BZ1820" s="2">
        <v>0</v>
      </c>
      <c r="CA1820" s="2">
        <v>0</v>
      </c>
      <c r="CB1820" s="2">
        <v>0</v>
      </c>
      <c r="CC1820" s="2">
        <v>3</v>
      </c>
      <c r="CD1820" s="2">
        <v>0</v>
      </c>
      <c r="CE1820" s="2">
        <v>0</v>
      </c>
      <c r="CF1820" s="2">
        <v>0</v>
      </c>
      <c r="CG1820" s="2">
        <v>0</v>
      </c>
      <c r="CH1820" s="2">
        <v>0</v>
      </c>
      <c r="CI1820" s="2">
        <v>0</v>
      </c>
      <c r="CJ1820" s="2">
        <v>0</v>
      </c>
      <c r="CK1820" s="2">
        <v>8</v>
      </c>
      <c r="CL1820" s="2">
        <v>0</v>
      </c>
    </row>
    <row r="1821" spans="1:90" x14ac:dyDescent="0.25">
      <c r="A1821" t="s">
        <v>115</v>
      </c>
      <c r="B1821">
        <v>10702</v>
      </c>
      <c r="C1821" t="s">
        <v>304</v>
      </c>
      <c r="D1821">
        <v>1</v>
      </c>
      <c r="E1821">
        <v>8</v>
      </c>
      <c r="F1821">
        <v>918830</v>
      </c>
      <c r="G1821">
        <v>35918830</v>
      </c>
      <c r="H1821" t="s">
        <v>8465</v>
      </c>
      <c r="I1821">
        <v>299</v>
      </c>
      <c r="J1821" t="s">
        <v>380</v>
      </c>
      <c r="K1821" t="s">
        <v>8465</v>
      </c>
      <c r="L1821">
        <v>1</v>
      </c>
      <c r="M1821" t="s">
        <v>381</v>
      </c>
      <c r="N1821">
        <v>6900000</v>
      </c>
      <c r="O1821" t="s">
        <v>92</v>
      </c>
      <c r="P1821" t="s">
        <v>15864</v>
      </c>
      <c r="Q1821">
        <v>765</v>
      </c>
      <c r="R1821">
        <v>11</v>
      </c>
      <c r="S1821">
        <v>46632030</v>
      </c>
      <c r="T1821">
        <v>46632444</v>
      </c>
      <c r="U1821" t="s">
        <v>15865</v>
      </c>
      <c r="V1821">
        <v>1</v>
      </c>
      <c r="W1821" s="2">
        <v>0</v>
      </c>
      <c r="X1821" s="2">
        <v>0</v>
      </c>
      <c r="Y1821" s="2">
        <v>24</v>
      </c>
      <c r="Z1821" s="2">
        <v>29</v>
      </c>
      <c r="AA1821" s="2">
        <v>30</v>
      </c>
      <c r="AB1821" s="2">
        <v>28</v>
      </c>
      <c r="AC1821" s="2">
        <v>20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1</v>
      </c>
      <c r="BH1821" s="2">
        <v>1</v>
      </c>
      <c r="BI1821" s="2">
        <v>1</v>
      </c>
      <c r="BJ1821" s="2">
        <v>2</v>
      </c>
      <c r="BK1821" s="2">
        <v>2</v>
      </c>
      <c r="BL1821" s="2">
        <v>0</v>
      </c>
      <c r="BM1821" s="2">
        <v>0</v>
      </c>
      <c r="BN1821" s="2">
        <v>0</v>
      </c>
      <c r="BO1821" s="2">
        <v>0</v>
      </c>
      <c r="BP1821" s="2">
        <v>0</v>
      </c>
      <c r="BQ1821" s="2">
        <v>0</v>
      </c>
      <c r="BR1821" s="2">
        <v>0</v>
      </c>
      <c r="BS1821" s="2">
        <v>0</v>
      </c>
      <c r="BT1821" s="2">
        <v>0</v>
      </c>
      <c r="BU1821" s="2">
        <v>0</v>
      </c>
      <c r="BV1821" s="2">
        <v>0</v>
      </c>
      <c r="BW1821" s="2">
        <v>0</v>
      </c>
      <c r="BX1821" s="2">
        <v>0</v>
      </c>
      <c r="BY1821" s="2">
        <v>0</v>
      </c>
      <c r="BZ1821" s="2">
        <v>0</v>
      </c>
      <c r="CA1821" s="2">
        <v>0</v>
      </c>
      <c r="CB1821" s="2">
        <v>0</v>
      </c>
      <c r="CC1821" s="2">
        <v>0</v>
      </c>
      <c r="CD1821" s="2">
        <v>0</v>
      </c>
      <c r="CE1821" s="2">
        <v>0</v>
      </c>
      <c r="CF1821" s="2">
        <v>0</v>
      </c>
      <c r="CG1821" s="2">
        <v>0</v>
      </c>
      <c r="CH1821" s="2">
        <v>0</v>
      </c>
      <c r="CI1821" s="2">
        <v>0</v>
      </c>
      <c r="CJ1821" s="2">
        <v>0</v>
      </c>
      <c r="CK1821" s="2">
        <v>0</v>
      </c>
      <c r="CL1821" s="2">
        <v>0</v>
      </c>
    </row>
    <row r="1822" spans="1:90" x14ac:dyDescent="0.25">
      <c r="A1822" t="s">
        <v>115</v>
      </c>
      <c r="B1822">
        <v>10702</v>
      </c>
      <c r="C1822" t="s">
        <v>304</v>
      </c>
      <c r="D1822">
        <v>1</v>
      </c>
      <c r="E1822">
        <v>8</v>
      </c>
      <c r="F1822">
        <v>61608</v>
      </c>
      <c r="G1822">
        <v>35061608</v>
      </c>
      <c r="H1822" t="s">
        <v>5692</v>
      </c>
      <c r="I1822">
        <v>370</v>
      </c>
      <c r="J1822" t="s">
        <v>304</v>
      </c>
      <c r="K1822" t="s">
        <v>18577</v>
      </c>
      <c r="L1822">
        <v>1</v>
      </c>
      <c r="M1822" t="s">
        <v>304</v>
      </c>
      <c r="N1822">
        <v>6865800</v>
      </c>
      <c r="O1822" t="s">
        <v>1015</v>
      </c>
      <c r="P1822" t="s">
        <v>6238</v>
      </c>
      <c r="Q1822">
        <v>12898</v>
      </c>
      <c r="R1822">
        <v>11</v>
      </c>
      <c r="S1822">
        <v>47791172</v>
      </c>
      <c r="T1822">
        <v>47791428</v>
      </c>
      <c r="U1822" t="s">
        <v>18578</v>
      </c>
      <c r="V1822">
        <v>1</v>
      </c>
      <c r="W1822" s="2">
        <v>0</v>
      </c>
      <c r="X1822" s="2">
        <v>0</v>
      </c>
      <c r="Y1822" s="2">
        <v>0</v>
      </c>
      <c r="Z1822" s="2">
        <v>0</v>
      </c>
      <c r="AA1822" s="2">
        <v>60</v>
      </c>
      <c r="AB1822" s="2">
        <v>72</v>
      </c>
      <c r="AC1822" s="2">
        <v>87</v>
      </c>
      <c r="AD1822" s="2">
        <v>72</v>
      </c>
      <c r="AE1822" s="2">
        <v>89</v>
      </c>
      <c r="AF1822" s="2">
        <v>78</v>
      </c>
      <c r="AG1822" s="2">
        <v>77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0</v>
      </c>
      <c r="BI1822" s="2">
        <v>2</v>
      </c>
      <c r="BJ1822" s="2">
        <v>4</v>
      </c>
      <c r="BK1822" s="2">
        <v>5</v>
      </c>
      <c r="BL1822" s="2">
        <v>2</v>
      </c>
      <c r="BM1822" s="2">
        <v>5</v>
      </c>
      <c r="BN1822" s="2">
        <v>4</v>
      </c>
      <c r="BO1822" s="2">
        <v>4</v>
      </c>
      <c r="BP1822" s="2">
        <v>0</v>
      </c>
      <c r="BQ1822" s="2">
        <v>0</v>
      </c>
      <c r="BR1822" s="2">
        <v>0</v>
      </c>
      <c r="BS1822" s="2">
        <v>0</v>
      </c>
      <c r="BT1822" s="2">
        <v>0</v>
      </c>
      <c r="BU1822" s="2">
        <v>0</v>
      </c>
      <c r="BV1822" s="2">
        <v>0</v>
      </c>
      <c r="BW1822" s="2">
        <v>0</v>
      </c>
      <c r="BX1822" s="2">
        <v>0</v>
      </c>
      <c r="BY1822" s="2">
        <v>0</v>
      </c>
      <c r="BZ1822" s="2">
        <v>0</v>
      </c>
      <c r="CA1822" s="2">
        <v>0</v>
      </c>
      <c r="CB1822" s="2">
        <v>0</v>
      </c>
      <c r="CC1822" s="2">
        <v>0</v>
      </c>
      <c r="CD1822" s="2">
        <v>0</v>
      </c>
      <c r="CE1822" s="2">
        <v>0</v>
      </c>
      <c r="CF1822" s="2">
        <v>0</v>
      </c>
      <c r="CG1822" s="2">
        <v>0</v>
      </c>
      <c r="CH1822" s="2">
        <v>0</v>
      </c>
      <c r="CI1822" s="2">
        <v>0</v>
      </c>
      <c r="CJ1822" s="2">
        <v>0</v>
      </c>
      <c r="CK1822" s="2">
        <v>0</v>
      </c>
      <c r="CL1822" s="2">
        <v>0</v>
      </c>
    </row>
    <row r="1823" spans="1:90" x14ac:dyDescent="0.25">
      <c r="A1823" t="s">
        <v>115</v>
      </c>
      <c r="B1823">
        <v>10702</v>
      </c>
      <c r="C1823" t="s">
        <v>304</v>
      </c>
      <c r="D1823">
        <v>1</v>
      </c>
      <c r="E1823">
        <v>8</v>
      </c>
      <c r="F1823">
        <v>36407</v>
      </c>
      <c r="G1823">
        <v>35036407</v>
      </c>
      <c r="H1823" t="s">
        <v>6857</v>
      </c>
      <c r="I1823">
        <v>370</v>
      </c>
      <c r="J1823" t="s">
        <v>304</v>
      </c>
      <c r="K1823" t="s">
        <v>6857</v>
      </c>
      <c r="L1823">
        <v>1</v>
      </c>
      <c r="M1823" t="s">
        <v>304</v>
      </c>
      <c r="N1823">
        <v>6864170</v>
      </c>
      <c r="O1823" t="s">
        <v>92</v>
      </c>
      <c r="P1823" t="s">
        <v>4132</v>
      </c>
      <c r="Q1823">
        <v>11</v>
      </c>
      <c r="R1823">
        <v>11</v>
      </c>
      <c r="S1823">
        <v>46690285</v>
      </c>
      <c r="T1823">
        <v>46691678</v>
      </c>
      <c r="U1823" t="s">
        <v>14268</v>
      </c>
      <c r="V1823">
        <v>1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106</v>
      </c>
      <c r="AE1823" s="2">
        <v>69</v>
      </c>
      <c r="AF1823" s="2">
        <v>105</v>
      </c>
      <c r="AG1823" s="2">
        <v>70</v>
      </c>
      <c r="AH1823" s="2">
        <v>160</v>
      </c>
      <c r="AI1823" s="2">
        <v>142</v>
      </c>
      <c r="AJ1823" s="2">
        <v>86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228</v>
      </c>
      <c r="AS1823" s="2">
        <v>0</v>
      </c>
      <c r="AT1823" s="2">
        <v>0</v>
      </c>
      <c r="AU1823" s="2">
        <v>278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70</v>
      </c>
      <c r="BD1823" s="2">
        <v>0</v>
      </c>
      <c r="BE1823" s="2">
        <v>0</v>
      </c>
      <c r="BF1823" s="2">
        <v>0</v>
      </c>
      <c r="BG1823" s="2">
        <v>0</v>
      </c>
      <c r="BH1823" s="2">
        <v>0</v>
      </c>
      <c r="BI1823" s="2">
        <v>0</v>
      </c>
      <c r="BJ1823" s="2">
        <v>0</v>
      </c>
      <c r="BK1823" s="2">
        <v>0</v>
      </c>
      <c r="BL1823" s="2">
        <v>4</v>
      </c>
      <c r="BM1823" s="2">
        <v>3</v>
      </c>
      <c r="BN1823" s="2">
        <v>5</v>
      </c>
      <c r="BO1823" s="2">
        <v>3</v>
      </c>
      <c r="BP1823" s="2">
        <v>5</v>
      </c>
      <c r="BQ1823" s="2">
        <v>7</v>
      </c>
      <c r="BR1823" s="2">
        <v>4</v>
      </c>
      <c r="BS1823" s="2">
        <v>0</v>
      </c>
      <c r="BT1823" s="2">
        <v>0</v>
      </c>
      <c r="BU1823" s="2">
        <v>0</v>
      </c>
      <c r="BV1823" s="2">
        <v>0</v>
      </c>
      <c r="BW1823" s="2">
        <v>0</v>
      </c>
      <c r="BX1823" s="2">
        <v>0</v>
      </c>
      <c r="BY1823" s="2">
        <v>0</v>
      </c>
      <c r="BZ1823" s="2">
        <v>6</v>
      </c>
      <c r="CA1823" s="2">
        <v>0</v>
      </c>
      <c r="CB1823" s="2">
        <v>0</v>
      </c>
      <c r="CC1823" s="2">
        <v>9</v>
      </c>
      <c r="CD1823" s="2">
        <v>0</v>
      </c>
      <c r="CE1823" s="2">
        <v>0</v>
      </c>
      <c r="CF1823" s="2">
        <v>0</v>
      </c>
      <c r="CG1823" s="2">
        <v>0</v>
      </c>
      <c r="CH1823" s="2">
        <v>0</v>
      </c>
      <c r="CI1823" s="2">
        <v>0</v>
      </c>
      <c r="CJ1823" s="2">
        <v>0</v>
      </c>
      <c r="CK1823" s="2">
        <v>6</v>
      </c>
      <c r="CL1823" s="2">
        <v>0</v>
      </c>
    </row>
    <row r="1824" spans="1:90" x14ac:dyDescent="0.25">
      <c r="A1824" t="s">
        <v>115</v>
      </c>
      <c r="B1824">
        <v>10702</v>
      </c>
      <c r="C1824" t="s">
        <v>304</v>
      </c>
      <c r="D1824">
        <v>1</v>
      </c>
      <c r="E1824">
        <v>8</v>
      </c>
      <c r="F1824">
        <v>61591</v>
      </c>
      <c r="G1824">
        <v>35061591</v>
      </c>
      <c r="H1824" t="s">
        <v>13052</v>
      </c>
      <c r="I1824">
        <v>370</v>
      </c>
      <c r="J1824" t="s">
        <v>304</v>
      </c>
      <c r="K1824" t="s">
        <v>10145</v>
      </c>
      <c r="L1824">
        <v>1</v>
      </c>
      <c r="M1824" t="s">
        <v>304</v>
      </c>
      <c r="N1824">
        <v>6853530</v>
      </c>
      <c r="O1824" t="s">
        <v>92</v>
      </c>
      <c r="P1824" t="s">
        <v>10146</v>
      </c>
      <c r="Q1824">
        <v>49</v>
      </c>
      <c r="R1824">
        <v>11</v>
      </c>
      <c r="S1824">
        <v>46663028</v>
      </c>
      <c r="T1824">
        <v>46663760</v>
      </c>
      <c r="U1824" t="s">
        <v>13053</v>
      </c>
      <c r="V1824">
        <v>1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42</v>
      </c>
      <c r="AE1824" s="2">
        <v>47</v>
      </c>
      <c r="AF1824" s="2">
        <v>54</v>
      </c>
      <c r="AG1824" s="2">
        <v>51</v>
      </c>
      <c r="AH1824" s="2">
        <v>106</v>
      </c>
      <c r="AI1824" s="2">
        <v>82</v>
      </c>
      <c r="AJ1824" s="2">
        <v>43</v>
      </c>
      <c r="AK1824" s="2">
        <v>0</v>
      </c>
      <c r="AL1824" s="2">
        <v>0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172</v>
      </c>
      <c r="BD1824" s="2">
        <v>2</v>
      </c>
      <c r="BE1824" s="2">
        <v>0</v>
      </c>
      <c r="BF1824" s="2">
        <v>0</v>
      </c>
      <c r="BG1824" s="2">
        <v>0</v>
      </c>
      <c r="BH1824" s="2">
        <v>0</v>
      </c>
      <c r="BI1824" s="2">
        <v>0</v>
      </c>
      <c r="BJ1824" s="2">
        <v>0</v>
      </c>
      <c r="BK1824" s="2">
        <v>0</v>
      </c>
      <c r="BL1824" s="2">
        <v>4</v>
      </c>
      <c r="BM1824" s="2">
        <v>3</v>
      </c>
      <c r="BN1824" s="2">
        <v>4</v>
      </c>
      <c r="BO1824" s="2">
        <v>2</v>
      </c>
      <c r="BP1824" s="2">
        <v>4</v>
      </c>
      <c r="BQ1824" s="2">
        <v>3</v>
      </c>
      <c r="BR1824" s="2">
        <v>3</v>
      </c>
      <c r="BS1824" s="2">
        <v>0</v>
      </c>
      <c r="BT1824" s="2">
        <v>0</v>
      </c>
      <c r="BU1824" s="2">
        <v>0</v>
      </c>
      <c r="BV1824" s="2">
        <v>0</v>
      </c>
      <c r="BW1824" s="2">
        <v>0</v>
      </c>
      <c r="BX1824" s="2">
        <v>0</v>
      </c>
      <c r="BY1824" s="2">
        <v>0</v>
      </c>
      <c r="BZ1824" s="2">
        <v>0</v>
      </c>
      <c r="CA1824" s="2">
        <v>0</v>
      </c>
      <c r="CB1824" s="2">
        <v>0</v>
      </c>
      <c r="CC1824" s="2">
        <v>0</v>
      </c>
      <c r="CD1824" s="2">
        <v>0</v>
      </c>
      <c r="CE1824" s="2">
        <v>0</v>
      </c>
      <c r="CF1824" s="2">
        <v>0</v>
      </c>
      <c r="CG1824" s="2">
        <v>0</v>
      </c>
      <c r="CH1824" s="2">
        <v>0</v>
      </c>
      <c r="CI1824" s="2">
        <v>0</v>
      </c>
      <c r="CJ1824" s="2">
        <v>0</v>
      </c>
      <c r="CK1824" s="2">
        <v>5</v>
      </c>
      <c r="CL1824" s="2">
        <v>1</v>
      </c>
    </row>
    <row r="1825" spans="1:90" x14ac:dyDescent="0.25">
      <c r="A1825" t="s">
        <v>115</v>
      </c>
      <c r="B1825">
        <v>10702</v>
      </c>
      <c r="C1825" t="s">
        <v>304</v>
      </c>
      <c r="D1825">
        <v>1</v>
      </c>
      <c r="E1825">
        <v>8</v>
      </c>
      <c r="F1825">
        <v>920058</v>
      </c>
      <c r="G1825">
        <v>35920058</v>
      </c>
      <c r="H1825" t="s">
        <v>1519</v>
      </c>
      <c r="I1825">
        <v>299</v>
      </c>
      <c r="J1825" t="s">
        <v>380</v>
      </c>
      <c r="K1825" t="s">
        <v>1519</v>
      </c>
      <c r="L1825">
        <v>1</v>
      </c>
      <c r="M1825" t="s">
        <v>381</v>
      </c>
      <c r="N1825">
        <v>6900000</v>
      </c>
      <c r="O1825" t="s">
        <v>92</v>
      </c>
      <c r="P1825" t="s">
        <v>1520</v>
      </c>
      <c r="Q1825">
        <v>23</v>
      </c>
      <c r="R1825">
        <v>11</v>
      </c>
      <c r="S1825">
        <v>46631794</v>
      </c>
      <c r="T1825">
        <v>46632085</v>
      </c>
      <c r="U1825" t="s">
        <v>1521</v>
      </c>
      <c r="V1825">
        <v>1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38</v>
      </c>
      <c r="AC1825" s="2">
        <v>34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0</v>
      </c>
      <c r="BI1825" s="2">
        <v>0</v>
      </c>
      <c r="BJ1825" s="2">
        <v>2</v>
      </c>
      <c r="BK1825" s="2">
        <v>2</v>
      </c>
      <c r="BL1825" s="2">
        <v>0</v>
      </c>
      <c r="BM1825" s="2">
        <v>0</v>
      </c>
      <c r="BN1825" s="2">
        <v>0</v>
      </c>
      <c r="BO1825" s="2">
        <v>0</v>
      </c>
      <c r="BP1825" s="2">
        <v>0</v>
      </c>
      <c r="BQ1825" s="2">
        <v>0</v>
      </c>
      <c r="BR1825" s="2">
        <v>0</v>
      </c>
      <c r="BS1825" s="2">
        <v>0</v>
      </c>
      <c r="BT1825" s="2">
        <v>0</v>
      </c>
      <c r="BU1825" s="2">
        <v>0</v>
      </c>
      <c r="BV1825" s="2">
        <v>0</v>
      </c>
      <c r="BW1825" s="2">
        <v>0</v>
      </c>
      <c r="BX1825" s="2">
        <v>0</v>
      </c>
      <c r="BY1825" s="2">
        <v>0</v>
      </c>
      <c r="BZ1825" s="2">
        <v>0</v>
      </c>
      <c r="CA1825" s="2">
        <v>0</v>
      </c>
      <c r="CB1825" s="2">
        <v>0</v>
      </c>
      <c r="CC1825" s="2">
        <v>0</v>
      </c>
      <c r="CD1825" s="2">
        <v>0</v>
      </c>
      <c r="CE1825" s="2">
        <v>0</v>
      </c>
      <c r="CF1825" s="2">
        <v>0</v>
      </c>
      <c r="CG1825" s="2">
        <v>0</v>
      </c>
      <c r="CH1825" s="2">
        <v>0</v>
      </c>
      <c r="CI1825" s="2">
        <v>0</v>
      </c>
      <c r="CJ1825" s="2">
        <v>0</v>
      </c>
      <c r="CK1825" s="2">
        <v>0</v>
      </c>
      <c r="CL1825" s="2">
        <v>0</v>
      </c>
    </row>
    <row r="1826" spans="1:90" x14ac:dyDescent="0.25">
      <c r="A1826" t="s">
        <v>115</v>
      </c>
      <c r="B1826">
        <v>10702</v>
      </c>
      <c r="C1826" t="s">
        <v>304</v>
      </c>
      <c r="D1826">
        <v>1</v>
      </c>
      <c r="E1826">
        <v>8</v>
      </c>
      <c r="F1826">
        <v>10005</v>
      </c>
      <c r="G1826">
        <v>35010005</v>
      </c>
      <c r="H1826" t="s">
        <v>19096</v>
      </c>
      <c r="I1826">
        <v>370</v>
      </c>
      <c r="J1826" t="s">
        <v>304</v>
      </c>
      <c r="K1826" t="s">
        <v>91</v>
      </c>
      <c r="L1826">
        <v>1</v>
      </c>
      <c r="M1826" t="s">
        <v>304</v>
      </c>
      <c r="N1826">
        <v>6850050</v>
      </c>
      <c r="O1826" t="s">
        <v>92</v>
      </c>
      <c r="P1826" t="s">
        <v>19097</v>
      </c>
      <c r="Q1826">
        <v>186</v>
      </c>
      <c r="R1826">
        <v>11</v>
      </c>
      <c r="S1826">
        <v>46663780</v>
      </c>
      <c r="T1826">
        <v>46669021</v>
      </c>
      <c r="U1826" t="s">
        <v>19098</v>
      </c>
      <c r="V1826">
        <v>1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70</v>
      </c>
      <c r="AE1826" s="2">
        <v>70</v>
      </c>
      <c r="AF1826" s="2">
        <v>167</v>
      </c>
      <c r="AG1826" s="2">
        <v>140</v>
      </c>
      <c r="AH1826" s="2">
        <v>196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310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57</v>
      </c>
      <c r="BD1826" s="2">
        <v>0</v>
      </c>
      <c r="BE1826" s="2">
        <v>0</v>
      </c>
      <c r="BF1826" s="2">
        <v>0</v>
      </c>
      <c r="BG1826" s="2">
        <v>0</v>
      </c>
      <c r="BH1826" s="2">
        <v>0</v>
      </c>
      <c r="BI1826" s="2">
        <v>0</v>
      </c>
      <c r="BJ1826" s="2">
        <v>0</v>
      </c>
      <c r="BK1826" s="2">
        <v>0</v>
      </c>
      <c r="BL1826" s="2">
        <v>3</v>
      </c>
      <c r="BM1826" s="2">
        <v>4</v>
      </c>
      <c r="BN1826" s="2">
        <v>7</v>
      </c>
      <c r="BO1826" s="2">
        <v>7</v>
      </c>
      <c r="BP1826" s="2">
        <v>7</v>
      </c>
      <c r="BQ1826" s="2">
        <v>0</v>
      </c>
      <c r="BR1826" s="2">
        <v>0</v>
      </c>
      <c r="BS1826" s="2">
        <v>0</v>
      </c>
      <c r="BT1826" s="2">
        <v>0</v>
      </c>
      <c r="BU1826" s="2">
        <v>0</v>
      </c>
      <c r="BV1826" s="2">
        <v>0</v>
      </c>
      <c r="BW1826" s="2">
        <v>0</v>
      </c>
      <c r="BX1826" s="2">
        <v>0</v>
      </c>
      <c r="BY1826" s="2">
        <v>0</v>
      </c>
      <c r="BZ1826" s="2">
        <v>0</v>
      </c>
      <c r="CA1826" s="2">
        <v>0</v>
      </c>
      <c r="CB1826" s="2">
        <v>0</v>
      </c>
      <c r="CC1826" s="2">
        <v>9</v>
      </c>
      <c r="CD1826" s="2">
        <v>0</v>
      </c>
      <c r="CE1826" s="2">
        <v>0</v>
      </c>
      <c r="CF1826" s="2">
        <v>0</v>
      </c>
      <c r="CG1826" s="2">
        <v>0</v>
      </c>
      <c r="CH1826" s="2">
        <v>0</v>
      </c>
      <c r="CI1826" s="2">
        <v>0</v>
      </c>
      <c r="CJ1826" s="2">
        <v>0</v>
      </c>
      <c r="CK1826" s="2">
        <v>4</v>
      </c>
      <c r="CL1826" s="2">
        <v>0</v>
      </c>
    </row>
    <row r="1827" spans="1:90" x14ac:dyDescent="0.25">
      <c r="A1827" t="s">
        <v>115</v>
      </c>
      <c r="B1827">
        <v>10702</v>
      </c>
      <c r="C1827" t="s">
        <v>304</v>
      </c>
      <c r="D1827">
        <v>1</v>
      </c>
      <c r="E1827">
        <v>8</v>
      </c>
      <c r="F1827">
        <v>904193</v>
      </c>
      <c r="G1827">
        <v>35904193</v>
      </c>
      <c r="H1827" t="s">
        <v>13533</v>
      </c>
      <c r="I1827">
        <v>299</v>
      </c>
      <c r="J1827" t="s">
        <v>380</v>
      </c>
      <c r="K1827" t="s">
        <v>13534</v>
      </c>
      <c r="L1827">
        <v>1</v>
      </c>
      <c r="M1827" t="s">
        <v>381</v>
      </c>
      <c r="N1827">
        <v>6900000</v>
      </c>
      <c r="O1827" t="s">
        <v>92</v>
      </c>
      <c r="P1827" t="s">
        <v>13535</v>
      </c>
      <c r="Q1827">
        <v>1900</v>
      </c>
      <c r="R1827">
        <v>11</v>
      </c>
      <c r="S1827">
        <v>46612475</v>
      </c>
      <c r="T1827">
        <v>46618476</v>
      </c>
      <c r="U1827" t="s">
        <v>13536</v>
      </c>
      <c r="V1827">
        <v>1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53</v>
      </c>
      <c r="AC1827" s="2">
        <v>59</v>
      </c>
      <c r="AD1827" s="2">
        <v>52</v>
      </c>
      <c r="AE1827" s="2">
        <v>58</v>
      </c>
      <c r="AF1827" s="2">
        <v>59</v>
      </c>
      <c r="AG1827" s="2">
        <v>56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0</v>
      </c>
      <c r="BI1827" s="2">
        <v>0</v>
      </c>
      <c r="BJ1827" s="2">
        <v>2</v>
      </c>
      <c r="BK1827" s="2">
        <v>4</v>
      </c>
      <c r="BL1827" s="2">
        <v>3</v>
      </c>
      <c r="BM1827" s="2">
        <v>4</v>
      </c>
      <c r="BN1827" s="2">
        <v>4</v>
      </c>
      <c r="BO1827" s="2">
        <v>6</v>
      </c>
      <c r="BP1827" s="2">
        <v>0</v>
      </c>
      <c r="BQ1827" s="2">
        <v>0</v>
      </c>
      <c r="BR1827" s="2">
        <v>0</v>
      </c>
      <c r="BS1827" s="2">
        <v>0</v>
      </c>
      <c r="BT1827" s="2">
        <v>0</v>
      </c>
      <c r="BU1827" s="2">
        <v>0</v>
      </c>
      <c r="BV1827" s="2">
        <v>0</v>
      </c>
      <c r="BW1827" s="2">
        <v>0</v>
      </c>
      <c r="BX1827" s="2">
        <v>0</v>
      </c>
      <c r="BY1827" s="2">
        <v>0</v>
      </c>
      <c r="BZ1827" s="2">
        <v>0</v>
      </c>
      <c r="CA1827" s="2">
        <v>0</v>
      </c>
      <c r="CB1827" s="2">
        <v>0</v>
      </c>
      <c r="CC1827" s="2">
        <v>0</v>
      </c>
      <c r="CD1827" s="2">
        <v>0</v>
      </c>
      <c r="CE1827" s="2">
        <v>0</v>
      </c>
      <c r="CF1827" s="2">
        <v>0</v>
      </c>
      <c r="CG1827" s="2">
        <v>0</v>
      </c>
      <c r="CH1827" s="2">
        <v>0</v>
      </c>
      <c r="CI1827" s="2">
        <v>0</v>
      </c>
      <c r="CJ1827" s="2">
        <v>0</v>
      </c>
      <c r="CK1827" s="2">
        <v>0</v>
      </c>
      <c r="CL1827" s="2">
        <v>0</v>
      </c>
    </row>
    <row r="1828" spans="1:90" x14ac:dyDescent="0.25">
      <c r="A1828" t="s">
        <v>115</v>
      </c>
      <c r="B1828">
        <v>10702</v>
      </c>
      <c r="C1828" t="s">
        <v>304</v>
      </c>
      <c r="D1828">
        <v>1</v>
      </c>
      <c r="E1828">
        <v>8</v>
      </c>
      <c r="F1828">
        <v>40757</v>
      </c>
      <c r="G1828">
        <v>35040757</v>
      </c>
      <c r="H1828" t="s">
        <v>7563</v>
      </c>
      <c r="I1828">
        <v>370</v>
      </c>
      <c r="J1828" t="s">
        <v>304</v>
      </c>
      <c r="K1828" t="s">
        <v>3654</v>
      </c>
      <c r="L1828">
        <v>1</v>
      </c>
      <c r="M1828" t="s">
        <v>304</v>
      </c>
      <c r="N1828">
        <v>6852220</v>
      </c>
      <c r="O1828" t="s">
        <v>92</v>
      </c>
      <c r="P1828" t="s">
        <v>3655</v>
      </c>
      <c r="Q1828">
        <v>1130</v>
      </c>
      <c r="R1828">
        <v>11</v>
      </c>
      <c r="S1828">
        <v>46662519</v>
      </c>
      <c r="T1828">
        <v>46663250</v>
      </c>
      <c r="U1828" t="s">
        <v>7564</v>
      </c>
      <c r="V1828">
        <v>1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30</v>
      </c>
      <c r="AE1828" s="2">
        <v>44</v>
      </c>
      <c r="AF1828" s="2">
        <v>24</v>
      </c>
      <c r="AG1828" s="2">
        <v>48</v>
      </c>
      <c r="AH1828" s="2">
        <v>64</v>
      </c>
      <c r="AI1828" s="2">
        <v>161</v>
      </c>
      <c r="AJ1828" s="2">
        <v>245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70</v>
      </c>
      <c r="BD1828" s="2">
        <v>0</v>
      </c>
      <c r="BE1828" s="2">
        <v>0</v>
      </c>
      <c r="BF1828" s="2">
        <v>0</v>
      </c>
      <c r="BG1828" s="2">
        <v>0</v>
      </c>
      <c r="BH1828" s="2">
        <v>0</v>
      </c>
      <c r="BI1828" s="2">
        <v>0</v>
      </c>
      <c r="BJ1828" s="2">
        <v>0</v>
      </c>
      <c r="BK1828" s="2">
        <v>0</v>
      </c>
      <c r="BL1828" s="2">
        <v>1</v>
      </c>
      <c r="BM1828" s="2">
        <v>4</v>
      </c>
      <c r="BN1828" s="2">
        <v>2</v>
      </c>
      <c r="BO1828" s="2">
        <v>4</v>
      </c>
      <c r="BP1828" s="2">
        <v>2</v>
      </c>
      <c r="BQ1828" s="2">
        <v>6</v>
      </c>
      <c r="BR1828" s="2">
        <v>10</v>
      </c>
      <c r="BS1828" s="2">
        <v>0</v>
      </c>
      <c r="BT1828" s="2">
        <v>0</v>
      </c>
      <c r="BU1828" s="2">
        <v>0</v>
      </c>
      <c r="BV1828" s="2">
        <v>0</v>
      </c>
      <c r="BW1828" s="2">
        <v>0</v>
      </c>
      <c r="BX1828" s="2">
        <v>0</v>
      </c>
      <c r="BY1828" s="2">
        <v>0</v>
      </c>
      <c r="BZ1828" s="2">
        <v>0</v>
      </c>
      <c r="CA1828" s="2">
        <v>0</v>
      </c>
      <c r="CB1828" s="2">
        <v>0</v>
      </c>
      <c r="CC1828" s="2">
        <v>0</v>
      </c>
      <c r="CD1828" s="2">
        <v>0</v>
      </c>
      <c r="CE1828" s="2">
        <v>0</v>
      </c>
      <c r="CF1828" s="2">
        <v>0</v>
      </c>
      <c r="CG1828" s="2">
        <v>0</v>
      </c>
      <c r="CH1828" s="2">
        <v>0</v>
      </c>
      <c r="CI1828" s="2">
        <v>0</v>
      </c>
      <c r="CJ1828" s="2">
        <v>0</v>
      </c>
      <c r="CK1828" s="2">
        <v>6</v>
      </c>
      <c r="CL1828" s="2">
        <v>0</v>
      </c>
    </row>
    <row r="1829" spans="1:90" x14ac:dyDescent="0.25">
      <c r="A1829" t="s">
        <v>115</v>
      </c>
      <c r="B1829">
        <v>10702</v>
      </c>
      <c r="C1829" t="s">
        <v>304</v>
      </c>
      <c r="D1829">
        <v>1</v>
      </c>
      <c r="E1829">
        <v>8</v>
      </c>
      <c r="F1829">
        <v>49086</v>
      </c>
      <c r="G1829">
        <v>35049086</v>
      </c>
      <c r="H1829" t="s">
        <v>9457</v>
      </c>
      <c r="I1829">
        <v>299</v>
      </c>
      <c r="J1829" t="s">
        <v>380</v>
      </c>
      <c r="K1829" t="s">
        <v>5924</v>
      </c>
      <c r="L1829">
        <v>1</v>
      </c>
      <c r="M1829" t="s">
        <v>381</v>
      </c>
      <c r="N1829">
        <v>6900000</v>
      </c>
      <c r="O1829" t="s">
        <v>92</v>
      </c>
      <c r="P1829" t="s">
        <v>7036</v>
      </c>
      <c r="Q1829">
        <v>315</v>
      </c>
      <c r="R1829">
        <v>11</v>
      </c>
      <c r="S1829">
        <v>46612819</v>
      </c>
      <c r="T1829">
        <v>46618471</v>
      </c>
      <c r="U1829" t="s">
        <v>9458</v>
      </c>
      <c r="V1829">
        <v>1</v>
      </c>
      <c r="W1829" s="2">
        <v>0</v>
      </c>
      <c r="X1829" s="2">
        <v>0</v>
      </c>
      <c r="Y1829" s="2">
        <v>0</v>
      </c>
      <c r="Z1829" s="2">
        <v>49</v>
      </c>
      <c r="AA1829" s="2">
        <v>65</v>
      </c>
      <c r="AB1829" s="2">
        <v>60</v>
      </c>
      <c r="AC1829" s="2">
        <v>79</v>
      </c>
      <c r="AD1829" s="2">
        <v>46</v>
      </c>
      <c r="AE1829" s="2">
        <v>52</v>
      </c>
      <c r="AF1829" s="2">
        <v>64</v>
      </c>
      <c r="AG1829" s="2">
        <v>79</v>
      </c>
      <c r="AH1829" s="2">
        <v>114</v>
      </c>
      <c r="AI1829" s="2">
        <v>73</v>
      </c>
      <c r="AJ1829" s="2">
        <v>70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1</v>
      </c>
      <c r="BE1829" s="2">
        <v>0</v>
      </c>
      <c r="BF1829" s="2">
        <v>0</v>
      </c>
      <c r="BG1829" s="2">
        <v>0</v>
      </c>
      <c r="BH1829" s="2">
        <v>2</v>
      </c>
      <c r="BI1829" s="2">
        <v>5</v>
      </c>
      <c r="BJ1829" s="2">
        <v>3</v>
      </c>
      <c r="BK1829" s="2">
        <v>4</v>
      </c>
      <c r="BL1829" s="2">
        <v>2</v>
      </c>
      <c r="BM1829" s="2">
        <v>2</v>
      </c>
      <c r="BN1829" s="2">
        <v>3</v>
      </c>
      <c r="BO1829" s="2">
        <v>4</v>
      </c>
      <c r="BP1829" s="2">
        <v>5</v>
      </c>
      <c r="BQ1829" s="2">
        <v>3</v>
      </c>
      <c r="BR1829" s="2">
        <v>2</v>
      </c>
      <c r="BS1829" s="2">
        <v>0</v>
      </c>
      <c r="BT1829" s="2">
        <v>0</v>
      </c>
      <c r="BU1829" s="2">
        <v>0</v>
      </c>
      <c r="BV1829" s="2">
        <v>0</v>
      </c>
      <c r="BW1829" s="2">
        <v>0</v>
      </c>
      <c r="BX1829" s="2">
        <v>0</v>
      </c>
      <c r="BY1829" s="2">
        <v>0</v>
      </c>
      <c r="BZ1829" s="2">
        <v>0</v>
      </c>
      <c r="CA1829" s="2">
        <v>0</v>
      </c>
      <c r="CB1829" s="2">
        <v>0</v>
      </c>
      <c r="CC1829" s="2">
        <v>0</v>
      </c>
      <c r="CD1829" s="2">
        <v>0</v>
      </c>
      <c r="CE1829" s="2">
        <v>0</v>
      </c>
      <c r="CF1829" s="2">
        <v>0</v>
      </c>
      <c r="CG1829" s="2">
        <v>0</v>
      </c>
      <c r="CH1829" s="2">
        <v>0</v>
      </c>
      <c r="CI1829" s="2">
        <v>0</v>
      </c>
      <c r="CJ1829" s="2">
        <v>0</v>
      </c>
      <c r="CK1829" s="2">
        <v>0</v>
      </c>
      <c r="CL1829" s="2">
        <v>1</v>
      </c>
    </row>
    <row r="1830" spans="1:90" x14ac:dyDescent="0.25">
      <c r="A1830" t="s">
        <v>115</v>
      </c>
      <c r="B1830">
        <v>10702</v>
      </c>
      <c r="C1830" t="s">
        <v>304</v>
      </c>
      <c r="D1830">
        <v>1</v>
      </c>
      <c r="E1830">
        <v>8</v>
      </c>
      <c r="F1830">
        <v>902196</v>
      </c>
      <c r="G1830">
        <v>35902196</v>
      </c>
      <c r="H1830" t="s">
        <v>4809</v>
      </c>
      <c r="I1830">
        <v>410</v>
      </c>
      <c r="J1830" t="s">
        <v>2839</v>
      </c>
      <c r="K1830" t="s">
        <v>4810</v>
      </c>
      <c r="L1830">
        <v>1</v>
      </c>
      <c r="M1830" t="s">
        <v>2839</v>
      </c>
      <c r="N1830">
        <v>6950000</v>
      </c>
      <c r="O1830" t="s">
        <v>92</v>
      </c>
      <c r="P1830" t="s">
        <v>4811</v>
      </c>
      <c r="Q1830">
        <v>1811</v>
      </c>
      <c r="R1830">
        <v>11</v>
      </c>
      <c r="S1830">
        <v>46828206</v>
      </c>
      <c r="T1830">
        <v>46828214</v>
      </c>
      <c r="U1830" t="s">
        <v>4812</v>
      </c>
      <c r="V1830">
        <v>1</v>
      </c>
      <c r="W1830" s="2">
        <v>0</v>
      </c>
      <c r="X1830" s="2">
        <v>0</v>
      </c>
      <c r="Y1830" s="2">
        <v>47</v>
      </c>
      <c r="Z1830" s="2">
        <v>32</v>
      </c>
      <c r="AA1830" s="2">
        <v>44</v>
      </c>
      <c r="AB1830" s="2">
        <v>51</v>
      </c>
      <c r="AC1830" s="2">
        <v>31</v>
      </c>
      <c r="AD1830" s="2">
        <v>45</v>
      </c>
      <c r="AE1830" s="2">
        <v>43</v>
      </c>
      <c r="AF1830" s="2">
        <v>46</v>
      </c>
      <c r="AG1830" s="2">
        <v>48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0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2</v>
      </c>
      <c r="BH1830" s="2">
        <v>2</v>
      </c>
      <c r="BI1830" s="2">
        <v>2</v>
      </c>
      <c r="BJ1830" s="2">
        <v>3</v>
      </c>
      <c r="BK1830" s="2">
        <v>1</v>
      </c>
      <c r="BL1830" s="2">
        <v>3</v>
      </c>
      <c r="BM1830" s="2">
        <v>2</v>
      </c>
      <c r="BN1830" s="2">
        <v>3</v>
      </c>
      <c r="BO1830" s="2">
        <v>4</v>
      </c>
      <c r="BP1830" s="2">
        <v>0</v>
      </c>
      <c r="BQ1830" s="2">
        <v>0</v>
      </c>
      <c r="BR1830" s="2">
        <v>0</v>
      </c>
      <c r="BS1830" s="2">
        <v>0</v>
      </c>
      <c r="BT1830" s="2">
        <v>0</v>
      </c>
      <c r="BU1830" s="2">
        <v>0</v>
      </c>
      <c r="BV1830" s="2">
        <v>0</v>
      </c>
      <c r="BW1830" s="2">
        <v>0</v>
      </c>
      <c r="BX1830" s="2">
        <v>0</v>
      </c>
      <c r="BY1830" s="2">
        <v>0</v>
      </c>
      <c r="BZ1830" s="2">
        <v>0</v>
      </c>
      <c r="CA1830" s="2">
        <v>0</v>
      </c>
      <c r="CB1830" s="2">
        <v>0</v>
      </c>
      <c r="CC1830" s="2">
        <v>0</v>
      </c>
      <c r="CD1830" s="2">
        <v>0</v>
      </c>
      <c r="CE1830" s="2">
        <v>0</v>
      </c>
      <c r="CF1830" s="2">
        <v>0</v>
      </c>
      <c r="CG1830" s="2">
        <v>0</v>
      </c>
      <c r="CH1830" s="2">
        <v>0</v>
      </c>
      <c r="CI1830" s="2">
        <v>0</v>
      </c>
      <c r="CJ1830" s="2">
        <v>0</v>
      </c>
      <c r="CK1830" s="2">
        <v>0</v>
      </c>
      <c r="CL1830" s="2">
        <v>0</v>
      </c>
    </row>
    <row r="1831" spans="1:90" x14ac:dyDescent="0.25">
      <c r="A1831" t="s">
        <v>115</v>
      </c>
      <c r="B1831">
        <v>10702</v>
      </c>
      <c r="C1831" t="s">
        <v>304</v>
      </c>
      <c r="D1831">
        <v>1</v>
      </c>
      <c r="E1831">
        <v>8</v>
      </c>
      <c r="F1831">
        <v>46231</v>
      </c>
      <c r="G1831">
        <v>35046231</v>
      </c>
      <c r="H1831" t="s">
        <v>8075</v>
      </c>
      <c r="I1831">
        <v>370</v>
      </c>
      <c r="J1831" t="s">
        <v>304</v>
      </c>
      <c r="K1831" t="s">
        <v>4283</v>
      </c>
      <c r="L1831">
        <v>1</v>
      </c>
      <c r="M1831" t="s">
        <v>304</v>
      </c>
      <c r="N1831">
        <v>6851400</v>
      </c>
      <c r="O1831" t="s">
        <v>92</v>
      </c>
      <c r="P1831" t="s">
        <v>8076</v>
      </c>
      <c r="Q1831">
        <v>95</v>
      </c>
      <c r="R1831">
        <v>11</v>
      </c>
      <c r="S1831">
        <v>46665375</v>
      </c>
      <c r="T1831">
        <v>46677657</v>
      </c>
      <c r="U1831" t="s">
        <v>8077</v>
      </c>
      <c r="V1831">
        <v>1</v>
      </c>
      <c r="W1831" s="2">
        <v>0</v>
      </c>
      <c r="X1831" s="2">
        <v>0</v>
      </c>
      <c r="Y1831" s="2">
        <v>20</v>
      </c>
      <c r="Z1831" s="2">
        <v>0</v>
      </c>
      <c r="AA1831" s="2">
        <v>32</v>
      </c>
      <c r="AB1831" s="2">
        <v>31</v>
      </c>
      <c r="AC1831" s="2">
        <v>20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1</v>
      </c>
      <c r="BH1831" s="2">
        <v>0</v>
      </c>
      <c r="BI1831" s="2">
        <v>3</v>
      </c>
      <c r="BJ1831" s="2">
        <v>3</v>
      </c>
      <c r="BK1831" s="2">
        <v>2</v>
      </c>
      <c r="BL1831" s="2">
        <v>0</v>
      </c>
      <c r="BM1831" s="2">
        <v>0</v>
      </c>
      <c r="BN1831" s="2">
        <v>0</v>
      </c>
      <c r="BO1831" s="2">
        <v>0</v>
      </c>
      <c r="BP1831" s="2">
        <v>0</v>
      </c>
      <c r="BQ1831" s="2">
        <v>0</v>
      </c>
      <c r="BR1831" s="2">
        <v>0</v>
      </c>
      <c r="BS1831" s="2">
        <v>0</v>
      </c>
      <c r="BT1831" s="2">
        <v>0</v>
      </c>
      <c r="BU1831" s="2">
        <v>0</v>
      </c>
      <c r="BV1831" s="2">
        <v>0</v>
      </c>
      <c r="BW1831" s="2">
        <v>0</v>
      </c>
      <c r="BX1831" s="2">
        <v>0</v>
      </c>
      <c r="BY1831" s="2">
        <v>0</v>
      </c>
      <c r="BZ1831" s="2">
        <v>0</v>
      </c>
      <c r="CA1831" s="2">
        <v>0</v>
      </c>
      <c r="CB1831" s="2">
        <v>0</v>
      </c>
      <c r="CC1831" s="2">
        <v>0</v>
      </c>
      <c r="CD1831" s="2">
        <v>0</v>
      </c>
      <c r="CE1831" s="2">
        <v>0</v>
      </c>
      <c r="CF1831" s="2">
        <v>0</v>
      </c>
      <c r="CG1831" s="2">
        <v>0</v>
      </c>
      <c r="CH1831" s="2">
        <v>0</v>
      </c>
      <c r="CI1831" s="2">
        <v>0</v>
      </c>
      <c r="CJ1831" s="2">
        <v>0</v>
      </c>
      <c r="CK1831" s="2">
        <v>0</v>
      </c>
      <c r="CL1831" s="2">
        <v>0</v>
      </c>
    </row>
    <row r="1832" spans="1:90" x14ac:dyDescent="0.25">
      <c r="A1832" t="s">
        <v>115</v>
      </c>
      <c r="B1832">
        <v>10702</v>
      </c>
      <c r="C1832" t="s">
        <v>304</v>
      </c>
      <c r="D1832">
        <v>1</v>
      </c>
      <c r="E1832">
        <v>8</v>
      </c>
      <c r="F1832">
        <v>10327</v>
      </c>
      <c r="G1832">
        <v>35010327</v>
      </c>
      <c r="H1832" t="s">
        <v>14765</v>
      </c>
      <c r="I1832">
        <v>370</v>
      </c>
      <c r="J1832" t="s">
        <v>304</v>
      </c>
      <c r="K1832" t="s">
        <v>9774</v>
      </c>
      <c r="L1832">
        <v>1</v>
      </c>
      <c r="M1832" t="s">
        <v>304</v>
      </c>
      <c r="N1832">
        <v>6866500</v>
      </c>
      <c r="O1832" t="s">
        <v>92</v>
      </c>
      <c r="P1832" t="s">
        <v>4338</v>
      </c>
      <c r="Q1832">
        <v>1875</v>
      </c>
      <c r="R1832">
        <v>11</v>
      </c>
      <c r="S1832">
        <v>46691260</v>
      </c>
      <c r="T1832">
        <v>46693261</v>
      </c>
      <c r="U1832" t="s">
        <v>14766</v>
      </c>
      <c r="V1832">
        <v>1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127</v>
      </c>
      <c r="AE1832" s="2">
        <v>125</v>
      </c>
      <c r="AF1832" s="2">
        <v>157</v>
      </c>
      <c r="AG1832" s="2">
        <v>141</v>
      </c>
      <c r="AH1832" s="2">
        <v>168</v>
      </c>
      <c r="AI1832" s="2">
        <v>157</v>
      </c>
      <c r="AJ1832" s="2">
        <v>169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0</v>
      </c>
      <c r="AQ1832" s="2">
        <v>0</v>
      </c>
      <c r="AR1832" s="2">
        <v>64</v>
      </c>
      <c r="AS1832" s="2">
        <v>0</v>
      </c>
      <c r="AT1832" s="2">
        <v>0</v>
      </c>
      <c r="AU1832" s="2">
        <v>124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186</v>
      </c>
      <c r="BD1832" s="2">
        <v>15</v>
      </c>
      <c r="BE1832" s="2">
        <v>0</v>
      </c>
      <c r="BF1832" s="2">
        <v>0</v>
      </c>
      <c r="BG1832" s="2">
        <v>0</v>
      </c>
      <c r="BH1832" s="2">
        <v>0</v>
      </c>
      <c r="BI1832" s="2">
        <v>0</v>
      </c>
      <c r="BJ1832" s="2">
        <v>0</v>
      </c>
      <c r="BK1832" s="2">
        <v>0</v>
      </c>
      <c r="BL1832" s="2">
        <v>7</v>
      </c>
      <c r="BM1832" s="2">
        <v>6</v>
      </c>
      <c r="BN1832" s="2">
        <v>8</v>
      </c>
      <c r="BO1832" s="2">
        <v>7</v>
      </c>
      <c r="BP1832" s="2">
        <v>8</v>
      </c>
      <c r="BQ1832" s="2">
        <v>7</v>
      </c>
      <c r="BR1832" s="2">
        <v>7</v>
      </c>
      <c r="BS1832" s="2">
        <v>0</v>
      </c>
      <c r="BT1832" s="2">
        <v>0</v>
      </c>
      <c r="BU1832" s="2">
        <v>0</v>
      </c>
      <c r="BV1832" s="2">
        <v>0</v>
      </c>
      <c r="BW1832" s="2">
        <v>0</v>
      </c>
      <c r="BX1832" s="2">
        <v>0</v>
      </c>
      <c r="BY1832" s="2">
        <v>0</v>
      </c>
      <c r="BZ1832" s="2">
        <v>3</v>
      </c>
      <c r="CA1832" s="2">
        <v>0</v>
      </c>
      <c r="CB1832" s="2">
        <v>0</v>
      </c>
      <c r="CC1832" s="2">
        <v>4</v>
      </c>
      <c r="CD1832" s="2">
        <v>0</v>
      </c>
      <c r="CE1832" s="2">
        <v>0</v>
      </c>
      <c r="CF1832" s="2">
        <v>0</v>
      </c>
      <c r="CG1832" s="2">
        <v>0</v>
      </c>
      <c r="CH1832" s="2">
        <v>0</v>
      </c>
      <c r="CI1832" s="2">
        <v>0</v>
      </c>
      <c r="CJ1832" s="2">
        <v>0</v>
      </c>
      <c r="CK1832" s="2">
        <v>13</v>
      </c>
      <c r="CL1832" s="2">
        <v>3</v>
      </c>
    </row>
    <row r="1833" spans="1:90" x14ac:dyDescent="0.25">
      <c r="A1833" t="s">
        <v>115</v>
      </c>
      <c r="B1833">
        <v>10702</v>
      </c>
      <c r="C1833" t="s">
        <v>304</v>
      </c>
      <c r="D1833">
        <v>1</v>
      </c>
      <c r="E1833">
        <v>8</v>
      </c>
      <c r="F1833">
        <v>925603</v>
      </c>
      <c r="G1833">
        <v>35925603</v>
      </c>
      <c r="H1833" t="s">
        <v>11262</v>
      </c>
      <c r="I1833">
        <v>370</v>
      </c>
      <c r="J1833" t="s">
        <v>304</v>
      </c>
      <c r="K1833" t="s">
        <v>951</v>
      </c>
      <c r="L1833">
        <v>1</v>
      </c>
      <c r="M1833" t="s">
        <v>304</v>
      </c>
      <c r="N1833">
        <v>6851050</v>
      </c>
      <c r="O1833" t="s">
        <v>92</v>
      </c>
      <c r="P1833" t="s">
        <v>11263</v>
      </c>
      <c r="Q1833">
        <v>440</v>
      </c>
      <c r="R1833">
        <v>11</v>
      </c>
      <c r="S1833">
        <v>46671735</v>
      </c>
      <c r="T1833">
        <v>46674344</v>
      </c>
      <c r="U1833" t="s">
        <v>11264</v>
      </c>
      <c r="V1833">
        <v>1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73</v>
      </c>
      <c r="AE1833" s="2">
        <v>120</v>
      </c>
      <c r="AF1833" s="2">
        <v>106</v>
      </c>
      <c r="AG1833" s="2">
        <v>116</v>
      </c>
      <c r="AH1833" s="2">
        <v>149</v>
      </c>
      <c r="AI1833" s="2">
        <v>191</v>
      </c>
      <c r="AJ1833" s="2">
        <v>133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0</v>
      </c>
      <c r="BI1833" s="2">
        <v>0</v>
      </c>
      <c r="BJ1833" s="2">
        <v>0</v>
      </c>
      <c r="BK1833" s="2">
        <v>0</v>
      </c>
      <c r="BL1833" s="2">
        <v>3</v>
      </c>
      <c r="BM1833" s="2">
        <v>4</v>
      </c>
      <c r="BN1833" s="2">
        <v>4</v>
      </c>
      <c r="BO1833" s="2">
        <v>5</v>
      </c>
      <c r="BP1833" s="2">
        <v>7</v>
      </c>
      <c r="BQ1833" s="2">
        <v>6</v>
      </c>
      <c r="BR1833" s="2">
        <v>4</v>
      </c>
      <c r="BS1833" s="2">
        <v>0</v>
      </c>
      <c r="BT1833" s="2">
        <v>0</v>
      </c>
      <c r="BU1833" s="2">
        <v>0</v>
      </c>
      <c r="BV1833" s="2">
        <v>0</v>
      </c>
      <c r="BW1833" s="2">
        <v>0</v>
      </c>
      <c r="BX1833" s="2">
        <v>0</v>
      </c>
      <c r="BY1833" s="2">
        <v>0</v>
      </c>
      <c r="BZ1833" s="2">
        <v>0</v>
      </c>
      <c r="CA1833" s="2">
        <v>0</v>
      </c>
      <c r="CB1833" s="2">
        <v>0</v>
      </c>
      <c r="CC1833" s="2">
        <v>0</v>
      </c>
      <c r="CD1833" s="2">
        <v>0</v>
      </c>
      <c r="CE1833" s="2">
        <v>0</v>
      </c>
      <c r="CF1833" s="2">
        <v>0</v>
      </c>
      <c r="CG1833" s="2">
        <v>0</v>
      </c>
      <c r="CH1833" s="2">
        <v>0</v>
      </c>
      <c r="CI1833" s="2">
        <v>0</v>
      </c>
      <c r="CJ1833" s="2">
        <v>0</v>
      </c>
      <c r="CK1833" s="2">
        <v>0</v>
      </c>
      <c r="CL1833" s="2">
        <v>0</v>
      </c>
    </row>
    <row r="1834" spans="1:90" x14ac:dyDescent="0.25">
      <c r="A1834" t="s">
        <v>115</v>
      </c>
      <c r="B1834">
        <v>10702</v>
      </c>
      <c r="C1834" t="s">
        <v>304</v>
      </c>
      <c r="D1834">
        <v>1</v>
      </c>
      <c r="E1834">
        <v>8</v>
      </c>
      <c r="F1834">
        <v>40708</v>
      </c>
      <c r="G1834">
        <v>35040708</v>
      </c>
      <c r="H1834" t="s">
        <v>15842</v>
      </c>
      <c r="I1834">
        <v>299</v>
      </c>
      <c r="J1834" t="s">
        <v>380</v>
      </c>
      <c r="K1834" t="s">
        <v>15843</v>
      </c>
      <c r="L1834">
        <v>1</v>
      </c>
      <c r="M1834" t="s">
        <v>381</v>
      </c>
      <c r="N1834">
        <v>6900000</v>
      </c>
      <c r="O1834" t="s">
        <v>92</v>
      </c>
      <c r="P1834" t="s">
        <v>15844</v>
      </c>
      <c r="Q1834">
        <v>120</v>
      </c>
      <c r="R1834">
        <v>11</v>
      </c>
      <c r="S1834">
        <v>46611101</v>
      </c>
      <c r="T1834">
        <v>46618472</v>
      </c>
      <c r="U1834" t="s">
        <v>15845</v>
      </c>
      <c r="V1834">
        <v>1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68</v>
      </c>
      <c r="AE1834" s="2">
        <v>68</v>
      </c>
      <c r="AF1834" s="2">
        <v>64</v>
      </c>
      <c r="AG1834" s="2">
        <v>62</v>
      </c>
      <c r="AH1834" s="2">
        <v>77</v>
      </c>
      <c r="AI1834" s="2">
        <v>80</v>
      </c>
      <c r="AJ1834" s="2">
        <v>120</v>
      </c>
      <c r="AK1834" s="2">
        <v>0</v>
      </c>
      <c r="AL1834" s="2">
        <v>0</v>
      </c>
      <c r="AM1834" s="2">
        <v>0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76</v>
      </c>
      <c r="BD1834" s="2">
        <v>0</v>
      </c>
      <c r="BE1834" s="2">
        <v>0</v>
      </c>
      <c r="BF1834" s="2">
        <v>0</v>
      </c>
      <c r="BG1834" s="2">
        <v>0</v>
      </c>
      <c r="BH1834" s="2">
        <v>0</v>
      </c>
      <c r="BI1834" s="2">
        <v>0</v>
      </c>
      <c r="BJ1834" s="2">
        <v>0</v>
      </c>
      <c r="BK1834" s="2">
        <v>0</v>
      </c>
      <c r="BL1834" s="2">
        <v>2</v>
      </c>
      <c r="BM1834" s="2">
        <v>3</v>
      </c>
      <c r="BN1834" s="2">
        <v>4</v>
      </c>
      <c r="BO1834" s="2">
        <v>2</v>
      </c>
      <c r="BP1834" s="2">
        <v>4</v>
      </c>
      <c r="BQ1834" s="2">
        <v>2</v>
      </c>
      <c r="BR1834" s="2">
        <v>7</v>
      </c>
      <c r="BS1834" s="2">
        <v>0</v>
      </c>
      <c r="BT1834" s="2">
        <v>0</v>
      </c>
      <c r="BU1834" s="2">
        <v>0</v>
      </c>
      <c r="BV1834" s="2">
        <v>0</v>
      </c>
      <c r="BW1834" s="2">
        <v>0</v>
      </c>
      <c r="BX1834" s="2">
        <v>0</v>
      </c>
      <c r="BY1834" s="2">
        <v>0</v>
      </c>
      <c r="BZ1834" s="2">
        <v>0</v>
      </c>
      <c r="CA1834" s="2">
        <v>0</v>
      </c>
      <c r="CB1834" s="2">
        <v>0</v>
      </c>
      <c r="CC1834" s="2">
        <v>0</v>
      </c>
      <c r="CD1834" s="2">
        <v>0</v>
      </c>
      <c r="CE1834" s="2">
        <v>0</v>
      </c>
      <c r="CF1834" s="2">
        <v>0</v>
      </c>
      <c r="CG1834" s="2">
        <v>0</v>
      </c>
      <c r="CH1834" s="2">
        <v>0</v>
      </c>
      <c r="CI1834" s="2">
        <v>0</v>
      </c>
      <c r="CJ1834" s="2">
        <v>0</v>
      </c>
      <c r="CK1834" s="2">
        <v>3</v>
      </c>
      <c r="CL1834" s="2">
        <v>0</v>
      </c>
    </row>
    <row r="1835" spans="1:90" x14ac:dyDescent="0.25">
      <c r="A1835" t="s">
        <v>115</v>
      </c>
      <c r="B1835">
        <v>10702</v>
      </c>
      <c r="C1835" t="s">
        <v>304</v>
      </c>
      <c r="D1835">
        <v>1</v>
      </c>
      <c r="E1835">
        <v>8</v>
      </c>
      <c r="F1835">
        <v>914848</v>
      </c>
      <c r="G1835">
        <v>35914848</v>
      </c>
      <c r="H1835" t="s">
        <v>6796</v>
      </c>
      <c r="I1835">
        <v>299</v>
      </c>
      <c r="J1835" t="s">
        <v>380</v>
      </c>
      <c r="K1835" t="s">
        <v>3068</v>
      </c>
      <c r="L1835">
        <v>1</v>
      </c>
      <c r="M1835" t="s">
        <v>381</v>
      </c>
      <c r="N1835">
        <v>6900000</v>
      </c>
      <c r="O1835" t="s">
        <v>92</v>
      </c>
      <c r="P1835" t="s">
        <v>6797</v>
      </c>
      <c r="Q1835">
        <v>155</v>
      </c>
      <c r="R1835">
        <v>11</v>
      </c>
      <c r="S1835">
        <v>46651054</v>
      </c>
      <c r="T1835">
        <v>46651243</v>
      </c>
      <c r="U1835" t="s">
        <v>6798</v>
      </c>
      <c r="V1835">
        <v>1</v>
      </c>
      <c r="W1835" s="2">
        <v>0</v>
      </c>
      <c r="X1835" s="2">
        <v>0</v>
      </c>
      <c r="Y1835" s="2">
        <v>33</v>
      </c>
      <c r="Z1835" s="2">
        <v>40</v>
      </c>
      <c r="AA1835" s="2">
        <v>33</v>
      </c>
      <c r="AB1835" s="2">
        <v>36</v>
      </c>
      <c r="AC1835" s="2">
        <v>34</v>
      </c>
      <c r="AD1835" s="2">
        <v>37</v>
      </c>
      <c r="AE1835" s="2">
        <v>40</v>
      </c>
      <c r="AF1835" s="2">
        <v>45</v>
      </c>
      <c r="AG1835" s="2">
        <v>44</v>
      </c>
      <c r="AH1835" s="2">
        <v>42</v>
      </c>
      <c r="AI1835" s="2">
        <v>38</v>
      </c>
      <c r="AJ1835" s="2">
        <v>31</v>
      </c>
      <c r="AK1835" s="2">
        <v>0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2</v>
      </c>
      <c r="BH1835" s="2">
        <v>3</v>
      </c>
      <c r="BI1835" s="2">
        <v>2</v>
      </c>
      <c r="BJ1835" s="2">
        <v>2</v>
      </c>
      <c r="BK1835" s="2">
        <v>3</v>
      </c>
      <c r="BL1835" s="2">
        <v>1</v>
      </c>
      <c r="BM1835" s="2">
        <v>4</v>
      </c>
      <c r="BN1835" s="2">
        <v>2</v>
      </c>
      <c r="BO1835" s="2">
        <v>2</v>
      </c>
      <c r="BP1835" s="2">
        <v>2</v>
      </c>
      <c r="BQ1835" s="2">
        <v>1</v>
      </c>
      <c r="BR1835" s="2">
        <v>1</v>
      </c>
      <c r="BS1835" s="2">
        <v>0</v>
      </c>
      <c r="BT1835" s="2">
        <v>0</v>
      </c>
      <c r="BU1835" s="2">
        <v>0</v>
      </c>
      <c r="BV1835" s="2">
        <v>0</v>
      </c>
      <c r="BW1835" s="2">
        <v>0</v>
      </c>
      <c r="BX1835" s="2">
        <v>0</v>
      </c>
      <c r="BY1835" s="2">
        <v>0</v>
      </c>
      <c r="BZ1835" s="2">
        <v>0</v>
      </c>
      <c r="CA1835" s="2">
        <v>0</v>
      </c>
      <c r="CB1835" s="2">
        <v>0</v>
      </c>
      <c r="CC1835" s="2">
        <v>0</v>
      </c>
      <c r="CD1835" s="2">
        <v>0</v>
      </c>
      <c r="CE1835" s="2">
        <v>0</v>
      </c>
      <c r="CF1835" s="2">
        <v>0</v>
      </c>
      <c r="CG1835" s="2">
        <v>0</v>
      </c>
      <c r="CH1835" s="2">
        <v>0</v>
      </c>
      <c r="CI1835" s="2">
        <v>0</v>
      </c>
      <c r="CJ1835" s="2">
        <v>0</v>
      </c>
      <c r="CK1835" s="2">
        <v>0</v>
      </c>
      <c r="CL1835" s="2">
        <v>0</v>
      </c>
    </row>
    <row r="1836" spans="1:90" x14ac:dyDescent="0.25">
      <c r="A1836" t="s">
        <v>115</v>
      </c>
      <c r="B1836">
        <v>10702</v>
      </c>
      <c r="C1836" t="s">
        <v>304</v>
      </c>
      <c r="D1836">
        <v>1</v>
      </c>
      <c r="E1836">
        <v>8</v>
      </c>
      <c r="F1836">
        <v>902160</v>
      </c>
      <c r="G1836">
        <v>35902160</v>
      </c>
      <c r="H1836" t="s">
        <v>8010</v>
      </c>
      <c r="I1836">
        <v>299</v>
      </c>
      <c r="J1836" t="s">
        <v>380</v>
      </c>
      <c r="K1836" t="s">
        <v>4110</v>
      </c>
      <c r="L1836">
        <v>1</v>
      </c>
      <c r="M1836" t="s">
        <v>381</v>
      </c>
      <c r="N1836">
        <v>6900000</v>
      </c>
      <c r="O1836" t="s">
        <v>92</v>
      </c>
      <c r="P1836" t="s">
        <v>8011</v>
      </c>
      <c r="Q1836">
        <v>450</v>
      </c>
      <c r="R1836">
        <v>11</v>
      </c>
      <c r="S1836">
        <v>46612460</v>
      </c>
      <c r="T1836">
        <v>46618469</v>
      </c>
      <c r="U1836" t="s">
        <v>8012</v>
      </c>
      <c r="V1836">
        <v>1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37</v>
      </c>
      <c r="AE1836" s="2">
        <v>29</v>
      </c>
      <c r="AF1836" s="2">
        <v>47</v>
      </c>
      <c r="AG1836" s="2">
        <v>41</v>
      </c>
      <c r="AH1836" s="2">
        <v>45</v>
      </c>
      <c r="AI1836" s="2">
        <v>38</v>
      </c>
      <c r="AJ1836" s="2">
        <v>37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94</v>
      </c>
      <c r="BD1836" s="2">
        <v>0</v>
      </c>
      <c r="BE1836" s="2">
        <v>0</v>
      </c>
      <c r="BF1836" s="2">
        <v>0</v>
      </c>
      <c r="BG1836" s="2">
        <v>0</v>
      </c>
      <c r="BH1836" s="2">
        <v>0</v>
      </c>
      <c r="BI1836" s="2">
        <v>0</v>
      </c>
      <c r="BJ1836" s="2">
        <v>0</v>
      </c>
      <c r="BK1836" s="2">
        <v>0</v>
      </c>
      <c r="BL1836" s="2">
        <v>3</v>
      </c>
      <c r="BM1836" s="2">
        <v>1</v>
      </c>
      <c r="BN1836" s="2">
        <v>3</v>
      </c>
      <c r="BO1836" s="2">
        <v>2</v>
      </c>
      <c r="BP1836" s="2">
        <v>2</v>
      </c>
      <c r="BQ1836" s="2">
        <v>2</v>
      </c>
      <c r="BR1836" s="2">
        <v>2</v>
      </c>
      <c r="BS1836" s="2">
        <v>0</v>
      </c>
      <c r="BT1836" s="2">
        <v>0</v>
      </c>
      <c r="BU1836" s="2">
        <v>0</v>
      </c>
      <c r="BV1836" s="2">
        <v>0</v>
      </c>
      <c r="BW1836" s="2">
        <v>0</v>
      </c>
      <c r="BX1836" s="2">
        <v>0</v>
      </c>
      <c r="BY1836" s="2">
        <v>0</v>
      </c>
      <c r="BZ1836" s="2">
        <v>0</v>
      </c>
      <c r="CA1836" s="2">
        <v>0</v>
      </c>
      <c r="CB1836" s="2">
        <v>0</v>
      </c>
      <c r="CC1836" s="2">
        <v>0</v>
      </c>
      <c r="CD1836" s="2">
        <v>0</v>
      </c>
      <c r="CE1836" s="2">
        <v>0</v>
      </c>
      <c r="CF1836" s="2">
        <v>0</v>
      </c>
      <c r="CG1836" s="2">
        <v>0</v>
      </c>
      <c r="CH1836" s="2">
        <v>0</v>
      </c>
      <c r="CI1836" s="2">
        <v>0</v>
      </c>
      <c r="CJ1836" s="2">
        <v>0</v>
      </c>
      <c r="CK1836" s="2">
        <v>7</v>
      </c>
      <c r="CL1836" s="2">
        <v>0</v>
      </c>
    </row>
    <row r="1837" spans="1:90" x14ac:dyDescent="0.25">
      <c r="A1837" t="s">
        <v>115</v>
      </c>
      <c r="B1837">
        <v>10702</v>
      </c>
      <c r="C1837" t="s">
        <v>304</v>
      </c>
      <c r="D1837">
        <v>1</v>
      </c>
      <c r="E1837">
        <v>8</v>
      </c>
      <c r="F1837">
        <v>35427</v>
      </c>
      <c r="G1837">
        <v>35035427</v>
      </c>
      <c r="H1837" t="s">
        <v>9787</v>
      </c>
      <c r="I1837">
        <v>370</v>
      </c>
      <c r="J1837" t="s">
        <v>304</v>
      </c>
      <c r="K1837" t="s">
        <v>9788</v>
      </c>
      <c r="L1837">
        <v>1</v>
      </c>
      <c r="M1837" t="s">
        <v>304</v>
      </c>
      <c r="N1837">
        <v>6863240</v>
      </c>
      <c r="O1837" t="s">
        <v>261</v>
      </c>
      <c r="P1837" t="s">
        <v>9789</v>
      </c>
      <c r="Q1837">
        <v>100</v>
      </c>
      <c r="R1837">
        <v>11</v>
      </c>
      <c r="S1837">
        <v>46662857</v>
      </c>
      <c r="T1837">
        <v>46675496</v>
      </c>
      <c r="U1837" t="s">
        <v>9790</v>
      </c>
      <c r="V1837">
        <v>1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67</v>
      </c>
      <c r="AE1837" s="2">
        <v>66</v>
      </c>
      <c r="AF1837" s="2">
        <v>96</v>
      </c>
      <c r="AG1837" s="2">
        <v>81</v>
      </c>
      <c r="AH1837" s="2">
        <v>105</v>
      </c>
      <c r="AI1837" s="2">
        <v>53</v>
      </c>
      <c r="AJ1837" s="2">
        <v>77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100</v>
      </c>
      <c r="BD1837" s="2">
        <v>0</v>
      </c>
      <c r="BE1837" s="2">
        <v>0</v>
      </c>
      <c r="BF1837" s="2">
        <v>0</v>
      </c>
      <c r="BG1837" s="2">
        <v>0</v>
      </c>
      <c r="BH1837" s="2">
        <v>0</v>
      </c>
      <c r="BI1837" s="2">
        <v>0</v>
      </c>
      <c r="BJ1837" s="2">
        <v>0</v>
      </c>
      <c r="BK1837" s="2">
        <v>0</v>
      </c>
      <c r="BL1837" s="2">
        <v>3</v>
      </c>
      <c r="BM1837" s="2">
        <v>3</v>
      </c>
      <c r="BN1837" s="2">
        <v>4</v>
      </c>
      <c r="BO1837" s="2">
        <v>3</v>
      </c>
      <c r="BP1837" s="2">
        <v>4</v>
      </c>
      <c r="BQ1837" s="2">
        <v>2</v>
      </c>
      <c r="BR1837" s="2">
        <v>2</v>
      </c>
      <c r="BS1837" s="2">
        <v>0</v>
      </c>
      <c r="BT1837" s="2">
        <v>0</v>
      </c>
      <c r="BU1837" s="2">
        <v>0</v>
      </c>
      <c r="BV1837" s="2">
        <v>0</v>
      </c>
      <c r="BW1837" s="2">
        <v>0</v>
      </c>
      <c r="BX1837" s="2">
        <v>0</v>
      </c>
      <c r="BY1837" s="2">
        <v>0</v>
      </c>
      <c r="BZ1837" s="2">
        <v>0</v>
      </c>
      <c r="CA1837" s="2">
        <v>0</v>
      </c>
      <c r="CB1837" s="2">
        <v>0</v>
      </c>
      <c r="CC1837" s="2">
        <v>0</v>
      </c>
      <c r="CD1837" s="2">
        <v>0</v>
      </c>
      <c r="CE1837" s="2">
        <v>0</v>
      </c>
      <c r="CF1837" s="2">
        <v>0</v>
      </c>
      <c r="CG1837" s="2">
        <v>0</v>
      </c>
      <c r="CH1837" s="2">
        <v>0</v>
      </c>
      <c r="CI1837" s="2">
        <v>0</v>
      </c>
      <c r="CJ1837" s="2">
        <v>0</v>
      </c>
      <c r="CK1837" s="2">
        <v>7</v>
      </c>
      <c r="CL1837" s="2">
        <v>0</v>
      </c>
    </row>
    <row r="1838" spans="1:90" x14ac:dyDescent="0.25">
      <c r="A1838" t="s">
        <v>115</v>
      </c>
      <c r="B1838">
        <v>10702</v>
      </c>
      <c r="C1838" t="s">
        <v>304</v>
      </c>
      <c r="D1838">
        <v>1</v>
      </c>
      <c r="E1838">
        <v>8</v>
      </c>
      <c r="F1838">
        <v>917084</v>
      </c>
      <c r="G1838">
        <v>35917084</v>
      </c>
      <c r="H1838" t="s">
        <v>15253</v>
      </c>
      <c r="I1838">
        <v>299</v>
      </c>
      <c r="J1838" t="s">
        <v>380</v>
      </c>
      <c r="K1838" t="s">
        <v>12324</v>
      </c>
      <c r="L1838">
        <v>1</v>
      </c>
      <c r="M1838" t="s">
        <v>381</v>
      </c>
      <c r="N1838">
        <v>6900000</v>
      </c>
      <c r="O1838" t="s">
        <v>92</v>
      </c>
      <c r="P1838" t="s">
        <v>15254</v>
      </c>
      <c r="Q1838">
        <v>1300</v>
      </c>
      <c r="R1838">
        <v>11</v>
      </c>
      <c r="S1838">
        <v>46631014</v>
      </c>
      <c r="T1838">
        <v>46632853</v>
      </c>
      <c r="U1838" t="s">
        <v>15255</v>
      </c>
      <c r="V1838">
        <v>1</v>
      </c>
      <c r="W1838" s="2">
        <v>0</v>
      </c>
      <c r="X1838" s="2">
        <v>0</v>
      </c>
      <c r="Y1838" s="2">
        <v>34</v>
      </c>
      <c r="Z1838" s="2">
        <v>33</v>
      </c>
      <c r="AA1838" s="2">
        <v>37</v>
      </c>
      <c r="AB1838" s="2">
        <v>24</v>
      </c>
      <c r="AC1838" s="2">
        <v>35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25</v>
      </c>
      <c r="BD1838" s="2">
        <v>0</v>
      </c>
      <c r="BE1838" s="2">
        <v>0</v>
      </c>
      <c r="BF1838" s="2">
        <v>0</v>
      </c>
      <c r="BG1838" s="2">
        <v>2</v>
      </c>
      <c r="BH1838" s="2">
        <v>1</v>
      </c>
      <c r="BI1838" s="2">
        <v>2</v>
      </c>
      <c r="BJ1838" s="2">
        <v>1</v>
      </c>
      <c r="BK1838" s="2">
        <v>4</v>
      </c>
      <c r="BL1838" s="2">
        <v>0</v>
      </c>
      <c r="BM1838" s="2">
        <v>0</v>
      </c>
      <c r="BN1838" s="2">
        <v>0</v>
      </c>
      <c r="BO1838" s="2">
        <v>0</v>
      </c>
      <c r="BP1838" s="2">
        <v>0</v>
      </c>
      <c r="BQ1838" s="2">
        <v>0</v>
      </c>
      <c r="BR1838" s="2">
        <v>0</v>
      </c>
      <c r="BS1838" s="2">
        <v>0</v>
      </c>
      <c r="BT1838" s="2">
        <v>0</v>
      </c>
      <c r="BU1838" s="2">
        <v>0</v>
      </c>
      <c r="BV1838" s="2">
        <v>0</v>
      </c>
      <c r="BW1838" s="2">
        <v>0</v>
      </c>
      <c r="BX1838" s="2">
        <v>0</v>
      </c>
      <c r="BY1838" s="2">
        <v>0</v>
      </c>
      <c r="BZ1838" s="2">
        <v>0</v>
      </c>
      <c r="CA1838" s="2">
        <v>0</v>
      </c>
      <c r="CB1838" s="2">
        <v>0</v>
      </c>
      <c r="CC1838" s="2">
        <v>0</v>
      </c>
      <c r="CD1838" s="2">
        <v>0</v>
      </c>
      <c r="CE1838" s="2">
        <v>0</v>
      </c>
      <c r="CF1838" s="2">
        <v>0</v>
      </c>
      <c r="CG1838" s="2">
        <v>0</v>
      </c>
      <c r="CH1838" s="2">
        <v>0</v>
      </c>
      <c r="CI1838" s="2">
        <v>0</v>
      </c>
      <c r="CJ1838" s="2">
        <v>0</v>
      </c>
      <c r="CK1838" s="2">
        <v>2</v>
      </c>
      <c r="CL1838" s="2">
        <v>0</v>
      </c>
    </row>
    <row r="1839" spans="1:90" x14ac:dyDescent="0.25">
      <c r="A1839" t="s">
        <v>115</v>
      </c>
      <c r="B1839">
        <v>10702</v>
      </c>
      <c r="C1839" t="s">
        <v>304</v>
      </c>
      <c r="D1839">
        <v>1</v>
      </c>
      <c r="E1839">
        <v>8</v>
      </c>
      <c r="F1839">
        <v>10273</v>
      </c>
      <c r="G1839">
        <v>35010273</v>
      </c>
      <c r="H1839" t="s">
        <v>14581</v>
      </c>
      <c r="I1839">
        <v>299</v>
      </c>
      <c r="J1839" t="s">
        <v>380</v>
      </c>
      <c r="K1839" t="s">
        <v>3186</v>
      </c>
      <c r="L1839">
        <v>1</v>
      </c>
      <c r="M1839" t="s">
        <v>381</v>
      </c>
      <c r="N1839">
        <v>6900000</v>
      </c>
      <c r="O1839" t="s">
        <v>92</v>
      </c>
      <c r="P1839" t="s">
        <v>14582</v>
      </c>
      <c r="Q1839">
        <v>22</v>
      </c>
      <c r="R1839">
        <v>11</v>
      </c>
      <c r="S1839">
        <v>46631202</v>
      </c>
      <c r="T1839">
        <v>46634026</v>
      </c>
      <c r="U1839" t="s">
        <v>14583</v>
      </c>
      <c r="V1839">
        <v>1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104</v>
      </c>
      <c r="AE1839" s="2">
        <v>98</v>
      </c>
      <c r="AF1839" s="2">
        <v>74</v>
      </c>
      <c r="AG1839" s="2">
        <v>105</v>
      </c>
      <c r="AH1839" s="2">
        <v>117</v>
      </c>
      <c r="AI1839" s="2">
        <v>152</v>
      </c>
      <c r="AJ1839" s="2">
        <v>148</v>
      </c>
      <c r="AK1839" s="2">
        <v>0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40</v>
      </c>
      <c r="BD1839" s="2">
        <v>0</v>
      </c>
      <c r="BE1839" s="2">
        <v>0</v>
      </c>
      <c r="BF1839" s="2">
        <v>0</v>
      </c>
      <c r="BG1839" s="2">
        <v>0</v>
      </c>
      <c r="BH1839" s="2">
        <v>0</v>
      </c>
      <c r="BI1839" s="2">
        <v>0</v>
      </c>
      <c r="BJ1839" s="2">
        <v>0</v>
      </c>
      <c r="BK1839" s="2">
        <v>0</v>
      </c>
      <c r="BL1839" s="2">
        <v>3</v>
      </c>
      <c r="BM1839" s="2">
        <v>5</v>
      </c>
      <c r="BN1839" s="2">
        <v>3</v>
      </c>
      <c r="BO1839" s="2">
        <v>4</v>
      </c>
      <c r="BP1839" s="2">
        <v>5</v>
      </c>
      <c r="BQ1839" s="2">
        <v>5</v>
      </c>
      <c r="BR1839" s="2">
        <v>5</v>
      </c>
      <c r="BS1839" s="2">
        <v>0</v>
      </c>
      <c r="BT1839" s="2">
        <v>0</v>
      </c>
      <c r="BU1839" s="2">
        <v>0</v>
      </c>
      <c r="BV1839" s="2">
        <v>0</v>
      </c>
      <c r="BW1839" s="2">
        <v>0</v>
      </c>
      <c r="BX1839" s="2">
        <v>0</v>
      </c>
      <c r="BY1839" s="2">
        <v>0</v>
      </c>
      <c r="BZ1839" s="2">
        <v>0</v>
      </c>
      <c r="CA1839" s="2">
        <v>0</v>
      </c>
      <c r="CB1839" s="2">
        <v>0</v>
      </c>
      <c r="CC1839" s="2">
        <v>0</v>
      </c>
      <c r="CD1839" s="2">
        <v>0</v>
      </c>
      <c r="CE1839" s="2">
        <v>0</v>
      </c>
      <c r="CF1839" s="2">
        <v>0</v>
      </c>
      <c r="CG1839" s="2">
        <v>0</v>
      </c>
      <c r="CH1839" s="2">
        <v>0</v>
      </c>
      <c r="CI1839" s="2">
        <v>0</v>
      </c>
      <c r="CJ1839" s="2">
        <v>0</v>
      </c>
      <c r="CK1839" s="2">
        <v>3</v>
      </c>
      <c r="CL1839" s="2">
        <v>0</v>
      </c>
    </row>
    <row r="1840" spans="1:90" x14ac:dyDescent="0.25">
      <c r="A1840" t="s">
        <v>115</v>
      </c>
      <c r="B1840">
        <v>10702</v>
      </c>
      <c r="C1840" t="s">
        <v>304</v>
      </c>
      <c r="D1840">
        <v>1</v>
      </c>
      <c r="E1840">
        <v>8</v>
      </c>
      <c r="F1840">
        <v>902159</v>
      </c>
      <c r="G1840">
        <v>35902159</v>
      </c>
      <c r="H1840" t="s">
        <v>12834</v>
      </c>
      <c r="I1840">
        <v>370</v>
      </c>
      <c r="J1840" t="s">
        <v>304</v>
      </c>
      <c r="K1840" t="s">
        <v>863</v>
      </c>
      <c r="L1840">
        <v>1</v>
      </c>
      <c r="M1840" t="s">
        <v>304</v>
      </c>
      <c r="N1840">
        <v>6864380</v>
      </c>
      <c r="O1840" t="s">
        <v>92</v>
      </c>
      <c r="P1840" t="s">
        <v>12835</v>
      </c>
      <c r="Q1840">
        <v>256</v>
      </c>
      <c r="R1840">
        <v>11</v>
      </c>
      <c r="S1840">
        <v>46690357</v>
      </c>
      <c r="T1840">
        <v>46691112</v>
      </c>
      <c r="U1840" t="s">
        <v>12836</v>
      </c>
      <c r="V1840">
        <v>1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110</v>
      </c>
      <c r="AE1840" s="2">
        <v>61</v>
      </c>
      <c r="AF1840" s="2">
        <v>95</v>
      </c>
      <c r="AG1840" s="2">
        <v>110</v>
      </c>
      <c r="AH1840" s="2">
        <v>101</v>
      </c>
      <c r="AI1840" s="2">
        <v>126</v>
      </c>
      <c r="AJ1840" s="2">
        <v>111</v>
      </c>
      <c r="AK1840" s="2">
        <v>0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39</v>
      </c>
      <c r="BD1840" s="2">
        <v>0</v>
      </c>
      <c r="BE1840" s="2">
        <v>0</v>
      </c>
      <c r="BF1840" s="2">
        <v>0</v>
      </c>
      <c r="BG1840" s="2">
        <v>0</v>
      </c>
      <c r="BH1840" s="2">
        <v>0</v>
      </c>
      <c r="BI1840" s="2">
        <v>0</v>
      </c>
      <c r="BJ1840" s="2">
        <v>0</v>
      </c>
      <c r="BK1840" s="2">
        <v>0</v>
      </c>
      <c r="BL1840" s="2">
        <v>6</v>
      </c>
      <c r="BM1840" s="2">
        <v>2</v>
      </c>
      <c r="BN1840" s="2">
        <v>5</v>
      </c>
      <c r="BO1840" s="2">
        <v>4</v>
      </c>
      <c r="BP1840" s="2">
        <v>4</v>
      </c>
      <c r="BQ1840" s="2">
        <v>5</v>
      </c>
      <c r="BR1840" s="2">
        <v>3</v>
      </c>
      <c r="BS1840" s="2">
        <v>0</v>
      </c>
      <c r="BT1840" s="2">
        <v>0</v>
      </c>
      <c r="BU1840" s="2">
        <v>0</v>
      </c>
      <c r="BV1840" s="2">
        <v>0</v>
      </c>
      <c r="BW1840" s="2">
        <v>0</v>
      </c>
      <c r="BX1840" s="2">
        <v>0</v>
      </c>
      <c r="BY1840" s="2">
        <v>0</v>
      </c>
      <c r="BZ1840" s="2">
        <v>0</v>
      </c>
      <c r="CA1840" s="2">
        <v>0</v>
      </c>
      <c r="CB1840" s="2">
        <v>0</v>
      </c>
      <c r="CC1840" s="2">
        <v>0</v>
      </c>
      <c r="CD1840" s="2">
        <v>0</v>
      </c>
      <c r="CE1840" s="2">
        <v>0</v>
      </c>
      <c r="CF1840" s="2">
        <v>0</v>
      </c>
      <c r="CG1840" s="2">
        <v>0</v>
      </c>
      <c r="CH1840" s="2">
        <v>0</v>
      </c>
      <c r="CI1840" s="2">
        <v>0</v>
      </c>
      <c r="CJ1840" s="2">
        <v>0</v>
      </c>
      <c r="CK1840" s="2">
        <v>4</v>
      </c>
      <c r="CL1840" s="2">
        <v>0</v>
      </c>
    </row>
    <row r="1841" spans="1:90" x14ac:dyDescent="0.25">
      <c r="A1841" t="s">
        <v>115</v>
      </c>
      <c r="B1841">
        <v>10702</v>
      </c>
      <c r="C1841" t="s">
        <v>304</v>
      </c>
      <c r="D1841">
        <v>1</v>
      </c>
      <c r="E1841">
        <v>8</v>
      </c>
      <c r="F1841">
        <v>10017</v>
      </c>
      <c r="G1841">
        <v>35010017</v>
      </c>
      <c r="H1841" t="s">
        <v>6837</v>
      </c>
      <c r="I1841">
        <v>767</v>
      </c>
      <c r="J1841" t="s">
        <v>4679</v>
      </c>
      <c r="K1841" t="s">
        <v>91</v>
      </c>
      <c r="L1841">
        <v>1</v>
      </c>
      <c r="M1841" t="s">
        <v>4679</v>
      </c>
      <c r="N1841">
        <v>6890000</v>
      </c>
      <c r="O1841" t="s">
        <v>102</v>
      </c>
      <c r="P1841" t="s">
        <v>6838</v>
      </c>
      <c r="Q1841">
        <v>35</v>
      </c>
      <c r="R1841">
        <v>11</v>
      </c>
      <c r="S1841">
        <v>46861205</v>
      </c>
      <c r="T1841">
        <v>46862493</v>
      </c>
      <c r="U1841" t="s">
        <v>6839</v>
      </c>
      <c r="V1841">
        <v>1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85</v>
      </c>
      <c r="AE1841" s="2">
        <v>54</v>
      </c>
      <c r="AF1841" s="2">
        <v>84</v>
      </c>
      <c r="AG1841" s="2">
        <v>104</v>
      </c>
      <c r="AH1841" s="2">
        <v>120</v>
      </c>
      <c r="AI1841" s="2">
        <v>121</v>
      </c>
      <c r="AJ1841" s="2">
        <v>100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18</v>
      </c>
      <c r="AS1841" s="2">
        <v>0</v>
      </c>
      <c r="AT1841" s="2">
        <v>0</v>
      </c>
      <c r="AU1841" s="2">
        <v>105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10</v>
      </c>
      <c r="BE1841" s="2">
        <v>0</v>
      </c>
      <c r="BF1841" s="2">
        <v>0</v>
      </c>
      <c r="BG1841" s="2">
        <v>0</v>
      </c>
      <c r="BH1841" s="2">
        <v>0</v>
      </c>
      <c r="BI1841" s="2">
        <v>0</v>
      </c>
      <c r="BJ1841" s="2">
        <v>0</v>
      </c>
      <c r="BK1841" s="2">
        <v>0</v>
      </c>
      <c r="BL1841" s="2">
        <v>6</v>
      </c>
      <c r="BM1841" s="2">
        <v>2</v>
      </c>
      <c r="BN1841" s="2">
        <v>4</v>
      </c>
      <c r="BO1841" s="2">
        <v>5</v>
      </c>
      <c r="BP1841" s="2">
        <v>6</v>
      </c>
      <c r="BQ1841" s="2">
        <v>4</v>
      </c>
      <c r="BR1841" s="2">
        <v>4</v>
      </c>
      <c r="BS1841" s="2">
        <v>0</v>
      </c>
      <c r="BT1841" s="2">
        <v>0</v>
      </c>
      <c r="BU1841" s="2">
        <v>0</v>
      </c>
      <c r="BV1841" s="2">
        <v>0</v>
      </c>
      <c r="BW1841" s="2">
        <v>0</v>
      </c>
      <c r="BX1841" s="2">
        <v>0</v>
      </c>
      <c r="BY1841" s="2">
        <v>0</v>
      </c>
      <c r="BZ1841" s="2">
        <v>1</v>
      </c>
      <c r="CA1841" s="2">
        <v>0</v>
      </c>
      <c r="CB1841" s="2">
        <v>0</v>
      </c>
      <c r="CC1841" s="2">
        <v>5</v>
      </c>
      <c r="CD1841" s="2">
        <v>0</v>
      </c>
      <c r="CE1841" s="2">
        <v>0</v>
      </c>
      <c r="CF1841" s="2">
        <v>0</v>
      </c>
      <c r="CG1841" s="2">
        <v>0</v>
      </c>
      <c r="CH1841" s="2">
        <v>0</v>
      </c>
      <c r="CI1841" s="2">
        <v>0</v>
      </c>
      <c r="CJ1841" s="2">
        <v>0</v>
      </c>
      <c r="CK1841" s="2">
        <v>0</v>
      </c>
      <c r="CL1841" s="2">
        <v>3</v>
      </c>
    </row>
    <row r="1842" spans="1:90" x14ac:dyDescent="0.25">
      <c r="A1842" t="s">
        <v>115</v>
      </c>
      <c r="B1842">
        <v>10702</v>
      </c>
      <c r="C1842" t="s">
        <v>304</v>
      </c>
      <c r="D1842">
        <v>1</v>
      </c>
      <c r="E1842">
        <v>8</v>
      </c>
      <c r="F1842">
        <v>904181</v>
      </c>
      <c r="G1842">
        <v>35904181</v>
      </c>
      <c r="H1842" t="s">
        <v>11188</v>
      </c>
      <c r="I1842">
        <v>299</v>
      </c>
      <c r="J1842" t="s">
        <v>380</v>
      </c>
      <c r="K1842" t="s">
        <v>9437</v>
      </c>
      <c r="L1842">
        <v>1</v>
      </c>
      <c r="M1842" t="s">
        <v>381</v>
      </c>
      <c r="N1842">
        <v>6900000</v>
      </c>
      <c r="P1842" t="s">
        <v>11189</v>
      </c>
      <c r="Q1842">
        <v>50</v>
      </c>
      <c r="R1842">
        <v>11</v>
      </c>
      <c r="S1842">
        <v>46612614</v>
      </c>
      <c r="T1842">
        <v>46618836</v>
      </c>
      <c r="U1842" t="s">
        <v>11190</v>
      </c>
      <c r="V1842">
        <v>1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70</v>
      </c>
      <c r="AE1842" s="2">
        <v>55</v>
      </c>
      <c r="AF1842" s="2">
        <v>78</v>
      </c>
      <c r="AG1842" s="2">
        <v>95</v>
      </c>
      <c r="AH1842" s="2">
        <v>72</v>
      </c>
      <c r="AI1842" s="2">
        <v>83</v>
      </c>
      <c r="AJ1842" s="2">
        <v>86</v>
      </c>
      <c r="AK1842" s="2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94</v>
      </c>
      <c r="BD1842" s="2">
        <v>0</v>
      </c>
      <c r="BE1842" s="2">
        <v>0</v>
      </c>
      <c r="BF1842" s="2">
        <v>0</v>
      </c>
      <c r="BG1842" s="2">
        <v>0</v>
      </c>
      <c r="BH1842" s="2">
        <v>0</v>
      </c>
      <c r="BI1842" s="2">
        <v>0</v>
      </c>
      <c r="BJ1842" s="2">
        <v>0</v>
      </c>
      <c r="BK1842" s="2">
        <v>0</v>
      </c>
      <c r="BL1842" s="2">
        <v>5</v>
      </c>
      <c r="BM1842" s="2">
        <v>4</v>
      </c>
      <c r="BN1842" s="2">
        <v>4</v>
      </c>
      <c r="BO1842" s="2">
        <v>4</v>
      </c>
      <c r="BP1842" s="2">
        <v>4</v>
      </c>
      <c r="BQ1842" s="2">
        <v>4</v>
      </c>
      <c r="BR1842" s="2">
        <v>4</v>
      </c>
      <c r="BS1842" s="2">
        <v>0</v>
      </c>
      <c r="BT1842" s="2">
        <v>0</v>
      </c>
      <c r="BU1842" s="2">
        <v>0</v>
      </c>
      <c r="BV1842" s="2">
        <v>0</v>
      </c>
      <c r="BW1842" s="2">
        <v>0</v>
      </c>
      <c r="BX1842" s="2">
        <v>0</v>
      </c>
      <c r="BY1842" s="2">
        <v>0</v>
      </c>
      <c r="BZ1842" s="2">
        <v>0</v>
      </c>
      <c r="CA1842" s="2">
        <v>0</v>
      </c>
      <c r="CB1842" s="2">
        <v>0</v>
      </c>
      <c r="CC1842" s="2">
        <v>0</v>
      </c>
      <c r="CD1842" s="2">
        <v>0</v>
      </c>
      <c r="CE1842" s="2">
        <v>0</v>
      </c>
      <c r="CF1842" s="2">
        <v>0</v>
      </c>
      <c r="CG1842" s="2">
        <v>0</v>
      </c>
      <c r="CH1842" s="2">
        <v>0</v>
      </c>
      <c r="CI1842" s="2">
        <v>0</v>
      </c>
      <c r="CJ1842" s="2">
        <v>0</v>
      </c>
      <c r="CK1842" s="2">
        <v>6</v>
      </c>
      <c r="CL1842" s="2">
        <v>0</v>
      </c>
    </row>
    <row r="1843" spans="1:90" x14ac:dyDescent="0.25">
      <c r="A1843" t="s">
        <v>115</v>
      </c>
      <c r="B1843">
        <v>10702</v>
      </c>
      <c r="C1843" t="s">
        <v>304</v>
      </c>
      <c r="D1843">
        <v>1</v>
      </c>
      <c r="E1843">
        <v>8</v>
      </c>
      <c r="F1843">
        <v>40733</v>
      </c>
      <c r="G1843">
        <v>35040733</v>
      </c>
      <c r="H1843" t="s">
        <v>4125</v>
      </c>
      <c r="I1843">
        <v>370</v>
      </c>
      <c r="J1843" t="s">
        <v>304</v>
      </c>
      <c r="K1843" t="s">
        <v>1320</v>
      </c>
      <c r="L1843">
        <v>1</v>
      </c>
      <c r="M1843" t="s">
        <v>304</v>
      </c>
      <c r="N1843">
        <v>6856020</v>
      </c>
      <c r="O1843" t="s">
        <v>92</v>
      </c>
      <c r="P1843" t="s">
        <v>4126</v>
      </c>
      <c r="Q1843">
        <v>36</v>
      </c>
      <c r="R1843">
        <v>11</v>
      </c>
      <c r="S1843">
        <v>46664680</v>
      </c>
      <c r="T1843">
        <v>46679024</v>
      </c>
      <c r="U1843" t="s">
        <v>4127</v>
      </c>
      <c r="V1843">
        <v>1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50</v>
      </c>
      <c r="AE1843" s="2">
        <v>26</v>
      </c>
      <c r="AF1843" s="2">
        <v>27</v>
      </c>
      <c r="AG1843" s="2">
        <v>51</v>
      </c>
      <c r="AH1843" s="2">
        <v>53</v>
      </c>
      <c r="AI1843" s="2">
        <v>52</v>
      </c>
      <c r="AJ1843" s="2">
        <v>50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110</v>
      </c>
      <c r="BD1843" s="2">
        <v>0</v>
      </c>
      <c r="BE1843" s="2">
        <v>0</v>
      </c>
      <c r="BF1843" s="2">
        <v>0</v>
      </c>
      <c r="BG1843" s="2">
        <v>0</v>
      </c>
      <c r="BH1843" s="2">
        <v>0</v>
      </c>
      <c r="BI1843" s="2">
        <v>0</v>
      </c>
      <c r="BJ1843" s="2">
        <v>0</v>
      </c>
      <c r="BK1843" s="2">
        <v>0</v>
      </c>
      <c r="BL1843" s="2">
        <v>3</v>
      </c>
      <c r="BM1843" s="2">
        <v>2</v>
      </c>
      <c r="BN1843" s="2">
        <v>1</v>
      </c>
      <c r="BO1843" s="2">
        <v>4</v>
      </c>
      <c r="BP1843" s="2">
        <v>2</v>
      </c>
      <c r="BQ1843" s="2">
        <v>3</v>
      </c>
      <c r="BR1843" s="2">
        <v>3</v>
      </c>
      <c r="BS1843" s="2">
        <v>0</v>
      </c>
      <c r="BT1843" s="2">
        <v>0</v>
      </c>
      <c r="BU1843" s="2">
        <v>0</v>
      </c>
      <c r="BV1843" s="2">
        <v>0</v>
      </c>
      <c r="BW1843" s="2">
        <v>0</v>
      </c>
      <c r="BX1843" s="2">
        <v>0</v>
      </c>
      <c r="BY1843" s="2">
        <v>0</v>
      </c>
      <c r="BZ1843" s="2">
        <v>0</v>
      </c>
      <c r="CA1843" s="2">
        <v>0</v>
      </c>
      <c r="CB1843" s="2">
        <v>0</v>
      </c>
      <c r="CC1843" s="2">
        <v>0</v>
      </c>
      <c r="CD1843" s="2">
        <v>0</v>
      </c>
      <c r="CE1843" s="2">
        <v>0</v>
      </c>
      <c r="CF1843" s="2">
        <v>0</v>
      </c>
      <c r="CG1843" s="2">
        <v>0</v>
      </c>
      <c r="CH1843" s="2">
        <v>0</v>
      </c>
      <c r="CI1843" s="2">
        <v>0</v>
      </c>
      <c r="CJ1843" s="2">
        <v>0</v>
      </c>
      <c r="CK1843" s="2">
        <v>7</v>
      </c>
      <c r="CL1843" s="2">
        <v>0</v>
      </c>
    </row>
    <row r="1844" spans="1:90" x14ac:dyDescent="0.25">
      <c r="A1844" t="s">
        <v>115</v>
      </c>
      <c r="B1844">
        <v>10702</v>
      </c>
      <c r="C1844" t="s">
        <v>304</v>
      </c>
      <c r="D1844">
        <v>1</v>
      </c>
      <c r="E1844">
        <v>8</v>
      </c>
      <c r="F1844">
        <v>9982</v>
      </c>
      <c r="G1844">
        <v>35009982</v>
      </c>
      <c r="H1844" t="s">
        <v>14240</v>
      </c>
      <c r="I1844">
        <v>370</v>
      </c>
      <c r="J1844" t="s">
        <v>304</v>
      </c>
      <c r="K1844" t="s">
        <v>6215</v>
      </c>
      <c r="L1844">
        <v>1</v>
      </c>
      <c r="M1844" t="s">
        <v>304</v>
      </c>
      <c r="N1844">
        <v>6882110</v>
      </c>
      <c r="O1844" t="s">
        <v>92</v>
      </c>
      <c r="P1844" t="s">
        <v>14241</v>
      </c>
      <c r="Q1844">
        <v>35</v>
      </c>
      <c r="R1844">
        <v>11</v>
      </c>
      <c r="S1844">
        <v>41471427</v>
      </c>
      <c r="T1844">
        <v>41471444</v>
      </c>
      <c r="U1844" t="s">
        <v>14242</v>
      </c>
      <c r="V1844">
        <v>1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56</v>
      </c>
      <c r="AE1844" s="2">
        <v>48</v>
      </c>
      <c r="AF1844" s="2">
        <v>65</v>
      </c>
      <c r="AG1844" s="2">
        <v>86</v>
      </c>
      <c r="AH1844" s="2">
        <v>94</v>
      </c>
      <c r="AI1844" s="2">
        <v>72</v>
      </c>
      <c r="AJ1844" s="2">
        <v>71</v>
      </c>
      <c r="AK1844" s="2">
        <v>0</v>
      </c>
      <c r="AL1844" s="2">
        <v>0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118</v>
      </c>
      <c r="BD1844" s="2">
        <v>0</v>
      </c>
      <c r="BE1844" s="2">
        <v>0</v>
      </c>
      <c r="BF1844" s="2">
        <v>0</v>
      </c>
      <c r="BG1844" s="2">
        <v>0</v>
      </c>
      <c r="BH1844" s="2">
        <v>0</v>
      </c>
      <c r="BI1844" s="2">
        <v>0</v>
      </c>
      <c r="BJ1844" s="2">
        <v>0</v>
      </c>
      <c r="BK1844" s="2">
        <v>0</v>
      </c>
      <c r="BL1844" s="2">
        <v>3</v>
      </c>
      <c r="BM1844" s="2">
        <v>3</v>
      </c>
      <c r="BN1844" s="2">
        <v>3</v>
      </c>
      <c r="BO1844" s="2">
        <v>4</v>
      </c>
      <c r="BP1844" s="2">
        <v>3</v>
      </c>
      <c r="BQ1844" s="2">
        <v>4</v>
      </c>
      <c r="BR1844" s="2">
        <v>2</v>
      </c>
      <c r="BS1844" s="2">
        <v>0</v>
      </c>
      <c r="BT1844" s="2">
        <v>0</v>
      </c>
      <c r="BU1844" s="2">
        <v>0</v>
      </c>
      <c r="BV1844" s="2">
        <v>0</v>
      </c>
      <c r="BW1844" s="2">
        <v>0</v>
      </c>
      <c r="BX1844" s="2">
        <v>0</v>
      </c>
      <c r="BY1844" s="2">
        <v>0</v>
      </c>
      <c r="BZ1844" s="2">
        <v>0</v>
      </c>
      <c r="CA1844" s="2">
        <v>0</v>
      </c>
      <c r="CB1844" s="2">
        <v>0</v>
      </c>
      <c r="CC1844" s="2">
        <v>0</v>
      </c>
      <c r="CD1844" s="2">
        <v>0</v>
      </c>
      <c r="CE1844" s="2">
        <v>0</v>
      </c>
      <c r="CF1844" s="2">
        <v>0</v>
      </c>
      <c r="CG1844" s="2">
        <v>0</v>
      </c>
      <c r="CH1844" s="2">
        <v>0</v>
      </c>
      <c r="CI1844" s="2">
        <v>0</v>
      </c>
      <c r="CJ1844" s="2">
        <v>0</v>
      </c>
      <c r="CK1844" s="2">
        <v>7</v>
      </c>
      <c r="CL1844" s="2">
        <v>0</v>
      </c>
    </row>
    <row r="1845" spans="1:90" x14ac:dyDescent="0.25">
      <c r="A1845" t="s">
        <v>115</v>
      </c>
      <c r="B1845">
        <v>10702</v>
      </c>
      <c r="C1845" t="s">
        <v>304</v>
      </c>
      <c r="D1845">
        <v>1</v>
      </c>
      <c r="E1845">
        <v>8</v>
      </c>
      <c r="F1845">
        <v>923308</v>
      </c>
      <c r="G1845">
        <v>35923308</v>
      </c>
      <c r="H1845" t="s">
        <v>16752</v>
      </c>
      <c r="I1845">
        <v>370</v>
      </c>
      <c r="J1845" t="s">
        <v>304</v>
      </c>
      <c r="K1845" t="s">
        <v>4932</v>
      </c>
      <c r="L1845">
        <v>1</v>
      </c>
      <c r="M1845" t="s">
        <v>304</v>
      </c>
      <c r="N1845">
        <v>6866220</v>
      </c>
      <c r="O1845" t="s">
        <v>92</v>
      </c>
      <c r="P1845" t="s">
        <v>16753</v>
      </c>
      <c r="Q1845">
        <v>150</v>
      </c>
      <c r="R1845">
        <v>11</v>
      </c>
      <c r="S1845">
        <v>46693215</v>
      </c>
      <c r="T1845">
        <v>46693382</v>
      </c>
      <c r="U1845" t="s">
        <v>16754</v>
      </c>
      <c r="V1845">
        <v>1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63</v>
      </c>
      <c r="AE1845" s="2">
        <v>60</v>
      </c>
      <c r="AF1845" s="2">
        <v>53</v>
      </c>
      <c r="AG1845" s="2">
        <v>55</v>
      </c>
      <c r="AH1845" s="2">
        <v>123</v>
      </c>
      <c r="AI1845" s="2">
        <v>61</v>
      </c>
      <c r="AJ1845" s="2">
        <v>94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300</v>
      </c>
      <c r="BD1845" s="2">
        <v>0</v>
      </c>
      <c r="BE1845" s="2">
        <v>0</v>
      </c>
      <c r="BF1845" s="2">
        <v>0</v>
      </c>
      <c r="BG1845" s="2">
        <v>0</v>
      </c>
      <c r="BH1845" s="2">
        <v>0</v>
      </c>
      <c r="BI1845" s="2">
        <v>0</v>
      </c>
      <c r="BJ1845" s="2">
        <v>0</v>
      </c>
      <c r="BK1845" s="2">
        <v>0</v>
      </c>
      <c r="BL1845" s="2">
        <v>3</v>
      </c>
      <c r="BM1845" s="2">
        <v>3</v>
      </c>
      <c r="BN1845" s="2">
        <v>4</v>
      </c>
      <c r="BO1845" s="2">
        <v>2</v>
      </c>
      <c r="BP1845" s="2">
        <v>7</v>
      </c>
      <c r="BQ1845" s="2">
        <v>2</v>
      </c>
      <c r="BR1845" s="2">
        <v>3</v>
      </c>
      <c r="BS1845" s="2">
        <v>0</v>
      </c>
      <c r="BT1845" s="2">
        <v>0</v>
      </c>
      <c r="BU1845" s="2">
        <v>0</v>
      </c>
      <c r="BV1845" s="2">
        <v>0</v>
      </c>
      <c r="BW1845" s="2">
        <v>0</v>
      </c>
      <c r="BX1845" s="2">
        <v>0</v>
      </c>
      <c r="BY1845" s="2">
        <v>0</v>
      </c>
      <c r="BZ1845" s="2">
        <v>0</v>
      </c>
      <c r="CA1845" s="2">
        <v>0</v>
      </c>
      <c r="CB1845" s="2">
        <v>0</v>
      </c>
      <c r="CC1845" s="2">
        <v>0</v>
      </c>
      <c r="CD1845" s="2">
        <v>0</v>
      </c>
      <c r="CE1845" s="2">
        <v>0</v>
      </c>
      <c r="CF1845" s="2">
        <v>0</v>
      </c>
      <c r="CG1845" s="2">
        <v>0</v>
      </c>
      <c r="CH1845" s="2">
        <v>0</v>
      </c>
      <c r="CI1845" s="2">
        <v>0</v>
      </c>
      <c r="CJ1845" s="2">
        <v>0</v>
      </c>
      <c r="CK1845" s="2">
        <v>19</v>
      </c>
      <c r="CL1845" s="2">
        <v>0</v>
      </c>
    </row>
    <row r="1846" spans="1:90" x14ac:dyDescent="0.25">
      <c r="A1846" t="s">
        <v>115</v>
      </c>
      <c r="B1846">
        <v>10702</v>
      </c>
      <c r="C1846" t="s">
        <v>304</v>
      </c>
      <c r="D1846">
        <v>1</v>
      </c>
      <c r="E1846">
        <v>8</v>
      </c>
      <c r="F1846">
        <v>918817</v>
      </c>
      <c r="G1846">
        <v>35918817</v>
      </c>
      <c r="H1846" t="s">
        <v>15888</v>
      </c>
      <c r="I1846">
        <v>299</v>
      </c>
      <c r="J1846" t="s">
        <v>380</v>
      </c>
      <c r="K1846" t="s">
        <v>15889</v>
      </c>
      <c r="L1846">
        <v>1</v>
      </c>
      <c r="M1846" t="s">
        <v>381</v>
      </c>
      <c r="N1846">
        <v>6900000</v>
      </c>
      <c r="O1846" t="s">
        <v>92</v>
      </c>
      <c r="P1846" t="s">
        <v>15890</v>
      </c>
      <c r="Q1846">
        <v>91</v>
      </c>
      <c r="R1846">
        <v>11</v>
      </c>
      <c r="S1846">
        <v>46612560</v>
      </c>
      <c r="T1846">
        <v>46618491</v>
      </c>
      <c r="U1846" t="s">
        <v>15891</v>
      </c>
      <c r="V1846">
        <v>1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19</v>
      </c>
      <c r="AE1846" s="2">
        <v>18</v>
      </c>
      <c r="AF1846" s="2">
        <v>24</v>
      </c>
      <c r="AG1846" s="2">
        <v>18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0</v>
      </c>
      <c r="BI1846" s="2">
        <v>0</v>
      </c>
      <c r="BJ1846" s="2">
        <v>0</v>
      </c>
      <c r="BK1846" s="2">
        <v>0</v>
      </c>
      <c r="BL1846" s="2">
        <v>1</v>
      </c>
      <c r="BM1846" s="2">
        <v>1</v>
      </c>
      <c r="BN1846" s="2">
        <v>1</v>
      </c>
      <c r="BO1846" s="2">
        <v>1</v>
      </c>
      <c r="BP1846" s="2">
        <v>0</v>
      </c>
      <c r="BQ1846" s="2">
        <v>0</v>
      </c>
      <c r="BR1846" s="2">
        <v>0</v>
      </c>
      <c r="BS1846" s="2">
        <v>0</v>
      </c>
      <c r="BT1846" s="2">
        <v>0</v>
      </c>
      <c r="BU1846" s="2">
        <v>0</v>
      </c>
      <c r="BV1846" s="2">
        <v>0</v>
      </c>
      <c r="BW1846" s="2">
        <v>0</v>
      </c>
      <c r="BX1846" s="2">
        <v>0</v>
      </c>
      <c r="BY1846" s="2">
        <v>0</v>
      </c>
      <c r="BZ1846" s="2">
        <v>0</v>
      </c>
      <c r="CA1846" s="2">
        <v>0</v>
      </c>
      <c r="CB1846" s="2">
        <v>0</v>
      </c>
      <c r="CC1846" s="2">
        <v>0</v>
      </c>
      <c r="CD1846" s="2">
        <v>0</v>
      </c>
      <c r="CE1846" s="2">
        <v>0</v>
      </c>
      <c r="CF1846" s="2">
        <v>0</v>
      </c>
      <c r="CG1846" s="2">
        <v>0</v>
      </c>
      <c r="CH1846" s="2">
        <v>0</v>
      </c>
      <c r="CI1846" s="2">
        <v>0</v>
      </c>
      <c r="CJ1846" s="2">
        <v>0</v>
      </c>
      <c r="CK1846" s="2">
        <v>0</v>
      </c>
      <c r="CL1846" s="2">
        <v>0</v>
      </c>
    </row>
    <row r="1847" spans="1:90" x14ac:dyDescent="0.25">
      <c r="A1847" t="s">
        <v>115</v>
      </c>
      <c r="B1847">
        <v>10702</v>
      </c>
      <c r="C1847" t="s">
        <v>304</v>
      </c>
      <c r="D1847">
        <v>1</v>
      </c>
      <c r="E1847">
        <v>8</v>
      </c>
      <c r="F1847">
        <v>44878</v>
      </c>
      <c r="G1847">
        <v>35044878</v>
      </c>
      <c r="H1847" t="s">
        <v>8733</v>
      </c>
      <c r="I1847">
        <v>299</v>
      </c>
      <c r="J1847" t="s">
        <v>380</v>
      </c>
      <c r="K1847" t="s">
        <v>1635</v>
      </c>
      <c r="L1847">
        <v>1</v>
      </c>
      <c r="M1847" t="s">
        <v>381</v>
      </c>
      <c r="N1847">
        <v>6900000</v>
      </c>
      <c r="O1847" t="s">
        <v>92</v>
      </c>
      <c r="P1847" t="s">
        <v>8734</v>
      </c>
      <c r="Q1847">
        <v>46</v>
      </c>
      <c r="R1847">
        <v>11</v>
      </c>
      <c r="S1847">
        <v>46612619</v>
      </c>
      <c r="T1847">
        <v>46618490</v>
      </c>
      <c r="U1847" t="s">
        <v>8735</v>
      </c>
      <c r="V1847">
        <v>1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60</v>
      </c>
      <c r="AE1847" s="2">
        <v>65</v>
      </c>
      <c r="AF1847" s="2">
        <v>62</v>
      </c>
      <c r="AG1847" s="2">
        <v>53</v>
      </c>
      <c r="AH1847" s="2">
        <v>62</v>
      </c>
      <c r="AI1847" s="2">
        <v>76</v>
      </c>
      <c r="AJ1847" s="2">
        <v>53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269</v>
      </c>
      <c r="BD1847" s="2">
        <v>0</v>
      </c>
      <c r="BE1847" s="2">
        <v>0</v>
      </c>
      <c r="BF1847" s="2">
        <v>0</v>
      </c>
      <c r="BG1847" s="2">
        <v>0</v>
      </c>
      <c r="BH1847" s="2">
        <v>0</v>
      </c>
      <c r="BI1847" s="2">
        <v>0</v>
      </c>
      <c r="BJ1847" s="2">
        <v>0</v>
      </c>
      <c r="BK1847" s="2">
        <v>0</v>
      </c>
      <c r="BL1847" s="2">
        <v>4</v>
      </c>
      <c r="BM1847" s="2">
        <v>2</v>
      </c>
      <c r="BN1847" s="2">
        <v>4</v>
      </c>
      <c r="BO1847" s="2">
        <v>2</v>
      </c>
      <c r="BP1847" s="2">
        <v>3</v>
      </c>
      <c r="BQ1847" s="2">
        <v>3</v>
      </c>
      <c r="BR1847" s="2">
        <v>2</v>
      </c>
      <c r="BS1847" s="2">
        <v>0</v>
      </c>
      <c r="BT1847" s="2">
        <v>0</v>
      </c>
      <c r="BU1847" s="2">
        <v>0</v>
      </c>
      <c r="BV1847" s="2">
        <v>0</v>
      </c>
      <c r="BW1847" s="2">
        <v>0</v>
      </c>
      <c r="BX1847" s="2">
        <v>0</v>
      </c>
      <c r="BY1847" s="2">
        <v>0</v>
      </c>
      <c r="BZ1847" s="2">
        <v>0</v>
      </c>
      <c r="CA1847" s="2">
        <v>0</v>
      </c>
      <c r="CB1847" s="2">
        <v>0</v>
      </c>
      <c r="CC1847" s="2">
        <v>0</v>
      </c>
      <c r="CD1847" s="2">
        <v>0</v>
      </c>
      <c r="CE1847" s="2">
        <v>0</v>
      </c>
      <c r="CF1847" s="2">
        <v>0</v>
      </c>
      <c r="CG1847" s="2">
        <v>0</v>
      </c>
      <c r="CH1847" s="2">
        <v>0</v>
      </c>
      <c r="CI1847" s="2">
        <v>0</v>
      </c>
      <c r="CJ1847" s="2">
        <v>0</v>
      </c>
      <c r="CK1847" s="2">
        <v>19</v>
      </c>
      <c r="CL1847" s="2">
        <v>0</v>
      </c>
    </row>
    <row r="1848" spans="1:90" x14ac:dyDescent="0.25">
      <c r="A1848" t="s">
        <v>115</v>
      </c>
      <c r="B1848">
        <v>10702</v>
      </c>
      <c r="C1848" t="s">
        <v>304</v>
      </c>
      <c r="D1848">
        <v>1</v>
      </c>
      <c r="E1848">
        <v>8</v>
      </c>
      <c r="F1848">
        <v>10157</v>
      </c>
      <c r="G1848">
        <v>35010157</v>
      </c>
      <c r="H1848" t="s">
        <v>17073</v>
      </c>
      <c r="I1848">
        <v>410</v>
      </c>
      <c r="J1848" t="s">
        <v>2839</v>
      </c>
      <c r="K1848" t="s">
        <v>91</v>
      </c>
      <c r="L1848">
        <v>1</v>
      </c>
      <c r="M1848" t="s">
        <v>2839</v>
      </c>
      <c r="N1848">
        <v>6950000</v>
      </c>
      <c r="O1848" t="s">
        <v>92</v>
      </c>
      <c r="P1848" t="s">
        <v>4811</v>
      </c>
      <c r="Q1848">
        <v>111</v>
      </c>
      <c r="R1848">
        <v>11</v>
      </c>
      <c r="S1848">
        <v>46812596</v>
      </c>
      <c r="T1848">
        <v>46814664</v>
      </c>
      <c r="U1848" t="s">
        <v>17074</v>
      </c>
      <c r="V1848">
        <v>1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131</v>
      </c>
      <c r="AE1848" s="2">
        <v>63</v>
      </c>
      <c r="AF1848" s="2">
        <v>126</v>
      </c>
      <c r="AG1848" s="2">
        <v>133</v>
      </c>
      <c r="AH1848" s="2">
        <v>239</v>
      </c>
      <c r="AI1848" s="2">
        <v>235</v>
      </c>
      <c r="AJ1848" s="2">
        <v>207</v>
      </c>
      <c r="AK1848" s="2">
        <v>0</v>
      </c>
      <c r="AL1848" s="2">
        <v>0</v>
      </c>
      <c r="AM1848" s="2">
        <v>0</v>
      </c>
      <c r="AN1848" s="2">
        <v>0</v>
      </c>
      <c r="AO1848" s="2">
        <v>0</v>
      </c>
      <c r="AP1848" s="2">
        <v>0</v>
      </c>
      <c r="AQ1848" s="2">
        <v>0</v>
      </c>
      <c r="AR1848" s="2">
        <v>77</v>
      </c>
      <c r="AS1848" s="2">
        <v>0</v>
      </c>
      <c r="AT1848" s="2">
        <v>0</v>
      </c>
      <c r="AU1848" s="2">
        <v>177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22</v>
      </c>
      <c r="BE1848" s="2">
        <v>0</v>
      </c>
      <c r="BF1848" s="2">
        <v>0</v>
      </c>
      <c r="BG1848" s="2">
        <v>0</v>
      </c>
      <c r="BH1848" s="2">
        <v>0</v>
      </c>
      <c r="BI1848" s="2">
        <v>0</v>
      </c>
      <c r="BJ1848" s="2">
        <v>0</v>
      </c>
      <c r="BK1848" s="2">
        <v>0</v>
      </c>
      <c r="BL1848" s="2">
        <v>7</v>
      </c>
      <c r="BM1848" s="2">
        <v>3</v>
      </c>
      <c r="BN1848" s="2">
        <v>7</v>
      </c>
      <c r="BO1848" s="2">
        <v>7</v>
      </c>
      <c r="BP1848" s="2">
        <v>11</v>
      </c>
      <c r="BQ1848" s="2">
        <v>10</v>
      </c>
      <c r="BR1848" s="2">
        <v>10</v>
      </c>
      <c r="BS1848" s="2">
        <v>0</v>
      </c>
      <c r="BT1848" s="2">
        <v>0</v>
      </c>
      <c r="BU1848" s="2">
        <v>0</v>
      </c>
      <c r="BV1848" s="2">
        <v>0</v>
      </c>
      <c r="BW1848" s="2">
        <v>0</v>
      </c>
      <c r="BX1848" s="2">
        <v>0</v>
      </c>
      <c r="BY1848" s="2">
        <v>0</v>
      </c>
      <c r="BZ1848" s="2">
        <v>5</v>
      </c>
      <c r="CA1848" s="2">
        <v>0</v>
      </c>
      <c r="CB1848" s="2">
        <v>0</v>
      </c>
      <c r="CC1848" s="2">
        <v>5</v>
      </c>
      <c r="CD1848" s="2">
        <v>0</v>
      </c>
      <c r="CE1848" s="2">
        <v>0</v>
      </c>
      <c r="CF1848" s="2">
        <v>0</v>
      </c>
      <c r="CG1848" s="2">
        <v>0</v>
      </c>
      <c r="CH1848" s="2">
        <v>0</v>
      </c>
      <c r="CI1848" s="2">
        <v>0</v>
      </c>
      <c r="CJ1848" s="2">
        <v>0</v>
      </c>
      <c r="CK1848" s="2">
        <v>0</v>
      </c>
      <c r="CL1848" s="2">
        <v>6</v>
      </c>
    </row>
    <row r="1849" spans="1:90" x14ac:dyDescent="0.25">
      <c r="A1849" t="s">
        <v>115</v>
      </c>
      <c r="B1849">
        <v>10702</v>
      </c>
      <c r="C1849" t="s">
        <v>304</v>
      </c>
      <c r="D1849">
        <v>1</v>
      </c>
      <c r="E1849">
        <v>8</v>
      </c>
      <c r="F1849">
        <v>10285</v>
      </c>
      <c r="G1849">
        <v>35010285</v>
      </c>
      <c r="H1849" t="s">
        <v>12381</v>
      </c>
      <c r="I1849">
        <v>299</v>
      </c>
      <c r="J1849" t="s">
        <v>380</v>
      </c>
      <c r="K1849" t="s">
        <v>91</v>
      </c>
      <c r="L1849">
        <v>1</v>
      </c>
      <c r="M1849" t="s">
        <v>381</v>
      </c>
      <c r="N1849">
        <v>6900000</v>
      </c>
      <c r="O1849" t="s">
        <v>92</v>
      </c>
      <c r="P1849" t="s">
        <v>12382</v>
      </c>
      <c r="Q1849">
        <v>1000</v>
      </c>
      <c r="R1849">
        <v>11</v>
      </c>
      <c r="S1849">
        <v>46611810</v>
      </c>
      <c r="T1849">
        <v>46618475</v>
      </c>
      <c r="U1849" t="s">
        <v>12383</v>
      </c>
      <c r="V1849">
        <v>1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55</v>
      </c>
      <c r="AE1849" s="2">
        <v>33</v>
      </c>
      <c r="AF1849" s="2">
        <v>154</v>
      </c>
      <c r="AG1849" s="2">
        <v>168</v>
      </c>
      <c r="AH1849" s="2">
        <v>118</v>
      </c>
      <c r="AI1849" s="2">
        <v>122</v>
      </c>
      <c r="AJ1849" s="2">
        <v>120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0</v>
      </c>
      <c r="BI1849" s="2">
        <v>0</v>
      </c>
      <c r="BJ1849" s="2">
        <v>0</v>
      </c>
      <c r="BK1849" s="2">
        <v>0</v>
      </c>
      <c r="BL1849" s="2">
        <v>3</v>
      </c>
      <c r="BM1849" s="2">
        <v>1</v>
      </c>
      <c r="BN1849" s="2">
        <v>7</v>
      </c>
      <c r="BO1849" s="2">
        <v>6</v>
      </c>
      <c r="BP1849" s="2">
        <v>5</v>
      </c>
      <c r="BQ1849" s="2">
        <v>4</v>
      </c>
      <c r="BR1849" s="2">
        <v>4</v>
      </c>
      <c r="BS1849" s="2">
        <v>0</v>
      </c>
      <c r="BT1849" s="2">
        <v>0</v>
      </c>
      <c r="BU1849" s="2">
        <v>0</v>
      </c>
      <c r="BV1849" s="2">
        <v>0</v>
      </c>
      <c r="BW1849" s="2">
        <v>0</v>
      </c>
      <c r="BX1849" s="2">
        <v>0</v>
      </c>
      <c r="BY1849" s="2">
        <v>0</v>
      </c>
      <c r="BZ1849" s="2">
        <v>0</v>
      </c>
      <c r="CA1849" s="2">
        <v>0</v>
      </c>
      <c r="CB1849" s="2">
        <v>0</v>
      </c>
      <c r="CC1849" s="2">
        <v>0</v>
      </c>
      <c r="CD1849" s="2">
        <v>0</v>
      </c>
      <c r="CE1849" s="2">
        <v>0</v>
      </c>
      <c r="CF1849" s="2">
        <v>0</v>
      </c>
      <c r="CG1849" s="2">
        <v>0</v>
      </c>
      <c r="CH1849" s="2">
        <v>0</v>
      </c>
      <c r="CI1849" s="2">
        <v>0</v>
      </c>
      <c r="CJ1849" s="2">
        <v>0</v>
      </c>
      <c r="CK1849" s="2">
        <v>0</v>
      </c>
      <c r="CL1849" s="2">
        <v>0</v>
      </c>
    </row>
    <row r="1850" spans="1:90" x14ac:dyDescent="0.25">
      <c r="A1850" t="s">
        <v>115</v>
      </c>
      <c r="B1850">
        <v>10702</v>
      </c>
      <c r="C1850" t="s">
        <v>304</v>
      </c>
      <c r="D1850">
        <v>1</v>
      </c>
      <c r="E1850">
        <v>8</v>
      </c>
      <c r="F1850">
        <v>925615</v>
      </c>
      <c r="G1850">
        <v>35925615</v>
      </c>
      <c r="H1850" t="s">
        <v>12882</v>
      </c>
      <c r="I1850">
        <v>370</v>
      </c>
      <c r="J1850" t="s">
        <v>304</v>
      </c>
      <c r="K1850" t="s">
        <v>3654</v>
      </c>
      <c r="L1850">
        <v>1</v>
      </c>
      <c r="M1850" t="s">
        <v>304</v>
      </c>
      <c r="N1850">
        <v>6852335</v>
      </c>
      <c r="O1850" t="s">
        <v>92</v>
      </c>
      <c r="P1850" t="s">
        <v>12883</v>
      </c>
      <c r="Q1850" t="s">
        <v>127</v>
      </c>
      <c r="R1850">
        <v>11</v>
      </c>
      <c r="S1850">
        <v>46667499</v>
      </c>
      <c r="T1850">
        <v>46678942</v>
      </c>
      <c r="U1850" t="s">
        <v>12884</v>
      </c>
      <c r="V1850">
        <v>1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35</v>
      </c>
      <c r="AE1850" s="2">
        <v>68</v>
      </c>
      <c r="AF1850" s="2">
        <v>45</v>
      </c>
      <c r="AG1850" s="2">
        <v>70</v>
      </c>
      <c r="AH1850" s="2">
        <v>35</v>
      </c>
      <c r="AI1850" s="2">
        <v>43</v>
      </c>
      <c r="AJ1850" s="2">
        <v>23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0</v>
      </c>
      <c r="BI1850" s="2">
        <v>0</v>
      </c>
      <c r="BJ1850" s="2">
        <v>0</v>
      </c>
      <c r="BK1850" s="2">
        <v>0</v>
      </c>
      <c r="BL1850" s="2">
        <v>2</v>
      </c>
      <c r="BM1850" s="2">
        <v>3</v>
      </c>
      <c r="BN1850" s="2">
        <v>3</v>
      </c>
      <c r="BO1850" s="2">
        <v>3</v>
      </c>
      <c r="BP1850" s="2">
        <v>2</v>
      </c>
      <c r="BQ1850" s="2">
        <v>4</v>
      </c>
      <c r="BR1850" s="2">
        <v>1</v>
      </c>
      <c r="BS1850" s="2">
        <v>0</v>
      </c>
      <c r="BT1850" s="2">
        <v>0</v>
      </c>
      <c r="BU1850" s="2">
        <v>0</v>
      </c>
      <c r="BV1850" s="2">
        <v>0</v>
      </c>
      <c r="BW1850" s="2">
        <v>0</v>
      </c>
      <c r="BX1850" s="2">
        <v>0</v>
      </c>
      <c r="BY1850" s="2">
        <v>0</v>
      </c>
      <c r="BZ1850" s="2">
        <v>0</v>
      </c>
      <c r="CA1850" s="2">
        <v>0</v>
      </c>
      <c r="CB1850" s="2">
        <v>0</v>
      </c>
      <c r="CC1850" s="2">
        <v>0</v>
      </c>
      <c r="CD1850" s="2">
        <v>0</v>
      </c>
      <c r="CE1850" s="2">
        <v>0</v>
      </c>
      <c r="CF1850" s="2">
        <v>0</v>
      </c>
      <c r="CG1850" s="2">
        <v>0</v>
      </c>
      <c r="CH1850" s="2">
        <v>0</v>
      </c>
      <c r="CI1850" s="2">
        <v>0</v>
      </c>
      <c r="CJ1850" s="2">
        <v>0</v>
      </c>
      <c r="CK1850" s="2">
        <v>0</v>
      </c>
      <c r="CL1850" s="2">
        <v>0</v>
      </c>
    </row>
    <row r="1851" spans="1:90" x14ac:dyDescent="0.25">
      <c r="A1851" t="s">
        <v>115</v>
      </c>
      <c r="B1851">
        <v>10702</v>
      </c>
      <c r="C1851" t="s">
        <v>304</v>
      </c>
      <c r="D1851">
        <v>1</v>
      </c>
      <c r="E1851">
        <v>8</v>
      </c>
      <c r="F1851">
        <v>903048</v>
      </c>
      <c r="G1851">
        <v>35903048</v>
      </c>
      <c r="H1851" t="s">
        <v>2838</v>
      </c>
      <c r="I1851">
        <v>410</v>
      </c>
      <c r="J1851" t="s">
        <v>2839</v>
      </c>
      <c r="K1851" t="s">
        <v>2840</v>
      </c>
      <c r="L1851">
        <v>1</v>
      </c>
      <c r="M1851" t="s">
        <v>2839</v>
      </c>
      <c r="N1851">
        <v>6950000</v>
      </c>
      <c r="O1851" t="s">
        <v>92</v>
      </c>
      <c r="P1851" t="s">
        <v>2841</v>
      </c>
      <c r="Q1851">
        <v>196</v>
      </c>
      <c r="R1851">
        <v>11</v>
      </c>
      <c r="S1851">
        <v>46832082</v>
      </c>
      <c r="T1851">
        <v>46839313</v>
      </c>
      <c r="U1851" t="s">
        <v>2842</v>
      </c>
      <c r="V1851">
        <v>1</v>
      </c>
      <c r="W1851" s="2">
        <v>0</v>
      </c>
      <c r="X1851" s="2">
        <v>0</v>
      </c>
      <c r="Y1851" s="2">
        <v>20</v>
      </c>
      <c r="Z1851" s="2">
        <v>23</v>
      </c>
      <c r="AA1851" s="2">
        <v>30</v>
      </c>
      <c r="AB1851" s="2">
        <v>33</v>
      </c>
      <c r="AC1851" s="2">
        <v>27</v>
      </c>
      <c r="AD1851" s="2">
        <v>29</v>
      </c>
      <c r="AE1851" s="2">
        <v>16</v>
      </c>
      <c r="AF1851" s="2">
        <v>35</v>
      </c>
      <c r="AG1851" s="2">
        <v>24</v>
      </c>
      <c r="AH1851" s="2">
        <v>63</v>
      </c>
      <c r="AI1851" s="2">
        <v>46</v>
      </c>
      <c r="AJ1851" s="2">
        <v>42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80</v>
      </c>
      <c r="BD1851" s="2">
        <v>0</v>
      </c>
      <c r="BE1851" s="2">
        <v>0</v>
      </c>
      <c r="BF1851" s="2">
        <v>0</v>
      </c>
      <c r="BG1851" s="2">
        <v>1</v>
      </c>
      <c r="BH1851" s="2">
        <v>2</v>
      </c>
      <c r="BI1851" s="2">
        <v>3</v>
      </c>
      <c r="BJ1851" s="2">
        <v>2</v>
      </c>
      <c r="BK1851" s="2">
        <v>1</v>
      </c>
      <c r="BL1851" s="2">
        <v>2</v>
      </c>
      <c r="BM1851" s="2">
        <v>2</v>
      </c>
      <c r="BN1851" s="2">
        <v>2</v>
      </c>
      <c r="BO1851" s="2">
        <v>2</v>
      </c>
      <c r="BP1851" s="2">
        <v>3</v>
      </c>
      <c r="BQ1851" s="2">
        <v>4</v>
      </c>
      <c r="BR1851" s="2">
        <v>2</v>
      </c>
      <c r="BS1851" s="2">
        <v>0</v>
      </c>
      <c r="BT1851" s="2">
        <v>0</v>
      </c>
      <c r="BU1851" s="2">
        <v>0</v>
      </c>
      <c r="BV1851" s="2">
        <v>0</v>
      </c>
      <c r="BW1851" s="2">
        <v>0</v>
      </c>
      <c r="BX1851" s="2">
        <v>0</v>
      </c>
      <c r="BY1851" s="2">
        <v>0</v>
      </c>
      <c r="BZ1851" s="2">
        <v>0</v>
      </c>
      <c r="CA1851" s="2">
        <v>0</v>
      </c>
      <c r="CB1851" s="2">
        <v>0</v>
      </c>
      <c r="CC1851" s="2">
        <v>0</v>
      </c>
      <c r="CD1851" s="2">
        <v>0</v>
      </c>
      <c r="CE1851" s="2">
        <v>0</v>
      </c>
      <c r="CF1851" s="2">
        <v>0</v>
      </c>
      <c r="CG1851" s="2">
        <v>0</v>
      </c>
      <c r="CH1851" s="2">
        <v>0</v>
      </c>
      <c r="CI1851" s="2">
        <v>0</v>
      </c>
      <c r="CJ1851" s="2">
        <v>0</v>
      </c>
      <c r="CK1851" s="2">
        <v>8</v>
      </c>
      <c r="CL1851" s="2">
        <v>0</v>
      </c>
    </row>
    <row r="1852" spans="1:90" x14ac:dyDescent="0.25">
      <c r="A1852" t="s">
        <v>115</v>
      </c>
      <c r="B1852">
        <v>10702</v>
      </c>
      <c r="C1852" t="s">
        <v>304</v>
      </c>
      <c r="D1852">
        <v>1</v>
      </c>
      <c r="E1852">
        <v>8</v>
      </c>
      <c r="F1852">
        <v>46541</v>
      </c>
      <c r="G1852">
        <v>35046541</v>
      </c>
      <c r="H1852" t="s">
        <v>14657</v>
      </c>
      <c r="I1852">
        <v>299</v>
      </c>
      <c r="J1852" t="s">
        <v>380</v>
      </c>
      <c r="K1852" t="s">
        <v>8465</v>
      </c>
      <c r="L1852">
        <v>1</v>
      </c>
      <c r="M1852" t="s">
        <v>381</v>
      </c>
      <c r="N1852">
        <v>6900000</v>
      </c>
      <c r="O1852" t="s">
        <v>92</v>
      </c>
      <c r="P1852" t="s">
        <v>14658</v>
      </c>
      <c r="Q1852" t="s">
        <v>13547</v>
      </c>
      <c r="R1852">
        <v>11</v>
      </c>
      <c r="S1852">
        <v>46611926</v>
      </c>
      <c r="T1852">
        <v>46618470</v>
      </c>
      <c r="U1852" t="s">
        <v>14659</v>
      </c>
      <c r="V1852">
        <v>1</v>
      </c>
      <c r="W1852" s="2">
        <v>0</v>
      </c>
      <c r="X1852" s="2">
        <v>0</v>
      </c>
      <c r="Y1852" s="2">
        <v>95</v>
      </c>
      <c r="Z1852" s="2">
        <v>119</v>
      </c>
      <c r="AA1852" s="2">
        <v>139</v>
      </c>
      <c r="AB1852" s="2">
        <v>137</v>
      </c>
      <c r="AC1852" s="2">
        <v>161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5</v>
      </c>
      <c r="BH1852" s="2">
        <v>4</v>
      </c>
      <c r="BI1852" s="2">
        <v>6</v>
      </c>
      <c r="BJ1852" s="2">
        <v>5</v>
      </c>
      <c r="BK1852" s="2">
        <v>7</v>
      </c>
      <c r="BL1852" s="2">
        <v>0</v>
      </c>
      <c r="BM1852" s="2">
        <v>0</v>
      </c>
      <c r="BN1852" s="2">
        <v>0</v>
      </c>
      <c r="BO1852" s="2">
        <v>0</v>
      </c>
      <c r="BP1852" s="2">
        <v>0</v>
      </c>
      <c r="BQ1852" s="2">
        <v>0</v>
      </c>
      <c r="BR1852" s="2">
        <v>0</v>
      </c>
      <c r="BS1852" s="2">
        <v>0</v>
      </c>
      <c r="BT1852" s="2">
        <v>0</v>
      </c>
      <c r="BU1852" s="2">
        <v>0</v>
      </c>
      <c r="BV1852" s="2">
        <v>0</v>
      </c>
      <c r="BW1852" s="2">
        <v>0</v>
      </c>
      <c r="BX1852" s="2">
        <v>0</v>
      </c>
      <c r="BY1852" s="2">
        <v>0</v>
      </c>
      <c r="BZ1852" s="2">
        <v>0</v>
      </c>
      <c r="CA1852" s="2">
        <v>0</v>
      </c>
      <c r="CB1852" s="2">
        <v>0</v>
      </c>
      <c r="CC1852" s="2">
        <v>0</v>
      </c>
      <c r="CD1852" s="2">
        <v>0</v>
      </c>
      <c r="CE1852" s="2">
        <v>0</v>
      </c>
      <c r="CF1852" s="2">
        <v>0</v>
      </c>
      <c r="CG1852" s="2">
        <v>0</v>
      </c>
      <c r="CH1852" s="2">
        <v>0</v>
      </c>
      <c r="CI1852" s="2">
        <v>0</v>
      </c>
      <c r="CJ1852" s="2">
        <v>0</v>
      </c>
      <c r="CK1852" s="2">
        <v>0</v>
      </c>
      <c r="CL1852" s="2">
        <v>0</v>
      </c>
    </row>
    <row r="1853" spans="1:90" x14ac:dyDescent="0.25">
      <c r="A1853" t="s">
        <v>115</v>
      </c>
      <c r="B1853">
        <v>10702</v>
      </c>
      <c r="C1853" t="s">
        <v>304</v>
      </c>
      <c r="D1853">
        <v>1</v>
      </c>
      <c r="E1853">
        <v>8</v>
      </c>
      <c r="F1853">
        <v>9957</v>
      </c>
      <c r="G1853">
        <v>35009957</v>
      </c>
      <c r="H1853" t="s">
        <v>11986</v>
      </c>
      <c r="I1853">
        <v>370</v>
      </c>
      <c r="J1853" t="s">
        <v>304</v>
      </c>
      <c r="K1853" t="s">
        <v>140</v>
      </c>
      <c r="L1853">
        <v>1</v>
      </c>
      <c r="M1853" t="s">
        <v>304</v>
      </c>
      <c r="N1853">
        <v>6859070</v>
      </c>
      <c r="O1853" t="s">
        <v>92</v>
      </c>
      <c r="P1853" t="s">
        <v>11987</v>
      </c>
      <c r="Q1853">
        <v>101</v>
      </c>
      <c r="R1853">
        <v>11</v>
      </c>
      <c r="S1853">
        <v>46678556</v>
      </c>
      <c r="T1853">
        <v>46681949</v>
      </c>
      <c r="U1853" t="s">
        <v>11988</v>
      </c>
      <c r="V1853">
        <v>1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99</v>
      </c>
      <c r="AE1853" s="2">
        <v>104</v>
      </c>
      <c r="AF1853" s="2">
        <v>106</v>
      </c>
      <c r="AG1853" s="2">
        <v>117</v>
      </c>
      <c r="AH1853" s="2">
        <v>183</v>
      </c>
      <c r="AI1853" s="2">
        <v>220</v>
      </c>
      <c r="AJ1853" s="2">
        <v>259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0</v>
      </c>
      <c r="BI1853" s="2">
        <v>0</v>
      </c>
      <c r="BJ1853" s="2">
        <v>0</v>
      </c>
      <c r="BK1853" s="2">
        <v>0</v>
      </c>
      <c r="BL1853" s="2">
        <v>6</v>
      </c>
      <c r="BM1853" s="2">
        <v>4</v>
      </c>
      <c r="BN1853" s="2">
        <v>6</v>
      </c>
      <c r="BO1853" s="2">
        <v>6</v>
      </c>
      <c r="BP1853" s="2">
        <v>6</v>
      </c>
      <c r="BQ1853" s="2">
        <v>7</v>
      </c>
      <c r="BR1853" s="2">
        <v>7</v>
      </c>
      <c r="BS1853" s="2">
        <v>0</v>
      </c>
      <c r="BT1853" s="2">
        <v>0</v>
      </c>
      <c r="BU1853" s="2">
        <v>0</v>
      </c>
      <c r="BV1853" s="2">
        <v>0</v>
      </c>
      <c r="BW1853" s="2">
        <v>0</v>
      </c>
      <c r="BX1853" s="2">
        <v>0</v>
      </c>
      <c r="BY1853" s="2">
        <v>0</v>
      </c>
      <c r="BZ1853" s="2">
        <v>0</v>
      </c>
      <c r="CA1853" s="2">
        <v>0</v>
      </c>
      <c r="CB1853" s="2">
        <v>0</v>
      </c>
      <c r="CC1853" s="2">
        <v>0</v>
      </c>
      <c r="CD1853" s="2">
        <v>0</v>
      </c>
      <c r="CE1853" s="2">
        <v>0</v>
      </c>
      <c r="CF1853" s="2">
        <v>0</v>
      </c>
      <c r="CG1853" s="2">
        <v>0</v>
      </c>
      <c r="CH1853" s="2">
        <v>0</v>
      </c>
      <c r="CI1853" s="2">
        <v>0</v>
      </c>
      <c r="CJ1853" s="2">
        <v>0</v>
      </c>
      <c r="CK1853" s="2">
        <v>0</v>
      </c>
      <c r="CL1853" s="2">
        <v>0</v>
      </c>
    </row>
    <row r="1854" spans="1:90" x14ac:dyDescent="0.25">
      <c r="A1854" t="s">
        <v>115</v>
      </c>
      <c r="B1854">
        <v>10702</v>
      </c>
      <c r="C1854" t="s">
        <v>304</v>
      </c>
      <c r="D1854">
        <v>1</v>
      </c>
      <c r="E1854">
        <v>8</v>
      </c>
      <c r="F1854">
        <v>40721</v>
      </c>
      <c r="G1854">
        <v>35040721</v>
      </c>
      <c r="H1854" t="s">
        <v>14985</v>
      </c>
      <c r="I1854">
        <v>370</v>
      </c>
      <c r="J1854" t="s">
        <v>304</v>
      </c>
      <c r="K1854" t="s">
        <v>6215</v>
      </c>
      <c r="L1854">
        <v>1</v>
      </c>
      <c r="M1854" t="s">
        <v>304</v>
      </c>
      <c r="N1854">
        <v>6886510</v>
      </c>
      <c r="O1854" t="s">
        <v>92</v>
      </c>
      <c r="P1854" t="s">
        <v>14986</v>
      </c>
      <c r="Q1854">
        <v>1</v>
      </c>
      <c r="R1854">
        <v>11</v>
      </c>
      <c r="S1854">
        <v>41471347</v>
      </c>
      <c r="T1854">
        <v>41472083</v>
      </c>
      <c r="U1854" t="s">
        <v>14987</v>
      </c>
      <c r="V1854">
        <v>1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56</v>
      </c>
      <c r="AE1854" s="2">
        <v>64</v>
      </c>
      <c r="AF1854" s="2">
        <v>58</v>
      </c>
      <c r="AG1854" s="2">
        <v>35</v>
      </c>
      <c r="AH1854" s="2">
        <v>66</v>
      </c>
      <c r="AI1854" s="2">
        <v>43</v>
      </c>
      <c r="AJ1854" s="2">
        <v>49</v>
      </c>
      <c r="AK1854" s="2">
        <v>0</v>
      </c>
      <c r="AL1854" s="2">
        <v>0</v>
      </c>
      <c r="AM1854" s="2">
        <v>0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0</v>
      </c>
      <c r="BI1854" s="2">
        <v>0</v>
      </c>
      <c r="BJ1854" s="2">
        <v>0</v>
      </c>
      <c r="BK1854" s="2">
        <v>0</v>
      </c>
      <c r="BL1854" s="2">
        <v>3</v>
      </c>
      <c r="BM1854" s="2">
        <v>4</v>
      </c>
      <c r="BN1854" s="2">
        <v>2</v>
      </c>
      <c r="BO1854" s="2">
        <v>1</v>
      </c>
      <c r="BP1854" s="2">
        <v>3</v>
      </c>
      <c r="BQ1854" s="2">
        <v>2</v>
      </c>
      <c r="BR1854" s="2">
        <v>3</v>
      </c>
      <c r="BS1854" s="2">
        <v>0</v>
      </c>
      <c r="BT1854" s="2">
        <v>0</v>
      </c>
      <c r="BU1854" s="2">
        <v>0</v>
      </c>
      <c r="BV1854" s="2">
        <v>0</v>
      </c>
      <c r="BW1854" s="2">
        <v>0</v>
      </c>
      <c r="BX1854" s="2">
        <v>0</v>
      </c>
      <c r="BY1854" s="2">
        <v>0</v>
      </c>
      <c r="BZ1854" s="2">
        <v>0</v>
      </c>
      <c r="CA1854" s="2">
        <v>0</v>
      </c>
      <c r="CB1854" s="2">
        <v>0</v>
      </c>
      <c r="CC1854" s="2">
        <v>0</v>
      </c>
      <c r="CD1854" s="2">
        <v>0</v>
      </c>
      <c r="CE1854" s="2">
        <v>0</v>
      </c>
      <c r="CF1854" s="2">
        <v>0</v>
      </c>
      <c r="CG1854" s="2">
        <v>0</v>
      </c>
      <c r="CH1854" s="2">
        <v>0</v>
      </c>
      <c r="CI1854" s="2">
        <v>0</v>
      </c>
      <c r="CJ1854" s="2">
        <v>0</v>
      </c>
      <c r="CK1854" s="2">
        <v>0</v>
      </c>
      <c r="CL1854" s="2">
        <v>0</v>
      </c>
    </row>
    <row r="1855" spans="1:90" x14ac:dyDescent="0.25">
      <c r="A1855" t="s">
        <v>115</v>
      </c>
      <c r="B1855">
        <v>10702</v>
      </c>
      <c r="C1855" t="s">
        <v>304</v>
      </c>
      <c r="D1855">
        <v>1</v>
      </c>
      <c r="E1855">
        <v>8</v>
      </c>
      <c r="F1855">
        <v>9994</v>
      </c>
      <c r="G1855">
        <v>35009994</v>
      </c>
      <c r="H1855" t="s">
        <v>10457</v>
      </c>
      <c r="I1855">
        <v>370</v>
      </c>
      <c r="J1855" t="s">
        <v>304</v>
      </c>
      <c r="K1855" t="s">
        <v>10458</v>
      </c>
      <c r="L1855">
        <v>1</v>
      </c>
      <c r="M1855" t="s">
        <v>304</v>
      </c>
      <c r="N1855">
        <v>6856760</v>
      </c>
      <c r="O1855" t="s">
        <v>92</v>
      </c>
      <c r="P1855" t="s">
        <v>10459</v>
      </c>
      <c r="Q1855">
        <v>25</v>
      </c>
      <c r="R1855">
        <v>11</v>
      </c>
      <c r="S1855">
        <v>46664693</v>
      </c>
      <c r="T1855">
        <v>46679023</v>
      </c>
      <c r="U1855" t="s">
        <v>10460</v>
      </c>
      <c r="V1855">
        <v>1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112</v>
      </c>
      <c r="AE1855" s="2">
        <v>167</v>
      </c>
      <c r="AF1855" s="2">
        <v>105</v>
      </c>
      <c r="AG1855" s="2">
        <v>96</v>
      </c>
      <c r="AH1855" s="2">
        <v>166</v>
      </c>
      <c r="AI1855" s="2">
        <v>157</v>
      </c>
      <c r="AJ1855" s="2">
        <v>139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168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59</v>
      </c>
      <c r="BD1855" s="2">
        <v>22</v>
      </c>
      <c r="BE1855" s="2">
        <v>0</v>
      </c>
      <c r="BF1855" s="2">
        <v>0</v>
      </c>
      <c r="BG1855" s="2">
        <v>0</v>
      </c>
      <c r="BH1855" s="2">
        <v>0</v>
      </c>
      <c r="BI1855" s="2">
        <v>0</v>
      </c>
      <c r="BJ1855" s="2">
        <v>0</v>
      </c>
      <c r="BK1855" s="2">
        <v>0</v>
      </c>
      <c r="BL1855" s="2">
        <v>6</v>
      </c>
      <c r="BM1855" s="2">
        <v>8</v>
      </c>
      <c r="BN1855" s="2">
        <v>5</v>
      </c>
      <c r="BO1855" s="2">
        <v>4</v>
      </c>
      <c r="BP1855" s="2">
        <v>9</v>
      </c>
      <c r="BQ1855" s="2">
        <v>7</v>
      </c>
      <c r="BR1855" s="2">
        <v>5</v>
      </c>
      <c r="BS1855" s="2">
        <v>0</v>
      </c>
      <c r="BT1855" s="2">
        <v>0</v>
      </c>
      <c r="BU1855" s="2">
        <v>0</v>
      </c>
      <c r="BV1855" s="2">
        <v>0</v>
      </c>
      <c r="BW1855" s="2">
        <v>0</v>
      </c>
      <c r="BX1855" s="2">
        <v>0</v>
      </c>
      <c r="BY1855" s="2">
        <v>0</v>
      </c>
      <c r="BZ1855" s="2">
        <v>0</v>
      </c>
      <c r="CA1855" s="2">
        <v>0</v>
      </c>
      <c r="CB1855" s="2">
        <v>0</v>
      </c>
      <c r="CC1855" s="2">
        <v>5</v>
      </c>
      <c r="CD1855" s="2">
        <v>0</v>
      </c>
      <c r="CE1855" s="2">
        <v>0</v>
      </c>
      <c r="CF1855" s="2">
        <v>0</v>
      </c>
      <c r="CG1855" s="2">
        <v>0</v>
      </c>
      <c r="CH1855" s="2">
        <v>0</v>
      </c>
      <c r="CI1855" s="2">
        <v>0</v>
      </c>
      <c r="CJ1855" s="2">
        <v>0</v>
      </c>
      <c r="CK1855" s="2">
        <v>3</v>
      </c>
      <c r="CL1855" s="2">
        <v>5</v>
      </c>
    </row>
    <row r="1856" spans="1:90" x14ac:dyDescent="0.25">
      <c r="A1856" t="s">
        <v>115</v>
      </c>
      <c r="B1856">
        <v>10702</v>
      </c>
      <c r="C1856" t="s">
        <v>304</v>
      </c>
      <c r="D1856">
        <v>1</v>
      </c>
      <c r="E1856">
        <v>8</v>
      </c>
      <c r="F1856">
        <v>906517</v>
      </c>
      <c r="G1856">
        <v>35906517</v>
      </c>
      <c r="H1856" t="s">
        <v>10693</v>
      </c>
      <c r="I1856">
        <v>370</v>
      </c>
      <c r="J1856" t="s">
        <v>304</v>
      </c>
      <c r="K1856" t="s">
        <v>3654</v>
      </c>
      <c r="L1856">
        <v>1</v>
      </c>
      <c r="M1856" t="s">
        <v>304</v>
      </c>
      <c r="N1856">
        <v>6852620</v>
      </c>
      <c r="O1856" t="s">
        <v>92</v>
      </c>
      <c r="P1856" t="s">
        <v>10694</v>
      </c>
      <c r="Q1856">
        <v>2100</v>
      </c>
      <c r="R1856">
        <v>11</v>
      </c>
      <c r="S1856">
        <v>46666920</v>
      </c>
      <c r="T1856">
        <v>46679022</v>
      </c>
      <c r="U1856" t="s">
        <v>10695</v>
      </c>
      <c r="V1856">
        <v>1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118</v>
      </c>
      <c r="AE1856" s="2">
        <v>114</v>
      </c>
      <c r="AF1856" s="2">
        <v>146</v>
      </c>
      <c r="AG1856" s="2">
        <v>99</v>
      </c>
      <c r="AH1856" s="2">
        <v>89</v>
      </c>
      <c r="AI1856" s="2">
        <v>79</v>
      </c>
      <c r="AJ1856" s="2">
        <v>45</v>
      </c>
      <c r="AK1856" s="2">
        <v>0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2">
        <v>0</v>
      </c>
      <c r="AR1856" s="2">
        <v>135</v>
      </c>
      <c r="AS1856" s="2">
        <v>0</v>
      </c>
      <c r="AT1856" s="2">
        <v>0</v>
      </c>
      <c r="AU1856" s="2">
        <v>206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98</v>
      </c>
      <c r="BD1856" s="2">
        <v>16</v>
      </c>
      <c r="BE1856" s="2">
        <v>0</v>
      </c>
      <c r="BF1856" s="2">
        <v>0</v>
      </c>
      <c r="BG1856" s="2">
        <v>0</v>
      </c>
      <c r="BH1856" s="2">
        <v>0</v>
      </c>
      <c r="BI1856" s="2">
        <v>0</v>
      </c>
      <c r="BJ1856" s="2">
        <v>0</v>
      </c>
      <c r="BK1856" s="2">
        <v>0</v>
      </c>
      <c r="BL1856" s="2">
        <v>7</v>
      </c>
      <c r="BM1856" s="2">
        <v>8</v>
      </c>
      <c r="BN1856" s="2">
        <v>10</v>
      </c>
      <c r="BO1856" s="2">
        <v>4</v>
      </c>
      <c r="BP1856" s="2">
        <v>4</v>
      </c>
      <c r="BQ1856" s="2">
        <v>4</v>
      </c>
      <c r="BR1856" s="2">
        <v>4</v>
      </c>
      <c r="BS1856" s="2">
        <v>0</v>
      </c>
      <c r="BT1856" s="2">
        <v>0</v>
      </c>
      <c r="BU1856" s="2">
        <v>0</v>
      </c>
      <c r="BV1856" s="2">
        <v>0</v>
      </c>
      <c r="BW1856" s="2">
        <v>0</v>
      </c>
      <c r="BX1856" s="2">
        <v>0</v>
      </c>
      <c r="BY1856" s="2">
        <v>0</v>
      </c>
      <c r="BZ1856" s="2">
        <v>6</v>
      </c>
      <c r="CA1856" s="2">
        <v>0</v>
      </c>
      <c r="CB1856" s="2">
        <v>0</v>
      </c>
      <c r="CC1856" s="2">
        <v>7</v>
      </c>
      <c r="CD1856" s="2">
        <v>0</v>
      </c>
      <c r="CE1856" s="2">
        <v>0</v>
      </c>
      <c r="CF1856" s="2">
        <v>0</v>
      </c>
      <c r="CG1856" s="2">
        <v>0</v>
      </c>
      <c r="CH1856" s="2">
        <v>0</v>
      </c>
      <c r="CI1856" s="2">
        <v>0</v>
      </c>
      <c r="CJ1856" s="2">
        <v>0</v>
      </c>
      <c r="CK1856" s="2">
        <v>8</v>
      </c>
      <c r="CL1856" s="2">
        <v>4</v>
      </c>
    </row>
    <row r="1857" spans="1:90" x14ac:dyDescent="0.25">
      <c r="A1857" t="s">
        <v>115</v>
      </c>
      <c r="B1857">
        <v>20304</v>
      </c>
      <c r="C1857" t="s">
        <v>124</v>
      </c>
      <c r="D1857">
        <v>1</v>
      </c>
      <c r="E1857">
        <v>8</v>
      </c>
      <c r="F1857">
        <v>15106</v>
      </c>
      <c r="G1857">
        <v>35015106</v>
      </c>
      <c r="H1857" t="s">
        <v>4187</v>
      </c>
      <c r="I1857">
        <v>371</v>
      </c>
      <c r="J1857" t="s">
        <v>124</v>
      </c>
      <c r="K1857" t="s">
        <v>2090</v>
      </c>
      <c r="L1857">
        <v>1</v>
      </c>
      <c r="M1857" t="s">
        <v>124</v>
      </c>
      <c r="N1857">
        <v>18200560</v>
      </c>
      <c r="O1857" t="s">
        <v>92</v>
      </c>
      <c r="P1857" t="s">
        <v>4188</v>
      </c>
      <c r="Q1857" t="s">
        <v>127</v>
      </c>
      <c r="R1857">
        <v>15</v>
      </c>
      <c r="S1857">
        <v>32712392</v>
      </c>
      <c r="T1857">
        <v>32719018</v>
      </c>
      <c r="U1857" t="s">
        <v>4189</v>
      </c>
      <c r="V1857">
        <v>1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131</v>
      </c>
      <c r="AE1857" s="2">
        <v>136</v>
      </c>
      <c r="AF1857" s="2">
        <v>135</v>
      </c>
      <c r="AG1857" s="2">
        <v>136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27</v>
      </c>
      <c r="BE1857" s="2">
        <v>0</v>
      </c>
      <c r="BF1857" s="2">
        <v>0</v>
      </c>
      <c r="BG1857" s="2">
        <v>0</v>
      </c>
      <c r="BH1857" s="2">
        <v>0</v>
      </c>
      <c r="BI1857" s="2">
        <v>0</v>
      </c>
      <c r="BJ1857" s="2">
        <v>0</v>
      </c>
      <c r="BK1857" s="2">
        <v>0</v>
      </c>
      <c r="BL1857" s="2">
        <v>6</v>
      </c>
      <c r="BM1857" s="2">
        <v>7</v>
      </c>
      <c r="BN1857" s="2">
        <v>4</v>
      </c>
      <c r="BO1857" s="2">
        <v>4</v>
      </c>
      <c r="BP1857" s="2">
        <v>0</v>
      </c>
      <c r="BQ1857" s="2">
        <v>0</v>
      </c>
      <c r="BR1857" s="2">
        <v>0</v>
      </c>
      <c r="BS1857" s="2">
        <v>0</v>
      </c>
      <c r="BT1857" s="2">
        <v>0</v>
      </c>
      <c r="BU1857" s="2">
        <v>0</v>
      </c>
      <c r="BV1857" s="2">
        <v>0</v>
      </c>
      <c r="BW1857" s="2">
        <v>0</v>
      </c>
      <c r="BX1857" s="2">
        <v>0</v>
      </c>
      <c r="BY1857" s="2">
        <v>0</v>
      </c>
      <c r="BZ1857" s="2">
        <v>0</v>
      </c>
      <c r="CA1857" s="2">
        <v>0</v>
      </c>
      <c r="CB1857" s="2">
        <v>0</v>
      </c>
      <c r="CC1857" s="2">
        <v>0</v>
      </c>
      <c r="CD1857" s="2">
        <v>0</v>
      </c>
      <c r="CE1857" s="2">
        <v>0</v>
      </c>
      <c r="CF1857" s="2">
        <v>0</v>
      </c>
      <c r="CG1857" s="2">
        <v>0</v>
      </c>
      <c r="CH1857" s="2">
        <v>0</v>
      </c>
      <c r="CI1857" s="2">
        <v>0</v>
      </c>
      <c r="CJ1857" s="2">
        <v>0</v>
      </c>
      <c r="CK1857" s="2">
        <v>0</v>
      </c>
      <c r="CL1857" s="2">
        <v>7</v>
      </c>
    </row>
    <row r="1858" spans="1:90" x14ac:dyDescent="0.25">
      <c r="A1858" t="s">
        <v>115</v>
      </c>
      <c r="B1858">
        <v>20304</v>
      </c>
      <c r="C1858" t="s">
        <v>124</v>
      </c>
      <c r="D1858">
        <v>1</v>
      </c>
      <c r="E1858">
        <v>8</v>
      </c>
      <c r="F1858">
        <v>15088</v>
      </c>
      <c r="G1858">
        <v>35015088</v>
      </c>
      <c r="H1858" t="s">
        <v>4925</v>
      </c>
      <c r="I1858">
        <v>371</v>
      </c>
      <c r="J1858" t="s">
        <v>124</v>
      </c>
      <c r="K1858" t="s">
        <v>91</v>
      </c>
      <c r="L1858">
        <v>1</v>
      </c>
      <c r="M1858" t="s">
        <v>124</v>
      </c>
      <c r="N1858">
        <v>18200160</v>
      </c>
      <c r="O1858" t="s">
        <v>102</v>
      </c>
      <c r="P1858" t="s">
        <v>4926</v>
      </c>
      <c r="Q1858">
        <v>126</v>
      </c>
      <c r="R1858">
        <v>15</v>
      </c>
      <c r="S1858">
        <v>32710418</v>
      </c>
      <c r="U1858" t="s">
        <v>4927</v>
      </c>
      <c r="V1858">
        <v>1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128</v>
      </c>
      <c r="AE1858" s="2">
        <v>102</v>
      </c>
      <c r="AF1858" s="2">
        <v>69</v>
      </c>
      <c r="AG1858" s="2">
        <v>103</v>
      </c>
      <c r="AH1858" s="2">
        <v>112</v>
      </c>
      <c r="AI1858" s="2">
        <v>117</v>
      </c>
      <c r="AJ1858" s="2">
        <v>75</v>
      </c>
      <c r="AK1858" s="2">
        <v>0</v>
      </c>
      <c r="AL1858" s="2">
        <v>0</v>
      </c>
      <c r="AM1858" s="2">
        <v>0</v>
      </c>
      <c r="AN1858" s="2">
        <v>0</v>
      </c>
      <c r="AO1858" s="2">
        <v>0</v>
      </c>
      <c r="AP1858" s="2">
        <v>0</v>
      </c>
      <c r="AQ1858" s="2">
        <v>0</v>
      </c>
      <c r="AR1858" s="2">
        <v>328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29</v>
      </c>
      <c r="BD1858" s="2">
        <v>0</v>
      </c>
      <c r="BE1858" s="2">
        <v>0</v>
      </c>
      <c r="BF1858" s="2">
        <v>0</v>
      </c>
      <c r="BG1858" s="2">
        <v>0</v>
      </c>
      <c r="BH1858" s="2">
        <v>0</v>
      </c>
      <c r="BI1858" s="2">
        <v>0</v>
      </c>
      <c r="BJ1858" s="2">
        <v>0</v>
      </c>
      <c r="BK1858" s="2">
        <v>0</v>
      </c>
      <c r="BL1858" s="2">
        <v>4</v>
      </c>
      <c r="BM1858" s="2">
        <v>3</v>
      </c>
      <c r="BN1858" s="2">
        <v>2</v>
      </c>
      <c r="BO1858" s="2">
        <v>3</v>
      </c>
      <c r="BP1858" s="2">
        <v>3</v>
      </c>
      <c r="BQ1858" s="2">
        <v>3</v>
      </c>
      <c r="BR1858" s="2">
        <v>2</v>
      </c>
      <c r="BS1858" s="2">
        <v>0</v>
      </c>
      <c r="BT1858" s="2">
        <v>0</v>
      </c>
      <c r="BU1858" s="2">
        <v>0</v>
      </c>
      <c r="BV1858" s="2">
        <v>0</v>
      </c>
      <c r="BW1858" s="2">
        <v>0</v>
      </c>
      <c r="BX1858" s="2">
        <v>0</v>
      </c>
      <c r="BY1858" s="2">
        <v>0</v>
      </c>
      <c r="BZ1858" s="2">
        <v>13</v>
      </c>
      <c r="CA1858" s="2">
        <v>0</v>
      </c>
      <c r="CB1858" s="2">
        <v>0</v>
      </c>
      <c r="CC1858" s="2">
        <v>0</v>
      </c>
      <c r="CD1858" s="2">
        <v>0</v>
      </c>
      <c r="CE1858" s="2">
        <v>0</v>
      </c>
      <c r="CF1858" s="2">
        <v>0</v>
      </c>
      <c r="CG1858" s="2">
        <v>0</v>
      </c>
      <c r="CH1858" s="2">
        <v>0</v>
      </c>
      <c r="CI1858" s="2">
        <v>0</v>
      </c>
      <c r="CJ1858" s="2">
        <v>0</v>
      </c>
      <c r="CK1858" s="2">
        <v>2</v>
      </c>
      <c r="CL1858" s="2">
        <v>0</v>
      </c>
    </row>
    <row r="1859" spans="1:90" x14ac:dyDescent="0.25">
      <c r="A1859" t="s">
        <v>115</v>
      </c>
      <c r="B1859">
        <v>20304</v>
      </c>
      <c r="C1859" t="s">
        <v>124</v>
      </c>
      <c r="D1859">
        <v>1</v>
      </c>
      <c r="E1859">
        <v>8</v>
      </c>
      <c r="F1859">
        <v>70221</v>
      </c>
      <c r="G1859">
        <v>35070221</v>
      </c>
      <c r="H1859" t="s">
        <v>8883</v>
      </c>
      <c r="I1859">
        <v>371</v>
      </c>
      <c r="J1859" t="s">
        <v>124</v>
      </c>
      <c r="K1859" t="s">
        <v>4905</v>
      </c>
      <c r="L1859">
        <v>1</v>
      </c>
      <c r="M1859" t="s">
        <v>124</v>
      </c>
      <c r="N1859">
        <v>18208080</v>
      </c>
      <c r="O1859" t="s">
        <v>102</v>
      </c>
      <c r="P1859" t="s">
        <v>7124</v>
      </c>
      <c r="Q1859">
        <v>1800</v>
      </c>
      <c r="R1859">
        <v>15</v>
      </c>
      <c r="S1859">
        <v>32752396</v>
      </c>
      <c r="T1859">
        <v>32752534</v>
      </c>
      <c r="U1859" t="s">
        <v>8884</v>
      </c>
      <c r="V1859">
        <v>1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62</v>
      </c>
      <c r="AE1859" s="2">
        <v>56</v>
      </c>
      <c r="AF1859" s="2">
        <v>33</v>
      </c>
      <c r="AG1859" s="2">
        <v>67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0</v>
      </c>
      <c r="BI1859" s="2">
        <v>0</v>
      </c>
      <c r="BJ1859" s="2">
        <v>0</v>
      </c>
      <c r="BK1859" s="2">
        <v>0</v>
      </c>
      <c r="BL1859" s="2">
        <v>4</v>
      </c>
      <c r="BM1859" s="2">
        <v>2</v>
      </c>
      <c r="BN1859" s="2">
        <v>1</v>
      </c>
      <c r="BO1859" s="2">
        <v>3</v>
      </c>
      <c r="BP1859" s="2">
        <v>0</v>
      </c>
      <c r="BQ1859" s="2">
        <v>0</v>
      </c>
      <c r="BR1859" s="2">
        <v>0</v>
      </c>
      <c r="BS1859" s="2">
        <v>0</v>
      </c>
      <c r="BT1859" s="2">
        <v>0</v>
      </c>
      <c r="BU1859" s="2">
        <v>0</v>
      </c>
      <c r="BV1859" s="2">
        <v>0</v>
      </c>
      <c r="BW1859" s="2">
        <v>0</v>
      </c>
      <c r="BX1859" s="2">
        <v>0</v>
      </c>
      <c r="BY1859" s="2">
        <v>0</v>
      </c>
      <c r="BZ1859" s="2">
        <v>0</v>
      </c>
      <c r="CA1859" s="2">
        <v>0</v>
      </c>
      <c r="CB1859" s="2">
        <v>0</v>
      </c>
      <c r="CC1859" s="2">
        <v>0</v>
      </c>
      <c r="CD1859" s="2">
        <v>0</v>
      </c>
      <c r="CE1859" s="2">
        <v>0</v>
      </c>
      <c r="CF1859" s="2">
        <v>0</v>
      </c>
      <c r="CG1859" s="2">
        <v>0</v>
      </c>
      <c r="CH1859" s="2">
        <v>0</v>
      </c>
      <c r="CI1859" s="2">
        <v>0</v>
      </c>
      <c r="CJ1859" s="2">
        <v>0</v>
      </c>
      <c r="CK1859" s="2">
        <v>0</v>
      </c>
      <c r="CL1859" s="2">
        <v>0</v>
      </c>
    </row>
    <row r="1860" spans="1:90" x14ac:dyDescent="0.25">
      <c r="A1860" t="s">
        <v>115</v>
      </c>
      <c r="B1860">
        <v>20304</v>
      </c>
      <c r="C1860" t="s">
        <v>124</v>
      </c>
      <c r="D1860">
        <v>1</v>
      </c>
      <c r="E1860">
        <v>8</v>
      </c>
      <c r="F1860">
        <v>16494</v>
      </c>
      <c r="G1860">
        <v>35016494</v>
      </c>
      <c r="H1860" t="s">
        <v>15126</v>
      </c>
      <c r="I1860">
        <v>687</v>
      </c>
      <c r="J1860" t="s">
        <v>486</v>
      </c>
      <c r="K1860" t="s">
        <v>466</v>
      </c>
      <c r="L1860">
        <v>1</v>
      </c>
      <c r="M1860" t="s">
        <v>486</v>
      </c>
      <c r="N1860">
        <v>18270360</v>
      </c>
      <c r="O1860" t="s">
        <v>92</v>
      </c>
      <c r="P1860" t="s">
        <v>15127</v>
      </c>
      <c r="Q1860">
        <v>800</v>
      </c>
      <c r="R1860">
        <v>15</v>
      </c>
      <c r="S1860">
        <v>32052737</v>
      </c>
      <c r="T1860">
        <v>32512733</v>
      </c>
      <c r="U1860" t="s">
        <v>15128</v>
      </c>
      <c r="V1860">
        <v>1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104</v>
      </c>
      <c r="AE1860" s="2">
        <v>106</v>
      </c>
      <c r="AF1860" s="2">
        <v>87</v>
      </c>
      <c r="AG1860" s="2">
        <v>108</v>
      </c>
      <c r="AH1860" s="2">
        <v>117</v>
      </c>
      <c r="AI1860" s="2">
        <v>90</v>
      </c>
      <c r="AJ1860" s="2">
        <v>71</v>
      </c>
      <c r="AK1860" s="2">
        <v>0</v>
      </c>
      <c r="AL1860" s="2">
        <v>0</v>
      </c>
      <c r="AM1860" s="2">
        <v>0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0</v>
      </c>
      <c r="BI1860" s="2">
        <v>0</v>
      </c>
      <c r="BJ1860" s="2">
        <v>0</v>
      </c>
      <c r="BK1860" s="2">
        <v>0</v>
      </c>
      <c r="BL1860" s="2">
        <v>6</v>
      </c>
      <c r="BM1860" s="2">
        <v>6</v>
      </c>
      <c r="BN1860" s="2">
        <v>5</v>
      </c>
      <c r="BO1860" s="2">
        <v>3</v>
      </c>
      <c r="BP1860" s="2">
        <v>4</v>
      </c>
      <c r="BQ1860" s="2">
        <v>3</v>
      </c>
      <c r="BR1860" s="2">
        <v>3</v>
      </c>
      <c r="BS1860" s="2">
        <v>0</v>
      </c>
      <c r="BT1860" s="2">
        <v>0</v>
      </c>
      <c r="BU1860" s="2">
        <v>0</v>
      </c>
      <c r="BV1860" s="2">
        <v>0</v>
      </c>
      <c r="BW1860" s="2">
        <v>0</v>
      </c>
      <c r="BX1860" s="2">
        <v>0</v>
      </c>
      <c r="BY1860" s="2">
        <v>0</v>
      </c>
      <c r="BZ1860" s="2">
        <v>0</v>
      </c>
      <c r="CA1860" s="2">
        <v>0</v>
      </c>
      <c r="CB1860" s="2">
        <v>0</v>
      </c>
      <c r="CC1860" s="2">
        <v>0</v>
      </c>
      <c r="CD1860" s="2">
        <v>0</v>
      </c>
      <c r="CE1860" s="2">
        <v>0</v>
      </c>
      <c r="CF1860" s="2">
        <v>0</v>
      </c>
      <c r="CG1860" s="2">
        <v>0</v>
      </c>
      <c r="CH1860" s="2">
        <v>0</v>
      </c>
      <c r="CI1860" s="2">
        <v>0</v>
      </c>
      <c r="CJ1860" s="2">
        <v>0</v>
      </c>
      <c r="CK1860" s="2">
        <v>0</v>
      </c>
      <c r="CL1860" s="2">
        <v>0</v>
      </c>
    </row>
    <row r="1861" spans="1:90" x14ac:dyDescent="0.25">
      <c r="A1861" t="s">
        <v>115</v>
      </c>
      <c r="B1861">
        <v>20304</v>
      </c>
      <c r="C1861" t="s">
        <v>124</v>
      </c>
      <c r="D1861">
        <v>1</v>
      </c>
      <c r="E1861">
        <v>8</v>
      </c>
      <c r="F1861">
        <v>14459</v>
      </c>
      <c r="G1861">
        <v>35014459</v>
      </c>
      <c r="H1861" t="s">
        <v>14532</v>
      </c>
      <c r="I1861">
        <v>506</v>
      </c>
      <c r="J1861" t="s">
        <v>2183</v>
      </c>
      <c r="K1861" t="s">
        <v>91</v>
      </c>
      <c r="L1861">
        <v>1</v>
      </c>
      <c r="M1861" t="s">
        <v>2183</v>
      </c>
      <c r="N1861">
        <v>18720000</v>
      </c>
      <c r="O1861" t="s">
        <v>92</v>
      </c>
      <c r="P1861" t="s">
        <v>14533</v>
      </c>
      <c r="Q1861">
        <v>1134</v>
      </c>
      <c r="R1861">
        <v>14</v>
      </c>
      <c r="S1861">
        <v>37131055</v>
      </c>
      <c r="T1861">
        <v>37131391</v>
      </c>
      <c r="U1861" t="s">
        <v>14534</v>
      </c>
      <c r="V1861">
        <v>1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140</v>
      </c>
      <c r="AI1861" s="2">
        <v>135</v>
      </c>
      <c r="AJ1861" s="2">
        <v>146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35</v>
      </c>
      <c r="AS1861" s="2">
        <v>0</v>
      </c>
      <c r="AT1861" s="2">
        <v>0</v>
      </c>
      <c r="AU1861" s="2">
        <v>75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0</v>
      </c>
      <c r="BI1861" s="2">
        <v>0</v>
      </c>
      <c r="BJ1861" s="2">
        <v>0</v>
      </c>
      <c r="BK1861" s="2">
        <v>0</v>
      </c>
      <c r="BL1861" s="2">
        <v>0</v>
      </c>
      <c r="BM1861" s="2">
        <v>0</v>
      </c>
      <c r="BN1861" s="2">
        <v>0</v>
      </c>
      <c r="BO1861" s="2">
        <v>0</v>
      </c>
      <c r="BP1861" s="2">
        <v>6</v>
      </c>
      <c r="BQ1861" s="2">
        <v>5</v>
      </c>
      <c r="BR1861" s="2">
        <v>7</v>
      </c>
      <c r="BS1861" s="2">
        <v>0</v>
      </c>
      <c r="BT1861" s="2">
        <v>0</v>
      </c>
      <c r="BU1861" s="2">
        <v>0</v>
      </c>
      <c r="BV1861" s="2">
        <v>0</v>
      </c>
      <c r="BW1861" s="2">
        <v>0</v>
      </c>
      <c r="BX1861" s="2">
        <v>0</v>
      </c>
      <c r="BY1861" s="2">
        <v>0</v>
      </c>
      <c r="BZ1861" s="2">
        <v>3</v>
      </c>
      <c r="CA1861" s="2">
        <v>0</v>
      </c>
      <c r="CB1861" s="2">
        <v>0</v>
      </c>
      <c r="CC1861" s="2">
        <v>3</v>
      </c>
      <c r="CD1861" s="2">
        <v>0</v>
      </c>
      <c r="CE1861" s="2">
        <v>0</v>
      </c>
      <c r="CF1861" s="2">
        <v>0</v>
      </c>
      <c r="CG1861" s="2">
        <v>0</v>
      </c>
      <c r="CH1861" s="2">
        <v>0</v>
      </c>
      <c r="CI1861" s="2">
        <v>0</v>
      </c>
      <c r="CJ1861" s="2">
        <v>0</v>
      </c>
      <c r="CK1861" s="2">
        <v>0</v>
      </c>
      <c r="CL1861" s="2">
        <v>0</v>
      </c>
    </row>
    <row r="1862" spans="1:90" x14ac:dyDescent="0.25">
      <c r="A1862" t="s">
        <v>115</v>
      </c>
      <c r="B1862">
        <v>20304</v>
      </c>
      <c r="C1862" t="s">
        <v>124</v>
      </c>
      <c r="D1862">
        <v>1</v>
      </c>
      <c r="E1862">
        <v>8</v>
      </c>
      <c r="F1862">
        <v>16676</v>
      </c>
      <c r="G1862">
        <v>35016676</v>
      </c>
      <c r="H1862" t="s">
        <v>17551</v>
      </c>
      <c r="I1862">
        <v>687</v>
      </c>
      <c r="J1862" t="s">
        <v>486</v>
      </c>
      <c r="K1862" t="s">
        <v>1913</v>
      </c>
      <c r="L1862">
        <v>1</v>
      </c>
      <c r="M1862" t="s">
        <v>486</v>
      </c>
      <c r="N1862">
        <v>18278003</v>
      </c>
      <c r="O1862" t="s">
        <v>92</v>
      </c>
      <c r="P1862" t="s">
        <v>17552</v>
      </c>
      <c r="Q1862">
        <v>428</v>
      </c>
      <c r="R1862">
        <v>15</v>
      </c>
      <c r="S1862">
        <v>32052736</v>
      </c>
      <c r="T1862">
        <v>32511515</v>
      </c>
      <c r="U1862" t="s">
        <v>17553</v>
      </c>
      <c r="V1862">
        <v>1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97</v>
      </c>
      <c r="AE1862" s="2">
        <v>78</v>
      </c>
      <c r="AF1862" s="2">
        <v>53</v>
      </c>
      <c r="AG1862" s="2">
        <v>48</v>
      </c>
      <c r="AH1862" s="2">
        <v>222</v>
      </c>
      <c r="AI1862" s="2">
        <v>130</v>
      </c>
      <c r="AJ1862" s="2">
        <v>140</v>
      </c>
      <c r="AK1862" s="2">
        <v>0</v>
      </c>
      <c r="AL1862" s="2">
        <v>0</v>
      </c>
      <c r="AM1862" s="2">
        <v>0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125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119</v>
      </c>
      <c r="BD1862" s="2">
        <v>0</v>
      </c>
      <c r="BE1862" s="2">
        <v>0</v>
      </c>
      <c r="BF1862" s="2">
        <v>0</v>
      </c>
      <c r="BG1862" s="2">
        <v>0</v>
      </c>
      <c r="BH1862" s="2">
        <v>0</v>
      </c>
      <c r="BI1862" s="2">
        <v>0</v>
      </c>
      <c r="BJ1862" s="2">
        <v>0</v>
      </c>
      <c r="BK1862" s="2">
        <v>0</v>
      </c>
      <c r="BL1862" s="2">
        <v>9</v>
      </c>
      <c r="BM1862" s="2">
        <v>4</v>
      </c>
      <c r="BN1862" s="2">
        <v>3</v>
      </c>
      <c r="BO1862" s="2">
        <v>2</v>
      </c>
      <c r="BP1862" s="2">
        <v>7</v>
      </c>
      <c r="BQ1862" s="2">
        <v>5</v>
      </c>
      <c r="BR1862" s="2">
        <v>4</v>
      </c>
      <c r="BS1862" s="2">
        <v>0</v>
      </c>
      <c r="BT1862" s="2">
        <v>0</v>
      </c>
      <c r="BU1862" s="2">
        <v>0</v>
      </c>
      <c r="BV1862" s="2">
        <v>0</v>
      </c>
      <c r="BW1862" s="2">
        <v>0</v>
      </c>
      <c r="BX1862" s="2">
        <v>0</v>
      </c>
      <c r="BY1862" s="2">
        <v>0</v>
      </c>
      <c r="BZ1862" s="2">
        <v>0</v>
      </c>
      <c r="CA1862" s="2">
        <v>0</v>
      </c>
      <c r="CB1862" s="2">
        <v>0</v>
      </c>
      <c r="CC1862" s="2">
        <v>4</v>
      </c>
      <c r="CD1862" s="2">
        <v>0</v>
      </c>
      <c r="CE1862" s="2">
        <v>0</v>
      </c>
      <c r="CF1862" s="2">
        <v>0</v>
      </c>
      <c r="CG1862" s="2">
        <v>0</v>
      </c>
      <c r="CH1862" s="2">
        <v>0</v>
      </c>
      <c r="CI1862" s="2">
        <v>0</v>
      </c>
      <c r="CJ1862" s="2">
        <v>0</v>
      </c>
      <c r="CK1862" s="2">
        <v>10</v>
      </c>
      <c r="CL1862" s="2">
        <v>0</v>
      </c>
    </row>
    <row r="1863" spans="1:90" x14ac:dyDescent="0.25">
      <c r="A1863" t="s">
        <v>115</v>
      </c>
      <c r="B1863">
        <v>20304</v>
      </c>
      <c r="C1863" t="s">
        <v>124</v>
      </c>
      <c r="D1863">
        <v>1</v>
      </c>
      <c r="E1863">
        <v>8</v>
      </c>
      <c r="F1863">
        <v>908236</v>
      </c>
      <c r="G1863">
        <v>35908236</v>
      </c>
      <c r="H1863" t="s">
        <v>7725</v>
      </c>
      <c r="I1863">
        <v>371</v>
      </c>
      <c r="J1863" t="s">
        <v>124</v>
      </c>
      <c r="K1863" t="s">
        <v>2366</v>
      </c>
      <c r="L1863">
        <v>1</v>
      </c>
      <c r="M1863" t="s">
        <v>124</v>
      </c>
      <c r="N1863">
        <v>18214500</v>
      </c>
      <c r="O1863" t="s">
        <v>92</v>
      </c>
      <c r="P1863" t="s">
        <v>7659</v>
      </c>
      <c r="Q1863">
        <v>180</v>
      </c>
      <c r="R1863">
        <v>15</v>
      </c>
      <c r="S1863">
        <v>32731140</v>
      </c>
      <c r="T1863">
        <v>32734080</v>
      </c>
      <c r="U1863" t="s">
        <v>7726</v>
      </c>
      <c r="V1863">
        <v>1</v>
      </c>
      <c r="W1863" s="2">
        <v>0</v>
      </c>
      <c r="X1863" s="2">
        <v>0</v>
      </c>
      <c r="Y1863" s="2">
        <v>39</v>
      </c>
      <c r="Z1863" s="2">
        <v>47</v>
      </c>
      <c r="AA1863" s="2">
        <v>55</v>
      </c>
      <c r="AB1863" s="2">
        <v>54</v>
      </c>
      <c r="AC1863" s="2">
        <v>73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99</v>
      </c>
      <c r="BD1863" s="2">
        <v>0</v>
      </c>
      <c r="BE1863" s="2">
        <v>0</v>
      </c>
      <c r="BF1863" s="2">
        <v>0</v>
      </c>
      <c r="BG1863" s="2">
        <v>2</v>
      </c>
      <c r="BH1863" s="2">
        <v>2</v>
      </c>
      <c r="BI1863" s="2">
        <v>3</v>
      </c>
      <c r="BJ1863" s="2">
        <v>4</v>
      </c>
      <c r="BK1863" s="2">
        <v>5</v>
      </c>
      <c r="BL1863" s="2">
        <v>0</v>
      </c>
      <c r="BM1863" s="2">
        <v>0</v>
      </c>
      <c r="BN1863" s="2">
        <v>0</v>
      </c>
      <c r="BO1863" s="2">
        <v>0</v>
      </c>
      <c r="BP1863" s="2">
        <v>0</v>
      </c>
      <c r="BQ1863" s="2">
        <v>0</v>
      </c>
      <c r="BR1863" s="2">
        <v>0</v>
      </c>
      <c r="BS1863" s="2">
        <v>0</v>
      </c>
      <c r="BT1863" s="2">
        <v>0</v>
      </c>
      <c r="BU1863" s="2">
        <v>0</v>
      </c>
      <c r="BV1863" s="2">
        <v>0</v>
      </c>
      <c r="BW1863" s="2">
        <v>0</v>
      </c>
      <c r="BX1863" s="2">
        <v>0</v>
      </c>
      <c r="BY1863" s="2">
        <v>0</v>
      </c>
      <c r="BZ1863" s="2">
        <v>0</v>
      </c>
      <c r="CA1863" s="2">
        <v>0</v>
      </c>
      <c r="CB1863" s="2">
        <v>0</v>
      </c>
      <c r="CC1863" s="2">
        <v>0</v>
      </c>
      <c r="CD1863" s="2">
        <v>0</v>
      </c>
      <c r="CE1863" s="2">
        <v>0</v>
      </c>
      <c r="CF1863" s="2">
        <v>0</v>
      </c>
      <c r="CG1863" s="2">
        <v>0</v>
      </c>
      <c r="CH1863" s="2">
        <v>0</v>
      </c>
      <c r="CI1863" s="2">
        <v>0</v>
      </c>
      <c r="CJ1863" s="2">
        <v>0</v>
      </c>
      <c r="CK1863" s="2">
        <v>10</v>
      </c>
      <c r="CL1863" s="2">
        <v>0</v>
      </c>
    </row>
    <row r="1864" spans="1:90" x14ac:dyDescent="0.25">
      <c r="A1864" t="s">
        <v>115</v>
      </c>
      <c r="B1864">
        <v>20304</v>
      </c>
      <c r="C1864" t="s">
        <v>124</v>
      </c>
      <c r="D1864">
        <v>1</v>
      </c>
      <c r="E1864">
        <v>8</v>
      </c>
      <c r="F1864">
        <v>49293</v>
      </c>
      <c r="G1864">
        <v>35049293</v>
      </c>
      <c r="H1864" t="s">
        <v>2777</v>
      </c>
      <c r="I1864">
        <v>371</v>
      </c>
      <c r="J1864" t="s">
        <v>124</v>
      </c>
      <c r="K1864" t="s">
        <v>2778</v>
      </c>
      <c r="L1864">
        <v>1</v>
      </c>
      <c r="M1864" t="s">
        <v>124</v>
      </c>
      <c r="N1864">
        <v>18203300</v>
      </c>
      <c r="O1864" t="s">
        <v>102</v>
      </c>
      <c r="P1864" t="s">
        <v>2779</v>
      </c>
      <c r="Q1864">
        <v>116</v>
      </c>
      <c r="R1864">
        <v>15</v>
      </c>
      <c r="S1864">
        <v>32711200</v>
      </c>
      <c r="T1864">
        <v>32718157</v>
      </c>
      <c r="U1864" t="s">
        <v>2780</v>
      </c>
      <c r="V1864">
        <v>1</v>
      </c>
      <c r="W1864" s="2">
        <v>0</v>
      </c>
      <c r="X1864" s="2">
        <v>0</v>
      </c>
      <c r="Y1864" s="2">
        <v>36</v>
      </c>
      <c r="Z1864" s="2">
        <v>45</v>
      </c>
      <c r="AA1864" s="2">
        <v>54</v>
      </c>
      <c r="AB1864" s="2">
        <v>53</v>
      </c>
      <c r="AC1864" s="2">
        <v>45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2</v>
      </c>
      <c r="BH1864" s="2">
        <v>2</v>
      </c>
      <c r="BI1864" s="2">
        <v>2</v>
      </c>
      <c r="BJ1864" s="2">
        <v>2</v>
      </c>
      <c r="BK1864" s="2">
        <v>2</v>
      </c>
      <c r="BL1864" s="2">
        <v>0</v>
      </c>
      <c r="BM1864" s="2">
        <v>0</v>
      </c>
      <c r="BN1864" s="2">
        <v>0</v>
      </c>
      <c r="BO1864" s="2">
        <v>0</v>
      </c>
      <c r="BP1864" s="2">
        <v>0</v>
      </c>
      <c r="BQ1864" s="2">
        <v>0</v>
      </c>
      <c r="BR1864" s="2">
        <v>0</v>
      </c>
      <c r="BS1864" s="2">
        <v>0</v>
      </c>
      <c r="BT1864" s="2">
        <v>0</v>
      </c>
      <c r="BU1864" s="2">
        <v>0</v>
      </c>
      <c r="BV1864" s="2">
        <v>0</v>
      </c>
      <c r="BW1864" s="2">
        <v>0</v>
      </c>
      <c r="BX1864" s="2">
        <v>0</v>
      </c>
      <c r="BY1864" s="2">
        <v>0</v>
      </c>
      <c r="BZ1864" s="2">
        <v>0</v>
      </c>
      <c r="CA1864" s="2">
        <v>0</v>
      </c>
      <c r="CB1864" s="2">
        <v>0</v>
      </c>
      <c r="CC1864" s="2">
        <v>0</v>
      </c>
      <c r="CD1864" s="2">
        <v>0</v>
      </c>
      <c r="CE1864" s="2">
        <v>0</v>
      </c>
      <c r="CF1864" s="2">
        <v>0</v>
      </c>
      <c r="CG1864" s="2">
        <v>0</v>
      </c>
      <c r="CH1864" s="2">
        <v>0</v>
      </c>
      <c r="CI1864" s="2">
        <v>0</v>
      </c>
      <c r="CJ1864" s="2">
        <v>0</v>
      </c>
      <c r="CK1864" s="2">
        <v>0</v>
      </c>
      <c r="CL1864" s="2">
        <v>0</v>
      </c>
    </row>
    <row r="1865" spans="1:90" x14ac:dyDescent="0.25">
      <c r="A1865" t="s">
        <v>115</v>
      </c>
      <c r="B1865">
        <v>20304</v>
      </c>
      <c r="C1865" t="s">
        <v>124</v>
      </c>
      <c r="D1865">
        <v>1</v>
      </c>
      <c r="E1865">
        <v>8</v>
      </c>
      <c r="F1865">
        <v>16627</v>
      </c>
      <c r="G1865">
        <v>35016627</v>
      </c>
      <c r="H1865" t="s">
        <v>17711</v>
      </c>
      <c r="I1865">
        <v>687</v>
      </c>
      <c r="J1865" t="s">
        <v>486</v>
      </c>
      <c r="K1865" t="s">
        <v>91</v>
      </c>
      <c r="L1865">
        <v>1</v>
      </c>
      <c r="M1865" t="s">
        <v>486</v>
      </c>
      <c r="N1865">
        <v>18270380</v>
      </c>
      <c r="O1865" t="s">
        <v>162</v>
      </c>
      <c r="P1865" t="s">
        <v>17712</v>
      </c>
      <c r="Q1865">
        <v>101</v>
      </c>
      <c r="R1865">
        <v>15</v>
      </c>
      <c r="S1865">
        <v>32052725</v>
      </c>
      <c r="T1865">
        <v>32514223</v>
      </c>
      <c r="U1865" t="s">
        <v>17713</v>
      </c>
      <c r="V1865">
        <v>1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84</v>
      </c>
      <c r="AE1865" s="2">
        <v>103</v>
      </c>
      <c r="AF1865" s="2">
        <v>47</v>
      </c>
      <c r="AG1865" s="2">
        <v>61</v>
      </c>
      <c r="AH1865" s="2">
        <v>97</v>
      </c>
      <c r="AI1865" s="2">
        <v>64</v>
      </c>
      <c r="AJ1865" s="2">
        <v>33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0</v>
      </c>
      <c r="BI1865" s="2">
        <v>0</v>
      </c>
      <c r="BJ1865" s="2">
        <v>0</v>
      </c>
      <c r="BK1865" s="2">
        <v>0</v>
      </c>
      <c r="BL1865" s="2">
        <v>5</v>
      </c>
      <c r="BM1865" s="2">
        <v>4</v>
      </c>
      <c r="BN1865" s="2">
        <v>2</v>
      </c>
      <c r="BO1865" s="2">
        <v>2</v>
      </c>
      <c r="BP1865" s="2">
        <v>4</v>
      </c>
      <c r="BQ1865" s="2">
        <v>2</v>
      </c>
      <c r="BR1865" s="2">
        <v>1</v>
      </c>
      <c r="BS1865" s="2">
        <v>0</v>
      </c>
      <c r="BT1865" s="2">
        <v>0</v>
      </c>
      <c r="BU1865" s="2">
        <v>0</v>
      </c>
      <c r="BV1865" s="2">
        <v>0</v>
      </c>
      <c r="BW1865" s="2">
        <v>0</v>
      </c>
      <c r="BX1865" s="2">
        <v>0</v>
      </c>
      <c r="BY1865" s="2">
        <v>0</v>
      </c>
      <c r="BZ1865" s="2">
        <v>0</v>
      </c>
      <c r="CA1865" s="2">
        <v>0</v>
      </c>
      <c r="CB1865" s="2">
        <v>0</v>
      </c>
      <c r="CC1865" s="2">
        <v>0</v>
      </c>
      <c r="CD1865" s="2">
        <v>0</v>
      </c>
      <c r="CE1865" s="2">
        <v>0</v>
      </c>
      <c r="CF1865" s="2">
        <v>0</v>
      </c>
      <c r="CG1865" s="2">
        <v>0</v>
      </c>
      <c r="CH1865" s="2">
        <v>0</v>
      </c>
      <c r="CI1865" s="2">
        <v>0</v>
      </c>
      <c r="CJ1865" s="2">
        <v>0</v>
      </c>
      <c r="CK1865" s="2">
        <v>0</v>
      </c>
      <c r="CL1865" s="2">
        <v>0</v>
      </c>
    </row>
    <row r="1866" spans="1:90" x14ac:dyDescent="0.25">
      <c r="A1866" t="s">
        <v>115</v>
      </c>
      <c r="B1866">
        <v>20304</v>
      </c>
      <c r="C1866" t="s">
        <v>124</v>
      </c>
      <c r="D1866">
        <v>1</v>
      </c>
      <c r="E1866">
        <v>8</v>
      </c>
      <c r="F1866">
        <v>15039</v>
      </c>
      <c r="G1866">
        <v>35015039</v>
      </c>
      <c r="H1866" t="s">
        <v>14977</v>
      </c>
      <c r="I1866">
        <v>371</v>
      </c>
      <c r="J1866" t="s">
        <v>124</v>
      </c>
      <c r="K1866" t="s">
        <v>1230</v>
      </c>
      <c r="L1866">
        <v>1</v>
      </c>
      <c r="M1866" t="s">
        <v>124</v>
      </c>
      <c r="N1866">
        <v>18212198</v>
      </c>
      <c r="O1866" t="s">
        <v>92</v>
      </c>
      <c r="P1866" t="s">
        <v>14978</v>
      </c>
      <c r="Q1866">
        <v>51</v>
      </c>
      <c r="R1866">
        <v>15</v>
      </c>
      <c r="S1866">
        <v>32710580</v>
      </c>
      <c r="T1866">
        <v>32712500</v>
      </c>
      <c r="U1866" t="s">
        <v>14979</v>
      </c>
      <c r="V1866">
        <v>1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105</v>
      </c>
      <c r="AE1866" s="2">
        <v>84</v>
      </c>
      <c r="AF1866" s="2">
        <v>86</v>
      </c>
      <c r="AG1866" s="2">
        <v>94</v>
      </c>
      <c r="AH1866" s="2">
        <v>99</v>
      </c>
      <c r="AI1866" s="2">
        <v>61</v>
      </c>
      <c r="AJ1866" s="2">
        <v>66</v>
      </c>
      <c r="AK1866" s="2">
        <v>0</v>
      </c>
      <c r="AL1866" s="2">
        <v>0</v>
      </c>
      <c r="AM1866" s="2">
        <v>0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157</v>
      </c>
      <c r="BD1866" s="2">
        <v>0</v>
      </c>
      <c r="BE1866" s="2">
        <v>0</v>
      </c>
      <c r="BF1866" s="2">
        <v>0</v>
      </c>
      <c r="BG1866" s="2">
        <v>0</v>
      </c>
      <c r="BH1866" s="2">
        <v>0</v>
      </c>
      <c r="BI1866" s="2">
        <v>0</v>
      </c>
      <c r="BJ1866" s="2">
        <v>0</v>
      </c>
      <c r="BK1866" s="2">
        <v>0</v>
      </c>
      <c r="BL1866" s="2">
        <v>6</v>
      </c>
      <c r="BM1866" s="2">
        <v>5</v>
      </c>
      <c r="BN1866" s="2">
        <v>4</v>
      </c>
      <c r="BO1866" s="2">
        <v>3</v>
      </c>
      <c r="BP1866" s="2">
        <v>3</v>
      </c>
      <c r="BQ1866" s="2">
        <v>2</v>
      </c>
      <c r="BR1866" s="2">
        <v>2</v>
      </c>
      <c r="BS1866" s="2">
        <v>0</v>
      </c>
      <c r="BT1866" s="2">
        <v>0</v>
      </c>
      <c r="BU1866" s="2">
        <v>0</v>
      </c>
      <c r="BV1866" s="2">
        <v>0</v>
      </c>
      <c r="BW1866" s="2">
        <v>0</v>
      </c>
      <c r="BX1866" s="2">
        <v>0</v>
      </c>
      <c r="BY1866" s="2">
        <v>0</v>
      </c>
      <c r="BZ1866" s="2">
        <v>0</v>
      </c>
      <c r="CA1866" s="2">
        <v>0</v>
      </c>
      <c r="CB1866" s="2">
        <v>0</v>
      </c>
      <c r="CC1866" s="2">
        <v>0</v>
      </c>
      <c r="CD1866" s="2">
        <v>0</v>
      </c>
      <c r="CE1866" s="2">
        <v>0</v>
      </c>
      <c r="CF1866" s="2">
        <v>0</v>
      </c>
      <c r="CG1866" s="2">
        <v>0</v>
      </c>
      <c r="CH1866" s="2">
        <v>0</v>
      </c>
      <c r="CI1866" s="2">
        <v>0</v>
      </c>
      <c r="CJ1866" s="2">
        <v>0</v>
      </c>
      <c r="CK1866" s="2">
        <v>8</v>
      </c>
      <c r="CL1866" s="2">
        <v>0</v>
      </c>
    </row>
    <row r="1867" spans="1:90" x14ac:dyDescent="0.25">
      <c r="A1867" t="s">
        <v>115</v>
      </c>
      <c r="B1867">
        <v>20304</v>
      </c>
      <c r="C1867" t="s">
        <v>124</v>
      </c>
      <c r="D1867">
        <v>1</v>
      </c>
      <c r="E1867">
        <v>8</v>
      </c>
      <c r="F1867">
        <v>70117</v>
      </c>
      <c r="G1867">
        <v>35070117</v>
      </c>
      <c r="H1867" t="s">
        <v>7658</v>
      </c>
      <c r="I1867">
        <v>371</v>
      </c>
      <c r="J1867" t="s">
        <v>124</v>
      </c>
      <c r="K1867" t="s">
        <v>2366</v>
      </c>
      <c r="L1867">
        <v>1</v>
      </c>
      <c r="M1867" t="s">
        <v>124</v>
      </c>
      <c r="N1867">
        <v>18214500</v>
      </c>
      <c r="O1867" t="s">
        <v>92</v>
      </c>
      <c r="P1867" t="s">
        <v>7659</v>
      </c>
      <c r="Q1867">
        <v>170</v>
      </c>
      <c r="R1867">
        <v>15</v>
      </c>
      <c r="S1867">
        <v>32733079</v>
      </c>
      <c r="T1867">
        <v>32733422</v>
      </c>
      <c r="U1867" t="s">
        <v>7660</v>
      </c>
      <c r="V1867">
        <v>1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68</v>
      </c>
      <c r="AE1867" s="2">
        <v>99</v>
      </c>
      <c r="AF1867" s="2">
        <v>67</v>
      </c>
      <c r="AG1867" s="2">
        <v>69</v>
      </c>
      <c r="AH1867" s="2">
        <v>75</v>
      </c>
      <c r="AI1867" s="2">
        <v>91</v>
      </c>
      <c r="AJ1867" s="2">
        <v>60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85</v>
      </c>
      <c r="BD1867" s="2">
        <v>3</v>
      </c>
      <c r="BE1867" s="2">
        <v>0</v>
      </c>
      <c r="BF1867" s="2">
        <v>0</v>
      </c>
      <c r="BG1867" s="2">
        <v>0</v>
      </c>
      <c r="BH1867" s="2">
        <v>0</v>
      </c>
      <c r="BI1867" s="2">
        <v>0</v>
      </c>
      <c r="BJ1867" s="2">
        <v>0</v>
      </c>
      <c r="BK1867" s="2">
        <v>0</v>
      </c>
      <c r="BL1867" s="2">
        <v>4</v>
      </c>
      <c r="BM1867" s="2">
        <v>5</v>
      </c>
      <c r="BN1867" s="2">
        <v>3</v>
      </c>
      <c r="BO1867" s="2">
        <v>2</v>
      </c>
      <c r="BP1867" s="2">
        <v>2</v>
      </c>
      <c r="BQ1867" s="2">
        <v>3</v>
      </c>
      <c r="BR1867" s="2">
        <v>2</v>
      </c>
      <c r="BS1867" s="2">
        <v>0</v>
      </c>
      <c r="BT1867" s="2">
        <v>0</v>
      </c>
      <c r="BU1867" s="2">
        <v>0</v>
      </c>
      <c r="BV1867" s="2">
        <v>0</v>
      </c>
      <c r="BW1867" s="2">
        <v>0</v>
      </c>
      <c r="BX1867" s="2">
        <v>0</v>
      </c>
      <c r="BY1867" s="2">
        <v>0</v>
      </c>
      <c r="BZ1867" s="2">
        <v>0</v>
      </c>
      <c r="CA1867" s="2">
        <v>0</v>
      </c>
      <c r="CB1867" s="2">
        <v>0</v>
      </c>
      <c r="CC1867" s="2">
        <v>0</v>
      </c>
      <c r="CD1867" s="2">
        <v>0</v>
      </c>
      <c r="CE1867" s="2">
        <v>0</v>
      </c>
      <c r="CF1867" s="2">
        <v>0</v>
      </c>
      <c r="CG1867" s="2">
        <v>0</v>
      </c>
      <c r="CH1867" s="2">
        <v>0</v>
      </c>
      <c r="CI1867" s="2">
        <v>0</v>
      </c>
      <c r="CJ1867" s="2">
        <v>0</v>
      </c>
      <c r="CK1867" s="2">
        <v>6</v>
      </c>
      <c r="CL1867" s="2">
        <v>1</v>
      </c>
    </row>
    <row r="1868" spans="1:90" x14ac:dyDescent="0.25">
      <c r="A1868" t="s">
        <v>115</v>
      </c>
      <c r="B1868">
        <v>20304</v>
      </c>
      <c r="C1868" t="s">
        <v>124</v>
      </c>
      <c r="D1868">
        <v>1</v>
      </c>
      <c r="E1868">
        <v>8</v>
      </c>
      <c r="F1868">
        <v>15003</v>
      </c>
      <c r="G1868">
        <v>35015003</v>
      </c>
      <c r="H1868" t="s">
        <v>8606</v>
      </c>
      <c r="I1868">
        <v>333</v>
      </c>
      <c r="J1868" t="s">
        <v>2111</v>
      </c>
      <c r="K1868" t="s">
        <v>91</v>
      </c>
      <c r="L1868">
        <v>1</v>
      </c>
      <c r="M1868" t="s">
        <v>2111</v>
      </c>
      <c r="N1868">
        <v>18250000</v>
      </c>
      <c r="O1868" t="s">
        <v>92</v>
      </c>
      <c r="P1868" t="s">
        <v>8607</v>
      </c>
      <c r="Q1868">
        <v>152</v>
      </c>
      <c r="R1868">
        <v>15</v>
      </c>
      <c r="S1868">
        <v>32581164</v>
      </c>
      <c r="U1868" t="s">
        <v>8608</v>
      </c>
      <c r="V1868">
        <v>1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75</v>
      </c>
      <c r="AE1868" s="2">
        <v>85</v>
      </c>
      <c r="AF1868" s="2">
        <v>36</v>
      </c>
      <c r="AG1868" s="2">
        <v>25</v>
      </c>
      <c r="AH1868" s="2">
        <v>175</v>
      </c>
      <c r="AI1868" s="2">
        <v>151</v>
      </c>
      <c r="AJ1868" s="2">
        <v>145</v>
      </c>
      <c r="AK1868" s="2">
        <v>0</v>
      </c>
      <c r="AL1868" s="2">
        <v>0</v>
      </c>
      <c r="AM1868" s="2">
        <v>0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83</v>
      </c>
      <c r="BD1868" s="2">
        <v>0</v>
      </c>
      <c r="BE1868" s="2">
        <v>0</v>
      </c>
      <c r="BF1868" s="2">
        <v>0</v>
      </c>
      <c r="BG1868" s="2">
        <v>0</v>
      </c>
      <c r="BH1868" s="2">
        <v>0</v>
      </c>
      <c r="BI1868" s="2">
        <v>0</v>
      </c>
      <c r="BJ1868" s="2">
        <v>0</v>
      </c>
      <c r="BK1868" s="2">
        <v>0</v>
      </c>
      <c r="BL1868" s="2">
        <v>5</v>
      </c>
      <c r="BM1868" s="2">
        <v>3</v>
      </c>
      <c r="BN1868" s="2">
        <v>2</v>
      </c>
      <c r="BO1868" s="2">
        <v>1</v>
      </c>
      <c r="BP1868" s="2">
        <v>5</v>
      </c>
      <c r="BQ1868" s="2">
        <v>7</v>
      </c>
      <c r="BR1868" s="2">
        <v>7</v>
      </c>
      <c r="BS1868" s="2">
        <v>0</v>
      </c>
      <c r="BT1868" s="2">
        <v>0</v>
      </c>
      <c r="BU1868" s="2">
        <v>0</v>
      </c>
      <c r="BV1868" s="2">
        <v>0</v>
      </c>
      <c r="BW1868" s="2">
        <v>0</v>
      </c>
      <c r="BX1868" s="2">
        <v>0</v>
      </c>
      <c r="BY1868" s="2">
        <v>0</v>
      </c>
      <c r="BZ1868" s="2">
        <v>0</v>
      </c>
      <c r="CA1868" s="2">
        <v>0</v>
      </c>
      <c r="CB1868" s="2">
        <v>0</v>
      </c>
      <c r="CC1868" s="2">
        <v>0</v>
      </c>
      <c r="CD1868" s="2">
        <v>0</v>
      </c>
      <c r="CE1868" s="2">
        <v>0</v>
      </c>
      <c r="CF1868" s="2">
        <v>0</v>
      </c>
      <c r="CG1868" s="2">
        <v>0</v>
      </c>
      <c r="CH1868" s="2">
        <v>0</v>
      </c>
      <c r="CI1868" s="2">
        <v>0</v>
      </c>
      <c r="CJ1868" s="2">
        <v>0</v>
      </c>
      <c r="CK1868" s="2">
        <v>4</v>
      </c>
      <c r="CL1868" s="2">
        <v>0</v>
      </c>
    </row>
    <row r="1869" spans="1:90" x14ac:dyDescent="0.25">
      <c r="A1869" t="s">
        <v>115</v>
      </c>
      <c r="B1869">
        <v>20304</v>
      </c>
      <c r="C1869" t="s">
        <v>124</v>
      </c>
      <c r="D1869">
        <v>2</v>
      </c>
      <c r="E1869">
        <v>6</v>
      </c>
      <c r="F1869">
        <v>459288</v>
      </c>
      <c r="G1869">
        <v>35459288</v>
      </c>
      <c r="H1869" t="s">
        <v>18658</v>
      </c>
      <c r="I1869">
        <v>687</v>
      </c>
      <c r="J1869" t="s">
        <v>486</v>
      </c>
      <c r="K1869" t="s">
        <v>91</v>
      </c>
      <c r="L1869">
        <v>1</v>
      </c>
      <c r="M1869" t="s">
        <v>486</v>
      </c>
      <c r="N1869">
        <v>18275010</v>
      </c>
      <c r="O1869" t="s">
        <v>92</v>
      </c>
      <c r="P1869" t="s">
        <v>197</v>
      </c>
      <c r="Q1869">
        <v>2489</v>
      </c>
      <c r="R1869">
        <v>15</v>
      </c>
      <c r="S1869">
        <v>32052255</v>
      </c>
      <c r="T1869">
        <v>32511545</v>
      </c>
      <c r="U1869" t="s">
        <v>18659</v>
      </c>
      <c r="V1869">
        <v>1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95</v>
      </c>
      <c r="BD1869" s="2">
        <v>0</v>
      </c>
      <c r="BE1869" s="2">
        <v>0</v>
      </c>
      <c r="BF1869" s="2">
        <v>0</v>
      </c>
      <c r="BG1869" s="2">
        <v>0</v>
      </c>
      <c r="BH1869" s="2">
        <v>0</v>
      </c>
      <c r="BI1869" s="2">
        <v>0</v>
      </c>
      <c r="BJ1869" s="2">
        <v>0</v>
      </c>
      <c r="BK1869" s="2">
        <v>0</v>
      </c>
      <c r="BL1869" s="2">
        <v>0</v>
      </c>
      <c r="BM1869" s="2">
        <v>0</v>
      </c>
      <c r="BN1869" s="2">
        <v>0</v>
      </c>
      <c r="BO1869" s="2">
        <v>0</v>
      </c>
      <c r="BP1869" s="2">
        <v>0</v>
      </c>
      <c r="BQ1869" s="2">
        <v>0</v>
      </c>
      <c r="BR1869" s="2">
        <v>0</v>
      </c>
      <c r="BS1869" s="2">
        <v>0</v>
      </c>
      <c r="BT1869" s="2">
        <v>0</v>
      </c>
      <c r="BU1869" s="2">
        <v>0</v>
      </c>
      <c r="BV1869" s="2">
        <v>0</v>
      </c>
      <c r="BW1869" s="2">
        <v>0</v>
      </c>
      <c r="BX1869" s="2">
        <v>0</v>
      </c>
      <c r="BY1869" s="2">
        <v>0</v>
      </c>
      <c r="BZ1869" s="2">
        <v>0</v>
      </c>
      <c r="CA1869" s="2">
        <v>0</v>
      </c>
      <c r="CB1869" s="2">
        <v>0</v>
      </c>
      <c r="CC1869" s="2">
        <v>0</v>
      </c>
      <c r="CD1869" s="2">
        <v>0</v>
      </c>
      <c r="CE1869" s="2">
        <v>0</v>
      </c>
      <c r="CF1869" s="2">
        <v>0</v>
      </c>
      <c r="CG1869" s="2">
        <v>0</v>
      </c>
      <c r="CH1869" s="2">
        <v>0</v>
      </c>
      <c r="CI1869" s="2">
        <v>0</v>
      </c>
      <c r="CJ1869" s="2">
        <v>0</v>
      </c>
      <c r="CK1869" s="2">
        <v>3</v>
      </c>
      <c r="CL1869" s="2">
        <v>0</v>
      </c>
    </row>
    <row r="1870" spans="1:90" x14ac:dyDescent="0.25">
      <c r="A1870" t="s">
        <v>115</v>
      </c>
      <c r="B1870">
        <v>20304</v>
      </c>
      <c r="C1870" t="s">
        <v>124</v>
      </c>
      <c r="D1870">
        <v>2</v>
      </c>
      <c r="E1870">
        <v>6</v>
      </c>
      <c r="F1870">
        <v>444339</v>
      </c>
      <c r="G1870">
        <v>35444339</v>
      </c>
      <c r="H1870" t="s">
        <v>8113</v>
      </c>
      <c r="I1870">
        <v>371</v>
      </c>
      <c r="J1870" t="s">
        <v>124</v>
      </c>
      <c r="K1870" t="s">
        <v>91</v>
      </c>
      <c r="L1870">
        <v>1</v>
      </c>
      <c r="M1870" t="s">
        <v>124</v>
      </c>
      <c r="N1870">
        <v>18201600</v>
      </c>
      <c r="O1870" t="s">
        <v>92</v>
      </c>
      <c r="P1870" t="s">
        <v>8114</v>
      </c>
      <c r="Q1870">
        <v>198</v>
      </c>
      <c r="R1870">
        <v>15</v>
      </c>
      <c r="S1870">
        <v>32731866</v>
      </c>
      <c r="T1870">
        <v>32732143</v>
      </c>
      <c r="U1870" t="s">
        <v>8115</v>
      </c>
      <c r="V1870">
        <v>1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284</v>
      </c>
      <c r="BD1870" s="2">
        <v>0</v>
      </c>
      <c r="BE1870" s="2">
        <v>0</v>
      </c>
      <c r="BF1870" s="2">
        <v>0</v>
      </c>
      <c r="BG1870" s="2">
        <v>0</v>
      </c>
      <c r="BH1870" s="2">
        <v>0</v>
      </c>
      <c r="BI1870" s="2">
        <v>0</v>
      </c>
      <c r="BJ1870" s="2">
        <v>0</v>
      </c>
      <c r="BK1870" s="2">
        <v>0</v>
      </c>
      <c r="BL1870" s="2">
        <v>0</v>
      </c>
      <c r="BM1870" s="2">
        <v>0</v>
      </c>
      <c r="BN1870" s="2">
        <v>0</v>
      </c>
      <c r="BO1870" s="2">
        <v>0</v>
      </c>
      <c r="BP1870" s="2">
        <v>0</v>
      </c>
      <c r="BQ1870" s="2">
        <v>0</v>
      </c>
      <c r="BR1870" s="2">
        <v>0</v>
      </c>
      <c r="BS1870" s="2">
        <v>0</v>
      </c>
      <c r="BT1870" s="2">
        <v>0</v>
      </c>
      <c r="BU1870" s="2">
        <v>0</v>
      </c>
      <c r="BV1870" s="2">
        <v>0</v>
      </c>
      <c r="BW1870" s="2">
        <v>0</v>
      </c>
      <c r="BX1870" s="2">
        <v>0</v>
      </c>
      <c r="BY1870" s="2">
        <v>0</v>
      </c>
      <c r="BZ1870" s="2">
        <v>0</v>
      </c>
      <c r="CA1870" s="2">
        <v>0</v>
      </c>
      <c r="CB1870" s="2">
        <v>0</v>
      </c>
      <c r="CC1870" s="2">
        <v>0</v>
      </c>
      <c r="CD1870" s="2">
        <v>0</v>
      </c>
      <c r="CE1870" s="2">
        <v>0</v>
      </c>
      <c r="CF1870" s="2">
        <v>0</v>
      </c>
      <c r="CG1870" s="2">
        <v>0</v>
      </c>
      <c r="CH1870" s="2">
        <v>0</v>
      </c>
      <c r="CI1870" s="2">
        <v>0</v>
      </c>
      <c r="CJ1870" s="2">
        <v>0</v>
      </c>
      <c r="CK1870" s="2">
        <v>16</v>
      </c>
      <c r="CL1870" s="2">
        <v>0</v>
      </c>
    </row>
    <row r="1871" spans="1:90" x14ac:dyDescent="0.25">
      <c r="A1871" t="s">
        <v>115</v>
      </c>
      <c r="B1871">
        <v>20304</v>
      </c>
      <c r="C1871" t="s">
        <v>124</v>
      </c>
      <c r="D1871">
        <v>2</v>
      </c>
      <c r="E1871">
        <v>34</v>
      </c>
      <c r="F1871">
        <v>290555</v>
      </c>
      <c r="G1871">
        <v>35290555</v>
      </c>
      <c r="H1871" t="s">
        <v>12628</v>
      </c>
      <c r="I1871">
        <v>371</v>
      </c>
      <c r="J1871" t="s">
        <v>124</v>
      </c>
      <c r="K1871" t="s">
        <v>5771</v>
      </c>
      <c r="L1871">
        <v>1</v>
      </c>
      <c r="M1871" t="s">
        <v>124</v>
      </c>
      <c r="N1871">
        <v>18211265</v>
      </c>
      <c r="O1871" t="s">
        <v>1015</v>
      </c>
      <c r="P1871" t="s">
        <v>5772</v>
      </c>
      <c r="Q1871" t="s">
        <v>5367</v>
      </c>
      <c r="R1871">
        <v>15</v>
      </c>
      <c r="S1871">
        <v>33923152</v>
      </c>
      <c r="T1871">
        <v>34721100</v>
      </c>
      <c r="U1871" t="s">
        <v>12629</v>
      </c>
      <c r="V1871">
        <v>2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8</v>
      </c>
      <c r="AE1871" s="2">
        <v>11</v>
      </c>
      <c r="AF1871" s="2">
        <v>9</v>
      </c>
      <c r="AG1871" s="2">
        <v>7</v>
      </c>
      <c r="AH1871" s="2">
        <v>0</v>
      </c>
      <c r="AI1871" s="2">
        <v>0</v>
      </c>
      <c r="AJ1871" s="2">
        <v>0</v>
      </c>
      <c r="AK1871" s="2">
        <v>0</v>
      </c>
      <c r="AL1871" s="2">
        <v>24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0</v>
      </c>
      <c r="BI1871" s="2">
        <v>0</v>
      </c>
      <c r="BJ1871" s="2">
        <v>0</v>
      </c>
      <c r="BK1871" s="2">
        <v>0</v>
      </c>
      <c r="BL1871" s="2">
        <v>3</v>
      </c>
      <c r="BM1871" s="2">
        <v>3</v>
      </c>
      <c r="BN1871" s="2">
        <v>4</v>
      </c>
      <c r="BO1871" s="2">
        <v>2</v>
      </c>
      <c r="BP1871" s="2">
        <v>0</v>
      </c>
      <c r="BQ1871" s="2">
        <v>0</v>
      </c>
      <c r="BR1871" s="2">
        <v>0</v>
      </c>
      <c r="BS1871" s="2">
        <v>0</v>
      </c>
      <c r="BT1871" s="2">
        <v>2</v>
      </c>
      <c r="BU1871" s="2">
        <v>0</v>
      </c>
      <c r="BV1871" s="2">
        <v>0</v>
      </c>
      <c r="BW1871" s="2">
        <v>0</v>
      </c>
      <c r="BX1871" s="2">
        <v>0</v>
      </c>
      <c r="BY1871" s="2">
        <v>0</v>
      </c>
      <c r="BZ1871" s="2">
        <v>0</v>
      </c>
      <c r="CA1871" s="2">
        <v>0</v>
      </c>
      <c r="CB1871" s="2">
        <v>0</v>
      </c>
      <c r="CC1871" s="2">
        <v>0</v>
      </c>
      <c r="CD1871" s="2">
        <v>0</v>
      </c>
      <c r="CE1871" s="2">
        <v>0</v>
      </c>
      <c r="CF1871" s="2">
        <v>0</v>
      </c>
      <c r="CG1871" s="2">
        <v>0</v>
      </c>
      <c r="CH1871" s="2">
        <v>0</v>
      </c>
      <c r="CI1871" s="2">
        <v>0</v>
      </c>
      <c r="CJ1871" s="2">
        <v>0</v>
      </c>
      <c r="CK1871" s="2">
        <v>0</v>
      </c>
      <c r="CL1871" s="2">
        <v>0</v>
      </c>
    </row>
    <row r="1872" spans="1:90" x14ac:dyDescent="0.25">
      <c r="A1872" t="s">
        <v>115</v>
      </c>
      <c r="B1872">
        <v>20304</v>
      </c>
      <c r="C1872" t="s">
        <v>124</v>
      </c>
      <c r="D1872">
        <v>2</v>
      </c>
      <c r="E1872">
        <v>15</v>
      </c>
      <c r="F1872">
        <v>453493</v>
      </c>
      <c r="G1872">
        <v>35453493</v>
      </c>
      <c r="H1872" t="s">
        <v>19772</v>
      </c>
      <c r="I1872">
        <v>371</v>
      </c>
      <c r="J1872" t="s">
        <v>124</v>
      </c>
      <c r="K1872" t="s">
        <v>5771</v>
      </c>
      <c r="L1872">
        <v>1</v>
      </c>
      <c r="M1872" t="s">
        <v>124</v>
      </c>
      <c r="N1872">
        <v>18211265</v>
      </c>
      <c r="O1872" t="s">
        <v>1015</v>
      </c>
      <c r="P1872" t="s">
        <v>5772</v>
      </c>
      <c r="Q1872">
        <v>63</v>
      </c>
      <c r="R1872">
        <v>15</v>
      </c>
      <c r="S1872">
        <v>32758349</v>
      </c>
      <c r="U1872" t="s">
        <v>19773</v>
      </c>
      <c r="V1872">
        <v>2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9</v>
      </c>
      <c r="AP1872" s="2">
        <v>0</v>
      </c>
      <c r="AQ1872" s="2">
        <v>0</v>
      </c>
      <c r="AR1872" s="2">
        <v>14</v>
      </c>
      <c r="AS1872" s="2">
        <v>0</v>
      </c>
      <c r="AT1872" s="2">
        <v>0</v>
      </c>
      <c r="AU1872" s="2">
        <v>16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0</v>
      </c>
      <c r="BI1872" s="2">
        <v>0</v>
      </c>
      <c r="BJ1872" s="2">
        <v>0</v>
      </c>
      <c r="BK1872" s="2">
        <v>0</v>
      </c>
      <c r="BL1872" s="2">
        <v>0</v>
      </c>
      <c r="BM1872" s="2">
        <v>0</v>
      </c>
      <c r="BN1872" s="2">
        <v>0</v>
      </c>
      <c r="BO1872" s="2">
        <v>0</v>
      </c>
      <c r="BP1872" s="2">
        <v>0</v>
      </c>
      <c r="BQ1872" s="2">
        <v>0</v>
      </c>
      <c r="BR1872" s="2">
        <v>0</v>
      </c>
      <c r="BS1872" s="2">
        <v>0</v>
      </c>
      <c r="BT1872" s="2">
        <v>0</v>
      </c>
      <c r="BU1872" s="2">
        <v>0</v>
      </c>
      <c r="BV1872" s="2">
        <v>0</v>
      </c>
      <c r="BW1872" s="2">
        <v>1</v>
      </c>
      <c r="BX1872" s="2">
        <v>0</v>
      </c>
      <c r="BY1872" s="2">
        <v>0</v>
      </c>
      <c r="BZ1872" s="2">
        <v>2</v>
      </c>
      <c r="CA1872" s="2">
        <v>0</v>
      </c>
      <c r="CB1872" s="2">
        <v>0</v>
      </c>
      <c r="CC1872" s="2">
        <v>1</v>
      </c>
      <c r="CD1872" s="2">
        <v>0</v>
      </c>
      <c r="CE1872" s="2">
        <v>0</v>
      </c>
      <c r="CF1872" s="2">
        <v>0</v>
      </c>
      <c r="CG1872" s="2">
        <v>0</v>
      </c>
      <c r="CH1872" s="2">
        <v>0</v>
      </c>
      <c r="CI1872" s="2">
        <v>0</v>
      </c>
      <c r="CJ1872" s="2">
        <v>0</v>
      </c>
      <c r="CK1872" s="2">
        <v>0</v>
      </c>
      <c r="CL1872" s="2">
        <v>0</v>
      </c>
    </row>
    <row r="1873" spans="1:90" x14ac:dyDescent="0.25">
      <c r="A1873" t="s">
        <v>115</v>
      </c>
      <c r="B1873">
        <v>20304</v>
      </c>
      <c r="C1873" t="s">
        <v>124</v>
      </c>
      <c r="D1873">
        <v>1</v>
      </c>
      <c r="E1873">
        <v>8</v>
      </c>
      <c r="F1873">
        <v>16639</v>
      </c>
      <c r="G1873">
        <v>35016639</v>
      </c>
      <c r="H1873" t="s">
        <v>19378</v>
      </c>
      <c r="I1873">
        <v>687</v>
      </c>
      <c r="J1873" t="s">
        <v>486</v>
      </c>
      <c r="K1873" t="s">
        <v>91</v>
      </c>
      <c r="L1873">
        <v>1</v>
      </c>
      <c r="M1873" t="s">
        <v>486</v>
      </c>
      <c r="N1873">
        <v>18275010</v>
      </c>
      <c r="O1873" t="s">
        <v>92</v>
      </c>
      <c r="P1873" t="s">
        <v>1640</v>
      </c>
      <c r="Q1873">
        <v>249</v>
      </c>
      <c r="R1873">
        <v>15</v>
      </c>
      <c r="S1873">
        <v>32052255</v>
      </c>
      <c r="T1873">
        <v>32511545</v>
      </c>
      <c r="U1873" t="s">
        <v>19379</v>
      </c>
      <c r="V1873">
        <v>1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117</v>
      </c>
      <c r="AE1873" s="2">
        <v>89</v>
      </c>
      <c r="AF1873" s="2">
        <v>59</v>
      </c>
      <c r="AG1873" s="2">
        <v>69</v>
      </c>
      <c r="AH1873" s="2">
        <v>238</v>
      </c>
      <c r="AI1873" s="2">
        <v>303</v>
      </c>
      <c r="AJ1873" s="2">
        <v>386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76</v>
      </c>
      <c r="AS1873" s="2">
        <v>0</v>
      </c>
      <c r="AT1873" s="2">
        <v>0</v>
      </c>
      <c r="AU1873" s="2">
        <v>341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108</v>
      </c>
      <c r="BD1873" s="2">
        <v>0</v>
      </c>
      <c r="BE1873" s="2">
        <v>0</v>
      </c>
      <c r="BF1873" s="2">
        <v>0</v>
      </c>
      <c r="BG1873" s="2">
        <v>0</v>
      </c>
      <c r="BH1873" s="2">
        <v>0</v>
      </c>
      <c r="BI1873" s="2">
        <v>0</v>
      </c>
      <c r="BJ1873" s="2">
        <v>0</v>
      </c>
      <c r="BK1873" s="2">
        <v>0</v>
      </c>
      <c r="BL1873" s="2">
        <v>5</v>
      </c>
      <c r="BM1873" s="2">
        <v>4</v>
      </c>
      <c r="BN1873" s="2">
        <v>3</v>
      </c>
      <c r="BO1873" s="2">
        <v>2</v>
      </c>
      <c r="BP1873" s="2">
        <v>10</v>
      </c>
      <c r="BQ1873" s="2">
        <v>10</v>
      </c>
      <c r="BR1873" s="2">
        <v>10</v>
      </c>
      <c r="BS1873" s="2">
        <v>0</v>
      </c>
      <c r="BT1873" s="2">
        <v>0</v>
      </c>
      <c r="BU1873" s="2">
        <v>0</v>
      </c>
      <c r="BV1873" s="2">
        <v>0</v>
      </c>
      <c r="BW1873" s="2">
        <v>0</v>
      </c>
      <c r="BX1873" s="2">
        <v>0</v>
      </c>
      <c r="BY1873" s="2">
        <v>0</v>
      </c>
      <c r="BZ1873" s="2">
        <v>3</v>
      </c>
      <c r="CA1873" s="2">
        <v>0</v>
      </c>
      <c r="CB1873" s="2">
        <v>0</v>
      </c>
      <c r="CC1873" s="2">
        <v>9</v>
      </c>
      <c r="CD1873" s="2">
        <v>0</v>
      </c>
      <c r="CE1873" s="2">
        <v>0</v>
      </c>
      <c r="CF1873" s="2">
        <v>0</v>
      </c>
      <c r="CG1873" s="2">
        <v>0</v>
      </c>
      <c r="CH1873" s="2">
        <v>0</v>
      </c>
      <c r="CI1873" s="2">
        <v>0</v>
      </c>
      <c r="CJ1873" s="2">
        <v>0</v>
      </c>
      <c r="CK1873" s="2">
        <v>6</v>
      </c>
      <c r="CL1873" s="2">
        <v>0</v>
      </c>
    </row>
    <row r="1874" spans="1:90" x14ac:dyDescent="0.25">
      <c r="A1874" t="s">
        <v>115</v>
      </c>
      <c r="B1874">
        <v>20304</v>
      </c>
      <c r="C1874" t="s">
        <v>124</v>
      </c>
      <c r="D1874">
        <v>1</v>
      </c>
      <c r="E1874">
        <v>8</v>
      </c>
      <c r="F1874">
        <v>15180</v>
      </c>
      <c r="G1874">
        <v>35015180</v>
      </c>
      <c r="H1874" t="s">
        <v>11320</v>
      </c>
      <c r="I1874">
        <v>371</v>
      </c>
      <c r="J1874" t="s">
        <v>124</v>
      </c>
      <c r="K1874" t="s">
        <v>11321</v>
      </c>
      <c r="L1874">
        <v>1</v>
      </c>
      <c r="M1874" t="s">
        <v>124</v>
      </c>
      <c r="N1874">
        <v>18200358</v>
      </c>
      <c r="O1874" t="s">
        <v>92</v>
      </c>
      <c r="P1874" t="s">
        <v>11322</v>
      </c>
      <c r="Q1874">
        <v>1370</v>
      </c>
      <c r="R1874">
        <v>15</v>
      </c>
      <c r="S1874">
        <v>32731268</v>
      </c>
      <c r="T1874">
        <v>32733092</v>
      </c>
      <c r="U1874" t="s">
        <v>11323</v>
      </c>
      <c r="V1874">
        <v>1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138</v>
      </c>
      <c r="AE1874" s="2">
        <v>137</v>
      </c>
      <c r="AF1874" s="2">
        <v>135</v>
      </c>
      <c r="AG1874" s="2">
        <v>138</v>
      </c>
      <c r="AH1874" s="2">
        <v>108</v>
      </c>
      <c r="AI1874" s="2">
        <v>107</v>
      </c>
      <c r="AJ1874" s="2">
        <v>83</v>
      </c>
      <c r="AK1874" s="2">
        <v>0</v>
      </c>
      <c r="AL1874" s="2">
        <v>0</v>
      </c>
      <c r="AM1874" s="2">
        <v>0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102</v>
      </c>
      <c r="BD1874" s="2">
        <v>11</v>
      </c>
      <c r="BE1874" s="2">
        <v>0</v>
      </c>
      <c r="BF1874" s="2">
        <v>0</v>
      </c>
      <c r="BG1874" s="2">
        <v>0</v>
      </c>
      <c r="BH1874" s="2">
        <v>0</v>
      </c>
      <c r="BI1874" s="2">
        <v>0</v>
      </c>
      <c r="BJ1874" s="2">
        <v>0</v>
      </c>
      <c r="BK1874" s="2">
        <v>0</v>
      </c>
      <c r="BL1874" s="2">
        <v>7</v>
      </c>
      <c r="BM1874" s="2">
        <v>6</v>
      </c>
      <c r="BN1874" s="2">
        <v>8</v>
      </c>
      <c r="BO1874" s="2">
        <v>5</v>
      </c>
      <c r="BP1874" s="2">
        <v>6</v>
      </c>
      <c r="BQ1874" s="2">
        <v>5</v>
      </c>
      <c r="BR1874" s="2">
        <v>3</v>
      </c>
      <c r="BS1874" s="2">
        <v>0</v>
      </c>
      <c r="BT1874" s="2">
        <v>0</v>
      </c>
      <c r="BU1874" s="2">
        <v>0</v>
      </c>
      <c r="BV1874" s="2">
        <v>0</v>
      </c>
      <c r="BW1874" s="2">
        <v>0</v>
      </c>
      <c r="BX1874" s="2">
        <v>0</v>
      </c>
      <c r="BY1874" s="2">
        <v>0</v>
      </c>
      <c r="BZ1874" s="2">
        <v>0</v>
      </c>
      <c r="CA1874" s="2">
        <v>0</v>
      </c>
      <c r="CB1874" s="2">
        <v>0</v>
      </c>
      <c r="CC1874" s="2">
        <v>0</v>
      </c>
      <c r="CD1874" s="2">
        <v>0</v>
      </c>
      <c r="CE1874" s="2">
        <v>0</v>
      </c>
      <c r="CF1874" s="2">
        <v>0</v>
      </c>
      <c r="CG1874" s="2">
        <v>0</v>
      </c>
      <c r="CH1874" s="2">
        <v>0</v>
      </c>
      <c r="CI1874" s="2">
        <v>0</v>
      </c>
      <c r="CJ1874" s="2">
        <v>0</v>
      </c>
      <c r="CK1874" s="2">
        <v>7</v>
      </c>
      <c r="CL1874" s="2">
        <v>3</v>
      </c>
    </row>
    <row r="1875" spans="1:90" x14ac:dyDescent="0.25">
      <c r="A1875" t="s">
        <v>115</v>
      </c>
      <c r="B1875">
        <v>20304</v>
      </c>
      <c r="C1875" t="s">
        <v>124</v>
      </c>
      <c r="D1875">
        <v>1</v>
      </c>
      <c r="E1875">
        <v>8</v>
      </c>
      <c r="F1875">
        <v>15143</v>
      </c>
      <c r="G1875">
        <v>35015143</v>
      </c>
      <c r="H1875" t="s">
        <v>16187</v>
      </c>
      <c r="I1875">
        <v>371</v>
      </c>
      <c r="J1875" t="s">
        <v>124</v>
      </c>
      <c r="K1875" t="s">
        <v>16188</v>
      </c>
      <c r="L1875">
        <v>1</v>
      </c>
      <c r="M1875" t="s">
        <v>124</v>
      </c>
      <c r="N1875">
        <v>18205590</v>
      </c>
      <c r="O1875" t="s">
        <v>92</v>
      </c>
      <c r="P1875" t="s">
        <v>16189</v>
      </c>
      <c r="Q1875">
        <v>289</v>
      </c>
      <c r="R1875">
        <v>15</v>
      </c>
      <c r="S1875">
        <v>32710900</v>
      </c>
      <c r="T1875">
        <v>32718563</v>
      </c>
      <c r="U1875" t="s">
        <v>16190</v>
      </c>
      <c r="V1875">
        <v>1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85</v>
      </c>
      <c r="AE1875" s="2">
        <v>75</v>
      </c>
      <c r="AF1875" s="2">
        <v>72</v>
      </c>
      <c r="AG1875" s="2">
        <v>70</v>
      </c>
      <c r="AH1875" s="2">
        <v>96</v>
      </c>
      <c r="AI1875" s="2">
        <v>70</v>
      </c>
      <c r="AJ1875" s="2">
        <v>78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199</v>
      </c>
      <c r="BD1875" s="2">
        <v>0</v>
      </c>
      <c r="BE1875" s="2">
        <v>0</v>
      </c>
      <c r="BF1875" s="2">
        <v>0</v>
      </c>
      <c r="BG1875" s="2">
        <v>0</v>
      </c>
      <c r="BH1875" s="2">
        <v>0</v>
      </c>
      <c r="BI1875" s="2">
        <v>0</v>
      </c>
      <c r="BJ1875" s="2">
        <v>0</v>
      </c>
      <c r="BK1875" s="2">
        <v>0</v>
      </c>
      <c r="BL1875" s="2">
        <v>5</v>
      </c>
      <c r="BM1875" s="2">
        <v>4</v>
      </c>
      <c r="BN1875" s="2">
        <v>2</v>
      </c>
      <c r="BO1875" s="2">
        <v>2</v>
      </c>
      <c r="BP1875" s="2">
        <v>4</v>
      </c>
      <c r="BQ1875" s="2">
        <v>3</v>
      </c>
      <c r="BR1875" s="2">
        <v>2</v>
      </c>
      <c r="BS1875" s="2">
        <v>0</v>
      </c>
      <c r="BT1875" s="2">
        <v>0</v>
      </c>
      <c r="BU1875" s="2">
        <v>0</v>
      </c>
      <c r="BV1875" s="2">
        <v>0</v>
      </c>
      <c r="BW1875" s="2">
        <v>0</v>
      </c>
      <c r="BX1875" s="2">
        <v>0</v>
      </c>
      <c r="BY1875" s="2">
        <v>0</v>
      </c>
      <c r="BZ1875" s="2">
        <v>0</v>
      </c>
      <c r="CA1875" s="2">
        <v>0</v>
      </c>
      <c r="CB1875" s="2">
        <v>0</v>
      </c>
      <c r="CC1875" s="2">
        <v>0</v>
      </c>
      <c r="CD1875" s="2">
        <v>0</v>
      </c>
      <c r="CE1875" s="2">
        <v>0</v>
      </c>
      <c r="CF1875" s="2">
        <v>0</v>
      </c>
      <c r="CG1875" s="2">
        <v>0</v>
      </c>
      <c r="CH1875" s="2">
        <v>0</v>
      </c>
      <c r="CI1875" s="2">
        <v>0</v>
      </c>
      <c r="CJ1875" s="2">
        <v>0</v>
      </c>
      <c r="CK1875" s="2">
        <v>11</v>
      </c>
      <c r="CL1875" s="2">
        <v>0</v>
      </c>
    </row>
    <row r="1876" spans="1:90" x14ac:dyDescent="0.25">
      <c r="A1876" t="s">
        <v>115</v>
      </c>
      <c r="B1876">
        <v>20304</v>
      </c>
      <c r="C1876" t="s">
        <v>124</v>
      </c>
      <c r="D1876">
        <v>1</v>
      </c>
      <c r="E1876">
        <v>8</v>
      </c>
      <c r="F1876">
        <v>923035</v>
      </c>
      <c r="G1876">
        <v>35923035</v>
      </c>
      <c r="H1876" t="s">
        <v>9299</v>
      </c>
      <c r="I1876">
        <v>687</v>
      </c>
      <c r="J1876" t="s">
        <v>486</v>
      </c>
      <c r="K1876" t="s">
        <v>91</v>
      </c>
      <c r="L1876">
        <v>1</v>
      </c>
      <c r="M1876" t="s">
        <v>486</v>
      </c>
      <c r="N1876">
        <v>18275050</v>
      </c>
      <c r="O1876" t="s">
        <v>92</v>
      </c>
      <c r="P1876" t="s">
        <v>9300</v>
      </c>
      <c r="Q1876">
        <v>828</v>
      </c>
      <c r="R1876">
        <v>15</v>
      </c>
      <c r="S1876">
        <v>32052735</v>
      </c>
      <c r="T1876">
        <v>32511115</v>
      </c>
      <c r="U1876" t="s">
        <v>9301</v>
      </c>
      <c r="V1876">
        <v>1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138</v>
      </c>
      <c r="AE1876" s="2">
        <v>103</v>
      </c>
      <c r="AF1876" s="2">
        <v>71</v>
      </c>
      <c r="AG1876" s="2">
        <v>113</v>
      </c>
      <c r="AH1876" s="2">
        <v>78</v>
      </c>
      <c r="AI1876" s="2">
        <v>115</v>
      </c>
      <c r="AJ1876" s="2">
        <v>77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22</v>
      </c>
      <c r="BE1876" s="2">
        <v>0</v>
      </c>
      <c r="BF1876" s="2">
        <v>0</v>
      </c>
      <c r="BG1876" s="2">
        <v>0</v>
      </c>
      <c r="BH1876" s="2">
        <v>0</v>
      </c>
      <c r="BI1876" s="2">
        <v>0</v>
      </c>
      <c r="BJ1876" s="2">
        <v>0</v>
      </c>
      <c r="BK1876" s="2">
        <v>0</v>
      </c>
      <c r="BL1876" s="2">
        <v>7</v>
      </c>
      <c r="BM1876" s="2">
        <v>3</v>
      </c>
      <c r="BN1876" s="2">
        <v>4</v>
      </c>
      <c r="BO1876" s="2">
        <v>4</v>
      </c>
      <c r="BP1876" s="2">
        <v>3</v>
      </c>
      <c r="BQ1876" s="2">
        <v>5</v>
      </c>
      <c r="BR1876" s="2">
        <v>2</v>
      </c>
      <c r="BS1876" s="2">
        <v>0</v>
      </c>
      <c r="BT1876" s="2">
        <v>0</v>
      </c>
      <c r="BU1876" s="2">
        <v>0</v>
      </c>
      <c r="BV1876" s="2">
        <v>0</v>
      </c>
      <c r="BW1876" s="2">
        <v>0</v>
      </c>
      <c r="BX1876" s="2">
        <v>0</v>
      </c>
      <c r="BY1876" s="2">
        <v>0</v>
      </c>
      <c r="BZ1876" s="2">
        <v>0</v>
      </c>
      <c r="CA1876" s="2">
        <v>0</v>
      </c>
      <c r="CB1876" s="2">
        <v>0</v>
      </c>
      <c r="CC1876" s="2">
        <v>0</v>
      </c>
      <c r="CD1876" s="2">
        <v>0</v>
      </c>
      <c r="CE1876" s="2">
        <v>0</v>
      </c>
      <c r="CF1876" s="2">
        <v>0</v>
      </c>
      <c r="CG1876" s="2">
        <v>0</v>
      </c>
      <c r="CH1876" s="2">
        <v>0</v>
      </c>
      <c r="CI1876" s="2">
        <v>0</v>
      </c>
      <c r="CJ1876" s="2">
        <v>0</v>
      </c>
      <c r="CK1876" s="2">
        <v>0</v>
      </c>
      <c r="CL1876" s="2">
        <v>5</v>
      </c>
    </row>
    <row r="1877" spans="1:90" x14ac:dyDescent="0.25">
      <c r="A1877" t="s">
        <v>115</v>
      </c>
      <c r="B1877">
        <v>20304</v>
      </c>
      <c r="C1877" t="s">
        <v>124</v>
      </c>
      <c r="D1877">
        <v>1</v>
      </c>
      <c r="E1877">
        <v>8</v>
      </c>
      <c r="F1877">
        <v>36912</v>
      </c>
      <c r="G1877">
        <v>35036912</v>
      </c>
      <c r="H1877" t="s">
        <v>13947</v>
      </c>
      <c r="I1877">
        <v>732</v>
      </c>
      <c r="J1877" t="s">
        <v>2737</v>
      </c>
      <c r="K1877" t="s">
        <v>91</v>
      </c>
      <c r="L1877">
        <v>1</v>
      </c>
      <c r="M1877" t="s">
        <v>2737</v>
      </c>
      <c r="N1877">
        <v>18220000</v>
      </c>
      <c r="O1877" t="s">
        <v>92</v>
      </c>
      <c r="P1877" t="s">
        <v>19770</v>
      </c>
      <c r="Q1877" t="s">
        <v>127</v>
      </c>
      <c r="R1877">
        <v>15</v>
      </c>
      <c r="S1877">
        <v>32741157</v>
      </c>
      <c r="T1877">
        <v>32741327</v>
      </c>
      <c r="U1877" t="s">
        <v>13948</v>
      </c>
      <c r="V1877">
        <v>1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70</v>
      </c>
      <c r="AE1877" s="2">
        <v>94</v>
      </c>
      <c r="AF1877" s="2">
        <v>92</v>
      </c>
      <c r="AG1877" s="2">
        <v>92</v>
      </c>
      <c r="AH1877" s="2">
        <v>107</v>
      </c>
      <c r="AI1877" s="2">
        <v>105</v>
      </c>
      <c r="AJ1877" s="2">
        <v>74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228</v>
      </c>
      <c r="BD1877" s="2">
        <v>0</v>
      </c>
      <c r="BE1877" s="2">
        <v>0</v>
      </c>
      <c r="BF1877" s="2">
        <v>0</v>
      </c>
      <c r="BG1877" s="2">
        <v>0</v>
      </c>
      <c r="BH1877" s="2">
        <v>0</v>
      </c>
      <c r="BI1877" s="2">
        <v>0</v>
      </c>
      <c r="BJ1877" s="2">
        <v>0</v>
      </c>
      <c r="BK1877" s="2">
        <v>0</v>
      </c>
      <c r="BL1877" s="2">
        <v>4</v>
      </c>
      <c r="BM1877" s="2">
        <v>4</v>
      </c>
      <c r="BN1877" s="2">
        <v>3</v>
      </c>
      <c r="BO1877" s="2">
        <v>3</v>
      </c>
      <c r="BP1877" s="2">
        <v>3</v>
      </c>
      <c r="BQ1877" s="2">
        <v>3</v>
      </c>
      <c r="BR1877" s="2">
        <v>3</v>
      </c>
      <c r="BS1877" s="2">
        <v>0</v>
      </c>
      <c r="BT1877" s="2">
        <v>0</v>
      </c>
      <c r="BU1877" s="2">
        <v>0</v>
      </c>
      <c r="BV1877" s="2">
        <v>0</v>
      </c>
      <c r="BW1877" s="2">
        <v>0</v>
      </c>
      <c r="BX1877" s="2">
        <v>0</v>
      </c>
      <c r="BY1877" s="2">
        <v>0</v>
      </c>
      <c r="BZ1877" s="2">
        <v>0</v>
      </c>
      <c r="CA1877" s="2">
        <v>0</v>
      </c>
      <c r="CB1877" s="2">
        <v>0</v>
      </c>
      <c r="CC1877" s="2">
        <v>0</v>
      </c>
      <c r="CD1877" s="2">
        <v>0</v>
      </c>
      <c r="CE1877" s="2">
        <v>0</v>
      </c>
      <c r="CF1877" s="2">
        <v>0</v>
      </c>
      <c r="CG1877" s="2">
        <v>0</v>
      </c>
      <c r="CH1877" s="2">
        <v>0</v>
      </c>
      <c r="CI1877" s="2">
        <v>0</v>
      </c>
      <c r="CJ1877" s="2">
        <v>0</v>
      </c>
      <c r="CK1877" s="2">
        <v>11</v>
      </c>
      <c r="CL1877" s="2">
        <v>0</v>
      </c>
    </row>
    <row r="1878" spans="1:90" x14ac:dyDescent="0.25">
      <c r="A1878" t="s">
        <v>115</v>
      </c>
      <c r="B1878">
        <v>20304</v>
      </c>
      <c r="C1878" t="s">
        <v>124</v>
      </c>
      <c r="D1878">
        <v>1</v>
      </c>
      <c r="E1878">
        <v>8</v>
      </c>
      <c r="F1878">
        <v>43965</v>
      </c>
      <c r="G1878">
        <v>35043965</v>
      </c>
      <c r="H1878" t="s">
        <v>739</v>
      </c>
      <c r="I1878">
        <v>371</v>
      </c>
      <c r="J1878" t="s">
        <v>124</v>
      </c>
      <c r="K1878" t="s">
        <v>740</v>
      </c>
      <c r="L1878">
        <v>1</v>
      </c>
      <c r="M1878" t="s">
        <v>124</v>
      </c>
      <c r="N1878">
        <v>18209290</v>
      </c>
      <c r="O1878" t="s">
        <v>92</v>
      </c>
      <c r="P1878" t="s">
        <v>741</v>
      </c>
      <c r="Q1878">
        <v>240</v>
      </c>
      <c r="R1878">
        <v>15</v>
      </c>
      <c r="S1878">
        <v>32711150</v>
      </c>
      <c r="T1878">
        <v>32711311</v>
      </c>
      <c r="U1878" t="s">
        <v>742</v>
      </c>
      <c r="V1878">
        <v>1</v>
      </c>
      <c r="W1878" s="2">
        <v>0</v>
      </c>
      <c r="X1878" s="2">
        <v>0</v>
      </c>
      <c r="Y1878" s="2">
        <v>21</v>
      </c>
      <c r="Z1878" s="2">
        <v>25</v>
      </c>
      <c r="AA1878" s="2">
        <v>23</v>
      </c>
      <c r="AB1878" s="2">
        <v>48</v>
      </c>
      <c r="AC1878" s="2">
        <v>54</v>
      </c>
      <c r="AD1878" s="2">
        <v>126</v>
      </c>
      <c r="AE1878" s="2">
        <v>123</v>
      </c>
      <c r="AF1878" s="2">
        <v>117</v>
      </c>
      <c r="AG1878" s="2">
        <v>106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192</v>
      </c>
      <c r="BD1878" s="2">
        <v>15</v>
      </c>
      <c r="BE1878" s="2">
        <v>0</v>
      </c>
      <c r="BF1878" s="2">
        <v>0</v>
      </c>
      <c r="BG1878" s="2">
        <v>2</v>
      </c>
      <c r="BH1878" s="2">
        <v>2</v>
      </c>
      <c r="BI1878" s="2">
        <v>1</v>
      </c>
      <c r="BJ1878" s="2">
        <v>4</v>
      </c>
      <c r="BK1878" s="2">
        <v>3</v>
      </c>
      <c r="BL1878" s="2">
        <v>6</v>
      </c>
      <c r="BM1878" s="2">
        <v>6</v>
      </c>
      <c r="BN1878" s="2">
        <v>7</v>
      </c>
      <c r="BO1878" s="2">
        <v>4</v>
      </c>
      <c r="BP1878" s="2">
        <v>0</v>
      </c>
      <c r="BQ1878" s="2">
        <v>0</v>
      </c>
      <c r="BR1878" s="2">
        <v>0</v>
      </c>
      <c r="BS1878" s="2">
        <v>0</v>
      </c>
      <c r="BT1878" s="2">
        <v>0</v>
      </c>
      <c r="BU1878" s="2">
        <v>0</v>
      </c>
      <c r="BV1878" s="2">
        <v>0</v>
      </c>
      <c r="BW1878" s="2">
        <v>0</v>
      </c>
      <c r="BX1878" s="2">
        <v>0</v>
      </c>
      <c r="BY1878" s="2">
        <v>0</v>
      </c>
      <c r="BZ1878" s="2">
        <v>0</v>
      </c>
      <c r="CA1878" s="2">
        <v>0</v>
      </c>
      <c r="CB1878" s="2">
        <v>0</v>
      </c>
      <c r="CC1878" s="2">
        <v>0</v>
      </c>
      <c r="CD1878" s="2">
        <v>0</v>
      </c>
      <c r="CE1878" s="2">
        <v>0</v>
      </c>
      <c r="CF1878" s="2">
        <v>0</v>
      </c>
      <c r="CG1878" s="2">
        <v>0</v>
      </c>
      <c r="CH1878" s="2">
        <v>0</v>
      </c>
      <c r="CI1878" s="2">
        <v>0</v>
      </c>
      <c r="CJ1878" s="2">
        <v>0</v>
      </c>
      <c r="CK1878" s="2">
        <v>13</v>
      </c>
      <c r="CL1878" s="2">
        <v>4</v>
      </c>
    </row>
    <row r="1879" spans="1:90" x14ac:dyDescent="0.25">
      <c r="A1879" t="s">
        <v>115</v>
      </c>
      <c r="B1879">
        <v>20304</v>
      </c>
      <c r="C1879" t="s">
        <v>124</v>
      </c>
      <c r="D1879">
        <v>1</v>
      </c>
      <c r="E1879">
        <v>8</v>
      </c>
      <c r="F1879">
        <v>15209</v>
      </c>
      <c r="G1879">
        <v>35015209</v>
      </c>
      <c r="H1879" t="s">
        <v>14541</v>
      </c>
      <c r="I1879">
        <v>371</v>
      </c>
      <c r="J1879" t="s">
        <v>124</v>
      </c>
      <c r="K1879" t="s">
        <v>646</v>
      </c>
      <c r="L1879">
        <v>1</v>
      </c>
      <c r="M1879" t="s">
        <v>124</v>
      </c>
      <c r="N1879">
        <v>18201600</v>
      </c>
      <c r="O1879" t="s">
        <v>92</v>
      </c>
      <c r="P1879" t="s">
        <v>14542</v>
      </c>
      <c r="Q1879">
        <v>42</v>
      </c>
      <c r="R1879">
        <v>15</v>
      </c>
      <c r="S1879">
        <v>32731866</v>
      </c>
      <c r="T1879">
        <v>32732143</v>
      </c>
      <c r="U1879" t="s">
        <v>14543</v>
      </c>
      <c r="V1879">
        <v>1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35</v>
      </c>
      <c r="AE1879" s="2">
        <v>51</v>
      </c>
      <c r="AF1879" s="2">
        <v>69</v>
      </c>
      <c r="AG1879" s="2">
        <v>48</v>
      </c>
      <c r="AH1879" s="2">
        <v>27</v>
      </c>
      <c r="AI1879" s="2">
        <v>21</v>
      </c>
      <c r="AJ1879" s="2">
        <v>25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0</v>
      </c>
      <c r="BI1879" s="2">
        <v>0</v>
      </c>
      <c r="BJ1879" s="2">
        <v>0</v>
      </c>
      <c r="BK1879" s="2">
        <v>0</v>
      </c>
      <c r="BL1879" s="2">
        <v>1</v>
      </c>
      <c r="BM1879" s="2">
        <v>2</v>
      </c>
      <c r="BN1879" s="2">
        <v>2</v>
      </c>
      <c r="BO1879" s="2">
        <v>2</v>
      </c>
      <c r="BP1879" s="2">
        <v>1</v>
      </c>
      <c r="BQ1879" s="2">
        <v>1</v>
      </c>
      <c r="BR1879" s="2">
        <v>1</v>
      </c>
      <c r="BS1879" s="2">
        <v>0</v>
      </c>
      <c r="BT1879" s="2">
        <v>0</v>
      </c>
      <c r="BU1879" s="2">
        <v>0</v>
      </c>
      <c r="BV1879" s="2">
        <v>0</v>
      </c>
      <c r="BW1879" s="2">
        <v>0</v>
      </c>
      <c r="BX1879" s="2">
        <v>0</v>
      </c>
      <c r="BY1879" s="2">
        <v>0</v>
      </c>
      <c r="BZ1879" s="2">
        <v>0</v>
      </c>
      <c r="CA1879" s="2">
        <v>0</v>
      </c>
      <c r="CB1879" s="2">
        <v>0</v>
      </c>
      <c r="CC1879" s="2">
        <v>0</v>
      </c>
      <c r="CD1879" s="2">
        <v>0</v>
      </c>
      <c r="CE1879" s="2">
        <v>0</v>
      </c>
      <c r="CF1879" s="2">
        <v>0</v>
      </c>
      <c r="CG1879" s="2">
        <v>0</v>
      </c>
      <c r="CH1879" s="2">
        <v>0</v>
      </c>
      <c r="CI1879" s="2">
        <v>0</v>
      </c>
      <c r="CJ1879" s="2">
        <v>0</v>
      </c>
      <c r="CK1879" s="2">
        <v>0</v>
      </c>
      <c r="CL1879" s="2">
        <v>0</v>
      </c>
    </row>
    <row r="1880" spans="1:90" x14ac:dyDescent="0.25">
      <c r="A1880" t="s">
        <v>115</v>
      </c>
      <c r="B1880">
        <v>20304</v>
      </c>
      <c r="C1880" t="s">
        <v>124</v>
      </c>
      <c r="D1880">
        <v>1</v>
      </c>
      <c r="E1880">
        <v>8</v>
      </c>
      <c r="F1880">
        <v>46899</v>
      </c>
      <c r="G1880">
        <v>35046899</v>
      </c>
      <c r="H1880" t="s">
        <v>17901</v>
      </c>
      <c r="I1880">
        <v>371</v>
      </c>
      <c r="J1880" t="s">
        <v>124</v>
      </c>
      <c r="K1880" t="s">
        <v>5771</v>
      </c>
      <c r="L1880">
        <v>1</v>
      </c>
      <c r="M1880" t="s">
        <v>124</v>
      </c>
      <c r="N1880">
        <v>18211180</v>
      </c>
      <c r="O1880" t="s">
        <v>92</v>
      </c>
      <c r="P1880" t="s">
        <v>17902</v>
      </c>
      <c r="Q1880" t="s">
        <v>4942</v>
      </c>
      <c r="R1880">
        <v>15</v>
      </c>
      <c r="S1880">
        <v>32719330</v>
      </c>
      <c r="T1880">
        <v>32725803</v>
      </c>
      <c r="U1880" t="s">
        <v>17903</v>
      </c>
      <c r="V1880">
        <v>1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102</v>
      </c>
      <c r="AE1880" s="2">
        <v>106</v>
      </c>
      <c r="AF1880" s="2">
        <v>108</v>
      </c>
      <c r="AG1880" s="2">
        <v>102</v>
      </c>
      <c r="AH1880" s="2">
        <v>110</v>
      </c>
      <c r="AI1880" s="2">
        <v>108</v>
      </c>
      <c r="AJ1880" s="2">
        <v>116</v>
      </c>
      <c r="AK1880" s="2">
        <v>0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36</v>
      </c>
      <c r="BD1880" s="2">
        <v>0</v>
      </c>
      <c r="BE1880" s="2">
        <v>0</v>
      </c>
      <c r="BF1880" s="2">
        <v>0</v>
      </c>
      <c r="BG1880" s="2">
        <v>0</v>
      </c>
      <c r="BH1880" s="2">
        <v>0</v>
      </c>
      <c r="BI1880" s="2">
        <v>0</v>
      </c>
      <c r="BJ1880" s="2">
        <v>0</v>
      </c>
      <c r="BK1880" s="2">
        <v>0</v>
      </c>
      <c r="BL1880" s="2">
        <v>5</v>
      </c>
      <c r="BM1880" s="2">
        <v>4</v>
      </c>
      <c r="BN1880" s="2">
        <v>3</v>
      </c>
      <c r="BO1880" s="2">
        <v>3</v>
      </c>
      <c r="BP1880" s="2">
        <v>4</v>
      </c>
      <c r="BQ1880" s="2">
        <v>4</v>
      </c>
      <c r="BR1880" s="2">
        <v>3</v>
      </c>
      <c r="BS1880" s="2">
        <v>0</v>
      </c>
      <c r="BT1880" s="2">
        <v>0</v>
      </c>
      <c r="BU1880" s="2">
        <v>0</v>
      </c>
      <c r="BV1880" s="2">
        <v>0</v>
      </c>
      <c r="BW1880" s="2">
        <v>0</v>
      </c>
      <c r="BX1880" s="2">
        <v>0</v>
      </c>
      <c r="BY1880" s="2">
        <v>0</v>
      </c>
      <c r="BZ1880" s="2">
        <v>0</v>
      </c>
      <c r="CA1880" s="2">
        <v>0</v>
      </c>
      <c r="CB1880" s="2">
        <v>0</v>
      </c>
      <c r="CC1880" s="2">
        <v>0</v>
      </c>
      <c r="CD1880" s="2">
        <v>0</v>
      </c>
      <c r="CE1880" s="2">
        <v>0</v>
      </c>
      <c r="CF1880" s="2">
        <v>0</v>
      </c>
      <c r="CG1880" s="2">
        <v>0</v>
      </c>
      <c r="CH1880" s="2">
        <v>0</v>
      </c>
      <c r="CI1880" s="2">
        <v>0</v>
      </c>
      <c r="CJ1880" s="2">
        <v>0</v>
      </c>
      <c r="CK1880" s="2">
        <v>3</v>
      </c>
      <c r="CL1880" s="2">
        <v>0</v>
      </c>
    </row>
    <row r="1881" spans="1:90" x14ac:dyDescent="0.25">
      <c r="A1881" t="s">
        <v>115</v>
      </c>
      <c r="B1881">
        <v>20304</v>
      </c>
      <c r="C1881" t="s">
        <v>124</v>
      </c>
      <c r="D1881">
        <v>1</v>
      </c>
      <c r="E1881">
        <v>8</v>
      </c>
      <c r="F1881">
        <v>918519</v>
      </c>
      <c r="G1881">
        <v>35918519</v>
      </c>
      <c r="H1881" t="s">
        <v>5944</v>
      </c>
      <c r="I1881">
        <v>371</v>
      </c>
      <c r="J1881" t="s">
        <v>124</v>
      </c>
      <c r="K1881" t="s">
        <v>5945</v>
      </c>
      <c r="L1881">
        <v>1</v>
      </c>
      <c r="M1881" t="s">
        <v>124</v>
      </c>
      <c r="N1881">
        <v>18206800</v>
      </c>
      <c r="O1881" t="s">
        <v>261</v>
      </c>
      <c r="P1881" t="s">
        <v>5946</v>
      </c>
      <c r="Q1881">
        <v>225</v>
      </c>
      <c r="R1881">
        <v>15</v>
      </c>
      <c r="S1881">
        <v>32724880</v>
      </c>
      <c r="T1881">
        <v>32726111</v>
      </c>
      <c r="U1881" t="s">
        <v>5947</v>
      </c>
      <c r="V1881">
        <v>1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53</v>
      </c>
      <c r="AE1881" s="2">
        <v>53</v>
      </c>
      <c r="AF1881" s="2">
        <v>32</v>
      </c>
      <c r="AG1881" s="2">
        <v>33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0</v>
      </c>
      <c r="BI1881" s="2">
        <v>0</v>
      </c>
      <c r="BJ1881" s="2">
        <v>0</v>
      </c>
      <c r="BK1881" s="2">
        <v>0</v>
      </c>
      <c r="BL1881" s="2">
        <v>3</v>
      </c>
      <c r="BM1881" s="2">
        <v>3</v>
      </c>
      <c r="BN1881" s="2">
        <v>1</v>
      </c>
      <c r="BO1881" s="2">
        <v>1</v>
      </c>
      <c r="BP1881" s="2">
        <v>0</v>
      </c>
      <c r="BQ1881" s="2">
        <v>0</v>
      </c>
      <c r="BR1881" s="2">
        <v>0</v>
      </c>
      <c r="BS1881" s="2">
        <v>0</v>
      </c>
      <c r="BT1881" s="2">
        <v>0</v>
      </c>
      <c r="BU1881" s="2">
        <v>0</v>
      </c>
      <c r="BV1881" s="2">
        <v>0</v>
      </c>
      <c r="BW1881" s="2">
        <v>0</v>
      </c>
      <c r="BX1881" s="2">
        <v>0</v>
      </c>
      <c r="BY1881" s="2">
        <v>0</v>
      </c>
      <c r="BZ1881" s="2">
        <v>0</v>
      </c>
      <c r="CA1881" s="2">
        <v>0</v>
      </c>
      <c r="CB1881" s="2">
        <v>0</v>
      </c>
      <c r="CC1881" s="2">
        <v>0</v>
      </c>
      <c r="CD1881" s="2">
        <v>0</v>
      </c>
      <c r="CE1881" s="2">
        <v>0</v>
      </c>
      <c r="CF1881" s="2">
        <v>0</v>
      </c>
      <c r="CG1881" s="2">
        <v>0</v>
      </c>
      <c r="CH1881" s="2">
        <v>0</v>
      </c>
      <c r="CI1881" s="2">
        <v>0</v>
      </c>
      <c r="CJ1881" s="2">
        <v>0</v>
      </c>
      <c r="CK1881" s="2">
        <v>0</v>
      </c>
      <c r="CL1881" s="2">
        <v>0</v>
      </c>
    </row>
    <row r="1882" spans="1:90" x14ac:dyDescent="0.25">
      <c r="A1882" t="s">
        <v>115</v>
      </c>
      <c r="B1882">
        <v>20304</v>
      </c>
      <c r="C1882" t="s">
        <v>124</v>
      </c>
      <c r="D1882">
        <v>1</v>
      </c>
      <c r="E1882">
        <v>8</v>
      </c>
      <c r="F1882">
        <v>910557</v>
      </c>
      <c r="G1882">
        <v>35910557</v>
      </c>
      <c r="H1882" t="s">
        <v>14562</v>
      </c>
      <c r="I1882">
        <v>371</v>
      </c>
      <c r="J1882" t="s">
        <v>124</v>
      </c>
      <c r="K1882" t="s">
        <v>13223</v>
      </c>
      <c r="L1882">
        <v>1</v>
      </c>
      <c r="M1882" t="s">
        <v>124</v>
      </c>
      <c r="N1882">
        <v>18200000</v>
      </c>
      <c r="P1882" t="s">
        <v>13224</v>
      </c>
      <c r="Q1882" t="s">
        <v>127</v>
      </c>
      <c r="R1882">
        <v>15</v>
      </c>
      <c r="S1882">
        <v>32071094</v>
      </c>
      <c r="U1882" t="s">
        <v>14563</v>
      </c>
      <c r="V1882">
        <v>2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55</v>
      </c>
      <c r="AE1882" s="2">
        <v>70</v>
      </c>
      <c r="AF1882" s="2">
        <v>74</v>
      </c>
      <c r="AG1882" s="2">
        <v>73</v>
      </c>
      <c r="AH1882" s="2">
        <v>68</v>
      </c>
      <c r="AI1882" s="2">
        <v>74</v>
      </c>
      <c r="AJ1882" s="2">
        <v>65</v>
      </c>
      <c r="AK1882" s="2">
        <v>0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14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136</v>
      </c>
      <c r="BD1882" s="2">
        <v>0</v>
      </c>
      <c r="BE1882" s="2">
        <v>0</v>
      </c>
      <c r="BF1882" s="2">
        <v>0</v>
      </c>
      <c r="BG1882" s="2">
        <v>0</v>
      </c>
      <c r="BH1882" s="2">
        <v>0</v>
      </c>
      <c r="BI1882" s="2">
        <v>0</v>
      </c>
      <c r="BJ1882" s="2">
        <v>0</v>
      </c>
      <c r="BK1882" s="2">
        <v>0</v>
      </c>
      <c r="BL1882" s="2">
        <v>2</v>
      </c>
      <c r="BM1882" s="2">
        <v>3</v>
      </c>
      <c r="BN1882" s="2">
        <v>4</v>
      </c>
      <c r="BO1882" s="2">
        <v>4</v>
      </c>
      <c r="BP1882" s="2">
        <v>5</v>
      </c>
      <c r="BQ1882" s="2">
        <v>4</v>
      </c>
      <c r="BR1882" s="2">
        <v>2</v>
      </c>
      <c r="BS1882" s="2">
        <v>0</v>
      </c>
      <c r="BT1882" s="2">
        <v>0</v>
      </c>
      <c r="BU1882" s="2">
        <v>0</v>
      </c>
      <c r="BV1882" s="2">
        <v>0</v>
      </c>
      <c r="BW1882" s="2">
        <v>0</v>
      </c>
      <c r="BX1882" s="2">
        <v>0</v>
      </c>
      <c r="BY1882" s="2">
        <v>0</v>
      </c>
      <c r="BZ1882" s="2">
        <v>0</v>
      </c>
      <c r="CA1882" s="2">
        <v>0</v>
      </c>
      <c r="CB1882" s="2">
        <v>0</v>
      </c>
      <c r="CC1882" s="2">
        <v>1</v>
      </c>
      <c r="CD1882" s="2">
        <v>0</v>
      </c>
      <c r="CE1882" s="2">
        <v>0</v>
      </c>
      <c r="CF1882" s="2">
        <v>0</v>
      </c>
      <c r="CG1882" s="2">
        <v>0</v>
      </c>
      <c r="CH1882" s="2">
        <v>0</v>
      </c>
      <c r="CI1882" s="2">
        <v>0</v>
      </c>
      <c r="CJ1882" s="2">
        <v>0</v>
      </c>
      <c r="CK1882" s="2">
        <v>8</v>
      </c>
      <c r="CL1882" s="2">
        <v>0</v>
      </c>
    </row>
    <row r="1883" spans="1:90" x14ac:dyDescent="0.25">
      <c r="A1883" t="s">
        <v>115</v>
      </c>
      <c r="B1883">
        <v>20304</v>
      </c>
      <c r="C1883" t="s">
        <v>124</v>
      </c>
      <c r="D1883">
        <v>1</v>
      </c>
      <c r="E1883">
        <v>8</v>
      </c>
      <c r="F1883">
        <v>45251</v>
      </c>
      <c r="G1883">
        <v>35045251</v>
      </c>
      <c r="H1883" t="s">
        <v>12506</v>
      </c>
      <c r="I1883">
        <v>333</v>
      </c>
      <c r="J1883" t="s">
        <v>2111</v>
      </c>
      <c r="K1883" t="s">
        <v>91</v>
      </c>
      <c r="L1883">
        <v>1</v>
      </c>
      <c r="M1883" t="s">
        <v>2111</v>
      </c>
      <c r="N1883">
        <v>18250000</v>
      </c>
      <c r="O1883" t="s">
        <v>92</v>
      </c>
      <c r="P1883" t="s">
        <v>12507</v>
      </c>
      <c r="Q1883">
        <v>288</v>
      </c>
      <c r="R1883">
        <v>15</v>
      </c>
      <c r="S1883">
        <v>32581233</v>
      </c>
      <c r="U1883" t="s">
        <v>12508</v>
      </c>
      <c r="V1883">
        <v>1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91</v>
      </c>
      <c r="AE1883" s="2">
        <v>70</v>
      </c>
      <c r="AF1883" s="2">
        <v>62</v>
      </c>
      <c r="AG1883" s="2">
        <v>122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38</v>
      </c>
      <c r="BD1883" s="2">
        <v>7</v>
      </c>
      <c r="BE1883" s="2">
        <v>0</v>
      </c>
      <c r="BF1883" s="2">
        <v>0</v>
      </c>
      <c r="BG1883" s="2">
        <v>0</v>
      </c>
      <c r="BH1883" s="2">
        <v>0</v>
      </c>
      <c r="BI1883" s="2">
        <v>0</v>
      </c>
      <c r="BJ1883" s="2">
        <v>0</v>
      </c>
      <c r="BK1883" s="2">
        <v>0</v>
      </c>
      <c r="BL1883" s="2">
        <v>5</v>
      </c>
      <c r="BM1883" s="2">
        <v>4</v>
      </c>
      <c r="BN1883" s="2">
        <v>2</v>
      </c>
      <c r="BO1883" s="2">
        <v>5</v>
      </c>
      <c r="BP1883" s="2">
        <v>0</v>
      </c>
      <c r="BQ1883" s="2">
        <v>0</v>
      </c>
      <c r="BR1883" s="2">
        <v>0</v>
      </c>
      <c r="BS1883" s="2">
        <v>0</v>
      </c>
      <c r="BT1883" s="2">
        <v>0</v>
      </c>
      <c r="BU1883" s="2">
        <v>0</v>
      </c>
      <c r="BV1883" s="2">
        <v>0</v>
      </c>
      <c r="BW1883" s="2">
        <v>0</v>
      </c>
      <c r="BX1883" s="2">
        <v>0</v>
      </c>
      <c r="BY1883" s="2">
        <v>0</v>
      </c>
      <c r="BZ1883" s="2">
        <v>0</v>
      </c>
      <c r="CA1883" s="2">
        <v>0</v>
      </c>
      <c r="CB1883" s="2">
        <v>0</v>
      </c>
      <c r="CC1883" s="2">
        <v>0</v>
      </c>
      <c r="CD1883" s="2">
        <v>0</v>
      </c>
      <c r="CE1883" s="2">
        <v>0</v>
      </c>
      <c r="CF1883" s="2">
        <v>0</v>
      </c>
      <c r="CG1883" s="2">
        <v>0</v>
      </c>
      <c r="CH1883" s="2">
        <v>0</v>
      </c>
      <c r="CI1883" s="2">
        <v>0</v>
      </c>
      <c r="CJ1883" s="2">
        <v>0</v>
      </c>
      <c r="CK1883" s="2">
        <v>2</v>
      </c>
      <c r="CL1883" s="2">
        <v>2</v>
      </c>
    </row>
    <row r="1884" spans="1:90" x14ac:dyDescent="0.25">
      <c r="A1884" t="s">
        <v>115</v>
      </c>
      <c r="B1884">
        <v>20304</v>
      </c>
      <c r="C1884" t="s">
        <v>124</v>
      </c>
      <c r="D1884">
        <v>1</v>
      </c>
      <c r="E1884">
        <v>8</v>
      </c>
      <c r="F1884">
        <v>916432</v>
      </c>
      <c r="G1884">
        <v>35916432</v>
      </c>
      <c r="H1884" t="s">
        <v>8446</v>
      </c>
      <c r="I1884">
        <v>687</v>
      </c>
      <c r="J1884" t="s">
        <v>486</v>
      </c>
      <c r="K1884" t="s">
        <v>5969</v>
      </c>
      <c r="L1884">
        <v>1</v>
      </c>
      <c r="M1884" t="s">
        <v>486</v>
      </c>
      <c r="N1884">
        <v>18277012</v>
      </c>
      <c r="O1884" t="s">
        <v>92</v>
      </c>
      <c r="P1884" t="s">
        <v>8447</v>
      </c>
      <c r="Q1884">
        <v>205</v>
      </c>
      <c r="R1884">
        <v>15</v>
      </c>
      <c r="S1884">
        <v>32052733</v>
      </c>
      <c r="T1884">
        <v>32517300</v>
      </c>
      <c r="U1884" t="s">
        <v>8448</v>
      </c>
      <c r="V1884">
        <v>1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155</v>
      </c>
      <c r="AE1884" s="2">
        <v>137</v>
      </c>
      <c r="AF1884" s="2">
        <v>105</v>
      </c>
      <c r="AG1884" s="2">
        <v>139</v>
      </c>
      <c r="AH1884" s="2">
        <v>137</v>
      </c>
      <c r="AI1884" s="2">
        <v>149</v>
      </c>
      <c r="AJ1884" s="2">
        <v>130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198</v>
      </c>
      <c r="BD1884" s="2">
        <v>0</v>
      </c>
      <c r="BE1884" s="2">
        <v>0</v>
      </c>
      <c r="BF1884" s="2">
        <v>0</v>
      </c>
      <c r="BG1884" s="2">
        <v>0</v>
      </c>
      <c r="BH1884" s="2">
        <v>0</v>
      </c>
      <c r="BI1884" s="2">
        <v>0</v>
      </c>
      <c r="BJ1884" s="2">
        <v>0</v>
      </c>
      <c r="BK1884" s="2">
        <v>0</v>
      </c>
      <c r="BL1884" s="2">
        <v>7</v>
      </c>
      <c r="BM1884" s="2">
        <v>7</v>
      </c>
      <c r="BN1884" s="2">
        <v>4</v>
      </c>
      <c r="BO1884" s="2">
        <v>7</v>
      </c>
      <c r="BP1884" s="2">
        <v>4</v>
      </c>
      <c r="BQ1884" s="2">
        <v>6</v>
      </c>
      <c r="BR1884" s="2">
        <v>5</v>
      </c>
      <c r="BS1884" s="2">
        <v>0</v>
      </c>
      <c r="BT1884" s="2">
        <v>0</v>
      </c>
      <c r="BU1884" s="2">
        <v>0</v>
      </c>
      <c r="BV1884" s="2">
        <v>0</v>
      </c>
      <c r="BW1884" s="2">
        <v>0</v>
      </c>
      <c r="BX1884" s="2">
        <v>0</v>
      </c>
      <c r="BY1884" s="2">
        <v>0</v>
      </c>
      <c r="BZ1884" s="2">
        <v>0</v>
      </c>
      <c r="CA1884" s="2">
        <v>0</v>
      </c>
      <c r="CB1884" s="2">
        <v>0</v>
      </c>
      <c r="CC1884" s="2">
        <v>0</v>
      </c>
      <c r="CD1884" s="2">
        <v>0</v>
      </c>
      <c r="CE1884" s="2">
        <v>0</v>
      </c>
      <c r="CF1884" s="2">
        <v>0</v>
      </c>
      <c r="CG1884" s="2">
        <v>0</v>
      </c>
      <c r="CH1884" s="2">
        <v>0</v>
      </c>
      <c r="CI1884" s="2">
        <v>0</v>
      </c>
      <c r="CJ1884" s="2">
        <v>0</v>
      </c>
      <c r="CK1884" s="2">
        <v>9</v>
      </c>
      <c r="CL1884" s="2">
        <v>0</v>
      </c>
    </row>
    <row r="1885" spans="1:90" x14ac:dyDescent="0.25">
      <c r="A1885" t="s">
        <v>115</v>
      </c>
      <c r="B1885">
        <v>20304</v>
      </c>
      <c r="C1885" t="s">
        <v>124</v>
      </c>
      <c r="D1885">
        <v>1</v>
      </c>
      <c r="E1885">
        <v>8</v>
      </c>
      <c r="F1885">
        <v>15064</v>
      </c>
      <c r="G1885">
        <v>35015064</v>
      </c>
      <c r="H1885" t="s">
        <v>17447</v>
      </c>
      <c r="I1885">
        <v>371</v>
      </c>
      <c r="J1885" t="s">
        <v>124</v>
      </c>
      <c r="K1885" t="s">
        <v>91</v>
      </c>
      <c r="L1885">
        <v>1</v>
      </c>
      <c r="M1885" t="s">
        <v>124</v>
      </c>
      <c r="N1885">
        <v>18200160</v>
      </c>
      <c r="O1885" t="s">
        <v>102</v>
      </c>
      <c r="P1885" t="s">
        <v>4926</v>
      </c>
      <c r="Q1885">
        <v>250</v>
      </c>
      <c r="R1885">
        <v>15</v>
      </c>
      <c r="S1885">
        <v>32710400</v>
      </c>
      <c r="T1885">
        <v>32717994</v>
      </c>
      <c r="U1885" t="s">
        <v>17448</v>
      </c>
      <c r="V1885">
        <v>1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114</v>
      </c>
      <c r="AE1885" s="2">
        <v>151</v>
      </c>
      <c r="AF1885" s="2">
        <v>102</v>
      </c>
      <c r="AG1885" s="2">
        <v>70</v>
      </c>
      <c r="AH1885" s="2">
        <v>108</v>
      </c>
      <c r="AI1885" s="2">
        <v>127</v>
      </c>
      <c r="AJ1885" s="2">
        <v>137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378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116</v>
      </c>
      <c r="BD1885" s="2">
        <v>14</v>
      </c>
      <c r="BE1885" s="2">
        <v>0</v>
      </c>
      <c r="BF1885" s="2">
        <v>0</v>
      </c>
      <c r="BG1885" s="2">
        <v>0</v>
      </c>
      <c r="BH1885" s="2">
        <v>0</v>
      </c>
      <c r="BI1885" s="2">
        <v>0</v>
      </c>
      <c r="BJ1885" s="2">
        <v>0</v>
      </c>
      <c r="BK1885" s="2">
        <v>0</v>
      </c>
      <c r="BL1885" s="2">
        <v>6</v>
      </c>
      <c r="BM1885" s="2">
        <v>8</v>
      </c>
      <c r="BN1885" s="2">
        <v>5</v>
      </c>
      <c r="BO1885" s="2">
        <v>3</v>
      </c>
      <c r="BP1885" s="2">
        <v>4</v>
      </c>
      <c r="BQ1885" s="2">
        <v>6</v>
      </c>
      <c r="BR1885" s="2">
        <v>5</v>
      </c>
      <c r="BS1885" s="2">
        <v>0</v>
      </c>
      <c r="BT1885" s="2">
        <v>0</v>
      </c>
      <c r="BU1885" s="2">
        <v>0</v>
      </c>
      <c r="BV1885" s="2">
        <v>0</v>
      </c>
      <c r="BW1885" s="2">
        <v>0</v>
      </c>
      <c r="BX1885" s="2">
        <v>0</v>
      </c>
      <c r="BY1885" s="2">
        <v>0</v>
      </c>
      <c r="BZ1885" s="2">
        <v>0</v>
      </c>
      <c r="CA1885" s="2">
        <v>0</v>
      </c>
      <c r="CB1885" s="2">
        <v>0</v>
      </c>
      <c r="CC1885" s="2">
        <v>13</v>
      </c>
      <c r="CD1885" s="2">
        <v>0</v>
      </c>
      <c r="CE1885" s="2">
        <v>0</v>
      </c>
      <c r="CF1885" s="2">
        <v>0</v>
      </c>
      <c r="CG1885" s="2">
        <v>0</v>
      </c>
      <c r="CH1885" s="2">
        <v>0</v>
      </c>
      <c r="CI1885" s="2">
        <v>0</v>
      </c>
      <c r="CJ1885" s="2">
        <v>0</v>
      </c>
      <c r="CK1885" s="2">
        <v>8</v>
      </c>
      <c r="CL1885" s="2">
        <v>3</v>
      </c>
    </row>
    <row r="1886" spans="1:90" x14ac:dyDescent="0.25">
      <c r="A1886" t="s">
        <v>115</v>
      </c>
      <c r="B1886">
        <v>20304</v>
      </c>
      <c r="C1886" t="s">
        <v>124</v>
      </c>
      <c r="D1886">
        <v>1</v>
      </c>
      <c r="E1886">
        <v>8</v>
      </c>
      <c r="F1886">
        <v>15124</v>
      </c>
      <c r="G1886">
        <v>35015124</v>
      </c>
      <c r="H1886" t="s">
        <v>9281</v>
      </c>
      <c r="I1886">
        <v>658</v>
      </c>
      <c r="J1886" t="s">
        <v>3232</v>
      </c>
      <c r="K1886" t="s">
        <v>91</v>
      </c>
      <c r="L1886">
        <v>1</v>
      </c>
      <c r="M1886" t="s">
        <v>3232</v>
      </c>
      <c r="N1886">
        <v>18225000</v>
      </c>
      <c r="O1886" t="s">
        <v>92</v>
      </c>
      <c r="P1886" t="s">
        <v>7534</v>
      </c>
      <c r="Q1886">
        <v>390</v>
      </c>
      <c r="R1886">
        <v>15</v>
      </c>
      <c r="S1886">
        <v>32761165</v>
      </c>
      <c r="T1886">
        <v>32761364</v>
      </c>
      <c r="U1886" t="s">
        <v>9282</v>
      </c>
      <c r="V1886">
        <v>1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102</v>
      </c>
      <c r="AE1886" s="2">
        <v>95</v>
      </c>
      <c r="AF1886" s="2">
        <v>89</v>
      </c>
      <c r="AG1886" s="2">
        <v>103</v>
      </c>
      <c r="AH1886" s="2">
        <v>91</v>
      </c>
      <c r="AI1886" s="2">
        <v>112</v>
      </c>
      <c r="AJ1886" s="2">
        <v>89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19</v>
      </c>
      <c r="BD1886" s="2">
        <v>0</v>
      </c>
      <c r="BE1886" s="2">
        <v>0</v>
      </c>
      <c r="BF1886" s="2">
        <v>0</v>
      </c>
      <c r="BG1886" s="2">
        <v>0</v>
      </c>
      <c r="BH1886" s="2">
        <v>0</v>
      </c>
      <c r="BI1886" s="2">
        <v>0</v>
      </c>
      <c r="BJ1886" s="2">
        <v>0</v>
      </c>
      <c r="BK1886" s="2">
        <v>0</v>
      </c>
      <c r="BL1886" s="2">
        <v>5</v>
      </c>
      <c r="BM1886" s="2">
        <v>6</v>
      </c>
      <c r="BN1886" s="2">
        <v>3</v>
      </c>
      <c r="BO1886" s="2">
        <v>6</v>
      </c>
      <c r="BP1886" s="2">
        <v>3</v>
      </c>
      <c r="BQ1886" s="2">
        <v>3</v>
      </c>
      <c r="BR1886" s="2">
        <v>3</v>
      </c>
      <c r="BS1886" s="2">
        <v>0</v>
      </c>
      <c r="BT1886" s="2">
        <v>0</v>
      </c>
      <c r="BU1886" s="2">
        <v>0</v>
      </c>
      <c r="BV1886" s="2">
        <v>0</v>
      </c>
      <c r="BW1886" s="2">
        <v>0</v>
      </c>
      <c r="BX1886" s="2">
        <v>0</v>
      </c>
      <c r="BY1886" s="2">
        <v>0</v>
      </c>
      <c r="BZ1886" s="2">
        <v>0</v>
      </c>
      <c r="CA1886" s="2">
        <v>0</v>
      </c>
      <c r="CB1886" s="2">
        <v>0</v>
      </c>
      <c r="CC1886" s="2">
        <v>0</v>
      </c>
      <c r="CD1886" s="2">
        <v>0</v>
      </c>
      <c r="CE1886" s="2">
        <v>0</v>
      </c>
      <c r="CF1886" s="2">
        <v>0</v>
      </c>
      <c r="CG1886" s="2">
        <v>0</v>
      </c>
      <c r="CH1886" s="2">
        <v>0</v>
      </c>
      <c r="CI1886" s="2">
        <v>0</v>
      </c>
      <c r="CJ1886" s="2">
        <v>0</v>
      </c>
      <c r="CK1886" s="2">
        <v>1</v>
      </c>
      <c r="CL1886" s="2">
        <v>0</v>
      </c>
    </row>
    <row r="1887" spans="1:90" x14ac:dyDescent="0.25">
      <c r="A1887" t="s">
        <v>115</v>
      </c>
      <c r="B1887">
        <v>20304</v>
      </c>
      <c r="C1887" t="s">
        <v>124</v>
      </c>
      <c r="D1887">
        <v>1</v>
      </c>
      <c r="E1887">
        <v>8</v>
      </c>
      <c r="F1887">
        <v>15192</v>
      </c>
      <c r="G1887">
        <v>35015192</v>
      </c>
      <c r="H1887" t="s">
        <v>3476</v>
      </c>
      <c r="I1887">
        <v>371</v>
      </c>
      <c r="J1887" t="s">
        <v>124</v>
      </c>
      <c r="K1887" t="s">
        <v>91</v>
      </c>
      <c r="L1887">
        <v>1</v>
      </c>
      <c r="M1887" t="s">
        <v>124</v>
      </c>
      <c r="N1887">
        <v>18200013</v>
      </c>
      <c r="O1887" t="s">
        <v>92</v>
      </c>
      <c r="P1887" t="s">
        <v>3477</v>
      </c>
      <c r="Q1887">
        <v>108</v>
      </c>
      <c r="R1887">
        <v>15</v>
      </c>
      <c r="S1887">
        <v>32722876</v>
      </c>
      <c r="T1887">
        <v>32725668</v>
      </c>
      <c r="U1887" t="s">
        <v>3478</v>
      </c>
      <c r="V1887">
        <v>1</v>
      </c>
      <c r="W1887" s="2">
        <v>0</v>
      </c>
      <c r="X1887" s="2">
        <v>0</v>
      </c>
      <c r="Y1887" s="2">
        <v>50</v>
      </c>
      <c r="Z1887" s="2">
        <v>76</v>
      </c>
      <c r="AA1887" s="2">
        <v>54</v>
      </c>
      <c r="AB1887" s="2">
        <v>69</v>
      </c>
      <c r="AC1887" s="2">
        <v>61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68</v>
      </c>
      <c r="BD1887" s="2">
        <v>0</v>
      </c>
      <c r="BE1887" s="2">
        <v>0</v>
      </c>
      <c r="BF1887" s="2">
        <v>0</v>
      </c>
      <c r="BG1887" s="2">
        <v>2</v>
      </c>
      <c r="BH1887" s="2">
        <v>3</v>
      </c>
      <c r="BI1887" s="2">
        <v>3</v>
      </c>
      <c r="BJ1887" s="2">
        <v>3</v>
      </c>
      <c r="BK1887" s="2">
        <v>3</v>
      </c>
      <c r="BL1887" s="2">
        <v>0</v>
      </c>
      <c r="BM1887" s="2">
        <v>0</v>
      </c>
      <c r="BN1887" s="2">
        <v>0</v>
      </c>
      <c r="BO1887" s="2">
        <v>0</v>
      </c>
      <c r="BP1887" s="2">
        <v>0</v>
      </c>
      <c r="BQ1887" s="2">
        <v>0</v>
      </c>
      <c r="BR1887" s="2">
        <v>0</v>
      </c>
      <c r="BS1887" s="2">
        <v>0</v>
      </c>
      <c r="BT1887" s="2">
        <v>0</v>
      </c>
      <c r="BU1887" s="2">
        <v>0</v>
      </c>
      <c r="BV1887" s="2">
        <v>0</v>
      </c>
      <c r="BW1887" s="2">
        <v>0</v>
      </c>
      <c r="BX1887" s="2">
        <v>0</v>
      </c>
      <c r="BY1887" s="2">
        <v>0</v>
      </c>
      <c r="BZ1887" s="2">
        <v>0</v>
      </c>
      <c r="CA1887" s="2">
        <v>0</v>
      </c>
      <c r="CB1887" s="2">
        <v>0</v>
      </c>
      <c r="CC1887" s="2">
        <v>0</v>
      </c>
      <c r="CD1887" s="2">
        <v>0</v>
      </c>
      <c r="CE1887" s="2">
        <v>0</v>
      </c>
      <c r="CF1887" s="2">
        <v>0</v>
      </c>
      <c r="CG1887" s="2">
        <v>0</v>
      </c>
      <c r="CH1887" s="2">
        <v>0</v>
      </c>
      <c r="CI1887" s="2">
        <v>0</v>
      </c>
      <c r="CJ1887" s="2">
        <v>0</v>
      </c>
      <c r="CK1887" s="2">
        <v>4</v>
      </c>
      <c r="CL1887" s="2">
        <v>0</v>
      </c>
    </row>
    <row r="1888" spans="1:90" x14ac:dyDescent="0.25">
      <c r="A1888" t="s">
        <v>115</v>
      </c>
      <c r="B1888">
        <v>20304</v>
      </c>
      <c r="C1888" t="s">
        <v>124</v>
      </c>
      <c r="D1888">
        <v>1</v>
      </c>
      <c r="E1888">
        <v>8</v>
      </c>
      <c r="F1888">
        <v>15027</v>
      </c>
      <c r="G1888">
        <v>35015027</v>
      </c>
      <c r="H1888" t="s">
        <v>10387</v>
      </c>
      <c r="I1888">
        <v>171</v>
      </c>
      <c r="J1888" t="s">
        <v>2556</v>
      </c>
      <c r="K1888" t="s">
        <v>91</v>
      </c>
      <c r="L1888">
        <v>1</v>
      </c>
      <c r="M1888" t="s">
        <v>2556</v>
      </c>
      <c r="N1888">
        <v>18240000</v>
      </c>
      <c r="O1888" t="s">
        <v>92</v>
      </c>
      <c r="P1888" t="s">
        <v>10388</v>
      </c>
      <c r="Q1888">
        <v>527</v>
      </c>
      <c r="R1888">
        <v>15</v>
      </c>
      <c r="S1888">
        <v>32551088</v>
      </c>
      <c r="T1888">
        <v>32551544</v>
      </c>
      <c r="U1888" t="s">
        <v>10389</v>
      </c>
      <c r="V1888">
        <v>1</v>
      </c>
      <c r="W1888" s="2">
        <v>0</v>
      </c>
      <c r="X1888" s="2">
        <v>0</v>
      </c>
      <c r="Y1888" s="2">
        <v>0</v>
      </c>
      <c r="Z1888" s="2">
        <v>56</v>
      </c>
      <c r="AA1888" s="2">
        <v>36</v>
      </c>
      <c r="AB1888" s="2">
        <v>40</v>
      </c>
      <c r="AC1888" s="2">
        <v>48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8</v>
      </c>
      <c r="BE1888" s="2">
        <v>0</v>
      </c>
      <c r="BF1888" s="2">
        <v>0</v>
      </c>
      <c r="BG1888" s="2">
        <v>0</v>
      </c>
      <c r="BH1888" s="2">
        <v>2</v>
      </c>
      <c r="BI1888" s="2">
        <v>4</v>
      </c>
      <c r="BJ1888" s="2">
        <v>4</v>
      </c>
      <c r="BK1888" s="2">
        <v>4</v>
      </c>
      <c r="BL1888" s="2">
        <v>0</v>
      </c>
      <c r="BM1888" s="2">
        <v>0</v>
      </c>
      <c r="BN1888" s="2">
        <v>0</v>
      </c>
      <c r="BO1888" s="2">
        <v>0</v>
      </c>
      <c r="BP1888" s="2">
        <v>0</v>
      </c>
      <c r="BQ1888" s="2">
        <v>0</v>
      </c>
      <c r="BR1888" s="2">
        <v>0</v>
      </c>
      <c r="BS1888" s="2">
        <v>0</v>
      </c>
      <c r="BT1888" s="2">
        <v>0</v>
      </c>
      <c r="BU1888" s="2">
        <v>0</v>
      </c>
      <c r="BV1888" s="2">
        <v>0</v>
      </c>
      <c r="BW1888" s="2">
        <v>0</v>
      </c>
      <c r="BX1888" s="2">
        <v>0</v>
      </c>
      <c r="BY1888" s="2">
        <v>0</v>
      </c>
      <c r="BZ1888" s="2">
        <v>0</v>
      </c>
      <c r="CA1888" s="2">
        <v>0</v>
      </c>
      <c r="CB1888" s="2">
        <v>0</v>
      </c>
      <c r="CC1888" s="2">
        <v>0</v>
      </c>
      <c r="CD1888" s="2">
        <v>0</v>
      </c>
      <c r="CE1888" s="2">
        <v>0</v>
      </c>
      <c r="CF1888" s="2">
        <v>0</v>
      </c>
      <c r="CG1888" s="2">
        <v>0</v>
      </c>
      <c r="CH1888" s="2">
        <v>0</v>
      </c>
      <c r="CI1888" s="2">
        <v>0</v>
      </c>
      <c r="CJ1888" s="2">
        <v>0</v>
      </c>
      <c r="CK1888" s="2">
        <v>0</v>
      </c>
      <c r="CL1888" s="2">
        <v>3</v>
      </c>
    </row>
    <row r="1889" spans="1:90" x14ac:dyDescent="0.25">
      <c r="A1889" t="s">
        <v>115</v>
      </c>
      <c r="B1889">
        <v>20304</v>
      </c>
      <c r="C1889" t="s">
        <v>124</v>
      </c>
      <c r="D1889">
        <v>1</v>
      </c>
      <c r="E1889">
        <v>8</v>
      </c>
      <c r="F1889">
        <v>14667</v>
      </c>
      <c r="G1889">
        <v>35014667</v>
      </c>
      <c r="H1889" t="s">
        <v>2212</v>
      </c>
      <c r="I1889">
        <v>506</v>
      </c>
      <c r="J1889" t="s">
        <v>2183</v>
      </c>
      <c r="K1889" t="s">
        <v>8225</v>
      </c>
      <c r="L1889">
        <v>1</v>
      </c>
      <c r="M1889" t="s">
        <v>2183</v>
      </c>
      <c r="N1889">
        <v>18725000</v>
      </c>
      <c r="P1889" t="s">
        <v>8226</v>
      </c>
      <c r="Q1889">
        <v>55</v>
      </c>
      <c r="R1889">
        <v>14</v>
      </c>
      <c r="S1889">
        <v>37691190</v>
      </c>
      <c r="T1889">
        <v>37691813</v>
      </c>
      <c r="U1889" t="s">
        <v>8227</v>
      </c>
      <c r="V1889">
        <v>2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110</v>
      </c>
      <c r="AI1889" s="2">
        <v>103</v>
      </c>
      <c r="AJ1889" s="2">
        <v>84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0</v>
      </c>
      <c r="BI1889" s="2">
        <v>0</v>
      </c>
      <c r="BJ1889" s="2">
        <v>0</v>
      </c>
      <c r="BK1889" s="2">
        <v>0</v>
      </c>
      <c r="BL1889" s="2">
        <v>0</v>
      </c>
      <c r="BM1889" s="2">
        <v>0</v>
      </c>
      <c r="BN1889" s="2">
        <v>0</v>
      </c>
      <c r="BO1889" s="2">
        <v>0</v>
      </c>
      <c r="BP1889" s="2">
        <v>6</v>
      </c>
      <c r="BQ1889" s="2">
        <v>4</v>
      </c>
      <c r="BR1889" s="2">
        <v>4</v>
      </c>
      <c r="BS1889" s="2">
        <v>0</v>
      </c>
      <c r="BT1889" s="2">
        <v>0</v>
      </c>
      <c r="BU1889" s="2">
        <v>0</v>
      </c>
      <c r="BV1889" s="2">
        <v>0</v>
      </c>
      <c r="BW1889" s="2">
        <v>0</v>
      </c>
      <c r="BX1889" s="2">
        <v>0</v>
      </c>
      <c r="BY1889" s="2">
        <v>0</v>
      </c>
      <c r="BZ1889" s="2">
        <v>0</v>
      </c>
      <c r="CA1889" s="2">
        <v>0</v>
      </c>
      <c r="CB1889" s="2">
        <v>0</v>
      </c>
      <c r="CC1889" s="2">
        <v>0</v>
      </c>
      <c r="CD1889" s="2">
        <v>0</v>
      </c>
      <c r="CE1889" s="2">
        <v>0</v>
      </c>
      <c r="CF1889" s="2">
        <v>0</v>
      </c>
      <c r="CG1889" s="2">
        <v>0</v>
      </c>
      <c r="CH1889" s="2">
        <v>0</v>
      </c>
      <c r="CI1889" s="2">
        <v>0</v>
      </c>
      <c r="CJ1889" s="2">
        <v>0</v>
      </c>
      <c r="CK1889" s="2">
        <v>0</v>
      </c>
      <c r="CL1889" s="2">
        <v>0</v>
      </c>
    </row>
    <row r="1890" spans="1:90" x14ac:dyDescent="0.25">
      <c r="A1890" t="s">
        <v>115</v>
      </c>
      <c r="B1890">
        <v>20304</v>
      </c>
      <c r="C1890" t="s">
        <v>124</v>
      </c>
      <c r="D1890">
        <v>1</v>
      </c>
      <c r="E1890">
        <v>8</v>
      </c>
      <c r="F1890">
        <v>14990</v>
      </c>
      <c r="G1890">
        <v>35014990</v>
      </c>
      <c r="H1890" t="s">
        <v>11037</v>
      </c>
      <c r="I1890">
        <v>171</v>
      </c>
      <c r="J1890" t="s">
        <v>2556</v>
      </c>
      <c r="K1890" t="s">
        <v>91</v>
      </c>
      <c r="L1890">
        <v>1</v>
      </c>
      <c r="M1890" t="s">
        <v>2556</v>
      </c>
      <c r="N1890">
        <v>18240970</v>
      </c>
      <c r="P1890" t="s">
        <v>11038</v>
      </c>
      <c r="Q1890">
        <v>1228</v>
      </c>
      <c r="R1890">
        <v>15</v>
      </c>
      <c r="S1890">
        <v>32551067</v>
      </c>
      <c r="T1890">
        <v>32551266</v>
      </c>
      <c r="U1890" t="s">
        <v>11039</v>
      </c>
      <c r="V1890">
        <v>1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26</v>
      </c>
      <c r="AE1890" s="2">
        <v>22</v>
      </c>
      <c r="AF1890" s="2">
        <v>27</v>
      </c>
      <c r="AG1890" s="2">
        <v>21</v>
      </c>
      <c r="AH1890" s="2">
        <v>213</v>
      </c>
      <c r="AI1890" s="2">
        <v>191</v>
      </c>
      <c r="AJ1890" s="2">
        <v>150</v>
      </c>
      <c r="AK1890" s="2">
        <v>0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99</v>
      </c>
      <c r="AS1890" s="2">
        <v>0</v>
      </c>
      <c r="AT1890" s="2">
        <v>0</v>
      </c>
      <c r="AU1890" s="2">
        <v>148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259</v>
      </c>
      <c r="BD1890" s="2">
        <v>0</v>
      </c>
      <c r="BE1890" s="2">
        <v>0</v>
      </c>
      <c r="BF1890" s="2">
        <v>0</v>
      </c>
      <c r="BG1890" s="2">
        <v>0</v>
      </c>
      <c r="BH1890" s="2">
        <v>0</v>
      </c>
      <c r="BI1890" s="2">
        <v>0</v>
      </c>
      <c r="BJ1890" s="2">
        <v>0</v>
      </c>
      <c r="BK1890" s="2">
        <v>0</v>
      </c>
      <c r="BL1890" s="2">
        <v>2</v>
      </c>
      <c r="BM1890" s="2">
        <v>1</v>
      </c>
      <c r="BN1890" s="2">
        <v>2</v>
      </c>
      <c r="BO1890" s="2">
        <v>1</v>
      </c>
      <c r="BP1890" s="2">
        <v>8</v>
      </c>
      <c r="BQ1890" s="2">
        <v>10</v>
      </c>
      <c r="BR1890" s="2">
        <v>7</v>
      </c>
      <c r="BS1890" s="2">
        <v>0</v>
      </c>
      <c r="BT1890" s="2">
        <v>0</v>
      </c>
      <c r="BU1890" s="2">
        <v>0</v>
      </c>
      <c r="BV1890" s="2">
        <v>0</v>
      </c>
      <c r="BW1890" s="2">
        <v>0</v>
      </c>
      <c r="BX1890" s="2">
        <v>0</v>
      </c>
      <c r="BY1890" s="2">
        <v>0</v>
      </c>
      <c r="BZ1890" s="2">
        <v>5</v>
      </c>
      <c r="CA1890" s="2">
        <v>0</v>
      </c>
      <c r="CB1890" s="2">
        <v>0</v>
      </c>
      <c r="CC1890" s="2">
        <v>7</v>
      </c>
      <c r="CD1890" s="2">
        <v>0</v>
      </c>
      <c r="CE1890" s="2">
        <v>0</v>
      </c>
      <c r="CF1890" s="2">
        <v>0</v>
      </c>
      <c r="CG1890" s="2">
        <v>0</v>
      </c>
      <c r="CH1890" s="2">
        <v>0</v>
      </c>
      <c r="CI1890" s="2">
        <v>0</v>
      </c>
      <c r="CJ1890" s="2">
        <v>0</v>
      </c>
      <c r="CK1890" s="2">
        <v>15</v>
      </c>
      <c r="CL1890" s="2">
        <v>0</v>
      </c>
    </row>
    <row r="1891" spans="1:90" x14ac:dyDescent="0.25">
      <c r="A1891" t="s">
        <v>115</v>
      </c>
      <c r="B1891">
        <v>20304</v>
      </c>
      <c r="C1891" t="s">
        <v>124</v>
      </c>
      <c r="D1891">
        <v>1</v>
      </c>
      <c r="E1891">
        <v>8</v>
      </c>
      <c r="F1891">
        <v>900285</v>
      </c>
      <c r="G1891">
        <v>35900285</v>
      </c>
      <c r="H1891" t="s">
        <v>14101</v>
      </c>
      <c r="I1891">
        <v>371</v>
      </c>
      <c r="J1891" t="s">
        <v>124</v>
      </c>
      <c r="K1891" t="s">
        <v>914</v>
      </c>
      <c r="L1891">
        <v>1</v>
      </c>
      <c r="M1891" t="s">
        <v>124</v>
      </c>
      <c r="N1891">
        <v>18207720</v>
      </c>
      <c r="O1891" t="s">
        <v>92</v>
      </c>
      <c r="P1891" t="s">
        <v>14102</v>
      </c>
      <c r="Q1891" t="s">
        <v>127</v>
      </c>
      <c r="R1891">
        <v>15</v>
      </c>
      <c r="S1891">
        <v>32711250</v>
      </c>
      <c r="T1891">
        <v>32719171</v>
      </c>
      <c r="U1891" t="s">
        <v>14103</v>
      </c>
      <c r="V1891">
        <v>1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93</v>
      </c>
      <c r="AE1891" s="2">
        <v>97</v>
      </c>
      <c r="AF1891" s="2">
        <v>112</v>
      </c>
      <c r="AG1891" s="2">
        <v>73</v>
      </c>
      <c r="AH1891" s="2">
        <v>106</v>
      </c>
      <c r="AI1891" s="2">
        <v>80</v>
      </c>
      <c r="AJ1891" s="2">
        <v>79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40</v>
      </c>
      <c r="BD1891" s="2">
        <v>0</v>
      </c>
      <c r="BE1891" s="2">
        <v>0</v>
      </c>
      <c r="BF1891" s="2">
        <v>0</v>
      </c>
      <c r="BG1891" s="2">
        <v>0</v>
      </c>
      <c r="BH1891" s="2">
        <v>0</v>
      </c>
      <c r="BI1891" s="2">
        <v>0</v>
      </c>
      <c r="BJ1891" s="2">
        <v>0</v>
      </c>
      <c r="BK1891" s="2">
        <v>0</v>
      </c>
      <c r="BL1891" s="2">
        <v>5</v>
      </c>
      <c r="BM1891" s="2">
        <v>3</v>
      </c>
      <c r="BN1891" s="2">
        <v>6</v>
      </c>
      <c r="BO1891" s="2">
        <v>3</v>
      </c>
      <c r="BP1891" s="2">
        <v>3</v>
      </c>
      <c r="BQ1891" s="2">
        <v>5</v>
      </c>
      <c r="BR1891" s="2">
        <v>3</v>
      </c>
      <c r="BS1891" s="2">
        <v>0</v>
      </c>
      <c r="BT1891" s="2">
        <v>0</v>
      </c>
      <c r="BU1891" s="2">
        <v>0</v>
      </c>
      <c r="BV1891" s="2">
        <v>0</v>
      </c>
      <c r="BW1891" s="2">
        <v>0</v>
      </c>
      <c r="BX1891" s="2">
        <v>0</v>
      </c>
      <c r="BY1891" s="2">
        <v>0</v>
      </c>
      <c r="BZ1891" s="2">
        <v>0</v>
      </c>
      <c r="CA1891" s="2">
        <v>0</v>
      </c>
      <c r="CB1891" s="2">
        <v>0</v>
      </c>
      <c r="CC1891" s="2">
        <v>0</v>
      </c>
      <c r="CD1891" s="2">
        <v>0</v>
      </c>
      <c r="CE1891" s="2">
        <v>0</v>
      </c>
      <c r="CF1891" s="2">
        <v>0</v>
      </c>
      <c r="CG1891" s="2">
        <v>0</v>
      </c>
      <c r="CH1891" s="2">
        <v>0</v>
      </c>
      <c r="CI1891" s="2">
        <v>0</v>
      </c>
      <c r="CJ1891" s="2">
        <v>0</v>
      </c>
      <c r="CK1891" s="2">
        <v>3</v>
      </c>
      <c r="CL1891" s="2">
        <v>0</v>
      </c>
    </row>
    <row r="1892" spans="1:90" x14ac:dyDescent="0.25">
      <c r="A1892" t="s">
        <v>115</v>
      </c>
      <c r="B1892">
        <v>20304</v>
      </c>
      <c r="C1892" t="s">
        <v>124</v>
      </c>
      <c r="D1892">
        <v>1</v>
      </c>
      <c r="E1892">
        <v>8</v>
      </c>
      <c r="F1892">
        <v>905288</v>
      </c>
      <c r="G1892">
        <v>35905288</v>
      </c>
      <c r="H1892" t="s">
        <v>12048</v>
      </c>
      <c r="I1892">
        <v>650</v>
      </c>
      <c r="J1892" t="s">
        <v>420</v>
      </c>
      <c r="K1892" t="s">
        <v>421</v>
      </c>
      <c r="L1892">
        <v>1</v>
      </c>
      <c r="M1892" t="s">
        <v>420</v>
      </c>
      <c r="N1892">
        <v>18230000</v>
      </c>
      <c r="O1892" t="s">
        <v>92</v>
      </c>
      <c r="P1892" t="s">
        <v>12049</v>
      </c>
      <c r="Q1892">
        <v>300</v>
      </c>
      <c r="R1892">
        <v>15</v>
      </c>
      <c r="S1892">
        <v>32796136</v>
      </c>
      <c r="T1892">
        <v>32796188</v>
      </c>
      <c r="U1892" t="s">
        <v>12050</v>
      </c>
      <c r="V1892">
        <v>2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66</v>
      </c>
      <c r="AE1892" s="2">
        <v>63</v>
      </c>
      <c r="AF1892" s="2">
        <v>71</v>
      </c>
      <c r="AG1892" s="2">
        <v>84</v>
      </c>
      <c r="AH1892" s="2">
        <v>52</v>
      </c>
      <c r="AI1892" s="2">
        <v>72</v>
      </c>
      <c r="AJ1892" s="2">
        <v>67</v>
      </c>
      <c r="AK1892" s="2">
        <v>0</v>
      </c>
      <c r="AL1892" s="2">
        <v>0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227</v>
      </c>
      <c r="BD1892" s="2">
        <v>0</v>
      </c>
      <c r="BE1892" s="2">
        <v>0</v>
      </c>
      <c r="BF1892" s="2">
        <v>0</v>
      </c>
      <c r="BG1892" s="2">
        <v>0</v>
      </c>
      <c r="BH1892" s="2">
        <v>0</v>
      </c>
      <c r="BI1892" s="2">
        <v>0</v>
      </c>
      <c r="BJ1892" s="2">
        <v>0</v>
      </c>
      <c r="BK1892" s="2">
        <v>0</v>
      </c>
      <c r="BL1892" s="2">
        <v>2</v>
      </c>
      <c r="BM1892" s="2">
        <v>3</v>
      </c>
      <c r="BN1892" s="2">
        <v>2</v>
      </c>
      <c r="BO1892" s="2">
        <v>3</v>
      </c>
      <c r="BP1892" s="2">
        <v>2</v>
      </c>
      <c r="BQ1892" s="2">
        <v>3</v>
      </c>
      <c r="BR1892" s="2">
        <v>2</v>
      </c>
      <c r="BS1892" s="2">
        <v>0</v>
      </c>
      <c r="BT1892" s="2">
        <v>0</v>
      </c>
      <c r="BU1892" s="2">
        <v>0</v>
      </c>
      <c r="BV1892" s="2">
        <v>0</v>
      </c>
      <c r="BW1892" s="2">
        <v>0</v>
      </c>
      <c r="BX1892" s="2">
        <v>0</v>
      </c>
      <c r="BY1892" s="2">
        <v>0</v>
      </c>
      <c r="BZ1892" s="2">
        <v>0</v>
      </c>
      <c r="CA1892" s="2">
        <v>0</v>
      </c>
      <c r="CB1892" s="2">
        <v>0</v>
      </c>
      <c r="CC1892" s="2">
        <v>0</v>
      </c>
      <c r="CD1892" s="2">
        <v>0</v>
      </c>
      <c r="CE1892" s="2">
        <v>0</v>
      </c>
      <c r="CF1892" s="2">
        <v>0</v>
      </c>
      <c r="CG1892" s="2">
        <v>0</v>
      </c>
      <c r="CH1892" s="2">
        <v>0</v>
      </c>
      <c r="CI1892" s="2">
        <v>0</v>
      </c>
      <c r="CJ1892" s="2">
        <v>0</v>
      </c>
      <c r="CK1892" s="2">
        <v>8</v>
      </c>
      <c r="CL1892" s="2">
        <v>0</v>
      </c>
    </row>
    <row r="1893" spans="1:90" x14ac:dyDescent="0.25">
      <c r="A1893" t="s">
        <v>115</v>
      </c>
      <c r="B1893">
        <v>20304</v>
      </c>
      <c r="C1893" t="s">
        <v>124</v>
      </c>
      <c r="D1893">
        <v>1</v>
      </c>
      <c r="E1893">
        <v>8</v>
      </c>
      <c r="F1893">
        <v>924076</v>
      </c>
      <c r="G1893">
        <v>35924076</v>
      </c>
      <c r="H1893" t="s">
        <v>6564</v>
      </c>
      <c r="I1893">
        <v>687</v>
      </c>
      <c r="J1893" t="s">
        <v>486</v>
      </c>
      <c r="K1893" t="s">
        <v>6565</v>
      </c>
      <c r="L1893">
        <v>1</v>
      </c>
      <c r="M1893" t="s">
        <v>486</v>
      </c>
      <c r="N1893">
        <v>18277390</v>
      </c>
      <c r="O1893" t="s">
        <v>294</v>
      </c>
      <c r="P1893" t="s">
        <v>6566</v>
      </c>
      <c r="Q1893">
        <v>62</v>
      </c>
      <c r="R1893">
        <v>15</v>
      </c>
      <c r="S1893">
        <v>32512129</v>
      </c>
      <c r="T1893">
        <v>32518721</v>
      </c>
      <c r="U1893" t="s">
        <v>6567</v>
      </c>
      <c r="V1893">
        <v>1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139</v>
      </c>
      <c r="AE1893" s="2">
        <v>139</v>
      </c>
      <c r="AF1893" s="2">
        <v>100</v>
      </c>
      <c r="AG1893" s="2">
        <v>143</v>
      </c>
      <c r="AH1893" s="2">
        <v>183</v>
      </c>
      <c r="AI1893" s="2">
        <v>128</v>
      </c>
      <c r="AJ1893" s="2">
        <v>152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97</v>
      </c>
      <c r="BD1893" s="2">
        <v>0</v>
      </c>
      <c r="BE1893" s="2">
        <v>0</v>
      </c>
      <c r="BF1893" s="2">
        <v>0</v>
      </c>
      <c r="BG1893" s="2">
        <v>0</v>
      </c>
      <c r="BH1893" s="2">
        <v>0</v>
      </c>
      <c r="BI1893" s="2">
        <v>0</v>
      </c>
      <c r="BJ1893" s="2">
        <v>0</v>
      </c>
      <c r="BK1893" s="2">
        <v>0</v>
      </c>
      <c r="BL1893" s="2">
        <v>4</v>
      </c>
      <c r="BM1893" s="2">
        <v>6</v>
      </c>
      <c r="BN1893" s="2">
        <v>3</v>
      </c>
      <c r="BO1893" s="2">
        <v>6</v>
      </c>
      <c r="BP1893" s="2">
        <v>8</v>
      </c>
      <c r="BQ1893" s="2">
        <v>4</v>
      </c>
      <c r="BR1893" s="2">
        <v>4</v>
      </c>
      <c r="BS1893" s="2">
        <v>0</v>
      </c>
      <c r="BT1893" s="2">
        <v>0</v>
      </c>
      <c r="BU1893" s="2">
        <v>0</v>
      </c>
      <c r="BV1893" s="2">
        <v>0</v>
      </c>
      <c r="BW1893" s="2">
        <v>0</v>
      </c>
      <c r="BX1893" s="2">
        <v>0</v>
      </c>
      <c r="BY1893" s="2">
        <v>0</v>
      </c>
      <c r="BZ1893" s="2">
        <v>0</v>
      </c>
      <c r="CA1893" s="2">
        <v>0</v>
      </c>
      <c r="CB1893" s="2">
        <v>0</v>
      </c>
      <c r="CC1893" s="2">
        <v>0</v>
      </c>
      <c r="CD1893" s="2">
        <v>0</v>
      </c>
      <c r="CE1893" s="2">
        <v>0</v>
      </c>
      <c r="CF1893" s="2">
        <v>0</v>
      </c>
      <c r="CG1893" s="2">
        <v>0</v>
      </c>
      <c r="CH1893" s="2">
        <v>0</v>
      </c>
      <c r="CI1893" s="2">
        <v>0</v>
      </c>
      <c r="CJ1893" s="2">
        <v>0</v>
      </c>
      <c r="CK1893" s="2">
        <v>6</v>
      </c>
      <c r="CL1893" s="2">
        <v>0</v>
      </c>
    </row>
    <row r="1894" spans="1:90" x14ac:dyDescent="0.25">
      <c r="A1894" t="s">
        <v>115</v>
      </c>
      <c r="B1894">
        <v>20304</v>
      </c>
      <c r="C1894" t="s">
        <v>124</v>
      </c>
      <c r="D1894">
        <v>1</v>
      </c>
      <c r="E1894">
        <v>8</v>
      </c>
      <c r="F1894">
        <v>43394</v>
      </c>
      <c r="G1894">
        <v>35043394</v>
      </c>
      <c r="H1894" t="s">
        <v>10904</v>
      </c>
      <c r="I1894">
        <v>371</v>
      </c>
      <c r="J1894" t="s">
        <v>124</v>
      </c>
      <c r="K1894" t="s">
        <v>10905</v>
      </c>
      <c r="L1894">
        <v>3</v>
      </c>
      <c r="M1894" t="s">
        <v>10905</v>
      </c>
      <c r="N1894">
        <v>18218000</v>
      </c>
      <c r="O1894" t="s">
        <v>92</v>
      </c>
      <c r="P1894" t="s">
        <v>10906</v>
      </c>
      <c r="Q1894">
        <v>143</v>
      </c>
      <c r="R1894">
        <v>15</v>
      </c>
      <c r="S1894">
        <v>32072122</v>
      </c>
      <c r="T1894">
        <v>32072133</v>
      </c>
      <c r="U1894" t="s">
        <v>10907</v>
      </c>
      <c r="V1894">
        <v>2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54</v>
      </c>
      <c r="AE1894" s="2">
        <v>48</v>
      </c>
      <c r="AF1894" s="2">
        <v>32</v>
      </c>
      <c r="AG1894" s="2">
        <v>18</v>
      </c>
      <c r="AH1894" s="2">
        <v>25</v>
      </c>
      <c r="AI1894" s="2">
        <v>25</v>
      </c>
      <c r="AJ1894" s="2">
        <v>23</v>
      </c>
      <c r="AK1894" s="2">
        <v>0</v>
      </c>
      <c r="AL1894" s="2">
        <v>0</v>
      </c>
      <c r="AM1894" s="2">
        <v>0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20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87</v>
      </c>
      <c r="BD1894" s="2">
        <v>3</v>
      </c>
      <c r="BE1894" s="2">
        <v>0</v>
      </c>
      <c r="BF1894" s="2">
        <v>0</v>
      </c>
      <c r="BG1894" s="2">
        <v>0</v>
      </c>
      <c r="BH1894" s="2">
        <v>0</v>
      </c>
      <c r="BI1894" s="2">
        <v>0</v>
      </c>
      <c r="BJ1894" s="2">
        <v>0</v>
      </c>
      <c r="BK1894" s="2">
        <v>0</v>
      </c>
      <c r="BL1894" s="2">
        <v>3</v>
      </c>
      <c r="BM1894" s="2">
        <v>4</v>
      </c>
      <c r="BN1894" s="2">
        <v>1</v>
      </c>
      <c r="BO1894" s="2">
        <v>1</v>
      </c>
      <c r="BP1894" s="2">
        <v>1</v>
      </c>
      <c r="BQ1894" s="2">
        <v>2</v>
      </c>
      <c r="BR1894" s="2">
        <v>1</v>
      </c>
      <c r="BS1894" s="2">
        <v>0</v>
      </c>
      <c r="BT1894" s="2">
        <v>0</v>
      </c>
      <c r="BU1894" s="2">
        <v>0</v>
      </c>
      <c r="BV1894" s="2">
        <v>0</v>
      </c>
      <c r="BW1894" s="2">
        <v>0</v>
      </c>
      <c r="BX1894" s="2">
        <v>0</v>
      </c>
      <c r="BY1894" s="2">
        <v>0</v>
      </c>
      <c r="BZ1894" s="2">
        <v>0</v>
      </c>
      <c r="CA1894" s="2">
        <v>0</v>
      </c>
      <c r="CB1894" s="2">
        <v>0</v>
      </c>
      <c r="CC1894" s="2">
        <v>1</v>
      </c>
      <c r="CD1894" s="2">
        <v>0</v>
      </c>
      <c r="CE1894" s="2">
        <v>0</v>
      </c>
      <c r="CF1894" s="2">
        <v>0</v>
      </c>
      <c r="CG1894" s="2">
        <v>0</v>
      </c>
      <c r="CH1894" s="2">
        <v>0</v>
      </c>
      <c r="CI1894" s="2">
        <v>0</v>
      </c>
      <c r="CJ1894" s="2">
        <v>0</v>
      </c>
      <c r="CK1894" s="2">
        <v>5</v>
      </c>
      <c r="CL1894" s="2">
        <v>2</v>
      </c>
    </row>
    <row r="1895" spans="1:90" x14ac:dyDescent="0.25">
      <c r="A1895" t="s">
        <v>115</v>
      </c>
      <c r="B1895">
        <v>20304</v>
      </c>
      <c r="C1895" t="s">
        <v>124</v>
      </c>
      <c r="D1895">
        <v>1</v>
      </c>
      <c r="E1895">
        <v>8</v>
      </c>
      <c r="F1895">
        <v>46905</v>
      </c>
      <c r="G1895">
        <v>35046905</v>
      </c>
      <c r="H1895" t="s">
        <v>19410</v>
      </c>
      <c r="I1895">
        <v>371</v>
      </c>
      <c r="J1895" t="s">
        <v>124</v>
      </c>
      <c r="K1895" t="s">
        <v>5455</v>
      </c>
      <c r="L1895">
        <v>1</v>
      </c>
      <c r="M1895" t="s">
        <v>124</v>
      </c>
      <c r="N1895">
        <v>18207818</v>
      </c>
      <c r="O1895" t="s">
        <v>19411</v>
      </c>
      <c r="P1895" t="s">
        <v>17909</v>
      </c>
      <c r="Q1895">
        <v>211</v>
      </c>
      <c r="R1895">
        <v>15</v>
      </c>
      <c r="S1895">
        <v>33725103</v>
      </c>
      <c r="U1895" t="s">
        <v>19412</v>
      </c>
      <c r="V1895">
        <v>2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80</v>
      </c>
      <c r="AE1895" s="2">
        <v>49</v>
      </c>
      <c r="AF1895" s="2">
        <v>43</v>
      </c>
      <c r="AG1895" s="2">
        <v>51</v>
      </c>
      <c r="AH1895" s="2">
        <v>38</v>
      </c>
      <c r="AI1895" s="2">
        <v>33</v>
      </c>
      <c r="AJ1895" s="2">
        <v>27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436</v>
      </c>
      <c r="BD1895" s="2">
        <v>13</v>
      </c>
      <c r="BE1895" s="2">
        <v>0</v>
      </c>
      <c r="BF1895" s="2">
        <v>0</v>
      </c>
      <c r="BG1895" s="2">
        <v>0</v>
      </c>
      <c r="BH1895" s="2">
        <v>0</v>
      </c>
      <c r="BI1895" s="2">
        <v>0</v>
      </c>
      <c r="BJ1895" s="2">
        <v>0</v>
      </c>
      <c r="BK1895" s="2">
        <v>0</v>
      </c>
      <c r="BL1895" s="2">
        <v>5</v>
      </c>
      <c r="BM1895" s="2">
        <v>3</v>
      </c>
      <c r="BN1895" s="2">
        <v>3</v>
      </c>
      <c r="BO1895" s="2">
        <v>4</v>
      </c>
      <c r="BP1895" s="2">
        <v>4</v>
      </c>
      <c r="BQ1895" s="2">
        <v>1</v>
      </c>
      <c r="BR1895" s="2">
        <v>1</v>
      </c>
      <c r="BS1895" s="2">
        <v>0</v>
      </c>
      <c r="BT1895" s="2">
        <v>0</v>
      </c>
      <c r="BU1895" s="2">
        <v>0</v>
      </c>
      <c r="BV1895" s="2">
        <v>0</v>
      </c>
      <c r="BW1895" s="2">
        <v>0</v>
      </c>
      <c r="BX1895" s="2">
        <v>0</v>
      </c>
      <c r="BY1895" s="2">
        <v>0</v>
      </c>
      <c r="BZ1895" s="2">
        <v>0</v>
      </c>
      <c r="CA1895" s="2">
        <v>0</v>
      </c>
      <c r="CB1895" s="2">
        <v>0</v>
      </c>
      <c r="CC1895" s="2">
        <v>0</v>
      </c>
      <c r="CD1895" s="2">
        <v>0</v>
      </c>
      <c r="CE1895" s="2">
        <v>0</v>
      </c>
      <c r="CF1895" s="2">
        <v>0</v>
      </c>
      <c r="CG1895" s="2">
        <v>0</v>
      </c>
      <c r="CH1895" s="2">
        <v>0</v>
      </c>
      <c r="CI1895" s="2">
        <v>0</v>
      </c>
      <c r="CJ1895" s="2">
        <v>0</v>
      </c>
      <c r="CK1895" s="2">
        <v>28</v>
      </c>
      <c r="CL1895" s="2">
        <v>3</v>
      </c>
    </row>
    <row r="1896" spans="1:90" x14ac:dyDescent="0.25">
      <c r="A1896" t="s">
        <v>115</v>
      </c>
      <c r="B1896">
        <v>20304</v>
      </c>
      <c r="C1896" t="s">
        <v>124</v>
      </c>
      <c r="D1896">
        <v>1</v>
      </c>
      <c r="E1896">
        <v>8</v>
      </c>
      <c r="F1896">
        <v>903309</v>
      </c>
      <c r="G1896">
        <v>35903309</v>
      </c>
      <c r="H1896" t="s">
        <v>17657</v>
      </c>
      <c r="I1896">
        <v>687</v>
      </c>
      <c r="J1896" t="s">
        <v>486</v>
      </c>
      <c r="K1896" t="s">
        <v>17658</v>
      </c>
      <c r="L1896">
        <v>1</v>
      </c>
      <c r="M1896" t="s">
        <v>486</v>
      </c>
      <c r="N1896">
        <v>18271750</v>
      </c>
      <c r="O1896" t="s">
        <v>92</v>
      </c>
      <c r="P1896" t="s">
        <v>17659</v>
      </c>
      <c r="Q1896">
        <v>140</v>
      </c>
      <c r="R1896">
        <v>15</v>
      </c>
      <c r="S1896">
        <v>32052730</v>
      </c>
      <c r="T1896">
        <v>32516311</v>
      </c>
      <c r="U1896" t="s">
        <v>17660</v>
      </c>
      <c r="V1896">
        <v>1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124</v>
      </c>
      <c r="AE1896" s="2">
        <v>164</v>
      </c>
      <c r="AF1896" s="2">
        <v>99</v>
      </c>
      <c r="AG1896" s="2">
        <v>160</v>
      </c>
      <c r="AH1896" s="2">
        <v>175</v>
      </c>
      <c r="AI1896" s="2">
        <v>187</v>
      </c>
      <c r="AJ1896" s="2">
        <v>157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98</v>
      </c>
      <c r="BD1896" s="2">
        <v>0</v>
      </c>
      <c r="BE1896" s="2">
        <v>0</v>
      </c>
      <c r="BF1896" s="2">
        <v>0</v>
      </c>
      <c r="BG1896" s="2">
        <v>0</v>
      </c>
      <c r="BH1896" s="2">
        <v>0</v>
      </c>
      <c r="BI1896" s="2">
        <v>0</v>
      </c>
      <c r="BJ1896" s="2">
        <v>0</v>
      </c>
      <c r="BK1896" s="2">
        <v>0</v>
      </c>
      <c r="BL1896" s="2">
        <v>7</v>
      </c>
      <c r="BM1896" s="2">
        <v>5</v>
      </c>
      <c r="BN1896" s="2">
        <v>3</v>
      </c>
      <c r="BO1896" s="2">
        <v>6</v>
      </c>
      <c r="BP1896" s="2">
        <v>5</v>
      </c>
      <c r="BQ1896" s="2">
        <v>6</v>
      </c>
      <c r="BR1896" s="2">
        <v>4</v>
      </c>
      <c r="BS1896" s="2">
        <v>0</v>
      </c>
      <c r="BT1896" s="2">
        <v>0</v>
      </c>
      <c r="BU1896" s="2">
        <v>0</v>
      </c>
      <c r="BV1896" s="2">
        <v>0</v>
      </c>
      <c r="BW1896" s="2">
        <v>0</v>
      </c>
      <c r="BX1896" s="2">
        <v>0</v>
      </c>
      <c r="BY1896" s="2">
        <v>0</v>
      </c>
      <c r="BZ1896" s="2">
        <v>0</v>
      </c>
      <c r="CA1896" s="2">
        <v>0</v>
      </c>
      <c r="CB1896" s="2">
        <v>0</v>
      </c>
      <c r="CC1896" s="2">
        <v>0</v>
      </c>
      <c r="CD1896" s="2">
        <v>0</v>
      </c>
      <c r="CE1896" s="2">
        <v>0</v>
      </c>
      <c r="CF1896" s="2">
        <v>0</v>
      </c>
      <c r="CG1896" s="2">
        <v>0</v>
      </c>
      <c r="CH1896" s="2">
        <v>0</v>
      </c>
      <c r="CI1896" s="2">
        <v>0</v>
      </c>
      <c r="CJ1896" s="2">
        <v>0</v>
      </c>
      <c r="CK1896" s="2">
        <v>7</v>
      </c>
      <c r="CL1896" s="2">
        <v>0</v>
      </c>
    </row>
    <row r="1897" spans="1:90" x14ac:dyDescent="0.25">
      <c r="A1897" t="s">
        <v>115</v>
      </c>
      <c r="B1897">
        <v>20304</v>
      </c>
      <c r="C1897" t="s">
        <v>124</v>
      </c>
      <c r="D1897">
        <v>1</v>
      </c>
      <c r="E1897">
        <v>8</v>
      </c>
      <c r="F1897">
        <v>919822</v>
      </c>
      <c r="G1897">
        <v>35919822</v>
      </c>
      <c r="H1897" t="s">
        <v>125</v>
      </c>
      <c r="I1897">
        <v>371</v>
      </c>
      <c r="J1897" t="s">
        <v>124</v>
      </c>
      <c r="K1897" t="s">
        <v>126</v>
      </c>
      <c r="L1897">
        <v>1</v>
      </c>
      <c r="M1897" t="s">
        <v>124</v>
      </c>
      <c r="N1897">
        <v>18213170</v>
      </c>
      <c r="O1897" t="s">
        <v>102</v>
      </c>
      <c r="P1897" t="s">
        <v>19771</v>
      </c>
      <c r="Q1897" t="s">
        <v>127</v>
      </c>
      <c r="R1897">
        <v>15</v>
      </c>
      <c r="S1897">
        <v>32733540</v>
      </c>
      <c r="T1897">
        <v>32734251</v>
      </c>
      <c r="U1897" t="s">
        <v>128</v>
      </c>
      <c r="V1897">
        <v>1</v>
      </c>
      <c r="W1897" s="2">
        <v>0</v>
      </c>
      <c r="X1897" s="2">
        <v>0</v>
      </c>
      <c r="Y1897" s="2">
        <v>0</v>
      </c>
      <c r="Z1897" s="2">
        <v>21</v>
      </c>
      <c r="AA1897" s="2">
        <v>30</v>
      </c>
      <c r="AB1897" s="2">
        <v>17</v>
      </c>
      <c r="AC1897" s="2">
        <v>30</v>
      </c>
      <c r="AD1897" s="2">
        <v>108</v>
      </c>
      <c r="AE1897" s="2">
        <v>82</v>
      </c>
      <c r="AF1897" s="2">
        <v>73</v>
      </c>
      <c r="AG1897" s="2">
        <v>70</v>
      </c>
      <c r="AH1897" s="2">
        <v>58</v>
      </c>
      <c r="AI1897" s="2">
        <v>48</v>
      </c>
      <c r="AJ1897" s="2">
        <v>34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106</v>
      </c>
      <c r="BD1897" s="2">
        <v>9</v>
      </c>
      <c r="BE1897" s="2">
        <v>0</v>
      </c>
      <c r="BF1897" s="2">
        <v>0</v>
      </c>
      <c r="BG1897" s="2">
        <v>0</v>
      </c>
      <c r="BH1897" s="2">
        <v>1</v>
      </c>
      <c r="BI1897" s="2">
        <v>1</v>
      </c>
      <c r="BJ1897" s="2">
        <v>2</v>
      </c>
      <c r="BK1897" s="2">
        <v>1</v>
      </c>
      <c r="BL1897" s="2">
        <v>6</v>
      </c>
      <c r="BM1897" s="2">
        <v>4</v>
      </c>
      <c r="BN1897" s="2">
        <v>3</v>
      </c>
      <c r="BO1897" s="2">
        <v>4</v>
      </c>
      <c r="BP1897" s="2">
        <v>4</v>
      </c>
      <c r="BQ1897" s="2">
        <v>2</v>
      </c>
      <c r="BR1897" s="2">
        <v>3</v>
      </c>
      <c r="BS1897" s="2">
        <v>0</v>
      </c>
      <c r="BT1897" s="2">
        <v>0</v>
      </c>
      <c r="BU1897" s="2">
        <v>0</v>
      </c>
      <c r="BV1897" s="2">
        <v>0</v>
      </c>
      <c r="BW1897" s="2">
        <v>0</v>
      </c>
      <c r="BX1897" s="2">
        <v>0</v>
      </c>
      <c r="BY1897" s="2">
        <v>0</v>
      </c>
      <c r="BZ1897" s="2">
        <v>0</v>
      </c>
      <c r="CA1897" s="2">
        <v>0</v>
      </c>
      <c r="CB1897" s="2">
        <v>0</v>
      </c>
      <c r="CC1897" s="2">
        <v>0</v>
      </c>
      <c r="CD1897" s="2">
        <v>0</v>
      </c>
      <c r="CE1897" s="2">
        <v>0</v>
      </c>
      <c r="CF1897" s="2">
        <v>0</v>
      </c>
      <c r="CG1897" s="2">
        <v>0</v>
      </c>
      <c r="CH1897" s="2">
        <v>0</v>
      </c>
      <c r="CI1897" s="2">
        <v>0</v>
      </c>
      <c r="CJ1897" s="2">
        <v>0</v>
      </c>
      <c r="CK1897" s="2">
        <v>5</v>
      </c>
      <c r="CL1897" s="2">
        <v>3</v>
      </c>
    </row>
    <row r="1898" spans="1:90" x14ac:dyDescent="0.25">
      <c r="A1898" t="s">
        <v>115</v>
      </c>
      <c r="B1898">
        <v>20304</v>
      </c>
      <c r="C1898" t="s">
        <v>124</v>
      </c>
      <c r="D1898">
        <v>1</v>
      </c>
      <c r="E1898">
        <v>8</v>
      </c>
      <c r="F1898">
        <v>921750</v>
      </c>
      <c r="G1898">
        <v>35921750</v>
      </c>
      <c r="H1898" t="s">
        <v>10647</v>
      </c>
      <c r="I1898">
        <v>650</v>
      </c>
      <c r="J1898" t="s">
        <v>420</v>
      </c>
      <c r="K1898" t="s">
        <v>91</v>
      </c>
      <c r="L1898">
        <v>1</v>
      </c>
      <c r="M1898" t="s">
        <v>420</v>
      </c>
      <c r="N1898">
        <v>18230000</v>
      </c>
      <c r="O1898" t="s">
        <v>92</v>
      </c>
      <c r="P1898" t="s">
        <v>10110</v>
      </c>
      <c r="Q1898">
        <v>460</v>
      </c>
      <c r="R1898">
        <v>15</v>
      </c>
      <c r="S1898">
        <v>32791129</v>
      </c>
      <c r="T1898">
        <v>32792099</v>
      </c>
      <c r="U1898" t="s">
        <v>10648</v>
      </c>
      <c r="V1898">
        <v>1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76</v>
      </c>
      <c r="AE1898" s="2">
        <v>103</v>
      </c>
      <c r="AF1898" s="2">
        <v>98</v>
      </c>
      <c r="AG1898" s="2">
        <v>95</v>
      </c>
      <c r="AH1898" s="2">
        <v>108</v>
      </c>
      <c r="AI1898" s="2">
        <v>98</v>
      </c>
      <c r="AJ1898" s="2">
        <v>98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99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194</v>
      </c>
      <c r="BD1898" s="2">
        <v>0</v>
      </c>
      <c r="BE1898" s="2">
        <v>0</v>
      </c>
      <c r="BF1898" s="2">
        <v>0</v>
      </c>
      <c r="BG1898" s="2">
        <v>0</v>
      </c>
      <c r="BH1898" s="2">
        <v>0</v>
      </c>
      <c r="BI1898" s="2">
        <v>0</v>
      </c>
      <c r="BJ1898" s="2">
        <v>0</v>
      </c>
      <c r="BK1898" s="2">
        <v>0</v>
      </c>
      <c r="BL1898" s="2">
        <v>4</v>
      </c>
      <c r="BM1898" s="2">
        <v>4</v>
      </c>
      <c r="BN1898" s="2">
        <v>3</v>
      </c>
      <c r="BO1898" s="2">
        <v>3</v>
      </c>
      <c r="BP1898" s="2">
        <v>4</v>
      </c>
      <c r="BQ1898" s="2">
        <v>3</v>
      </c>
      <c r="BR1898" s="2">
        <v>3</v>
      </c>
      <c r="BS1898" s="2">
        <v>0</v>
      </c>
      <c r="BT1898" s="2">
        <v>0</v>
      </c>
      <c r="BU1898" s="2">
        <v>0</v>
      </c>
      <c r="BV1898" s="2">
        <v>0</v>
      </c>
      <c r="BW1898" s="2">
        <v>0</v>
      </c>
      <c r="BX1898" s="2">
        <v>0</v>
      </c>
      <c r="BY1898" s="2">
        <v>0</v>
      </c>
      <c r="BZ1898" s="2">
        <v>0</v>
      </c>
      <c r="CA1898" s="2">
        <v>0</v>
      </c>
      <c r="CB1898" s="2">
        <v>0</v>
      </c>
      <c r="CC1898" s="2">
        <v>3</v>
      </c>
      <c r="CD1898" s="2">
        <v>0</v>
      </c>
      <c r="CE1898" s="2">
        <v>0</v>
      </c>
      <c r="CF1898" s="2">
        <v>0</v>
      </c>
      <c r="CG1898" s="2">
        <v>0</v>
      </c>
      <c r="CH1898" s="2">
        <v>0</v>
      </c>
      <c r="CI1898" s="2">
        <v>0</v>
      </c>
      <c r="CJ1898" s="2">
        <v>0</v>
      </c>
      <c r="CK1898" s="2">
        <v>11</v>
      </c>
      <c r="CL1898" s="2">
        <v>0</v>
      </c>
    </row>
    <row r="1899" spans="1:90" x14ac:dyDescent="0.25">
      <c r="A1899" t="s">
        <v>115</v>
      </c>
      <c r="B1899">
        <v>20304</v>
      </c>
      <c r="C1899" t="s">
        <v>124</v>
      </c>
      <c r="D1899">
        <v>1</v>
      </c>
      <c r="E1899">
        <v>8</v>
      </c>
      <c r="F1899">
        <v>49311</v>
      </c>
      <c r="G1899">
        <v>35049311</v>
      </c>
      <c r="H1899" t="s">
        <v>16469</v>
      </c>
      <c r="I1899">
        <v>650</v>
      </c>
      <c r="J1899" t="s">
        <v>420</v>
      </c>
      <c r="K1899" t="s">
        <v>1420</v>
      </c>
      <c r="L1899">
        <v>1</v>
      </c>
      <c r="M1899" t="s">
        <v>420</v>
      </c>
      <c r="N1899">
        <v>18230000</v>
      </c>
      <c r="O1899" t="s">
        <v>92</v>
      </c>
      <c r="P1899" t="s">
        <v>16470</v>
      </c>
      <c r="Q1899">
        <v>150</v>
      </c>
      <c r="R1899">
        <v>15</v>
      </c>
      <c r="S1899">
        <v>32791612</v>
      </c>
      <c r="T1899">
        <v>32791656</v>
      </c>
      <c r="U1899" t="s">
        <v>16471</v>
      </c>
      <c r="V1899">
        <v>1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88</v>
      </c>
      <c r="AE1899" s="2">
        <v>91</v>
      </c>
      <c r="AF1899" s="2">
        <v>67</v>
      </c>
      <c r="AG1899" s="2">
        <v>109</v>
      </c>
      <c r="AH1899" s="2">
        <v>98</v>
      </c>
      <c r="AI1899" s="2">
        <v>70</v>
      </c>
      <c r="AJ1899" s="2">
        <v>82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88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249</v>
      </c>
      <c r="BD1899" s="2">
        <v>0</v>
      </c>
      <c r="BE1899" s="2">
        <v>0</v>
      </c>
      <c r="BF1899" s="2">
        <v>0</v>
      </c>
      <c r="BG1899" s="2">
        <v>0</v>
      </c>
      <c r="BH1899" s="2">
        <v>0</v>
      </c>
      <c r="BI1899" s="2">
        <v>0</v>
      </c>
      <c r="BJ1899" s="2">
        <v>0</v>
      </c>
      <c r="BK1899" s="2">
        <v>0</v>
      </c>
      <c r="BL1899" s="2">
        <v>3</v>
      </c>
      <c r="BM1899" s="2">
        <v>3</v>
      </c>
      <c r="BN1899" s="2">
        <v>3</v>
      </c>
      <c r="BO1899" s="2">
        <v>5</v>
      </c>
      <c r="BP1899" s="2">
        <v>3</v>
      </c>
      <c r="BQ1899" s="2">
        <v>3</v>
      </c>
      <c r="BR1899" s="2">
        <v>3</v>
      </c>
      <c r="BS1899" s="2">
        <v>0</v>
      </c>
      <c r="BT1899" s="2">
        <v>0</v>
      </c>
      <c r="BU1899" s="2">
        <v>0</v>
      </c>
      <c r="BV1899" s="2">
        <v>0</v>
      </c>
      <c r="BW1899" s="2">
        <v>0</v>
      </c>
      <c r="BX1899" s="2">
        <v>0</v>
      </c>
      <c r="BY1899" s="2">
        <v>0</v>
      </c>
      <c r="BZ1899" s="2">
        <v>4</v>
      </c>
      <c r="CA1899" s="2">
        <v>0</v>
      </c>
      <c r="CB1899" s="2">
        <v>0</v>
      </c>
      <c r="CC1899" s="2">
        <v>0</v>
      </c>
      <c r="CD1899" s="2">
        <v>0</v>
      </c>
      <c r="CE1899" s="2">
        <v>0</v>
      </c>
      <c r="CF1899" s="2">
        <v>0</v>
      </c>
      <c r="CG1899" s="2">
        <v>0</v>
      </c>
      <c r="CH1899" s="2">
        <v>0</v>
      </c>
      <c r="CI1899" s="2">
        <v>0</v>
      </c>
      <c r="CJ1899" s="2">
        <v>0</v>
      </c>
      <c r="CK1899" s="2">
        <v>14</v>
      </c>
      <c r="CL1899" s="2">
        <v>0</v>
      </c>
    </row>
    <row r="1900" spans="1:90" x14ac:dyDescent="0.25">
      <c r="A1900" t="s">
        <v>115</v>
      </c>
      <c r="B1900">
        <v>20304</v>
      </c>
      <c r="C1900" t="s">
        <v>124</v>
      </c>
      <c r="D1900">
        <v>1</v>
      </c>
      <c r="E1900">
        <v>8</v>
      </c>
      <c r="F1900">
        <v>908290</v>
      </c>
      <c r="G1900">
        <v>35908290</v>
      </c>
      <c r="H1900" t="s">
        <v>13843</v>
      </c>
      <c r="I1900">
        <v>658</v>
      </c>
      <c r="J1900" t="s">
        <v>3232</v>
      </c>
      <c r="K1900" t="s">
        <v>3275</v>
      </c>
      <c r="L1900">
        <v>1</v>
      </c>
      <c r="M1900" t="s">
        <v>3232</v>
      </c>
      <c r="N1900">
        <v>18225000</v>
      </c>
      <c r="O1900" t="s">
        <v>92</v>
      </c>
      <c r="P1900" t="s">
        <v>13844</v>
      </c>
      <c r="Q1900">
        <v>67</v>
      </c>
      <c r="R1900">
        <v>15</v>
      </c>
      <c r="S1900">
        <v>32761202</v>
      </c>
      <c r="U1900" t="s">
        <v>13845</v>
      </c>
      <c r="V1900">
        <v>1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62</v>
      </c>
      <c r="AE1900" s="2">
        <v>55</v>
      </c>
      <c r="AF1900" s="2">
        <v>50</v>
      </c>
      <c r="AG1900" s="2">
        <v>56</v>
      </c>
      <c r="AH1900" s="2">
        <v>48</v>
      </c>
      <c r="AI1900" s="2">
        <v>52</v>
      </c>
      <c r="AJ1900" s="2">
        <v>55</v>
      </c>
      <c r="AK1900" s="2">
        <v>0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281</v>
      </c>
      <c r="BD1900" s="2">
        <v>14</v>
      </c>
      <c r="BE1900" s="2">
        <v>0</v>
      </c>
      <c r="BF1900" s="2">
        <v>0</v>
      </c>
      <c r="BG1900" s="2">
        <v>0</v>
      </c>
      <c r="BH1900" s="2">
        <v>0</v>
      </c>
      <c r="BI1900" s="2">
        <v>0</v>
      </c>
      <c r="BJ1900" s="2">
        <v>0</v>
      </c>
      <c r="BK1900" s="2">
        <v>0</v>
      </c>
      <c r="BL1900" s="2">
        <v>4</v>
      </c>
      <c r="BM1900" s="2">
        <v>3</v>
      </c>
      <c r="BN1900" s="2">
        <v>3</v>
      </c>
      <c r="BO1900" s="2">
        <v>4</v>
      </c>
      <c r="BP1900" s="2">
        <v>4</v>
      </c>
      <c r="BQ1900" s="2">
        <v>4</v>
      </c>
      <c r="BR1900" s="2">
        <v>2</v>
      </c>
      <c r="BS1900" s="2">
        <v>0</v>
      </c>
      <c r="BT1900" s="2">
        <v>0</v>
      </c>
      <c r="BU1900" s="2">
        <v>0</v>
      </c>
      <c r="BV1900" s="2">
        <v>0</v>
      </c>
      <c r="BW1900" s="2">
        <v>0</v>
      </c>
      <c r="BX1900" s="2">
        <v>0</v>
      </c>
      <c r="BY1900" s="2">
        <v>0</v>
      </c>
      <c r="BZ1900" s="2">
        <v>0</v>
      </c>
      <c r="CA1900" s="2">
        <v>0</v>
      </c>
      <c r="CB1900" s="2">
        <v>0</v>
      </c>
      <c r="CC1900" s="2">
        <v>0</v>
      </c>
      <c r="CD1900" s="2">
        <v>0</v>
      </c>
      <c r="CE1900" s="2">
        <v>0</v>
      </c>
      <c r="CF1900" s="2">
        <v>0</v>
      </c>
      <c r="CG1900" s="2">
        <v>0</v>
      </c>
      <c r="CH1900" s="2">
        <v>0</v>
      </c>
      <c r="CI1900" s="2">
        <v>0</v>
      </c>
      <c r="CJ1900" s="2">
        <v>0</v>
      </c>
      <c r="CK1900" s="2">
        <v>17</v>
      </c>
      <c r="CL1900" s="2">
        <v>4</v>
      </c>
    </row>
    <row r="1901" spans="1:90" x14ac:dyDescent="0.25">
      <c r="A1901" t="s">
        <v>115</v>
      </c>
      <c r="B1901">
        <v>20304</v>
      </c>
      <c r="C1901" t="s">
        <v>124</v>
      </c>
      <c r="D1901">
        <v>1</v>
      </c>
      <c r="E1901">
        <v>8</v>
      </c>
      <c r="F1901">
        <v>46917</v>
      </c>
      <c r="G1901">
        <v>35046917</v>
      </c>
      <c r="H1901" t="s">
        <v>1045</v>
      </c>
      <c r="I1901">
        <v>650</v>
      </c>
      <c r="J1901" t="s">
        <v>420</v>
      </c>
      <c r="K1901" t="s">
        <v>1046</v>
      </c>
      <c r="L1901">
        <v>1</v>
      </c>
      <c r="M1901" t="s">
        <v>420</v>
      </c>
      <c r="N1901">
        <v>18230000</v>
      </c>
      <c r="O1901" t="s">
        <v>92</v>
      </c>
      <c r="P1901" t="s">
        <v>1047</v>
      </c>
      <c r="Q1901" t="s">
        <v>127</v>
      </c>
      <c r="R1901">
        <v>15</v>
      </c>
      <c r="S1901">
        <v>997350985</v>
      </c>
      <c r="U1901" t="s">
        <v>1048</v>
      </c>
      <c r="V1901">
        <v>2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26</v>
      </c>
      <c r="AE1901" s="2">
        <v>18</v>
      </c>
      <c r="AF1901" s="2">
        <v>28</v>
      </c>
      <c r="AG1901" s="2">
        <v>26</v>
      </c>
      <c r="AH1901" s="2">
        <v>26</v>
      </c>
      <c r="AI1901" s="2">
        <v>27</v>
      </c>
      <c r="AJ1901" s="2">
        <v>20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99</v>
      </c>
      <c r="BD1901" s="2">
        <v>0</v>
      </c>
      <c r="BE1901" s="2">
        <v>0</v>
      </c>
      <c r="BF1901" s="2">
        <v>0</v>
      </c>
      <c r="BG1901" s="2">
        <v>0</v>
      </c>
      <c r="BH1901" s="2">
        <v>0</v>
      </c>
      <c r="BI1901" s="2">
        <v>0</v>
      </c>
      <c r="BJ1901" s="2">
        <v>0</v>
      </c>
      <c r="BK1901" s="2">
        <v>0</v>
      </c>
      <c r="BL1901" s="2">
        <v>1</v>
      </c>
      <c r="BM1901" s="2">
        <v>1</v>
      </c>
      <c r="BN1901" s="2">
        <v>1</v>
      </c>
      <c r="BO1901" s="2">
        <v>1</v>
      </c>
      <c r="BP1901" s="2">
        <v>1</v>
      </c>
      <c r="BQ1901" s="2">
        <v>1</v>
      </c>
      <c r="BR1901" s="2">
        <v>1</v>
      </c>
      <c r="BS1901" s="2">
        <v>0</v>
      </c>
      <c r="BT1901" s="2">
        <v>0</v>
      </c>
      <c r="BU1901" s="2">
        <v>0</v>
      </c>
      <c r="BV1901" s="2">
        <v>0</v>
      </c>
      <c r="BW1901" s="2">
        <v>0</v>
      </c>
      <c r="BX1901" s="2">
        <v>0</v>
      </c>
      <c r="BY1901" s="2">
        <v>0</v>
      </c>
      <c r="BZ1901" s="2">
        <v>0</v>
      </c>
      <c r="CA1901" s="2">
        <v>0</v>
      </c>
      <c r="CB1901" s="2">
        <v>0</v>
      </c>
      <c r="CC1901" s="2">
        <v>0</v>
      </c>
      <c r="CD1901" s="2">
        <v>0</v>
      </c>
      <c r="CE1901" s="2">
        <v>0</v>
      </c>
      <c r="CF1901" s="2">
        <v>0</v>
      </c>
      <c r="CG1901" s="2">
        <v>0</v>
      </c>
      <c r="CH1901" s="2">
        <v>0</v>
      </c>
      <c r="CI1901" s="2">
        <v>0</v>
      </c>
      <c r="CJ1901" s="2">
        <v>0</v>
      </c>
      <c r="CK1901" s="2">
        <v>5</v>
      </c>
      <c r="CL1901" s="2">
        <v>0</v>
      </c>
    </row>
    <row r="1902" spans="1:90" x14ac:dyDescent="0.25">
      <c r="A1902" t="s">
        <v>115</v>
      </c>
      <c r="B1902">
        <v>20304</v>
      </c>
      <c r="C1902" t="s">
        <v>124</v>
      </c>
      <c r="D1902">
        <v>1</v>
      </c>
      <c r="E1902">
        <v>8</v>
      </c>
      <c r="F1902">
        <v>15246</v>
      </c>
      <c r="G1902">
        <v>35015246</v>
      </c>
      <c r="H1902" t="s">
        <v>1776</v>
      </c>
      <c r="I1902">
        <v>371</v>
      </c>
      <c r="J1902" t="s">
        <v>124</v>
      </c>
      <c r="K1902" t="s">
        <v>428</v>
      </c>
      <c r="L1902">
        <v>1</v>
      </c>
      <c r="M1902" t="s">
        <v>124</v>
      </c>
      <c r="N1902">
        <v>18214385</v>
      </c>
      <c r="O1902" t="s">
        <v>92</v>
      </c>
      <c r="P1902" t="s">
        <v>1777</v>
      </c>
      <c r="Q1902">
        <v>376</v>
      </c>
      <c r="R1902">
        <v>15</v>
      </c>
      <c r="S1902">
        <v>32732076</v>
      </c>
      <c r="T1902">
        <v>33769930</v>
      </c>
      <c r="U1902" t="s">
        <v>1778</v>
      </c>
      <c r="V1902">
        <v>1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56</v>
      </c>
      <c r="AE1902" s="2">
        <v>51</v>
      </c>
      <c r="AF1902" s="2">
        <v>62</v>
      </c>
      <c r="AG1902" s="2">
        <v>68</v>
      </c>
      <c r="AH1902" s="2">
        <v>68</v>
      </c>
      <c r="AI1902" s="2">
        <v>75</v>
      </c>
      <c r="AJ1902" s="2">
        <v>56</v>
      </c>
      <c r="AK1902" s="2">
        <v>1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45</v>
      </c>
      <c r="AS1902" s="2">
        <v>0</v>
      </c>
      <c r="AT1902" s="2">
        <v>0</v>
      </c>
      <c r="AU1902" s="2">
        <v>137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9</v>
      </c>
      <c r="BD1902" s="2">
        <v>0</v>
      </c>
      <c r="BE1902" s="2">
        <v>0</v>
      </c>
      <c r="BF1902" s="2">
        <v>0</v>
      </c>
      <c r="BG1902" s="2">
        <v>0</v>
      </c>
      <c r="BH1902" s="2">
        <v>0</v>
      </c>
      <c r="BI1902" s="2">
        <v>0</v>
      </c>
      <c r="BJ1902" s="2">
        <v>0</v>
      </c>
      <c r="BK1902" s="2">
        <v>0</v>
      </c>
      <c r="BL1902" s="2">
        <v>3</v>
      </c>
      <c r="BM1902" s="2">
        <v>2</v>
      </c>
      <c r="BN1902" s="2">
        <v>2</v>
      </c>
      <c r="BO1902" s="2">
        <v>2</v>
      </c>
      <c r="BP1902" s="2">
        <v>2</v>
      </c>
      <c r="BQ1902" s="2">
        <v>2</v>
      </c>
      <c r="BR1902" s="2">
        <v>2</v>
      </c>
      <c r="BS1902" s="2">
        <v>1</v>
      </c>
      <c r="BT1902" s="2">
        <v>0</v>
      </c>
      <c r="BU1902" s="2">
        <v>0</v>
      </c>
      <c r="BV1902" s="2">
        <v>0</v>
      </c>
      <c r="BW1902" s="2">
        <v>0</v>
      </c>
      <c r="BX1902" s="2">
        <v>0</v>
      </c>
      <c r="BY1902" s="2">
        <v>0</v>
      </c>
      <c r="BZ1902" s="2">
        <v>2</v>
      </c>
      <c r="CA1902" s="2">
        <v>0</v>
      </c>
      <c r="CB1902" s="2">
        <v>0</v>
      </c>
      <c r="CC1902" s="2">
        <v>4</v>
      </c>
      <c r="CD1902" s="2">
        <v>0</v>
      </c>
      <c r="CE1902" s="2">
        <v>0</v>
      </c>
      <c r="CF1902" s="2">
        <v>0</v>
      </c>
      <c r="CG1902" s="2">
        <v>0</v>
      </c>
      <c r="CH1902" s="2">
        <v>0</v>
      </c>
      <c r="CI1902" s="2">
        <v>0</v>
      </c>
      <c r="CJ1902" s="2">
        <v>0</v>
      </c>
      <c r="CK1902" s="2">
        <v>9</v>
      </c>
      <c r="CL1902" s="2">
        <v>0</v>
      </c>
    </row>
    <row r="1903" spans="1:90" x14ac:dyDescent="0.25">
      <c r="A1903" t="s">
        <v>115</v>
      </c>
      <c r="B1903">
        <v>20304</v>
      </c>
      <c r="C1903" t="s">
        <v>124</v>
      </c>
      <c r="D1903">
        <v>1</v>
      </c>
      <c r="E1903">
        <v>8</v>
      </c>
      <c r="F1903">
        <v>15258</v>
      </c>
      <c r="G1903">
        <v>35015258</v>
      </c>
      <c r="H1903" t="s">
        <v>17405</v>
      </c>
      <c r="I1903">
        <v>650</v>
      </c>
      <c r="J1903" t="s">
        <v>420</v>
      </c>
      <c r="K1903" t="s">
        <v>91</v>
      </c>
      <c r="L1903">
        <v>1</v>
      </c>
      <c r="M1903" t="s">
        <v>420</v>
      </c>
      <c r="N1903">
        <v>18230000</v>
      </c>
      <c r="O1903" t="s">
        <v>92</v>
      </c>
      <c r="P1903" t="s">
        <v>1841</v>
      </c>
      <c r="Q1903">
        <v>322</v>
      </c>
      <c r="R1903">
        <v>15</v>
      </c>
      <c r="S1903">
        <v>32791320</v>
      </c>
      <c r="U1903" t="s">
        <v>17406</v>
      </c>
      <c r="V1903">
        <v>1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93</v>
      </c>
      <c r="AE1903" s="2">
        <v>100</v>
      </c>
      <c r="AF1903" s="2">
        <v>96</v>
      </c>
      <c r="AG1903" s="2">
        <v>96</v>
      </c>
      <c r="AH1903" s="2">
        <v>84</v>
      </c>
      <c r="AI1903" s="2">
        <v>84</v>
      </c>
      <c r="AJ1903" s="2">
        <v>75</v>
      </c>
      <c r="AK1903" s="2">
        <v>0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389</v>
      </c>
      <c r="BD1903" s="2">
        <v>0</v>
      </c>
      <c r="BE1903" s="2">
        <v>0</v>
      </c>
      <c r="BF1903" s="2">
        <v>0</v>
      </c>
      <c r="BG1903" s="2">
        <v>0</v>
      </c>
      <c r="BH1903" s="2">
        <v>0</v>
      </c>
      <c r="BI1903" s="2">
        <v>0</v>
      </c>
      <c r="BJ1903" s="2">
        <v>0</v>
      </c>
      <c r="BK1903" s="2">
        <v>0</v>
      </c>
      <c r="BL1903" s="2">
        <v>5</v>
      </c>
      <c r="BM1903" s="2">
        <v>4</v>
      </c>
      <c r="BN1903" s="2">
        <v>4</v>
      </c>
      <c r="BO1903" s="2">
        <v>3</v>
      </c>
      <c r="BP1903" s="2">
        <v>4</v>
      </c>
      <c r="BQ1903" s="2">
        <v>3</v>
      </c>
      <c r="BR1903" s="2">
        <v>2</v>
      </c>
      <c r="BS1903" s="2">
        <v>0</v>
      </c>
      <c r="BT1903" s="2">
        <v>0</v>
      </c>
      <c r="BU1903" s="2">
        <v>0</v>
      </c>
      <c r="BV1903" s="2">
        <v>0</v>
      </c>
      <c r="BW1903" s="2">
        <v>0</v>
      </c>
      <c r="BX1903" s="2">
        <v>0</v>
      </c>
      <c r="BY1903" s="2">
        <v>0</v>
      </c>
      <c r="BZ1903" s="2">
        <v>0</v>
      </c>
      <c r="CA1903" s="2">
        <v>0</v>
      </c>
      <c r="CB1903" s="2">
        <v>0</v>
      </c>
      <c r="CC1903" s="2">
        <v>0</v>
      </c>
      <c r="CD1903" s="2">
        <v>0</v>
      </c>
      <c r="CE1903" s="2">
        <v>0</v>
      </c>
      <c r="CF1903" s="2">
        <v>0</v>
      </c>
      <c r="CG1903" s="2">
        <v>0</v>
      </c>
      <c r="CH1903" s="2">
        <v>0</v>
      </c>
      <c r="CI1903" s="2">
        <v>0</v>
      </c>
      <c r="CJ1903" s="2">
        <v>0</v>
      </c>
      <c r="CK1903" s="2">
        <v>19</v>
      </c>
      <c r="CL1903" s="2">
        <v>0</v>
      </c>
    </row>
    <row r="1904" spans="1:90" x14ac:dyDescent="0.25">
      <c r="A1904" t="s">
        <v>115</v>
      </c>
      <c r="B1904">
        <v>20304</v>
      </c>
      <c r="C1904" t="s">
        <v>124</v>
      </c>
      <c r="D1904">
        <v>1</v>
      </c>
      <c r="E1904">
        <v>8</v>
      </c>
      <c r="F1904">
        <v>903197</v>
      </c>
      <c r="G1904">
        <v>35903197</v>
      </c>
      <c r="H1904" t="s">
        <v>2555</v>
      </c>
      <c r="I1904">
        <v>171</v>
      </c>
      <c r="J1904" t="s">
        <v>2556</v>
      </c>
      <c r="K1904" t="s">
        <v>2557</v>
      </c>
      <c r="L1904">
        <v>1</v>
      </c>
      <c r="M1904" t="s">
        <v>2556</v>
      </c>
      <c r="N1904">
        <v>18240000</v>
      </c>
      <c r="O1904" t="s">
        <v>92</v>
      </c>
      <c r="P1904" t="s">
        <v>2558</v>
      </c>
      <c r="Q1904">
        <v>47</v>
      </c>
      <c r="R1904">
        <v>15</v>
      </c>
      <c r="S1904">
        <v>32551594</v>
      </c>
      <c r="T1904">
        <v>32551662</v>
      </c>
      <c r="U1904" t="s">
        <v>2559</v>
      </c>
      <c r="V1904">
        <v>1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28</v>
      </c>
      <c r="AE1904" s="2">
        <v>24</v>
      </c>
      <c r="AF1904" s="2">
        <v>35</v>
      </c>
      <c r="AG1904" s="2">
        <v>33</v>
      </c>
      <c r="AH1904" s="2">
        <v>99</v>
      </c>
      <c r="AI1904" s="2">
        <v>94</v>
      </c>
      <c r="AJ1904" s="2">
        <v>51</v>
      </c>
      <c r="AK1904" s="2">
        <v>0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24</v>
      </c>
      <c r="BD1904" s="2">
        <v>0</v>
      </c>
      <c r="BE1904" s="2">
        <v>0</v>
      </c>
      <c r="BF1904" s="2">
        <v>0</v>
      </c>
      <c r="BG1904" s="2">
        <v>0</v>
      </c>
      <c r="BH1904" s="2">
        <v>0</v>
      </c>
      <c r="BI1904" s="2">
        <v>0</v>
      </c>
      <c r="BJ1904" s="2">
        <v>0</v>
      </c>
      <c r="BK1904" s="2">
        <v>0</v>
      </c>
      <c r="BL1904" s="2">
        <v>2</v>
      </c>
      <c r="BM1904" s="2">
        <v>2</v>
      </c>
      <c r="BN1904" s="2">
        <v>1</v>
      </c>
      <c r="BO1904" s="2">
        <v>1</v>
      </c>
      <c r="BP1904" s="2">
        <v>6</v>
      </c>
      <c r="BQ1904" s="2">
        <v>3</v>
      </c>
      <c r="BR1904" s="2">
        <v>2</v>
      </c>
      <c r="BS1904" s="2">
        <v>0</v>
      </c>
      <c r="BT1904" s="2">
        <v>0</v>
      </c>
      <c r="BU1904" s="2">
        <v>0</v>
      </c>
      <c r="BV1904" s="2">
        <v>0</v>
      </c>
      <c r="BW1904" s="2">
        <v>0</v>
      </c>
      <c r="BX1904" s="2">
        <v>0</v>
      </c>
      <c r="BY1904" s="2">
        <v>0</v>
      </c>
      <c r="BZ1904" s="2">
        <v>0</v>
      </c>
      <c r="CA1904" s="2">
        <v>0</v>
      </c>
      <c r="CB1904" s="2">
        <v>0</v>
      </c>
      <c r="CC1904" s="2">
        <v>0</v>
      </c>
      <c r="CD1904" s="2">
        <v>0</v>
      </c>
      <c r="CE1904" s="2">
        <v>0</v>
      </c>
      <c r="CF1904" s="2">
        <v>0</v>
      </c>
      <c r="CG1904" s="2">
        <v>0</v>
      </c>
      <c r="CH1904" s="2">
        <v>0</v>
      </c>
      <c r="CI1904" s="2">
        <v>0</v>
      </c>
      <c r="CJ1904" s="2">
        <v>0</v>
      </c>
      <c r="CK1904" s="2">
        <v>3</v>
      </c>
      <c r="CL1904" s="2">
        <v>0</v>
      </c>
    </row>
    <row r="1905" spans="1:90" x14ac:dyDescent="0.25">
      <c r="A1905" t="s">
        <v>115</v>
      </c>
      <c r="B1905">
        <v>20304</v>
      </c>
      <c r="C1905" t="s">
        <v>124</v>
      </c>
      <c r="D1905">
        <v>1</v>
      </c>
      <c r="E1905">
        <v>8</v>
      </c>
      <c r="F1905">
        <v>15040</v>
      </c>
      <c r="G1905">
        <v>35015040</v>
      </c>
      <c r="H1905" t="s">
        <v>15057</v>
      </c>
      <c r="I1905">
        <v>371</v>
      </c>
      <c r="J1905" t="s">
        <v>124</v>
      </c>
      <c r="K1905" t="s">
        <v>91</v>
      </c>
      <c r="L1905">
        <v>1</v>
      </c>
      <c r="M1905" t="s">
        <v>124</v>
      </c>
      <c r="N1905">
        <v>18200160</v>
      </c>
      <c r="O1905" t="s">
        <v>102</v>
      </c>
      <c r="P1905" t="s">
        <v>4926</v>
      </c>
      <c r="Q1905">
        <v>198</v>
      </c>
      <c r="R1905">
        <v>15</v>
      </c>
      <c r="S1905">
        <v>32710404</v>
      </c>
      <c r="U1905" t="s">
        <v>15058</v>
      </c>
      <c r="V1905">
        <v>1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48</v>
      </c>
      <c r="AE1905" s="2">
        <v>58</v>
      </c>
      <c r="AF1905" s="2">
        <v>123</v>
      </c>
      <c r="AG1905" s="2">
        <v>117</v>
      </c>
      <c r="AH1905" s="2">
        <v>350</v>
      </c>
      <c r="AI1905" s="2">
        <v>303</v>
      </c>
      <c r="AJ1905" s="2">
        <v>319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239</v>
      </c>
      <c r="BD1905" s="2">
        <v>0</v>
      </c>
      <c r="BE1905" s="2">
        <v>0</v>
      </c>
      <c r="BF1905" s="2">
        <v>0</v>
      </c>
      <c r="BG1905" s="2">
        <v>0</v>
      </c>
      <c r="BH1905" s="2">
        <v>0</v>
      </c>
      <c r="BI1905" s="2">
        <v>0</v>
      </c>
      <c r="BJ1905" s="2">
        <v>0</v>
      </c>
      <c r="BK1905" s="2">
        <v>0</v>
      </c>
      <c r="BL1905" s="2">
        <v>3</v>
      </c>
      <c r="BM1905" s="2">
        <v>3</v>
      </c>
      <c r="BN1905" s="2">
        <v>4</v>
      </c>
      <c r="BO1905" s="2">
        <v>5</v>
      </c>
      <c r="BP1905" s="2">
        <v>13</v>
      </c>
      <c r="BQ1905" s="2">
        <v>12</v>
      </c>
      <c r="BR1905" s="2">
        <v>10</v>
      </c>
      <c r="BS1905" s="2">
        <v>0</v>
      </c>
      <c r="BT1905" s="2">
        <v>0</v>
      </c>
      <c r="BU1905" s="2">
        <v>0</v>
      </c>
      <c r="BV1905" s="2">
        <v>0</v>
      </c>
      <c r="BW1905" s="2">
        <v>0</v>
      </c>
      <c r="BX1905" s="2">
        <v>0</v>
      </c>
      <c r="BY1905" s="2">
        <v>0</v>
      </c>
      <c r="BZ1905" s="2">
        <v>0</v>
      </c>
      <c r="CA1905" s="2">
        <v>0</v>
      </c>
      <c r="CB1905" s="2">
        <v>0</v>
      </c>
      <c r="CC1905" s="2">
        <v>0</v>
      </c>
      <c r="CD1905" s="2">
        <v>0</v>
      </c>
      <c r="CE1905" s="2">
        <v>0</v>
      </c>
      <c r="CF1905" s="2">
        <v>0</v>
      </c>
      <c r="CG1905" s="2">
        <v>0</v>
      </c>
      <c r="CH1905" s="2">
        <v>0</v>
      </c>
      <c r="CI1905" s="2">
        <v>0</v>
      </c>
      <c r="CJ1905" s="2">
        <v>0</v>
      </c>
      <c r="CK1905" s="2">
        <v>15</v>
      </c>
      <c r="CL1905" s="2">
        <v>0</v>
      </c>
    </row>
    <row r="1906" spans="1:90" x14ac:dyDescent="0.25">
      <c r="A1906" t="s">
        <v>115</v>
      </c>
      <c r="B1906">
        <v>20304</v>
      </c>
      <c r="C1906" t="s">
        <v>124</v>
      </c>
      <c r="D1906">
        <v>2</v>
      </c>
      <c r="E1906">
        <v>15</v>
      </c>
      <c r="F1906">
        <v>453523</v>
      </c>
      <c r="G1906">
        <v>35453523</v>
      </c>
      <c r="H1906" t="s">
        <v>9345</v>
      </c>
      <c r="I1906">
        <v>333</v>
      </c>
      <c r="J1906" t="s">
        <v>2111</v>
      </c>
      <c r="K1906" t="s">
        <v>9346</v>
      </c>
      <c r="L1906">
        <v>1</v>
      </c>
      <c r="M1906" t="s">
        <v>2111</v>
      </c>
      <c r="N1906">
        <v>18250000</v>
      </c>
      <c r="O1906" t="s">
        <v>2712</v>
      </c>
      <c r="P1906" t="s">
        <v>9347</v>
      </c>
      <c r="Q1906" t="s">
        <v>127</v>
      </c>
      <c r="R1906">
        <v>15</v>
      </c>
      <c r="S1906">
        <v>32581843</v>
      </c>
      <c r="U1906" t="s">
        <v>19774</v>
      </c>
      <c r="V1906">
        <v>2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12</v>
      </c>
      <c r="AP1906" s="2">
        <v>0</v>
      </c>
      <c r="AQ1906" s="2">
        <v>0</v>
      </c>
      <c r="AR1906" s="2">
        <v>39</v>
      </c>
      <c r="AS1906" s="2">
        <v>0</v>
      </c>
      <c r="AT1906" s="2">
        <v>0</v>
      </c>
      <c r="AU1906" s="2">
        <v>26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0</v>
      </c>
      <c r="BI1906" s="2">
        <v>0</v>
      </c>
      <c r="BJ1906" s="2">
        <v>0</v>
      </c>
      <c r="BK1906" s="2">
        <v>0</v>
      </c>
      <c r="BL1906" s="2">
        <v>0</v>
      </c>
      <c r="BM1906" s="2">
        <v>0</v>
      </c>
      <c r="BN1906" s="2">
        <v>0</v>
      </c>
      <c r="BO1906" s="2">
        <v>0</v>
      </c>
      <c r="BP1906" s="2">
        <v>0</v>
      </c>
      <c r="BQ1906" s="2">
        <v>0</v>
      </c>
      <c r="BR1906" s="2">
        <v>0</v>
      </c>
      <c r="BS1906" s="2">
        <v>0</v>
      </c>
      <c r="BT1906" s="2">
        <v>0</v>
      </c>
      <c r="BU1906" s="2">
        <v>0</v>
      </c>
      <c r="BV1906" s="2">
        <v>0</v>
      </c>
      <c r="BW1906" s="2">
        <v>1</v>
      </c>
      <c r="BX1906" s="2">
        <v>0</v>
      </c>
      <c r="BY1906" s="2">
        <v>0</v>
      </c>
      <c r="BZ1906" s="2">
        <v>2</v>
      </c>
      <c r="CA1906" s="2">
        <v>0</v>
      </c>
      <c r="CB1906" s="2">
        <v>0</v>
      </c>
      <c r="CC1906" s="2">
        <v>1</v>
      </c>
      <c r="CD1906" s="2">
        <v>0</v>
      </c>
      <c r="CE1906" s="2">
        <v>0</v>
      </c>
      <c r="CF1906" s="2">
        <v>0</v>
      </c>
      <c r="CG1906" s="2">
        <v>0</v>
      </c>
      <c r="CH1906" s="2">
        <v>0</v>
      </c>
      <c r="CI1906" s="2">
        <v>0</v>
      </c>
      <c r="CJ1906" s="2">
        <v>0</v>
      </c>
      <c r="CK1906" s="2">
        <v>0</v>
      </c>
      <c r="CL1906" s="2">
        <v>0</v>
      </c>
    </row>
    <row r="1907" spans="1:90" x14ac:dyDescent="0.25">
      <c r="A1907" t="s">
        <v>115</v>
      </c>
      <c r="B1907">
        <v>20304</v>
      </c>
      <c r="C1907" t="s">
        <v>124</v>
      </c>
      <c r="D1907">
        <v>2</v>
      </c>
      <c r="E1907">
        <v>15</v>
      </c>
      <c r="F1907">
        <v>454709</v>
      </c>
      <c r="G1907">
        <v>35454709</v>
      </c>
      <c r="H1907" t="s">
        <v>18270</v>
      </c>
      <c r="I1907">
        <v>333</v>
      </c>
      <c r="J1907" t="s">
        <v>2111</v>
      </c>
      <c r="K1907" t="s">
        <v>9346</v>
      </c>
      <c r="L1907">
        <v>1</v>
      </c>
      <c r="M1907" t="s">
        <v>2111</v>
      </c>
      <c r="N1907">
        <v>18250000</v>
      </c>
      <c r="O1907" t="s">
        <v>2712</v>
      </c>
      <c r="P1907" t="s">
        <v>18271</v>
      </c>
      <c r="Q1907" t="s">
        <v>127</v>
      </c>
      <c r="R1907">
        <v>15</v>
      </c>
      <c r="S1907">
        <v>32582220</v>
      </c>
      <c r="U1907" t="s">
        <v>19774</v>
      </c>
      <c r="V1907">
        <v>2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24</v>
      </c>
      <c r="AP1907" s="2">
        <v>0</v>
      </c>
      <c r="AQ1907" s="2">
        <v>0</v>
      </c>
      <c r="AR1907" s="2">
        <v>41</v>
      </c>
      <c r="AS1907" s="2">
        <v>0</v>
      </c>
      <c r="AT1907" s="2">
        <v>0</v>
      </c>
      <c r="AU1907" s="2">
        <v>18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0</v>
      </c>
      <c r="BI1907" s="2">
        <v>0</v>
      </c>
      <c r="BJ1907" s="2">
        <v>0</v>
      </c>
      <c r="BK1907" s="2">
        <v>0</v>
      </c>
      <c r="BL1907" s="2">
        <v>0</v>
      </c>
      <c r="BM1907" s="2">
        <v>0</v>
      </c>
      <c r="BN1907" s="2">
        <v>0</v>
      </c>
      <c r="BO1907" s="2">
        <v>0</v>
      </c>
      <c r="BP1907" s="2">
        <v>0</v>
      </c>
      <c r="BQ1907" s="2">
        <v>0</v>
      </c>
      <c r="BR1907" s="2">
        <v>0</v>
      </c>
      <c r="BS1907" s="2">
        <v>0</v>
      </c>
      <c r="BT1907" s="2">
        <v>0</v>
      </c>
      <c r="BU1907" s="2">
        <v>0</v>
      </c>
      <c r="BV1907" s="2">
        <v>0</v>
      </c>
      <c r="BW1907" s="2">
        <v>1</v>
      </c>
      <c r="BX1907" s="2">
        <v>0</v>
      </c>
      <c r="BY1907" s="2">
        <v>0</v>
      </c>
      <c r="BZ1907" s="2">
        <v>2</v>
      </c>
      <c r="CA1907" s="2">
        <v>0</v>
      </c>
      <c r="CB1907" s="2">
        <v>0</v>
      </c>
      <c r="CC1907" s="2">
        <v>1</v>
      </c>
      <c r="CD1907" s="2">
        <v>0</v>
      </c>
      <c r="CE1907" s="2">
        <v>0</v>
      </c>
      <c r="CF1907" s="2">
        <v>0</v>
      </c>
      <c r="CG1907" s="2">
        <v>0</v>
      </c>
      <c r="CH1907" s="2">
        <v>0</v>
      </c>
      <c r="CI1907" s="2">
        <v>0</v>
      </c>
      <c r="CJ1907" s="2">
        <v>0</v>
      </c>
      <c r="CK1907" s="2">
        <v>0</v>
      </c>
      <c r="CL1907" s="2">
        <v>0</v>
      </c>
    </row>
    <row r="1908" spans="1:90" x14ac:dyDescent="0.25">
      <c r="A1908" t="s">
        <v>115</v>
      </c>
      <c r="B1908">
        <v>20304</v>
      </c>
      <c r="C1908" t="s">
        <v>124</v>
      </c>
      <c r="D1908">
        <v>2</v>
      </c>
      <c r="E1908">
        <v>15</v>
      </c>
      <c r="F1908">
        <v>453717</v>
      </c>
      <c r="G1908">
        <v>35453717</v>
      </c>
      <c r="H1908" t="s">
        <v>10312</v>
      </c>
      <c r="I1908">
        <v>371</v>
      </c>
      <c r="J1908" t="s">
        <v>124</v>
      </c>
      <c r="K1908" t="s">
        <v>9775</v>
      </c>
      <c r="L1908">
        <v>1</v>
      </c>
      <c r="M1908" t="s">
        <v>124</v>
      </c>
      <c r="N1908">
        <v>18211265</v>
      </c>
      <c r="O1908" t="s">
        <v>5367</v>
      </c>
      <c r="P1908" t="s">
        <v>10313</v>
      </c>
      <c r="Q1908" t="s">
        <v>127</v>
      </c>
      <c r="R1908">
        <v>15</v>
      </c>
      <c r="S1908">
        <v>32757882</v>
      </c>
      <c r="T1908">
        <v>32757888</v>
      </c>
      <c r="U1908" t="s">
        <v>19773</v>
      </c>
      <c r="V1908">
        <v>2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0</v>
      </c>
      <c r="AN1908" s="2">
        <v>0</v>
      </c>
      <c r="AO1908" s="2">
        <v>15</v>
      </c>
      <c r="AP1908" s="2">
        <v>0</v>
      </c>
      <c r="AQ1908" s="2">
        <v>0</v>
      </c>
      <c r="AR1908" s="2">
        <v>107</v>
      </c>
      <c r="AS1908" s="2">
        <v>0</v>
      </c>
      <c r="AT1908" s="2">
        <v>0</v>
      </c>
      <c r="AU1908" s="2">
        <v>105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0</v>
      </c>
      <c r="BI1908" s="2">
        <v>0</v>
      </c>
      <c r="BJ1908" s="2">
        <v>0</v>
      </c>
      <c r="BK1908" s="2">
        <v>0</v>
      </c>
      <c r="BL1908" s="2">
        <v>0</v>
      </c>
      <c r="BM1908" s="2">
        <v>0</v>
      </c>
      <c r="BN1908" s="2">
        <v>0</v>
      </c>
      <c r="BO1908" s="2">
        <v>0</v>
      </c>
      <c r="BP1908" s="2">
        <v>0</v>
      </c>
      <c r="BQ1908" s="2">
        <v>0</v>
      </c>
      <c r="BR1908" s="2">
        <v>0</v>
      </c>
      <c r="BS1908" s="2">
        <v>0</v>
      </c>
      <c r="BT1908" s="2">
        <v>0</v>
      </c>
      <c r="BU1908" s="2">
        <v>0</v>
      </c>
      <c r="BV1908" s="2">
        <v>0</v>
      </c>
      <c r="BW1908" s="2">
        <v>1</v>
      </c>
      <c r="BX1908" s="2">
        <v>0</v>
      </c>
      <c r="BY1908" s="2">
        <v>0</v>
      </c>
      <c r="BZ1908" s="2">
        <v>5</v>
      </c>
      <c r="CA1908" s="2">
        <v>0</v>
      </c>
      <c r="CB1908" s="2">
        <v>0</v>
      </c>
      <c r="CC1908" s="2">
        <v>4</v>
      </c>
      <c r="CD1908" s="2">
        <v>0</v>
      </c>
      <c r="CE1908" s="2">
        <v>0</v>
      </c>
      <c r="CF1908" s="2">
        <v>0</v>
      </c>
      <c r="CG1908" s="2">
        <v>0</v>
      </c>
      <c r="CH1908" s="2">
        <v>0</v>
      </c>
      <c r="CI1908" s="2">
        <v>0</v>
      </c>
      <c r="CJ1908" s="2">
        <v>0</v>
      </c>
      <c r="CK1908" s="2">
        <v>0</v>
      </c>
      <c r="CL1908" s="2">
        <v>0</v>
      </c>
    </row>
    <row r="1909" spans="1:90" x14ac:dyDescent="0.25">
      <c r="A1909" t="s">
        <v>115</v>
      </c>
      <c r="B1909">
        <v>20304</v>
      </c>
      <c r="C1909" t="s">
        <v>124</v>
      </c>
      <c r="D1909">
        <v>2</v>
      </c>
      <c r="E1909">
        <v>15</v>
      </c>
      <c r="F1909">
        <v>453584</v>
      </c>
      <c r="G1909">
        <v>35453584</v>
      </c>
      <c r="H1909" t="s">
        <v>19278</v>
      </c>
      <c r="I1909">
        <v>371</v>
      </c>
      <c r="J1909" t="s">
        <v>124</v>
      </c>
      <c r="K1909" t="s">
        <v>5771</v>
      </c>
      <c r="L1909">
        <v>1</v>
      </c>
      <c r="M1909" t="s">
        <v>124</v>
      </c>
      <c r="N1909">
        <v>18211265</v>
      </c>
      <c r="O1909" t="s">
        <v>5367</v>
      </c>
      <c r="P1909" t="s">
        <v>5772</v>
      </c>
      <c r="Q1909" t="s">
        <v>127</v>
      </c>
      <c r="R1909">
        <v>15</v>
      </c>
      <c r="S1909">
        <v>32758330</v>
      </c>
      <c r="U1909" t="s">
        <v>19773</v>
      </c>
      <c r="V1909">
        <v>2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11</v>
      </c>
      <c r="AP1909" s="2">
        <v>0</v>
      </c>
      <c r="AQ1909" s="2">
        <v>0</v>
      </c>
      <c r="AR1909" s="2">
        <v>93</v>
      </c>
      <c r="AS1909" s="2">
        <v>0</v>
      </c>
      <c r="AT1909" s="2">
        <v>0</v>
      </c>
      <c r="AU1909" s="2">
        <v>114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0</v>
      </c>
      <c r="BI1909" s="2">
        <v>0</v>
      </c>
      <c r="BJ1909" s="2">
        <v>0</v>
      </c>
      <c r="BK1909" s="2">
        <v>0</v>
      </c>
      <c r="BL1909" s="2">
        <v>0</v>
      </c>
      <c r="BM1909" s="2">
        <v>0</v>
      </c>
      <c r="BN1909" s="2">
        <v>0</v>
      </c>
      <c r="BO1909" s="2">
        <v>0</v>
      </c>
      <c r="BP1909" s="2">
        <v>0</v>
      </c>
      <c r="BQ1909" s="2">
        <v>0</v>
      </c>
      <c r="BR1909" s="2">
        <v>0</v>
      </c>
      <c r="BS1909" s="2">
        <v>0</v>
      </c>
      <c r="BT1909" s="2">
        <v>0</v>
      </c>
      <c r="BU1909" s="2">
        <v>0</v>
      </c>
      <c r="BV1909" s="2">
        <v>0</v>
      </c>
      <c r="BW1909" s="2">
        <v>2</v>
      </c>
      <c r="BX1909" s="2">
        <v>0</v>
      </c>
      <c r="BY1909" s="2">
        <v>0</v>
      </c>
      <c r="BZ1909" s="2">
        <v>4</v>
      </c>
      <c r="CA1909" s="2">
        <v>0</v>
      </c>
      <c r="CB1909" s="2">
        <v>0</v>
      </c>
      <c r="CC1909" s="2">
        <v>5</v>
      </c>
      <c r="CD1909" s="2">
        <v>0</v>
      </c>
      <c r="CE1909" s="2">
        <v>0</v>
      </c>
      <c r="CF1909" s="2">
        <v>0</v>
      </c>
      <c r="CG1909" s="2">
        <v>0</v>
      </c>
      <c r="CH1909" s="2">
        <v>0</v>
      </c>
      <c r="CI1909" s="2">
        <v>0</v>
      </c>
      <c r="CJ1909" s="2">
        <v>0</v>
      </c>
      <c r="CK1909" s="2">
        <v>0</v>
      </c>
      <c r="CL1909" s="2">
        <v>0</v>
      </c>
    </row>
    <row r="1910" spans="1:90" x14ac:dyDescent="0.25">
      <c r="A1910" t="s">
        <v>115</v>
      </c>
      <c r="B1910">
        <v>20304</v>
      </c>
      <c r="C1910" t="s">
        <v>124</v>
      </c>
      <c r="D1910">
        <v>1</v>
      </c>
      <c r="E1910">
        <v>8</v>
      </c>
      <c r="F1910">
        <v>905239</v>
      </c>
      <c r="G1910">
        <v>35905239</v>
      </c>
      <c r="H1910" t="s">
        <v>6280</v>
      </c>
      <c r="I1910">
        <v>371</v>
      </c>
      <c r="J1910" t="s">
        <v>124</v>
      </c>
      <c r="K1910" t="s">
        <v>6281</v>
      </c>
      <c r="L1910">
        <v>1</v>
      </c>
      <c r="M1910" t="s">
        <v>124</v>
      </c>
      <c r="N1910">
        <v>18206800</v>
      </c>
      <c r="O1910" t="s">
        <v>261</v>
      </c>
      <c r="P1910" t="s">
        <v>6282</v>
      </c>
      <c r="Q1910" t="s">
        <v>127</v>
      </c>
      <c r="R1910">
        <v>15</v>
      </c>
      <c r="S1910">
        <v>33737503</v>
      </c>
      <c r="T1910">
        <v>33737557</v>
      </c>
      <c r="U1910" t="s">
        <v>6283</v>
      </c>
      <c r="V1910">
        <v>1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47</v>
      </c>
      <c r="AE1910" s="2">
        <v>71</v>
      </c>
      <c r="AF1910" s="2">
        <v>60</v>
      </c>
      <c r="AG1910" s="2">
        <v>62</v>
      </c>
      <c r="AH1910" s="2">
        <v>51</v>
      </c>
      <c r="AI1910" s="2">
        <v>46</v>
      </c>
      <c r="AJ1910" s="2">
        <v>48</v>
      </c>
      <c r="AK1910" s="2">
        <v>0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>
        <v>0</v>
      </c>
      <c r="AR1910" s="2">
        <v>28</v>
      </c>
      <c r="AS1910" s="2">
        <v>0</v>
      </c>
      <c r="AT1910" s="2">
        <v>0</v>
      </c>
      <c r="AU1910" s="2">
        <v>34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170</v>
      </c>
      <c r="BD1910" s="2">
        <v>0</v>
      </c>
      <c r="BE1910" s="2">
        <v>0</v>
      </c>
      <c r="BF1910" s="2">
        <v>0</v>
      </c>
      <c r="BG1910" s="2">
        <v>0</v>
      </c>
      <c r="BH1910" s="2">
        <v>0</v>
      </c>
      <c r="BI1910" s="2">
        <v>0</v>
      </c>
      <c r="BJ1910" s="2">
        <v>0</v>
      </c>
      <c r="BK1910" s="2">
        <v>0</v>
      </c>
      <c r="BL1910" s="2">
        <v>2</v>
      </c>
      <c r="BM1910" s="2">
        <v>3</v>
      </c>
      <c r="BN1910" s="2">
        <v>3</v>
      </c>
      <c r="BO1910" s="2">
        <v>3</v>
      </c>
      <c r="BP1910" s="2">
        <v>3</v>
      </c>
      <c r="BQ1910" s="2">
        <v>2</v>
      </c>
      <c r="BR1910" s="2">
        <v>3</v>
      </c>
      <c r="BS1910" s="2">
        <v>0</v>
      </c>
      <c r="BT1910" s="2">
        <v>0</v>
      </c>
      <c r="BU1910" s="2">
        <v>0</v>
      </c>
      <c r="BV1910" s="2">
        <v>0</v>
      </c>
      <c r="BW1910" s="2">
        <v>0</v>
      </c>
      <c r="BX1910" s="2">
        <v>0</v>
      </c>
      <c r="BY1910" s="2">
        <v>0</v>
      </c>
      <c r="BZ1910" s="2">
        <v>1</v>
      </c>
      <c r="CA1910" s="2">
        <v>0</v>
      </c>
      <c r="CB1910" s="2">
        <v>0</v>
      </c>
      <c r="CC1910" s="2">
        <v>1</v>
      </c>
      <c r="CD1910" s="2">
        <v>0</v>
      </c>
      <c r="CE1910" s="2">
        <v>0</v>
      </c>
      <c r="CF1910" s="2">
        <v>0</v>
      </c>
      <c r="CG1910" s="2">
        <v>0</v>
      </c>
      <c r="CH1910" s="2">
        <v>0</v>
      </c>
      <c r="CI1910" s="2">
        <v>0</v>
      </c>
      <c r="CJ1910" s="2">
        <v>0</v>
      </c>
      <c r="CK1910" s="2">
        <v>10</v>
      </c>
      <c r="CL1910" s="2">
        <v>0</v>
      </c>
    </row>
    <row r="1911" spans="1:90" x14ac:dyDescent="0.25">
      <c r="A1911" t="s">
        <v>115</v>
      </c>
      <c r="B1911">
        <v>20304</v>
      </c>
      <c r="C1911" t="s">
        <v>124</v>
      </c>
      <c r="D1911">
        <v>1</v>
      </c>
      <c r="E1911">
        <v>8</v>
      </c>
      <c r="F1911">
        <v>15210</v>
      </c>
      <c r="G1911">
        <v>35015210</v>
      </c>
      <c r="H1911" t="s">
        <v>19510</v>
      </c>
      <c r="I1911">
        <v>741</v>
      </c>
      <c r="J1911" t="s">
        <v>7016</v>
      </c>
      <c r="K1911" t="s">
        <v>91</v>
      </c>
      <c r="L1911">
        <v>1</v>
      </c>
      <c r="M1911" t="s">
        <v>7016</v>
      </c>
      <c r="N1911">
        <v>18245000</v>
      </c>
      <c r="O1911" t="s">
        <v>92</v>
      </c>
      <c r="P1911" t="s">
        <v>19476</v>
      </c>
      <c r="Q1911" t="s">
        <v>127</v>
      </c>
      <c r="R1911">
        <v>15</v>
      </c>
      <c r="S1911">
        <v>32561178</v>
      </c>
      <c r="T1911">
        <v>32561210</v>
      </c>
      <c r="U1911" t="s">
        <v>19511</v>
      </c>
      <c r="V1911">
        <v>1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105</v>
      </c>
      <c r="AI1911" s="2">
        <v>60</v>
      </c>
      <c r="AJ1911" s="2">
        <v>99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45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0</v>
      </c>
      <c r="BI1911" s="2">
        <v>0</v>
      </c>
      <c r="BJ1911" s="2">
        <v>0</v>
      </c>
      <c r="BK1911" s="2">
        <v>0</v>
      </c>
      <c r="BL1911" s="2">
        <v>0</v>
      </c>
      <c r="BM1911" s="2">
        <v>0</v>
      </c>
      <c r="BN1911" s="2">
        <v>0</v>
      </c>
      <c r="BO1911" s="2">
        <v>0</v>
      </c>
      <c r="BP1911" s="2">
        <v>6</v>
      </c>
      <c r="BQ1911" s="2">
        <v>3</v>
      </c>
      <c r="BR1911" s="2">
        <v>3</v>
      </c>
      <c r="BS1911" s="2">
        <v>0</v>
      </c>
      <c r="BT1911" s="2">
        <v>0</v>
      </c>
      <c r="BU1911" s="2">
        <v>0</v>
      </c>
      <c r="BV1911" s="2">
        <v>0</v>
      </c>
      <c r="BW1911" s="2">
        <v>0</v>
      </c>
      <c r="BX1911" s="2">
        <v>0</v>
      </c>
      <c r="BY1911" s="2">
        <v>0</v>
      </c>
      <c r="BZ1911" s="2">
        <v>0</v>
      </c>
      <c r="CA1911" s="2">
        <v>0</v>
      </c>
      <c r="CB1911" s="2">
        <v>0</v>
      </c>
      <c r="CC1911" s="2">
        <v>3</v>
      </c>
      <c r="CD1911" s="2">
        <v>0</v>
      </c>
      <c r="CE1911" s="2">
        <v>0</v>
      </c>
      <c r="CF1911" s="2">
        <v>0</v>
      </c>
      <c r="CG1911" s="2">
        <v>0</v>
      </c>
      <c r="CH1911" s="2">
        <v>0</v>
      </c>
      <c r="CI1911" s="2">
        <v>0</v>
      </c>
      <c r="CJ1911" s="2">
        <v>0</v>
      </c>
      <c r="CK1911" s="2">
        <v>0</v>
      </c>
      <c r="CL1911" s="2">
        <v>0</v>
      </c>
    </row>
    <row r="1912" spans="1:90" x14ac:dyDescent="0.25">
      <c r="A1912" t="s">
        <v>115</v>
      </c>
      <c r="B1912">
        <v>20304</v>
      </c>
      <c r="C1912" t="s">
        <v>124</v>
      </c>
      <c r="D1912">
        <v>1</v>
      </c>
      <c r="E1912">
        <v>8</v>
      </c>
      <c r="F1912">
        <v>38921</v>
      </c>
      <c r="G1912">
        <v>35038921</v>
      </c>
      <c r="H1912" t="s">
        <v>9286</v>
      </c>
      <c r="I1912">
        <v>650</v>
      </c>
      <c r="J1912" t="s">
        <v>420</v>
      </c>
      <c r="K1912" t="s">
        <v>8703</v>
      </c>
      <c r="L1912">
        <v>1</v>
      </c>
      <c r="M1912" t="s">
        <v>420</v>
      </c>
      <c r="N1912">
        <v>18230000</v>
      </c>
      <c r="O1912" t="s">
        <v>92</v>
      </c>
      <c r="P1912" t="s">
        <v>9287</v>
      </c>
      <c r="Q1912">
        <v>283</v>
      </c>
      <c r="R1912">
        <v>15</v>
      </c>
      <c r="S1912">
        <v>32790560</v>
      </c>
      <c r="U1912" t="s">
        <v>9288</v>
      </c>
      <c r="V1912">
        <v>2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63</v>
      </c>
      <c r="AE1912" s="2">
        <v>60</v>
      </c>
      <c r="AF1912" s="2">
        <v>71</v>
      </c>
      <c r="AG1912" s="2">
        <v>62</v>
      </c>
      <c r="AH1912" s="2">
        <v>74</v>
      </c>
      <c r="AI1912" s="2">
        <v>42</v>
      </c>
      <c r="AJ1912" s="2">
        <v>62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274</v>
      </c>
      <c r="BD1912" s="2">
        <v>0</v>
      </c>
      <c r="BE1912" s="2">
        <v>0</v>
      </c>
      <c r="BF1912" s="2">
        <v>0</v>
      </c>
      <c r="BG1912" s="2">
        <v>0</v>
      </c>
      <c r="BH1912" s="2">
        <v>0</v>
      </c>
      <c r="BI1912" s="2">
        <v>0</v>
      </c>
      <c r="BJ1912" s="2">
        <v>0</v>
      </c>
      <c r="BK1912" s="2">
        <v>0</v>
      </c>
      <c r="BL1912" s="2">
        <v>2</v>
      </c>
      <c r="BM1912" s="2">
        <v>3</v>
      </c>
      <c r="BN1912" s="2">
        <v>4</v>
      </c>
      <c r="BO1912" s="2">
        <v>2</v>
      </c>
      <c r="BP1912" s="2">
        <v>4</v>
      </c>
      <c r="BQ1912" s="2">
        <v>3</v>
      </c>
      <c r="BR1912" s="2">
        <v>3</v>
      </c>
      <c r="BS1912" s="2">
        <v>0</v>
      </c>
      <c r="BT1912" s="2">
        <v>0</v>
      </c>
      <c r="BU1912" s="2">
        <v>0</v>
      </c>
      <c r="BV1912" s="2">
        <v>0</v>
      </c>
      <c r="BW1912" s="2">
        <v>0</v>
      </c>
      <c r="BX1912" s="2">
        <v>0</v>
      </c>
      <c r="BY1912" s="2">
        <v>0</v>
      </c>
      <c r="BZ1912" s="2">
        <v>0</v>
      </c>
      <c r="CA1912" s="2">
        <v>0</v>
      </c>
      <c r="CB1912" s="2">
        <v>0</v>
      </c>
      <c r="CC1912" s="2">
        <v>0</v>
      </c>
      <c r="CD1912" s="2">
        <v>0</v>
      </c>
      <c r="CE1912" s="2">
        <v>0</v>
      </c>
      <c r="CF1912" s="2">
        <v>0</v>
      </c>
      <c r="CG1912" s="2">
        <v>0</v>
      </c>
      <c r="CH1912" s="2">
        <v>0</v>
      </c>
      <c r="CI1912" s="2">
        <v>0</v>
      </c>
      <c r="CJ1912" s="2">
        <v>0</v>
      </c>
      <c r="CK1912" s="2">
        <v>16</v>
      </c>
      <c r="CL1912" s="2">
        <v>0</v>
      </c>
    </row>
    <row r="1913" spans="1:90" x14ac:dyDescent="0.25">
      <c r="A1913" t="s">
        <v>115</v>
      </c>
      <c r="B1913">
        <v>20304</v>
      </c>
      <c r="C1913" t="s">
        <v>124</v>
      </c>
      <c r="D1913">
        <v>1</v>
      </c>
      <c r="E1913">
        <v>8</v>
      </c>
      <c r="F1913">
        <v>15097</v>
      </c>
      <c r="G1913">
        <v>35015097</v>
      </c>
      <c r="H1913" t="s">
        <v>10358</v>
      </c>
      <c r="I1913">
        <v>371</v>
      </c>
      <c r="J1913" t="s">
        <v>124</v>
      </c>
      <c r="K1913" t="s">
        <v>1280</v>
      </c>
      <c r="L1913">
        <v>1</v>
      </c>
      <c r="M1913" t="s">
        <v>124</v>
      </c>
      <c r="N1913">
        <v>18210026</v>
      </c>
      <c r="O1913" t="s">
        <v>92</v>
      </c>
      <c r="P1913" t="s">
        <v>19769</v>
      </c>
      <c r="Q1913" t="s">
        <v>127</v>
      </c>
      <c r="R1913">
        <v>15</v>
      </c>
      <c r="S1913">
        <v>32712550</v>
      </c>
      <c r="U1913" t="s">
        <v>10359</v>
      </c>
      <c r="V1913">
        <v>1</v>
      </c>
      <c r="W1913" s="2">
        <v>0</v>
      </c>
      <c r="X1913" s="2">
        <v>0</v>
      </c>
      <c r="Y1913" s="2">
        <v>0</v>
      </c>
      <c r="Z1913" s="2">
        <v>19</v>
      </c>
      <c r="AA1913" s="2">
        <v>24</v>
      </c>
      <c r="AB1913" s="2">
        <v>26</v>
      </c>
      <c r="AC1913" s="2">
        <v>47</v>
      </c>
      <c r="AD1913" s="2">
        <v>67</v>
      </c>
      <c r="AE1913" s="2">
        <v>65</v>
      </c>
      <c r="AF1913" s="2">
        <v>58</v>
      </c>
      <c r="AG1913" s="2">
        <v>61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199</v>
      </c>
      <c r="BD1913" s="2">
        <v>12</v>
      </c>
      <c r="BE1913" s="2">
        <v>0</v>
      </c>
      <c r="BF1913" s="2">
        <v>0</v>
      </c>
      <c r="BG1913" s="2">
        <v>0</v>
      </c>
      <c r="BH1913" s="2">
        <v>1</v>
      </c>
      <c r="BI1913" s="2">
        <v>2</v>
      </c>
      <c r="BJ1913" s="2">
        <v>2</v>
      </c>
      <c r="BK1913" s="2">
        <v>3</v>
      </c>
      <c r="BL1913" s="2">
        <v>5</v>
      </c>
      <c r="BM1913" s="2">
        <v>3</v>
      </c>
      <c r="BN1913" s="2">
        <v>4</v>
      </c>
      <c r="BO1913" s="2">
        <v>4</v>
      </c>
      <c r="BP1913" s="2">
        <v>0</v>
      </c>
      <c r="BQ1913" s="2">
        <v>0</v>
      </c>
      <c r="BR1913" s="2">
        <v>0</v>
      </c>
      <c r="BS1913" s="2">
        <v>0</v>
      </c>
      <c r="BT1913" s="2">
        <v>0</v>
      </c>
      <c r="BU1913" s="2">
        <v>0</v>
      </c>
      <c r="BV1913" s="2">
        <v>0</v>
      </c>
      <c r="BW1913" s="2">
        <v>0</v>
      </c>
      <c r="BX1913" s="2">
        <v>0</v>
      </c>
      <c r="BY1913" s="2">
        <v>0</v>
      </c>
      <c r="BZ1913" s="2">
        <v>0</v>
      </c>
      <c r="CA1913" s="2">
        <v>0</v>
      </c>
      <c r="CB1913" s="2">
        <v>0</v>
      </c>
      <c r="CC1913" s="2">
        <v>0</v>
      </c>
      <c r="CD1913" s="2">
        <v>0</v>
      </c>
      <c r="CE1913" s="2">
        <v>0</v>
      </c>
      <c r="CF1913" s="2">
        <v>0</v>
      </c>
      <c r="CG1913" s="2">
        <v>0</v>
      </c>
      <c r="CH1913" s="2">
        <v>0</v>
      </c>
      <c r="CI1913" s="2">
        <v>0</v>
      </c>
      <c r="CJ1913" s="2">
        <v>0</v>
      </c>
      <c r="CK1913" s="2">
        <v>11</v>
      </c>
      <c r="CL1913" s="2">
        <v>3</v>
      </c>
    </row>
    <row r="1914" spans="1:90" x14ac:dyDescent="0.25">
      <c r="A1914" t="s">
        <v>115</v>
      </c>
      <c r="B1914">
        <v>20304</v>
      </c>
      <c r="C1914" t="s">
        <v>124</v>
      </c>
      <c r="D1914">
        <v>1</v>
      </c>
      <c r="E1914">
        <v>8</v>
      </c>
      <c r="F1914">
        <v>15052</v>
      </c>
      <c r="G1914">
        <v>35015052</v>
      </c>
      <c r="H1914" t="s">
        <v>7123</v>
      </c>
      <c r="I1914">
        <v>371</v>
      </c>
      <c r="J1914" t="s">
        <v>124</v>
      </c>
      <c r="K1914" t="s">
        <v>4905</v>
      </c>
      <c r="L1914">
        <v>1</v>
      </c>
      <c r="M1914" t="s">
        <v>124</v>
      </c>
      <c r="N1914">
        <v>18208080</v>
      </c>
      <c r="O1914" t="s">
        <v>102</v>
      </c>
      <c r="P1914" t="s">
        <v>7124</v>
      </c>
      <c r="Q1914">
        <v>933</v>
      </c>
      <c r="R1914">
        <v>15</v>
      </c>
      <c r="S1914">
        <v>32712707</v>
      </c>
      <c r="T1914">
        <v>32724770</v>
      </c>
      <c r="U1914" t="s">
        <v>7125</v>
      </c>
      <c r="V1914">
        <v>1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106</v>
      </c>
      <c r="AE1914" s="2">
        <v>124</v>
      </c>
      <c r="AF1914" s="2">
        <v>105</v>
      </c>
      <c r="AG1914" s="2">
        <v>105</v>
      </c>
      <c r="AH1914" s="2">
        <v>335</v>
      </c>
      <c r="AI1914" s="2">
        <v>248</v>
      </c>
      <c r="AJ1914" s="2">
        <v>243</v>
      </c>
      <c r="AK1914" s="2">
        <v>0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109</v>
      </c>
      <c r="BD1914" s="2">
        <v>0</v>
      </c>
      <c r="BE1914" s="2">
        <v>0</v>
      </c>
      <c r="BF1914" s="2">
        <v>0</v>
      </c>
      <c r="BG1914" s="2">
        <v>0</v>
      </c>
      <c r="BH1914" s="2">
        <v>0</v>
      </c>
      <c r="BI1914" s="2">
        <v>0</v>
      </c>
      <c r="BJ1914" s="2">
        <v>0</v>
      </c>
      <c r="BK1914" s="2">
        <v>0</v>
      </c>
      <c r="BL1914" s="2">
        <v>5</v>
      </c>
      <c r="BM1914" s="2">
        <v>5</v>
      </c>
      <c r="BN1914" s="2">
        <v>4</v>
      </c>
      <c r="BO1914" s="2">
        <v>4</v>
      </c>
      <c r="BP1914" s="2">
        <v>14</v>
      </c>
      <c r="BQ1914" s="2">
        <v>11</v>
      </c>
      <c r="BR1914" s="2">
        <v>9</v>
      </c>
      <c r="BS1914" s="2">
        <v>0</v>
      </c>
      <c r="BT1914" s="2">
        <v>0</v>
      </c>
      <c r="BU1914" s="2">
        <v>0</v>
      </c>
      <c r="BV1914" s="2">
        <v>0</v>
      </c>
      <c r="BW1914" s="2">
        <v>0</v>
      </c>
      <c r="BX1914" s="2">
        <v>0</v>
      </c>
      <c r="BY1914" s="2">
        <v>0</v>
      </c>
      <c r="BZ1914" s="2">
        <v>0</v>
      </c>
      <c r="CA1914" s="2">
        <v>0</v>
      </c>
      <c r="CB1914" s="2">
        <v>0</v>
      </c>
      <c r="CC1914" s="2">
        <v>0</v>
      </c>
      <c r="CD1914" s="2">
        <v>0</v>
      </c>
      <c r="CE1914" s="2">
        <v>0</v>
      </c>
      <c r="CF1914" s="2">
        <v>0</v>
      </c>
      <c r="CG1914" s="2">
        <v>0</v>
      </c>
      <c r="CH1914" s="2">
        <v>0</v>
      </c>
      <c r="CI1914" s="2">
        <v>0</v>
      </c>
      <c r="CJ1914" s="2">
        <v>0</v>
      </c>
      <c r="CK1914" s="2">
        <v>5</v>
      </c>
      <c r="CL1914" s="2">
        <v>0</v>
      </c>
    </row>
    <row r="1915" spans="1:90" x14ac:dyDescent="0.25">
      <c r="A1915" t="s">
        <v>115</v>
      </c>
      <c r="B1915">
        <v>20304</v>
      </c>
      <c r="C1915" t="s">
        <v>124</v>
      </c>
      <c r="D1915">
        <v>1</v>
      </c>
      <c r="E1915">
        <v>8</v>
      </c>
      <c r="F1915">
        <v>905343</v>
      </c>
      <c r="G1915">
        <v>35905343</v>
      </c>
      <c r="H1915" t="s">
        <v>13886</v>
      </c>
      <c r="I1915">
        <v>687</v>
      </c>
      <c r="J1915" t="s">
        <v>486</v>
      </c>
      <c r="K1915" t="s">
        <v>11475</v>
      </c>
      <c r="L1915">
        <v>1</v>
      </c>
      <c r="M1915" t="s">
        <v>486</v>
      </c>
      <c r="N1915">
        <v>18279580</v>
      </c>
      <c r="O1915" t="s">
        <v>92</v>
      </c>
      <c r="P1915" t="s">
        <v>13887</v>
      </c>
      <c r="Q1915">
        <v>411</v>
      </c>
      <c r="R1915">
        <v>15</v>
      </c>
      <c r="S1915">
        <v>32052726</v>
      </c>
      <c r="T1915">
        <v>32514632</v>
      </c>
      <c r="U1915" t="s">
        <v>13888</v>
      </c>
      <c r="V1915">
        <v>1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91</v>
      </c>
      <c r="AE1915" s="2">
        <v>99</v>
      </c>
      <c r="AF1915" s="2">
        <v>65</v>
      </c>
      <c r="AG1915" s="2">
        <v>116</v>
      </c>
      <c r="AH1915" s="2">
        <v>160</v>
      </c>
      <c r="AI1915" s="2">
        <v>98</v>
      </c>
      <c r="AJ1915" s="2">
        <v>87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0</v>
      </c>
      <c r="BI1915" s="2">
        <v>0</v>
      </c>
      <c r="BJ1915" s="2">
        <v>0</v>
      </c>
      <c r="BK1915" s="2">
        <v>0</v>
      </c>
      <c r="BL1915" s="2">
        <v>6</v>
      </c>
      <c r="BM1915" s="2">
        <v>3</v>
      </c>
      <c r="BN1915" s="2">
        <v>2</v>
      </c>
      <c r="BO1915" s="2">
        <v>5</v>
      </c>
      <c r="BP1915" s="2">
        <v>6</v>
      </c>
      <c r="BQ1915" s="2">
        <v>5</v>
      </c>
      <c r="BR1915" s="2">
        <v>3</v>
      </c>
      <c r="BS1915" s="2">
        <v>0</v>
      </c>
      <c r="BT1915" s="2">
        <v>0</v>
      </c>
      <c r="BU1915" s="2">
        <v>0</v>
      </c>
      <c r="BV1915" s="2">
        <v>0</v>
      </c>
      <c r="BW1915" s="2">
        <v>0</v>
      </c>
      <c r="BX1915" s="2">
        <v>0</v>
      </c>
      <c r="BY1915" s="2">
        <v>0</v>
      </c>
      <c r="BZ1915" s="2">
        <v>0</v>
      </c>
      <c r="CA1915" s="2">
        <v>0</v>
      </c>
      <c r="CB1915" s="2">
        <v>0</v>
      </c>
      <c r="CC1915" s="2">
        <v>0</v>
      </c>
      <c r="CD1915" s="2">
        <v>0</v>
      </c>
      <c r="CE1915" s="2">
        <v>0</v>
      </c>
      <c r="CF1915" s="2">
        <v>0</v>
      </c>
      <c r="CG1915" s="2">
        <v>0</v>
      </c>
      <c r="CH1915" s="2">
        <v>0</v>
      </c>
      <c r="CI1915" s="2">
        <v>0</v>
      </c>
      <c r="CJ1915" s="2">
        <v>0</v>
      </c>
      <c r="CK1915" s="2">
        <v>0</v>
      </c>
      <c r="CL1915" s="2">
        <v>0</v>
      </c>
    </row>
    <row r="1916" spans="1:90" x14ac:dyDescent="0.25">
      <c r="A1916" t="s">
        <v>115</v>
      </c>
      <c r="B1916">
        <v>20304</v>
      </c>
      <c r="C1916" t="s">
        <v>124</v>
      </c>
      <c r="D1916">
        <v>1</v>
      </c>
      <c r="E1916">
        <v>8</v>
      </c>
      <c r="F1916">
        <v>15155</v>
      </c>
      <c r="G1916">
        <v>35015155</v>
      </c>
      <c r="H1916" t="s">
        <v>3898</v>
      </c>
      <c r="I1916">
        <v>371</v>
      </c>
      <c r="J1916" t="s">
        <v>124</v>
      </c>
      <c r="K1916" t="s">
        <v>3899</v>
      </c>
      <c r="L1916">
        <v>5</v>
      </c>
      <c r="M1916" t="s">
        <v>3900</v>
      </c>
      <c r="N1916">
        <v>18217000</v>
      </c>
      <c r="O1916" t="s">
        <v>162</v>
      </c>
      <c r="P1916" t="s">
        <v>3901</v>
      </c>
      <c r="Q1916">
        <v>203</v>
      </c>
      <c r="R1916">
        <v>15</v>
      </c>
      <c r="S1916">
        <v>32703127</v>
      </c>
      <c r="T1916">
        <v>33073207</v>
      </c>
      <c r="U1916" t="s">
        <v>3902</v>
      </c>
      <c r="V1916">
        <v>2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99</v>
      </c>
      <c r="AE1916" s="2">
        <v>86</v>
      </c>
      <c r="AF1916" s="2">
        <v>76</v>
      </c>
      <c r="AG1916" s="2">
        <v>71</v>
      </c>
      <c r="AH1916" s="2">
        <v>84</v>
      </c>
      <c r="AI1916" s="2">
        <v>62</v>
      </c>
      <c r="AJ1916" s="2">
        <v>79</v>
      </c>
      <c r="AK1916" s="2">
        <v>0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123</v>
      </c>
      <c r="BD1916" s="2">
        <v>0</v>
      </c>
      <c r="BE1916" s="2">
        <v>0</v>
      </c>
      <c r="BF1916" s="2">
        <v>0</v>
      </c>
      <c r="BG1916" s="2">
        <v>0</v>
      </c>
      <c r="BH1916" s="2">
        <v>0</v>
      </c>
      <c r="BI1916" s="2">
        <v>0</v>
      </c>
      <c r="BJ1916" s="2">
        <v>0</v>
      </c>
      <c r="BK1916" s="2">
        <v>0</v>
      </c>
      <c r="BL1916" s="2">
        <v>4</v>
      </c>
      <c r="BM1916" s="2">
        <v>4</v>
      </c>
      <c r="BN1916" s="2">
        <v>3</v>
      </c>
      <c r="BO1916" s="2">
        <v>4</v>
      </c>
      <c r="BP1916" s="2">
        <v>4</v>
      </c>
      <c r="BQ1916" s="2">
        <v>2</v>
      </c>
      <c r="BR1916" s="2">
        <v>2</v>
      </c>
      <c r="BS1916" s="2">
        <v>0</v>
      </c>
      <c r="BT1916" s="2">
        <v>0</v>
      </c>
      <c r="BU1916" s="2">
        <v>0</v>
      </c>
      <c r="BV1916" s="2">
        <v>0</v>
      </c>
      <c r="BW1916" s="2">
        <v>0</v>
      </c>
      <c r="BX1916" s="2">
        <v>0</v>
      </c>
      <c r="BY1916" s="2">
        <v>0</v>
      </c>
      <c r="BZ1916" s="2">
        <v>0</v>
      </c>
      <c r="CA1916" s="2">
        <v>0</v>
      </c>
      <c r="CB1916" s="2">
        <v>0</v>
      </c>
      <c r="CC1916" s="2">
        <v>0</v>
      </c>
      <c r="CD1916" s="2">
        <v>0</v>
      </c>
      <c r="CE1916" s="2">
        <v>0</v>
      </c>
      <c r="CF1916" s="2">
        <v>0</v>
      </c>
      <c r="CG1916" s="2">
        <v>0</v>
      </c>
      <c r="CH1916" s="2">
        <v>0</v>
      </c>
      <c r="CI1916" s="2">
        <v>0</v>
      </c>
      <c r="CJ1916" s="2">
        <v>0</v>
      </c>
      <c r="CK1916" s="2">
        <v>9</v>
      </c>
      <c r="CL1916" s="2">
        <v>0</v>
      </c>
    </row>
    <row r="1917" spans="1:90" x14ac:dyDescent="0.25">
      <c r="A1917" t="s">
        <v>115</v>
      </c>
      <c r="B1917">
        <v>20305</v>
      </c>
      <c r="C1917" t="s">
        <v>183</v>
      </c>
      <c r="D1917">
        <v>1</v>
      </c>
      <c r="E1917">
        <v>36</v>
      </c>
      <c r="F1917">
        <v>905227</v>
      </c>
      <c r="G1917">
        <v>35905227</v>
      </c>
      <c r="H1917" t="s">
        <v>3139</v>
      </c>
      <c r="I1917">
        <v>372</v>
      </c>
      <c r="J1917" t="s">
        <v>183</v>
      </c>
      <c r="K1917" t="s">
        <v>3140</v>
      </c>
      <c r="L1917">
        <v>1</v>
      </c>
      <c r="M1917" t="s">
        <v>183</v>
      </c>
      <c r="N1917">
        <v>18400970</v>
      </c>
      <c r="P1917" t="s">
        <v>3141</v>
      </c>
      <c r="Q1917" t="s">
        <v>127</v>
      </c>
      <c r="U1917" t="s">
        <v>3142</v>
      </c>
      <c r="V1917">
        <v>2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24</v>
      </c>
      <c r="AI1917" s="2">
        <v>18</v>
      </c>
      <c r="AJ1917" s="2">
        <v>18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9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0</v>
      </c>
      <c r="BI1917" s="2">
        <v>0</v>
      </c>
      <c r="BJ1917" s="2">
        <v>0</v>
      </c>
      <c r="BK1917" s="2">
        <v>0</v>
      </c>
      <c r="BL1917" s="2">
        <v>0</v>
      </c>
      <c r="BM1917" s="2">
        <v>0</v>
      </c>
      <c r="BN1917" s="2">
        <v>0</v>
      </c>
      <c r="BO1917" s="2">
        <v>0</v>
      </c>
      <c r="BP1917" s="2">
        <v>2</v>
      </c>
      <c r="BQ1917" s="2">
        <v>1</v>
      </c>
      <c r="BR1917" s="2">
        <v>1</v>
      </c>
      <c r="BS1917" s="2">
        <v>0</v>
      </c>
      <c r="BT1917" s="2">
        <v>0</v>
      </c>
      <c r="BU1917" s="2">
        <v>0</v>
      </c>
      <c r="BV1917" s="2">
        <v>0</v>
      </c>
      <c r="BW1917" s="2">
        <v>0</v>
      </c>
      <c r="BX1917" s="2">
        <v>0</v>
      </c>
      <c r="BY1917" s="2">
        <v>0</v>
      </c>
      <c r="BZ1917" s="2">
        <v>0</v>
      </c>
      <c r="CA1917" s="2">
        <v>0</v>
      </c>
      <c r="CB1917" s="2">
        <v>0</v>
      </c>
      <c r="CC1917" s="2">
        <v>1</v>
      </c>
      <c r="CD1917" s="2">
        <v>0</v>
      </c>
      <c r="CE1917" s="2">
        <v>0</v>
      </c>
      <c r="CF1917" s="2">
        <v>0</v>
      </c>
      <c r="CG1917" s="2">
        <v>0</v>
      </c>
      <c r="CH1917" s="2">
        <v>0</v>
      </c>
      <c r="CI1917" s="2">
        <v>0</v>
      </c>
      <c r="CJ1917" s="2">
        <v>0</v>
      </c>
      <c r="CK1917" s="2">
        <v>0</v>
      </c>
      <c r="CL1917" s="2">
        <v>0</v>
      </c>
    </row>
    <row r="1918" spans="1:90" x14ac:dyDescent="0.25">
      <c r="A1918" t="s">
        <v>115</v>
      </c>
      <c r="B1918">
        <v>20305</v>
      </c>
      <c r="C1918" t="s">
        <v>183</v>
      </c>
      <c r="D1918">
        <v>1</v>
      </c>
      <c r="E1918">
        <v>8</v>
      </c>
      <c r="F1918">
        <v>49323</v>
      </c>
      <c r="G1918">
        <v>35049323</v>
      </c>
      <c r="H1918" t="s">
        <v>7870</v>
      </c>
      <c r="I1918">
        <v>372</v>
      </c>
      <c r="J1918" t="s">
        <v>183</v>
      </c>
      <c r="K1918" t="s">
        <v>7871</v>
      </c>
      <c r="L1918">
        <v>1</v>
      </c>
      <c r="M1918" t="s">
        <v>183</v>
      </c>
      <c r="N1918">
        <v>18400970</v>
      </c>
      <c r="P1918" t="s">
        <v>3366</v>
      </c>
      <c r="Q1918">
        <v>60</v>
      </c>
      <c r="R1918">
        <v>15</v>
      </c>
      <c r="S1918">
        <v>35267271</v>
      </c>
      <c r="U1918" t="s">
        <v>7872</v>
      </c>
      <c r="V1918">
        <v>2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45</v>
      </c>
      <c r="AI1918" s="2">
        <v>50</v>
      </c>
      <c r="AJ1918" s="2">
        <v>53</v>
      </c>
      <c r="AK1918" s="2">
        <v>0</v>
      </c>
      <c r="AL1918" s="2">
        <v>0</v>
      </c>
      <c r="AM1918" s="2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0</v>
      </c>
      <c r="BI1918" s="2">
        <v>0</v>
      </c>
      <c r="BJ1918" s="2">
        <v>0</v>
      </c>
      <c r="BK1918" s="2">
        <v>0</v>
      </c>
      <c r="BL1918" s="2">
        <v>0</v>
      </c>
      <c r="BM1918" s="2">
        <v>0</v>
      </c>
      <c r="BN1918" s="2">
        <v>0</v>
      </c>
      <c r="BO1918" s="2">
        <v>0</v>
      </c>
      <c r="BP1918" s="2">
        <v>3</v>
      </c>
      <c r="BQ1918" s="2">
        <v>2</v>
      </c>
      <c r="BR1918" s="2">
        <v>4</v>
      </c>
      <c r="BS1918" s="2">
        <v>0</v>
      </c>
      <c r="BT1918" s="2">
        <v>0</v>
      </c>
      <c r="BU1918" s="2">
        <v>0</v>
      </c>
      <c r="BV1918" s="2">
        <v>0</v>
      </c>
      <c r="BW1918" s="2">
        <v>0</v>
      </c>
      <c r="BX1918" s="2">
        <v>0</v>
      </c>
      <c r="BY1918" s="2">
        <v>0</v>
      </c>
      <c r="BZ1918" s="2">
        <v>0</v>
      </c>
      <c r="CA1918" s="2">
        <v>0</v>
      </c>
      <c r="CB1918" s="2">
        <v>0</v>
      </c>
      <c r="CC1918" s="2">
        <v>0</v>
      </c>
      <c r="CD1918" s="2">
        <v>0</v>
      </c>
      <c r="CE1918" s="2">
        <v>0</v>
      </c>
      <c r="CF1918" s="2">
        <v>0</v>
      </c>
      <c r="CG1918" s="2">
        <v>0</v>
      </c>
      <c r="CH1918" s="2">
        <v>0</v>
      </c>
      <c r="CI1918" s="2">
        <v>0</v>
      </c>
      <c r="CJ1918" s="2">
        <v>0</v>
      </c>
      <c r="CK1918" s="2">
        <v>0</v>
      </c>
      <c r="CL1918" s="2">
        <v>0</v>
      </c>
    </row>
    <row r="1919" spans="1:90" x14ac:dyDescent="0.25">
      <c r="A1919" t="s">
        <v>115</v>
      </c>
      <c r="B1919">
        <v>20305</v>
      </c>
      <c r="C1919" t="s">
        <v>183</v>
      </c>
      <c r="D1919">
        <v>1</v>
      </c>
      <c r="E1919">
        <v>8</v>
      </c>
      <c r="F1919">
        <v>15118</v>
      </c>
      <c r="G1919">
        <v>35015118</v>
      </c>
      <c r="H1919" t="s">
        <v>7050</v>
      </c>
      <c r="I1919">
        <v>251</v>
      </c>
      <c r="J1919" t="s">
        <v>184</v>
      </c>
      <c r="K1919" t="s">
        <v>91</v>
      </c>
      <c r="L1919">
        <v>1</v>
      </c>
      <c r="M1919" t="s">
        <v>184</v>
      </c>
      <c r="N1919">
        <v>18300410</v>
      </c>
      <c r="O1919" t="s">
        <v>92</v>
      </c>
      <c r="P1919" t="s">
        <v>429</v>
      </c>
      <c r="Q1919">
        <v>1141</v>
      </c>
      <c r="R1919">
        <v>15</v>
      </c>
      <c r="S1919">
        <v>35421018</v>
      </c>
      <c r="T1919">
        <v>35421530</v>
      </c>
      <c r="U1919" t="s">
        <v>18893</v>
      </c>
      <c r="V1919">
        <v>1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191</v>
      </c>
      <c r="AI1919" s="2">
        <v>94</v>
      </c>
      <c r="AJ1919" s="2">
        <v>37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0</v>
      </c>
      <c r="BI1919" s="2">
        <v>0</v>
      </c>
      <c r="BJ1919" s="2">
        <v>0</v>
      </c>
      <c r="BK1919" s="2">
        <v>0</v>
      </c>
      <c r="BL1919" s="2">
        <v>0</v>
      </c>
      <c r="BM1919" s="2">
        <v>0</v>
      </c>
      <c r="BN1919" s="2">
        <v>0</v>
      </c>
      <c r="BO1919" s="2">
        <v>0</v>
      </c>
      <c r="BP1919" s="2">
        <v>7</v>
      </c>
      <c r="BQ1919" s="2">
        <v>5</v>
      </c>
      <c r="BR1919" s="2">
        <v>2</v>
      </c>
      <c r="BS1919" s="2">
        <v>0</v>
      </c>
      <c r="BT1919" s="2">
        <v>0</v>
      </c>
      <c r="BU1919" s="2">
        <v>0</v>
      </c>
      <c r="BV1919" s="2">
        <v>0</v>
      </c>
      <c r="BW1919" s="2">
        <v>0</v>
      </c>
      <c r="BX1919" s="2">
        <v>0</v>
      </c>
      <c r="BY1919" s="2">
        <v>0</v>
      </c>
      <c r="BZ1919" s="2">
        <v>0</v>
      </c>
      <c r="CA1919" s="2">
        <v>0</v>
      </c>
      <c r="CB1919" s="2">
        <v>0</v>
      </c>
      <c r="CC1919" s="2">
        <v>0</v>
      </c>
      <c r="CD1919" s="2">
        <v>0</v>
      </c>
      <c r="CE1919" s="2">
        <v>0</v>
      </c>
      <c r="CF1919" s="2">
        <v>0</v>
      </c>
      <c r="CG1919" s="2">
        <v>0</v>
      </c>
      <c r="CH1919" s="2">
        <v>0</v>
      </c>
      <c r="CI1919" s="2">
        <v>0</v>
      </c>
      <c r="CJ1919" s="2">
        <v>0</v>
      </c>
      <c r="CK1919" s="2">
        <v>0</v>
      </c>
      <c r="CL1919" s="2">
        <v>0</v>
      </c>
    </row>
    <row r="1920" spans="1:90" x14ac:dyDescent="0.25">
      <c r="A1920" t="s">
        <v>115</v>
      </c>
      <c r="B1920">
        <v>20305</v>
      </c>
      <c r="C1920" t="s">
        <v>183</v>
      </c>
      <c r="D1920">
        <v>1</v>
      </c>
      <c r="E1920">
        <v>8</v>
      </c>
      <c r="F1920">
        <v>915075</v>
      </c>
      <c r="G1920">
        <v>35915075</v>
      </c>
      <c r="H1920" t="s">
        <v>3954</v>
      </c>
      <c r="I1920">
        <v>763</v>
      </c>
      <c r="J1920" t="s">
        <v>1308</v>
      </c>
      <c r="K1920" t="s">
        <v>3955</v>
      </c>
      <c r="L1920">
        <v>1</v>
      </c>
      <c r="M1920" t="s">
        <v>1308</v>
      </c>
      <c r="N1920">
        <v>18315000</v>
      </c>
      <c r="O1920" t="s">
        <v>92</v>
      </c>
      <c r="P1920" t="s">
        <v>3956</v>
      </c>
      <c r="Q1920" t="s">
        <v>127</v>
      </c>
      <c r="R1920">
        <v>15</v>
      </c>
      <c r="S1920">
        <v>34446100</v>
      </c>
      <c r="U1920" t="s">
        <v>3957</v>
      </c>
      <c r="V1920">
        <v>2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14</v>
      </c>
      <c r="AE1920" s="2">
        <v>0</v>
      </c>
      <c r="AF1920" s="2">
        <v>16</v>
      </c>
      <c r="AG1920" s="2">
        <v>6</v>
      </c>
      <c r="AH1920" s="2">
        <v>13</v>
      </c>
      <c r="AI1920" s="2">
        <v>4</v>
      </c>
      <c r="AJ1920" s="2">
        <v>5</v>
      </c>
      <c r="AK1920" s="2">
        <v>0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14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0</v>
      </c>
      <c r="BI1920" s="2">
        <v>0</v>
      </c>
      <c r="BJ1920" s="2">
        <v>0</v>
      </c>
      <c r="BK1920" s="2">
        <v>0</v>
      </c>
      <c r="BL1920" s="2">
        <v>1</v>
      </c>
      <c r="BM1920" s="2">
        <v>0</v>
      </c>
      <c r="BN1920" s="2">
        <v>1</v>
      </c>
      <c r="BO1920" s="2">
        <v>1</v>
      </c>
      <c r="BP1920" s="2">
        <v>1</v>
      </c>
      <c r="BQ1920" s="2">
        <v>1</v>
      </c>
      <c r="BR1920" s="2">
        <v>1</v>
      </c>
      <c r="BS1920" s="2">
        <v>0</v>
      </c>
      <c r="BT1920" s="2">
        <v>0</v>
      </c>
      <c r="BU1920" s="2">
        <v>0</v>
      </c>
      <c r="BV1920" s="2">
        <v>0</v>
      </c>
      <c r="BW1920" s="2">
        <v>0</v>
      </c>
      <c r="BX1920" s="2">
        <v>0</v>
      </c>
      <c r="BY1920" s="2">
        <v>0</v>
      </c>
      <c r="BZ1920" s="2">
        <v>0</v>
      </c>
      <c r="CA1920" s="2">
        <v>0</v>
      </c>
      <c r="CB1920" s="2">
        <v>0</v>
      </c>
      <c r="CC1920" s="2">
        <v>1</v>
      </c>
      <c r="CD1920" s="2">
        <v>0</v>
      </c>
      <c r="CE1920" s="2">
        <v>0</v>
      </c>
      <c r="CF1920" s="2">
        <v>0</v>
      </c>
      <c r="CG1920" s="2">
        <v>0</v>
      </c>
      <c r="CH1920" s="2">
        <v>0</v>
      </c>
      <c r="CI1920" s="2">
        <v>0</v>
      </c>
      <c r="CJ1920" s="2">
        <v>0</v>
      </c>
      <c r="CK1920" s="2">
        <v>0</v>
      </c>
      <c r="CL1920" s="2">
        <v>0</v>
      </c>
    </row>
    <row r="1921" spans="1:90" x14ac:dyDescent="0.25">
      <c r="A1921" t="s">
        <v>115</v>
      </c>
      <c r="B1921">
        <v>20305</v>
      </c>
      <c r="C1921" t="s">
        <v>183</v>
      </c>
      <c r="D1921">
        <v>1</v>
      </c>
      <c r="E1921">
        <v>8</v>
      </c>
      <c r="F1921">
        <v>915087</v>
      </c>
      <c r="G1921">
        <v>35915087</v>
      </c>
      <c r="H1921" t="s">
        <v>15634</v>
      </c>
      <c r="I1921">
        <v>763</v>
      </c>
      <c r="J1921" t="s">
        <v>1308</v>
      </c>
      <c r="K1921" t="s">
        <v>5987</v>
      </c>
      <c r="L1921">
        <v>1</v>
      </c>
      <c r="M1921" t="s">
        <v>1308</v>
      </c>
      <c r="N1921">
        <v>18315000</v>
      </c>
      <c r="O1921" t="s">
        <v>92</v>
      </c>
      <c r="P1921" t="s">
        <v>15634</v>
      </c>
      <c r="Q1921" t="s">
        <v>127</v>
      </c>
      <c r="R1921">
        <v>15</v>
      </c>
      <c r="S1921">
        <v>35446226</v>
      </c>
      <c r="U1921" t="s">
        <v>15635</v>
      </c>
      <c r="V1921">
        <v>2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26</v>
      </c>
      <c r="AE1921" s="2">
        <v>24</v>
      </c>
      <c r="AF1921" s="2">
        <v>25</v>
      </c>
      <c r="AG1921" s="2">
        <v>32</v>
      </c>
      <c r="AH1921" s="2">
        <v>21</v>
      </c>
      <c r="AI1921" s="2">
        <v>20</v>
      </c>
      <c r="AJ1921" s="2">
        <v>17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30</v>
      </c>
      <c r="BD1921" s="2">
        <v>0</v>
      </c>
      <c r="BE1921" s="2">
        <v>0</v>
      </c>
      <c r="BF1921" s="2">
        <v>0</v>
      </c>
      <c r="BG1921" s="2">
        <v>0</v>
      </c>
      <c r="BH1921" s="2">
        <v>0</v>
      </c>
      <c r="BI1921" s="2">
        <v>0</v>
      </c>
      <c r="BJ1921" s="2">
        <v>0</v>
      </c>
      <c r="BK1921" s="2">
        <v>0</v>
      </c>
      <c r="BL1921" s="2">
        <v>1</v>
      </c>
      <c r="BM1921" s="2">
        <v>2</v>
      </c>
      <c r="BN1921" s="2">
        <v>1</v>
      </c>
      <c r="BO1921" s="2">
        <v>2</v>
      </c>
      <c r="BP1921" s="2">
        <v>1</v>
      </c>
      <c r="BQ1921" s="2">
        <v>2</v>
      </c>
      <c r="BR1921" s="2">
        <v>1</v>
      </c>
      <c r="BS1921" s="2">
        <v>0</v>
      </c>
      <c r="BT1921" s="2">
        <v>0</v>
      </c>
      <c r="BU1921" s="2">
        <v>0</v>
      </c>
      <c r="BV1921" s="2">
        <v>0</v>
      </c>
      <c r="BW1921" s="2">
        <v>0</v>
      </c>
      <c r="BX1921" s="2">
        <v>0</v>
      </c>
      <c r="BY1921" s="2">
        <v>0</v>
      </c>
      <c r="BZ1921" s="2">
        <v>0</v>
      </c>
      <c r="CA1921" s="2">
        <v>0</v>
      </c>
      <c r="CB1921" s="2">
        <v>0</v>
      </c>
      <c r="CC1921" s="2">
        <v>0</v>
      </c>
      <c r="CD1921" s="2">
        <v>0</v>
      </c>
      <c r="CE1921" s="2">
        <v>0</v>
      </c>
      <c r="CF1921" s="2">
        <v>0</v>
      </c>
      <c r="CG1921" s="2">
        <v>0</v>
      </c>
      <c r="CH1921" s="2">
        <v>0</v>
      </c>
      <c r="CI1921" s="2">
        <v>0</v>
      </c>
      <c r="CJ1921" s="2">
        <v>0</v>
      </c>
      <c r="CK1921" s="2">
        <v>2</v>
      </c>
      <c r="CL1921" s="2">
        <v>0</v>
      </c>
    </row>
    <row r="1922" spans="1:90" x14ac:dyDescent="0.25">
      <c r="A1922" t="s">
        <v>115</v>
      </c>
      <c r="B1922">
        <v>20305</v>
      </c>
      <c r="C1922" t="s">
        <v>183</v>
      </c>
      <c r="D1922">
        <v>1</v>
      </c>
      <c r="E1922">
        <v>8</v>
      </c>
      <c r="F1922">
        <v>926036</v>
      </c>
      <c r="G1922">
        <v>35926036</v>
      </c>
      <c r="H1922" t="s">
        <v>8677</v>
      </c>
      <c r="I1922">
        <v>251</v>
      </c>
      <c r="J1922" t="s">
        <v>184</v>
      </c>
      <c r="K1922" t="s">
        <v>185</v>
      </c>
      <c r="L1922">
        <v>1</v>
      </c>
      <c r="M1922" t="s">
        <v>184</v>
      </c>
      <c r="N1922">
        <v>18300990</v>
      </c>
      <c r="P1922" t="s">
        <v>8677</v>
      </c>
      <c r="Q1922" t="s">
        <v>127</v>
      </c>
      <c r="R1922">
        <v>15</v>
      </c>
      <c r="S1922">
        <v>33797199</v>
      </c>
      <c r="U1922" t="s">
        <v>8678</v>
      </c>
      <c r="V1922">
        <v>2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51</v>
      </c>
      <c r="AI1922" s="2">
        <v>30</v>
      </c>
      <c r="AJ1922" s="2">
        <v>20</v>
      </c>
      <c r="AK1922" s="2">
        <v>0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0</v>
      </c>
      <c r="BI1922" s="2">
        <v>0</v>
      </c>
      <c r="BJ1922" s="2">
        <v>0</v>
      </c>
      <c r="BK1922" s="2">
        <v>0</v>
      </c>
      <c r="BL1922" s="2">
        <v>0</v>
      </c>
      <c r="BM1922" s="2">
        <v>0</v>
      </c>
      <c r="BN1922" s="2">
        <v>0</v>
      </c>
      <c r="BO1922" s="2">
        <v>0</v>
      </c>
      <c r="BP1922" s="2">
        <v>3</v>
      </c>
      <c r="BQ1922" s="2">
        <v>2</v>
      </c>
      <c r="BR1922" s="2">
        <v>1</v>
      </c>
      <c r="BS1922" s="2">
        <v>0</v>
      </c>
      <c r="BT1922" s="2">
        <v>0</v>
      </c>
      <c r="BU1922" s="2">
        <v>0</v>
      </c>
      <c r="BV1922" s="2">
        <v>0</v>
      </c>
      <c r="BW1922" s="2">
        <v>0</v>
      </c>
      <c r="BX1922" s="2">
        <v>0</v>
      </c>
      <c r="BY1922" s="2">
        <v>0</v>
      </c>
      <c r="BZ1922" s="2">
        <v>0</v>
      </c>
      <c r="CA1922" s="2">
        <v>0</v>
      </c>
      <c r="CB1922" s="2">
        <v>0</v>
      </c>
      <c r="CC1922" s="2">
        <v>0</v>
      </c>
      <c r="CD1922" s="2">
        <v>0</v>
      </c>
      <c r="CE1922" s="2">
        <v>0</v>
      </c>
      <c r="CF1922" s="2">
        <v>0</v>
      </c>
      <c r="CG1922" s="2">
        <v>0</v>
      </c>
      <c r="CH1922" s="2">
        <v>0</v>
      </c>
      <c r="CI1922" s="2">
        <v>0</v>
      </c>
      <c r="CJ1922" s="2">
        <v>0</v>
      </c>
      <c r="CK1922" s="2">
        <v>0</v>
      </c>
      <c r="CL1922" s="2">
        <v>0</v>
      </c>
    </row>
    <row r="1923" spans="1:90" x14ac:dyDescent="0.25">
      <c r="A1923" t="s">
        <v>115</v>
      </c>
      <c r="B1923">
        <v>20305</v>
      </c>
      <c r="C1923" t="s">
        <v>183</v>
      </c>
      <c r="D1923">
        <v>2</v>
      </c>
      <c r="E1923">
        <v>6</v>
      </c>
      <c r="F1923">
        <v>388300</v>
      </c>
      <c r="G1923">
        <v>35388300</v>
      </c>
      <c r="H1923" t="s">
        <v>9165</v>
      </c>
      <c r="I1923">
        <v>372</v>
      </c>
      <c r="J1923" t="s">
        <v>183</v>
      </c>
      <c r="K1923" t="s">
        <v>1550</v>
      </c>
      <c r="L1923">
        <v>1</v>
      </c>
      <c r="M1923" t="s">
        <v>183</v>
      </c>
      <c r="N1923">
        <v>18400000</v>
      </c>
      <c r="P1923" t="s">
        <v>19775</v>
      </c>
      <c r="Q1923" t="s">
        <v>127</v>
      </c>
      <c r="R1923">
        <v>15</v>
      </c>
      <c r="S1923">
        <v>35223077</v>
      </c>
      <c r="U1923" t="s">
        <v>1552</v>
      </c>
      <c r="V1923">
        <v>1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145</v>
      </c>
      <c r="BD1923" s="2">
        <v>0</v>
      </c>
      <c r="BE1923" s="2">
        <v>0</v>
      </c>
      <c r="BF1923" s="2">
        <v>0</v>
      </c>
      <c r="BG1923" s="2">
        <v>0</v>
      </c>
      <c r="BH1923" s="2">
        <v>0</v>
      </c>
      <c r="BI1923" s="2">
        <v>0</v>
      </c>
      <c r="BJ1923" s="2">
        <v>0</v>
      </c>
      <c r="BK1923" s="2">
        <v>0</v>
      </c>
      <c r="BL1923" s="2">
        <v>0</v>
      </c>
      <c r="BM1923" s="2">
        <v>0</v>
      </c>
      <c r="BN1923" s="2">
        <v>0</v>
      </c>
      <c r="BO1923" s="2">
        <v>0</v>
      </c>
      <c r="BP1923" s="2">
        <v>0</v>
      </c>
      <c r="BQ1923" s="2">
        <v>0</v>
      </c>
      <c r="BR1923" s="2">
        <v>0</v>
      </c>
      <c r="BS1923" s="2">
        <v>0</v>
      </c>
      <c r="BT1923" s="2">
        <v>0</v>
      </c>
      <c r="BU1923" s="2">
        <v>0</v>
      </c>
      <c r="BV1923" s="2">
        <v>0</v>
      </c>
      <c r="BW1923" s="2">
        <v>0</v>
      </c>
      <c r="BX1923" s="2">
        <v>0</v>
      </c>
      <c r="BY1923" s="2">
        <v>0</v>
      </c>
      <c r="BZ1923" s="2">
        <v>0</v>
      </c>
      <c r="CA1923" s="2">
        <v>0</v>
      </c>
      <c r="CB1923" s="2">
        <v>0</v>
      </c>
      <c r="CC1923" s="2">
        <v>0</v>
      </c>
      <c r="CD1923" s="2">
        <v>0</v>
      </c>
      <c r="CE1923" s="2">
        <v>0</v>
      </c>
      <c r="CF1923" s="2">
        <v>0</v>
      </c>
      <c r="CG1923" s="2">
        <v>0</v>
      </c>
      <c r="CH1923" s="2">
        <v>0</v>
      </c>
      <c r="CI1923" s="2">
        <v>0</v>
      </c>
      <c r="CJ1923" s="2">
        <v>0</v>
      </c>
      <c r="CK1923" s="2">
        <v>5</v>
      </c>
      <c r="CL1923" s="2">
        <v>0</v>
      </c>
    </row>
    <row r="1924" spans="1:90" x14ac:dyDescent="0.25">
      <c r="A1924" t="s">
        <v>115</v>
      </c>
      <c r="B1924">
        <v>20305</v>
      </c>
      <c r="C1924" t="s">
        <v>183</v>
      </c>
      <c r="D1924">
        <v>2</v>
      </c>
      <c r="E1924">
        <v>6</v>
      </c>
      <c r="F1924">
        <v>459495</v>
      </c>
      <c r="G1924">
        <v>35459495</v>
      </c>
      <c r="H1924" t="s">
        <v>9567</v>
      </c>
      <c r="I1924">
        <v>251</v>
      </c>
      <c r="J1924" t="s">
        <v>184</v>
      </c>
      <c r="K1924" t="s">
        <v>423</v>
      </c>
      <c r="L1924">
        <v>1</v>
      </c>
      <c r="M1924" t="s">
        <v>184</v>
      </c>
      <c r="N1924">
        <v>18305485</v>
      </c>
      <c r="O1924" t="s">
        <v>92</v>
      </c>
      <c r="P1924" t="s">
        <v>9568</v>
      </c>
      <c r="Q1924">
        <v>170</v>
      </c>
      <c r="R1924">
        <v>15</v>
      </c>
      <c r="S1924">
        <v>53542113</v>
      </c>
      <c r="U1924" t="s">
        <v>19781</v>
      </c>
      <c r="V1924">
        <v>1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318</v>
      </c>
      <c r="BD1924" s="2">
        <v>0</v>
      </c>
      <c r="BE1924" s="2">
        <v>0</v>
      </c>
      <c r="BF1924" s="2">
        <v>0</v>
      </c>
      <c r="BG1924" s="2">
        <v>0</v>
      </c>
      <c r="BH1924" s="2">
        <v>0</v>
      </c>
      <c r="BI1924" s="2">
        <v>0</v>
      </c>
      <c r="BJ1924" s="2">
        <v>0</v>
      </c>
      <c r="BK1924" s="2">
        <v>0</v>
      </c>
      <c r="BL1924" s="2">
        <v>0</v>
      </c>
      <c r="BM1924" s="2">
        <v>0</v>
      </c>
      <c r="BN1924" s="2">
        <v>0</v>
      </c>
      <c r="BO1924" s="2">
        <v>0</v>
      </c>
      <c r="BP1924" s="2">
        <v>0</v>
      </c>
      <c r="BQ1924" s="2">
        <v>0</v>
      </c>
      <c r="BR1924" s="2">
        <v>0</v>
      </c>
      <c r="BS1924" s="2">
        <v>0</v>
      </c>
      <c r="BT1924" s="2">
        <v>0</v>
      </c>
      <c r="BU1924" s="2">
        <v>0</v>
      </c>
      <c r="BV1924" s="2">
        <v>0</v>
      </c>
      <c r="BW1924" s="2">
        <v>0</v>
      </c>
      <c r="BX1924" s="2">
        <v>0</v>
      </c>
      <c r="BY1924" s="2">
        <v>0</v>
      </c>
      <c r="BZ1924" s="2">
        <v>0</v>
      </c>
      <c r="CA1924" s="2">
        <v>0</v>
      </c>
      <c r="CB1924" s="2">
        <v>0</v>
      </c>
      <c r="CC1924" s="2">
        <v>0</v>
      </c>
      <c r="CD1924" s="2">
        <v>0</v>
      </c>
      <c r="CE1924" s="2">
        <v>0</v>
      </c>
      <c r="CF1924" s="2">
        <v>0</v>
      </c>
      <c r="CG1924" s="2">
        <v>0</v>
      </c>
      <c r="CH1924" s="2">
        <v>0</v>
      </c>
      <c r="CI1924" s="2">
        <v>0</v>
      </c>
      <c r="CJ1924" s="2">
        <v>0</v>
      </c>
      <c r="CK1924" s="2">
        <v>16</v>
      </c>
      <c r="CL1924" s="2">
        <v>0</v>
      </c>
    </row>
    <row r="1925" spans="1:90" x14ac:dyDescent="0.25">
      <c r="A1925" t="s">
        <v>115</v>
      </c>
      <c r="B1925">
        <v>20305</v>
      </c>
      <c r="C1925" t="s">
        <v>183</v>
      </c>
      <c r="D1925">
        <v>1</v>
      </c>
      <c r="E1925">
        <v>8</v>
      </c>
      <c r="F1925">
        <v>39731</v>
      </c>
      <c r="G1925">
        <v>35039731</v>
      </c>
      <c r="H1925" t="s">
        <v>2322</v>
      </c>
      <c r="I1925">
        <v>769</v>
      </c>
      <c r="J1925" t="s">
        <v>1444</v>
      </c>
      <c r="K1925" t="s">
        <v>91</v>
      </c>
      <c r="L1925">
        <v>1</v>
      </c>
      <c r="M1925" t="s">
        <v>1444</v>
      </c>
      <c r="N1925">
        <v>18425000</v>
      </c>
      <c r="O1925" t="s">
        <v>1015</v>
      </c>
      <c r="P1925" t="s">
        <v>2323</v>
      </c>
      <c r="Q1925" t="s">
        <v>127</v>
      </c>
      <c r="R1925">
        <v>15</v>
      </c>
      <c r="S1925">
        <v>35341192</v>
      </c>
      <c r="U1925" t="s">
        <v>2324</v>
      </c>
      <c r="V1925">
        <v>1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78</v>
      </c>
      <c r="AI1925" s="2">
        <v>102</v>
      </c>
      <c r="AJ1925" s="2">
        <v>72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0</v>
      </c>
      <c r="BI1925" s="2">
        <v>0</v>
      </c>
      <c r="BJ1925" s="2">
        <v>0</v>
      </c>
      <c r="BK1925" s="2">
        <v>0</v>
      </c>
      <c r="BL1925" s="2">
        <v>0</v>
      </c>
      <c r="BM1925" s="2">
        <v>0</v>
      </c>
      <c r="BN1925" s="2">
        <v>0</v>
      </c>
      <c r="BO1925" s="2">
        <v>0</v>
      </c>
      <c r="BP1925" s="2">
        <v>5</v>
      </c>
      <c r="BQ1925" s="2">
        <v>5</v>
      </c>
      <c r="BR1925" s="2">
        <v>4</v>
      </c>
      <c r="BS1925" s="2">
        <v>0</v>
      </c>
      <c r="BT1925" s="2">
        <v>0</v>
      </c>
      <c r="BU1925" s="2">
        <v>0</v>
      </c>
      <c r="BV1925" s="2">
        <v>0</v>
      </c>
      <c r="BW1925" s="2">
        <v>0</v>
      </c>
      <c r="BX1925" s="2">
        <v>0</v>
      </c>
      <c r="BY1925" s="2">
        <v>0</v>
      </c>
      <c r="BZ1925" s="2">
        <v>0</v>
      </c>
      <c r="CA1925" s="2">
        <v>0</v>
      </c>
      <c r="CB1925" s="2">
        <v>0</v>
      </c>
      <c r="CC1925" s="2">
        <v>0</v>
      </c>
      <c r="CD1925" s="2">
        <v>0</v>
      </c>
      <c r="CE1925" s="2">
        <v>0</v>
      </c>
      <c r="CF1925" s="2">
        <v>0</v>
      </c>
      <c r="CG1925" s="2">
        <v>0</v>
      </c>
      <c r="CH1925" s="2">
        <v>0</v>
      </c>
      <c r="CI1925" s="2">
        <v>0</v>
      </c>
      <c r="CJ1925" s="2">
        <v>0</v>
      </c>
      <c r="CK1925" s="2">
        <v>0</v>
      </c>
      <c r="CL1925" s="2">
        <v>0</v>
      </c>
    </row>
    <row r="1926" spans="1:90" x14ac:dyDescent="0.25">
      <c r="A1926" t="s">
        <v>115</v>
      </c>
      <c r="B1926">
        <v>20305</v>
      </c>
      <c r="C1926" t="s">
        <v>183</v>
      </c>
      <c r="D1926">
        <v>1</v>
      </c>
      <c r="E1926">
        <v>8</v>
      </c>
      <c r="F1926">
        <v>35348</v>
      </c>
      <c r="G1926">
        <v>35035348</v>
      </c>
      <c r="H1926" t="s">
        <v>9643</v>
      </c>
      <c r="I1926">
        <v>372</v>
      </c>
      <c r="J1926" t="s">
        <v>183</v>
      </c>
      <c r="K1926" t="s">
        <v>9424</v>
      </c>
      <c r="L1926">
        <v>3</v>
      </c>
      <c r="M1926" t="s">
        <v>9424</v>
      </c>
      <c r="N1926">
        <v>18420000</v>
      </c>
      <c r="O1926" t="s">
        <v>92</v>
      </c>
      <c r="P1926" t="s">
        <v>19778</v>
      </c>
      <c r="Q1926">
        <v>80</v>
      </c>
      <c r="R1926">
        <v>15</v>
      </c>
      <c r="S1926">
        <v>35231137</v>
      </c>
      <c r="U1926" t="s">
        <v>9644</v>
      </c>
      <c r="V1926">
        <v>2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80</v>
      </c>
      <c r="AI1926" s="2">
        <v>88</v>
      </c>
      <c r="AJ1926" s="2">
        <v>68</v>
      </c>
      <c r="AK1926" s="2">
        <v>0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0</v>
      </c>
      <c r="BI1926" s="2">
        <v>0</v>
      </c>
      <c r="BJ1926" s="2">
        <v>0</v>
      </c>
      <c r="BK1926" s="2">
        <v>0</v>
      </c>
      <c r="BL1926" s="2">
        <v>0</v>
      </c>
      <c r="BM1926" s="2">
        <v>0</v>
      </c>
      <c r="BN1926" s="2">
        <v>0</v>
      </c>
      <c r="BO1926" s="2">
        <v>0</v>
      </c>
      <c r="BP1926" s="2">
        <v>4</v>
      </c>
      <c r="BQ1926" s="2">
        <v>6</v>
      </c>
      <c r="BR1926" s="2">
        <v>6</v>
      </c>
      <c r="BS1926" s="2">
        <v>0</v>
      </c>
      <c r="BT1926" s="2">
        <v>0</v>
      </c>
      <c r="BU1926" s="2">
        <v>0</v>
      </c>
      <c r="BV1926" s="2">
        <v>0</v>
      </c>
      <c r="BW1926" s="2">
        <v>0</v>
      </c>
      <c r="BX1926" s="2">
        <v>0</v>
      </c>
      <c r="BY1926" s="2">
        <v>0</v>
      </c>
      <c r="BZ1926" s="2">
        <v>0</v>
      </c>
      <c r="CA1926" s="2">
        <v>0</v>
      </c>
      <c r="CB1926" s="2">
        <v>0</v>
      </c>
      <c r="CC1926" s="2">
        <v>0</v>
      </c>
      <c r="CD1926" s="2">
        <v>0</v>
      </c>
      <c r="CE1926" s="2">
        <v>0</v>
      </c>
      <c r="CF1926" s="2">
        <v>0</v>
      </c>
      <c r="CG1926" s="2">
        <v>0</v>
      </c>
      <c r="CH1926" s="2">
        <v>0</v>
      </c>
      <c r="CI1926" s="2">
        <v>0</v>
      </c>
      <c r="CJ1926" s="2">
        <v>0</v>
      </c>
      <c r="CK1926" s="2">
        <v>0</v>
      </c>
      <c r="CL1926" s="2">
        <v>0</v>
      </c>
    </row>
    <row r="1927" spans="1:90" x14ac:dyDescent="0.25">
      <c r="A1927" t="s">
        <v>115</v>
      </c>
      <c r="B1927">
        <v>20305</v>
      </c>
      <c r="C1927" t="s">
        <v>183</v>
      </c>
      <c r="D1927">
        <v>1</v>
      </c>
      <c r="E1927">
        <v>8</v>
      </c>
      <c r="F1927">
        <v>15568</v>
      </c>
      <c r="G1927">
        <v>35015568</v>
      </c>
      <c r="H1927" t="s">
        <v>9093</v>
      </c>
      <c r="I1927">
        <v>229</v>
      </c>
      <c r="J1927" t="s">
        <v>4093</v>
      </c>
      <c r="K1927" t="s">
        <v>91</v>
      </c>
      <c r="L1927">
        <v>1</v>
      </c>
      <c r="M1927" t="s">
        <v>4093</v>
      </c>
      <c r="N1927">
        <v>18290000</v>
      </c>
      <c r="O1927" t="s">
        <v>92</v>
      </c>
      <c r="P1927" t="s">
        <v>19776</v>
      </c>
      <c r="Q1927">
        <v>135</v>
      </c>
      <c r="R1927">
        <v>15</v>
      </c>
      <c r="S1927">
        <v>35461242</v>
      </c>
      <c r="T1927">
        <v>35461865</v>
      </c>
      <c r="U1927" t="s">
        <v>9094</v>
      </c>
      <c r="V1927">
        <v>1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260</v>
      </c>
      <c r="AI1927" s="2">
        <v>222</v>
      </c>
      <c r="AJ1927" s="2">
        <v>208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95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60</v>
      </c>
      <c r="BD1927" s="2">
        <v>0</v>
      </c>
      <c r="BE1927" s="2">
        <v>0</v>
      </c>
      <c r="BF1927" s="2">
        <v>0</v>
      </c>
      <c r="BG1927" s="2">
        <v>0</v>
      </c>
      <c r="BH1927" s="2">
        <v>0</v>
      </c>
      <c r="BI1927" s="2">
        <v>0</v>
      </c>
      <c r="BJ1927" s="2">
        <v>0</v>
      </c>
      <c r="BK1927" s="2">
        <v>0</v>
      </c>
      <c r="BL1927" s="2">
        <v>0</v>
      </c>
      <c r="BM1927" s="2">
        <v>0</v>
      </c>
      <c r="BN1927" s="2">
        <v>0</v>
      </c>
      <c r="BO1927" s="2">
        <v>0</v>
      </c>
      <c r="BP1927" s="2">
        <v>14</v>
      </c>
      <c r="BQ1927" s="2">
        <v>10</v>
      </c>
      <c r="BR1927" s="2">
        <v>8</v>
      </c>
      <c r="BS1927" s="2">
        <v>0</v>
      </c>
      <c r="BT1927" s="2">
        <v>0</v>
      </c>
      <c r="BU1927" s="2">
        <v>0</v>
      </c>
      <c r="BV1927" s="2">
        <v>0</v>
      </c>
      <c r="BW1927" s="2">
        <v>0</v>
      </c>
      <c r="BX1927" s="2">
        <v>0</v>
      </c>
      <c r="BY1927" s="2">
        <v>0</v>
      </c>
      <c r="BZ1927" s="2">
        <v>0</v>
      </c>
      <c r="CA1927" s="2">
        <v>0</v>
      </c>
      <c r="CB1927" s="2">
        <v>0</v>
      </c>
      <c r="CC1927" s="2">
        <v>3</v>
      </c>
      <c r="CD1927" s="2">
        <v>0</v>
      </c>
      <c r="CE1927" s="2">
        <v>0</v>
      </c>
      <c r="CF1927" s="2">
        <v>0</v>
      </c>
      <c r="CG1927" s="2">
        <v>0</v>
      </c>
      <c r="CH1927" s="2">
        <v>0</v>
      </c>
      <c r="CI1927" s="2">
        <v>0</v>
      </c>
      <c r="CJ1927" s="2">
        <v>0</v>
      </c>
      <c r="CK1927" s="2">
        <v>3</v>
      </c>
      <c r="CL1927" s="2">
        <v>0</v>
      </c>
    </row>
    <row r="1928" spans="1:90" x14ac:dyDescent="0.25">
      <c r="A1928" t="s">
        <v>115</v>
      </c>
      <c r="B1928">
        <v>20305</v>
      </c>
      <c r="C1928" t="s">
        <v>183</v>
      </c>
      <c r="D1928">
        <v>1</v>
      </c>
      <c r="E1928">
        <v>8</v>
      </c>
      <c r="F1928">
        <v>43412</v>
      </c>
      <c r="G1928">
        <v>35043412</v>
      </c>
      <c r="H1928" t="s">
        <v>6767</v>
      </c>
      <c r="I1928">
        <v>372</v>
      </c>
      <c r="J1928" t="s">
        <v>183</v>
      </c>
      <c r="K1928" t="s">
        <v>19779</v>
      </c>
      <c r="L1928">
        <v>1</v>
      </c>
      <c r="M1928" t="s">
        <v>183</v>
      </c>
      <c r="N1928">
        <v>18400970</v>
      </c>
      <c r="P1928" t="s">
        <v>19780</v>
      </c>
      <c r="Q1928">
        <v>78</v>
      </c>
      <c r="R1928">
        <v>15</v>
      </c>
      <c r="S1928">
        <v>36249006</v>
      </c>
      <c r="U1928" t="s">
        <v>6768</v>
      </c>
      <c r="V1928">
        <v>2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55</v>
      </c>
      <c r="AI1928" s="2">
        <v>58</v>
      </c>
      <c r="AJ1928" s="2">
        <v>43</v>
      </c>
      <c r="AK1928" s="2">
        <v>0</v>
      </c>
      <c r="AL1928" s="2">
        <v>0</v>
      </c>
      <c r="AM1928" s="2">
        <v>0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0</v>
      </c>
      <c r="BI1928" s="2">
        <v>0</v>
      </c>
      <c r="BJ1928" s="2">
        <v>0</v>
      </c>
      <c r="BK1928" s="2">
        <v>0</v>
      </c>
      <c r="BL1928" s="2">
        <v>0</v>
      </c>
      <c r="BM1928" s="2">
        <v>0</v>
      </c>
      <c r="BN1928" s="2">
        <v>0</v>
      </c>
      <c r="BO1928" s="2">
        <v>0</v>
      </c>
      <c r="BP1928" s="2">
        <v>4</v>
      </c>
      <c r="BQ1928" s="2">
        <v>3</v>
      </c>
      <c r="BR1928" s="2">
        <v>2</v>
      </c>
      <c r="BS1928" s="2">
        <v>0</v>
      </c>
      <c r="BT1928" s="2">
        <v>0</v>
      </c>
      <c r="BU1928" s="2">
        <v>0</v>
      </c>
      <c r="BV1928" s="2">
        <v>0</v>
      </c>
      <c r="BW1928" s="2">
        <v>0</v>
      </c>
      <c r="BX1928" s="2">
        <v>0</v>
      </c>
      <c r="BY1928" s="2">
        <v>0</v>
      </c>
      <c r="BZ1928" s="2">
        <v>0</v>
      </c>
      <c r="CA1928" s="2">
        <v>0</v>
      </c>
      <c r="CB1928" s="2">
        <v>0</v>
      </c>
      <c r="CC1928" s="2">
        <v>0</v>
      </c>
      <c r="CD1928" s="2">
        <v>0</v>
      </c>
      <c r="CE1928" s="2">
        <v>0</v>
      </c>
      <c r="CF1928" s="2">
        <v>0</v>
      </c>
      <c r="CG1928" s="2">
        <v>0</v>
      </c>
      <c r="CH1928" s="2">
        <v>0</v>
      </c>
      <c r="CI1928" s="2">
        <v>0</v>
      </c>
      <c r="CJ1928" s="2">
        <v>0</v>
      </c>
      <c r="CK1928" s="2">
        <v>0</v>
      </c>
      <c r="CL1928" s="2">
        <v>0</v>
      </c>
    </row>
    <row r="1929" spans="1:90" x14ac:dyDescent="0.25">
      <c r="A1929" t="s">
        <v>115</v>
      </c>
      <c r="B1929">
        <v>20305</v>
      </c>
      <c r="C1929" t="s">
        <v>183</v>
      </c>
      <c r="D1929">
        <v>1</v>
      </c>
      <c r="E1929">
        <v>8</v>
      </c>
      <c r="F1929">
        <v>15477</v>
      </c>
      <c r="G1929">
        <v>35015477</v>
      </c>
      <c r="H1929" t="s">
        <v>16689</v>
      </c>
      <c r="I1929">
        <v>372</v>
      </c>
      <c r="J1929" t="s">
        <v>183</v>
      </c>
      <c r="K1929" t="s">
        <v>1136</v>
      </c>
      <c r="L1929">
        <v>1</v>
      </c>
      <c r="M1929" t="s">
        <v>183</v>
      </c>
      <c r="N1929">
        <v>18407015</v>
      </c>
      <c r="O1929" t="s">
        <v>92</v>
      </c>
      <c r="P1929" t="s">
        <v>16690</v>
      </c>
      <c r="Q1929">
        <v>871</v>
      </c>
      <c r="R1929">
        <v>15</v>
      </c>
      <c r="S1929">
        <v>35222155</v>
      </c>
      <c r="T1929">
        <v>35223829</v>
      </c>
      <c r="U1929" t="s">
        <v>16691</v>
      </c>
      <c r="V1929">
        <v>1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277</v>
      </c>
      <c r="AI1929" s="2">
        <v>323</v>
      </c>
      <c r="AJ1929" s="2">
        <v>300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276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160</v>
      </c>
      <c r="BD1929" s="2">
        <v>0</v>
      </c>
      <c r="BE1929" s="2">
        <v>0</v>
      </c>
      <c r="BF1929" s="2">
        <v>0</v>
      </c>
      <c r="BG1929" s="2">
        <v>0</v>
      </c>
      <c r="BH1929" s="2">
        <v>0</v>
      </c>
      <c r="BI1929" s="2">
        <v>0</v>
      </c>
      <c r="BJ1929" s="2">
        <v>0</v>
      </c>
      <c r="BK1929" s="2">
        <v>0</v>
      </c>
      <c r="BL1929" s="2">
        <v>0</v>
      </c>
      <c r="BM1929" s="2">
        <v>0</v>
      </c>
      <c r="BN1929" s="2">
        <v>0</v>
      </c>
      <c r="BO1929" s="2">
        <v>0</v>
      </c>
      <c r="BP1929" s="2">
        <v>17</v>
      </c>
      <c r="BQ1929" s="2">
        <v>14</v>
      </c>
      <c r="BR1929" s="2">
        <v>14</v>
      </c>
      <c r="BS1929" s="2">
        <v>0</v>
      </c>
      <c r="BT1929" s="2">
        <v>0</v>
      </c>
      <c r="BU1929" s="2">
        <v>0</v>
      </c>
      <c r="BV1929" s="2">
        <v>0</v>
      </c>
      <c r="BW1929" s="2">
        <v>0</v>
      </c>
      <c r="BX1929" s="2">
        <v>0</v>
      </c>
      <c r="BY1929" s="2">
        <v>0</v>
      </c>
      <c r="BZ1929" s="2">
        <v>0</v>
      </c>
      <c r="CA1929" s="2">
        <v>0</v>
      </c>
      <c r="CB1929" s="2">
        <v>0</v>
      </c>
      <c r="CC1929" s="2">
        <v>13</v>
      </c>
      <c r="CD1929" s="2">
        <v>0</v>
      </c>
      <c r="CE1929" s="2">
        <v>0</v>
      </c>
      <c r="CF1929" s="2">
        <v>0</v>
      </c>
      <c r="CG1929" s="2">
        <v>0</v>
      </c>
      <c r="CH1929" s="2">
        <v>0</v>
      </c>
      <c r="CI1929" s="2">
        <v>0</v>
      </c>
      <c r="CJ1929" s="2">
        <v>0</v>
      </c>
      <c r="CK1929" s="2">
        <v>14</v>
      </c>
      <c r="CL1929" s="2">
        <v>0</v>
      </c>
    </row>
    <row r="1930" spans="1:90" x14ac:dyDescent="0.25">
      <c r="A1930" t="s">
        <v>115</v>
      </c>
      <c r="B1930">
        <v>20305</v>
      </c>
      <c r="C1930" t="s">
        <v>183</v>
      </c>
      <c r="D1930">
        <v>1</v>
      </c>
      <c r="E1930">
        <v>8</v>
      </c>
      <c r="F1930">
        <v>910077</v>
      </c>
      <c r="G1930">
        <v>35910077</v>
      </c>
      <c r="H1930" t="s">
        <v>1177</v>
      </c>
      <c r="I1930">
        <v>251</v>
      </c>
      <c r="J1930" t="s">
        <v>184</v>
      </c>
      <c r="K1930" t="s">
        <v>1178</v>
      </c>
      <c r="L1930">
        <v>1</v>
      </c>
      <c r="M1930" t="s">
        <v>184</v>
      </c>
      <c r="N1930">
        <v>18303090</v>
      </c>
      <c r="O1930" t="s">
        <v>92</v>
      </c>
      <c r="P1930" t="s">
        <v>1179</v>
      </c>
      <c r="Q1930">
        <v>34</v>
      </c>
      <c r="R1930">
        <v>15</v>
      </c>
      <c r="S1930">
        <v>35421733</v>
      </c>
      <c r="U1930" t="s">
        <v>1180</v>
      </c>
      <c r="V1930">
        <v>1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135</v>
      </c>
      <c r="AE1930" s="2">
        <v>120</v>
      </c>
      <c r="AF1930" s="2">
        <v>87</v>
      </c>
      <c r="AG1930" s="2">
        <v>183</v>
      </c>
      <c r="AH1930" s="2">
        <v>231</v>
      </c>
      <c r="AI1930" s="2">
        <v>138</v>
      </c>
      <c r="AJ1930" s="2">
        <v>58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39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195</v>
      </c>
      <c r="BD1930" s="2">
        <v>27</v>
      </c>
      <c r="BE1930" s="2">
        <v>0</v>
      </c>
      <c r="BF1930" s="2">
        <v>0</v>
      </c>
      <c r="BG1930" s="2">
        <v>0</v>
      </c>
      <c r="BH1930" s="2">
        <v>0</v>
      </c>
      <c r="BI1930" s="2">
        <v>0</v>
      </c>
      <c r="BJ1930" s="2">
        <v>0</v>
      </c>
      <c r="BK1930" s="2">
        <v>0</v>
      </c>
      <c r="BL1930" s="2">
        <v>8</v>
      </c>
      <c r="BM1930" s="2">
        <v>8</v>
      </c>
      <c r="BN1930" s="2">
        <v>5</v>
      </c>
      <c r="BO1930" s="2">
        <v>12</v>
      </c>
      <c r="BP1930" s="2">
        <v>12</v>
      </c>
      <c r="BQ1930" s="2">
        <v>5</v>
      </c>
      <c r="BR1930" s="2">
        <v>2</v>
      </c>
      <c r="BS1930" s="2">
        <v>0</v>
      </c>
      <c r="BT1930" s="2">
        <v>0</v>
      </c>
      <c r="BU1930" s="2">
        <v>0</v>
      </c>
      <c r="BV1930" s="2">
        <v>0</v>
      </c>
      <c r="BW1930" s="2">
        <v>0</v>
      </c>
      <c r="BX1930" s="2">
        <v>0</v>
      </c>
      <c r="BY1930" s="2">
        <v>0</v>
      </c>
      <c r="BZ1930" s="2">
        <v>0</v>
      </c>
      <c r="CA1930" s="2">
        <v>0</v>
      </c>
      <c r="CB1930" s="2">
        <v>0</v>
      </c>
      <c r="CC1930" s="2">
        <v>2</v>
      </c>
      <c r="CD1930" s="2">
        <v>0</v>
      </c>
      <c r="CE1930" s="2">
        <v>0</v>
      </c>
      <c r="CF1930" s="2">
        <v>0</v>
      </c>
      <c r="CG1930" s="2">
        <v>0</v>
      </c>
      <c r="CH1930" s="2">
        <v>0</v>
      </c>
      <c r="CI1930" s="2">
        <v>0</v>
      </c>
      <c r="CJ1930" s="2">
        <v>0</v>
      </c>
      <c r="CK1930" s="2">
        <v>13</v>
      </c>
      <c r="CL1930" s="2">
        <v>6</v>
      </c>
    </row>
    <row r="1931" spans="1:90" x14ac:dyDescent="0.25">
      <c r="A1931" t="s">
        <v>115</v>
      </c>
      <c r="B1931">
        <v>20305</v>
      </c>
      <c r="C1931" t="s">
        <v>183</v>
      </c>
      <c r="D1931">
        <v>1</v>
      </c>
      <c r="E1931">
        <v>8</v>
      </c>
      <c r="F1931">
        <v>15519</v>
      </c>
      <c r="G1931">
        <v>35015519</v>
      </c>
      <c r="H1931" t="s">
        <v>15506</v>
      </c>
      <c r="I1931">
        <v>372</v>
      </c>
      <c r="J1931" t="s">
        <v>183</v>
      </c>
      <c r="K1931" t="s">
        <v>15507</v>
      </c>
      <c r="L1931">
        <v>1</v>
      </c>
      <c r="M1931" t="s">
        <v>183</v>
      </c>
      <c r="N1931">
        <v>18409620</v>
      </c>
      <c r="O1931" t="s">
        <v>92</v>
      </c>
      <c r="P1931" t="s">
        <v>15508</v>
      </c>
      <c r="Q1931">
        <v>120</v>
      </c>
      <c r="R1931">
        <v>15</v>
      </c>
      <c r="S1931">
        <v>35222866</v>
      </c>
      <c r="U1931" t="s">
        <v>15509</v>
      </c>
      <c r="V1931">
        <v>1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104</v>
      </c>
      <c r="AI1931" s="2">
        <v>69</v>
      </c>
      <c r="AJ1931" s="2">
        <v>63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0</v>
      </c>
      <c r="BI1931" s="2">
        <v>0</v>
      </c>
      <c r="BJ1931" s="2">
        <v>0</v>
      </c>
      <c r="BK1931" s="2">
        <v>0</v>
      </c>
      <c r="BL1931" s="2">
        <v>0</v>
      </c>
      <c r="BM1931" s="2">
        <v>0</v>
      </c>
      <c r="BN1931" s="2">
        <v>0</v>
      </c>
      <c r="BO1931" s="2">
        <v>0</v>
      </c>
      <c r="BP1931" s="2">
        <v>6</v>
      </c>
      <c r="BQ1931" s="2">
        <v>4</v>
      </c>
      <c r="BR1931" s="2">
        <v>4</v>
      </c>
      <c r="BS1931" s="2">
        <v>0</v>
      </c>
      <c r="BT1931" s="2">
        <v>0</v>
      </c>
      <c r="BU1931" s="2">
        <v>0</v>
      </c>
      <c r="BV1931" s="2">
        <v>0</v>
      </c>
      <c r="BW1931" s="2">
        <v>0</v>
      </c>
      <c r="BX1931" s="2">
        <v>0</v>
      </c>
      <c r="BY1931" s="2">
        <v>0</v>
      </c>
      <c r="BZ1931" s="2">
        <v>0</v>
      </c>
      <c r="CA1931" s="2">
        <v>0</v>
      </c>
      <c r="CB1931" s="2">
        <v>0</v>
      </c>
      <c r="CC1931" s="2">
        <v>0</v>
      </c>
      <c r="CD1931" s="2">
        <v>0</v>
      </c>
      <c r="CE1931" s="2">
        <v>0</v>
      </c>
      <c r="CF1931" s="2">
        <v>0</v>
      </c>
      <c r="CG1931" s="2">
        <v>0</v>
      </c>
      <c r="CH1931" s="2">
        <v>0</v>
      </c>
      <c r="CI1931" s="2">
        <v>0</v>
      </c>
      <c r="CJ1931" s="2">
        <v>0</v>
      </c>
      <c r="CK1931" s="2">
        <v>0</v>
      </c>
      <c r="CL1931" s="2">
        <v>0</v>
      </c>
    </row>
    <row r="1932" spans="1:90" x14ac:dyDescent="0.25">
      <c r="A1932" t="s">
        <v>115</v>
      </c>
      <c r="B1932">
        <v>20305</v>
      </c>
      <c r="C1932" t="s">
        <v>183</v>
      </c>
      <c r="D1932">
        <v>1</v>
      </c>
      <c r="E1932">
        <v>8</v>
      </c>
      <c r="F1932">
        <v>15489</v>
      </c>
      <c r="G1932">
        <v>35015489</v>
      </c>
      <c r="H1932" t="s">
        <v>1549</v>
      </c>
      <c r="I1932">
        <v>372</v>
      </c>
      <c r="J1932" t="s">
        <v>183</v>
      </c>
      <c r="K1932" t="s">
        <v>1550</v>
      </c>
      <c r="L1932">
        <v>1</v>
      </c>
      <c r="M1932" t="s">
        <v>183</v>
      </c>
      <c r="N1932">
        <v>18400000</v>
      </c>
      <c r="O1932" t="s">
        <v>1551</v>
      </c>
      <c r="P1932" t="s">
        <v>19775</v>
      </c>
      <c r="Q1932" t="s">
        <v>127</v>
      </c>
      <c r="R1932">
        <v>15</v>
      </c>
      <c r="S1932">
        <v>35221864</v>
      </c>
      <c r="T1932">
        <v>35223077</v>
      </c>
      <c r="U1932" t="s">
        <v>1552</v>
      </c>
      <c r="V1932">
        <v>1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84</v>
      </c>
      <c r="AI1932" s="2">
        <v>97</v>
      </c>
      <c r="AJ1932" s="2">
        <v>78</v>
      </c>
      <c r="AK1932" s="2">
        <v>0</v>
      </c>
      <c r="AL1932" s="2">
        <v>0</v>
      </c>
      <c r="AM1932" s="2">
        <v>0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0</v>
      </c>
      <c r="BI1932" s="2">
        <v>0</v>
      </c>
      <c r="BJ1932" s="2">
        <v>0</v>
      </c>
      <c r="BK1932" s="2">
        <v>0</v>
      </c>
      <c r="BL1932" s="2">
        <v>0</v>
      </c>
      <c r="BM1932" s="2">
        <v>0</v>
      </c>
      <c r="BN1932" s="2">
        <v>0</v>
      </c>
      <c r="BO1932" s="2">
        <v>0</v>
      </c>
      <c r="BP1932" s="2">
        <v>6</v>
      </c>
      <c r="BQ1932" s="2">
        <v>4</v>
      </c>
      <c r="BR1932" s="2">
        <v>3</v>
      </c>
      <c r="BS1932" s="2">
        <v>0</v>
      </c>
      <c r="BT1932" s="2">
        <v>0</v>
      </c>
      <c r="BU1932" s="2">
        <v>0</v>
      </c>
      <c r="BV1932" s="2">
        <v>0</v>
      </c>
      <c r="BW1932" s="2">
        <v>0</v>
      </c>
      <c r="BX1932" s="2">
        <v>0</v>
      </c>
      <c r="BY1932" s="2">
        <v>0</v>
      </c>
      <c r="BZ1932" s="2">
        <v>0</v>
      </c>
      <c r="CA1932" s="2">
        <v>0</v>
      </c>
      <c r="CB1932" s="2">
        <v>0</v>
      </c>
      <c r="CC1932" s="2">
        <v>0</v>
      </c>
      <c r="CD1932" s="2">
        <v>0</v>
      </c>
      <c r="CE1932" s="2">
        <v>0</v>
      </c>
      <c r="CF1932" s="2">
        <v>0</v>
      </c>
      <c r="CG1932" s="2">
        <v>0</v>
      </c>
      <c r="CH1932" s="2">
        <v>0</v>
      </c>
      <c r="CI1932" s="2">
        <v>0</v>
      </c>
      <c r="CJ1932" s="2">
        <v>0</v>
      </c>
      <c r="CK1932" s="2">
        <v>0</v>
      </c>
      <c r="CL1932" s="2">
        <v>0</v>
      </c>
    </row>
    <row r="1933" spans="1:90" x14ac:dyDescent="0.25">
      <c r="A1933" t="s">
        <v>115</v>
      </c>
      <c r="B1933">
        <v>20305</v>
      </c>
      <c r="C1933" t="s">
        <v>183</v>
      </c>
      <c r="D1933">
        <v>1</v>
      </c>
      <c r="E1933">
        <v>8</v>
      </c>
      <c r="F1933">
        <v>15076</v>
      </c>
      <c r="G1933">
        <v>35015076</v>
      </c>
      <c r="H1933" t="s">
        <v>9951</v>
      </c>
      <c r="I1933">
        <v>763</v>
      </c>
      <c r="J1933" t="s">
        <v>1308</v>
      </c>
      <c r="K1933" t="s">
        <v>91</v>
      </c>
      <c r="L1933">
        <v>1</v>
      </c>
      <c r="M1933" t="s">
        <v>1308</v>
      </c>
      <c r="N1933">
        <v>18315000</v>
      </c>
      <c r="O1933" t="s">
        <v>92</v>
      </c>
      <c r="P1933" t="s">
        <v>9952</v>
      </c>
      <c r="Q1933">
        <v>317</v>
      </c>
      <c r="R1933">
        <v>15</v>
      </c>
      <c r="S1933">
        <v>35441137</v>
      </c>
      <c r="T1933">
        <v>35441194</v>
      </c>
      <c r="U1933" t="s">
        <v>9953</v>
      </c>
      <c r="V1933">
        <v>1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99</v>
      </c>
      <c r="AE1933" s="2">
        <v>87</v>
      </c>
      <c r="AF1933" s="2">
        <v>102</v>
      </c>
      <c r="AG1933" s="2">
        <v>79</v>
      </c>
      <c r="AH1933" s="2">
        <v>110</v>
      </c>
      <c r="AI1933" s="2">
        <v>105</v>
      </c>
      <c r="AJ1933" s="2">
        <v>68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299</v>
      </c>
      <c r="BD1933" s="2">
        <v>7</v>
      </c>
      <c r="BE1933" s="2">
        <v>0</v>
      </c>
      <c r="BF1933" s="2">
        <v>0</v>
      </c>
      <c r="BG1933" s="2">
        <v>0</v>
      </c>
      <c r="BH1933" s="2">
        <v>0</v>
      </c>
      <c r="BI1933" s="2">
        <v>0</v>
      </c>
      <c r="BJ1933" s="2">
        <v>0</v>
      </c>
      <c r="BK1933" s="2">
        <v>0</v>
      </c>
      <c r="BL1933" s="2">
        <v>3</v>
      </c>
      <c r="BM1933" s="2">
        <v>3</v>
      </c>
      <c r="BN1933" s="2">
        <v>6</v>
      </c>
      <c r="BO1933" s="2">
        <v>3</v>
      </c>
      <c r="BP1933" s="2">
        <v>5</v>
      </c>
      <c r="BQ1933" s="2">
        <v>4</v>
      </c>
      <c r="BR1933" s="2">
        <v>2</v>
      </c>
      <c r="BS1933" s="2">
        <v>0</v>
      </c>
      <c r="BT1933" s="2">
        <v>0</v>
      </c>
      <c r="BU1933" s="2">
        <v>0</v>
      </c>
      <c r="BV1933" s="2">
        <v>0</v>
      </c>
      <c r="BW1933" s="2">
        <v>0</v>
      </c>
      <c r="BX1933" s="2">
        <v>0</v>
      </c>
      <c r="BY1933" s="2">
        <v>0</v>
      </c>
      <c r="BZ1933" s="2">
        <v>0</v>
      </c>
      <c r="CA1933" s="2">
        <v>0</v>
      </c>
      <c r="CB1933" s="2">
        <v>0</v>
      </c>
      <c r="CC1933" s="2">
        <v>0</v>
      </c>
      <c r="CD1933" s="2">
        <v>0</v>
      </c>
      <c r="CE1933" s="2">
        <v>0</v>
      </c>
      <c r="CF1933" s="2">
        <v>0</v>
      </c>
      <c r="CG1933" s="2">
        <v>0</v>
      </c>
      <c r="CH1933" s="2">
        <v>0</v>
      </c>
      <c r="CI1933" s="2">
        <v>0</v>
      </c>
      <c r="CJ1933" s="2">
        <v>0</v>
      </c>
      <c r="CK1933" s="2">
        <v>21</v>
      </c>
      <c r="CL1933" s="2">
        <v>2</v>
      </c>
    </row>
    <row r="1934" spans="1:90" x14ac:dyDescent="0.25">
      <c r="A1934" t="s">
        <v>115</v>
      </c>
      <c r="B1934">
        <v>20305</v>
      </c>
      <c r="C1934" t="s">
        <v>183</v>
      </c>
      <c r="D1934">
        <v>1</v>
      </c>
      <c r="E1934">
        <v>8</v>
      </c>
      <c r="F1934">
        <v>15404</v>
      </c>
      <c r="G1934">
        <v>35015404</v>
      </c>
      <c r="H1934" t="s">
        <v>14173</v>
      </c>
      <c r="I1934">
        <v>372</v>
      </c>
      <c r="J1934" t="s">
        <v>183</v>
      </c>
      <c r="K1934" t="s">
        <v>91</v>
      </c>
      <c r="L1934">
        <v>1</v>
      </c>
      <c r="M1934" t="s">
        <v>183</v>
      </c>
      <c r="N1934">
        <v>18400170</v>
      </c>
      <c r="O1934" t="s">
        <v>294</v>
      </c>
      <c r="P1934" t="s">
        <v>14174</v>
      </c>
      <c r="Q1934">
        <v>962</v>
      </c>
      <c r="R1934">
        <v>15</v>
      </c>
      <c r="S1934">
        <v>35220303</v>
      </c>
      <c r="T1934">
        <v>35221691</v>
      </c>
      <c r="U1934" t="s">
        <v>14175</v>
      </c>
      <c r="V1934">
        <v>1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215</v>
      </c>
      <c r="AI1934" s="2">
        <v>232</v>
      </c>
      <c r="AJ1934" s="2">
        <v>251</v>
      </c>
      <c r="AK1934" s="2">
        <v>0</v>
      </c>
      <c r="AL1934" s="2">
        <v>0</v>
      </c>
      <c r="AM1934" s="2">
        <v>0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39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94</v>
      </c>
      <c r="BD1934" s="2">
        <v>5</v>
      </c>
      <c r="BE1934" s="2">
        <v>0</v>
      </c>
      <c r="BF1934" s="2">
        <v>0</v>
      </c>
      <c r="BG1934" s="2">
        <v>0</v>
      </c>
      <c r="BH1934" s="2">
        <v>0</v>
      </c>
      <c r="BI1934" s="2">
        <v>0</v>
      </c>
      <c r="BJ1934" s="2">
        <v>0</v>
      </c>
      <c r="BK1934" s="2">
        <v>0</v>
      </c>
      <c r="BL1934" s="2">
        <v>0</v>
      </c>
      <c r="BM1934" s="2">
        <v>0</v>
      </c>
      <c r="BN1934" s="2">
        <v>0</v>
      </c>
      <c r="BO1934" s="2">
        <v>0</v>
      </c>
      <c r="BP1934" s="2">
        <v>14</v>
      </c>
      <c r="BQ1934" s="2">
        <v>9</v>
      </c>
      <c r="BR1934" s="2">
        <v>8</v>
      </c>
      <c r="BS1934" s="2">
        <v>0</v>
      </c>
      <c r="BT1934" s="2">
        <v>0</v>
      </c>
      <c r="BU1934" s="2">
        <v>0</v>
      </c>
      <c r="BV1934" s="2">
        <v>0</v>
      </c>
      <c r="BW1934" s="2">
        <v>0</v>
      </c>
      <c r="BX1934" s="2">
        <v>0</v>
      </c>
      <c r="BY1934" s="2">
        <v>0</v>
      </c>
      <c r="BZ1934" s="2">
        <v>0</v>
      </c>
      <c r="CA1934" s="2">
        <v>0</v>
      </c>
      <c r="CB1934" s="2">
        <v>0</v>
      </c>
      <c r="CC1934" s="2">
        <v>1</v>
      </c>
      <c r="CD1934" s="2">
        <v>0</v>
      </c>
      <c r="CE1934" s="2">
        <v>0</v>
      </c>
      <c r="CF1934" s="2">
        <v>0</v>
      </c>
      <c r="CG1934" s="2">
        <v>0</v>
      </c>
      <c r="CH1934" s="2">
        <v>0</v>
      </c>
      <c r="CI1934" s="2">
        <v>0</v>
      </c>
      <c r="CJ1934" s="2">
        <v>0</v>
      </c>
      <c r="CK1934" s="2">
        <v>6</v>
      </c>
      <c r="CL1934" s="2">
        <v>1</v>
      </c>
    </row>
    <row r="1935" spans="1:90" x14ac:dyDescent="0.25">
      <c r="A1935" t="s">
        <v>115</v>
      </c>
      <c r="B1935">
        <v>20305</v>
      </c>
      <c r="C1935" t="s">
        <v>183</v>
      </c>
      <c r="D1935">
        <v>1</v>
      </c>
      <c r="E1935">
        <v>8</v>
      </c>
      <c r="F1935">
        <v>15222</v>
      </c>
      <c r="G1935">
        <v>35015222</v>
      </c>
      <c r="H1935" t="s">
        <v>15994</v>
      </c>
      <c r="I1935">
        <v>251</v>
      </c>
      <c r="J1935" t="s">
        <v>184</v>
      </c>
      <c r="K1935" t="s">
        <v>423</v>
      </c>
      <c r="L1935">
        <v>1</v>
      </c>
      <c r="M1935" t="s">
        <v>184</v>
      </c>
      <c r="N1935">
        <v>18305485</v>
      </c>
      <c r="O1935" t="s">
        <v>92</v>
      </c>
      <c r="P1935" t="s">
        <v>9568</v>
      </c>
      <c r="Q1935">
        <v>170</v>
      </c>
      <c r="R1935">
        <v>15</v>
      </c>
      <c r="S1935">
        <v>35421131</v>
      </c>
      <c r="T1935">
        <v>35421518</v>
      </c>
      <c r="U1935" t="s">
        <v>15995</v>
      </c>
      <c r="V1935">
        <v>1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77</v>
      </c>
      <c r="AG1935" s="2">
        <v>134</v>
      </c>
      <c r="AH1935" s="2">
        <v>440</v>
      </c>
      <c r="AI1935" s="2">
        <v>272</v>
      </c>
      <c r="AJ1935" s="2">
        <v>206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126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205</v>
      </c>
      <c r="BD1935" s="2">
        <v>21</v>
      </c>
      <c r="BE1935" s="2">
        <v>0</v>
      </c>
      <c r="BF1935" s="2">
        <v>0</v>
      </c>
      <c r="BG1935" s="2">
        <v>0</v>
      </c>
      <c r="BH1935" s="2">
        <v>0</v>
      </c>
      <c r="BI1935" s="2">
        <v>0</v>
      </c>
      <c r="BJ1935" s="2">
        <v>0</v>
      </c>
      <c r="BK1935" s="2">
        <v>0</v>
      </c>
      <c r="BL1935" s="2">
        <v>0</v>
      </c>
      <c r="BM1935" s="2">
        <v>0</v>
      </c>
      <c r="BN1935" s="2">
        <v>6</v>
      </c>
      <c r="BO1935" s="2">
        <v>8</v>
      </c>
      <c r="BP1935" s="2">
        <v>15</v>
      </c>
      <c r="BQ1935" s="2">
        <v>12</v>
      </c>
      <c r="BR1935" s="2">
        <v>7</v>
      </c>
      <c r="BS1935" s="2">
        <v>0</v>
      </c>
      <c r="BT1935" s="2">
        <v>0</v>
      </c>
      <c r="BU1935" s="2">
        <v>0</v>
      </c>
      <c r="BV1935" s="2">
        <v>0</v>
      </c>
      <c r="BW1935" s="2">
        <v>0</v>
      </c>
      <c r="BX1935" s="2">
        <v>0</v>
      </c>
      <c r="BY1935" s="2">
        <v>0</v>
      </c>
      <c r="BZ1935" s="2">
        <v>0</v>
      </c>
      <c r="CA1935" s="2">
        <v>0</v>
      </c>
      <c r="CB1935" s="2">
        <v>0</v>
      </c>
      <c r="CC1935" s="2">
        <v>5</v>
      </c>
      <c r="CD1935" s="2">
        <v>0</v>
      </c>
      <c r="CE1935" s="2">
        <v>0</v>
      </c>
      <c r="CF1935" s="2">
        <v>0</v>
      </c>
      <c r="CG1935" s="2">
        <v>0</v>
      </c>
      <c r="CH1935" s="2">
        <v>0</v>
      </c>
      <c r="CI1935" s="2">
        <v>0</v>
      </c>
      <c r="CJ1935" s="2">
        <v>0</v>
      </c>
      <c r="CK1935" s="2">
        <v>10</v>
      </c>
      <c r="CL1935" s="2">
        <v>7</v>
      </c>
    </row>
    <row r="1936" spans="1:90" x14ac:dyDescent="0.25">
      <c r="A1936" t="s">
        <v>115</v>
      </c>
      <c r="B1936">
        <v>20305</v>
      </c>
      <c r="C1936" t="s">
        <v>183</v>
      </c>
      <c r="D1936">
        <v>1</v>
      </c>
      <c r="E1936">
        <v>8</v>
      </c>
      <c r="F1936">
        <v>915117</v>
      </c>
      <c r="G1936">
        <v>35915117</v>
      </c>
      <c r="H1936" t="s">
        <v>12558</v>
      </c>
      <c r="I1936">
        <v>756</v>
      </c>
      <c r="J1936" t="s">
        <v>4215</v>
      </c>
      <c r="K1936" t="s">
        <v>1079</v>
      </c>
      <c r="L1936">
        <v>1</v>
      </c>
      <c r="M1936" t="s">
        <v>4215</v>
      </c>
      <c r="N1936">
        <v>18435000</v>
      </c>
      <c r="O1936" t="s">
        <v>102</v>
      </c>
      <c r="P1936" t="s">
        <v>4216</v>
      </c>
      <c r="Q1936" t="s">
        <v>127</v>
      </c>
      <c r="R1936">
        <v>15</v>
      </c>
      <c r="S1936">
        <v>35350309</v>
      </c>
      <c r="U1936" t="s">
        <v>12559</v>
      </c>
      <c r="V1936">
        <v>2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26</v>
      </c>
      <c r="AI1936" s="2">
        <v>27</v>
      </c>
      <c r="AJ1936" s="2">
        <v>18</v>
      </c>
      <c r="AK1936" s="2">
        <v>0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0</v>
      </c>
      <c r="BI1936" s="2">
        <v>0</v>
      </c>
      <c r="BJ1936" s="2">
        <v>0</v>
      </c>
      <c r="BK1936" s="2">
        <v>0</v>
      </c>
      <c r="BL1936" s="2">
        <v>0</v>
      </c>
      <c r="BM1936" s="2">
        <v>0</v>
      </c>
      <c r="BN1936" s="2">
        <v>0</v>
      </c>
      <c r="BO1936" s="2">
        <v>0</v>
      </c>
      <c r="BP1936" s="2">
        <v>1</v>
      </c>
      <c r="BQ1936" s="2">
        <v>2</v>
      </c>
      <c r="BR1936" s="2">
        <v>1</v>
      </c>
      <c r="BS1936" s="2">
        <v>0</v>
      </c>
      <c r="BT1936" s="2">
        <v>0</v>
      </c>
      <c r="BU1936" s="2">
        <v>0</v>
      </c>
      <c r="BV1936" s="2">
        <v>0</v>
      </c>
      <c r="BW1936" s="2">
        <v>0</v>
      </c>
      <c r="BX1936" s="2">
        <v>0</v>
      </c>
      <c r="BY1936" s="2">
        <v>0</v>
      </c>
      <c r="BZ1936" s="2">
        <v>0</v>
      </c>
      <c r="CA1936" s="2">
        <v>0</v>
      </c>
      <c r="CB1936" s="2">
        <v>0</v>
      </c>
      <c r="CC1936" s="2">
        <v>0</v>
      </c>
      <c r="CD1936" s="2">
        <v>0</v>
      </c>
      <c r="CE1936" s="2">
        <v>0</v>
      </c>
      <c r="CF1936" s="2">
        <v>0</v>
      </c>
      <c r="CG1936" s="2">
        <v>0</v>
      </c>
      <c r="CH1936" s="2">
        <v>0</v>
      </c>
      <c r="CI1936" s="2">
        <v>0</v>
      </c>
      <c r="CJ1936" s="2">
        <v>0</v>
      </c>
      <c r="CK1936" s="2">
        <v>0</v>
      </c>
      <c r="CL1936" s="2">
        <v>0</v>
      </c>
    </row>
    <row r="1937" spans="1:90" x14ac:dyDescent="0.25">
      <c r="A1937" t="s">
        <v>115</v>
      </c>
      <c r="B1937">
        <v>20305</v>
      </c>
      <c r="C1937" t="s">
        <v>183</v>
      </c>
      <c r="D1937">
        <v>1</v>
      </c>
      <c r="E1937">
        <v>8</v>
      </c>
      <c r="F1937">
        <v>35336</v>
      </c>
      <c r="G1937">
        <v>35035336</v>
      </c>
      <c r="H1937" t="s">
        <v>17117</v>
      </c>
      <c r="I1937">
        <v>372</v>
      </c>
      <c r="J1937" t="s">
        <v>183</v>
      </c>
      <c r="K1937" t="s">
        <v>15953</v>
      </c>
      <c r="L1937">
        <v>1</v>
      </c>
      <c r="M1937" t="s">
        <v>183</v>
      </c>
      <c r="N1937">
        <v>18400970</v>
      </c>
      <c r="P1937" t="s">
        <v>19777</v>
      </c>
      <c r="Q1937" t="s">
        <v>127</v>
      </c>
      <c r="R1937">
        <v>15</v>
      </c>
      <c r="S1937">
        <v>57043611</v>
      </c>
      <c r="T1937">
        <v>997670746</v>
      </c>
      <c r="U1937" t="s">
        <v>17118</v>
      </c>
      <c r="V1937">
        <v>2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53</v>
      </c>
      <c r="AI1937" s="2">
        <v>62</v>
      </c>
      <c r="AJ1937" s="2">
        <v>45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15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0</v>
      </c>
      <c r="BI1937" s="2">
        <v>0</v>
      </c>
      <c r="BJ1937" s="2">
        <v>0</v>
      </c>
      <c r="BK1937" s="2">
        <v>0</v>
      </c>
      <c r="BL1937" s="2">
        <v>0</v>
      </c>
      <c r="BM1937" s="2">
        <v>0</v>
      </c>
      <c r="BN1937" s="2">
        <v>0</v>
      </c>
      <c r="BO1937" s="2">
        <v>0</v>
      </c>
      <c r="BP1937" s="2">
        <v>4</v>
      </c>
      <c r="BQ1937" s="2">
        <v>3</v>
      </c>
      <c r="BR1937" s="2">
        <v>2</v>
      </c>
      <c r="BS1937" s="2">
        <v>0</v>
      </c>
      <c r="BT1937" s="2">
        <v>0</v>
      </c>
      <c r="BU1937" s="2">
        <v>0</v>
      </c>
      <c r="BV1937" s="2">
        <v>0</v>
      </c>
      <c r="BW1937" s="2">
        <v>0</v>
      </c>
      <c r="BX1937" s="2">
        <v>0</v>
      </c>
      <c r="BY1937" s="2">
        <v>0</v>
      </c>
      <c r="BZ1937" s="2">
        <v>1</v>
      </c>
      <c r="CA1937" s="2">
        <v>0</v>
      </c>
      <c r="CB1937" s="2">
        <v>0</v>
      </c>
      <c r="CC1937" s="2">
        <v>0</v>
      </c>
      <c r="CD1937" s="2">
        <v>0</v>
      </c>
      <c r="CE1937" s="2">
        <v>0</v>
      </c>
      <c r="CF1937" s="2">
        <v>0</v>
      </c>
      <c r="CG1937" s="2">
        <v>0</v>
      </c>
      <c r="CH1937" s="2">
        <v>0</v>
      </c>
      <c r="CI1937" s="2">
        <v>0</v>
      </c>
      <c r="CJ1937" s="2">
        <v>0</v>
      </c>
      <c r="CK1937" s="2">
        <v>0</v>
      </c>
      <c r="CL1937" s="2">
        <v>0</v>
      </c>
    </row>
    <row r="1938" spans="1:90" x14ac:dyDescent="0.25">
      <c r="A1938" t="s">
        <v>115</v>
      </c>
      <c r="B1938">
        <v>20305</v>
      </c>
      <c r="C1938" t="s">
        <v>183</v>
      </c>
      <c r="D1938">
        <v>1</v>
      </c>
      <c r="E1938">
        <v>8</v>
      </c>
      <c r="F1938">
        <v>15428</v>
      </c>
      <c r="G1938">
        <v>35015428</v>
      </c>
      <c r="H1938" t="s">
        <v>13231</v>
      </c>
      <c r="I1938">
        <v>756</v>
      </c>
      <c r="J1938" t="s">
        <v>4215</v>
      </c>
      <c r="K1938" t="s">
        <v>91</v>
      </c>
      <c r="L1938">
        <v>1</v>
      </c>
      <c r="M1938" t="s">
        <v>4215</v>
      </c>
      <c r="N1938">
        <v>18435000</v>
      </c>
      <c r="O1938" t="s">
        <v>102</v>
      </c>
      <c r="P1938" t="s">
        <v>13232</v>
      </c>
      <c r="Q1938">
        <v>1515</v>
      </c>
      <c r="R1938">
        <v>15</v>
      </c>
      <c r="S1938">
        <v>35351126</v>
      </c>
      <c r="U1938" t="s">
        <v>13233</v>
      </c>
      <c r="V1938">
        <v>1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123</v>
      </c>
      <c r="AI1938" s="2">
        <v>132</v>
      </c>
      <c r="AJ1938" s="2">
        <v>121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26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40</v>
      </c>
      <c r="BD1938" s="2">
        <v>0</v>
      </c>
      <c r="BE1938" s="2">
        <v>0</v>
      </c>
      <c r="BF1938" s="2">
        <v>0</v>
      </c>
      <c r="BG1938" s="2">
        <v>0</v>
      </c>
      <c r="BH1938" s="2">
        <v>0</v>
      </c>
      <c r="BI1938" s="2">
        <v>0</v>
      </c>
      <c r="BJ1938" s="2">
        <v>0</v>
      </c>
      <c r="BK1938" s="2">
        <v>0</v>
      </c>
      <c r="BL1938" s="2">
        <v>0</v>
      </c>
      <c r="BM1938" s="2">
        <v>0</v>
      </c>
      <c r="BN1938" s="2">
        <v>0</v>
      </c>
      <c r="BO1938" s="2">
        <v>0</v>
      </c>
      <c r="BP1938" s="2">
        <v>6</v>
      </c>
      <c r="BQ1938" s="2">
        <v>7</v>
      </c>
      <c r="BR1938" s="2">
        <v>4</v>
      </c>
      <c r="BS1938" s="2">
        <v>0</v>
      </c>
      <c r="BT1938" s="2">
        <v>0</v>
      </c>
      <c r="BU1938" s="2">
        <v>0</v>
      </c>
      <c r="BV1938" s="2">
        <v>0</v>
      </c>
      <c r="BW1938" s="2">
        <v>0</v>
      </c>
      <c r="BX1938" s="2">
        <v>0</v>
      </c>
      <c r="BY1938" s="2">
        <v>0</v>
      </c>
      <c r="BZ1938" s="2">
        <v>0</v>
      </c>
      <c r="CA1938" s="2">
        <v>0</v>
      </c>
      <c r="CB1938" s="2">
        <v>0</v>
      </c>
      <c r="CC1938" s="2">
        <v>1</v>
      </c>
      <c r="CD1938" s="2">
        <v>0</v>
      </c>
      <c r="CE1938" s="2">
        <v>0</v>
      </c>
      <c r="CF1938" s="2">
        <v>0</v>
      </c>
      <c r="CG1938" s="2">
        <v>0</v>
      </c>
      <c r="CH1938" s="2">
        <v>0</v>
      </c>
      <c r="CI1938" s="2">
        <v>0</v>
      </c>
      <c r="CJ1938" s="2">
        <v>0</v>
      </c>
      <c r="CK1938" s="2">
        <v>3</v>
      </c>
      <c r="CL1938" s="2">
        <v>0</v>
      </c>
    </row>
    <row r="1939" spans="1:90" x14ac:dyDescent="0.25">
      <c r="A1939" t="s">
        <v>115</v>
      </c>
      <c r="B1939">
        <v>20305</v>
      </c>
      <c r="C1939" t="s">
        <v>183</v>
      </c>
      <c r="D1939">
        <v>1</v>
      </c>
      <c r="E1939">
        <v>8</v>
      </c>
      <c r="F1939">
        <v>15544</v>
      </c>
      <c r="G1939">
        <v>35015544</v>
      </c>
      <c r="H1939" t="s">
        <v>14773</v>
      </c>
      <c r="I1939">
        <v>372</v>
      </c>
      <c r="J1939" t="s">
        <v>183</v>
      </c>
      <c r="K1939" t="s">
        <v>8861</v>
      </c>
      <c r="L1939">
        <v>1</v>
      </c>
      <c r="M1939" t="s">
        <v>183</v>
      </c>
      <c r="N1939">
        <v>18400690</v>
      </c>
      <c r="O1939" t="s">
        <v>92</v>
      </c>
      <c r="P1939" t="s">
        <v>14774</v>
      </c>
      <c r="Q1939">
        <v>99</v>
      </c>
      <c r="R1939">
        <v>15</v>
      </c>
      <c r="S1939">
        <v>35220441</v>
      </c>
      <c r="T1939">
        <v>35221655</v>
      </c>
      <c r="U1939" t="s">
        <v>14775</v>
      </c>
      <c r="V1939">
        <v>1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67</v>
      </c>
      <c r="AG1939" s="2">
        <v>166</v>
      </c>
      <c r="AH1939" s="2">
        <v>343</v>
      </c>
      <c r="AI1939" s="2">
        <v>339</v>
      </c>
      <c r="AJ1939" s="2">
        <v>263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96</v>
      </c>
      <c r="BD1939" s="2">
        <v>0</v>
      </c>
      <c r="BE1939" s="2">
        <v>0</v>
      </c>
      <c r="BF1939" s="2">
        <v>0</v>
      </c>
      <c r="BG1939" s="2">
        <v>0</v>
      </c>
      <c r="BH1939" s="2">
        <v>0</v>
      </c>
      <c r="BI1939" s="2">
        <v>0</v>
      </c>
      <c r="BJ1939" s="2">
        <v>0</v>
      </c>
      <c r="BK1939" s="2">
        <v>0</v>
      </c>
      <c r="BL1939" s="2">
        <v>0</v>
      </c>
      <c r="BM1939" s="2">
        <v>0</v>
      </c>
      <c r="BN1939" s="2">
        <v>3</v>
      </c>
      <c r="BO1939" s="2">
        <v>5</v>
      </c>
      <c r="BP1939" s="2">
        <v>17</v>
      </c>
      <c r="BQ1939" s="2">
        <v>14</v>
      </c>
      <c r="BR1939" s="2">
        <v>9</v>
      </c>
      <c r="BS1939" s="2">
        <v>0</v>
      </c>
      <c r="BT1939" s="2">
        <v>0</v>
      </c>
      <c r="BU1939" s="2">
        <v>0</v>
      </c>
      <c r="BV1939" s="2">
        <v>0</v>
      </c>
      <c r="BW1939" s="2">
        <v>0</v>
      </c>
      <c r="BX1939" s="2">
        <v>0</v>
      </c>
      <c r="BY1939" s="2">
        <v>0</v>
      </c>
      <c r="BZ1939" s="2">
        <v>0</v>
      </c>
      <c r="CA1939" s="2">
        <v>0</v>
      </c>
      <c r="CB1939" s="2">
        <v>0</v>
      </c>
      <c r="CC1939" s="2">
        <v>0</v>
      </c>
      <c r="CD1939" s="2">
        <v>0</v>
      </c>
      <c r="CE1939" s="2">
        <v>0</v>
      </c>
      <c r="CF1939" s="2">
        <v>0</v>
      </c>
      <c r="CG1939" s="2">
        <v>0</v>
      </c>
      <c r="CH1939" s="2">
        <v>0</v>
      </c>
      <c r="CI1939" s="2">
        <v>0</v>
      </c>
      <c r="CJ1939" s="2">
        <v>0</v>
      </c>
      <c r="CK1939" s="2">
        <v>5</v>
      </c>
      <c r="CL1939" s="2">
        <v>0</v>
      </c>
    </row>
    <row r="1940" spans="1:90" x14ac:dyDescent="0.25">
      <c r="A1940" t="s">
        <v>115</v>
      </c>
      <c r="B1940">
        <v>10703</v>
      </c>
      <c r="C1940" t="s">
        <v>241</v>
      </c>
      <c r="D1940">
        <v>1</v>
      </c>
      <c r="E1940">
        <v>8</v>
      </c>
      <c r="F1940">
        <v>352561</v>
      </c>
      <c r="G1940">
        <v>35352561</v>
      </c>
      <c r="H1940" t="s">
        <v>14351</v>
      </c>
      <c r="I1940">
        <v>373</v>
      </c>
      <c r="J1940" t="s">
        <v>241</v>
      </c>
      <c r="K1940" t="s">
        <v>2571</v>
      </c>
      <c r="L1940">
        <v>1</v>
      </c>
      <c r="M1940" t="s">
        <v>241</v>
      </c>
      <c r="N1940">
        <v>6675200</v>
      </c>
      <c r="O1940" t="s">
        <v>261</v>
      </c>
      <c r="P1940" t="s">
        <v>3742</v>
      </c>
      <c r="Q1940">
        <v>799</v>
      </c>
      <c r="R1940">
        <v>11</v>
      </c>
      <c r="S1940">
        <v>41445015</v>
      </c>
      <c r="U1940" t="s">
        <v>14352</v>
      </c>
      <c r="V1940">
        <v>1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122</v>
      </c>
      <c r="AE1940" s="2">
        <v>126</v>
      </c>
      <c r="AF1940" s="2">
        <v>73</v>
      </c>
      <c r="AG1940" s="2">
        <v>102</v>
      </c>
      <c r="AH1940" s="2">
        <v>101</v>
      </c>
      <c r="AI1940" s="2">
        <v>49</v>
      </c>
      <c r="AJ1940" s="2">
        <v>57</v>
      </c>
      <c r="AK1940" s="2">
        <v>0</v>
      </c>
      <c r="AL1940" s="2">
        <v>0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49</v>
      </c>
      <c r="BD1940" s="2">
        <v>0</v>
      </c>
      <c r="BE1940" s="2">
        <v>0</v>
      </c>
      <c r="BF1940" s="2">
        <v>0</v>
      </c>
      <c r="BG1940" s="2">
        <v>0</v>
      </c>
      <c r="BH1940" s="2">
        <v>0</v>
      </c>
      <c r="BI1940" s="2">
        <v>0</v>
      </c>
      <c r="BJ1940" s="2">
        <v>0</v>
      </c>
      <c r="BK1940" s="2">
        <v>0</v>
      </c>
      <c r="BL1940" s="2">
        <v>8</v>
      </c>
      <c r="BM1940" s="2">
        <v>6</v>
      </c>
      <c r="BN1940" s="2">
        <v>3</v>
      </c>
      <c r="BO1940" s="2">
        <v>4</v>
      </c>
      <c r="BP1940" s="2">
        <v>4</v>
      </c>
      <c r="BQ1940" s="2">
        <v>2</v>
      </c>
      <c r="BR1940" s="2">
        <v>2</v>
      </c>
      <c r="BS1940" s="2">
        <v>0</v>
      </c>
      <c r="BT1940" s="2">
        <v>0</v>
      </c>
      <c r="BU1940" s="2">
        <v>0</v>
      </c>
      <c r="BV1940" s="2">
        <v>0</v>
      </c>
      <c r="BW1940" s="2">
        <v>0</v>
      </c>
      <c r="BX1940" s="2">
        <v>0</v>
      </c>
      <c r="BY1940" s="2">
        <v>0</v>
      </c>
      <c r="BZ1940" s="2">
        <v>0</v>
      </c>
      <c r="CA1940" s="2">
        <v>0</v>
      </c>
      <c r="CB1940" s="2">
        <v>0</v>
      </c>
      <c r="CC1940" s="2">
        <v>0</v>
      </c>
      <c r="CD1940" s="2">
        <v>0</v>
      </c>
      <c r="CE1940" s="2">
        <v>0</v>
      </c>
      <c r="CF1940" s="2">
        <v>0</v>
      </c>
      <c r="CG1940" s="2">
        <v>0</v>
      </c>
      <c r="CH1940" s="2">
        <v>0</v>
      </c>
      <c r="CI1940" s="2">
        <v>0</v>
      </c>
      <c r="CJ1940" s="2">
        <v>0</v>
      </c>
      <c r="CK1940" s="2">
        <v>2</v>
      </c>
      <c r="CL1940" s="2">
        <v>0</v>
      </c>
    </row>
    <row r="1941" spans="1:90" x14ac:dyDescent="0.25">
      <c r="A1941" t="s">
        <v>115</v>
      </c>
      <c r="B1941">
        <v>10703</v>
      </c>
      <c r="C1941" t="s">
        <v>241</v>
      </c>
      <c r="D1941">
        <v>1</v>
      </c>
      <c r="E1941">
        <v>8</v>
      </c>
      <c r="F1941">
        <v>9878</v>
      </c>
      <c r="G1941">
        <v>35009878</v>
      </c>
      <c r="H1941" t="s">
        <v>8550</v>
      </c>
      <c r="I1941">
        <v>206</v>
      </c>
      <c r="J1941" t="s">
        <v>687</v>
      </c>
      <c r="K1941" t="s">
        <v>8551</v>
      </c>
      <c r="L1941">
        <v>1</v>
      </c>
      <c r="M1941" t="s">
        <v>687</v>
      </c>
      <c r="N1941">
        <v>6433010</v>
      </c>
      <c r="O1941" t="s">
        <v>102</v>
      </c>
      <c r="P1941" t="s">
        <v>8552</v>
      </c>
      <c r="Q1941">
        <v>1135</v>
      </c>
      <c r="R1941">
        <v>11</v>
      </c>
      <c r="S1941">
        <v>41941450</v>
      </c>
      <c r="U1941" t="s">
        <v>8553</v>
      </c>
      <c r="V1941">
        <v>1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376</v>
      </c>
      <c r="AI1941" s="2">
        <v>263</v>
      </c>
      <c r="AJ1941" s="2">
        <v>167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0</v>
      </c>
      <c r="BI1941" s="2">
        <v>0</v>
      </c>
      <c r="BJ1941" s="2">
        <v>0</v>
      </c>
      <c r="BK1941" s="2">
        <v>0</v>
      </c>
      <c r="BL1941" s="2">
        <v>0</v>
      </c>
      <c r="BM1941" s="2">
        <v>0</v>
      </c>
      <c r="BN1941" s="2">
        <v>0</v>
      </c>
      <c r="BO1941" s="2">
        <v>0</v>
      </c>
      <c r="BP1941" s="2">
        <v>14</v>
      </c>
      <c r="BQ1941" s="2">
        <v>9</v>
      </c>
      <c r="BR1941" s="2">
        <v>8</v>
      </c>
      <c r="BS1941" s="2">
        <v>0</v>
      </c>
      <c r="BT1941" s="2">
        <v>0</v>
      </c>
      <c r="BU1941" s="2">
        <v>0</v>
      </c>
      <c r="BV1941" s="2">
        <v>0</v>
      </c>
      <c r="BW1941" s="2">
        <v>0</v>
      </c>
      <c r="BX1941" s="2">
        <v>0</v>
      </c>
      <c r="BY1941" s="2">
        <v>0</v>
      </c>
      <c r="BZ1941" s="2">
        <v>0</v>
      </c>
      <c r="CA1941" s="2">
        <v>0</v>
      </c>
      <c r="CB1941" s="2">
        <v>0</v>
      </c>
      <c r="CC1941" s="2">
        <v>0</v>
      </c>
      <c r="CD1941" s="2">
        <v>0</v>
      </c>
      <c r="CE1941" s="2">
        <v>0</v>
      </c>
      <c r="CF1941" s="2">
        <v>0</v>
      </c>
      <c r="CG1941" s="2">
        <v>0</v>
      </c>
      <c r="CH1941" s="2">
        <v>0</v>
      </c>
      <c r="CI1941" s="2">
        <v>0</v>
      </c>
      <c r="CJ1941" s="2">
        <v>0</v>
      </c>
      <c r="CK1941" s="2">
        <v>0</v>
      </c>
      <c r="CL1941" s="2">
        <v>0</v>
      </c>
    </row>
    <row r="1942" spans="1:90" x14ac:dyDescent="0.25">
      <c r="A1942" t="s">
        <v>115</v>
      </c>
      <c r="B1942">
        <v>10703</v>
      </c>
      <c r="C1942" t="s">
        <v>241</v>
      </c>
      <c r="D1942">
        <v>1</v>
      </c>
      <c r="E1942">
        <v>8</v>
      </c>
      <c r="F1942">
        <v>9912</v>
      </c>
      <c r="G1942">
        <v>35009912</v>
      </c>
      <c r="H1942" t="s">
        <v>17850</v>
      </c>
      <c r="I1942">
        <v>206</v>
      </c>
      <c r="J1942" t="s">
        <v>687</v>
      </c>
      <c r="K1942" t="s">
        <v>16040</v>
      </c>
      <c r="L1942">
        <v>1</v>
      </c>
      <c r="M1942" t="s">
        <v>687</v>
      </c>
      <c r="N1942">
        <v>6440160</v>
      </c>
      <c r="O1942" t="s">
        <v>92</v>
      </c>
      <c r="P1942" t="s">
        <v>17851</v>
      </c>
      <c r="Q1942">
        <v>206</v>
      </c>
      <c r="R1942">
        <v>11</v>
      </c>
      <c r="S1942">
        <v>41936322</v>
      </c>
      <c r="T1942">
        <v>41953150</v>
      </c>
      <c r="U1942" t="s">
        <v>17852</v>
      </c>
      <c r="V1942">
        <v>1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146</v>
      </c>
      <c r="AI1942" s="2">
        <v>83</v>
      </c>
      <c r="AJ1942" s="2">
        <v>77</v>
      </c>
      <c r="AK1942" s="2">
        <v>0</v>
      </c>
      <c r="AL1942" s="2">
        <v>0</v>
      </c>
      <c r="AM1942" s="2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0</v>
      </c>
      <c r="BI1942" s="2">
        <v>0</v>
      </c>
      <c r="BJ1942" s="2">
        <v>0</v>
      </c>
      <c r="BK1942" s="2">
        <v>0</v>
      </c>
      <c r="BL1942" s="2">
        <v>0</v>
      </c>
      <c r="BM1942" s="2">
        <v>0</v>
      </c>
      <c r="BN1942" s="2">
        <v>0</v>
      </c>
      <c r="BO1942" s="2">
        <v>0</v>
      </c>
      <c r="BP1942" s="2">
        <v>6</v>
      </c>
      <c r="BQ1942" s="2">
        <v>3</v>
      </c>
      <c r="BR1942" s="2">
        <v>4</v>
      </c>
      <c r="BS1942" s="2">
        <v>0</v>
      </c>
      <c r="BT1942" s="2">
        <v>0</v>
      </c>
      <c r="BU1942" s="2">
        <v>0</v>
      </c>
      <c r="BV1942" s="2">
        <v>0</v>
      </c>
      <c r="BW1942" s="2">
        <v>0</v>
      </c>
      <c r="BX1942" s="2">
        <v>0</v>
      </c>
      <c r="BY1942" s="2">
        <v>0</v>
      </c>
      <c r="BZ1942" s="2">
        <v>0</v>
      </c>
      <c r="CA1942" s="2">
        <v>0</v>
      </c>
      <c r="CB1942" s="2">
        <v>0</v>
      </c>
      <c r="CC1942" s="2">
        <v>0</v>
      </c>
      <c r="CD1942" s="2">
        <v>0</v>
      </c>
      <c r="CE1942" s="2">
        <v>0</v>
      </c>
      <c r="CF1942" s="2">
        <v>0</v>
      </c>
      <c r="CG1942" s="2">
        <v>0</v>
      </c>
      <c r="CH1942" s="2">
        <v>0</v>
      </c>
      <c r="CI1942" s="2">
        <v>0</v>
      </c>
      <c r="CJ1942" s="2">
        <v>0</v>
      </c>
      <c r="CK1942" s="2">
        <v>0</v>
      </c>
      <c r="CL1942" s="2">
        <v>0</v>
      </c>
    </row>
    <row r="1943" spans="1:90" x14ac:dyDescent="0.25">
      <c r="A1943" t="s">
        <v>115</v>
      </c>
      <c r="B1943">
        <v>10703</v>
      </c>
      <c r="C1943" t="s">
        <v>241</v>
      </c>
      <c r="D1943">
        <v>1</v>
      </c>
      <c r="E1943">
        <v>8</v>
      </c>
      <c r="F1943">
        <v>910485</v>
      </c>
      <c r="G1943">
        <v>35910485</v>
      </c>
      <c r="H1943" t="s">
        <v>16494</v>
      </c>
      <c r="I1943">
        <v>206</v>
      </c>
      <c r="J1943" t="s">
        <v>687</v>
      </c>
      <c r="K1943" t="s">
        <v>2169</v>
      </c>
      <c r="L1943">
        <v>1</v>
      </c>
      <c r="M1943" t="s">
        <v>687</v>
      </c>
      <c r="N1943">
        <v>6462080</v>
      </c>
      <c r="O1943" t="s">
        <v>92</v>
      </c>
      <c r="P1943" t="s">
        <v>9873</v>
      </c>
      <c r="Q1943">
        <v>412</v>
      </c>
      <c r="R1943">
        <v>11</v>
      </c>
      <c r="S1943">
        <v>41914049</v>
      </c>
      <c r="U1943" t="s">
        <v>16495</v>
      </c>
      <c r="V1943">
        <v>1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153</v>
      </c>
      <c r="AI1943" s="2">
        <v>135</v>
      </c>
      <c r="AJ1943" s="2">
        <v>154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81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0</v>
      </c>
      <c r="BI1943" s="2">
        <v>0</v>
      </c>
      <c r="BJ1943" s="2">
        <v>0</v>
      </c>
      <c r="BK1943" s="2">
        <v>0</v>
      </c>
      <c r="BL1943" s="2">
        <v>0</v>
      </c>
      <c r="BM1943" s="2">
        <v>0</v>
      </c>
      <c r="BN1943" s="2">
        <v>0</v>
      </c>
      <c r="BO1943" s="2">
        <v>0</v>
      </c>
      <c r="BP1943" s="2">
        <v>7</v>
      </c>
      <c r="BQ1943" s="2">
        <v>5</v>
      </c>
      <c r="BR1943" s="2">
        <v>4</v>
      </c>
      <c r="BS1943" s="2">
        <v>0</v>
      </c>
      <c r="BT1943" s="2">
        <v>0</v>
      </c>
      <c r="BU1943" s="2">
        <v>0</v>
      </c>
      <c r="BV1943" s="2">
        <v>0</v>
      </c>
      <c r="BW1943" s="2">
        <v>0</v>
      </c>
      <c r="BX1943" s="2">
        <v>0</v>
      </c>
      <c r="BY1943" s="2">
        <v>0</v>
      </c>
      <c r="BZ1943" s="2">
        <v>0</v>
      </c>
      <c r="CA1943" s="2">
        <v>0</v>
      </c>
      <c r="CB1943" s="2">
        <v>0</v>
      </c>
      <c r="CC1943" s="2">
        <v>2</v>
      </c>
      <c r="CD1943" s="2">
        <v>0</v>
      </c>
      <c r="CE1943" s="2">
        <v>0</v>
      </c>
      <c r="CF1943" s="2">
        <v>0</v>
      </c>
      <c r="CG1943" s="2">
        <v>0</v>
      </c>
      <c r="CH1943" s="2">
        <v>0</v>
      </c>
      <c r="CI1943" s="2">
        <v>0</v>
      </c>
      <c r="CJ1943" s="2">
        <v>0</v>
      </c>
      <c r="CK1943" s="2">
        <v>0</v>
      </c>
      <c r="CL1943" s="2">
        <v>0</v>
      </c>
    </row>
    <row r="1944" spans="1:90" x14ac:dyDescent="0.25">
      <c r="A1944" t="s">
        <v>115</v>
      </c>
      <c r="B1944">
        <v>10703</v>
      </c>
      <c r="C1944" t="s">
        <v>241</v>
      </c>
      <c r="D1944">
        <v>1</v>
      </c>
      <c r="E1944">
        <v>8</v>
      </c>
      <c r="F1944">
        <v>10431</v>
      </c>
      <c r="G1944">
        <v>35010431</v>
      </c>
      <c r="H1944" t="s">
        <v>14963</v>
      </c>
      <c r="I1944">
        <v>373</v>
      </c>
      <c r="J1944" t="s">
        <v>241</v>
      </c>
      <c r="K1944" t="s">
        <v>242</v>
      </c>
      <c r="L1944">
        <v>1</v>
      </c>
      <c r="M1944" t="s">
        <v>241</v>
      </c>
      <c r="N1944">
        <v>6660150</v>
      </c>
      <c r="O1944" t="s">
        <v>92</v>
      </c>
      <c r="P1944" t="s">
        <v>14964</v>
      </c>
      <c r="Q1944">
        <v>1</v>
      </c>
      <c r="R1944">
        <v>11</v>
      </c>
      <c r="S1944">
        <v>41414463</v>
      </c>
      <c r="T1944">
        <v>41427917</v>
      </c>
      <c r="U1944" t="s">
        <v>14965</v>
      </c>
      <c r="V1944">
        <v>1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186</v>
      </c>
      <c r="AE1944" s="2">
        <v>179</v>
      </c>
      <c r="AF1944" s="2">
        <v>100</v>
      </c>
      <c r="AG1944" s="2">
        <v>179</v>
      </c>
      <c r="AH1944" s="2">
        <v>166</v>
      </c>
      <c r="AI1944" s="2">
        <v>153</v>
      </c>
      <c r="AJ1944" s="2">
        <v>147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0</v>
      </c>
      <c r="BI1944" s="2">
        <v>0</v>
      </c>
      <c r="BJ1944" s="2">
        <v>0</v>
      </c>
      <c r="BK1944" s="2">
        <v>0</v>
      </c>
      <c r="BL1944" s="2">
        <v>9</v>
      </c>
      <c r="BM1944" s="2">
        <v>7</v>
      </c>
      <c r="BN1944" s="2">
        <v>4</v>
      </c>
      <c r="BO1944" s="2">
        <v>7</v>
      </c>
      <c r="BP1944" s="2">
        <v>7</v>
      </c>
      <c r="BQ1944" s="2">
        <v>6</v>
      </c>
      <c r="BR1944" s="2">
        <v>6</v>
      </c>
      <c r="BS1944" s="2">
        <v>0</v>
      </c>
      <c r="BT1944" s="2">
        <v>0</v>
      </c>
      <c r="BU1944" s="2">
        <v>0</v>
      </c>
      <c r="BV1944" s="2">
        <v>0</v>
      </c>
      <c r="BW1944" s="2">
        <v>0</v>
      </c>
      <c r="BX1944" s="2">
        <v>0</v>
      </c>
      <c r="BY1944" s="2">
        <v>0</v>
      </c>
      <c r="BZ1944" s="2">
        <v>0</v>
      </c>
      <c r="CA1944" s="2">
        <v>0</v>
      </c>
      <c r="CB1944" s="2">
        <v>0</v>
      </c>
      <c r="CC1944" s="2">
        <v>0</v>
      </c>
      <c r="CD1944" s="2">
        <v>0</v>
      </c>
      <c r="CE1944" s="2">
        <v>0</v>
      </c>
      <c r="CF1944" s="2">
        <v>0</v>
      </c>
      <c r="CG1944" s="2">
        <v>0</v>
      </c>
      <c r="CH1944" s="2">
        <v>0</v>
      </c>
      <c r="CI1944" s="2">
        <v>0</v>
      </c>
      <c r="CJ1944" s="2">
        <v>0</v>
      </c>
      <c r="CK1944" s="2">
        <v>0</v>
      </c>
      <c r="CL1944" s="2">
        <v>0</v>
      </c>
    </row>
    <row r="1945" spans="1:90" x14ac:dyDescent="0.25">
      <c r="A1945" t="s">
        <v>115</v>
      </c>
      <c r="B1945">
        <v>10703</v>
      </c>
      <c r="C1945" t="s">
        <v>241</v>
      </c>
      <c r="D1945">
        <v>1</v>
      </c>
      <c r="E1945">
        <v>8</v>
      </c>
      <c r="F1945">
        <v>9799</v>
      </c>
      <c r="G1945">
        <v>35009799</v>
      </c>
      <c r="H1945" t="s">
        <v>9430</v>
      </c>
      <c r="I1945">
        <v>206</v>
      </c>
      <c r="J1945" t="s">
        <v>687</v>
      </c>
      <c r="K1945" t="s">
        <v>9431</v>
      </c>
      <c r="L1945">
        <v>1</v>
      </c>
      <c r="M1945" t="s">
        <v>687</v>
      </c>
      <c r="N1945">
        <v>6408060</v>
      </c>
      <c r="O1945" t="s">
        <v>92</v>
      </c>
      <c r="P1945" t="s">
        <v>9432</v>
      </c>
      <c r="Q1945">
        <v>85</v>
      </c>
      <c r="R1945">
        <v>11</v>
      </c>
      <c r="S1945">
        <v>41633106</v>
      </c>
      <c r="U1945" t="s">
        <v>9433</v>
      </c>
      <c r="V1945">
        <v>1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127</v>
      </c>
      <c r="AI1945" s="2">
        <v>167</v>
      </c>
      <c r="AJ1945" s="2">
        <v>140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69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11</v>
      </c>
      <c r="BE1945" s="2">
        <v>0</v>
      </c>
      <c r="BF1945" s="2">
        <v>0</v>
      </c>
      <c r="BG1945" s="2">
        <v>0</v>
      </c>
      <c r="BH1945" s="2">
        <v>0</v>
      </c>
      <c r="BI1945" s="2">
        <v>0</v>
      </c>
      <c r="BJ1945" s="2">
        <v>0</v>
      </c>
      <c r="BK1945" s="2">
        <v>0</v>
      </c>
      <c r="BL1945" s="2">
        <v>0</v>
      </c>
      <c r="BM1945" s="2">
        <v>0</v>
      </c>
      <c r="BN1945" s="2">
        <v>0</v>
      </c>
      <c r="BO1945" s="2">
        <v>0</v>
      </c>
      <c r="BP1945" s="2">
        <v>8</v>
      </c>
      <c r="BQ1945" s="2">
        <v>7</v>
      </c>
      <c r="BR1945" s="2">
        <v>5</v>
      </c>
      <c r="BS1945" s="2">
        <v>0</v>
      </c>
      <c r="BT1945" s="2">
        <v>0</v>
      </c>
      <c r="BU1945" s="2">
        <v>0</v>
      </c>
      <c r="BV1945" s="2">
        <v>0</v>
      </c>
      <c r="BW1945" s="2">
        <v>0</v>
      </c>
      <c r="BX1945" s="2">
        <v>0</v>
      </c>
      <c r="BY1945" s="2">
        <v>0</v>
      </c>
      <c r="BZ1945" s="2">
        <v>0</v>
      </c>
      <c r="CA1945" s="2">
        <v>0</v>
      </c>
      <c r="CB1945" s="2">
        <v>0</v>
      </c>
      <c r="CC1945" s="2">
        <v>2</v>
      </c>
      <c r="CD1945" s="2">
        <v>0</v>
      </c>
      <c r="CE1945" s="2">
        <v>0</v>
      </c>
      <c r="CF1945" s="2">
        <v>0</v>
      </c>
      <c r="CG1945" s="2">
        <v>0</v>
      </c>
      <c r="CH1945" s="2">
        <v>0</v>
      </c>
      <c r="CI1945" s="2">
        <v>0</v>
      </c>
      <c r="CJ1945" s="2">
        <v>0</v>
      </c>
      <c r="CK1945" s="2">
        <v>0</v>
      </c>
      <c r="CL1945" s="2">
        <v>3</v>
      </c>
    </row>
    <row r="1946" spans="1:90" x14ac:dyDescent="0.25">
      <c r="A1946" t="s">
        <v>115</v>
      </c>
      <c r="B1946">
        <v>10703</v>
      </c>
      <c r="C1946" t="s">
        <v>241</v>
      </c>
      <c r="D1946">
        <v>1</v>
      </c>
      <c r="E1946">
        <v>8</v>
      </c>
      <c r="F1946">
        <v>10613</v>
      </c>
      <c r="G1946">
        <v>35010613</v>
      </c>
      <c r="H1946" t="s">
        <v>5841</v>
      </c>
      <c r="I1946">
        <v>373</v>
      </c>
      <c r="J1946" t="s">
        <v>241</v>
      </c>
      <c r="K1946" t="s">
        <v>2781</v>
      </c>
      <c r="L1946">
        <v>1</v>
      </c>
      <c r="M1946" t="s">
        <v>241</v>
      </c>
      <c r="N1946">
        <v>6657000</v>
      </c>
      <c r="O1946" t="s">
        <v>102</v>
      </c>
      <c r="P1946" t="s">
        <v>5842</v>
      </c>
      <c r="Q1946">
        <v>779</v>
      </c>
      <c r="R1946">
        <v>11</v>
      </c>
      <c r="S1946">
        <v>41412831</v>
      </c>
      <c r="T1946">
        <v>41427746</v>
      </c>
      <c r="U1946" t="s">
        <v>5843</v>
      </c>
      <c r="V1946">
        <v>1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147</v>
      </c>
      <c r="AE1946" s="2">
        <v>163</v>
      </c>
      <c r="AF1946" s="2">
        <v>111</v>
      </c>
      <c r="AG1946" s="2">
        <v>142</v>
      </c>
      <c r="AH1946" s="2">
        <v>142</v>
      </c>
      <c r="AI1946" s="2">
        <v>174</v>
      </c>
      <c r="AJ1946" s="2">
        <v>144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248</v>
      </c>
      <c r="BD1946" s="2">
        <v>0</v>
      </c>
      <c r="BE1946" s="2">
        <v>0</v>
      </c>
      <c r="BF1946" s="2">
        <v>0</v>
      </c>
      <c r="BG1946" s="2">
        <v>0</v>
      </c>
      <c r="BH1946" s="2">
        <v>0</v>
      </c>
      <c r="BI1946" s="2">
        <v>0</v>
      </c>
      <c r="BJ1946" s="2">
        <v>0</v>
      </c>
      <c r="BK1946" s="2">
        <v>0</v>
      </c>
      <c r="BL1946" s="2">
        <v>10</v>
      </c>
      <c r="BM1946" s="2">
        <v>8</v>
      </c>
      <c r="BN1946" s="2">
        <v>5</v>
      </c>
      <c r="BO1946" s="2">
        <v>7</v>
      </c>
      <c r="BP1946" s="2">
        <v>4</v>
      </c>
      <c r="BQ1946" s="2">
        <v>7</v>
      </c>
      <c r="BR1946" s="2">
        <v>5</v>
      </c>
      <c r="BS1946" s="2">
        <v>0</v>
      </c>
      <c r="BT1946" s="2">
        <v>0</v>
      </c>
      <c r="BU1946" s="2">
        <v>0</v>
      </c>
      <c r="BV1946" s="2">
        <v>0</v>
      </c>
      <c r="BW1946" s="2">
        <v>0</v>
      </c>
      <c r="BX1946" s="2">
        <v>0</v>
      </c>
      <c r="BY1946" s="2">
        <v>0</v>
      </c>
      <c r="BZ1946" s="2">
        <v>0</v>
      </c>
      <c r="CA1946" s="2">
        <v>0</v>
      </c>
      <c r="CB1946" s="2">
        <v>0</v>
      </c>
      <c r="CC1946" s="2">
        <v>0</v>
      </c>
      <c r="CD1946" s="2">
        <v>0</v>
      </c>
      <c r="CE1946" s="2">
        <v>0</v>
      </c>
      <c r="CF1946" s="2">
        <v>0</v>
      </c>
      <c r="CG1946" s="2">
        <v>0</v>
      </c>
      <c r="CH1946" s="2">
        <v>0</v>
      </c>
      <c r="CI1946" s="2">
        <v>0</v>
      </c>
      <c r="CJ1946" s="2">
        <v>0</v>
      </c>
      <c r="CK1946" s="2">
        <v>16</v>
      </c>
      <c r="CL1946" s="2">
        <v>0</v>
      </c>
    </row>
    <row r="1947" spans="1:90" x14ac:dyDescent="0.25">
      <c r="A1947" t="s">
        <v>115</v>
      </c>
      <c r="B1947">
        <v>10703</v>
      </c>
      <c r="C1947" t="s">
        <v>241</v>
      </c>
      <c r="D1947">
        <v>1</v>
      </c>
      <c r="E1947">
        <v>8</v>
      </c>
      <c r="F1947">
        <v>10424</v>
      </c>
      <c r="G1947">
        <v>35010424</v>
      </c>
      <c r="H1947" t="s">
        <v>17471</v>
      </c>
      <c r="I1947">
        <v>373</v>
      </c>
      <c r="J1947" t="s">
        <v>241</v>
      </c>
      <c r="K1947" t="s">
        <v>2837</v>
      </c>
      <c r="L1947">
        <v>1</v>
      </c>
      <c r="M1947" t="s">
        <v>241</v>
      </c>
      <c r="N1947">
        <v>6654440</v>
      </c>
      <c r="O1947" t="s">
        <v>92</v>
      </c>
      <c r="P1947" t="s">
        <v>6412</v>
      </c>
      <c r="Q1947">
        <v>101</v>
      </c>
      <c r="R1947">
        <v>11</v>
      </c>
      <c r="S1947">
        <v>41413502</v>
      </c>
      <c r="T1947">
        <v>41427916</v>
      </c>
      <c r="U1947" t="s">
        <v>17472</v>
      </c>
      <c r="V1947">
        <v>1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400</v>
      </c>
      <c r="AE1947" s="2">
        <v>373</v>
      </c>
      <c r="AF1947" s="2">
        <v>140</v>
      </c>
      <c r="AG1947" s="2">
        <v>204</v>
      </c>
      <c r="AH1947" s="2">
        <v>210</v>
      </c>
      <c r="AI1947" s="2">
        <v>202</v>
      </c>
      <c r="AJ1947" s="2">
        <v>254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189</v>
      </c>
      <c r="BD1947" s="2">
        <v>13</v>
      </c>
      <c r="BE1947" s="2">
        <v>0</v>
      </c>
      <c r="BF1947" s="2">
        <v>0</v>
      </c>
      <c r="BG1947" s="2">
        <v>0</v>
      </c>
      <c r="BH1947" s="2">
        <v>0</v>
      </c>
      <c r="BI1947" s="2">
        <v>0</v>
      </c>
      <c r="BJ1947" s="2">
        <v>0</v>
      </c>
      <c r="BK1947" s="2">
        <v>0</v>
      </c>
      <c r="BL1947" s="2">
        <v>16</v>
      </c>
      <c r="BM1947" s="2">
        <v>13</v>
      </c>
      <c r="BN1947" s="2">
        <v>5</v>
      </c>
      <c r="BO1947" s="2">
        <v>9</v>
      </c>
      <c r="BP1947" s="2">
        <v>8</v>
      </c>
      <c r="BQ1947" s="2">
        <v>7</v>
      </c>
      <c r="BR1947" s="2">
        <v>11</v>
      </c>
      <c r="BS1947" s="2">
        <v>0</v>
      </c>
      <c r="BT1947" s="2">
        <v>0</v>
      </c>
      <c r="BU1947" s="2">
        <v>0</v>
      </c>
      <c r="BV1947" s="2">
        <v>0</v>
      </c>
      <c r="BW1947" s="2">
        <v>0</v>
      </c>
      <c r="BX1947" s="2">
        <v>0</v>
      </c>
      <c r="BY1947" s="2">
        <v>0</v>
      </c>
      <c r="BZ1947" s="2">
        <v>0</v>
      </c>
      <c r="CA1947" s="2">
        <v>0</v>
      </c>
      <c r="CB1947" s="2">
        <v>0</v>
      </c>
      <c r="CC1947" s="2">
        <v>0</v>
      </c>
      <c r="CD1947" s="2">
        <v>0</v>
      </c>
      <c r="CE1947" s="2">
        <v>0</v>
      </c>
      <c r="CF1947" s="2">
        <v>0</v>
      </c>
      <c r="CG1947" s="2">
        <v>0</v>
      </c>
      <c r="CH1947" s="2">
        <v>0</v>
      </c>
      <c r="CI1947" s="2">
        <v>0</v>
      </c>
      <c r="CJ1947" s="2">
        <v>0</v>
      </c>
      <c r="CK1947" s="2">
        <v>10</v>
      </c>
      <c r="CL1947" s="2">
        <v>5</v>
      </c>
    </row>
    <row r="1948" spans="1:90" x14ac:dyDescent="0.25">
      <c r="A1948" t="s">
        <v>115</v>
      </c>
      <c r="B1948">
        <v>10703</v>
      </c>
      <c r="C1948" t="s">
        <v>241</v>
      </c>
      <c r="D1948">
        <v>1</v>
      </c>
      <c r="E1948">
        <v>8</v>
      </c>
      <c r="F1948">
        <v>10479</v>
      </c>
      <c r="G1948">
        <v>35010479</v>
      </c>
      <c r="H1948" t="s">
        <v>6709</v>
      </c>
      <c r="I1948">
        <v>373</v>
      </c>
      <c r="J1948" t="s">
        <v>241</v>
      </c>
      <c r="K1948" t="s">
        <v>6710</v>
      </c>
      <c r="L1948">
        <v>1</v>
      </c>
      <c r="M1948" t="s">
        <v>241</v>
      </c>
      <c r="N1948">
        <v>6680420</v>
      </c>
      <c r="O1948" t="s">
        <v>92</v>
      </c>
      <c r="P1948" t="s">
        <v>6711</v>
      </c>
      <c r="Q1948">
        <v>511</v>
      </c>
      <c r="R1948">
        <v>11</v>
      </c>
      <c r="S1948">
        <v>41442438</v>
      </c>
      <c r="T1948">
        <v>41442769</v>
      </c>
      <c r="U1948" t="s">
        <v>6712</v>
      </c>
      <c r="V1948">
        <v>1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131</v>
      </c>
      <c r="AE1948" s="2">
        <v>134</v>
      </c>
      <c r="AF1948" s="2">
        <v>98</v>
      </c>
      <c r="AG1948" s="2">
        <v>137</v>
      </c>
      <c r="AH1948" s="2">
        <v>121</v>
      </c>
      <c r="AI1948" s="2">
        <v>103</v>
      </c>
      <c r="AJ1948" s="2">
        <v>110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79</v>
      </c>
      <c r="BD1948" s="2">
        <v>0</v>
      </c>
      <c r="BE1948" s="2">
        <v>0</v>
      </c>
      <c r="BF1948" s="2">
        <v>0</v>
      </c>
      <c r="BG1948" s="2">
        <v>0</v>
      </c>
      <c r="BH1948" s="2">
        <v>0</v>
      </c>
      <c r="BI1948" s="2">
        <v>0</v>
      </c>
      <c r="BJ1948" s="2">
        <v>0</v>
      </c>
      <c r="BK1948" s="2">
        <v>0</v>
      </c>
      <c r="BL1948" s="2">
        <v>6</v>
      </c>
      <c r="BM1948" s="2">
        <v>6</v>
      </c>
      <c r="BN1948" s="2">
        <v>5</v>
      </c>
      <c r="BO1948" s="2">
        <v>4</v>
      </c>
      <c r="BP1948" s="2">
        <v>4</v>
      </c>
      <c r="BQ1948" s="2">
        <v>3</v>
      </c>
      <c r="BR1948" s="2">
        <v>5</v>
      </c>
      <c r="BS1948" s="2">
        <v>0</v>
      </c>
      <c r="BT1948" s="2">
        <v>0</v>
      </c>
      <c r="BU1948" s="2">
        <v>0</v>
      </c>
      <c r="BV1948" s="2">
        <v>0</v>
      </c>
      <c r="BW1948" s="2">
        <v>0</v>
      </c>
      <c r="BX1948" s="2">
        <v>0</v>
      </c>
      <c r="BY1948" s="2">
        <v>0</v>
      </c>
      <c r="BZ1948" s="2">
        <v>0</v>
      </c>
      <c r="CA1948" s="2">
        <v>0</v>
      </c>
      <c r="CB1948" s="2">
        <v>0</v>
      </c>
      <c r="CC1948" s="2">
        <v>0</v>
      </c>
      <c r="CD1948" s="2">
        <v>0</v>
      </c>
      <c r="CE1948" s="2">
        <v>0</v>
      </c>
      <c r="CF1948" s="2">
        <v>0</v>
      </c>
      <c r="CG1948" s="2">
        <v>0</v>
      </c>
      <c r="CH1948" s="2">
        <v>0</v>
      </c>
      <c r="CI1948" s="2">
        <v>0</v>
      </c>
      <c r="CJ1948" s="2">
        <v>0</v>
      </c>
      <c r="CK1948" s="2">
        <v>8</v>
      </c>
      <c r="CL1948" s="2">
        <v>0</v>
      </c>
    </row>
    <row r="1949" spans="1:90" x14ac:dyDescent="0.25">
      <c r="A1949" t="s">
        <v>115</v>
      </c>
      <c r="B1949">
        <v>10703</v>
      </c>
      <c r="C1949" t="s">
        <v>241</v>
      </c>
      <c r="D1949">
        <v>1</v>
      </c>
      <c r="E1949">
        <v>8</v>
      </c>
      <c r="F1949">
        <v>10480</v>
      </c>
      <c r="G1949">
        <v>35010480</v>
      </c>
      <c r="H1949" t="s">
        <v>18833</v>
      </c>
      <c r="I1949">
        <v>373</v>
      </c>
      <c r="J1949" t="s">
        <v>241</v>
      </c>
      <c r="K1949" t="s">
        <v>10396</v>
      </c>
      <c r="L1949">
        <v>1</v>
      </c>
      <c r="M1949" t="s">
        <v>241</v>
      </c>
      <c r="N1949">
        <v>6694090</v>
      </c>
      <c r="O1949" t="s">
        <v>92</v>
      </c>
      <c r="P1949" t="s">
        <v>18834</v>
      </c>
      <c r="Q1949">
        <v>105</v>
      </c>
      <c r="R1949">
        <v>11</v>
      </c>
      <c r="S1949">
        <v>41427919</v>
      </c>
      <c r="U1949" t="s">
        <v>18835</v>
      </c>
      <c r="V1949">
        <v>1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151</v>
      </c>
      <c r="AE1949" s="2">
        <v>231</v>
      </c>
      <c r="AF1949" s="2">
        <v>108</v>
      </c>
      <c r="AG1949" s="2">
        <v>184</v>
      </c>
      <c r="AH1949" s="2">
        <v>198</v>
      </c>
      <c r="AI1949" s="2">
        <v>141</v>
      </c>
      <c r="AJ1949" s="2">
        <v>120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186</v>
      </c>
      <c r="AS1949" s="2">
        <v>0</v>
      </c>
      <c r="AT1949" s="2">
        <v>0</v>
      </c>
      <c r="AU1949" s="2">
        <v>188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0</v>
      </c>
      <c r="BI1949" s="2">
        <v>0</v>
      </c>
      <c r="BJ1949" s="2">
        <v>0</v>
      </c>
      <c r="BK1949" s="2">
        <v>0</v>
      </c>
      <c r="BL1949" s="2">
        <v>4</v>
      </c>
      <c r="BM1949" s="2">
        <v>7</v>
      </c>
      <c r="BN1949" s="2">
        <v>5</v>
      </c>
      <c r="BO1949" s="2">
        <v>10</v>
      </c>
      <c r="BP1949" s="2">
        <v>10</v>
      </c>
      <c r="BQ1949" s="2">
        <v>5</v>
      </c>
      <c r="BR1949" s="2">
        <v>5</v>
      </c>
      <c r="BS1949" s="2">
        <v>0</v>
      </c>
      <c r="BT1949" s="2">
        <v>0</v>
      </c>
      <c r="BU1949" s="2">
        <v>0</v>
      </c>
      <c r="BV1949" s="2">
        <v>0</v>
      </c>
      <c r="BW1949" s="2">
        <v>0</v>
      </c>
      <c r="BX1949" s="2">
        <v>0</v>
      </c>
      <c r="BY1949" s="2">
        <v>0</v>
      </c>
      <c r="BZ1949" s="2">
        <v>6</v>
      </c>
      <c r="CA1949" s="2">
        <v>0</v>
      </c>
      <c r="CB1949" s="2">
        <v>0</v>
      </c>
      <c r="CC1949" s="2">
        <v>6</v>
      </c>
      <c r="CD1949" s="2">
        <v>0</v>
      </c>
      <c r="CE1949" s="2">
        <v>0</v>
      </c>
      <c r="CF1949" s="2">
        <v>0</v>
      </c>
      <c r="CG1949" s="2">
        <v>0</v>
      </c>
      <c r="CH1949" s="2">
        <v>0</v>
      </c>
      <c r="CI1949" s="2">
        <v>0</v>
      </c>
      <c r="CJ1949" s="2">
        <v>0</v>
      </c>
      <c r="CK1949" s="2">
        <v>0</v>
      </c>
      <c r="CL1949" s="2">
        <v>0</v>
      </c>
    </row>
    <row r="1950" spans="1:90" x14ac:dyDescent="0.25">
      <c r="A1950" t="s">
        <v>115</v>
      </c>
      <c r="B1950">
        <v>10703</v>
      </c>
      <c r="C1950" t="s">
        <v>241</v>
      </c>
      <c r="D1950">
        <v>1</v>
      </c>
      <c r="E1950">
        <v>8</v>
      </c>
      <c r="F1950">
        <v>908563</v>
      </c>
      <c r="G1950">
        <v>35908563</v>
      </c>
      <c r="H1950" t="s">
        <v>14426</v>
      </c>
      <c r="I1950">
        <v>398</v>
      </c>
      <c r="J1950" t="s">
        <v>435</v>
      </c>
      <c r="K1950" t="s">
        <v>13076</v>
      </c>
      <c r="L1950">
        <v>1</v>
      </c>
      <c r="M1950" t="s">
        <v>435</v>
      </c>
      <c r="N1950">
        <v>66041150</v>
      </c>
      <c r="P1950" t="s">
        <v>14427</v>
      </c>
      <c r="Q1950">
        <v>68</v>
      </c>
      <c r="R1950">
        <v>11</v>
      </c>
      <c r="S1950">
        <v>47074840</v>
      </c>
      <c r="T1950">
        <v>47896430</v>
      </c>
      <c r="U1950" t="s">
        <v>14428</v>
      </c>
      <c r="V1950">
        <v>1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137</v>
      </c>
      <c r="AE1950" s="2">
        <v>95</v>
      </c>
      <c r="AF1950" s="2">
        <v>91</v>
      </c>
      <c r="AG1950" s="2">
        <v>125</v>
      </c>
      <c r="AH1950" s="2">
        <v>112</v>
      </c>
      <c r="AI1950" s="2">
        <v>107</v>
      </c>
      <c r="AJ1950" s="2">
        <v>53</v>
      </c>
      <c r="AK1950" s="2">
        <v>0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39</v>
      </c>
      <c r="BD1950" s="2">
        <v>0</v>
      </c>
      <c r="BE1950" s="2">
        <v>0</v>
      </c>
      <c r="BF1950" s="2">
        <v>0</v>
      </c>
      <c r="BG1950" s="2">
        <v>0</v>
      </c>
      <c r="BH1950" s="2">
        <v>0</v>
      </c>
      <c r="BI1950" s="2">
        <v>0</v>
      </c>
      <c r="BJ1950" s="2">
        <v>0</v>
      </c>
      <c r="BK1950" s="2">
        <v>0</v>
      </c>
      <c r="BL1950" s="2">
        <v>7</v>
      </c>
      <c r="BM1950" s="2">
        <v>5</v>
      </c>
      <c r="BN1950" s="2">
        <v>3</v>
      </c>
      <c r="BO1950" s="2">
        <v>4</v>
      </c>
      <c r="BP1950" s="2">
        <v>3</v>
      </c>
      <c r="BQ1950" s="2">
        <v>4</v>
      </c>
      <c r="BR1950" s="2">
        <v>2</v>
      </c>
      <c r="BS1950" s="2">
        <v>0</v>
      </c>
      <c r="BT1950" s="2">
        <v>0</v>
      </c>
      <c r="BU1950" s="2">
        <v>0</v>
      </c>
      <c r="BV1950" s="2">
        <v>0</v>
      </c>
      <c r="BW1950" s="2">
        <v>0</v>
      </c>
      <c r="BX1950" s="2">
        <v>0</v>
      </c>
      <c r="BY1950" s="2">
        <v>0</v>
      </c>
      <c r="BZ1950" s="2">
        <v>0</v>
      </c>
      <c r="CA1950" s="2">
        <v>0</v>
      </c>
      <c r="CB1950" s="2">
        <v>0</v>
      </c>
      <c r="CC1950" s="2">
        <v>0</v>
      </c>
      <c r="CD1950" s="2">
        <v>0</v>
      </c>
      <c r="CE1950" s="2">
        <v>0</v>
      </c>
      <c r="CF1950" s="2">
        <v>0</v>
      </c>
      <c r="CG1950" s="2">
        <v>0</v>
      </c>
      <c r="CH1950" s="2">
        <v>0</v>
      </c>
      <c r="CI1950" s="2">
        <v>0</v>
      </c>
      <c r="CJ1950" s="2">
        <v>0</v>
      </c>
      <c r="CK1950" s="2">
        <v>3</v>
      </c>
      <c r="CL1950" s="2">
        <v>0</v>
      </c>
    </row>
    <row r="1951" spans="1:90" x14ac:dyDescent="0.25">
      <c r="A1951" t="s">
        <v>115</v>
      </c>
      <c r="B1951">
        <v>10703</v>
      </c>
      <c r="C1951" t="s">
        <v>241</v>
      </c>
      <c r="D1951">
        <v>1</v>
      </c>
      <c r="E1951">
        <v>8</v>
      </c>
      <c r="F1951">
        <v>10364</v>
      </c>
      <c r="G1951">
        <v>35010364</v>
      </c>
      <c r="H1951" t="s">
        <v>17913</v>
      </c>
      <c r="I1951">
        <v>398</v>
      </c>
      <c r="J1951" t="s">
        <v>435</v>
      </c>
      <c r="K1951" t="s">
        <v>2677</v>
      </c>
      <c r="L1951">
        <v>1</v>
      </c>
      <c r="M1951" t="s">
        <v>435</v>
      </c>
      <c r="N1951">
        <v>6608000</v>
      </c>
      <c r="O1951" t="s">
        <v>92</v>
      </c>
      <c r="P1951" t="s">
        <v>17914</v>
      </c>
      <c r="Q1951">
        <v>327</v>
      </c>
      <c r="R1951">
        <v>11</v>
      </c>
      <c r="S1951">
        <v>47072834</v>
      </c>
      <c r="T1951">
        <v>47897276</v>
      </c>
      <c r="U1951" t="s">
        <v>17915</v>
      </c>
      <c r="V1951">
        <v>1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151</v>
      </c>
      <c r="AE1951" s="2">
        <v>77</v>
      </c>
      <c r="AF1951" s="2">
        <v>131</v>
      </c>
      <c r="AG1951" s="2">
        <v>106</v>
      </c>
      <c r="AH1951" s="2">
        <v>172</v>
      </c>
      <c r="AI1951" s="2">
        <v>141</v>
      </c>
      <c r="AJ1951" s="2">
        <v>142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146</v>
      </c>
      <c r="BD1951" s="2">
        <v>0</v>
      </c>
      <c r="BE1951" s="2">
        <v>0</v>
      </c>
      <c r="BF1951" s="2">
        <v>0</v>
      </c>
      <c r="BG1951" s="2">
        <v>0</v>
      </c>
      <c r="BH1951" s="2">
        <v>0</v>
      </c>
      <c r="BI1951" s="2">
        <v>0</v>
      </c>
      <c r="BJ1951" s="2">
        <v>0</v>
      </c>
      <c r="BK1951" s="2">
        <v>0</v>
      </c>
      <c r="BL1951" s="2">
        <v>6</v>
      </c>
      <c r="BM1951" s="2">
        <v>3</v>
      </c>
      <c r="BN1951" s="2">
        <v>6</v>
      </c>
      <c r="BO1951" s="2">
        <v>3</v>
      </c>
      <c r="BP1951" s="2">
        <v>7</v>
      </c>
      <c r="BQ1951" s="2">
        <v>4</v>
      </c>
      <c r="BR1951" s="2">
        <v>4</v>
      </c>
      <c r="BS1951" s="2">
        <v>0</v>
      </c>
      <c r="BT1951" s="2">
        <v>0</v>
      </c>
      <c r="BU1951" s="2">
        <v>0</v>
      </c>
      <c r="BV1951" s="2">
        <v>0</v>
      </c>
      <c r="BW1951" s="2">
        <v>0</v>
      </c>
      <c r="BX1951" s="2">
        <v>0</v>
      </c>
      <c r="BY1951" s="2">
        <v>0</v>
      </c>
      <c r="BZ1951" s="2">
        <v>0</v>
      </c>
      <c r="CA1951" s="2">
        <v>0</v>
      </c>
      <c r="CB1951" s="2">
        <v>0</v>
      </c>
      <c r="CC1951" s="2">
        <v>0</v>
      </c>
      <c r="CD1951" s="2">
        <v>0</v>
      </c>
      <c r="CE1951" s="2">
        <v>0</v>
      </c>
      <c r="CF1951" s="2">
        <v>0</v>
      </c>
      <c r="CG1951" s="2">
        <v>0</v>
      </c>
      <c r="CH1951" s="2">
        <v>0</v>
      </c>
      <c r="CI1951" s="2">
        <v>0</v>
      </c>
      <c r="CJ1951" s="2">
        <v>0</v>
      </c>
      <c r="CK1951" s="2">
        <v>10</v>
      </c>
      <c r="CL1951" s="2">
        <v>0</v>
      </c>
    </row>
    <row r="1952" spans="1:90" x14ac:dyDescent="0.25">
      <c r="A1952" t="s">
        <v>115</v>
      </c>
      <c r="B1952">
        <v>10703</v>
      </c>
      <c r="C1952" t="s">
        <v>241</v>
      </c>
      <c r="D1952">
        <v>1</v>
      </c>
      <c r="E1952">
        <v>8</v>
      </c>
      <c r="F1952">
        <v>923874</v>
      </c>
      <c r="G1952">
        <v>35923874</v>
      </c>
      <c r="H1952" t="s">
        <v>17678</v>
      </c>
      <c r="I1952">
        <v>373</v>
      </c>
      <c r="J1952" t="s">
        <v>241</v>
      </c>
      <c r="K1952" t="s">
        <v>17679</v>
      </c>
      <c r="L1952">
        <v>1</v>
      </c>
      <c r="M1952" t="s">
        <v>241</v>
      </c>
      <c r="N1952">
        <v>6694730</v>
      </c>
      <c r="O1952" t="s">
        <v>92</v>
      </c>
      <c r="P1952" t="s">
        <v>17680</v>
      </c>
      <c r="Q1952">
        <v>88</v>
      </c>
      <c r="R1952">
        <v>11</v>
      </c>
      <c r="S1952">
        <v>41418125</v>
      </c>
      <c r="T1952">
        <v>41418126</v>
      </c>
      <c r="U1952" t="s">
        <v>17681</v>
      </c>
      <c r="V1952">
        <v>1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69</v>
      </c>
      <c r="AG1952" s="2">
        <v>67</v>
      </c>
      <c r="AH1952" s="2">
        <v>125</v>
      </c>
      <c r="AI1952" s="2">
        <v>72</v>
      </c>
      <c r="AJ1952" s="2">
        <v>33</v>
      </c>
      <c r="AK1952" s="2">
        <v>0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0</v>
      </c>
      <c r="BI1952" s="2">
        <v>0</v>
      </c>
      <c r="BJ1952" s="2">
        <v>0</v>
      </c>
      <c r="BK1952" s="2">
        <v>0</v>
      </c>
      <c r="BL1952" s="2">
        <v>0</v>
      </c>
      <c r="BM1952" s="2">
        <v>0</v>
      </c>
      <c r="BN1952" s="2">
        <v>3</v>
      </c>
      <c r="BO1952" s="2">
        <v>3</v>
      </c>
      <c r="BP1952" s="2">
        <v>3</v>
      </c>
      <c r="BQ1952" s="2">
        <v>3</v>
      </c>
      <c r="BR1952" s="2">
        <v>1</v>
      </c>
      <c r="BS1952" s="2">
        <v>0</v>
      </c>
      <c r="BT1952" s="2">
        <v>0</v>
      </c>
      <c r="BU1952" s="2">
        <v>0</v>
      </c>
      <c r="BV1952" s="2">
        <v>0</v>
      </c>
      <c r="BW1952" s="2">
        <v>0</v>
      </c>
      <c r="BX1952" s="2">
        <v>0</v>
      </c>
      <c r="BY1952" s="2">
        <v>0</v>
      </c>
      <c r="BZ1952" s="2">
        <v>0</v>
      </c>
      <c r="CA1952" s="2">
        <v>0</v>
      </c>
      <c r="CB1952" s="2">
        <v>0</v>
      </c>
      <c r="CC1952" s="2">
        <v>0</v>
      </c>
      <c r="CD1952" s="2">
        <v>0</v>
      </c>
      <c r="CE1952" s="2">
        <v>0</v>
      </c>
      <c r="CF1952" s="2">
        <v>0</v>
      </c>
      <c r="CG1952" s="2">
        <v>0</v>
      </c>
      <c r="CH1952" s="2">
        <v>0</v>
      </c>
      <c r="CI1952" s="2">
        <v>0</v>
      </c>
      <c r="CJ1952" s="2">
        <v>0</v>
      </c>
      <c r="CK1952" s="2">
        <v>0</v>
      </c>
      <c r="CL1952" s="2">
        <v>0</v>
      </c>
    </row>
    <row r="1953" spans="1:90" x14ac:dyDescent="0.25">
      <c r="A1953" t="s">
        <v>115</v>
      </c>
      <c r="B1953">
        <v>10703</v>
      </c>
      <c r="C1953" t="s">
        <v>241</v>
      </c>
      <c r="D1953">
        <v>1</v>
      </c>
      <c r="E1953">
        <v>8</v>
      </c>
      <c r="F1953">
        <v>48173</v>
      </c>
      <c r="G1953">
        <v>35048173</v>
      </c>
      <c r="H1953" t="s">
        <v>14587</v>
      </c>
      <c r="I1953">
        <v>373</v>
      </c>
      <c r="J1953" t="s">
        <v>241</v>
      </c>
      <c r="K1953" t="s">
        <v>14588</v>
      </c>
      <c r="L1953">
        <v>1</v>
      </c>
      <c r="M1953" t="s">
        <v>241</v>
      </c>
      <c r="N1953">
        <v>6683210</v>
      </c>
      <c r="O1953" t="s">
        <v>1391</v>
      </c>
      <c r="P1953" t="s">
        <v>14589</v>
      </c>
      <c r="Q1953">
        <v>360</v>
      </c>
      <c r="R1953">
        <v>11</v>
      </c>
      <c r="S1953">
        <v>41444238</v>
      </c>
      <c r="U1953" t="s">
        <v>14590</v>
      </c>
      <c r="V1953">
        <v>1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208</v>
      </c>
      <c r="AE1953" s="2">
        <v>165</v>
      </c>
      <c r="AF1953" s="2">
        <v>108</v>
      </c>
      <c r="AG1953" s="2">
        <v>168</v>
      </c>
      <c r="AH1953" s="2">
        <v>129</v>
      </c>
      <c r="AI1953" s="2">
        <v>133</v>
      </c>
      <c r="AJ1953" s="2">
        <v>141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94</v>
      </c>
      <c r="BD1953" s="2">
        <v>0</v>
      </c>
      <c r="BE1953" s="2">
        <v>0</v>
      </c>
      <c r="BF1953" s="2">
        <v>0</v>
      </c>
      <c r="BG1953" s="2">
        <v>0</v>
      </c>
      <c r="BH1953" s="2">
        <v>0</v>
      </c>
      <c r="BI1953" s="2">
        <v>0</v>
      </c>
      <c r="BJ1953" s="2">
        <v>0</v>
      </c>
      <c r="BK1953" s="2">
        <v>0</v>
      </c>
      <c r="BL1953" s="2">
        <v>9</v>
      </c>
      <c r="BM1953" s="2">
        <v>8</v>
      </c>
      <c r="BN1953" s="2">
        <v>5</v>
      </c>
      <c r="BO1953" s="2">
        <v>9</v>
      </c>
      <c r="BP1953" s="2">
        <v>7</v>
      </c>
      <c r="BQ1953" s="2">
        <v>7</v>
      </c>
      <c r="BR1953" s="2">
        <v>6</v>
      </c>
      <c r="BS1953" s="2">
        <v>0</v>
      </c>
      <c r="BT1953" s="2">
        <v>0</v>
      </c>
      <c r="BU1953" s="2">
        <v>0</v>
      </c>
      <c r="BV1953" s="2">
        <v>0</v>
      </c>
      <c r="BW1953" s="2">
        <v>0</v>
      </c>
      <c r="BX1953" s="2">
        <v>0</v>
      </c>
      <c r="BY1953" s="2">
        <v>0</v>
      </c>
      <c r="BZ1953" s="2">
        <v>0</v>
      </c>
      <c r="CA1953" s="2">
        <v>0</v>
      </c>
      <c r="CB1953" s="2">
        <v>0</v>
      </c>
      <c r="CC1953" s="2">
        <v>0</v>
      </c>
      <c r="CD1953" s="2">
        <v>0</v>
      </c>
      <c r="CE1953" s="2">
        <v>0</v>
      </c>
      <c r="CF1953" s="2">
        <v>0</v>
      </c>
      <c r="CG1953" s="2">
        <v>0</v>
      </c>
      <c r="CH1953" s="2">
        <v>0</v>
      </c>
      <c r="CI1953" s="2">
        <v>0</v>
      </c>
      <c r="CJ1953" s="2">
        <v>0</v>
      </c>
      <c r="CK1953" s="2">
        <v>9</v>
      </c>
      <c r="CL1953" s="2">
        <v>0</v>
      </c>
    </row>
    <row r="1954" spans="1:90" x14ac:dyDescent="0.25">
      <c r="A1954" t="s">
        <v>115</v>
      </c>
      <c r="B1954">
        <v>10703</v>
      </c>
      <c r="C1954" t="s">
        <v>241</v>
      </c>
      <c r="D1954">
        <v>1</v>
      </c>
      <c r="E1954">
        <v>8</v>
      </c>
      <c r="F1954">
        <v>921440</v>
      </c>
      <c r="G1954">
        <v>35921440</v>
      </c>
      <c r="H1954" t="s">
        <v>4371</v>
      </c>
      <c r="I1954">
        <v>398</v>
      </c>
      <c r="J1954" t="s">
        <v>435</v>
      </c>
      <c r="K1954" t="s">
        <v>2180</v>
      </c>
      <c r="L1954">
        <v>1</v>
      </c>
      <c r="M1954" t="s">
        <v>435</v>
      </c>
      <c r="N1954">
        <v>6624010</v>
      </c>
      <c r="O1954" t="s">
        <v>92</v>
      </c>
      <c r="P1954" t="s">
        <v>1709</v>
      </c>
      <c r="Q1954">
        <v>267</v>
      </c>
      <c r="R1954">
        <v>11</v>
      </c>
      <c r="S1954">
        <v>46180721</v>
      </c>
      <c r="T1954">
        <v>46183163</v>
      </c>
      <c r="U1954" t="s">
        <v>4372</v>
      </c>
      <c r="V1954">
        <v>1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213</v>
      </c>
      <c r="AE1954" s="2">
        <v>225</v>
      </c>
      <c r="AF1954" s="2">
        <v>170</v>
      </c>
      <c r="AG1954" s="2">
        <v>233</v>
      </c>
      <c r="AH1954" s="2">
        <v>235</v>
      </c>
      <c r="AI1954" s="2">
        <v>224</v>
      </c>
      <c r="AJ1954" s="2">
        <v>198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132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51</v>
      </c>
      <c r="BD1954" s="2">
        <v>0</v>
      </c>
      <c r="BE1954" s="2">
        <v>0</v>
      </c>
      <c r="BF1954" s="2">
        <v>0</v>
      </c>
      <c r="BG1954" s="2">
        <v>0</v>
      </c>
      <c r="BH1954" s="2">
        <v>0</v>
      </c>
      <c r="BI1954" s="2">
        <v>0</v>
      </c>
      <c r="BJ1954" s="2">
        <v>0</v>
      </c>
      <c r="BK1954" s="2">
        <v>0</v>
      </c>
      <c r="BL1954" s="2">
        <v>12</v>
      </c>
      <c r="BM1954" s="2">
        <v>9</v>
      </c>
      <c r="BN1954" s="2">
        <v>6</v>
      </c>
      <c r="BO1954" s="2">
        <v>10</v>
      </c>
      <c r="BP1954" s="2">
        <v>9</v>
      </c>
      <c r="BQ1954" s="2">
        <v>10</v>
      </c>
      <c r="BR1954" s="2">
        <v>6</v>
      </c>
      <c r="BS1954" s="2">
        <v>0</v>
      </c>
      <c r="BT1954" s="2">
        <v>0</v>
      </c>
      <c r="BU1954" s="2">
        <v>0</v>
      </c>
      <c r="BV1954" s="2">
        <v>0</v>
      </c>
      <c r="BW1954" s="2">
        <v>0</v>
      </c>
      <c r="BX1954" s="2">
        <v>0</v>
      </c>
      <c r="BY1954" s="2">
        <v>0</v>
      </c>
      <c r="BZ1954" s="2">
        <v>0</v>
      </c>
      <c r="CA1954" s="2">
        <v>0</v>
      </c>
      <c r="CB1954" s="2">
        <v>0</v>
      </c>
      <c r="CC1954" s="2">
        <v>4</v>
      </c>
      <c r="CD1954" s="2">
        <v>0</v>
      </c>
      <c r="CE1954" s="2">
        <v>0</v>
      </c>
      <c r="CF1954" s="2">
        <v>0</v>
      </c>
      <c r="CG1954" s="2">
        <v>0</v>
      </c>
      <c r="CH1954" s="2">
        <v>0</v>
      </c>
      <c r="CI1954" s="2">
        <v>0</v>
      </c>
      <c r="CJ1954" s="2">
        <v>0</v>
      </c>
      <c r="CK1954" s="2">
        <v>2</v>
      </c>
      <c r="CL1954" s="2">
        <v>0</v>
      </c>
    </row>
    <row r="1955" spans="1:90" x14ac:dyDescent="0.25">
      <c r="A1955" t="s">
        <v>115</v>
      </c>
      <c r="B1955">
        <v>10703</v>
      </c>
      <c r="C1955" t="s">
        <v>241</v>
      </c>
      <c r="D1955">
        <v>1</v>
      </c>
      <c r="E1955">
        <v>8</v>
      </c>
      <c r="F1955">
        <v>290075</v>
      </c>
      <c r="G1955">
        <v>35290075</v>
      </c>
      <c r="H1955" t="s">
        <v>806</v>
      </c>
      <c r="I1955">
        <v>206</v>
      </c>
      <c r="J1955" t="s">
        <v>687</v>
      </c>
      <c r="K1955" t="s">
        <v>807</v>
      </c>
      <c r="L1955">
        <v>1</v>
      </c>
      <c r="M1955" t="s">
        <v>687</v>
      </c>
      <c r="N1955">
        <v>6445000</v>
      </c>
      <c r="O1955" t="s">
        <v>102</v>
      </c>
      <c r="P1955" t="s">
        <v>808</v>
      </c>
      <c r="Q1955">
        <v>115</v>
      </c>
      <c r="R1955">
        <v>11</v>
      </c>
      <c r="S1955">
        <v>42018844</v>
      </c>
      <c r="U1955" t="s">
        <v>809</v>
      </c>
      <c r="V1955">
        <v>1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118</v>
      </c>
      <c r="AI1955" s="2">
        <v>112</v>
      </c>
      <c r="AJ1955" s="2">
        <v>90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43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0</v>
      </c>
      <c r="BI1955" s="2">
        <v>0</v>
      </c>
      <c r="BJ1955" s="2">
        <v>0</v>
      </c>
      <c r="BK1955" s="2">
        <v>0</v>
      </c>
      <c r="BL1955" s="2">
        <v>0</v>
      </c>
      <c r="BM1955" s="2">
        <v>0</v>
      </c>
      <c r="BN1955" s="2">
        <v>0</v>
      </c>
      <c r="BO1955" s="2">
        <v>0</v>
      </c>
      <c r="BP1955" s="2">
        <v>4</v>
      </c>
      <c r="BQ1955" s="2">
        <v>4</v>
      </c>
      <c r="BR1955" s="2">
        <v>4</v>
      </c>
      <c r="BS1955" s="2">
        <v>0</v>
      </c>
      <c r="BT1955" s="2">
        <v>0</v>
      </c>
      <c r="BU1955" s="2">
        <v>0</v>
      </c>
      <c r="BV1955" s="2">
        <v>0</v>
      </c>
      <c r="BW1955" s="2">
        <v>0</v>
      </c>
      <c r="BX1955" s="2">
        <v>0</v>
      </c>
      <c r="BY1955" s="2">
        <v>0</v>
      </c>
      <c r="BZ1955" s="2">
        <v>0</v>
      </c>
      <c r="CA1955" s="2">
        <v>0</v>
      </c>
      <c r="CB1955" s="2">
        <v>0</v>
      </c>
      <c r="CC1955" s="2">
        <v>1</v>
      </c>
      <c r="CD1955" s="2">
        <v>0</v>
      </c>
      <c r="CE1955" s="2">
        <v>0</v>
      </c>
      <c r="CF1955" s="2">
        <v>0</v>
      </c>
      <c r="CG1955" s="2">
        <v>0</v>
      </c>
      <c r="CH1955" s="2">
        <v>0</v>
      </c>
      <c r="CI1955" s="2">
        <v>0</v>
      </c>
      <c r="CJ1955" s="2">
        <v>0</v>
      </c>
      <c r="CK1955" s="2">
        <v>0</v>
      </c>
      <c r="CL1955" s="2">
        <v>0</v>
      </c>
    </row>
    <row r="1956" spans="1:90" x14ac:dyDescent="0.25">
      <c r="A1956" t="s">
        <v>115</v>
      </c>
      <c r="B1956">
        <v>10703</v>
      </c>
      <c r="C1956" t="s">
        <v>241</v>
      </c>
      <c r="D1956">
        <v>1</v>
      </c>
      <c r="E1956">
        <v>8</v>
      </c>
      <c r="F1956">
        <v>10649</v>
      </c>
      <c r="G1956">
        <v>35010649</v>
      </c>
      <c r="H1956" t="s">
        <v>4318</v>
      </c>
      <c r="I1956">
        <v>398</v>
      </c>
      <c r="J1956" t="s">
        <v>435</v>
      </c>
      <c r="K1956" t="s">
        <v>4319</v>
      </c>
      <c r="L1956">
        <v>1</v>
      </c>
      <c r="M1956" t="s">
        <v>435</v>
      </c>
      <c r="N1956">
        <v>6608430</v>
      </c>
      <c r="O1956" t="s">
        <v>92</v>
      </c>
      <c r="P1956" t="s">
        <v>4320</v>
      </c>
      <c r="Q1956">
        <v>35</v>
      </c>
      <c r="R1956">
        <v>11</v>
      </c>
      <c r="S1956">
        <v>47072828</v>
      </c>
      <c r="T1956">
        <v>47895214</v>
      </c>
      <c r="U1956" t="s">
        <v>4321</v>
      </c>
      <c r="V1956">
        <v>1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128</v>
      </c>
      <c r="AE1956" s="2">
        <v>90</v>
      </c>
      <c r="AF1956" s="2">
        <v>97</v>
      </c>
      <c r="AG1956" s="2">
        <v>107</v>
      </c>
      <c r="AH1956" s="2">
        <v>89</v>
      </c>
      <c r="AI1956" s="2">
        <v>95</v>
      </c>
      <c r="AJ1956" s="2">
        <v>75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100</v>
      </c>
      <c r="BD1956" s="2">
        <v>0</v>
      </c>
      <c r="BE1956" s="2">
        <v>0</v>
      </c>
      <c r="BF1956" s="2">
        <v>0</v>
      </c>
      <c r="BG1956" s="2">
        <v>0</v>
      </c>
      <c r="BH1956" s="2">
        <v>0</v>
      </c>
      <c r="BI1956" s="2">
        <v>0</v>
      </c>
      <c r="BJ1956" s="2">
        <v>0</v>
      </c>
      <c r="BK1956" s="2">
        <v>0</v>
      </c>
      <c r="BL1956" s="2">
        <v>8</v>
      </c>
      <c r="BM1956" s="2">
        <v>6</v>
      </c>
      <c r="BN1956" s="2">
        <v>4</v>
      </c>
      <c r="BO1956" s="2">
        <v>4</v>
      </c>
      <c r="BP1956" s="2">
        <v>6</v>
      </c>
      <c r="BQ1956" s="2">
        <v>6</v>
      </c>
      <c r="BR1956" s="2">
        <v>3</v>
      </c>
      <c r="BS1956" s="2">
        <v>0</v>
      </c>
      <c r="BT1956" s="2">
        <v>0</v>
      </c>
      <c r="BU1956" s="2">
        <v>0</v>
      </c>
      <c r="BV1956" s="2">
        <v>0</v>
      </c>
      <c r="BW1956" s="2">
        <v>0</v>
      </c>
      <c r="BX1956" s="2">
        <v>0</v>
      </c>
      <c r="BY1956" s="2">
        <v>0</v>
      </c>
      <c r="BZ1956" s="2">
        <v>0</v>
      </c>
      <c r="CA1956" s="2">
        <v>0</v>
      </c>
      <c r="CB1956" s="2">
        <v>0</v>
      </c>
      <c r="CC1956" s="2">
        <v>0</v>
      </c>
      <c r="CD1956" s="2">
        <v>0</v>
      </c>
      <c r="CE1956" s="2">
        <v>0</v>
      </c>
      <c r="CF1956" s="2">
        <v>0</v>
      </c>
      <c r="CG1956" s="2">
        <v>0</v>
      </c>
      <c r="CH1956" s="2">
        <v>0</v>
      </c>
      <c r="CI1956" s="2">
        <v>0</v>
      </c>
      <c r="CJ1956" s="2">
        <v>0</v>
      </c>
      <c r="CK1956" s="2">
        <v>6</v>
      </c>
      <c r="CL1956" s="2">
        <v>0</v>
      </c>
    </row>
    <row r="1957" spans="1:90" x14ac:dyDescent="0.25">
      <c r="A1957" t="s">
        <v>115</v>
      </c>
      <c r="B1957">
        <v>10703</v>
      </c>
      <c r="C1957" t="s">
        <v>241</v>
      </c>
      <c r="D1957">
        <v>1</v>
      </c>
      <c r="E1957">
        <v>8</v>
      </c>
      <c r="F1957">
        <v>902044</v>
      </c>
      <c r="G1957">
        <v>35902044</v>
      </c>
      <c r="H1957" t="s">
        <v>1555</v>
      </c>
      <c r="I1957">
        <v>373</v>
      </c>
      <c r="J1957" t="s">
        <v>241</v>
      </c>
      <c r="K1957" t="s">
        <v>637</v>
      </c>
      <c r="L1957">
        <v>1</v>
      </c>
      <c r="M1957" t="s">
        <v>241</v>
      </c>
      <c r="N1957">
        <v>6665080</v>
      </c>
      <c r="O1957" t="s">
        <v>92</v>
      </c>
      <c r="P1957" t="s">
        <v>1556</v>
      </c>
      <c r="Q1957">
        <v>800</v>
      </c>
      <c r="R1957">
        <v>11</v>
      </c>
      <c r="S1957">
        <v>41414955</v>
      </c>
      <c r="T1957">
        <v>41427918</v>
      </c>
      <c r="U1957" t="s">
        <v>1557</v>
      </c>
      <c r="V1957">
        <v>1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192</v>
      </c>
      <c r="AE1957" s="2">
        <v>209</v>
      </c>
      <c r="AF1957" s="2">
        <v>135</v>
      </c>
      <c r="AG1957" s="2">
        <v>171</v>
      </c>
      <c r="AH1957" s="2">
        <v>220</v>
      </c>
      <c r="AI1957" s="2">
        <v>225</v>
      </c>
      <c r="AJ1957" s="2">
        <v>185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0</v>
      </c>
      <c r="BI1957" s="2">
        <v>0</v>
      </c>
      <c r="BJ1957" s="2">
        <v>0</v>
      </c>
      <c r="BK1957" s="2">
        <v>0</v>
      </c>
      <c r="BL1957" s="2">
        <v>8</v>
      </c>
      <c r="BM1957" s="2">
        <v>11</v>
      </c>
      <c r="BN1957" s="2">
        <v>5</v>
      </c>
      <c r="BO1957" s="2">
        <v>7</v>
      </c>
      <c r="BP1957" s="2">
        <v>11</v>
      </c>
      <c r="BQ1957" s="2">
        <v>10</v>
      </c>
      <c r="BR1957" s="2">
        <v>7</v>
      </c>
      <c r="BS1957" s="2">
        <v>0</v>
      </c>
      <c r="BT1957" s="2">
        <v>0</v>
      </c>
      <c r="BU1957" s="2">
        <v>0</v>
      </c>
      <c r="BV1957" s="2">
        <v>0</v>
      </c>
      <c r="BW1957" s="2">
        <v>0</v>
      </c>
      <c r="BX1957" s="2">
        <v>0</v>
      </c>
      <c r="BY1957" s="2">
        <v>0</v>
      </c>
      <c r="BZ1957" s="2">
        <v>0</v>
      </c>
      <c r="CA1957" s="2">
        <v>0</v>
      </c>
      <c r="CB1957" s="2">
        <v>0</v>
      </c>
      <c r="CC1957" s="2">
        <v>0</v>
      </c>
      <c r="CD1957" s="2">
        <v>0</v>
      </c>
      <c r="CE1957" s="2">
        <v>0</v>
      </c>
      <c r="CF1957" s="2">
        <v>0</v>
      </c>
      <c r="CG1957" s="2">
        <v>0</v>
      </c>
      <c r="CH1957" s="2">
        <v>0</v>
      </c>
      <c r="CI1957" s="2">
        <v>0</v>
      </c>
      <c r="CJ1957" s="2">
        <v>0</v>
      </c>
      <c r="CK1957" s="2">
        <v>0</v>
      </c>
      <c r="CL1957" s="2">
        <v>0</v>
      </c>
    </row>
    <row r="1958" spans="1:90" x14ac:dyDescent="0.25">
      <c r="A1958" t="s">
        <v>115</v>
      </c>
      <c r="B1958">
        <v>10703</v>
      </c>
      <c r="C1958" t="s">
        <v>241</v>
      </c>
      <c r="D1958">
        <v>1</v>
      </c>
      <c r="E1958">
        <v>8</v>
      </c>
      <c r="F1958">
        <v>48161</v>
      </c>
      <c r="G1958">
        <v>35048161</v>
      </c>
      <c r="H1958" t="s">
        <v>12637</v>
      </c>
      <c r="I1958">
        <v>373</v>
      </c>
      <c r="J1958" t="s">
        <v>241</v>
      </c>
      <c r="K1958" t="s">
        <v>2766</v>
      </c>
      <c r="L1958">
        <v>1</v>
      </c>
      <c r="M1958" t="s">
        <v>241</v>
      </c>
      <c r="N1958">
        <v>6660520</v>
      </c>
      <c r="O1958" t="s">
        <v>102</v>
      </c>
      <c r="P1958" t="s">
        <v>12638</v>
      </c>
      <c r="Q1958">
        <v>295</v>
      </c>
      <c r="R1958">
        <v>11</v>
      </c>
      <c r="S1958">
        <v>41414567</v>
      </c>
      <c r="T1958">
        <v>41427745</v>
      </c>
      <c r="U1958" t="s">
        <v>12639</v>
      </c>
      <c r="V1958">
        <v>1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166</v>
      </c>
      <c r="AE1958" s="2">
        <v>124</v>
      </c>
      <c r="AF1958" s="2">
        <v>95</v>
      </c>
      <c r="AG1958" s="2">
        <v>129</v>
      </c>
      <c r="AH1958" s="2">
        <v>151</v>
      </c>
      <c r="AI1958" s="2">
        <v>128</v>
      </c>
      <c r="AJ1958" s="2">
        <v>120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114</v>
      </c>
      <c r="BD1958" s="2">
        <v>0</v>
      </c>
      <c r="BE1958" s="2">
        <v>0</v>
      </c>
      <c r="BF1958" s="2">
        <v>0</v>
      </c>
      <c r="BG1958" s="2">
        <v>0</v>
      </c>
      <c r="BH1958" s="2">
        <v>0</v>
      </c>
      <c r="BI1958" s="2">
        <v>0</v>
      </c>
      <c r="BJ1958" s="2">
        <v>0</v>
      </c>
      <c r="BK1958" s="2">
        <v>0</v>
      </c>
      <c r="BL1958" s="2">
        <v>8</v>
      </c>
      <c r="BM1958" s="2">
        <v>6</v>
      </c>
      <c r="BN1958" s="2">
        <v>5</v>
      </c>
      <c r="BO1958" s="2">
        <v>5</v>
      </c>
      <c r="BP1958" s="2">
        <v>7</v>
      </c>
      <c r="BQ1958" s="2">
        <v>3</v>
      </c>
      <c r="BR1958" s="2">
        <v>3</v>
      </c>
      <c r="BS1958" s="2">
        <v>0</v>
      </c>
      <c r="BT1958" s="2">
        <v>0</v>
      </c>
      <c r="BU1958" s="2">
        <v>0</v>
      </c>
      <c r="BV1958" s="2">
        <v>0</v>
      </c>
      <c r="BW1958" s="2">
        <v>0</v>
      </c>
      <c r="BX1958" s="2">
        <v>0</v>
      </c>
      <c r="BY1958" s="2">
        <v>0</v>
      </c>
      <c r="BZ1958" s="2">
        <v>0</v>
      </c>
      <c r="CA1958" s="2">
        <v>0</v>
      </c>
      <c r="CB1958" s="2">
        <v>0</v>
      </c>
      <c r="CC1958" s="2">
        <v>0</v>
      </c>
      <c r="CD1958" s="2">
        <v>0</v>
      </c>
      <c r="CE1958" s="2">
        <v>0</v>
      </c>
      <c r="CF1958" s="2">
        <v>0</v>
      </c>
      <c r="CG1958" s="2">
        <v>0</v>
      </c>
      <c r="CH1958" s="2">
        <v>0</v>
      </c>
      <c r="CI1958" s="2">
        <v>0</v>
      </c>
      <c r="CJ1958" s="2">
        <v>0</v>
      </c>
      <c r="CK1958" s="2">
        <v>9</v>
      </c>
      <c r="CL1958" s="2">
        <v>0</v>
      </c>
    </row>
    <row r="1959" spans="1:90" x14ac:dyDescent="0.25">
      <c r="A1959" t="s">
        <v>115</v>
      </c>
      <c r="B1959">
        <v>10703</v>
      </c>
      <c r="C1959" t="s">
        <v>241</v>
      </c>
      <c r="D1959">
        <v>1</v>
      </c>
      <c r="E1959">
        <v>8</v>
      </c>
      <c r="F1959">
        <v>908836</v>
      </c>
      <c r="G1959">
        <v>35908836</v>
      </c>
      <c r="H1959" t="s">
        <v>18676</v>
      </c>
      <c r="I1959">
        <v>206</v>
      </c>
      <c r="J1959" t="s">
        <v>687</v>
      </c>
      <c r="K1959" t="s">
        <v>3619</v>
      </c>
      <c r="L1959">
        <v>1</v>
      </c>
      <c r="M1959" t="s">
        <v>687</v>
      </c>
      <c r="N1959">
        <v>6436230</v>
      </c>
      <c r="O1959" t="s">
        <v>92</v>
      </c>
      <c r="P1959" t="s">
        <v>18677</v>
      </c>
      <c r="Q1959">
        <v>191</v>
      </c>
      <c r="R1959">
        <v>11</v>
      </c>
      <c r="S1959">
        <v>41943042</v>
      </c>
      <c r="T1959">
        <v>41945453</v>
      </c>
      <c r="U1959" t="s">
        <v>18678</v>
      </c>
      <c r="V1959">
        <v>1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248</v>
      </c>
      <c r="AI1959" s="2">
        <v>226</v>
      </c>
      <c r="AJ1959" s="2">
        <v>180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66</v>
      </c>
      <c r="BD1959" s="2">
        <v>0</v>
      </c>
      <c r="BE1959" s="2">
        <v>0</v>
      </c>
      <c r="BF1959" s="2">
        <v>0</v>
      </c>
      <c r="BG1959" s="2">
        <v>0</v>
      </c>
      <c r="BH1959" s="2">
        <v>0</v>
      </c>
      <c r="BI1959" s="2">
        <v>0</v>
      </c>
      <c r="BJ1959" s="2">
        <v>0</v>
      </c>
      <c r="BK1959" s="2">
        <v>0</v>
      </c>
      <c r="BL1959" s="2">
        <v>0</v>
      </c>
      <c r="BM1959" s="2">
        <v>0</v>
      </c>
      <c r="BN1959" s="2">
        <v>0</v>
      </c>
      <c r="BO1959" s="2">
        <v>0</v>
      </c>
      <c r="BP1959" s="2">
        <v>10</v>
      </c>
      <c r="BQ1959" s="2">
        <v>12</v>
      </c>
      <c r="BR1959" s="2">
        <v>9</v>
      </c>
      <c r="BS1959" s="2">
        <v>0</v>
      </c>
      <c r="BT1959" s="2">
        <v>0</v>
      </c>
      <c r="BU1959" s="2">
        <v>0</v>
      </c>
      <c r="BV1959" s="2">
        <v>0</v>
      </c>
      <c r="BW1959" s="2">
        <v>0</v>
      </c>
      <c r="BX1959" s="2">
        <v>0</v>
      </c>
      <c r="BY1959" s="2">
        <v>0</v>
      </c>
      <c r="BZ1959" s="2">
        <v>0</v>
      </c>
      <c r="CA1959" s="2">
        <v>0</v>
      </c>
      <c r="CB1959" s="2">
        <v>0</v>
      </c>
      <c r="CC1959" s="2">
        <v>0</v>
      </c>
      <c r="CD1959" s="2">
        <v>0</v>
      </c>
      <c r="CE1959" s="2">
        <v>0</v>
      </c>
      <c r="CF1959" s="2">
        <v>0</v>
      </c>
      <c r="CG1959" s="2">
        <v>0</v>
      </c>
      <c r="CH1959" s="2">
        <v>0</v>
      </c>
      <c r="CI1959" s="2">
        <v>0</v>
      </c>
      <c r="CJ1959" s="2">
        <v>0</v>
      </c>
      <c r="CK1959" s="2">
        <v>6</v>
      </c>
      <c r="CL1959" s="2">
        <v>0</v>
      </c>
    </row>
    <row r="1960" spans="1:90" x14ac:dyDescent="0.25">
      <c r="A1960" t="s">
        <v>115</v>
      </c>
      <c r="B1960">
        <v>10703</v>
      </c>
      <c r="C1960" t="s">
        <v>241</v>
      </c>
      <c r="D1960">
        <v>1</v>
      </c>
      <c r="E1960">
        <v>8</v>
      </c>
      <c r="F1960">
        <v>9787</v>
      </c>
      <c r="G1960">
        <v>35009787</v>
      </c>
      <c r="H1960" t="s">
        <v>6662</v>
      </c>
      <c r="I1960">
        <v>206</v>
      </c>
      <c r="J1960" t="s">
        <v>687</v>
      </c>
      <c r="K1960" t="s">
        <v>3097</v>
      </c>
      <c r="L1960">
        <v>1</v>
      </c>
      <c r="M1960" t="s">
        <v>687</v>
      </c>
      <c r="N1960">
        <v>6410070</v>
      </c>
      <c r="O1960" t="s">
        <v>92</v>
      </c>
      <c r="P1960" t="s">
        <v>17668</v>
      </c>
      <c r="Q1960">
        <v>21</v>
      </c>
      <c r="R1960">
        <v>11</v>
      </c>
      <c r="S1960">
        <v>41633463</v>
      </c>
      <c r="U1960" t="s">
        <v>17669</v>
      </c>
      <c r="V1960">
        <v>1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238</v>
      </c>
      <c r="AI1960" s="2">
        <v>188</v>
      </c>
      <c r="AJ1960" s="2">
        <v>193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43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0</v>
      </c>
      <c r="BI1960" s="2">
        <v>0</v>
      </c>
      <c r="BJ1960" s="2">
        <v>0</v>
      </c>
      <c r="BK1960" s="2">
        <v>0</v>
      </c>
      <c r="BL1960" s="2">
        <v>0</v>
      </c>
      <c r="BM1960" s="2">
        <v>0</v>
      </c>
      <c r="BN1960" s="2">
        <v>0</v>
      </c>
      <c r="BO1960" s="2">
        <v>0</v>
      </c>
      <c r="BP1960" s="2">
        <v>7</v>
      </c>
      <c r="BQ1960" s="2">
        <v>9</v>
      </c>
      <c r="BR1960" s="2">
        <v>7</v>
      </c>
      <c r="BS1960" s="2">
        <v>0</v>
      </c>
      <c r="BT1960" s="2">
        <v>0</v>
      </c>
      <c r="BU1960" s="2">
        <v>0</v>
      </c>
      <c r="BV1960" s="2">
        <v>0</v>
      </c>
      <c r="BW1960" s="2">
        <v>0</v>
      </c>
      <c r="BX1960" s="2">
        <v>0</v>
      </c>
      <c r="BY1960" s="2">
        <v>0</v>
      </c>
      <c r="BZ1960" s="2">
        <v>0</v>
      </c>
      <c r="CA1960" s="2">
        <v>0</v>
      </c>
      <c r="CB1960" s="2">
        <v>0</v>
      </c>
      <c r="CC1960" s="2">
        <v>1</v>
      </c>
      <c r="CD1960" s="2">
        <v>0</v>
      </c>
      <c r="CE1960" s="2">
        <v>0</v>
      </c>
      <c r="CF1960" s="2">
        <v>0</v>
      </c>
      <c r="CG1960" s="2">
        <v>0</v>
      </c>
      <c r="CH1960" s="2">
        <v>0</v>
      </c>
      <c r="CI1960" s="2">
        <v>0</v>
      </c>
      <c r="CJ1960" s="2">
        <v>0</v>
      </c>
      <c r="CK1960" s="2">
        <v>0</v>
      </c>
      <c r="CL1960" s="2">
        <v>0</v>
      </c>
    </row>
    <row r="1961" spans="1:90" x14ac:dyDescent="0.25">
      <c r="A1961" t="s">
        <v>115</v>
      </c>
      <c r="B1961">
        <v>10703</v>
      </c>
      <c r="C1961" t="s">
        <v>241</v>
      </c>
      <c r="D1961">
        <v>1</v>
      </c>
      <c r="E1961">
        <v>8</v>
      </c>
      <c r="F1961">
        <v>49025</v>
      </c>
      <c r="G1961">
        <v>35049025</v>
      </c>
      <c r="H1961" t="s">
        <v>17958</v>
      </c>
      <c r="I1961">
        <v>206</v>
      </c>
      <c r="J1961" t="s">
        <v>687</v>
      </c>
      <c r="K1961" t="s">
        <v>3619</v>
      </c>
      <c r="L1961">
        <v>1</v>
      </c>
      <c r="M1961" t="s">
        <v>687</v>
      </c>
      <c r="N1961">
        <v>6436010</v>
      </c>
      <c r="O1961" t="s">
        <v>92</v>
      </c>
      <c r="P1961" t="s">
        <v>16551</v>
      </c>
      <c r="Q1961">
        <v>25</v>
      </c>
      <c r="R1961">
        <v>11</v>
      </c>
      <c r="S1961">
        <v>41940299</v>
      </c>
      <c r="U1961" t="s">
        <v>17959</v>
      </c>
      <c r="V1961">
        <v>1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83</v>
      </c>
      <c r="AI1961" s="2">
        <v>162</v>
      </c>
      <c r="AJ1961" s="2">
        <v>121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163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0</v>
      </c>
      <c r="BI1961" s="2">
        <v>0</v>
      </c>
      <c r="BJ1961" s="2">
        <v>0</v>
      </c>
      <c r="BK1961" s="2">
        <v>0</v>
      </c>
      <c r="BL1961" s="2">
        <v>0</v>
      </c>
      <c r="BM1961" s="2">
        <v>0</v>
      </c>
      <c r="BN1961" s="2">
        <v>0</v>
      </c>
      <c r="BO1961" s="2">
        <v>0</v>
      </c>
      <c r="BP1961" s="2">
        <v>4</v>
      </c>
      <c r="BQ1961" s="2">
        <v>6</v>
      </c>
      <c r="BR1961" s="2">
        <v>3</v>
      </c>
      <c r="BS1961" s="2">
        <v>0</v>
      </c>
      <c r="BT1961" s="2">
        <v>0</v>
      </c>
      <c r="BU1961" s="2">
        <v>0</v>
      </c>
      <c r="BV1961" s="2">
        <v>0</v>
      </c>
      <c r="BW1961" s="2">
        <v>0</v>
      </c>
      <c r="BX1961" s="2">
        <v>0</v>
      </c>
      <c r="BY1961" s="2">
        <v>0</v>
      </c>
      <c r="BZ1961" s="2">
        <v>0</v>
      </c>
      <c r="CA1961" s="2">
        <v>0</v>
      </c>
      <c r="CB1961" s="2">
        <v>0</v>
      </c>
      <c r="CC1961" s="2">
        <v>4</v>
      </c>
      <c r="CD1961" s="2">
        <v>0</v>
      </c>
      <c r="CE1961" s="2">
        <v>0</v>
      </c>
      <c r="CF1961" s="2">
        <v>0</v>
      </c>
      <c r="CG1961" s="2">
        <v>0</v>
      </c>
      <c r="CH1961" s="2">
        <v>0</v>
      </c>
      <c r="CI1961" s="2">
        <v>0</v>
      </c>
      <c r="CJ1961" s="2">
        <v>0</v>
      </c>
      <c r="CK1961" s="2">
        <v>0</v>
      </c>
      <c r="CL1961" s="2">
        <v>0</v>
      </c>
    </row>
    <row r="1962" spans="1:90" x14ac:dyDescent="0.25">
      <c r="A1962" t="s">
        <v>115</v>
      </c>
      <c r="B1962">
        <v>10703</v>
      </c>
      <c r="C1962" t="s">
        <v>241</v>
      </c>
      <c r="D1962">
        <v>1</v>
      </c>
      <c r="E1962">
        <v>8</v>
      </c>
      <c r="F1962">
        <v>908617</v>
      </c>
      <c r="G1962">
        <v>35908617</v>
      </c>
      <c r="H1962" t="s">
        <v>428</v>
      </c>
      <c r="I1962">
        <v>206</v>
      </c>
      <c r="J1962" t="s">
        <v>687</v>
      </c>
      <c r="K1962" t="s">
        <v>428</v>
      </c>
      <c r="L1962">
        <v>1</v>
      </c>
      <c r="M1962" t="s">
        <v>687</v>
      </c>
      <c r="N1962">
        <v>6447010</v>
      </c>
      <c r="O1962" t="s">
        <v>102</v>
      </c>
      <c r="P1962" t="s">
        <v>14309</v>
      </c>
      <c r="Q1962">
        <v>2363</v>
      </c>
      <c r="R1962">
        <v>11</v>
      </c>
      <c r="S1962">
        <v>41943924</v>
      </c>
      <c r="U1962" t="s">
        <v>14310</v>
      </c>
      <c r="V1962">
        <v>1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110</v>
      </c>
      <c r="AI1962" s="2">
        <v>139</v>
      </c>
      <c r="AJ1962" s="2">
        <v>117</v>
      </c>
      <c r="AK1962" s="2">
        <v>0</v>
      </c>
      <c r="AL1962" s="2">
        <v>0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0</v>
      </c>
      <c r="BI1962" s="2">
        <v>0</v>
      </c>
      <c r="BJ1962" s="2">
        <v>0</v>
      </c>
      <c r="BK1962" s="2">
        <v>0</v>
      </c>
      <c r="BL1962" s="2">
        <v>0</v>
      </c>
      <c r="BM1962" s="2">
        <v>0</v>
      </c>
      <c r="BN1962" s="2">
        <v>0</v>
      </c>
      <c r="BO1962" s="2">
        <v>0</v>
      </c>
      <c r="BP1962" s="2">
        <v>6</v>
      </c>
      <c r="BQ1962" s="2">
        <v>5</v>
      </c>
      <c r="BR1962" s="2">
        <v>6</v>
      </c>
      <c r="BS1962" s="2">
        <v>0</v>
      </c>
      <c r="BT1962" s="2">
        <v>0</v>
      </c>
      <c r="BU1962" s="2">
        <v>0</v>
      </c>
      <c r="BV1962" s="2">
        <v>0</v>
      </c>
      <c r="BW1962" s="2">
        <v>0</v>
      </c>
      <c r="BX1962" s="2">
        <v>0</v>
      </c>
      <c r="BY1962" s="2">
        <v>0</v>
      </c>
      <c r="BZ1962" s="2">
        <v>0</v>
      </c>
      <c r="CA1962" s="2">
        <v>0</v>
      </c>
      <c r="CB1962" s="2">
        <v>0</v>
      </c>
      <c r="CC1962" s="2">
        <v>0</v>
      </c>
      <c r="CD1962" s="2">
        <v>0</v>
      </c>
      <c r="CE1962" s="2">
        <v>0</v>
      </c>
      <c r="CF1962" s="2">
        <v>0</v>
      </c>
      <c r="CG1962" s="2">
        <v>0</v>
      </c>
      <c r="CH1962" s="2">
        <v>0</v>
      </c>
      <c r="CI1962" s="2">
        <v>0</v>
      </c>
      <c r="CJ1962" s="2">
        <v>0</v>
      </c>
      <c r="CK1962" s="2">
        <v>0</v>
      </c>
      <c r="CL1962" s="2">
        <v>0</v>
      </c>
    </row>
    <row r="1963" spans="1:90" x14ac:dyDescent="0.25">
      <c r="A1963" t="s">
        <v>115</v>
      </c>
      <c r="B1963">
        <v>10703</v>
      </c>
      <c r="C1963" t="s">
        <v>241</v>
      </c>
      <c r="D1963">
        <v>1</v>
      </c>
      <c r="E1963">
        <v>8</v>
      </c>
      <c r="F1963">
        <v>41373</v>
      </c>
      <c r="G1963">
        <v>35041373</v>
      </c>
      <c r="H1963" t="s">
        <v>12967</v>
      </c>
      <c r="I1963">
        <v>398</v>
      </c>
      <c r="J1963" t="s">
        <v>435</v>
      </c>
      <c r="K1963" t="s">
        <v>12968</v>
      </c>
      <c r="L1963">
        <v>1</v>
      </c>
      <c r="M1963" t="s">
        <v>435</v>
      </c>
      <c r="N1963">
        <v>6622120</v>
      </c>
      <c r="O1963" t="s">
        <v>92</v>
      </c>
      <c r="P1963" t="s">
        <v>12969</v>
      </c>
      <c r="Q1963">
        <v>5</v>
      </c>
      <c r="R1963">
        <v>11</v>
      </c>
      <c r="S1963">
        <v>46180635</v>
      </c>
      <c r="T1963">
        <v>46183160</v>
      </c>
      <c r="U1963" t="s">
        <v>12970</v>
      </c>
      <c r="V1963">
        <v>1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141</v>
      </c>
      <c r="AE1963" s="2">
        <v>93</v>
      </c>
      <c r="AF1963" s="2">
        <v>91</v>
      </c>
      <c r="AG1963" s="2">
        <v>103</v>
      </c>
      <c r="AH1963" s="2">
        <v>86</v>
      </c>
      <c r="AI1963" s="2">
        <v>61</v>
      </c>
      <c r="AJ1963" s="2">
        <v>58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39</v>
      </c>
      <c r="BD1963" s="2">
        <v>0</v>
      </c>
      <c r="BE1963" s="2">
        <v>0</v>
      </c>
      <c r="BF1963" s="2">
        <v>0</v>
      </c>
      <c r="BG1963" s="2">
        <v>0</v>
      </c>
      <c r="BH1963" s="2">
        <v>0</v>
      </c>
      <c r="BI1963" s="2">
        <v>0</v>
      </c>
      <c r="BJ1963" s="2">
        <v>0</v>
      </c>
      <c r="BK1963" s="2">
        <v>0</v>
      </c>
      <c r="BL1963" s="2">
        <v>8</v>
      </c>
      <c r="BM1963" s="2">
        <v>3</v>
      </c>
      <c r="BN1963" s="2">
        <v>4</v>
      </c>
      <c r="BO1963" s="2">
        <v>4</v>
      </c>
      <c r="BP1963" s="2">
        <v>3</v>
      </c>
      <c r="BQ1963" s="2">
        <v>3</v>
      </c>
      <c r="BR1963" s="2">
        <v>3</v>
      </c>
      <c r="BS1963" s="2">
        <v>0</v>
      </c>
      <c r="BT1963" s="2">
        <v>0</v>
      </c>
      <c r="BU1963" s="2">
        <v>0</v>
      </c>
      <c r="BV1963" s="2">
        <v>0</v>
      </c>
      <c r="BW1963" s="2">
        <v>0</v>
      </c>
      <c r="BX1963" s="2">
        <v>0</v>
      </c>
      <c r="BY1963" s="2">
        <v>0</v>
      </c>
      <c r="BZ1963" s="2">
        <v>0</v>
      </c>
      <c r="CA1963" s="2">
        <v>0</v>
      </c>
      <c r="CB1963" s="2">
        <v>0</v>
      </c>
      <c r="CC1963" s="2">
        <v>0</v>
      </c>
      <c r="CD1963" s="2">
        <v>0</v>
      </c>
      <c r="CE1963" s="2">
        <v>0</v>
      </c>
      <c r="CF1963" s="2">
        <v>0</v>
      </c>
      <c r="CG1963" s="2">
        <v>0</v>
      </c>
      <c r="CH1963" s="2">
        <v>0</v>
      </c>
      <c r="CI1963" s="2">
        <v>0</v>
      </c>
      <c r="CJ1963" s="2">
        <v>0</v>
      </c>
      <c r="CK1963" s="2">
        <v>4</v>
      </c>
      <c r="CL1963" s="2">
        <v>0</v>
      </c>
    </row>
    <row r="1964" spans="1:90" x14ac:dyDescent="0.25">
      <c r="A1964" t="s">
        <v>115</v>
      </c>
      <c r="B1964">
        <v>10703</v>
      </c>
      <c r="C1964" t="s">
        <v>241</v>
      </c>
      <c r="D1964">
        <v>1</v>
      </c>
      <c r="E1964">
        <v>8</v>
      </c>
      <c r="F1964">
        <v>46607</v>
      </c>
      <c r="G1964">
        <v>35046607</v>
      </c>
      <c r="H1964" t="s">
        <v>11156</v>
      </c>
      <c r="I1964">
        <v>373</v>
      </c>
      <c r="J1964" t="s">
        <v>241</v>
      </c>
      <c r="K1964" t="s">
        <v>6710</v>
      </c>
      <c r="L1964">
        <v>1</v>
      </c>
      <c r="M1964" t="s">
        <v>241</v>
      </c>
      <c r="N1964">
        <v>6680370</v>
      </c>
      <c r="O1964" t="s">
        <v>92</v>
      </c>
      <c r="P1964" t="s">
        <v>11157</v>
      </c>
      <c r="Q1964">
        <v>250</v>
      </c>
      <c r="R1964">
        <v>11</v>
      </c>
      <c r="S1964">
        <v>41441596</v>
      </c>
      <c r="T1964">
        <v>41441978</v>
      </c>
      <c r="U1964" t="s">
        <v>11158</v>
      </c>
      <c r="V1964">
        <v>1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156</v>
      </c>
      <c r="AE1964" s="2">
        <v>108</v>
      </c>
      <c r="AF1964" s="2">
        <v>98</v>
      </c>
      <c r="AG1964" s="2">
        <v>160</v>
      </c>
      <c r="AH1964" s="2">
        <v>126</v>
      </c>
      <c r="AI1964" s="2">
        <v>93</v>
      </c>
      <c r="AJ1964" s="2">
        <v>67</v>
      </c>
      <c r="AK1964" s="2">
        <v>0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118</v>
      </c>
      <c r="BD1964" s="2">
        <v>0</v>
      </c>
      <c r="BE1964" s="2">
        <v>0</v>
      </c>
      <c r="BF1964" s="2">
        <v>0</v>
      </c>
      <c r="BG1964" s="2">
        <v>0</v>
      </c>
      <c r="BH1964" s="2">
        <v>0</v>
      </c>
      <c r="BI1964" s="2">
        <v>0</v>
      </c>
      <c r="BJ1964" s="2">
        <v>0</v>
      </c>
      <c r="BK1964" s="2">
        <v>0</v>
      </c>
      <c r="BL1964" s="2">
        <v>10</v>
      </c>
      <c r="BM1964" s="2">
        <v>6</v>
      </c>
      <c r="BN1964" s="2">
        <v>6</v>
      </c>
      <c r="BO1964" s="2">
        <v>8</v>
      </c>
      <c r="BP1964" s="2">
        <v>4</v>
      </c>
      <c r="BQ1964" s="2">
        <v>3</v>
      </c>
      <c r="BR1964" s="2">
        <v>2</v>
      </c>
      <c r="BS1964" s="2">
        <v>0</v>
      </c>
      <c r="BT1964" s="2">
        <v>0</v>
      </c>
      <c r="BU1964" s="2">
        <v>0</v>
      </c>
      <c r="BV1964" s="2">
        <v>0</v>
      </c>
      <c r="BW1964" s="2">
        <v>0</v>
      </c>
      <c r="BX1964" s="2">
        <v>0</v>
      </c>
      <c r="BY1964" s="2">
        <v>0</v>
      </c>
      <c r="BZ1964" s="2">
        <v>0</v>
      </c>
      <c r="CA1964" s="2">
        <v>0</v>
      </c>
      <c r="CB1964" s="2">
        <v>0</v>
      </c>
      <c r="CC1964" s="2">
        <v>0</v>
      </c>
      <c r="CD1964" s="2">
        <v>0</v>
      </c>
      <c r="CE1964" s="2">
        <v>0</v>
      </c>
      <c r="CF1964" s="2">
        <v>0</v>
      </c>
      <c r="CG1964" s="2">
        <v>0</v>
      </c>
      <c r="CH1964" s="2">
        <v>0</v>
      </c>
      <c r="CI1964" s="2">
        <v>0</v>
      </c>
      <c r="CJ1964" s="2">
        <v>0</v>
      </c>
      <c r="CK1964" s="2">
        <v>11</v>
      </c>
      <c r="CL1964" s="2">
        <v>0</v>
      </c>
    </row>
    <row r="1965" spans="1:90" x14ac:dyDescent="0.25">
      <c r="A1965" t="s">
        <v>115</v>
      </c>
      <c r="B1965">
        <v>10703</v>
      </c>
      <c r="C1965" t="s">
        <v>241</v>
      </c>
      <c r="D1965">
        <v>1</v>
      </c>
      <c r="E1965">
        <v>8</v>
      </c>
      <c r="F1965">
        <v>10388</v>
      </c>
      <c r="G1965">
        <v>35010388</v>
      </c>
      <c r="H1965" t="s">
        <v>14798</v>
      </c>
      <c r="I1965">
        <v>373</v>
      </c>
      <c r="J1965" t="s">
        <v>241</v>
      </c>
      <c r="K1965" t="s">
        <v>1303</v>
      </c>
      <c r="L1965">
        <v>1</v>
      </c>
      <c r="M1965" t="s">
        <v>241</v>
      </c>
      <c r="N1965">
        <v>6654100</v>
      </c>
      <c r="O1965" t="s">
        <v>100</v>
      </c>
      <c r="P1965" t="s">
        <v>14799</v>
      </c>
      <c r="Q1965">
        <v>2</v>
      </c>
      <c r="R1965">
        <v>11</v>
      </c>
      <c r="S1965">
        <v>41413398</v>
      </c>
      <c r="T1965">
        <v>41427907</v>
      </c>
      <c r="U1965" t="s">
        <v>14800</v>
      </c>
      <c r="V1965">
        <v>1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146</v>
      </c>
      <c r="AE1965" s="2">
        <v>125</v>
      </c>
      <c r="AF1965" s="2">
        <v>69</v>
      </c>
      <c r="AG1965" s="2">
        <v>105</v>
      </c>
      <c r="AH1965" s="2">
        <v>193</v>
      </c>
      <c r="AI1965" s="2">
        <v>165</v>
      </c>
      <c r="AJ1965" s="2">
        <v>123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130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65</v>
      </c>
      <c r="BD1965" s="2">
        <v>0</v>
      </c>
      <c r="BE1965" s="2">
        <v>0</v>
      </c>
      <c r="BF1965" s="2">
        <v>0</v>
      </c>
      <c r="BG1965" s="2">
        <v>0</v>
      </c>
      <c r="BH1965" s="2">
        <v>0</v>
      </c>
      <c r="BI1965" s="2">
        <v>0</v>
      </c>
      <c r="BJ1965" s="2">
        <v>0</v>
      </c>
      <c r="BK1965" s="2">
        <v>0</v>
      </c>
      <c r="BL1965" s="2">
        <v>7</v>
      </c>
      <c r="BM1965" s="2">
        <v>6</v>
      </c>
      <c r="BN1965" s="2">
        <v>3</v>
      </c>
      <c r="BO1965" s="2">
        <v>5</v>
      </c>
      <c r="BP1965" s="2">
        <v>8</v>
      </c>
      <c r="BQ1965" s="2">
        <v>7</v>
      </c>
      <c r="BR1965" s="2">
        <v>6</v>
      </c>
      <c r="BS1965" s="2">
        <v>0</v>
      </c>
      <c r="BT1965" s="2">
        <v>0</v>
      </c>
      <c r="BU1965" s="2">
        <v>0</v>
      </c>
      <c r="BV1965" s="2">
        <v>0</v>
      </c>
      <c r="BW1965" s="2">
        <v>0</v>
      </c>
      <c r="BX1965" s="2">
        <v>0</v>
      </c>
      <c r="BY1965" s="2">
        <v>0</v>
      </c>
      <c r="BZ1965" s="2">
        <v>0</v>
      </c>
      <c r="CA1965" s="2">
        <v>0</v>
      </c>
      <c r="CB1965" s="2">
        <v>0</v>
      </c>
      <c r="CC1965" s="2">
        <v>4</v>
      </c>
      <c r="CD1965" s="2">
        <v>0</v>
      </c>
      <c r="CE1965" s="2">
        <v>0</v>
      </c>
      <c r="CF1965" s="2">
        <v>0</v>
      </c>
      <c r="CG1965" s="2">
        <v>0</v>
      </c>
      <c r="CH1965" s="2">
        <v>0</v>
      </c>
      <c r="CI1965" s="2">
        <v>0</v>
      </c>
      <c r="CJ1965" s="2">
        <v>0</v>
      </c>
      <c r="CK1965" s="2">
        <v>4</v>
      </c>
      <c r="CL1965" s="2">
        <v>0</v>
      </c>
    </row>
    <row r="1966" spans="1:90" x14ac:dyDescent="0.25">
      <c r="A1966" t="s">
        <v>115</v>
      </c>
      <c r="B1966">
        <v>10703</v>
      </c>
      <c r="C1966" t="s">
        <v>241</v>
      </c>
      <c r="D1966">
        <v>1</v>
      </c>
      <c r="E1966">
        <v>8</v>
      </c>
      <c r="F1966">
        <v>9921</v>
      </c>
      <c r="G1966">
        <v>35009921</v>
      </c>
      <c r="H1966" t="s">
        <v>2228</v>
      </c>
      <c r="I1966">
        <v>206</v>
      </c>
      <c r="J1966" t="s">
        <v>687</v>
      </c>
      <c r="K1966" t="s">
        <v>2229</v>
      </c>
      <c r="L1966">
        <v>1</v>
      </c>
      <c r="M1966" t="s">
        <v>687</v>
      </c>
      <c r="N1966">
        <v>6463050</v>
      </c>
      <c r="O1966" t="s">
        <v>102</v>
      </c>
      <c r="P1966" t="s">
        <v>2230</v>
      </c>
      <c r="Q1966">
        <v>100</v>
      </c>
      <c r="R1966">
        <v>11</v>
      </c>
      <c r="S1966">
        <v>41936317</v>
      </c>
      <c r="T1966">
        <v>46880009</v>
      </c>
      <c r="U1966" t="s">
        <v>2231</v>
      </c>
      <c r="V1966">
        <v>1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137</v>
      </c>
      <c r="AI1966" s="2">
        <v>117</v>
      </c>
      <c r="AJ1966" s="2">
        <v>101</v>
      </c>
      <c r="AK1966" s="2">
        <v>0</v>
      </c>
      <c r="AL1966" s="2">
        <v>0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0</v>
      </c>
      <c r="BI1966" s="2">
        <v>0</v>
      </c>
      <c r="BJ1966" s="2">
        <v>0</v>
      </c>
      <c r="BK1966" s="2">
        <v>0</v>
      </c>
      <c r="BL1966" s="2">
        <v>0</v>
      </c>
      <c r="BM1966" s="2">
        <v>0</v>
      </c>
      <c r="BN1966" s="2">
        <v>0</v>
      </c>
      <c r="BO1966" s="2">
        <v>0</v>
      </c>
      <c r="BP1966" s="2">
        <v>6</v>
      </c>
      <c r="BQ1966" s="2">
        <v>5</v>
      </c>
      <c r="BR1966" s="2">
        <v>4</v>
      </c>
      <c r="BS1966" s="2">
        <v>0</v>
      </c>
      <c r="BT1966" s="2">
        <v>0</v>
      </c>
      <c r="BU1966" s="2">
        <v>0</v>
      </c>
      <c r="BV1966" s="2">
        <v>0</v>
      </c>
      <c r="BW1966" s="2">
        <v>0</v>
      </c>
      <c r="BX1966" s="2">
        <v>0</v>
      </c>
      <c r="BY1966" s="2">
        <v>0</v>
      </c>
      <c r="BZ1966" s="2">
        <v>0</v>
      </c>
      <c r="CA1966" s="2">
        <v>0</v>
      </c>
      <c r="CB1966" s="2">
        <v>0</v>
      </c>
      <c r="CC1966" s="2">
        <v>0</v>
      </c>
      <c r="CD1966" s="2">
        <v>0</v>
      </c>
      <c r="CE1966" s="2">
        <v>0</v>
      </c>
      <c r="CF1966" s="2">
        <v>0</v>
      </c>
      <c r="CG1966" s="2">
        <v>0</v>
      </c>
      <c r="CH1966" s="2">
        <v>0</v>
      </c>
      <c r="CI1966" s="2">
        <v>0</v>
      </c>
      <c r="CJ1966" s="2">
        <v>0</v>
      </c>
      <c r="CK1966" s="2">
        <v>0</v>
      </c>
      <c r="CL1966" s="2">
        <v>0</v>
      </c>
    </row>
    <row r="1967" spans="1:90" x14ac:dyDescent="0.25">
      <c r="A1967" t="s">
        <v>115</v>
      </c>
      <c r="B1967">
        <v>10703</v>
      </c>
      <c r="C1967" t="s">
        <v>241</v>
      </c>
      <c r="D1967">
        <v>1</v>
      </c>
      <c r="E1967">
        <v>8</v>
      </c>
      <c r="F1967">
        <v>918702</v>
      </c>
      <c r="G1967">
        <v>35918702</v>
      </c>
      <c r="H1967" t="s">
        <v>14905</v>
      </c>
      <c r="I1967">
        <v>206</v>
      </c>
      <c r="J1967" t="s">
        <v>687</v>
      </c>
      <c r="K1967" t="s">
        <v>3975</v>
      </c>
      <c r="L1967">
        <v>1</v>
      </c>
      <c r="M1967" t="s">
        <v>687</v>
      </c>
      <c r="N1967">
        <v>6434200</v>
      </c>
      <c r="O1967" t="s">
        <v>1391</v>
      </c>
      <c r="P1967" t="s">
        <v>8646</v>
      </c>
      <c r="Q1967">
        <v>62</v>
      </c>
      <c r="R1967">
        <v>11</v>
      </c>
      <c r="S1967">
        <v>41940202</v>
      </c>
      <c r="T1967">
        <v>41941390</v>
      </c>
      <c r="U1967" t="s">
        <v>14906</v>
      </c>
      <c r="V1967">
        <v>1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124</v>
      </c>
      <c r="AI1967" s="2">
        <v>81</v>
      </c>
      <c r="AJ1967" s="2">
        <v>106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415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45</v>
      </c>
      <c r="BD1967" s="2">
        <v>0</v>
      </c>
      <c r="BE1967" s="2">
        <v>0</v>
      </c>
      <c r="BF1967" s="2">
        <v>0</v>
      </c>
      <c r="BG1967" s="2">
        <v>0</v>
      </c>
      <c r="BH1967" s="2">
        <v>0</v>
      </c>
      <c r="BI1967" s="2">
        <v>0</v>
      </c>
      <c r="BJ1967" s="2">
        <v>0</v>
      </c>
      <c r="BK1967" s="2">
        <v>0</v>
      </c>
      <c r="BL1967" s="2">
        <v>0</v>
      </c>
      <c r="BM1967" s="2">
        <v>0</v>
      </c>
      <c r="BN1967" s="2">
        <v>0</v>
      </c>
      <c r="BO1967" s="2">
        <v>0</v>
      </c>
      <c r="BP1967" s="2">
        <v>5</v>
      </c>
      <c r="BQ1967" s="2">
        <v>2</v>
      </c>
      <c r="BR1967" s="2">
        <v>3</v>
      </c>
      <c r="BS1967" s="2">
        <v>0</v>
      </c>
      <c r="BT1967" s="2">
        <v>0</v>
      </c>
      <c r="BU1967" s="2">
        <v>0</v>
      </c>
      <c r="BV1967" s="2">
        <v>0</v>
      </c>
      <c r="BW1967" s="2">
        <v>0</v>
      </c>
      <c r="BX1967" s="2">
        <v>0</v>
      </c>
      <c r="BY1967" s="2">
        <v>0</v>
      </c>
      <c r="BZ1967" s="2">
        <v>0</v>
      </c>
      <c r="CA1967" s="2">
        <v>0</v>
      </c>
      <c r="CB1967" s="2">
        <v>0</v>
      </c>
      <c r="CC1967" s="2">
        <v>12</v>
      </c>
      <c r="CD1967" s="2">
        <v>0</v>
      </c>
      <c r="CE1967" s="2">
        <v>0</v>
      </c>
      <c r="CF1967" s="2">
        <v>0</v>
      </c>
      <c r="CG1967" s="2">
        <v>0</v>
      </c>
      <c r="CH1967" s="2">
        <v>0</v>
      </c>
      <c r="CI1967" s="2">
        <v>0</v>
      </c>
      <c r="CJ1967" s="2">
        <v>0</v>
      </c>
      <c r="CK1967" s="2">
        <v>2</v>
      </c>
      <c r="CL1967" s="2">
        <v>0</v>
      </c>
    </row>
    <row r="1968" spans="1:90" x14ac:dyDescent="0.25">
      <c r="A1968" t="s">
        <v>115</v>
      </c>
      <c r="B1968">
        <v>10703</v>
      </c>
      <c r="C1968" t="s">
        <v>241</v>
      </c>
      <c r="D1968">
        <v>1</v>
      </c>
      <c r="E1968">
        <v>8</v>
      </c>
      <c r="F1968">
        <v>10650</v>
      </c>
      <c r="G1968">
        <v>35010650</v>
      </c>
      <c r="H1968" t="s">
        <v>14434</v>
      </c>
      <c r="I1968">
        <v>373</v>
      </c>
      <c r="J1968" t="s">
        <v>241</v>
      </c>
      <c r="K1968" t="s">
        <v>1774</v>
      </c>
      <c r="L1968">
        <v>1</v>
      </c>
      <c r="M1968" t="s">
        <v>241</v>
      </c>
      <c r="N1968">
        <v>6694000</v>
      </c>
      <c r="O1968" t="s">
        <v>102</v>
      </c>
      <c r="P1968" t="s">
        <v>2990</v>
      </c>
      <c r="Q1968">
        <v>900</v>
      </c>
      <c r="R1968">
        <v>11</v>
      </c>
      <c r="S1968">
        <v>41413126</v>
      </c>
      <c r="T1968">
        <v>41418107</v>
      </c>
      <c r="U1968" t="s">
        <v>14435</v>
      </c>
      <c r="V1968">
        <v>1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205</v>
      </c>
      <c r="AE1968" s="2">
        <v>75</v>
      </c>
      <c r="AF1968" s="2">
        <v>144</v>
      </c>
      <c r="AG1968" s="2">
        <v>202</v>
      </c>
      <c r="AH1968" s="2">
        <v>237</v>
      </c>
      <c r="AI1968" s="2">
        <v>289</v>
      </c>
      <c r="AJ1968" s="2">
        <v>266</v>
      </c>
      <c r="AK1968" s="2">
        <v>0</v>
      </c>
      <c r="AL1968" s="2">
        <v>0</v>
      </c>
      <c r="AM1968" s="2">
        <v>0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101</v>
      </c>
      <c r="BD1968" s="2">
        <v>0</v>
      </c>
      <c r="BE1968" s="2">
        <v>0</v>
      </c>
      <c r="BF1968" s="2">
        <v>0</v>
      </c>
      <c r="BG1968" s="2">
        <v>0</v>
      </c>
      <c r="BH1968" s="2">
        <v>0</v>
      </c>
      <c r="BI1968" s="2">
        <v>0</v>
      </c>
      <c r="BJ1968" s="2">
        <v>0</v>
      </c>
      <c r="BK1968" s="2">
        <v>0</v>
      </c>
      <c r="BL1968" s="2">
        <v>12</v>
      </c>
      <c r="BM1968" s="2">
        <v>2</v>
      </c>
      <c r="BN1968" s="2">
        <v>4</v>
      </c>
      <c r="BO1968" s="2">
        <v>6</v>
      </c>
      <c r="BP1968" s="2">
        <v>7</v>
      </c>
      <c r="BQ1968" s="2">
        <v>12</v>
      </c>
      <c r="BR1968" s="2">
        <v>7</v>
      </c>
      <c r="BS1968" s="2">
        <v>0</v>
      </c>
      <c r="BT1968" s="2">
        <v>0</v>
      </c>
      <c r="BU1968" s="2">
        <v>0</v>
      </c>
      <c r="BV1968" s="2">
        <v>0</v>
      </c>
      <c r="BW1968" s="2">
        <v>0</v>
      </c>
      <c r="BX1968" s="2">
        <v>0</v>
      </c>
      <c r="BY1968" s="2">
        <v>0</v>
      </c>
      <c r="BZ1968" s="2">
        <v>0</v>
      </c>
      <c r="CA1968" s="2">
        <v>0</v>
      </c>
      <c r="CB1968" s="2">
        <v>0</v>
      </c>
      <c r="CC1968" s="2">
        <v>0</v>
      </c>
      <c r="CD1968" s="2">
        <v>0</v>
      </c>
      <c r="CE1968" s="2">
        <v>0</v>
      </c>
      <c r="CF1968" s="2">
        <v>0</v>
      </c>
      <c r="CG1968" s="2">
        <v>0</v>
      </c>
      <c r="CH1968" s="2">
        <v>0</v>
      </c>
      <c r="CI1968" s="2">
        <v>0</v>
      </c>
      <c r="CJ1968" s="2">
        <v>0</v>
      </c>
      <c r="CK1968" s="2">
        <v>5</v>
      </c>
      <c r="CL1968" s="2">
        <v>0</v>
      </c>
    </row>
    <row r="1969" spans="1:90" x14ac:dyDescent="0.25">
      <c r="A1969" t="s">
        <v>115</v>
      </c>
      <c r="B1969">
        <v>10703</v>
      </c>
      <c r="C1969" t="s">
        <v>241</v>
      </c>
      <c r="D1969">
        <v>1</v>
      </c>
      <c r="E1969">
        <v>8</v>
      </c>
      <c r="F1969">
        <v>149317</v>
      </c>
      <c r="G1969">
        <v>35149317</v>
      </c>
      <c r="H1969" t="s">
        <v>14224</v>
      </c>
      <c r="I1969">
        <v>373</v>
      </c>
      <c r="J1969" t="s">
        <v>241</v>
      </c>
      <c r="K1969" t="s">
        <v>11438</v>
      </c>
      <c r="L1969">
        <v>1</v>
      </c>
      <c r="M1969" t="s">
        <v>241</v>
      </c>
      <c r="N1969">
        <v>6663650</v>
      </c>
      <c r="O1969" t="s">
        <v>92</v>
      </c>
      <c r="P1969" t="s">
        <v>14225</v>
      </c>
      <c r="Q1969" t="s">
        <v>127</v>
      </c>
      <c r="R1969">
        <v>11</v>
      </c>
      <c r="S1969">
        <v>41417851</v>
      </c>
      <c r="T1969">
        <v>42050945</v>
      </c>
      <c r="U1969" t="s">
        <v>14226</v>
      </c>
      <c r="V1969">
        <v>1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270</v>
      </c>
      <c r="AE1969" s="2">
        <v>253</v>
      </c>
      <c r="AF1969" s="2">
        <v>176</v>
      </c>
      <c r="AG1969" s="2">
        <v>278</v>
      </c>
      <c r="AH1969" s="2">
        <v>206</v>
      </c>
      <c r="AI1969" s="2">
        <v>189</v>
      </c>
      <c r="AJ1969" s="2">
        <v>196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0</v>
      </c>
      <c r="BI1969" s="2">
        <v>0</v>
      </c>
      <c r="BJ1969" s="2">
        <v>0</v>
      </c>
      <c r="BK1969" s="2">
        <v>0</v>
      </c>
      <c r="BL1969" s="2">
        <v>12</v>
      </c>
      <c r="BM1969" s="2">
        <v>10</v>
      </c>
      <c r="BN1969" s="2">
        <v>5</v>
      </c>
      <c r="BO1969" s="2">
        <v>10</v>
      </c>
      <c r="BP1969" s="2">
        <v>7</v>
      </c>
      <c r="BQ1969" s="2">
        <v>5</v>
      </c>
      <c r="BR1969" s="2">
        <v>7</v>
      </c>
      <c r="BS1969" s="2">
        <v>0</v>
      </c>
      <c r="BT1969" s="2">
        <v>0</v>
      </c>
      <c r="BU1969" s="2">
        <v>0</v>
      </c>
      <c r="BV1969" s="2">
        <v>0</v>
      </c>
      <c r="BW1969" s="2">
        <v>0</v>
      </c>
      <c r="BX1969" s="2">
        <v>0</v>
      </c>
      <c r="BY1969" s="2">
        <v>0</v>
      </c>
      <c r="BZ1969" s="2">
        <v>0</v>
      </c>
      <c r="CA1969" s="2">
        <v>0</v>
      </c>
      <c r="CB1969" s="2">
        <v>0</v>
      </c>
      <c r="CC1969" s="2">
        <v>0</v>
      </c>
      <c r="CD1969" s="2">
        <v>0</v>
      </c>
      <c r="CE1969" s="2">
        <v>0</v>
      </c>
      <c r="CF1969" s="2">
        <v>0</v>
      </c>
      <c r="CG1969" s="2">
        <v>0</v>
      </c>
      <c r="CH1969" s="2">
        <v>0</v>
      </c>
      <c r="CI1969" s="2">
        <v>0</v>
      </c>
      <c r="CJ1969" s="2">
        <v>0</v>
      </c>
      <c r="CK1969" s="2">
        <v>0</v>
      </c>
      <c r="CL1969" s="2">
        <v>0</v>
      </c>
    </row>
    <row r="1970" spans="1:90" x14ac:dyDescent="0.25">
      <c r="A1970" t="s">
        <v>115</v>
      </c>
      <c r="B1970">
        <v>10703</v>
      </c>
      <c r="C1970" t="s">
        <v>241</v>
      </c>
      <c r="D1970">
        <v>1</v>
      </c>
      <c r="E1970">
        <v>8</v>
      </c>
      <c r="F1970">
        <v>43886</v>
      </c>
      <c r="G1970">
        <v>35043886</v>
      </c>
      <c r="H1970" t="s">
        <v>6847</v>
      </c>
      <c r="I1970">
        <v>373</v>
      </c>
      <c r="J1970" t="s">
        <v>241</v>
      </c>
      <c r="K1970" t="s">
        <v>6848</v>
      </c>
      <c r="L1970">
        <v>1</v>
      </c>
      <c r="M1970" t="s">
        <v>241</v>
      </c>
      <c r="N1970">
        <v>6695300</v>
      </c>
      <c r="O1970" t="s">
        <v>92</v>
      </c>
      <c r="P1970" t="s">
        <v>6849</v>
      </c>
      <c r="Q1970">
        <v>140</v>
      </c>
      <c r="R1970">
        <v>11</v>
      </c>
      <c r="S1970">
        <v>41441959</v>
      </c>
      <c r="T1970">
        <v>41442046</v>
      </c>
      <c r="U1970" t="s">
        <v>6850</v>
      </c>
      <c r="V1970">
        <v>1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54</v>
      </c>
      <c r="AE1970" s="2">
        <v>37</v>
      </c>
      <c r="AF1970" s="2">
        <v>29</v>
      </c>
      <c r="AG1970" s="2">
        <v>59</v>
      </c>
      <c r="AH1970" s="2">
        <v>53</v>
      </c>
      <c r="AI1970" s="2">
        <v>28</v>
      </c>
      <c r="AJ1970" s="2">
        <v>49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14</v>
      </c>
      <c r="BD1970" s="2">
        <v>0</v>
      </c>
      <c r="BE1970" s="2">
        <v>0</v>
      </c>
      <c r="BF1970" s="2">
        <v>0</v>
      </c>
      <c r="BG1970" s="2">
        <v>0</v>
      </c>
      <c r="BH1970" s="2">
        <v>0</v>
      </c>
      <c r="BI1970" s="2">
        <v>0</v>
      </c>
      <c r="BJ1970" s="2">
        <v>0</v>
      </c>
      <c r="BK1970" s="2">
        <v>0</v>
      </c>
      <c r="BL1970" s="2">
        <v>2</v>
      </c>
      <c r="BM1970" s="2">
        <v>2</v>
      </c>
      <c r="BN1970" s="2">
        <v>1</v>
      </c>
      <c r="BO1970" s="2">
        <v>4</v>
      </c>
      <c r="BP1970" s="2">
        <v>4</v>
      </c>
      <c r="BQ1970" s="2">
        <v>2</v>
      </c>
      <c r="BR1970" s="2">
        <v>3</v>
      </c>
      <c r="BS1970" s="2">
        <v>0</v>
      </c>
      <c r="BT1970" s="2">
        <v>0</v>
      </c>
      <c r="BU1970" s="2">
        <v>0</v>
      </c>
      <c r="BV1970" s="2">
        <v>0</v>
      </c>
      <c r="BW1970" s="2">
        <v>0</v>
      </c>
      <c r="BX1970" s="2">
        <v>0</v>
      </c>
      <c r="BY1970" s="2">
        <v>0</v>
      </c>
      <c r="BZ1970" s="2">
        <v>0</v>
      </c>
      <c r="CA1970" s="2">
        <v>0</v>
      </c>
      <c r="CB1970" s="2">
        <v>0</v>
      </c>
      <c r="CC1970" s="2">
        <v>0</v>
      </c>
      <c r="CD1970" s="2">
        <v>0</v>
      </c>
      <c r="CE1970" s="2">
        <v>0</v>
      </c>
      <c r="CF1970" s="2">
        <v>0</v>
      </c>
      <c r="CG1970" s="2">
        <v>0</v>
      </c>
      <c r="CH1970" s="2">
        <v>0</v>
      </c>
      <c r="CI1970" s="2">
        <v>0</v>
      </c>
      <c r="CJ1970" s="2">
        <v>0</v>
      </c>
      <c r="CK1970" s="2">
        <v>1</v>
      </c>
      <c r="CL1970" s="2">
        <v>0</v>
      </c>
    </row>
    <row r="1971" spans="1:90" x14ac:dyDescent="0.25">
      <c r="A1971" t="s">
        <v>115</v>
      </c>
      <c r="B1971">
        <v>10703</v>
      </c>
      <c r="C1971" t="s">
        <v>241</v>
      </c>
      <c r="D1971">
        <v>1</v>
      </c>
      <c r="E1971">
        <v>8</v>
      </c>
      <c r="F1971">
        <v>9891</v>
      </c>
      <c r="G1971">
        <v>35009891</v>
      </c>
      <c r="H1971" t="s">
        <v>11939</v>
      </c>
      <c r="I1971">
        <v>206</v>
      </c>
      <c r="J1971" t="s">
        <v>687</v>
      </c>
      <c r="K1971" t="s">
        <v>6944</v>
      </c>
      <c r="L1971">
        <v>1</v>
      </c>
      <c r="M1971" t="s">
        <v>687</v>
      </c>
      <c r="N1971">
        <v>6420250</v>
      </c>
      <c r="O1971" t="s">
        <v>92</v>
      </c>
      <c r="P1971" t="s">
        <v>11940</v>
      </c>
      <c r="Q1971">
        <v>369</v>
      </c>
      <c r="R1971">
        <v>11</v>
      </c>
      <c r="S1971">
        <v>41633461</v>
      </c>
      <c r="T1971">
        <v>41981561</v>
      </c>
      <c r="U1971" t="s">
        <v>11941</v>
      </c>
      <c r="V1971">
        <v>1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154</v>
      </c>
      <c r="AI1971" s="2">
        <v>145</v>
      </c>
      <c r="AJ1971" s="2">
        <v>124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20</v>
      </c>
      <c r="BD1971" s="2">
        <v>0</v>
      </c>
      <c r="BE1971" s="2">
        <v>0</v>
      </c>
      <c r="BF1971" s="2">
        <v>0</v>
      </c>
      <c r="BG1971" s="2">
        <v>0</v>
      </c>
      <c r="BH1971" s="2">
        <v>0</v>
      </c>
      <c r="BI1971" s="2">
        <v>0</v>
      </c>
      <c r="BJ1971" s="2">
        <v>0</v>
      </c>
      <c r="BK1971" s="2">
        <v>0</v>
      </c>
      <c r="BL1971" s="2">
        <v>0</v>
      </c>
      <c r="BM1971" s="2">
        <v>0</v>
      </c>
      <c r="BN1971" s="2">
        <v>0</v>
      </c>
      <c r="BO1971" s="2">
        <v>0</v>
      </c>
      <c r="BP1971" s="2">
        <v>8</v>
      </c>
      <c r="BQ1971" s="2">
        <v>7</v>
      </c>
      <c r="BR1971" s="2">
        <v>5</v>
      </c>
      <c r="BS1971" s="2">
        <v>0</v>
      </c>
      <c r="BT1971" s="2">
        <v>0</v>
      </c>
      <c r="BU1971" s="2">
        <v>0</v>
      </c>
      <c r="BV1971" s="2">
        <v>0</v>
      </c>
      <c r="BW1971" s="2">
        <v>0</v>
      </c>
      <c r="BX1971" s="2">
        <v>0</v>
      </c>
      <c r="BY1971" s="2">
        <v>0</v>
      </c>
      <c r="BZ1971" s="2">
        <v>0</v>
      </c>
      <c r="CA1971" s="2">
        <v>0</v>
      </c>
      <c r="CB1971" s="2">
        <v>0</v>
      </c>
      <c r="CC1971" s="2">
        <v>0</v>
      </c>
      <c r="CD1971" s="2">
        <v>0</v>
      </c>
      <c r="CE1971" s="2">
        <v>0</v>
      </c>
      <c r="CF1971" s="2">
        <v>0</v>
      </c>
      <c r="CG1971" s="2">
        <v>0</v>
      </c>
      <c r="CH1971" s="2">
        <v>0</v>
      </c>
      <c r="CI1971" s="2">
        <v>0</v>
      </c>
      <c r="CJ1971" s="2">
        <v>0</v>
      </c>
      <c r="CK1971" s="2">
        <v>1</v>
      </c>
      <c r="CL1971" s="2">
        <v>0</v>
      </c>
    </row>
    <row r="1972" spans="1:90" x14ac:dyDescent="0.25">
      <c r="A1972" t="s">
        <v>115</v>
      </c>
      <c r="B1972">
        <v>10703</v>
      </c>
      <c r="C1972" t="s">
        <v>241</v>
      </c>
      <c r="D1972">
        <v>1</v>
      </c>
      <c r="E1972">
        <v>8</v>
      </c>
      <c r="F1972">
        <v>923333</v>
      </c>
      <c r="G1972">
        <v>35923333</v>
      </c>
      <c r="H1972" t="s">
        <v>9194</v>
      </c>
      <c r="I1972">
        <v>398</v>
      </c>
      <c r="J1972" t="s">
        <v>435</v>
      </c>
      <c r="K1972" t="s">
        <v>91</v>
      </c>
      <c r="L1972">
        <v>1</v>
      </c>
      <c r="M1972" t="s">
        <v>435</v>
      </c>
      <c r="N1972">
        <v>6600070</v>
      </c>
      <c r="O1972" t="s">
        <v>92</v>
      </c>
      <c r="P1972" t="s">
        <v>5006</v>
      </c>
      <c r="Q1972">
        <v>243</v>
      </c>
      <c r="R1972">
        <v>11</v>
      </c>
      <c r="S1972">
        <v>47073916</v>
      </c>
      <c r="T1972">
        <v>47897485</v>
      </c>
      <c r="U1972" t="s">
        <v>9195</v>
      </c>
      <c r="V1972">
        <v>1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161</v>
      </c>
      <c r="AE1972" s="2">
        <v>104</v>
      </c>
      <c r="AF1972" s="2">
        <v>127</v>
      </c>
      <c r="AG1972" s="2">
        <v>134</v>
      </c>
      <c r="AH1972" s="2">
        <v>157</v>
      </c>
      <c r="AI1972" s="2">
        <v>198</v>
      </c>
      <c r="AJ1972" s="2">
        <v>192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107</v>
      </c>
      <c r="AS1972" s="2">
        <v>0</v>
      </c>
      <c r="AT1972" s="2">
        <v>0</v>
      </c>
      <c r="AU1972" s="2">
        <v>91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79</v>
      </c>
      <c r="BD1972" s="2">
        <v>0</v>
      </c>
      <c r="BE1972" s="2">
        <v>0</v>
      </c>
      <c r="BF1972" s="2">
        <v>0</v>
      </c>
      <c r="BG1972" s="2">
        <v>0</v>
      </c>
      <c r="BH1972" s="2">
        <v>0</v>
      </c>
      <c r="BI1972" s="2">
        <v>0</v>
      </c>
      <c r="BJ1972" s="2">
        <v>0</v>
      </c>
      <c r="BK1972" s="2">
        <v>0</v>
      </c>
      <c r="BL1972" s="2">
        <v>6</v>
      </c>
      <c r="BM1972" s="2">
        <v>5</v>
      </c>
      <c r="BN1972" s="2">
        <v>4</v>
      </c>
      <c r="BO1972" s="2">
        <v>4</v>
      </c>
      <c r="BP1972" s="2">
        <v>6</v>
      </c>
      <c r="BQ1972" s="2">
        <v>6</v>
      </c>
      <c r="BR1972" s="2">
        <v>5</v>
      </c>
      <c r="BS1972" s="2">
        <v>0</v>
      </c>
      <c r="BT1972" s="2">
        <v>0</v>
      </c>
      <c r="BU1972" s="2">
        <v>0</v>
      </c>
      <c r="BV1972" s="2">
        <v>0</v>
      </c>
      <c r="BW1972" s="2">
        <v>0</v>
      </c>
      <c r="BX1972" s="2">
        <v>0</v>
      </c>
      <c r="BY1972" s="2">
        <v>0</v>
      </c>
      <c r="BZ1972" s="2">
        <v>3</v>
      </c>
      <c r="CA1972" s="2">
        <v>0</v>
      </c>
      <c r="CB1972" s="2">
        <v>0</v>
      </c>
      <c r="CC1972" s="2">
        <v>3</v>
      </c>
      <c r="CD1972" s="2">
        <v>0</v>
      </c>
      <c r="CE1972" s="2">
        <v>0</v>
      </c>
      <c r="CF1972" s="2">
        <v>0</v>
      </c>
      <c r="CG1972" s="2">
        <v>0</v>
      </c>
      <c r="CH1972" s="2">
        <v>0</v>
      </c>
      <c r="CI1972" s="2">
        <v>0</v>
      </c>
      <c r="CJ1972" s="2">
        <v>0</v>
      </c>
      <c r="CK1972" s="2">
        <v>6</v>
      </c>
      <c r="CL1972" s="2">
        <v>0</v>
      </c>
    </row>
    <row r="1973" spans="1:90" x14ac:dyDescent="0.25">
      <c r="A1973" t="s">
        <v>115</v>
      </c>
      <c r="B1973">
        <v>10703</v>
      </c>
      <c r="C1973" t="s">
        <v>241</v>
      </c>
      <c r="D1973">
        <v>1</v>
      </c>
      <c r="E1973">
        <v>8</v>
      </c>
      <c r="F1973">
        <v>40551</v>
      </c>
      <c r="G1973">
        <v>35040551</v>
      </c>
      <c r="H1973" t="s">
        <v>7923</v>
      </c>
      <c r="I1973">
        <v>206</v>
      </c>
      <c r="J1973" t="s">
        <v>687</v>
      </c>
      <c r="K1973" t="s">
        <v>3106</v>
      </c>
      <c r="L1973">
        <v>4</v>
      </c>
      <c r="M1973" t="s">
        <v>3975</v>
      </c>
      <c r="N1973">
        <v>6434250</v>
      </c>
      <c r="O1973" t="s">
        <v>1391</v>
      </c>
      <c r="P1973" t="s">
        <v>3681</v>
      </c>
      <c r="Q1973">
        <v>45</v>
      </c>
      <c r="R1973">
        <v>11</v>
      </c>
      <c r="S1973">
        <v>41620036</v>
      </c>
      <c r="T1973">
        <v>41940586</v>
      </c>
      <c r="U1973" t="s">
        <v>7924</v>
      </c>
      <c r="V1973">
        <v>1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59</v>
      </c>
      <c r="AI1973" s="2">
        <v>41</v>
      </c>
      <c r="AJ1973" s="2">
        <v>38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185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0</v>
      </c>
      <c r="BI1973" s="2">
        <v>0</v>
      </c>
      <c r="BJ1973" s="2">
        <v>0</v>
      </c>
      <c r="BK1973" s="2">
        <v>0</v>
      </c>
      <c r="BL1973" s="2">
        <v>0</v>
      </c>
      <c r="BM1973" s="2">
        <v>0</v>
      </c>
      <c r="BN1973" s="2">
        <v>0</v>
      </c>
      <c r="BO1973" s="2">
        <v>0</v>
      </c>
      <c r="BP1973" s="2">
        <v>3</v>
      </c>
      <c r="BQ1973" s="2">
        <v>1</v>
      </c>
      <c r="BR1973" s="2">
        <v>1</v>
      </c>
      <c r="BS1973" s="2">
        <v>0</v>
      </c>
      <c r="BT1973" s="2">
        <v>0</v>
      </c>
      <c r="BU1973" s="2">
        <v>0</v>
      </c>
      <c r="BV1973" s="2">
        <v>0</v>
      </c>
      <c r="BW1973" s="2">
        <v>0</v>
      </c>
      <c r="BX1973" s="2">
        <v>0</v>
      </c>
      <c r="BY1973" s="2">
        <v>0</v>
      </c>
      <c r="BZ1973" s="2">
        <v>0</v>
      </c>
      <c r="CA1973" s="2">
        <v>0</v>
      </c>
      <c r="CB1973" s="2">
        <v>0</v>
      </c>
      <c r="CC1973" s="2">
        <v>7</v>
      </c>
      <c r="CD1973" s="2">
        <v>0</v>
      </c>
      <c r="CE1973" s="2">
        <v>0</v>
      </c>
      <c r="CF1973" s="2">
        <v>0</v>
      </c>
      <c r="CG1973" s="2">
        <v>0</v>
      </c>
      <c r="CH1973" s="2">
        <v>0</v>
      </c>
      <c r="CI1973" s="2">
        <v>0</v>
      </c>
      <c r="CJ1973" s="2">
        <v>0</v>
      </c>
      <c r="CK1973" s="2">
        <v>0</v>
      </c>
      <c r="CL1973" s="2">
        <v>0</v>
      </c>
    </row>
    <row r="1974" spans="1:90" x14ac:dyDescent="0.25">
      <c r="A1974" t="s">
        <v>115</v>
      </c>
      <c r="B1974">
        <v>10703</v>
      </c>
      <c r="C1974" t="s">
        <v>241</v>
      </c>
      <c r="D1974">
        <v>1</v>
      </c>
      <c r="E1974">
        <v>8</v>
      </c>
      <c r="F1974">
        <v>918805</v>
      </c>
      <c r="G1974">
        <v>35918805</v>
      </c>
      <c r="H1974" t="s">
        <v>4825</v>
      </c>
      <c r="I1974">
        <v>206</v>
      </c>
      <c r="J1974" t="s">
        <v>687</v>
      </c>
      <c r="K1974" t="s">
        <v>8786</v>
      </c>
      <c r="L1974">
        <v>1</v>
      </c>
      <c r="M1974" t="s">
        <v>687</v>
      </c>
      <c r="N1974">
        <v>6472003</v>
      </c>
      <c r="O1974" t="s">
        <v>591</v>
      </c>
      <c r="P1974" t="s">
        <v>9772</v>
      </c>
      <c r="Q1974">
        <v>105</v>
      </c>
      <c r="R1974">
        <v>11</v>
      </c>
      <c r="S1974">
        <v>41936321</v>
      </c>
      <c r="U1974" t="s">
        <v>9773</v>
      </c>
      <c r="V1974">
        <v>1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114</v>
      </c>
      <c r="AI1974" s="2">
        <v>157</v>
      </c>
      <c r="AJ1974" s="2">
        <v>141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0</v>
      </c>
      <c r="BI1974" s="2">
        <v>0</v>
      </c>
      <c r="BJ1974" s="2">
        <v>0</v>
      </c>
      <c r="BK1974" s="2">
        <v>0</v>
      </c>
      <c r="BL1974" s="2">
        <v>0</v>
      </c>
      <c r="BM1974" s="2">
        <v>0</v>
      </c>
      <c r="BN1974" s="2">
        <v>0</v>
      </c>
      <c r="BO1974" s="2">
        <v>0</v>
      </c>
      <c r="BP1974" s="2">
        <v>3</v>
      </c>
      <c r="BQ1974" s="2">
        <v>6</v>
      </c>
      <c r="BR1974" s="2">
        <v>5</v>
      </c>
      <c r="BS1974" s="2">
        <v>0</v>
      </c>
      <c r="BT1974" s="2">
        <v>0</v>
      </c>
      <c r="BU1974" s="2">
        <v>0</v>
      </c>
      <c r="BV1974" s="2">
        <v>0</v>
      </c>
      <c r="BW1974" s="2">
        <v>0</v>
      </c>
      <c r="BX1974" s="2">
        <v>0</v>
      </c>
      <c r="BY1974" s="2">
        <v>0</v>
      </c>
      <c r="BZ1974" s="2">
        <v>0</v>
      </c>
      <c r="CA1974" s="2">
        <v>0</v>
      </c>
      <c r="CB1974" s="2">
        <v>0</v>
      </c>
      <c r="CC1974" s="2">
        <v>0</v>
      </c>
      <c r="CD1974" s="2">
        <v>0</v>
      </c>
      <c r="CE1974" s="2">
        <v>0</v>
      </c>
      <c r="CF1974" s="2">
        <v>0</v>
      </c>
      <c r="CG1974" s="2">
        <v>0</v>
      </c>
      <c r="CH1974" s="2">
        <v>0</v>
      </c>
      <c r="CI1974" s="2">
        <v>0</v>
      </c>
      <c r="CJ1974" s="2">
        <v>0</v>
      </c>
      <c r="CK1974" s="2">
        <v>0</v>
      </c>
      <c r="CL1974" s="2">
        <v>0</v>
      </c>
    </row>
    <row r="1975" spans="1:90" x14ac:dyDescent="0.25">
      <c r="A1975" t="s">
        <v>115</v>
      </c>
      <c r="B1975">
        <v>10703</v>
      </c>
      <c r="C1975" t="s">
        <v>241</v>
      </c>
      <c r="D1975">
        <v>1</v>
      </c>
      <c r="E1975">
        <v>8</v>
      </c>
      <c r="F1975">
        <v>44817</v>
      </c>
      <c r="G1975">
        <v>35044817</v>
      </c>
      <c r="H1975" t="s">
        <v>9535</v>
      </c>
      <c r="I1975">
        <v>398</v>
      </c>
      <c r="J1975" t="s">
        <v>435</v>
      </c>
      <c r="K1975" t="s">
        <v>9536</v>
      </c>
      <c r="L1975">
        <v>1</v>
      </c>
      <c r="M1975" t="s">
        <v>435</v>
      </c>
      <c r="N1975">
        <v>6606325</v>
      </c>
      <c r="O1975" t="s">
        <v>92</v>
      </c>
      <c r="P1975" t="s">
        <v>3664</v>
      </c>
      <c r="Q1975">
        <v>270</v>
      </c>
      <c r="R1975">
        <v>11</v>
      </c>
      <c r="S1975">
        <v>47073636</v>
      </c>
      <c r="T1975">
        <v>47895063</v>
      </c>
      <c r="U1975" t="s">
        <v>9537</v>
      </c>
      <c r="V1975">
        <v>1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58</v>
      </c>
      <c r="AE1975" s="2">
        <v>42</v>
      </c>
      <c r="AF1975" s="2">
        <v>58</v>
      </c>
      <c r="AG1975" s="2">
        <v>80</v>
      </c>
      <c r="AH1975" s="2">
        <v>69</v>
      </c>
      <c r="AI1975" s="2">
        <v>69</v>
      </c>
      <c r="AJ1975" s="2">
        <v>61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52</v>
      </c>
      <c r="BD1975" s="2">
        <v>0</v>
      </c>
      <c r="BE1975" s="2">
        <v>0</v>
      </c>
      <c r="BF1975" s="2">
        <v>0</v>
      </c>
      <c r="BG1975" s="2">
        <v>0</v>
      </c>
      <c r="BH1975" s="2">
        <v>0</v>
      </c>
      <c r="BI1975" s="2">
        <v>0</v>
      </c>
      <c r="BJ1975" s="2">
        <v>0</v>
      </c>
      <c r="BK1975" s="2">
        <v>0</v>
      </c>
      <c r="BL1975" s="2">
        <v>2</v>
      </c>
      <c r="BM1975" s="2">
        <v>3</v>
      </c>
      <c r="BN1975" s="2">
        <v>3</v>
      </c>
      <c r="BO1975" s="2">
        <v>3</v>
      </c>
      <c r="BP1975" s="2">
        <v>3</v>
      </c>
      <c r="BQ1975" s="2">
        <v>3</v>
      </c>
      <c r="BR1975" s="2">
        <v>4</v>
      </c>
      <c r="BS1975" s="2">
        <v>0</v>
      </c>
      <c r="BT1975" s="2">
        <v>0</v>
      </c>
      <c r="BU1975" s="2">
        <v>0</v>
      </c>
      <c r="BV1975" s="2">
        <v>0</v>
      </c>
      <c r="BW1975" s="2">
        <v>0</v>
      </c>
      <c r="BX1975" s="2">
        <v>0</v>
      </c>
      <c r="BY1975" s="2">
        <v>0</v>
      </c>
      <c r="BZ1975" s="2">
        <v>0</v>
      </c>
      <c r="CA1975" s="2">
        <v>0</v>
      </c>
      <c r="CB1975" s="2">
        <v>0</v>
      </c>
      <c r="CC1975" s="2">
        <v>0</v>
      </c>
      <c r="CD1975" s="2">
        <v>0</v>
      </c>
      <c r="CE1975" s="2">
        <v>0</v>
      </c>
      <c r="CF1975" s="2">
        <v>0</v>
      </c>
      <c r="CG1975" s="2">
        <v>0</v>
      </c>
      <c r="CH1975" s="2">
        <v>0</v>
      </c>
      <c r="CI1975" s="2">
        <v>0</v>
      </c>
      <c r="CJ1975" s="2">
        <v>0</v>
      </c>
      <c r="CK1975" s="2">
        <v>4</v>
      </c>
      <c r="CL1975" s="2">
        <v>0</v>
      </c>
    </row>
    <row r="1976" spans="1:90" x14ac:dyDescent="0.25">
      <c r="A1976" t="s">
        <v>115</v>
      </c>
      <c r="B1976">
        <v>10703</v>
      </c>
      <c r="C1976" t="s">
        <v>241</v>
      </c>
      <c r="D1976">
        <v>1</v>
      </c>
      <c r="E1976">
        <v>8</v>
      </c>
      <c r="F1976">
        <v>49013</v>
      </c>
      <c r="G1976">
        <v>35049013</v>
      </c>
      <c r="H1976" t="s">
        <v>13220</v>
      </c>
      <c r="I1976">
        <v>398</v>
      </c>
      <c r="J1976" t="s">
        <v>435</v>
      </c>
      <c r="K1976" t="s">
        <v>8260</v>
      </c>
      <c r="L1976">
        <v>1</v>
      </c>
      <c r="M1976" t="s">
        <v>435</v>
      </c>
      <c r="N1976">
        <v>6626130</v>
      </c>
      <c r="O1976" t="s">
        <v>92</v>
      </c>
      <c r="P1976" t="s">
        <v>13221</v>
      </c>
      <c r="Q1976">
        <v>66</v>
      </c>
      <c r="R1976">
        <v>11</v>
      </c>
      <c r="S1976">
        <v>47074582</v>
      </c>
      <c r="T1976">
        <v>47893593</v>
      </c>
      <c r="U1976" t="s">
        <v>13222</v>
      </c>
      <c r="V1976">
        <v>1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88</v>
      </c>
      <c r="AE1976" s="2">
        <v>67</v>
      </c>
      <c r="AF1976" s="2">
        <v>107</v>
      </c>
      <c r="AG1976" s="2">
        <v>112</v>
      </c>
      <c r="AH1976" s="2">
        <v>123</v>
      </c>
      <c r="AI1976" s="2">
        <v>94</v>
      </c>
      <c r="AJ1976" s="2">
        <v>115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0</v>
      </c>
      <c r="BI1976" s="2">
        <v>0</v>
      </c>
      <c r="BJ1976" s="2">
        <v>0</v>
      </c>
      <c r="BK1976" s="2">
        <v>0</v>
      </c>
      <c r="BL1976" s="2">
        <v>4</v>
      </c>
      <c r="BM1976" s="2">
        <v>3</v>
      </c>
      <c r="BN1976" s="2">
        <v>4</v>
      </c>
      <c r="BO1976" s="2">
        <v>3</v>
      </c>
      <c r="BP1976" s="2">
        <v>4</v>
      </c>
      <c r="BQ1976" s="2">
        <v>4</v>
      </c>
      <c r="BR1976" s="2">
        <v>4</v>
      </c>
      <c r="BS1976" s="2">
        <v>0</v>
      </c>
      <c r="BT1976" s="2">
        <v>0</v>
      </c>
      <c r="BU1976" s="2">
        <v>0</v>
      </c>
      <c r="BV1976" s="2">
        <v>0</v>
      </c>
      <c r="BW1976" s="2">
        <v>0</v>
      </c>
      <c r="BX1976" s="2">
        <v>0</v>
      </c>
      <c r="BY1976" s="2">
        <v>0</v>
      </c>
      <c r="BZ1976" s="2">
        <v>0</v>
      </c>
      <c r="CA1976" s="2">
        <v>0</v>
      </c>
      <c r="CB1976" s="2">
        <v>0</v>
      </c>
      <c r="CC1976" s="2">
        <v>0</v>
      </c>
      <c r="CD1976" s="2">
        <v>0</v>
      </c>
      <c r="CE1976" s="2">
        <v>0</v>
      </c>
      <c r="CF1976" s="2">
        <v>0</v>
      </c>
      <c r="CG1976" s="2">
        <v>0</v>
      </c>
      <c r="CH1976" s="2">
        <v>0</v>
      </c>
      <c r="CI1976" s="2">
        <v>0</v>
      </c>
      <c r="CJ1976" s="2">
        <v>0</v>
      </c>
      <c r="CK1976" s="2">
        <v>0</v>
      </c>
      <c r="CL1976" s="2">
        <v>0</v>
      </c>
    </row>
    <row r="1977" spans="1:90" x14ac:dyDescent="0.25">
      <c r="A1977" t="s">
        <v>115</v>
      </c>
      <c r="B1977">
        <v>10703</v>
      </c>
      <c r="C1977" t="s">
        <v>241</v>
      </c>
      <c r="D1977">
        <v>1</v>
      </c>
      <c r="E1977">
        <v>8</v>
      </c>
      <c r="F1977">
        <v>10376</v>
      </c>
      <c r="G1977">
        <v>35010376</v>
      </c>
      <c r="H1977" t="s">
        <v>11908</v>
      </c>
      <c r="I1977">
        <v>398</v>
      </c>
      <c r="J1977" t="s">
        <v>435</v>
      </c>
      <c r="K1977" t="s">
        <v>852</v>
      </c>
      <c r="L1977">
        <v>1</v>
      </c>
      <c r="M1977" t="s">
        <v>435</v>
      </c>
      <c r="N1977">
        <v>6612220</v>
      </c>
      <c r="O1977" t="s">
        <v>92</v>
      </c>
      <c r="P1977" t="s">
        <v>9276</v>
      </c>
      <c r="Q1977">
        <v>59</v>
      </c>
      <c r="R1977">
        <v>11</v>
      </c>
      <c r="S1977">
        <v>47072990</v>
      </c>
      <c r="T1977">
        <v>47893810</v>
      </c>
      <c r="U1977" t="s">
        <v>11909</v>
      </c>
      <c r="V1977">
        <v>1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72</v>
      </c>
      <c r="AE1977" s="2">
        <v>67</v>
      </c>
      <c r="AF1977" s="2">
        <v>95</v>
      </c>
      <c r="AG1977" s="2">
        <v>92</v>
      </c>
      <c r="AH1977" s="2">
        <v>77</v>
      </c>
      <c r="AI1977" s="2">
        <v>61</v>
      </c>
      <c r="AJ1977" s="2">
        <v>73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56</v>
      </c>
      <c r="BD1977" s="2">
        <v>0</v>
      </c>
      <c r="BE1977" s="2">
        <v>0</v>
      </c>
      <c r="BF1977" s="2">
        <v>0</v>
      </c>
      <c r="BG1977" s="2">
        <v>0</v>
      </c>
      <c r="BH1977" s="2">
        <v>0</v>
      </c>
      <c r="BI1977" s="2">
        <v>0</v>
      </c>
      <c r="BJ1977" s="2">
        <v>0</v>
      </c>
      <c r="BK1977" s="2">
        <v>0</v>
      </c>
      <c r="BL1977" s="2">
        <v>2</v>
      </c>
      <c r="BM1977" s="2">
        <v>4</v>
      </c>
      <c r="BN1977" s="2">
        <v>4</v>
      </c>
      <c r="BO1977" s="2">
        <v>5</v>
      </c>
      <c r="BP1977" s="2">
        <v>3</v>
      </c>
      <c r="BQ1977" s="2">
        <v>2</v>
      </c>
      <c r="BR1977" s="2">
        <v>3</v>
      </c>
      <c r="BS1977" s="2">
        <v>0</v>
      </c>
      <c r="BT1977" s="2">
        <v>0</v>
      </c>
      <c r="BU1977" s="2">
        <v>0</v>
      </c>
      <c r="BV1977" s="2">
        <v>0</v>
      </c>
      <c r="BW1977" s="2">
        <v>0</v>
      </c>
      <c r="BX1977" s="2">
        <v>0</v>
      </c>
      <c r="BY1977" s="2">
        <v>0</v>
      </c>
      <c r="BZ1977" s="2">
        <v>0</v>
      </c>
      <c r="CA1977" s="2">
        <v>0</v>
      </c>
      <c r="CB1977" s="2">
        <v>0</v>
      </c>
      <c r="CC1977" s="2">
        <v>0</v>
      </c>
      <c r="CD1977" s="2">
        <v>0</v>
      </c>
      <c r="CE1977" s="2">
        <v>0</v>
      </c>
      <c r="CF1977" s="2">
        <v>0</v>
      </c>
      <c r="CG1977" s="2">
        <v>0</v>
      </c>
      <c r="CH1977" s="2">
        <v>0</v>
      </c>
      <c r="CI1977" s="2">
        <v>0</v>
      </c>
      <c r="CJ1977" s="2">
        <v>0</v>
      </c>
      <c r="CK1977" s="2">
        <v>4</v>
      </c>
      <c r="CL1977" s="2">
        <v>0</v>
      </c>
    </row>
    <row r="1978" spans="1:90" x14ac:dyDescent="0.25">
      <c r="A1978" t="s">
        <v>115</v>
      </c>
      <c r="B1978">
        <v>10703</v>
      </c>
      <c r="C1978" t="s">
        <v>241</v>
      </c>
      <c r="D1978">
        <v>1</v>
      </c>
      <c r="E1978">
        <v>8</v>
      </c>
      <c r="F1978">
        <v>910454</v>
      </c>
      <c r="G1978">
        <v>35910454</v>
      </c>
      <c r="H1978" t="s">
        <v>5661</v>
      </c>
      <c r="I1978">
        <v>373</v>
      </c>
      <c r="J1978" t="s">
        <v>241</v>
      </c>
      <c r="K1978" t="s">
        <v>5662</v>
      </c>
      <c r="L1978">
        <v>1</v>
      </c>
      <c r="M1978" t="s">
        <v>241</v>
      </c>
      <c r="N1978">
        <v>6655360</v>
      </c>
      <c r="O1978" t="s">
        <v>92</v>
      </c>
      <c r="P1978" t="s">
        <v>5663</v>
      </c>
      <c r="Q1978">
        <v>629</v>
      </c>
      <c r="R1978">
        <v>11</v>
      </c>
      <c r="S1978">
        <v>41414296</v>
      </c>
      <c r="T1978">
        <v>41436069</v>
      </c>
      <c r="U1978" t="s">
        <v>5664</v>
      </c>
      <c r="V1978">
        <v>1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191</v>
      </c>
      <c r="AE1978" s="2">
        <v>106</v>
      </c>
      <c r="AF1978" s="2">
        <v>103</v>
      </c>
      <c r="AG1978" s="2">
        <v>126</v>
      </c>
      <c r="AH1978" s="2">
        <v>112</v>
      </c>
      <c r="AI1978" s="2">
        <v>111</v>
      </c>
      <c r="AJ1978" s="2">
        <v>132</v>
      </c>
      <c r="AK1978" s="2">
        <v>0</v>
      </c>
      <c r="AL1978" s="2">
        <v>0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316</v>
      </c>
      <c r="BD1978" s="2">
        <v>0</v>
      </c>
      <c r="BE1978" s="2">
        <v>0</v>
      </c>
      <c r="BF1978" s="2">
        <v>0</v>
      </c>
      <c r="BG1978" s="2">
        <v>0</v>
      </c>
      <c r="BH1978" s="2">
        <v>0</v>
      </c>
      <c r="BI1978" s="2">
        <v>0</v>
      </c>
      <c r="BJ1978" s="2">
        <v>0</v>
      </c>
      <c r="BK1978" s="2">
        <v>0</v>
      </c>
      <c r="BL1978" s="2">
        <v>8</v>
      </c>
      <c r="BM1978" s="2">
        <v>6</v>
      </c>
      <c r="BN1978" s="2">
        <v>4</v>
      </c>
      <c r="BO1978" s="2">
        <v>6</v>
      </c>
      <c r="BP1978" s="2">
        <v>4</v>
      </c>
      <c r="BQ1978" s="2">
        <v>3</v>
      </c>
      <c r="BR1978" s="2">
        <v>4</v>
      </c>
      <c r="BS1978" s="2">
        <v>0</v>
      </c>
      <c r="BT1978" s="2">
        <v>0</v>
      </c>
      <c r="BU1978" s="2">
        <v>0</v>
      </c>
      <c r="BV1978" s="2">
        <v>0</v>
      </c>
      <c r="BW1978" s="2">
        <v>0</v>
      </c>
      <c r="BX1978" s="2">
        <v>0</v>
      </c>
      <c r="BY1978" s="2">
        <v>0</v>
      </c>
      <c r="BZ1978" s="2">
        <v>0</v>
      </c>
      <c r="CA1978" s="2">
        <v>0</v>
      </c>
      <c r="CB1978" s="2">
        <v>0</v>
      </c>
      <c r="CC1978" s="2">
        <v>0</v>
      </c>
      <c r="CD1978" s="2">
        <v>0</v>
      </c>
      <c r="CE1978" s="2">
        <v>0</v>
      </c>
      <c r="CF1978" s="2">
        <v>0</v>
      </c>
      <c r="CG1978" s="2">
        <v>0</v>
      </c>
      <c r="CH1978" s="2">
        <v>0</v>
      </c>
      <c r="CI1978" s="2">
        <v>0</v>
      </c>
      <c r="CJ1978" s="2">
        <v>0</v>
      </c>
      <c r="CK1978" s="2">
        <v>13</v>
      </c>
      <c r="CL1978" s="2">
        <v>0</v>
      </c>
    </row>
    <row r="1979" spans="1:90" x14ac:dyDescent="0.25">
      <c r="A1979" t="s">
        <v>115</v>
      </c>
      <c r="B1979">
        <v>10703</v>
      </c>
      <c r="C1979" t="s">
        <v>241</v>
      </c>
      <c r="D1979">
        <v>1</v>
      </c>
      <c r="E1979">
        <v>8</v>
      </c>
      <c r="F1979">
        <v>44933</v>
      </c>
      <c r="G1979">
        <v>35044933</v>
      </c>
      <c r="H1979" t="s">
        <v>16236</v>
      </c>
      <c r="I1979">
        <v>206</v>
      </c>
      <c r="J1979" t="s">
        <v>687</v>
      </c>
      <c r="K1979" t="s">
        <v>688</v>
      </c>
      <c r="L1979">
        <v>1</v>
      </c>
      <c r="M1979" t="s">
        <v>687</v>
      </c>
      <c r="N1979">
        <v>6449000</v>
      </c>
      <c r="O1979" t="s">
        <v>261</v>
      </c>
      <c r="P1979" t="s">
        <v>16237</v>
      </c>
      <c r="Q1979">
        <v>193</v>
      </c>
      <c r="R1979">
        <v>11</v>
      </c>
      <c r="S1979">
        <v>41940009</v>
      </c>
      <c r="T1979">
        <v>41943909</v>
      </c>
      <c r="U1979" t="s">
        <v>16238</v>
      </c>
      <c r="V1979">
        <v>1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134</v>
      </c>
      <c r="AI1979" s="2">
        <v>144</v>
      </c>
      <c r="AJ1979" s="2">
        <v>114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0</v>
      </c>
      <c r="BI1979" s="2">
        <v>0</v>
      </c>
      <c r="BJ1979" s="2">
        <v>0</v>
      </c>
      <c r="BK1979" s="2">
        <v>0</v>
      </c>
      <c r="BL1979" s="2">
        <v>0</v>
      </c>
      <c r="BM1979" s="2">
        <v>0</v>
      </c>
      <c r="BN1979" s="2">
        <v>0</v>
      </c>
      <c r="BO1979" s="2">
        <v>0</v>
      </c>
      <c r="BP1979" s="2">
        <v>5</v>
      </c>
      <c r="BQ1979" s="2">
        <v>5</v>
      </c>
      <c r="BR1979" s="2">
        <v>3</v>
      </c>
      <c r="BS1979" s="2">
        <v>0</v>
      </c>
      <c r="BT1979" s="2">
        <v>0</v>
      </c>
      <c r="BU1979" s="2">
        <v>0</v>
      </c>
      <c r="BV1979" s="2">
        <v>0</v>
      </c>
      <c r="BW1979" s="2">
        <v>0</v>
      </c>
      <c r="BX1979" s="2">
        <v>0</v>
      </c>
      <c r="BY1979" s="2">
        <v>0</v>
      </c>
      <c r="BZ1979" s="2">
        <v>0</v>
      </c>
      <c r="CA1979" s="2">
        <v>0</v>
      </c>
      <c r="CB1979" s="2">
        <v>0</v>
      </c>
      <c r="CC1979" s="2">
        <v>0</v>
      </c>
      <c r="CD1979" s="2">
        <v>0</v>
      </c>
      <c r="CE1979" s="2">
        <v>0</v>
      </c>
      <c r="CF1979" s="2">
        <v>0</v>
      </c>
      <c r="CG1979" s="2">
        <v>0</v>
      </c>
      <c r="CH1979" s="2">
        <v>0</v>
      </c>
      <c r="CI1979" s="2">
        <v>0</v>
      </c>
      <c r="CJ1979" s="2">
        <v>0</v>
      </c>
      <c r="CK1979" s="2">
        <v>0</v>
      </c>
      <c r="CL1979" s="2">
        <v>0</v>
      </c>
    </row>
    <row r="1980" spans="1:90" x14ac:dyDescent="0.25">
      <c r="A1980" t="s">
        <v>115</v>
      </c>
      <c r="B1980">
        <v>10703</v>
      </c>
      <c r="C1980" t="s">
        <v>241</v>
      </c>
      <c r="D1980">
        <v>1</v>
      </c>
      <c r="E1980">
        <v>8</v>
      </c>
      <c r="F1980">
        <v>48975</v>
      </c>
      <c r="G1980">
        <v>35048975</v>
      </c>
      <c r="H1980" t="s">
        <v>17509</v>
      </c>
      <c r="I1980">
        <v>373</v>
      </c>
      <c r="J1980" t="s">
        <v>241</v>
      </c>
      <c r="K1980" t="s">
        <v>914</v>
      </c>
      <c r="L1980">
        <v>1</v>
      </c>
      <c r="M1980" t="s">
        <v>241</v>
      </c>
      <c r="N1980">
        <v>6656050</v>
      </c>
      <c r="O1980" t="s">
        <v>1391</v>
      </c>
      <c r="P1980" t="s">
        <v>17510</v>
      </c>
      <c r="Q1980">
        <v>20</v>
      </c>
      <c r="R1980">
        <v>11</v>
      </c>
      <c r="S1980">
        <v>41414721</v>
      </c>
      <c r="T1980">
        <v>41427752</v>
      </c>
      <c r="U1980" t="s">
        <v>17511</v>
      </c>
      <c r="V1980">
        <v>1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183</v>
      </c>
      <c r="AE1980" s="2">
        <v>141</v>
      </c>
      <c r="AF1980" s="2">
        <v>141</v>
      </c>
      <c r="AG1980" s="2">
        <v>218</v>
      </c>
      <c r="AH1980" s="2">
        <v>173</v>
      </c>
      <c r="AI1980" s="2">
        <v>156</v>
      </c>
      <c r="AJ1980" s="2">
        <v>155</v>
      </c>
      <c r="AK1980" s="2">
        <v>0</v>
      </c>
      <c r="AL1980" s="2">
        <v>0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163</v>
      </c>
      <c r="BD1980" s="2">
        <v>0</v>
      </c>
      <c r="BE1980" s="2">
        <v>0</v>
      </c>
      <c r="BF1980" s="2">
        <v>0</v>
      </c>
      <c r="BG1980" s="2">
        <v>0</v>
      </c>
      <c r="BH1980" s="2">
        <v>0</v>
      </c>
      <c r="BI1980" s="2">
        <v>0</v>
      </c>
      <c r="BJ1980" s="2">
        <v>0</v>
      </c>
      <c r="BK1980" s="2">
        <v>0</v>
      </c>
      <c r="BL1980" s="2">
        <v>7</v>
      </c>
      <c r="BM1980" s="2">
        <v>7</v>
      </c>
      <c r="BN1980" s="2">
        <v>5</v>
      </c>
      <c r="BO1980" s="2">
        <v>11</v>
      </c>
      <c r="BP1980" s="2">
        <v>7</v>
      </c>
      <c r="BQ1980" s="2">
        <v>6</v>
      </c>
      <c r="BR1980" s="2">
        <v>6</v>
      </c>
      <c r="BS1980" s="2">
        <v>0</v>
      </c>
      <c r="BT1980" s="2">
        <v>0</v>
      </c>
      <c r="BU1980" s="2">
        <v>0</v>
      </c>
      <c r="BV1980" s="2">
        <v>0</v>
      </c>
      <c r="BW1980" s="2">
        <v>0</v>
      </c>
      <c r="BX1980" s="2">
        <v>0</v>
      </c>
      <c r="BY1980" s="2">
        <v>0</v>
      </c>
      <c r="BZ1980" s="2">
        <v>0</v>
      </c>
      <c r="CA1980" s="2">
        <v>0</v>
      </c>
      <c r="CB1980" s="2">
        <v>0</v>
      </c>
      <c r="CC1980" s="2">
        <v>0</v>
      </c>
      <c r="CD1980" s="2">
        <v>0</v>
      </c>
      <c r="CE1980" s="2">
        <v>0</v>
      </c>
      <c r="CF1980" s="2">
        <v>0</v>
      </c>
      <c r="CG1980" s="2">
        <v>0</v>
      </c>
      <c r="CH1980" s="2">
        <v>0</v>
      </c>
      <c r="CI1980" s="2">
        <v>0</v>
      </c>
      <c r="CJ1980" s="2">
        <v>0</v>
      </c>
      <c r="CK1980" s="2">
        <v>10</v>
      </c>
      <c r="CL1980" s="2">
        <v>0</v>
      </c>
    </row>
    <row r="1981" spans="1:90" x14ac:dyDescent="0.25">
      <c r="A1981" t="s">
        <v>115</v>
      </c>
      <c r="B1981">
        <v>10703</v>
      </c>
      <c r="C1981" t="s">
        <v>241</v>
      </c>
      <c r="D1981">
        <v>1</v>
      </c>
      <c r="E1981">
        <v>8</v>
      </c>
      <c r="F1981">
        <v>41385</v>
      </c>
      <c r="G1981">
        <v>35041385</v>
      </c>
      <c r="H1981" t="s">
        <v>13965</v>
      </c>
      <c r="I1981">
        <v>398</v>
      </c>
      <c r="J1981" t="s">
        <v>435</v>
      </c>
      <c r="K1981" t="s">
        <v>11396</v>
      </c>
      <c r="L1981">
        <v>1</v>
      </c>
      <c r="M1981" t="s">
        <v>435</v>
      </c>
      <c r="N1981">
        <v>6624320</v>
      </c>
      <c r="O1981" t="s">
        <v>92</v>
      </c>
      <c r="P1981" t="s">
        <v>13966</v>
      </c>
      <c r="Q1981">
        <v>200</v>
      </c>
      <c r="R1981">
        <v>11</v>
      </c>
      <c r="S1981">
        <v>47073687</v>
      </c>
      <c r="T1981">
        <v>47891295</v>
      </c>
      <c r="U1981" t="s">
        <v>13967</v>
      </c>
      <c r="V1981">
        <v>1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125</v>
      </c>
      <c r="AE1981" s="2">
        <v>112</v>
      </c>
      <c r="AF1981" s="2">
        <v>134</v>
      </c>
      <c r="AG1981" s="2">
        <v>175</v>
      </c>
      <c r="AH1981" s="2">
        <v>189</v>
      </c>
      <c r="AI1981" s="2">
        <v>169</v>
      </c>
      <c r="AJ1981" s="2">
        <v>135</v>
      </c>
      <c r="AK1981" s="2">
        <v>0</v>
      </c>
      <c r="AL1981" s="2">
        <v>0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40</v>
      </c>
      <c r="BD1981" s="2">
        <v>0</v>
      </c>
      <c r="BE1981" s="2">
        <v>0</v>
      </c>
      <c r="BF1981" s="2">
        <v>0</v>
      </c>
      <c r="BG1981" s="2">
        <v>0</v>
      </c>
      <c r="BH1981" s="2">
        <v>0</v>
      </c>
      <c r="BI1981" s="2">
        <v>0</v>
      </c>
      <c r="BJ1981" s="2">
        <v>0</v>
      </c>
      <c r="BK1981" s="2">
        <v>0</v>
      </c>
      <c r="BL1981" s="2">
        <v>6</v>
      </c>
      <c r="BM1981" s="2">
        <v>7</v>
      </c>
      <c r="BN1981" s="2">
        <v>5</v>
      </c>
      <c r="BO1981" s="2">
        <v>8</v>
      </c>
      <c r="BP1981" s="2">
        <v>8</v>
      </c>
      <c r="BQ1981" s="2">
        <v>8</v>
      </c>
      <c r="BR1981" s="2">
        <v>4</v>
      </c>
      <c r="BS1981" s="2">
        <v>0</v>
      </c>
      <c r="BT1981" s="2">
        <v>0</v>
      </c>
      <c r="BU1981" s="2">
        <v>0</v>
      </c>
      <c r="BV1981" s="2">
        <v>0</v>
      </c>
      <c r="BW1981" s="2">
        <v>0</v>
      </c>
      <c r="BX1981" s="2">
        <v>0</v>
      </c>
      <c r="BY1981" s="2">
        <v>0</v>
      </c>
      <c r="BZ1981" s="2">
        <v>0</v>
      </c>
      <c r="CA1981" s="2">
        <v>0</v>
      </c>
      <c r="CB1981" s="2">
        <v>0</v>
      </c>
      <c r="CC1981" s="2">
        <v>0</v>
      </c>
      <c r="CD1981" s="2">
        <v>0</v>
      </c>
      <c r="CE1981" s="2">
        <v>0</v>
      </c>
      <c r="CF1981" s="2">
        <v>0</v>
      </c>
      <c r="CG1981" s="2">
        <v>0</v>
      </c>
      <c r="CH1981" s="2">
        <v>0</v>
      </c>
      <c r="CI1981" s="2">
        <v>0</v>
      </c>
      <c r="CJ1981" s="2">
        <v>0</v>
      </c>
      <c r="CK1981" s="2">
        <v>2</v>
      </c>
      <c r="CL1981" s="2">
        <v>0</v>
      </c>
    </row>
    <row r="1982" spans="1:90" x14ac:dyDescent="0.25">
      <c r="A1982" t="s">
        <v>115</v>
      </c>
      <c r="B1982">
        <v>10703</v>
      </c>
      <c r="C1982" t="s">
        <v>241</v>
      </c>
      <c r="D1982">
        <v>1</v>
      </c>
      <c r="E1982">
        <v>8</v>
      </c>
      <c r="F1982">
        <v>44921</v>
      </c>
      <c r="G1982">
        <v>35044921</v>
      </c>
      <c r="H1982" t="s">
        <v>13205</v>
      </c>
      <c r="I1982">
        <v>206</v>
      </c>
      <c r="J1982" t="s">
        <v>687</v>
      </c>
      <c r="K1982" t="s">
        <v>91</v>
      </c>
      <c r="L1982">
        <v>1</v>
      </c>
      <c r="M1982" t="s">
        <v>687</v>
      </c>
      <c r="N1982">
        <v>6401130</v>
      </c>
      <c r="O1982" t="s">
        <v>92</v>
      </c>
      <c r="P1982" t="s">
        <v>13206</v>
      </c>
      <c r="Q1982">
        <v>8</v>
      </c>
      <c r="R1982">
        <v>11</v>
      </c>
      <c r="S1982">
        <v>41631509</v>
      </c>
      <c r="T1982">
        <v>41982274</v>
      </c>
      <c r="U1982" t="s">
        <v>13207</v>
      </c>
      <c r="V1982">
        <v>1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166</v>
      </c>
      <c r="AI1982" s="2">
        <v>156</v>
      </c>
      <c r="AJ1982" s="2">
        <v>143</v>
      </c>
      <c r="AK1982" s="2">
        <v>0</v>
      </c>
      <c r="AL1982" s="2">
        <v>0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0</v>
      </c>
      <c r="BI1982" s="2">
        <v>0</v>
      </c>
      <c r="BJ1982" s="2">
        <v>0</v>
      </c>
      <c r="BK1982" s="2">
        <v>0</v>
      </c>
      <c r="BL1982" s="2">
        <v>0</v>
      </c>
      <c r="BM1982" s="2">
        <v>0</v>
      </c>
      <c r="BN1982" s="2">
        <v>0</v>
      </c>
      <c r="BO1982" s="2">
        <v>0</v>
      </c>
      <c r="BP1982" s="2">
        <v>10</v>
      </c>
      <c r="BQ1982" s="2">
        <v>4</v>
      </c>
      <c r="BR1982" s="2">
        <v>5</v>
      </c>
      <c r="BS1982" s="2">
        <v>0</v>
      </c>
      <c r="BT1982" s="2">
        <v>0</v>
      </c>
      <c r="BU1982" s="2">
        <v>0</v>
      </c>
      <c r="BV1982" s="2">
        <v>0</v>
      </c>
      <c r="BW1982" s="2">
        <v>0</v>
      </c>
      <c r="BX1982" s="2">
        <v>0</v>
      </c>
      <c r="BY1982" s="2">
        <v>0</v>
      </c>
      <c r="BZ1982" s="2">
        <v>0</v>
      </c>
      <c r="CA1982" s="2">
        <v>0</v>
      </c>
      <c r="CB1982" s="2">
        <v>0</v>
      </c>
      <c r="CC1982" s="2">
        <v>0</v>
      </c>
      <c r="CD1982" s="2">
        <v>0</v>
      </c>
      <c r="CE1982" s="2">
        <v>0</v>
      </c>
      <c r="CF1982" s="2">
        <v>0</v>
      </c>
      <c r="CG1982" s="2">
        <v>0</v>
      </c>
      <c r="CH1982" s="2">
        <v>0</v>
      </c>
      <c r="CI1982" s="2">
        <v>0</v>
      </c>
      <c r="CJ1982" s="2">
        <v>0</v>
      </c>
      <c r="CK1982" s="2">
        <v>0</v>
      </c>
      <c r="CL1982" s="2">
        <v>0</v>
      </c>
    </row>
    <row r="1983" spans="1:90" x14ac:dyDescent="0.25">
      <c r="A1983" t="s">
        <v>115</v>
      </c>
      <c r="B1983">
        <v>10703</v>
      </c>
      <c r="C1983" t="s">
        <v>241</v>
      </c>
      <c r="D1983">
        <v>1</v>
      </c>
      <c r="E1983">
        <v>8</v>
      </c>
      <c r="F1983">
        <v>10443</v>
      </c>
      <c r="G1983">
        <v>35010443</v>
      </c>
      <c r="H1983" t="s">
        <v>11195</v>
      </c>
      <c r="I1983">
        <v>373</v>
      </c>
      <c r="J1983" t="s">
        <v>241</v>
      </c>
      <c r="K1983" t="s">
        <v>9800</v>
      </c>
      <c r="L1983">
        <v>1</v>
      </c>
      <c r="M1983" t="s">
        <v>241</v>
      </c>
      <c r="N1983">
        <v>6683000</v>
      </c>
      <c r="O1983" t="s">
        <v>1015</v>
      </c>
      <c r="P1983" t="s">
        <v>11196</v>
      </c>
      <c r="Q1983" t="s">
        <v>127</v>
      </c>
      <c r="R1983">
        <v>11</v>
      </c>
      <c r="S1983">
        <v>41442853</v>
      </c>
      <c r="T1983">
        <v>41442891</v>
      </c>
      <c r="U1983" t="s">
        <v>11197</v>
      </c>
      <c r="V1983">
        <v>1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105</v>
      </c>
      <c r="AE1983" s="2">
        <v>102</v>
      </c>
      <c r="AF1983" s="2">
        <v>61</v>
      </c>
      <c r="AG1983" s="2">
        <v>92</v>
      </c>
      <c r="AH1983" s="2">
        <v>88</v>
      </c>
      <c r="AI1983" s="2">
        <v>93</v>
      </c>
      <c r="AJ1983" s="2">
        <v>63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20</v>
      </c>
      <c r="BD1983" s="2">
        <v>0</v>
      </c>
      <c r="BE1983" s="2">
        <v>0</v>
      </c>
      <c r="BF1983" s="2">
        <v>0</v>
      </c>
      <c r="BG1983" s="2">
        <v>0</v>
      </c>
      <c r="BH1983" s="2">
        <v>0</v>
      </c>
      <c r="BI1983" s="2">
        <v>0</v>
      </c>
      <c r="BJ1983" s="2">
        <v>0</v>
      </c>
      <c r="BK1983" s="2">
        <v>0</v>
      </c>
      <c r="BL1983" s="2">
        <v>4</v>
      </c>
      <c r="BM1983" s="2">
        <v>3</v>
      </c>
      <c r="BN1983" s="2">
        <v>3</v>
      </c>
      <c r="BO1983" s="2">
        <v>4</v>
      </c>
      <c r="BP1983" s="2">
        <v>5</v>
      </c>
      <c r="BQ1983" s="2">
        <v>4</v>
      </c>
      <c r="BR1983" s="2">
        <v>3</v>
      </c>
      <c r="BS1983" s="2">
        <v>0</v>
      </c>
      <c r="BT1983" s="2">
        <v>0</v>
      </c>
      <c r="BU1983" s="2">
        <v>0</v>
      </c>
      <c r="BV1983" s="2">
        <v>0</v>
      </c>
      <c r="BW1983" s="2">
        <v>0</v>
      </c>
      <c r="BX1983" s="2">
        <v>0</v>
      </c>
      <c r="BY1983" s="2">
        <v>0</v>
      </c>
      <c r="BZ1983" s="2">
        <v>0</v>
      </c>
      <c r="CA1983" s="2">
        <v>0</v>
      </c>
      <c r="CB1983" s="2">
        <v>0</v>
      </c>
      <c r="CC1983" s="2">
        <v>0</v>
      </c>
      <c r="CD1983" s="2">
        <v>0</v>
      </c>
      <c r="CE1983" s="2">
        <v>0</v>
      </c>
      <c r="CF1983" s="2">
        <v>0</v>
      </c>
      <c r="CG1983" s="2">
        <v>0</v>
      </c>
      <c r="CH1983" s="2">
        <v>0</v>
      </c>
      <c r="CI1983" s="2">
        <v>0</v>
      </c>
      <c r="CJ1983" s="2">
        <v>0</v>
      </c>
      <c r="CK1983" s="2">
        <v>1</v>
      </c>
      <c r="CL1983" s="2">
        <v>0</v>
      </c>
    </row>
    <row r="1984" spans="1:90" x14ac:dyDescent="0.25">
      <c r="A1984" t="s">
        <v>115</v>
      </c>
      <c r="B1984">
        <v>10703</v>
      </c>
      <c r="C1984" t="s">
        <v>241</v>
      </c>
      <c r="D1984">
        <v>1</v>
      </c>
      <c r="E1984">
        <v>8</v>
      </c>
      <c r="F1984">
        <v>43333</v>
      </c>
      <c r="G1984">
        <v>35043333</v>
      </c>
      <c r="H1984" t="s">
        <v>13284</v>
      </c>
      <c r="I1984">
        <v>540</v>
      </c>
      <c r="J1984" t="s">
        <v>1091</v>
      </c>
      <c r="K1984" t="s">
        <v>1638</v>
      </c>
      <c r="L1984">
        <v>1</v>
      </c>
      <c r="M1984" t="s">
        <v>1091</v>
      </c>
      <c r="N1984">
        <v>6550000</v>
      </c>
      <c r="O1984" t="s">
        <v>92</v>
      </c>
      <c r="P1984" t="s">
        <v>13285</v>
      </c>
      <c r="Q1984">
        <v>100</v>
      </c>
      <c r="R1984">
        <v>11</v>
      </c>
      <c r="S1984">
        <v>41312128</v>
      </c>
      <c r="U1984" t="s">
        <v>13286</v>
      </c>
      <c r="V1984">
        <v>1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152</v>
      </c>
      <c r="AI1984" s="2">
        <v>95</v>
      </c>
      <c r="AJ1984" s="2">
        <v>113</v>
      </c>
      <c r="AK1984" s="2">
        <v>0</v>
      </c>
      <c r="AL1984" s="2">
        <v>0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126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0</v>
      </c>
      <c r="BI1984" s="2">
        <v>0</v>
      </c>
      <c r="BJ1984" s="2">
        <v>0</v>
      </c>
      <c r="BK1984" s="2">
        <v>0</v>
      </c>
      <c r="BL1984" s="2">
        <v>0</v>
      </c>
      <c r="BM1984" s="2">
        <v>0</v>
      </c>
      <c r="BN1984" s="2">
        <v>0</v>
      </c>
      <c r="BO1984" s="2">
        <v>0</v>
      </c>
      <c r="BP1984" s="2">
        <v>6</v>
      </c>
      <c r="BQ1984" s="2">
        <v>4</v>
      </c>
      <c r="BR1984" s="2">
        <v>4</v>
      </c>
      <c r="BS1984" s="2">
        <v>0</v>
      </c>
      <c r="BT1984" s="2">
        <v>0</v>
      </c>
      <c r="BU1984" s="2">
        <v>0</v>
      </c>
      <c r="BV1984" s="2">
        <v>0</v>
      </c>
      <c r="BW1984" s="2">
        <v>0</v>
      </c>
      <c r="BX1984" s="2">
        <v>0</v>
      </c>
      <c r="BY1984" s="2">
        <v>0</v>
      </c>
      <c r="BZ1984" s="2">
        <v>0</v>
      </c>
      <c r="CA1984" s="2">
        <v>0</v>
      </c>
      <c r="CB1984" s="2">
        <v>0</v>
      </c>
      <c r="CC1984" s="2">
        <v>4</v>
      </c>
      <c r="CD1984" s="2">
        <v>0</v>
      </c>
      <c r="CE1984" s="2">
        <v>0</v>
      </c>
      <c r="CF1984" s="2">
        <v>0</v>
      </c>
      <c r="CG1984" s="2">
        <v>0</v>
      </c>
      <c r="CH1984" s="2">
        <v>0</v>
      </c>
      <c r="CI1984" s="2">
        <v>0</v>
      </c>
      <c r="CJ1984" s="2">
        <v>0</v>
      </c>
      <c r="CK1984" s="2">
        <v>0</v>
      </c>
      <c r="CL1984" s="2">
        <v>0</v>
      </c>
    </row>
    <row r="1985" spans="1:90" x14ac:dyDescent="0.25">
      <c r="A1985" t="s">
        <v>115</v>
      </c>
      <c r="B1985">
        <v>10703</v>
      </c>
      <c r="C1985" t="s">
        <v>241</v>
      </c>
      <c r="D1985">
        <v>1</v>
      </c>
      <c r="E1985">
        <v>8</v>
      </c>
      <c r="F1985">
        <v>40548</v>
      </c>
      <c r="G1985">
        <v>35040548</v>
      </c>
      <c r="H1985" t="s">
        <v>8938</v>
      </c>
      <c r="I1985">
        <v>206</v>
      </c>
      <c r="J1985" t="s">
        <v>687</v>
      </c>
      <c r="K1985" t="s">
        <v>2229</v>
      </c>
      <c r="L1985">
        <v>2</v>
      </c>
      <c r="M1985" t="s">
        <v>689</v>
      </c>
      <c r="N1985">
        <v>6463290</v>
      </c>
      <c r="O1985" t="s">
        <v>92</v>
      </c>
      <c r="P1985" t="s">
        <v>6597</v>
      </c>
      <c r="Q1985">
        <v>206</v>
      </c>
      <c r="R1985">
        <v>11</v>
      </c>
      <c r="S1985">
        <v>46882346</v>
      </c>
      <c r="T1985">
        <v>46882347</v>
      </c>
      <c r="U1985" t="s">
        <v>8939</v>
      </c>
      <c r="V1985">
        <v>1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155</v>
      </c>
      <c r="AI1985" s="2">
        <v>138</v>
      </c>
      <c r="AJ1985" s="2">
        <v>149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0</v>
      </c>
      <c r="BI1985" s="2">
        <v>0</v>
      </c>
      <c r="BJ1985" s="2">
        <v>0</v>
      </c>
      <c r="BK1985" s="2">
        <v>0</v>
      </c>
      <c r="BL1985" s="2">
        <v>0</v>
      </c>
      <c r="BM1985" s="2">
        <v>0</v>
      </c>
      <c r="BN1985" s="2">
        <v>0</v>
      </c>
      <c r="BO1985" s="2">
        <v>0</v>
      </c>
      <c r="BP1985" s="2">
        <v>7</v>
      </c>
      <c r="BQ1985" s="2">
        <v>4</v>
      </c>
      <c r="BR1985" s="2">
        <v>5</v>
      </c>
      <c r="BS1985" s="2">
        <v>0</v>
      </c>
      <c r="BT1985" s="2">
        <v>0</v>
      </c>
      <c r="BU1985" s="2">
        <v>0</v>
      </c>
      <c r="BV1985" s="2">
        <v>0</v>
      </c>
      <c r="BW1985" s="2">
        <v>0</v>
      </c>
      <c r="BX1985" s="2">
        <v>0</v>
      </c>
      <c r="BY1985" s="2">
        <v>0</v>
      </c>
      <c r="BZ1985" s="2">
        <v>0</v>
      </c>
      <c r="CA1985" s="2">
        <v>0</v>
      </c>
      <c r="CB1985" s="2">
        <v>0</v>
      </c>
      <c r="CC1985" s="2">
        <v>0</v>
      </c>
      <c r="CD1985" s="2">
        <v>0</v>
      </c>
      <c r="CE1985" s="2">
        <v>0</v>
      </c>
      <c r="CF1985" s="2">
        <v>0</v>
      </c>
      <c r="CG1985" s="2">
        <v>0</v>
      </c>
      <c r="CH1985" s="2">
        <v>0</v>
      </c>
      <c r="CI1985" s="2">
        <v>0</v>
      </c>
      <c r="CJ1985" s="2">
        <v>0</v>
      </c>
      <c r="CK1985" s="2">
        <v>0</v>
      </c>
      <c r="CL1985" s="2">
        <v>0</v>
      </c>
    </row>
    <row r="1986" spans="1:90" x14ac:dyDescent="0.25">
      <c r="A1986" t="s">
        <v>115</v>
      </c>
      <c r="B1986">
        <v>10703</v>
      </c>
      <c r="C1986" t="s">
        <v>241</v>
      </c>
      <c r="D1986">
        <v>1</v>
      </c>
      <c r="E1986">
        <v>8</v>
      </c>
      <c r="F1986">
        <v>10662</v>
      </c>
      <c r="G1986">
        <v>35010662</v>
      </c>
      <c r="H1986" t="s">
        <v>16458</v>
      </c>
      <c r="I1986">
        <v>398</v>
      </c>
      <c r="J1986" t="s">
        <v>435</v>
      </c>
      <c r="K1986" t="s">
        <v>4641</v>
      </c>
      <c r="L1986">
        <v>1</v>
      </c>
      <c r="M1986" t="s">
        <v>435</v>
      </c>
      <c r="N1986">
        <v>6600170</v>
      </c>
      <c r="O1986" t="s">
        <v>102</v>
      </c>
      <c r="P1986" t="s">
        <v>16459</v>
      </c>
      <c r="Q1986">
        <v>143</v>
      </c>
      <c r="R1986">
        <v>11</v>
      </c>
      <c r="S1986">
        <v>47072997</v>
      </c>
      <c r="T1986">
        <v>47894888</v>
      </c>
      <c r="U1986" t="s">
        <v>16460</v>
      </c>
      <c r="V1986">
        <v>1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35</v>
      </c>
      <c r="AE1986" s="2">
        <v>33</v>
      </c>
      <c r="AF1986" s="2">
        <v>52</v>
      </c>
      <c r="AG1986" s="2">
        <v>64</v>
      </c>
      <c r="AH1986" s="2">
        <v>112</v>
      </c>
      <c r="AI1986" s="2">
        <v>32</v>
      </c>
      <c r="AJ1986" s="2">
        <v>60</v>
      </c>
      <c r="AK1986" s="2">
        <v>0</v>
      </c>
      <c r="AL1986" s="2">
        <v>0</v>
      </c>
      <c r="AM1986" s="2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157</v>
      </c>
      <c r="AS1986" s="2">
        <v>0</v>
      </c>
      <c r="AT1986" s="2">
        <v>0</v>
      </c>
      <c r="AU1986" s="2">
        <v>376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192</v>
      </c>
      <c r="BD1986" s="2">
        <v>0</v>
      </c>
      <c r="BE1986" s="2">
        <v>0</v>
      </c>
      <c r="BF1986" s="2">
        <v>0</v>
      </c>
      <c r="BG1986" s="2">
        <v>0</v>
      </c>
      <c r="BH1986" s="2">
        <v>0</v>
      </c>
      <c r="BI1986" s="2">
        <v>0</v>
      </c>
      <c r="BJ1986" s="2">
        <v>0</v>
      </c>
      <c r="BK1986" s="2">
        <v>0</v>
      </c>
      <c r="BL1986" s="2">
        <v>2</v>
      </c>
      <c r="BM1986" s="2">
        <v>2</v>
      </c>
      <c r="BN1986" s="2">
        <v>4</v>
      </c>
      <c r="BO1986" s="2">
        <v>2</v>
      </c>
      <c r="BP1986" s="2">
        <v>5</v>
      </c>
      <c r="BQ1986" s="2">
        <v>1</v>
      </c>
      <c r="BR1986" s="2">
        <v>3</v>
      </c>
      <c r="BS1986" s="2">
        <v>0</v>
      </c>
      <c r="BT1986" s="2">
        <v>0</v>
      </c>
      <c r="BU1986" s="2">
        <v>0</v>
      </c>
      <c r="BV1986" s="2">
        <v>0</v>
      </c>
      <c r="BW1986" s="2">
        <v>0</v>
      </c>
      <c r="BX1986" s="2">
        <v>0</v>
      </c>
      <c r="BY1986" s="2">
        <v>0</v>
      </c>
      <c r="BZ1986" s="2">
        <v>4</v>
      </c>
      <c r="CA1986" s="2">
        <v>0</v>
      </c>
      <c r="CB1986" s="2">
        <v>0</v>
      </c>
      <c r="CC1986" s="2">
        <v>11</v>
      </c>
      <c r="CD1986" s="2">
        <v>0</v>
      </c>
      <c r="CE1986" s="2">
        <v>0</v>
      </c>
      <c r="CF1986" s="2">
        <v>0</v>
      </c>
      <c r="CG1986" s="2">
        <v>0</v>
      </c>
      <c r="CH1986" s="2">
        <v>0</v>
      </c>
      <c r="CI1986" s="2">
        <v>0</v>
      </c>
      <c r="CJ1986" s="2">
        <v>0</v>
      </c>
      <c r="CK1986" s="2">
        <v>16</v>
      </c>
      <c r="CL1986" s="2">
        <v>0</v>
      </c>
    </row>
    <row r="1987" spans="1:90" x14ac:dyDescent="0.25">
      <c r="A1987" t="s">
        <v>115</v>
      </c>
      <c r="B1987">
        <v>10703</v>
      </c>
      <c r="C1987" t="s">
        <v>241</v>
      </c>
      <c r="D1987">
        <v>1</v>
      </c>
      <c r="E1987">
        <v>8</v>
      </c>
      <c r="F1987">
        <v>920241</v>
      </c>
      <c r="G1987">
        <v>35920241</v>
      </c>
      <c r="H1987" t="s">
        <v>2169</v>
      </c>
      <c r="I1987">
        <v>206</v>
      </c>
      <c r="J1987" t="s">
        <v>687</v>
      </c>
      <c r="K1987" t="s">
        <v>2169</v>
      </c>
      <c r="L1987">
        <v>1</v>
      </c>
      <c r="M1987" t="s">
        <v>687</v>
      </c>
      <c r="N1987">
        <v>6462010</v>
      </c>
      <c r="O1987" t="s">
        <v>92</v>
      </c>
      <c r="P1987" t="s">
        <v>2170</v>
      </c>
      <c r="Q1987">
        <v>269</v>
      </c>
      <c r="R1987">
        <v>11</v>
      </c>
      <c r="S1987">
        <v>41936319</v>
      </c>
      <c r="U1987" t="s">
        <v>2171</v>
      </c>
      <c r="V1987">
        <v>1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228</v>
      </c>
      <c r="AI1987" s="2">
        <v>185</v>
      </c>
      <c r="AJ1987" s="2">
        <v>113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100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0</v>
      </c>
      <c r="BI1987" s="2">
        <v>0</v>
      </c>
      <c r="BJ1987" s="2">
        <v>0</v>
      </c>
      <c r="BK1987" s="2">
        <v>0</v>
      </c>
      <c r="BL1987" s="2">
        <v>0</v>
      </c>
      <c r="BM1987" s="2">
        <v>0</v>
      </c>
      <c r="BN1987" s="2">
        <v>0</v>
      </c>
      <c r="BO1987" s="2">
        <v>0</v>
      </c>
      <c r="BP1987" s="2">
        <v>9</v>
      </c>
      <c r="BQ1987" s="2">
        <v>6</v>
      </c>
      <c r="BR1987" s="2">
        <v>3</v>
      </c>
      <c r="BS1987" s="2">
        <v>0</v>
      </c>
      <c r="BT1987" s="2">
        <v>0</v>
      </c>
      <c r="BU1987" s="2">
        <v>0</v>
      </c>
      <c r="BV1987" s="2">
        <v>0</v>
      </c>
      <c r="BW1987" s="2">
        <v>0</v>
      </c>
      <c r="BX1987" s="2">
        <v>0</v>
      </c>
      <c r="BY1987" s="2">
        <v>0</v>
      </c>
      <c r="BZ1987" s="2">
        <v>0</v>
      </c>
      <c r="CA1987" s="2">
        <v>0</v>
      </c>
      <c r="CB1987" s="2">
        <v>0</v>
      </c>
      <c r="CC1987" s="2">
        <v>4</v>
      </c>
      <c r="CD1987" s="2">
        <v>0</v>
      </c>
      <c r="CE1987" s="2">
        <v>0</v>
      </c>
      <c r="CF1987" s="2">
        <v>0</v>
      </c>
      <c r="CG1987" s="2">
        <v>0</v>
      </c>
      <c r="CH1987" s="2">
        <v>0</v>
      </c>
      <c r="CI1987" s="2">
        <v>0</v>
      </c>
      <c r="CJ1987" s="2">
        <v>0</v>
      </c>
      <c r="CK1987" s="2">
        <v>0</v>
      </c>
      <c r="CL1987" s="2">
        <v>0</v>
      </c>
    </row>
    <row r="1988" spans="1:90" x14ac:dyDescent="0.25">
      <c r="A1988" t="s">
        <v>115</v>
      </c>
      <c r="B1988">
        <v>10703</v>
      </c>
      <c r="C1988" t="s">
        <v>241</v>
      </c>
      <c r="D1988">
        <v>1</v>
      </c>
      <c r="E1988">
        <v>8</v>
      </c>
      <c r="F1988">
        <v>925834</v>
      </c>
      <c r="G1988">
        <v>35925834</v>
      </c>
      <c r="H1988" t="s">
        <v>8336</v>
      </c>
      <c r="I1988">
        <v>540</v>
      </c>
      <c r="J1988" t="s">
        <v>1091</v>
      </c>
      <c r="K1988" t="s">
        <v>8337</v>
      </c>
      <c r="L1988">
        <v>1</v>
      </c>
      <c r="M1988" t="s">
        <v>1091</v>
      </c>
      <c r="N1988">
        <v>6550000</v>
      </c>
      <c r="O1988" t="s">
        <v>92</v>
      </c>
      <c r="P1988" t="s">
        <v>1092</v>
      </c>
      <c r="Q1988">
        <v>71</v>
      </c>
      <c r="R1988">
        <v>11</v>
      </c>
      <c r="S1988">
        <v>41315016</v>
      </c>
      <c r="U1988" t="s">
        <v>8338</v>
      </c>
      <c r="V1988">
        <v>1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129</v>
      </c>
      <c r="AI1988" s="2">
        <v>155</v>
      </c>
      <c r="AJ1988" s="2">
        <v>109</v>
      </c>
      <c r="AK1988" s="2">
        <v>0</v>
      </c>
      <c r="AL1988" s="2">
        <v>0</v>
      </c>
      <c r="AM1988" s="2">
        <v>0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0</v>
      </c>
      <c r="BI1988" s="2">
        <v>0</v>
      </c>
      <c r="BJ1988" s="2">
        <v>0</v>
      </c>
      <c r="BK1988" s="2">
        <v>0</v>
      </c>
      <c r="BL1988" s="2">
        <v>0</v>
      </c>
      <c r="BM1988" s="2">
        <v>0</v>
      </c>
      <c r="BN1988" s="2">
        <v>0</v>
      </c>
      <c r="BO1988" s="2">
        <v>0</v>
      </c>
      <c r="BP1988" s="2">
        <v>4</v>
      </c>
      <c r="BQ1988" s="2">
        <v>6</v>
      </c>
      <c r="BR1988" s="2">
        <v>4</v>
      </c>
      <c r="BS1988" s="2">
        <v>0</v>
      </c>
      <c r="BT1988" s="2">
        <v>0</v>
      </c>
      <c r="BU1988" s="2">
        <v>0</v>
      </c>
      <c r="BV1988" s="2">
        <v>0</v>
      </c>
      <c r="BW1988" s="2">
        <v>0</v>
      </c>
      <c r="BX1988" s="2">
        <v>0</v>
      </c>
      <c r="BY1988" s="2">
        <v>0</v>
      </c>
      <c r="BZ1988" s="2">
        <v>0</v>
      </c>
      <c r="CA1988" s="2">
        <v>0</v>
      </c>
      <c r="CB1988" s="2">
        <v>0</v>
      </c>
      <c r="CC1988" s="2">
        <v>0</v>
      </c>
      <c r="CD1988" s="2">
        <v>0</v>
      </c>
      <c r="CE1988" s="2">
        <v>0</v>
      </c>
      <c r="CF1988" s="2">
        <v>0</v>
      </c>
      <c r="CG1988" s="2">
        <v>0</v>
      </c>
      <c r="CH1988" s="2">
        <v>0</v>
      </c>
      <c r="CI1988" s="2">
        <v>0</v>
      </c>
      <c r="CJ1988" s="2">
        <v>0</v>
      </c>
      <c r="CK1988" s="2">
        <v>0</v>
      </c>
      <c r="CL1988" s="2">
        <v>0</v>
      </c>
    </row>
    <row r="1989" spans="1:90" x14ac:dyDescent="0.25">
      <c r="A1989" t="s">
        <v>115</v>
      </c>
      <c r="B1989">
        <v>10703</v>
      </c>
      <c r="C1989" t="s">
        <v>241</v>
      </c>
      <c r="D1989">
        <v>1</v>
      </c>
      <c r="E1989">
        <v>8</v>
      </c>
      <c r="F1989">
        <v>921439</v>
      </c>
      <c r="G1989">
        <v>35921439</v>
      </c>
      <c r="H1989" t="s">
        <v>7047</v>
      </c>
      <c r="I1989">
        <v>373</v>
      </c>
      <c r="J1989" t="s">
        <v>241</v>
      </c>
      <c r="K1989" t="s">
        <v>428</v>
      </c>
      <c r="L1989">
        <v>1</v>
      </c>
      <c r="M1989" t="s">
        <v>241</v>
      </c>
      <c r="N1989">
        <v>6663000</v>
      </c>
      <c r="O1989" t="s">
        <v>102</v>
      </c>
      <c r="P1989" t="s">
        <v>7048</v>
      </c>
      <c r="Q1989" t="s">
        <v>127</v>
      </c>
      <c r="R1989">
        <v>11</v>
      </c>
      <c r="S1989">
        <v>41414141</v>
      </c>
      <c r="T1989">
        <v>41427751</v>
      </c>
      <c r="U1989" t="s">
        <v>7049</v>
      </c>
      <c r="V1989">
        <v>1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226</v>
      </c>
      <c r="AE1989" s="2">
        <v>203</v>
      </c>
      <c r="AF1989" s="2">
        <v>132</v>
      </c>
      <c r="AG1989" s="2">
        <v>170</v>
      </c>
      <c r="AH1989" s="2">
        <v>194</v>
      </c>
      <c r="AI1989" s="2">
        <v>133</v>
      </c>
      <c r="AJ1989" s="2">
        <v>200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505</v>
      </c>
      <c r="BD1989" s="2">
        <v>0</v>
      </c>
      <c r="BE1989" s="2">
        <v>0</v>
      </c>
      <c r="BF1989" s="2">
        <v>0</v>
      </c>
      <c r="BG1989" s="2">
        <v>0</v>
      </c>
      <c r="BH1989" s="2">
        <v>0</v>
      </c>
      <c r="BI1989" s="2">
        <v>0</v>
      </c>
      <c r="BJ1989" s="2">
        <v>0</v>
      </c>
      <c r="BK1989" s="2">
        <v>0</v>
      </c>
      <c r="BL1989" s="2">
        <v>11</v>
      </c>
      <c r="BM1989" s="2">
        <v>7</v>
      </c>
      <c r="BN1989" s="2">
        <v>4</v>
      </c>
      <c r="BO1989" s="2">
        <v>6</v>
      </c>
      <c r="BP1989" s="2">
        <v>7</v>
      </c>
      <c r="BQ1989" s="2">
        <v>5</v>
      </c>
      <c r="BR1989" s="2">
        <v>6</v>
      </c>
      <c r="BS1989" s="2">
        <v>0</v>
      </c>
      <c r="BT1989" s="2">
        <v>0</v>
      </c>
      <c r="BU1989" s="2">
        <v>0</v>
      </c>
      <c r="BV1989" s="2">
        <v>0</v>
      </c>
      <c r="BW1989" s="2">
        <v>0</v>
      </c>
      <c r="BX1989" s="2">
        <v>0</v>
      </c>
      <c r="BY1989" s="2">
        <v>0</v>
      </c>
      <c r="BZ1989" s="2">
        <v>0</v>
      </c>
      <c r="CA1989" s="2">
        <v>0</v>
      </c>
      <c r="CB1989" s="2">
        <v>0</v>
      </c>
      <c r="CC1989" s="2">
        <v>0</v>
      </c>
      <c r="CD1989" s="2">
        <v>0</v>
      </c>
      <c r="CE1989" s="2">
        <v>0</v>
      </c>
      <c r="CF1989" s="2">
        <v>0</v>
      </c>
      <c r="CG1989" s="2">
        <v>0</v>
      </c>
      <c r="CH1989" s="2">
        <v>0</v>
      </c>
      <c r="CI1989" s="2">
        <v>0</v>
      </c>
      <c r="CJ1989" s="2">
        <v>0</v>
      </c>
      <c r="CK1989" s="2">
        <v>26</v>
      </c>
      <c r="CL1989" s="2">
        <v>0</v>
      </c>
    </row>
    <row r="1990" spans="1:90" x14ac:dyDescent="0.25">
      <c r="A1990" t="s">
        <v>115</v>
      </c>
      <c r="B1990">
        <v>10703</v>
      </c>
      <c r="C1990" t="s">
        <v>241</v>
      </c>
      <c r="D1990">
        <v>1</v>
      </c>
      <c r="E1990">
        <v>8</v>
      </c>
      <c r="F1990">
        <v>908548</v>
      </c>
      <c r="G1990">
        <v>35908548</v>
      </c>
      <c r="H1990" t="s">
        <v>19530</v>
      </c>
      <c r="I1990">
        <v>373</v>
      </c>
      <c r="J1990" t="s">
        <v>241</v>
      </c>
      <c r="K1990" t="s">
        <v>13641</v>
      </c>
      <c r="L1990">
        <v>1</v>
      </c>
      <c r="M1990" t="s">
        <v>241</v>
      </c>
      <c r="N1990">
        <v>6653210</v>
      </c>
      <c r="O1990" t="s">
        <v>92</v>
      </c>
      <c r="P1990" t="s">
        <v>19531</v>
      </c>
      <c r="Q1990">
        <v>70</v>
      </c>
      <c r="R1990">
        <v>11</v>
      </c>
      <c r="S1990">
        <v>41416010</v>
      </c>
      <c r="T1990">
        <v>41420723</v>
      </c>
      <c r="U1990" t="s">
        <v>19532</v>
      </c>
      <c r="V1990">
        <v>1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184</v>
      </c>
      <c r="AE1990" s="2">
        <v>177</v>
      </c>
      <c r="AF1990" s="2">
        <v>106</v>
      </c>
      <c r="AG1990" s="2">
        <v>165</v>
      </c>
      <c r="AH1990" s="2">
        <v>189</v>
      </c>
      <c r="AI1990" s="2">
        <v>155</v>
      </c>
      <c r="AJ1990" s="2">
        <v>147</v>
      </c>
      <c r="AK1990" s="2">
        <v>0</v>
      </c>
      <c r="AL1990" s="2">
        <v>0</v>
      </c>
      <c r="AM1990" s="2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0</v>
      </c>
      <c r="BI1990" s="2">
        <v>0</v>
      </c>
      <c r="BJ1990" s="2">
        <v>0</v>
      </c>
      <c r="BK1990" s="2">
        <v>0</v>
      </c>
      <c r="BL1990" s="2">
        <v>8</v>
      </c>
      <c r="BM1990" s="2">
        <v>7</v>
      </c>
      <c r="BN1990" s="2">
        <v>4</v>
      </c>
      <c r="BO1990" s="2">
        <v>7</v>
      </c>
      <c r="BP1990" s="2">
        <v>5</v>
      </c>
      <c r="BQ1990" s="2">
        <v>6</v>
      </c>
      <c r="BR1990" s="2">
        <v>4</v>
      </c>
      <c r="BS1990" s="2">
        <v>0</v>
      </c>
      <c r="BT1990" s="2">
        <v>0</v>
      </c>
      <c r="BU1990" s="2">
        <v>0</v>
      </c>
      <c r="BV1990" s="2">
        <v>0</v>
      </c>
      <c r="BW1990" s="2">
        <v>0</v>
      </c>
      <c r="BX1990" s="2">
        <v>0</v>
      </c>
      <c r="BY1990" s="2">
        <v>0</v>
      </c>
      <c r="BZ1990" s="2">
        <v>0</v>
      </c>
      <c r="CA1990" s="2">
        <v>0</v>
      </c>
      <c r="CB1990" s="2">
        <v>0</v>
      </c>
      <c r="CC1990" s="2">
        <v>0</v>
      </c>
      <c r="CD1990" s="2">
        <v>0</v>
      </c>
      <c r="CE1990" s="2">
        <v>0</v>
      </c>
      <c r="CF1990" s="2">
        <v>0</v>
      </c>
      <c r="CG1990" s="2">
        <v>0</v>
      </c>
      <c r="CH1990" s="2">
        <v>0</v>
      </c>
      <c r="CI1990" s="2">
        <v>0</v>
      </c>
      <c r="CJ1990" s="2">
        <v>0</v>
      </c>
      <c r="CK1990" s="2">
        <v>0</v>
      </c>
      <c r="CL1990" s="2">
        <v>0</v>
      </c>
    </row>
    <row r="1991" spans="1:90" x14ac:dyDescent="0.25">
      <c r="A1991" t="s">
        <v>115</v>
      </c>
      <c r="B1991">
        <v>10703</v>
      </c>
      <c r="C1991" t="s">
        <v>241</v>
      </c>
      <c r="D1991">
        <v>1</v>
      </c>
      <c r="E1991">
        <v>8</v>
      </c>
      <c r="F1991">
        <v>10467</v>
      </c>
      <c r="G1991">
        <v>35010467</v>
      </c>
      <c r="H1991" t="s">
        <v>18316</v>
      </c>
      <c r="I1991">
        <v>373</v>
      </c>
      <c r="J1991" t="s">
        <v>241</v>
      </c>
      <c r="K1991" t="s">
        <v>91</v>
      </c>
      <c r="L1991">
        <v>1</v>
      </c>
      <c r="M1991" t="s">
        <v>241</v>
      </c>
      <c r="N1991">
        <v>6653050</v>
      </c>
      <c r="O1991" t="s">
        <v>92</v>
      </c>
      <c r="P1991" t="s">
        <v>18317</v>
      </c>
      <c r="Q1991">
        <v>218</v>
      </c>
      <c r="R1991">
        <v>11</v>
      </c>
      <c r="S1991">
        <v>41412253</v>
      </c>
      <c r="T1991">
        <v>41427749</v>
      </c>
      <c r="U1991" t="s">
        <v>18318</v>
      </c>
      <c r="V1991">
        <v>1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96</v>
      </c>
      <c r="AE1991" s="2">
        <v>101</v>
      </c>
      <c r="AF1991" s="2">
        <v>72</v>
      </c>
      <c r="AG1991" s="2">
        <v>112</v>
      </c>
      <c r="AH1991" s="2">
        <v>200</v>
      </c>
      <c r="AI1991" s="2">
        <v>158</v>
      </c>
      <c r="AJ1991" s="2">
        <v>125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217</v>
      </c>
      <c r="AS1991" s="2">
        <v>0</v>
      </c>
      <c r="AT1991" s="2">
        <v>0</v>
      </c>
      <c r="AU1991" s="2">
        <v>700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175</v>
      </c>
      <c r="BD1991" s="2">
        <v>0</v>
      </c>
      <c r="BE1991" s="2">
        <v>0</v>
      </c>
      <c r="BF1991" s="2">
        <v>0</v>
      </c>
      <c r="BG1991" s="2">
        <v>0</v>
      </c>
      <c r="BH1991" s="2">
        <v>0</v>
      </c>
      <c r="BI1991" s="2">
        <v>0</v>
      </c>
      <c r="BJ1991" s="2">
        <v>0</v>
      </c>
      <c r="BK1991" s="2">
        <v>0</v>
      </c>
      <c r="BL1991" s="2">
        <v>3</v>
      </c>
      <c r="BM1991" s="2">
        <v>4</v>
      </c>
      <c r="BN1991" s="2">
        <v>3</v>
      </c>
      <c r="BO1991" s="2">
        <v>4</v>
      </c>
      <c r="BP1991" s="2">
        <v>8</v>
      </c>
      <c r="BQ1991" s="2">
        <v>6</v>
      </c>
      <c r="BR1991" s="2">
        <v>5</v>
      </c>
      <c r="BS1991" s="2">
        <v>0</v>
      </c>
      <c r="BT1991" s="2">
        <v>0</v>
      </c>
      <c r="BU1991" s="2">
        <v>0</v>
      </c>
      <c r="BV1991" s="2">
        <v>0</v>
      </c>
      <c r="BW1991" s="2">
        <v>0</v>
      </c>
      <c r="BX1991" s="2">
        <v>0</v>
      </c>
      <c r="BY1991" s="2">
        <v>0</v>
      </c>
      <c r="BZ1991" s="2">
        <v>8</v>
      </c>
      <c r="CA1991" s="2">
        <v>0</v>
      </c>
      <c r="CB1991" s="2">
        <v>0</v>
      </c>
      <c r="CC1991" s="2">
        <v>21</v>
      </c>
      <c r="CD1991" s="2">
        <v>0</v>
      </c>
      <c r="CE1991" s="2">
        <v>0</v>
      </c>
      <c r="CF1991" s="2">
        <v>0</v>
      </c>
      <c r="CG1991" s="2">
        <v>0</v>
      </c>
      <c r="CH1991" s="2">
        <v>0</v>
      </c>
      <c r="CI1991" s="2">
        <v>0</v>
      </c>
      <c r="CJ1991" s="2">
        <v>0</v>
      </c>
      <c r="CK1991" s="2">
        <v>9</v>
      </c>
      <c r="CL1991" s="2">
        <v>0</v>
      </c>
    </row>
    <row r="1992" spans="1:90" x14ac:dyDescent="0.25">
      <c r="A1992" t="s">
        <v>115</v>
      </c>
      <c r="B1992">
        <v>10703</v>
      </c>
      <c r="C1992" t="s">
        <v>241</v>
      </c>
      <c r="D1992">
        <v>1</v>
      </c>
      <c r="E1992">
        <v>8</v>
      </c>
      <c r="F1992">
        <v>35440</v>
      </c>
      <c r="G1992">
        <v>35035440</v>
      </c>
      <c r="H1992" t="s">
        <v>15146</v>
      </c>
      <c r="I1992">
        <v>206</v>
      </c>
      <c r="J1992" t="s">
        <v>687</v>
      </c>
      <c r="K1992" t="s">
        <v>11092</v>
      </c>
      <c r="L1992">
        <v>3</v>
      </c>
      <c r="M1992" t="s">
        <v>6944</v>
      </c>
      <c r="N1992">
        <v>6422020</v>
      </c>
      <c r="O1992" t="s">
        <v>92</v>
      </c>
      <c r="P1992" t="s">
        <v>15147</v>
      </c>
      <c r="Q1992">
        <v>117</v>
      </c>
      <c r="R1992">
        <v>11</v>
      </c>
      <c r="S1992">
        <v>41984097</v>
      </c>
      <c r="T1992">
        <v>41984955</v>
      </c>
      <c r="U1992" t="s">
        <v>15148</v>
      </c>
      <c r="V1992">
        <v>1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64</v>
      </c>
      <c r="AI1992" s="2">
        <v>74</v>
      </c>
      <c r="AJ1992" s="2">
        <v>35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171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0</v>
      </c>
      <c r="BI1992" s="2">
        <v>0</v>
      </c>
      <c r="BJ1992" s="2">
        <v>0</v>
      </c>
      <c r="BK1992" s="2">
        <v>0</v>
      </c>
      <c r="BL1992" s="2">
        <v>0</v>
      </c>
      <c r="BM1992" s="2">
        <v>0</v>
      </c>
      <c r="BN1992" s="2">
        <v>0</v>
      </c>
      <c r="BO1992" s="2">
        <v>0</v>
      </c>
      <c r="BP1992" s="2">
        <v>2</v>
      </c>
      <c r="BQ1992" s="2">
        <v>2</v>
      </c>
      <c r="BR1992" s="2">
        <v>1</v>
      </c>
      <c r="BS1992" s="2">
        <v>0</v>
      </c>
      <c r="BT1992" s="2">
        <v>0</v>
      </c>
      <c r="BU1992" s="2">
        <v>0</v>
      </c>
      <c r="BV1992" s="2">
        <v>0</v>
      </c>
      <c r="BW1992" s="2">
        <v>0</v>
      </c>
      <c r="BX1992" s="2">
        <v>0</v>
      </c>
      <c r="BY1992" s="2">
        <v>0</v>
      </c>
      <c r="BZ1992" s="2">
        <v>0</v>
      </c>
      <c r="CA1992" s="2">
        <v>0</v>
      </c>
      <c r="CB1992" s="2">
        <v>0</v>
      </c>
      <c r="CC1992" s="2">
        <v>7</v>
      </c>
      <c r="CD1992" s="2">
        <v>0</v>
      </c>
      <c r="CE1992" s="2">
        <v>0</v>
      </c>
      <c r="CF1992" s="2">
        <v>0</v>
      </c>
      <c r="CG1992" s="2">
        <v>0</v>
      </c>
      <c r="CH1992" s="2">
        <v>0</v>
      </c>
      <c r="CI1992" s="2">
        <v>0</v>
      </c>
      <c r="CJ1992" s="2">
        <v>0</v>
      </c>
      <c r="CK1992" s="2">
        <v>0</v>
      </c>
      <c r="CL1992" s="2">
        <v>0</v>
      </c>
    </row>
    <row r="1993" spans="1:90" x14ac:dyDescent="0.25">
      <c r="A1993" t="s">
        <v>115</v>
      </c>
      <c r="B1993">
        <v>10703</v>
      </c>
      <c r="C1993" t="s">
        <v>241</v>
      </c>
      <c r="D1993">
        <v>1</v>
      </c>
      <c r="E1993">
        <v>8</v>
      </c>
      <c r="F1993">
        <v>36389</v>
      </c>
      <c r="G1993">
        <v>35036389</v>
      </c>
      <c r="H1993" t="s">
        <v>9132</v>
      </c>
      <c r="I1993">
        <v>206</v>
      </c>
      <c r="J1993" t="s">
        <v>687</v>
      </c>
      <c r="K1993" t="s">
        <v>7744</v>
      </c>
      <c r="L1993">
        <v>1</v>
      </c>
      <c r="M1993" t="s">
        <v>687</v>
      </c>
      <c r="N1993">
        <v>6412140</v>
      </c>
      <c r="O1993" t="s">
        <v>92</v>
      </c>
      <c r="P1993" t="s">
        <v>9133</v>
      </c>
      <c r="Q1993">
        <v>1101</v>
      </c>
      <c r="R1993">
        <v>11</v>
      </c>
      <c r="S1993">
        <v>41616545</v>
      </c>
      <c r="U1993" t="s">
        <v>9134</v>
      </c>
      <c r="V1993">
        <v>1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170</v>
      </c>
      <c r="AI1993" s="2">
        <v>143</v>
      </c>
      <c r="AJ1993" s="2">
        <v>114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0</v>
      </c>
      <c r="BI1993" s="2">
        <v>0</v>
      </c>
      <c r="BJ1993" s="2">
        <v>0</v>
      </c>
      <c r="BK1993" s="2">
        <v>0</v>
      </c>
      <c r="BL1993" s="2">
        <v>0</v>
      </c>
      <c r="BM1993" s="2">
        <v>0</v>
      </c>
      <c r="BN1993" s="2">
        <v>0</v>
      </c>
      <c r="BO1993" s="2">
        <v>0</v>
      </c>
      <c r="BP1993" s="2">
        <v>6</v>
      </c>
      <c r="BQ1993" s="2">
        <v>6</v>
      </c>
      <c r="BR1993" s="2">
        <v>5</v>
      </c>
      <c r="BS1993" s="2">
        <v>0</v>
      </c>
      <c r="BT1993" s="2">
        <v>0</v>
      </c>
      <c r="BU1993" s="2">
        <v>0</v>
      </c>
      <c r="BV1993" s="2">
        <v>0</v>
      </c>
      <c r="BW1993" s="2">
        <v>0</v>
      </c>
      <c r="BX1993" s="2">
        <v>0</v>
      </c>
      <c r="BY1993" s="2">
        <v>0</v>
      </c>
      <c r="BZ1993" s="2">
        <v>0</v>
      </c>
      <c r="CA1993" s="2">
        <v>0</v>
      </c>
      <c r="CB1993" s="2">
        <v>0</v>
      </c>
      <c r="CC1993" s="2">
        <v>0</v>
      </c>
      <c r="CD1993" s="2">
        <v>0</v>
      </c>
      <c r="CE1993" s="2">
        <v>0</v>
      </c>
      <c r="CF1993" s="2">
        <v>0</v>
      </c>
      <c r="CG1993" s="2">
        <v>0</v>
      </c>
      <c r="CH1993" s="2">
        <v>0</v>
      </c>
      <c r="CI1993" s="2">
        <v>0</v>
      </c>
      <c r="CJ1993" s="2">
        <v>0</v>
      </c>
      <c r="CK1993" s="2">
        <v>0</v>
      </c>
      <c r="CL1993" s="2">
        <v>0</v>
      </c>
    </row>
    <row r="1994" spans="1:90" x14ac:dyDescent="0.25">
      <c r="A1994" t="s">
        <v>115</v>
      </c>
      <c r="B1994">
        <v>10703</v>
      </c>
      <c r="C1994" t="s">
        <v>241</v>
      </c>
      <c r="D1994">
        <v>1</v>
      </c>
      <c r="E1994">
        <v>8</v>
      </c>
      <c r="F1994">
        <v>9830</v>
      </c>
      <c r="G1994">
        <v>35009830</v>
      </c>
      <c r="H1994" t="s">
        <v>8809</v>
      </c>
      <c r="I1994">
        <v>206</v>
      </c>
      <c r="J1994" t="s">
        <v>687</v>
      </c>
      <c r="K1994" t="s">
        <v>8810</v>
      </c>
      <c r="L1994">
        <v>1</v>
      </c>
      <c r="M1994" t="s">
        <v>687</v>
      </c>
      <c r="N1994">
        <v>6415100</v>
      </c>
      <c r="O1994" t="s">
        <v>92</v>
      </c>
      <c r="P1994" t="s">
        <v>5124</v>
      </c>
      <c r="Q1994">
        <v>155</v>
      </c>
      <c r="R1994">
        <v>11</v>
      </c>
      <c r="S1994">
        <v>41612245</v>
      </c>
      <c r="T1994">
        <v>41616852</v>
      </c>
      <c r="U1994" t="s">
        <v>8811</v>
      </c>
      <c r="V1994">
        <v>1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153</v>
      </c>
      <c r="AI1994" s="2">
        <v>141</v>
      </c>
      <c r="AJ1994" s="2">
        <v>95</v>
      </c>
      <c r="AK1994" s="2">
        <v>0</v>
      </c>
      <c r="AL1994" s="2">
        <v>0</v>
      </c>
      <c r="AM1994" s="2">
        <v>0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196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0</v>
      </c>
      <c r="BI1994" s="2">
        <v>0</v>
      </c>
      <c r="BJ1994" s="2">
        <v>0</v>
      </c>
      <c r="BK1994" s="2">
        <v>0</v>
      </c>
      <c r="BL1994" s="2">
        <v>0</v>
      </c>
      <c r="BM1994" s="2">
        <v>0</v>
      </c>
      <c r="BN1994" s="2">
        <v>0</v>
      </c>
      <c r="BO1994" s="2">
        <v>0</v>
      </c>
      <c r="BP1994" s="2">
        <v>7</v>
      </c>
      <c r="BQ1994" s="2">
        <v>6</v>
      </c>
      <c r="BR1994" s="2">
        <v>5</v>
      </c>
      <c r="BS1994" s="2">
        <v>0</v>
      </c>
      <c r="BT1994" s="2">
        <v>0</v>
      </c>
      <c r="BU1994" s="2">
        <v>0</v>
      </c>
      <c r="BV1994" s="2">
        <v>0</v>
      </c>
      <c r="BW1994" s="2">
        <v>0</v>
      </c>
      <c r="BX1994" s="2">
        <v>0</v>
      </c>
      <c r="BY1994" s="2">
        <v>0</v>
      </c>
      <c r="BZ1994" s="2">
        <v>0</v>
      </c>
      <c r="CA1994" s="2">
        <v>0</v>
      </c>
      <c r="CB1994" s="2">
        <v>0</v>
      </c>
      <c r="CC1994" s="2">
        <v>9</v>
      </c>
      <c r="CD1994" s="2">
        <v>0</v>
      </c>
      <c r="CE1994" s="2">
        <v>0</v>
      </c>
      <c r="CF1994" s="2">
        <v>0</v>
      </c>
      <c r="CG1994" s="2">
        <v>0</v>
      </c>
      <c r="CH1994" s="2">
        <v>0</v>
      </c>
      <c r="CI1994" s="2">
        <v>0</v>
      </c>
      <c r="CJ1994" s="2">
        <v>0</v>
      </c>
      <c r="CK1994" s="2">
        <v>0</v>
      </c>
      <c r="CL1994" s="2">
        <v>0</v>
      </c>
    </row>
    <row r="1995" spans="1:90" x14ac:dyDescent="0.25">
      <c r="A1995" t="s">
        <v>115</v>
      </c>
      <c r="B1995">
        <v>10703</v>
      </c>
      <c r="C1995" t="s">
        <v>241</v>
      </c>
      <c r="D1995">
        <v>1</v>
      </c>
      <c r="E1995">
        <v>8</v>
      </c>
      <c r="F1995">
        <v>48999</v>
      </c>
      <c r="G1995">
        <v>35048999</v>
      </c>
      <c r="H1995" t="s">
        <v>12171</v>
      </c>
      <c r="I1995">
        <v>373</v>
      </c>
      <c r="J1995" t="s">
        <v>241</v>
      </c>
      <c r="K1995" t="s">
        <v>11438</v>
      </c>
      <c r="L1995">
        <v>1</v>
      </c>
      <c r="M1995" t="s">
        <v>241</v>
      </c>
      <c r="N1995">
        <v>6663440</v>
      </c>
      <c r="O1995" t="s">
        <v>92</v>
      </c>
      <c r="P1995" t="s">
        <v>12172</v>
      </c>
      <c r="Q1995">
        <v>22</v>
      </c>
      <c r="R1995">
        <v>11</v>
      </c>
      <c r="S1995">
        <v>41414767</v>
      </c>
      <c r="T1995">
        <v>41427748</v>
      </c>
      <c r="U1995" t="s">
        <v>12173</v>
      </c>
      <c r="V1995">
        <v>1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364</v>
      </c>
      <c r="AE1995" s="2">
        <v>289</v>
      </c>
      <c r="AF1995" s="2">
        <v>211</v>
      </c>
      <c r="AG1995" s="2">
        <v>380</v>
      </c>
      <c r="AH1995" s="2">
        <v>346</v>
      </c>
      <c r="AI1995" s="2">
        <v>270</v>
      </c>
      <c r="AJ1995" s="2">
        <v>300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80</v>
      </c>
      <c r="BD1995" s="2">
        <v>0</v>
      </c>
      <c r="BE1995" s="2">
        <v>0</v>
      </c>
      <c r="BF1995" s="2">
        <v>0</v>
      </c>
      <c r="BG1995" s="2">
        <v>0</v>
      </c>
      <c r="BH1995" s="2">
        <v>0</v>
      </c>
      <c r="BI1995" s="2">
        <v>0</v>
      </c>
      <c r="BJ1995" s="2">
        <v>0</v>
      </c>
      <c r="BK1995" s="2">
        <v>0</v>
      </c>
      <c r="BL1995" s="2">
        <v>15</v>
      </c>
      <c r="BM1995" s="2">
        <v>13</v>
      </c>
      <c r="BN1995" s="2">
        <v>9</v>
      </c>
      <c r="BO1995" s="2">
        <v>17</v>
      </c>
      <c r="BP1995" s="2">
        <v>14</v>
      </c>
      <c r="BQ1995" s="2">
        <v>12</v>
      </c>
      <c r="BR1995" s="2">
        <v>11</v>
      </c>
      <c r="BS1995" s="2">
        <v>0</v>
      </c>
      <c r="BT1995" s="2">
        <v>0</v>
      </c>
      <c r="BU1995" s="2">
        <v>0</v>
      </c>
      <c r="BV1995" s="2">
        <v>0</v>
      </c>
      <c r="BW1995" s="2">
        <v>0</v>
      </c>
      <c r="BX1995" s="2">
        <v>0</v>
      </c>
      <c r="BY1995" s="2">
        <v>0</v>
      </c>
      <c r="BZ1995" s="2">
        <v>0</v>
      </c>
      <c r="CA1995" s="2">
        <v>0</v>
      </c>
      <c r="CB1995" s="2">
        <v>0</v>
      </c>
      <c r="CC1995" s="2">
        <v>0</v>
      </c>
      <c r="CD1995" s="2">
        <v>0</v>
      </c>
      <c r="CE1995" s="2">
        <v>0</v>
      </c>
      <c r="CF1995" s="2">
        <v>0</v>
      </c>
      <c r="CG1995" s="2">
        <v>0</v>
      </c>
      <c r="CH1995" s="2">
        <v>0</v>
      </c>
      <c r="CI1995" s="2">
        <v>0</v>
      </c>
      <c r="CJ1995" s="2">
        <v>0</v>
      </c>
      <c r="CK1995" s="2">
        <v>4</v>
      </c>
      <c r="CL1995" s="2">
        <v>0</v>
      </c>
    </row>
    <row r="1996" spans="1:90" x14ac:dyDescent="0.25">
      <c r="A1996" t="s">
        <v>115</v>
      </c>
      <c r="B1996">
        <v>10703</v>
      </c>
      <c r="C1996" t="s">
        <v>241</v>
      </c>
      <c r="D1996">
        <v>1</v>
      </c>
      <c r="E1996">
        <v>8</v>
      </c>
      <c r="F1996">
        <v>496790</v>
      </c>
      <c r="G1996">
        <v>35496790</v>
      </c>
      <c r="H1996" t="s">
        <v>14652</v>
      </c>
      <c r="I1996">
        <v>398</v>
      </c>
      <c r="J1996" t="s">
        <v>435</v>
      </c>
      <c r="K1996" t="s">
        <v>2180</v>
      </c>
      <c r="L1996">
        <v>1</v>
      </c>
      <c r="M1996" t="s">
        <v>435</v>
      </c>
      <c r="N1996">
        <v>6624000</v>
      </c>
      <c r="O1996" t="s">
        <v>14653</v>
      </c>
      <c r="P1996" t="s">
        <v>14654</v>
      </c>
      <c r="Q1996" t="s">
        <v>127</v>
      </c>
      <c r="R1996">
        <v>11</v>
      </c>
      <c r="S1996">
        <v>46182253</v>
      </c>
      <c r="T1996">
        <v>46182844</v>
      </c>
      <c r="U1996" t="s">
        <v>14655</v>
      </c>
      <c r="V1996">
        <v>1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35</v>
      </c>
      <c r="AE1996" s="2">
        <v>34</v>
      </c>
      <c r="AF1996" s="2">
        <v>121</v>
      </c>
      <c r="AG1996" s="2">
        <v>68</v>
      </c>
      <c r="AH1996" s="2">
        <v>118</v>
      </c>
      <c r="AI1996" s="2">
        <v>111</v>
      </c>
      <c r="AJ1996" s="2">
        <v>95</v>
      </c>
      <c r="AK1996" s="2">
        <v>0</v>
      </c>
      <c r="AL1996" s="2">
        <v>0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116</v>
      </c>
      <c r="BD1996" s="2">
        <v>0</v>
      </c>
      <c r="BE1996" s="2">
        <v>0</v>
      </c>
      <c r="BF1996" s="2">
        <v>0</v>
      </c>
      <c r="BG1996" s="2">
        <v>0</v>
      </c>
      <c r="BH1996" s="2">
        <v>0</v>
      </c>
      <c r="BI1996" s="2">
        <v>0</v>
      </c>
      <c r="BJ1996" s="2">
        <v>0</v>
      </c>
      <c r="BK1996" s="2">
        <v>0</v>
      </c>
      <c r="BL1996" s="2">
        <v>1</v>
      </c>
      <c r="BM1996" s="2">
        <v>1</v>
      </c>
      <c r="BN1996" s="2">
        <v>5</v>
      </c>
      <c r="BO1996" s="2">
        <v>2</v>
      </c>
      <c r="BP1996" s="2">
        <v>4</v>
      </c>
      <c r="BQ1996" s="2">
        <v>4</v>
      </c>
      <c r="BR1996" s="2">
        <v>4</v>
      </c>
      <c r="BS1996" s="2">
        <v>0</v>
      </c>
      <c r="BT1996" s="2">
        <v>0</v>
      </c>
      <c r="BU1996" s="2">
        <v>0</v>
      </c>
      <c r="BV1996" s="2">
        <v>0</v>
      </c>
      <c r="BW1996" s="2">
        <v>0</v>
      </c>
      <c r="BX1996" s="2">
        <v>0</v>
      </c>
      <c r="BY1996" s="2">
        <v>0</v>
      </c>
      <c r="BZ1996" s="2">
        <v>0</v>
      </c>
      <c r="CA1996" s="2">
        <v>0</v>
      </c>
      <c r="CB1996" s="2">
        <v>0</v>
      </c>
      <c r="CC1996" s="2">
        <v>0</v>
      </c>
      <c r="CD1996" s="2">
        <v>0</v>
      </c>
      <c r="CE1996" s="2">
        <v>0</v>
      </c>
      <c r="CF1996" s="2">
        <v>0</v>
      </c>
      <c r="CG1996" s="2">
        <v>0</v>
      </c>
      <c r="CH1996" s="2">
        <v>0</v>
      </c>
      <c r="CI1996" s="2">
        <v>0</v>
      </c>
      <c r="CJ1996" s="2">
        <v>0</v>
      </c>
      <c r="CK1996" s="2">
        <v>6</v>
      </c>
      <c r="CL1996" s="2">
        <v>0</v>
      </c>
    </row>
    <row r="1997" spans="1:90" x14ac:dyDescent="0.25">
      <c r="A1997" t="s">
        <v>115</v>
      </c>
      <c r="B1997">
        <v>10703</v>
      </c>
      <c r="C1997" t="s">
        <v>241</v>
      </c>
      <c r="D1997">
        <v>1</v>
      </c>
      <c r="E1997">
        <v>8</v>
      </c>
      <c r="F1997">
        <v>10397</v>
      </c>
      <c r="G1997">
        <v>35010397</v>
      </c>
      <c r="H1997" t="s">
        <v>1683</v>
      </c>
      <c r="I1997">
        <v>398</v>
      </c>
      <c r="J1997" t="s">
        <v>435</v>
      </c>
      <c r="K1997" t="s">
        <v>91</v>
      </c>
      <c r="L1997">
        <v>1</v>
      </c>
      <c r="M1997" t="s">
        <v>435</v>
      </c>
      <c r="N1997">
        <v>6600020</v>
      </c>
      <c r="O1997" t="s">
        <v>102</v>
      </c>
      <c r="P1997" t="s">
        <v>1684</v>
      </c>
      <c r="Q1997">
        <v>186</v>
      </c>
      <c r="R1997">
        <v>11</v>
      </c>
      <c r="S1997">
        <v>47072867</v>
      </c>
      <c r="T1997">
        <v>47890071</v>
      </c>
      <c r="U1997" t="s">
        <v>1685</v>
      </c>
      <c r="V1997">
        <v>1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114</v>
      </c>
      <c r="AI1997" s="2">
        <v>103</v>
      </c>
      <c r="AJ1997" s="2">
        <v>86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0</v>
      </c>
      <c r="BI1997" s="2">
        <v>0</v>
      </c>
      <c r="BJ1997" s="2">
        <v>0</v>
      </c>
      <c r="BK1997" s="2">
        <v>0</v>
      </c>
      <c r="BL1997" s="2">
        <v>0</v>
      </c>
      <c r="BM1997" s="2">
        <v>0</v>
      </c>
      <c r="BN1997" s="2">
        <v>0</v>
      </c>
      <c r="BO1997" s="2">
        <v>0</v>
      </c>
      <c r="BP1997" s="2">
        <v>3</v>
      </c>
      <c r="BQ1997" s="2">
        <v>3</v>
      </c>
      <c r="BR1997" s="2">
        <v>4</v>
      </c>
      <c r="BS1997" s="2">
        <v>0</v>
      </c>
      <c r="BT1997" s="2">
        <v>0</v>
      </c>
      <c r="BU1997" s="2">
        <v>0</v>
      </c>
      <c r="BV1997" s="2">
        <v>0</v>
      </c>
      <c r="BW1997" s="2">
        <v>0</v>
      </c>
      <c r="BX1997" s="2">
        <v>0</v>
      </c>
      <c r="BY1997" s="2">
        <v>0</v>
      </c>
      <c r="BZ1997" s="2">
        <v>0</v>
      </c>
      <c r="CA1997" s="2">
        <v>0</v>
      </c>
      <c r="CB1997" s="2">
        <v>0</v>
      </c>
      <c r="CC1997" s="2">
        <v>0</v>
      </c>
      <c r="CD1997" s="2">
        <v>0</v>
      </c>
      <c r="CE1997" s="2">
        <v>0</v>
      </c>
      <c r="CF1997" s="2">
        <v>0</v>
      </c>
      <c r="CG1997" s="2">
        <v>0</v>
      </c>
      <c r="CH1997" s="2">
        <v>0</v>
      </c>
      <c r="CI1997" s="2">
        <v>0</v>
      </c>
      <c r="CJ1997" s="2">
        <v>0</v>
      </c>
      <c r="CK1997" s="2">
        <v>0</v>
      </c>
      <c r="CL1997" s="2">
        <v>0</v>
      </c>
    </row>
    <row r="1998" spans="1:90" x14ac:dyDescent="0.25">
      <c r="A1998" t="s">
        <v>115</v>
      </c>
      <c r="B1998">
        <v>10703</v>
      </c>
      <c r="C1998" t="s">
        <v>241</v>
      </c>
      <c r="D1998">
        <v>1</v>
      </c>
      <c r="E1998">
        <v>8</v>
      </c>
      <c r="F1998">
        <v>918787</v>
      </c>
      <c r="G1998">
        <v>35918787</v>
      </c>
      <c r="H1998" t="s">
        <v>18381</v>
      </c>
      <c r="I1998">
        <v>398</v>
      </c>
      <c r="J1998" t="s">
        <v>435</v>
      </c>
      <c r="K1998" t="s">
        <v>13060</v>
      </c>
      <c r="L1998">
        <v>1</v>
      </c>
      <c r="M1998" t="s">
        <v>435</v>
      </c>
      <c r="N1998">
        <v>6620020</v>
      </c>
      <c r="O1998" t="s">
        <v>92</v>
      </c>
      <c r="P1998" t="s">
        <v>2359</v>
      </c>
      <c r="Q1998">
        <v>400</v>
      </c>
      <c r="R1998">
        <v>11</v>
      </c>
      <c r="S1998">
        <v>46180477</v>
      </c>
      <c r="T1998">
        <v>46182153</v>
      </c>
      <c r="U1998" t="s">
        <v>18382</v>
      </c>
      <c r="V1998">
        <v>1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35</v>
      </c>
      <c r="AF1998" s="2">
        <v>75</v>
      </c>
      <c r="AG1998" s="2">
        <v>64</v>
      </c>
      <c r="AH1998" s="2">
        <v>57</v>
      </c>
      <c r="AI1998" s="2">
        <v>53</v>
      </c>
      <c r="AJ1998" s="2">
        <v>31</v>
      </c>
      <c r="AK1998" s="2">
        <v>0</v>
      </c>
      <c r="AL1998" s="2">
        <v>0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0</v>
      </c>
      <c r="BI1998" s="2">
        <v>0</v>
      </c>
      <c r="BJ1998" s="2">
        <v>0</v>
      </c>
      <c r="BK1998" s="2">
        <v>0</v>
      </c>
      <c r="BL1998" s="2">
        <v>0</v>
      </c>
      <c r="BM1998" s="2">
        <v>1</v>
      </c>
      <c r="BN1998" s="2">
        <v>2</v>
      </c>
      <c r="BO1998" s="2">
        <v>2</v>
      </c>
      <c r="BP1998" s="2">
        <v>3</v>
      </c>
      <c r="BQ1998" s="2">
        <v>2</v>
      </c>
      <c r="BR1998" s="2">
        <v>2</v>
      </c>
      <c r="BS1998" s="2">
        <v>0</v>
      </c>
      <c r="BT1998" s="2">
        <v>0</v>
      </c>
      <c r="BU1998" s="2">
        <v>0</v>
      </c>
      <c r="BV1998" s="2">
        <v>0</v>
      </c>
      <c r="BW1998" s="2">
        <v>0</v>
      </c>
      <c r="BX1998" s="2">
        <v>0</v>
      </c>
      <c r="BY1998" s="2">
        <v>0</v>
      </c>
      <c r="BZ1998" s="2">
        <v>0</v>
      </c>
      <c r="CA1998" s="2">
        <v>0</v>
      </c>
      <c r="CB1998" s="2">
        <v>0</v>
      </c>
      <c r="CC1998" s="2">
        <v>0</v>
      </c>
      <c r="CD1998" s="2">
        <v>0</v>
      </c>
      <c r="CE1998" s="2">
        <v>0</v>
      </c>
      <c r="CF1998" s="2">
        <v>0</v>
      </c>
      <c r="CG1998" s="2">
        <v>0</v>
      </c>
      <c r="CH1998" s="2">
        <v>0</v>
      </c>
      <c r="CI1998" s="2">
        <v>0</v>
      </c>
      <c r="CJ1998" s="2">
        <v>0</v>
      </c>
      <c r="CK1998" s="2">
        <v>0</v>
      </c>
      <c r="CL1998" s="2">
        <v>0</v>
      </c>
    </row>
    <row r="1999" spans="1:90" x14ac:dyDescent="0.25">
      <c r="A1999" t="s">
        <v>115</v>
      </c>
      <c r="B1999">
        <v>10503</v>
      </c>
      <c r="C1999" t="s">
        <v>623</v>
      </c>
      <c r="D1999">
        <v>1</v>
      </c>
      <c r="E1999">
        <v>8</v>
      </c>
      <c r="F1999">
        <v>921257</v>
      </c>
      <c r="G1999">
        <v>35921257</v>
      </c>
      <c r="H1999" t="s">
        <v>18468</v>
      </c>
      <c r="I1999">
        <v>379</v>
      </c>
      <c r="J1999" t="s">
        <v>623</v>
      </c>
      <c r="K1999" t="s">
        <v>16199</v>
      </c>
      <c r="L1999">
        <v>1</v>
      </c>
      <c r="M1999" t="s">
        <v>623</v>
      </c>
      <c r="N1999">
        <v>8570310</v>
      </c>
      <c r="O1999" t="s">
        <v>92</v>
      </c>
      <c r="P1999" t="s">
        <v>4506</v>
      </c>
      <c r="Q1999" t="s">
        <v>127</v>
      </c>
      <c r="R1999">
        <v>11</v>
      </c>
      <c r="S1999">
        <v>46473933</v>
      </c>
      <c r="T1999">
        <v>46475889</v>
      </c>
      <c r="U1999" t="s">
        <v>18469</v>
      </c>
      <c r="V1999">
        <v>1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122</v>
      </c>
      <c r="AE1999" s="2">
        <v>123</v>
      </c>
      <c r="AF1999" s="2">
        <v>125</v>
      </c>
      <c r="AG1999" s="2">
        <v>81</v>
      </c>
      <c r="AH1999" s="2">
        <v>94</v>
      </c>
      <c r="AI1999" s="2">
        <v>111</v>
      </c>
      <c r="AJ1999" s="2">
        <v>78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0</v>
      </c>
      <c r="BI1999" s="2">
        <v>0</v>
      </c>
      <c r="BJ1999" s="2">
        <v>0</v>
      </c>
      <c r="BK1999" s="2">
        <v>0</v>
      </c>
      <c r="BL1999" s="2">
        <v>5</v>
      </c>
      <c r="BM1999" s="2">
        <v>5</v>
      </c>
      <c r="BN1999" s="2">
        <v>5</v>
      </c>
      <c r="BO1999" s="2">
        <v>4</v>
      </c>
      <c r="BP1999" s="2">
        <v>4</v>
      </c>
      <c r="BQ1999" s="2">
        <v>4</v>
      </c>
      <c r="BR1999" s="2">
        <v>3</v>
      </c>
      <c r="BS1999" s="2">
        <v>0</v>
      </c>
      <c r="BT1999" s="2">
        <v>0</v>
      </c>
      <c r="BU1999" s="2">
        <v>0</v>
      </c>
      <c r="BV1999" s="2">
        <v>0</v>
      </c>
      <c r="BW1999" s="2">
        <v>0</v>
      </c>
      <c r="BX1999" s="2">
        <v>0</v>
      </c>
      <c r="BY1999" s="2">
        <v>0</v>
      </c>
      <c r="BZ1999" s="2">
        <v>0</v>
      </c>
      <c r="CA1999" s="2">
        <v>0</v>
      </c>
      <c r="CB1999" s="2">
        <v>0</v>
      </c>
      <c r="CC1999" s="2">
        <v>0</v>
      </c>
      <c r="CD1999" s="2">
        <v>0</v>
      </c>
      <c r="CE1999" s="2">
        <v>0</v>
      </c>
      <c r="CF1999" s="2">
        <v>0</v>
      </c>
      <c r="CG1999" s="2">
        <v>0</v>
      </c>
      <c r="CH1999" s="2">
        <v>0</v>
      </c>
      <c r="CI1999" s="2">
        <v>0</v>
      </c>
      <c r="CJ1999" s="2">
        <v>0</v>
      </c>
      <c r="CK1999" s="2">
        <v>0</v>
      </c>
      <c r="CL1999" s="2">
        <v>0</v>
      </c>
    </row>
    <row r="2000" spans="1:90" x14ac:dyDescent="0.25">
      <c r="A2000" t="s">
        <v>115</v>
      </c>
      <c r="B2000">
        <v>10503</v>
      </c>
      <c r="C2000" t="s">
        <v>623</v>
      </c>
      <c r="D2000">
        <v>1</v>
      </c>
      <c r="E2000">
        <v>8</v>
      </c>
      <c r="F2000">
        <v>907030</v>
      </c>
      <c r="G2000">
        <v>35907030</v>
      </c>
      <c r="H2000" t="s">
        <v>9769</v>
      </c>
      <c r="I2000">
        <v>546</v>
      </c>
      <c r="J2000" t="s">
        <v>624</v>
      </c>
      <c r="K2000" t="s">
        <v>346</v>
      </c>
      <c r="L2000">
        <v>1</v>
      </c>
      <c r="M2000" t="s">
        <v>624</v>
      </c>
      <c r="N2000">
        <v>8567360</v>
      </c>
      <c r="O2000" t="s">
        <v>92</v>
      </c>
      <c r="P2000" t="s">
        <v>9770</v>
      </c>
      <c r="Q2000">
        <v>65</v>
      </c>
      <c r="R2000">
        <v>11</v>
      </c>
      <c r="S2000">
        <v>46360433</v>
      </c>
      <c r="T2000">
        <v>46366322</v>
      </c>
      <c r="U2000" t="s">
        <v>9771</v>
      </c>
      <c r="V2000">
        <v>1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20</v>
      </c>
      <c r="AE2000" s="2">
        <v>34</v>
      </c>
      <c r="AF2000" s="2">
        <v>34</v>
      </c>
      <c r="AG2000" s="2">
        <v>50</v>
      </c>
      <c r="AH2000" s="2">
        <v>105</v>
      </c>
      <c r="AI2000" s="2">
        <v>112</v>
      </c>
      <c r="AJ2000" s="2">
        <v>108</v>
      </c>
      <c r="AK2000" s="2">
        <v>0</v>
      </c>
      <c r="AL2000" s="2">
        <v>0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102</v>
      </c>
      <c r="AS2000" s="2">
        <v>0</v>
      </c>
      <c r="AT2000" s="2">
        <v>0</v>
      </c>
      <c r="AU2000" s="2">
        <v>83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133</v>
      </c>
      <c r="BD2000" s="2">
        <v>0</v>
      </c>
      <c r="BE2000" s="2">
        <v>0</v>
      </c>
      <c r="BF2000" s="2">
        <v>0</v>
      </c>
      <c r="BG2000" s="2">
        <v>0</v>
      </c>
      <c r="BH2000" s="2">
        <v>0</v>
      </c>
      <c r="BI2000" s="2">
        <v>0</v>
      </c>
      <c r="BJ2000" s="2">
        <v>0</v>
      </c>
      <c r="BK2000" s="2">
        <v>0</v>
      </c>
      <c r="BL2000" s="2">
        <v>2</v>
      </c>
      <c r="BM2000" s="2">
        <v>1</v>
      </c>
      <c r="BN2000" s="2">
        <v>1</v>
      </c>
      <c r="BO2000" s="2">
        <v>2</v>
      </c>
      <c r="BP2000" s="2">
        <v>8</v>
      </c>
      <c r="BQ2000" s="2">
        <v>4</v>
      </c>
      <c r="BR2000" s="2">
        <v>5</v>
      </c>
      <c r="BS2000" s="2">
        <v>0</v>
      </c>
      <c r="BT2000" s="2">
        <v>0</v>
      </c>
      <c r="BU2000" s="2">
        <v>0</v>
      </c>
      <c r="BV2000" s="2">
        <v>0</v>
      </c>
      <c r="BW2000" s="2">
        <v>0</v>
      </c>
      <c r="BX2000" s="2">
        <v>0</v>
      </c>
      <c r="BY2000" s="2">
        <v>0</v>
      </c>
      <c r="BZ2000" s="2">
        <v>4</v>
      </c>
      <c r="CA2000" s="2">
        <v>0</v>
      </c>
      <c r="CB2000" s="2">
        <v>0</v>
      </c>
      <c r="CC2000" s="2">
        <v>2</v>
      </c>
      <c r="CD2000" s="2">
        <v>0</v>
      </c>
      <c r="CE2000" s="2">
        <v>0</v>
      </c>
      <c r="CF2000" s="2">
        <v>0</v>
      </c>
      <c r="CG2000" s="2">
        <v>0</v>
      </c>
      <c r="CH2000" s="2">
        <v>0</v>
      </c>
      <c r="CI2000" s="2">
        <v>0</v>
      </c>
      <c r="CJ2000" s="2">
        <v>0</v>
      </c>
      <c r="CK2000" s="2">
        <v>5</v>
      </c>
      <c r="CL2000" s="2">
        <v>0</v>
      </c>
    </row>
    <row r="2001" spans="1:90" x14ac:dyDescent="0.25">
      <c r="A2001" t="s">
        <v>115</v>
      </c>
      <c r="B2001">
        <v>10503</v>
      </c>
      <c r="C2001" t="s">
        <v>623</v>
      </c>
      <c r="D2001">
        <v>1</v>
      </c>
      <c r="E2001">
        <v>8</v>
      </c>
      <c r="F2001">
        <v>7328</v>
      </c>
      <c r="G2001">
        <v>35007328</v>
      </c>
      <c r="H2001" t="s">
        <v>18719</v>
      </c>
      <c r="I2001">
        <v>546</v>
      </c>
      <c r="J2001" t="s">
        <v>624</v>
      </c>
      <c r="K2001" t="s">
        <v>91</v>
      </c>
      <c r="L2001">
        <v>1</v>
      </c>
      <c r="M2001" t="s">
        <v>624</v>
      </c>
      <c r="N2001">
        <v>8561060</v>
      </c>
      <c r="O2001" t="s">
        <v>92</v>
      </c>
      <c r="P2001" t="s">
        <v>4848</v>
      </c>
      <c r="Q2001">
        <v>95</v>
      </c>
      <c r="R2001">
        <v>11</v>
      </c>
      <c r="S2001">
        <v>46360944</v>
      </c>
      <c r="T2001">
        <v>46381003</v>
      </c>
      <c r="U2001" t="s">
        <v>18720</v>
      </c>
      <c r="V2001">
        <v>1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20</v>
      </c>
      <c r="AE2001" s="2">
        <v>0</v>
      </c>
      <c r="AF2001" s="2">
        <v>46</v>
      </c>
      <c r="AG2001" s="2">
        <v>25</v>
      </c>
      <c r="AH2001" s="2">
        <v>47</v>
      </c>
      <c r="AI2001" s="2">
        <v>49</v>
      </c>
      <c r="AJ2001" s="2">
        <v>49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74</v>
      </c>
      <c r="AS2001" s="2">
        <v>0</v>
      </c>
      <c r="AT2001" s="2">
        <v>0</v>
      </c>
      <c r="AU2001" s="2">
        <v>200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2</v>
      </c>
      <c r="BC2001" s="2">
        <v>49</v>
      </c>
      <c r="BD2001" s="2">
        <v>10</v>
      </c>
      <c r="BE2001" s="2">
        <v>0</v>
      </c>
      <c r="BF2001" s="2">
        <v>0</v>
      </c>
      <c r="BG2001" s="2">
        <v>0</v>
      </c>
      <c r="BH2001" s="2">
        <v>0</v>
      </c>
      <c r="BI2001" s="2">
        <v>0</v>
      </c>
      <c r="BJ2001" s="2">
        <v>0</v>
      </c>
      <c r="BK2001" s="2">
        <v>0</v>
      </c>
      <c r="BL2001" s="2">
        <v>1</v>
      </c>
      <c r="BM2001" s="2">
        <v>0</v>
      </c>
      <c r="BN2001" s="2">
        <v>2</v>
      </c>
      <c r="BO2001" s="2">
        <v>1</v>
      </c>
      <c r="BP2001" s="2">
        <v>4</v>
      </c>
      <c r="BQ2001" s="2">
        <v>4</v>
      </c>
      <c r="BR2001" s="2">
        <v>4</v>
      </c>
      <c r="BS2001" s="2">
        <v>0</v>
      </c>
      <c r="BT2001" s="2">
        <v>0</v>
      </c>
      <c r="BU2001" s="2">
        <v>0</v>
      </c>
      <c r="BV2001" s="2">
        <v>0</v>
      </c>
      <c r="BW2001" s="2">
        <v>0</v>
      </c>
      <c r="BX2001" s="2">
        <v>0</v>
      </c>
      <c r="BY2001" s="2">
        <v>0</v>
      </c>
      <c r="BZ2001" s="2">
        <v>5</v>
      </c>
      <c r="CA2001" s="2">
        <v>0</v>
      </c>
      <c r="CB2001" s="2">
        <v>0</v>
      </c>
      <c r="CC2001" s="2">
        <v>6</v>
      </c>
      <c r="CD2001" s="2">
        <v>0</v>
      </c>
      <c r="CE2001" s="2">
        <v>0</v>
      </c>
      <c r="CF2001" s="2">
        <v>0</v>
      </c>
      <c r="CG2001" s="2">
        <v>0</v>
      </c>
      <c r="CH2001" s="2">
        <v>0</v>
      </c>
      <c r="CI2001" s="2">
        <v>0</v>
      </c>
      <c r="CJ2001" s="2">
        <v>2</v>
      </c>
      <c r="CK2001" s="2">
        <v>3</v>
      </c>
      <c r="CL2001" s="2">
        <v>3</v>
      </c>
    </row>
    <row r="2002" spans="1:90" x14ac:dyDescent="0.25">
      <c r="A2002" t="s">
        <v>115</v>
      </c>
      <c r="B2002">
        <v>10503</v>
      </c>
      <c r="C2002" t="s">
        <v>623</v>
      </c>
      <c r="D2002">
        <v>1</v>
      </c>
      <c r="E2002">
        <v>8</v>
      </c>
      <c r="F2002">
        <v>7018</v>
      </c>
      <c r="G2002">
        <v>35007018</v>
      </c>
      <c r="H2002" t="s">
        <v>17371</v>
      </c>
      <c r="I2002">
        <v>546</v>
      </c>
      <c r="J2002" t="s">
        <v>624</v>
      </c>
      <c r="K2002" t="s">
        <v>17372</v>
      </c>
      <c r="L2002">
        <v>1</v>
      </c>
      <c r="M2002" t="s">
        <v>624</v>
      </c>
      <c r="N2002">
        <v>8560250</v>
      </c>
      <c r="O2002" t="s">
        <v>92</v>
      </c>
      <c r="P2002" t="s">
        <v>17373</v>
      </c>
      <c r="Q2002">
        <v>115</v>
      </c>
      <c r="R2002">
        <v>11</v>
      </c>
      <c r="S2002">
        <v>46360390</v>
      </c>
      <c r="T2002">
        <v>46381748</v>
      </c>
      <c r="U2002" t="s">
        <v>17374</v>
      </c>
      <c r="V2002">
        <v>1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90</v>
      </c>
      <c r="AE2002" s="2">
        <v>34</v>
      </c>
      <c r="AF2002" s="2">
        <v>67</v>
      </c>
      <c r="AG2002" s="2">
        <v>91</v>
      </c>
      <c r="AH2002" s="2">
        <v>140</v>
      </c>
      <c r="AI2002" s="2">
        <v>133</v>
      </c>
      <c r="AJ2002" s="2">
        <v>130</v>
      </c>
      <c r="AK2002" s="2">
        <v>0</v>
      </c>
      <c r="AL2002" s="2">
        <v>0</v>
      </c>
      <c r="AM2002" s="2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45</v>
      </c>
      <c r="BD2002" s="2">
        <v>0</v>
      </c>
      <c r="BE2002" s="2">
        <v>0</v>
      </c>
      <c r="BF2002" s="2">
        <v>0</v>
      </c>
      <c r="BG2002" s="2">
        <v>0</v>
      </c>
      <c r="BH2002" s="2">
        <v>0</v>
      </c>
      <c r="BI2002" s="2">
        <v>0</v>
      </c>
      <c r="BJ2002" s="2">
        <v>0</v>
      </c>
      <c r="BK2002" s="2">
        <v>0</v>
      </c>
      <c r="BL2002" s="2">
        <v>3</v>
      </c>
      <c r="BM2002" s="2">
        <v>1</v>
      </c>
      <c r="BN2002" s="2">
        <v>2</v>
      </c>
      <c r="BO2002" s="2">
        <v>5</v>
      </c>
      <c r="BP2002" s="2">
        <v>7</v>
      </c>
      <c r="BQ2002" s="2">
        <v>7</v>
      </c>
      <c r="BR2002" s="2">
        <v>4</v>
      </c>
      <c r="BS2002" s="2">
        <v>0</v>
      </c>
      <c r="BT2002" s="2">
        <v>0</v>
      </c>
      <c r="BU2002" s="2">
        <v>0</v>
      </c>
      <c r="BV2002" s="2">
        <v>0</v>
      </c>
      <c r="BW2002" s="2">
        <v>0</v>
      </c>
      <c r="BX2002" s="2">
        <v>0</v>
      </c>
      <c r="BY2002" s="2">
        <v>0</v>
      </c>
      <c r="BZ2002" s="2">
        <v>0</v>
      </c>
      <c r="CA2002" s="2">
        <v>0</v>
      </c>
      <c r="CB2002" s="2">
        <v>0</v>
      </c>
      <c r="CC2002" s="2">
        <v>0</v>
      </c>
      <c r="CD2002" s="2">
        <v>0</v>
      </c>
      <c r="CE2002" s="2">
        <v>0</v>
      </c>
      <c r="CF2002" s="2">
        <v>0</v>
      </c>
      <c r="CG2002" s="2">
        <v>0</v>
      </c>
      <c r="CH2002" s="2">
        <v>0</v>
      </c>
      <c r="CI2002" s="2">
        <v>0</v>
      </c>
      <c r="CJ2002" s="2">
        <v>0</v>
      </c>
      <c r="CK2002" s="2">
        <v>2</v>
      </c>
      <c r="CL2002" s="2">
        <v>0</v>
      </c>
    </row>
    <row r="2003" spans="1:90" x14ac:dyDescent="0.25">
      <c r="A2003" t="s">
        <v>115</v>
      </c>
      <c r="B2003">
        <v>10503</v>
      </c>
      <c r="C2003" t="s">
        <v>623</v>
      </c>
      <c r="D2003">
        <v>1</v>
      </c>
      <c r="E2003">
        <v>8</v>
      </c>
      <c r="F2003">
        <v>7006</v>
      </c>
      <c r="G2003">
        <v>35007006</v>
      </c>
      <c r="H2003" t="s">
        <v>17147</v>
      </c>
      <c r="I2003">
        <v>546</v>
      </c>
      <c r="J2003" t="s">
        <v>624</v>
      </c>
      <c r="K2003" t="s">
        <v>17148</v>
      </c>
      <c r="L2003">
        <v>1</v>
      </c>
      <c r="M2003" t="s">
        <v>624</v>
      </c>
      <c r="N2003">
        <v>8557130</v>
      </c>
      <c r="O2003" t="s">
        <v>92</v>
      </c>
      <c r="P2003" t="s">
        <v>17149</v>
      </c>
      <c r="Q2003">
        <v>55</v>
      </c>
      <c r="R2003">
        <v>11</v>
      </c>
      <c r="S2003">
        <v>46360415</v>
      </c>
      <c r="T2003">
        <v>46381177</v>
      </c>
      <c r="U2003" t="s">
        <v>17150</v>
      </c>
      <c r="V2003">
        <v>1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131</v>
      </c>
      <c r="AE2003" s="2">
        <v>95</v>
      </c>
      <c r="AF2003" s="2">
        <v>111</v>
      </c>
      <c r="AG2003" s="2">
        <v>98</v>
      </c>
      <c r="AH2003" s="2">
        <v>247</v>
      </c>
      <c r="AI2003" s="2">
        <v>228</v>
      </c>
      <c r="AJ2003" s="2">
        <v>220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168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1</v>
      </c>
      <c r="BE2003" s="2">
        <v>0</v>
      </c>
      <c r="BF2003" s="2">
        <v>0</v>
      </c>
      <c r="BG2003" s="2">
        <v>0</v>
      </c>
      <c r="BH2003" s="2">
        <v>0</v>
      </c>
      <c r="BI2003" s="2">
        <v>0</v>
      </c>
      <c r="BJ2003" s="2">
        <v>0</v>
      </c>
      <c r="BK2003" s="2">
        <v>0</v>
      </c>
      <c r="BL2003" s="2">
        <v>4</v>
      </c>
      <c r="BM2003" s="2">
        <v>4</v>
      </c>
      <c r="BN2003" s="2">
        <v>4</v>
      </c>
      <c r="BO2003" s="2">
        <v>3</v>
      </c>
      <c r="BP2003" s="2">
        <v>8</v>
      </c>
      <c r="BQ2003" s="2">
        <v>7</v>
      </c>
      <c r="BR2003" s="2">
        <v>8</v>
      </c>
      <c r="BS2003" s="2">
        <v>0</v>
      </c>
      <c r="BT2003" s="2">
        <v>0</v>
      </c>
      <c r="BU2003" s="2">
        <v>0</v>
      </c>
      <c r="BV2003" s="2">
        <v>0</v>
      </c>
      <c r="BW2003" s="2">
        <v>0</v>
      </c>
      <c r="BX2003" s="2">
        <v>0</v>
      </c>
      <c r="BY2003" s="2">
        <v>0</v>
      </c>
      <c r="BZ2003" s="2">
        <v>0</v>
      </c>
      <c r="CA2003" s="2">
        <v>0</v>
      </c>
      <c r="CB2003" s="2">
        <v>0</v>
      </c>
      <c r="CC2003" s="2">
        <v>5</v>
      </c>
      <c r="CD2003" s="2">
        <v>0</v>
      </c>
      <c r="CE2003" s="2">
        <v>0</v>
      </c>
      <c r="CF2003" s="2">
        <v>0</v>
      </c>
      <c r="CG2003" s="2">
        <v>0</v>
      </c>
      <c r="CH2003" s="2">
        <v>0</v>
      </c>
      <c r="CI2003" s="2">
        <v>0</v>
      </c>
      <c r="CJ2003" s="2">
        <v>0</v>
      </c>
      <c r="CK2003" s="2">
        <v>0</v>
      </c>
      <c r="CL2003" s="2">
        <v>1</v>
      </c>
    </row>
    <row r="2004" spans="1:90" x14ac:dyDescent="0.25">
      <c r="A2004" t="s">
        <v>115</v>
      </c>
      <c r="B2004">
        <v>10503</v>
      </c>
      <c r="C2004" t="s">
        <v>623</v>
      </c>
      <c r="D2004">
        <v>1</v>
      </c>
      <c r="E2004">
        <v>8</v>
      </c>
      <c r="F2004">
        <v>45007</v>
      </c>
      <c r="G2004">
        <v>35045007</v>
      </c>
      <c r="H2004" t="s">
        <v>4435</v>
      </c>
      <c r="I2004">
        <v>379</v>
      </c>
      <c r="J2004" t="s">
        <v>623</v>
      </c>
      <c r="K2004" t="s">
        <v>4436</v>
      </c>
      <c r="L2004">
        <v>1</v>
      </c>
      <c r="M2004" t="s">
        <v>623</v>
      </c>
      <c r="N2004">
        <v>85842280</v>
      </c>
      <c r="P2004" t="s">
        <v>4437</v>
      </c>
      <c r="Q2004">
        <v>320</v>
      </c>
      <c r="R2004">
        <v>11</v>
      </c>
      <c r="S2004">
        <v>46486458</v>
      </c>
      <c r="T2004">
        <v>46486776</v>
      </c>
      <c r="U2004" t="s">
        <v>4438</v>
      </c>
      <c r="V2004">
        <v>1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86</v>
      </c>
      <c r="AE2004" s="2">
        <v>178</v>
      </c>
      <c r="AF2004" s="2">
        <v>147</v>
      </c>
      <c r="AG2004" s="2">
        <v>121</v>
      </c>
      <c r="AH2004" s="2">
        <v>190</v>
      </c>
      <c r="AI2004" s="2">
        <v>129</v>
      </c>
      <c r="AJ2004" s="2">
        <v>121</v>
      </c>
      <c r="AK2004" s="2">
        <v>0</v>
      </c>
      <c r="AL2004" s="2">
        <v>0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273</v>
      </c>
      <c r="BD2004" s="2">
        <v>0</v>
      </c>
      <c r="BE2004" s="2">
        <v>0</v>
      </c>
      <c r="BF2004" s="2">
        <v>0</v>
      </c>
      <c r="BG2004" s="2">
        <v>0</v>
      </c>
      <c r="BH2004" s="2">
        <v>0</v>
      </c>
      <c r="BI2004" s="2">
        <v>0</v>
      </c>
      <c r="BJ2004" s="2">
        <v>0</v>
      </c>
      <c r="BK2004" s="2">
        <v>0</v>
      </c>
      <c r="BL2004" s="2">
        <v>3</v>
      </c>
      <c r="BM2004" s="2">
        <v>10</v>
      </c>
      <c r="BN2004" s="2">
        <v>8</v>
      </c>
      <c r="BO2004" s="2">
        <v>5</v>
      </c>
      <c r="BP2004" s="2">
        <v>7</v>
      </c>
      <c r="BQ2004" s="2">
        <v>4</v>
      </c>
      <c r="BR2004" s="2">
        <v>5</v>
      </c>
      <c r="BS2004" s="2">
        <v>0</v>
      </c>
      <c r="BT2004" s="2">
        <v>0</v>
      </c>
      <c r="BU2004" s="2">
        <v>0</v>
      </c>
      <c r="BV2004" s="2">
        <v>0</v>
      </c>
      <c r="BW2004" s="2">
        <v>0</v>
      </c>
      <c r="BX2004" s="2">
        <v>0</v>
      </c>
      <c r="BY2004" s="2">
        <v>0</v>
      </c>
      <c r="BZ2004" s="2">
        <v>0</v>
      </c>
      <c r="CA2004" s="2">
        <v>0</v>
      </c>
      <c r="CB2004" s="2">
        <v>0</v>
      </c>
      <c r="CC2004" s="2">
        <v>0</v>
      </c>
      <c r="CD2004" s="2">
        <v>0</v>
      </c>
      <c r="CE2004" s="2">
        <v>0</v>
      </c>
      <c r="CF2004" s="2">
        <v>0</v>
      </c>
      <c r="CG2004" s="2">
        <v>0</v>
      </c>
      <c r="CH2004" s="2">
        <v>0</v>
      </c>
      <c r="CI2004" s="2">
        <v>0</v>
      </c>
      <c r="CJ2004" s="2">
        <v>0</v>
      </c>
      <c r="CK2004" s="2">
        <v>17</v>
      </c>
      <c r="CL2004" s="2">
        <v>0</v>
      </c>
    </row>
    <row r="2005" spans="1:90" x14ac:dyDescent="0.25">
      <c r="A2005" t="s">
        <v>115</v>
      </c>
      <c r="B2005">
        <v>10503</v>
      </c>
      <c r="C2005" t="s">
        <v>623</v>
      </c>
      <c r="D2005">
        <v>1</v>
      </c>
      <c r="E2005">
        <v>3</v>
      </c>
      <c r="F2005">
        <v>497988</v>
      </c>
      <c r="G2005">
        <v>35497988</v>
      </c>
      <c r="H2005" t="s">
        <v>7211</v>
      </c>
      <c r="I2005">
        <v>546</v>
      </c>
      <c r="J2005" t="s">
        <v>624</v>
      </c>
      <c r="K2005" t="s">
        <v>7212</v>
      </c>
      <c r="L2005">
        <v>1</v>
      </c>
      <c r="M2005" t="s">
        <v>624</v>
      </c>
      <c r="N2005">
        <v>8563540</v>
      </c>
      <c r="O2005" t="s">
        <v>92</v>
      </c>
      <c r="P2005" t="s">
        <v>7213</v>
      </c>
      <c r="Q2005">
        <v>29</v>
      </c>
      <c r="R2005">
        <v>11</v>
      </c>
      <c r="S2005">
        <v>46382787</v>
      </c>
      <c r="U2005" t="s">
        <v>7214</v>
      </c>
      <c r="V2005">
        <v>1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774</v>
      </c>
      <c r="AT2005" s="2">
        <v>0</v>
      </c>
      <c r="AU2005" s="2">
        <v>0</v>
      </c>
      <c r="AV2005" s="2">
        <v>1207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0</v>
      </c>
      <c r="BI2005" s="2">
        <v>0</v>
      </c>
      <c r="BJ2005" s="2">
        <v>0</v>
      </c>
      <c r="BK2005" s="2">
        <v>0</v>
      </c>
      <c r="BL2005" s="2">
        <v>0</v>
      </c>
      <c r="BM2005" s="2">
        <v>0</v>
      </c>
      <c r="BN2005" s="2">
        <v>0</v>
      </c>
      <c r="BO2005" s="2">
        <v>0</v>
      </c>
      <c r="BP2005" s="2">
        <v>0</v>
      </c>
      <c r="BQ2005" s="2">
        <v>0</v>
      </c>
      <c r="BR2005" s="2">
        <v>0</v>
      </c>
      <c r="BS2005" s="2">
        <v>0</v>
      </c>
      <c r="BT2005" s="2">
        <v>0</v>
      </c>
      <c r="BU2005" s="2">
        <v>0</v>
      </c>
      <c r="BV2005" s="2">
        <v>0</v>
      </c>
      <c r="BW2005" s="2">
        <v>0</v>
      </c>
      <c r="BX2005" s="2">
        <v>0</v>
      </c>
      <c r="BY2005" s="2">
        <v>0</v>
      </c>
      <c r="BZ2005" s="2">
        <v>0</v>
      </c>
      <c r="CA2005" s="2">
        <v>4</v>
      </c>
      <c r="CB2005" s="2">
        <v>0</v>
      </c>
      <c r="CC2005" s="2">
        <v>0</v>
      </c>
      <c r="CD2005" s="2">
        <v>5</v>
      </c>
      <c r="CE2005" s="2">
        <v>0</v>
      </c>
      <c r="CF2005" s="2">
        <v>0</v>
      </c>
      <c r="CG2005" s="2">
        <v>0</v>
      </c>
      <c r="CH2005" s="2">
        <v>0</v>
      </c>
      <c r="CI2005" s="2">
        <v>0</v>
      </c>
      <c r="CJ2005" s="2">
        <v>0</v>
      </c>
      <c r="CK2005" s="2">
        <v>0</v>
      </c>
      <c r="CL2005" s="2">
        <v>0</v>
      </c>
    </row>
    <row r="2006" spans="1:90" x14ac:dyDescent="0.25">
      <c r="A2006" t="s">
        <v>115</v>
      </c>
      <c r="B2006">
        <v>10503</v>
      </c>
      <c r="C2006" t="s">
        <v>623</v>
      </c>
      <c r="D2006">
        <v>2</v>
      </c>
      <c r="E2006">
        <v>6</v>
      </c>
      <c r="F2006">
        <v>446026</v>
      </c>
      <c r="G2006">
        <v>35446026</v>
      </c>
      <c r="H2006" t="s">
        <v>17534</v>
      </c>
      <c r="I2006">
        <v>546</v>
      </c>
      <c r="J2006" t="s">
        <v>624</v>
      </c>
      <c r="K2006" t="s">
        <v>5511</v>
      </c>
      <c r="L2006">
        <v>1</v>
      </c>
      <c r="M2006" t="s">
        <v>624</v>
      </c>
      <c r="N2006">
        <v>8561610</v>
      </c>
      <c r="O2006" t="s">
        <v>92</v>
      </c>
      <c r="P2006" t="s">
        <v>5823</v>
      </c>
      <c r="Q2006">
        <v>280</v>
      </c>
      <c r="R2006">
        <v>11</v>
      </c>
      <c r="S2006">
        <v>46360102</v>
      </c>
      <c r="T2006">
        <v>46383355</v>
      </c>
      <c r="U2006" t="s">
        <v>16646</v>
      </c>
      <c r="V2006">
        <v>1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277</v>
      </c>
      <c r="BD2006" s="2">
        <v>0</v>
      </c>
      <c r="BE2006" s="2">
        <v>0</v>
      </c>
      <c r="BF2006" s="2">
        <v>0</v>
      </c>
      <c r="BG2006" s="2">
        <v>0</v>
      </c>
      <c r="BH2006" s="2">
        <v>0</v>
      </c>
      <c r="BI2006" s="2">
        <v>0</v>
      </c>
      <c r="BJ2006" s="2">
        <v>0</v>
      </c>
      <c r="BK2006" s="2">
        <v>0</v>
      </c>
      <c r="BL2006" s="2">
        <v>0</v>
      </c>
      <c r="BM2006" s="2">
        <v>0</v>
      </c>
      <c r="BN2006" s="2">
        <v>0</v>
      </c>
      <c r="BO2006" s="2">
        <v>0</v>
      </c>
      <c r="BP2006" s="2">
        <v>0</v>
      </c>
      <c r="BQ2006" s="2">
        <v>0</v>
      </c>
      <c r="BR2006" s="2">
        <v>0</v>
      </c>
      <c r="BS2006" s="2">
        <v>0</v>
      </c>
      <c r="BT2006" s="2">
        <v>0</v>
      </c>
      <c r="BU2006" s="2">
        <v>0</v>
      </c>
      <c r="BV2006" s="2">
        <v>0</v>
      </c>
      <c r="BW2006" s="2">
        <v>0</v>
      </c>
      <c r="BX2006" s="2">
        <v>0</v>
      </c>
      <c r="BY2006" s="2">
        <v>0</v>
      </c>
      <c r="BZ2006" s="2">
        <v>0</v>
      </c>
      <c r="CA2006" s="2">
        <v>0</v>
      </c>
      <c r="CB2006" s="2">
        <v>0</v>
      </c>
      <c r="CC2006" s="2">
        <v>0</v>
      </c>
      <c r="CD2006" s="2">
        <v>0</v>
      </c>
      <c r="CE2006" s="2">
        <v>0</v>
      </c>
      <c r="CF2006" s="2">
        <v>0</v>
      </c>
      <c r="CG2006" s="2">
        <v>0</v>
      </c>
      <c r="CH2006" s="2">
        <v>0</v>
      </c>
      <c r="CI2006" s="2">
        <v>0</v>
      </c>
      <c r="CJ2006" s="2">
        <v>0</v>
      </c>
      <c r="CK2006" s="2">
        <v>14</v>
      </c>
      <c r="CL2006" s="2">
        <v>0</v>
      </c>
    </row>
    <row r="2007" spans="1:90" x14ac:dyDescent="0.25">
      <c r="A2007" t="s">
        <v>115</v>
      </c>
      <c r="B2007">
        <v>10503</v>
      </c>
      <c r="C2007" t="s">
        <v>623</v>
      </c>
      <c r="D2007">
        <v>2</v>
      </c>
      <c r="E2007">
        <v>6</v>
      </c>
      <c r="F2007">
        <v>458545</v>
      </c>
      <c r="G2007">
        <v>35458545</v>
      </c>
      <c r="H2007" t="s">
        <v>15668</v>
      </c>
      <c r="I2007">
        <v>379</v>
      </c>
      <c r="J2007" t="s">
        <v>623</v>
      </c>
      <c r="K2007" t="s">
        <v>7073</v>
      </c>
      <c r="L2007">
        <v>1</v>
      </c>
      <c r="M2007" t="s">
        <v>623</v>
      </c>
      <c r="N2007">
        <v>8577440</v>
      </c>
      <c r="O2007" t="s">
        <v>92</v>
      </c>
      <c r="P2007" t="s">
        <v>2248</v>
      </c>
      <c r="Q2007">
        <v>38</v>
      </c>
      <c r="R2007">
        <v>11</v>
      </c>
      <c r="S2007">
        <v>46402275</v>
      </c>
      <c r="T2007">
        <v>46475871</v>
      </c>
      <c r="U2007" t="s">
        <v>15669</v>
      </c>
      <c r="V2007">
        <v>1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169</v>
      </c>
      <c r="BD2007" s="2">
        <v>0</v>
      </c>
      <c r="BE2007" s="2">
        <v>0</v>
      </c>
      <c r="BF2007" s="2">
        <v>0</v>
      </c>
      <c r="BG2007" s="2">
        <v>0</v>
      </c>
      <c r="BH2007" s="2">
        <v>0</v>
      </c>
      <c r="BI2007" s="2">
        <v>0</v>
      </c>
      <c r="BJ2007" s="2">
        <v>0</v>
      </c>
      <c r="BK2007" s="2">
        <v>0</v>
      </c>
      <c r="BL2007" s="2">
        <v>0</v>
      </c>
      <c r="BM2007" s="2">
        <v>0</v>
      </c>
      <c r="BN2007" s="2">
        <v>0</v>
      </c>
      <c r="BO2007" s="2">
        <v>0</v>
      </c>
      <c r="BP2007" s="2">
        <v>0</v>
      </c>
      <c r="BQ2007" s="2">
        <v>0</v>
      </c>
      <c r="BR2007" s="2">
        <v>0</v>
      </c>
      <c r="BS2007" s="2">
        <v>0</v>
      </c>
      <c r="BT2007" s="2">
        <v>0</v>
      </c>
      <c r="BU2007" s="2">
        <v>0</v>
      </c>
      <c r="BV2007" s="2">
        <v>0</v>
      </c>
      <c r="BW2007" s="2">
        <v>0</v>
      </c>
      <c r="BX2007" s="2">
        <v>0</v>
      </c>
      <c r="BY2007" s="2">
        <v>0</v>
      </c>
      <c r="BZ2007" s="2">
        <v>0</v>
      </c>
      <c r="CA2007" s="2">
        <v>0</v>
      </c>
      <c r="CB2007" s="2">
        <v>0</v>
      </c>
      <c r="CC2007" s="2">
        <v>0</v>
      </c>
      <c r="CD2007" s="2">
        <v>0</v>
      </c>
      <c r="CE2007" s="2">
        <v>0</v>
      </c>
      <c r="CF2007" s="2">
        <v>0</v>
      </c>
      <c r="CG2007" s="2">
        <v>0</v>
      </c>
      <c r="CH2007" s="2">
        <v>0</v>
      </c>
      <c r="CI2007" s="2">
        <v>0</v>
      </c>
      <c r="CJ2007" s="2">
        <v>0</v>
      </c>
      <c r="CK2007" s="2">
        <v>11</v>
      </c>
      <c r="CL2007" s="2">
        <v>0</v>
      </c>
    </row>
    <row r="2008" spans="1:90" x14ac:dyDescent="0.25">
      <c r="A2008" t="s">
        <v>115</v>
      </c>
      <c r="B2008">
        <v>10503</v>
      </c>
      <c r="C2008" t="s">
        <v>623</v>
      </c>
      <c r="D2008">
        <v>2</v>
      </c>
      <c r="E2008">
        <v>34</v>
      </c>
      <c r="F2008">
        <v>338059</v>
      </c>
      <c r="G2008">
        <v>35338059</v>
      </c>
      <c r="H2008" t="s">
        <v>15430</v>
      </c>
      <c r="I2008">
        <v>379</v>
      </c>
      <c r="J2008" t="s">
        <v>623</v>
      </c>
      <c r="K2008" t="s">
        <v>1937</v>
      </c>
      <c r="L2008">
        <v>1</v>
      </c>
      <c r="M2008" t="s">
        <v>623</v>
      </c>
      <c r="N2008">
        <v>8584584</v>
      </c>
      <c r="O2008" t="s">
        <v>261</v>
      </c>
      <c r="P2008" t="s">
        <v>8135</v>
      </c>
      <c r="Q2008">
        <v>3367</v>
      </c>
      <c r="R2008">
        <v>11</v>
      </c>
      <c r="S2008">
        <v>46488735</v>
      </c>
      <c r="U2008" t="s">
        <v>15431</v>
      </c>
      <c r="V2008">
        <v>1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1</v>
      </c>
      <c r="AC2008" s="2">
        <v>0</v>
      </c>
      <c r="AD2008" s="2">
        <v>2</v>
      </c>
      <c r="AE2008" s="2">
        <v>7</v>
      </c>
      <c r="AF2008" s="2">
        <v>10</v>
      </c>
      <c r="AG2008" s="2">
        <v>10</v>
      </c>
      <c r="AH2008" s="2">
        <v>0</v>
      </c>
      <c r="AI2008" s="2">
        <v>0</v>
      </c>
      <c r="AJ2008" s="2">
        <v>0</v>
      </c>
      <c r="AK2008" s="2">
        <v>0</v>
      </c>
      <c r="AL2008" s="2">
        <v>26</v>
      </c>
      <c r="AM2008" s="2">
        <v>0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0</v>
      </c>
      <c r="BI2008" s="2">
        <v>0</v>
      </c>
      <c r="BJ2008" s="2">
        <v>1</v>
      </c>
      <c r="BK2008" s="2">
        <v>0</v>
      </c>
      <c r="BL2008" s="2">
        <v>2</v>
      </c>
      <c r="BM2008" s="2">
        <v>2</v>
      </c>
      <c r="BN2008" s="2">
        <v>2</v>
      </c>
      <c r="BO2008" s="2">
        <v>2</v>
      </c>
      <c r="BP2008" s="2">
        <v>0</v>
      </c>
      <c r="BQ2008" s="2">
        <v>0</v>
      </c>
      <c r="BR2008" s="2">
        <v>0</v>
      </c>
      <c r="BS2008" s="2">
        <v>0</v>
      </c>
      <c r="BT2008" s="2">
        <v>3</v>
      </c>
      <c r="BU2008" s="2">
        <v>0</v>
      </c>
      <c r="BV2008" s="2">
        <v>0</v>
      </c>
      <c r="BW2008" s="2">
        <v>0</v>
      </c>
      <c r="BX2008" s="2">
        <v>0</v>
      </c>
      <c r="BY2008" s="2">
        <v>0</v>
      </c>
      <c r="BZ2008" s="2">
        <v>0</v>
      </c>
      <c r="CA2008" s="2">
        <v>0</v>
      </c>
      <c r="CB2008" s="2">
        <v>0</v>
      </c>
      <c r="CC2008" s="2">
        <v>0</v>
      </c>
      <c r="CD2008" s="2">
        <v>0</v>
      </c>
      <c r="CE2008" s="2">
        <v>0</v>
      </c>
      <c r="CF2008" s="2">
        <v>0</v>
      </c>
      <c r="CG2008" s="2">
        <v>0</v>
      </c>
      <c r="CH2008" s="2">
        <v>0</v>
      </c>
      <c r="CI2008" s="2">
        <v>0</v>
      </c>
      <c r="CJ2008" s="2">
        <v>0</v>
      </c>
      <c r="CK2008" s="2">
        <v>0</v>
      </c>
      <c r="CL2008" s="2">
        <v>0</v>
      </c>
    </row>
    <row r="2009" spans="1:90" x14ac:dyDescent="0.25">
      <c r="A2009" t="s">
        <v>115</v>
      </c>
      <c r="B2009">
        <v>10503</v>
      </c>
      <c r="C2009" t="s">
        <v>623</v>
      </c>
      <c r="D2009">
        <v>2</v>
      </c>
      <c r="E2009">
        <v>34</v>
      </c>
      <c r="F2009">
        <v>559908</v>
      </c>
      <c r="G2009">
        <v>35559908</v>
      </c>
      <c r="H2009" t="s">
        <v>10301</v>
      </c>
      <c r="I2009">
        <v>379</v>
      </c>
      <c r="J2009" t="s">
        <v>623</v>
      </c>
      <c r="K2009" t="s">
        <v>10302</v>
      </c>
      <c r="L2009">
        <v>1</v>
      </c>
      <c r="M2009" t="s">
        <v>623</v>
      </c>
      <c r="N2009">
        <v>8598740</v>
      </c>
      <c r="O2009" t="s">
        <v>92</v>
      </c>
      <c r="P2009" t="s">
        <v>10303</v>
      </c>
      <c r="Q2009">
        <v>208</v>
      </c>
      <c r="R2009">
        <v>11</v>
      </c>
      <c r="S2009">
        <v>46452412</v>
      </c>
      <c r="T2009">
        <v>46459910</v>
      </c>
      <c r="U2009" t="s">
        <v>10304</v>
      </c>
      <c r="V2009">
        <v>1</v>
      </c>
      <c r="W2009" s="2">
        <v>0</v>
      </c>
      <c r="X2009" s="2">
        <v>0</v>
      </c>
      <c r="Y2009" s="2">
        <v>0</v>
      </c>
      <c r="Z2009" s="2">
        <v>0</v>
      </c>
      <c r="AA2009" s="2">
        <v>1</v>
      </c>
      <c r="AB2009" s="2">
        <v>1</v>
      </c>
      <c r="AC2009" s="2">
        <v>1</v>
      </c>
      <c r="AD2009" s="2">
        <v>1</v>
      </c>
      <c r="AE2009" s="2">
        <v>8</v>
      </c>
      <c r="AF2009" s="2">
        <v>7</v>
      </c>
      <c r="AG2009" s="2">
        <v>10</v>
      </c>
      <c r="AH2009" s="2">
        <v>0</v>
      </c>
      <c r="AI2009" s="2">
        <v>0</v>
      </c>
      <c r="AJ2009" s="2">
        <v>0</v>
      </c>
      <c r="AK2009" s="2">
        <v>0</v>
      </c>
      <c r="AL2009" s="2">
        <v>8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0</v>
      </c>
      <c r="BI2009" s="2">
        <v>1</v>
      </c>
      <c r="BJ2009" s="2">
        <v>1</v>
      </c>
      <c r="BK2009" s="2">
        <v>1</v>
      </c>
      <c r="BL2009" s="2">
        <v>1</v>
      </c>
      <c r="BM2009" s="2">
        <v>2</v>
      </c>
      <c r="BN2009" s="2">
        <v>2</v>
      </c>
      <c r="BO2009" s="2">
        <v>2</v>
      </c>
      <c r="BP2009" s="2">
        <v>0</v>
      </c>
      <c r="BQ2009" s="2">
        <v>0</v>
      </c>
      <c r="BR2009" s="2">
        <v>0</v>
      </c>
      <c r="BS2009" s="2">
        <v>0</v>
      </c>
      <c r="BT2009" s="2">
        <v>1</v>
      </c>
      <c r="BU2009" s="2">
        <v>0</v>
      </c>
      <c r="BV2009" s="2">
        <v>0</v>
      </c>
      <c r="BW2009" s="2">
        <v>0</v>
      </c>
      <c r="BX2009" s="2">
        <v>0</v>
      </c>
      <c r="BY2009" s="2">
        <v>0</v>
      </c>
      <c r="BZ2009" s="2">
        <v>0</v>
      </c>
      <c r="CA2009" s="2">
        <v>0</v>
      </c>
      <c r="CB2009" s="2">
        <v>0</v>
      </c>
      <c r="CC2009" s="2">
        <v>0</v>
      </c>
      <c r="CD2009" s="2">
        <v>0</v>
      </c>
      <c r="CE2009" s="2">
        <v>0</v>
      </c>
      <c r="CF2009" s="2">
        <v>0</v>
      </c>
      <c r="CG2009" s="2">
        <v>0</v>
      </c>
      <c r="CH2009" s="2">
        <v>0</v>
      </c>
      <c r="CI2009" s="2">
        <v>0</v>
      </c>
      <c r="CJ2009" s="2">
        <v>0</v>
      </c>
      <c r="CK2009" s="2">
        <v>0</v>
      </c>
      <c r="CL2009" s="2">
        <v>0</v>
      </c>
    </row>
    <row r="2010" spans="1:90" x14ac:dyDescent="0.25">
      <c r="A2010" t="s">
        <v>115</v>
      </c>
      <c r="B2010">
        <v>10503</v>
      </c>
      <c r="C2010" t="s">
        <v>623</v>
      </c>
      <c r="D2010">
        <v>1</v>
      </c>
      <c r="E2010">
        <v>8</v>
      </c>
      <c r="F2010">
        <v>43990</v>
      </c>
      <c r="G2010">
        <v>35043990</v>
      </c>
      <c r="H2010" t="s">
        <v>13319</v>
      </c>
      <c r="I2010">
        <v>379</v>
      </c>
      <c r="J2010" t="s">
        <v>623</v>
      </c>
      <c r="K2010" t="s">
        <v>10032</v>
      </c>
      <c r="L2010">
        <v>1</v>
      </c>
      <c r="M2010" t="s">
        <v>623</v>
      </c>
      <c r="N2010">
        <v>8577540</v>
      </c>
      <c r="O2010" t="s">
        <v>92</v>
      </c>
      <c r="P2010" t="s">
        <v>13320</v>
      </c>
      <c r="Q2010">
        <v>1000</v>
      </c>
      <c r="R2010">
        <v>11</v>
      </c>
      <c r="S2010">
        <v>46402157</v>
      </c>
      <c r="T2010">
        <v>46475874</v>
      </c>
      <c r="U2010" t="s">
        <v>13321</v>
      </c>
      <c r="V2010">
        <v>1</v>
      </c>
      <c r="W2010" s="2">
        <v>0</v>
      </c>
      <c r="X2010" s="2">
        <v>0</v>
      </c>
      <c r="Y2010" s="2">
        <v>0</v>
      </c>
      <c r="Z2010" s="2">
        <v>55</v>
      </c>
      <c r="AA2010" s="2">
        <v>50</v>
      </c>
      <c r="AB2010" s="2">
        <v>63</v>
      </c>
      <c r="AC2010" s="2">
        <v>57</v>
      </c>
      <c r="AD2010" s="2">
        <v>57</v>
      </c>
      <c r="AE2010" s="2">
        <v>89</v>
      </c>
      <c r="AF2010" s="2">
        <v>70</v>
      </c>
      <c r="AG2010" s="2">
        <v>52</v>
      </c>
      <c r="AH2010" s="2">
        <v>120</v>
      </c>
      <c r="AI2010" s="2">
        <v>95</v>
      </c>
      <c r="AJ2010" s="2">
        <v>67</v>
      </c>
      <c r="AK2010" s="2">
        <v>0</v>
      </c>
      <c r="AL2010" s="2">
        <v>0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171</v>
      </c>
      <c r="BD2010" s="2">
        <v>2</v>
      </c>
      <c r="BE2010" s="2">
        <v>0</v>
      </c>
      <c r="BF2010" s="2">
        <v>0</v>
      </c>
      <c r="BG2010" s="2">
        <v>0</v>
      </c>
      <c r="BH2010" s="2">
        <v>2</v>
      </c>
      <c r="BI2010" s="2">
        <v>2</v>
      </c>
      <c r="BJ2010" s="2">
        <v>3</v>
      </c>
      <c r="BK2010" s="2">
        <v>2</v>
      </c>
      <c r="BL2010" s="2">
        <v>3</v>
      </c>
      <c r="BM2010" s="2">
        <v>4</v>
      </c>
      <c r="BN2010" s="2">
        <v>3</v>
      </c>
      <c r="BO2010" s="2">
        <v>4</v>
      </c>
      <c r="BP2010" s="2">
        <v>5</v>
      </c>
      <c r="BQ2010" s="2">
        <v>4</v>
      </c>
      <c r="BR2010" s="2">
        <v>3</v>
      </c>
      <c r="BS2010" s="2">
        <v>0</v>
      </c>
      <c r="BT2010" s="2">
        <v>0</v>
      </c>
      <c r="BU2010" s="2">
        <v>0</v>
      </c>
      <c r="BV2010" s="2">
        <v>0</v>
      </c>
      <c r="BW2010" s="2">
        <v>0</v>
      </c>
      <c r="BX2010" s="2">
        <v>0</v>
      </c>
      <c r="BY2010" s="2">
        <v>0</v>
      </c>
      <c r="BZ2010" s="2">
        <v>0</v>
      </c>
      <c r="CA2010" s="2">
        <v>0</v>
      </c>
      <c r="CB2010" s="2">
        <v>0</v>
      </c>
      <c r="CC2010" s="2">
        <v>0</v>
      </c>
      <c r="CD2010" s="2">
        <v>0</v>
      </c>
      <c r="CE2010" s="2">
        <v>0</v>
      </c>
      <c r="CF2010" s="2">
        <v>0</v>
      </c>
      <c r="CG2010" s="2">
        <v>0</v>
      </c>
      <c r="CH2010" s="2">
        <v>0</v>
      </c>
      <c r="CI2010" s="2">
        <v>0</v>
      </c>
      <c r="CJ2010" s="2">
        <v>0</v>
      </c>
      <c r="CK2010" s="2">
        <v>14</v>
      </c>
      <c r="CL2010" s="2">
        <v>1</v>
      </c>
    </row>
    <row r="2011" spans="1:90" x14ac:dyDescent="0.25">
      <c r="A2011" t="s">
        <v>115</v>
      </c>
      <c r="B2011">
        <v>10503</v>
      </c>
      <c r="C2011" t="s">
        <v>623</v>
      </c>
      <c r="D2011">
        <v>1</v>
      </c>
      <c r="E2011">
        <v>8</v>
      </c>
      <c r="F2011">
        <v>923321</v>
      </c>
      <c r="G2011">
        <v>35923321</v>
      </c>
      <c r="H2011" t="s">
        <v>14946</v>
      </c>
      <c r="I2011">
        <v>379</v>
      </c>
      <c r="J2011" t="s">
        <v>623</v>
      </c>
      <c r="K2011" t="s">
        <v>4248</v>
      </c>
      <c r="L2011">
        <v>1</v>
      </c>
      <c r="M2011" t="s">
        <v>623</v>
      </c>
      <c r="N2011">
        <v>8588320</v>
      </c>
      <c r="O2011" t="s">
        <v>92</v>
      </c>
      <c r="P2011" t="s">
        <v>14947</v>
      </c>
      <c r="Q2011" t="s">
        <v>127</v>
      </c>
      <c r="R2011">
        <v>11</v>
      </c>
      <c r="S2011">
        <v>46487752</v>
      </c>
      <c r="T2011">
        <v>46493388</v>
      </c>
      <c r="U2011" t="s">
        <v>14948</v>
      </c>
      <c r="V2011">
        <v>1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124</v>
      </c>
      <c r="AE2011" s="2">
        <v>185</v>
      </c>
      <c r="AF2011" s="2">
        <v>155</v>
      </c>
      <c r="AG2011" s="2">
        <v>125</v>
      </c>
      <c r="AH2011" s="2">
        <v>144</v>
      </c>
      <c r="AI2011" s="2">
        <v>150</v>
      </c>
      <c r="AJ2011" s="2">
        <v>137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38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76</v>
      </c>
      <c r="BD2011" s="2">
        <v>7</v>
      </c>
      <c r="BE2011" s="2">
        <v>0</v>
      </c>
      <c r="BF2011" s="2">
        <v>0</v>
      </c>
      <c r="BG2011" s="2">
        <v>0</v>
      </c>
      <c r="BH2011" s="2">
        <v>0</v>
      </c>
      <c r="BI2011" s="2">
        <v>0</v>
      </c>
      <c r="BJ2011" s="2">
        <v>0</v>
      </c>
      <c r="BK2011" s="2">
        <v>0</v>
      </c>
      <c r="BL2011" s="2">
        <v>5</v>
      </c>
      <c r="BM2011" s="2">
        <v>10</v>
      </c>
      <c r="BN2011" s="2">
        <v>7</v>
      </c>
      <c r="BO2011" s="2">
        <v>5</v>
      </c>
      <c r="BP2011" s="2">
        <v>6</v>
      </c>
      <c r="BQ2011" s="2">
        <v>5</v>
      </c>
      <c r="BR2011" s="2">
        <v>8</v>
      </c>
      <c r="BS2011" s="2">
        <v>0</v>
      </c>
      <c r="BT2011" s="2">
        <v>0</v>
      </c>
      <c r="BU2011" s="2">
        <v>0</v>
      </c>
      <c r="BV2011" s="2">
        <v>0</v>
      </c>
      <c r="BW2011" s="2">
        <v>0</v>
      </c>
      <c r="BX2011" s="2">
        <v>0</v>
      </c>
      <c r="BY2011" s="2">
        <v>0</v>
      </c>
      <c r="BZ2011" s="2">
        <v>0</v>
      </c>
      <c r="CA2011" s="2">
        <v>0</v>
      </c>
      <c r="CB2011" s="2">
        <v>0</v>
      </c>
      <c r="CC2011" s="2">
        <v>1</v>
      </c>
      <c r="CD2011" s="2">
        <v>0</v>
      </c>
      <c r="CE2011" s="2">
        <v>0</v>
      </c>
      <c r="CF2011" s="2">
        <v>0</v>
      </c>
      <c r="CG2011" s="2">
        <v>0</v>
      </c>
      <c r="CH2011" s="2">
        <v>0</v>
      </c>
      <c r="CI2011" s="2">
        <v>0</v>
      </c>
      <c r="CJ2011" s="2">
        <v>0</v>
      </c>
      <c r="CK2011" s="2">
        <v>4</v>
      </c>
      <c r="CL2011" s="2">
        <v>2</v>
      </c>
    </row>
    <row r="2012" spans="1:90" x14ac:dyDescent="0.25">
      <c r="A2012" t="s">
        <v>115</v>
      </c>
      <c r="B2012">
        <v>10503</v>
      </c>
      <c r="C2012" t="s">
        <v>623</v>
      </c>
      <c r="D2012">
        <v>1</v>
      </c>
      <c r="E2012">
        <v>8</v>
      </c>
      <c r="F2012">
        <v>915269</v>
      </c>
      <c r="G2012">
        <v>35915269</v>
      </c>
      <c r="H2012" t="s">
        <v>11076</v>
      </c>
      <c r="I2012">
        <v>379</v>
      </c>
      <c r="J2012" t="s">
        <v>623</v>
      </c>
      <c r="K2012" t="s">
        <v>11077</v>
      </c>
      <c r="L2012">
        <v>1</v>
      </c>
      <c r="M2012" t="s">
        <v>623</v>
      </c>
      <c r="N2012">
        <v>8587770</v>
      </c>
      <c r="O2012" t="s">
        <v>92</v>
      </c>
      <c r="P2012" t="s">
        <v>11078</v>
      </c>
      <c r="Q2012">
        <v>250</v>
      </c>
      <c r="R2012">
        <v>11</v>
      </c>
      <c r="S2012">
        <v>46486433</v>
      </c>
      <c r="T2012">
        <v>46486615</v>
      </c>
      <c r="U2012" t="s">
        <v>11079</v>
      </c>
      <c r="V2012">
        <v>1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94</v>
      </c>
      <c r="AE2012" s="2">
        <v>175</v>
      </c>
      <c r="AF2012" s="2">
        <v>140</v>
      </c>
      <c r="AG2012" s="2">
        <v>96</v>
      </c>
      <c r="AH2012" s="2">
        <v>115</v>
      </c>
      <c r="AI2012" s="2">
        <v>115</v>
      </c>
      <c r="AJ2012" s="2">
        <v>86</v>
      </c>
      <c r="AK2012" s="2">
        <v>0</v>
      </c>
      <c r="AL2012" s="2">
        <v>0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91</v>
      </c>
      <c r="BD2012" s="2">
        <v>0</v>
      </c>
      <c r="BE2012" s="2">
        <v>0</v>
      </c>
      <c r="BF2012" s="2">
        <v>0</v>
      </c>
      <c r="BG2012" s="2">
        <v>0</v>
      </c>
      <c r="BH2012" s="2">
        <v>0</v>
      </c>
      <c r="BI2012" s="2">
        <v>0</v>
      </c>
      <c r="BJ2012" s="2">
        <v>0</v>
      </c>
      <c r="BK2012" s="2">
        <v>0</v>
      </c>
      <c r="BL2012" s="2">
        <v>4</v>
      </c>
      <c r="BM2012" s="2">
        <v>8</v>
      </c>
      <c r="BN2012" s="2">
        <v>6</v>
      </c>
      <c r="BO2012" s="2">
        <v>6</v>
      </c>
      <c r="BP2012" s="2">
        <v>5</v>
      </c>
      <c r="BQ2012" s="2">
        <v>6</v>
      </c>
      <c r="BR2012" s="2">
        <v>3</v>
      </c>
      <c r="BS2012" s="2">
        <v>0</v>
      </c>
      <c r="BT2012" s="2">
        <v>0</v>
      </c>
      <c r="BU2012" s="2">
        <v>0</v>
      </c>
      <c r="BV2012" s="2">
        <v>0</v>
      </c>
      <c r="BW2012" s="2">
        <v>0</v>
      </c>
      <c r="BX2012" s="2">
        <v>0</v>
      </c>
      <c r="BY2012" s="2">
        <v>0</v>
      </c>
      <c r="BZ2012" s="2">
        <v>0</v>
      </c>
      <c r="CA2012" s="2">
        <v>0</v>
      </c>
      <c r="CB2012" s="2">
        <v>0</v>
      </c>
      <c r="CC2012" s="2">
        <v>0</v>
      </c>
      <c r="CD2012" s="2">
        <v>0</v>
      </c>
      <c r="CE2012" s="2">
        <v>0</v>
      </c>
      <c r="CF2012" s="2">
        <v>0</v>
      </c>
      <c r="CG2012" s="2">
        <v>0</v>
      </c>
      <c r="CH2012" s="2">
        <v>0</v>
      </c>
      <c r="CI2012" s="2">
        <v>0</v>
      </c>
      <c r="CJ2012" s="2">
        <v>0</v>
      </c>
      <c r="CK2012" s="2">
        <v>3</v>
      </c>
      <c r="CL2012" s="2">
        <v>0</v>
      </c>
    </row>
    <row r="2013" spans="1:90" x14ac:dyDescent="0.25">
      <c r="A2013" t="s">
        <v>115</v>
      </c>
      <c r="B2013">
        <v>10503</v>
      </c>
      <c r="C2013" t="s">
        <v>623</v>
      </c>
      <c r="D2013">
        <v>1</v>
      </c>
      <c r="E2013">
        <v>8</v>
      </c>
      <c r="F2013">
        <v>917102</v>
      </c>
      <c r="G2013">
        <v>35917102</v>
      </c>
      <c r="H2013" t="s">
        <v>17473</v>
      </c>
      <c r="I2013">
        <v>379</v>
      </c>
      <c r="J2013" t="s">
        <v>623</v>
      </c>
      <c r="K2013" t="s">
        <v>9548</v>
      </c>
      <c r="L2013">
        <v>1</v>
      </c>
      <c r="M2013" t="s">
        <v>623</v>
      </c>
      <c r="N2013">
        <v>8598290</v>
      </c>
      <c r="O2013" t="s">
        <v>17474</v>
      </c>
      <c r="P2013" t="s">
        <v>17475</v>
      </c>
      <c r="Q2013">
        <v>114</v>
      </c>
      <c r="R2013">
        <v>11</v>
      </c>
      <c r="S2013">
        <v>46451128</v>
      </c>
      <c r="T2013">
        <v>46453244</v>
      </c>
      <c r="U2013" t="s">
        <v>17476</v>
      </c>
      <c r="V2013">
        <v>1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162</v>
      </c>
      <c r="AE2013" s="2">
        <v>200</v>
      </c>
      <c r="AF2013" s="2">
        <v>196</v>
      </c>
      <c r="AG2013" s="2">
        <v>133</v>
      </c>
      <c r="AH2013" s="2">
        <v>190</v>
      </c>
      <c r="AI2013" s="2">
        <v>161</v>
      </c>
      <c r="AJ2013" s="2">
        <v>135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0</v>
      </c>
      <c r="BI2013" s="2">
        <v>0</v>
      </c>
      <c r="BJ2013" s="2">
        <v>0</v>
      </c>
      <c r="BK2013" s="2">
        <v>0</v>
      </c>
      <c r="BL2013" s="2">
        <v>10</v>
      </c>
      <c r="BM2013" s="2">
        <v>9</v>
      </c>
      <c r="BN2013" s="2">
        <v>9</v>
      </c>
      <c r="BO2013" s="2">
        <v>6</v>
      </c>
      <c r="BP2013" s="2">
        <v>9</v>
      </c>
      <c r="BQ2013" s="2">
        <v>6</v>
      </c>
      <c r="BR2013" s="2">
        <v>5</v>
      </c>
      <c r="BS2013" s="2">
        <v>0</v>
      </c>
      <c r="BT2013" s="2">
        <v>0</v>
      </c>
      <c r="BU2013" s="2">
        <v>0</v>
      </c>
      <c r="BV2013" s="2">
        <v>0</v>
      </c>
      <c r="BW2013" s="2">
        <v>0</v>
      </c>
      <c r="BX2013" s="2">
        <v>0</v>
      </c>
      <c r="BY2013" s="2">
        <v>0</v>
      </c>
      <c r="BZ2013" s="2">
        <v>0</v>
      </c>
      <c r="CA2013" s="2">
        <v>0</v>
      </c>
      <c r="CB2013" s="2">
        <v>0</v>
      </c>
      <c r="CC2013" s="2">
        <v>0</v>
      </c>
      <c r="CD2013" s="2">
        <v>0</v>
      </c>
      <c r="CE2013" s="2">
        <v>0</v>
      </c>
      <c r="CF2013" s="2">
        <v>0</v>
      </c>
      <c r="CG2013" s="2">
        <v>0</v>
      </c>
      <c r="CH2013" s="2">
        <v>0</v>
      </c>
      <c r="CI2013" s="2">
        <v>0</v>
      </c>
      <c r="CJ2013" s="2">
        <v>0</v>
      </c>
      <c r="CK2013" s="2">
        <v>0</v>
      </c>
      <c r="CL2013" s="2">
        <v>0</v>
      </c>
    </row>
    <row r="2014" spans="1:90" x14ac:dyDescent="0.25">
      <c r="A2014" t="s">
        <v>115</v>
      </c>
      <c r="B2014">
        <v>10503</v>
      </c>
      <c r="C2014" t="s">
        <v>623</v>
      </c>
      <c r="D2014">
        <v>1</v>
      </c>
      <c r="E2014">
        <v>8</v>
      </c>
      <c r="F2014">
        <v>921497</v>
      </c>
      <c r="G2014">
        <v>35921497</v>
      </c>
      <c r="H2014" t="s">
        <v>8890</v>
      </c>
      <c r="I2014">
        <v>379</v>
      </c>
      <c r="J2014" t="s">
        <v>623</v>
      </c>
      <c r="K2014" t="s">
        <v>2554</v>
      </c>
      <c r="L2014">
        <v>1</v>
      </c>
      <c r="M2014" t="s">
        <v>623</v>
      </c>
      <c r="N2014">
        <v>8594270</v>
      </c>
      <c r="O2014" t="s">
        <v>102</v>
      </c>
      <c r="P2014" t="s">
        <v>2279</v>
      </c>
      <c r="Q2014">
        <v>961</v>
      </c>
      <c r="R2014">
        <v>11</v>
      </c>
      <c r="S2014">
        <v>46451100</v>
      </c>
      <c r="T2014">
        <v>46453110</v>
      </c>
      <c r="U2014" t="s">
        <v>8891</v>
      </c>
      <c r="V2014">
        <v>1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165</v>
      </c>
      <c r="AE2014" s="2">
        <v>211</v>
      </c>
      <c r="AF2014" s="2">
        <v>141</v>
      </c>
      <c r="AG2014" s="2">
        <v>120</v>
      </c>
      <c r="AH2014" s="2">
        <v>212</v>
      </c>
      <c r="AI2014" s="2">
        <v>172</v>
      </c>
      <c r="AJ2014" s="2">
        <v>186</v>
      </c>
      <c r="AK2014" s="2">
        <v>0</v>
      </c>
      <c r="AL2014" s="2">
        <v>0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121</v>
      </c>
      <c r="AS2014" s="2">
        <v>0</v>
      </c>
      <c r="AT2014" s="2">
        <v>0</v>
      </c>
      <c r="AU2014" s="2">
        <v>247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340</v>
      </c>
      <c r="BD2014" s="2">
        <v>0</v>
      </c>
      <c r="BE2014" s="2">
        <v>0</v>
      </c>
      <c r="BF2014" s="2">
        <v>0</v>
      </c>
      <c r="BG2014" s="2">
        <v>0</v>
      </c>
      <c r="BH2014" s="2">
        <v>0</v>
      </c>
      <c r="BI2014" s="2">
        <v>0</v>
      </c>
      <c r="BJ2014" s="2">
        <v>0</v>
      </c>
      <c r="BK2014" s="2">
        <v>0</v>
      </c>
      <c r="BL2014" s="2">
        <v>7</v>
      </c>
      <c r="BM2014" s="2">
        <v>12</v>
      </c>
      <c r="BN2014" s="2">
        <v>8</v>
      </c>
      <c r="BO2014" s="2">
        <v>7</v>
      </c>
      <c r="BP2014" s="2">
        <v>7</v>
      </c>
      <c r="BQ2014" s="2">
        <v>7</v>
      </c>
      <c r="BR2014" s="2">
        <v>7</v>
      </c>
      <c r="BS2014" s="2">
        <v>0</v>
      </c>
      <c r="BT2014" s="2">
        <v>0</v>
      </c>
      <c r="BU2014" s="2">
        <v>0</v>
      </c>
      <c r="BV2014" s="2">
        <v>0</v>
      </c>
      <c r="BW2014" s="2">
        <v>0</v>
      </c>
      <c r="BX2014" s="2">
        <v>0</v>
      </c>
      <c r="BY2014" s="2">
        <v>0</v>
      </c>
      <c r="BZ2014" s="2">
        <v>4</v>
      </c>
      <c r="CA2014" s="2">
        <v>0</v>
      </c>
      <c r="CB2014" s="2">
        <v>0</v>
      </c>
      <c r="CC2014" s="2">
        <v>9</v>
      </c>
      <c r="CD2014" s="2">
        <v>0</v>
      </c>
      <c r="CE2014" s="2">
        <v>0</v>
      </c>
      <c r="CF2014" s="2">
        <v>0</v>
      </c>
      <c r="CG2014" s="2">
        <v>0</v>
      </c>
      <c r="CH2014" s="2">
        <v>0</v>
      </c>
      <c r="CI2014" s="2">
        <v>0</v>
      </c>
      <c r="CJ2014" s="2">
        <v>0</v>
      </c>
      <c r="CK2014" s="2">
        <v>26</v>
      </c>
      <c r="CL2014" s="2">
        <v>0</v>
      </c>
    </row>
    <row r="2015" spans="1:90" x14ac:dyDescent="0.25">
      <c r="A2015" t="s">
        <v>115</v>
      </c>
      <c r="B2015">
        <v>10503</v>
      </c>
      <c r="C2015" t="s">
        <v>623</v>
      </c>
      <c r="D2015">
        <v>1</v>
      </c>
      <c r="E2015">
        <v>8</v>
      </c>
      <c r="F2015">
        <v>902408</v>
      </c>
      <c r="G2015">
        <v>35902408</v>
      </c>
      <c r="H2015" t="s">
        <v>7885</v>
      </c>
      <c r="I2015">
        <v>379</v>
      </c>
      <c r="J2015" t="s">
        <v>623</v>
      </c>
      <c r="K2015" t="s">
        <v>7886</v>
      </c>
      <c r="L2015">
        <v>1</v>
      </c>
      <c r="M2015" t="s">
        <v>623</v>
      </c>
      <c r="N2015">
        <v>8599540</v>
      </c>
      <c r="O2015" t="s">
        <v>162</v>
      </c>
      <c r="P2015" t="s">
        <v>7887</v>
      </c>
      <c r="Q2015" t="s">
        <v>127</v>
      </c>
      <c r="R2015">
        <v>11</v>
      </c>
      <c r="S2015">
        <v>46450444</v>
      </c>
      <c r="T2015">
        <v>46455372</v>
      </c>
      <c r="U2015" t="s">
        <v>7888</v>
      </c>
      <c r="V2015">
        <v>1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83</v>
      </c>
      <c r="AE2015" s="2">
        <v>138</v>
      </c>
      <c r="AF2015" s="2">
        <v>103</v>
      </c>
      <c r="AG2015" s="2">
        <v>36</v>
      </c>
      <c r="AH2015" s="2">
        <v>122</v>
      </c>
      <c r="AI2015" s="2">
        <v>128</v>
      </c>
      <c r="AJ2015" s="2">
        <v>196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70</v>
      </c>
      <c r="AS2015" s="2">
        <v>0</v>
      </c>
      <c r="AT2015" s="2">
        <v>0</v>
      </c>
      <c r="AU2015" s="2">
        <v>317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50</v>
      </c>
      <c r="BD2015" s="2">
        <v>13</v>
      </c>
      <c r="BE2015" s="2">
        <v>0</v>
      </c>
      <c r="BF2015" s="2">
        <v>0</v>
      </c>
      <c r="BG2015" s="2">
        <v>0</v>
      </c>
      <c r="BH2015" s="2">
        <v>0</v>
      </c>
      <c r="BI2015" s="2">
        <v>0</v>
      </c>
      <c r="BJ2015" s="2">
        <v>0</v>
      </c>
      <c r="BK2015" s="2">
        <v>0</v>
      </c>
      <c r="BL2015" s="2">
        <v>5</v>
      </c>
      <c r="BM2015" s="2">
        <v>5</v>
      </c>
      <c r="BN2015" s="2">
        <v>4</v>
      </c>
      <c r="BO2015" s="2">
        <v>2</v>
      </c>
      <c r="BP2015" s="2">
        <v>6</v>
      </c>
      <c r="BQ2015" s="2">
        <v>6</v>
      </c>
      <c r="BR2015" s="2">
        <v>8</v>
      </c>
      <c r="BS2015" s="2">
        <v>0</v>
      </c>
      <c r="BT2015" s="2">
        <v>0</v>
      </c>
      <c r="BU2015" s="2">
        <v>0</v>
      </c>
      <c r="BV2015" s="2">
        <v>0</v>
      </c>
      <c r="BW2015" s="2">
        <v>0</v>
      </c>
      <c r="BX2015" s="2">
        <v>0</v>
      </c>
      <c r="BY2015" s="2">
        <v>0</v>
      </c>
      <c r="BZ2015" s="2">
        <v>4</v>
      </c>
      <c r="CA2015" s="2">
        <v>0</v>
      </c>
      <c r="CB2015" s="2">
        <v>0</v>
      </c>
      <c r="CC2015" s="2">
        <v>8</v>
      </c>
      <c r="CD2015" s="2">
        <v>0</v>
      </c>
      <c r="CE2015" s="2">
        <v>0</v>
      </c>
      <c r="CF2015" s="2">
        <v>0</v>
      </c>
      <c r="CG2015" s="2">
        <v>0</v>
      </c>
      <c r="CH2015" s="2">
        <v>0</v>
      </c>
      <c r="CI2015" s="2">
        <v>0</v>
      </c>
      <c r="CJ2015" s="2">
        <v>0</v>
      </c>
      <c r="CK2015" s="2">
        <v>2</v>
      </c>
      <c r="CL2015" s="2">
        <v>3</v>
      </c>
    </row>
    <row r="2016" spans="1:90" x14ac:dyDescent="0.25">
      <c r="A2016" t="s">
        <v>115</v>
      </c>
      <c r="B2016">
        <v>10503</v>
      </c>
      <c r="C2016" t="s">
        <v>623</v>
      </c>
      <c r="D2016">
        <v>1</v>
      </c>
      <c r="E2016">
        <v>8</v>
      </c>
      <c r="F2016">
        <v>7286</v>
      </c>
      <c r="G2016">
        <v>35007286</v>
      </c>
      <c r="H2016" t="s">
        <v>19375</v>
      </c>
      <c r="I2016">
        <v>379</v>
      </c>
      <c r="J2016" t="s">
        <v>623</v>
      </c>
      <c r="K2016" t="s">
        <v>19376</v>
      </c>
      <c r="L2016">
        <v>1</v>
      </c>
      <c r="M2016" t="s">
        <v>623</v>
      </c>
      <c r="N2016">
        <v>8599020</v>
      </c>
      <c r="O2016" t="s">
        <v>92</v>
      </c>
      <c r="P2016" t="s">
        <v>8763</v>
      </c>
      <c r="Q2016">
        <v>381</v>
      </c>
      <c r="R2016">
        <v>11</v>
      </c>
      <c r="S2016">
        <v>46481175</v>
      </c>
      <c r="T2016">
        <v>46482048</v>
      </c>
      <c r="U2016" t="s">
        <v>19377</v>
      </c>
      <c r="V2016">
        <v>1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77</v>
      </c>
      <c r="AE2016" s="2">
        <v>182</v>
      </c>
      <c r="AF2016" s="2">
        <v>135</v>
      </c>
      <c r="AG2016" s="2">
        <v>103</v>
      </c>
      <c r="AH2016" s="2">
        <v>196</v>
      </c>
      <c r="AI2016" s="2">
        <v>188</v>
      </c>
      <c r="AJ2016" s="2">
        <v>197</v>
      </c>
      <c r="AK2016" s="2">
        <v>0</v>
      </c>
      <c r="AL2016" s="2">
        <v>0</v>
      </c>
      <c r="AM2016" s="2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213</v>
      </c>
      <c r="AS2016" s="2">
        <v>0</v>
      </c>
      <c r="AT2016" s="2">
        <v>0</v>
      </c>
      <c r="AU2016" s="2">
        <v>354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37</v>
      </c>
      <c r="BE2016" s="2">
        <v>0</v>
      </c>
      <c r="BF2016" s="2">
        <v>0</v>
      </c>
      <c r="BG2016" s="2">
        <v>0</v>
      </c>
      <c r="BH2016" s="2">
        <v>0</v>
      </c>
      <c r="BI2016" s="2">
        <v>0</v>
      </c>
      <c r="BJ2016" s="2">
        <v>0</v>
      </c>
      <c r="BK2016" s="2">
        <v>0</v>
      </c>
      <c r="BL2016" s="2">
        <v>3</v>
      </c>
      <c r="BM2016" s="2">
        <v>9</v>
      </c>
      <c r="BN2016" s="2">
        <v>6</v>
      </c>
      <c r="BO2016" s="2">
        <v>5</v>
      </c>
      <c r="BP2016" s="2">
        <v>10</v>
      </c>
      <c r="BQ2016" s="2">
        <v>7</v>
      </c>
      <c r="BR2016" s="2">
        <v>10</v>
      </c>
      <c r="BS2016" s="2">
        <v>0</v>
      </c>
      <c r="BT2016" s="2">
        <v>0</v>
      </c>
      <c r="BU2016" s="2">
        <v>0</v>
      </c>
      <c r="BV2016" s="2">
        <v>0</v>
      </c>
      <c r="BW2016" s="2">
        <v>0</v>
      </c>
      <c r="BX2016" s="2">
        <v>0</v>
      </c>
      <c r="BY2016" s="2">
        <v>0</v>
      </c>
      <c r="BZ2016" s="2">
        <v>7</v>
      </c>
      <c r="CA2016" s="2">
        <v>0</v>
      </c>
      <c r="CB2016" s="2">
        <v>0</v>
      </c>
      <c r="CC2016" s="2">
        <v>14</v>
      </c>
      <c r="CD2016" s="2">
        <v>0</v>
      </c>
      <c r="CE2016" s="2">
        <v>0</v>
      </c>
      <c r="CF2016" s="2">
        <v>0</v>
      </c>
      <c r="CG2016" s="2">
        <v>0</v>
      </c>
      <c r="CH2016" s="2">
        <v>0</v>
      </c>
      <c r="CI2016" s="2">
        <v>0</v>
      </c>
      <c r="CJ2016" s="2">
        <v>0</v>
      </c>
      <c r="CK2016" s="2">
        <v>0</v>
      </c>
      <c r="CL2016" s="2">
        <v>8</v>
      </c>
    </row>
    <row r="2017" spans="1:90" x14ac:dyDescent="0.25">
      <c r="A2017" t="s">
        <v>115</v>
      </c>
      <c r="B2017">
        <v>10503</v>
      </c>
      <c r="C2017" t="s">
        <v>623</v>
      </c>
      <c r="D2017">
        <v>1</v>
      </c>
      <c r="E2017">
        <v>8</v>
      </c>
      <c r="F2017">
        <v>35524</v>
      </c>
      <c r="G2017">
        <v>35035524</v>
      </c>
      <c r="H2017" t="s">
        <v>8700</v>
      </c>
      <c r="I2017">
        <v>546</v>
      </c>
      <c r="J2017" t="s">
        <v>624</v>
      </c>
      <c r="K2017" t="s">
        <v>8701</v>
      </c>
      <c r="L2017">
        <v>1</v>
      </c>
      <c r="M2017" t="s">
        <v>624</v>
      </c>
      <c r="N2017">
        <v>8565130</v>
      </c>
      <c r="O2017" t="s">
        <v>92</v>
      </c>
      <c r="P2017" t="s">
        <v>7947</v>
      </c>
      <c r="Q2017">
        <v>10</v>
      </c>
      <c r="R2017">
        <v>11</v>
      </c>
      <c r="S2017">
        <v>46360673</v>
      </c>
      <c r="T2017">
        <v>46382383</v>
      </c>
      <c r="U2017" t="s">
        <v>8702</v>
      </c>
      <c r="V2017">
        <v>1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61</v>
      </c>
      <c r="AE2017" s="2">
        <v>34</v>
      </c>
      <c r="AF2017" s="2">
        <v>57</v>
      </c>
      <c r="AG2017" s="2">
        <v>67</v>
      </c>
      <c r="AH2017" s="2">
        <v>168</v>
      </c>
      <c r="AI2017" s="2">
        <v>110</v>
      </c>
      <c r="AJ2017" s="2">
        <v>111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89</v>
      </c>
      <c r="BD2017" s="2">
        <v>0</v>
      </c>
      <c r="BE2017" s="2">
        <v>0</v>
      </c>
      <c r="BF2017" s="2">
        <v>0</v>
      </c>
      <c r="BG2017" s="2">
        <v>0</v>
      </c>
      <c r="BH2017" s="2">
        <v>0</v>
      </c>
      <c r="BI2017" s="2">
        <v>0</v>
      </c>
      <c r="BJ2017" s="2">
        <v>0</v>
      </c>
      <c r="BK2017" s="2">
        <v>0</v>
      </c>
      <c r="BL2017" s="2">
        <v>2</v>
      </c>
      <c r="BM2017" s="2">
        <v>2</v>
      </c>
      <c r="BN2017" s="2">
        <v>3</v>
      </c>
      <c r="BO2017" s="2">
        <v>3</v>
      </c>
      <c r="BP2017" s="2">
        <v>7</v>
      </c>
      <c r="BQ2017" s="2">
        <v>5</v>
      </c>
      <c r="BR2017" s="2">
        <v>3</v>
      </c>
      <c r="BS2017" s="2">
        <v>0</v>
      </c>
      <c r="BT2017" s="2">
        <v>0</v>
      </c>
      <c r="BU2017" s="2">
        <v>0</v>
      </c>
      <c r="BV2017" s="2">
        <v>0</v>
      </c>
      <c r="BW2017" s="2">
        <v>0</v>
      </c>
      <c r="BX2017" s="2">
        <v>0</v>
      </c>
      <c r="BY2017" s="2">
        <v>0</v>
      </c>
      <c r="BZ2017" s="2">
        <v>0</v>
      </c>
      <c r="CA2017" s="2">
        <v>0</v>
      </c>
      <c r="CB2017" s="2">
        <v>0</v>
      </c>
      <c r="CC2017" s="2">
        <v>0</v>
      </c>
      <c r="CD2017" s="2">
        <v>0</v>
      </c>
      <c r="CE2017" s="2">
        <v>0</v>
      </c>
      <c r="CF2017" s="2">
        <v>0</v>
      </c>
      <c r="CG2017" s="2">
        <v>0</v>
      </c>
      <c r="CH2017" s="2">
        <v>0</v>
      </c>
      <c r="CI2017" s="2">
        <v>0</v>
      </c>
      <c r="CJ2017" s="2">
        <v>0</v>
      </c>
      <c r="CK2017" s="2">
        <v>5</v>
      </c>
      <c r="CL2017" s="2">
        <v>0</v>
      </c>
    </row>
    <row r="2018" spans="1:90" x14ac:dyDescent="0.25">
      <c r="A2018" t="s">
        <v>115</v>
      </c>
      <c r="B2018">
        <v>10503</v>
      </c>
      <c r="C2018" t="s">
        <v>623</v>
      </c>
      <c r="D2018">
        <v>1</v>
      </c>
      <c r="E2018">
        <v>8</v>
      </c>
      <c r="F2018">
        <v>901912</v>
      </c>
      <c r="G2018">
        <v>35901912</v>
      </c>
      <c r="H2018" t="s">
        <v>5594</v>
      </c>
      <c r="I2018">
        <v>546</v>
      </c>
      <c r="J2018" t="s">
        <v>624</v>
      </c>
      <c r="K2018" t="s">
        <v>5595</v>
      </c>
      <c r="L2018">
        <v>1</v>
      </c>
      <c r="M2018" t="s">
        <v>624</v>
      </c>
      <c r="N2018">
        <v>8553120</v>
      </c>
      <c r="O2018" t="s">
        <v>92</v>
      </c>
      <c r="P2018" t="s">
        <v>5596</v>
      </c>
      <c r="Q2018">
        <v>199</v>
      </c>
      <c r="R2018">
        <v>11</v>
      </c>
      <c r="S2018">
        <v>46360141</v>
      </c>
      <c r="T2018">
        <v>46383037</v>
      </c>
      <c r="U2018" t="s">
        <v>5597</v>
      </c>
      <c r="V2018">
        <v>1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70</v>
      </c>
      <c r="AE2018" s="2">
        <v>38</v>
      </c>
      <c r="AF2018" s="2">
        <v>73</v>
      </c>
      <c r="AG2018" s="2">
        <v>68</v>
      </c>
      <c r="AH2018" s="2">
        <v>148</v>
      </c>
      <c r="AI2018" s="2">
        <v>158</v>
      </c>
      <c r="AJ2018" s="2">
        <v>156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258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143</v>
      </c>
      <c r="BD2018" s="2">
        <v>0</v>
      </c>
      <c r="BE2018" s="2">
        <v>0</v>
      </c>
      <c r="BF2018" s="2">
        <v>0</v>
      </c>
      <c r="BG2018" s="2">
        <v>0</v>
      </c>
      <c r="BH2018" s="2">
        <v>0</v>
      </c>
      <c r="BI2018" s="2">
        <v>0</v>
      </c>
      <c r="BJ2018" s="2">
        <v>0</v>
      </c>
      <c r="BK2018" s="2">
        <v>0</v>
      </c>
      <c r="BL2018" s="2">
        <v>3</v>
      </c>
      <c r="BM2018" s="2">
        <v>1</v>
      </c>
      <c r="BN2018" s="2">
        <v>3</v>
      </c>
      <c r="BO2018" s="2">
        <v>3</v>
      </c>
      <c r="BP2018" s="2">
        <v>5</v>
      </c>
      <c r="BQ2018" s="2">
        <v>5</v>
      </c>
      <c r="BR2018" s="2">
        <v>5</v>
      </c>
      <c r="BS2018" s="2">
        <v>0</v>
      </c>
      <c r="BT2018" s="2">
        <v>0</v>
      </c>
      <c r="BU2018" s="2">
        <v>0</v>
      </c>
      <c r="BV2018" s="2">
        <v>0</v>
      </c>
      <c r="BW2018" s="2">
        <v>0</v>
      </c>
      <c r="BX2018" s="2">
        <v>0</v>
      </c>
      <c r="BY2018" s="2">
        <v>0</v>
      </c>
      <c r="BZ2018" s="2">
        <v>0</v>
      </c>
      <c r="CA2018" s="2">
        <v>0</v>
      </c>
      <c r="CB2018" s="2">
        <v>0</v>
      </c>
      <c r="CC2018" s="2">
        <v>6</v>
      </c>
      <c r="CD2018" s="2">
        <v>0</v>
      </c>
      <c r="CE2018" s="2">
        <v>0</v>
      </c>
      <c r="CF2018" s="2">
        <v>0</v>
      </c>
      <c r="CG2018" s="2">
        <v>0</v>
      </c>
      <c r="CH2018" s="2">
        <v>0</v>
      </c>
      <c r="CI2018" s="2">
        <v>0</v>
      </c>
      <c r="CJ2018" s="2">
        <v>0</v>
      </c>
      <c r="CK2018" s="2">
        <v>6</v>
      </c>
      <c r="CL2018" s="2">
        <v>0</v>
      </c>
    </row>
    <row r="2019" spans="1:90" x14ac:dyDescent="0.25">
      <c r="A2019" t="s">
        <v>115</v>
      </c>
      <c r="B2019">
        <v>10503</v>
      </c>
      <c r="C2019" t="s">
        <v>623</v>
      </c>
      <c r="D2019">
        <v>1</v>
      </c>
      <c r="E2019">
        <v>8</v>
      </c>
      <c r="F2019">
        <v>38428</v>
      </c>
      <c r="G2019">
        <v>35038428</v>
      </c>
      <c r="H2019" t="s">
        <v>3195</v>
      </c>
      <c r="I2019">
        <v>379</v>
      </c>
      <c r="J2019" t="s">
        <v>623</v>
      </c>
      <c r="K2019" t="s">
        <v>3196</v>
      </c>
      <c r="L2019">
        <v>1</v>
      </c>
      <c r="M2019" t="s">
        <v>623</v>
      </c>
      <c r="N2019">
        <v>8589009</v>
      </c>
      <c r="O2019" t="s">
        <v>92</v>
      </c>
      <c r="P2019" t="s">
        <v>3197</v>
      </c>
      <c r="Q2019">
        <v>215</v>
      </c>
      <c r="R2019">
        <v>11</v>
      </c>
      <c r="S2019">
        <v>46486194</v>
      </c>
      <c r="T2019">
        <v>46497181</v>
      </c>
      <c r="U2019" t="s">
        <v>3198</v>
      </c>
      <c r="V2019">
        <v>1</v>
      </c>
      <c r="W2019" s="2">
        <v>0</v>
      </c>
      <c r="X2019" s="2">
        <v>0</v>
      </c>
      <c r="Y2019" s="2">
        <v>0</v>
      </c>
      <c r="Z2019" s="2">
        <v>31</v>
      </c>
      <c r="AA2019" s="2">
        <v>30</v>
      </c>
      <c r="AB2019" s="2">
        <v>51</v>
      </c>
      <c r="AC2019" s="2">
        <v>64</v>
      </c>
      <c r="AD2019" s="2">
        <v>57</v>
      </c>
      <c r="AE2019" s="2">
        <v>90</v>
      </c>
      <c r="AF2019" s="2">
        <v>63</v>
      </c>
      <c r="AG2019" s="2">
        <v>45</v>
      </c>
      <c r="AH2019" s="2">
        <v>68</v>
      </c>
      <c r="AI2019" s="2">
        <v>60</v>
      </c>
      <c r="AJ2019" s="2">
        <v>52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80</v>
      </c>
      <c r="BD2019" s="2">
        <v>0</v>
      </c>
      <c r="BE2019" s="2">
        <v>0</v>
      </c>
      <c r="BF2019" s="2">
        <v>0</v>
      </c>
      <c r="BG2019" s="2">
        <v>0</v>
      </c>
      <c r="BH2019" s="2">
        <v>1</v>
      </c>
      <c r="BI2019" s="2">
        <v>2</v>
      </c>
      <c r="BJ2019" s="2">
        <v>3</v>
      </c>
      <c r="BK2019" s="2">
        <v>3</v>
      </c>
      <c r="BL2019" s="2">
        <v>2</v>
      </c>
      <c r="BM2019" s="2">
        <v>4</v>
      </c>
      <c r="BN2019" s="2">
        <v>2</v>
      </c>
      <c r="BO2019" s="2">
        <v>2</v>
      </c>
      <c r="BP2019" s="2">
        <v>3</v>
      </c>
      <c r="BQ2019" s="2">
        <v>3</v>
      </c>
      <c r="BR2019" s="2">
        <v>3</v>
      </c>
      <c r="BS2019" s="2">
        <v>0</v>
      </c>
      <c r="BT2019" s="2">
        <v>0</v>
      </c>
      <c r="BU2019" s="2">
        <v>0</v>
      </c>
      <c r="BV2019" s="2">
        <v>0</v>
      </c>
      <c r="BW2019" s="2">
        <v>0</v>
      </c>
      <c r="BX2019" s="2">
        <v>0</v>
      </c>
      <c r="BY2019" s="2">
        <v>0</v>
      </c>
      <c r="BZ2019" s="2">
        <v>0</v>
      </c>
      <c r="CA2019" s="2">
        <v>0</v>
      </c>
      <c r="CB2019" s="2">
        <v>0</v>
      </c>
      <c r="CC2019" s="2">
        <v>0</v>
      </c>
      <c r="CD2019" s="2">
        <v>0</v>
      </c>
      <c r="CE2019" s="2">
        <v>0</v>
      </c>
      <c r="CF2019" s="2">
        <v>0</v>
      </c>
      <c r="CG2019" s="2">
        <v>0</v>
      </c>
      <c r="CH2019" s="2">
        <v>0</v>
      </c>
      <c r="CI2019" s="2">
        <v>0</v>
      </c>
      <c r="CJ2019" s="2">
        <v>0</v>
      </c>
      <c r="CK2019" s="2">
        <v>4</v>
      </c>
      <c r="CL2019" s="2">
        <v>0</v>
      </c>
    </row>
    <row r="2020" spans="1:90" x14ac:dyDescent="0.25">
      <c r="A2020" t="s">
        <v>115</v>
      </c>
      <c r="B2020">
        <v>10503</v>
      </c>
      <c r="C2020" t="s">
        <v>623</v>
      </c>
      <c r="D2020">
        <v>1</v>
      </c>
      <c r="E2020">
        <v>8</v>
      </c>
      <c r="F2020">
        <v>43825</v>
      </c>
      <c r="G2020">
        <v>35043825</v>
      </c>
      <c r="H2020" t="s">
        <v>17392</v>
      </c>
      <c r="I2020">
        <v>379</v>
      </c>
      <c r="J2020" t="s">
        <v>623</v>
      </c>
      <c r="K2020" t="s">
        <v>17270</v>
      </c>
      <c r="L2020">
        <v>1</v>
      </c>
      <c r="M2020" t="s">
        <v>623</v>
      </c>
      <c r="N2020">
        <v>8593000</v>
      </c>
      <c r="O2020" t="s">
        <v>261</v>
      </c>
      <c r="P2020" t="s">
        <v>17393</v>
      </c>
      <c r="Q2020">
        <v>3268</v>
      </c>
      <c r="R2020">
        <v>11</v>
      </c>
      <c r="S2020">
        <v>46452328</v>
      </c>
      <c r="T2020">
        <v>46480082</v>
      </c>
      <c r="U2020" t="s">
        <v>17394</v>
      </c>
      <c r="V2020">
        <v>1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97</v>
      </c>
      <c r="AE2020" s="2">
        <v>198</v>
      </c>
      <c r="AF2020" s="2">
        <v>101</v>
      </c>
      <c r="AG2020" s="2">
        <v>65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59</v>
      </c>
      <c r="AS2020" s="2">
        <v>0</v>
      </c>
      <c r="AT2020" s="2">
        <v>0</v>
      </c>
      <c r="AU2020" s="2">
        <v>131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0</v>
      </c>
      <c r="BI2020" s="2">
        <v>0</v>
      </c>
      <c r="BJ2020" s="2">
        <v>0</v>
      </c>
      <c r="BK2020" s="2">
        <v>0</v>
      </c>
      <c r="BL2020" s="2">
        <v>6</v>
      </c>
      <c r="BM2020" s="2">
        <v>10</v>
      </c>
      <c r="BN2020" s="2">
        <v>4</v>
      </c>
      <c r="BO2020" s="2">
        <v>3</v>
      </c>
      <c r="BP2020" s="2">
        <v>0</v>
      </c>
      <c r="BQ2020" s="2">
        <v>0</v>
      </c>
      <c r="BR2020" s="2">
        <v>0</v>
      </c>
      <c r="BS2020" s="2">
        <v>0</v>
      </c>
      <c r="BT2020" s="2">
        <v>0</v>
      </c>
      <c r="BU2020" s="2">
        <v>0</v>
      </c>
      <c r="BV2020" s="2">
        <v>0</v>
      </c>
      <c r="BW2020" s="2">
        <v>0</v>
      </c>
      <c r="BX2020" s="2">
        <v>0</v>
      </c>
      <c r="BY2020" s="2">
        <v>0</v>
      </c>
      <c r="BZ2020" s="2">
        <v>3</v>
      </c>
      <c r="CA2020" s="2">
        <v>0</v>
      </c>
      <c r="CB2020" s="2">
        <v>0</v>
      </c>
      <c r="CC2020" s="2">
        <v>3</v>
      </c>
      <c r="CD2020" s="2">
        <v>0</v>
      </c>
      <c r="CE2020" s="2">
        <v>0</v>
      </c>
      <c r="CF2020" s="2">
        <v>0</v>
      </c>
      <c r="CG2020" s="2">
        <v>0</v>
      </c>
      <c r="CH2020" s="2">
        <v>0</v>
      </c>
      <c r="CI2020" s="2">
        <v>0</v>
      </c>
      <c r="CJ2020" s="2">
        <v>0</v>
      </c>
      <c r="CK2020" s="2">
        <v>0</v>
      </c>
      <c r="CL2020" s="2">
        <v>0</v>
      </c>
    </row>
    <row r="2021" spans="1:90" x14ac:dyDescent="0.25">
      <c r="A2021" t="s">
        <v>115</v>
      </c>
      <c r="B2021">
        <v>10503</v>
      </c>
      <c r="C2021" t="s">
        <v>623</v>
      </c>
      <c r="D2021">
        <v>1</v>
      </c>
      <c r="E2021">
        <v>8</v>
      </c>
      <c r="F2021">
        <v>7080</v>
      </c>
      <c r="G2021">
        <v>35007080</v>
      </c>
      <c r="H2021" t="s">
        <v>5142</v>
      </c>
      <c r="I2021">
        <v>379</v>
      </c>
      <c r="J2021" t="s">
        <v>623</v>
      </c>
      <c r="K2021" t="s">
        <v>444</v>
      </c>
      <c r="L2021">
        <v>1</v>
      </c>
      <c r="M2021" t="s">
        <v>623</v>
      </c>
      <c r="N2021">
        <v>8573640</v>
      </c>
      <c r="O2021" t="s">
        <v>92</v>
      </c>
      <c r="P2021" t="s">
        <v>686</v>
      </c>
      <c r="Q2021">
        <v>201</v>
      </c>
      <c r="R2021">
        <v>11</v>
      </c>
      <c r="S2021">
        <v>46402168</v>
      </c>
      <c r="T2021">
        <v>46475877</v>
      </c>
      <c r="U2021" t="s">
        <v>5143</v>
      </c>
      <c r="V2021">
        <v>1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130</v>
      </c>
      <c r="AE2021" s="2">
        <v>258</v>
      </c>
      <c r="AF2021" s="2">
        <v>173</v>
      </c>
      <c r="AG2021" s="2">
        <v>106</v>
      </c>
      <c r="AH2021" s="2">
        <v>191</v>
      </c>
      <c r="AI2021" s="2">
        <v>190</v>
      </c>
      <c r="AJ2021" s="2">
        <v>184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208</v>
      </c>
      <c r="BD2021" s="2">
        <v>19</v>
      </c>
      <c r="BE2021" s="2">
        <v>0</v>
      </c>
      <c r="BF2021" s="2">
        <v>0</v>
      </c>
      <c r="BG2021" s="2">
        <v>0</v>
      </c>
      <c r="BH2021" s="2">
        <v>0</v>
      </c>
      <c r="BI2021" s="2">
        <v>0</v>
      </c>
      <c r="BJ2021" s="2">
        <v>0</v>
      </c>
      <c r="BK2021" s="2">
        <v>0</v>
      </c>
      <c r="BL2021" s="2">
        <v>8</v>
      </c>
      <c r="BM2021" s="2">
        <v>11</v>
      </c>
      <c r="BN2021" s="2">
        <v>7</v>
      </c>
      <c r="BO2021" s="2">
        <v>3</v>
      </c>
      <c r="BP2021" s="2">
        <v>9</v>
      </c>
      <c r="BQ2021" s="2">
        <v>8</v>
      </c>
      <c r="BR2021" s="2">
        <v>7</v>
      </c>
      <c r="BS2021" s="2">
        <v>0</v>
      </c>
      <c r="BT2021" s="2">
        <v>0</v>
      </c>
      <c r="BU2021" s="2">
        <v>0</v>
      </c>
      <c r="BV2021" s="2">
        <v>0</v>
      </c>
      <c r="BW2021" s="2">
        <v>0</v>
      </c>
      <c r="BX2021" s="2">
        <v>0</v>
      </c>
      <c r="BY2021" s="2">
        <v>0</v>
      </c>
      <c r="BZ2021" s="2">
        <v>0</v>
      </c>
      <c r="CA2021" s="2">
        <v>0</v>
      </c>
      <c r="CB2021" s="2">
        <v>0</v>
      </c>
      <c r="CC2021" s="2">
        <v>0</v>
      </c>
      <c r="CD2021" s="2">
        <v>0</v>
      </c>
      <c r="CE2021" s="2">
        <v>0</v>
      </c>
      <c r="CF2021" s="2">
        <v>0</v>
      </c>
      <c r="CG2021" s="2">
        <v>0</v>
      </c>
      <c r="CH2021" s="2">
        <v>0</v>
      </c>
      <c r="CI2021" s="2">
        <v>0</v>
      </c>
      <c r="CJ2021" s="2">
        <v>0</v>
      </c>
      <c r="CK2021" s="2">
        <v>8</v>
      </c>
      <c r="CL2021" s="2">
        <v>4</v>
      </c>
    </row>
    <row r="2022" spans="1:90" x14ac:dyDescent="0.25">
      <c r="A2022" t="s">
        <v>115</v>
      </c>
      <c r="B2022">
        <v>10503</v>
      </c>
      <c r="C2022" t="s">
        <v>623</v>
      </c>
      <c r="D2022">
        <v>1</v>
      </c>
      <c r="E2022">
        <v>8</v>
      </c>
      <c r="F2022">
        <v>7031</v>
      </c>
      <c r="G2022">
        <v>35007031</v>
      </c>
      <c r="H2022" t="s">
        <v>14656</v>
      </c>
      <c r="I2022">
        <v>546</v>
      </c>
      <c r="J2022" t="s">
        <v>624</v>
      </c>
      <c r="K2022" t="s">
        <v>15794</v>
      </c>
      <c r="L2022">
        <v>1</v>
      </c>
      <c r="M2022" t="s">
        <v>624</v>
      </c>
      <c r="N2022">
        <v>8564060</v>
      </c>
      <c r="O2022" t="s">
        <v>92</v>
      </c>
      <c r="P2022" t="s">
        <v>16645</v>
      </c>
      <c r="Q2022">
        <v>80</v>
      </c>
      <c r="R2022">
        <v>11</v>
      </c>
      <c r="S2022">
        <v>46360847</v>
      </c>
      <c r="T2022">
        <v>46366097</v>
      </c>
      <c r="U2022" t="s">
        <v>16646</v>
      </c>
      <c r="V2022">
        <v>1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75</v>
      </c>
      <c r="AE2022" s="2">
        <v>36</v>
      </c>
      <c r="AF2022" s="2">
        <v>69</v>
      </c>
      <c r="AG2022" s="2">
        <v>0</v>
      </c>
      <c r="AH2022" s="2">
        <v>85</v>
      </c>
      <c r="AI2022" s="2">
        <v>40</v>
      </c>
      <c r="AJ2022" s="2">
        <v>39</v>
      </c>
      <c r="AK2022" s="2">
        <v>0</v>
      </c>
      <c r="AL2022" s="2">
        <v>0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0</v>
      </c>
      <c r="BI2022" s="2">
        <v>0</v>
      </c>
      <c r="BJ2022" s="2">
        <v>0</v>
      </c>
      <c r="BK2022" s="2">
        <v>0</v>
      </c>
      <c r="BL2022" s="2">
        <v>2</v>
      </c>
      <c r="BM2022" s="2">
        <v>2</v>
      </c>
      <c r="BN2022" s="2">
        <v>2</v>
      </c>
      <c r="BO2022" s="2">
        <v>0</v>
      </c>
      <c r="BP2022" s="2">
        <v>3</v>
      </c>
      <c r="BQ2022" s="2">
        <v>2</v>
      </c>
      <c r="BR2022" s="2">
        <v>2</v>
      </c>
      <c r="BS2022" s="2">
        <v>0</v>
      </c>
      <c r="BT2022" s="2">
        <v>0</v>
      </c>
      <c r="BU2022" s="2">
        <v>0</v>
      </c>
      <c r="BV2022" s="2">
        <v>0</v>
      </c>
      <c r="BW2022" s="2">
        <v>0</v>
      </c>
      <c r="BX2022" s="2">
        <v>0</v>
      </c>
      <c r="BY2022" s="2">
        <v>0</v>
      </c>
      <c r="BZ2022" s="2">
        <v>0</v>
      </c>
      <c r="CA2022" s="2">
        <v>0</v>
      </c>
      <c r="CB2022" s="2">
        <v>0</v>
      </c>
      <c r="CC2022" s="2">
        <v>0</v>
      </c>
      <c r="CD2022" s="2">
        <v>0</v>
      </c>
      <c r="CE2022" s="2">
        <v>0</v>
      </c>
      <c r="CF2022" s="2">
        <v>0</v>
      </c>
      <c r="CG2022" s="2">
        <v>0</v>
      </c>
      <c r="CH2022" s="2">
        <v>0</v>
      </c>
      <c r="CI2022" s="2">
        <v>0</v>
      </c>
      <c r="CJ2022" s="2">
        <v>0</v>
      </c>
      <c r="CK2022" s="2">
        <v>0</v>
      </c>
      <c r="CL2022" s="2">
        <v>0</v>
      </c>
    </row>
    <row r="2023" spans="1:90" x14ac:dyDescent="0.25">
      <c r="A2023" t="s">
        <v>115</v>
      </c>
      <c r="B2023">
        <v>10503</v>
      </c>
      <c r="C2023" t="s">
        <v>623</v>
      </c>
      <c r="D2023">
        <v>1</v>
      </c>
      <c r="E2023">
        <v>8</v>
      </c>
      <c r="F2023">
        <v>912335</v>
      </c>
      <c r="G2023">
        <v>35912335</v>
      </c>
      <c r="H2023" t="s">
        <v>17220</v>
      </c>
      <c r="I2023">
        <v>379</v>
      </c>
      <c r="J2023" t="s">
        <v>623</v>
      </c>
      <c r="K2023" t="s">
        <v>3355</v>
      </c>
      <c r="L2023">
        <v>1</v>
      </c>
      <c r="M2023" t="s">
        <v>623</v>
      </c>
      <c r="N2023">
        <v>8580815</v>
      </c>
      <c r="O2023" t="s">
        <v>92</v>
      </c>
      <c r="P2023" t="s">
        <v>17221</v>
      </c>
      <c r="Q2023">
        <v>178</v>
      </c>
      <c r="R2023">
        <v>11</v>
      </c>
      <c r="S2023">
        <v>46481425</v>
      </c>
      <c r="T2023">
        <v>46489552</v>
      </c>
      <c r="U2023" t="s">
        <v>17222</v>
      </c>
      <c r="V2023">
        <v>1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16</v>
      </c>
      <c r="AD2023" s="2">
        <v>33</v>
      </c>
      <c r="AE2023" s="2">
        <v>48</v>
      </c>
      <c r="AF2023" s="2">
        <v>30</v>
      </c>
      <c r="AG2023" s="2">
        <v>30</v>
      </c>
      <c r="AH2023" s="2">
        <v>46</v>
      </c>
      <c r="AI2023" s="2">
        <v>41</v>
      </c>
      <c r="AJ2023" s="2">
        <v>46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301</v>
      </c>
      <c r="BD2023" s="2">
        <v>0</v>
      </c>
      <c r="BE2023" s="2">
        <v>0</v>
      </c>
      <c r="BF2023" s="2">
        <v>0</v>
      </c>
      <c r="BG2023" s="2">
        <v>0</v>
      </c>
      <c r="BH2023" s="2">
        <v>0</v>
      </c>
      <c r="BI2023" s="2">
        <v>0</v>
      </c>
      <c r="BJ2023" s="2">
        <v>0</v>
      </c>
      <c r="BK2023" s="2">
        <v>1</v>
      </c>
      <c r="BL2023" s="2">
        <v>1</v>
      </c>
      <c r="BM2023" s="2">
        <v>2</v>
      </c>
      <c r="BN2023" s="2">
        <v>1</v>
      </c>
      <c r="BO2023" s="2">
        <v>1</v>
      </c>
      <c r="BP2023" s="2">
        <v>3</v>
      </c>
      <c r="BQ2023" s="2">
        <v>2</v>
      </c>
      <c r="BR2023" s="2">
        <v>3</v>
      </c>
      <c r="BS2023" s="2">
        <v>0</v>
      </c>
      <c r="BT2023" s="2">
        <v>0</v>
      </c>
      <c r="BU2023" s="2">
        <v>0</v>
      </c>
      <c r="BV2023" s="2">
        <v>0</v>
      </c>
      <c r="BW2023" s="2">
        <v>0</v>
      </c>
      <c r="BX2023" s="2">
        <v>0</v>
      </c>
      <c r="BY2023" s="2">
        <v>0</v>
      </c>
      <c r="BZ2023" s="2">
        <v>0</v>
      </c>
      <c r="CA2023" s="2">
        <v>0</v>
      </c>
      <c r="CB2023" s="2">
        <v>0</v>
      </c>
      <c r="CC2023" s="2">
        <v>0</v>
      </c>
      <c r="CD2023" s="2">
        <v>0</v>
      </c>
      <c r="CE2023" s="2">
        <v>0</v>
      </c>
      <c r="CF2023" s="2">
        <v>0</v>
      </c>
      <c r="CG2023" s="2">
        <v>0</v>
      </c>
      <c r="CH2023" s="2">
        <v>0</v>
      </c>
      <c r="CI2023" s="2">
        <v>0</v>
      </c>
      <c r="CJ2023" s="2">
        <v>0</v>
      </c>
      <c r="CK2023" s="2">
        <v>21</v>
      </c>
      <c r="CL2023" s="2">
        <v>0</v>
      </c>
    </row>
    <row r="2024" spans="1:90" x14ac:dyDescent="0.25">
      <c r="A2024" t="s">
        <v>115</v>
      </c>
      <c r="B2024">
        <v>10503</v>
      </c>
      <c r="C2024" t="s">
        <v>623</v>
      </c>
      <c r="D2024">
        <v>1</v>
      </c>
      <c r="E2024">
        <v>8</v>
      </c>
      <c r="F2024">
        <v>923217</v>
      </c>
      <c r="G2024">
        <v>35923217</v>
      </c>
      <c r="H2024" t="s">
        <v>14621</v>
      </c>
      <c r="I2024">
        <v>546</v>
      </c>
      <c r="J2024" t="s">
        <v>624</v>
      </c>
      <c r="K2024" t="s">
        <v>5958</v>
      </c>
      <c r="L2024">
        <v>1</v>
      </c>
      <c r="M2024" t="s">
        <v>624</v>
      </c>
      <c r="N2024">
        <v>8568330</v>
      </c>
      <c r="O2024" t="s">
        <v>92</v>
      </c>
      <c r="P2024" t="s">
        <v>6811</v>
      </c>
      <c r="Q2024">
        <v>84</v>
      </c>
      <c r="R2024">
        <v>11</v>
      </c>
      <c r="S2024">
        <v>46360597</v>
      </c>
      <c r="T2024">
        <v>46362555</v>
      </c>
      <c r="U2024" t="s">
        <v>14622</v>
      </c>
      <c r="V2024">
        <v>1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93</v>
      </c>
      <c r="AE2024" s="2">
        <v>68</v>
      </c>
      <c r="AF2024" s="2">
        <v>71</v>
      </c>
      <c r="AG2024" s="2">
        <v>111</v>
      </c>
      <c r="AH2024" s="2">
        <v>124</v>
      </c>
      <c r="AI2024" s="2">
        <v>108</v>
      </c>
      <c r="AJ2024" s="2">
        <v>94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2</v>
      </c>
      <c r="BE2024" s="2">
        <v>0</v>
      </c>
      <c r="BF2024" s="2">
        <v>0</v>
      </c>
      <c r="BG2024" s="2">
        <v>0</v>
      </c>
      <c r="BH2024" s="2">
        <v>0</v>
      </c>
      <c r="BI2024" s="2">
        <v>0</v>
      </c>
      <c r="BJ2024" s="2">
        <v>0</v>
      </c>
      <c r="BK2024" s="2">
        <v>0</v>
      </c>
      <c r="BL2024" s="2">
        <v>4</v>
      </c>
      <c r="BM2024" s="2">
        <v>2</v>
      </c>
      <c r="BN2024" s="2">
        <v>5</v>
      </c>
      <c r="BO2024" s="2">
        <v>5</v>
      </c>
      <c r="BP2024" s="2">
        <v>4</v>
      </c>
      <c r="BQ2024" s="2">
        <v>3</v>
      </c>
      <c r="BR2024" s="2">
        <v>4</v>
      </c>
      <c r="BS2024" s="2">
        <v>0</v>
      </c>
      <c r="BT2024" s="2">
        <v>0</v>
      </c>
      <c r="BU2024" s="2">
        <v>0</v>
      </c>
      <c r="BV2024" s="2">
        <v>0</v>
      </c>
      <c r="BW2024" s="2">
        <v>0</v>
      </c>
      <c r="BX2024" s="2">
        <v>0</v>
      </c>
      <c r="BY2024" s="2">
        <v>0</v>
      </c>
      <c r="BZ2024" s="2">
        <v>0</v>
      </c>
      <c r="CA2024" s="2">
        <v>0</v>
      </c>
      <c r="CB2024" s="2">
        <v>0</v>
      </c>
      <c r="CC2024" s="2">
        <v>0</v>
      </c>
      <c r="CD2024" s="2">
        <v>0</v>
      </c>
      <c r="CE2024" s="2">
        <v>0</v>
      </c>
      <c r="CF2024" s="2">
        <v>0</v>
      </c>
      <c r="CG2024" s="2">
        <v>0</v>
      </c>
      <c r="CH2024" s="2">
        <v>0</v>
      </c>
      <c r="CI2024" s="2">
        <v>0</v>
      </c>
      <c r="CJ2024" s="2">
        <v>0</v>
      </c>
      <c r="CK2024" s="2">
        <v>0</v>
      </c>
      <c r="CL2024" s="2">
        <v>1</v>
      </c>
    </row>
    <row r="2025" spans="1:90" x14ac:dyDescent="0.25">
      <c r="A2025" t="s">
        <v>115</v>
      </c>
      <c r="B2025">
        <v>10503</v>
      </c>
      <c r="C2025" t="s">
        <v>623</v>
      </c>
      <c r="D2025">
        <v>1</v>
      </c>
      <c r="E2025">
        <v>8</v>
      </c>
      <c r="F2025">
        <v>7122</v>
      </c>
      <c r="G2025">
        <v>35007122</v>
      </c>
      <c r="H2025" t="s">
        <v>14145</v>
      </c>
      <c r="I2025">
        <v>379</v>
      </c>
      <c r="J2025" t="s">
        <v>623</v>
      </c>
      <c r="K2025" t="s">
        <v>5393</v>
      </c>
      <c r="L2025">
        <v>1</v>
      </c>
      <c r="M2025" t="s">
        <v>623</v>
      </c>
      <c r="N2025">
        <v>8576070</v>
      </c>
      <c r="O2025" t="s">
        <v>102</v>
      </c>
      <c r="P2025" t="s">
        <v>14146</v>
      </c>
      <c r="Q2025">
        <v>157</v>
      </c>
      <c r="R2025">
        <v>11</v>
      </c>
      <c r="S2025">
        <v>46401088</v>
      </c>
      <c r="T2025">
        <v>46475887</v>
      </c>
      <c r="U2025" t="s">
        <v>14147</v>
      </c>
      <c r="V2025">
        <v>1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149</v>
      </c>
      <c r="AE2025" s="2">
        <v>298</v>
      </c>
      <c r="AF2025" s="2">
        <v>237</v>
      </c>
      <c r="AG2025" s="2">
        <v>185</v>
      </c>
      <c r="AH2025" s="2">
        <v>338</v>
      </c>
      <c r="AI2025" s="2">
        <v>325</v>
      </c>
      <c r="AJ2025" s="2">
        <v>291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216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117</v>
      </c>
      <c r="BD2025" s="2">
        <v>10</v>
      </c>
      <c r="BE2025" s="2">
        <v>0</v>
      </c>
      <c r="BF2025" s="2">
        <v>0</v>
      </c>
      <c r="BG2025" s="2">
        <v>0</v>
      </c>
      <c r="BH2025" s="2">
        <v>0</v>
      </c>
      <c r="BI2025" s="2">
        <v>0</v>
      </c>
      <c r="BJ2025" s="2">
        <v>0</v>
      </c>
      <c r="BK2025" s="2">
        <v>0</v>
      </c>
      <c r="BL2025" s="2">
        <v>8</v>
      </c>
      <c r="BM2025" s="2">
        <v>12</v>
      </c>
      <c r="BN2025" s="2">
        <v>10</v>
      </c>
      <c r="BO2025" s="2">
        <v>8</v>
      </c>
      <c r="BP2025" s="2">
        <v>11</v>
      </c>
      <c r="BQ2025" s="2">
        <v>10</v>
      </c>
      <c r="BR2025" s="2">
        <v>8</v>
      </c>
      <c r="BS2025" s="2">
        <v>0</v>
      </c>
      <c r="BT2025" s="2">
        <v>0</v>
      </c>
      <c r="BU2025" s="2">
        <v>0</v>
      </c>
      <c r="BV2025" s="2">
        <v>0</v>
      </c>
      <c r="BW2025" s="2">
        <v>0</v>
      </c>
      <c r="BX2025" s="2">
        <v>0</v>
      </c>
      <c r="BY2025" s="2">
        <v>0</v>
      </c>
      <c r="BZ2025" s="2">
        <v>0</v>
      </c>
      <c r="CA2025" s="2">
        <v>0</v>
      </c>
      <c r="CB2025" s="2">
        <v>0</v>
      </c>
      <c r="CC2025" s="2">
        <v>7</v>
      </c>
      <c r="CD2025" s="2">
        <v>0</v>
      </c>
      <c r="CE2025" s="2">
        <v>0</v>
      </c>
      <c r="CF2025" s="2">
        <v>0</v>
      </c>
      <c r="CG2025" s="2">
        <v>0</v>
      </c>
      <c r="CH2025" s="2">
        <v>0</v>
      </c>
      <c r="CI2025" s="2">
        <v>0</v>
      </c>
      <c r="CJ2025" s="2">
        <v>0</v>
      </c>
      <c r="CK2025" s="2">
        <v>6</v>
      </c>
      <c r="CL2025" s="2">
        <v>2</v>
      </c>
    </row>
    <row r="2026" spans="1:90" x14ac:dyDescent="0.25">
      <c r="A2026" t="s">
        <v>115</v>
      </c>
      <c r="B2026">
        <v>10503</v>
      </c>
      <c r="C2026" t="s">
        <v>623</v>
      </c>
      <c r="D2026">
        <v>1</v>
      </c>
      <c r="E2026">
        <v>8</v>
      </c>
      <c r="F2026">
        <v>48896</v>
      </c>
      <c r="G2026">
        <v>35048896</v>
      </c>
      <c r="H2026" t="s">
        <v>18470</v>
      </c>
      <c r="I2026">
        <v>546</v>
      </c>
      <c r="J2026" t="s">
        <v>624</v>
      </c>
      <c r="K2026" t="s">
        <v>5255</v>
      </c>
      <c r="L2026">
        <v>1</v>
      </c>
      <c r="M2026" t="s">
        <v>624</v>
      </c>
      <c r="N2026">
        <v>8551030</v>
      </c>
      <c r="O2026" t="s">
        <v>100</v>
      </c>
      <c r="P2026" t="s">
        <v>18471</v>
      </c>
      <c r="Q2026">
        <v>70</v>
      </c>
      <c r="R2026">
        <v>11</v>
      </c>
      <c r="S2026">
        <v>46360737</v>
      </c>
      <c r="T2026">
        <v>46382699</v>
      </c>
      <c r="U2026" t="s">
        <v>18472</v>
      </c>
      <c r="V2026">
        <v>1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57</v>
      </c>
      <c r="AE2026" s="2">
        <v>62</v>
      </c>
      <c r="AF2026" s="2">
        <v>68</v>
      </c>
      <c r="AG2026" s="2">
        <v>35</v>
      </c>
      <c r="AH2026" s="2">
        <v>70</v>
      </c>
      <c r="AI2026" s="2">
        <v>94</v>
      </c>
      <c r="AJ2026" s="2">
        <v>69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83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0</v>
      </c>
      <c r="BI2026" s="2">
        <v>0</v>
      </c>
      <c r="BJ2026" s="2">
        <v>0</v>
      </c>
      <c r="BK2026" s="2">
        <v>0</v>
      </c>
      <c r="BL2026" s="2">
        <v>2</v>
      </c>
      <c r="BM2026" s="2">
        <v>2</v>
      </c>
      <c r="BN2026" s="2">
        <v>2</v>
      </c>
      <c r="BO2026" s="2">
        <v>2</v>
      </c>
      <c r="BP2026" s="2">
        <v>3</v>
      </c>
      <c r="BQ2026" s="2">
        <v>3</v>
      </c>
      <c r="BR2026" s="2">
        <v>3</v>
      </c>
      <c r="BS2026" s="2">
        <v>0</v>
      </c>
      <c r="BT2026" s="2">
        <v>0</v>
      </c>
      <c r="BU2026" s="2">
        <v>0</v>
      </c>
      <c r="BV2026" s="2">
        <v>0</v>
      </c>
      <c r="BW2026" s="2">
        <v>0</v>
      </c>
      <c r="BX2026" s="2">
        <v>0</v>
      </c>
      <c r="BY2026" s="2">
        <v>0</v>
      </c>
      <c r="BZ2026" s="2">
        <v>4</v>
      </c>
      <c r="CA2026" s="2">
        <v>0</v>
      </c>
      <c r="CB2026" s="2">
        <v>0</v>
      </c>
      <c r="CC2026" s="2">
        <v>0</v>
      </c>
      <c r="CD2026" s="2">
        <v>0</v>
      </c>
      <c r="CE2026" s="2">
        <v>0</v>
      </c>
      <c r="CF2026" s="2">
        <v>0</v>
      </c>
      <c r="CG2026" s="2">
        <v>0</v>
      </c>
      <c r="CH2026" s="2">
        <v>0</v>
      </c>
      <c r="CI2026" s="2">
        <v>0</v>
      </c>
      <c r="CJ2026" s="2">
        <v>0</v>
      </c>
      <c r="CK2026" s="2">
        <v>0</v>
      </c>
      <c r="CL2026" s="2">
        <v>0</v>
      </c>
    </row>
    <row r="2027" spans="1:90" x14ac:dyDescent="0.25">
      <c r="A2027" t="s">
        <v>115</v>
      </c>
      <c r="B2027">
        <v>10503</v>
      </c>
      <c r="C2027" t="s">
        <v>623</v>
      </c>
      <c r="D2027">
        <v>1</v>
      </c>
      <c r="E2027">
        <v>8</v>
      </c>
      <c r="F2027">
        <v>908642</v>
      </c>
      <c r="G2027">
        <v>35908642</v>
      </c>
      <c r="H2027" t="s">
        <v>8134</v>
      </c>
      <c r="I2027">
        <v>379</v>
      </c>
      <c r="J2027" t="s">
        <v>623</v>
      </c>
      <c r="K2027" t="s">
        <v>1937</v>
      </c>
      <c r="L2027">
        <v>1</v>
      </c>
      <c r="M2027" t="s">
        <v>623</v>
      </c>
      <c r="N2027">
        <v>8584584</v>
      </c>
      <c r="O2027" t="s">
        <v>261</v>
      </c>
      <c r="P2027" t="s">
        <v>8135</v>
      </c>
      <c r="Q2027">
        <v>3500</v>
      </c>
      <c r="R2027">
        <v>11</v>
      </c>
      <c r="S2027">
        <v>46487047</v>
      </c>
      <c r="T2027">
        <v>46488282</v>
      </c>
      <c r="U2027" t="s">
        <v>8136</v>
      </c>
      <c r="V2027">
        <v>1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72</v>
      </c>
      <c r="AE2027" s="2">
        <v>184</v>
      </c>
      <c r="AF2027" s="2">
        <v>103</v>
      </c>
      <c r="AG2027" s="2">
        <v>34</v>
      </c>
      <c r="AH2027" s="2">
        <v>81</v>
      </c>
      <c r="AI2027" s="2">
        <v>105</v>
      </c>
      <c r="AJ2027" s="2">
        <v>104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92</v>
      </c>
      <c r="BD2027" s="2">
        <v>10</v>
      </c>
      <c r="BE2027" s="2">
        <v>0</v>
      </c>
      <c r="BF2027" s="2">
        <v>0</v>
      </c>
      <c r="BG2027" s="2">
        <v>0</v>
      </c>
      <c r="BH2027" s="2">
        <v>0</v>
      </c>
      <c r="BI2027" s="2">
        <v>0</v>
      </c>
      <c r="BJ2027" s="2">
        <v>0</v>
      </c>
      <c r="BK2027" s="2">
        <v>0</v>
      </c>
      <c r="BL2027" s="2">
        <v>5</v>
      </c>
      <c r="BM2027" s="2">
        <v>8</v>
      </c>
      <c r="BN2027" s="2">
        <v>3</v>
      </c>
      <c r="BO2027" s="2">
        <v>2</v>
      </c>
      <c r="BP2027" s="2">
        <v>4</v>
      </c>
      <c r="BQ2027" s="2">
        <v>6</v>
      </c>
      <c r="BR2027" s="2">
        <v>3</v>
      </c>
      <c r="BS2027" s="2">
        <v>0</v>
      </c>
      <c r="BT2027" s="2">
        <v>0</v>
      </c>
      <c r="BU2027" s="2">
        <v>0</v>
      </c>
      <c r="BV2027" s="2">
        <v>0</v>
      </c>
      <c r="BW2027" s="2">
        <v>0</v>
      </c>
      <c r="BX2027" s="2">
        <v>0</v>
      </c>
      <c r="BY2027" s="2">
        <v>0</v>
      </c>
      <c r="BZ2027" s="2">
        <v>0</v>
      </c>
      <c r="CA2027" s="2">
        <v>0</v>
      </c>
      <c r="CB2027" s="2">
        <v>0</v>
      </c>
      <c r="CC2027" s="2">
        <v>0</v>
      </c>
      <c r="CD2027" s="2">
        <v>0</v>
      </c>
      <c r="CE2027" s="2">
        <v>0</v>
      </c>
      <c r="CF2027" s="2">
        <v>0</v>
      </c>
      <c r="CG2027" s="2">
        <v>0</v>
      </c>
      <c r="CH2027" s="2">
        <v>0</v>
      </c>
      <c r="CI2027" s="2">
        <v>0</v>
      </c>
      <c r="CJ2027" s="2">
        <v>0</v>
      </c>
      <c r="CK2027" s="2">
        <v>3</v>
      </c>
      <c r="CL2027" s="2">
        <v>3</v>
      </c>
    </row>
    <row r="2028" spans="1:90" x14ac:dyDescent="0.25">
      <c r="A2028" t="s">
        <v>115</v>
      </c>
      <c r="B2028">
        <v>10503</v>
      </c>
      <c r="C2028" t="s">
        <v>623</v>
      </c>
      <c r="D2028">
        <v>1</v>
      </c>
      <c r="E2028">
        <v>8</v>
      </c>
      <c r="F2028">
        <v>923928</v>
      </c>
      <c r="G2028">
        <v>35923928</v>
      </c>
      <c r="H2028" t="s">
        <v>1759</v>
      </c>
      <c r="I2028">
        <v>379</v>
      </c>
      <c r="J2028" t="s">
        <v>623</v>
      </c>
      <c r="K2028" t="s">
        <v>1759</v>
      </c>
      <c r="L2028">
        <v>1</v>
      </c>
      <c r="M2028" t="s">
        <v>623</v>
      </c>
      <c r="N2028">
        <v>8580030</v>
      </c>
      <c r="O2028" t="s">
        <v>92</v>
      </c>
      <c r="P2028" t="s">
        <v>1760</v>
      </c>
      <c r="Q2028">
        <v>274</v>
      </c>
      <c r="R2028">
        <v>11</v>
      </c>
      <c r="S2028">
        <v>46482644</v>
      </c>
      <c r="T2028">
        <v>46483015</v>
      </c>
      <c r="U2028" t="s">
        <v>1761</v>
      </c>
      <c r="V2028">
        <v>1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103</v>
      </c>
      <c r="AE2028" s="2">
        <v>183</v>
      </c>
      <c r="AF2028" s="2">
        <v>99</v>
      </c>
      <c r="AG2028" s="2">
        <v>81</v>
      </c>
      <c r="AH2028" s="2">
        <v>137</v>
      </c>
      <c r="AI2028" s="2">
        <v>134</v>
      </c>
      <c r="AJ2028" s="2">
        <v>110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3</v>
      </c>
      <c r="BE2028" s="2">
        <v>0</v>
      </c>
      <c r="BF2028" s="2">
        <v>0</v>
      </c>
      <c r="BG2028" s="2">
        <v>0</v>
      </c>
      <c r="BH2028" s="2">
        <v>0</v>
      </c>
      <c r="BI2028" s="2">
        <v>0</v>
      </c>
      <c r="BJ2028" s="2">
        <v>0</v>
      </c>
      <c r="BK2028" s="2">
        <v>0</v>
      </c>
      <c r="BL2028" s="2">
        <v>7</v>
      </c>
      <c r="BM2028" s="2">
        <v>8</v>
      </c>
      <c r="BN2028" s="2">
        <v>3</v>
      </c>
      <c r="BO2028" s="2">
        <v>5</v>
      </c>
      <c r="BP2028" s="2">
        <v>8</v>
      </c>
      <c r="BQ2028" s="2">
        <v>6</v>
      </c>
      <c r="BR2028" s="2">
        <v>3</v>
      </c>
      <c r="BS2028" s="2">
        <v>0</v>
      </c>
      <c r="BT2028" s="2">
        <v>0</v>
      </c>
      <c r="BU2028" s="2">
        <v>0</v>
      </c>
      <c r="BV2028" s="2">
        <v>0</v>
      </c>
      <c r="BW2028" s="2">
        <v>0</v>
      </c>
      <c r="BX2028" s="2">
        <v>0</v>
      </c>
      <c r="BY2028" s="2">
        <v>0</v>
      </c>
      <c r="BZ2028" s="2">
        <v>0</v>
      </c>
      <c r="CA2028" s="2">
        <v>0</v>
      </c>
      <c r="CB2028" s="2">
        <v>0</v>
      </c>
      <c r="CC2028" s="2">
        <v>0</v>
      </c>
      <c r="CD2028" s="2">
        <v>0</v>
      </c>
      <c r="CE2028" s="2">
        <v>0</v>
      </c>
      <c r="CF2028" s="2">
        <v>0</v>
      </c>
      <c r="CG2028" s="2">
        <v>0</v>
      </c>
      <c r="CH2028" s="2">
        <v>0</v>
      </c>
      <c r="CI2028" s="2">
        <v>0</v>
      </c>
      <c r="CJ2028" s="2">
        <v>0</v>
      </c>
      <c r="CK2028" s="2">
        <v>0</v>
      </c>
      <c r="CL2028" s="2">
        <v>1</v>
      </c>
    </row>
    <row r="2029" spans="1:90" x14ac:dyDescent="0.25">
      <c r="A2029" t="s">
        <v>115</v>
      </c>
      <c r="B2029">
        <v>10503</v>
      </c>
      <c r="C2029" t="s">
        <v>623</v>
      </c>
      <c r="D2029">
        <v>1</v>
      </c>
      <c r="E2029">
        <v>8</v>
      </c>
      <c r="F2029">
        <v>925512</v>
      </c>
      <c r="G2029">
        <v>35925512</v>
      </c>
      <c r="H2029" t="s">
        <v>12345</v>
      </c>
      <c r="I2029">
        <v>379</v>
      </c>
      <c r="J2029" t="s">
        <v>623</v>
      </c>
      <c r="K2029" t="s">
        <v>12346</v>
      </c>
      <c r="L2029">
        <v>1</v>
      </c>
      <c r="M2029" t="s">
        <v>623</v>
      </c>
      <c r="N2029">
        <v>8597560</v>
      </c>
      <c r="O2029" t="s">
        <v>92</v>
      </c>
      <c r="P2029" t="s">
        <v>12347</v>
      </c>
      <c r="Q2029">
        <v>206</v>
      </c>
      <c r="R2029">
        <v>11</v>
      </c>
      <c r="S2029">
        <v>46456554</v>
      </c>
      <c r="T2029">
        <v>46456942</v>
      </c>
      <c r="U2029" t="s">
        <v>12348</v>
      </c>
      <c r="V2029">
        <v>1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159</v>
      </c>
      <c r="AE2029" s="2">
        <v>303</v>
      </c>
      <c r="AF2029" s="2">
        <v>227</v>
      </c>
      <c r="AG2029" s="2">
        <v>189</v>
      </c>
      <c r="AH2029" s="2">
        <v>267</v>
      </c>
      <c r="AI2029" s="2">
        <v>262</v>
      </c>
      <c r="AJ2029" s="2">
        <v>185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151</v>
      </c>
      <c r="BD2029" s="2">
        <v>0</v>
      </c>
      <c r="BE2029" s="2">
        <v>0</v>
      </c>
      <c r="BF2029" s="2">
        <v>0</v>
      </c>
      <c r="BG2029" s="2">
        <v>0</v>
      </c>
      <c r="BH2029" s="2">
        <v>0</v>
      </c>
      <c r="BI2029" s="2">
        <v>0</v>
      </c>
      <c r="BJ2029" s="2">
        <v>0</v>
      </c>
      <c r="BK2029" s="2">
        <v>0</v>
      </c>
      <c r="BL2029" s="2">
        <v>7</v>
      </c>
      <c r="BM2029" s="2">
        <v>11</v>
      </c>
      <c r="BN2029" s="2">
        <v>10</v>
      </c>
      <c r="BO2029" s="2">
        <v>7</v>
      </c>
      <c r="BP2029" s="2">
        <v>9</v>
      </c>
      <c r="BQ2029" s="2">
        <v>8</v>
      </c>
      <c r="BR2029" s="2">
        <v>6</v>
      </c>
      <c r="BS2029" s="2">
        <v>0</v>
      </c>
      <c r="BT2029" s="2">
        <v>0</v>
      </c>
      <c r="BU2029" s="2">
        <v>0</v>
      </c>
      <c r="BV2029" s="2">
        <v>0</v>
      </c>
      <c r="BW2029" s="2">
        <v>0</v>
      </c>
      <c r="BX2029" s="2">
        <v>0</v>
      </c>
      <c r="BY2029" s="2">
        <v>0</v>
      </c>
      <c r="BZ2029" s="2">
        <v>0</v>
      </c>
      <c r="CA2029" s="2">
        <v>0</v>
      </c>
      <c r="CB2029" s="2">
        <v>0</v>
      </c>
      <c r="CC2029" s="2">
        <v>0</v>
      </c>
      <c r="CD2029" s="2">
        <v>0</v>
      </c>
      <c r="CE2029" s="2">
        <v>0</v>
      </c>
      <c r="CF2029" s="2">
        <v>0</v>
      </c>
      <c r="CG2029" s="2">
        <v>0</v>
      </c>
      <c r="CH2029" s="2">
        <v>0</v>
      </c>
      <c r="CI2029" s="2">
        <v>0</v>
      </c>
      <c r="CJ2029" s="2">
        <v>0</v>
      </c>
      <c r="CK2029" s="2">
        <v>6</v>
      </c>
      <c r="CL2029" s="2">
        <v>0</v>
      </c>
    </row>
    <row r="2030" spans="1:90" x14ac:dyDescent="0.25">
      <c r="A2030" t="s">
        <v>115</v>
      </c>
      <c r="B2030">
        <v>10503</v>
      </c>
      <c r="C2030" t="s">
        <v>623</v>
      </c>
      <c r="D2030">
        <v>1</v>
      </c>
      <c r="E2030">
        <v>8</v>
      </c>
      <c r="F2030">
        <v>497289</v>
      </c>
      <c r="G2030">
        <v>35497289</v>
      </c>
      <c r="H2030" t="s">
        <v>2440</v>
      </c>
      <c r="I2030">
        <v>379</v>
      </c>
      <c r="J2030" t="s">
        <v>623</v>
      </c>
      <c r="K2030" t="s">
        <v>2440</v>
      </c>
      <c r="L2030">
        <v>1</v>
      </c>
      <c r="M2030" t="s">
        <v>623</v>
      </c>
      <c r="N2030">
        <v>8596760</v>
      </c>
      <c r="O2030" t="s">
        <v>92</v>
      </c>
      <c r="P2030" t="s">
        <v>9378</v>
      </c>
      <c r="Q2030">
        <v>33</v>
      </c>
      <c r="R2030">
        <v>11</v>
      </c>
      <c r="S2030">
        <v>46454309</v>
      </c>
      <c r="U2030" t="s">
        <v>9379</v>
      </c>
      <c r="V2030">
        <v>1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72</v>
      </c>
      <c r="AE2030" s="2">
        <v>113</v>
      </c>
      <c r="AF2030" s="2">
        <v>111</v>
      </c>
      <c r="AG2030" s="2">
        <v>72</v>
      </c>
      <c r="AH2030" s="2">
        <v>96</v>
      </c>
      <c r="AI2030" s="2">
        <v>100</v>
      </c>
      <c r="AJ2030" s="2">
        <v>92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0</v>
      </c>
      <c r="BI2030" s="2">
        <v>0</v>
      </c>
      <c r="BJ2030" s="2">
        <v>0</v>
      </c>
      <c r="BK2030" s="2">
        <v>0</v>
      </c>
      <c r="BL2030" s="2">
        <v>4</v>
      </c>
      <c r="BM2030" s="2">
        <v>4</v>
      </c>
      <c r="BN2030" s="2">
        <v>4</v>
      </c>
      <c r="BO2030" s="2">
        <v>4</v>
      </c>
      <c r="BP2030" s="2">
        <v>4</v>
      </c>
      <c r="BQ2030" s="2">
        <v>5</v>
      </c>
      <c r="BR2030" s="2">
        <v>4</v>
      </c>
      <c r="BS2030" s="2">
        <v>0</v>
      </c>
      <c r="BT2030" s="2">
        <v>0</v>
      </c>
      <c r="BU2030" s="2">
        <v>0</v>
      </c>
      <c r="BV2030" s="2">
        <v>0</v>
      </c>
      <c r="BW2030" s="2">
        <v>0</v>
      </c>
      <c r="BX2030" s="2">
        <v>0</v>
      </c>
      <c r="BY2030" s="2">
        <v>0</v>
      </c>
      <c r="BZ2030" s="2">
        <v>0</v>
      </c>
      <c r="CA2030" s="2">
        <v>0</v>
      </c>
      <c r="CB2030" s="2">
        <v>0</v>
      </c>
      <c r="CC2030" s="2">
        <v>0</v>
      </c>
      <c r="CD2030" s="2">
        <v>0</v>
      </c>
      <c r="CE2030" s="2">
        <v>0</v>
      </c>
      <c r="CF2030" s="2">
        <v>0</v>
      </c>
      <c r="CG2030" s="2">
        <v>0</v>
      </c>
      <c r="CH2030" s="2">
        <v>0</v>
      </c>
      <c r="CI2030" s="2">
        <v>0</v>
      </c>
      <c r="CJ2030" s="2">
        <v>0</v>
      </c>
      <c r="CK2030" s="2">
        <v>0</v>
      </c>
      <c r="CL2030" s="2">
        <v>0</v>
      </c>
    </row>
    <row r="2031" spans="1:90" x14ac:dyDescent="0.25">
      <c r="A2031" t="s">
        <v>115</v>
      </c>
      <c r="B2031">
        <v>10503</v>
      </c>
      <c r="C2031" t="s">
        <v>623</v>
      </c>
      <c r="D2031">
        <v>1</v>
      </c>
      <c r="E2031">
        <v>8</v>
      </c>
      <c r="F2031">
        <v>912323</v>
      </c>
      <c r="G2031">
        <v>35912323</v>
      </c>
      <c r="H2031" t="s">
        <v>9184</v>
      </c>
      <c r="I2031">
        <v>379</v>
      </c>
      <c r="J2031" t="s">
        <v>623</v>
      </c>
      <c r="K2031" t="s">
        <v>5317</v>
      </c>
      <c r="L2031">
        <v>1</v>
      </c>
      <c r="M2031" t="s">
        <v>623</v>
      </c>
      <c r="N2031">
        <v>8589030</v>
      </c>
      <c r="O2031" t="s">
        <v>92</v>
      </c>
      <c r="P2031" t="s">
        <v>9185</v>
      </c>
      <c r="Q2031" t="s">
        <v>127</v>
      </c>
      <c r="R2031">
        <v>11</v>
      </c>
      <c r="S2031">
        <v>46487188</v>
      </c>
      <c r="T2031">
        <v>46488566</v>
      </c>
      <c r="U2031" t="s">
        <v>9186</v>
      </c>
      <c r="V2031">
        <v>1</v>
      </c>
      <c r="W2031" s="2">
        <v>0</v>
      </c>
      <c r="X2031" s="2">
        <v>0</v>
      </c>
      <c r="Y2031" s="2">
        <v>0</v>
      </c>
      <c r="Z2031" s="2">
        <v>69</v>
      </c>
      <c r="AA2031" s="2">
        <v>34</v>
      </c>
      <c r="AB2031" s="2">
        <v>62</v>
      </c>
      <c r="AC2031" s="2">
        <v>88</v>
      </c>
      <c r="AD2031" s="2">
        <v>129</v>
      </c>
      <c r="AE2031" s="2">
        <v>190</v>
      </c>
      <c r="AF2031" s="2">
        <v>130</v>
      </c>
      <c r="AG2031" s="2">
        <v>92</v>
      </c>
      <c r="AH2031" s="2">
        <v>143</v>
      </c>
      <c r="AI2031" s="2">
        <v>127</v>
      </c>
      <c r="AJ2031" s="2">
        <v>122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373</v>
      </c>
      <c r="BD2031" s="2">
        <v>8</v>
      </c>
      <c r="BE2031" s="2">
        <v>0</v>
      </c>
      <c r="BF2031" s="2">
        <v>0</v>
      </c>
      <c r="BG2031" s="2">
        <v>0</v>
      </c>
      <c r="BH2031" s="2">
        <v>4</v>
      </c>
      <c r="BI2031" s="2">
        <v>2</v>
      </c>
      <c r="BJ2031" s="2">
        <v>3</v>
      </c>
      <c r="BK2031" s="2">
        <v>4</v>
      </c>
      <c r="BL2031" s="2">
        <v>6</v>
      </c>
      <c r="BM2031" s="2">
        <v>7</v>
      </c>
      <c r="BN2031" s="2">
        <v>4</v>
      </c>
      <c r="BO2031" s="2">
        <v>5</v>
      </c>
      <c r="BP2031" s="2">
        <v>4</v>
      </c>
      <c r="BQ2031" s="2">
        <v>7</v>
      </c>
      <c r="BR2031" s="2">
        <v>5</v>
      </c>
      <c r="BS2031" s="2">
        <v>0</v>
      </c>
      <c r="BT2031" s="2">
        <v>0</v>
      </c>
      <c r="BU2031" s="2">
        <v>0</v>
      </c>
      <c r="BV2031" s="2">
        <v>0</v>
      </c>
      <c r="BW2031" s="2">
        <v>0</v>
      </c>
      <c r="BX2031" s="2">
        <v>0</v>
      </c>
      <c r="BY2031" s="2">
        <v>0</v>
      </c>
      <c r="BZ2031" s="2">
        <v>0</v>
      </c>
      <c r="CA2031" s="2">
        <v>0</v>
      </c>
      <c r="CB2031" s="2">
        <v>0</v>
      </c>
      <c r="CC2031" s="2">
        <v>0</v>
      </c>
      <c r="CD2031" s="2">
        <v>0</v>
      </c>
      <c r="CE2031" s="2">
        <v>0</v>
      </c>
      <c r="CF2031" s="2">
        <v>0</v>
      </c>
      <c r="CG2031" s="2">
        <v>0</v>
      </c>
      <c r="CH2031" s="2">
        <v>0</v>
      </c>
      <c r="CI2031" s="2">
        <v>0</v>
      </c>
      <c r="CJ2031" s="2">
        <v>0</v>
      </c>
      <c r="CK2031" s="2">
        <v>17</v>
      </c>
      <c r="CL2031" s="2">
        <v>3</v>
      </c>
    </row>
    <row r="2032" spans="1:90" x14ac:dyDescent="0.25">
      <c r="A2032" t="s">
        <v>115</v>
      </c>
      <c r="B2032">
        <v>10503</v>
      </c>
      <c r="C2032" t="s">
        <v>623</v>
      </c>
      <c r="D2032">
        <v>1</v>
      </c>
      <c r="E2032">
        <v>8</v>
      </c>
      <c r="F2032">
        <v>40502</v>
      </c>
      <c r="G2032">
        <v>35040502</v>
      </c>
      <c r="H2032" t="s">
        <v>12053</v>
      </c>
      <c r="I2032">
        <v>379</v>
      </c>
      <c r="J2032" t="s">
        <v>623</v>
      </c>
      <c r="K2032" t="s">
        <v>12054</v>
      </c>
      <c r="L2032">
        <v>1</v>
      </c>
      <c r="M2032" t="s">
        <v>623</v>
      </c>
      <c r="N2032">
        <v>8570430</v>
      </c>
      <c r="O2032" t="s">
        <v>92</v>
      </c>
      <c r="P2032" t="s">
        <v>11770</v>
      </c>
      <c r="Q2032">
        <v>87</v>
      </c>
      <c r="R2032">
        <v>11</v>
      </c>
      <c r="S2032">
        <v>46401885</v>
      </c>
      <c r="T2032">
        <v>46475898</v>
      </c>
      <c r="U2032" t="s">
        <v>12055</v>
      </c>
      <c r="V2032">
        <v>1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13</v>
      </c>
      <c r="AE2032" s="2">
        <v>16</v>
      </c>
      <c r="AF2032" s="2">
        <v>17</v>
      </c>
      <c r="AG2032" s="2">
        <v>15</v>
      </c>
      <c r="AH2032" s="2">
        <v>36</v>
      </c>
      <c r="AI2032" s="2">
        <v>38</v>
      </c>
      <c r="AJ2032" s="2">
        <v>30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57</v>
      </c>
      <c r="BD2032" s="2">
        <v>0</v>
      </c>
      <c r="BE2032" s="2">
        <v>0</v>
      </c>
      <c r="BF2032" s="2">
        <v>0</v>
      </c>
      <c r="BG2032" s="2">
        <v>0</v>
      </c>
      <c r="BH2032" s="2">
        <v>0</v>
      </c>
      <c r="BI2032" s="2">
        <v>0</v>
      </c>
      <c r="BJ2032" s="2">
        <v>0</v>
      </c>
      <c r="BK2032" s="2">
        <v>0</v>
      </c>
      <c r="BL2032" s="2">
        <v>1</v>
      </c>
      <c r="BM2032" s="2">
        <v>1</v>
      </c>
      <c r="BN2032" s="2">
        <v>1</v>
      </c>
      <c r="BO2032" s="2">
        <v>1</v>
      </c>
      <c r="BP2032" s="2">
        <v>2</v>
      </c>
      <c r="BQ2032" s="2">
        <v>1</v>
      </c>
      <c r="BR2032" s="2">
        <v>1</v>
      </c>
      <c r="BS2032" s="2">
        <v>0</v>
      </c>
      <c r="BT2032" s="2">
        <v>0</v>
      </c>
      <c r="BU2032" s="2">
        <v>0</v>
      </c>
      <c r="BV2032" s="2">
        <v>0</v>
      </c>
      <c r="BW2032" s="2">
        <v>0</v>
      </c>
      <c r="BX2032" s="2">
        <v>0</v>
      </c>
      <c r="BY2032" s="2">
        <v>0</v>
      </c>
      <c r="BZ2032" s="2">
        <v>0</v>
      </c>
      <c r="CA2032" s="2">
        <v>0</v>
      </c>
      <c r="CB2032" s="2">
        <v>0</v>
      </c>
      <c r="CC2032" s="2">
        <v>0</v>
      </c>
      <c r="CD2032" s="2">
        <v>0</v>
      </c>
      <c r="CE2032" s="2">
        <v>0</v>
      </c>
      <c r="CF2032" s="2">
        <v>0</v>
      </c>
      <c r="CG2032" s="2">
        <v>0</v>
      </c>
      <c r="CH2032" s="2">
        <v>0</v>
      </c>
      <c r="CI2032" s="2">
        <v>0</v>
      </c>
      <c r="CJ2032" s="2">
        <v>0</v>
      </c>
      <c r="CK2032" s="2">
        <v>2</v>
      </c>
      <c r="CL2032" s="2">
        <v>0</v>
      </c>
    </row>
    <row r="2033" spans="1:90" x14ac:dyDescent="0.25">
      <c r="A2033" t="s">
        <v>115</v>
      </c>
      <c r="B2033">
        <v>10503</v>
      </c>
      <c r="C2033" t="s">
        <v>623</v>
      </c>
      <c r="D2033">
        <v>1</v>
      </c>
      <c r="E2033">
        <v>8</v>
      </c>
      <c r="F2033">
        <v>7109</v>
      </c>
      <c r="G2033">
        <v>35007109</v>
      </c>
      <c r="H2033" t="s">
        <v>18819</v>
      </c>
      <c r="I2033">
        <v>379</v>
      </c>
      <c r="J2033" t="s">
        <v>623</v>
      </c>
      <c r="K2033" t="s">
        <v>11738</v>
      </c>
      <c r="L2033">
        <v>1</v>
      </c>
      <c r="M2033" t="s">
        <v>623</v>
      </c>
      <c r="N2033">
        <v>8588480</v>
      </c>
      <c r="O2033" t="s">
        <v>92</v>
      </c>
      <c r="P2033" t="s">
        <v>18820</v>
      </c>
      <c r="Q2033">
        <v>250</v>
      </c>
      <c r="R2033">
        <v>11</v>
      </c>
      <c r="S2033">
        <v>46486418</v>
      </c>
      <c r="U2033" t="s">
        <v>18821</v>
      </c>
      <c r="V2033">
        <v>1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133</v>
      </c>
      <c r="AE2033" s="2">
        <v>176</v>
      </c>
      <c r="AF2033" s="2">
        <v>186</v>
      </c>
      <c r="AG2033" s="2">
        <v>132</v>
      </c>
      <c r="AH2033" s="2">
        <v>194</v>
      </c>
      <c r="AI2033" s="2">
        <v>192</v>
      </c>
      <c r="AJ2033" s="2">
        <v>165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158</v>
      </c>
      <c r="AS2033" s="2">
        <v>0</v>
      </c>
      <c r="AT2033" s="2">
        <v>0</v>
      </c>
      <c r="AU2033" s="2">
        <v>183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180</v>
      </c>
      <c r="BD2033" s="2">
        <v>18</v>
      </c>
      <c r="BE2033" s="2">
        <v>0</v>
      </c>
      <c r="BF2033" s="2">
        <v>0</v>
      </c>
      <c r="BG2033" s="2">
        <v>0</v>
      </c>
      <c r="BH2033" s="2">
        <v>0</v>
      </c>
      <c r="BI2033" s="2">
        <v>0</v>
      </c>
      <c r="BJ2033" s="2">
        <v>0</v>
      </c>
      <c r="BK2033" s="2">
        <v>0</v>
      </c>
      <c r="BL2033" s="2">
        <v>8</v>
      </c>
      <c r="BM2033" s="2">
        <v>10</v>
      </c>
      <c r="BN2033" s="2">
        <v>11</v>
      </c>
      <c r="BO2033" s="2">
        <v>5</v>
      </c>
      <c r="BP2033" s="2">
        <v>8</v>
      </c>
      <c r="BQ2033" s="2">
        <v>8</v>
      </c>
      <c r="BR2033" s="2">
        <v>7</v>
      </c>
      <c r="BS2033" s="2">
        <v>0</v>
      </c>
      <c r="BT2033" s="2">
        <v>0</v>
      </c>
      <c r="BU2033" s="2">
        <v>0</v>
      </c>
      <c r="BV2033" s="2">
        <v>0</v>
      </c>
      <c r="BW2033" s="2">
        <v>0</v>
      </c>
      <c r="BX2033" s="2">
        <v>0</v>
      </c>
      <c r="BY2033" s="2">
        <v>0</v>
      </c>
      <c r="BZ2033" s="2">
        <v>6</v>
      </c>
      <c r="CA2033" s="2">
        <v>0</v>
      </c>
      <c r="CB2033" s="2">
        <v>0</v>
      </c>
      <c r="CC2033" s="2">
        <v>7</v>
      </c>
      <c r="CD2033" s="2">
        <v>0</v>
      </c>
      <c r="CE2033" s="2">
        <v>0</v>
      </c>
      <c r="CF2033" s="2">
        <v>0</v>
      </c>
      <c r="CG2033" s="2">
        <v>0</v>
      </c>
      <c r="CH2033" s="2">
        <v>0</v>
      </c>
      <c r="CI2033" s="2">
        <v>0</v>
      </c>
      <c r="CJ2033" s="2">
        <v>0</v>
      </c>
      <c r="CK2033" s="2">
        <v>13</v>
      </c>
      <c r="CL2033" s="2">
        <v>4</v>
      </c>
    </row>
    <row r="2034" spans="1:90" x14ac:dyDescent="0.25">
      <c r="A2034" t="s">
        <v>115</v>
      </c>
      <c r="B2034">
        <v>10503</v>
      </c>
      <c r="C2034" t="s">
        <v>623</v>
      </c>
      <c r="D2034">
        <v>1</v>
      </c>
      <c r="E2034">
        <v>8</v>
      </c>
      <c r="F2034">
        <v>912300</v>
      </c>
      <c r="G2034">
        <v>35912300</v>
      </c>
      <c r="H2034" t="s">
        <v>16819</v>
      </c>
      <c r="I2034">
        <v>379</v>
      </c>
      <c r="J2034" t="s">
        <v>623</v>
      </c>
      <c r="K2034" t="s">
        <v>1200</v>
      </c>
      <c r="L2034">
        <v>1</v>
      </c>
      <c r="M2034" t="s">
        <v>623</v>
      </c>
      <c r="N2034">
        <v>8572000</v>
      </c>
      <c r="O2034" t="s">
        <v>102</v>
      </c>
      <c r="P2034" t="s">
        <v>16820</v>
      </c>
      <c r="Q2034">
        <v>1711</v>
      </c>
      <c r="R2034">
        <v>11</v>
      </c>
      <c r="S2034">
        <v>46470680</v>
      </c>
      <c r="T2034">
        <v>46475876</v>
      </c>
      <c r="U2034" t="s">
        <v>16821</v>
      </c>
      <c r="V2034">
        <v>1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127</v>
      </c>
      <c r="AE2034" s="2">
        <v>215</v>
      </c>
      <c r="AF2034" s="2">
        <v>177</v>
      </c>
      <c r="AG2034" s="2">
        <v>174</v>
      </c>
      <c r="AH2034" s="2">
        <v>195</v>
      </c>
      <c r="AI2034" s="2">
        <v>176</v>
      </c>
      <c r="AJ2034" s="2">
        <v>146</v>
      </c>
      <c r="AK2034" s="2">
        <v>0</v>
      </c>
      <c r="AL2034" s="2">
        <v>0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9</v>
      </c>
      <c r="BE2034" s="2">
        <v>0</v>
      </c>
      <c r="BF2034" s="2">
        <v>0</v>
      </c>
      <c r="BG2034" s="2">
        <v>0</v>
      </c>
      <c r="BH2034" s="2">
        <v>0</v>
      </c>
      <c r="BI2034" s="2">
        <v>0</v>
      </c>
      <c r="BJ2034" s="2">
        <v>0</v>
      </c>
      <c r="BK2034" s="2">
        <v>0</v>
      </c>
      <c r="BL2034" s="2">
        <v>8</v>
      </c>
      <c r="BM2034" s="2">
        <v>9</v>
      </c>
      <c r="BN2034" s="2">
        <v>10</v>
      </c>
      <c r="BO2034" s="2">
        <v>10</v>
      </c>
      <c r="BP2034" s="2">
        <v>9</v>
      </c>
      <c r="BQ2034" s="2">
        <v>6</v>
      </c>
      <c r="BR2034" s="2">
        <v>5</v>
      </c>
      <c r="BS2034" s="2">
        <v>0</v>
      </c>
      <c r="BT2034" s="2">
        <v>0</v>
      </c>
      <c r="BU2034" s="2">
        <v>0</v>
      </c>
      <c r="BV2034" s="2">
        <v>0</v>
      </c>
      <c r="BW2034" s="2">
        <v>0</v>
      </c>
      <c r="BX2034" s="2">
        <v>0</v>
      </c>
      <c r="BY2034" s="2">
        <v>0</v>
      </c>
      <c r="BZ2034" s="2">
        <v>0</v>
      </c>
      <c r="CA2034" s="2">
        <v>0</v>
      </c>
      <c r="CB2034" s="2">
        <v>0</v>
      </c>
      <c r="CC2034" s="2">
        <v>0</v>
      </c>
      <c r="CD2034" s="2">
        <v>0</v>
      </c>
      <c r="CE2034" s="2">
        <v>0</v>
      </c>
      <c r="CF2034" s="2">
        <v>0</v>
      </c>
      <c r="CG2034" s="2">
        <v>0</v>
      </c>
      <c r="CH2034" s="2">
        <v>0</v>
      </c>
      <c r="CI2034" s="2">
        <v>0</v>
      </c>
      <c r="CJ2034" s="2">
        <v>0</v>
      </c>
      <c r="CK2034" s="2">
        <v>0</v>
      </c>
      <c r="CL2034" s="2">
        <v>2</v>
      </c>
    </row>
    <row r="2035" spans="1:90" x14ac:dyDescent="0.25">
      <c r="A2035" t="s">
        <v>115</v>
      </c>
      <c r="B2035">
        <v>10503</v>
      </c>
      <c r="C2035" t="s">
        <v>623</v>
      </c>
      <c r="D2035">
        <v>1</v>
      </c>
      <c r="E2035">
        <v>8</v>
      </c>
      <c r="F2035">
        <v>45019</v>
      </c>
      <c r="G2035">
        <v>35045019</v>
      </c>
      <c r="H2035" t="s">
        <v>4362</v>
      </c>
      <c r="I2035">
        <v>379</v>
      </c>
      <c r="J2035" t="s">
        <v>623</v>
      </c>
      <c r="K2035" t="s">
        <v>4363</v>
      </c>
      <c r="L2035">
        <v>1</v>
      </c>
      <c r="M2035" t="s">
        <v>623</v>
      </c>
      <c r="N2035">
        <v>8581210</v>
      </c>
      <c r="O2035" t="s">
        <v>92</v>
      </c>
      <c r="P2035" t="s">
        <v>4364</v>
      </c>
      <c r="Q2035">
        <v>200</v>
      </c>
      <c r="R2035">
        <v>11</v>
      </c>
      <c r="S2035">
        <v>46481611</v>
      </c>
      <c r="T2035">
        <v>46482021</v>
      </c>
      <c r="U2035" t="s">
        <v>4365</v>
      </c>
      <c r="V2035">
        <v>1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119</v>
      </c>
      <c r="AE2035" s="2">
        <v>234</v>
      </c>
      <c r="AF2035" s="2">
        <v>165</v>
      </c>
      <c r="AG2035" s="2">
        <v>87</v>
      </c>
      <c r="AH2035" s="2">
        <v>161</v>
      </c>
      <c r="AI2035" s="2">
        <v>162</v>
      </c>
      <c r="AJ2035" s="2">
        <v>158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228</v>
      </c>
      <c r="BD2035" s="2">
        <v>12</v>
      </c>
      <c r="BE2035" s="2">
        <v>0</v>
      </c>
      <c r="BF2035" s="2">
        <v>0</v>
      </c>
      <c r="BG2035" s="2">
        <v>0</v>
      </c>
      <c r="BH2035" s="2">
        <v>0</v>
      </c>
      <c r="BI2035" s="2">
        <v>0</v>
      </c>
      <c r="BJ2035" s="2">
        <v>0</v>
      </c>
      <c r="BK2035" s="2">
        <v>0</v>
      </c>
      <c r="BL2035" s="2">
        <v>7</v>
      </c>
      <c r="BM2035" s="2">
        <v>12</v>
      </c>
      <c r="BN2035" s="2">
        <v>7</v>
      </c>
      <c r="BO2035" s="2">
        <v>4</v>
      </c>
      <c r="BP2035" s="2">
        <v>5</v>
      </c>
      <c r="BQ2035" s="2">
        <v>6</v>
      </c>
      <c r="BR2035" s="2">
        <v>6</v>
      </c>
      <c r="BS2035" s="2">
        <v>0</v>
      </c>
      <c r="BT2035" s="2">
        <v>0</v>
      </c>
      <c r="BU2035" s="2">
        <v>0</v>
      </c>
      <c r="BV2035" s="2">
        <v>0</v>
      </c>
      <c r="BW2035" s="2">
        <v>0</v>
      </c>
      <c r="BX2035" s="2">
        <v>0</v>
      </c>
      <c r="BY2035" s="2">
        <v>0</v>
      </c>
      <c r="BZ2035" s="2">
        <v>0</v>
      </c>
      <c r="CA2035" s="2">
        <v>0</v>
      </c>
      <c r="CB2035" s="2">
        <v>0</v>
      </c>
      <c r="CC2035" s="2">
        <v>0</v>
      </c>
      <c r="CD2035" s="2">
        <v>0</v>
      </c>
      <c r="CE2035" s="2">
        <v>0</v>
      </c>
      <c r="CF2035" s="2">
        <v>0</v>
      </c>
      <c r="CG2035" s="2">
        <v>0</v>
      </c>
      <c r="CH2035" s="2">
        <v>0</v>
      </c>
      <c r="CI2035" s="2">
        <v>0</v>
      </c>
      <c r="CJ2035" s="2">
        <v>0</v>
      </c>
      <c r="CK2035" s="2">
        <v>12</v>
      </c>
      <c r="CL2035" s="2">
        <v>3</v>
      </c>
    </row>
    <row r="2036" spans="1:90" x14ac:dyDescent="0.25">
      <c r="A2036" t="s">
        <v>115</v>
      </c>
      <c r="B2036">
        <v>10503</v>
      </c>
      <c r="C2036" t="s">
        <v>623</v>
      </c>
      <c r="D2036">
        <v>1</v>
      </c>
      <c r="E2036">
        <v>8</v>
      </c>
      <c r="F2036">
        <v>904417</v>
      </c>
      <c r="G2036">
        <v>35904417</v>
      </c>
      <c r="H2036" t="s">
        <v>9303</v>
      </c>
      <c r="I2036">
        <v>546</v>
      </c>
      <c r="J2036" t="s">
        <v>624</v>
      </c>
      <c r="K2036" t="s">
        <v>804</v>
      </c>
      <c r="L2036">
        <v>1</v>
      </c>
      <c r="M2036" t="s">
        <v>624</v>
      </c>
      <c r="N2036">
        <v>8555400</v>
      </c>
      <c r="O2036" t="s">
        <v>92</v>
      </c>
      <c r="P2036" t="s">
        <v>9304</v>
      </c>
      <c r="Q2036">
        <v>333</v>
      </c>
      <c r="R2036">
        <v>11</v>
      </c>
      <c r="S2036">
        <v>46383922</v>
      </c>
      <c r="U2036" t="s">
        <v>9305</v>
      </c>
      <c r="V2036">
        <v>1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61</v>
      </c>
      <c r="AE2036" s="2">
        <v>71</v>
      </c>
      <c r="AF2036" s="2">
        <v>83</v>
      </c>
      <c r="AG2036" s="2">
        <v>72</v>
      </c>
      <c r="AH2036" s="2">
        <v>109</v>
      </c>
      <c r="AI2036" s="2">
        <v>118</v>
      </c>
      <c r="AJ2036" s="2">
        <v>88</v>
      </c>
      <c r="AK2036" s="2">
        <v>0</v>
      </c>
      <c r="AL2036" s="2">
        <v>0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0</v>
      </c>
      <c r="BI2036" s="2">
        <v>0</v>
      </c>
      <c r="BJ2036" s="2">
        <v>0</v>
      </c>
      <c r="BK2036" s="2">
        <v>0</v>
      </c>
      <c r="BL2036" s="2">
        <v>2</v>
      </c>
      <c r="BM2036" s="2">
        <v>2</v>
      </c>
      <c r="BN2036" s="2">
        <v>3</v>
      </c>
      <c r="BO2036" s="2">
        <v>2</v>
      </c>
      <c r="BP2036" s="2">
        <v>7</v>
      </c>
      <c r="BQ2036" s="2">
        <v>5</v>
      </c>
      <c r="BR2036" s="2">
        <v>5</v>
      </c>
      <c r="BS2036" s="2">
        <v>0</v>
      </c>
      <c r="BT2036" s="2">
        <v>0</v>
      </c>
      <c r="BU2036" s="2">
        <v>0</v>
      </c>
      <c r="BV2036" s="2">
        <v>0</v>
      </c>
      <c r="BW2036" s="2">
        <v>0</v>
      </c>
      <c r="BX2036" s="2">
        <v>0</v>
      </c>
      <c r="BY2036" s="2">
        <v>0</v>
      </c>
      <c r="BZ2036" s="2">
        <v>0</v>
      </c>
      <c r="CA2036" s="2">
        <v>0</v>
      </c>
      <c r="CB2036" s="2">
        <v>0</v>
      </c>
      <c r="CC2036" s="2">
        <v>0</v>
      </c>
      <c r="CD2036" s="2">
        <v>0</v>
      </c>
      <c r="CE2036" s="2">
        <v>0</v>
      </c>
      <c r="CF2036" s="2">
        <v>0</v>
      </c>
      <c r="CG2036" s="2">
        <v>0</v>
      </c>
      <c r="CH2036" s="2">
        <v>0</v>
      </c>
      <c r="CI2036" s="2">
        <v>0</v>
      </c>
      <c r="CJ2036" s="2">
        <v>0</v>
      </c>
      <c r="CK2036" s="2">
        <v>0</v>
      </c>
      <c r="CL2036" s="2">
        <v>0</v>
      </c>
    </row>
    <row r="2037" spans="1:90" x14ac:dyDescent="0.25">
      <c r="A2037" t="s">
        <v>115</v>
      </c>
      <c r="B2037">
        <v>10503</v>
      </c>
      <c r="C2037" t="s">
        <v>623</v>
      </c>
      <c r="D2037">
        <v>1</v>
      </c>
      <c r="E2037">
        <v>8</v>
      </c>
      <c r="F2037">
        <v>901921</v>
      </c>
      <c r="G2037">
        <v>35901921</v>
      </c>
      <c r="H2037" t="s">
        <v>4332</v>
      </c>
      <c r="I2037">
        <v>379</v>
      </c>
      <c r="J2037" t="s">
        <v>623</v>
      </c>
      <c r="K2037" t="s">
        <v>4333</v>
      </c>
      <c r="L2037">
        <v>1</v>
      </c>
      <c r="M2037" t="s">
        <v>623</v>
      </c>
      <c r="N2037">
        <v>8595250</v>
      </c>
      <c r="O2037" t="s">
        <v>92</v>
      </c>
      <c r="P2037" t="s">
        <v>4334</v>
      </c>
      <c r="Q2037">
        <v>40</v>
      </c>
      <c r="R2037">
        <v>11</v>
      </c>
      <c r="S2037">
        <v>46452002</v>
      </c>
      <c r="T2037">
        <v>46477163</v>
      </c>
      <c r="U2037" t="s">
        <v>4335</v>
      </c>
      <c r="V2037">
        <v>1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131</v>
      </c>
      <c r="AE2037" s="2">
        <v>134</v>
      </c>
      <c r="AF2037" s="2">
        <v>128</v>
      </c>
      <c r="AG2037" s="2">
        <v>81</v>
      </c>
      <c r="AH2037" s="2">
        <v>159</v>
      </c>
      <c r="AI2037" s="2">
        <v>149</v>
      </c>
      <c r="AJ2037" s="2">
        <v>140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0</v>
      </c>
      <c r="BI2037" s="2">
        <v>0</v>
      </c>
      <c r="BJ2037" s="2">
        <v>0</v>
      </c>
      <c r="BK2037" s="2">
        <v>0</v>
      </c>
      <c r="BL2037" s="2">
        <v>5</v>
      </c>
      <c r="BM2037" s="2">
        <v>7</v>
      </c>
      <c r="BN2037" s="2">
        <v>5</v>
      </c>
      <c r="BO2037" s="2">
        <v>3</v>
      </c>
      <c r="BP2037" s="2">
        <v>4</v>
      </c>
      <c r="BQ2037" s="2">
        <v>6</v>
      </c>
      <c r="BR2037" s="2">
        <v>4</v>
      </c>
      <c r="BS2037" s="2">
        <v>0</v>
      </c>
      <c r="BT2037" s="2">
        <v>0</v>
      </c>
      <c r="BU2037" s="2">
        <v>0</v>
      </c>
      <c r="BV2037" s="2">
        <v>0</v>
      </c>
      <c r="BW2037" s="2">
        <v>0</v>
      </c>
      <c r="BX2037" s="2">
        <v>0</v>
      </c>
      <c r="BY2037" s="2">
        <v>0</v>
      </c>
      <c r="BZ2037" s="2">
        <v>0</v>
      </c>
      <c r="CA2037" s="2">
        <v>0</v>
      </c>
      <c r="CB2037" s="2">
        <v>0</v>
      </c>
      <c r="CC2037" s="2">
        <v>0</v>
      </c>
      <c r="CD2037" s="2">
        <v>0</v>
      </c>
      <c r="CE2037" s="2">
        <v>0</v>
      </c>
      <c r="CF2037" s="2">
        <v>0</v>
      </c>
      <c r="CG2037" s="2">
        <v>0</v>
      </c>
      <c r="CH2037" s="2">
        <v>0</v>
      </c>
      <c r="CI2037" s="2">
        <v>0</v>
      </c>
      <c r="CJ2037" s="2">
        <v>0</v>
      </c>
      <c r="CK2037" s="2">
        <v>0</v>
      </c>
      <c r="CL2037" s="2">
        <v>0</v>
      </c>
    </row>
    <row r="2038" spans="1:90" x14ac:dyDescent="0.25">
      <c r="A2038" t="s">
        <v>115</v>
      </c>
      <c r="B2038">
        <v>10503</v>
      </c>
      <c r="C2038" t="s">
        <v>623</v>
      </c>
      <c r="D2038">
        <v>1</v>
      </c>
      <c r="E2038">
        <v>8</v>
      </c>
      <c r="F2038">
        <v>7316</v>
      </c>
      <c r="G2038">
        <v>35007316</v>
      </c>
      <c r="H2038" t="s">
        <v>10430</v>
      </c>
      <c r="I2038">
        <v>546</v>
      </c>
      <c r="J2038" t="s">
        <v>624</v>
      </c>
      <c r="K2038" t="s">
        <v>4092</v>
      </c>
      <c r="L2038">
        <v>1</v>
      </c>
      <c r="M2038" t="s">
        <v>624</v>
      </c>
      <c r="N2038">
        <v>8558200</v>
      </c>
      <c r="O2038" t="s">
        <v>92</v>
      </c>
      <c r="P2038" t="s">
        <v>777</v>
      </c>
      <c r="Q2038">
        <v>261</v>
      </c>
      <c r="R2038">
        <v>11</v>
      </c>
      <c r="S2038">
        <v>46360212</v>
      </c>
      <c r="T2038">
        <v>46381245</v>
      </c>
      <c r="U2038" t="s">
        <v>10431</v>
      </c>
      <c r="V2038">
        <v>1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65</v>
      </c>
      <c r="AE2038" s="2">
        <v>74</v>
      </c>
      <c r="AF2038" s="2">
        <v>77</v>
      </c>
      <c r="AG2038" s="2">
        <v>69</v>
      </c>
      <c r="AH2038" s="2">
        <v>87</v>
      </c>
      <c r="AI2038" s="2">
        <v>87</v>
      </c>
      <c r="AJ2038" s="2">
        <v>91</v>
      </c>
      <c r="AK2038" s="2">
        <v>0</v>
      </c>
      <c r="AL2038" s="2">
        <v>0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75</v>
      </c>
      <c r="BD2038" s="2">
        <v>7</v>
      </c>
      <c r="BE2038" s="2">
        <v>0</v>
      </c>
      <c r="BF2038" s="2">
        <v>0</v>
      </c>
      <c r="BG2038" s="2">
        <v>0</v>
      </c>
      <c r="BH2038" s="2">
        <v>0</v>
      </c>
      <c r="BI2038" s="2">
        <v>0</v>
      </c>
      <c r="BJ2038" s="2">
        <v>0</v>
      </c>
      <c r="BK2038" s="2">
        <v>0</v>
      </c>
      <c r="BL2038" s="2">
        <v>3</v>
      </c>
      <c r="BM2038" s="2">
        <v>3</v>
      </c>
      <c r="BN2038" s="2">
        <v>6</v>
      </c>
      <c r="BO2038" s="2">
        <v>3</v>
      </c>
      <c r="BP2038" s="2">
        <v>4</v>
      </c>
      <c r="BQ2038" s="2">
        <v>4</v>
      </c>
      <c r="BR2038" s="2">
        <v>3</v>
      </c>
      <c r="BS2038" s="2">
        <v>0</v>
      </c>
      <c r="BT2038" s="2">
        <v>0</v>
      </c>
      <c r="BU2038" s="2">
        <v>0</v>
      </c>
      <c r="BV2038" s="2">
        <v>0</v>
      </c>
      <c r="BW2038" s="2">
        <v>0</v>
      </c>
      <c r="BX2038" s="2">
        <v>0</v>
      </c>
      <c r="BY2038" s="2">
        <v>0</v>
      </c>
      <c r="BZ2038" s="2">
        <v>0</v>
      </c>
      <c r="CA2038" s="2">
        <v>0</v>
      </c>
      <c r="CB2038" s="2">
        <v>0</v>
      </c>
      <c r="CC2038" s="2">
        <v>0</v>
      </c>
      <c r="CD2038" s="2">
        <v>0</v>
      </c>
      <c r="CE2038" s="2">
        <v>0</v>
      </c>
      <c r="CF2038" s="2">
        <v>0</v>
      </c>
      <c r="CG2038" s="2">
        <v>0</v>
      </c>
      <c r="CH2038" s="2">
        <v>0</v>
      </c>
      <c r="CI2038" s="2">
        <v>0</v>
      </c>
      <c r="CJ2038" s="2">
        <v>0</v>
      </c>
      <c r="CK2038" s="2">
        <v>3</v>
      </c>
      <c r="CL2038" s="2">
        <v>4</v>
      </c>
    </row>
    <row r="2039" spans="1:90" x14ac:dyDescent="0.25">
      <c r="A2039" t="s">
        <v>115</v>
      </c>
      <c r="B2039">
        <v>10503</v>
      </c>
      <c r="C2039" t="s">
        <v>623</v>
      </c>
      <c r="D2039">
        <v>1</v>
      </c>
      <c r="E2039">
        <v>8</v>
      </c>
      <c r="F2039">
        <v>46188</v>
      </c>
      <c r="G2039">
        <v>35046188</v>
      </c>
      <c r="H2039" t="s">
        <v>13471</v>
      </c>
      <c r="I2039">
        <v>546</v>
      </c>
      <c r="J2039" t="s">
        <v>624</v>
      </c>
      <c r="K2039" t="s">
        <v>7212</v>
      </c>
      <c r="L2039">
        <v>1</v>
      </c>
      <c r="M2039" t="s">
        <v>624</v>
      </c>
      <c r="N2039">
        <v>8563540</v>
      </c>
      <c r="O2039" t="s">
        <v>92</v>
      </c>
      <c r="P2039" t="s">
        <v>7213</v>
      </c>
      <c r="Q2039">
        <v>29</v>
      </c>
      <c r="R2039">
        <v>11</v>
      </c>
      <c r="S2039">
        <v>46367788</v>
      </c>
      <c r="T2039">
        <v>46381010</v>
      </c>
      <c r="U2039" t="s">
        <v>13472</v>
      </c>
      <c r="V2039">
        <v>1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46</v>
      </c>
      <c r="AE2039" s="2">
        <v>0</v>
      </c>
      <c r="AF2039" s="2">
        <v>40</v>
      </c>
      <c r="AG2039" s="2">
        <v>57</v>
      </c>
      <c r="AH2039" s="2">
        <v>122</v>
      </c>
      <c r="AI2039" s="2">
        <v>111</v>
      </c>
      <c r="AJ2039" s="2">
        <v>92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203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140</v>
      </c>
      <c r="BD2039" s="2">
        <v>0</v>
      </c>
      <c r="BE2039" s="2">
        <v>0</v>
      </c>
      <c r="BF2039" s="2">
        <v>0</v>
      </c>
      <c r="BG2039" s="2">
        <v>0</v>
      </c>
      <c r="BH2039" s="2">
        <v>0</v>
      </c>
      <c r="BI2039" s="2">
        <v>0</v>
      </c>
      <c r="BJ2039" s="2">
        <v>0</v>
      </c>
      <c r="BK2039" s="2">
        <v>0</v>
      </c>
      <c r="BL2039" s="2">
        <v>4</v>
      </c>
      <c r="BM2039" s="2">
        <v>0</v>
      </c>
      <c r="BN2039" s="2">
        <v>3</v>
      </c>
      <c r="BO2039" s="2">
        <v>3</v>
      </c>
      <c r="BP2039" s="2">
        <v>4</v>
      </c>
      <c r="BQ2039" s="2">
        <v>4</v>
      </c>
      <c r="BR2039" s="2">
        <v>3</v>
      </c>
      <c r="BS2039" s="2">
        <v>0</v>
      </c>
      <c r="BT2039" s="2">
        <v>0</v>
      </c>
      <c r="BU2039" s="2">
        <v>0</v>
      </c>
      <c r="BV2039" s="2">
        <v>0</v>
      </c>
      <c r="BW2039" s="2">
        <v>0</v>
      </c>
      <c r="BX2039" s="2">
        <v>0</v>
      </c>
      <c r="BY2039" s="2">
        <v>0</v>
      </c>
      <c r="BZ2039" s="2">
        <v>0</v>
      </c>
      <c r="CA2039" s="2">
        <v>0</v>
      </c>
      <c r="CB2039" s="2">
        <v>0</v>
      </c>
      <c r="CC2039" s="2">
        <v>5</v>
      </c>
      <c r="CD2039" s="2">
        <v>0</v>
      </c>
      <c r="CE2039" s="2">
        <v>0</v>
      </c>
      <c r="CF2039" s="2">
        <v>0</v>
      </c>
      <c r="CG2039" s="2">
        <v>0</v>
      </c>
      <c r="CH2039" s="2">
        <v>0</v>
      </c>
      <c r="CI2039" s="2">
        <v>0</v>
      </c>
      <c r="CJ2039" s="2">
        <v>0</v>
      </c>
      <c r="CK2039" s="2">
        <v>7</v>
      </c>
      <c r="CL2039" s="2">
        <v>0</v>
      </c>
    </row>
    <row r="2040" spans="1:90" x14ac:dyDescent="0.25">
      <c r="A2040" t="s">
        <v>115</v>
      </c>
      <c r="B2040">
        <v>10503</v>
      </c>
      <c r="C2040" t="s">
        <v>623</v>
      </c>
      <c r="D2040">
        <v>1</v>
      </c>
      <c r="E2040">
        <v>8</v>
      </c>
      <c r="F2040">
        <v>910181</v>
      </c>
      <c r="G2040">
        <v>35910181</v>
      </c>
      <c r="H2040" t="s">
        <v>18097</v>
      </c>
      <c r="I2040">
        <v>379</v>
      </c>
      <c r="J2040" t="s">
        <v>623</v>
      </c>
      <c r="K2040" t="s">
        <v>17270</v>
      </c>
      <c r="L2040">
        <v>1</v>
      </c>
      <c r="M2040" t="s">
        <v>623</v>
      </c>
      <c r="N2040">
        <v>8592140</v>
      </c>
      <c r="O2040" t="s">
        <v>92</v>
      </c>
      <c r="P2040" t="s">
        <v>8869</v>
      </c>
      <c r="Q2040">
        <v>177</v>
      </c>
      <c r="R2040">
        <v>11</v>
      </c>
      <c r="S2040">
        <v>46451471</v>
      </c>
      <c r="T2040">
        <v>46453165</v>
      </c>
      <c r="U2040" t="s">
        <v>18098</v>
      </c>
      <c r="V2040">
        <v>1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81</v>
      </c>
      <c r="AE2040" s="2">
        <v>109</v>
      </c>
      <c r="AF2040" s="2">
        <v>119</v>
      </c>
      <c r="AG2040" s="2">
        <v>129</v>
      </c>
      <c r="AH2040" s="2">
        <v>241</v>
      </c>
      <c r="AI2040" s="2">
        <v>201</v>
      </c>
      <c r="AJ2040" s="2">
        <v>201</v>
      </c>
      <c r="AK2040" s="2">
        <v>0</v>
      </c>
      <c r="AL2040" s="2">
        <v>0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5</v>
      </c>
      <c r="BE2040" s="2">
        <v>0</v>
      </c>
      <c r="BF2040" s="2">
        <v>0</v>
      </c>
      <c r="BG2040" s="2">
        <v>0</v>
      </c>
      <c r="BH2040" s="2">
        <v>0</v>
      </c>
      <c r="BI2040" s="2">
        <v>0</v>
      </c>
      <c r="BJ2040" s="2">
        <v>0</v>
      </c>
      <c r="BK2040" s="2">
        <v>0</v>
      </c>
      <c r="BL2040" s="2">
        <v>5</v>
      </c>
      <c r="BM2040" s="2">
        <v>5</v>
      </c>
      <c r="BN2040" s="2">
        <v>5</v>
      </c>
      <c r="BO2040" s="2">
        <v>5</v>
      </c>
      <c r="BP2040" s="2">
        <v>8</v>
      </c>
      <c r="BQ2040" s="2">
        <v>7</v>
      </c>
      <c r="BR2040" s="2">
        <v>7</v>
      </c>
      <c r="BS2040" s="2">
        <v>0</v>
      </c>
      <c r="BT2040" s="2">
        <v>0</v>
      </c>
      <c r="BU2040" s="2">
        <v>0</v>
      </c>
      <c r="BV2040" s="2">
        <v>0</v>
      </c>
      <c r="BW2040" s="2">
        <v>0</v>
      </c>
      <c r="BX2040" s="2">
        <v>0</v>
      </c>
      <c r="BY2040" s="2">
        <v>0</v>
      </c>
      <c r="BZ2040" s="2">
        <v>0</v>
      </c>
      <c r="CA2040" s="2">
        <v>0</v>
      </c>
      <c r="CB2040" s="2">
        <v>0</v>
      </c>
      <c r="CC2040" s="2">
        <v>0</v>
      </c>
      <c r="CD2040" s="2">
        <v>0</v>
      </c>
      <c r="CE2040" s="2">
        <v>0</v>
      </c>
      <c r="CF2040" s="2">
        <v>0</v>
      </c>
      <c r="CG2040" s="2">
        <v>0</v>
      </c>
      <c r="CH2040" s="2">
        <v>0</v>
      </c>
      <c r="CI2040" s="2">
        <v>0</v>
      </c>
      <c r="CJ2040" s="2">
        <v>0</v>
      </c>
      <c r="CK2040" s="2">
        <v>0</v>
      </c>
      <c r="CL2040" s="2">
        <v>1</v>
      </c>
    </row>
    <row r="2041" spans="1:90" x14ac:dyDescent="0.25">
      <c r="A2041" t="s">
        <v>115</v>
      </c>
      <c r="B2041">
        <v>10503</v>
      </c>
      <c r="C2041" t="s">
        <v>623</v>
      </c>
      <c r="D2041">
        <v>1</v>
      </c>
      <c r="E2041">
        <v>8</v>
      </c>
      <c r="F2041">
        <v>912311</v>
      </c>
      <c r="G2041">
        <v>35912311</v>
      </c>
      <c r="H2041" t="s">
        <v>3546</v>
      </c>
      <c r="I2041">
        <v>379</v>
      </c>
      <c r="J2041" t="s">
        <v>623</v>
      </c>
      <c r="K2041" t="s">
        <v>3547</v>
      </c>
      <c r="L2041">
        <v>1</v>
      </c>
      <c r="M2041" t="s">
        <v>623</v>
      </c>
      <c r="N2041">
        <v>8580230</v>
      </c>
      <c r="O2041" t="s">
        <v>92</v>
      </c>
      <c r="P2041" t="s">
        <v>3548</v>
      </c>
      <c r="Q2041">
        <v>426</v>
      </c>
      <c r="R2041">
        <v>11</v>
      </c>
      <c r="S2041">
        <v>46482052</v>
      </c>
      <c r="T2041">
        <v>46482993</v>
      </c>
      <c r="U2041" t="s">
        <v>3549</v>
      </c>
      <c r="V2041">
        <v>1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93</v>
      </c>
      <c r="AE2041" s="2">
        <v>152</v>
      </c>
      <c r="AF2041" s="2">
        <v>122</v>
      </c>
      <c r="AG2041" s="2">
        <v>75</v>
      </c>
      <c r="AH2041" s="2">
        <v>112</v>
      </c>
      <c r="AI2041" s="2">
        <v>116</v>
      </c>
      <c r="AJ2041" s="2">
        <v>128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170</v>
      </c>
      <c r="BD2041" s="2">
        <v>0</v>
      </c>
      <c r="BE2041" s="2">
        <v>0</v>
      </c>
      <c r="BF2041" s="2">
        <v>0</v>
      </c>
      <c r="BG2041" s="2">
        <v>0</v>
      </c>
      <c r="BH2041" s="2">
        <v>0</v>
      </c>
      <c r="BI2041" s="2">
        <v>0</v>
      </c>
      <c r="BJ2041" s="2">
        <v>0</v>
      </c>
      <c r="BK2041" s="2">
        <v>0</v>
      </c>
      <c r="BL2041" s="2">
        <v>6</v>
      </c>
      <c r="BM2041" s="2">
        <v>6</v>
      </c>
      <c r="BN2041" s="2">
        <v>5</v>
      </c>
      <c r="BO2041" s="2">
        <v>3</v>
      </c>
      <c r="BP2041" s="2">
        <v>4</v>
      </c>
      <c r="BQ2041" s="2">
        <v>4</v>
      </c>
      <c r="BR2041" s="2">
        <v>5</v>
      </c>
      <c r="BS2041" s="2">
        <v>0</v>
      </c>
      <c r="BT2041" s="2">
        <v>0</v>
      </c>
      <c r="BU2041" s="2">
        <v>0</v>
      </c>
      <c r="BV2041" s="2">
        <v>0</v>
      </c>
      <c r="BW2041" s="2">
        <v>0</v>
      </c>
      <c r="BX2041" s="2">
        <v>0</v>
      </c>
      <c r="BY2041" s="2">
        <v>0</v>
      </c>
      <c r="BZ2041" s="2">
        <v>0</v>
      </c>
      <c r="CA2041" s="2">
        <v>0</v>
      </c>
      <c r="CB2041" s="2">
        <v>0</v>
      </c>
      <c r="CC2041" s="2">
        <v>0</v>
      </c>
      <c r="CD2041" s="2">
        <v>0</v>
      </c>
      <c r="CE2041" s="2">
        <v>0</v>
      </c>
      <c r="CF2041" s="2">
        <v>0</v>
      </c>
      <c r="CG2041" s="2">
        <v>0</v>
      </c>
      <c r="CH2041" s="2">
        <v>0</v>
      </c>
      <c r="CI2041" s="2">
        <v>0</v>
      </c>
      <c r="CJ2041" s="2">
        <v>0</v>
      </c>
      <c r="CK2041" s="2">
        <v>11</v>
      </c>
      <c r="CL2041" s="2">
        <v>0</v>
      </c>
    </row>
    <row r="2042" spans="1:90" x14ac:dyDescent="0.25">
      <c r="A2042" t="s">
        <v>115</v>
      </c>
      <c r="B2042">
        <v>10503</v>
      </c>
      <c r="C2042" t="s">
        <v>623</v>
      </c>
      <c r="D2042">
        <v>1</v>
      </c>
      <c r="E2042">
        <v>8</v>
      </c>
      <c r="F2042">
        <v>43989</v>
      </c>
      <c r="G2042">
        <v>35043989</v>
      </c>
      <c r="H2042" t="s">
        <v>3494</v>
      </c>
      <c r="I2042">
        <v>546</v>
      </c>
      <c r="J2042" t="s">
        <v>624</v>
      </c>
      <c r="K2042" t="s">
        <v>1354</v>
      </c>
      <c r="L2042">
        <v>2</v>
      </c>
      <c r="M2042" t="s">
        <v>565</v>
      </c>
      <c r="N2042">
        <v>8553700</v>
      </c>
      <c r="O2042" t="s">
        <v>92</v>
      </c>
      <c r="P2042" t="s">
        <v>3495</v>
      </c>
      <c r="Q2042">
        <v>100</v>
      </c>
      <c r="R2042">
        <v>11</v>
      </c>
      <c r="S2042">
        <v>46381500</v>
      </c>
      <c r="U2042" t="s">
        <v>3496</v>
      </c>
      <c r="V2042">
        <v>1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95</v>
      </c>
      <c r="AE2042" s="2">
        <v>97</v>
      </c>
      <c r="AF2042" s="2">
        <v>93</v>
      </c>
      <c r="AG2042" s="2">
        <v>104</v>
      </c>
      <c r="AH2042" s="2">
        <v>190</v>
      </c>
      <c r="AI2042" s="2">
        <v>112</v>
      </c>
      <c r="AJ2042" s="2">
        <v>96</v>
      </c>
      <c r="AK2042" s="2">
        <v>0</v>
      </c>
      <c r="AL2042" s="2">
        <v>0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196</v>
      </c>
      <c r="BD2042" s="2">
        <v>0</v>
      </c>
      <c r="BE2042" s="2">
        <v>0</v>
      </c>
      <c r="BF2042" s="2">
        <v>0</v>
      </c>
      <c r="BG2042" s="2">
        <v>0</v>
      </c>
      <c r="BH2042" s="2">
        <v>0</v>
      </c>
      <c r="BI2042" s="2">
        <v>0</v>
      </c>
      <c r="BJ2042" s="2">
        <v>0</v>
      </c>
      <c r="BK2042" s="2">
        <v>0</v>
      </c>
      <c r="BL2042" s="2">
        <v>5</v>
      </c>
      <c r="BM2042" s="2">
        <v>3</v>
      </c>
      <c r="BN2042" s="2">
        <v>3</v>
      </c>
      <c r="BO2042" s="2">
        <v>4</v>
      </c>
      <c r="BP2042" s="2">
        <v>6</v>
      </c>
      <c r="BQ2042" s="2">
        <v>5</v>
      </c>
      <c r="BR2042" s="2">
        <v>3</v>
      </c>
      <c r="BS2042" s="2">
        <v>0</v>
      </c>
      <c r="BT2042" s="2">
        <v>0</v>
      </c>
      <c r="BU2042" s="2">
        <v>0</v>
      </c>
      <c r="BV2042" s="2">
        <v>0</v>
      </c>
      <c r="BW2042" s="2">
        <v>0</v>
      </c>
      <c r="BX2042" s="2">
        <v>0</v>
      </c>
      <c r="BY2042" s="2">
        <v>0</v>
      </c>
      <c r="BZ2042" s="2">
        <v>0</v>
      </c>
      <c r="CA2042" s="2">
        <v>0</v>
      </c>
      <c r="CB2042" s="2">
        <v>0</v>
      </c>
      <c r="CC2042" s="2">
        <v>0</v>
      </c>
      <c r="CD2042" s="2">
        <v>0</v>
      </c>
      <c r="CE2042" s="2">
        <v>0</v>
      </c>
      <c r="CF2042" s="2">
        <v>0</v>
      </c>
      <c r="CG2042" s="2">
        <v>0</v>
      </c>
      <c r="CH2042" s="2">
        <v>0</v>
      </c>
      <c r="CI2042" s="2">
        <v>0</v>
      </c>
      <c r="CJ2042" s="2">
        <v>0</v>
      </c>
      <c r="CK2042" s="2">
        <v>11</v>
      </c>
      <c r="CL2042" s="2">
        <v>0</v>
      </c>
    </row>
    <row r="2043" spans="1:90" x14ac:dyDescent="0.25">
      <c r="A2043" t="s">
        <v>115</v>
      </c>
      <c r="B2043">
        <v>10503</v>
      </c>
      <c r="C2043" t="s">
        <v>623</v>
      </c>
      <c r="D2043">
        <v>1</v>
      </c>
      <c r="E2043">
        <v>8</v>
      </c>
      <c r="F2043">
        <v>912293</v>
      </c>
      <c r="G2043">
        <v>35912293</v>
      </c>
      <c r="H2043" t="s">
        <v>922</v>
      </c>
      <c r="I2043">
        <v>379</v>
      </c>
      <c r="J2043" t="s">
        <v>623</v>
      </c>
      <c r="K2043" t="s">
        <v>383</v>
      </c>
      <c r="L2043">
        <v>1</v>
      </c>
      <c r="M2043" t="s">
        <v>623</v>
      </c>
      <c r="N2043">
        <v>8576310</v>
      </c>
      <c r="O2043" t="s">
        <v>92</v>
      </c>
      <c r="P2043" t="s">
        <v>923</v>
      </c>
      <c r="Q2043">
        <v>475</v>
      </c>
      <c r="R2043">
        <v>11</v>
      </c>
      <c r="S2043">
        <v>46428899</v>
      </c>
      <c r="T2043">
        <v>46475897</v>
      </c>
      <c r="U2043" t="s">
        <v>924</v>
      </c>
      <c r="V2043">
        <v>1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170</v>
      </c>
      <c r="AE2043" s="2">
        <v>303</v>
      </c>
      <c r="AF2043" s="2">
        <v>230</v>
      </c>
      <c r="AG2043" s="2">
        <v>129</v>
      </c>
      <c r="AH2043" s="2">
        <v>192</v>
      </c>
      <c r="AI2043" s="2">
        <v>219</v>
      </c>
      <c r="AJ2043" s="2">
        <v>218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79</v>
      </c>
      <c r="BD2043" s="2">
        <v>0</v>
      </c>
      <c r="BE2043" s="2">
        <v>0</v>
      </c>
      <c r="BF2043" s="2">
        <v>0</v>
      </c>
      <c r="BG2043" s="2">
        <v>0</v>
      </c>
      <c r="BH2043" s="2">
        <v>0</v>
      </c>
      <c r="BI2043" s="2">
        <v>0</v>
      </c>
      <c r="BJ2043" s="2">
        <v>0</v>
      </c>
      <c r="BK2043" s="2">
        <v>0</v>
      </c>
      <c r="BL2043" s="2">
        <v>6</v>
      </c>
      <c r="BM2043" s="2">
        <v>12</v>
      </c>
      <c r="BN2043" s="2">
        <v>8</v>
      </c>
      <c r="BO2043" s="2">
        <v>5</v>
      </c>
      <c r="BP2043" s="2">
        <v>5</v>
      </c>
      <c r="BQ2043" s="2">
        <v>7</v>
      </c>
      <c r="BR2043" s="2">
        <v>8</v>
      </c>
      <c r="BS2043" s="2">
        <v>0</v>
      </c>
      <c r="BT2043" s="2">
        <v>0</v>
      </c>
      <c r="BU2043" s="2">
        <v>0</v>
      </c>
      <c r="BV2043" s="2">
        <v>0</v>
      </c>
      <c r="BW2043" s="2">
        <v>0</v>
      </c>
      <c r="BX2043" s="2">
        <v>0</v>
      </c>
      <c r="BY2043" s="2">
        <v>0</v>
      </c>
      <c r="BZ2043" s="2">
        <v>0</v>
      </c>
      <c r="CA2043" s="2">
        <v>0</v>
      </c>
      <c r="CB2043" s="2">
        <v>0</v>
      </c>
      <c r="CC2043" s="2">
        <v>0</v>
      </c>
      <c r="CD2043" s="2">
        <v>0</v>
      </c>
      <c r="CE2043" s="2">
        <v>0</v>
      </c>
      <c r="CF2043" s="2">
        <v>0</v>
      </c>
      <c r="CG2043" s="2">
        <v>0</v>
      </c>
      <c r="CH2043" s="2">
        <v>0</v>
      </c>
      <c r="CI2043" s="2">
        <v>0</v>
      </c>
      <c r="CJ2043" s="2">
        <v>0</v>
      </c>
      <c r="CK2043" s="2">
        <v>3</v>
      </c>
      <c r="CL2043" s="2">
        <v>0</v>
      </c>
    </row>
    <row r="2044" spans="1:90" x14ac:dyDescent="0.25">
      <c r="A2044" t="s">
        <v>115</v>
      </c>
      <c r="B2044">
        <v>10503</v>
      </c>
      <c r="C2044" t="s">
        <v>623</v>
      </c>
      <c r="D2044">
        <v>1</v>
      </c>
      <c r="E2044">
        <v>8</v>
      </c>
      <c r="F2044">
        <v>7134</v>
      </c>
      <c r="G2044">
        <v>35007134</v>
      </c>
      <c r="H2044" t="s">
        <v>3597</v>
      </c>
      <c r="I2044">
        <v>379</v>
      </c>
      <c r="J2044" t="s">
        <v>623</v>
      </c>
      <c r="K2044" t="s">
        <v>3598</v>
      </c>
      <c r="L2044">
        <v>1</v>
      </c>
      <c r="M2044" t="s">
        <v>623</v>
      </c>
      <c r="N2044">
        <v>8577320</v>
      </c>
      <c r="P2044" t="s">
        <v>3599</v>
      </c>
      <c r="Q2044">
        <v>84</v>
      </c>
      <c r="R2044">
        <v>11</v>
      </c>
      <c r="S2044">
        <v>46402524</v>
      </c>
      <c r="T2044">
        <v>46475873</v>
      </c>
      <c r="U2044" t="s">
        <v>3600</v>
      </c>
      <c r="V2044">
        <v>1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67</v>
      </c>
      <c r="AE2044" s="2">
        <v>73</v>
      </c>
      <c r="AF2044" s="2">
        <v>68</v>
      </c>
      <c r="AG2044" s="2">
        <v>38</v>
      </c>
      <c r="AH2044" s="2">
        <v>81</v>
      </c>
      <c r="AI2044" s="2">
        <v>71</v>
      </c>
      <c r="AJ2044" s="2">
        <v>95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0</v>
      </c>
      <c r="BI2044" s="2">
        <v>0</v>
      </c>
      <c r="BJ2044" s="2">
        <v>0</v>
      </c>
      <c r="BK2044" s="2">
        <v>0</v>
      </c>
      <c r="BL2044" s="2">
        <v>4</v>
      </c>
      <c r="BM2044" s="2">
        <v>2</v>
      </c>
      <c r="BN2044" s="2">
        <v>3</v>
      </c>
      <c r="BO2044" s="2">
        <v>2</v>
      </c>
      <c r="BP2044" s="2">
        <v>2</v>
      </c>
      <c r="BQ2044" s="2">
        <v>3</v>
      </c>
      <c r="BR2044" s="2">
        <v>4</v>
      </c>
      <c r="BS2044" s="2">
        <v>0</v>
      </c>
      <c r="BT2044" s="2">
        <v>0</v>
      </c>
      <c r="BU2044" s="2">
        <v>0</v>
      </c>
      <c r="BV2044" s="2">
        <v>0</v>
      </c>
      <c r="BW2044" s="2">
        <v>0</v>
      </c>
      <c r="BX2044" s="2">
        <v>0</v>
      </c>
      <c r="BY2044" s="2">
        <v>0</v>
      </c>
      <c r="BZ2044" s="2">
        <v>0</v>
      </c>
      <c r="CA2044" s="2">
        <v>0</v>
      </c>
      <c r="CB2044" s="2">
        <v>0</v>
      </c>
      <c r="CC2044" s="2">
        <v>0</v>
      </c>
      <c r="CD2044" s="2">
        <v>0</v>
      </c>
      <c r="CE2044" s="2">
        <v>0</v>
      </c>
      <c r="CF2044" s="2">
        <v>0</v>
      </c>
      <c r="CG2044" s="2">
        <v>0</v>
      </c>
      <c r="CH2044" s="2">
        <v>0</v>
      </c>
      <c r="CI2044" s="2">
        <v>0</v>
      </c>
      <c r="CJ2044" s="2">
        <v>0</v>
      </c>
      <c r="CK2044" s="2">
        <v>0</v>
      </c>
      <c r="CL2044" s="2">
        <v>0</v>
      </c>
    </row>
    <row r="2045" spans="1:90" x14ac:dyDescent="0.25">
      <c r="A2045" t="s">
        <v>115</v>
      </c>
      <c r="B2045">
        <v>10503</v>
      </c>
      <c r="C2045" t="s">
        <v>623</v>
      </c>
      <c r="D2045">
        <v>1</v>
      </c>
      <c r="E2045">
        <v>8</v>
      </c>
      <c r="F2045">
        <v>916584</v>
      </c>
      <c r="G2045">
        <v>35916584</v>
      </c>
      <c r="H2045" t="s">
        <v>5996</v>
      </c>
      <c r="I2045">
        <v>379</v>
      </c>
      <c r="J2045" t="s">
        <v>623</v>
      </c>
      <c r="K2045" t="s">
        <v>5996</v>
      </c>
      <c r="L2045">
        <v>1</v>
      </c>
      <c r="M2045" t="s">
        <v>623</v>
      </c>
      <c r="N2045">
        <v>8583630</v>
      </c>
      <c r="O2045" t="s">
        <v>92</v>
      </c>
      <c r="P2045" t="s">
        <v>7926</v>
      </c>
      <c r="Q2045">
        <v>56</v>
      </c>
      <c r="R2045">
        <v>11</v>
      </c>
      <c r="S2045">
        <v>46414695</v>
      </c>
      <c r="T2045">
        <v>46416442</v>
      </c>
      <c r="U2045" t="s">
        <v>7927</v>
      </c>
      <c r="V2045">
        <v>1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91</v>
      </c>
      <c r="AE2045" s="2">
        <v>71</v>
      </c>
      <c r="AF2045" s="2">
        <v>56</v>
      </c>
      <c r="AG2045" s="2">
        <v>87</v>
      </c>
      <c r="AH2045" s="2">
        <v>73</v>
      </c>
      <c r="AI2045" s="2">
        <v>68</v>
      </c>
      <c r="AJ2045" s="2">
        <v>65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93</v>
      </c>
      <c r="BD2045" s="2">
        <v>0</v>
      </c>
      <c r="BE2045" s="2">
        <v>0</v>
      </c>
      <c r="BF2045" s="2">
        <v>0</v>
      </c>
      <c r="BG2045" s="2">
        <v>0</v>
      </c>
      <c r="BH2045" s="2">
        <v>0</v>
      </c>
      <c r="BI2045" s="2">
        <v>0</v>
      </c>
      <c r="BJ2045" s="2">
        <v>0</v>
      </c>
      <c r="BK2045" s="2">
        <v>0</v>
      </c>
      <c r="BL2045" s="2">
        <v>4</v>
      </c>
      <c r="BM2045" s="2">
        <v>3</v>
      </c>
      <c r="BN2045" s="2">
        <v>3</v>
      </c>
      <c r="BO2045" s="2">
        <v>4</v>
      </c>
      <c r="BP2045" s="2">
        <v>2</v>
      </c>
      <c r="BQ2045" s="2">
        <v>2</v>
      </c>
      <c r="BR2045" s="2">
        <v>2</v>
      </c>
      <c r="BS2045" s="2">
        <v>0</v>
      </c>
      <c r="BT2045" s="2">
        <v>0</v>
      </c>
      <c r="BU2045" s="2">
        <v>0</v>
      </c>
      <c r="BV2045" s="2">
        <v>0</v>
      </c>
      <c r="BW2045" s="2">
        <v>0</v>
      </c>
      <c r="BX2045" s="2">
        <v>0</v>
      </c>
      <c r="BY2045" s="2">
        <v>0</v>
      </c>
      <c r="BZ2045" s="2">
        <v>0</v>
      </c>
      <c r="CA2045" s="2">
        <v>0</v>
      </c>
      <c r="CB2045" s="2">
        <v>0</v>
      </c>
      <c r="CC2045" s="2">
        <v>0</v>
      </c>
      <c r="CD2045" s="2">
        <v>0</v>
      </c>
      <c r="CE2045" s="2">
        <v>0</v>
      </c>
      <c r="CF2045" s="2">
        <v>0</v>
      </c>
      <c r="CG2045" s="2">
        <v>0</v>
      </c>
      <c r="CH2045" s="2">
        <v>0</v>
      </c>
      <c r="CI2045" s="2">
        <v>0</v>
      </c>
      <c r="CJ2045" s="2">
        <v>0</v>
      </c>
      <c r="CK2045" s="2">
        <v>6</v>
      </c>
      <c r="CL2045" s="2">
        <v>0</v>
      </c>
    </row>
    <row r="2046" spans="1:90" x14ac:dyDescent="0.25">
      <c r="A2046" t="s">
        <v>115</v>
      </c>
      <c r="B2046">
        <v>10503</v>
      </c>
      <c r="C2046" t="s">
        <v>623</v>
      </c>
      <c r="D2046">
        <v>1</v>
      </c>
      <c r="E2046">
        <v>8</v>
      </c>
      <c r="F2046">
        <v>923941</v>
      </c>
      <c r="G2046">
        <v>35923941</v>
      </c>
      <c r="H2046" t="s">
        <v>13309</v>
      </c>
      <c r="I2046">
        <v>379</v>
      </c>
      <c r="J2046" t="s">
        <v>623</v>
      </c>
      <c r="K2046" t="s">
        <v>5996</v>
      </c>
      <c r="L2046">
        <v>1</v>
      </c>
      <c r="M2046" t="s">
        <v>623</v>
      </c>
      <c r="N2046">
        <v>8583680</v>
      </c>
      <c r="O2046" t="s">
        <v>92</v>
      </c>
      <c r="P2046" t="s">
        <v>13310</v>
      </c>
      <c r="Q2046">
        <v>110</v>
      </c>
      <c r="R2046">
        <v>11</v>
      </c>
      <c r="S2046">
        <v>46481138</v>
      </c>
      <c r="T2046">
        <v>46483748</v>
      </c>
      <c r="U2046" t="s">
        <v>13311</v>
      </c>
      <c r="V2046">
        <v>1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141</v>
      </c>
      <c r="AE2046" s="2">
        <v>146</v>
      </c>
      <c r="AF2046" s="2">
        <v>106</v>
      </c>
      <c r="AG2046" s="2">
        <v>69</v>
      </c>
      <c r="AH2046" s="2">
        <v>129</v>
      </c>
      <c r="AI2046" s="2">
        <v>134</v>
      </c>
      <c r="AJ2046" s="2">
        <v>185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23</v>
      </c>
      <c r="BD2046" s="2">
        <v>0</v>
      </c>
      <c r="BE2046" s="2">
        <v>0</v>
      </c>
      <c r="BF2046" s="2">
        <v>0</v>
      </c>
      <c r="BG2046" s="2">
        <v>0</v>
      </c>
      <c r="BH2046" s="2">
        <v>0</v>
      </c>
      <c r="BI2046" s="2">
        <v>0</v>
      </c>
      <c r="BJ2046" s="2">
        <v>0</v>
      </c>
      <c r="BK2046" s="2">
        <v>0</v>
      </c>
      <c r="BL2046" s="2">
        <v>5</v>
      </c>
      <c r="BM2046" s="2">
        <v>6</v>
      </c>
      <c r="BN2046" s="2">
        <v>4</v>
      </c>
      <c r="BO2046" s="2">
        <v>2</v>
      </c>
      <c r="BP2046" s="2">
        <v>5</v>
      </c>
      <c r="BQ2046" s="2">
        <v>4</v>
      </c>
      <c r="BR2046" s="2">
        <v>6</v>
      </c>
      <c r="BS2046" s="2">
        <v>0</v>
      </c>
      <c r="BT2046" s="2">
        <v>0</v>
      </c>
      <c r="BU2046" s="2">
        <v>0</v>
      </c>
      <c r="BV2046" s="2">
        <v>0</v>
      </c>
      <c r="BW2046" s="2">
        <v>0</v>
      </c>
      <c r="BX2046" s="2">
        <v>0</v>
      </c>
      <c r="BY2046" s="2">
        <v>0</v>
      </c>
      <c r="BZ2046" s="2">
        <v>0</v>
      </c>
      <c r="CA2046" s="2">
        <v>0</v>
      </c>
      <c r="CB2046" s="2">
        <v>0</v>
      </c>
      <c r="CC2046" s="2">
        <v>0</v>
      </c>
      <c r="CD2046" s="2">
        <v>0</v>
      </c>
      <c r="CE2046" s="2">
        <v>0</v>
      </c>
      <c r="CF2046" s="2">
        <v>0</v>
      </c>
      <c r="CG2046" s="2">
        <v>0</v>
      </c>
      <c r="CH2046" s="2">
        <v>0</v>
      </c>
      <c r="CI2046" s="2">
        <v>0</v>
      </c>
      <c r="CJ2046" s="2">
        <v>0</v>
      </c>
      <c r="CK2046" s="2">
        <v>1</v>
      </c>
      <c r="CL2046" s="2">
        <v>0</v>
      </c>
    </row>
    <row r="2047" spans="1:90" x14ac:dyDescent="0.25">
      <c r="A2047" t="s">
        <v>115</v>
      </c>
      <c r="B2047">
        <v>10503</v>
      </c>
      <c r="C2047" t="s">
        <v>623</v>
      </c>
      <c r="D2047">
        <v>1</v>
      </c>
      <c r="E2047">
        <v>8</v>
      </c>
      <c r="F2047">
        <v>923953</v>
      </c>
      <c r="G2047">
        <v>35923953</v>
      </c>
      <c r="H2047" t="s">
        <v>11795</v>
      </c>
      <c r="I2047">
        <v>379</v>
      </c>
      <c r="J2047" t="s">
        <v>623</v>
      </c>
      <c r="K2047" t="s">
        <v>5996</v>
      </c>
      <c r="L2047">
        <v>1</v>
      </c>
      <c r="M2047" t="s">
        <v>623</v>
      </c>
      <c r="N2047">
        <v>8583680</v>
      </c>
      <c r="O2047" t="s">
        <v>92</v>
      </c>
      <c r="P2047" t="s">
        <v>10639</v>
      </c>
      <c r="Q2047">
        <v>98</v>
      </c>
      <c r="R2047">
        <v>11</v>
      </c>
      <c r="S2047">
        <v>46482044</v>
      </c>
      <c r="T2047">
        <v>46483817</v>
      </c>
      <c r="U2047" t="s">
        <v>11796</v>
      </c>
      <c r="V2047">
        <v>1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100</v>
      </c>
      <c r="AE2047" s="2">
        <v>236</v>
      </c>
      <c r="AF2047" s="2">
        <v>206</v>
      </c>
      <c r="AG2047" s="2">
        <v>98</v>
      </c>
      <c r="AH2047" s="2">
        <v>151</v>
      </c>
      <c r="AI2047" s="2">
        <v>156</v>
      </c>
      <c r="AJ2047" s="2">
        <v>120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124</v>
      </c>
      <c r="AS2047" s="2">
        <v>0</v>
      </c>
      <c r="AT2047" s="2">
        <v>0</v>
      </c>
      <c r="AU2047" s="2">
        <v>88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0</v>
      </c>
      <c r="BI2047" s="2">
        <v>0</v>
      </c>
      <c r="BJ2047" s="2">
        <v>0</v>
      </c>
      <c r="BK2047" s="2">
        <v>0</v>
      </c>
      <c r="BL2047" s="2">
        <v>4</v>
      </c>
      <c r="BM2047" s="2">
        <v>10</v>
      </c>
      <c r="BN2047" s="2">
        <v>8</v>
      </c>
      <c r="BO2047" s="2">
        <v>4</v>
      </c>
      <c r="BP2047" s="2">
        <v>6</v>
      </c>
      <c r="BQ2047" s="2">
        <v>6</v>
      </c>
      <c r="BR2047" s="2">
        <v>5</v>
      </c>
      <c r="BS2047" s="2">
        <v>0</v>
      </c>
      <c r="BT2047" s="2">
        <v>0</v>
      </c>
      <c r="BU2047" s="2">
        <v>0</v>
      </c>
      <c r="BV2047" s="2">
        <v>0</v>
      </c>
      <c r="BW2047" s="2">
        <v>0</v>
      </c>
      <c r="BX2047" s="2">
        <v>0</v>
      </c>
      <c r="BY2047" s="2">
        <v>0</v>
      </c>
      <c r="BZ2047" s="2">
        <v>3</v>
      </c>
      <c r="CA2047" s="2">
        <v>0</v>
      </c>
      <c r="CB2047" s="2">
        <v>0</v>
      </c>
      <c r="CC2047" s="2">
        <v>3</v>
      </c>
      <c r="CD2047" s="2">
        <v>0</v>
      </c>
      <c r="CE2047" s="2">
        <v>0</v>
      </c>
      <c r="CF2047" s="2">
        <v>0</v>
      </c>
      <c r="CG2047" s="2">
        <v>0</v>
      </c>
      <c r="CH2047" s="2">
        <v>0</v>
      </c>
      <c r="CI2047" s="2">
        <v>0</v>
      </c>
      <c r="CJ2047" s="2">
        <v>0</v>
      </c>
      <c r="CK2047" s="2">
        <v>0</v>
      </c>
      <c r="CL2047" s="2">
        <v>0</v>
      </c>
    </row>
    <row r="2048" spans="1:90" x14ac:dyDescent="0.25">
      <c r="A2048" t="s">
        <v>115</v>
      </c>
      <c r="B2048">
        <v>10503</v>
      </c>
      <c r="C2048" t="s">
        <v>623</v>
      </c>
      <c r="D2048">
        <v>1</v>
      </c>
      <c r="E2048">
        <v>8</v>
      </c>
      <c r="F2048">
        <v>926059</v>
      </c>
      <c r="G2048">
        <v>35926059</v>
      </c>
      <c r="H2048" t="s">
        <v>7413</v>
      </c>
      <c r="I2048">
        <v>379</v>
      </c>
      <c r="J2048" t="s">
        <v>623</v>
      </c>
      <c r="K2048" t="s">
        <v>7414</v>
      </c>
      <c r="L2048">
        <v>1</v>
      </c>
      <c r="M2048" t="s">
        <v>623</v>
      </c>
      <c r="N2048">
        <v>8582110</v>
      </c>
      <c r="O2048" t="s">
        <v>92</v>
      </c>
      <c r="P2048" t="s">
        <v>7415</v>
      </c>
      <c r="Q2048">
        <v>34</v>
      </c>
      <c r="R2048">
        <v>11</v>
      </c>
      <c r="S2048">
        <v>44683397</v>
      </c>
      <c r="T2048">
        <v>46483272</v>
      </c>
      <c r="U2048" t="s">
        <v>7416</v>
      </c>
      <c r="V2048">
        <v>1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118</v>
      </c>
      <c r="AE2048" s="2">
        <v>187</v>
      </c>
      <c r="AF2048" s="2">
        <v>130</v>
      </c>
      <c r="AG2048" s="2">
        <v>90</v>
      </c>
      <c r="AH2048" s="2">
        <v>119</v>
      </c>
      <c r="AI2048" s="2">
        <v>146</v>
      </c>
      <c r="AJ2048" s="2">
        <v>119</v>
      </c>
      <c r="AK2048" s="2">
        <v>0</v>
      </c>
      <c r="AL2048" s="2">
        <v>0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264</v>
      </c>
      <c r="BD2048" s="2">
        <v>0</v>
      </c>
      <c r="BE2048" s="2">
        <v>0</v>
      </c>
      <c r="BF2048" s="2">
        <v>0</v>
      </c>
      <c r="BG2048" s="2">
        <v>0</v>
      </c>
      <c r="BH2048" s="2">
        <v>0</v>
      </c>
      <c r="BI2048" s="2">
        <v>0</v>
      </c>
      <c r="BJ2048" s="2">
        <v>0</v>
      </c>
      <c r="BK2048" s="2">
        <v>0</v>
      </c>
      <c r="BL2048" s="2">
        <v>7</v>
      </c>
      <c r="BM2048" s="2">
        <v>7</v>
      </c>
      <c r="BN2048" s="2">
        <v>4</v>
      </c>
      <c r="BO2048" s="2">
        <v>3</v>
      </c>
      <c r="BP2048" s="2">
        <v>5</v>
      </c>
      <c r="BQ2048" s="2">
        <v>6</v>
      </c>
      <c r="BR2048" s="2">
        <v>3</v>
      </c>
      <c r="BS2048" s="2">
        <v>0</v>
      </c>
      <c r="BT2048" s="2">
        <v>0</v>
      </c>
      <c r="BU2048" s="2">
        <v>0</v>
      </c>
      <c r="BV2048" s="2">
        <v>0</v>
      </c>
      <c r="BW2048" s="2">
        <v>0</v>
      </c>
      <c r="BX2048" s="2">
        <v>0</v>
      </c>
      <c r="BY2048" s="2">
        <v>0</v>
      </c>
      <c r="BZ2048" s="2">
        <v>0</v>
      </c>
      <c r="CA2048" s="2">
        <v>0</v>
      </c>
      <c r="CB2048" s="2">
        <v>0</v>
      </c>
      <c r="CC2048" s="2">
        <v>0</v>
      </c>
      <c r="CD2048" s="2">
        <v>0</v>
      </c>
      <c r="CE2048" s="2">
        <v>0</v>
      </c>
      <c r="CF2048" s="2">
        <v>0</v>
      </c>
      <c r="CG2048" s="2">
        <v>0</v>
      </c>
      <c r="CH2048" s="2">
        <v>0</v>
      </c>
      <c r="CI2048" s="2">
        <v>0</v>
      </c>
      <c r="CJ2048" s="2">
        <v>0</v>
      </c>
      <c r="CK2048" s="2">
        <v>16</v>
      </c>
      <c r="CL2048" s="2">
        <v>0</v>
      </c>
    </row>
    <row r="2049" spans="1:90" x14ac:dyDescent="0.25">
      <c r="A2049" t="s">
        <v>115</v>
      </c>
      <c r="B2049">
        <v>10503</v>
      </c>
      <c r="C2049" t="s">
        <v>623</v>
      </c>
      <c r="D2049">
        <v>1</v>
      </c>
      <c r="E2049">
        <v>8</v>
      </c>
      <c r="F2049">
        <v>913418</v>
      </c>
      <c r="G2049">
        <v>35913418</v>
      </c>
      <c r="H2049" t="s">
        <v>15846</v>
      </c>
      <c r="I2049">
        <v>546</v>
      </c>
      <c r="J2049" t="s">
        <v>624</v>
      </c>
      <c r="K2049" t="s">
        <v>11498</v>
      </c>
      <c r="L2049">
        <v>1</v>
      </c>
      <c r="M2049" t="s">
        <v>624</v>
      </c>
      <c r="N2049">
        <v>8561610</v>
      </c>
      <c r="O2049" t="s">
        <v>92</v>
      </c>
      <c r="P2049" t="s">
        <v>5823</v>
      </c>
      <c r="Q2049">
        <v>280</v>
      </c>
      <c r="R2049">
        <v>11</v>
      </c>
      <c r="S2049">
        <v>46360102</v>
      </c>
      <c r="T2049">
        <v>46383355</v>
      </c>
      <c r="U2049" t="s">
        <v>15847</v>
      </c>
      <c r="V2049">
        <v>1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73</v>
      </c>
      <c r="AE2049" s="2">
        <v>0</v>
      </c>
      <c r="AF2049" s="2">
        <v>66</v>
      </c>
      <c r="AG2049" s="2">
        <v>65</v>
      </c>
      <c r="AH2049" s="2">
        <v>146</v>
      </c>
      <c r="AI2049" s="2">
        <v>162</v>
      </c>
      <c r="AJ2049" s="2">
        <v>154</v>
      </c>
      <c r="AK2049" s="2">
        <v>0</v>
      </c>
      <c r="AL2049" s="2">
        <v>0</v>
      </c>
      <c r="AM2049" s="2">
        <v>0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116</v>
      </c>
      <c r="BD2049" s="2">
        <v>0</v>
      </c>
      <c r="BE2049" s="2">
        <v>0</v>
      </c>
      <c r="BF2049" s="2">
        <v>0</v>
      </c>
      <c r="BG2049" s="2">
        <v>0</v>
      </c>
      <c r="BH2049" s="2">
        <v>0</v>
      </c>
      <c r="BI2049" s="2">
        <v>0</v>
      </c>
      <c r="BJ2049" s="2">
        <v>0</v>
      </c>
      <c r="BK2049" s="2">
        <v>0</v>
      </c>
      <c r="BL2049" s="2">
        <v>4</v>
      </c>
      <c r="BM2049" s="2">
        <v>0</v>
      </c>
      <c r="BN2049" s="2">
        <v>2</v>
      </c>
      <c r="BO2049" s="2">
        <v>4</v>
      </c>
      <c r="BP2049" s="2">
        <v>4</v>
      </c>
      <c r="BQ2049" s="2">
        <v>8</v>
      </c>
      <c r="BR2049" s="2">
        <v>6</v>
      </c>
      <c r="BS2049" s="2">
        <v>0</v>
      </c>
      <c r="BT2049" s="2">
        <v>0</v>
      </c>
      <c r="BU2049" s="2">
        <v>0</v>
      </c>
      <c r="BV2049" s="2">
        <v>0</v>
      </c>
      <c r="BW2049" s="2">
        <v>0</v>
      </c>
      <c r="BX2049" s="2">
        <v>0</v>
      </c>
      <c r="BY2049" s="2">
        <v>0</v>
      </c>
      <c r="BZ2049" s="2">
        <v>0</v>
      </c>
      <c r="CA2049" s="2">
        <v>0</v>
      </c>
      <c r="CB2049" s="2">
        <v>0</v>
      </c>
      <c r="CC2049" s="2">
        <v>0</v>
      </c>
      <c r="CD2049" s="2">
        <v>0</v>
      </c>
      <c r="CE2049" s="2">
        <v>0</v>
      </c>
      <c r="CF2049" s="2">
        <v>0</v>
      </c>
      <c r="CG2049" s="2">
        <v>0</v>
      </c>
      <c r="CH2049" s="2">
        <v>0</v>
      </c>
      <c r="CI2049" s="2">
        <v>0</v>
      </c>
      <c r="CJ2049" s="2">
        <v>0</v>
      </c>
      <c r="CK2049" s="2">
        <v>7</v>
      </c>
      <c r="CL2049" s="2">
        <v>0</v>
      </c>
    </row>
    <row r="2050" spans="1:90" x14ac:dyDescent="0.25">
      <c r="A2050" t="s">
        <v>115</v>
      </c>
      <c r="B2050">
        <v>10503</v>
      </c>
      <c r="C2050" t="s">
        <v>623</v>
      </c>
      <c r="D2050">
        <v>1</v>
      </c>
      <c r="E2050">
        <v>8</v>
      </c>
      <c r="F2050">
        <v>923936</v>
      </c>
      <c r="G2050">
        <v>35923936</v>
      </c>
      <c r="H2050" t="s">
        <v>18938</v>
      </c>
      <c r="I2050">
        <v>379</v>
      </c>
      <c r="J2050" t="s">
        <v>623</v>
      </c>
      <c r="K2050" t="s">
        <v>11064</v>
      </c>
      <c r="L2050">
        <v>1</v>
      </c>
      <c r="M2050" t="s">
        <v>623</v>
      </c>
      <c r="N2050">
        <v>8579590</v>
      </c>
      <c r="O2050" t="s">
        <v>92</v>
      </c>
      <c r="P2050" t="s">
        <v>11065</v>
      </c>
      <c r="Q2050">
        <v>91</v>
      </c>
      <c r="R2050">
        <v>11</v>
      </c>
      <c r="S2050">
        <v>46482053</v>
      </c>
      <c r="T2050">
        <v>46483815</v>
      </c>
      <c r="U2050" t="s">
        <v>18939</v>
      </c>
      <c r="V2050">
        <v>1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175</v>
      </c>
      <c r="AE2050" s="2">
        <v>207</v>
      </c>
      <c r="AF2050" s="2">
        <v>177</v>
      </c>
      <c r="AG2050" s="2">
        <v>117</v>
      </c>
      <c r="AH2050" s="2">
        <v>192</v>
      </c>
      <c r="AI2050" s="2">
        <v>169</v>
      </c>
      <c r="AJ2050" s="2">
        <v>118</v>
      </c>
      <c r="AK2050" s="2">
        <v>0</v>
      </c>
      <c r="AL2050" s="2">
        <v>0</v>
      </c>
      <c r="AM2050" s="2">
        <v>0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137</v>
      </c>
      <c r="BD2050" s="2">
        <v>2</v>
      </c>
      <c r="BE2050" s="2">
        <v>0</v>
      </c>
      <c r="BF2050" s="2">
        <v>0</v>
      </c>
      <c r="BG2050" s="2">
        <v>0</v>
      </c>
      <c r="BH2050" s="2">
        <v>0</v>
      </c>
      <c r="BI2050" s="2">
        <v>0</v>
      </c>
      <c r="BJ2050" s="2">
        <v>0</v>
      </c>
      <c r="BK2050" s="2">
        <v>0</v>
      </c>
      <c r="BL2050" s="2">
        <v>11</v>
      </c>
      <c r="BM2050" s="2">
        <v>10</v>
      </c>
      <c r="BN2050" s="2">
        <v>7</v>
      </c>
      <c r="BO2050" s="2">
        <v>5</v>
      </c>
      <c r="BP2050" s="2">
        <v>6</v>
      </c>
      <c r="BQ2050" s="2">
        <v>6</v>
      </c>
      <c r="BR2050" s="2">
        <v>4</v>
      </c>
      <c r="BS2050" s="2">
        <v>0</v>
      </c>
      <c r="BT2050" s="2">
        <v>0</v>
      </c>
      <c r="BU2050" s="2">
        <v>0</v>
      </c>
      <c r="BV2050" s="2">
        <v>0</v>
      </c>
      <c r="BW2050" s="2">
        <v>0</v>
      </c>
      <c r="BX2050" s="2">
        <v>0</v>
      </c>
      <c r="BY2050" s="2">
        <v>0</v>
      </c>
      <c r="BZ2050" s="2">
        <v>0</v>
      </c>
      <c r="CA2050" s="2">
        <v>0</v>
      </c>
      <c r="CB2050" s="2">
        <v>0</v>
      </c>
      <c r="CC2050" s="2">
        <v>0</v>
      </c>
      <c r="CD2050" s="2">
        <v>0</v>
      </c>
      <c r="CE2050" s="2">
        <v>0</v>
      </c>
      <c r="CF2050" s="2">
        <v>0</v>
      </c>
      <c r="CG2050" s="2">
        <v>0</v>
      </c>
      <c r="CH2050" s="2">
        <v>0</v>
      </c>
      <c r="CI2050" s="2">
        <v>0</v>
      </c>
      <c r="CJ2050" s="2">
        <v>0</v>
      </c>
      <c r="CK2050" s="2">
        <v>7</v>
      </c>
      <c r="CL2050" s="2">
        <v>2</v>
      </c>
    </row>
    <row r="2051" spans="1:90" x14ac:dyDescent="0.25">
      <c r="A2051" t="s">
        <v>115</v>
      </c>
      <c r="B2051">
        <v>10503</v>
      </c>
      <c r="C2051" t="s">
        <v>623</v>
      </c>
      <c r="D2051">
        <v>1</v>
      </c>
      <c r="E2051">
        <v>8</v>
      </c>
      <c r="F2051">
        <v>924416</v>
      </c>
      <c r="G2051">
        <v>35924416</v>
      </c>
      <c r="H2051" t="s">
        <v>19177</v>
      </c>
      <c r="I2051">
        <v>379</v>
      </c>
      <c r="J2051" t="s">
        <v>623</v>
      </c>
      <c r="K2051" t="s">
        <v>19178</v>
      </c>
      <c r="L2051">
        <v>1</v>
      </c>
      <c r="M2051" t="s">
        <v>623</v>
      </c>
      <c r="N2051">
        <v>8592390</v>
      </c>
      <c r="O2051" t="s">
        <v>261</v>
      </c>
      <c r="P2051" t="s">
        <v>19179</v>
      </c>
      <c r="Q2051">
        <v>2000</v>
      </c>
      <c r="R2051">
        <v>11</v>
      </c>
      <c r="S2051">
        <v>46452721</v>
      </c>
      <c r="T2051">
        <v>46458752</v>
      </c>
      <c r="U2051" t="s">
        <v>19180</v>
      </c>
      <c r="V2051">
        <v>1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76</v>
      </c>
      <c r="AE2051" s="2">
        <v>38</v>
      </c>
      <c r="AF2051" s="2">
        <v>90</v>
      </c>
      <c r="AG2051" s="2">
        <v>74</v>
      </c>
      <c r="AH2051" s="2">
        <v>83</v>
      </c>
      <c r="AI2051" s="2">
        <v>76</v>
      </c>
      <c r="AJ2051" s="2">
        <v>112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104</v>
      </c>
      <c r="BD2051" s="2">
        <v>0</v>
      </c>
      <c r="BE2051" s="2">
        <v>0</v>
      </c>
      <c r="BF2051" s="2">
        <v>0</v>
      </c>
      <c r="BG2051" s="2">
        <v>0</v>
      </c>
      <c r="BH2051" s="2">
        <v>0</v>
      </c>
      <c r="BI2051" s="2">
        <v>0</v>
      </c>
      <c r="BJ2051" s="2">
        <v>0</v>
      </c>
      <c r="BK2051" s="2">
        <v>0</v>
      </c>
      <c r="BL2051" s="2">
        <v>2</v>
      </c>
      <c r="BM2051" s="2">
        <v>1</v>
      </c>
      <c r="BN2051" s="2">
        <v>5</v>
      </c>
      <c r="BO2051" s="2">
        <v>3</v>
      </c>
      <c r="BP2051" s="2">
        <v>3</v>
      </c>
      <c r="BQ2051" s="2">
        <v>2</v>
      </c>
      <c r="BR2051" s="2">
        <v>4</v>
      </c>
      <c r="BS2051" s="2">
        <v>0</v>
      </c>
      <c r="BT2051" s="2">
        <v>0</v>
      </c>
      <c r="BU2051" s="2">
        <v>0</v>
      </c>
      <c r="BV2051" s="2">
        <v>0</v>
      </c>
      <c r="BW2051" s="2">
        <v>0</v>
      </c>
      <c r="BX2051" s="2">
        <v>0</v>
      </c>
      <c r="BY2051" s="2">
        <v>0</v>
      </c>
      <c r="BZ2051" s="2">
        <v>0</v>
      </c>
      <c r="CA2051" s="2">
        <v>0</v>
      </c>
      <c r="CB2051" s="2">
        <v>0</v>
      </c>
      <c r="CC2051" s="2">
        <v>0</v>
      </c>
      <c r="CD2051" s="2">
        <v>0</v>
      </c>
      <c r="CE2051" s="2">
        <v>0</v>
      </c>
      <c r="CF2051" s="2">
        <v>0</v>
      </c>
      <c r="CG2051" s="2">
        <v>0</v>
      </c>
      <c r="CH2051" s="2">
        <v>0</v>
      </c>
      <c r="CI2051" s="2">
        <v>0</v>
      </c>
      <c r="CJ2051" s="2">
        <v>0</v>
      </c>
      <c r="CK2051" s="2">
        <v>4</v>
      </c>
      <c r="CL2051" s="2">
        <v>0</v>
      </c>
    </row>
    <row r="2052" spans="1:90" x14ac:dyDescent="0.25">
      <c r="A2052" t="s">
        <v>115</v>
      </c>
      <c r="B2052">
        <v>10503</v>
      </c>
      <c r="C2052" t="s">
        <v>623</v>
      </c>
      <c r="D2052">
        <v>1</v>
      </c>
      <c r="E2052">
        <v>8</v>
      </c>
      <c r="F2052">
        <v>904430</v>
      </c>
      <c r="G2052">
        <v>35904430</v>
      </c>
      <c r="H2052" t="s">
        <v>1922</v>
      </c>
      <c r="I2052">
        <v>379</v>
      </c>
      <c r="J2052" t="s">
        <v>623</v>
      </c>
      <c r="K2052" t="s">
        <v>1151</v>
      </c>
      <c r="L2052">
        <v>1</v>
      </c>
      <c r="M2052" t="s">
        <v>623</v>
      </c>
      <c r="N2052">
        <v>8590500</v>
      </c>
      <c r="O2052" t="s">
        <v>261</v>
      </c>
      <c r="P2052" t="s">
        <v>1923</v>
      </c>
      <c r="Q2052">
        <v>250</v>
      </c>
      <c r="R2052">
        <v>11</v>
      </c>
      <c r="S2052">
        <v>46451010</v>
      </c>
      <c r="T2052">
        <v>46453266</v>
      </c>
      <c r="U2052" t="s">
        <v>1924</v>
      </c>
      <c r="V2052">
        <v>1</v>
      </c>
      <c r="W2052" s="2">
        <v>0</v>
      </c>
      <c r="X2052" s="2">
        <v>0</v>
      </c>
      <c r="Y2052" s="2">
        <v>0</v>
      </c>
      <c r="Z2052" s="2">
        <v>95</v>
      </c>
      <c r="AA2052" s="2">
        <v>102</v>
      </c>
      <c r="AB2052" s="2">
        <v>103</v>
      </c>
      <c r="AC2052" s="2">
        <v>94</v>
      </c>
      <c r="AD2052" s="2">
        <v>95</v>
      </c>
      <c r="AE2052" s="2">
        <v>151</v>
      </c>
      <c r="AF2052" s="2">
        <v>113</v>
      </c>
      <c r="AG2052" s="2">
        <v>95</v>
      </c>
      <c r="AH2052" s="2">
        <v>129</v>
      </c>
      <c r="AI2052" s="2">
        <v>104</v>
      </c>
      <c r="AJ2052" s="2">
        <v>85</v>
      </c>
      <c r="AK2052" s="2">
        <v>0</v>
      </c>
      <c r="AL2052" s="2">
        <v>0</v>
      </c>
      <c r="AM2052" s="2">
        <v>0</v>
      </c>
      <c r="AN2052" s="2">
        <v>0</v>
      </c>
      <c r="AO2052" s="2">
        <v>0</v>
      </c>
      <c r="AP2052" s="2">
        <v>0</v>
      </c>
      <c r="AQ2052" s="2">
        <v>0</v>
      </c>
      <c r="AR2052" s="2">
        <v>27</v>
      </c>
      <c r="AS2052" s="2">
        <v>0</v>
      </c>
      <c r="AT2052" s="2">
        <v>0</v>
      </c>
      <c r="AU2052" s="2">
        <v>75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102</v>
      </c>
      <c r="BD2052" s="2">
        <v>0</v>
      </c>
      <c r="BE2052" s="2">
        <v>0</v>
      </c>
      <c r="BF2052" s="2">
        <v>0</v>
      </c>
      <c r="BG2052" s="2">
        <v>0</v>
      </c>
      <c r="BH2052" s="2">
        <v>4</v>
      </c>
      <c r="BI2052" s="2">
        <v>5</v>
      </c>
      <c r="BJ2052" s="2">
        <v>4</v>
      </c>
      <c r="BK2052" s="2">
        <v>4</v>
      </c>
      <c r="BL2052" s="2">
        <v>6</v>
      </c>
      <c r="BM2052" s="2">
        <v>6</v>
      </c>
      <c r="BN2052" s="2">
        <v>6</v>
      </c>
      <c r="BO2052" s="2">
        <v>4</v>
      </c>
      <c r="BP2052" s="2">
        <v>7</v>
      </c>
      <c r="BQ2052" s="2">
        <v>5</v>
      </c>
      <c r="BR2052" s="2">
        <v>4</v>
      </c>
      <c r="BS2052" s="2">
        <v>0</v>
      </c>
      <c r="BT2052" s="2">
        <v>0</v>
      </c>
      <c r="BU2052" s="2">
        <v>0</v>
      </c>
      <c r="BV2052" s="2">
        <v>0</v>
      </c>
      <c r="BW2052" s="2">
        <v>0</v>
      </c>
      <c r="BX2052" s="2">
        <v>0</v>
      </c>
      <c r="BY2052" s="2">
        <v>0</v>
      </c>
      <c r="BZ2052" s="2">
        <v>1</v>
      </c>
      <c r="CA2052" s="2">
        <v>0</v>
      </c>
      <c r="CB2052" s="2">
        <v>0</v>
      </c>
      <c r="CC2052" s="2">
        <v>5</v>
      </c>
      <c r="CD2052" s="2">
        <v>0</v>
      </c>
      <c r="CE2052" s="2">
        <v>0</v>
      </c>
      <c r="CF2052" s="2">
        <v>0</v>
      </c>
      <c r="CG2052" s="2">
        <v>0</v>
      </c>
      <c r="CH2052" s="2">
        <v>0</v>
      </c>
      <c r="CI2052" s="2">
        <v>0</v>
      </c>
      <c r="CJ2052" s="2">
        <v>0</v>
      </c>
      <c r="CK2052" s="2">
        <v>6</v>
      </c>
      <c r="CL2052" s="2">
        <v>0</v>
      </c>
    </row>
    <row r="2053" spans="1:90" x14ac:dyDescent="0.25">
      <c r="A2053" t="s">
        <v>115</v>
      </c>
      <c r="B2053">
        <v>10503</v>
      </c>
      <c r="C2053" t="s">
        <v>623</v>
      </c>
      <c r="D2053">
        <v>1</v>
      </c>
      <c r="E2053">
        <v>8</v>
      </c>
      <c r="F2053">
        <v>912347</v>
      </c>
      <c r="G2053">
        <v>35912347</v>
      </c>
      <c r="H2053" t="s">
        <v>4899</v>
      </c>
      <c r="I2053">
        <v>379</v>
      </c>
      <c r="J2053" t="s">
        <v>623</v>
      </c>
      <c r="K2053" t="s">
        <v>4900</v>
      </c>
      <c r="L2053">
        <v>1</v>
      </c>
      <c r="M2053" t="s">
        <v>623</v>
      </c>
      <c r="N2053">
        <v>8599330</v>
      </c>
      <c r="O2053" t="s">
        <v>92</v>
      </c>
      <c r="P2053" t="s">
        <v>4901</v>
      </c>
      <c r="Q2053">
        <v>25</v>
      </c>
      <c r="R2053">
        <v>11</v>
      </c>
      <c r="S2053">
        <v>46451117</v>
      </c>
      <c r="T2053">
        <v>46477885</v>
      </c>
      <c r="U2053" t="s">
        <v>4902</v>
      </c>
      <c r="V2053">
        <v>1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75</v>
      </c>
      <c r="AE2053" s="2">
        <v>75</v>
      </c>
      <c r="AF2053" s="2">
        <v>113</v>
      </c>
      <c r="AG2053" s="2">
        <v>74</v>
      </c>
      <c r="AH2053" s="2">
        <v>86</v>
      </c>
      <c r="AI2053" s="2">
        <v>76</v>
      </c>
      <c r="AJ2053" s="2">
        <v>100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76</v>
      </c>
      <c r="AS2053" s="2">
        <v>0</v>
      </c>
      <c r="AT2053" s="2">
        <v>0</v>
      </c>
      <c r="AU2053" s="2">
        <v>123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2</v>
      </c>
      <c r="BC2053" s="2">
        <v>122</v>
      </c>
      <c r="BD2053" s="2">
        <v>9</v>
      </c>
      <c r="BE2053" s="2">
        <v>0</v>
      </c>
      <c r="BF2053" s="2">
        <v>0</v>
      </c>
      <c r="BG2053" s="2">
        <v>0</v>
      </c>
      <c r="BH2053" s="2">
        <v>0</v>
      </c>
      <c r="BI2053" s="2">
        <v>0</v>
      </c>
      <c r="BJ2053" s="2">
        <v>0</v>
      </c>
      <c r="BK2053" s="2">
        <v>0</v>
      </c>
      <c r="BL2053" s="2">
        <v>4</v>
      </c>
      <c r="BM2053" s="2">
        <v>4</v>
      </c>
      <c r="BN2053" s="2">
        <v>6</v>
      </c>
      <c r="BO2053" s="2">
        <v>4</v>
      </c>
      <c r="BP2053" s="2">
        <v>2</v>
      </c>
      <c r="BQ2053" s="2">
        <v>3</v>
      </c>
      <c r="BR2053" s="2">
        <v>4</v>
      </c>
      <c r="BS2053" s="2">
        <v>0</v>
      </c>
      <c r="BT2053" s="2">
        <v>0</v>
      </c>
      <c r="BU2053" s="2">
        <v>0</v>
      </c>
      <c r="BV2053" s="2">
        <v>0</v>
      </c>
      <c r="BW2053" s="2">
        <v>0</v>
      </c>
      <c r="BX2053" s="2">
        <v>0</v>
      </c>
      <c r="BY2053" s="2">
        <v>0</v>
      </c>
      <c r="BZ2053" s="2">
        <v>3</v>
      </c>
      <c r="CA2053" s="2">
        <v>0</v>
      </c>
      <c r="CB2053" s="2">
        <v>0</v>
      </c>
      <c r="CC2053" s="2">
        <v>4</v>
      </c>
      <c r="CD2053" s="2">
        <v>0</v>
      </c>
      <c r="CE2053" s="2">
        <v>0</v>
      </c>
      <c r="CF2053" s="2">
        <v>0</v>
      </c>
      <c r="CG2053" s="2">
        <v>0</v>
      </c>
      <c r="CH2053" s="2">
        <v>0</v>
      </c>
      <c r="CI2053" s="2">
        <v>0</v>
      </c>
      <c r="CJ2053" s="2">
        <v>2</v>
      </c>
      <c r="CK2053" s="2">
        <v>6</v>
      </c>
      <c r="CL2053" s="2">
        <v>2</v>
      </c>
    </row>
    <row r="2054" spans="1:90" x14ac:dyDescent="0.25">
      <c r="A2054" t="s">
        <v>115</v>
      </c>
      <c r="B2054">
        <v>10503</v>
      </c>
      <c r="C2054" t="s">
        <v>623</v>
      </c>
      <c r="D2054">
        <v>1</v>
      </c>
      <c r="E2054">
        <v>8</v>
      </c>
      <c r="F2054">
        <v>41154</v>
      </c>
      <c r="G2054">
        <v>35041154</v>
      </c>
      <c r="H2054" t="s">
        <v>19024</v>
      </c>
      <c r="I2054">
        <v>546</v>
      </c>
      <c r="J2054" t="s">
        <v>624</v>
      </c>
      <c r="K2054" t="s">
        <v>6435</v>
      </c>
      <c r="L2054">
        <v>1</v>
      </c>
      <c r="M2054" t="s">
        <v>624</v>
      </c>
      <c r="N2054">
        <v>8559120</v>
      </c>
      <c r="O2054" t="s">
        <v>92</v>
      </c>
      <c r="P2054" t="s">
        <v>6436</v>
      </c>
      <c r="Q2054">
        <v>575</v>
      </c>
      <c r="R2054">
        <v>11</v>
      </c>
      <c r="S2054">
        <v>46360438</v>
      </c>
      <c r="T2054">
        <v>46381419</v>
      </c>
      <c r="U2054" t="s">
        <v>19025</v>
      </c>
      <c r="V2054">
        <v>1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31</v>
      </c>
      <c r="AE2054" s="2">
        <v>34</v>
      </c>
      <c r="AF2054" s="2">
        <v>47</v>
      </c>
      <c r="AG2054" s="2">
        <v>33</v>
      </c>
      <c r="AH2054" s="2">
        <v>44</v>
      </c>
      <c r="AI2054" s="2">
        <v>36</v>
      </c>
      <c r="AJ2054" s="2">
        <v>50</v>
      </c>
      <c r="AK2054" s="2">
        <v>0</v>
      </c>
      <c r="AL2054" s="2">
        <v>0</v>
      </c>
      <c r="AM2054" s="2">
        <v>0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64</v>
      </c>
      <c r="BD2054" s="2">
        <v>0</v>
      </c>
      <c r="BE2054" s="2">
        <v>0</v>
      </c>
      <c r="BF2054" s="2">
        <v>0</v>
      </c>
      <c r="BG2054" s="2">
        <v>0</v>
      </c>
      <c r="BH2054" s="2">
        <v>0</v>
      </c>
      <c r="BI2054" s="2">
        <v>0</v>
      </c>
      <c r="BJ2054" s="2">
        <v>0</v>
      </c>
      <c r="BK2054" s="2">
        <v>0</v>
      </c>
      <c r="BL2054" s="2">
        <v>3</v>
      </c>
      <c r="BM2054" s="2">
        <v>1</v>
      </c>
      <c r="BN2054" s="2">
        <v>3</v>
      </c>
      <c r="BO2054" s="2">
        <v>1</v>
      </c>
      <c r="BP2054" s="2">
        <v>2</v>
      </c>
      <c r="BQ2054" s="2">
        <v>2</v>
      </c>
      <c r="BR2054" s="2">
        <v>2</v>
      </c>
      <c r="BS2054" s="2">
        <v>0</v>
      </c>
      <c r="BT2054" s="2">
        <v>0</v>
      </c>
      <c r="BU2054" s="2">
        <v>0</v>
      </c>
      <c r="BV2054" s="2">
        <v>0</v>
      </c>
      <c r="BW2054" s="2">
        <v>0</v>
      </c>
      <c r="BX2054" s="2">
        <v>0</v>
      </c>
      <c r="BY2054" s="2">
        <v>0</v>
      </c>
      <c r="BZ2054" s="2">
        <v>0</v>
      </c>
      <c r="CA2054" s="2">
        <v>0</v>
      </c>
      <c r="CB2054" s="2">
        <v>0</v>
      </c>
      <c r="CC2054" s="2">
        <v>0</v>
      </c>
      <c r="CD2054" s="2">
        <v>0</v>
      </c>
      <c r="CE2054" s="2">
        <v>0</v>
      </c>
      <c r="CF2054" s="2">
        <v>0</v>
      </c>
      <c r="CG2054" s="2">
        <v>0</v>
      </c>
      <c r="CH2054" s="2">
        <v>0</v>
      </c>
      <c r="CI2054" s="2">
        <v>0</v>
      </c>
      <c r="CJ2054" s="2">
        <v>0</v>
      </c>
      <c r="CK2054" s="2">
        <v>3</v>
      </c>
      <c r="CL2054" s="2">
        <v>0</v>
      </c>
    </row>
    <row r="2055" spans="1:90" x14ac:dyDescent="0.25">
      <c r="A2055" t="s">
        <v>115</v>
      </c>
      <c r="B2055">
        <v>10503</v>
      </c>
      <c r="C2055" t="s">
        <v>623</v>
      </c>
      <c r="D2055">
        <v>1</v>
      </c>
      <c r="E2055">
        <v>8</v>
      </c>
      <c r="F2055">
        <v>7298</v>
      </c>
      <c r="G2055">
        <v>35007298</v>
      </c>
      <c r="H2055" t="s">
        <v>11499</v>
      </c>
      <c r="I2055">
        <v>546</v>
      </c>
      <c r="J2055" t="s">
        <v>624</v>
      </c>
      <c r="K2055" t="s">
        <v>91</v>
      </c>
      <c r="L2055">
        <v>1</v>
      </c>
      <c r="M2055" t="s">
        <v>624</v>
      </c>
      <c r="N2055">
        <v>8550310</v>
      </c>
      <c r="O2055" t="s">
        <v>92</v>
      </c>
      <c r="P2055" t="s">
        <v>10033</v>
      </c>
      <c r="Q2055">
        <v>76</v>
      </c>
      <c r="R2055">
        <v>11</v>
      </c>
      <c r="S2055">
        <v>46360928</v>
      </c>
      <c r="T2055">
        <v>46381888</v>
      </c>
      <c r="U2055" t="s">
        <v>18985</v>
      </c>
      <c r="V2055">
        <v>1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135</v>
      </c>
      <c r="AE2055" s="2">
        <v>138</v>
      </c>
      <c r="AF2055" s="2">
        <v>140</v>
      </c>
      <c r="AG2055" s="2">
        <v>244</v>
      </c>
      <c r="AH2055" s="2">
        <v>231</v>
      </c>
      <c r="AI2055" s="2">
        <v>156</v>
      </c>
      <c r="AJ2055" s="2">
        <v>194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59</v>
      </c>
      <c r="BD2055" s="2">
        <v>0</v>
      </c>
      <c r="BE2055" s="2">
        <v>0</v>
      </c>
      <c r="BF2055" s="2">
        <v>0</v>
      </c>
      <c r="BG2055" s="2">
        <v>0</v>
      </c>
      <c r="BH2055" s="2">
        <v>0</v>
      </c>
      <c r="BI2055" s="2">
        <v>0</v>
      </c>
      <c r="BJ2055" s="2">
        <v>0</v>
      </c>
      <c r="BK2055" s="2">
        <v>0</v>
      </c>
      <c r="BL2055" s="2">
        <v>4</v>
      </c>
      <c r="BM2055" s="2">
        <v>5</v>
      </c>
      <c r="BN2055" s="2">
        <v>5</v>
      </c>
      <c r="BO2055" s="2">
        <v>8</v>
      </c>
      <c r="BP2055" s="2">
        <v>7</v>
      </c>
      <c r="BQ2055" s="2">
        <v>6</v>
      </c>
      <c r="BR2055" s="2">
        <v>5</v>
      </c>
      <c r="BS2055" s="2">
        <v>0</v>
      </c>
      <c r="BT2055" s="2">
        <v>0</v>
      </c>
      <c r="BU2055" s="2">
        <v>0</v>
      </c>
      <c r="BV2055" s="2">
        <v>0</v>
      </c>
      <c r="BW2055" s="2">
        <v>0</v>
      </c>
      <c r="BX2055" s="2">
        <v>0</v>
      </c>
      <c r="BY2055" s="2">
        <v>0</v>
      </c>
      <c r="BZ2055" s="2">
        <v>0</v>
      </c>
      <c r="CA2055" s="2">
        <v>0</v>
      </c>
      <c r="CB2055" s="2">
        <v>0</v>
      </c>
      <c r="CC2055" s="2">
        <v>0</v>
      </c>
      <c r="CD2055" s="2">
        <v>0</v>
      </c>
      <c r="CE2055" s="2">
        <v>0</v>
      </c>
      <c r="CF2055" s="2">
        <v>0</v>
      </c>
      <c r="CG2055" s="2">
        <v>0</v>
      </c>
      <c r="CH2055" s="2">
        <v>0</v>
      </c>
      <c r="CI2055" s="2">
        <v>0</v>
      </c>
      <c r="CJ2055" s="2">
        <v>0</v>
      </c>
      <c r="CK2055" s="2">
        <v>3</v>
      </c>
      <c r="CL2055" s="2">
        <v>0</v>
      </c>
    </row>
    <row r="2056" spans="1:90" x14ac:dyDescent="0.25">
      <c r="A2056" t="s">
        <v>115</v>
      </c>
      <c r="B2056">
        <v>10503</v>
      </c>
      <c r="C2056" t="s">
        <v>623</v>
      </c>
      <c r="D2056">
        <v>1</v>
      </c>
      <c r="E2056">
        <v>8</v>
      </c>
      <c r="F2056">
        <v>36353</v>
      </c>
      <c r="G2056">
        <v>35036353</v>
      </c>
      <c r="H2056" t="s">
        <v>11104</v>
      </c>
      <c r="I2056">
        <v>379</v>
      </c>
      <c r="J2056" t="s">
        <v>623</v>
      </c>
      <c r="K2056" t="s">
        <v>2817</v>
      </c>
      <c r="L2056">
        <v>1</v>
      </c>
      <c r="M2056" t="s">
        <v>623</v>
      </c>
      <c r="N2056">
        <v>8574310</v>
      </c>
      <c r="O2056" t="s">
        <v>92</v>
      </c>
      <c r="P2056" t="s">
        <v>1745</v>
      </c>
      <c r="Q2056">
        <v>368</v>
      </c>
      <c r="R2056">
        <v>11</v>
      </c>
      <c r="S2056">
        <v>46403533</v>
      </c>
      <c r="T2056">
        <v>46475875</v>
      </c>
      <c r="U2056" t="s">
        <v>11105</v>
      </c>
      <c r="V2056">
        <v>1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168</v>
      </c>
      <c r="AI2056" s="2">
        <v>202</v>
      </c>
      <c r="AJ2056" s="2">
        <v>186</v>
      </c>
      <c r="AK2056" s="2">
        <v>0</v>
      </c>
      <c r="AL2056" s="2">
        <v>0</v>
      </c>
      <c r="AM2056" s="2">
        <v>0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0</v>
      </c>
      <c r="BI2056" s="2">
        <v>0</v>
      </c>
      <c r="BJ2056" s="2">
        <v>0</v>
      </c>
      <c r="BK2056" s="2">
        <v>0</v>
      </c>
      <c r="BL2056" s="2">
        <v>0</v>
      </c>
      <c r="BM2056" s="2">
        <v>0</v>
      </c>
      <c r="BN2056" s="2">
        <v>0</v>
      </c>
      <c r="BO2056" s="2">
        <v>0</v>
      </c>
      <c r="BP2056" s="2">
        <v>7</v>
      </c>
      <c r="BQ2056" s="2">
        <v>9</v>
      </c>
      <c r="BR2056" s="2">
        <v>7</v>
      </c>
      <c r="BS2056" s="2">
        <v>0</v>
      </c>
      <c r="BT2056" s="2">
        <v>0</v>
      </c>
      <c r="BU2056" s="2">
        <v>0</v>
      </c>
      <c r="BV2056" s="2">
        <v>0</v>
      </c>
      <c r="BW2056" s="2">
        <v>0</v>
      </c>
      <c r="BX2056" s="2">
        <v>0</v>
      </c>
      <c r="BY2056" s="2">
        <v>0</v>
      </c>
      <c r="BZ2056" s="2">
        <v>0</v>
      </c>
      <c r="CA2056" s="2">
        <v>0</v>
      </c>
      <c r="CB2056" s="2">
        <v>0</v>
      </c>
      <c r="CC2056" s="2">
        <v>0</v>
      </c>
      <c r="CD2056" s="2">
        <v>0</v>
      </c>
      <c r="CE2056" s="2">
        <v>0</v>
      </c>
      <c r="CF2056" s="2">
        <v>0</v>
      </c>
      <c r="CG2056" s="2">
        <v>0</v>
      </c>
      <c r="CH2056" s="2">
        <v>0</v>
      </c>
      <c r="CI2056" s="2">
        <v>0</v>
      </c>
      <c r="CJ2056" s="2">
        <v>0</v>
      </c>
      <c r="CK2056" s="2">
        <v>0</v>
      </c>
      <c r="CL2056" s="2">
        <v>0</v>
      </c>
    </row>
    <row r="2057" spans="1:90" x14ac:dyDescent="0.25">
      <c r="A2057" t="s">
        <v>115</v>
      </c>
      <c r="B2057">
        <v>10503</v>
      </c>
      <c r="C2057" t="s">
        <v>623</v>
      </c>
      <c r="D2057">
        <v>1</v>
      </c>
      <c r="E2057">
        <v>8</v>
      </c>
      <c r="F2057">
        <v>923312</v>
      </c>
      <c r="G2057">
        <v>35923312</v>
      </c>
      <c r="H2057" t="s">
        <v>16931</v>
      </c>
      <c r="I2057">
        <v>379</v>
      </c>
      <c r="J2057" t="s">
        <v>623</v>
      </c>
      <c r="K2057" t="s">
        <v>1004</v>
      </c>
      <c r="L2057">
        <v>1</v>
      </c>
      <c r="M2057" t="s">
        <v>623</v>
      </c>
      <c r="N2057">
        <v>8598500</v>
      </c>
      <c r="O2057" t="s">
        <v>92</v>
      </c>
      <c r="P2057" t="s">
        <v>16932</v>
      </c>
      <c r="Q2057" t="s">
        <v>127</v>
      </c>
      <c r="R2057">
        <v>11</v>
      </c>
      <c r="S2057">
        <v>46453249</v>
      </c>
      <c r="T2057">
        <v>46455783</v>
      </c>
      <c r="U2057" t="s">
        <v>16933</v>
      </c>
      <c r="V2057">
        <v>1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94</v>
      </c>
      <c r="AE2057" s="2">
        <v>150</v>
      </c>
      <c r="AF2057" s="2">
        <v>141</v>
      </c>
      <c r="AG2057" s="2">
        <v>115</v>
      </c>
      <c r="AH2057" s="2">
        <v>162</v>
      </c>
      <c r="AI2057" s="2">
        <v>156</v>
      </c>
      <c r="AJ2057" s="2">
        <v>121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43</v>
      </c>
      <c r="BD2057" s="2">
        <v>0</v>
      </c>
      <c r="BE2057" s="2">
        <v>0</v>
      </c>
      <c r="BF2057" s="2">
        <v>0</v>
      </c>
      <c r="BG2057" s="2">
        <v>0</v>
      </c>
      <c r="BH2057" s="2">
        <v>0</v>
      </c>
      <c r="BI2057" s="2">
        <v>0</v>
      </c>
      <c r="BJ2057" s="2">
        <v>0</v>
      </c>
      <c r="BK2057" s="2">
        <v>0</v>
      </c>
      <c r="BL2057" s="2">
        <v>7</v>
      </c>
      <c r="BM2057" s="2">
        <v>7</v>
      </c>
      <c r="BN2057" s="2">
        <v>5</v>
      </c>
      <c r="BO2057" s="2">
        <v>8</v>
      </c>
      <c r="BP2057" s="2">
        <v>6</v>
      </c>
      <c r="BQ2057" s="2">
        <v>6</v>
      </c>
      <c r="BR2057" s="2">
        <v>6</v>
      </c>
      <c r="BS2057" s="2">
        <v>0</v>
      </c>
      <c r="BT2057" s="2">
        <v>0</v>
      </c>
      <c r="BU2057" s="2">
        <v>0</v>
      </c>
      <c r="BV2057" s="2">
        <v>0</v>
      </c>
      <c r="BW2057" s="2">
        <v>0</v>
      </c>
      <c r="BX2057" s="2">
        <v>0</v>
      </c>
      <c r="BY2057" s="2">
        <v>0</v>
      </c>
      <c r="BZ2057" s="2">
        <v>0</v>
      </c>
      <c r="CA2057" s="2">
        <v>0</v>
      </c>
      <c r="CB2057" s="2">
        <v>0</v>
      </c>
      <c r="CC2057" s="2">
        <v>0</v>
      </c>
      <c r="CD2057" s="2">
        <v>0</v>
      </c>
      <c r="CE2057" s="2">
        <v>0</v>
      </c>
      <c r="CF2057" s="2">
        <v>0</v>
      </c>
      <c r="CG2057" s="2">
        <v>0</v>
      </c>
      <c r="CH2057" s="2">
        <v>0</v>
      </c>
      <c r="CI2057" s="2">
        <v>0</v>
      </c>
      <c r="CJ2057" s="2">
        <v>0</v>
      </c>
      <c r="CK2057" s="2">
        <v>3</v>
      </c>
      <c r="CL2057" s="2">
        <v>0</v>
      </c>
    </row>
    <row r="2058" spans="1:90" x14ac:dyDescent="0.25">
      <c r="A2058" t="s">
        <v>115</v>
      </c>
      <c r="B2058">
        <v>10503</v>
      </c>
      <c r="C2058" t="s">
        <v>623</v>
      </c>
      <c r="D2058">
        <v>1</v>
      </c>
      <c r="E2058">
        <v>8</v>
      </c>
      <c r="F2058">
        <v>910193</v>
      </c>
      <c r="G2058">
        <v>35910193</v>
      </c>
      <c r="H2058" t="s">
        <v>17829</v>
      </c>
      <c r="I2058">
        <v>546</v>
      </c>
      <c r="J2058" t="s">
        <v>624</v>
      </c>
      <c r="K2058" t="s">
        <v>5255</v>
      </c>
      <c r="L2058">
        <v>1</v>
      </c>
      <c r="M2058" t="s">
        <v>624</v>
      </c>
      <c r="N2058">
        <v>8551230</v>
      </c>
      <c r="O2058" t="s">
        <v>92</v>
      </c>
      <c r="P2058" t="s">
        <v>17830</v>
      </c>
      <c r="Q2058">
        <v>90</v>
      </c>
      <c r="R2058">
        <v>11</v>
      </c>
      <c r="S2058">
        <v>46360582</v>
      </c>
      <c r="T2058">
        <v>46366680</v>
      </c>
      <c r="U2058" t="s">
        <v>17831</v>
      </c>
      <c r="V2058">
        <v>1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104</v>
      </c>
      <c r="AE2058" s="2">
        <v>68</v>
      </c>
      <c r="AF2058" s="2">
        <v>57</v>
      </c>
      <c r="AG2058" s="2">
        <v>102</v>
      </c>
      <c r="AH2058" s="2">
        <v>110</v>
      </c>
      <c r="AI2058" s="2">
        <v>77</v>
      </c>
      <c r="AJ2058" s="2">
        <v>79</v>
      </c>
      <c r="AK2058" s="2">
        <v>0</v>
      </c>
      <c r="AL2058" s="2">
        <v>0</v>
      </c>
      <c r="AM2058" s="2">
        <v>0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70</v>
      </c>
      <c r="BD2058" s="2">
        <v>5</v>
      </c>
      <c r="BE2058" s="2">
        <v>0</v>
      </c>
      <c r="BF2058" s="2">
        <v>0</v>
      </c>
      <c r="BG2058" s="2">
        <v>0</v>
      </c>
      <c r="BH2058" s="2">
        <v>0</v>
      </c>
      <c r="BI2058" s="2">
        <v>0</v>
      </c>
      <c r="BJ2058" s="2">
        <v>0</v>
      </c>
      <c r="BK2058" s="2">
        <v>0</v>
      </c>
      <c r="BL2058" s="2">
        <v>3</v>
      </c>
      <c r="BM2058" s="2">
        <v>3</v>
      </c>
      <c r="BN2058" s="2">
        <v>3</v>
      </c>
      <c r="BO2058" s="2">
        <v>5</v>
      </c>
      <c r="BP2058" s="2">
        <v>5</v>
      </c>
      <c r="BQ2058" s="2">
        <v>2</v>
      </c>
      <c r="BR2058" s="2">
        <v>3</v>
      </c>
      <c r="BS2058" s="2">
        <v>0</v>
      </c>
      <c r="BT2058" s="2">
        <v>0</v>
      </c>
      <c r="BU2058" s="2">
        <v>0</v>
      </c>
      <c r="BV2058" s="2">
        <v>0</v>
      </c>
      <c r="BW2058" s="2">
        <v>0</v>
      </c>
      <c r="BX2058" s="2">
        <v>0</v>
      </c>
      <c r="BY2058" s="2">
        <v>0</v>
      </c>
      <c r="BZ2058" s="2">
        <v>0</v>
      </c>
      <c r="CA2058" s="2">
        <v>0</v>
      </c>
      <c r="CB2058" s="2">
        <v>0</v>
      </c>
      <c r="CC2058" s="2">
        <v>0</v>
      </c>
      <c r="CD2058" s="2">
        <v>0</v>
      </c>
      <c r="CE2058" s="2">
        <v>0</v>
      </c>
      <c r="CF2058" s="2">
        <v>0</v>
      </c>
      <c r="CG2058" s="2">
        <v>0</v>
      </c>
      <c r="CH2058" s="2">
        <v>0</v>
      </c>
      <c r="CI2058" s="2">
        <v>0</v>
      </c>
      <c r="CJ2058" s="2">
        <v>0</v>
      </c>
      <c r="CK2058" s="2">
        <v>3</v>
      </c>
      <c r="CL2058" s="2">
        <v>2</v>
      </c>
    </row>
    <row r="2059" spans="1:90" x14ac:dyDescent="0.25">
      <c r="A2059" t="s">
        <v>115</v>
      </c>
      <c r="B2059">
        <v>10503</v>
      </c>
      <c r="C2059" t="s">
        <v>623</v>
      </c>
      <c r="D2059">
        <v>1</v>
      </c>
      <c r="E2059">
        <v>8</v>
      </c>
      <c r="F2059">
        <v>923709</v>
      </c>
      <c r="G2059">
        <v>35923709</v>
      </c>
      <c r="H2059" t="s">
        <v>12798</v>
      </c>
      <c r="I2059">
        <v>379</v>
      </c>
      <c r="J2059" t="s">
        <v>623</v>
      </c>
      <c r="K2059" t="s">
        <v>12799</v>
      </c>
      <c r="L2059">
        <v>1</v>
      </c>
      <c r="M2059" t="s">
        <v>623</v>
      </c>
      <c r="N2059">
        <v>8575335</v>
      </c>
      <c r="O2059" t="s">
        <v>92</v>
      </c>
      <c r="P2059" t="s">
        <v>12800</v>
      </c>
      <c r="Q2059" t="s">
        <v>127</v>
      </c>
      <c r="R2059">
        <v>11</v>
      </c>
      <c r="S2059">
        <v>46471560</v>
      </c>
      <c r="U2059" t="s">
        <v>12801</v>
      </c>
      <c r="V2059">
        <v>1</v>
      </c>
      <c r="W2059" s="2">
        <v>0</v>
      </c>
      <c r="X2059" s="2">
        <v>0</v>
      </c>
      <c r="Y2059" s="2">
        <v>0</v>
      </c>
      <c r="Z2059" s="2">
        <v>0</v>
      </c>
      <c r="AA2059" s="2">
        <v>52</v>
      </c>
      <c r="AB2059" s="2">
        <v>32</v>
      </c>
      <c r="AC2059" s="2">
        <v>64</v>
      </c>
      <c r="AD2059" s="2">
        <v>84</v>
      </c>
      <c r="AE2059" s="2">
        <v>124</v>
      </c>
      <c r="AF2059" s="2">
        <v>89</v>
      </c>
      <c r="AG2059" s="2">
        <v>103</v>
      </c>
      <c r="AH2059" s="2">
        <v>137</v>
      </c>
      <c r="AI2059" s="2">
        <v>123</v>
      </c>
      <c r="AJ2059" s="2">
        <v>118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112</v>
      </c>
      <c r="BD2059" s="2">
        <v>4</v>
      </c>
      <c r="BE2059" s="2">
        <v>0</v>
      </c>
      <c r="BF2059" s="2">
        <v>0</v>
      </c>
      <c r="BG2059" s="2">
        <v>0</v>
      </c>
      <c r="BH2059" s="2">
        <v>0</v>
      </c>
      <c r="BI2059" s="2">
        <v>3</v>
      </c>
      <c r="BJ2059" s="2">
        <v>2</v>
      </c>
      <c r="BK2059" s="2">
        <v>2</v>
      </c>
      <c r="BL2059" s="2">
        <v>3</v>
      </c>
      <c r="BM2059" s="2">
        <v>4</v>
      </c>
      <c r="BN2059" s="2">
        <v>4</v>
      </c>
      <c r="BO2059" s="2">
        <v>4</v>
      </c>
      <c r="BP2059" s="2">
        <v>5</v>
      </c>
      <c r="BQ2059" s="2">
        <v>4</v>
      </c>
      <c r="BR2059" s="2">
        <v>6</v>
      </c>
      <c r="BS2059" s="2">
        <v>0</v>
      </c>
      <c r="BT2059" s="2">
        <v>0</v>
      </c>
      <c r="BU2059" s="2">
        <v>0</v>
      </c>
      <c r="BV2059" s="2">
        <v>0</v>
      </c>
      <c r="BW2059" s="2">
        <v>0</v>
      </c>
      <c r="BX2059" s="2">
        <v>0</v>
      </c>
      <c r="BY2059" s="2">
        <v>0</v>
      </c>
      <c r="BZ2059" s="2">
        <v>0</v>
      </c>
      <c r="CA2059" s="2">
        <v>0</v>
      </c>
      <c r="CB2059" s="2">
        <v>0</v>
      </c>
      <c r="CC2059" s="2">
        <v>0</v>
      </c>
      <c r="CD2059" s="2">
        <v>0</v>
      </c>
      <c r="CE2059" s="2">
        <v>0</v>
      </c>
      <c r="CF2059" s="2">
        <v>0</v>
      </c>
      <c r="CG2059" s="2">
        <v>0</v>
      </c>
      <c r="CH2059" s="2">
        <v>0</v>
      </c>
      <c r="CI2059" s="2">
        <v>0</v>
      </c>
      <c r="CJ2059" s="2">
        <v>0</v>
      </c>
      <c r="CK2059" s="2">
        <v>5</v>
      </c>
      <c r="CL2059" s="2">
        <v>1</v>
      </c>
    </row>
    <row r="2060" spans="1:90" x14ac:dyDescent="0.25">
      <c r="A2060" t="s">
        <v>115</v>
      </c>
      <c r="B2060">
        <v>10503</v>
      </c>
      <c r="C2060" t="s">
        <v>623</v>
      </c>
      <c r="D2060">
        <v>1</v>
      </c>
      <c r="E2060">
        <v>8</v>
      </c>
      <c r="F2060">
        <v>923722</v>
      </c>
      <c r="G2060">
        <v>35923722</v>
      </c>
      <c r="H2060" t="s">
        <v>10306</v>
      </c>
      <c r="I2060">
        <v>379</v>
      </c>
      <c r="J2060" t="s">
        <v>623</v>
      </c>
      <c r="K2060" t="s">
        <v>10307</v>
      </c>
      <c r="L2060">
        <v>1</v>
      </c>
      <c r="M2060" t="s">
        <v>623</v>
      </c>
      <c r="N2060">
        <v>8572700</v>
      </c>
      <c r="O2060" t="s">
        <v>92</v>
      </c>
      <c r="P2060" t="s">
        <v>9276</v>
      </c>
      <c r="Q2060">
        <v>465</v>
      </c>
      <c r="R2060">
        <v>11</v>
      </c>
      <c r="S2060">
        <v>46473911</v>
      </c>
      <c r="T2060">
        <v>46475896</v>
      </c>
      <c r="U2060" t="s">
        <v>10308</v>
      </c>
      <c r="V2060">
        <v>1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91</v>
      </c>
      <c r="AE2060" s="2">
        <v>158</v>
      </c>
      <c r="AF2060" s="2">
        <v>84</v>
      </c>
      <c r="AG2060" s="2">
        <v>67</v>
      </c>
      <c r="AH2060" s="2">
        <v>112</v>
      </c>
      <c r="AI2060" s="2">
        <v>136</v>
      </c>
      <c r="AJ2060" s="2">
        <v>99</v>
      </c>
      <c r="AK2060" s="2">
        <v>0</v>
      </c>
      <c r="AL2060" s="2">
        <v>0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66</v>
      </c>
      <c r="BD2060" s="2">
        <v>0</v>
      </c>
      <c r="BE2060" s="2">
        <v>0</v>
      </c>
      <c r="BF2060" s="2">
        <v>0</v>
      </c>
      <c r="BG2060" s="2">
        <v>0</v>
      </c>
      <c r="BH2060" s="2">
        <v>0</v>
      </c>
      <c r="BI2060" s="2">
        <v>0</v>
      </c>
      <c r="BJ2060" s="2">
        <v>0</v>
      </c>
      <c r="BK2060" s="2">
        <v>0</v>
      </c>
      <c r="BL2060" s="2">
        <v>4</v>
      </c>
      <c r="BM2060" s="2">
        <v>7</v>
      </c>
      <c r="BN2060" s="2">
        <v>5</v>
      </c>
      <c r="BO2060" s="2">
        <v>3</v>
      </c>
      <c r="BP2060" s="2">
        <v>6</v>
      </c>
      <c r="BQ2060" s="2">
        <v>6</v>
      </c>
      <c r="BR2060" s="2">
        <v>5</v>
      </c>
      <c r="BS2060" s="2">
        <v>0</v>
      </c>
      <c r="BT2060" s="2">
        <v>0</v>
      </c>
      <c r="BU2060" s="2">
        <v>0</v>
      </c>
      <c r="BV2060" s="2">
        <v>0</v>
      </c>
      <c r="BW2060" s="2">
        <v>0</v>
      </c>
      <c r="BX2060" s="2">
        <v>0</v>
      </c>
      <c r="BY2060" s="2">
        <v>0</v>
      </c>
      <c r="BZ2060" s="2">
        <v>0</v>
      </c>
      <c r="CA2060" s="2">
        <v>0</v>
      </c>
      <c r="CB2060" s="2">
        <v>0</v>
      </c>
      <c r="CC2060" s="2">
        <v>0</v>
      </c>
      <c r="CD2060" s="2">
        <v>0</v>
      </c>
      <c r="CE2060" s="2">
        <v>0</v>
      </c>
      <c r="CF2060" s="2">
        <v>0</v>
      </c>
      <c r="CG2060" s="2">
        <v>0</v>
      </c>
      <c r="CH2060" s="2">
        <v>0</v>
      </c>
      <c r="CI2060" s="2">
        <v>0</v>
      </c>
      <c r="CJ2060" s="2">
        <v>0</v>
      </c>
      <c r="CK2060" s="2">
        <v>3</v>
      </c>
      <c r="CL2060" s="2">
        <v>0</v>
      </c>
    </row>
    <row r="2061" spans="1:90" x14ac:dyDescent="0.25">
      <c r="A2061" t="s">
        <v>115</v>
      </c>
      <c r="B2061">
        <v>10503</v>
      </c>
      <c r="C2061" t="s">
        <v>623</v>
      </c>
      <c r="D2061">
        <v>1</v>
      </c>
      <c r="E2061">
        <v>8</v>
      </c>
      <c r="F2061">
        <v>446300</v>
      </c>
      <c r="G2061">
        <v>35446300</v>
      </c>
      <c r="H2061" t="s">
        <v>2817</v>
      </c>
      <c r="I2061">
        <v>379</v>
      </c>
      <c r="J2061" t="s">
        <v>623</v>
      </c>
      <c r="K2061" t="s">
        <v>2817</v>
      </c>
      <c r="L2061">
        <v>1</v>
      </c>
      <c r="M2061" t="s">
        <v>623</v>
      </c>
      <c r="N2061">
        <v>8574310</v>
      </c>
      <c r="O2061" t="s">
        <v>92</v>
      </c>
      <c r="P2061" t="s">
        <v>1745</v>
      </c>
      <c r="Q2061">
        <v>368</v>
      </c>
      <c r="R2061">
        <v>11</v>
      </c>
      <c r="S2061">
        <v>46401828</v>
      </c>
      <c r="T2061">
        <v>46428938</v>
      </c>
      <c r="U2061" t="s">
        <v>7493</v>
      </c>
      <c r="V2061">
        <v>1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139</v>
      </c>
      <c r="AE2061" s="2">
        <v>231</v>
      </c>
      <c r="AF2061" s="2">
        <v>165</v>
      </c>
      <c r="AG2061" s="2">
        <v>103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42</v>
      </c>
      <c r="AS2061" s="2">
        <v>0</v>
      </c>
      <c r="AT2061" s="2">
        <v>0</v>
      </c>
      <c r="AU2061" s="2">
        <v>217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38</v>
      </c>
      <c r="BD2061" s="2">
        <v>0</v>
      </c>
      <c r="BE2061" s="2">
        <v>0</v>
      </c>
      <c r="BF2061" s="2">
        <v>0</v>
      </c>
      <c r="BG2061" s="2">
        <v>0</v>
      </c>
      <c r="BH2061" s="2">
        <v>0</v>
      </c>
      <c r="BI2061" s="2">
        <v>0</v>
      </c>
      <c r="BJ2061" s="2">
        <v>0</v>
      </c>
      <c r="BK2061" s="2">
        <v>0</v>
      </c>
      <c r="BL2061" s="2">
        <v>9</v>
      </c>
      <c r="BM2061" s="2">
        <v>8</v>
      </c>
      <c r="BN2061" s="2">
        <v>6</v>
      </c>
      <c r="BO2061" s="2">
        <v>5</v>
      </c>
      <c r="BP2061" s="2">
        <v>0</v>
      </c>
      <c r="BQ2061" s="2">
        <v>0</v>
      </c>
      <c r="BR2061" s="2">
        <v>0</v>
      </c>
      <c r="BS2061" s="2">
        <v>0</v>
      </c>
      <c r="BT2061" s="2">
        <v>0</v>
      </c>
      <c r="BU2061" s="2">
        <v>0</v>
      </c>
      <c r="BV2061" s="2">
        <v>0</v>
      </c>
      <c r="BW2061" s="2">
        <v>0</v>
      </c>
      <c r="BX2061" s="2">
        <v>0</v>
      </c>
      <c r="BY2061" s="2">
        <v>0</v>
      </c>
      <c r="BZ2061" s="2">
        <v>1</v>
      </c>
      <c r="CA2061" s="2">
        <v>0</v>
      </c>
      <c r="CB2061" s="2">
        <v>0</v>
      </c>
      <c r="CC2061" s="2">
        <v>7</v>
      </c>
      <c r="CD2061" s="2">
        <v>0</v>
      </c>
      <c r="CE2061" s="2">
        <v>0</v>
      </c>
      <c r="CF2061" s="2">
        <v>0</v>
      </c>
      <c r="CG2061" s="2">
        <v>0</v>
      </c>
      <c r="CH2061" s="2">
        <v>0</v>
      </c>
      <c r="CI2061" s="2">
        <v>0</v>
      </c>
      <c r="CJ2061" s="2">
        <v>0</v>
      </c>
      <c r="CK2061" s="2">
        <v>3</v>
      </c>
      <c r="CL2061" s="2">
        <v>0</v>
      </c>
    </row>
    <row r="2062" spans="1:90" x14ac:dyDescent="0.25">
      <c r="A2062" t="s">
        <v>115</v>
      </c>
      <c r="B2062">
        <v>10503</v>
      </c>
      <c r="C2062" t="s">
        <v>623</v>
      </c>
      <c r="D2062">
        <v>1</v>
      </c>
      <c r="E2062">
        <v>8</v>
      </c>
      <c r="F2062">
        <v>7079</v>
      </c>
      <c r="G2062">
        <v>35007079</v>
      </c>
      <c r="H2062" t="s">
        <v>19012</v>
      </c>
      <c r="I2062">
        <v>379</v>
      </c>
      <c r="J2062" t="s">
        <v>623</v>
      </c>
      <c r="K2062" t="s">
        <v>7073</v>
      </c>
      <c r="L2062">
        <v>1</v>
      </c>
      <c r="M2062" t="s">
        <v>623</v>
      </c>
      <c r="N2062">
        <v>8577440</v>
      </c>
      <c r="O2062" t="s">
        <v>92</v>
      </c>
      <c r="P2062" t="s">
        <v>2248</v>
      </c>
      <c r="Q2062">
        <v>38</v>
      </c>
      <c r="R2062">
        <v>11</v>
      </c>
      <c r="S2062">
        <v>46402275</v>
      </c>
      <c r="T2062">
        <v>46475871</v>
      </c>
      <c r="U2062" t="s">
        <v>15669</v>
      </c>
      <c r="V2062">
        <v>1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58</v>
      </c>
      <c r="AE2062" s="2">
        <v>161</v>
      </c>
      <c r="AF2062" s="2">
        <v>115</v>
      </c>
      <c r="AG2062" s="2">
        <v>100</v>
      </c>
      <c r="AH2062" s="2">
        <v>152</v>
      </c>
      <c r="AI2062" s="2">
        <v>138</v>
      </c>
      <c r="AJ2062" s="2">
        <v>121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288</v>
      </c>
      <c r="AS2062" s="2">
        <v>0</v>
      </c>
      <c r="AT2062" s="2">
        <v>0</v>
      </c>
      <c r="AU2062" s="2">
        <v>296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162</v>
      </c>
      <c r="BD2062" s="2">
        <v>0</v>
      </c>
      <c r="BE2062" s="2">
        <v>0</v>
      </c>
      <c r="BF2062" s="2">
        <v>0</v>
      </c>
      <c r="BG2062" s="2">
        <v>0</v>
      </c>
      <c r="BH2062" s="2">
        <v>0</v>
      </c>
      <c r="BI2062" s="2">
        <v>0</v>
      </c>
      <c r="BJ2062" s="2">
        <v>0</v>
      </c>
      <c r="BK2062" s="2">
        <v>0</v>
      </c>
      <c r="BL2062" s="2">
        <v>2</v>
      </c>
      <c r="BM2062" s="2">
        <v>7</v>
      </c>
      <c r="BN2062" s="2">
        <v>4</v>
      </c>
      <c r="BO2062" s="2">
        <v>4</v>
      </c>
      <c r="BP2062" s="2">
        <v>5</v>
      </c>
      <c r="BQ2062" s="2">
        <v>6</v>
      </c>
      <c r="BR2062" s="2">
        <v>6</v>
      </c>
      <c r="BS2062" s="2">
        <v>0</v>
      </c>
      <c r="BT2062" s="2">
        <v>0</v>
      </c>
      <c r="BU2062" s="2">
        <v>0</v>
      </c>
      <c r="BV2062" s="2">
        <v>0</v>
      </c>
      <c r="BW2062" s="2">
        <v>0</v>
      </c>
      <c r="BX2062" s="2">
        <v>0</v>
      </c>
      <c r="BY2062" s="2">
        <v>0</v>
      </c>
      <c r="BZ2062" s="2">
        <v>10</v>
      </c>
      <c r="CA2062" s="2">
        <v>0</v>
      </c>
      <c r="CB2062" s="2">
        <v>0</v>
      </c>
      <c r="CC2062" s="2">
        <v>7</v>
      </c>
      <c r="CD2062" s="2">
        <v>0</v>
      </c>
      <c r="CE2062" s="2">
        <v>0</v>
      </c>
      <c r="CF2062" s="2">
        <v>0</v>
      </c>
      <c r="CG2062" s="2">
        <v>0</v>
      </c>
      <c r="CH2062" s="2">
        <v>0</v>
      </c>
      <c r="CI2062" s="2">
        <v>0</v>
      </c>
      <c r="CJ2062" s="2">
        <v>0</v>
      </c>
      <c r="CK2062" s="2">
        <v>10</v>
      </c>
      <c r="CL2062" s="2">
        <v>0</v>
      </c>
    </row>
    <row r="2063" spans="1:90" x14ac:dyDescent="0.25">
      <c r="A2063" t="s">
        <v>115</v>
      </c>
      <c r="B2063">
        <v>20313</v>
      </c>
      <c r="C2063" t="s">
        <v>650</v>
      </c>
      <c r="D2063">
        <v>2</v>
      </c>
      <c r="E2063">
        <v>36</v>
      </c>
      <c r="F2063">
        <v>327669</v>
      </c>
      <c r="G2063">
        <v>35327669</v>
      </c>
      <c r="H2063" t="s">
        <v>872</v>
      </c>
      <c r="I2063">
        <v>365</v>
      </c>
      <c r="J2063" t="s">
        <v>873</v>
      </c>
      <c r="K2063" t="s">
        <v>872</v>
      </c>
      <c r="L2063">
        <v>1</v>
      </c>
      <c r="M2063" t="s">
        <v>873</v>
      </c>
      <c r="N2063">
        <v>18440000</v>
      </c>
      <c r="O2063" t="s">
        <v>92</v>
      </c>
      <c r="P2063" t="s">
        <v>874</v>
      </c>
      <c r="Q2063" t="s">
        <v>127</v>
      </c>
      <c r="R2063">
        <v>15</v>
      </c>
      <c r="S2063">
        <v>35620361</v>
      </c>
      <c r="U2063" t="s">
        <v>19798</v>
      </c>
      <c r="V2063">
        <v>2</v>
      </c>
      <c r="W2063" s="2">
        <v>0</v>
      </c>
      <c r="X2063" s="2">
        <v>0</v>
      </c>
      <c r="Y2063" s="2">
        <v>0</v>
      </c>
      <c r="Z2063" s="2">
        <v>0</v>
      </c>
      <c r="AA2063" s="2">
        <v>5</v>
      </c>
      <c r="AB2063" s="2">
        <v>1</v>
      </c>
      <c r="AC2063" s="2">
        <v>1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0</v>
      </c>
      <c r="BI2063" s="2">
        <v>1</v>
      </c>
      <c r="BJ2063" s="2">
        <v>1</v>
      </c>
      <c r="BK2063" s="2">
        <v>1</v>
      </c>
      <c r="BL2063" s="2">
        <v>0</v>
      </c>
      <c r="BM2063" s="2">
        <v>0</v>
      </c>
      <c r="BN2063" s="2">
        <v>0</v>
      </c>
      <c r="BO2063" s="2">
        <v>0</v>
      </c>
      <c r="BP2063" s="2">
        <v>0</v>
      </c>
      <c r="BQ2063" s="2">
        <v>0</v>
      </c>
      <c r="BR2063" s="2">
        <v>0</v>
      </c>
      <c r="BS2063" s="2">
        <v>0</v>
      </c>
      <c r="BT2063" s="2">
        <v>0</v>
      </c>
      <c r="BU2063" s="2">
        <v>0</v>
      </c>
      <c r="BV2063" s="2">
        <v>0</v>
      </c>
      <c r="BW2063" s="2">
        <v>0</v>
      </c>
      <c r="BX2063" s="2">
        <v>0</v>
      </c>
      <c r="BY2063" s="2">
        <v>0</v>
      </c>
      <c r="BZ2063" s="2">
        <v>0</v>
      </c>
      <c r="CA2063" s="2">
        <v>0</v>
      </c>
      <c r="CB2063" s="2">
        <v>0</v>
      </c>
      <c r="CC2063" s="2">
        <v>0</v>
      </c>
      <c r="CD2063" s="2">
        <v>0</v>
      </c>
      <c r="CE2063" s="2">
        <v>0</v>
      </c>
      <c r="CF2063" s="2">
        <v>0</v>
      </c>
      <c r="CG2063" s="2">
        <v>0</v>
      </c>
      <c r="CH2063" s="2">
        <v>0</v>
      </c>
      <c r="CI2063" s="2">
        <v>0</v>
      </c>
      <c r="CJ2063" s="2">
        <v>0</v>
      </c>
      <c r="CK2063" s="2">
        <v>0</v>
      </c>
      <c r="CL2063" s="2">
        <v>0</v>
      </c>
    </row>
    <row r="2064" spans="1:90" x14ac:dyDescent="0.25">
      <c r="A2064" t="s">
        <v>115</v>
      </c>
      <c r="B2064">
        <v>20313</v>
      </c>
      <c r="C2064" t="s">
        <v>650</v>
      </c>
      <c r="D2064">
        <v>1</v>
      </c>
      <c r="E2064">
        <v>36</v>
      </c>
      <c r="F2064">
        <v>919858</v>
      </c>
      <c r="G2064">
        <v>35919858</v>
      </c>
      <c r="H2064" t="s">
        <v>5188</v>
      </c>
      <c r="I2064">
        <v>365</v>
      </c>
      <c r="J2064" t="s">
        <v>873</v>
      </c>
      <c r="K2064" t="s">
        <v>5188</v>
      </c>
      <c r="L2064">
        <v>1</v>
      </c>
      <c r="M2064" t="s">
        <v>873</v>
      </c>
      <c r="N2064">
        <v>18440000</v>
      </c>
      <c r="O2064" t="s">
        <v>92</v>
      </c>
      <c r="P2064" t="s">
        <v>5188</v>
      </c>
      <c r="Q2064" t="s">
        <v>127</v>
      </c>
      <c r="U2064" t="s">
        <v>6032</v>
      </c>
      <c r="V2064">
        <v>2</v>
      </c>
      <c r="W2064" s="2">
        <v>0</v>
      </c>
      <c r="X2064" s="2">
        <v>0</v>
      </c>
      <c r="Y2064" s="2">
        <v>17</v>
      </c>
      <c r="Z2064" s="2">
        <v>13</v>
      </c>
      <c r="AA2064" s="2">
        <v>12</v>
      </c>
      <c r="AB2064" s="2">
        <v>18</v>
      </c>
      <c r="AC2064" s="2">
        <v>13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25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1</v>
      </c>
      <c r="BH2064" s="2">
        <v>1</v>
      </c>
      <c r="BI2064" s="2">
        <v>1</v>
      </c>
      <c r="BJ2064" s="2">
        <v>2</v>
      </c>
      <c r="BK2064" s="2">
        <v>1</v>
      </c>
      <c r="BL2064" s="2">
        <v>0</v>
      </c>
      <c r="BM2064" s="2">
        <v>0</v>
      </c>
      <c r="BN2064" s="2">
        <v>0</v>
      </c>
      <c r="BO2064" s="2">
        <v>0</v>
      </c>
      <c r="BP2064" s="2">
        <v>0</v>
      </c>
      <c r="BQ2064" s="2">
        <v>0</v>
      </c>
      <c r="BR2064" s="2">
        <v>0</v>
      </c>
      <c r="BS2064" s="2">
        <v>0</v>
      </c>
      <c r="BT2064" s="2">
        <v>0</v>
      </c>
      <c r="BU2064" s="2">
        <v>0</v>
      </c>
      <c r="BV2064" s="2">
        <v>0</v>
      </c>
      <c r="BW2064" s="2">
        <v>0</v>
      </c>
      <c r="BX2064" s="2">
        <v>0</v>
      </c>
      <c r="BY2064" s="2">
        <v>0</v>
      </c>
      <c r="BZ2064" s="2">
        <v>0</v>
      </c>
      <c r="CA2064" s="2">
        <v>0</v>
      </c>
      <c r="CB2064" s="2">
        <v>0</v>
      </c>
      <c r="CC2064" s="2">
        <v>1</v>
      </c>
      <c r="CD2064" s="2">
        <v>0</v>
      </c>
      <c r="CE2064" s="2">
        <v>0</v>
      </c>
      <c r="CF2064" s="2">
        <v>0</v>
      </c>
      <c r="CG2064" s="2">
        <v>0</v>
      </c>
      <c r="CH2064" s="2">
        <v>0</v>
      </c>
      <c r="CI2064" s="2">
        <v>0</v>
      </c>
      <c r="CJ2064" s="2">
        <v>0</v>
      </c>
      <c r="CK2064" s="2">
        <v>0</v>
      </c>
      <c r="CL2064" s="2">
        <v>0</v>
      </c>
    </row>
    <row r="2065" spans="1:90" x14ac:dyDescent="0.25">
      <c r="A2065" t="s">
        <v>115</v>
      </c>
      <c r="B2065">
        <v>20313</v>
      </c>
      <c r="C2065" t="s">
        <v>650</v>
      </c>
      <c r="D2065">
        <v>1</v>
      </c>
      <c r="E2065">
        <v>8</v>
      </c>
      <c r="F2065">
        <v>39718</v>
      </c>
      <c r="G2065">
        <v>35039718</v>
      </c>
      <c r="H2065" t="s">
        <v>18810</v>
      </c>
      <c r="I2065">
        <v>365</v>
      </c>
      <c r="J2065" t="s">
        <v>873</v>
      </c>
      <c r="K2065" t="s">
        <v>2932</v>
      </c>
      <c r="L2065">
        <v>1</v>
      </c>
      <c r="M2065" t="s">
        <v>873</v>
      </c>
      <c r="N2065">
        <v>18440000</v>
      </c>
      <c r="O2065" t="s">
        <v>92</v>
      </c>
      <c r="P2065" t="s">
        <v>18811</v>
      </c>
      <c r="Q2065">
        <v>88</v>
      </c>
      <c r="R2065">
        <v>15</v>
      </c>
      <c r="S2065">
        <v>35621134</v>
      </c>
      <c r="T2065">
        <v>35621377</v>
      </c>
      <c r="U2065" t="s">
        <v>18812</v>
      </c>
      <c r="V2065">
        <v>1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68</v>
      </c>
      <c r="AE2065" s="2">
        <v>55</v>
      </c>
      <c r="AF2065" s="2">
        <v>50</v>
      </c>
      <c r="AG2065" s="2">
        <v>20</v>
      </c>
      <c r="AH2065" s="2">
        <v>53</v>
      </c>
      <c r="AI2065" s="2">
        <v>48</v>
      </c>
      <c r="AJ2065" s="2">
        <v>34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90</v>
      </c>
      <c r="BD2065" s="2">
        <v>0</v>
      </c>
      <c r="BE2065" s="2">
        <v>0</v>
      </c>
      <c r="BF2065" s="2">
        <v>0</v>
      </c>
      <c r="BG2065" s="2">
        <v>0</v>
      </c>
      <c r="BH2065" s="2">
        <v>0</v>
      </c>
      <c r="BI2065" s="2">
        <v>0</v>
      </c>
      <c r="BJ2065" s="2">
        <v>0</v>
      </c>
      <c r="BK2065" s="2">
        <v>0</v>
      </c>
      <c r="BL2065" s="2">
        <v>4</v>
      </c>
      <c r="BM2065" s="2">
        <v>4</v>
      </c>
      <c r="BN2065" s="2">
        <v>4</v>
      </c>
      <c r="BO2065" s="2">
        <v>2</v>
      </c>
      <c r="BP2065" s="2">
        <v>4</v>
      </c>
      <c r="BQ2065" s="2">
        <v>4</v>
      </c>
      <c r="BR2065" s="2">
        <v>1</v>
      </c>
      <c r="BS2065" s="2">
        <v>0</v>
      </c>
      <c r="BT2065" s="2">
        <v>0</v>
      </c>
      <c r="BU2065" s="2">
        <v>0</v>
      </c>
      <c r="BV2065" s="2">
        <v>0</v>
      </c>
      <c r="BW2065" s="2">
        <v>0</v>
      </c>
      <c r="BX2065" s="2">
        <v>0</v>
      </c>
      <c r="BY2065" s="2">
        <v>0</v>
      </c>
      <c r="BZ2065" s="2">
        <v>0</v>
      </c>
      <c r="CA2065" s="2">
        <v>0</v>
      </c>
      <c r="CB2065" s="2">
        <v>0</v>
      </c>
      <c r="CC2065" s="2">
        <v>0</v>
      </c>
      <c r="CD2065" s="2">
        <v>0</v>
      </c>
      <c r="CE2065" s="2">
        <v>0</v>
      </c>
      <c r="CF2065" s="2">
        <v>0</v>
      </c>
      <c r="CG2065" s="2">
        <v>0</v>
      </c>
      <c r="CH2065" s="2">
        <v>0</v>
      </c>
      <c r="CI2065" s="2">
        <v>0</v>
      </c>
      <c r="CJ2065" s="2">
        <v>0</v>
      </c>
      <c r="CK2065" s="2">
        <v>6</v>
      </c>
      <c r="CL2065" s="2">
        <v>0</v>
      </c>
    </row>
    <row r="2066" spans="1:90" x14ac:dyDescent="0.25">
      <c r="A2066" t="s">
        <v>115</v>
      </c>
      <c r="B2066">
        <v>20313</v>
      </c>
      <c r="C2066" t="s">
        <v>650</v>
      </c>
      <c r="D2066">
        <v>1</v>
      </c>
      <c r="E2066">
        <v>10</v>
      </c>
      <c r="F2066">
        <v>268574</v>
      </c>
      <c r="G2066">
        <v>35268574</v>
      </c>
      <c r="H2066" t="s">
        <v>4832</v>
      </c>
      <c r="I2066">
        <v>199</v>
      </c>
      <c r="J2066" t="s">
        <v>1463</v>
      </c>
      <c r="K2066" t="s">
        <v>4833</v>
      </c>
      <c r="L2066">
        <v>1</v>
      </c>
      <c r="M2066" t="s">
        <v>1463</v>
      </c>
      <c r="N2066">
        <v>18490000</v>
      </c>
      <c r="O2066" t="s">
        <v>92</v>
      </c>
      <c r="P2066" t="s">
        <v>2529</v>
      </c>
      <c r="Q2066" t="s">
        <v>127</v>
      </c>
      <c r="R2066">
        <v>15</v>
      </c>
      <c r="S2066">
        <v>35318000</v>
      </c>
      <c r="U2066" t="s">
        <v>4834</v>
      </c>
      <c r="V2066">
        <v>2</v>
      </c>
      <c r="W2066" s="2">
        <v>0</v>
      </c>
      <c r="X2066" s="2">
        <v>2</v>
      </c>
      <c r="Y2066" s="2">
        <v>2</v>
      </c>
      <c r="Z2066" s="2">
        <v>2</v>
      </c>
      <c r="AA2066" s="2">
        <v>3</v>
      </c>
      <c r="AB2066" s="2">
        <v>0</v>
      </c>
      <c r="AC2066" s="2">
        <v>2</v>
      </c>
      <c r="AD2066" s="2">
        <v>1</v>
      </c>
      <c r="AE2066" s="2">
        <v>2</v>
      </c>
      <c r="AF2066" s="2">
        <v>1</v>
      </c>
      <c r="AG2066" s="2">
        <v>3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1</v>
      </c>
      <c r="AS2066" s="2">
        <v>0</v>
      </c>
      <c r="AT2066" s="2">
        <v>0</v>
      </c>
      <c r="AU2066" s="2">
        <v>1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1</v>
      </c>
      <c r="BG2066" s="2">
        <v>1</v>
      </c>
      <c r="BH2066" s="2">
        <v>1</v>
      </c>
      <c r="BI2066" s="2">
        <v>1</v>
      </c>
      <c r="BJ2066" s="2">
        <v>0</v>
      </c>
      <c r="BK2066" s="2">
        <v>1</v>
      </c>
      <c r="BL2066" s="2">
        <v>1</v>
      </c>
      <c r="BM2066" s="2">
        <v>1</v>
      </c>
      <c r="BN2066" s="2">
        <v>1</v>
      </c>
      <c r="BO2066" s="2">
        <v>1</v>
      </c>
      <c r="BP2066" s="2">
        <v>0</v>
      </c>
      <c r="BQ2066" s="2">
        <v>0</v>
      </c>
      <c r="BR2066" s="2">
        <v>0</v>
      </c>
      <c r="BS2066" s="2">
        <v>0</v>
      </c>
      <c r="BT2066" s="2">
        <v>0</v>
      </c>
      <c r="BU2066" s="2">
        <v>0</v>
      </c>
      <c r="BV2066" s="2">
        <v>0</v>
      </c>
      <c r="BW2066" s="2">
        <v>0</v>
      </c>
      <c r="BX2066" s="2">
        <v>0</v>
      </c>
      <c r="BY2066" s="2">
        <v>0</v>
      </c>
      <c r="BZ2066" s="2">
        <v>1</v>
      </c>
      <c r="CA2066" s="2">
        <v>0</v>
      </c>
      <c r="CB2066" s="2">
        <v>0</v>
      </c>
      <c r="CC2066" s="2">
        <v>1</v>
      </c>
      <c r="CD2066" s="2">
        <v>0</v>
      </c>
      <c r="CE2066" s="2">
        <v>0</v>
      </c>
      <c r="CF2066" s="2">
        <v>0</v>
      </c>
      <c r="CG2066" s="2">
        <v>0</v>
      </c>
      <c r="CH2066" s="2">
        <v>0</v>
      </c>
      <c r="CI2066" s="2">
        <v>0</v>
      </c>
      <c r="CJ2066" s="2">
        <v>0</v>
      </c>
      <c r="CK2066" s="2">
        <v>0</v>
      </c>
      <c r="CL2066" s="2">
        <v>0</v>
      </c>
    </row>
    <row r="2067" spans="1:90" x14ac:dyDescent="0.25">
      <c r="A2067" t="s">
        <v>115</v>
      </c>
      <c r="B2067">
        <v>20313</v>
      </c>
      <c r="C2067" t="s">
        <v>650</v>
      </c>
      <c r="D2067">
        <v>1</v>
      </c>
      <c r="E2067">
        <v>10</v>
      </c>
      <c r="F2067">
        <v>306526</v>
      </c>
      <c r="G2067">
        <v>35306526</v>
      </c>
      <c r="H2067" t="s">
        <v>15362</v>
      </c>
      <c r="I2067">
        <v>376</v>
      </c>
      <c r="J2067" t="s">
        <v>651</v>
      </c>
      <c r="K2067" t="s">
        <v>15363</v>
      </c>
      <c r="L2067">
        <v>1</v>
      </c>
      <c r="M2067" t="s">
        <v>651</v>
      </c>
      <c r="N2067">
        <v>18480000</v>
      </c>
      <c r="P2067" t="s">
        <v>15364</v>
      </c>
      <c r="Q2067" t="s">
        <v>127</v>
      </c>
      <c r="R2067">
        <v>15</v>
      </c>
      <c r="S2067">
        <v>35318000</v>
      </c>
      <c r="U2067" t="s">
        <v>4834</v>
      </c>
      <c r="V2067">
        <v>2</v>
      </c>
      <c r="W2067" s="2">
        <v>0</v>
      </c>
      <c r="X2067" s="2">
        <v>1</v>
      </c>
      <c r="Y2067" s="2">
        <v>3</v>
      </c>
      <c r="Z2067" s="2">
        <v>1</v>
      </c>
      <c r="AA2067" s="2">
        <v>0</v>
      </c>
      <c r="AB2067" s="2">
        <v>1</v>
      </c>
      <c r="AC2067" s="2">
        <v>1</v>
      </c>
      <c r="AD2067" s="2">
        <v>1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1</v>
      </c>
      <c r="BG2067" s="2">
        <v>1</v>
      </c>
      <c r="BH2067" s="2">
        <v>1</v>
      </c>
      <c r="BI2067" s="2">
        <v>0</v>
      </c>
      <c r="BJ2067" s="2">
        <v>1</v>
      </c>
      <c r="BK2067" s="2">
        <v>1</v>
      </c>
      <c r="BL2067" s="2">
        <v>1</v>
      </c>
      <c r="BM2067" s="2">
        <v>0</v>
      </c>
      <c r="BN2067" s="2">
        <v>0</v>
      </c>
      <c r="BO2067" s="2">
        <v>0</v>
      </c>
      <c r="BP2067" s="2">
        <v>0</v>
      </c>
      <c r="BQ2067" s="2">
        <v>0</v>
      </c>
      <c r="BR2067" s="2">
        <v>0</v>
      </c>
      <c r="BS2067" s="2">
        <v>0</v>
      </c>
      <c r="BT2067" s="2">
        <v>0</v>
      </c>
      <c r="BU2067" s="2">
        <v>0</v>
      </c>
      <c r="BV2067" s="2">
        <v>0</v>
      </c>
      <c r="BW2067" s="2">
        <v>0</v>
      </c>
      <c r="BX2067" s="2">
        <v>0</v>
      </c>
      <c r="BY2067" s="2">
        <v>0</v>
      </c>
      <c r="BZ2067" s="2">
        <v>0</v>
      </c>
      <c r="CA2067" s="2">
        <v>0</v>
      </c>
      <c r="CB2067" s="2">
        <v>0</v>
      </c>
      <c r="CC2067" s="2">
        <v>0</v>
      </c>
      <c r="CD2067" s="2">
        <v>0</v>
      </c>
      <c r="CE2067" s="2">
        <v>0</v>
      </c>
      <c r="CF2067" s="2">
        <v>0</v>
      </c>
      <c r="CG2067" s="2">
        <v>0</v>
      </c>
      <c r="CH2067" s="2">
        <v>0</v>
      </c>
      <c r="CI2067" s="2">
        <v>0</v>
      </c>
      <c r="CJ2067" s="2">
        <v>0</v>
      </c>
      <c r="CK2067" s="2">
        <v>0</v>
      </c>
      <c r="CL2067" s="2">
        <v>0</v>
      </c>
    </row>
    <row r="2068" spans="1:90" x14ac:dyDescent="0.25">
      <c r="A2068" t="s">
        <v>115</v>
      </c>
      <c r="B2068">
        <v>20313</v>
      </c>
      <c r="C2068" t="s">
        <v>650</v>
      </c>
      <c r="D2068">
        <v>1</v>
      </c>
      <c r="E2068">
        <v>10</v>
      </c>
      <c r="F2068">
        <v>482419</v>
      </c>
      <c r="G2068">
        <v>35482419</v>
      </c>
      <c r="H2068" t="s">
        <v>11476</v>
      </c>
      <c r="I2068">
        <v>199</v>
      </c>
      <c r="J2068" t="s">
        <v>1463</v>
      </c>
      <c r="K2068" t="s">
        <v>11477</v>
      </c>
      <c r="L2068">
        <v>1</v>
      </c>
      <c r="M2068" t="s">
        <v>1463</v>
      </c>
      <c r="N2068">
        <v>18490000</v>
      </c>
      <c r="O2068" t="s">
        <v>92</v>
      </c>
      <c r="P2068" t="s">
        <v>4833</v>
      </c>
      <c r="Q2068" t="s">
        <v>127</v>
      </c>
      <c r="R2068">
        <v>15</v>
      </c>
      <c r="S2068">
        <v>35318000</v>
      </c>
      <c r="U2068" t="s">
        <v>4834</v>
      </c>
      <c r="V2068">
        <v>2</v>
      </c>
      <c r="W2068" s="2">
        <v>0</v>
      </c>
      <c r="X2068" s="2">
        <v>1</v>
      </c>
      <c r="Y2068" s="2">
        <v>0</v>
      </c>
      <c r="Z2068" s="2">
        <v>0</v>
      </c>
      <c r="AA2068" s="2">
        <v>0</v>
      </c>
      <c r="AB2068" s="2">
        <v>1</v>
      </c>
      <c r="AC2068" s="2">
        <v>1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1</v>
      </c>
      <c r="BG2068" s="2">
        <v>0</v>
      </c>
      <c r="BH2068" s="2">
        <v>0</v>
      </c>
      <c r="BI2068" s="2">
        <v>0</v>
      </c>
      <c r="BJ2068" s="2">
        <v>1</v>
      </c>
      <c r="BK2068" s="2">
        <v>1</v>
      </c>
      <c r="BL2068" s="2">
        <v>0</v>
      </c>
      <c r="BM2068" s="2">
        <v>0</v>
      </c>
      <c r="BN2068" s="2">
        <v>0</v>
      </c>
      <c r="BO2068" s="2">
        <v>0</v>
      </c>
      <c r="BP2068" s="2">
        <v>0</v>
      </c>
      <c r="BQ2068" s="2">
        <v>0</v>
      </c>
      <c r="BR2068" s="2">
        <v>0</v>
      </c>
      <c r="BS2068" s="2">
        <v>0</v>
      </c>
      <c r="BT2068" s="2">
        <v>0</v>
      </c>
      <c r="BU2068" s="2">
        <v>0</v>
      </c>
      <c r="BV2068" s="2">
        <v>0</v>
      </c>
      <c r="BW2068" s="2">
        <v>0</v>
      </c>
      <c r="BX2068" s="2">
        <v>0</v>
      </c>
      <c r="BY2068" s="2">
        <v>0</v>
      </c>
      <c r="BZ2068" s="2">
        <v>0</v>
      </c>
      <c r="CA2068" s="2">
        <v>0</v>
      </c>
      <c r="CB2068" s="2">
        <v>0</v>
      </c>
      <c r="CC2068" s="2">
        <v>0</v>
      </c>
      <c r="CD2068" s="2">
        <v>0</v>
      </c>
      <c r="CE2068" s="2">
        <v>0</v>
      </c>
      <c r="CF2068" s="2">
        <v>0</v>
      </c>
      <c r="CG2068" s="2">
        <v>0</v>
      </c>
      <c r="CH2068" s="2">
        <v>0</v>
      </c>
      <c r="CI2068" s="2">
        <v>0</v>
      </c>
      <c r="CJ2068" s="2">
        <v>0</v>
      </c>
      <c r="CK2068" s="2">
        <v>0</v>
      </c>
      <c r="CL2068" s="2">
        <v>0</v>
      </c>
    </row>
    <row r="2069" spans="1:90" x14ac:dyDescent="0.25">
      <c r="A2069" t="s">
        <v>115</v>
      </c>
      <c r="B2069">
        <v>20313</v>
      </c>
      <c r="C2069" t="s">
        <v>650</v>
      </c>
      <c r="D2069">
        <v>1</v>
      </c>
      <c r="E2069">
        <v>8</v>
      </c>
      <c r="F2069">
        <v>14473</v>
      </c>
      <c r="G2069">
        <v>35014473</v>
      </c>
      <c r="H2069" t="s">
        <v>9167</v>
      </c>
      <c r="I2069">
        <v>274</v>
      </c>
      <c r="J2069" t="s">
        <v>8940</v>
      </c>
      <c r="K2069" t="s">
        <v>91</v>
      </c>
      <c r="L2069">
        <v>1</v>
      </c>
      <c r="M2069" t="s">
        <v>8940</v>
      </c>
      <c r="N2069">
        <v>18745000</v>
      </c>
      <c r="O2069" t="s">
        <v>92</v>
      </c>
      <c r="P2069" t="s">
        <v>2075</v>
      </c>
      <c r="Q2069">
        <v>452</v>
      </c>
      <c r="R2069">
        <v>14</v>
      </c>
      <c r="S2069">
        <v>37671177</v>
      </c>
      <c r="T2069">
        <v>37671193</v>
      </c>
      <c r="U2069" t="s">
        <v>9168</v>
      </c>
      <c r="V2069">
        <v>1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65</v>
      </c>
      <c r="AE2069" s="2">
        <v>50</v>
      </c>
      <c r="AF2069" s="2">
        <v>48</v>
      </c>
      <c r="AG2069" s="2">
        <v>68</v>
      </c>
      <c r="AH2069" s="2">
        <v>81</v>
      </c>
      <c r="AI2069" s="2">
        <v>59</v>
      </c>
      <c r="AJ2069" s="2">
        <v>69</v>
      </c>
      <c r="AK2069" s="2">
        <v>0</v>
      </c>
      <c r="AL2069" s="2">
        <v>0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19</v>
      </c>
      <c r="AS2069" s="2">
        <v>0</v>
      </c>
      <c r="AT2069" s="2">
        <v>0</v>
      </c>
      <c r="AU2069" s="2">
        <v>19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44</v>
      </c>
      <c r="BD2069" s="2">
        <v>8</v>
      </c>
      <c r="BE2069" s="2">
        <v>0</v>
      </c>
      <c r="BF2069" s="2">
        <v>0</v>
      </c>
      <c r="BG2069" s="2">
        <v>0</v>
      </c>
      <c r="BH2069" s="2">
        <v>0</v>
      </c>
      <c r="BI2069" s="2">
        <v>0</v>
      </c>
      <c r="BJ2069" s="2">
        <v>0</v>
      </c>
      <c r="BK2069" s="2">
        <v>0</v>
      </c>
      <c r="BL2069" s="2">
        <v>4</v>
      </c>
      <c r="BM2069" s="2">
        <v>3</v>
      </c>
      <c r="BN2069" s="2">
        <v>3</v>
      </c>
      <c r="BO2069" s="2">
        <v>4</v>
      </c>
      <c r="BP2069" s="2">
        <v>6</v>
      </c>
      <c r="BQ2069" s="2">
        <v>3</v>
      </c>
      <c r="BR2069" s="2">
        <v>4</v>
      </c>
      <c r="BS2069" s="2">
        <v>0</v>
      </c>
      <c r="BT2069" s="2">
        <v>0</v>
      </c>
      <c r="BU2069" s="2">
        <v>0</v>
      </c>
      <c r="BV2069" s="2">
        <v>0</v>
      </c>
      <c r="BW2069" s="2">
        <v>0</v>
      </c>
      <c r="BX2069" s="2">
        <v>0</v>
      </c>
      <c r="BY2069" s="2">
        <v>0</v>
      </c>
      <c r="BZ2069" s="2">
        <v>1</v>
      </c>
      <c r="CA2069" s="2">
        <v>0</v>
      </c>
      <c r="CB2069" s="2">
        <v>0</v>
      </c>
      <c r="CC2069" s="2">
        <v>1</v>
      </c>
      <c r="CD2069" s="2">
        <v>0</v>
      </c>
      <c r="CE2069" s="2">
        <v>0</v>
      </c>
      <c r="CF2069" s="2">
        <v>0</v>
      </c>
      <c r="CG2069" s="2">
        <v>0</v>
      </c>
      <c r="CH2069" s="2">
        <v>0</v>
      </c>
      <c r="CI2069" s="2">
        <v>0</v>
      </c>
      <c r="CJ2069" s="2">
        <v>0</v>
      </c>
      <c r="CK2069" s="2">
        <v>2</v>
      </c>
      <c r="CL2069" s="2">
        <v>3</v>
      </c>
    </row>
    <row r="2070" spans="1:90" x14ac:dyDescent="0.25">
      <c r="A2070" t="s">
        <v>115</v>
      </c>
      <c r="B2070">
        <v>20313</v>
      </c>
      <c r="C2070" t="s">
        <v>650</v>
      </c>
      <c r="D2070">
        <v>1</v>
      </c>
      <c r="E2070">
        <v>8</v>
      </c>
      <c r="F2070">
        <v>15283</v>
      </c>
      <c r="G2070">
        <v>35015283</v>
      </c>
      <c r="H2070" t="s">
        <v>16981</v>
      </c>
      <c r="I2070">
        <v>739</v>
      </c>
      <c r="J2070" t="s">
        <v>7704</v>
      </c>
      <c r="K2070" t="s">
        <v>91</v>
      </c>
      <c r="L2070">
        <v>1</v>
      </c>
      <c r="M2070" t="s">
        <v>7704</v>
      </c>
      <c r="N2070">
        <v>18475000</v>
      </c>
      <c r="O2070" t="s">
        <v>92</v>
      </c>
      <c r="P2070" t="s">
        <v>16982</v>
      </c>
      <c r="Q2070">
        <v>40</v>
      </c>
      <c r="R2070">
        <v>15</v>
      </c>
      <c r="S2070">
        <v>35331131</v>
      </c>
      <c r="T2070">
        <v>35331166</v>
      </c>
      <c r="U2070" t="s">
        <v>16983</v>
      </c>
      <c r="V2070">
        <v>1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99</v>
      </c>
      <c r="AE2070" s="2">
        <v>52</v>
      </c>
      <c r="AF2070" s="2">
        <v>49</v>
      </c>
      <c r="AG2070" s="2">
        <v>65</v>
      </c>
      <c r="AH2070" s="2">
        <v>90</v>
      </c>
      <c r="AI2070" s="2">
        <v>76</v>
      </c>
      <c r="AJ2070" s="2">
        <v>60</v>
      </c>
      <c r="AK2070" s="2">
        <v>0</v>
      </c>
      <c r="AL2070" s="2">
        <v>0</v>
      </c>
      <c r="AM2070" s="2">
        <v>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41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188</v>
      </c>
      <c r="BD2070" s="2">
        <v>0</v>
      </c>
      <c r="BE2070" s="2">
        <v>0</v>
      </c>
      <c r="BF2070" s="2">
        <v>0</v>
      </c>
      <c r="BG2070" s="2">
        <v>0</v>
      </c>
      <c r="BH2070" s="2">
        <v>0</v>
      </c>
      <c r="BI2070" s="2">
        <v>0</v>
      </c>
      <c r="BJ2070" s="2">
        <v>0</v>
      </c>
      <c r="BK2070" s="2">
        <v>0</v>
      </c>
      <c r="BL2070" s="2">
        <v>4</v>
      </c>
      <c r="BM2070" s="2">
        <v>3</v>
      </c>
      <c r="BN2070" s="2">
        <v>3</v>
      </c>
      <c r="BO2070" s="2">
        <v>3</v>
      </c>
      <c r="BP2070" s="2">
        <v>5</v>
      </c>
      <c r="BQ2070" s="2">
        <v>3</v>
      </c>
      <c r="BR2070" s="2">
        <v>2</v>
      </c>
      <c r="BS2070" s="2">
        <v>0</v>
      </c>
      <c r="BT2070" s="2">
        <v>0</v>
      </c>
      <c r="BU2070" s="2">
        <v>0</v>
      </c>
      <c r="BV2070" s="2">
        <v>0</v>
      </c>
      <c r="BW2070" s="2">
        <v>0</v>
      </c>
      <c r="BX2070" s="2">
        <v>0</v>
      </c>
      <c r="BY2070" s="2">
        <v>0</v>
      </c>
      <c r="BZ2070" s="2">
        <v>0</v>
      </c>
      <c r="CA2070" s="2">
        <v>0</v>
      </c>
      <c r="CB2070" s="2">
        <v>0</v>
      </c>
      <c r="CC2070" s="2">
        <v>1</v>
      </c>
      <c r="CD2070" s="2">
        <v>0</v>
      </c>
      <c r="CE2070" s="2">
        <v>0</v>
      </c>
      <c r="CF2070" s="2">
        <v>0</v>
      </c>
      <c r="CG2070" s="2">
        <v>0</v>
      </c>
      <c r="CH2070" s="2">
        <v>0</v>
      </c>
      <c r="CI2070" s="2">
        <v>0</v>
      </c>
      <c r="CJ2070" s="2">
        <v>0</v>
      </c>
      <c r="CK2070" s="2">
        <v>14</v>
      </c>
      <c r="CL2070" s="2">
        <v>0</v>
      </c>
    </row>
    <row r="2071" spans="1:90" x14ac:dyDescent="0.25">
      <c r="A2071" t="s">
        <v>115</v>
      </c>
      <c r="B2071">
        <v>20313</v>
      </c>
      <c r="C2071" t="s">
        <v>650</v>
      </c>
      <c r="D2071">
        <v>1</v>
      </c>
      <c r="E2071">
        <v>8</v>
      </c>
      <c r="F2071">
        <v>915105</v>
      </c>
      <c r="G2071">
        <v>35915105</v>
      </c>
      <c r="H2071" t="s">
        <v>19337</v>
      </c>
      <c r="I2071">
        <v>365</v>
      </c>
      <c r="J2071" t="s">
        <v>873</v>
      </c>
      <c r="K2071" t="s">
        <v>19338</v>
      </c>
      <c r="L2071">
        <v>1</v>
      </c>
      <c r="M2071" t="s">
        <v>873</v>
      </c>
      <c r="N2071">
        <v>18440000</v>
      </c>
      <c r="O2071" t="s">
        <v>92</v>
      </c>
      <c r="P2071" t="s">
        <v>19339</v>
      </c>
      <c r="Q2071">
        <v>673</v>
      </c>
      <c r="R2071">
        <v>15</v>
      </c>
      <c r="S2071">
        <v>35626637</v>
      </c>
      <c r="U2071" t="s">
        <v>19340</v>
      </c>
      <c r="V2071">
        <v>2</v>
      </c>
      <c r="W2071" s="2">
        <v>0</v>
      </c>
      <c r="X2071" s="2">
        <v>0</v>
      </c>
      <c r="Y2071" s="2">
        <v>28</v>
      </c>
      <c r="Z2071" s="2">
        <v>25</v>
      </c>
      <c r="AA2071" s="2">
        <v>17</v>
      </c>
      <c r="AB2071" s="2">
        <v>28</v>
      </c>
      <c r="AC2071" s="2">
        <v>25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3</v>
      </c>
      <c r="BE2071" s="2">
        <v>0</v>
      </c>
      <c r="BF2071" s="2">
        <v>0</v>
      </c>
      <c r="BG2071" s="2">
        <v>1</v>
      </c>
      <c r="BH2071" s="2">
        <v>1</v>
      </c>
      <c r="BI2071" s="2">
        <v>1</v>
      </c>
      <c r="BJ2071" s="2">
        <v>2</v>
      </c>
      <c r="BK2071" s="2">
        <v>2</v>
      </c>
      <c r="BL2071" s="2">
        <v>0</v>
      </c>
      <c r="BM2071" s="2">
        <v>0</v>
      </c>
      <c r="BN2071" s="2">
        <v>0</v>
      </c>
      <c r="BO2071" s="2">
        <v>0</v>
      </c>
      <c r="BP2071" s="2">
        <v>0</v>
      </c>
      <c r="BQ2071" s="2">
        <v>0</v>
      </c>
      <c r="BR2071" s="2">
        <v>0</v>
      </c>
      <c r="BS2071" s="2">
        <v>0</v>
      </c>
      <c r="BT2071" s="2">
        <v>0</v>
      </c>
      <c r="BU2071" s="2">
        <v>0</v>
      </c>
      <c r="BV2071" s="2">
        <v>0</v>
      </c>
      <c r="BW2071" s="2">
        <v>0</v>
      </c>
      <c r="BX2071" s="2">
        <v>0</v>
      </c>
      <c r="BY2071" s="2">
        <v>0</v>
      </c>
      <c r="BZ2071" s="2">
        <v>0</v>
      </c>
      <c r="CA2071" s="2">
        <v>0</v>
      </c>
      <c r="CB2071" s="2">
        <v>0</v>
      </c>
      <c r="CC2071" s="2">
        <v>0</v>
      </c>
      <c r="CD2071" s="2">
        <v>0</v>
      </c>
      <c r="CE2071" s="2">
        <v>0</v>
      </c>
      <c r="CF2071" s="2">
        <v>0</v>
      </c>
      <c r="CG2071" s="2">
        <v>0</v>
      </c>
      <c r="CH2071" s="2">
        <v>0</v>
      </c>
      <c r="CI2071" s="2">
        <v>0</v>
      </c>
      <c r="CJ2071" s="2">
        <v>0</v>
      </c>
      <c r="CK2071" s="2">
        <v>0</v>
      </c>
      <c r="CL2071" s="2">
        <v>1</v>
      </c>
    </row>
    <row r="2072" spans="1:90" x14ac:dyDescent="0.25">
      <c r="A2072" t="s">
        <v>115</v>
      </c>
      <c r="B2072">
        <v>20313</v>
      </c>
      <c r="C2072" t="s">
        <v>650</v>
      </c>
      <c r="D2072">
        <v>1</v>
      </c>
      <c r="E2072">
        <v>8</v>
      </c>
      <c r="F2072">
        <v>916341</v>
      </c>
      <c r="G2072">
        <v>35916341</v>
      </c>
      <c r="H2072" t="s">
        <v>12317</v>
      </c>
      <c r="I2072">
        <v>365</v>
      </c>
      <c r="J2072" t="s">
        <v>873</v>
      </c>
      <c r="K2072" t="s">
        <v>12318</v>
      </c>
      <c r="L2072">
        <v>1</v>
      </c>
      <c r="M2072" t="s">
        <v>873</v>
      </c>
      <c r="N2072">
        <v>18440000</v>
      </c>
      <c r="O2072" t="s">
        <v>92</v>
      </c>
      <c r="P2072" t="s">
        <v>12319</v>
      </c>
      <c r="Q2072" t="s">
        <v>127</v>
      </c>
      <c r="R2072">
        <v>15</v>
      </c>
      <c r="S2072">
        <v>35626248</v>
      </c>
      <c r="T2072">
        <v>35627002</v>
      </c>
      <c r="U2072" t="s">
        <v>12320</v>
      </c>
      <c r="V2072">
        <v>2</v>
      </c>
      <c r="W2072" s="2">
        <v>0</v>
      </c>
      <c r="X2072" s="2">
        <v>0</v>
      </c>
      <c r="Y2072" s="2">
        <v>15</v>
      </c>
      <c r="Z2072" s="2">
        <v>13</v>
      </c>
      <c r="AA2072" s="2">
        <v>21</v>
      </c>
      <c r="AB2072" s="2">
        <v>17</v>
      </c>
      <c r="AC2072" s="2">
        <v>22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1</v>
      </c>
      <c r="BH2072" s="2">
        <v>1</v>
      </c>
      <c r="BI2072" s="2">
        <v>1</v>
      </c>
      <c r="BJ2072" s="2">
        <v>1</v>
      </c>
      <c r="BK2072" s="2">
        <v>1</v>
      </c>
      <c r="BL2072" s="2">
        <v>0</v>
      </c>
      <c r="BM2072" s="2">
        <v>0</v>
      </c>
      <c r="BN2072" s="2">
        <v>0</v>
      </c>
      <c r="BO2072" s="2">
        <v>0</v>
      </c>
      <c r="BP2072" s="2">
        <v>0</v>
      </c>
      <c r="BQ2072" s="2">
        <v>0</v>
      </c>
      <c r="BR2072" s="2">
        <v>0</v>
      </c>
      <c r="BS2072" s="2">
        <v>0</v>
      </c>
      <c r="BT2072" s="2">
        <v>0</v>
      </c>
      <c r="BU2072" s="2">
        <v>0</v>
      </c>
      <c r="BV2072" s="2">
        <v>0</v>
      </c>
      <c r="BW2072" s="2">
        <v>0</v>
      </c>
      <c r="BX2072" s="2">
        <v>0</v>
      </c>
      <c r="BY2072" s="2">
        <v>0</v>
      </c>
      <c r="BZ2072" s="2">
        <v>0</v>
      </c>
      <c r="CA2072" s="2">
        <v>0</v>
      </c>
      <c r="CB2072" s="2">
        <v>0</v>
      </c>
      <c r="CC2072" s="2">
        <v>0</v>
      </c>
      <c r="CD2072" s="2">
        <v>0</v>
      </c>
      <c r="CE2072" s="2">
        <v>0</v>
      </c>
      <c r="CF2072" s="2">
        <v>0</v>
      </c>
      <c r="CG2072" s="2">
        <v>0</v>
      </c>
      <c r="CH2072" s="2">
        <v>0</v>
      </c>
      <c r="CI2072" s="2">
        <v>0</v>
      </c>
      <c r="CJ2072" s="2">
        <v>0</v>
      </c>
      <c r="CK2072" s="2">
        <v>0</v>
      </c>
      <c r="CL2072" s="2">
        <v>0</v>
      </c>
    </row>
    <row r="2073" spans="1:90" x14ac:dyDescent="0.25">
      <c r="A2073" t="s">
        <v>115</v>
      </c>
      <c r="B2073">
        <v>20313</v>
      </c>
      <c r="C2073" t="s">
        <v>650</v>
      </c>
      <c r="D2073">
        <v>1</v>
      </c>
      <c r="E2073">
        <v>8</v>
      </c>
      <c r="F2073">
        <v>437748</v>
      </c>
      <c r="G2073">
        <v>35437748</v>
      </c>
      <c r="H2073" t="s">
        <v>16999</v>
      </c>
      <c r="I2073">
        <v>365</v>
      </c>
      <c r="J2073" t="s">
        <v>873</v>
      </c>
      <c r="K2073" t="s">
        <v>12318</v>
      </c>
      <c r="L2073">
        <v>3</v>
      </c>
      <c r="M2073" t="s">
        <v>12318</v>
      </c>
      <c r="N2073">
        <v>18440000</v>
      </c>
      <c r="O2073" t="s">
        <v>92</v>
      </c>
      <c r="P2073" t="s">
        <v>17000</v>
      </c>
      <c r="Q2073" t="s">
        <v>127</v>
      </c>
      <c r="R2073">
        <v>15</v>
      </c>
      <c r="S2073">
        <v>35621229</v>
      </c>
      <c r="T2073">
        <v>35626237</v>
      </c>
      <c r="U2073" t="s">
        <v>17001</v>
      </c>
      <c r="V2073">
        <v>2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31</v>
      </c>
      <c r="AE2073" s="2">
        <v>44</v>
      </c>
      <c r="AF2073" s="2">
        <v>29</v>
      </c>
      <c r="AG2073" s="2">
        <v>26</v>
      </c>
      <c r="AH2073" s="2">
        <v>43</v>
      </c>
      <c r="AI2073" s="2">
        <v>40</v>
      </c>
      <c r="AJ2073" s="2">
        <v>31</v>
      </c>
      <c r="AK2073" s="2">
        <v>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128</v>
      </c>
      <c r="BD2073" s="2">
        <v>0</v>
      </c>
      <c r="BE2073" s="2">
        <v>0</v>
      </c>
      <c r="BF2073" s="2">
        <v>0</v>
      </c>
      <c r="BG2073" s="2">
        <v>0</v>
      </c>
      <c r="BH2073" s="2">
        <v>0</v>
      </c>
      <c r="BI2073" s="2">
        <v>0</v>
      </c>
      <c r="BJ2073" s="2">
        <v>0</v>
      </c>
      <c r="BK2073" s="2">
        <v>0</v>
      </c>
      <c r="BL2073" s="2">
        <v>1</v>
      </c>
      <c r="BM2073" s="2">
        <v>2</v>
      </c>
      <c r="BN2073" s="2">
        <v>2</v>
      </c>
      <c r="BO2073" s="2">
        <v>1</v>
      </c>
      <c r="BP2073" s="2">
        <v>3</v>
      </c>
      <c r="BQ2073" s="2">
        <v>3</v>
      </c>
      <c r="BR2073" s="2">
        <v>3</v>
      </c>
      <c r="BS2073" s="2">
        <v>0</v>
      </c>
      <c r="BT2073" s="2">
        <v>0</v>
      </c>
      <c r="BU2073" s="2">
        <v>0</v>
      </c>
      <c r="BV2073" s="2">
        <v>0</v>
      </c>
      <c r="BW2073" s="2">
        <v>0</v>
      </c>
      <c r="BX2073" s="2">
        <v>0</v>
      </c>
      <c r="BY2073" s="2">
        <v>0</v>
      </c>
      <c r="BZ2073" s="2">
        <v>0</v>
      </c>
      <c r="CA2073" s="2">
        <v>0</v>
      </c>
      <c r="CB2073" s="2">
        <v>0</v>
      </c>
      <c r="CC2073" s="2">
        <v>0</v>
      </c>
      <c r="CD2073" s="2">
        <v>0</v>
      </c>
      <c r="CE2073" s="2">
        <v>0</v>
      </c>
      <c r="CF2073" s="2">
        <v>0</v>
      </c>
      <c r="CG2073" s="2">
        <v>0</v>
      </c>
      <c r="CH2073" s="2">
        <v>0</v>
      </c>
      <c r="CI2073" s="2">
        <v>0</v>
      </c>
      <c r="CJ2073" s="2">
        <v>0</v>
      </c>
      <c r="CK2073" s="2">
        <v>11</v>
      </c>
      <c r="CL2073" s="2">
        <v>0</v>
      </c>
    </row>
    <row r="2074" spans="1:90" x14ac:dyDescent="0.25">
      <c r="A2074" t="s">
        <v>115</v>
      </c>
      <c r="B2074">
        <v>20313</v>
      </c>
      <c r="C2074" t="s">
        <v>650</v>
      </c>
      <c r="D2074">
        <v>1</v>
      </c>
      <c r="E2074">
        <v>8</v>
      </c>
      <c r="F2074">
        <v>15436</v>
      </c>
      <c r="G2074">
        <v>35015436</v>
      </c>
      <c r="H2074" t="s">
        <v>8543</v>
      </c>
      <c r="I2074">
        <v>365</v>
      </c>
      <c r="J2074" t="s">
        <v>873</v>
      </c>
      <c r="K2074" t="s">
        <v>8544</v>
      </c>
      <c r="L2074">
        <v>2</v>
      </c>
      <c r="M2074" t="s">
        <v>8544</v>
      </c>
      <c r="N2074">
        <v>18450000</v>
      </c>
      <c r="O2074" t="s">
        <v>92</v>
      </c>
      <c r="P2074" t="s">
        <v>8545</v>
      </c>
      <c r="Q2074" t="s">
        <v>127</v>
      </c>
      <c r="R2074">
        <v>15</v>
      </c>
      <c r="S2074">
        <v>35617126</v>
      </c>
      <c r="U2074" t="s">
        <v>8546</v>
      </c>
      <c r="V2074">
        <v>2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32</v>
      </c>
      <c r="AE2074" s="2">
        <v>19</v>
      </c>
      <c r="AF2074" s="2">
        <v>34</v>
      </c>
      <c r="AG2074" s="2">
        <v>25</v>
      </c>
      <c r="AH2074" s="2">
        <v>25</v>
      </c>
      <c r="AI2074" s="2">
        <v>25</v>
      </c>
      <c r="AJ2074" s="2">
        <v>18</v>
      </c>
      <c r="AK2074" s="2">
        <v>0</v>
      </c>
      <c r="AL2074" s="2">
        <v>0</v>
      </c>
      <c r="AM2074" s="2">
        <v>0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143</v>
      </c>
      <c r="BD2074" s="2">
        <v>0</v>
      </c>
      <c r="BE2074" s="2">
        <v>0</v>
      </c>
      <c r="BF2074" s="2">
        <v>0</v>
      </c>
      <c r="BG2074" s="2">
        <v>0</v>
      </c>
      <c r="BH2074" s="2">
        <v>0</v>
      </c>
      <c r="BI2074" s="2">
        <v>0</v>
      </c>
      <c r="BJ2074" s="2">
        <v>0</v>
      </c>
      <c r="BK2074" s="2">
        <v>0</v>
      </c>
      <c r="BL2074" s="2">
        <v>1</v>
      </c>
      <c r="BM2074" s="2">
        <v>1</v>
      </c>
      <c r="BN2074" s="2">
        <v>2</v>
      </c>
      <c r="BO2074" s="2">
        <v>1</v>
      </c>
      <c r="BP2074" s="2">
        <v>1</v>
      </c>
      <c r="BQ2074" s="2">
        <v>2</v>
      </c>
      <c r="BR2074" s="2">
        <v>1</v>
      </c>
      <c r="BS2074" s="2">
        <v>0</v>
      </c>
      <c r="BT2074" s="2">
        <v>0</v>
      </c>
      <c r="BU2074" s="2">
        <v>0</v>
      </c>
      <c r="BV2074" s="2">
        <v>0</v>
      </c>
      <c r="BW2074" s="2">
        <v>0</v>
      </c>
      <c r="BX2074" s="2">
        <v>0</v>
      </c>
      <c r="BY2074" s="2">
        <v>0</v>
      </c>
      <c r="BZ2074" s="2">
        <v>0</v>
      </c>
      <c r="CA2074" s="2">
        <v>0</v>
      </c>
      <c r="CB2074" s="2">
        <v>0</v>
      </c>
      <c r="CC2074" s="2">
        <v>0</v>
      </c>
      <c r="CD2074" s="2">
        <v>0</v>
      </c>
      <c r="CE2074" s="2">
        <v>0</v>
      </c>
      <c r="CF2074" s="2">
        <v>0</v>
      </c>
      <c r="CG2074" s="2">
        <v>0</v>
      </c>
      <c r="CH2074" s="2">
        <v>0</v>
      </c>
      <c r="CI2074" s="2">
        <v>0</v>
      </c>
      <c r="CJ2074" s="2">
        <v>0</v>
      </c>
      <c r="CK2074" s="2">
        <v>9</v>
      </c>
      <c r="CL2074" s="2">
        <v>0</v>
      </c>
    </row>
    <row r="2075" spans="1:90" x14ac:dyDescent="0.25">
      <c r="A2075" t="s">
        <v>115</v>
      </c>
      <c r="B2075">
        <v>20313</v>
      </c>
      <c r="C2075" t="s">
        <v>650</v>
      </c>
      <c r="D2075">
        <v>1</v>
      </c>
      <c r="E2075">
        <v>8</v>
      </c>
      <c r="F2075">
        <v>15600</v>
      </c>
      <c r="G2075">
        <v>35015600</v>
      </c>
      <c r="H2075" t="s">
        <v>2049</v>
      </c>
      <c r="I2075">
        <v>380</v>
      </c>
      <c r="J2075" t="s">
        <v>650</v>
      </c>
      <c r="K2075" t="s">
        <v>903</v>
      </c>
      <c r="L2075">
        <v>1</v>
      </c>
      <c r="M2075" t="s">
        <v>650</v>
      </c>
      <c r="N2075">
        <v>18460000</v>
      </c>
      <c r="O2075" t="s">
        <v>92</v>
      </c>
      <c r="P2075" t="s">
        <v>2050</v>
      </c>
      <c r="Q2075">
        <v>715</v>
      </c>
      <c r="R2075">
        <v>15</v>
      </c>
      <c r="S2075">
        <v>35324185</v>
      </c>
      <c r="T2075">
        <v>35324249</v>
      </c>
      <c r="U2075" t="s">
        <v>2051</v>
      </c>
      <c r="V2075">
        <v>1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70</v>
      </c>
      <c r="AE2075" s="2">
        <v>62</v>
      </c>
      <c r="AF2075" s="2">
        <v>67</v>
      </c>
      <c r="AG2075" s="2">
        <v>49</v>
      </c>
      <c r="AH2075" s="2">
        <v>61</v>
      </c>
      <c r="AI2075" s="2">
        <v>22</v>
      </c>
      <c r="AJ2075" s="2">
        <v>51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160</v>
      </c>
      <c r="BD2075" s="2">
        <v>0</v>
      </c>
      <c r="BE2075" s="2">
        <v>0</v>
      </c>
      <c r="BF2075" s="2">
        <v>0</v>
      </c>
      <c r="BG2075" s="2">
        <v>0</v>
      </c>
      <c r="BH2075" s="2">
        <v>0</v>
      </c>
      <c r="BI2075" s="2">
        <v>0</v>
      </c>
      <c r="BJ2075" s="2">
        <v>0</v>
      </c>
      <c r="BK2075" s="2">
        <v>0</v>
      </c>
      <c r="BL2075" s="2">
        <v>4</v>
      </c>
      <c r="BM2075" s="2">
        <v>4</v>
      </c>
      <c r="BN2075" s="2">
        <v>3</v>
      </c>
      <c r="BO2075" s="2">
        <v>4</v>
      </c>
      <c r="BP2075" s="2">
        <v>3</v>
      </c>
      <c r="BQ2075" s="2">
        <v>1</v>
      </c>
      <c r="BR2075" s="2">
        <v>3</v>
      </c>
      <c r="BS2075" s="2">
        <v>0</v>
      </c>
      <c r="BT2075" s="2">
        <v>0</v>
      </c>
      <c r="BU2075" s="2">
        <v>0</v>
      </c>
      <c r="BV2075" s="2">
        <v>0</v>
      </c>
      <c r="BW2075" s="2">
        <v>0</v>
      </c>
      <c r="BX2075" s="2">
        <v>0</v>
      </c>
      <c r="BY2075" s="2">
        <v>0</v>
      </c>
      <c r="BZ2075" s="2">
        <v>0</v>
      </c>
      <c r="CA2075" s="2">
        <v>0</v>
      </c>
      <c r="CB2075" s="2">
        <v>0</v>
      </c>
      <c r="CC2075" s="2">
        <v>0</v>
      </c>
      <c r="CD2075" s="2">
        <v>0</v>
      </c>
      <c r="CE2075" s="2">
        <v>0</v>
      </c>
      <c r="CF2075" s="2">
        <v>0</v>
      </c>
      <c r="CG2075" s="2">
        <v>0</v>
      </c>
      <c r="CH2075" s="2">
        <v>0</v>
      </c>
      <c r="CI2075" s="2">
        <v>0</v>
      </c>
      <c r="CJ2075" s="2">
        <v>0</v>
      </c>
      <c r="CK2075" s="2">
        <v>15</v>
      </c>
      <c r="CL2075" s="2">
        <v>0</v>
      </c>
    </row>
    <row r="2076" spans="1:90" x14ac:dyDescent="0.25">
      <c r="A2076" t="s">
        <v>115</v>
      </c>
      <c r="B2076">
        <v>20313</v>
      </c>
      <c r="C2076" t="s">
        <v>650</v>
      </c>
      <c r="D2076">
        <v>2</v>
      </c>
      <c r="E2076">
        <v>6</v>
      </c>
      <c r="F2076">
        <v>441430</v>
      </c>
      <c r="G2076">
        <v>35441430</v>
      </c>
      <c r="H2076" t="s">
        <v>19796</v>
      </c>
      <c r="I2076">
        <v>380</v>
      </c>
      <c r="J2076" t="s">
        <v>650</v>
      </c>
      <c r="K2076" t="s">
        <v>91</v>
      </c>
      <c r="L2076">
        <v>1</v>
      </c>
      <c r="M2076" t="s">
        <v>650</v>
      </c>
      <c r="N2076">
        <v>18460000</v>
      </c>
      <c r="P2076" t="s">
        <v>2866</v>
      </c>
      <c r="Q2076">
        <v>120</v>
      </c>
      <c r="R2076">
        <v>15</v>
      </c>
      <c r="S2076">
        <v>35321507</v>
      </c>
      <c r="T2076">
        <v>35324044</v>
      </c>
      <c r="U2076" t="s">
        <v>19797</v>
      </c>
      <c r="V2076">
        <v>1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126</v>
      </c>
      <c r="BD2076" s="2">
        <v>0</v>
      </c>
      <c r="BE2076" s="2">
        <v>0</v>
      </c>
      <c r="BF2076" s="2">
        <v>0</v>
      </c>
      <c r="BG2076" s="2">
        <v>0</v>
      </c>
      <c r="BH2076" s="2">
        <v>0</v>
      </c>
      <c r="BI2076" s="2">
        <v>0</v>
      </c>
      <c r="BJ2076" s="2">
        <v>0</v>
      </c>
      <c r="BK2076" s="2">
        <v>0</v>
      </c>
      <c r="BL2076" s="2">
        <v>0</v>
      </c>
      <c r="BM2076" s="2">
        <v>0</v>
      </c>
      <c r="BN2076" s="2">
        <v>0</v>
      </c>
      <c r="BO2076" s="2">
        <v>0</v>
      </c>
      <c r="BP2076" s="2">
        <v>0</v>
      </c>
      <c r="BQ2076" s="2">
        <v>0</v>
      </c>
      <c r="BR2076" s="2">
        <v>0</v>
      </c>
      <c r="BS2076" s="2">
        <v>0</v>
      </c>
      <c r="BT2076" s="2">
        <v>0</v>
      </c>
      <c r="BU2076" s="2">
        <v>0</v>
      </c>
      <c r="BV2076" s="2">
        <v>0</v>
      </c>
      <c r="BW2076" s="2">
        <v>0</v>
      </c>
      <c r="BX2076" s="2">
        <v>0</v>
      </c>
      <c r="BY2076" s="2">
        <v>0</v>
      </c>
      <c r="BZ2076" s="2">
        <v>0</v>
      </c>
      <c r="CA2076" s="2">
        <v>0</v>
      </c>
      <c r="CB2076" s="2">
        <v>0</v>
      </c>
      <c r="CC2076" s="2">
        <v>0</v>
      </c>
      <c r="CD2076" s="2">
        <v>0</v>
      </c>
      <c r="CE2076" s="2">
        <v>0</v>
      </c>
      <c r="CF2076" s="2">
        <v>0</v>
      </c>
      <c r="CG2076" s="2">
        <v>0</v>
      </c>
      <c r="CH2076" s="2">
        <v>0</v>
      </c>
      <c r="CI2076" s="2">
        <v>0</v>
      </c>
      <c r="CJ2076" s="2">
        <v>0</v>
      </c>
      <c r="CK2076" s="2">
        <v>9</v>
      </c>
      <c r="CL2076" s="2">
        <v>0</v>
      </c>
    </row>
    <row r="2077" spans="1:90" x14ac:dyDescent="0.25">
      <c r="A2077" t="s">
        <v>115</v>
      </c>
      <c r="B2077">
        <v>20313</v>
      </c>
      <c r="C2077" t="s">
        <v>650</v>
      </c>
      <c r="D2077">
        <v>1</v>
      </c>
      <c r="E2077">
        <v>8</v>
      </c>
      <c r="F2077">
        <v>49359</v>
      </c>
      <c r="G2077">
        <v>35049359</v>
      </c>
      <c r="H2077" t="s">
        <v>16175</v>
      </c>
      <c r="I2077">
        <v>380</v>
      </c>
      <c r="J2077" t="s">
        <v>650</v>
      </c>
      <c r="K2077" t="s">
        <v>4821</v>
      </c>
      <c r="L2077">
        <v>1</v>
      </c>
      <c r="M2077" t="s">
        <v>650</v>
      </c>
      <c r="N2077">
        <v>18460000</v>
      </c>
      <c r="O2077" t="s">
        <v>92</v>
      </c>
      <c r="P2077" t="s">
        <v>16176</v>
      </c>
      <c r="Q2077">
        <v>900</v>
      </c>
      <c r="R2077">
        <v>15</v>
      </c>
      <c r="S2077">
        <v>35329100</v>
      </c>
      <c r="U2077" t="s">
        <v>16177</v>
      </c>
      <c r="V2077">
        <v>2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20</v>
      </c>
      <c r="AE2077" s="2">
        <v>23</v>
      </c>
      <c r="AF2077" s="2">
        <v>31</v>
      </c>
      <c r="AG2077" s="2">
        <v>28</v>
      </c>
      <c r="AH2077" s="2">
        <v>53</v>
      </c>
      <c r="AI2077" s="2">
        <v>15</v>
      </c>
      <c r="AJ2077" s="2">
        <v>56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20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95</v>
      </c>
      <c r="BD2077" s="2">
        <v>9</v>
      </c>
      <c r="BE2077" s="2">
        <v>0</v>
      </c>
      <c r="BF2077" s="2">
        <v>0</v>
      </c>
      <c r="BG2077" s="2">
        <v>0</v>
      </c>
      <c r="BH2077" s="2">
        <v>0</v>
      </c>
      <c r="BI2077" s="2">
        <v>0</v>
      </c>
      <c r="BJ2077" s="2">
        <v>0</v>
      </c>
      <c r="BK2077" s="2">
        <v>0</v>
      </c>
      <c r="BL2077" s="2">
        <v>1</v>
      </c>
      <c r="BM2077" s="2">
        <v>2</v>
      </c>
      <c r="BN2077" s="2">
        <v>1</v>
      </c>
      <c r="BO2077" s="2">
        <v>2</v>
      </c>
      <c r="BP2077" s="2">
        <v>3</v>
      </c>
      <c r="BQ2077" s="2">
        <v>2</v>
      </c>
      <c r="BR2077" s="2">
        <v>3</v>
      </c>
      <c r="BS2077" s="2">
        <v>0</v>
      </c>
      <c r="BT2077" s="2">
        <v>0</v>
      </c>
      <c r="BU2077" s="2">
        <v>0</v>
      </c>
      <c r="BV2077" s="2">
        <v>0</v>
      </c>
      <c r="BW2077" s="2">
        <v>0</v>
      </c>
      <c r="BX2077" s="2">
        <v>0</v>
      </c>
      <c r="BY2077" s="2">
        <v>0</v>
      </c>
      <c r="BZ2077" s="2">
        <v>2</v>
      </c>
      <c r="CA2077" s="2">
        <v>0</v>
      </c>
      <c r="CB2077" s="2">
        <v>0</v>
      </c>
      <c r="CC2077" s="2">
        <v>0</v>
      </c>
      <c r="CD2077" s="2">
        <v>0</v>
      </c>
      <c r="CE2077" s="2">
        <v>0</v>
      </c>
      <c r="CF2077" s="2">
        <v>0</v>
      </c>
      <c r="CG2077" s="2">
        <v>0</v>
      </c>
      <c r="CH2077" s="2">
        <v>0</v>
      </c>
      <c r="CI2077" s="2">
        <v>0</v>
      </c>
      <c r="CJ2077" s="2">
        <v>0</v>
      </c>
      <c r="CK2077" s="2">
        <v>5</v>
      </c>
      <c r="CL2077" s="2">
        <v>3</v>
      </c>
    </row>
    <row r="2078" spans="1:90" x14ac:dyDescent="0.25">
      <c r="A2078" t="s">
        <v>115</v>
      </c>
      <c r="B2078">
        <v>20313</v>
      </c>
      <c r="C2078" t="s">
        <v>650</v>
      </c>
      <c r="D2078">
        <v>1</v>
      </c>
      <c r="E2078">
        <v>8</v>
      </c>
      <c r="F2078">
        <v>910089</v>
      </c>
      <c r="G2078">
        <v>35910089</v>
      </c>
      <c r="H2078" t="s">
        <v>6385</v>
      </c>
      <c r="I2078">
        <v>365</v>
      </c>
      <c r="J2078" t="s">
        <v>873</v>
      </c>
      <c r="K2078" t="s">
        <v>6386</v>
      </c>
      <c r="L2078">
        <v>1</v>
      </c>
      <c r="M2078" t="s">
        <v>873</v>
      </c>
      <c r="N2078">
        <v>18440000</v>
      </c>
      <c r="O2078" t="s">
        <v>92</v>
      </c>
      <c r="P2078" t="s">
        <v>2028</v>
      </c>
      <c r="Q2078">
        <v>250</v>
      </c>
      <c r="R2078">
        <v>15</v>
      </c>
      <c r="S2078">
        <v>35621623</v>
      </c>
      <c r="T2078">
        <v>35621684</v>
      </c>
      <c r="U2078" t="s">
        <v>6387</v>
      </c>
      <c r="V2078">
        <v>1</v>
      </c>
      <c r="W2078" s="2">
        <v>0</v>
      </c>
      <c r="X2078" s="2">
        <v>0</v>
      </c>
      <c r="Y2078" s="2">
        <v>45</v>
      </c>
      <c r="Z2078" s="2">
        <v>57</v>
      </c>
      <c r="AA2078" s="2">
        <v>38</v>
      </c>
      <c r="AB2078" s="2">
        <v>56</v>
      </c>
      <c r="AC2078" s="2">
        <v>61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10</v>
      </c>
      <c r="BE2078" s="2">
        <v>0</v>
      </c>
      <c r="BF2078" s="2">
        <v>0</v>
      </c>
      <c r="BG2078" s="2">
        <v>2</v>
      </c>
      <c r="BH2078" s="2">
        <v>3</v>
      </c>
      <c r="BI2078" s="2">
        <v>3</v>
      </c>
      <c r="BJ2078" s="2">
        <v>2</v>
      </c>
      <c r="BK2078" s="2">
        <v>3</v>
      </c>
      <c r="BL2078" s="2">
        <v>0</v>
      </c>
      <c r="BM2078" s="2">
        <v>0</v>
      </c>
      <c r="BN2078" s="2">
        <v>0</v>
      </c>
      <c r="BO2078" s="2">
        <v>0</v>
      </c>
      <c r="BP2078" s="2">
        <v>0</v>
      </c>
      <c r="BQ2078" s="2">
        <v>0</v>
      </c>
      <c r="BR2078" s="2">
        <v>0</v>
      </c>
      <c r="BS2078" s="2">
        <v>0</v>
      </c>
      <c r="BT2078" s="2">
        <v>0</v>
      </c>
      <c r="BU2078" s="2">
        <v>0</v>
      </c>
      <c r="BV2078" s="2">
        <v>0</v>
      </c>
      <c r="BW2078" s="2">
        <v>0</v>
      </c>
      <c r="BX2078" s="2">
        <v>0</v>
      </c>
      <c r="BY2078" s="2">
        <v>0</v>
      </c>
      <c r="BZ2078" s="2">
        <v>0</v>
      </c>
      <c r="CA2078" s="2">
        <v>0</v>
      </c>
      <c r="CB2078" s="2">
        <v>0</v>
      </c>
      <c r="CC2078" s="2">
        <v>0</v>
      </c>
      <c r="CD2078" s="2">
        <v>0</v>
      </c>
      <c r="CE2078" s="2">
        <v>0</v>
      </c>
      <c r="CF2078" s="2">
        <v>0</v>
      </c>
      <c r="CG2078" s="2">
        <v>0</v>
      </c>
      <c r="CH2078" s="2">
        <v>0</v>
      </c>
      <c r="CI2078" s="2">
        <v>0</v>
      </c>
      <c r="CJ2078" s="2">
        <v>0</v>
      </c>
      <c r="CK2078" s="2">
        <v>0</v>
      </c>
      <c r="CL2078" s="2">
        <v>2</v>
      </c>
    </row>
    <row r="2079" spans="1:90" x14ac:dyDescent="0.25">
      <c r="A2079" t="s">
        <v>115</v>
      </c>
      <c r="B2079">
        <v>20313</v>
      </c>
      <c r="C2079" t="s">
        <v>650</v>
      </c>
      <c r="D2079">
        <v>1</v>
      </c>
      <c r="E2079">
        <v>8</v>
      </c>
      <c r="F2079">
        <v>918556</v>
      </c>
      <c r="G2079">
        <v>35918556</v>
      </c>
      <c r="H2079" t="s">
        <v>4399</v>
      </c>
      <c r="I2079">
        <v>376</v>
      </c>
      <c r="J2079" t="s">
        <v>651</v>
      </c>
      <c r="K2079" t="s">
        <v>4400</v>
      </c>
      <c r="L2079">
        <v>1</v>
      </c>
      <c r="M2079" t="s">
        <v>651</v>
      </c>
      <c r="N2079">
        <v>18480000</v>
      </c>
      <c r="O2079" t="s">
        <v>92</v>
      </c>
      <c r="P2079" t="s">
        <v>4401</v>
      </c>
      <c r="Q2079">
        <v>511</v>
      </c>
      <c r="R2079">
        <v>15</v>
      </c>
      <c r="S2079">
        <v>35651620</v>
      </c>
      <c r="T2079">
        <v>35651707</v>
      </c>
      <c r="U2079" t="s">
        <v>4402</v>
      </c>
      <c r="V2079">
        <v>1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64</v>
      </c>
      <c r="AE2079" s="2">
        <v>60</v>
      </c>
      <c r="AF2079" s="2">
        <v>23</v>
      </c>
      <c r="AG2079" s="2">
        <v>33</v>
      </c>
      <c r="AH2079" s="2">
        <v>55</v>
      </c>
      <c r="AI2079" s="2">
        <v>30</v>
      </c>
      <c r="AJ2079" s="2">
        <v>55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0</v>
      </c>
      <c r="BI2079" s="2">
        <v>0</v>
      </c>
      <c r="BJ2079" s="2">
        <v>0</v>
      </c>
      <c r="BK2079" s="2">
        <v>0</v>
      </c>
      <c r="BL2079" s="2">
        <v>3</v>
      </c>
      <c r="BM2079" s="2">
        <v>4</v>
      </c>
      <c r="BN2079" s="2">
        <v>1</v>
      </c>
      <c r="BO2079" s="2">
        <v>2</v>
      </c>
      <c r="BP2079" s="2">
        <v>3</v>
      </c>
      <c r="BQ2079" s="2">
        <v>2</v>
      </c>
      <c r="BR2079" s="2">
        <v>3</v>
      </c>
      <c r="BS2079" s="2">
        <v>0</v>
      </c>
      <c r="BT2079" s="2">
        <v>0</v>
      </c>
      <c r="BU2079" s="2">
        <v>0</v>
      </c>
      <c r="BV2079" s="2">
        <v>0</v>
      </c>
      <c r="BW2079" s="2">
        <v>0</v>
      </c>
      <c r="BX2079" s="2">
        <v>0</v>
      </c>
      <c r="BY2079" s="2">
        <v>0</v>
      </c>
      <c r="BZ2079" s="2">
        <v>0</v>
      </c>
      <c r="CA2079" s="2">
        <v>0</v>
      </c>
      <c r="CB2079" s="2">
        <v>0</v>
      </c>
      <c r="CC2079" s="2">
        <v>0</v>
      </c>
      <c r="CD2079" s="2">
        <v>0</v>
      </c>
      <c r="CE2079" s="2">
        <v>0</v>
      </c>
      <c r="CF2079" s="2">
        <v>0</v>
      </c>
      <c r="CG2079" s="2">
        <v>0</v>
      </c>
      <c r="CH2079" s="2">
        <v>0</v>
      </c>
      <c r="CI2079" s="2">
        <v>0</v>
      </c>
      <c r="CJ2079" s="2">
        <v>0</v>
      </c>
      <c r="CK2079" s="2">
        <v>0</v>
      </c>
      <c r="CL2079" s="2">
        <v>0</v>
      </c>
    </row>
    <row r="2080" spans="1:90" x14ac:dyDescent="0.25">
      <c r="A2080" t="s">
        <v>115</v>
      </c>
      <c r="B2080">
        <v>20313</v>
      </c>
      <c r="C2080" t="s">
        <v>650</v>
      </c>
      <c r="D2080">
        <v>1</v>
      </c>
      <c r="E2080">
        <v>8</v>
      </c>
      <c r="F2080">
        <v>15301</v>
      </c>
      <c r="G2080">
        <v>35015301</v>
      </c>
      <c r="H2080" t="s">
        <v>9934</v>
      </c>
      <c r="I2080">
        <v>380</v>
      </c>
      <c r="J2080" t="s">
        <v>650</v>
      </c>
      <c r="K2080" t="s">
        <v>1912</v>
      </c>
      <c r="L2080">
        <v>1</v>
      </c>
      <c r="M2080" t="s">
        <v>650</v>
      </c>
      <c r="N2080">
        <v>18460000</v>
      </c>
      <c r="O2080" t="s">
        <v>92</v>
      </c>
      <c r="P2080" t="s">
        <v>9935</v>
      </c>
      <c r="Q2080">
        <v>59</v>
      </c>
      <c r="R2080">
        <v>15</v>
      </c>
      <c r="S2080">
        <v>35321507</v>
      </c>
      <c r="T2080">
        <v>35324044</v>
      </c>
      <c r="U2080" t="s">
        <v>9936</v>
      </c>
      <c r="V2080">
        <v>1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60</v>
      </c>
      <c r="AE2080" s="2">
        <v>54</v>
      </c>
      <c r="AF2080" s="2">
        <v>46</v>
      </c>
      <c r="AG2080" s="2">
        <v>52</v>
      </c>
      <c r="AH2080" s="2">
        <v>25</v>
      </c>
      <c r="AI2080" s="2">
        <v>17</v>
      </c>
      <c r="AJ2080" s="2">
        <v>32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0</v>
      </c>
      <c r="BI2080" s="2">
        <v>0</v>
      </c>
      <c r="BJ2080" s="2">
        <v>0</v>
      </c>
      <c r="BK2080" s="2">
        <v>0</v>
      </c>
      <c r="BL2080" s="2">
        <v>3</v>
      </c>
      <c r="BM2080" s="2">
        <v>2</v>
      </c>
      <c r="BN2080" s="2">
        <v>3</v>
      </c>
      <c r="BO2080" s="2">
        <v>4</v>
      </c>
      <c r="BP2080" s="2">
        <v>1</v>
      </c>
      <c r="BQ2080" s="2">
        <v>2</v>
      </c>
      <c r="BR2080" s="2">
        <v>1</v>
      </c>
      <c r="BS2080" s="2">
        <v>0</v>
      </c>
      <c r="BT2080" s="2">
        <v>0</v>
      </c>
      <c r="BU2080" s="2">
        <v>0</v>
      </c>
      <c r="BV2080" s="2">
        <v>0</v>
      </c>
      <c r="BW2080" s="2">
        <v>0</v>
      </c>
      <c r="BX2080" s="2">
        <v>0</v>
      </c>
      <c r="BY2080" s="2">
        <v>0</v>
      </c>
      <c r="BZ2080" s="2">
        <v>0</v>
      </c>
      <c r="CA2080" s="2">
        <v>0</v>
      </c>
      <c r="CB2080" s="2">
        <v>0</v>
      </c>
      <c r="CC2080" s="2">
        <v>0</v>
      </c>
      <c r="CD2080" s="2">
        <v>0</v>
      </c>
      <c r="CE2080" s="2">
        <v>0</v>
      </c>
      <c r="CF2080" s="2">
        <v>0</v>
      </c>
      <c r="CG2080" s="2">
        <v>0</v>
      </c>
      <c r="CH2080" s="2">
        <v>0</v>
      </c>
      <c r="CI2080" s="2">
        <v>0</v>
      </c>
      <c r="CJ2080" s="2">
        <v>0</v>
      </c>
      <c r="CK2080" s="2">
        <v>0</v>
      </c>
      <c r="CL2080" s="2">
        <v>0</v>
      </c>
    </row>
    <row r="2081" spans="1:90" x14ac:dyDescent="0.25">
      <c r="A2081" t="s">
        <v>115</v>
      </c>
      <c r="B2081">
        <v>20313</v>
      </c>
      <c r="C2081" t="s">
        <v>650</v>
      </c>
      <c r="D2081">
        <v>1</v>
      </c>
      <c r="E2081">
        <v>8</v>
      </c>
      <c r="F2081">
        <v>15362</v>
      </c>
      <c r="G2081">
        <v>35015362</v>
      </c>
      <c r="H2081" t="s">
        <v>13054</v>
      </c>
      <c r="I2081">
        <v>376</v>
      </c>
      <c r="J2081" t="s">
        <v>651</v>
      </c>
      <c r="K2081" t="s">
        <v>91</v>
      </c>
      <c r="L2081">
        <v>1</v>
      </c>
      <c r="M2081" t="s">
        <v>651</v>
      </c>
      <c r="N2081">
        <v>18480000</v>
      </c>
      <c r="O2081" t="s">
        <v>92</v>
      </c>
      <c r="P2081" t="s">
        <v>13055</v>
      </c>
      <c r="Q2081">
        <v>1551</v>
      </c>
      <c r="R2081">
        <v>15</v>
      </c>
      <c r="S2081">
        <v>35651133</v>
      </c>
      <c r="T2081">
        <v>35651227</v>
      </c>
      <c r="U2081" t="s">
        <v>13056</v>
      </c>
      <c r="V2081">
        <v>1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141</v>
      </c>
      <c r="AE2081" s="2">
        <v>114</v>
      </c>
      <c r="AF2081" s="2">
        <v>91</v>
      </c>
      <c r="AG2081" s="2">
        <v>141</v>
      </c>
      <c r="AH2081" s="2">
        <v>140</v>
      </c>
      <c r="AI2081" s="2">
        <v>100</v>
      </c>
      <c r="AJ2081" s="2">
        <v>99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20</v>
      </c>
      <c r="AS2081" s="2">
        <v>0</v>
      </c>
      <c r="AT2081" s="2">
        <v>0</v>
      </c>
      <c r="AU2081" s="2">
        <v>44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40</v>
      </c>
      <c r="BD2081" s="2">
        <v>10</v>
      </c>
      <c r="BE2081" s="2">
        <v>0</v>
      </c>
      <c r="BF2081" s="2">
        <v>0</v>
      </c>
      <c r="BG2081" s="2">
        <v>0</v>
      </c>
      <c r="BH2081" s="2">
        <v>0</v>
      </c>
      <c r="BI2081" s="2">
        <v>0</v>
      </c>
      <c r="BJ2081" s="2">
        <v>0</v>
      </c>
      <c r="BK2081" s="2">
        <v>0</v>
      </c>
      <c r="BL2081" s="2">
        <v>8</v>
      </c>
      <c r="BM2081" s="2">
        <v>6</v>
      </c>
      <c r="BN2081" s="2">
        <v>5</v>
      </c>
      <c r="BO2081" s="2">
        <v>7</v>
      </c>
      <c r="BP2081" s="2">
        <v>6</v>
      </c>
      <c r="BQ2081" s="2">
        <v>3</v>
      </c>
      <c r="BR2081" s="2">
        <v>3</v>
      </c>
      <c r="BS2081" s="2">
        <v>0</v>
      </c>
      <c r="BT2081" s="2">
        <v>0</v>
      </c>
      <c r="BU2081" s="2">
        <v>0</v>
      </c>
      <c r="BV2081" s="2">
        <v>0</v>
      </c>
      <c r="BW2081" s="2">
        <v>0</v>
      </c>
      <c r="BX2081" s="2">
        <v>0</v>
      </c>
      <c r="BY2081" s="2">
        <v>0</v>
      </c>
      <c r="BZ2081" s="2">
        <v>2</v>
      </c>
      <c r="CA2081" s="2">
        <v>0</v>
      </c>
      <c r="CB2081" s="2">
        <v>0</v>
      </c>
      <c r="CC2081" s="2">
        <v>2</v>
      </c>
      <c r="CD2081" s="2">
        <v>0</v>
      </c>
      <c r="CE2081" s="2">
        <v>0</v>
      </c>
      <c r="CF2081" s="2">
        <v>0</v>
      </c>
      <c r="CG2081" s="2">
        <v>0</v>
      </c>
      <c r="CH2081" s="2">
        <v>0</v>
      </c>
      <c r="CI2081" s="2">
        <v>0</v>
      </c>
      <c r="CJ2081" s="2">
        <v>0</v>
      </c>
      <c r="CK2081" s="2">
        <v>2</v>
      </c>
      <c r="CL2081" s="2">
        <v>3</v>
      </c>
    </row>
    <row r="2082" spans="1:90" x14ac:dyDescent="0.25">
      <c r="A2082" t="s">
        <v>115</v>
      </c>
      <c r="B2082">
        <v>20313</v>
      </c>
      <c r="C2082" t="s">
        <v>650</v>
      </c>
      <c r="D2082">
        <v>1</v>
      </c>
      <c r="E2082">
        <v>8</v>
      </c>
      <c r="F2082">
        <v>45275</v>
      </c>
      <c r="G2082">
        <v>35045275</v>
      </c>
      <c r="H2082" t="s">
        <v>13011</v>
      </c>
      <c r="I2082">
        <v>380</v>
      </c>
      <c r="J2082" t="s">
        <v>650</v>
      </c>
      <c r="K2082" t="s">
        <v>852</v>
      </c>
      <c r="L2082">
        <v>1</v>
      </c>
      <c r="M2082" t="s">
        <v>650</v>
      </c>
      <c r="N2082">
        <v>18460000</v>
      </c>
      <c r="O2082" t="s">
        <v>92</v>
      </c>
      <c r="P2082" t="s">
        <v>13012</v>
      </c>
      <c r="Q2082">
        <v>331</v>
      </c>
      <c r="R2082">
        <v>15</v>
      </c>
      <c r="S2082">
        <v>35322875</v>
      </c>
      <c r="U2082" t="s">
        <v>13013</v>
      </c>
      <c r="V2082">
        <v>1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130</v>
      </c>
      <c r="AE2082" s="2">
        <v>105</v>
      </c>
      <c r="AF2082" s="2">
        <v>115</v>
      </c>
      <c r="AG2082" s="2">
        <v>102</v>
      </c>
      <c r="AH2082" s="2">
        <v>104</v>
      </c>
      <c r="AI2082" s="2">
        <v>27</v>
      </c>
      <c r="AJ2082" s="2">
        <v>89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157</v>
      </c>
      <c r="BD2082" s="2">
        <v>4</v>
      </c>
      <c r="BE2082" s="2">
        <v>0</v>
      </c>
      <c r="BF2082" s="2">
        <v>0</v>
      </c>
      <c r="BG2082" s="2">
        <v>0</v>
      </c>
      <c r="BH2082" s="2">
        <v>0</v>
      </c>
      <c r="BI2082" s="2">
        <v>0</v>
      </c>
      <c r="BJ2082" s="2">
        <v>0</v>
      </c>
      <c r="BK2082" s="2">
        <v>0</v>
      </c>
      <c r="BL2082" s="2">
        <v>5</v>
      </c>
      <c r="BM2082" s="2">
        <v>5</v>
      </c>
      <c r="BN2082" s="2">
        <v>6</v>
      </c>
      <c r="BO2082" s="2">
        <v>4</v>
      </c>
      <c r="BP2082" s="2">
        <v>4</v>
      </c>
      <c r="BQ2082" s="2">
        <v>2</v>
      </c>
      <c r="BR2082" s="2">
        <v>3</v>
      </c>
      <c r="BS2082" s="2">
        <v>0</v>
      </c>
      <c r="BT2082" s="2">
        <v>0</v>
      </c>
      <c r="BU2082" s="2">
        <v>0</v>
      </c>
      <c r="BV2082" s="2">
        <v>0</v>
      </c>
      <c r="BW2082" s="2">
        <v>0</v>
      </c>
      <c r="BX2082" s="2">
        <v>0</v>
      </c>
      <c r="BY2082" s="2">
        <v>0</v>
      </c>
      <c r="BZ2082" s="2">
        <v>0</v>
      </c>
      <c r="CA2082" s="2">
        <v>0</v>
      </c>
      <c r="CB2082" s="2">
        <v>0</v>
      </c>
      <c r="CC2082" s="2">
        <v>0</v>
      </c>
      <c r="CD2082" s="2">
        <v>0</v>
      </c>
      <c r="CE2082" s="2">
        <v>0</v>
      </c>
      <c r="CF2082" s="2">
        <v>0</v>
      </c>
      <c r="CG2082" s="2">
        <v>0</v>
      </c>
      <c r="CH2082" s="2">
        <v>0</v>
      </c>
      <c r="CI2082" s="2">
        <v>0</v>
      </c>
      <c r="CJ2082" s="2">
        <v>0</v>
      </c>
      <c r="CK2082" s="2">
        <v>11</v>
      </c>
      <c r="CL2082" s="2">
        <v>3</v>
      </c>
    </row>
    <row r="2083" spans="1:90" x14ac:dyDescent="0.25">
      <c r="A2083" t="s">
        <v>115</v>
      </c>
      <c r="B2083">
        <v>20313</v>
      </c>
      <c r="C2083" t="s">
        <v>650</v>
      </c>
      <c r="D2083">
        <v>1</v>
      </c>
      <c r="E2083">
        <v>8</v>
      </c>
      <c r="F2083">
        <v>15441</v>
      </c>
      <c r="G2083">
        <v>35015441</v>
      </c>
      <c r="H2083" t="s">
        <v>12784</v>
      </c>
      <c r="I2083">
        <v>365</v>
      </c>
      <c r="J2083" t="s">
        <v>873</v>
      </c>
      <c r="K2083" t="s">
        <v>91</v>
      </c>
      <c r="L2083">
        <v>1</v>
      </c>
      <c r="M2083" t="s">
        <v>873</v>
      </c>
      <c r="N2083">
        <v>18440000</v>
      </c>
      <c r="O2083" t="s">
        <v>92</v>
      </c>
      <c r="P2083" t="s">
        <v>12785</v>
      </c>
      <c r="Q2083">
        <v>422</v>
      </c>
      <c r="R2083">
        <v>15</v>
      </c>
      <c r="S2083">
        <v>35621065</v>
      </c>
      <c r="T2083">
        <v>35621210</v>
      </c>
      <c r="U2083" t="s">
        <v>12786</v>
      </c>
      <c r="V2083">
        <v>1</v>
      </c>
      <c r="W2083" s="2">
        <v>0</v>
      </c>
      <c r="X2083" s="2">
        <v>0</v>
      </c>
      <c r="Y2083" s="2">
        <v>72</v>
      </c>
      <c r="Z2083" s="2">
        <v>69</v>
      </c>
      <c r="AA2083" s="2">
        <v>47</v>
      </c>
      <c r="AB2083" s="2">
        <v>65</v>
      </c>
      <c r="AC2083" s="2">
        <v>89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3</v>
      </c>
      <c r="BH2083" s="2">
        <v>4</v>
      </c>
      <c r="BI2083" s="2">
        <v>3</v>
      </c>
      <c r="BJ2083" s="2">
        <v>4</v>
      </c>
      <c r="BK2083" s="2">
        <v>4</v>
      </c>
      <c r="BL2083" s="2">
        <v>0</v>
      </c>
      <c r="BM2083" s="2">
        <v>0</v>
      </c>
      <c r="BN2083" s="2">
        <v>0</v>
      </c>
      <c r="BO2083" s="2">
        <v>0</v>
      </c>
      <c r="BP2083" s="2">
        <v>0</v>
      </c>
      <c r="BQ2083" s="2">
        <v>0</v>
      </c>
      <c r="BR2083" s="2">
        <v>0</v>
      </c>
      <c r="BS2083" s="2">
        <v>0</v>
      </c>
      <c r="BT2083" s="2">
        <v>0</v>
      </c>
      <c r="BU2083" s="2">
        <v>0</v>
      </c>
      <c r="BV2083" s="2">
        <v>0</v>
      </c>
      <c r="BW2083" s="2">
        <v>0</v>
      </c>
      <c r="BX2083" s="2">
        <v>0</v>
      </c>
      <c r="BY2083" s="2">
        <v>0</v>
      </c>
      <c r="BZ2083" s="2">
        <v>0</v>
      </c>
      <c r="CA2083" s="2">
        <v>0</v>
      </c>
      <c r="CB2083" s="2">
        <v>0</v>
      </c>
      <c r="CC2083" s="2">
        <v>0</v>
      </c>
      <c r="CD2083" s="2">
        <v>0</v>
      </c>
      <c r="CE2083" s="2">
        <v>0</v>
      </c>
      <c r="CF2083" s="2">
        <v>0</v>
      </c>
      <c r="CG2083" s="2">
        <v>0</v>
      </c>
      <c r="CH2083" s="2">
        <v>0</v>
      </c>
      <c r="CI2083" s="2">
        <v>0</v>
      </c>
      <c r="CJ2083" s="2">
        <v>0</v>
      </c>
      <c r="CK2083" s="2">
        <v>0</v>
      </c>
      <c r="CL2083" s="2">
        <v>0</v>
      </c>
    </row>
    <row r="2084" spans="1:90" x14ac:dyDescent="0.25">
      <c r="A2084" t="s">
        <v>115</v>
      </c>
      <c r="B2084">
        <v>20313</v>
      </c>
      <c r="C2084" t="s">
        <v>650</v>
      </c>
      <c r="D2084">
        <v>1</v>
      </c>
      <c r="E2084">
        <v>8</v>
      </c>
      <c r="F2084">
        <v>15337</v>
      </c>
      <c r="G2084">
        <v>35015337</v>
      </c>
      <c r="H2084" t="s">
        <v>17336</v>
      </c>
      <c r="I2084">
        <v>380</v>
      </c>
      <c r="J2084" t="s">
        <v>650</v>
      </c>
      <c r="K2084" t="s">
        <v>97</v>
      </c>
      <c r="L2084">
        <v>1</v>
      </c>
      <c r="M2084" t="s">
        <v>650</v>
      </c>
      <c r="N2084">
        <v>18460000</v>
      </c>
      <c r="O2084" t="s">
        <v>92</v>
      </c>
      <c r="P2084" t="s">
        <v>17337</v>
      </c>
      <c r="Q2084">
        <v>372</v>
      </c>
      <c r="R2084">
        <v>15</v>
      </c>
      <c r="S2084">
        <v>35323389</v>
      </c>
      <c r="T2084">
        <v>35323653</v>
      </c>
      <c r="U2084" t="s">
        <v>17338</v>
      </c>
      <c r="V2084">
        <v>1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46</v>
      </c>
      <c r="AE2084" s="2">
        <v>66</v>
      </c>
      <c r="AF2084" s="2">
        <v>60</v>
      </c>
      <c r="AG2084" s="2">
        <v>62</v>
      </c>
      <c r="AH2084" s="2">
        <v>102</v>
      </c>
      <c r="AI2084" s="2">
        <v>78</v>
      </c>
      <c r="AJ2084" s="2">
        <v>103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48</v>
      </c>
      <c r="AS2084" s="2">
        <v>0</v>
      </c>
      <c r="AT2084" s="2">
        <v>0</v>
      </c>
      <c r="AU2084" s="2">
        <v>194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255</v>
      </c>
      <c r="BD2084" s="2">
        <v>12</v>
      </c>
      <c r="BE2084" s="2">
        <v>0</v>
      </c>
      <c r="BF2084" s="2">
        <v>0</v>
      </c>
      <c r="BG2084" s="2">
        <v>0</v>
      </c>
      <c r="BH2084" s="2">
        <v>0</v>
      </c>
      <c r="BI2084" s="2">
        <v>0</v>
      </c>
      <c r="BJ2084" s="2">
        <v>0</v>
      </c>
      <c r="BK2084" s="2">
        <v>0</v>
      </c>
      <c r="BL2084" s="2">
        <v>4</v>
      </c>
      <c r="BM2084" s="2">
        <v>3</v>
      </c>
      <c r="BN2084" s="2">
        <v>2</v>
      </c>
      <c r="BO2084" s="2">
        <v>2</v>
      </c>
      <c r="BP2084" s="2">
        <v>5</v>
      </c>
      <c r="BQ2084" s="2">
        <v>4</v>
      </c>
      <c r="BR2084" s="2">
        <v>4</v>
      </c>
      <c r="BS2084" s="2">
        <v>0</v>
      </c>
      <c r="BT2084" s="2">
        <v>0</v>
      </c>
      <c r="BU2084" s="2">
        <v>0</v>
      </c>
      <c r="BV2084" s="2">
        <v>0</v>
      </c>
      <c r="BW2084" s="2">
        <v>0</v>
      </c>
      <c r="BX2084" s="2">
        <v>0</v>
      </c>
      <c r="BY2084" s="2">
        <v>0</v>
      </c>
      <c r="BZ2084" s="2">
        <v>2</v>
      </c>
      <c r="CA2084" s="2">
        <v>0</v>
      </c>
      <c r="CB2084" s="2">
        <v>0</v>
      </c>
      <c r="CC2084" s="2">
        <v>6</v>
      </c>
      <c r="CD2084" s="2">
        <v>0</v>
      </c>
      <c r="CE2084" s="2">
        <v>0</v>
      </c>
      <c r="CF2084" s="2">
        <v>0</v>
      </c>
      <c r="CG2084" s="2">
        <v>0</v>
      </c>
      <c r="CH2084" s="2">
        <v>0</v>
      </c>
      <c r="CI2084" s="2">
        <v>0</v>
      </c>
      <c r="CJ2084" s="2">
        <v>0</v>
      </c>
      <c r="CK2084" s="2">
        <v>13</v>
      </c>
      <c r="CL2084" s="2">
        <v>3</v>
      </c>
    </row>
    <row r="2085" spans="1:90" x14ac:dyDescent="0.25">
      <c r="A2085" t="s">
        <v>115</v>
      </c>
      <c r="B2085">
        <v>20313</v>
      </c>
      <c r="C2085" t="s">
        <v>650</v>
      </c>
      <c r="D2085">
        <v>1</v>
      </c>
      <c r="E2085">
        <v>8</v>
      </c>
      <c r="F2085">
        <v>15313</v>
      </c>
      <c r="G2085">
        <v>35015313</v>
      </c>
      <c r="H2085" t="s">
        <v>14410</v>
      </c>
      <c r="I2085">
        <v>380</v>
      </c>
      <c r="J2085" t="s">
        <v>650</v>
      </c>
      <c r="K2085" t="s">
        <v>91</v>
      </c>
      <c r="L2085">
        <v>1</v>
      </c>
      <c r="M2085" t="s">
        <v>650</v>
      </c>
      <c r="N2085">
        <v>18460000</v>
      </c>
      <c r="O2085" t="s">
        <v>92</v>
      </c>
      <c r="P2085" t="s">
        <v>1642</v>
      </c>
      <c r="Q2085">
        <v>2484</v>
      </c>
      <c r="R2085">
        <v>15</v>
      </c>
      <c r="S2085">
        <v>35311311</v>
      </c>
      <c r="T2085">
        <v>35324133</v>
      </c>
      <c r="U2085" t="s">
        <v>14411</v>
      </c>
      <c r="V2085">
        <v>1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111</v>
      </c>
      <c r="AE2085" s="2">
        <v>106</v>
      </c>
      <c r="AF2085" s="2">
        <v>106</v>
      </c>
      <c r="AG2085" s="2">
        <v>136</v>
      </c>
      <c r="AH2085" s="2">
        <v>117</v>
      </c>
      <c r="AI2085" s="2">
        <v>38</v>
      </c>
      <c r="AJ2085" s="2">
        <v>146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0</v>
      </c>
      <c r="BI2085" s="2">
        <v>0</v>
      </c>
      <c r="BJ2085" s="2">
        <v>0</v>
      </c>
      <c r="BK2085" s="2">
        <v>0</v>
      </c>
      <c r="BL2085" s="2">
        <v>3</v>
      </c>
      <c r="BM2085" s="2">
        <v>3</v>
      </c>
      <c r="BN2085" s="2">
        <v>3</v>
      </c>
      <c r="BO2085" s="2">
        <v>5</v>
      </c>
      <c r="BP2085" s="2">
        <v>4</v>
      </c>
      <c r="BQ2085" s="2">
        <v>1</v>
      </c>
      <c r="BR2085" s="2">
        <v>6</v>
      </c>
      <c r="BS2085" s="2">
        <v>0</v>
      </c>
      <c r="BT2085" s="2">
        <v>0</v>
      </c>
      <c r="BU2085" s="2">
        <v>0</v>
      </c>
      <c r="BV2085" s="2">
        <v>0</v>
      </c>
      <c r="BW2085" s="2">
        <v>0</v>
      </c>
      <c r="BX2085" s="2">
        <v>0</v>
      </c>
      <c r="BY2085" s="2">
        <v>0</v>
      </c>
      <c r="BZ2085" s="2">
        <v>0</v>
      </c>
      <c r="CA2085" s="2">
        <v>0</v>
      </c>
      <c r="CB2085" s="2">
        <v>0</v>
      </c>
      <c r="CC2085" s="2">
        <v>0</v>
      </c>
      <c r="CD2085" s="2">
        <v>0</v>
      </c>
      <c r="CE2085" s="2">
        <v>0</v>
      </c>
      <c r="CF2085" s="2">
        <v>0</v>
      </c>
      <c r="CG2085" s="2">
        <v>0</v>
      </c>
      <c r="CH2085" s="2">
        <v>0</v>
      </c>
      <c r="CI2085" s="2">
        <v>0</v>
      </c>
      <c r="CJ2085" s="2">
        <v>0</v>
      </c>
      <c r="CK2085" s="2">
        <v>0</v>
      </c>
      <c r="CL2085" s="2">
        <v>0</v>
      </c>
    </row>
    <row r="2086" spans="1:90" x14ac:dyDescent="0.25">
      <c r="A2086" t="s">
        <v>115</v>
      </c>
      <c r="B2086">
        <v>20313</v>
      </c>
      <c r="C2086" t="s">
        <v>650</v>
      </c>
      <c r="D2086">
        <v>1</v>
      </c>
      <c r="E2086">
        <v>8</v>
      </c>
      <c r="F2086">
        <v>918532</v>
      </c>
      <c r="G2086">
        <v>35918532</v>
      </c>
      <c r="H2086" t="s">
        <v>7890</v>
      </c>
      <c r="I2086">
        <v>365</v>
      </c>
      <c r="J2086" t="s">
        <v>873</v>
      </c>
      <c r="K2086" t="s">
        <v>7890</v>
      </c>
      <c r="L2086">
        <v>1</v>
      </c>
      <c r="M2086" t="s">
        <v>873</v>
      </c>
      <c r="N2086">
        <v>18440000</v>
      </c>
      <c r="O2086" t="s">
        <v>92</v>
      </c>
      <c r="P2086" t="s">
        <v>3221</v>
      </c>
      <c r="Q2086">
        <v>451</v>
      </c>
      <c r="R2086">
        <v>15</v>
      </c>
      <c r="S2086">
        <v>35621390</v>
      </c>
      <c r="U2086" t="s">
        <v>15547</v>
      </c>
      <c r="V2086">
        <v>1</v>
      </c>
      <c r="W2086" s="2">
        <v>0</v>
      </c>
      <c r="X2086" s="2">
        <v>0</v>
      </c>
      <c r="Y2086" s="2">
        <v>43</v>
      </c>
      <c r="Z2086" s="2">
        <v>50</v>
      </c>
      <c r="AA2086" s="2">
        <v>56</v>
      </c>
      <c r="AB2086" s="2">
        <v>45</v>
      </c>
      <c r="AC2086" s="2">
        <v>41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41</v>
      </c>
      <c r="BD2086" s="2">
        <v>0</v>
      </c>
      <c r="BE2086" s="2">
        <v>0</v>
      </c>
      <c r="BF2086" s="2">
        <v>0</v>
      </c>
      <c r="BG2086" s="2">
        <v>3</v>
      </c>
      <c r="BH2086" s="2">
        <v>2</v>
      </c>
      <c r="BI2086" s="2">
        <v>4</v>
      </c>
      <c r="BJ2086" s="2">
        <v>2</v>
      </c>
      <c r="BK2086" s="2">
        <v>3</v>
      </c>
      <c r="BL2086" s="2">
        <v>0</v>
      </c>
      <c r="BM2086" s="2">
        <v>0</v>
      </c>
      <c r="BN2086" s="2">
        <v>0</v>
      </c>
      <c r="BO2086" s="2">
        <v>0</v>
      </c>
      <c r="BP2086" s="2">
        <v>0</v>
      </c>
      <c r="BQ2086" s="2">
        <v>0</v>
      </c>
      <c r="BR2086" s="2">
        <v>0</v>
      </c>
      <c r="BS2086" s="2">
        <v>0</v>
      </c>
      <c r="BT2086" s="2">
        <v>0</v>
      </c>
      <c r="BU2086" s="2">
        <v>0</v>
      </c>
      <c r="BV2086" s="2">
        <v>0</v>
      </c>
      <c r="BW2086" s="2">
        <v>0</v>
      </c>
      <c r="BX2086" s="2">
        <v>0</v>
      </c>
      <c r="BY2086" s="2">
        <v>0</v>
      </c>
      <c r="BZ2086" s="2">
        <v>0</v>
      </c>
      <c r="CA2086" s="2">
        <v>0</v>
      </c>
      <c r="CB2086" s="2">
        <v>0</v>
      </c>
      <c r="CC2086" s="2">
        <v>0</v>
      </c>
      <c r="CD2086" s="2">
        <v>0</v>
      </c>
      <c r="CE2086" s="2">
        <v>0</v>
      </c>
      <c r="CF2086" s="2">
        <v>0</v>
      </c>
      <c r="CG2086" s="2">
        <v>0</v>
      </c>
      <c r="CH2086" s="2">
        <v>0</v>
      </c>
      <c r="CI2086" s="2">
        <v>0</v>
      </c>
      <c r="CJ2086" s="2">
        <v>0</v>
      </c>
      <c r="CK2086" s="2">
        <v>5</v>
      </c>
      <c r="CL2086" s="2">
        <v>0</v>
      </c>
    </row>
    <row r="2087" spans="1:90" x14ac:dyDescent="0.25">
      <c r="A2087" t="s">
        <v>115</v>
      </c>
      <c r="B2087">
        <v>20313</v>
      </c>
      <c r="C2087" t="s">
        <v>650</v>
      </c>
      <c r="D2087">
        <v>1</v>
      </c>
      <c r="E2087">
        <v>8</v>
      </c>
      <c r="F2087">
        <v>15261</v>
      </c>
      <c r="G2087">
        <v>35015261</v>
      </c>
      <c r="H2087" t="s">
        <v>13344</v>
      </c>
      <c r="I2087">
        <v>583</v>
      </c>
      <c r="J2087" t="s">
        <v>9170</v>
      </c>
      <c r="K2087" t="s">
        <v>91</v>
      </c>
      <c r="L2087">
        <v>1</v>
      </c>
      <c r="M2087" t="s">
        <v>9170</v>
      </c>
      <c r="N2087">
        <v>18470000</v>
      </c>
      <c r="O2087" t="s">
        <v>92</v>
      </c>
      <c r="P2087" t="s">
        <v>13345</v>
      </c>
      <c r="Q2087">
        <v>298</v>
      </c>
      <c r="R2087">
        <v>15</v>
      </c>
      <c r="S2087">
        <v>35711177</v>
      </c>
      <c r="T2087">
        <v>35711230</v>
      </c>
      <c r="U2087" t="s">
        <v>13346</v>
      </c>
      <c r="V2087">
        <v>1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71</v>
      </c>
      <c r="AE2087" s="2">
        <v>87</v>
      </c>
      <c r="AF2087" s="2">
        <v>51</v>
      </c>
      <c r="AG2087" s="2">
        <v>69</v>
      </c>
      <c r="AH2087" s="2">
        <v>74</v>
      </c>
      <c r="AI2087" s="2">
        <v>56</v>
      </c>
      <c r="AJ2087" s="2">
        <v>50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156</v>
      </c>
      <c r="BD2087" s="2">
        <v>0</v>
      </c>
      <c r="BE2087" s="2">
        <v>0</v>
      </c>
      <c r="BF2087" s="2">
        <v>0</v>
      </c>
      <c r="BG2087" s="2">
        <v>0</v>
      </c>
      <c r="BH2087" s="2">
        <v>0</v>
      </c>
      <c r="BI2087" s="2">
        <v>0</v>
      </c>
      <c r="BJ2087" s="2">
        <v>0</v>
      </c>
      <c r="BK2087" s="2">
        <v>0</v>
      </c>
      <c r="BL2087" s="2">
        <v>4</v>
      </c>
      <c r="BM2087" s="2">
        <v>5</v>
      </c>
      <c r="BN2087" s="2">
        <v>4</v>
      </c>
      <c r="BO2087" s="2">
        <v>3</v>
      </c>
      <c r="BP2087" s="2">
        <v>3</v>
      </c>
      <c r="BQ2087" s="2">
        <v>2</v>
      </c>
      <c r="BR2087" s="2">
        <v>3</v>
      </c>
      <c r="BS2087" s="2">
        <v>0</v>
      </c>
      <c r="BT2087" s="2">
        <v>0</v>
      </c>
      <c r="BU2087" s="2">
        <v>0</v>
      </c>
      <c r="BV2087" s="2">
        <v>0</v>
      </c>
      <c r="BW2087" s="2">
        <v>0</v>
      </c>
      <c r="BX2087" s="2">
        <v>0</v>
      </c>
      <c r="BY2087" s="2">
        <v>0</v>
      </c>
      <c r="BZ2087" s="2">
        <v>0</v>
      </c>
      <c r="CA2087" s="2">
        <v>0</v>
      </c>
      <c r="CB2087" s="2">
        <v>0</v>
      </c>
      <c r="CC2087" s="2">
        <v>0</v>
      </c>
      <c r="CD2087" s="2">
        <v>0</v>
      </c>
      <c r="CE2087" s="2">
        <v>0</v>
      </c>
      <c r="CF2087" s="2">
        <v>0</v>
      </c>
      <c r="CG2087" s="2">
        <v>0</v>
      </c>
      <c r="CH2087" s="2">
        <v>0</v>
      </c>
      <c r="CI2087" s="2">
        <v>0</v>
      </c>
      <c r="CJ2087" s="2">
        <v>0</v>
      </c>
      <c r="CK2087" s="2">
        <v>10</v>
      </c>
      <c r="CL2087" s="2">
        <v>0</v>
      </c>
    </row>
    <row r="2088" spans="1:90" x14ac:dyDescent="0.25">
      <c r="A2088" t="s">
        <v>115</v>
      </c>
      <c r="B2088">
        <v>20313</v>
      </c>
      <c r="C2088" t="s">
        <v>650</v>
      </c>
      <c r="D2088">
        <v>1</v>
      </c>
      <c r="E2088">
        <v>8</v>
      </c>
      <c r="F2088">
        <v>15453</v>
      </c>
      <c r="G2088">
        <v>35015453</v>
      </c>
      <c r="H2088" t="s">
        <v>3220</v>
      </c>
      <c r="I2088">
        <v>365</v>
      </c>
      <c r="J2088" t="s">
        <v>873</v>
      </c>
      <c r="K2088" t="s">
        <v>91</v>
      </c>
      <c r="L2088">
        <v>1</v>
      </c>
      <c r="M2088" t="s">
        <v>873</v>
      </c>
      <c r="N2088">
        <v>18440000</v>
      </c>
      <c r="O2088" t="s">
        <v>92</v>
      </c>
      <c r="P2088" t="s">
        <v>3221</v>
      </c>
      <c r="Q2088">
        <v>298</v>
      </c>
      <c r="R2088">
        <v>15</v>
      </c>
      <c r="S2088">
        <v>35621200</v>
      </c>
      <c r="T2088">
        <v>35621682</v>
      </c>
      <c r="U2088" t="s">
        <v>3222</v>
      </c>
      <c r="V2088">
        <v>1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48</v>
      </c>
      <c r="AE2088" s="2">
        <v>50</v>
      </c>
      <c r="AF2088" s="2">
        <v>57</v>
      </c>
      <c r="AG2088" s="2">
        <v>39</v>
      </c>
      <c r="AH2088" s="2">
        <v>62</v>
      </c>
      <c r="AI2088" s="2">
        <v>71</v>
      </c>
      <c r="AJ2088" s="2">
        <v>77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16</v>
      </c>
      <c r="AS2088" s="2">
        <v>0</v>
      </c>
      <c r="AT2088" s="2">
        <v>0</v>
      </c>
      <c r="AU2088" s="2">
        <v>55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93</v>
      </c>
      <c r="BD2088" s="2">
        <v>0</v>
      </c>
      <c r="BE2088" s="2">
        <v>0</v>
      </c>
      <c r="BF2088" s="2">
        <v>0</v>
      </c>
      <c r="BG2088" s="2">
        <v>0</v>
      </c>
      <c r="BH2088" s="2">
        <v>0</v>
      </c>
      <c r="BI2088" s="2">
        <v>0</v>
      </c>
      <c r="BJ2088" s="2">
        <v>0</v>
      </c>
      <c r="BK2088" s="2">
        <v>0</v>
      </c>
      <c r="BL2088" s="2">
        <v>2</v>
      </c>
      <c r="BM2088" s="2">
        <v>3</v>
      </c>
      <c r="BN2088" s="2">
        <v>3</v>
      </c>
      <c r="BO2088" s="2">
        <v>4</v>
      </c>
      <c r="BP2088" s="2">
        <v>4</v>
      </c>
      <c r="BQ2088" s="2">
        <v>3</v>
      </c>
      <c r="BR2088" s="2">
        <v>3</v>
      </c>
      <c r="BS2088" s="2">
        <v>0</v>
      </c>
      <c r="BT2088" s="2">
        <v>0</v>
      </c>
      <c r="BU2088" s="2">
        <v>0</v>
      </c>
      <c r="BV2088" s="2">
        <v>0</v>
      </c>
      <c r="BW2088" s="2">
        <v>0</v>
      </c>
      <c r="BX2088" s="2">
        <v>0</v>
      </c>
      <c r="BY2088" s="2">
        <v>0</v>
      </c>
      <c r="BZ2088" s="2">
        <v>1</v>
      </c>
      <c r="CA2088" s="2">
        <v>0</v>
      </c>
      <c r="CB2088" s="2">
        <v>0</v>
      </c>
      <c r="CC2088" s="2">
        <v>2</v>
      </c>
      <c r="CD2088" s="2">
        <v>0</v>
      </c>
      <c r="CE2088" s="2">
        <v>0</v>
      </c>
      <c r="CF2088" s="2">
        <v>0</v>
      </c>
      <c r="CG2088" s="2">
        <v>0</v>
      </c>
      <c r="CH2088" s="2">
        <v>0</v>
      </c>
      <c r="CI2088" s="2">
        <v>0</v>
      </c>
      <c r="CJ2088" s="2">
        <v>0</v>
      </c>
      <c r="CK2088" s="2">
        <v>12</v>
      </c>
      <c r="CL2088" s="2">
        <v>0</v>
      </c>
    </row>
    <row r="2089" spans="1:90" x14ac:dyDescent="0.25">
      <c r="A2089" t="s">
        <v>115</v>
      </c>
      <c r="B2089">
        <v>20313</v>
      </c>
      <c r="C2089" t="s">
        <v>650</v>
      </c>
      <c r="D2089">
        <v>1</v>
      </c>
      <c r="E2089">
        <v>8</v>
      </c>
      <c r="F2089">
        <v>903206</v>
      </c>
      <c r="G2089">
        <v>35903206</v>
      </c>
      <c r="H2089" t="s">
        <v>5456</v>
      </c>
      <c r="I2089">
        <v>365</v>
      </c>
      <c r="J2089" t="s">
        <v>873</v>
      </c>
      <c r="K2089" t="s">
        <v>1049</v>
      </c>
      <c r="L2089">
        <v>1</v>
      </c>
      <c r="M2089" t="s">
        <v>873</v>
      </c>
      <c r="N2089">
        <v>18440000</v>
      </c>
      <c r="O2089" t="s">
        <v>92</v>
      </c>
      <c r="P2089" t="s">
        <v>5457</v>
      </c>
      <c r="Q2089">
        <v>101</v>
      </c>
      <c r="R2089">
        <v>15</v>
      </c>
      <c r="S2089">
        <v>35621400</v>
      </c>
      <c r="T2089">
        <v>35621683</v>
      </c>
      <c r="U2089" t="s">
        <v>5458</v>
      </c>
      <c r="V2089">
        <v>1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65</v>
      </c>
      <c r="AE2089" s="2">
        <v>54</v>
      </c>
      <c r="AF2089" s="2">
        <v>65</v>
      </c>
      <c r="AG2089" s="2">
        <v>57</v>
      </c>
      <c r="AH2089" s="2">
        <v>57</v>
      </c>
      <c r="AI2089" s="2">
        <v>62</v>
      </c>
      <c r="AJ2089" s="2">
        <v>39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74</v>
      </c>
      <c r="BD2089" s="2">
        <v>0</v>
      </c>
      <c r="BE2089" s="2">
        <v>0</v>
      </c>
      <c r="BF2089" s="2">
        <v>0</v>
      </c>
      <c r="BG2089" s="2">
        <v>0</v>
      </c>
      <c r="BH2089" s="2">
        <v>0</v>
      </c>
      <c r="BI2089" s="2">
        <v>0</v>
      </c>
      <c r="BJ2089" s="2">
        <v>0</v>
      </c>
      <c r="BK2089" s="2">
        <v>0</v>
      </c>
      <c r="BL2089" s="2">
        <v>3</v>
      </c>
      <c r="BM2089" s="2">
        <v>4</v>
      </c>
      <c r="BN2089" s="2">
        <v>3</v>
      </c>
      <c r="BO2089" s="2">
        <v>2</v>
      </c>
      <c r="BP2089" s="2">
        <v>2</v>
      </c>
      <c r="BQ2089" s="2">
        <v>2</v>
      </c>
      <c r="BR2089" s="2">
        <v>1</v>
      </c>
      <c r="BS2089" s="2">
        <v>0</v>
      </c>
      <c r="BT2089" s="2">
        <v>0</v>
      </c>
      <c r="BU2089" s="2">
        <v>0</v>
      </c>
      <c r="BV2089" s="2">
        <v>0</v>
      </c>
      <c r="BW2089" s="2">
        <v>0</v>
      </c>
      <c r="BX2089" s="2">
        <v>0</v>
      </c>
      <c r="BY2089" s="2">
        <v>0</v>
      </c>
      <c r="BZ2089" s="2">
        <v>0</v>
      </c>
      <c r="CA2089" s="2">
        <v>0</v>
      </c>
      <c r="CB2089" s="2">
        <v>0</v>
      </c>
      <c r="CC2089" s="2">
        <v>0</v>
      </c>
      <c r="CD2089" s="2">
        <v>0</v>
      </c>
      <c r="CE2089" s="2">
        <v>0</v>
      </c>
      <c r="CF2089" s="2">
        <v>0</v>
      </c>
      <c r="CG2089" s="2">
        <v>0</v>
      </c>
      <c r="CH2089" s="2">
        <v>0</v>
      </c>
      <c r="CI2089" s="2">
        <v>0</v>
      </c>
      <c r="CJ2089" s="2">
        <v>0</v>
      </c>
      <c r="CK2089" s="2">
        <v>4</v>
      </c>
      <c r="CL2089" s="2">
        <v>0</v>
      </c>
    </row>
    <row r="2090" spans="1:90" x14ac:dyDescent="0.25">
      <c r="A2090" t="s">
        <v>115</v>
      </c>
      <c r="B2090">
        <v>20313</v>
      </c>
      <c r="C2090" t="s">
        <v>650</v>
      </c>
      <c r="D2090">
        <v>1</v>
      </c>
      <c r="E2090">
        <v>8</v>
      </c>
      <c r="F2090">
        <v>35300</v>
      </c>
      <c r="G2090">
        <v>35035300</v>
      </c>
      <c r="H2090" t="s">
        <v>15322</v>
      </c>
      <c r="I2090">
        <v>583</v>
      </c>
      <c r="J2090" t="s">
        <v>9170</v>
      </c>
      <c r="K2090" t="s">
        <v>15323</v>
      </c>
      <c r="L2090">
        <v>1</v>
      </c>
      <c r="M2090" t="s">
        <v>9170</v>
      </c>
      <c r="N2090">
        <v>18470000</v>
      </c>
      <c r="O2090" t="s">
        <v>92</v>
      </c>
      <c r="P2090" t="s">
        <v>15324</v>
      </c>
      <c r="Q2090">
        <v>308</v>
      </c>
      <c r="R2090">
        <v>15</v>
      </c>
      <c r="S2090">
        <v>35715006</v>
      </c>
      <c r="T2090">
        <v>35715008</v>
      </c>
      <c r="U2090" t="s">
        <v>15325</v>
      </c>
      <c r="V2090">
        <v>2</v>
      </c>
      <c r="W2090" s="2">
        <v>0</v>
      </c>
      <c r="X2090" s="2">
        <v>0</v>
      </c>
      <c r="Y2090" s="2">
        <v>14</v>
      </c>
      <c r="Z2090" s="2">
        <v>3</v>
      </c>
      <c r="AA2090" s="2">
        <v>10</v>
      </c>
      <c r="AB2090" s="2">
        <v>6</v>
      </c>
      <c r="AC2090" s="2">
        <v>6</v>
      </c>
      <c r="AD2090" s="2">
        <v>13</v>
      </c>
      <c r="AE2090" s="2">
        <v>8</v>
      </c>
      <c r="AF2090" s="2">
        <v>7</v>
      </c>
      <c r="AG2090" s="2">
        <v>12</v>
      </c>
      <c r="AH2090" s="2">
        <v>10</v>
      </c>
      <c r="AI2090" s="2">
        <v>13</v>
      </c>
      <c r="AJ2090" s="2">
        <v>11</v>
      </c>
      <c r="AK2090" s="2">
        <v>0</v>
      </c>
      <c r="AL2090" s="2">
        <v>0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3</v>
      </c>
      <c r="BE2090" s="2">
        <v>0</v>
      </c>
      <c r="BF2090" s="2">
        <v>0</v>
      </c>
      <c r="BG2090" s="2">
        <v>3</v>
      </c>
      <c r="BH2090" s="2">
        <v>1</v>
      </c>
      <c r="BI2090" s="2">
        <v>1</v>
      </c>
      <c r="BJ2090" s="2">
        <v>1</v>
      </c>
      <c r="BK2090" s="2">
        <v>1</v>
      </c>
      <c r="BL2090" s="2">
        <v>1</v>
      </c>
      <c r="BM2090" s="2">
        <v>2</v>
      </c>
      <c r="BN2090" s="2">
        <v>2</v>
      </c>
      <c r="BO2090" s="2">
        <v>1</v>
      </c>
      <c r="BP2090" s="2">
        <v>1</v>
      </c>
      <c r="BQ2090" s="2">
        <v>1</v>
      </c>
      <c r="BR2090" s="2">
        <v>1</v>
      </c>
      <c r="BS2090" s="2">
        <v>0</v>
      </c>
      <c r="BT2090" s="2">
        <v>0</v>
      </c>
      <c r="BU2090" s="2">
        <v>0</v>
      </c>
      <c r="BV2090" s="2">
        <v>0</v>
      </c>
      <c r="BW2090" s="2">
        <v>0</v>
      </c>
      <c r="BX2090" s="2">
        <v>0</v>
      </c>
      <c r="BY2090" s="2">
        <v>0</v>
      </c>
      <c r="BZ2090" s="2">
        <v>0</v>
      </c>
      <c r="CA2090" s="2">
        <v>0</v>
      </c>
      <c r="CB2090" s="2">
        <v>0</v>
      </c>
      <c r="CC2090" s="2">
        <v>0</v>
      </c>
      <c r="CD2090" s="2">
        <v>0</v>
      </c>
      <c r="CE2090" s="2">
        <v>0</v>
      </c>
      <c r="CF2090" s="2">
        <v>0</v>
      </c>
      <c r="CG2090" s="2">
        <v>0</v>
      </c>
      <c r="CH2090" s="2">
        <v>0</v>
      </c>
      <c r="CI2090" s="2">
        <v>0</v>
      </c>
      <c r="CJ2090" s="2">
        <v>0</v>
      </c>
      <c r="CK2090" s="2">
        <v>0</v>
      </c>
      <c r="CL2090" s="2">
        <v>1</v>
      </c>
    </row>
    <row r="2091" spans="1:90" x14ac:dyDescent="0.25">
      <c r="A2091" t="s">
        <v>115</v>
      </c>
      <c r="B2091">
        <v>20313</v>
      </c>
      <c r="C2091" t="s">
        <v>650</v>
      </c>
      <c r="D2091">
        <v>1</v>
      </c>
      <c r="E2091">
        <v>8</v>
      </c>
      <c r="F2091">
        <v>40356</v>
      </c>
      <c r="G2091">
        <v>35040356</v>
      </c>
      <c r="H2091" t="s">
        <v>8971</v>
      </c>
      <c r="I2091">
        <v>376</v>
      </c>
      <c r="J2091" t="s">
        <v>651</v>
      </c>
      <c r="K2091" t="s">
        <v>197</v>
      </c>
      <c r="L2091">
        <v>1</v>
      </c>
      <c r="M2091" t="s">
        <v>651</v>
      </c>
      <c r="N2091">
        <v>18480000</v>
      </c>
      <c r="O2091" t="s">
        <v>92</v>
      </c>
      <c r="P2091" t="s">
        <v>8972</v>
      </c>
      <c r="Q2091">
        <v>1041</v>
      </c>
      <c r="R2091">
        <v>15</v>
      </c>
      <c r="S2091">
        <v>35654120</v>
      </c>
      <c r="U2091" t="s">
        <v>8973</v>
      </c>
      <c r="V2091">
        <v>2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20</v>
      </c>
      <c r="AE2091" s="2">
        <v>20</v>
      </c>
      <c r="AF2091" s="2">
        <v>12</v>
      </c>
      <c r="AG2091" s="2">
        <v>17</v>
      </c>
      <c r="AH2091" s="2">
        <v>14</v>
      </c>
      <c r="AI2091" s="2">
        <v>17</v>
      </c>
      <c r="AJ2091" s="2">
        <v>24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19</v>
      </c>
      <c r="BD2091" s="2">
        <v>0</v>
      </c>
      <c r="BE2091" s="2">
        <v>0</v>
      </c>
      <c r="BF2091" s="2">
        <v>0</v>
      </c>
      <c r="BG2091" s="2">
        <v>0</v>
      </c>
      <c r="BH2091" s="2">
        <v>0</v>
      </c>
      <c r="BI2091" s="2">
        <v>0</v>
      </c>
      <c r="BJ2091" s="2">
        <v>0</v>
      </c>
      <c r="BK2091" s="2">
        <v>0</v>
      </c>
      <c r="BL2091" s="2">
        <v>1</v>
      </c>
      <c r="BM2091" s="2">
        <v>1</v>
      </c>
      <c r="BN2091" s="2">
        <v>1</v>
      </c>
      <c r="BO2091" s="2">
        <v>1</v>
      </c>
      <c r="BP2091" s="2">
        <v>1</v>
      </c>
      <c r="BQ2091" s="2">
        <v>2</v>
      </c>
      <c r="BR2091" s="2">
        <v>1</v>
      </c>
      <c r="BS2091" s="2">
        <v>0</v>
      </c>
      <c r="BT2091" s="2">
        <v>0</v>
      </c>
      <c r="BU2091" s="2">
        <v>0</v>
      </c>
      <c r="BV2091" s="2">
        <v>0</v>
      </c>
      <c r="BW2091" s="2">
        <v>0</v>
      </c>
      <c r="BX2091" s="2">
        <v>0</v>
      </c>
      <c r="BY2091" s="2">
        <v>0</v>
      </c>
      <c r="BZ2091" s="2">
        <v>0</v>
      </c>
      <c r="CA2091" s="2">
        <v>0</v>
      </c>
      <c r="CB2091" s="2">
        <v>0</v>
      </c>
      <c r="CC2091" s="2">
        <v>0</v>
      </c>
      <c r="CD2091" s="2">
        <v>0</v>
      </c>
      <c r="CE2091" s="2">
        <v>0</v>
      </c>
      <c r="CF2091" s="2">
        <v>0</v>
      </c>
      <c r="CG2091" s="2">
        <v>0</v>
      </c>
      <c r="CH2091" s="2">
        <v>0</v>
      </c>
      <c r="CI2091" s="2">
        <v>0</v>
      </c>
      <c r="CJ2091" s="2">
        <v>0</v>
      </c>
      <c r="CK2091" s="2">
        <v>1</v>
      </c>
      <c r="CL2091" s="2">
        <v>0</v>
      </c>
    </row>
    <row r="2092" spans="1:90" x14ac:dyDescent="0.25">
      <c r="A2092" t="s">
        <v>115</v>
      </c>
      <c r="B2092">
        <v>20313</v>
      </c>
      <c r="C2092" t="s">
        <v>650</v>
      </c>
      <c r="D2092">
        <v>1</v>
      </c>
      <c r="E2092">
        <v>8</v>
      </c>
      <c r="F2092">
        <v>15581</v>
      </c>
      <c r="G2092">
        <v>35015581</v>
      </c>
      <c r="H2092" t="s">
        <v>1462</v>
      </c>
      <c r="I2092">
        <v>199</v>
      </c>
      <c r="J2092" t="s">
        <v>1463</v>
      </c>
      <c r="K2092" t="s">
        <v>91</v>
      </c>
      <c r="L2092">
        <v>1</v>
      </c>
      <c r="M2092" t="s">
        <v>1463</v>
      </c>
      <c r="N2092">
        <v>18490000</v>
      </c>
      <c r="O2092" t="s">
        <v>92</v>
      </c>
      <c r="P2092" t="s">
        <v>1464</v>
      </c>
      <c r="Q2092">
        <v>825</v>
      </c>
      <c r="R2092">
        <v>15</v>
      </c>
      <c r="S2092">
        <v>35731110</v>
      </c>
      <c r="T2092">
        <v>35731173</v>
      </c>
      <c r="U2092" t="s">
        <v>1465</v>
      </c>
      <c r="V2092">
        <v>1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43</v>
      </c>
      <c r="AE2092" s="2">
        <v>32</v>
      </c>
      <c r="AF2092" s="2">
        <v>61</v>
      </c>
      <c r="AG2092" s="2">
        <v>60</v>
      </c>
      <c r="AH2092" s="2">
        <v>53</v>
      </c>
      <c r="AI2092" s="2">
        <v>55</v>
      </c>
      <c r="AJ2092" s="2">
        <v>31</v>
      </c>
      <c r="AK2092" s="2">
        <v>0</v>
      </c>
      <c r="AL2092" s="2">
        <v>0</v>
      </c>
      <c r="AM2092" s="2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17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20</v>
      </c>
      <c r="BD2092" s="2">
        <v>0</v>
      </c>
      <c r="BE2092" s="2">
        <v>0</v>
      </c>
      <c r="BF2092" s="2">
        <v>0</v>
      </c>
      <c r="BG2092" s="2">
        <v>0</v>
      </c>
      <c r="BH2092" s="2">
        <v>0</v>
      </c>
      <c r="BI2092" s="2">
        <v>0</v>
      </c>
      <c r="BJ2092" s="2">
        <v>0</v>
      </c>
      <c r="BK2092" s="2">
        <v>0</v>
      </c>
      <c r="BL2092" s="2">
        <v>2</v>
      </c>
      <c r="BM2092" s="2">
        <v>2</v>
      </c>
      <c r="BN2092" s="2">
        <v>3</v>
      </c>
      <c r="BO2092" s="2">
        <v>3</v>
      </c>
      <c r="BP2092" s="2">
        <v>3</v>
      </c>
      <c r="BQ2092" s="2">
        <v>3</v>
      </c>
      <c r="BR2092" s="2">
        <v>2</v>
      </c>
      <c r="BS2092" s="2">
        <v>0</v>
      </c>
      <c r="BT2092" s="2">
        <v>0</v>
      </c>
      <c r="BU2092" s="2">
        <v>0</v>
      </c>
      <c r="BV2092" s="2">
        <v>0</v>
      </c>
      <c r="BW2092" s="2">
        <v>0</v>
      </c>
      <c r="BX2092" s="2">
        <v>0</v>
      </c>
      <c r="BY2092" s="2">
        <v>0</v>
      </c>
      <c r="BZ2092" s="2">
        <v>0</v>
      </c>
      <c r="CA2092" s="2">
        <v>0</v>
      </c>
      <c r="CB2092" s="2">
        <v>0</v>
      </c>
      <c r="CC2092" s="2">
        <v>1</v>
      </c>
      <c r="CD2092" s="2">
        <v>0</v>
      </c>
      <c r="CE2092" s="2">
        <v>0</v>
      </c>
      <c r="CF2092" s="2">
        <v>0</v>
      </c>
      <c r="CG2092" s="2">
        <v>0</v>
      </c>
      <c r="CH2092" s="2">
        <v>0</v>
      </c>
      <c r="CI2092" s="2">
        <v>0</v>
      </c>
      <c r="CJ2092" s="2">
        <v>0</v>
      </c>
      <c r="CK2092" s="2">
        <v>1</v>
      </c>
      <c r="CL2092" s="2">
        <v>0</v>
      </c>
    </row>
    <row r="2093" spans="1:90" x14ac:dyDescent="0.25">
      <c r="A2093" t="s">
        <v>115</v>
      </c>
      <c r="B2093">
        <v>20313</v>
      </c>
      <c r="C2093" t="s">
        <v>650</v>
      </c>
      <c r="D2093">
        <v>1</v>
      </c>
      <c r="E2093">
        <v>8</v>
      </c>
      <c r="F2093">
        <v>15325</v>
      </c>
      <c r="G2093">
        <v>35015325</v>
      </c>
      <c r="H2093" t="s">
        <v>11066</v>
      </c>
      <c r="I2093">
        <v>380</v>
      </c>
      <c r="J2093" t="s">
        <v>650</v>
      </c>
      <c r="K2093" t="s">
        <v>91</v>
      </c>
      <c r="L2093">
        <v>1</v>
      </c>
      <c r="M2093" t="s">
        <v>650</v>
      </c>
      <c r="N2093">
        <v>18460000</v>
      </c>
      <c r="P2093" t="s">
        <v>1392</v>
      </c>
      <c r="Q2093">
        <v>120</v>
      </c>
      <c r="R2093">
        <v>15</v>
      </c>
      <c r="S2093">
        <v>35323109</v>
      </c>
      <c r="T2093">
        <v>35324334</v>
      </c>
      <c r="U2093" t="s">
        <v>11067</v>
      </c>
      <c r="V2093">
        <v>1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59</v>
      </c>
      <c r="AE2093" s="2">
        <v>68</v>
      </c>
      <c r="AF2093" s="2">
        <v>75</v>
      </c>
      <c r="AG2093" s="2">
        <v>95</v>
      </c>
      <c r="AH2093" s="2">
        <v>83</v>
      </c>
      <c r="AI2093" s="2">
        <v>46</v>
      </c>
      <c r="AJ2093" s="2">
        <v>64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202</v>
      </c>
      <c r="BD2093" s="2">
        <v>0</v>
      </c>
      <c r="BE2093" s="2">
        <v>0</v>
      </c>
      <c r="BF2093" s="2">
        <v>0</v>
      </c>
      <c r="BG2093" s="2">
        <v>0</v>
      </c>
      <c r="BH2093" s="2">
        <v>0</v>
      </c>
      <c r="BI2093" s="2">
        <v>0</v>
      </c>
      <c r="BJ2093" s="2">
        <v>0</v>
      </c>
      <c r="BK2093" s="2">
        <v>0</v>
      </c>
      <c r="BL2093" s="2">
        <v>2</v>
      </c>
      <c r="BM2093" s="2">
        <v>2</v>
      </c>
      <c r="BN2093" s="2">
        <v>2</v>
      </c>
      <c r="BO2093" s="2">
        <v>4</v>
      </c>
      <c r="BP2093" s="2">
        <v>3</v>
      </c>
      <c r="BQ2093" s="2">
        <v>3</v>
      </c>
      <c r="BR2093" s="2">
        <v>3</v>
      </c>
      <c r="BS2093" s="2">
        <v>0</v>
      </c>
      <c r="BT2093" s="2">
        <v>0</v>
      </c>
      <c r="BU2093" s="2">
        <v>0</v>
      </c>
      <c r="BV2093" s="2">
        <v>0</v>
      </c>
      <c r="BW2093" s="2">
        <v>0</v>
      </c>
      <c r="BX2093" s="2">
        <v>0</v>
      </c>
      <c r="BY2093" s="2">
        <v>0</v>
      </c>
      <c r="BZ2093" s="2">
        <v>0</v>
      </c>
      <c r="CA2093" s="2">
        <v>0</v>
      </c>
      <c r="CB2093" s="2">
        <v>0</v>
      </c>
      <c r="CC2093" s="2">
        <v>0</v>
      </c>
      <c r="CD2093" s="2">
        <v>0</v>
      </c>
      <c r="CE2093" s="2">
        <v>0</v>
      </c>
      <c r="CF2093" s="2">
        <v>0</v>
      </c>
      <c r="CG2093" s="2">
        <v>0</v>
      </c>
      <c r="CH2093" s="2">
        <v>0</v>
      </c>
      <c r="CI2093" s="2">
        <v>0</v>
      </c>
      <c r="CJ2093" s="2">
        <v>0</v>
      </c>
      <c r="CK2093" s="2">
        <v>11</v>
      </c>
      <c r="CL2093" s="2">
        <v>0</v>
      </c>
    </row>
    <row r="2094" spans="1:90" x14ac:dyDescent="0.25">
      <c r="A2094" t="s">
        <v>115</v>
      </c>
      <c r="B2094">
        <v>20306</v>
      </c>
      <c r="C2094" t="s">
        <v>195</v>
      </c>
      <c r="D2094">
        <v>1</v>
      </c>
      <c r="E2094">
        <v>8</v>
      </c>
      <c r="F2094">
        <v>15817</v>
      </c>
      <c r="G2094">
        <v>35015817</v>
      </c>
      <c r="H2094" t="s">
        <v>11889</v>
      </c>
      <c r="I2094">
        <v>600</v>
      </c>
      <c r="J2094" t="s">
        <v>967</v>
      </c>
      <c r="K2094" t="s">
        <v>131</v>
      </c>
      <c r="L2094">
        <v>1</v>
      </c>
      <c r="M2094" t="s">
        <v>967</v>
      </c>
      <c r="N2094">
        <v>13321370</v>
      </c>
      <c r="O2094" t="s">
        <v>92</v>
      </c>
      <c r="P2094" t="s">
        <v>11890</v>
      </c>
      <c r="Q2094">
        <v>490</v>
      </c>
      <c r="R2094">
        <v>11</v>
      </c>
      <c r="S2094">
        <v>40292809</v>
      </c>
      <c r="T2094">
        <v>40296907</v>
      </c>
      <c r="U2094" t="s">
        <v>11891</v>
      </c>
      <c r="V2094">
        <v>1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124</v>
      </c>
      <c r="AE2094" s="2">
        <v>72</v>
      </c>
      <c r="AF2094" s="2">
        <v>57</v>
      </c>
      <c r="AG2094" s="2">
        <v>69</v>
      </c>
      <c r="AH2094" s="2">
        <v>64</v>
      </c>
      <c r="AI2094" s="2">
        <v>95</v>
      </c>
      <c r="AJ2094" s="2">
        <v>109</v>
      </c>
      <c r="AK2094" s="2">
        <v>0</v>
      </c>
      <c r="AL2094" s="2">
        <v>0</v>
      </c>
      <c r="AM2094" s="2">
        <v>0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43</v>
      </c>
      <c r="BD2094" s="2">
        <v>0</v>
      </c>
      <c r="BE2094" s="2">
        <v>0</v>
      </c>
      <c r="BF2094" s="2">
        <v>0</v>
      </c>
      <c r="BG2094" s="2">
        <v>0</v>
      </c>
      <c r="BH2094" s="2">
        <v>0</v>
      </c>
      <c r="BI2094" s="2">
        <v>0</v>
      </c>
      <c r="BJ2094" s="2">
        <v>0</v>
      </c>
      <c r="BK2094" s="2">
        <v>0</v>
      </c>
      <c r="BL2094" s="2">
        <v>8</v>
      </c>
      <c r="BM2094" s="2">
        <v>4</v>
      </c>
      <c r="BN2094" s="2">
        <v>4</v>
      </c>
      <c r="BO2094" s="2">
        <v>5</v>
      </c>
      <c r="BP2094" s="2">
        <v>4</v>
      </c>
      <c r="BQ2094" s="2">
        <v>6</v>
      </c>
      <c r="BR2094" s="2">
        <v>6</v>
      </c>
      <c r="BS2094" s="2">
        <v>0</v>
      </c>
      <c r="BT2094" s="2">
        <v>0</v>
      </c>
      <c r="BU2094" s="2">
        <v>0</v>
      </c>
      <c r="BV2094" s="2">
        <v>0</v>
      </c>
      <c r="BW2094" s="2">
        <v>0</v>
      </c>
      <c r="BX2094" s="2">
        <v>0</v>
      </c>
      <c r="BY2094" s="2">
        <v>0</v>
      </c>
      <c r="BZ2094" s="2">
        <v>0</v>
      </c>
      <c r="CA2094" s="2">
        <v>0</v>
      </c>
      <c r="CB2094" s="2">
        <v>0</v>
      </c>
      <c r="CC2094" s="2">
        <v>0</v>
      </c>
      <c r="CD2094" s="2">
        <v>0</v>
      </c>
      <c r="CE2094" s="2">
        <v>0</v>
      </c>
      <c r="CF2094" s="2">
        <v>0</v>
      </c>
      <c r="CG2094" s="2">
        <v>0</v>
      </c>
      <c r="CH2094" s="2">
        <v>0</v>
      </c>
      <c r="CI2094" s="2">
        <v>0</v>
      </c>
      <c r="CJ2094" s="2">
        <v>0</v>
      </c>
      <c r="CK2094" s="2">
        <v>3</v>
      </c>
      <c r="CL2094" s="2">
        <v>0</v>
      </c>
    </row>
    <row r="2095" spans="1:90" x14ac:dyDescent="0.25">
      <c r="A2095" t="s">
        <v>115</v>
      </c>
      <c r="B2095">
        <v>20306</v>
      </c>
      <c r="C2095" t="s">
        <v>195</v>
      </c>
      <c r="D2095">
        <v>1</v>
      </c>
      <c r="E2095">
        <v>8</v>
      </c>
      <c r="F2095">
        <v>36171</v>
      </c>
      <c r="G2095">
        <v>35036171</v>
      </c>
      <c r="H2095" t="s">
        <v>16832</v>
      </c>
      <c r="I2095">
        <v>233</v>
      </c>
      <c r="J2095" t="s">
        <v>1434</v>
      </c>
      <c r="K2095" t="s">
        <v>9913</v>
      </c>
      <c r="L2095">
        <v>2</v>
      </c>
      <c r="M2095" t="s">
        <v>5624</v>
      </c>
      <c r="N2095">
        <v>13319000</v>
      </c>
      <c r="O2095" t="s">
        <v>92</v>
      </c>
      <c r="P2095" t="s">
        <v>16833</v>
      </c>
      <c r="Q2095" t="s">
        <v>127</v>
      </c>
      <c r="R2095">
        <v>11</v>
      </c>
      <c r="S2095">
        <v>44093122</v>
      </c>
      <c r="T2095">
        <v>45295762</v>
      </c>
      <c r="U2095" t="s">
        <v>16834</v>
      </c>
      <c r="V2095">
        <v>1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125</v>
      </c>
      <c r="AE2095" s="2">
        <v>123</v>
      </c>
      <c r="AF2095" s="2">
        <v>109</v>
      </c>
      <c r="AG2095" s="2">
        <v>98</v>
      </c>
      <c r="AH2095" s="2">
        <v>79</v>
      </c>
      <c r="AI2095" s="2">
        <v>101</v>
      </c>
      <c r="AJ2095" s="2">
        <v>96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v>0</v>
      </c>
      <c r="BH2095" s="2">
        <v>0</v>
      </c>
      <c r="BI2095" s="2">
        <v>0</v>
      </c>
      <c r="BJ2095" s="2">
        <v>0</v>
      </c>
      <c r="BK2095" s="2">
        <v>0</v>
      </c>
      <c r="BL2095" s="2">
        <v>7</v>
      </c>
      <c r="BM2095" s="2">
        <v>6</v>
      </c>
      <c r="BN2095" s="2">
        <v>7</v>
      </c>
      <c r="BO2095" s="2">
        <v>5</v>
      </c>
      <c r="BP2095" s="2">
        <v>4</v>
      </c>
      <c r="BQ2095" s="2">
        <v>4</v>
      </c>
      <c r="BR2095" s="2">
        <v>4</v>
      </c>
      <c r="BS2095" s="2">
        <v>0</v>
      </c>
      <c r="BT2095" s="2">
        <v>0</v>
      </c>
      <c r="BU2095" s="2">
        <v>0</v>
      </c>
      <c r="BV2095" s="2">
        <v>0</v>
      </c>
      <c r="BW2095" s="2">
        <v>0</v>
      </c>
      <c r="BX2095" s="2">
        <v>0</v>
      </c>
      <c r="BY2095" s="2">
        <v>0</v>
      </c>
      <c r="BZ2095" s="2">
        <v>0</v>
      </c>
      <c r="CA2095" s="2">
        <v>0</v>
      </c>
      <c r="CB2095" s="2">
        <v>0</v>
      </c>
      <c r="CC2095" s="2">
        <v>0</v>
      </c>
      <c r="CD2095" s="2">
        <v>0</v>
      </c>
      <c r="CE2095" s="2">
        <v>0</v>
      </c>
      <c r="CF2095" s="2">
        <v>0</v>
      </c>
      <c r="CG2095" s="2">
        <v>0</v>
      </c>
      <c r="CH2095" s="2">
        <v>0</v>
      </c>
      <c r="CI2095" s="2">
        <v>0</v>
      </c>
      <c r="CJ2095" s="2">
        <v>0</v>
      </c>
      <c r="CK2095" s="2">
        <v>0</v>
      </c>
      <c r="CL2095" s="2">
        <v>0</v>
      </c>
    </row>
    <row r="2096" spans="1:90" x14ac:dyDescent="0.25">
      <c r="A2096" t="s">
        <v>115</v>
      </c>
      <c r="B2096">
        <v>20306</v>
      </c>
      <c r="C2096" t="s">
        <v>195</v>
      </c>
      <c r="D2096">
        <v>1</v>
      </c>
      <c r="E2096">
        <v>8</v>
      </c>
      <c r="F2096">
        <v>920940</v>
      </c>
      <c r="G2096">
        <v>35920940</v>
      </c>
      <c r="H2096" t="s">
        <v>18388</v>
      </c>
      <c r="I2096">
        <v>387</v>
      </c>
      <c r="J2096" t="s">
        <v>195</v>
      </c>
      <c r="K2096" t="s">
        <v>11311</v>
      </c>
      <c r="L2096">
        <v>1</v>
      </c>
      <c r="M2096" t="s">
        <v>195</v>
      </c>
      <c r="N2096">
        <v>13307010</v>
      </c>
      <c r="O2096" t="s">
        <v>92</v>
      </c>
      <c r="P2096" t="s">
        <v>397</v>
      </c>
      <c r="Q2096" t="s">
        <v>127</v>
      </c>
      <c r="R2096">
        <v>11</v>
      </c>
      <c r="S2096">
        <v>40191061</v>
      </c>
      <c r="T2096">
        <v>40191701</v>
      </c>
      <c r="U2096" t="s">
        <v>18389</v>
      </c>
      <c r="V2096">
        <v>1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194</v>
      </c>
      <c r="AE2096" s="2">
        <v>200</v>
      </c>
      <c r="AF2096" s="2">
        <v>201</v>
      </c>
      <c r="AG2096" s="2">
        <v>164</v>
      </c>
      <c r="AH2096" s="2">
        <v>142</v>
      </c>
      <c r="AI2096" s="2">
        <v>175</v>
      </c>
      <c r="AJ2096" s="2">
        <v>161</v>
      </c>
      <c r="AK2096" s="2">
        <v>0</v>
      </c>
      <c r="AL2096" s="2">
        <v>0</v>
      </c>
      <c r="AM2096" s="2">
        <v>0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49</v>
      </c>
      <c r="BD2096" s="2">
        <v>0</v>
      </c>
      <c r="BE2096" s="2">
        <v>0</v>
      </c>
      <c r="BF2096" s="2">
        <v>0</v>
      </c>
      <c r="BG2096" s="2">
        <v>0</v>
      </c>
      <c r="BH2096" s="2">
        <v>0</v>
      </c>
      <c r="BI2096" s="2">
        <v>0</v>
      </c>
      <c r="BJ2096" s="2">
        <v>0</v>
      </c>
      <c r="BK2096" s="2">
        <v>0</v>
      </c>
      <c r="BL2096" s="2">
        <v>10</v>
      </c>
      <c r="BM2096" s="2">
        <v>6</v>
      </c>
      <c r="BN2096" s="2">
        <v>10</v>
      </c>
      <c r="BO2096" s="2">
        <v>7</v>
      </c>
      <c r="BP2096" s="2">
        <v>5</v>
      </c>
      <c r="BQ2096" s="2">
        <v>6</v>
      </c>
      <c r="BR2096" s="2">
        <v>5</v>
      </c>
      <c r="BS2096" s="2">
        <v>0</v>
      </c>
      <c r="BT2096" s="2">
        <v>0</v>
      </c>
      <c r="BU2096" s="2">
        <v>0</v>
      </c>
      <c r="BV2096" s="2">
        <v>0</v>
      </c>
      <c r="BW2096" s="2">
        <v>0</v>
      </c>
      <c r="BX2096" s="2">
        <v>0</v>
      </c>
      <c r="BY2096" s="2">
        <v>0</v>
      </c>
      <c r="BZ2096" s="2">
        <v>0</v>
      </c>
      <c r="CA2096" s="2">
        <v>0</v>
      </c>
      <c r="CB2096" s="2">
        <v>0</v>
      </c>
      <c r="CC2096" s="2">
        <v>0</v>
      </c>
      <c r="CD2096" s="2">
        <v>0</v>
      </c>
      <c r="CE2096" s="2">
        <v>0</v>
      </c>
      <c r="CF2096" s="2">
        <v>0</v>
      </c>
      <c r="CG2096" s="2">
        <v>0</v>
      </c>
      <c r="CH2096" s="2">
        <v>0</v>
      </c>
      <c r="CI2096" s="2">
        <v>0</v>
      </c>
      <c r="CJ2096" s="2">
        <v>0</v>
      </c>
      <c r="CK2096" s="2">
        <v>3</v>
      </c>
      <c r="CL2096" s="2">
        <v>0</v>
      </c>
    </row>
    <row r="2097" spans="1:90" x14ac:dyDescent="0.25">
      <c r="A2097" t="s">
        <v>115</v>
      </c>
      <c r="B2097">
        <v>20306</v>
      </c>
      <c r="C2097" t="s">
        <v>195</v>
      </c>
      <c r="D2097">
        <v>1</v>
      </c>
      <c r="E2097">
        <v>8</v>
      </c>
      <c r="F2097">
        <v>15702</v>
      </c>
      <c r="G2097">
        <v>35015702</v>
      </c>
      <c r="H2097" t="s">
        <v>9761</v>
      </c>
      <c r="I2097">
        <v>387</v>
      </c>
      <c r="J2097" t="s">
        <v>195</v>
      </c>
      <c r="K2097" t="s">
        <v>9762</v>
      </c>
      <c r="L2097">
        <v>1</v>
      </c>
      <c r="M2097" t="s">
        <v>195</v>
      </c>
      <c r="N2097">
        <v>13300340</v>
      </c>
      <c r="O2097" t="s">
        <v>92</v>
      </c>
      <c r="P2097" t="s">
        <v>2058</v>
      </c>
      <c r="Q2097">
        <v>277</v>
      </c>
      <c r="R2097">
        <v>11</v>
      </c>
      <c r="S2097">
        <v>40226375</v>
      </c>
      <c r="T2097">
        <v>40232384</v>
      </c>
      <c r="U2097" t="s">
        <v>9763</v>
      </c>
      <c r="V2097">
        <v>1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103</v>
      </c>
      <c r="AI2097" s="2">
        <v>125</v>
      </c>
      <c r="AJ2097" s="2">
        <v>65</v>
      </c>
      <c r="AK2097" s="2">
        <v>0</v>
      </c>
      <c r="AL2097" s="2">
        <v>0</v>
      </c>
      <c r="AM2097" s="2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0</v>
      </c>
      <c r="BI2097" s="2">
        <v>0</v>
      </c>
      <c r="BJ2097" s="2">
        <v>0</v>
      </c>
      <c r="BK2097" s="2">
        <v>0</v>
      </c>
      <c r="BL2097" s="2">
        <v>0</v>
      </c>
      <c r="BM2097" s="2">
        <v>0</v>
      </c>
      <c r="BN2097" s="2">
        <v>0</v>
      </c>
      <c r="BO2097" s="2">
        <v>0</v>
      </c>
      <c r="BP2097" s="2">
        <v>5</v>
      </c>
      <c r="BQ2097" s="2">
        <v>5</v>
      </c>
      <c r="BR2097" s="2">
        <v>3</v>
      </c>
      <c r="BS2097" s="2">
        <v>0</v>
      </c>
      <c r="BT2097" s="2">
        <v>0</v>
      </c>
      <c r="BU2097" s="2">
        <v>0</v>
      </c>
      <c r="BV2097" s="2">
        <v>0</v>
      </c>
      <c r="BW2097" s="2">
        <v>0</v>
      </c>
      <c r="BX2097" s="2">
        <v>0</v>
      </c>
      <c r="BY2097" s="2">
        <v>0</v>
      </c>
      <c r="BZ2097" s="2">
        <v>0</v>
      </c>
      <c r="CA2097" s="2">
        <v>0</v>
      </c>
      <c r="CB2097" s="2">
        <v>0</v>
      </c>
      <c r="CC2097" s="2">
        <v>0</v>
      </c>
      <c r="CD2097" s="2">
        <v>0</v>
      </c>
      <c r="CE2097" s="2">
        <v>0</v>
      </c>
      <c r="CF2097" s="2">
        <v>0</v>
      </c>
      <c r="CG2097" s="2">
        <v>0</v>
      </c>
      <c r="CH2097" s="2">
        <v>0</v>
      </c>
      <c r="CI2097" s="2">
        <v>0</v>
      </c>
      <c r="CJ2097" s="2">
        <v>0</v>
      </c>
      <c r="CK2097" s="2">
        <v>0</v>
      </c>
      <c r="CL2097" s="2">
        <v>0</v>
      </c>
    </row>
    <row r="2098" spans="1:90" x14ac:dyDescent="0.25">
      <c r="A2098" t="s">
        <v>115</v>
      </c>
      <c r="B2098">
        <v>20306</v>
      </c>
      <c r="C2098" t="s">
        <v>195</v>
      </c>
      <c r="D2098">
        <v>1</v>
      </c>
      <c r="E2098">
        <v>8</v>
      </c>
      <c r="F2098">
        <v>70233</v>
      </c>
      <c r="G2098">
        <v>35070233</v>
      </c>
      <c r="H2098" t="s">
        <v>12652</v>
      </c>
      <c r="I2098">
        <v>233</v>
      </c>
      <c r="J2098" t="s">
        <v>1434</v>
      </c>
      <c r="K2098" t="s">
        <v>12653</v>
      </c>
      <c r="L2098">
        <v>1</v>
      </c>
      <c r="M2098" t="s">
        <v>1434</v>
      </c>
      <c r="N2098">
        <v>13318000</v>
      </c>
      <c r="O2098" t="s">
        <v>102</v>
      </c>
      <c r="P2098" t="s">
        <v>1663</v>
      </c>
      <c r="Q2098">
        <v>361</v>
      </c>
      <c r="R2098">
        <v>11</v>
      </c>
      <c r="S2098">
        <v>45294333</v>
      </c>
      <c r="T2098">
        <v>45297427</v>
      </c>
      <c r="U2098" t="s">
        <v>12654</v>
      </c>
      <c r="V2098">
        <v>1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166</v>
      </c>
      <c r="AE2098" s="2">
        <v>147</v>
      </c>
      <c r="AF2098" s="2">
        <v>161</v>
      </c>
      <c r="AG2098" s="2">
        <v>140</v>
      </c>
      <c r="AH2098" s="2">
        <v>148</v>
      </c>
      <c r="AI2098" s="2">
        <v>158</v>
      </c>
      <c r="AJ2098" s="2">
        <v>123</v>
      </c>
      <c r="AK2098" s="2">
        <v>0</v>
      </c>
      <c r="AL2098" s="2">
        <v>0</v>
      </c>
      <c r="AM2098" s="2">
        <v>0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220</v>
      </c>
      <c r="BD2098" s="2">
        <v>0</v>
      </c>
      <c r="BE2098" s="2">
        <v>0</v>
      </c>
      <c r="BF2098" s="2">
        <v>0</v>
      </c>
      <c r="BG2098" s="2">
        <v>0</v>
      </c>
      <c r="BH2098" s="2">
        <v>0</v>
      </c>
      <c r="BI2098" s="2">
        <v>0</v>
      </c>
      <c r="BJ2098" s="2">
        <v>0</v>
      </c>
      <c r="BK2098" s="2">
        <v>0</v>
      </c>
      <c r="BL2098" s="2">
        <v>7</v>
      </c>
      <c r="BM2098" s="2">
        <v>7</v>
      </c>
      <c r="BN2098" s="2">
        <v>6</v>
      </c>
      <c r="BO2098" s="2">
        <v>7</v>
      </c>
      <c r="BP2098" s="2">
        <v>5</v>
      </c>
      <c r="BQ2098" s="2">
        <v>8</v>
      </c>
      <c r="BR2098" s="2">
        <v>5</v>
      </c>
      <c r="BS2098" s="2">
        <v>0</v>
      </c>
      <c r="BT2098" s="2">
        <v>0</v>
      </c>
      <c r="BU2098" s="2">
        <v>0</v>
      </c>
      <c r="BV2098" s="2">
        <v>0</v>
      </c>
      <c r="BW2098" s="2">
        <v>0</v>
      </c>
      <c r="BX2098" s="2">
        <v>0</v>
      </c>
      <c r="BY2098" s="2">
        <v>0</v>
      </c>
      <c r="BZ2098" s="2">
        <v>0</v>
      </c>
      <c r="CA2098" s="2">
        <v>0</v>
      </c>
      <c r="CB2098" s="2">
        <v>0</v>
      </c>
      <c r="CC2098" s="2">
        <v>0</v>
      </c>
      <c r="CD2098" s="2">
        <v>0</v>
      </c>
      <c r="CE2098" s="2">
        <v>0</v>
      </c>
      <c r="CF2098" s="2">
        <v>0</v>
      </c>
      <c r="CG2098" s="2">
        <v>0</v>
      </c>
      <c r="CH2098" s="2">
        <v>0</v>
      </c>
      <c r="CI2098" s="2">
        <v>0</v>
      </c>
      <c r="CJ2098" s="2">
        <v>0</v>
      </c>
      <c r="CK2098" s="2">
        <v>12</v>
      </c>
      <c r="CL2098" s="2">
        <v>0</v>
      </c>
    </row>
    <row r="2099" spans="1:90" x14ac:dyDescent="0.25">
      <c r="A2099" t="s">
        <v>115</v>
      </c>
      <c r="B2099">
        <v>20306</v>
      </c>
      <c r="C2099" t="s">
        <v>195</v>
      </c>
      <c r="D2099">
        <v>1</v>
      </c>
      <c r="E2099">
        <v>8</v>
      </c>
      <c r="F2099">
        <v>16664</v>
      </c>
      <c r="G2099">
        <v>35016664</v>
      </c>
      <c r="H2099" t="s">
        <v>10034</v>
      </c>
      <c r="I2099">
        <v>265</v>
      </c>
      <c r="J2099" t="s">
        <v>217</v>
      </c>
      <c r="K2099" t="s">
        <v>91</v>
      </c>
      <c r="L2099">
        <v>1</v>
      </c>
      <c r="M2099" t="s">
        <v>217</v>
      </c>
      <c r="N2099">
        <v>18520000</v>
      </c>
      <c r="O2099" t="s">
        <v>92</v>
      </c>
      <c r="P2099" t="s">
        <v>10035</v>
      </c>
      <c r="Q2099">
        <v>478</v>
      </c>
      <c r="R2099">
        <v>15</v>
      </c>
      <c r="S2099">
        <v>32841030</v>
      </c>
      <c r="T2099">
        <v>32844234</v>
      </c>
      <c r="U2099" t="s">
        <v>10036</v>
      </c>
      <c r="V2099">
        <v>1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212</v>
      </c>
      <c r="AI2099" s="2">
        <v>198</v>
      </c>
      <c r="AJ2099" s="2">
        <v>166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0</v>
      </c>
      <c r="BI2099" s="2">
        <v>0</v>
      </c>
      <c r="BJ2099" s="2">
        <v>0</v>
      </c>
      <c r="BK2099" s="2">
        <v>0</v>
      </c>
      <c r="BL2099" s="2">
        <v>0</v>
      </c>
      <c r="BM2099" s="2">
        <v>0</v>
      </c>
      <c r="BN2099" s="2">
        <v>0</v>
      </c>
      <c r="BO2099" s="2">
        <v>0</v>
      </c>
      <c r="BP2099" s="2">
        <v>9</v>
      </c>
      <c r="BQ2099" s="2">
        <v>6</v>
      </c>
      <c r="BR2099" s="2">
        <v>7</v>
      </c>
      <c r="BS2099" s="2">
        <v>0</v>
      </c>
      <c r="BT2099" s="2">
        <v>0</v>
      </c>
      <c r="BU2099" s="2">
        <v>0</v>
      </c>
      <c r="BV2099" s="2">
        <v>0</v>
      </c>
      <c r="BW2099" s="2">
        <v>0</v>
      </c>
      <c r="BX2099" s="2">
        <v>0</v>
      </c>
      <c r="BY2099" s="2">
        <v>0</v>
      </c>
      <c r="BZ2099" s="2">
        <v>0</v>
      </c>
      <c r="CA2099" s="2">
        <v>0</v>
      </c>
      <c r="CB2099" s="2">
        <v>0</v>
      </c>
      <c r="CC2099" s="2">
        <v>0</v>
      </c>
      <c r="CD2099" s="2">
        <v>0</v>
      </c>
      <c r="CE2099" s="2">
        <v>0</v>
      </c>
      <c r="CF2099" s="2">
        <v>0</v>
      </c>
      <c r="CG2099" s="2">
        <v>0</v>
      </c>
      <c r="CH2099" s="2">
        <v>0</v>
      </c>
      <c r="CI2099" s="2">
        <v>0</v>
      </c>
      <c r="CJ2099" s="2">
        <v>0</v>
      </c>
      <c r="CK2099" s="2">
        <v>0</v>
      </c>
      <c r="CL2099" s="2">
        <v>0</v>
      </c>
    </row>
    <row r="2100" spans="1:90" x14ac:dyDescent="0.25">
      <c r="A2100" t="s">
        <v>115</v>
      </c>
      <c r="B2100">
        <v>20306</v>
      </c>
      <c r="C2100" t="s">
        <v>195</v>
      </c>
      <c r="D2100">
        <v>1</v>
      </c>
      <c r="E2100">
        <v>8</v>
      </c>
      <c r="F2100">
        <v>924124</v>
      </c>
      <c r="G2100">
        <v>35924124</v>
      </c>
      <c r="H2100" t="s">
        <v>2288</v>
      </c>
      <c r="I2100">
        <v>387</v>
      </c>
      <c r="J2100" t="s">
        <v>195</v>
      </c>
      <c r="K2100" t="s">
        <v>2052</v>
      </c>
      <c r="L2100">
        <v>1</v>
      </c>
      <c r="M2100" t="s">
        <v>195</v>
      </c>
      <c r="N2100">
        <v>13308050</v>
      </c>
      <c r="O2100" t="s">
        <v>102</v>
      </c>
      <c r="P2100" t="s">
        <v>2289</v>
      </c>
      <c r="Q2100" t="s">
        <v>127</v>
      </c>
      <c r="R2100">
        <v>11</v>
      </c>
      <c r="S2100">
        <v>40191697</v>
      </c>
      <c r="T2100">
        <v>40191698</v>
      </c>
      <c r="U2100" t="s">
        <v>2290</v>
      </c>
      <c r="V2100">
        <v>1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151</v>
      </c>
      <c r="AE2100" s="2">
        <v>149</v>
      </c>
      <c r="AF2100" s="2">
        <v>149</v>
      </c>
      <c r="AG2100" s="2">
        <v>122</v>
      </c>
      <c r="AH2100" s="2">
        <v>74</v>
      </c>
      <c r="AI2100" s="2">
        <v>115</v>
      </c>
      <c r="AJ2100" s="2">
        <v>72</v>
      </c>
      <c r="AK2100" s="2">
        <v>0</v>
      </c>
      <c r="AL2100" s="2">
        <v>0</v>
      </c>
      <c r="AM2100" s="2">
        <v>0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244</v>
      </c>
      <c r="BD2100" s="2">
        <v>0</v>
      </c>
      <c r="BE2100" s="2">
        <v>0</v>
      </c>
      <c r="BF2100" s="2">
        <v>0</v>
      </c>
      <c r="BG2100" s="2">
        <v>0</v>
      </c>
      <c r="BH2100" s="2">
        <v>0</v>
      </c>
      <c r="BI2100" s="2">
        <v>0</v>
      </c>
      <c r="BJ2100" s="2">
        <v>0</v>
      </c>
      <c r="BK2100" s="2">
        <v>0</v>
      </c>
      <c r="BL2100" s="2">
        <v>6</v>
      </c>
      <c r="BM2100" s="2">
        <v>7</v>
      </c>
      <c r="BN2100" s="2">
        <v>5</v>
      </c>
      <c r="BO2100" s="2">
        <v>6</v>
      </c>
      <c r="BP2100" s="2">
        <v>5</v>
      </c>
      <c r="BQ2100" s="2">
        <v>3</v>
      </c>
      <c r="BR2100" s="2">
        <v>2</v>
      </c>
      <c r="BS2100" s="2">
        <v>0</v>
      </c>
      <c r="BT2100" s="2">
        <v>0</v>
      </c>
      <c r="BU2100" s="2">
        <v>0</v>
      </c>
      <c r="BV2100" s="2">
        <v>0</v>
      </c>
      <c r="BW2100" s="2">
        <v>0</v>
      </c>
      <c r="BX2100" s="2">
        <v>0</v>
      </c>
      <c r="BY2100" s="2">
        <v>0</v>
      </c>
      <c r="BZ2100" s="2">
        <v>0</v>
      </c>
      <c r="CA2100" s="2">
        <v>0</v>
      </c>
      <c r="CB2100" s="2">
        <v>0</v>
      </c>
      <c r="CC2100" s="2">
        <v>0</v>
      </c>
      <c r="CD2100" s="2">
        <v>0</v>
      </c>
      <c r="CE2100" s="2">
        <v>0</v>
      </c>
      <c r="CF2100" s="2">
        <v>0</v>
      </c>
      <c r="CG2100" s="2">
        <v>0</v>
      </c>
      <c r="CH2100" s="2">
        <v>0</v>
      </c>
      <c r="CI2100" s="2">
        <v>0</v>
      </c>
      <c r="CJ2100" s="2">
        <v>0</v>
      </c>
      <c r="CK2100" s="2">
        <v>15</v>
      </c>
      <c r="CL2100" s="2">
        <v>0</v>
      </c>
    </row>
    <row r="2101" spans="1:90" x14ac:dyDescent="0.25">
      <c r="A2101" t="s">
        <v>115</v>
      </c>
      <c r="B2101">
        <v>20306</v>
      </c>
      <c r="C2101" t="s">
        <v>195</v>
      </c>
      <c r="D2101">
        <v>1</v>
      </c>
      <c r="E2101">
        <v>8</v>
      </c>
      <c r="F2101">
        <v>37564</v>
      </c>
      <c r="G2101">
        <v>35037564</v>
      </c>
      <c r="H2101" t="s">
        <v>9350</v>
      </c>
      <c r="I2101">
        <v>600</v>
      </c>
      <c r="J2101" t="s">
        <v>967</v>
      </c>
      <c r="K2101" t="s">
        <v>9351</v>
      </c>
      <c r="L2101">
        <v>1</v>
      </c>
      <c r="M2101" t="s">
        <v>967</v>
      </c>
      <c r="N2101">
        <v>13321530</v>
      </c>
      <c r="O2101" t="s">
        <v>92</v>
      </c>
      <c r="P2101" t="s">
        <v>9352</v>
      </c>
      <c r="Q2101">
        <v>250</v>
      </c>
      <c r="R2101">
        <v>11</v>
      </c>
      <c r="S2101">
        <v>40212766</v>
      </c>
      <c r="T2101">
        <v>40293001</v>
      </c>
      <c r="U2101" t="s">
        <v>9353</v>
      </c>
      <c r="V2101">
        <v>1</v>
      </c>
      <c r="W2101" s="2">
        <v>0</v>
      </c>
      <c r="X2101" s="2">
        <v>0</v>
      </c>
      <c r="Y2101" s="2">
        <v>59</v>
      </c>
      <c r="Z2101" s="2">
        <v>57</v>
      </c>
      <c r="AA2101" s="2">
        <v>86</v>
      </c>
      <c r="AB2101" s="2">
        <v>60</v>
      </c>
      <c r="AC2101" s="2">
        <v>90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3</v>
      </c>
      <c r="BH2101" s="2">
        <v>2</v>
      </c>
      <c r="BI2101" s="2">
        <v>4</v>
      </c>
      <c r="BJ2101" s="2">
        <v>3</v>
      </c>
      <c r="BK2101" s="2">
        <v>3</v>
      </c>
      <c r="BL2101" s="2">
        <v>0</v>
      </c>
      <c r="BM2101" s="2">
        <v>0</v>
      </c>
      <c r="BN2101" s="2">
        <v>0</v>
      </c>
      <c r="BO2101" s="2">
        <v>0</v>
      </c>
      <c r="BP2101" s="2">
        <v>0</v>
      </c>
      <c r="BQ2101" s="2">
        <v>0</v>
      </c>
      <c r="BR2101" s="2">
        <v>0</v>
      </c>
      <c r="BS2101" s="2">
        <v>0</v>
      </c>
      <c r="BT2101" s="2">
        <v>0</v>
      </c>
      <c r="BU2101" s="2">
        <v>0</v>
      </c>
      <c r="BV2101" s="2">
        <v>0</v>
      </c>
      <c r="BW2101" s="2">
        <v>0</v>
      </c>
      <c r="BX2101" s="2">
        <v>0</v>
      </c>
      <c r="BY2101" s="2">
        <v>0</v>
      </c>
      <c r="BZ2101" s="2">
        <v>0</v>
      </c>
      <c r="CA2101" s="2">
        <v>0</v>
      </c>
      <c r="CB2101" s="2">
        <v>0</v>
      </c>
      <c r="CC2101" s="2">
        <v>0</v>
      </c>
      <c r="CD2101" s="2">
        <v>0</v>
      </c>
      <c r="CE2101" s="2">
        <v>0</v>
      </c>
      <c r="CF2101" s="2">
        <v>0</v>
      </c>
      <c r="CG2101" s="2">
        <v>0</v>
      </c>
      <c r="CH2101" s="2">
        <v>0</v>
      </c>
      <c r="CI2101" s="2">
        <v>0</v>
      </c>
      <c r="CJ2101" s="2">
        <v>0</v>
      </c>
      <c r="CK2101" s="2">
        <v>0</v>
      </c>
      <c r="CL2101" s="2">
        <v>0</v>
      </c>
    </row>
    <row r="2102" spans="1:90" x14ac:dyDescent="0.25">
      <c r="A2102" t="s">
        <v>115</v>
      </c>
      <c r="B2102">
        <v>20306</v>
      </c>
      <c r="C2102" t="s">
        <v>195</v>
      </c>
      <c r="D2102">
        <v>1</v>
      </c>
      <c r="E2102">
        <v>8</v>
      </c>
      <c r="F2102">
        <v>38945</v>
      </c>
      <c r="G2102">
        <v>35038945</v>
      </c>
      <c r="H2102" t="s">
        <v>11048</v>
      </c>
      <c r="I2102">
        <v>387</v>
      </c>
      <c r="J2102" t="s">
        <v>195</v>
      </c>
      <c r="K2102" t="s">
        <v>1115</v>
      </c>
      <c r="L2102">
        <v>1</v>
      </c>
      <c r="M2102" t="s">
        <v>195</v>
      </c>
      <c r="N2102">
        <v>13313160</v>
      </c>
      <c r="O2102" t="s">
        <v>92</v>
      </c>
      <c r="P2102" t="s">
        <v>11049</v>
      </c>
      <c r="Q2102">
        <v>75</v>
      </c>
      <c r="R2102">
        <v>11</v>
      </c>
      <c r="S2102">
        <v>40224691</v>
      </c>
      <c r="T2102">
        <v>40232994</v>
      </c>
      <c r="U2102" t="s">
        <v>11050</v>
      </c>
      <c r="V2102">
        <v>1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119</v>
      </c>
      <c r="AE2102" s="2">
        <v>118</v>
      </c>
      <c r="AF2102" s="2">
        <v>78</v>
      </c>
      <c r="AG2102" s="2">
        <v>98</v>
      </c>
      <c r="AH2102" s="2">
        <v>93</v>
      </c>
      <c r="AI2102" s="2">
        <v>137</v>
      </c>
      <c r="AJ2102" s="2">
        <v>131</v>
      </c>
      <c r="AK2102" s="2">
        <v>0</v>
      </c>
      <c r="AL2102" s="2">
        <v>0</v>
      </c>
      <c r="AM2102" s="2">
        <v>0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0</v>
      </c>
      <c r="BI2102" s="2">
        <v>0</v>
      </c>
      <c r="BJ2102" s="2">
        <v>0</v>
      </c>
      <c r="BK2102" s="2">
        <v>0</v>
      </c>
      <c r="BL2102" s="2">
        <v>6</v>
      </c>
      <c r="BM2102" s="2">
        <v>5</v>
      </c>
      <c r="BN2102" s="2">
        <v>3</v>
      </c>
      <c r="BO2102" s="2">
        <v>3</v>
      </c>
      <c r="BP2102" s="2">
        <v>3</v>
      </c>
      <c r="BQ2102" s="2">
        <v>5</v>
      </c>
      <c r="BR2102" s="2">
        <v>5</v>
      </c>
      <c r="BS2102" s="2">
        <v>0</v>
      </c>
      <c r="BT2102" s="2">
        <v>0</v>
      </c>
      <c r="BU2102" s="2">
        <v>0</v>
      </c>
      <c r="BV2102" s="2">
        <v>0</v>
      </c>
      <c r="BW2102" s="2">
        <v>0</v>
      </c>
      <c r="BX2102" s="2">
        <v>0</v>
      </c>
      <c r="BY2102" s="2">
        <v>0</v>
      </c>
      <c r="BZ2102" s="2">
        <v>0</v>
      </c>
      <c r="CA2102" s="2">
        <v>0</v>
      </c>
      <c r="CB2102" s="2">
        <v>0</v>
      </c>
      <c r="CC2102" s="2">
        <v>0</v>
      </c>
      <c r="CD2102" s="2">
        <v>0</v>
      </c>
      <c r="CE2102" s="2">
        <v>0</v>
      </c>
      <c r="CF2102" s="2">
        <v>0</v>
      </c>
      <c r="CG2102" s="2">
        <v>0</v>
      </c>
      <c r="CH2102" s="2">
        <v>0</v>
      </c>
      <c r="CI2102" s="2">
        <v>0</v>
      </c>
      <c r="CJ2102" s="2">
        <v>0</v>
      </c>
      <c r="CK2102" s="2">
        <v>0</v>
      </c>
      <c r="CL2102" s="2">
        <v>0</v>
      </c>
    </row>
    <row r="2103" spans="1:90" x14ac:dyDescent="0.25">
      <c r="A2103" t="s">
        <v>115</v>
      </c>
      <c r="B2103">
        <v>20306</v>
      </c>
      <c r="C2103" t="s">
        <v>195</v>
      </c>
      <c r="D2103">
        <v>2</v>
      </c>
      <c r="E2103">
        <v>6</v>
      </c>
      <c r="F2103">
        <v>434036</v>
      </c>
      <c r="G2103">
        <v>35434036</v>
      </c>
      <c r="H2103" t="s">
        <v>14328</v>
      </c>
      <c r="I2103">
        <v>600</v>
      </c>
      <c r="J2103" t="s">
        <v>967</v>
      </c>
      <c r="K2103" t="s">
        <v>1638</v>
      </c>
      <c r="L2103">
        <v>1</v>
      </c>
      <c r="M2103" t="s">
        <v>967</v>
      </c>
      <c r="N2103">
        <v>13322010</v>
      </c>
      <c r="O2103" t="s">
        <v>92</v>
      </c>
      <c r="P2103" t="s">
        <v>2198</v>
      </c>
      <c r="Q2103">
        <v>1089</v>
      </c>
      <c r="R2103">
        <v>11</v>
      </c>
      <c r="S2103">
        <v>40294775</v>
      </c>
      <c r="U2103" t="s">
        <v>2199</v>
      </c>
      <c r="V2103">
        <v>1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357</v>
      </c>
      <c r="BD2103" s="2">
        <v>0</v>
      </c>
      <c r="BE2103" s="2">
        <v>0</v>
      </c>
      <c r="BF2103" s="2">
        <v>0</v>
      </c>
      <c r="BG2103" s="2">
        <v>0</v>
      </c>
      <c r="BH2103" s="2">
        <v>0</v>
      </c>
      <c r="BI2103" s="2">
        <v>0</v>
      </c>
      <c r="BJ2103" s="2">
        <v>0</v>
      </c>
      <c r="BK2103" s="2">
        <v>0</v>
      </c>
      <c r="BL2103" s="2">
        <v>0</v>
      </c>
      <c r="BM2103" s="2">
        <v>0</v>
      </c>
      <c r="BN2103" s="2">
        <v>0</v>
      </c>
      <c r="BO2103" s="2">
        <v>0</v>
      </c>
      <c r="BP2103" s="2">
        <v>0</v>
      </c>
      <c r="BQ2103" s="2">
        <v>0</v>
      </c>
      <c r="BR2103" s="2">
        <v>0</v>
      </c>
      <c r="BS2103" s="2">
        <v>0</v>
      </c>
      <c r="BT2103" s="2">
        <v>0</v>
      </c>
      <c r="BU2103" s="2">
        <v>0</v>
      </c>
      <c r="BV2103" s="2">
        <v>0</v>
      </c>
      <c r="BW2103" s="2">
        <v>0</v>
      </c>
      <c r="BX2103" s="2">
        <v>0</v>
      </c>
      <c r="BY2103" s="2">
        <v>0</v>
      </c>
      <c r="BZ2103" s="2">
        <v>0</v>
      </c>
      <c r="CA2103" s="2">
        <v>0</v>
      </c>
      <c r="CB2103" s="2">
        <v>0</v>
      </c>
      <c r="CC2103" s="2">
        <v>0</v>
      </c>
      <c r="CD2103" s="2">
        <v>0</v>
      </c>
      <c r="CE2103" s="2">
        <v>0</v>
      </c>
      <c r="CF2103" s="2">
        <v>0</v>
      </c>
      <c r="CG2103" s="2">
        <v>0</v>
      </c>
      <c r="CH2103" s="2">
        <v>0</v>
      </c>
      <c r="CI2103" s="2">
        <v>0</v>
      </c>
      <c r="CJ2103" s="2">
        <v>0</v>
      </c>
      <c r="CK2103" s="2">
        <v>24</v>
      </c>
      <c r="CL2103" s="2">
        <v>0</v>
      </c>
    </row>
    <row r="2104" spans="1:90" x14ac:dyDescent="0.25">
      <c r="A2104" t="s">
        <v>115</v>
      </c>
      <c r="B2104">
        <v>20306</v>
      </c>
      <c r="C2104" t="s">
        <v>195</v>
      </c>
      <c r="D2104">
        <v>2</v>
      </c>
      <c r="E2104">
        <v>6</v>
      </c>
      <c r="F2104">
        <v>985648</v>
      </c>
      <c r="G2104">
        <v>35985648</v>
      </c>
      <c r="H2104" t="s">
        <v>6181</v>
      </c>
      <c r="I2104">
        <v>387</v>
      </c>
      <c r="J2104" t="s">
        <v>195</v>
      </c>
      <c r="K2104" t="s">
        <v>91</v>
      </c>
      <c r="L2104">
        <v>1</v>
      </c>
      <c r="M2104" t="s">
        <v>195</v>
      </c>
      <c r="N2104">
        <v>13300170</v>
      </c>
      <c r="O2104" t="s">
        <v>92</v>
      </c>
      <c r="P2104" t="s">
        <v>6182</v>
      </c>
      <c r="Q2104">
        <v>412</v>
      </c>
      <c r="R2104">
        <v>11</v>
      </c>
      <c r="S2104">
        <v>40131015</v>
      </c>
      <c r="U2104" t="s">
        <v>6183</v>
      </c>
      <c r="V2104">
        <v>1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459</v>
      </c>
      <c r="BD2104" s="2">
        <v>0</v>
      </c>
      <c r="BE2104" s="2">
        <v>0</v>
      </c>
      <c r="BF2104" s="2">
        <v>0</v>
      </c>
      <c r="BG2104" s="2">
        <v>0</v>
      </c>
      <c r="BH2104" s="2">
        <v>0</v>
      </c>
      <c r="BI2104" s="2">
        <v>0</v>
      </c>
      <c r="BJ2104" s="2">
        <v>0</v>
      </c>
      <c r="BK2104" s="2">
        <v>0</v>
      </c>
      <c r="BL2104" s="2">
        <v>0</v>
      </c>
      <c r="BM2104" s="2">
        <v>0</v>
      </c>
      <c r="BN2104" s="2">
        <v>0</v>
      </c>
      <c r="BO2104" s="2">
        <v>0</v>
      </c>
      <c r="BP2104" s="2">
        <v>0</v>
      </c>
      <c r="BQ2104" s="2">
        <v>0</v>
      </c>
      <c r="BR2104" s="2">
        <v>0</v>
      </c>
      <c r="BS2104" s="2">
        <v>0</v>
      </c>
      <c r="BT2104" s="2">
        <v>0</v>
      </c>
      <c r="BU2104" s="2">
        <v>0</v>
      </c>
      <c r="BV2104" s="2">
        <v>0</v>
      </c>
      <c r="BW2104" s="2">
        <v>0</v>
      </c>
      <c r="BX2104" s="2">
        <v>0</v>
      </c>
      <c r="BY2104" s="2">
        <v>0</v>
      </c>
      <c r="BZ2104" s="2">
        <v>0</v>
      </c>
      <c r="CA2104" s="2">
        <v>0</v>
      </c>
      <c r="CB2104" s="2">
        <v>0</v>
      </c>
      <c r="CC2104" s="2">
        <v>0</v>
      </c>
      <c r="CD2104" s="2">
        <v>0</v>
      </c>
      <c r="CE2104" s="2">
        <v>0</v>
      </c>
      <c r="CF2104" s="2">
        <v>0</v>
      </c>
      <c r="CG2104" s="2">
        <v>0</v>
      </c>
      <c r="CH2104" s="2">
        <v>0</v>
      </c>
      <c r="CI2104" s="2">
        <v>0</v>
      </c>
      <c r="CJ2104" s="2">
        <v>0</v>
      </c>
      <c r="CK2104" s="2">
        <v>29</v>
      </c>
      <c r="CL2104" s="2">
        <v>0</v>
      </c>
    </row>
    <row r="2105" spans="1:90" x14ac:dyDescent="0.25">
      <c r="A2105" t="s">
        <v>115</v>
      </c>
      <c r="B2105">
        <v>20306</v>
      </c>
      <c r="C2105" t="s">
        <v>195</v>
      </c>
      <c r="D2105">
        <v>2</v>
      </c>
      <c r="E2105">
        <v>6</v>
      </c>
      <c r="F2105">
        <v>459549</v>
      </c>
      <c r="G2105">
        <v>35459549</v>
      </c>
      <c r="H2105" t="s">
        <v>8457</v>
      </c>
      <c r="I2105">
        <v>554</v>
      </c>
      <c r="J2105" t="s">
        <v>431</v>
      </c>
      <c r="K2105" t="s">
        <v>91</v>
      </c>
      <c r="L2105">
        <v>1</v>
      </c>
      <c r="M2105" t="s">
        <v>431</v>
      </c>
      <c r="N2105">
        <v>18540000</v>
      </c>
      <c r="O2105" t="s">
        <v>261</v>
      </c>
      <c r="P2105" t="s">
        <v>8458</v>
      </c>
      <c r="Q2105">
        <v>59</v>
      </c>
      <c r="R2105">
        <v>15</v>
      </c>
      <c r="S2105">
        <v>32621283</v>
      </c>
      <c r="T2105">
        <v>32623230</v>
      </c>
      <c r="U2105" t="s">
        <v>433</v>
      </c>
      <c r="V2105">
        <v>1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101</v>
      </c>
      <c r="BD2105" s="2">
        <v>0</v>
      </c>
      <c r="BE2105" s="2">
        <v>0</v>
      </c>
      <c r="BF2105" s="2">
        <v>0</v>
      </c>
      <c r="BG2105" s="2">
        <v>0</v>
      </c>
      <c r="BH2105" s="2">
        <v>0</v>
      </c>
      <c r="BI2105" s="2">
        <v>0</v>
      </c>
      <c r="BJ2105" s="2">
        <v>0</v>
      </c>
      <c r="BK2105" s="2">
        <v>0</v>
      </c>
      <c r="BL2105" s="2">
        <v>0</v>
      </c>
      <c r="BM2105" s="2">
        <v>0</v>
      </c>
      <c r="BN2105" s="2">
        <v>0</v>
      </c>
      <c r="BO2105" s="2">
        <v>0</v>
      </c>
      <c r="BP2105" s="2">
        <v>0</v>
      </c>
      <c r="BQ2105" s="2">
        <v>0</v>
      </c>
      <c r="BR2105" s="2">
        <v>0</v>
      </c>
      <c r="BS2105" s="2">
        <v>0</v>
      </c>
      <c r="BT2105" s="2">
        <v>0</v>
      </c>
      <c r="BU2105" s="2">
        <v>0</v>
      </c>
      <c r="BV2105" s="2">
        <v>0</v>
      </c>
      <c r="BW2105" s="2">
        <v>0</v>
      </c>
      <c r="BX2105" s="2">
        <v>0</v>
      </c>
      <c r="BY2105" s="2">
        <v>0</v>
      </c>
      <c r="BZ2105" s="2">
        <v>0</v>
      </c>
      <c r="CA2105" s="2">
        <v>0</v>
      </c>
      <c r="CB2105" s="2">
        <v>0</v>
      </c>
      <c r="CC2105" s="2">
        <v>0</v>
      </c>
      <c r="CD2105" s="2">
        <v>0</v>
      </c>
      <c r="CE2105" s="2">
        <v>0</v>
      </c>
      <c r="CF2105" s="2">
        <v>0</v>
      </c>
      <c r="CG2105" s="2">
        <v>0</v>
      </c>
      <c r="CH2105" s="2">
        <v>0</v>
      </c>
      <c r="CI2105" s="2">
        <v>0</v>
      </c>
      <c r="CJ2105" s="2">
        <v>0</v>
      </c>
      <c r="CK2105" s="2">
        <v>6</v>
      </c>
      <c r="CL2105" s="2">
        <v>0</v>
      </c>
    </row>
    <row r="2106" spans="1:90" x14ac:dyDescent="0.25">
      <c r="A2106" t="s">
        <v>115</v>
      </c>
      <c r="B2106">
        <v>20306</v>
      </c>
      <c r="C2106" t="s">
        <v>195</v>
      </c>
      <c r="D2106">
        <v>2</v>
      </c>
      <c r="E2106">
        <v>15</v>
      </c>
      <c r="F2106">
        <v>567036</v>
      </c>
      <c r="G2106">
        <v>35567036</v>
      </c>
      <c r="H2106" t="s">
        <v>1565</v>
      </c>
      <c r="I2106">
        <v>554</v>
      </c>
      <c r="J2106" t="s">
        <v>431</v>
      </c>
      <c r="K2106" t="s">
        <v>1566</v>
      </c>
      <c r="L2106">
        <v>1</v>
      </c>
      <c r="M2106" t="s">
        <v>431</v>
      </c>
      <c r="N2106">
        <v>18540000</v>
      </c>
      <c r="O2106" t="s">
        <v>1567</v>
      </c>
      <c r="P2106" t="s">
        <v>1568</v>
      </c>
      <c r="Q2106" t="s">
        <v>127</v>
      </c>
      <c r="R2106">
        <v>15</v>
      </c>
      <c r="S2106">
        <v>32626900</v>
      </c>
      <c r="U2106" t="s">
        <v>19785</v>
      </c>
      <c r="V2106">
        <v>2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0</v>
      </c>
      <c r="AO2106" s="2">
        <v>32</v>
      </c>
      <c r="AP2106" s="2">
        <v>0</v>
      </c>
      <c r="AQ2106" s="2">
        <v>0</v>
      </c>
      <c r="AR2106" s="2">
        <v>140</v>
      </c>
      <c r="AS2106" s="2">
        <v>0</v>
      </c>
      <c r="AT2106" s="2">
        <v>0</v>
      </c>
      <c r="AU2106" s="2">
        <v>83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  <c r="BG2106" s="2">
        <v>0</v>
      </c>
      <c r="BH2106" s="2">
        <v>0</v>
      </c>
      <c r="BI2106" s="2">
        <v>0</v>
      </c>
      <c r="BJ2106" s="2">
        <v>0</v>
      </c>
      <c r="BK2106" s="2">
        <v>0</v>
      </c>
      <c r="BL2106" s="2">
        <v>0</v>
      </c>
      <c r="BM2106" s="2">
        <v>0</v>
      </c>
      <c r="BN2106" s="2">
        <v>0</v>
      </c>
      <c r="BO2106" s="2">
        <v>0</v>
      </c>
      <c r="BP2106" s="2">
        <v>0</v>
      </c>
      <c r="BQ2106" s="2">
        <v>0</v>
      </c>
      <c r="BR2106" s="2">
        <v>0</v>
      </c>
      <c r="BS2106" s="2">
        <v>0</v>
      </c>
      <c r="BT2106" s="2">
        <v>0</v>
      </c>
      <c r="BU2106" s="2">
        <v>0</v>
      </c>
      <c r="BV2106" s="2">
        <v>0</v>
      </c>
      <c r="BW2106" s="2">
        <v>4</v>
      </c>
      <c r="BX2106" s="2">
        <v>0</v>
      </c>
      <c r="BY2106" s="2">
        <v>0</v>
      </c>
      <c r="BZ2106" s="2">
        <v>8</v>
      </c>
      <c r="CA2106" s="2">
        <v>0</v>
      </c>
      <c r="CB2106" s="2">
        <v>0</v>
      </c>
      <c r="CC2106" s="2">
        <v>6</v>
      </c>
      <c r="CD2106" s="2">
        <v>0</v>
      </c>
      <c r="CE2106" s="2">
        <v>0</v>
      </c>
      <c r="CF2106" s="2">
        <v>0</v>
      </c>
      <c r="CG2106" s="2">
        <v>0</v>
      </c>
      <c r="CH2106" s="2">
        <v>0</v>
      </c>
      <c r="CI2106" s="2">
        <v>0</v>
      </c>
      <c r="CJ2106" s="2">
        <v>0</v>
      </c>
      <c r="CK2106" s="2">
        <v>0</v>
      </c>
      <c r="CL2106" s="2">
        <v>0</v>
      </c>
    </row>
    <row r="2107" spans="1:90" x14ac:dyDescent="0.25">
      <c r="A2107" t="s">
        <v>115</v>
      </c>
      <c r="B2107">
        <v>20306</v>
      </c>
      <c r="C2107" t="s">
        <v>195</v>
      </c>
      <c r="D2107">
        <v>1</v>
      </c>
      <c r="E2107">
        <v>8</v>
      </c>
      <c r="F2107">
        <v>15787</v>
      </c>
      <c r="G2107">
        <v>35015787</v>
      </c>
      <c r="H2107" t="s">
        <v>7022</v>
      </c>
      <c r="I2107">
        <v>387</v>
      </c>
      <c r="J2107" t="s">
        <v>195</v>
      </c>
      <c r="K2107" t="s">
        <v>91</v>
      </c>
      <c r="L2107">
        <v>1</v>
      </c>
      <c r="M2107" t="s">
        <v>195</v>
      </c>
      <c r="N2107">
        <v>13300030</v>
      </c>
      <c r="O2107" t="s">
        <v>92</v>
      </c>
      <c r="P2107" t="s">
        <v>7023</v>
      </c>
      <c r="Q2107">
        <v>280</v>
      </c>
      <c r="R2107">
        <v>11</v>
      </c>
      <c r="S2107">
        <v>40231649</v>
      </c>
      <c r="T2107">
        <v>40233145</v>
      </c>
      <c r="U2107" t="s">
        <v>7024</v>
      </c>
      <c r="V2107">
        <v>1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36</v>
      </c>
      <c r="AE2107" s="2">
        <v>69</v>
      </c>
      <c r="AF2107" s="2">
        <v>102</v>
      </c>
      <c r="AG2107" s="2">
        <v>132</v>
      </c>
      <c r="AH2107" s="2">
        <v>116</v>
      </c>
      <c r="AI2107" s="2">
        <v>170</v>
      </c>
      <c r="AJ2107" s="2">
        <v>175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0</v>
      </c>
      <c r="BI2107" s="2">
        <v>0</v>
      </c>
      <c r="BJ2107" s="2">
        <v>0</v>
      </c>
      <c r="BK2107" s="2">
        <v>0</v>
      </c>
      <c r="BL2107" s="2">
        <v>1</v>
      </c>
      <c r="BM2107" s="2">
        <v>2</v>
      </c>
      <c r="BN2107" s="2">
        <v>4</v>
      </c>
      <c r="BO2107" s="2">
        <v>4</v>
      </c>
      <c r="BP2107" s="2">
        <v>6</v>
      </c>
      <c r="BQ2107" s="2">
        <v>5</v>
      </c>
      <c r="BR2107" s="2">
        <v>5</v>
      </c>
      <c r="BS2107" s="2">
        <v>0</v>
      </c>
      <c r="BT2107" s="2">
        <v>0</v>
      </c>
      <c r="BU2107" s="2">
        <v>0</v>
      </c>
      <c r="BV2107" s="2">
        <v>0</v>
      </c>
      <c r="BW2107" s="2">
        <v>0</v>
      </c>
      <c r="BX2107" s="2">
        <v>0</v>
      </c>
      <c r="BY2107" s="2">
        <v>0</v>
      </c>
      <c r="BZ2107" s="2">
        <v>0</v>
      </c>
      <c r="CA2107" s="2">
        <v>0</v>
      </c>
      <c r="CB2107" s="2">
        <v>0</v>
      </c>
      <c r="CC2107" s="2">
        <v>0</v>
      </c>
      <c r="CD2107" s="2">
        <v>0</v>
      </c>
      <c r="CE2107" s="2">
        <v>0</v>
      </c>
      <c r="CF2107" s="2">
        <v>0</v>
      </c>
      <c r="CG2107" s="2">
        <v>0</v>
      </c>
      <c r="CH2107" s="2">
        <v>0</v>
      </c>
      <c r="CI2107" s="2">
        <v>0</v>
      </c>
      <c r="CJ2107" s="2">
        <v>0</v>
      </c>
      <c r="CK2107" s="2">
        <v>0</v>
      </c>
      <c r="CL2107" s="2">
        <v>0</v>
      </c>
    </row>
    <row r="2108" spans="1:90" x14ac:dyDescent="0.25">
      <c r="A2108" t="s">
        <v>115</v>
      </c>
      <c r="B2108">
        <v>20306</v>
      </c>
      <c r="C2108" t="s">
        <v>195</v>
      </c>
      <c r="D2108">
        <v>1</v>
      </c>
      <c r="E2108">
        <v>8</v>
      </c>
      <c r="F2108">
        <v>15672</v>
      </c>
      <c r="G2108">
        <v>35015672</v>
      </c>
      <c r="H2108" t="s">
        <v>15473</v>
      </c>
      <c r="I2108">
        <v>387</v>
      </c>
      <c r="J2108" t="s">
        <v>195</v>
      </c>
      <c r="K2108" t="s">
        <v>15181</v>
      </c>
      <c r="L2108">
        <v>1</v>
      </c>
      <c r="M2108" t="s">
        <v>195</v>
      </c>
      <c r="N2108">
        <v>13311170</v>
      </c>
      <c r="O2108" t="s">
        <v>591</v>
      </c>
      <c r="P2108" t="s">
        <v>15474</v>
      </c>
      <c r="Q2108">
        <v>111</v>
      </c>
      <c r="R2108">
        <v>11</v>
      </c>
      <c r="S2108">
        <v>40224741</v>
      </c>
      <c r="T2108">
        <v>40232219</v>
      </c>
      <c r="U2108" t="s">
        <v>15475</v>
      </c>
      <c r="V2108">
        <v>1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147</v>
      </c>
      <c r="AE2108" s="2">
        <v>152</v>
      </c>
      <c r="AF2108" s="2">
        <v>117</v>
      </c>
      <c r="AG2108" s="2">
        <v>96</v>
      </c>
      <c r="AH2108" s="2">
        <v>131</v>
      </c>
      <c r="AI2108" s="2">
        <v>106</v>
      </c>
      <c r="AJ2108" s="2">
        <v>96</v>
      </c>
      <c r="AK2108" s="2">
        <v>0</v>
      </c>
      <c r="AL2108" s="2">
        <v>0</v>
      </c>
      <c r="AM2108" s="2">
        <v>0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20</v>
      </c>
      <c r="BE2108" s="2">
        <v>0</v>
      </c>
      <c r="BF2108" s="2">
        <v>0</v>
      </c>
      <c r="BG2108" s="2">
        <v>0</v>
      </c>
      <c r="BH2108" s="2">
        <v>0</v>
      </c>
      <c r="BI2108" s="2">
        <v>0</v>
      </c>
      <c r="BJ2108" s="2">
        <v>0</v>
      </c>
      <c r="BK2108" s="2">
        <v>0</v>
      </c>
      <c r="BL2108" s="2">
        <v>8</v>
      </c>
      <c r="BM2108" s="2">
        <v>7</v>
      </c>
      <c r="BN2108" s="2">
        <v>7</v>
      </c>
      <c r="BO2108" s="2">
        <v>8</v>
      </c>
      <c r="BP2108" s="2">
        <v>7</v>
      </c>
      <c r="BQ2108" s="2">
        <v>3</v>
      </c>
      <c r="BR2108" s="2">
        <v>4</v>
      </c>
      <c r="BS2108" s="2">
        <v>0</v>
      </c>
      <c r="BT2108" s="2">
        <v>0</v>
      </c>
      <c r="BU2108" s="2">
        <v>0</v>
      </c>
      <c r="BV2108" s="2">
        <v>0</v>
      </c>
      <c r="BW2108" s="2">
        <v>0</v>
      </c>
      <c r="BX2108" s="2">
        <v>0</v>
      </c>
      <c r="BY2108" s="2">
        <v>0</v>
      </c>
      <c r="BZ2108" s="2">
        <v>0</v>
      </c>
      <c r="CA2108" s="2">
        <v>0</v>
      </c>
      <c r="CB2108" s="2">
        <v>0</v>
      </c>
      <c r="CC2108" s="2">
        <v>0</v>
      </c>
      <c r="CD2108" s="2">
        <v>0</v>
      </c>
      <c r="CE2108" s="2">
        <v>0</v>
      </c>
      <c r="CF2108" s="2">
        <v>0</v>
      </c>
      <c r="CG2108" s="2">
        <v>0</v>
      </c>
      <c r="CH2108" s="2">
        <v>0</v>
      </c>
      <c r="CI2108" s="2">
        <v>0</v>
      </c>
      <c r="CJ2108" s="2">
        <v>0</v>
      </c>
      <c r="CK2108" s="2">
        <v>0</v>
      </c>
      <c r="CL2108" s="2">
        <v>6</v>
      </c>
    </row>
    <row r="2109" spans="1:90" x14ac:dyDescent="0.25">
      <c r="A2109" t="s">
        <v>115</v>
      </c>
      <c r="B2109">
        <v>20306</v>
      </c>
      <c r="C2109" t="s">
        <v>195</v>
      </c>
      <c r="D2109">
        <v>1</v>
      </c>
      <c r="E2109">
        <v>8</v>
      </c>
      <c r="F2109">
        <v>15751</v>
      </c>
      <c r="G2109">
        <v>35015751</v>
      </c>
      <c r="H2109" t="s">
        <v>13702</v>
      </c>
      <c r="I2109">
        <v>600</v>
      </c>
      <c r="J2109" t="s">
        <v>967</v>
      </c>
      <c r="K2109" t="s">
        <v>3602</v>
      </c>
      <c r="L2109">
        <v>1</v>
      </c>
      <c r="M2109" t="s">
        <v>967</v>
      </c>
      <c r="N2109">
        <v>13320299</v>
      </c>
      <c r="P2109" t="s">
        <v>13703</v>
      </c>
      <c r="Q2109" t="s">
        <v>4942</v>
      </c>
      <c r="R2109">
        <v>11</v>
      </c>
      <c r="S2109">
        <v>40283328</v>
      </c>
      <c r="T2109">
        <v>40293658</v>
      </c>
      <c r="U2109" t="s">
        <v>13704</v>
      </c>
      <c r="V2109">
        <v>1</v>
      </c>
      <c r="W2109" s="2">
        <v>0</v>
      </c>
      <c r="X2109" s="2">
        <v>0</v>
      </c>
      <c r="Y2109" s="2">
        <v>89</v>
      </c>
      <c r="Z2109" s="2">
        <v>58</v>
      </c>
      <c r="AA2109" s="2">
        <v>87</v>
      </c>
      <c r="AB2109" s="2">
        <v>148</v>
      </c>
      <c r="AC2109" s="2">
        <v>90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18</v>
      </c>
      <c r="BD2109" s="2">
        <v>27</v>
      </c>
      <c r="BE2109" s="2">
        <v>0</v>
      </c>
      <c r="BF2109" s="2">
        <v>0</v>
      </c>
      <c r="BG2109" s="2">
        <v>3</v>
      </c>
      <c r="BH2109" s="2">
        <v>3</v>
      </c>
      <c r="BI2109" s="2">
        <v>3</v>
      </c>
      <c r="BJ2109" s="2">
        <v>7</v>
      </c>
      <c r="BK2109" s="2">
        <v>3</v>
      </c>
      <c r="BL2109" s="2">
        <v>0</v>
      </c>
      <c r="BM2109" s="2">
        <v>0</v>
      </c>
      <c r="BN2109" s="2">
        <v>0</v>
      </c>
      <c r="BO2109" s="2">
        <v>0</v>
      </c>
      <c r="BP2109" s="2">
        <v>0</v>
      </c>
      <c r="BQ2109" s="2">
        <v>0</v>
      </c>
      <c r="BR2109" s="2">
        <v>0</v>
      </c>
      <c r="BS2109" s="2">
        <v>0</v>
      </c>
      <c r="BT2109" s="2">
        <v>0</v>
      </c>
      <c r="BU2109" s="2">
        <v>0</v>
      </c>
      <c r="BV2109" s="2">
        <v>0</v>
      </c>
      <c r="BW2109" s="2">
        <v>0</v>
      </c>
      <c r="BX2109" s="2">
        <v>0</v>
      </c>
      <c r="BY2109" s="2">
        <v>0</v>
      </c>
      <c r="BZ2109" s="2">
        <v>0</v>
      </c>
      <c r="CA2109" s="2">
        <v>0</v>
      </c>
      <c r="CB2109" s="2">
        <v>0</v>
      </c>
      <c r="CC2109" s="2">
        <v>0</v>
      </c>
      <c r="CD2109" s="2">
        <v>0</v>
      </c>
      <c r="CE2109" s="2">
        <v>0</v>
      </c>
      <c r="CF2109" s="2">
        <v>0</v>
      </c>
      <c r="CG2109" s="2">
        <v>0</v>
      </c>
      <c r="CH2109" s="2">
        <v>0</v>
      </c>
      <c r="CI2109" s="2">
        <v>0</v>
      </c>
      <c r="CJ2109" s="2">
        <v>0</v>
      </c>
      <c r="CK2109" s="2">
        <v>1</v>
      </c>
      <c r="CL2109" s="2">
        <v>6</v>
      </c>
    </row>
    <row r="2110" spans="1:90" x14ac:dyDescent="0.25">
      <c r="A2110" t="s">
        <v>115</v>
      </c>
      <c r="B2110">
        <v>20306</v>
      </c>
      <c r="C2110" t="s">
        <v>195</v>
      </c>
      <c r="D2110">
        <v>1</v>
      </c>
      <c r="E2110">
        <v>8</v>
      </c>
      <c r="F2110">
        <v>918581</v>
      </c>
      <c r="G2110">
        <v>35918581</v>
      </c>
      <c r="H2110" t="s">
        <v>9808</v>
      </c>
      <c r="I2110">
        <v>600</v>
      </c>
      <c r="J2110" t="s">
        <v>967</v>
      </c>
      <c r="K2110" t="s">
        <v>1431</v>
      </c>
      <c r="L2110">
        <v>1</v>
      </c>
      <c r="M2110" t="s">
        <v>967</v>
      </c>
      <c r="N2110">
        <v>13322191</v>
      </c>
      <c r="O2110" t="s">
        <v>92</v>
      </c>
      <c r="P2110" t="s">
        <v>9809</v>
      </c>
      <c r="Q2110">
        <v>1425</v>
      </c>
      <c r="R2110">
        <v>11</v>
      </c>
      <c r="S2110">
        <v>40293556</v>
      </c>
      <c r="T2110">
        <v>40296444</v>
      </c>
      <c r="U2110" t="s">
        <v>9810</v>
      </c>
      <c r="V2110">
        <v>1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186</v>
      </c>
      <c r="AE2110" s="2">
        <v>206</v>
      </c>
      <c r="AF2110" s="2">
        <v>141</v>
      </c>
      <c r="AG2110" s="2">
        <v>118</v>
      </c>
      <c r="AH2110" s="2">
        <v>181</v>
      </c>
      <c r="AI2110" s="2">
        <v>162</v>
      </c>
      <c r="AJ2110" s="2">
        <v>158</v>
      </c>
      <c r="AK2110" s="2">
        <v>0</v>
      </c>
      <c r="AL2110" s="2">
        <v>0</v>
      </c>
      <c r="AM2110" s="2">
        <v>0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20</v>
      </c>
      <c r="BD2110" s="2">
        <v>0</v>
      </c>
      <c r="BE2110" s="2">
        <v>0</v>
      </c>
      <c r="BF2110" s="2">
        <v>0</v>
      </c>
      <c r="BG2110" s="2">
        <v>0</v>
      </c>
      <c r="BH2110" s="2">
        <v>0</v>
      </c>
      <c r="BI2110" s="2">
        <v>0</v>
      </c>
      <c r="BJ2110" s="2">
        <v>0</v>
      </c>
      <c r="BK2110" s="2">
        <v>0</v>
      </c>
      <c r="BL2110" s="2">
        <v>9</v>
      </c>
      <c r="BM2110" s="2">
        <v>10</v>
      </c>
      <c r="BN2110" s="2">
        <v>5</v>
      </c>
      <c r="BO2110" s="2">
        <v>5</v>
      </c>
      <c r="BP2110" s="2">
        <v>8</v>
      </c>
      <c r="BQ2110" s="2">
        <v>5</v>
      </c>
      <c r="BR2110" s="2">
        <v>6</v>
      </c>
      <c r="BS2110" s="2">
        <v>0</v>
      </c>
      <c r="BT2110" s="2">
        <v>0</v>
      </c>
      <c r="BU2110" s="2">
        <v>0</v>
      </c>
      <c r="BV2110" s="2">
        <v>0</v>
      </c>
      <c r="BW2110" s="2">
        <v>0</v>
      </c>
      <c r="BX2110" s="2">
        <v>0</v>
      </c>
      <c r="BY2110" s="2">
        <v>0</v>
      </c>
      <c r="BZ2110" s="2">
        <v>0</v>
      </c>
      <c r="CA2110" s="2">
        <v>0</v>
      </c>
      <c r="CB2110" s="2">
        <v>0</v>
      </c>
      <c r="CC2110" s="2">
        <v>0</v>
      </c>
      <c r="CD2110" s="2">
        <v>0</v>
      </c>
      <c r="CE2110" s="2">
        <v>0</v>
      </c>
      <c r="CF2110" s="2">
        <v>0</v>
      </c>
      <c r="CG2110" s="2">
        <v>0</v>
      </c>
      <c r="CH2110" s="2">
        <v>0</v>
      </c>
      <c r="CI2110" s="2">
        <v>0</v>
      </c>
      <c r="CJ2110" s="2">
        <v>0</v>
      </c>
      <c r="CK2110" s="2">
        <v>2</v>
      </c>
      <c r="CL2110" s="2">
        <v>0</v>
      </c>
    </row>
    <row r="2111" spans="1:90" x14ac:dyDescent="0.25">
      <c r="A2111" t="s">
        <v>115</v>
      </c>
      <c r="B2111">
        <v>20306</v>
      </c>
      <c r="C2111" t="s">
        <v>195</v>
      </c>
      <c r="D2111">
        <v>1</v>
      </c>
      <c r="E2111">
        <v>8</v>
      </c>
      <c r="F2111">
        <v>908228</v>
      </c>
      <c r="G2111">
        <v>35908228</v>
      </c>
      <c r="H2111" t="s">
        <v>4793</v>
      </c>
      <c r="I2111">
        <v>358</v>
      </c>
      <c r="J2111" t="s">
        <v>728</v>
      </c>
      <c r="K2111" t="s">
        <v>19782</v>
      </c>
      <c r="L2111">
        <v>1</v>
      </c>
      <c r="M2111" t="s">
        <v>728</v>
      </c>
      <c r="N2111">
        <v>18560000</v>
      </c>
      <c r="P2111" t="s">
        <v>19783</v>
      </c>
      <c r="Q2111">
        <v>700</v>
      </c>
      <c r="R2111">
        <v>15</v>
      </c>
      <c r="S2111">
        <v>32669026</v>
      </c>
      <c r="T2111">
        <v>32669096</v>
      </c>
      <c r="U2111" t="s">
        <v>4794</v>
      </c>
      <c r="V2111">
        <v>1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123</v>
      </c>
      <c r="AI2111" s="2">
        <v>155</v>
      </c>
      <c r="AJ2111" s="2">
        <v>144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79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52</v>
      </c>
      <c r="BD2111" s="2">
        <v>0</v>
      </c>
      <c r="BE2111" s="2">
        <v>0</v>
      </c>
      <c r="BF2111" s="2">
        <v>0</v>
      </c>
      <c r="BG2111" s="2">
        <v>0</v>
      </c>
      <c r="BH2111" s="2">
        <v>0</v>
      </c>
      <c r="BI2111" s="2">
        <v>0</v>
      </c>
      <c r="BJ2111" s="2">
        <v>0</v>
      </c>
      <c r="BK2111" s="2">
        <v>0</v>
      </c>
      <c r="BL2111" s="2">
        <v>0</v>
      </c>
      <c r="BM2111" s="2">
        <v>0</v>
      </c>
      <c r="BN2111" s="2">
        <v>0</v>
      </c>
      <c r="BO2111" s="2">
        <v>0</v>
      </c>
      <c r="BP2111" s="2">
        <v>5</v>
      </c>
      <c r="BQ2111" s="2">
        <v>8</v>
      </c>
      <c r="BR2111" s="2">
        <v>4</v>
      </c>
      <c r="BS2111" s="2">
        <v>0</v>
      </c>
      <c r="BT2111" s="2">
        <v>0</v>
      </c>
      <c r="BU2111" s="2">
        <v>0</v>
      </c>
      <c r="BV2111" s="2">
        <v>0</v>
      </c>
      <c r="BW2111" s="2">
        <v>0</v>
      </c>
      <c r="BX2111" s="2">
        <v>0</v>
      </c>
      <c r="BY2111" s="2">
        <v>0</v>
      </c>
      <c r="BZ2111" s="2">
        <v>0</v>
      </c>
      <c r="CA2111" s="2">
        <v>0</v>
      </c>
      <c r="CB2111" s="2">
        <v>0</v>
      </c>
      <c r="CC2111" s="2">
        <v>2</v>
      </c>
      <c r="CD2111" s="2">
        <v>0</v>
      </c>
      <c r="CE2111" s="2">
        <v>0</v>
      </c>
      <c r="CF2111" s="2">
        <v>0</v>
      </c>
      <c r="CG2111" s="2">
        <v>0</v>
      </c>
      <c r="CH2111" s="2">
        <v>0</v>
      </c>
      <c r="CI2111" s="2">
        <v>0</v>
      </c>
      <c r="CJ2111" s="2">
        <v>0</v>
      </c>
      <c r="CK2111" s="2">
        <v>3</v>
      </c>
      <c r="CL2111" s="2">
        <v>0</v>
      </c>
    </row>
    <row r="2112" spans="1:90" x14ac:dyDescent="0.25">
      <c r="A2112" t="s">
        <v>115</v>
      </c>
      <c r="B2112">
        <v>20306</v>
      </c>
      <c r="C2112" t="s">
        <v>195</v>
      </c>
      <c r="D2112">
        <v>1</v>
      </c>
      <c r="E2112">
        <v>8</v>
      </c>
      <c r="F2112">
        <v>922481</v>
      </c>
      <c r="G2112">
        <v>35922481</v>
      </c>
      <c r="H2112" t="s">
        <v>2393</v>
      </c>
      <c r="I2112">
        <v>554</v>
      </c>
      <c r="J2112" t="s">
        <v>431</v>
      </c>
      <c r="K2112" t="s">
        <v>2394</v>
      </c>
      <c r="L2112">
        <v>1</v>
      </c>
      <c r="M2112" t="s">
        <v>431</v>
      </c>
      <c r="N2112">
        <v>18540000</v>
      </c>
      <c r="O2112" t="s">
        <v>261</v>
      </c>
      <c r="P2112" t="s">
        <v>2395</v>
      </c>
      <c r="Q2112">
        <v>203</v>
      </c>
      <c r="R2112">
        <v>15</v>
      </c>
      <c r="S2112">
        <v>32612111</v>
      </c>
      <c r="T2112">
        <v>32624555</v>
      </c>
      <c r="U2112" t="s">
        <v>2396</v>
      </c>
      <c r="V2112">
        <v>1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84</v>
      </c>
      <c r="AI2112" s="2">
        <v>88</v>
      </c>
      <c r="AJ2112" s="2">
        <v>84</v>
      </c>
      <c r="AK2112" s="2">
        <v>0</v>
      </c>
      <c r="AL2112" s="2">
        <v>0</v>
      </c>
      <c r="AM2112" s="2">
        <v>0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85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0</v>
      </c>
      <c r="BI2112" s="2">
        <v>0</v>
      </c>
      <c r="BJ2112" s="2">
        <v>0</v>
      </c>
      <c r="BK2112" s="2">
        <v>0</v>
      </c>
      <c r="BL2112" s="2">
        <v>0</v>
      </c>
      <c r="BM2112" s="2">
        <v>0</v>
      </c>
      <c r="BN2112" s="2">
        <v>0</v>
      </c>
      <c r="BO2112" s="2">
        <v>0</v>
      </c>
      <c r="BP2112" s="2">
        <v>6</v>
      </c>
      <c r="BQ2112" s="2">
        <v>6</v>
      </c>
      <c r="BR2112" s="2">
        <v>3</v>
      </c>
      <c r="BS2112" s="2">
        <v>0</v>
      </c>
      <c r="BT2112" s="2">
        <v>0</v>
      </c>
      <c r="BU2112" s="2">
        <v>0</v>
      </c>
      <c r="BV2112" s="2">
        <v>0</v>
      </c>
      <c r="BW2112" s="2">
        <v>0</v>
      </c>
      <c r="BX2112" s="2">
        <v>0</v>
      </c>
      <c r="BY2112" s="2">
        <v>0</v>
      </c>
      <c r="BZ2112" s="2">
        <v>0</v>
      </c>
      <c r="CA2112" s="2">
        <v>0</v>
      </c>
      <c r="CB2112" s="2">
        <v>0</v>
      </c>
      <c r="CC2112" s="2">
        <v>3</v>
      </c>
      <c r="CD2112" s="2">
        <v>0</v>
      </c>
      <c r="CE2112" s="2">
        <v>0</v>
      </c>
      <c r="CF2112" s="2">
        <v>0</v>
      </c>
      <c r="CG2112" s="2">
        <v>0</v>
      </c>
      <c r="CH2112" s="2">
        <v>0</v>
      </c>
      <c r="CI2112" s="2">
        <v>0</v>
      </c>
      <c r="CJ2112" s="2">
        <v>0</v>
      </c>
      <c r="CK2112" s="2">
        <v>0</v>
      </c>
      <c r="CL2112" s="2">
        <v>0</v>
      </c>
    </row>
    <row r="2113" spans="1:90" x14ac:dyDescent="0.25">
      <c r="A2113" t="s">
        <v>115</v>
      </c>
      <c r="B2113">
        <v>20306</v>
      </c>
      <c r="C2113" t="s">
        <v>195</v>
      </c>
      <c r="D2113">
        <v>1</v>
      </c>
      <c r="E2113">
        <v>8</v>
      </c>
      <c r="F2113">
        <v>924659</v>
      </c>
      <c r="G2113">
        <v>35924659</v>
      </c>
      <c r="H2113" t="s">
        <v>10111</v>
      </c>
      <c r="I2113">
        <v>233</v>
      </c>
      <c r="J2113" t="s">
        <v>1434</v>
      </c>
      <c r="K2113" t="s">
        <v>10112</v>
      </c>
      <c r="L2113">
        <v>1</v>
      </c>
      <c r="M2113" t="s">
        <v>1434</v>
      </c>
      <c r="N2113">
        <v>13318000</v>
      </c>
      <c r="P2113" t="s">
        <v>2937</v>
      </c>
      <c r="Q2113">
        <v>60</v>
      </c>
      <c r="R2113">
        <v>11</v>
      </c>
      <c r="S2113">
        <v>45295759</v>
      </c>
      <c r="T2113">
        <v>45295760</v>
      </c>
      <c r="U2113" t="s">
        <v>10113</v>
      </c>
      <c r="V2113">
        <v>1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165</v>
      </c>
      <c r="AE2113" s="2">
        <v>138</v>
      </c>
      <c r="AF2113" s="2">
        <v>121</v>
      </c>
      <c r="AG2113" s="2">
        <v>136</v>
      </c>
      <c r="AH2113" s="2">
        <v>109</v>
      </c>
      <c r="AI2113" s="2">
        <v>171</v>
      </c>
      <c r="AJ2113" s="2">
        <v>156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0</v>
      </c>
      <c r="BI2113" s="2">
        <v>0</v>
      </c>
      <c r="BJ2113" s="2">
        <v>0</v>
      </c>
      <c r="BK2113" s="2">
        <v>0</v>
      </c>
      <c r="BL2113" s="2">
        <v>7</v>
      </c>
      <c r="BM2113" s="2">
        <v>5</v>
      </c>
      <c r="BN2113" s="2">
        <v>7</v>
      </c>
      <c r="BO2113" s="2">
        <v>6</v>
      </c>
      <c r="BP2113" s="2">
        <v>6</v>
      </c>
      <c r="BQ2113" s="2">
        <v>6</v>
      </c>
      <c r="BR2113" s="2">
        <v>5</v>
      </c>
      <c r="BS2113" s="2">
        <v>0</v>
      </c>
      <c r="BT2113" s="2">
        <v>0</v>
      </c>
      <c r="BU2113" s="2">
        <v>0</v>
      </c>
      <c r="BV2113" s="2">
        <v>0</v>
      </c>
      <c r="BW2113" s="2">
        <v>0</v>
      </c>
      <c r="BX2113" s="2">
        <v>0</v>
      </c>
      <c r="BY2113" s="2">
        <v>0</v>
      </c>
      <c r="BZ2113" s="2">
        <v>0</v>
      </c>
      <c r="CA2113" s="2">
        <v>0</v>
      </c>
      <c r="CB2113" s="2">
        <v>0</v>
      </c>
      <c r="CC2113" s="2">
        <v>0</v>
      </c>
      <c r="CD2113" s="2">
        <v>0</v>
      </c>
      <c r="CE2113" s="2">
        <v>0</v>
      </c>
      <c r="CF2113" s="2">
        <v>0</v>
      </c>
      <c r="CG2113" s="2">
        <v>0</v>
      </c>
      <c r="CH2113" s="2">
        <v>0</v>
      </c>
      <c r="CI2113" s="2">
        <v>0</v>
      </c>
      <c r="CJ2113" s="2">
        <v>0</v>
      </c>
      <c r="CK2113" s="2">
        <v>0</v>
      </c>
      <c r="CL2113" s="2">
        <v>0</v>
      </c>
    </row>
    <row r="2114" spans="1:90" x14ac:dyDescent="0.25">
      <c r="A2114" t="s">
        <v>115</v>
      </c>
      <c r="B2114">
        <v>20306</v>
      </c>
      <c r="C2114" t="s">
        <v>195</v>
      </c>
      <c r="D2114">
        <v>1</v>
      </c>
      <c r="E2114">
        <v>8</v>
      </c>
      <c r="F2114">
        <v>15611</v>
      </c>
      <c r="G2114">
        <v>35015611</v>
      </c>
      <c r="H2114" t="s">
        <v>14949</v>
      </c>
      <c r="I2114">
        <v>554</v>
      </c>
      <c r="J2114" t="s">
        <v>431</v>
      </c>
      <c r="K2114" t="s">
        <v>2968</v>
      </c>
      <c r="L2114">
        <v>1</v>
      </c>
      <c r="M2114" t="s">
        <v>431</v>
      </c>
      <c r="N2114">
        <v>18540000</v>
      </c>
      <c r="O2114" t="s">
        <v>261</v>
      </c>
      <c r="P2114" t="s">
        <v>14950</v>
      </c>
      <c r="Q2114">
        <v>120</v>
      </c>
      <c r="R2114">
        <v>15</v>
      </c>
      <c r="S2114">
        <v>32624478</v>
      </c>
      <c r="T2114">
        <v>32624553</v>
      </c>
      <c r="U2114" t="s">
        <v>14951</v>
      </c>
      <c r="V2114">
        <v>1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63</v>
      </c>
      <c r="AE2114" s="2">
        <v>61</v>
      </c>
      <c r="AF2114" s="2">
        <v>83</v>
      </c>
      <c r="AG2114" s="2">
        <v>125</v>
      </c>
      <c r="AH2114" s="2">
        <v>146</v>
      </c>
      <c r="AI2114" s="2">
        <v>89</v>
      </c>
      <c r="AJ2114" s="2">
        <v>80</v>
      </c>
      <c r="AK2114" s="2">
        <v>0</v>
      </c>
      <c r="AL2114" s="2">
        <v>0</v>
      </c>
      <c r="AM2114" s="2">
        <v>0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29</v>
      </c>
      <c r="BD2114" s="2">
        <v>5</v>
      </c>
      <c r="BE2114" s="2">
        <v>0</v>
      </c>
      <c r="BF2114" s="2">
        <v>0</v>
      </c>
      <c r="BG2114" s="2">
        <v>0</v>
      </c>
      <c r="BH2114" s="2">
        <v>0</v>
      </c>
      <c r="BI2114" s="2">
        <v>0</v>
      </c>
      <c r="BJ2114" s="2">
        <v>0</v>
      </c>
      <c r="BK2114" s="2">
        <v>0</v>
      </c>
      <c r="BL2114" s="2">
        <v>4</v>
      </c>
      <c r="BM2114" s="2">
        <v>2</v>
      </c>
      <c r="BN2114" s="2">
        <v>5</v>
      </c>
      <c r="BO2114" s="2">
        <v>7</v>
      </c>
      <c r="BP2114" s="2">
        <v>5</v>
      </c>
      <c r="BQ2114" s="2">
        <v>5</v>
      </c>
      <c r="BR2114" s="2">
        <v>4</v>
      </c>
      <c r="BS2114" s="2">
        <v>0</v>
      </c>
      <c r="BT2114" s="2">
        <v>0</v>
      </c>
      <c r="BU2114" s="2">
        <v>0</v>
      </c>
      <c r="BV2114" s="2">
        <v>0</v>
      </c>
      <c r="BW2114" s="2">
        <v>0</v>
      </c>
      <c r="BX2114" s="2">
        <v>0</v>
      </c>
      <c r="BY2114" s="2">
        <v>0</v>
      </c>
      <c r="BZ2114" s="2">
        <v>0</v>
      </c>
      <c r="CA2114" s="2">
        <v>0</v>
      </c>
      <c r="CB2114" s="2">
        <v>0</v>
      </c>
      <c r="CC2114" s="2">
        <v>0</v>
      </c>
      <c r="CD2114" s="2">
        <v>0</v>
      </c>
      <c r="CE2114" s="2">
        <v>0</v>
      </c>
      <c r="CF2114" s="2">
        <v>0</v>
      </c>
      <c r="CG2114" s="2">
        <v>0</v>
      </c>
      <c r="CH2114" s="2">
        <v>0</v>
      </c>
      <c r="CI2114" s="2">
        <v>0</v>
      </c>
      <c r="CJ2114" s="2">
        <v>0</v>
      </c>
      <c r="CK2114" s="2">
        <v>2</v>
      </c>
      <c r="CL2114" s="2">
        <v>1</v>
      </c>
    </row>
    <row r="2115" spans="1:90" x14ac:dyDescent="0.25">
      <c r="A2115" t="s">
        <v>115</v>
      </c>
      <c r="B2115">
        <v>20306</v>
      </c>
      <c r="C2115" t="s">
        <v>195</v>
      </c>
      <c r="D2115">
        <v>1</v>
      </c>
      <c r="E2115">
        <v>8</v>
      </c>
      <c r="F2115">
        <v>15660</v>
      </c>
      <c r="G2115">
        <v>35015660</v>
      </c>
      <c r="H2115" t="s">
        <v>10502</v>
      </c>
      <c r="I2115">
        <v>387</v>
      </c>
      <c r="J2115" t="s">
        <v>195</v>
      </c>
      <c r="K2115" t="s">
        <v>10503</v>
      </c>
      <c r="L2115">
        <v>1</v>
      </c>
      <c r="M2115" t="s">
        <v>195</v>
      </c>
      <c r="N2115">
        <v>13309210</v>
      </c>
      <c r="O2115" t="s">
        <v>92</v>
      </c>
      <c r="P2115" t="s">
        <v>10504</v>
      </c>
      <c r="Q2115">
        <v>64</v>
      </c>
      <c r="R2115">
        <v>11</v>
      </c>
      <c r="S2115">
        <v>40243077</v>
      </c>
      <c r="T2115">
        <v>40244253</v>
      </c>
      <c r="U2115" t="s">
        <v>10505</v>
      </c>
      <c r="V2115">
        <v>1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88</v>
      </c>
      <c r="AE2115" s="2">
        <v>95</v>
      </c>
      <c r="AF2115" s="2">
        <v>120</v>
      </c>
      <c r="AG2115" s="2">
        <v>110</v>
      </c>
      <c r="AH2115" s="2">
        <v>109</v>
      </c>
      <c r="AI2115" s="2">
        <v>171</v>
      </c>
      <c r="AJ2115" s="2">
        <v>162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126</v>
      </c>
      <c r="BD2115" s="2">
        <v>0</v>
      </c>
      <c r="BE2115" s="2">
        <v>0</v>
      </c>
      <c r="BF2115" s="2">
        <v>0</v>
      </c>
      <c r="BG2115" s="2">
        <v>0</v>
      </c>
      <c r="BH2115" s="2">
        <v>0</v>
      </c>
      <c r="BI2115" s="2">
        <v>0</v>
      </c>
      <c r="BJ2115" s="2">
        <v>0</v>
      </c>
      <c r="BK2115" s="2">
        <v>0</v>
      </c>
      <c r="BL2115" s="2">
        <v>4</v>
      </c>
      <c r="BM2115" s="2">
        <v>4</v>
      </c>
      <c r="BN2115" s="2">
        <v>5</v>
      </c>
      <c r="BO2115" s="2">
        <v>7</v>
      </c>
      <c r="BP2115" s="2">
        <v>5</v>
      </c>
      <c r="BQ2115" s="2">
        <v>7</v>
      </c>
      <c r="BR2115" s="2">
        <v>5</v>
      </c>
      <c r="BS2115" s="2">
        <v>0</v>
      </c>
      <c r="BT2115" s="2">
        <v>0</v>
      </c>
      <c r="BU2115" s="2">
        <v>0</v>
      </c>
      <c r="BV2115" s="2">
        <v>0</v>
      </c>
      <c r="BW2115" s="2">
        <v>0</v>
      </c>
      <c r="BX2115" s="2">
        <v>0</v>
      </c>
      <c r="BY2115" s="2">
        <v>0</v>
      </c>
      <c r="BZ2115" s="2">
        <v>0</v>
      </c>
      <c r="CA2115" s="2">
        <v>0</v>
      </c>
      <c r="CB2115" s="2">
        <v>0</v>
      </c>
      <c r="CC2115" s="2">
        <v>0</v>
      </c>
      <c r="CD2115" s="2">
        <v>0</v>
      </c>
      <c r="CE2115" s="2">
        <v>0</v>
      </c>
      <c r="CF2115" s="2">
        <v>0</v>
      </c>
      <c r="CG2115" s="2">
        <v>0</v>
      </c>
      <c r="CH2115" s="2">
        <v>0</v>
      </c>
      <c r="CI2115" s="2">
        <v>0</v>
      </c>
      <c r="CJ2115" s="2">
        <v>0</v>
      </c>
      <c r="CK2115" s="2">
        <v>6</v>
      </c>
      <c r="CL2115" s="2">
        <v>0</v>
      </c>
    </row>
    <row r="2116" spans="1:90" x14ac:dyDescent="0.25">
      <c r="A2116" t="s">
        <v>115</v>
      </c>
      <c r="B2116">
        <v>20306</v>
      </c>
      <c r="C2116" t="s">
        <v>195</v>
      </c>
      <c r="D2116">
        <v>1</v>
      </c>
      <c r="E2116">
        <v>8</v>
      </c>
      <c r="F2116">
        <v>921804</v>
      </c>
      <c r="G2116">
        <v>35921804</v>
      </c>
      <c r="H2116" t="s">
        <v>18594</v>
      </c>
      <c r="I2116">
        <v>600</v>
      </c>
      <c r="J2116" t="s">
        <v>967</v>
      </c>
      <c r="K2116" t="s">
        <v>18595</v>
      </c>
      <c r="L2116">
        <v>1</v>
      </c>
      <c r="M2116" t="s">
        <v>967</v>
      </c>
      <c r="N2116">
        <v>13323420</v>
      </c>
      <c r="O2116" t="s">
        <v>102</v>
      </c>
      <c r="P2116" t="s">
        <v>18596</v>
      </c>
      <c r="Q2116">
        <v>1841</v>
      </c>
      <c r="R2116">
        <v>11</v>
      </c>
      <c r="S2116">
        <v>40293382</v>
      </c>
      <c r="T2116">
        <v>40298802</v>
      </c>
      <c r="U2116" t="s">
        <v>18597</v>
      </c>
      <c r="V2116">
        <v>1</v>
      </c>
      <c r="W2116" s="2">
        <v>0</v>
      </c>
      <c r="X2116" s="2">
        <v>0</v>
      </c>
      <c r="Y2116" s="2">
        <v>100</v>
      </c>
      <c r="Z2116" s="2">
        <v>119</v>
      </c>
      <c r="AA2116" s="2">
        <v>126</v>
      </c>
      <c r="AB2116" s="2">
        <v>116</v>
      </c>
      <c r="AC2116" s="2">
        <v>88</v>
      </c>
      <c r="AD2116" s="2">
        <v>139</v>
      </c>
      <c r="AE2116" s="2">
        <v>140</v>
      </c>
      <c r="AF2116" s="2">
        <v>70</v>
      </c>
      <c r="AG2116" s="2">
        <v>139</v>
      </c>
      <c r="AH2116" s="2">
        <v>126</v>
      </c>
      <c r="AI2116" s="2">
        <v>104</v>
      </c>
      <c r="AJ2116" s="2">
        <v>78</v>
      </c>
      <c r="AK2116" s="2">
        <v>0</v>
      </c>
      <c r="AL2116" s="2">
        <v>0</v>
      </c>
      <c r="AM2116" s="2">
        <v>0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20</v>
      </c>
      <c r="BE2116" s="2">
        <v>0</v>
      </c>
      <c r="BF2116" s="2">
        <v>0</v>
      </c>
      <c r="BG2116" s="2">
        <v>5</v>
      </c>
      <c r="BH2116" s="2">
        <v>5</v>
      </c>
      <c r="BI2116" s="2">
        <v>6</v>
      </c>
      <c r="BJ2116" s="2">
        <v>7</v>
      </c>
      <c r="BK2116" s="2">
        <v>5</v>
      </c>
      <c r="BL2116" s="2">
        <v>6</v>
      </c>
      <c r="BM2116" s="2">
        <v>6</v>
      </c>
      <c r="BN2116" s="2">
        <v>3</v>
      </c>
      <c r="BO2116" s="2">
        <v>7</v>
      </c>
      <c r="BP2116" s="2">
        <v>8</v>
      </c>
      <c r="BQ2116" s="2">
        <v>5</v>
      </c>
      <c r="BR2116" s="2">
        <v>6</v>
      </c>
      <c r="BS2116" s="2">
        <v>0</v>
      </c>
      <c r="BT2116" s="2">
        <v>0</v>
      </c>
      <c r="BU2116" s="2">
        <v>0</v>
      </c>
      <c r="BV2116" s="2">
        <v>0</v>
      </c>
      <c r="BW2116" s="2">
        <v>0</v>
      </c>
      <c r="BX2116" s="2">
        <v>0</v>
      </c>
      <c r="BY2116" s="2">
        <v>0</v>
      </c>
      <c r="BZ2116" s="2">
        <v>0</v>
      </c>
      <c r="CA2116" s="2">
        <v>0</v>
      </c>
      <c r="CB2116" s="2">
        <v>0</v>
      </c>
      <c r="CC2116" s="2">
        <v>0</v>
      </c>
      <c r="CD2116" s="2">
        <v>0</v>
      </c>
      <c r="CE2116" s="2">
        <v>0</v>
      </c>
      <c r="CF2116" s="2">
        <v>0</v>
      </c>
      <c r="CG2116" s="2">
        <v>0</v>
      </c>
      <c r="CH2116" s="2">
        <v>0</v>
      </c>
      <c r="CI2116" s="2">
        <v>0</v>
      </c>
      <c r="CJ2116" s="2">
        <v>0</v>
      </c>
      <c r="CK2116" s="2">
        <v>0</v>
      </c>
      <c r="CL2116" s="2">
        <v>4</v>
      </c>
    </row>
    <row r="2117" spans="1:90" x14ac:dyDescent="0.25">
      <c r="A2117" t="s">
        <v>115</v>
      </c>
      <c r="B2117">
        <v>20306</v>
      </c>
      <c r="C2117" t="s">
        <v>195</v>
      </c>
      <c r="D2117">
        <v>1</v>
      </c>
      <c r="E2117">
        <v>8</v>
      </c>
      <c r="F2117">
        <v>16858</v>
      </c>
      <c r="G2117">
        <v>35016858</v>
      </c>
      <c r="H2117" t="s">
        <v>12866</v>
      </c>
      <c r="I2117">
        <v>358</v>
      </c>
      <c r="J2117" t="s">
        <v>728</v>
      </c>
      <c r="K2117" t="s">
        <v>91</v>
      </c>
      <c r="L2117">
        <v>1</v>
      </c>
      <c r="M2117" t="s">
        <v>728</v>
      </c>
      <c r="N2117">
        <v>18560000</v>
      </c>
      <c r="P2117" t="s">
        <v>4018</v>
      </c>
      <c r="Q2117">
        <v>186</v>
      </c>
      <c r="R2117">
        <v>15</v>
      </c>
      <c r="S2117">
        <v>32661150</v>
      </c>
      <c r="T2117">
        <v>32661666</v>
      </c>
      <c r="U2117" t="s">
        <v>12867</v>
      </c>
      <c r="V2117">
        <v>1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170</v>
      </c>
      <c r="AI2117" s="2">
        <v>191</v>
      </c>
      <c r="AJ2117" s="2">
        <v>223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101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102</v>
      </c>
      <c r="BD2117" s="2">
        <v>0</v>
      </c>
      <c r="BE2117" s="2">
        <v>0</v>
      </c>
      <c r="BF2117" s="2">
        <v>0</v>
      </c>
      <c r="BG2117" s="2">
        <v>0</v>
      </c>
      <c r="BH2117" s="2">
        <v>0</v>
      </c>
      <c r="BI2117" s="2">
        <v>0</v>
      </c>
      <c r="BJ2117" s="2">
        <v>0</v>
      </c>
      <c r="BK2117" s="2">
        <v>0</v>
      </c>
      <c r="BL2117" s="2">
        <v>0</v>
      </c>
      <c r="BM2117" s="2">
        <v>0</v>
      </c>
      <c r="BN2117" s="2">
        <v>0</v>
      </c>
      <c r="BO2117" s="2">
        <v>0</v>
      </c>
      <c r="BP2117" s="2">
        <v>7</v>
      </c>
      <c r="BQ2117" s="2">
        <v>10</v>
      </c>
      <c r="BR2117" s="2">
        <v>9</v>
      </c>
      <c r="BS2117" s="2">
        <v>0</v>
      </c>
      <c r="BT2117" s="2">
        <v>0</v>
      </c>
      <c r="BU2117" s="2">
        <v>0</v>
      </c>
      <c r="BV2117" s="2">
        <v>0</v>
      </c>
      <c r="BW2117" s="2">
        <v>0</v>
      </c>
      <c r="BX2117" s="2">
        <v>0</v>
      </c>
      <c r="BY2117" s="2">
        <v>0</v>
      </c>
      <c r="BZ2117" s="2">
        <v>0</v>
      </c>
      <c r="CA2117" s="2">
        <v>0</v>
      </c>
      <c r="CB2117" s="2">
        <v>0</v>
      </c>
      <c r="CC2117" s="2">
        <v>5</v>
      </c>
      <c r="CD2117" s="2">
        <v>0</v>
      </c>
      <c r="CE2117" s="2">
        <v>0</v>
      </c>
      <c r="CF2117" s="2">
        <v>0</v>
      </c>
      <c r="CG2117" s="2">
        <v>0</v>
      </c>
      <c r="CH2117" s="2">
        <v>0</v>
      </c>
      <c r="CI2117" s="2">
        <v>0</v>
      </c>
      <c r="CJ2117" s="2">
        <v>0</v>
      </c>
      <c r="CK2117" s="2">
        <v>6</v>
      </c>
      <c r="CL2117" s="2">
        <v>0</v>
      </c>
    </row>
    <row r="2118" spans="1:90" x14ac:dyDescent="0.25">
      <c r="A2118" t="s">
        <v>115</v>
      </c>
      <c r="B2118">
        <v>20306</v>
      </c>
      <c r="C2118" t="s">
        <v>195</v>
      </c>
      <c r="D2118">
        <v>1</v>
      </c>
      <c r="E2118">
        <v>8</v>
      </c>
      <c r="F2118">
        <v>39743</v>
      </c>
      <c r="G2118">
        <v>35039743</v>
      </c>
      <c r="H2118" t="s">
        <v>15860</v>
      </c>
      <c r="I2118">
        <v>233</v>
      </c>
      <c r="J2118" t="s">
        <v>1434</v>
      </c>
      <c r="K2118" t="s">
        <v>5782</v>
      </c>
      <c r="L2118">
        <v>1</v>
      </c>
      <c r="M2118" t="s">
        <v>1434</v>
      </c>
      <c r="N2118">
        <v>13315000</v>
      </c>
      <c r="P2118" t="s">
        <v>8655</v>
      </c>
      <c r="Q2118">
        <v>940</v>
      </c>
      <c r="R2118">
        <v>11</v>
      </c>
      <c r="S2118">
        <v>45295761</v>
      </c>
      <c r="T2118">
        <v>45297330</v>
      </c>
      <c r="U2118" t="s">
        <v>15861</v>
      </c>
      <c r="V2118">
        <v>1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62</v>
      </c>
      <c r="AE2118" s="2">
        <v>63</v>
      </c>
      <c r="AF2118" s="2">
        <v>50</v>
      </c>
      <c r="AG2118" s="2">
        <v>53</v>
      </c>
      <c r="AH2118" s="2">
        <v>38</v>
      </c>
      <c r="AI2118" s="2">
        <v>71</v>
      </c>
      <c r="AJ2118" s="2">
        <v>52</v>
      </c>
      <c r="AK2118" s="2">
        <v>0</v>
      </c>
      <c r="AL2118" s="2">
        <v>0</v>
      </c>
      <c r="AM2118" s="2">
        <v>0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19</v>
      </c>
      <c r="BD2118" s="2">
        <v>0</v>
      </c>
      <c r="BE2118" s="2">
        <v>0</v>
      </c>
      <c r="BF2118" s="2">
        <v>0</v>
      </c>
      <c r="BG2118" s="2">
        <v>0</v>
      </c>
      <c r="BH2118" s="2">
        <v>0</v>
      </c>
      <c r="BI2118" s="2">
        <v>0</v>
      </c>
      <c r="BJ2118" s="2">
        <v>0</v>
      </c>
      <c r="BK2118" s="2">
        <v>0</v>
      </c>
      <c r="BL2118" s="2">
        <v>2</v>
      </c>
      <c r="BM2118" s="2">
        <v>3</v>
      </c>
      <c r="BN2118" s="2">
        <v>3</v>
      </c>
      <c r="BO2118" s="2">
        <v>3</v>
      </c>
      <c r="BP2118" s="2">
        <v>1</v>
      </c>
      <c r="BQ2118" s="2">
        <v>2</v>
      </c>
      <c r="BR2118" s="2">
        <v>2</v>
      </c>
      <c r="BS2118" s="2">
        <v>0</v>
      </c>
      <c r="BT2118" s="2">
        <v>0</v>
      </c>
      <c r="BU2118" s="2">
        <v>0</v>
      </c>
      <c r="BV2118" s="2">
        <v>0</v>
      </c>
      <c r="BW2118" s="2">
        <v>0</v>
      </c>
      <c r="BX2118" s="2">
        <v>0</v>
      </c>
      <c r="BY2118" s="2">
        <v>0</v>
      </c>
      <c r="BZ2118" s="2">
        <v>0</v>
      </c>
      <c r="CA2118" s="2">
        <v>0</v>
      </c>
      <c r="CB2118" s="2">
        <v>0</v>
      </c>
      <c r="CC2118" s="2">
        <v>0</v>
      </c>
      <c r="CD2118" s="2">
        <v>0</v>
      </c>
      <c r="CE2118" s="2">
        <v>0</v>
      </c>
      <c r="CF2118" s="2">
        <v>0</v>
      </c>
      <c r="CG2118" s="2">
        <v>0</v>
      </c>
      <c r="CH2118" s="2">
        <v>0</v>
      </c>
      <c r="CI2118" s="2">
        <v>0</v>
      </c>
      <c r="CJ2118" s="2">
        <v>0</v>
      </c>
      <c r="CK2118" s="2">
        <v>1</v>
      </c>
      <c r="CL2118" s="2">
        <v>0</v>
      </c>
    </row>
    <row r="2119" spans="1:90" x14ac:dyDescent="0.25">
      <c r="A2119" t="s">
        <v>115</v>
      </c>
      <c r="B2119">
        <v>20306</v>
      </c>
      <c r="C2119" t="s">
        <v>195</v>
      </c>
      <c r="D2119">
        <v>1</v>
      </c>
      <c r="E2119">
        <v>8</v>
      </c>
      <c r="F2119">
        <v>905264</v>
      </c>
      <c r="G2119">
        <v>35905264</v>
      </c>
      <c r="H2119" t="s">
        <v>2011</v>
      </c>
      <c r="I2119">
        <v>600</v>
      </c>
      <c r="J2119" t="s">
        <v>967</v>
      </c>
      <c r="K2119" t="s">
        <v>2012</v>
      </c>
      <c r="L2119">
        <v>1</v>
      </c>
      <c r="M2119" t="s">
        <v>967</v>
      </c>
      <c r="N2119">
        <v>13327270</v>
      </c>
      <c r="O2119" t="s">
        <v>92</v>
      </c>
      <c r="P2119" t="s">
        <v>2013</v>
      </c>
      <c r="Q2119">
        <v>300</v>
      </c>
      <c r="R2119">
        <v>11</v>
      </c>
      <c r="S2119">
        <v>40282612</v>
      </c>
      <c r="T2119">
        <v>40294150</v>
      </c>
      <c r="U2119" t="s">
        <v>2014</v>
      </c>
      <c r="V2119">
        <v>1</v>
      </c>
      <c r="W2119" s="2">
        <v>0</v>
      </c>
      <c r="X2119" s="2">
        <v>0</v>
      </c>
      <c r="Y2119" s="2">
        <v>65</v>
      </c>
      <c r="Z2119" s="2">
        <v>59</v>
      </c>
      <c r="AA2119" s="2">
        <v>88</v>
      </c>
      <c r="AB2119" s="2">
        <v>95</v>
      </c>
      <c r="AC2119" s="2">
        <v>83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3</v>
      </c>
      <c r="BH2119" s="2">
        <v>2</v>
      </c>
      <c r="BI2119" s="2">
        <v>4</v>
      </c>
      <c r="BJ2119" s="2">
        <v>4</v>
      </c>
      <c r="BK2119" s="2">
        <v>3</v>
      </c>
      <c r="BL2119" s="2">
        <v>0</v>
      </c>
      <c r="BM2119" s="2">
        <v>0</v>
      </c>
      <c r="BN2119" s="2">
        <v>0</v>
      </c>
      <c r="BO2119" s="2">
        <v>0</v>
      </c>
      <c r="BP2119" s="2">
        <v>0</v>
      </c>
      <c r="BQ2119" s="2">
        <v>0</v>
      </c>
      <c r="BR2119" s="2">
        <v>0</v>
      </c>
      <c r="BS2119" s="2">
        <v>0</v>
      </c>
      <c r="BT2119" s="2">
        <v>0</v>
      </c>
      <c r="BU2119" s="2">
        <v>0</v>
      </c>
      <c r="BV2119" s="2">
        <v>0</v>
      </c>
      <c r="BW2119" s="2">
        <v>0</v>
      </c>
      <c r="BX2119" s="2">
        <v>0</v>
      </c>
      <c r="BY2119" s="2">
        <v>0</v>
      </c>
      <c r="BZ2119" s="2">
        <v>0</v>
      </c>
      <c r="CA2119" s="2">
        <v>0</v>
      </c>
      <c r="CB2119" s="2">
        <v>0</v>
      </c>
      <c r="CC2119" s="2">
        <v>0</v>
      </c>
      <c r="CD2119" s="2">
        <v>0</v>
      </c>
      <c r="CE2119" s="2">
        <v>0</v>
      </c>
      <c r="CF2119" s="2">
        <v>0</v>
      </c>
      <c r="CG2119" s="2">
        <v>0</v>
      </c>
      <c r="CH2119" s="2">
        <v>0</v>
      </c>
      <c r="CI2119" s="2">
        <v>0</v>
      </c>
      <c r="CJ2119" s="2">
        <v>0</v>
      </c>
      <c r="CK2119" s="2">
        <v>0</v>
      </c>
      <c r="CL2119" s="2">
        <v>0</v>
      </c>
    </row>
    <row r="2120" spans="1:90" x14ac:dyDescent="0.25">
      <c r="A2120" t="s">
        <v>115</v>
      </c>
      <c r="B2120">
        <v>20306</v>
      </c>
      <c r="C2120" t="s">
        <v>195</v>
      </c>
      <c r="D2120">
        <v>1</v>
      </c>
      <c r="E2120">
        <v>8</v>
      </c>
      <c r="F2120">
        <v>16585</v>
      </c>
      <c r="G2120">
        <v>35016585</v>
      </c>
      <c r="H2120" t="s">
        <v>5350</v>
      </c>
      <c r="I2120">
        <v>788</v>
      </c>
      <c r="J2120" t="s">
        <v>3682</v>
      </c>
      <c r="K2120" t="s">
        <v>91</v>
      </c>
      <c r="L2120">
        <v>1</v>
      </c>
      <c r="M2120" t="s">
        <v>3682</v>
      </c>
      <c r="N2120">
        <v>18535000</v>
      </c>
      <c r="P2120" t="s">
        <v>5351</v>
      </c>
      <c r="Q2120">
        <v>1279</v>
      </c>
      <c r="R2120">
        <v>15</v>
      </c>
      <c r="S2120">
        <v>32861188</v>
      </c>
      <c r="T2120">
        <v>32861682</v>
      </c>
      <c r="U2120" t="s">
        <v>5352</v>
      </c>
      <c r="V2120">
        <v>1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43</v>
      </c>
      <c r="AI2120" s="2">
        <v>31</v>
      </c>
      <c r="AJ2120" s="2">
        <v>36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16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0</v>
      </c>
      <c r="BI2120" s="2">
        <v>0</v>
      </c>
      <c r="BJ2120" s="2">
        <v>0</v>
      </c>
      <c r="BK2120" s="2">
        <v>0</v>
      </c>
      <c r="BL2120" s="2">
        <v>0</v>
      </c>
      <c r="BM2120" s="2">
        <v>0</v>
      </c>
      <c r="BN2120" s="2">
        <v>0</v>
      </c>
      <c r="BO2120" s="2">
        <v>0</v>
      </c>
      <c r="BP2120" s="2">
        <v>3</v>
      </c>
      <c r="BQ2120" s="2">
        <v>2</v>
      </c>
      <c r="BR2120" s="2">
        <v>3</v>
      </c>
      <c r="BS2120" s="2">
        <v>0</v>
      </c>
      <c r="BT2120" s="2">
        <v>0</v>
      </c>
      <c r="BU2120" s="2">
        <v>0</v>
      </c>
      <c r="BV2120" s="2">
        <v>0</v>
      </c>
      <c r="BW2120" s="2">
        <v>0</v>
      </c>
      <c r="BX2120" s="2">
        <v>0</v>
      </c>
      <c r="BY2120" s="2">
        <v>0</v>
      </c>
      <c r="BZ2120" s="2">
        <v>0</v>
      </c>
      <c r="CA2120" s="2">
        <v>0</v>
      </c>
      <c r="CB2120" s="2">
        <v>0</v>
      </c>
      <c r="CC2120" s="2">
        <v>2</v>
      </c>
      <c r="CD2120" s="2">
        <v>0</v>
      </c>
      <c r="CE2120" s="2">
        <v>0</v>
      </c>
      <c r="CF2120" s="2">
        <v>0</v>
      </c>
      <c r="CG2120" s="2">
        <v>0</v>
      </c>
      <c r="CH2120" s="2">
        <v>0</v>
      </c>
      <c r="CI2120" s="2">
        <v>0</v>
      </c>
      <c r="CJ2120" s="2">
        <v>0</v>
      </c>
      <c r="CK2120" s="2">
        <v>0</v>
      </c>
      <c r="CL2120" s="2">
        <v>0</v>
      </c>
    </row>
    <row r="2121" spans="1:90" x14ac:dyDescent="0.25">
      <c r="A2121" t="s">
        <v>115</v>
      </c>
      <c r="B2121">
        <v>20306</v>
      </c>
      <c r="C2121" t="s">
        <v>195</v>
      </c>
      <c r="D2121">
        <v>1</v>
      </c>
      <c r="E2121">
        <v>8</v>
      </c>
      <c r="F2121">
        <v>436057</v>
      </c>
      <c r="G2121">
        <v>35436057</v>
      </c>
      <c r="H2121" t="s">
        <v>18450</v>
      </c>
      <c r="I2121">
        <v>387</v>
      </c>
      <c r="J2121" t="s">
        <v>195</v>
      </c>
      <c r="K2121" t="s">
        <v>8586</v>
      </c>
      <c r="L2121">
        <v>1</v>
      </c>
      <c r="M2121" t="s">
        <v>195</v>
      </c>
      <c r="N2121">
        <v>13312710</v>
      </c>
      <c r="O2121" t="s">
        <v>102</v>
      </c>
      <c r="P2121" t="s">
        <v>18451</v>
      </c>
      <c r="Q2121">
        <v>440</v>
      </c>
      <c r="R2121">
        <v>11</v>
      </c>
      <c r="S2121">
        <v>40131008</v>
      </c>
      <c r="U2121" t="s">
        <v>18452</v>
      </c>
      <c r="V2121">
        <v>1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83</v>
      </c>
      <c r="AE2121" s="2">
        <v>91</v>
      </c>
      <c r="AF2121" s="2">
        <v>83</v>
      </c>
      <c r="AG2121" s="2">
        <v>74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0</v>
      </c>
      <c r="BI2121" s="2">
        <v>0</v>
      </c>
      <c r="BJ2121" s="2">
        <v>0</v>
      </c>
      <c r="BK2121" s="2">
        <v>0</v>
      </c>
      <c r="BL2121" s="2">
        <v>4</v>
      </c>
      <c r="BM2121" s="2">
        <v>6</v>
      </c>
      <c r="BN2121" s="2">
        <v>6</v>
      </c>
      <c r="BO2121" s="2">
        <v>6</v>
      </c>
      <c r="BP2121" s="2">
        <v>0</v>
      </c>
      <c r="BQ2121" s="2">
        <v>0</v>
      </c>
      <c r="BR2121" s="2">
        <v>0</v>
      </c>
      <c r="BS2121" s="2">
        <v>0</v>
      </c>
      <c r="BT2121" s="2">
        <v>0</v>
      </c>
      <c r="BU2121" s="2">
        <v>0</v>
      </c>
      <c r="BV2121" s="2">
        <v>0</v>
      </c>
      <c r="BW2121" s="2">
        <v>0</v>
      </c>
      <c r="BX2121" s="2">
        <v>0</v>
      </c>
      <c r="BY2121" s="2">
        <v>0</v>
      </c>
      <c r="BZ2121" s="2">
        <v>0</v>
      </c>
      <c r="CA2121" s="2">
        <v>0</v>
      </c>
      <c r="CB2121" s="2">
        <v>0</v>
      </c>
      <c r="CC2121" s="2">
        <v>0</v>
      </c>
      <c r="CD2121" s="2">
        <v>0</v>
      </c>
      <c r="CE2121" s="2">
        <v>0</v>
      </c>
      <c r="CF2121" s="2">
        <v>0</v>
      </c>
      <c r="CG2121" s="2">
        <v>0</v>
      </c>
      <c r="CH2121" s="2">
        <v>0</v>
      </c>
      <c r="CI2121" s="2">
        <v>0</v>
      </c>
      <c r="CJ2121" s="2">
        <v>0</v>
      </c>
      <c r="CK2121" s="2">
        <v>0</v>
      </c>
      <c r="CL2121" s="2">
        <v>0</v>
      </c>
    </row>
    <row r="2122" spans="1:90" x14ac:dyDescent="0.25">
      <c r="A2122" t="s">
        <v>115</v>
      </c>
      <c r="B2122">
        <v>20306</v>
      </c>
      <c r="C2122" t="s">
        <v>195</v>
      </c>
      <c r="D2122">
        <v>1</v>
      </c>
      <c r="E2122">
        <v>8</v>
      </c>
      <c r="F2122">
        <v>908174</v>
      </c>
      <c r="G2122">
        <v>35908174</v>
      </c>
      <c r="H2122" t="s">
        <v>14898</v>
      </c>
      <c r="I2122">
        <v>219</v>
      </c>
      <c r="J2122" t="s">
        <v>1660</v>
      </c>
      <c r="K2122" t="s">
        <v>14899</v>
      </c>
      <c r="L2122">
        <v>1</v>
      </c>
      <c r="M2122" t="s">
        <v>1660</v>
      </c>
      <c r="N2122">
        <v>18550000</v>
      </c>
      <c r="O2122" t="s">
        <v>92</v>
      </c>
      <c r="P2122" t="s">
        <v>14900</v>
      </c>
      <c r="Q2122">
        <v>815</v>
      </c>
      <c r="R2122">
        <v>15</v>
      </c>
      <c r="S2122">
        <v>32632033</v>
      </c>
      <c r="T2122">
        <v>33631441</v>
      </c>
      <c r="U2122" t="s">
        <v>14901</v>
      </c>
      <c r="V2122">
        <v>1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296</v>
      </c>
      <c r="AI2122" s="2">
        <v>223</v>
      </c>
      <c r="AJ2122" s="2">
        <v>228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35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0</v>
      </c>
      <c r="BI2122" s="2">
        <v>0</v>
      </c>
      <c r="BJ2122" s="2">
        <v>0</v>
      </c>
      <c r="BK2122" s="2">
        <v>0</v>
      </c>
      <c r="BL2122" s="2">
        <v>0</v>
      </c>
      <c r="BM2122" s="2">
        <v>0</v>
      </c>
      <c r="BN2122" s="2">
        <v>0</v>
      </c>
      <c r="BO2122" s="2">
        <v>0</v>
      </c>
      <c r="BP2122" s="2">
        <v>16</v>
      </c>
      <c r="BQ2122" s="2">
        <v>10</v>
      </c>
      <c r="BR2122" s="2">
        <v>10</v>
      </c>
      <c r="BS2122" s="2">
        <v>0</v>
      </c>
      <c r="BT2122" s="2">
        <v>0</v>
      </c>
      <c r="BU2122" s="2">
        <v>0</v>
      </c>
      <c r="BV2122" s="2">
        <v>0</v>
      </c>
      <c r="BW2122" s="2">
        <v>0</v>
      </c>
      <c r="BX2122" s="2">
        <v>0</v>
      </c>
      <c r="BY2122" s="2">
        <v>0</v>
      </c>
      <c r="BZ2122" s="2">
        <v>0</v>
      </c>
      <c r="CA2122" s="2">
        <v>0</v>
      </c>
      <c r="CB2122" s="2">
        <v>0</v>
      </c>
      <c r="CC2122" s="2">
        <v>1</v>
      </c>
      <c r="CD2122" s="2">
        <v>0</v>
      </c>
      <c r="CE2122" s="2">
        <v>0</v>
      </c>
      <c r="CF2122" s="2">
        <v>0</v>
      </c>
      <c r="CG2122" s="2">
        <v>0</v>
      </c>
      <c r="CH2122" s="2">
        <v>0</v>
      </c>
      <c r="CI2122" s="2">
        <v>0</v>
      </c>
      <c r="CJ2122" s="2">
        <v>0</v>
      </c>
      <c r="CK2122" s="2">
        <v>0</v>
      </c>
      <c r="CL2122" s="2">
        <v>0</v>
      </c>
    </row>
    <row r="2123" spans="1:90" x14ac:dyDescent="0.25">
      <c r="A2123" t="s">
        <v>115</v>
      </c>
      <c r="B2123">
        <v>20306</v>
      </c>
      <c r="C2123" t="s">
        <v>195</v>
      </c>
      <c r="D2123">
        <v>1</v>
      </c>
      <c r="E2123">
        <v>8</v>
      </c>
      <c r="F2123">
        <v>900321</v>
      </c>
      <c r="G2123">
        <v>35900321</v>
      </c>
      <c r="H2123" t="s">
        <v>15642</v>
      </c>
      <c r="I2123">
        <v>600</v>
      </c>
      <c r="J2123" t="s">
        <v>967</v>
      </c>
      <c r="K2123" t="s">
        <v>1431</v>
      </c>
      <c r="L2123">
        <v>1</v>
      </c>
      <c r="M2123" t="s">
        <v>967</v>
      </c>
      <c r="N2123">
        <v>13322181</v>
      </c>
      <c r="O2123" t="s">
        <v>92</v>
      </c>
      <c r="P2123" t="s">
        <v>15643</v>
      </c>
      <c r="Q2123">
        <v>601</v>
      </c>
      <c r="R2123">
        <v>11</v>
      </c>
      <c r="S2123">
        <v>40284548</v>
      </c>
      <c r="T2123">
        <v>40295047</v>
      </c>
      <c r="U2123" t="s">
        <v>15644</v>
      </c>
      <c r="V2123">
        <v>1</v>
      </c>
      <c r="W2123" s="2">
        <v>0</v>
      </c>
      <c r="X2123" s="2">
        <v>0</v>
      </c>
      <c r="Y2123" s="2">
        <v>110</v>
      </c>
      <c r="Z2123" s="2">
        <v>119</v>
      </c>
      <c r="AA2123" s="2">
        <v>102</v>
      </c>
      <c r="AB2123" s="2">
        <v>89</v>
      </c>
      <c r="AC2123" s="2">
        <v>118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4</v>
      </c>
      <c r="BH2123" s="2">
        <v>6</v>
      </c>
      <c r="BI2123" s="2">
        <v>5</v>
      </c>
      <c r="BJ2123" s="2">
        <v>4</v>
      </c>
      <c r="BK2123" s="2">
        <v>7</v>
      </c>
      <c r="BL2123" s="2">
        <v>0</v>
      </c>
      <c r="BM2123" s="2">
        <v>0</v>
      </c>
      <c r="BN2123" s="2">
        <v>0</v>
      </c>
      <c r="BO2123" s="2">
        <v>0</v>
      </c>
      <c r="BP2123" s="2">
        <v>0</v>
      </c>
      <c r="BQ2123" s="2">
        <v>0</v>
      </c>
      <c r="BR2123" s="2">
        <v>0</v>
      </c>
      <c r="BS2123" s="2">
        <v>0</v>
      </c>
      <c r="BT2123" s="2">
        <v>0</v>
      </c>
      <c r="BU2123" s="2">
        <v>0</v>
      </c>
      <c r="BV2123" s="2">
        <v>0</v>
      </c>
      <c r="BW2123" s="2">
        <v>0</v>
      </c>
      <c r="BX2123" s="2">
        <v>0</v>
      </c>
      <c r="BY2123" s="2">
        <v>0</v>
      </c>
      <c r="BZ2123" s="2">
        <v>0</v>
      </c>
      <c r="CA2123" s="2">
        <v>0</v>
      </c>
      <c r="CB2123" s="2">
        <v>0</v>
      </c>
      <c r="CC2123" s="2">
        <v>0</v>
      </c>
      <c r="CD2123" s="2">
        <v>0</v>
      </c>
      <c r="CE2123" s="2">
        <v>0</v>
      </c>
      <c r="CF2123" s="2">
        <v>0</v>
      </c>
      <c r="CG2123" s="2">
        <v>0</v>
      </c>
      <c r="CH2123" s="2">
        <v>0</v>
      </c>
      <c r="CI2123" s="2">
        <v>0</v>
      </c>
      <c r="CJ2123" s="2">
        <v>0</v>
      </c>
      <c r="CK2123" s="2">
        <v>0</v>
      </c>
      <c r="CL2123" s="2">
        <v>0</v>
      </c>
    </row>
    <row r="2124" spans="1:90" x14ac:dyDescent="0.25">
      <c r="A2124" t="s">
        <v>115</v>
      </c>
      <c r="B2124">
        <v>20306</v>
      </c>
      <c r="C2124" t="s">
        <v>195</v>
      </c>
      <c r="D2124">
        <v>1</v>
      </c>
      <c r="E2124">
        <v>8</v>
      </c>
      <c r="F2124">
        <v>15696</v>
      </c>
      <c r="G2124">
        <v>35015696</v>
      </c>
      <c r="H2124" t="s">
        <v>10626</v>
      </c>
      <c r="I2124">
        <v>387</v>
      </c>
      <c r="J2124" t="s">
        <v>195</v>
      </c>
      <c r="K2124" t="s">
        <v>289</v>
      </c>
      <c r="L2124">
        <v>1</v>
      </c>
      <c r="M2124" t="s">
        <v>195</v>
      </c>
      <c r="N2124">
        <v>13301499</v>
      </c>
      <c r="O2124" t="s">
        <v>162</v>
      </c>
      <c r="P2124" t="s">
        <v>1457</v>
      </c>
      <c r="Q2124">
        <v>91</v>
      </c>
      <c r="R2124">
        <v>11</v>
      </c>
      <c r="S2124">
        <v>40230114</v>
      </c>
      <c r="T2124">
        <v>40235949</v>
      </c>
      <c r="U2124" t="s">
        <v>10627</v>
      </c>
      <c r="V2124">
        <v>1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66</v>
      </c>
      <c r="AE2124" s="2">
        <v>66</v>
      </c>
      <c r="AF2124" s="2">
        <v>83</v>
      </c>
      <c r="AG2124" s="2">
        <v>102</v>
      </c>
      <c r="AH2124" s="2">
        <v>71</v>
      </c>
      <c r="AI2124" s="2">
        <v>86</v>
      </c>
      <c r="AJ2124" s="2">
        <v>60</v>
      </c>
      <c r="AK2124" s="2">
        <v>0</v>
      </c>
      <c r="AL2124" s="2">
        <v>0</v>
      </c>
      <c r="AM2124" s="2">
        <v>0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0</v>
      </c>
      <c r="BI2124" s="2">
        <v>0</v>
      </c>
      <c r="BJ2124" s="2">
        <v>0</v>
      </c>
      <c r="BK2124" s="2">
        <v>0</v>
      </c>
      <c r="BL2124" s="2">
        <v>4</v>
      </c>
      <c r="BM2124" s="2">
        <v>3</v>
      </c>
      <c r="BN2124" s="2">
        <v>6</v>
      </c>
      <c r="BO2124" s="2">
        <v>6</v>
      </c>
      <c r="BP2124" s="2">
        <v>2</v>
      </c>
      <c r="BQ2124" s="2">
        <v>3</v>
      </c>
      <c r="BR2124" s="2">
        <v>3</v>
      </c>
      <c r="BS2124" s="2">
        <v>0</v>
      </c>
      <c r="BT2124" s="2">
        <v>0</v>
      </c>
      <c r="BU2124" s="2">
        <v>0</v>
      </c>
      <c r="BV2124" s="2">
        <v>0</v>
      </c>
      <c r="BW2124" s="2">
        <v>0</v>
      </c>
      <c r="BX2124" s="2">
        <v>0</v>
      </c>
      <c r="BY2124" s="2">
        <v>0</v>
      </c>
      <c r="BZ2124" s="2">
        <v>0</v>
      </c>
      <c r="CA2124" s="2">
        <v>0</v>
      </c>
      <c r="CB2124" s="2">
        <v>0</v>
      </c>
      <c r="CC2124" s="2">
        <v>0</v>
      </c>
      <c r="CD2124" s="2">
        <v>0</v>
      </c>
      <c r="CE2124" s="2">
        <v>0</v>
      </c>
      <c r="CF2124" s="2">
        <v>0</v>
      </c>
      <c r="CG2124" s="2">
        <v>0</v>
      </c>
      <c r="CH2124" s="2">
        <v>0</v>
      </c>
      <c r="CI2124" s="2">
        <v>0</v>
      </c>
      <c r="CJ2124" s="2">
        <v>0</v>
      </c>
      <c r="CK2124" s="2">
        <v>0</v>
      </c>
      <c r="CL2124" s="2">
        <v>0</v>
      </c>
    </row>
    <row r="2125" spans="1:90" x14ac:dyDescent="0.25">
      <c r="A2125" t="s">
        <v>115</v>
      </c>
      <c r="B2125">
        <v>20306</v>
      </c>
      <c r="C2125" t="s">
        <v>195</v>
      </c>
      <c r="D2125">
        <v>1</v>
      </c>
      <c r="E2125">
        <v>8</v>
      </c>
      <c r="F2125">
        <v>46930</v>
      </c>
      <c r="G2125">
        <v>35046930</v>
      </c>
      <c r="H2125" t="s">
        <v>5991</v>
      </c>
      <c r="I2125">
        <v>600</v>
      </c>
      <c r="J2125" t="s">
        <v>967</v>
      </c>
      <c r="K2125" t="s">
        <v>5992</v>
      </c>
      <c r="L2125">
        <v>1</v>
      </c>
      <c r="M2125" t="s">
        <v>967</v>
      </c>
      <c r="N2125">
        <v>13323310</v>
      </c>
      <c r="O2125" t="s">
        <v>102</v>
      </c>
      <c r="P2125" t="s">
        <v>5993</v>
      </c>
      <c r="Q2125">
        <v>328</v>
      </c>
      <c r="R2125">
        <v>11</v>
      </c>
      <c r="S2125">
        <v>40296906</v>
      </c>
      <c r="T2125">
        <v>40298798</v>
      </c>
      <c r="U2125" t="s">
        <v>5994</v>
      </c>
      <c r="V2125">
        <v>1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132</v>
      </c>
      <c r="AE2125" s="2">
        <v>139</v>
      </c>
      <c r="AF2125" s="2">
        <v>91</v>
      </c>
      <c r="AG2125" s="2">
        <v>64</v>
      </c>
      <c r="AH2125" s="2">
        <v>100</v>
      </c>
      <c r="AI2125" s="2">
        <v>107</v>
      </c>
      <c r="AJ2125" s="2">
        <v>127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0</v>
      </c>
      <c r="BI2125" s="2">
        <v>0</v>
      </c>
      <c r="BJ2125" s="2">
        <v>0</v>
      </c>
      <c r="BK2125" s="2">
        <v>0</v>
      </c>
      <c r="BL2125" s="2">
        <v>9</v>
      </c>
      <c r="BM2125" s="2">
        <v>8</v>
      </c>
      <c r="BN2125" s="2">
        <v>4</v>
      </c>
      <c r="BO2125" s="2">
        <v>4</v>
      </c>
      <c r="BP2125" s="2">
        <v>4</v>
      </c>
      <c r="BQ2125" s="2">
        <v>3</v>
      </c>
      <c r="BR2125" s="2">
        <v>5</v>
      </c>
      <c r="BS2125" s="2">
        <v>0</v>
      </c>
      <c r="BT2125" s="2">
        <v>0</v>
      </c>
      <c r="BU2125" s="2">
        <v>0</v>
      </c>
      <c r="BV2125" s="2">
        <v>0</v>
      </c>
      <c r="BW2125" s="2">
        <v>0</v>
      </c>
      <c r="BX2125" s="2">
        <v>0</v>
      </c>
      <c r="BY2125" s="2">
        <v>0</v>
      </c>
      <c r="BZ2125" s="2">
        <v>0</v>
      </c>
      <c r="CA2125" s="2">
        <v>0</v>
      </c>
      <c r="CB2125" s="2">
        <v>0</v>
      </c>
      <c r="CC2125" s="2">
        <v>0</v>
      </c>
      <c r="CD2125" s="2">
        <v>0</v>
      </c>
      <c r="CE2125" s="2">
        <v>0</v>
      </c>
      <c r="CF2125" s="2">
        <v>0</v>
      </c>
      <c r="CG2125" s="2">
        <v>0</v>
      </c>
      <c r="CH2125" s="2">
        <v>0</v>
      </c>
      <c r="CI2125" s="2">
        <v>0</v>
      </c>
      <c r="CJ2125" s="2">
        <v>0</v>
      </c>
      <c r="CK2125" s="2">
        <v>0</v>
      </c>
      <c r="CL2125" s="2">
        <v>0</v>
      </c>
    </row>
    <row r="2126" spans="1:90" x14ac:dyDescent="0.25">
      <c r="A2126" t="s">
        <v>115</v>
      </c>
      <c r="B2126">
        <v>20306</v>
      </c>
      <c r="C2126" t="s">
        <v>195</v>
      </c>
      <c r="D2126">
        <v>1</v>
      </c>
      <c r="E2126">
        <v>8</v>
      </c>
      <c r="F2126">
        <v>15647</v>
      </c>
      <c r="G2126">
        <v>35015647</v>
      </c>
      <c r="H2126" t="s">
        <v>13399</v>
      </c>
      <c r="I2126">
        <v>600</v>
      </c>
      <c r="J2126" t="s">
        <v>967</v>
      </c>
      <c r="K2126" t="s">
        <v>3602</v>
      </c>
      <c r="L2126">
        <v>1</v>
      </c>
      <c r="M2126" t="s">
        <v>967</v>
      </c>
      <c r="N2126">
        <v>13320271</v>
      </c>
      <c r="O2126" t="s">
        <v>92</v>
      </c>
      <c r="P2126" t="s">
        <v>1988</v>
      </c>
      <c r="Q2126">
        <v>1453</v>
      </c>
      <c r="R2126">
        <v>11</v>
      </c>
      <c r="S2126">
        <v>40283269</v>
      </c>
      <c r="T2126">
        <v>40292267</v>
      </c>
      <c r="U2126" t="s">
        <v>13400</v>
      </c>
      <c r="V2126">
        <v>1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141</v>
      </c>
      <c r="AE2126" s="2">
        <v>139</v>
      </c>
      <c r="AF2126" s="2">
        <v>138</v>
      </c>
      <c r="AG2126" s="2">
        <v>173</v>
      </c>
      <c r="AH2126" s="2">
        <v>231</v>
      </c>
      <c r="AI2126" s="2">
        <v>189</v>
      </c>
      <c r="AJ2126" s="2">
        <v>272</v>
      </c>
      <c r="AK2126" s="2">
        <v>0</v>
      </c>
      <c r="AL2126" s="2">
        <v>0</v>
      </c>
      <c r="AM2126" s="2">
        <v>0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406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0</v>
      </c>
      <c r="BI2126" s="2">
        <v>0</v>
      </c>
      <c r="BJ2126" s="2">
        <v>0</v>
      </c>
      <c r="BK2126" s="2">
        <v>0</v>
      </c>
      <c r="BL2126" s="2">
        <v>6</v>
      </c>
      <c r="BM2126" s="2">
        <v>5</v>
      </c>
      <c r="BN2126" s="2">
        <v>6</v>
      </c>
      <c r="BO2126" s="2">
        <v>7</v>
      </c>
      <c r="BP2126" s="2">
        <v>11</v>
      </c>
      <c r="BQ2126" s="2">
        <v>7</v>
      </c>
      <c r="BR2126" s="2">
        <v>8</v>
      </c>
      <c r="BS2126" s="2">
        <v>0</v>
      </c>
      <c r="BT2126" s="2">
        <v>0</v>
      </c>
      <c r="BU2126" s="2">
        <v>0</v>
      </c>
      <c r="BV2126" s="2">
        <v>0</v>
      </c>
      <c r="BW2126" s="2">
        <v>0</v>
      </c>
      <c r="BX2126" s="2">
        <v>0</v>
      </c>
      <c r="BY2126" s="2">
        <v>0</v>
      </c>
      <c r="BZ2126" s="2">
        <v>0</v>
      </c>
      <c r="CA2126" s="2">
        <v>0</v>
      </c>
      <c r="CB2126" s="2">
        <v>0</v>
      </c>
      <c r="CC2126" s="2">
        <v>14</v>
      </c>
      <c r="CD2126" s="2">
        <v>0</v>
      </c>
      <c r="CE2126" s="2">
        <v>0</v>
      </c>
      <c r="CF2126" s="2">
        <v>0</v>
      </c>
      <c r="CG2126" s="2">
        <v>0</v>
      </c>
      <c r="CH2126" s="2">
        <v>0</v>
      </c>
      <c r="CI2126" s="2">
        <v>0</v>
      </c>
      <c r="CJ2126" s="2">
        <v>0</v>
      </c>
      <c r="CK2126" s="2">
        <v>0</v>
      </c>
      <c r="CL2126" s="2">
        <v>0</v>
      </c>
    </row>
    <row r="2127" spans="1:90" x14ac:dyDescent="0.25">
      <c r="A2127" t="s">
        <v>115</v>
      </c>
      <c r="B2127">
        <v>20306</v>
      </c>
      <c r="C2127" t="s">
        <v>195</v>
      </c>
      <c r="D2127">
        <v>1</v>
      </c>
      <c r="E2127">
        <v>8</v>
      </c>
      <c r="F2127">
        <v>15805</v>
      </c>
      <c r="G2127">
        <v>35015805</v>
      </c>
      <c r="H2127" t="s">
        <v>17395</v>
      </c>
      <c r="I2127">
        <v>233</v>
      </c>
      <c r="J2127" t="s">
        <v>1434</v>
      </c>
      <c r="K2127" t="s">
        <v>91</v>
      </c>
      <c r="L2127">
        <v>1</v>
      </c>
      <c r="M2127" t="s">
        <v>1434</v>
      </c>
      <c r="N2127">
        <v>13315000</v>
      </c>
      <c r="O2127" t="s">
        <v>102</v>
      </c>
      <c r="P2127" t="s">
        <v>9187</v>
      </c>
      <c r="Q2127">
        <v>107</v>
      </c>
      <c r="R2127">
        <v>11</v>
      </c>
      <c r="S2127">
        <v>45284228</v>
      </c>
      <c r="U2127" t="s">
        <v>17396</v>
      </c>
      <c r="V2127">
        <v>1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148</v>
      </c>
      <c r="AE2127" s="2">
        <v>124</v>
      </c>
      <c r="AF2127" s="2">
        <v>117</v>
      </c>
      <c r="AG2127" s="2">
        <v>129</v>
      </c>
      <c r="AH2127" s="2">
        <v>105</v>
      </c>
      <c r="AI2127" s="2">
        <v>107</v>
      </c>
      <c r="AJ2127" s="2">
        <v>107</v>
      </c>
      <c r="AK2127" s="2">
        <v>0</v>
      </c>
      <c r="AL2127" s="2">
        <v>0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28</v>
      </c>
      <c r="BD2127" s="2">
        <v>13</v>
      </c>
      <c r="BE2127" s="2">
        <v>0</v>
      </c>
      <c r="BF2127" s="2">
        <v>0</v>
      </c>
      <c r="BG2127" s="2">
        <v>0</v>
      </c>
      <c r="BH2127" s="2">
        <v>0</v>
      </c>
      <c r="BI2127" s="2">
        <v>0</v>
      </c>
      <c r="BJ2127" s="2">
        <v>0</v>
      </c>
      <c r="BK2127" s="2">
        <v>0</v>
      </c>
      <c r="BL2127" s="2">
        <v>5</v>
      </c>
      <c r="BM2127" s="2">
        <v>7</v>
      </c>
      <c r="BN2127" s="2">
        <v>6</v>
      </c>
      <c r="BO2127" s="2">
        <v>5</v>
      </c>
      <c r="BP2127" s="2">
        <v>4</v>
      </c>
      <c r="BQ2127" s="2">
        <v>4</v>
      </c>
      <c r="BR2127" s="2">
        <v>5</v>
      </c>
      <c r="BS2127" s="2">
        <v>0</v>
      </c>
      <c r="BT2127" s="2">
        <v>0</v>
      </c>
      <c r="BU2127" s="2">
        <v>0</v>
      </c>
      <c r="BV2127" s="2">
        <v>0</v>
      </c>
      <c r="BW2127" s="2">
        <v>0</v>
      </c>
      <c r="BX2127" s="2">
        <v>0</v>
      </c>
      <c r="BY2127" s="2">
        <v>0</v>
      </c>
      <c r="BZ2127" s="2">
        <v>0</v>
      </c>
      <c r="CA2127" s="2">
        <v>0</v>
      </c>
      <c r="CB2127" s="2">
        <v>0</v>
      </c>
      <c r="CC2127" s="2">
        <v>0</v>
      </c>
      <c r="CD2127" s="2">
        <v>0</v>
      </c>
      <c r="CE2127" s="2">
        <v>0</v>
      </c>
      <c r="CF2127" s="2">
        <v>0</v>
      </c>
      <c r="CG2127" s="2">
        <v>0</v>
      </c>
      <c r="CH2127" s="2">
        <v>0</v>
      </c>
      <c r="CI2127" s="2">
        <v>0</v>
      </c>
      <c r="CJ2127" s="2">
        <v>0</v>
      </c>
      <c r="CK2127" s="2">
        <v>1</v>
      </c>
      <c r="CL2127" s="2">
        <v>4</v>
      </c>
    </row>
    <row r="2128" spans="1:90" x14ac:dyDescent="0.25">
      <c r="A2128" t="s">
        <v>115</v>
      </c>
      <c r="B2128">
        <v>20306</v>
      </c>
      <c r="C2128" t="s">
        <v>195</v>
      </c>
      <c r="D2128">
        <v>1</v>
      </c>
      <c r="E2128">
        <v>8</v>
      </c>
      <c r="F2128">
        <v>910107</v>
      </c>
      <c r="G2128">
        <v>35910107</v>
      </c>
      <c r="H2128" t="s">
        <v>5784</v>
      </c>
      <c r="I2128">
        <v>554</v>
      </c>
      <c r="J2128" t="s">
        <v>431</v>
      </c>
      <c r="K2128" t="s">
        <v>243</v>
      </c>
      <c r="L2128">
        <v>1</v>
      </c>
      <c r="M2128" t="s">
        <v>431</v>
      </c>
      <c r="N2128">
        <v>18540000</v>
      </c>
      <c r="O2128" t="s">
        <v>5785</v>
      </c>
      <c r="P2128" t="s">
        <v>5786</v>
      </c>
      <c r="Q2128" t="s">
        <v>127</v>
      </c>
      <c r="R2128">
        <v>15</v>
      </c>
      <c r="S2128">
        <v>32629104</v>
      </c>
      <c r="U2128" t="s">
        <v>5787</v>
      </c>
      <c r="V2128">
        <v>2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56</v>
      </c>
      <c r="AI2128" s="2">
        <v>63</v>
      </c>
      <c r="AJ2128" s="2">
        <v>53</v>
      </c>
      <c r="AK2128" s="2">
        <v>0</v>
      </c>
      <c r="AL2128" s="2">
        <v>0</v>
      </c>
      <c r="AM2128" s="2">
        <v>0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0</v>
      </c>
      <c r="BI2128" s="2">
        <v>0</v>
      </c>
      <c r="BJ2128" s="2">
        <v>0</v>
      </c>
      <c r="BK2128" s="2">
        <v>0</v>
      </c>
      <c r="BL2128" s="2">
        <v>0</v>
      </c>
      <c r="BM2128" s="2">
        <v>0</v>
      </c>
      <c r="BN2128" s="2">
        <v>0</v>
      </c>
      <c r="BO2128" s="2">
        <v>0</v>
      </c>
      <c r="BP2128" s="2">
        <v>4</v>
      </c>
      <c r="BQ2128" s="2">
        <v>3</v>
      </c>
      <c r="BR2128" s="2">
        <v>2</v>
      </c>
      <c r="BS2128" s="2">
        <v>0</v>
      </c>
      <c r="BT2128" s="2">
        <v>0</v>
      </c>
      <c r="BU2128" s="2">
        <v>0</v>
      </c>
      <c r="BV2128" s="2">
        <v>0</v>
      </c>
      <c r="BW2128" s="2">
        <v>0</v>
      </c>
      <c r="BX2128" s="2">
        <v>0</v>
      </c>
      <c r="BY2128" s="2">
        <v>0</v>
      </c>
      <c r="BZ2128" s="2">
        <v>0</v>
      </c>
      <c r="CA2128" s="2">
        <v>0</v>
      </c>
      <c r="CB2128" s="2">
        <v>0</v>
      </c>
      <c r="CC2128" s="2">
        <v>0</v>
      </c>
      <c r="CD2128" s="2">
        <v>0</v>
      </c>
      <c r="CE2128" s="2">
        <v>0</v>
      </c>
      <c r="CF2128" s="2">
        <v>0</v>
      </c>
      <c r="CG2128" s="2">
        <v>0</v>
      </c>
      <c r="CH2128" s="2">
        <v>0</v>
      </c>
      <c r="CI2128" s="2">
        <v>0</v>
      </c>
      <c r="CJ2128" s="2">
        <v>0</v>
      </c>
      <c r="CK2128" s="2">
        <v>0</v>
      </c>
      <c r="CL2128" s="2">
        <v>0</v>
      </c>
    </row>
    <row r="2129" spans="1:90" x14ac:dyDescent="0.25">
      <c r="A2129" t="s">
        <v>115</v>
      </c>
      <c r="B2129">
        <v>20306</v>
      </c>
      <c r="C2129" t="s">
        <v>195</v>
      </c>
      <c r="D2129">
        <v>1</v>
      </c>
      <c r="E2129">
        <v>8</v>
      </c>
      <c r="F2129">
        <v>914526</v>
      </c>
      <c r="G2129">
        <v>35914526</v>
      </c>
      <c r="H2129" t="s">
        <v>14920</v>
      </c>
      <c r="I2129">
        <v>600</v>
      </c>
      <c r="J2129" t="s">
        <v>967</v>
      </c>
      <c r="K2129" t="s">
        <v>1987</v>
      </c>
      <c r="L2129">
        <v>1</v>
      </c>
      <c r="M2129" t="s">
        <v>967</v>
      </c>
      <c r="N2129">
        <v>13321110</v>
      </c>
      <c r="O2129" t="s">
        <v>92</v>
      </c>
      <c r="P2129" t="s">
        <v>14921</v>
      </c>
      <c r="Q2129">
        <v>440</v>
      </c>
      <c r="R2129">
        <v>11</v>
      </c>
      <c r="S2129">
        <v>40283451</v>
      </c>
      <c r="T2129">
        <v>40296784</v>
      </c>
      <c r="U2129" t="s">
        <v>14922</v>
      </c>
      <c r="V2129">
        <v>1</v>
      </c>
      <c r="W2129" s="2">
        <v>0</v>
      </c>
      <c r="X2129" s="2">
        <v>0</v>
      </c>
      <c r="Y2129" s="2">
        <v>0</v>
      </c>
      <c r="Z2129" s="2">
        <v>0</v>
      </c>
      <c r="AA2129" s="2">
        <v>56</v>
      </c>
      <c r="AB2129" s="2">
        <v>15</v>
      </c>
      <c r="AC2129" s="2">
        <v>17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2">
        <v>0</v>
      </c>
      <c r="BD2129" s="2">
        <v>13</v>
      </c>
      <c r="BE2129" s="2">
        <v>0</v>
      </c>
      <c r="BF2129" s="2">
        <v>0</v>
      </c>
      <c r="BG2129" s="2">
        <v>0</v>
      </c>
      <c r="BH2129" s="2">
        <v>0</v>
      </c>
      <c r="BI2129" s="2">
        <v>3</v>
      </c>
      <c r="BJ2129" s="2">
        <v>1</v>
      </c>
      <c r="BK2129" s="2">
        <v>1</v>
      </c>
      <c r="BL2129" s="2">
        <v>0</v>
      </c>
      <c r="BM2129" s="2">
        <v>0</v>
      </c>
      <c r="BN2129" s="2">
        <v>0</v>
      </c>
      <c r="BO2129" s="2">
        <v>0</v>
      </c>
      <c r="BP2129" s="2">
        <v>0</v>
      </c>
      <c r="BQ2129" s="2">
        <v>0</v>
      </c>
      <c r="BR2129" s="2">
        <v>0</v>
      </c>
      <c r="BS2129" s="2">
        <v>0</v>
      </c>
      <c r="BT2129" s="2">
        <v>0</v>
      </c>
      <c r="BU2129" s="2">
        <v>0</v>
      </c>
      <c r="BV2129" s="2">
        <v>0</v>
      </c>
      <c r="BW2129" s="2">
        <v>0</v>
      </c>
      <c r="BX2129" s="2">
        <v>0</v>
      </c>
      <c r="BY2129" s="2">
        <v>0</v>
      </c>
      <c r="BZ2129" s="2">
        <v>0</v>
      </c>
      <c r="CA2129" s="2">
        <v>0</v>
      </c>
      <c r="CB2129" s="2">
        <v>0</v>
      </c>
      <c r="CC2129" s="2">
        <v>0</v>
      </c>
      <c r="CD2129" s="2">
        <v>0</v>
      </c>
      <c r="CE2129" s="2">
        <v>0</v>
      </c>
      <c r="CF2129" s="2">
        <v>0</v>
      </c>
      <c r="CG2129" s="2">
        <v>0</v>
      </c>
      <c r="CH2129" s="2">
        <v>0</v>
      </c>
      <c r="CI2129" s="2">
        <v>0</v>
      </c>
      <c r="CJ2129" s="2">
        <v>0</v>
      </c>
      <c r="CK2129" s="2">
        <v>0</v>
      </c>
      <c r="CL2129" s="2">
        <v>3</v>
      </c>
    </row>
    <row r="2130" spans="1:90" x14ac:dyDescent="0.25">
      <c r="A2130" t="s">
        <v>115</v>
      </c>
      <c r="B2130">
        <v>20306</v>
      </c>
      <c r="C2130" t="s">
        <v>195</v>
      </c>
      <c r="D2130">
        <v>1</v>
      </c>
      <c r="E2130">
        <v>8</v>
      </c>
      <c r="F2130">
        <v>905276</v>
      </c>
      <c r="G2130">
        <v>35905276</v>
      </c>
      <c r="H2130" t="s">
        <v>12104</v>
      </c>
      <c r="I2130">
        <v>600</v>
      </c>
      <c r="J2130" t="s">
        <v>967</v>
      </c>
      <c r="K2130" t="s">
        <v>4890</v>
      </c>
      <c r="L2130">
        <v>1</v>
      </c>
      <c r="M2130" t="s">
        <v>967</v>
      </c>
      <c r="N2130">
        <v>13323530</v>
      </c>
      <c r="O2130" t="s">
        <v>102</v>
      </c>
      <c r="P2130" t="s">
        <v>12105</v>
      </c>
      <c r="Q2130">
        <v>1580</v>
      </c>
      <c r="R2130">
        <v>11</v>
      </c>
      <c r="S2130">
        <v>40292577</v>
      </c>
      <c r="T2130">
        <v>40298799</v>
      </c>
      <c r="U2130" t="s">
        <v>12106</v>
      </c>
      <c r="V2130">
        <v>1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153</v>
      </c>
      <c r="AE2130" s="2">
        <v>105</v>
      </c>
      <c r="AF2130" s="2">
        <v>105</v>
      </c>
      <c r="AG2130" s="2">
        <v>67</v>
      </c>
      <c r="AH2130" s="2">
        <v>108</v>
      </c>
      <c r="AI2130" s="2">
        <v>129</v>
      </c>
      <c r="AJ2130" s="2">
        <v>125</v>
      </c>
      <c r="AK2130" s="2">
        <v>0</v>
      </c>
      <c r="AL2130" s="2">
        <v>0</v>
      </c>
      <c r="AM2130" s="2">
        <v>0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127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63</v>
      </c>
      <c r="BD2130" s="2">
        <v>0</v>
      </c>
      <c r="BE2130" s="2">
        <v>0</v>
      </c>
      <c r="BF2130" s="2">
        <v>0</v>
      </c>
      <c r="BG2130" s="2">
        <v>0</v>
      </c>
      <c r="BH2130" s="2">
        <v>0</v>
      </c>
      <c r="BI2130" s="2">
        <v>0</v>
      </c>
      <c r="BJ2130" s="2">
        <v>0</v>
      </c>
      <c r="BK2130" s="2">
        <v>0</v>
      </c>
      <c r="BL2130" s="2">
        <v>6</v>
      </c>
      <c r="BM2130" s="2">
        <v>4</v>
      </c>
      <c r="BN2130" s="2">
        <v>4</v>
      </c>
      <c r="BO2130" s="2">
        <v>4</v>
      </c>
      <c r="BP2130" s="2">
        <v>5</v>
      </c>
      <c r="BQ2130" s="2">
        <v>6</v>
      </c>
      <c r="BR2130" s="2">
        <v>5</v>
      </c>
      <c r="BS2130" s="2">
        <v>0</v>
      </c>
      <c r="BT2130" s="2">
        <v>0</v>
      </c>
      <c r="BU2130" s="2">
        <v>0</v>
      </c>
      <c r="BV2130" s="2">
        <v>0</v>
      </c>
      <c r="BW2130" s="2">
        <v>0</v>
      </c>
      <c r="BX2130" s="2">
        <v>0</v>
      </c>
      <c r="BY2130" s="2">
        <v>0</v>
      </c>
      <c r="BZ2130" s="2">
        <v>0</v>
      </c>
      <c r="CA2130" s="2">
        <v>0</v>
      </c>
      <c r="CB2130" s="2">
        <v>0</v>
      </c>
      <c r="CC2130" s="2">
        <v>3</v>
      </c>
      <c r="CD2130" s="2">
        <v>0</v>
      </c>
      <c r="CE2130" s="2">
        <v>0</v>
      </c>
      <c r="CF2130" s="2">
        <v>0</v>
      </c>
      <c r="CG2130" s="2">
        <v>0</v>
      </c>
      <c r="CH2130" s="2">
        <v>0</v>
      </c>
      <c r="CI2130" s="2">
        <v>0</v>
      </c>
      <c r="CJ2130" s="2">
        <v>0</v>
      </c>
      <c r="CK2130" s="2">
        <v>5</v>
      </c>
      <c r="CL2130" s="2">
        <v>0</v>
      </c>
    </row>
    <row r="2131" spans="1:90" x14ac:dyDescent="0.25">
      <c r="A2131" t="s">
        <v>115</v>
      </c>
      <c r="B2131">
        <v>20306</v>
      </c>
      <c r="C2131" t="s">
        <v>195</v>
      </c>
      <c r="D2131">
        <v>1</v>
      </c>
      <c r="E2131">
        <v>8</v>
      </c>
      <c r="F2131">
        <v>46929</v>
      </c>
      <c r="G2131">
        <v>35046929</v>
      </c>
      <c r="H2131" t="s">
        <v>5809</v>
      </c>
      <c r="I2131">
        <v>600</v>
      </c>
      <c r="J2131" t="s">
        <v>967</v>
      </c>
      <c r="K2131" t="s">
        <v>3393</v>
      </c>
      <c r="L2131">
        <v>1</v>
      </c>
      <c r="M2131" t="s">
        <v>967</v>
      </c>
      <c r="N2131">
        <v>13327395</v>
      </c>
      <c r="O2131" t="s">
        <v>92</v>
      </c>
      <c r="P2131" t="s">
        <v>5810</v>
      </c>
      <c r="Q2131">
        <v>82</v>
      </c>
      <c r="R2131">
        <v>11</v>
      </c>
      <c r="S2131">
        <v>40296975</v>
      </c>
      <c r="T2131">
        <v>40298800</v>
      </c>
      <c r="U2131" t="s">
        <v>5811</v>
      </c>
      <c r="V2131">
        <v>1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189</v>
      </c>
      <c r="AE2131" s="2">
        <v>107</v>
      </c>
      <c r="AF2131" s="2">
        <v>68</v>
      </c>
      <c r="AG2131" s="2">
        <v>59</v>
      </c>
      <c r="AH2131" s="2">
        <v>138</v>
      </c>
      <c r="AI2131" s="2">
        <v>218</v>
      </c>
      <c r="AJ2131" s="2">
        <v>145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116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210</v>
      </c>
      <c r="BD2131" s="2">
        <v>0</v>
      </c>
      <c r="BE2131" s="2">
        <v>0</v>
      </c>
      <c r="BF2131" s="2">
        <v>0</v>
      </c>
      <c r="BG2131" s="2">
        <v>0</v>
      </c>
      <c r="BH2131" s="2">
        <v>0</v>
      </c>
      <c r="BI2131" s="2">
        <v>0</v>
      </c>
      <c r="BJ2131" s="2">
        <v>0</v>
      </c>
      <c r="BK2131" s="2">
        <v>0</v>
      </c>
      <c r="BL2131" s="2">
        <v>10</v>
      </c>
      <c r="BM2131" s="2">
        <v>3</v>
      </c>
      <c r="BN2131" s="2">
        <v>2</v>
      </c>
      <c r="BO2131" s="2">
        <v>3</v>
      </c>
      <c r="BP2131" s="2">
        <v>6</v>
      </c>
      <c r="BQ2131" s="2">
        <v>8</v>
      </c>
      <c r="BR2131" s="2">
        <v>4</v>
      </c>
      <c r="BS2131" s="2">
        <v>0</v>
      </c>
      <c r="BT2131" s="2">
        <v>0</v>
      </c>
      <c r="BU2131" s="2">
        <v>0</v>
      </c>
      <c r="BV2131" s="2">
        <v>0</v>
      </c>
      <c r="BW2131" s="2">
        <v>0</v>
      </c>
      <c r="BX2131" s="2">
        <v>0</v>
      </c>
      <c r="BY2131" s="2">
        <v>0</v>
      </c>
      <c r="BZ2131" s="2">
        <v>0</v>
      </c>
      <c r="CA2131" s="2">
        <v>0</v>
      </c>
      <c r="CB2131" s="2">
        <v>0</v>
      </c>
      <c r="CC2131" s="2">
        <v>5</v>
      </c>
      <c r="CD2131" s="2">
        <v>0</v>
      </c>
      <c r="CE2131" s="2">
        <v>0</v>
      </c>
      <c r="CF2131" s="2">
        <v>0</v>
      </c>
      <c r="CG2131" s="2">
        <v>0</v>
      </c>
      <c r="CH2131" s="2">
        <v>0</v>
      </c>
      <c r="CI2131" s="2">
        <v>0</v>
      </c>
      <c r="CJ2131" s="2">
        <v>0</v>
      </c>
      <c r="CK2131" s="2">
        <v>12</v>
      </c>
      <c r="CL2131" s="2">
        <v>0</v>
      </c>
    </row>
    <row r="2132" spans="1:90" x14ac:dyDescent="0.25">
      <c r="A2132" t="s">
        <v>115</v>
      </c>
      <c r="B2132">
        <v>20306</v>
      </c>
      <c r="C2132" t="s">
        <v>195</v>
      </c>
      <c r="D2132">
        <v>1</v>
      </c>
      <c r="E2132">
        <v>8</v>
      </c>
      <c r="F2132">
        <v>908289</v>
      </c>
      <c r="G2132">
        <v>35908289</v>
      </c>
      <c r="H2132" t="s">
        <v>2293</v>
      </c>
      <c r="I2132">
        <v>600</v>
      </c>
      <c r="J2132" t="s">
        <v>967</v>
      </c>
      <c r="K2132" t="s">
        <v>2294</v>
      </c>
      <c r="L2132">
        <v>1</v>
      </c>
      <c r="M2132" t="s">
        <v>967</v>
      </c>
      <c r="N2132">
        <v>13323023</v>
      </c>
      <c r="O2132" t="s">
        <v>92</v>
      </c>
      <c r="P2132" t="s">
        <v>2295</v>
      </c>
      <c r="Q2132">
        <v>235</v>
      </c>
      <c r="R2132">
        <v>11</v>
      </c>
      <c r="S2132">
        <v>40284523</v>
      </c>
      <c r="T2132">
        <v>40292344</v>
      </c>
      <c r="U2132" t="s">
        <v>2296</v>
      </c>
      <c r="V2132">
        <v>1</v>
      </c>
      <c r="W2132" s="2">
        <v>0</v>
      </c>
      <c r="X2132" s="2">
        <v>0</v>
      </c>
      <c r="Y2132" s="2">
        <v>90</v>
      </c>
      <c r="Z2132" s="2">
        <v>86</v>
      </c>
      <c r="AA2132" s="2">
        <v>0</v>
      </c>
      <c r="AB2132" s="2">
        <v>60</v>
      </c>
      <c r="AC2132" s="2">
        <v>84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5</v>
      </c>
      <c r="BH2132" s="2">
        <v>4</v>
      </c>
      <c r="BI2132" s="2">
        <v>0</v>
      </c>
      <c r="BJ2132" s="2">
        <v>3</v>
      </c>
      <c r="BK2132" s="2">
        <v>3</v>
      </c>
      <c r="BL2132" s="2">
        <v>0</v>
      </c>
      <c r="BM2132" s="2">
        <v>0</v>
      </c>
      <c r="BN2132" s="2">
        <v>0</v>
      </c>
      <c r="BO2132" s="2">
        <v>0</v>
      </c>
      <c r="BP2132" s="2">
        <v>0</v>
      </c>
      <c r="BQ2132" s="2">
        <v>0</v>
      </c>
      <c r="BR2132" s="2">
        <v>0</v>
      </c>
      <c r="BS2132" s="2">
        <v>0</v>
      </c>
      <c r="BT2132" s="2">
        <v>0</v>
      </c>
      <c r="BU2132" s="2">
        <v>0</v>
      </c>
      <c r="BV2132" s="2">
        <v>0</v>
      </c>
      <c r="BW2132" s="2">
        <v>0</v>
      </c>
      <c r="BX2132" s="2">
        <v>0</v>
      </c>
      <c r="BY2132" s="2">
        <v>0</v>
      </c>
      <c r="BZ2132" s="2">
        <v>0</v>
      </c>
      <c r="CA2132" s="2">
        <v>0</v>
      </c>
      <c r="CB2132" s="2">
        <v>0</v>
      </c>
      <c r="CC2132" s="2">
        <v>0</v>
      </c>
      <c r="CD2132" s="2">
        <v>0</v>
      </c>
      <c r="CE2132" s="2">
        <v>0</v>
      </c>
      <c r="CF2132" s="2">
        <v>0</v>
      </c>
      <c r="CG2132" s="2">
        <v>0</v>
      </c>
      <c r="CH2132" s="2">
        <v>0</v>
      </c>
      <c r="CI2132" s="2">
        <v>0</v>
      </c>
      <c r="CJ2132" s="2">
        <v>0</v>
      </c>
      <c r="CK2132" s="2">
        <v>0</v>
      </c>
      <c r="CL2132" s="2">
        <v>0</v>
      </c>
    </row>
    <row r="2133" spans="1:90" x14ac:dyDescent="0.25">
      <c r="A2133" t="s">
        <v>115</v>
      </c>
      <c r="B2133">
        <v>20306</v>
      </c>
      <c r="C2133" t="s">
        <v>195</v>
      </c>
      <c r="D2133">
        <v>1</v>
      </c>
      <c r="E2133">
        <v>8</v>
      </c>
      <c r="F2133">
        <v>16697</v>
      </c>
      <c r="G2133">
        <v>35016697</v>
      </c>
      <c r="H2133" t="s">
        <v>10848</v>
      </c>
      <c r="I2133">
        <v>219</v>
      </c>
      <c r="J2133" t="s">
        <v>1660</v>
      </c>
      <c r="K2133" t="s">
        <v>10849</v>
      </c>
      <c r="L2133">
        <v>1</v>
      </c>
      <c r="M2133" t="s">
        <v>1660</v>
      </c>
      <c r="N2133">
        <v>18550000</v>
      </c>
      <c r="O2133" t="s">
        <v>92</v>
      </c>
      <c r="P2133" t="s">
        <v>10850</v>
      </c>
      <c r="Q2133">
        <v>361</v>
      </c>
      <c r="R2133">
        <v>15</v>
      </c>
      <c r="S2133">
        <v>32631100</v>
      </c>
      <c r="T2133">
        <v>32631237</v>
      </c>
      <c r="U2133" t="s">
        <v>10851</v>
      </c>
      <c r="V2133">
        <v>1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442</v>
      </c>
      <c r="AI2133" s="2">
        <v>422</v>
      </c>
      <c r="AJ2133" s="2">
        <v>340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130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0</v>
      </c>
      <c r="BI2133" s="2">
        <v>0</v>
      </c>
      <c r="BJ2133" s="2">
        <v>0</v>
      </c>
      <c r="BK2133" s="2">
        <v>0</v>
      </c>
      <c r="BL2133" s="2">
        <v>0</v>
      </c>
      <c r="BM2133" s="2">
        <v>0</v>
      </c>
      <c r="BN2133" s="2">
        <v>0</v>
      </c>
      <c r="BO2133" s="2">
        <v>0</v>
      </c>
      <c r="BP2133" s="2">
        <v>17</v>
      </c>
      <c r="BQ2133" s="2">
        <v>12</v>
      </c>
      <c r="BR2133" s="2">
        <v>9</v>
      </c>
      <c r="BS2133" s="2">
        <v>0</v>
      </c>
      <c r="BT2133" s="2">
        <v>0</v>
      </c>
      <c r="BU2133" s="2">
        <v>0</v>
      </c>
      <c r="BV2133" s="2">
        <v>0</v>
      </c>
      <c r="BW2133" s="2">
        <v>0</v>
      </c>
      <c r="BX2133" s="2">
        <v>0</v>
      </c>
      <c r="BY2133" s="2">
        <v>0</v>
      </c>
      <c r="BZ2133" s="2">
        <v>0</v>
      </c>
      <c r="CA2133" s="2">
        <v>0</v>
      </c>
      <c r="CB2133" s="2">
        <v>0</v>
      </c>
      <c r="CC2133" s="2">
        <v>5</v>
      </c>
      <c r="CD2133" s="2">
        <v>0</v>
      </c>
      <c r="CE2133" s="2">
        <v>0</v>
      </c>
      <c r="CF2133" s="2">
        <v>0</v>
      </c>
      <c r="CG2133" s="2">
        <v>0</v>
      </c>
      <c r="CH2133" s="2">
        <v>0</v>
      </c>
      <c r="CI2133" s="2">
        <v>0</v>
      </c>
      <c r="CJ2133" s="2">
        <v>0</v>
      </c>
      <c r="CK2133" s="2">
        <v>0</v>
      </c>
      <c r="CL2133" s="2">
        <v>0</v>
      </c>
    </row>
    <row r="2134" spans="1:90" x14ac:dyDescent="0.25">
      <c r="A2134" t="s">
        <v>115</v>
      </c>
      <c r="B2134">
        <v>20306</v>
      </c>
      <c r="C2134" t="s">
        <v>195</v>
      </c>
      <c r="D2134">
        <v>1</v>
      </c>
      <c r="E2134">
        <v>8</v>
      </c>
      <c r="F2134">
        <v>925895</v>
      </c>
      <c r="G2134">
        <v>35925895</v>
      </c>
      <c r="H2134" t="s">
        <v>9603</v>
      </c>
      <c r="I2134">
        <v>387</v>
      </c>
      <c r="J2134" t="s">
        <v>195</v>
      </c>
      <c r="K2134" t="s">
        <v>9604</v>
      </c>
      <c r="L2134">
        <v>1</v>
      </c>
      <c r="M2134" t="s">
        <v>195</v>
      </c>
      <c r="N2134">
        <v>13308531</v>
      </c>
      <c r="O2134" t="s">
        <v>92</v>
      </c>
      <c r="P2134" t="s">
        <v>9605</v>
      </c>
      <c r="Q2134">
        <v>73</v>
      </c>
      <c r="R2134">
        <v>11</v>
      </c>
      <c r="S2134">
        <v>40193559</v>
      </c>
      <c r="T2134">
        <v>40193588</v>
      </c>
      <c r="U2134" t="s">
        <v>9606</v>
      </c>
      <c r="V2134">
        <v>1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76</v>
      </c>
      <c r="AE2134" s="2">
        <v>83</v>
      </c>
      <c r="AF2134" s="2">
        <v>66</v>
      </c>
      <c r="AG2134" s="2">
        <v>81</v>
      </c>
      <c r="AH2134" s="2">
        <v>43</v>
      </c>
      <c r="AI2134" s="2">
        <v>50</v>
      </c>
      <c r="AJ2134" s="2">
        <v>47</v>
      </c>
      <c r="AK2134" s="2">
        <v>0</v>
      </c>
      <c r="AL2134" s="2">
        <v>0</v>
      </c>
      <c r="AM2134" s="2">
        <v>0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0</v>
      </c>
      <c r="BI2134" s="2">
        <v>0</v>
      </c>
      <c r="BJ2134" s="2">
        <v>0</v>
      </c>
      <c r="BK2134" s="2">
        <v>0</v>
      </c>
      <c r="BL2134" s="2">
        <v>3</v>
      </c>
      <c r="BM2134" s="2">
        <v>3</v>
      </c>
      <c r="BN2134" s="2">
        <v>4</v>
      </c>
      <c r="BO2134" s="2">
        <v>6</v>
      </c>
      <c r="BP2134" s="2">
        <v>2</v>
      </c>
      <c r="BQ2134" s="2">
        <v>2</v>
      </c>
      <c r="BR2134" s="2">
        <v>2</v>
      </c>
      <c r="BS2134" s="2">
        <v>0</v>
      </c>
      <c r="BT2134" s="2">
        <v>0</v>
      </c>
      <c r="BU2134" s="2">
        <v>0</v>
      </c>
      <c r="BV2134" s="2">
        <v>0</v>
      </c>
      <c r="BW2134" s="2">
        <v>0</v>
      </c>
      <c r="BX2134" s="2">
        <v>0</v>
      </c>
      <c r="BY2134" s="2">
        <v>0</v>
      </c>
      <c r="BZ2134" s="2">
        <v>0</v>
      </c>
      <c r="CA2134" s="2">
        <v>0</v>
      </c>
      <c r="CB2134" s="2">
        <v>0</v>
      </c>
      <c r="CC2134" s="2">
        <v>0</v>
      </c>
      <c r="CD2134" s="2">
        <v>0</v>
      </c>
      <c r="CE2134" s="2">
        <v>0</v>
      </c>
      <c r="CF2134" s="2">
        <v>0</v>
      </c>
      <c r="CG2134" s="2">
        <v>0</v>
      </c>
      <c r="CH2134" s="2">
        <v>0</v>
      </c>
      <c r="CI2134" s="2">
        <v>0</v>
      </c>
      <c r="CJ2134" s="2">
        <v>0</v>
      </c>
      <c r="CK2134" s="2">
        <v>0</v>
      </c>
      <c r="CL2134" s="2">
        <v>0</v>
      </c>
    </row>
    <row r="2135" spans="1:90" x14ac:dyDescent="0.25">
      <c r="A2135" t="s">
        <v>115</v>
      </c>
      <c r="B2135">
        <v>20306</v>
      </c>
      <c r="C2135" t="s">
        <v>195</v>
      </c>
      <c r="D2135">
        <v>1</v>
      </c>
      <c r="E2135">
        <v>8</v>
      </c>
      <c r="F2135">
        <v>39755</v>
      </c>
      <c r="G2135">
        <v>35039755</v>
      </c>
      <c r="H2135" t="s">
        <v>11963</v>
      </c>
      <c r="I2135">
        <v>600</v>
      </c>
      <c r="J2135" t="s">
        <v>967</v>
      </c>
      <c r="K2135" t="s">
        <v>804</v>
      </c>
      <c r="L2135">
        <v>1</v>
      </c>
      <c r="M2135" t="s">
        <v>967</v>
      </c>
      <c r="N2135">
        <v>13324220</v>
      </c>
      <c r="O2135" t="s">
        <v>92</v>
      </c>
      <c r="P2135" t="s">
        <v>397</v>
      </c>
      <c r="Q2135">
        <v>70</v>
      </c>
      <c r="R2135">
        <v>11</v>
      </c>
      <c r="S2135">
        <v>40283407</v>
      </c>
      <c r="T2135">
        <v>40284574</v>
      </c>
      <c r="U2135" t="s">
        <v>11964</v>
      </c>
      <c r="V2135">
        <v>1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72</v>
      </c>
      <c r="AE2135" s="2">
        <v>85</v>
      </c>
      <c r="AF2135" s="2">
        <v>52</v>
      </c>
      <c r="AG2135" s="2">
        <v>68</v>
      </c>
      <c r="AH2135" s="2">
        <v>62</v>
      </c>
      <c r="AI2135" s="2">
        <v>44</v>
      </c>
      <c r="AJ2135" s="2">
        <v>32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20</v>
      </c>
      <c r="BD2135" s="2">
        <v>0</v>
      </c>
      <c r="BE2135" s="2">
        <v>0</v>
      </c>
      <c r="BF2135" s="2">
        <v>0</v>
      </c>
      <c r="BG2135" s="2">
        <v>0</v>
      </c>
      <c r="BH2135" s="2">
        <v>0</v>
      </c>
      <c r="BI2135" s="2">
        <v>0</v>
      </c>
      <c r="BJ2135" s="2">
        <v>0</v>
      </c>
      <c r="BK2135" s="2">
        <v>0</v>
      </c>
      <c r="BL2135" s="2">
        <v>4</v>
      </c>
      <c r="BM2135" s="2">
        <v>4</v>
      </c>
      <c r="BN2135" s="2">
        <v>3</v>
      </c>
      <c r="BO2135" s="2">
        <v>3</v>
      </c>
      <c r="BP2135" s="2">
        <v>3</v>
      </c>
      <c r="BQ2135" s="2">
        <v>3</v>
      </c>
      <c r="BR2135" s="2">
        <v>1</v>
      </c>
      <c r="BS2135" s="2">
        <v>0</v>
      </c>
      <c r="BT2135" s="2">
        <v>0</v>
      </c>
      <c r="BU2135" s="2">
        <v>0</v>
      </c>
      <c r="BV2135" s="2">
        <v>0</v>
      </c>
      <c r="BW2135" s="2">
        <v>0</v>
      </c>
      <c r="BX2135" s="2">
        <v>0</v>
      </c>
      <c r="BY2135" s="2">
        <v>0</v>
      </c>
      <c r="BZ2135" s="2">
        <v>0</v>
      </c>
      <c r="CA2135" s="2">
        <v>0</v>
      </c>
      <c r="CB2135" s="2">
        <v>0</v>
      </c>
      <c r="CC2135" s="2">
        <v>0</v>
      </c>
      <c r="CD2135" s="2">
        <v>0</v>
      </c>
      <c r="CE2135" s="2">
        <v>0</v>
      </c>
      <c r="CF2135" s="2">
        <v>0</v>
      </c>
      <c r="CG2135" s="2">
        <v>0</v>
      </c>
      <c r="CH2135" s="2">
        <v>0</v>
      </c>
      <c r="CI2135" s="2">
        <v>0</v>
      </c>
      <c r="CJ2135" s="2">
        <v>0</v>
      </c>
      <c r="CK2135" s="2">
        <v>1</v>
      </c>
      <c r="CL2135" s="2">
        <v>0</v>
      </c>
    </row>
    <row r="2136" spans="1:90" x14ac:dyDescent="0.25">
      <c r="A2136" t="s">
        <v>115</v>
      </c>
      <c r="B2136">
        <v>20306</v>
      </c>
      <c r="C2136" t="s">
        <v>195</v>
      </c>
      <c r="D2136">
        <v>1</v>
      </c>
      <c r="E2136">
        <v>8</v>
      </c>
      <c r="F2136">
        <v>914514</v>
      </c>
      <c r="G2136">
        <v>35914514</v>
      </c>
      <c r="H2136" t="s">
        <v>10286</v>
      </c>
      <c r="I2136">
        <v>600</v>
      </c>
      <c r="J2136" t="s">
        <v>967</v>
      </c>
      <c r="K2136" t="s">
        <v>6618</v>
      </c>
      <c r="L2136">
        <v>1</v>
      </c>
      <c r="M2136" t="s">
        <v>967</v>
      </c>
      <c r="N2136">
        <v>13326090</v>
      </c>
      <c r="O2136" t="s">
        <v>92</v>
      </c>
      <c r="P2136" t="s">
        <v>8106</v>
      </c>
      <c r="Q2136">
        <v>51</v>
      </c>
      <c r="R2136">
        <v>11</v>
      </c>
      <c r="S2136">
        <v>40210588</v>
      </c>
      <c r="T2136">
        <v>40295111</v>
      </c>
      <c r="U2136" t="s">
        <v>10287</v>
      </c>
      <c r="V2136">
        <v>1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71</v>
      </c>
      <c r="AE2136" s="2">
        <v>104</v>
      </c>
      <c r="AF2136" s="2">
        <v>103</v>
      </c>
      <c r="AG2136" s="2">
        <v>85</v>
      </c>
      <c r="AH2136" s="2">
        <v>81</v>
      </c>
      <c r="AI2136" s="2">
        <v>0</v>
      </c>
      <c r="AJ2136" s="2">
        <v>68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0</v>
      </c>
      <c r="BI2136" s="2">
        <v>0</v>
      </c>
      <c r="BJ2136" s="2">
        <v>0</v>
      </c>
      <c r="BK2136" s="2">
        <v>0</v>
      </c>
      <c r="BL2136" s="2">
        <v>4</v>
      </c>
      <c r="BM2136" s="2">
        <v>3</v>
      </c>
      <c r="BN2136" s="2">
        <v>5</v>
      </c>
      <c r="BO2136" s="2">
        <v>6</v>
      </c>
      <c r="BP2136" s="2">
        <v>4</v>
      </c>
      <c r="BQ2136" s="2">
        <v>0</v>
      </c>
      <c r="BR2136" s="2">
        <v>3</v>
      </c>
      <c r="BS2136" s="2">
        <v>0</v>
      </c>
      <c r="BT2136" s="2">
        <v>0</v>
      </c>
      <c r="BU2136" s="2">
        <v>0</v>
      </c>
      <c r="BV2136" s="2">
        <v>0</v>
      </c>
      <c r="BW2136" s="2">
        <v>0</v>
      </c>
      <c r="BX2136" s="2">
        <v>0</v>
      </c>
      <c r="BY2136" s="2">
        <v>0</v>
      </c>
      <c r="BZ2136" s="2">
        <v>0</v>
      </c>
      <c r="CA2136" s="2">
        <v>0</v>
      </c>
      <c r="CB2136" s="2">
        <v>0</v>
      </c>
      <c r="CC2136" s="2">
        <v>0</v>
      </c>
      <c r="CD2136" s="2">
        <v>0</v>
      </c>
      <c r="CE2136" s="2">
        <v>0</v>
      </c>
      <c r="CF2136" s="2">
        <v>0</v>
      </c>
      <c r="CG2136" s="2">
        <v>0</v>
      </c>
      <c r="CH2136" s="2">
        <v>0</v>
      </c>
      <c r="CI2136" s="2">
        <v>0</v>
      </c>
      <c r="CJ2136" s="2">
        <v>0</v>
      </c>
      <c r="CK2136" s="2">
        <v>0</v>
      </c>
      <c r="CL2136" s="2">
        <v>0</v>
      </c>
    </row>
    <row r="2137" spans="1:90" x14ac:dyDescent="0.25">
      <c r="A2137" t="s">
        <v>115</v>
      </c>
      <c r="B2137">
        <v>20306</v>
      </c>
      <c r="C2137" t="s">
        <v>195</v>
      </c>
      <c r="D2137">
        <v>1</v>
      </c>
      <c r="E2137">
        <v>8</v>
      </c>
      <c r="F2137">
        <v>15635</v>
      </c>
      <c r="G2137">
        <v>35015635</v>
      </c>
      <c r="H2137" t="s">
        <v>2197</v>
      </c>
      <c r="I2137">
        <v>600</v>
      </c>
      <c r="J2137" t="s">
        <v>967</v>
      </c>
      <c r="K2137" t="s">
        <v>1638</v>
      </c>
      <c r="L2137">
        <v>1</v>
      </c>
      <c r="M2137" t="s">
        <v>967</v>
      </c>
      <c r="N2137">
        <v>13322010</v>
      </c>
      <c r="O2137" t="s">
        <v>92</v>
      </c>
      <c r="P2137" t="s">
        <v>2198</v>
      </c>
      <c r="Q2137">
        <v>1089</v>
      </c>
      <c r="R2137">
        <v>11</v>
      </c>
      <c r="S2137">
        <v>40281372</v>
      </c>
      <c r="T2137">
        <v>40294775</v>
      </c>
      <c r="U2137" t="s">
        <v>2199</v>
      </c>
      <c r="V2137">
        <v>1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65</v>
      </c>
      <c r="AE2137" s="2">
        <v>164</v>
      </c>
      <c r="AF2137" s="2">
        <v>99</v>
      </c>
      <c r="AG2137" s="2">
        <v>120</v>
      </c>
      <c r="AH2137" s="2">
        <v>113</v>
      </c>
      <c r="AI2137" s="2">
        <v>157</v>
      </c>
      <c r="AJ2137" s="2">
        <v>98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0</v>
      </c>
      <c r="BI2137" s="2">
        <v>0</v>
      </c>
      <c r="BJ2137" s="2">
        <v>0</v>
      </c>
      <c r="BK2137" s="2">
        <v>0</v>
      </c>
      <c r="BL2137" s="2">
        <v>3</v>
      </c>
      <c r="BM2137" s="2">
        <v>6</v>
      </c>
      <c r="BN2137" s="2">
        <v>4</v>
      </c>
      <c r="BO2137" s="2">
        <v>6</v>
      </c>
      <c r="BP2137" s="2">
        <v>4</v>
      </c>
      <c r="BQ2137" s="2">
        <v>6</v>
      </c>
      <c r="BR2137" s="2">
        <v>4</v>
      </c>
      <c r="BS2137" s="2">
        <v>0</v>
      </c>
      <c r="BT2137" s="2">
        <v>0</v>
      </c>
      <c r="BU2137" s="2">
        <v>0</v>
      </c>
      <c r="BV2137" s="2">
        <v>0</v>
      </c>
      <c r="BW2137" s="2">
        <v>0</v>
      </c>
      <c r="BX2137" s="2">
        <v>0</v>
      </c>
      <c r="BY2137" s="2">
        <v>0</v>
      </c>
      <c r="BZ2137" s="2">
        <v>0</v>
      </c>
      <c r="CA2137" s="2">
        <v>0</v>
      </c>
      <c r="CB2137" s="2">
        <v>0</v>
      </c>
      <c r="CC2137" s="2">
        <v>0</v>
      </c>
      <c r="CD2137" s="2">
        <v>0</v>
      </c>
      <c r="CE2137" s="2">
        <v>0</v>
      </c>
      <c r="CF2137" s="2">
        <v>0</v>
      </c>
      <c r="CG2137" s="2">
        <v>0</v>
      </c>
      <c r="CH2137" s="2">
        <v>0</v>
      </c>
      <c r="CI2137" s="2">
        <v>0</v>
      </c>
      <c r="CJ2137" s="2">
        <v>0</v>
      </c>
      <c r="CK2137" s="2">
        <v>0</v>
      </c>
      <c r="CL2137" s="2">
        <v>0</v>
      </c>
    </row>
    <row r="2138" spans="1:90" x14ac:dyDescent="0.25">
      <c r="A2138" t="s">
        <v>115</v>
      </c>
      <c r="B2138">
        <v>20306</v>
      </c>
      <c r="C2138" t="s">
        <v>195</v>
      </c>
      <c r="D2138">
        <v>1</v>
      </c>
      <c r="E2138">
        <v>8</v>
      </c>
      <c r="F2138">
        <v>15726</v>
      </c>
      <c r="G2138">
        <v>35015726</v>
      </c>
      <c r="H2138" t="s">
        <v>15423</v>
      </c>
      <c r="I2138">
        <v>554</v>
      </c>
      <c r="J2138" t="s">
        <v>431</v>
      </c>
      <c r="K2138" t="s">
        <v>15424</v>
      </c>
      <c r="L2138">
        <v>1</v>
      </c>
      <c r="M2138" t="s">
        <v>431</v>
      </c>
      <c r="N2138">
        <v>18540000</v>
      </c>
      <c r="O2138" t="s">
        <v>261</v>
      </c>
      <c r="P2138" t="s">
        <v>15425</v>
      </c>
      <c r="Q2138">
        <v>80</v>
      </c>
      <c r="R2138">
        <v>15</v>
      </c>
      <c r="S2138">
        <v>32622100</v>
      </c>
      <c r="T2138">
        <v>32623446</v>
      </c>
      <c r="U2138" t="s">
        <v>15426</v>
      </c>
      <c r="V2138">
        <v>1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177</v>
      </c>
      <c r="AI2138" s="2">
        <v>124</v>
      </c>
      <c r="AJ2138" s="2">
        <v>155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58</v>
      </c>
      <c r="AV2138" s="2">
        <v>0</v>
      </c>
      <c r="AW2138" s="2">
        <v>0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95</v>
      </c>
      <c r="BD2138" s="2">
        <v>0</v>
      </c>
      <c r="BE2138" s="2">
        <v>0</v>
      </c>
      <c r="BF2138" s="2">
        <v>0</v>
      </c>
      <c r="BG2138" s="2">
        <v>0</v>
      </c>
      <c r="BH2138" s="2">
        <v>0</v>
      </c>
      <c r="BI2138" s="2">
        <v>0</v>
      </c>
      <c r="BJ2138" s="2">
        <v>0</v>
      </c>
      <c r="BK2138" s="2">
        <v>0</v>
      </c>
      <c r="BL2138" s="2">
        <v>0</v>
      </c>
      <c r="BM2138" s="2">
        <v>0</v>
      </c>
      <c r="BN2138" s="2">
        <v>0</v>
      </c>
      <c r="BO2138" s="2">
        <v>0</v>
      </c>
      <c r="BP2138" s="2">
        <v>9</v>
      </c>
      <c r="BQ2138" s="2">
        <v>6</v>
      </c>
      <c r="BR2138" s="2">
        <v>6</v>
      </c>
      <c r="BS2138" s="2">
        <v>0</v>
      </c>
      <c r="BT2138" s="2">
        <v>0</v>
      </c>
      <c r="BU2138" s="2">
        <v>0</v>
      </c>
      <c r="BV2138" s="2">
        <v>0</v>
      </c>
      <c r="BW2138" s="2">
        <v>0</v>
      </c>
      <c r="BX2138" s="2">
        <v>0</v>
      </c>
      <c r="BY2138" s="2">
        <v>0</v>
      </c>
      <c r="BZ2138" s="2">
        <v>0</v>
      </c>
      <c r="CA2138" s="2">
        <v>0</v>
      </c>
      <c r="CB2138" s="2">
        <v>0</v>
      </c>
      <c r="CC2138" s="2">
        <v>3</v>
      </c>
      <c r="CD2138" s="2">
        <v>0</v>
      </c>
      <c r="CE2138" s="2">
        <v>0</v>
      </c>
      <c r="CF2138" s="2">
        <v>0</v>
      </c>
      <c r="CG2138" s="2">
        <v>0</v>
      </c>
      <c r="CH2138" s="2">
        <v>0</v>
      </c>
      <c r="CI2138" s="2">
        <v>0</v>
      </c>
      <c r="CJ2138" s="2">
        <v>0</v>
      </c>
      <c r="CK2138" s="2">
        <v>5</v>
      </c>
      <c r="CL2138" s="2">
        <v>0</v>
      </c>
    </row>
    <row r="2139" spans="1:90" x14ac:dyDescent="0.25">
      <c r="A2139" t="s">
        <v>115</v>
      </c>
      <c r="B2139">
        <v>20306</v>
      </c>
      <c r="C2139" t="s">
        <v>195</v>
      </c>
      <c r="D2139">
        <v>2</v>
      </c>
      <c r="E2139">
        <v>15</v>
      </c>
      <c r="F2139">
        <v>453730</v>
      </c>
      <c r="G2139">
        <v>35453730</v>
      </c>
      <c r="H2139" t="s">
        <v>6568</v>
      </c>
      <c r="I2139">
        <v>358</v>
      </c>
      <c r="J2139" t="s">
        <v>728</v>
      </c>
      <c r="K2139" t="s">
        <v>6569</v>
      </c>
      <c r="L2139">
        <v>1</v>
      </c>
      <c r="M2139" t="s">
        <v>728</v>
      </c>
      <c r="N2139">
        <v>18560000</v>
      </c>
      <c r="O2139" t="s">
        <v>6570</v>
      </c>
      <c r="P2139" t="s">
        <v>6571</v>
      </c>
      <c r="Q2139" t="s">
        <v>127</v>
      </c>
      <c r="R2139">
        <v>15</v>
      </c>
      <c r="S2139">
        <v>32661006</v>
      </c>
      <c r="T2139">
        <v>32661877</v>
      </c>
      <c r="U2139" t="s">
        <v>19784</v>
      </c>
      <c r="V2139">
        <v>1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14</v>
      </c>
      <c r="AP2139" s="2">
        <v>0</v>
      </c>
      <c r="AQ2139" s="2">
        <v>0</v>
      </c>
      <c r="AR2139" s="2">
        <v>117</v>
      </c>
      <c r="AS2139" s="2">
        <v>0</v>
      </c>
      <c r="AT2139" s="2">
        <v>0</v>
      </c>
      <c r="AU2139" s="2">
        <v>80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0</v>
      </c>
      <c r="BI2139" s="2">
        <v>0</v>
      </c>
      <c r="BJ2139" s="2">
        <v>0</v>
      </c>
      <c r="BK2139" s="2">
        <v>0</v>
      </c>
      <c r="BL2139" s="2">
        <v>0</v>
      </c>
      <c r="BM2139" s="2">
        <v>0</v>
      </c>
      <c r="BN2139" s="2">
        <v>0</v>
      </c>
      <c r="BO2139" s="2">
        <v>0</v>
      </c>
      <c r="BP2139" s="2">
        <v>0</v>
      </c>
      <c r="BQ2139" s="2">
        <v>0</v>
      </c>
      <c r="BR2139" s="2">
        <v>0</v>
      </c>
      <c r="BS2139" s="2">
        <v>0</v>
      </c>
      <c r="BT2139" s="2">
        <v>0</v>
      </c>
      <c r="BU2139" s="2">
        <v>0</v>
      </c>
      <c r="BV2139" s="2">
        <v>0</v>
      </c>
      <c r="BW2139" s="2">
        <v>1</v>
      </c>
      <c r="BX2139" s="2">
        <v>0</v>
      </c>
      <c r="BY2139" s="2">
        <v>0</v>
      </c>
      <c r="BZ2139" s="2">
        <v>7</v>
      </c>
      <c r="CA2139" s="2">
        <v>0</v>
      </c>
      <c r="CB2139" s="2">
        <v>0</v>
      </c>
      <c r="CC2139" s="2">
        <v>5</v>
      </c>
      <c r="CD2139" s="2">
        <v>0</v>
      </c>
      <c r="CE2139" s="2">
        <v>0</v>
      </c>
      <c r="CF2139" s="2">
        <v>0</v>
      </c>
      <c r="CG2139" s="2">
        <v>0</v>
      </c>
      <c r="CH2139" s="2">
        <v>0</v>
      </c>
      <c r="CI2139" s="2">
        <v>0</v>
      </c>
      <c r="CJ2139" s="2">
        <v>0</v>
      </c>
      <c r="CK2139" s="2">
        <v>0</v>
      </c>
      <c r="CL2139" s="2">
        <v>0</v>
      </c>
    </row>
    <row r="2140" spans="1:90" x14ac:dyDescent="0.25">
      <c r="A2140" t="s">
        <v>115</v>
      </c>
      <c r="B2140">
        <v>20306</v>
      </c>
      <c r="C2140" t="s">
        <v>195</v>
      </c>
      <c r="D2140">
        <v>1</v>
      </c>
      <c r="E2140">
        <v>8</v>
      </c>
      <c r="F2140">
        <v>42389</v>
      </c>
      <c r="G2140">
        <v>35042389</v>
      </c>
      <c r="H2140" t="s">
        <v>6393</v>
      </c>
      <c r="I2140">
        <v>387</v>
      </c>
      <c r="J2140" t="s">
        <v>195</v>
      </c>
      <c r="K2140" t="s">
        <v>1148</v>
      </c>
      <c r="L2140">
        <v>1</v>
      </c>
      <c r="M2140" t="s">
        <v>195</v>
      </c>
      <c r="N2140">
        <v>13310441</v>
      </c>
      <c r="O2140" t="s">
        <v>92</v>
      </c>
      <c r="P2140" t="s">
        <v>6394</v>
      </c>
      <c r="Q2140" t="s">
        <v>127</v>
      </c>
      <c r="R2140">
        <v>11</v>
      </c>
      <c r="S2140">
        <v>40231409</v>
      </c>
      <c r="T2140">
        <v>40235966</v>
      </c>
      <c r="U2140" t="s">
        <v>6395</v>
      </c>
      <c r="V2140">
        <v>1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151</v>
      </c>
      <c r="AE2140" s="2">
        <v>141</v>
      </c>
      <c r="AF2140" s="2">
        <v>174</v>
      </c>
      <c r="AG2140" s="2">
        <v>118</v>
      </c>
      <c r="AH2140" s="2">
        <v>90</v>
      </c>
      <c r="AI2140" s="2">
        <v>120</v>
      </c>
      <c r="AJ2140" s="2">
        <v>70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0</v>
      </c>
      <c r="BI2140" s="2">
        <v>0</v>
      </c>
      <c r="BJ2140" s="2">
        <v>0</v>
      </c>
      <c r="BK2140" s="2">
        <v>0</v>
      </c>
      <c r="BL2140" s="2">
        <v>7</v>
      </c>
      <c r="BM2140" s="2">
        <v>8</v>
      </c>
      <c r="BN2140" s="2">
        <v>9</v>
      </c>
      <c r="BO2140" s="2">
        <v>6</v>
      </c>
      <c r="BP2140" s="2">
        <v>5</v>
      </c>
      <c r="BQ2140" s="2">
        <v>4</v>
      </c>
      <c r="BR2140" s="2">
        <v>2</v>
      </c>
      <c r="BS2140" s="2">
        <v>0</v>
      </c>
      <c r="BT2140" s="2">
        <v>0</v>
      </c>
      <c r="BU2140" s="2">
        <v>0</v>
      </c>
      <c r="BV2140" s="2">
        <v>0</v>
      </c>
      <c r="BW2140" s="2">
        <v>0</v>
      </c>
      <c r="BX2140" s="2">
        <v>0</v>
      </c>
      <c r="BY2140" s="2">
        <v>0</v>
      </c>
      <c r="BZ2140" s="2">
        <v>0</v>
      </c>
      <c r="CA2140" s="2">
        <v>0</v>
      </c>
      <c r="CB2140" s="2">
        <v>0</v>
      </c>
      <c r="CC2140" s="2">
        <v>0</v>
      </c>
      <c r="CD2140" s="2">
        <v>0</v>
      </c>
      <c r="CE2140" s="2">
        <v>0</v>
      </c>
      <c r="CF2140" s="2">
        <v>0</v>
      </c>
      <c r="CG2140" s="2">
        <v>0</v>
      </c>
      <c r="CH2140" s="2">
        <v>0</v>
      </c>
      <c r="CI2140" s="2">
        <v>0</v>
      </c>
      <c r="CJ2140" s="2">
        <v>0</v>
      </c>
      <c r="CK2140" s="2">
        <v>0</v>
      </c>
      <c r="CL2140" s="2">
        <v>0</v>
      </c>
    </row>
    <row r="2141" spans="1:90" x14ac:dyDescent="0.25">
      <c r="A2141" t="s">
        <v>115</v>
      </c>
      <c r="B2141">
        <v>20306</v>
      </c>
      <c r="C2141" t="s">
        <v>195</v>
      </c>
      <c r="D2141">
        <v>1</v>
      </c>
      <c r="E2141">
        <v>8</v>
      </c>
      <c r="F2141">
        <v>16469</v>
      </c>
      <c r="G2141">
        <v>35016469</v>
      </c>
      <c r="H2141" t="s">
        <v>7132</v>
      </c>
      <c r="I2141">
        <v>692</v>
      </c>
      <c r="J2141" t="s">
        <v>222</v>
      </c>
      <c r="K2141" t="s">
        <v>91</v>
      </c>
      <c r="L2141">
        <v>1</v>
      </c>
      <c r="M2141" t="s">
        <v>222</v>
      </c>
      <c r="N2141">
        <v>18530000</v>
      </c>
      <c r="P2141" t="s">
        <v>3930</v>
      </c>
      <c r="Q2141">
        <v>373</v>
      </c>
      <c r="R2141">
        <v>15</v>
      </c>
      <c r="S2141">
        <v>32821455</v>
      </c>
      <c r="T2141">
        <v>32823556</v>
      </c>
      <c r="U2141" t="s">
        <v>7133</v>
      </c>
      <c r="V2141">
        <v>1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345</v>
      </c>
      <c r="AI2141" s="2">
        <v>305</v>
      </c>
      <c r="AJ2141" s="2">
        <v>329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120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0</v>
      </c>
      <c r="BI2141" s="2">
        <v>0</v>
      </c>
      <c r="BJ2141" s="2">
        <v>0</v>
      </c>
      <c r="BK2141" s="2">
        <v>0</v>
      </c>
      <c r="BL2141" s="2">
        <v>0</v>
      </c>
      <c r="BM2141" s="2">
        <v>0</v>
      </c>
      <c r="BN2141" s="2">
        <v>0</v>
      </c>
      <c r="BO2141" s="2">
        <v>0</v>
      </c>
      <c r="BP2141" s="2">
        <v>15</v>
      </c>
      <c r="BQ2141" s="2">
        <v>12</v>
      </c>
      <c r="BR2141" s="2">
        <v>15</v>
      </c>
      <c r="BS2141" s="2">
        <v>0</v>
      </c>
      <c r="BT2141" s="2">
        <v>0</v>
      </c>
      <c r="BU2141" s="2">
        <v>0</v>
      </c>
      <c r="BV2141" s="2">
        <v>0</v>
      </c>
      <c r="BW2141" s="2">
        <v>0</v>
      </c>
      <c r="BX2141" s="2">
        <v>0</v>
      </c>
      <c r="BY2141" s="2">
        <v>0</v>
      </c>
      <c r="BZ2141" s="2">
        <v>0</v>
      </c>
      <c r="CA2141" s="2">
        <v>0</v>
      </c>
      <c r="CB2141" s="2">
        <v>0</v>
      </c>
      <c r="CC2141" s="2">
        <v>5</v>
      </c>
      <c r="CD2141" s="2">
        <v>0</v>
      </c>
      <c r="CE2141" s="2">
        <v>0</v>
      </c>
      <c r="CF2141" s="2">
        <v>0</v>
      </c>
      <c r="CG2141" s="2">
        <v>0</v>
      </c>
      <c r="CH2141" s="2">
        <v>0</v>
      </c>
      <c r="CI2141" s="2">
        <v>0</v>
      </c>
      <c r="CJ2141" s="2">
        <v>0</v>
      </c>
      <c r="CK2141" s="2">
        <v>0</v>
      </c>
      <c r="CL2141" s="2">
        <v>0</v>
      </c>
    </row>
    <row r="2142" spans="1:90" x14ac:dyDescent="0.25">
      <c r="A2142" t="s">
        <v>115</v>
      </c>
      <c r="B2142">
        <v>20306</v>
      </c>
      <c r="C2142" t="s">
        <v>195</v>
      </c>
      <c r="D2142">
        <v>1</v>
      </c>
      <c r="E2142">
        <v>8</v>
      </c>
      <c r="F2142">
        <v>362759</v>
      </c>
      <c r="G2142">
        <v>35362759</v>
      </c>
      <c r="H2142" t="s">
        <v>1797</v>
      </c>
      <c r="I2142">
        <v>387</v>
      </c>
      <c r="J2142" t="s">
        <v>195</v>
      </c>
      <c r="K2142" t="s">
        <v>1798</v>
      </c>
      <c r="L2142">
        <v>1</v>
      </c>
      <c r="M2142" t="s">
        <v>195</v>
      </c>
      <c r="N2142">
        <v>13309729</v>
      </c>
      <c r="O2142" t="s">
        <v>92</v>
      </c>
      <c r="P2142" t="s">
        <v>1799</v>
      </c>
      <c r="Q2142" t="s">
        <v>127</v>
      </c>
      <c r="R2142">
        <v>11</v>
      </c>
      <c r="S2142">
        <v>40244901</v>
      </c>
      <c r="U2142" t="s">
        <v>1800</v>
      </c>
      <c r="V2142">
        <v>1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104</v>
      </c>
      <c r="AE2142" s="2">
        <v>59</v>
      </c>
      <c r="AF2142" s="2">
        <v>73</v>
      </c>
      <c r="AG2142" s="2">
        <v>77</v>
      </c>
      <c r="AH2142" s="2">
        <v>79</v>
      </c>
      <c r="AI2142" s="2">
        <v>63</v>
      </c>
      <c r="AJ2142" s="2">
        <v>50</v>
      </c>
      <c r="AK2142" s="2">
        <v>0</v>
      </c>
      <c r="AL2142" s="2">
        <v>0</v>
      </c>
      <c r="AM2142" s="2">
        <v>0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98</v>
      </c>
      <c r="BD2142" s="2">
        <v>0</v>
      </c>
      <c r="BE2142" s="2">
        <v>0</v>
      </c>
      <c r="BF2142" s="2">
        <v>0</v>
      </c>
      <c r="BG2142" s="2">
        <v>0</v>
      </c>
      <c r="BH2142" s="2">
        <v>0</v>
      </c>
      <c r="BI2142" s="2">
        <v>0</v>
      </c>
      <c r="BJ2142" s="2">
        <v>0</v>
      </c>
      <c r="BK2142" s="2">
        <v>0</v>
      </c>
      <c r="BL2142" s="2">
        <v>5</v>
      </c>
      <c r="BM2142" s="2">
        <v>3</v>
      </c>
      <c r="BN2142" s="2">
        <v>4</v>
      </c>
      <c r="BO2142" s="2">
        <v>3</v>
      </c>
      <c r="BP2142" s="2">
        <v>4</v>
      </c>
      <c r="BQ2142" s="2">
        <v>3</v>
      </c>
      <c r="BR2142" s="2">
        <v>2</v>
      </c>
      <c r="BS2142" s="2">
        <v>0</v>
      </c>
      <c r="BT2142" s="2">
        <v>0</v>
      </c>
      <c r="BU2142" s="2">
        <v>0</v>
      </c>
      <c r="BV2142" s="2">
        <v>0</v>
      </c>
      <c r="BW2142" s="2">
        <v>0</v>
      </c>
      <c r="BX2142" s="2">
        <v>0</v>
      </c>
      <c r="BY2142" s="2">
        <v>0</v>
      </c>
      <c r="BZ2142" s="2">
        <v>0</v>
      </c>
      <c r="CA2142" s="2">
        <v>0</v>
      </c>
      <c r="CB2142" s="2">
        <v>0</v>
      </c>
      <c r="CC2142" s="2">
        <v>0</v>
      </c>
      <c r="CD2142" s="2">
        <v>0</v>
      </c>
      <c r="CE2142" s="2">
        <v>0</v>
      </c>
      <c r="CF2142" s="2">
        <v>0</v>
      </c>
      <c r="CG2142" s="2">
        <v>0</v>
      </c>
      <c r="CH2142" s="2">
        <v>0</v>
      </c>
      <c r="CI2142" s="2">
        <v>0</v>
      </c>
      <c r="CJ2142" s="2">
        <v>0</v>
      </c>
      <c r="CK2142" s="2">
        <v>6</v>
      </c>
      <c r="CL2142" s="2">
        <v>0</v>
      </c>
    </row>
    <row r="2143" spans="1:90" x14ac:dyDescent="0.25">
      <c r="A2143" t="s">
        <v>115</v>
      </c>
      <c r="B2143">
        <v>20306</v>
      </c>
      <c r="C2143" t="s">
        <v>195</v>
      </c>
      <c r="D2143">
        <v>1</v>
      </c>
      <c r="E2143">
        <v>8</v>
      </c>
      <c r="F2143">
        <v>15748</v>
      </c>
      <c r="G2143">
        <v>35015748</v>
      </c>
      <c r="H2143" t="s">
        <v>4370</v>
      </c>
      <c r="I2143">
        <v>387</v>
      </c>
      <c r="J2143" t="s">
        <v>195</v>
      </c>
      <c r="K2143" t="s">
        <v>91</v>
      </c>
      <c r="L2143">
        <v>1</v>
      </c>
      <c r="M2143" t="s">
        <v>195</v>
      </c>
      <c r="N2143">
        <v>13300170</v>
      </c>
      <c r="O2143" t="s">
        <v>92</v>
      </c>
      <c r="P2143" t="s">
        <v>6182</v>
      </c>
      <c r="Q2143">
        <v>412</v>
      </c>
      <c r="R2143">
        <v>11</v>
      </c>
      <c r="S2143">
        <v>40230030</v>
      </c>
      <c r="U2143" t="s">
        <v>6183</v>
      </c>
      <c r="V2143">
        <v>1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133</v>
      </c>
      <c r="AE2143" s="2">
        <v>141</v>
      </c>
      <c r="AF2143" s="2">
        <v>169</v>
      </c>
      <c r="AG2143" s="2">
        <v>171</v>
      </c>
      <c r="AH2143" s="2">
        <v>173</v>
      </c>
      <c r="AI2143" s="2">
        <v>253</v>
      </c>
      <c r="AJ2143" s="2">
        <v>147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19</v>
      </c>
      <c r="BD2143" s="2">
        <v>0</v>
      </c>
      <c r="BE2143" s="2">
        <v>0</v>
      </c>
      <c r="BF2143" s="2">
        <v>0</v>
      </c>
      <c r="BG2143" s="2">
        <v>0</v>
      </c>
      <c r="BH2143" s="2">
        <v>0</v>
      </c>
      <c r="BI2143" s="2">
        <v>0</v>
      </c>
      <c r="BJ2143" s="2">
        <v>0</v>
      </c>
      <c r="BK2143" s="2">
        <v>0</v>
      </c>
      <c r="BL2143" s="2">
        <v>8</v>
      </c>
      <c r="BM2143" s="2">
        <v>6</v>
      </c>
      <c r="BN2143" s="2">
        <v>7</v>
      </c>
      <c r="BO2143" s="2">
        <v>8</v>
      </c>
      <c r="BP2143" s="2">
        <v>6</v>
      </c>
      <c r="BQ2143" s="2">
        <v>11</v>
      </c>
      <c r="BR2143" s="2">
        <v>5</v>
      </c>
      <c r="BS2143" s="2">
        <v>0</v>
      </c>
      <c r="BT2143" s="2">
        <v>0</v>
      </c>
      <c r="BU2143" s="2">
        <v>0</v>
      </c>
      <c r="BV2143" s="2">
        <v>0</v>
      </c>
      <c r="BW2143" s="2">
        <v>0</v>
      </c>
      <c r="BX2143" s="2">
        <v>0</v>
      </c>
      <c r="BY2143" s="2">
        <v>0</v>
      </c>
      <c r="BZ2143" s="2">
        <v>0</v>
      </c>
      <c r="CA2143" s="2">
        <v>0</v>
      </c>
      <c r="CB2143" s="2">
        <v>0</v>
      </c>
      <c r="CC2143" s="2">
        <v>0</v>
      </c>
      <c r="CD2143" s="2">
        <v>0</v>
      </c>
      <c r="CE2143" s="2">
        <v>0</v>
      </c>
      <c r="CF2143" s="2">
        <v>0</v>
      </c>
      <c r="CG2143" s="2">
        <v>0</v>
      </c>
      <c r="CH2143" s="2">
        <v>0</v>
      </c>
      <c r="CI2143" s="2">
        <v>0</v>
      </c>
      <c r="CJ2143" s="2">
        <v>0</v>
      </c>
      <c r="CK2143" s="2">
        <v>1</v>
      </c>
      <c r="CL2143" s="2">
        <v>0</v>
      </c>
    </row>
    <row r="2144" spans="1:90" x14ac:dyDescent="0.25">
      <c r="A2144" t="s">
        <v>115</v>
      </c>
      <c r="B2144">
        <v>20306</v>
      </c>
      <c r="C2144" t="s">
        <v>195</v>
      </c>
      <c r="D2144">
        <v>1</v>
      </c>
      <c r="E2144">
        <v>8</v>
      </c>
      <c r="F2144">
        <v>45287</v>
      </c>
      <c r="G2144">
        <v>35045287</v>
      </c>
      <c r="H2144" t="s">
        <v>5276</v>
      </c>
      <c r="I2144">
        <v>387</v>
      </c>
      <c r="J2144" t="s">
        <v>195</v>
      </c>
      <c r="K2144" t="s">
        <v>4671</v>
      </c>
      <c r="L2144">
        <v>1</v>
      </c>
      <c r="M2144" t="s">
        <v>195</v>
      </c>
      <c r="N2144">
        <v>13304170</v>
      </c>
      <c r="O2144" t="s">
        <v>92</v>
      </c>
      <c r="P2144" t="s">
        <v>5277</v>
      </c>
      <c r="Q2144">
        <v>465</v>
      </c>
      <c r="R2144">
        <v>11</v>
      </c>
      <c r="S2144">
        <v>40243389</v>
      </c>
      <c r="T2144">
        <v>40251502</v>
      </c>
      <c r="U2144" t="s">
        <v>5278</v>
      </c>
      <c r="V2144">
        <v>1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154</v>
      </c>
      <c r="AE2144" s="2">
        <v>148</v>
      </c>
      <c r="AF2144" s="2">
        <v>147</v>
      </c>
      <c r="AG2144" s="2">
        <v>179</v>
      </c>
      <c r="AH2144" s="2">
        <v>110</v>
      </c>
      <c r="AI2144" s="2">
        <v>226</v>
      </c>
      <c r="AJ2144" s="2">
        <v>198</v>
      </c>
      <c r="AK2144" s="2">
        <v>0</v>
      </c>
      <c r="AL2144" s="2">
        <v>0</v>
      </c>
      <c r="AM2144" s="2">
        <v>0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0</v>
      </c>
      <c r="BI2144" s="2">
        <v>0</v>
      </c>
      <c r="BJ2144" s="2">
        <v>0</v>
      </c>
      <c r="BK2144" s="2">
        <v>0</v>
      </c>
      <c r="BL2144" s="2">
        <v>6</v>
      </c>
      <c r="BM2144" s="2">
        <v>7</v>
      </c>
      <c r="BN2144" s="2">
        <v>8</v>
      </c>
      <c r="BO2144" s="2">
        <v>5</v>
      </c>
      <c r="BP2144" s="2">
        <v>5</v>
      </c>
      <c r="BQ2144" s="2">
        <v>6</v>
      </c>
      <c r="BR2144" s="2">
        <v>5</v>
      </c>
      <c r="BS2144" s="2">
        <v>0</v>
      </c>
      <c r="BT2144" s="2">
        <v>0</v>
      </c>
      <c r="BU2144" s="2">
        <v>0</v>
      </c>
      <c r="BV2144" s="2">
        <v>0</v>
      </c>
      <c r="BW2144" s="2">
        <v>0</v>
      </c>
      <c r="BX2144" s="2">
        <v>0</v>
      </c>
      <c r="BY2144" s="2">
        <v>0</v>
      </c>
      <c r="BZ2144" s="2">
        <v>0</v>
      </c>
      <c r="CA2144" s="2">
        <v>0</v>
      </c>
      <c r="CB2144" s="2">
        <v>0</v>
      </c>
      <c r="CC2144" s="2">
        <v>0</v>
      </c>
      <c r="CD2144" s="2">
        <v>0</v>
      </c>
      <c r="CE2144" s="2">
        <v>0</v>
      </c>
      <c r="CF2144" s="2">
        <v>0</v>
      </c>
      <c r="CG2144" s="2">
        <v>0</v>
      </c>
      <c r="CH2144" s="2">
        <v>0</v>
      </c>
      <c r="CI2144" s="2">
        <v>0</v>
      </c>
      <c r="CJ2144" s="2">
        <v>0</v>
      </c>
      <c r="CK2144" s="2">
        <v>0</v>
      </c>
      <c r="CL2144" s="2">
        <v>0</v>
      </c>
    </row>
    <row r="2145" spans="1:90" x14ac:dyDescent="0.25">
      <c r="A2145" t="s">
        <v>115</v>
      </c>
      <c r="B2145">
        <v>20306</v>
      </c>
      <c r="C2145" t="s">
        <v>195</v>
      </c>
      <c r="D2145">
        <v>1</v>
      </c>
      <c r="E2145">
        <v>8</v>
      </c>
      <c r="F2145">
        <v>924118</v>
      </c>
      <c r="G2145">
        <v>35924118</v>
      </c>
      <c r="H2145" t="s">
        <v>2973</v>
      </c>
      <c r="I2145">
        <v>387</v>
      </c>
      <c r="J2145" t="s">
        <v>195</v>
      </c>
      <c r="K2145" t="s">
        <v>2974</v>
      </c>
      <c r="L2145">
        <v>1</v>
      </c>
      <c r="M2145" t="s">
        <v>195</v>
      </c>
      <c r="N2145">
        <v>13308177</v>
      </c>
      <c r="O2145" t="s">
        <v>92</v>
      </c>
      <c r="P2145" t="s">
        <v>2975</v>
      </c>
      <c r="Q2145">
        <v>65</v>
      </c>
      <c r="R2145">
        <v>11</v>
      </c>
      <c r="S2145">
        <v>40191244</v>
      </c>
      <c r="U2145" t="s">
        <v>2976</v>
      </c>
      <c r="V2145">
        <v>1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239</v>
      </c>
      <c r="AE2145" s="2">
        <v>165</v>
      </c>
      <c r="AF2145" s="2">
        <v>206</v>
      </c>
      <c r="AG2145" s="2">
        <v>197</v>
      </c>
      <c r="AH2145" s="2">
        <v>151</v>
      </c>
      <c r="AI2145" s="2">
        <v>179</v>
      </c>
      <c r="AJ2145" s="2">
        <v>164</v>
      </c>
      <c r="AK2145" s="2">
        <v>0</v>
      </c>
      <c r="AL2145" s="2">
        <v>0</v>
      </c>
      <c r="AM2145" s="2">
        <v>0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120</v>
      </c>
      <c r="BD2145" s="2">
        <v>0</v>
      </c>
      <c r="BE2145" s="2">
        <v>0</v>
      </c>
      <c r="BF2145" s="2">
        <v>0</v>
      </c>
      <c r="BG2145" s="2">
        <v>0</v>
      </c>
      <c r="BH2145" s="2">
        <v>0</v>
      </c>
      <c r="BI2145" s="2">
        <v>0</v>
      </c>
      <c r="BJ2145" s="2">
        <v>0</v>
      </c>
      <c r="BK2145" s="2">
        <v>0</v>
      </c>
      <c r="BL2145" s="2">
        <v>10</v>
      </c>
      <c r="BM2145" s="2">
        <v>7</v>
      </c>
      <c r="BN2145" s="2">
        <v>8</v>
      </c>
      <c r="BO2145" s="2">
        <v>11</v>
      </c>
      <c r="BP2145" s="2">
        <v>4</v>
      </c>
      <c r="BQ2145" s="2">
        <v>6</v>
      </c>
      <c r="BR2145" s="2">
        <v>5</v>
      </c>
      <c r="BS2145" s="2">
        <v>0</v>
      </c>
      <c r="BT2145" s="2">
        <v>0</v>
      </c>
      <c r="BU2145" s="2">
        <v>0</v>
      </c>
      <c r="BV2145" s="2">
        <v>0</v>
      </c>
      <c r="BW2145" s="2">
        <v>0</v>
      </c>
      <c r="BX2145" s="2">
        <v>0</v>
      </c>
      <c r="BY2145" s="2">
        <v>0</v>
      </c>
      <c r="BZ2145" s="2">
        <v>0</v>
      </c>
      <c r="CA2145" s="2">
        <v>0</v>
      </c>
      <c r="CB2145" s="2">
        <v>0</v>
      </c>
      <c r="CC2145" s="2">
        <v>0</v>
      </c>
      <c r="CD2145" s="2">
        <v>0</v>
      </c>
      <c r="CE2145" s="2">
        <v>0</v>
      </c>
      <c r="CF2145" s="2">
        <v>0</v>
      </c>
      <c r="CG2145" s="2">
        <v>0</v>
      </c>
      <c r="CH2145" s="2">
        <v>0</v>
      </c>
      <c r="CI2145" s="2">
        <v>0</v>
      </c>
      <c r="CJ2145" s="2">
        <v>0</v>
      </c>
      <c r="CK2145" s="2">
        <v>5</v>
      </c>
      <c r="CL2145" s="2">
        <v>0</v>
      </c>
    </row>
    <row r="2146" spans="1:90" x14ac:dyDescent="0.25">
      <c r="A2146" t="s">
        <v>115</v>
      </c>
      <c r="B2146">
        <v>20306</v>
      </c>
      <c r="C2146" t="s">
        <v>195</v>
      </c>
      <c r="D2146">
        <v>1</v>
      </c>
      <c r="E2146">
        <v>8</v>
      </c>
      <c r="F2146">
        <v>35257</v>
      </c>
      <c r="G2146">
        <v>35035257</v>
      </c>
      <c r="H2146" t="s">
        <v>18480</v>
      </c>
      <c r="I2146">
        <v>387</v>
      </c>
      <c r="J2146" t="s">
        <v>195</v>
      </c>
      <c r="K2146" t="s">
        <v>8778</v>
      </c>
      <c r="L2146">
        <v>1</v>
      </c>
      <c r="M2146" t="s">
        <v>195</v>
      </c>
      <c r="N2146">
        <v>13306050</v>
      </c>
      <c r="O2146" t="s">
        <v>92</v>
      </c>
      <c r="P2146" t="s">
        <v>18481</v>
      </c>
      <c r="Q2146">
        <v>405</v>
      </c>
      <c r="R2146">
        <v>11</v>
      </c>
      <c r="S2146">
        <v>40244029</v>
      </c>
      <c r="T2146">
        <v>40250072</v>
      </c>
      <c r="U2146" t="s">
        <v>18482</v>
      </c>
      <c r="V2146">
        <v>1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99</v>
      </c>
      <c r="AE2146" s="2">
        <v>102</v>
      </c>
      <c r="AF2146" s="2">
        <v>103</v>
      </c>
      <c r="AG2146" s="2">
        <v>94</v>
      </c>
      <c r="AH2146" s="2">
        <v>77</v>
      </c>
      <c r="AI2146" s="2">
        <v>85</v>
      </c>
      <c r="AJ2146" s="2">
        <v>49</v>
      </c>
      <c r="AK2146" s="2">
        <v>0</v>
      </c>
      <c r="AL2146" s="2">
        <v>0</v>
      </c>
      <c r="AM2146" s="2">
        <v>0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3</v>
      </c>
      <c r="BE2146" s="2">
        <v>0</v>
      </c>
      <c r="BF2146" s="2">
        <v>0</v>
      </c>
      <c r="BG2146" s="2">
        <v>0</v>
      </c>
      <c r="BH2146" s="2">
        <v>0</v>
      </c>
      <c r="BI2146" s="2">
        <v>0</v>
      </c>
      <c r="BJ2146" s="2">
        <v>0</v>
      </c>
      <c r="BK2146" s="2">
        <v>0</v>
      </c>
      <c r="BL2146" s="2">
        <v>6</v>
      </c>
      <c r="BM2146" s="2">
        <v>4</v>
      </c>
      <c r="BN2146" s="2">
        <v>5</v>
      </c>
      <c r="BO2146" s="2">
        <v>3</v>
      </c>
      <c r="BP2146" s="2">
        <v>2</v>
      </c>
      <c r="BQ2146" s="2">
        <v>3</v>
      </c>
      <c r="BR2146" s="2">
        <v>3</v>
      </c>
      <c r="BS2146" s="2">
        <v>0</v>
      </c>
      <c r="BT2146" s="2">
        <v>0</v>
      </c>
      <c r="BU2146" s="2">
        <v>0</v>
      </c>
      <c r="BV2146" s="2">
        <v>0</v>
      </c>
      <c r="BW2146" s="2">
        <v>0</v>
      </c>
      <c r="BX2146" s="2">
        <v>0</v>
      </c>
      <c r="BY2146" s="2">
        <v>0</v>
      </c>
      <c r="BZ2146" s="2">
        <v>0</v>
      </c>
      <c r="CA2146" s="2">
        <v>0</v>
      </c>
      <c r="CB2146" s="2">
        <v>0</v>
      </c>
      <c r="CC2146" s="2">
        <v>0</v>
      </c>
      <c r="CD2146" s="2">
        <v>0</v>
      </c>
      <c r="CE2146" s="2">
        <v>0</v>
      </c>
      <c r="CF2146" s="2">
        <v>0</v>
      </c>
      <c r="CG2146" s="2">
        <v>0</v>
      </c>
      <c r="CH2146" s="2">
        <v>0</v>
      </c>
      <c r="CI2146" s="2">
        <v>0</v>
      </c>
      <c r="CJ2146" s="2">
        <v>0</v>
      </c>
      <c r="CK2146" s="2">
        <v>0</v>
      </c>
      <c r="CL2146" s="2">
        <v>1</v>
      </c>
    </row>
    <row r="2147" spans="1:90" x14ac:dyDescent="0.25">
      <c r="A2147" t="s">
        <v>115</v>
      </c>
      <c r="B2147">
        <v>20306</v>
      </c>
      <c r="C2147" t="s">
        <v>195</v>
      </c>
      <c r="D2147">
        <v>1</v>
      </c>
      <c r="E2147">
        <v>8</v>
      </c>
      <c r="F2147">
        <v>15714</v>
      </c>
      <c r="G2147">
        <v>35015714</v>
      </c>
      <c r="H2147" t="s">
        <v>430</v>
      </c>
      <c r="I2147">
        <v>554</v>
      </c>
      <c r="J2147" t="s">
        <v>431</v>
      </c>
      <c r="K2147" t="s">
        <v>91</v>
      </c>
      <c r="L2147">
        <v>1</v>
      </c>
      <c r="M2147" t="s">
        <v>431</v>
      </c>
      <c r="N2147">
        <v>18540000</v>
      </c>
      <c r="O2147" t="s">
        <v>261</v>
      </c>
      <c r="P2147" t="s">
        <v>432</v>
      </c>
      <c r="Q2147">
        <v>59</v>
      </c>
      <c r="R2147">
        <v>15</v>
      </c>
      <c r="S2147">
        <v>32621283</v>
      </c>
      <c r="T2147">
        <v>32623230</v>
      </c>
      <c r="U2147" t="s">
        <v>433</v>
      </c>
      <c r="V2147">
        <v>1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219</v>
      </c>
      <c r="AI2147" s="2">
        <v>247</v>
      </c>
      <c r="AJ2147" s="2">
        <v>213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119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2">
        <v>100</v>
      </c>
      <c r="BD2147" s="2">
        <v>0</v>
      </c>
      <c r="BE2147" s="2">
        <v>0</v>
      </c>
      <c r="BF2147" s="2">
        <v>0</v>
      </c>
      <c r="BG2147" s="2">
        <v>0</v>
      </c>
      <c r="BH2147" s="2">
        <v>0</v>
      </c>
      <c r="BI2147" s="2">
        <v>0</v>
      </c>
      <c r="BJ2147" s="2">
        <v>0</v>
      </c>
      <c r="BK2147" s="2">
        <v>0</v>
      </c>
      <c r="BL2147" s="2">
        <v>0</v>
      </c>
      <c r="BM2147" s="2">
        <v>0</v>
      </c>
      <c r="BN2147" s="2">
        <v>0</v>
      </c>
      <c r="BO2147" s="2">
        <v>0</v>
      </c>
      <c r="BP2147" s="2">
        <v>11</v>
      </c>
      <c r="BQ2147" s="2">
        <v>9</v>
      </c>
      <c r="BR2147" s="2">
        <v>7</v>
      </c>
      <c r="BS2147" s="2">
        <v>0</v>
      </c>
      <c r="BT2147" s="2">
        <v>0</v>
      </c>
      <c r="BU2147" s="2">
        <v>0</v>
      </c>
      <c r="BV2147" s="2">
        <v>0</v>
      </c>
      <c r="BW2147" s="2">
        <v>0</v>
      </c>
      <c r="BX2147" s="2">
        <v>0</v>
      </c>
      <c r="BY2147" s="2">
        <v>0</v>
      </c>
      <c r="BZ2147" s="2">
        <v>0</v>
      </c>
      <c r="CA2147" s="2">
        <v>0</v>
      </c>
      <c r="CB2147" s="2">
        <v>0</v>
      </c>
      <c r="CC2147" s="2">
        <v>3</v>
      </c>
      <c r="CD2147" s="2">
        <v>0</v>
      </c>
      <c r="CE2147" s="2">
        <v>0</v>
      </c>
      <c r="CF2147" s="2">
        <v>0</v>
      </c>
      <c r="CG2147" s="2">
        <v>0</v>
      </c>
      <c r="CH2147" s="2">
        <v>0</v>
      </c>
      <c r="CI2147" s="2">
        <v>0</v>
      </c>
      <c r="CJ2147" s="2">
        <v>0</v>
      </c>
      <c r="CK2147" s="2">
        <v>5</v>
      </c>
      <c r="CL2147" s="2">
        <v>0</v>
      </c>
    </row>
    <row r="2148" spans="1:90" x14ac:dyDescent="0.25">
      <c r="A2148" t="s">
        <v>115</v>
      </c>
      <c r="B2148">
        <v>20306</v>
      </c>
      <c r="C2148" t="s">
        <v>195</v>
      </c>
      <c r="D2148">
        <v>1</v>
      </c>
      <c r="E2148">
        <v>8</v>
      </c>
      <c r="F2148">
        <v>900291</v>
      </c>
      <c r="G2148">
        <v>35900291</v>
      </c>
      <c r="H2148" t="s">
        <v>1533</v>
      </c>
      <c r="I2148">
        <v>387</v>
      </c>
      <c r="J2148" t="s">
        <v>195</v>
      </c>
      <c r="K2148" t="s">
        <v>1534</v>
      </c>
      <c r="L2148">
        <v>1</v>
      </c>
      <c r="M2148" t="s">
        <v>195</v>
      </c>
      <c r="N2148">
        <v>13304570</v>
      </c>
      <c r="O2148" t="s">
        <v>92</v>
      </c>
      <c r="P2148" t="s">
        <v>1535</v>
      </c>
      <c r="Q2148" t="s">
        <v>127</v>
      </c>
      <c r="R2148">
        <v>11</v>
      </c>
      <c r="S2148">
        <v>40243399</v>
      </c>
      <c r="T2148">
        <v>40251704</v>
      </c>
      <c r="U2148" t="s">
        <v>1536</v>
      </c>
      <c r="V2148">
        <v>1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139</v>
      </c>
      <c r="AE2148" s="2">
        <v>148</v>
      </c>
      <c r="AF2148" s="2">
        <v>140</v>
      </c>
      <c r="AG2148" s="2">
        <v>104</v>
      </c>
      <c r="AH2148" s="2">
        <v>118</v>
      </c>
      <c r="AI2148" s="2">
        <v>147</v>
      </c>
      <c r="AJ2148" s="2">
        <v>129</v>
      </c>
      <c r="AK2148" s="2">
        <v>0</v>
      </c>
      <c r="AL2148" s="2">
        <v>0</v>
      </c>
      <c r="AM2148" s="2">
        <v>0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0</v>
      </c>
      <c r="BI2148" s="2">
        <v>0</v>
      </c>
      <c r="BJ2148" s="2">
        <v>0</v>
      </c>
      <c r="BK2148" s="2">
        <v>0</v>
      </c>
      <c r="BL2148" s="2">
        <v>6</v>
      </c>
      <c r="BM2148" s="2">
        <v>6</v>
      </c>
      <c r="BN2148" s="2">
        <v>6</v>
      </c>
      <c r="BO2148" s="2">
        <v>4</v>
      </c>
      <c r="BP2148" s="2">
        <v>4</v>
      </c>
      <c r="BQ2148" s="2">
        <v>5</v>
      </c>
      <c r="BR2148" s="2">
        <v>4</v>
      </c>
      <c r="BS2148" s="2">
        <v>0</v>
      </c>
      <c r="BT2148" s="2">
        <v>0</v>
      </c>
      <c r="BU2148" s="2">
        <v>0</v>
      </c>
      <c r="BV2148" s="2">
        <v>0</v>
      </c>
      <c r="BW2148" s="2">
        <v>0</v>
      </c>
      <c r="BX2148" s="2">
        <v>0</v>
      </c>
      <c r="BY2148" s="2">
        <v>0</v>
      </c>
      <c r="BZ2148" s="2">
        <v>0</v>
      </c>
      <c r="CA2148" s="2">
        <v>0</v>
      </c>
      <c r="CB2148" s="2">
        <v>0</v>
      </c>
      <c r="CC2148" s="2">
        <v>0</v>
      </c>
      <c r="CD2148" s="2">
        <v>0</v>
      </c>
      <c r="CE2148" s="2">
        <v>0</v>
      </c>
      <c r="CF2148" s="2">
        <v>0</v>
      </c>
      <c r="CG2148" s="2">
        <v>0</v>
      </c>
      <c r="CH2148" s="2">
        <v>0</v>
      </c>
      <c r="CI2148" s="2">
        <v>0</v>
      </c>
      <c r="CJ2148" s="2">
        <v>0</v>
      </c>
      <c r="CK2148" s="2">
        <v>0</v>
      </c>
      <c r="CL2148" s="2">
        <v>0</v>
      </c>
    </row>
    <row r="2149" spans="1:90" x14ac:dyDescent="0.25">
      <c r="A2149" t="s">
        <v>115</v>
      </c>
      <c r="B2149">
        <v>20306</v>
      </c>
      <c r="C2149" t="s">
        <v>195</v>
      </c>
      <c r="D2149">
        <v>1</v>
      </c>
      <c r="E2149">
        <v>8</v>
      </c>
      <c r="F2149">
        <v>15763</v>
      </c>
      <c r="G2149">
        <v>35015763</v>
      </c>
      <c r="H2149" t="s">
        <v>1017</v>
      </c>
      <c r="I2149">
        <v>600</v>
      </c>
      <c r="J2149" t="s">
        <v>967</v>
      </c>
      <c r="K2149" t="s">
        <v>91</v>
      </c>
      <c r="L2149">
        <v>1</v>
      </c>
      <c r="M2149" t="s">
        <v>967</v>
      </c>
      <c r="N2149">
        <v>13320240</v>
      </c>
      <c r="O2149" t="s">
        <v>102</v>
      </c>
      <c r="P2149" t="s">
        <v>1018</v>
      </c>
      <c r="Q2149">
        <v>170</v>
      </c>
      <c r="R2149">
        <v>11</v>
      </c>
      <c r="S2149">
        <v>40292023</v>
      </c>
      <c r="T2149">
        <v>40298801</v>
      </c>
      <c r="U2149" t="s">
        <v>1019</v>
      </c>
      <c r="V2149">
        <v>1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104</v>
      </c>
      <c r="AE2149" s="2">
        <v>70</v>
      </c>
      <c r="AF2149" s="2">
        <v>67</v>
      </c>
      <c r="AG2149" s="2">
        <v>33</v>
      </c>
      <c r="AH2149" s="2">
        <v>98</v>
      </c>
      <c r="AI2149" s="2">
        <v>116</v>
      </c>
      <c r="AJ2149" s="2">
        <v>66</v>
      </c>
      <c r="AK2149" s="2">
        <v>0</v>
      </c>
      <c r="AL2149" s="2">
        <v>0</v>
      </c>
      <c r="AM2149" s="2">
        <v>0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0</v>
      </c>
      <c r="BI2149" s="2">
        <v>0</v>
      </c>
      <c r="BJ2149" s="2">
        <v>0</v>
      </c>
      <c r="BK2149" s="2">
        <v>0</v>
      </c>
      <c r="BL2149" s="2">
        <v>4</v>
      </c>
      <c r="BM2149" s="2">
        <v>4</v>
      </c>
      <c r="BN2149" s="2">
        <v>3</v>
      </c>
      <c r="BO2149" s="2">
        <v>1</v>
      </c>
      <c r="BP2149" s="2">
        <v>4</v>
      </c>
      <c r="BQ2149" s="2">
        <v>7</v>
      </c>
      <c r="BR2149" s="2">
        <v>3</v>
      </c>
      <c r="BS2149" s="2">
        <v>0</v>
      </c>
      <c r="BT2149" s="2">
        <v>0</v>
      </c>
      <c r="BU2149" s="2">
        <v>0</v>
      </c>
      <c r="BV2149" s="2">
        <v>0</v>
      </c>
      <c r="BW2149" s="2">
        <v>0</v>
      </c>
      <c r="BX2149" s="2">
        <v>0</v>
      </c>
      <c r="BY2149" s="2">
        <v>0</v>
      </c>
      <c r="BZ2149" s="2">
        <v>0</v>
      </c>
      <c r="CA2149" s="2">
        <v>0</v>
      </c>
      <c r="CB2149" s="2">
        <v>0</v>
      </c>
      <c r="CC2149" s="2">
        <v>0</v>
      </c>
      <c r="CD2149" s="2">
        <v>0</v>
      </c>
      <c r="CE2149" s="2">
        <v>0</v>
      </c>
      <c r="CF2149" s="2">
        <v>0</v>
      </c>
      <c r="CG2149" s="2">
        <v>0</v>
      </c>
      <c r="CH2149" s="2">
        <v>0</v>
      </c>
      <c r="CI2149" s="2">
        <v>0</v>
      </c>
      <c r="CJ2149" s="2">
        <v>0</v>
      </c>
      <c r="CK2149" s="2">
        <v>0</v>
      </c>
      <c r="CL2149" s="2">
        <v>0</v>
      </c>
    </row>
    <row r="2150" spans="1:90" x14ac:dyDescent="0.25">
      <c r="A2150" t="s">
        <v>115</v>
      </c>
      <c r="B2150">
        <v>20306</v>
      </c>
      <c r="C2150" t="s">
        <v>195</v>
      </c>
      <c r="D2150">
        <v>1</v>
      </c>
      <c r="E2150">
        <v>8</v>
      </c>
      <c r="F2150">
        <v>922766</v>
      </c>
      <c r="G2150">
        <v>35922766</v>
      </c>
      <c r="H2150" t="s">
        <v>9688</v>
      </c>
      <c r="I2150">
        <v>265</v>
      </c>
      <c r="J2150" t="s">
        <v>217</v>
      </c>
      <c r="K2150" t="s">
        <v>913</v>
      </c>
      <c r="L2150">
        <v>1</v>
      </c>
      <c r="M2150" t="s">
        <v>217</v>
      </c>
      <c r="N2150">
        <v>18520000</v>
      </c>
      <c r="O2150" t="s">
        <v>92</v>
      </c>
      <c r="P2150" t="s">
        <v>9689</v>
      </c>
      <c r="Q2150">
        <v>21</v>
      </c>
      <c r="R2150">
        <v>15</v>
      </c>
      <c r="S2150">
        <v>32844777</v>
      </c>
      <c r="T2150">
        <v>32845656</v>
      </c>
      <c r="U2150" t="s">
        <v>9690</v>
      </c>
      <c r="V2150">
        <v>1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167</v>
      </c>
      <c r="AI2150" s="2">
        <v>190</v>
      </c>
      <c r="AJ2150" s="2">
        <v>181</v>
      </c>
      <c r="AK2150" s="2">
        <v>0</v>
      </c>
      <c r="AL2150" s="2">
        <v>0</v>
      </c>
      <c r="AM2150" s="2">
        <v>0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170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0</v>
      </c>
      <c r="BI2150" s="2">
        <v>0</v>
      </c>
      <c r="BJ2150" s="2">
        <v>0</v>
      </c>
      <c r="BK2150" s="2">
        <v>0</v>
      </c>
      <c r="BL2150" s="2">
        <v>0</v>
      </c>
      <c r="BM2150" s="2">
        <v>0</v>
      </c>
      <c r="BN2150" s="2">
        <v>0</v>
      </c>
      <c r="BO2150" s="2">
        <v>0</v>
      </c>
      <c r="BP2150" s="2">
        <v>8</v>
      </c>
      <c r="BQ2150" s="2">
        <v>6</v>
      </c>
      <c r="BR2150" s="2">
        <v>5</v>
      </c>
      <c r="BS2150" s="2">
        <v>0</v>
      </c>
      <c r="BT2150" s="2">
        <v>0</v>
      </c>
      <c r="BU2150" s="2">
        <v>0</v>
      </c>
      <c r="BV2150" s="2">
        <v>0</v>
      </c>
      <c r="BW2150" s="2">
        <v>0</v>
      </c>
      <c r="BX2150" s="2">
        <v>0</v>
      </c>
      <c r="BY2150" s="2">
        <v>0</v>
      </c>
      <c r="BZ2150" s="2">
        <v>0</v>
      </c>
      <c r="CA2150" s="2">
        <v>0</v>
      </c>
      <c r="CB2150" s="2">
        <v>0</v>
      </c>
      <c r="CC2150" s="2">
        <v>6</v>
      </c>
      <c r="CD2150" s="2">
        <v>0</v>
      </c>
      <c r="CE2150" s="2">
        <v>0</v>
      </c>
      <c r="CF2150" s="2">
        <v>0</v>
      </c>
      <c r="CG2150" s="2">
        <v>0</v>
      </c>
      <c r="CH2150" s="2">
        <v>0</v>
      </c>
      <c r="CI2150" s="2">
        <v>0</v>
      </c>
      <c r="CJ2150" s="2">
        <v>0</v>
      </c>
      <c r="CK2150" s="2">
        <v>0</v>
      </c>
      <c r="CL2150" s="2">
        <v>0</v>
      </c>
    </row>
    <row r="2151" spans="1:90" x14ac:dyDescent="0.25">
      <c r="A2151" t="s">
        <v>115</v>
      </c>
      <c r="B2151">
        <v>20306</v>
      </c>
      <c r="C2151" t="s">
        <v>195</v>
      </c>
      <c r="D2151">
        <v>1</v>
      </c>
      <c r="E2151">
        <v>8</v>
      </c>
      <c r="F2151">
        <v>15799</v>
      </c>
      <c r="G2151">
        <v>35015799</v>
      </c>
      <c r="H2151" t="s">
        <v>18082</v>
      </c>
      <c r="I2151">
        <v>233</v>
      </c>
      <c r="J2151" t="s">
        <v>1434</v>
      </c>
      <c r="K2151" t="s">
        <v>1662</v>
      </c>
      <c r="L2151">
        <v>1</v>
      </c>
      <c r="M2151" t="s">
        <v>1434</v>
      </c>
      <c r="N2151">
        <v>13318000</v>
      </c>
      <c r="P2151" t="s">
        <v>18083</v>
      </c>
      <c r="Q2151">
        <v>236</v>
      </c>
      <c r="R2151">
        <v>11</v>
      </c>
      <c r="S2151">
        <v>45295780</v>
      </c>
      <c r="T2151">
        <v>45297455</v>
      </c>
      <c r="U2151" t="s">
        <v>18084</v>
      </c>
      <c r="V2151">
        <v>1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77</v>
      </c>
      <c r="AE2151" s="2">
        <v>114</v>
      </c>
      <c r="AF2151" s="2">
        <v>131</v>
      </c>
      <c r="AG2151" s="2">
        <v>110</v>
      </c>
      <c r="AH2151" s="2">
        <v>150</v>
      </c>
      <c r="AI2151" s="2">
        <v>114</v>
      </c>
      <c r="AJ2151" s="2">
        <v>104</v>
      </c>
      <c r="AK2151" s="2">
        <v>0</v>
      </c>
      <c r="AL2151" s="2">
        <v>0</v>
      </c>
      <c r="AM2151" s="2">
        <v>0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160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110</v>
      </c>
      <c r="BD2151" s="2">
        <v>0</v>
      </c>
      <c r="BE2151" s="2">
        <v>0</v>
      </c>
      <c r="BF2151" s="2">
        <v>0</v>
      </c>
      <c r="BG2151" s="2">
        <v>0</v>
      </c>
      <c r="BH2151" s="2">
        <v>0</v>
      </c>
      <c r="BI2151" s="2">
        <v>0</v>
      </c>
      <c r="BJ2151" s="2">
        <v>0</v>
      </c>
      <c r="BK2151" s="2">
        <v>0</v>
      </c>
      <c r="BL2151" s="2">
        <v>4</v>
      </c>
      <c r="BM2151" s="2">
        <v>5</v>
      </c>
      <c r="BN2151" s="2">
        <v>5</v>
      </c>
      <c r="BO2151" s="2">
        <v>3</v>
      </c>
      <c r="BP2151" s="2">
        <v>5</v>
      </c>
      <c r="BQ2151" s="2">
        <v>4</v>
      </c>
      <c r="BR2151" s="2">
        <v>5</v>
      </c>
      <c r="BS2151" s="2">
        <v>0</v>
      </c>
      <c r="BT2151" s="2">
        <v>0</v>
      </c>
      <c r="BU2151" s="2">
        <v>0</v>
      </c>
      <c r="BV2151" s="2">
        <v>0</v>
      </c>
      <c r="BW2151" s="2">
        <v>0</v>
      </c>
      <c r="BX2151" s="2">
        <v>0</v>
      </c>
      <c r="BY2151" s="2">
        <v>0</v>
      </c>
      <c r="BZ2151" s="2">
        <v>0</v>
      </c>
      <c r="CA2151" s="2">
        <v>0</v>
      </c>
      <c r="CB2151" s="2">
        <v>0</v>
      </c>
      <c r="CC2151" s="2">
        <v>4</v>
      </c>
      <c r="CD2151" s="2">
        <v>0</v>
      </c>
      <c r="CE2151" s="2">
        <v>0</v>
      </c>
      <c r="CF2151" s="2">
        <v>0</v>
      </c>
      <c r="CG2151" s="2">
        <v>0</v>
      </c>
      <c r="CH2151" s="2">
        <v>0</v>
      </c>
      <c r="CI2151" s="2">
        <v>0</v>
      </c>
      <c r="CJ2151" s="2">
        <v>0</v>
      </c>
      <c r="CK2151" s="2">
        <v>5</v>
      </c>
      <c r="CL2151" s="2">
        <v>0</v>
      </c>
    </row>
    <row r="2152" spans="1:90" x14ac:dyDescent="0.25">
      <c r="A2152" t="s">
        <v>115</v>
      </c>
      <c r="B2152">
        <v>20506</v>
      </c>
      <c r="C2152" t="s">
        <v>820</v>
      </c>
      <c r="D2152">
        <v>1</v>
      </c>
      <c r="E2152">
        <v>8</v>
      </c>
      <c r="F2152">
        <v>22767</v>
      </c>
      <c r="G2152">
        <v>35022767</v>
      </c>
      <c r="H2152" t="s">
        <v>14902</v>
      </c>
      <c r="I2152">
        <v>210</v>
      </c>
      <c r="J2152" t="s">
        <v>1132</v>
      </c>
      <c r="K2152" t="s">
        <v>2128</v>
      </c>
      <c r="L2152">
        <v>1</v>
      </c>
      <c r="M2152" t="s">
        <v>1132</v>
      </c>
      <c r="N2152">
        <v>14700440</v>
      </c>
      <c r="O2152" t="s">
        <v>102</v>
      </c>
      <c r="P2152" t="s">
        <v>14903</v>
      </c>
      <c r="Q2152">
        <v>190</v>
      </c>
      <c r="R2152">
        <v>17</v>
      </c>
      <c r="S2152">
        <v>33421079</v>
      </c>
      <c r="T2152">
        <v>33423332</v>
      </c>
      <c r="U2152" t="s">
        <v>14904</v>
      </c>
      <c r="V2152">
        <v>1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88</v>
      </c>
      <c r="AE2152" s="2">
        <v>90</v>
      </c>
      <c r="AF2152" s="2">
        <v>51</v>
      </c>
      <c r="AG2152" s="2">
        <v>93</v>
      </c>
      <c r="AH2152" s="2">
        <v>130</v>
      </c>
      <c r="AI2152" s="2">
        <v>187</v>
      </c>
      <c r="AJ2152" s="2">
        <v>172</v>
      </c>
      <c r="AK2152" s="2">
        <v>0</v>
      </c>
      <c r="AL2152" s="2">
        <v>0</v>
      </c>
      <c r="AM2152" s="2">
        <v>0</v>
      </c>
      <c r="AN2152" s="2">
        <v>0</v>
      </c>
      <c r="AO2152" s="2">
        <v>0</v>
      </c>
      <c r="AP2152" s="2">
        <v>0</v>
      </c>
      <c r="AQ2152" s="2">
        <v>0</v>
      </c>
      <c r="AR2152" s="2">
        <v>65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46</v>
      </c>
      <c r="BD2152" s="2">
        <v>2</v>
      </c>
      <c r="BE2152" s="2">
        <v>0</v>
      </c>
      <c r="BF2152" s="2">
        <v>0</v>
      </c>
      <c r="BG2152" s="2">
        <v>0</v>
      </c>
      <c r="BH2152" s="2">
        <v>0</v>
      </c>
      <c r="BI2152" s="2">
        <v>0</v>
      </c>
      <c r="BJ2152" s="2">
        <v>0</v>
      </c>
      <c r="BK2152" s="2">
        <v>0</v>
      </c>
      <c r="BL2152" s="2">
        <v>4</v>
      </c>
      <c r="BM2152" s="2">
        <v>3</v>
      </c>
      <c r="BN2152" s="2">
        <v>3</v>
      </c>
      <c r="BO2152" s="2">
        <v>4</v>
      </c>
      <c r="BP2152" s="2">
        <v>5</v>
      </c>
      <c r="BQ2152" s="2">
        <v>7</v>
      </c>
      <c r="BR2152" s="2">
        <v>7</v>
      </c>
      <c r="BS2152" s="2">
        <v>0</v>
      </c>
      <c r="BT2152" s="2">
        <v>0</v>
      </c>
      <c r="BU2152" s="2">
        <v>0</v>
      </c>
      <c r="BV2152" s="2">
        <v>0</v>
      </c>
      <c r="BW2152" s="2">
        <v>0</v>
      </c>
      <c r="BX2152" s="2">
        <v>0</v>
      </c>
      <c r="BY2152" s="2">
        <v>0</v>
      </c>
      <c r="BZ2152" s="2">
        <v>4</v>
      </c>
      <c r="CA2152" s="2">
        <v>0</v>
      </c>
      <c r="CB2152" s="2">
        <v>0</v>
      </c>
      <c r="CC2152" s="2">
        <v>0</v>
      </c>
      <c r="CD2152" s="2">
        <v>0</v>
      </c>
      <c r="CE2152" s="2">
        <v>0</v>
      </c>
      <c r="CF2152" s="2">
        <v>0</v>
      </c>
      <c r="CG2152" s="2">
        <v>0</v>
      </c>
      <c r="CH2152" s="2">
        <v>0</v>
      </c>
      <c r="CI2152" s="2">
        <v>0</v>
      </c>
      <c r="CJ2152" s="2">
        <v>0</v>
      </c>
      <c r="CK2152" s="2">
        <v>2</v>
      </c>
      <c r="CL2152" s="2">
        <v>2</v>
      </c>
    </row>
    <row r="2153" spans="1:90" x14ac:dyDescent="0.25">
      <c r="A2153" t="s">
        <v>115</v>
      </c>
      <c r="B2153">
        <v>20506</v>
      </c>
      <c r="C2153" t="s">
        <v>820</v>
      </c>
      <c r="D2153">
        <v>1</v>
      </c>
      <c r="E2153">
        <v>8</v>
      </c>
      <c r="F2153">
        <v>22603</v>
      </c>
      <c r="G2153">
        <v>35022603</v>
      </c>
      <c r="H2153" t="s">
        <v>12004</v>
      </c>
      <c r="I2153">
        <v>210</v>
      </c>
      <c r="J2153" t="s">
        <v>1132</v>
      </c>
      <c r="K2153" t="s">
        <v>91</v>
      </c>
      <c r="L2153">
        <v>1</v>
      </c>
      <c r="M2153" t="s">
        <v>1132</v>
      </c>
      <c r="N2153">
        <v>14700009</v>
      </c>
      <c r="O2153" t="s">
        <v>162</v>
      </c>
      <c r="P2153" t="s">
        <v>12005</v>
      </c>
      <c r="Q2153">
        <v>186</v>
      </c>
      <c r="R2153">
        <v>17</v>
      </c>
      <c r="S2153">
        <v>33421498</v>
      </c>
      <c r="T2153">
        <v>33423107</v>
      </c>
      <c r="U2153" t="s">
        <v>12006</v>
      </c>
      <c r="V2153">
        <v>1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74</v>
      </c>
      <c r="AE2153" s="2">
        <v>73</v>
      </c>
      <c r="AF2153" s="2">
        <v>37</v>
      </c>
      <c r="AG2153" s="2">
        <v>73</v>
      </c>
      <c r="AH2153" s="2">
        <v>72</v>
      </c>
      <c r="AI2153" s="2">
        <v>67</v>
      </c>
      <c r="AJ2153" s="2">
        <v>39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0</v>
      </c>
      <c r="BI2153" s="2">
        <v>0</v>
      </c>
      <c r="BJ2153" s="2">
        <v>0</v>
      </c>
      <c r="BK2153" s="2">
        <v>0</v>
      </c>
      <c r="BL2153" s="2">
        <v>3</v>
      </c>
      <c r="BM2153" s="2">
        <v>2</v>
      </c>
      <c r="BN2153" s="2">
        <v>1</v>
      </c>
      <c r="BO2153" s="2">
        <v>2</v>
      </c>
      <c r="BP2153" s="2">
        <v>2</v>
      </c>
      <c r="BQ2153" s="2">
        <v>2</v>
      </c>
      <c r="BR2153" s="2">
        <v>2</v>
      </c>
      <c r="BS2153" s="2">
        <v>0</v>
      </c>
      <c r="BT2153" s="2">
        <v>0</v>
      </c>
      <c r="BU2153" s="2">
        <v>0</v>
      </c>
      <c r="BV2153" s="2">
        <v>0</v>
      </c>
      <c r="BW2153" s="2">
        <v>0</v>
      </c>
      <c r="BX2153" s="2">
        <v>0</v>
      </c>
      <c r="BY2153" s="2">
        <v>0</v>
      </c>
      <c r="BZ2153" s="2">
        <v>0</v>
      </c>
      <c r="CA2153" s="2">
        <v>0</v>
      </c>
      <c r="CB2153" s="2">
        <v>0</v>
      </c>
      <c r="CC2153" s="2">
        <v>0</v>
      </c>
      <c r="CD2153" s="2">
        <v>0</v>
      </c>
      <c r="CE2153" s="2">
        <v>0</v>
      </c>
      <c r="CF2153" s="2">
        <v>0</v>
      </c>
      <c r="CG2153" s="2">
        <v>0</v>
      </c>
      <c r="CH2153" s="2">
        <v>0</v>
      </c>
      <c r="CI2153" s="2">
        <v>0</v>
      </c>
      <c r="CJ2153" s="2">
        <v>0</v>
      </c>
      <c r="CK2153" s="2">
        <v>0</v>
      </c>
      <c r="CL2153" s="2">
        <v>0</v>
      </c>
    </row>
    <row r="2154" spans="1:90" x14ac:dyDescent="0.25">
      <c r="A2154" t="s">
        <v>115</v>
      </c>
      <c r="B2154">
        <v>20506</v>
      </c>
      <c r="C2154" t="s">
        <v>820</v>
      </c>
      <c r="D2154">
        <v>1</v>
      </c>
      <c r="E2154">
        <v>8</v>
      </c>
      <c r="F2154">
        <v>22500</v>
      </c>
      <c r="G2154">
        <v>35022500</v>
      </c>
      <c r="H2154" t="s">
        <v>9341</v>
      </c>
      <c r="I2154">
        <v>678</v>
      </c>
      <c r="J2154" t="s">
        <v>2147</v>
      </c>
      <c r="K2154" t="s">
        <v>91</v>
      </c>
      <c r="L2154">
        <v>1</v>
      </c>
      <c r="M2154" t="s">
        <v>2147</v>
      </c>
      <c r="N2154">
        <v>14725000</v>
      </c>
      <c r="O2154" t="s">
        <v>92</v>
      </c>
      <c r="P2154" t="s">
        <v>9342</v>
      </c>
      <c r="Q2154">
        <v>416</v>
      </c>
      <c r="R2154">
        <v>16</v>
      </c>
      <c r="S2154">
        <v>32751112</v>
      </c>
      <c r="T2154">
        <v>32751177</v>
      </c>
      <c r="U2154" t="s">
        <v>9343</v>
      </c>
      <c r="V2154">
        <v>1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64</v>
      </c>
      <c r="AE2154" s="2">
        <v>78</v>
      </c>
      <c r="AF2154" s="2">
        <v>40</v>
      </c>
      <c r="AG2154" s="2">
        <v>70</v>
      </c>
      <c r="AH2154" s="2">
        <v>75</v>
      </c>
      <c r="AI2154" s="2">
        <v>72</v>
      </c>
      <c r="AJ2154" s="2">
        <v>63</v>
      </c>
      <c r="AK2154" s="2">
        <v>0</v>
      </c>
      <c r="AL2154" s="2">
        <v>0</v>
      </c>
      <c r="AM2154" s="2">
        <v>0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271</v>
      </c>
      <c r="BD2154" s="2">
        <v>1</v>
      </c>
      <c r="BE2154" s="2">
        <v>0</v>
      </c>
      <c r="BF2154" s="2">
        <v>0</v>
      </c>
      <c r="BG2154" s="2">
        <v>0</v>
      </c>
      <c r="BH2154" s="2">
        <v>0</v>
      </c>
      <c r="BI2154" s="2">
        <v>0</v>
      </c>
      <c r="BJ2154" s="2">
        <v>0</v>
      </c>
      <c r="BK2154" s="2">
        <v>0</v>
      </c>
      <c r="BL2154" s="2">
        <v>2</v>
      </c>
      <c r="BM2154" s="2">
        <v>4</v>
      </c>
      <c r="BN2154" s="2">
        <v>2</v>
      </c>
      <c r="BO2154" s="2">
        <v>4</v>
      </c>
      <c r="BP2154" s="2">
        <v>2</v>
      </c>
      <c r="BQ2154" s="2">
        <v>4</v>
      </c>
      <c r="BR2154" s="2">
        <v>3</v>
      </c>
      <c r="BS2154" s="2">
        <v>0</v>
      </c>
      <c r="BT2154" s="2">
        <v>0</v>
      </c>
      <c r="BU2154" s="2">
        <v>0</v>
      </c>
      <c r="BV2154" s="2">
        <v>0</v>
      </c>
      <c r="BW2154" s="2">
        <v>0</v>
      </c>
      <c r="BX2154" s="2">
        <v>0</v>
      </c>
      <c r="BY2154" s="2">
        <v>0</v>
      </c>
      <c r="BZ2154" s="2">
        <v>0</v>
      </c>
      <c r="CA2154" s="2">
        <v>0</v>
      </c>
      <c r="CB2154" s="2">
        <v>0</v>
      </c>
      <c r="CC2154" s="2">
        <v>0</v>
      </c>
      <c r="CD2154" s="2">
        <v>0</v>
      </c>
      <c r="CE2154" s="2">
        <v>0</v>
      </c>
      <c r="CF2154" s="2">
        <v>0</v>
      </c>
      <c r="CG2154" s="2">
        <v>0</v>
      </c>
      <c r="CH2154" s="2">
        <v>0</v>
      </c>
      <c r="CI2154" s="2">
        <v>0</v>
      </c>
      <c r="CJ2154" s="2">
        <v>0</v>
      </c>
      <c r="CK2154" s="2">
        <v>14</v>
      </c>
      <c r="CL2154" s="2">
        <v>1</v>
      </c>
    </row>
    <row r="2155" spans="1:90" x14ac:dyDescent="0.25">
      <c r="A2155" t="s">
        <v>115</v>
      </c>
      <c r="B2155">
        <v>20506</v>
      </c>
      <c r="C2155" t="s">
        <v>820</v>
      </c>
      <c r="D2155">
        <v>1</v>
      </c>
      <c r="E2155">
        <v>8</v>
      </c>
      <c r="F2155">
        <v>23760</v>
      </c>
      <c r="G2155">
        <v>35023760</v>
      </c>
      <c r="H2155" t="s">
        <v>9623</v>
      </c>
      <c r="I2155">
        <v>391</v>
      </c>
      <c r="J2155" t="s">
        <v>820</v>
      </c>
      <c r="K2155" t="s">
        <v>9624</v>
      </c>
      <c r="L2155">
        <v>1</v>
      </c>
      <c r="M2155" t="s">
        <v>820</v>
      </c>
      <c r="N2155">
        <v>14870600</v>
      </c>
      <c r="O2155" t="s">
        <v>102</v>
      </c>
      <c r="P2155" t="s">
        <v>9625</v>
      </c>
      <c r="Q2155">
        <v>630</v>
      </c>
      <c r="R2155">
        <v>16</v>
      </c>
      <c r="S2155">
        <v>32021501</v>
      </c>
      <c r="T2155">
        <v>32028574</v>
      </c>
      <c r="U2155" t="s">
        <v>9626</v>
      </c>
      <c r="V2155">
        <v>1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36</v>
      </c>
      <c r="AE2155" s="2">
        <v>71</v>
      </c>
      <c r="AF2155" s="2">
        <v>66</v>
      </c>
      <c r="AG2155" s="2">
        <v>66</v>
      </c>
      <c r="AH2155" s="2">
        <v>37</v>
      </c>
      <c r="AI2155" s="2">
        <v>35</v>
      </c>
      <c r="AJ2155" s="2">
        <v>39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0</v>
      </c>
      <c r="BI2155" s="2">
        <v>0</v>
      </c>
      <c r="BJ2155" s="2">
        <v>0</v>
      </c>
      <c r="BK2155" s="2">
        <v>0</v>
      </c>
      <c r="BL2155" s="2">
        <v>1</v>
      </c>
      <c r="BM2155" s="2">
        <v>3</v>
      </c>
      <c r="BN2155" s="2">
        <v>3</v>
      </c>
      <c r="BO2155" s="2">
        <v>2</v>
      </c>
      <c r="BP2155" s="2">
        <v>1</v>
      </c>
      <c r="BQ2155" s="2">
        <v>1</v>
      </c>
      <c r="BR2155" s="2">
        <v>2</v>
      </c>
      <c r="BS2155" s="2">
        <v>0</v>
      </c>
      <c r="BT2155" s="2">
        <v>0</v>
      </c>
      <c r="BU2155" s="2">
        <v>0</v>
      </c>
      <c r="BV2155" s="2">
        <v>0</v>
      </c>
      <c r="BW2155" s="2">
        <v>0</v>
      </c>
      <c r="BX2155" s="2">
        <v>0</v>
      </c>
      <c r="BY2155" s="2">
        <v>0</v>
      </c>
      <c r="BZ2155" s="2">
        <v>0</v>
      </c>
      <c r="CA2155" s="2">
        <v>0</v>
      </c>
      <c r="CB2155" s="2">
        <v>0</v>
      </c>
      <c r="CC2155" s="2">
        <v>0</v>
      </c>
      <c r="CD2155" s="2">
        <v>0</v>
      </c>
      <c r="CE2155" s="2">
        <v>0</v>
      </c>
      <c r="CF2155" s="2">
        <v>0</v>
      </c>
      <c r="CG2155" s="2">
        <v>0</v>
      </c>
      <c r="CH2155" s="2">
        <v>0</v>
      </c>
      <c r="CI2155" s="2">
        <v>0</v>
      </c>
      <c r="CJ2155" s="2">
        <v>0</v>
      </c>
      <c r="CK2155" s="2">
        <v>0</v>
      </c>
      <c r="CL2155" s="2">
        <v>0</v>
      </c>
    </row>
    <row r="2156" spans="1:90" x14ac:dyDescent="0.25">
      <c r="A2156" t="s">
        <v>115</v>
      </c>
      <c r="B2156">
        <v>20506</v>
      </c>
      <c r="C2156" t="s">
        <v>820</v>
      </c>
      <c r="D2156">
        <v>1</v>
      </c>
      <c r="E2156">
        <v>8</v>
      </c>
      <c r="F2156">
        <v>23565</v>
      </c>
      <c r="G2156">
        <v>35023565</v>
      </c>
      <c r="H2156" t="s">
        <v>18176</v>
      </c>
      <c r="I2156">
        <v>391</v>
      </c>
      <c r="J2156" t="s">
        <v>820</v>
      </c>
      <c r="K2156" t="s">
        <v>91</v>
      </c>
      <c r="L2156">
        <v>1</v>
      </c>
      <c r="M2156" t="s">
        <v>820</v>
      </c>
      <c r="N2156">
        <v>14870290</v>
      </c>
      <c r="O2156" t="s">
        <v>92</v>
      </c>
      <c r="P2156" t="s">
        <v>2724</v>
      </c>
      <c r="Q2156">
        <v>294</v>
      </c>
      <c r="R2156">
        <v>16</v>
      </c>
      <c r="S2156">
        <v>32020153</v>
      </c>
      <c r="T2156">
        <v>32020166</v>
      </c>
      <c r="U2156" t="s">
        <v>18177</v>
      </c>
      <c r="V2156">
        <v>1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82</v>
      </c>
      <c r="AE2156" s="2">
        <v>79</v>
      </c>
      <c r="AF2156" s="2">
        <v>97</v>
      </c>
      <c r="AG2156" s="2">
        <v>85</v>
      </c>
      <c r="AH2156" s="2">
        <v>135</v>
      </c>
      <c r="AI2156" s="2">
        <v>164</v>
      </c>
      <c r="AJ2156" s="2">
        <v>153</v>
      </c>
      <c r="AK2156" s="2">
        <v>0</v>
      </c>
      <c r="AL2156" s="2">
        <v>0</v>
      </c>
      <c r="AM2156" s="2">
        <v>0</v>
      </c>
      <c r="AN2156" s="2">
        <v>0</v>
      </c>
      <c r="AO2156" s="2">
        <v>0</v>
      </c>
      <c r="AP2156" s="2">
        <v>0</v>
      </c>
      <c r="AQ2156" s="2">
        <v>0</v>
      </c>
      <c r="AR2156" s="2">
        <v>107</v>
      </c>
      <c r="AS2156" s="2">
        <v>0</v>
      </c>
      <c r="AT2156" s="2">
        <v>0</v>
      </c>
      <c r="AU2156" s="2">
        <v>232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24</v>
      </c>
      <c r="BD2156" s="2">
        <v>2</v>
      </c>
      <c r="BE2156" s="2">
        <v>0</v>
      </c>
      <c r="BF2156" s="2">
        <v>0</v>
      </c>
      <c r="BG2156" s="2">
        <v>0</v>
      </c>
      <c r="BH2156" s="2">
        <v>0</v>
      </c>
      <c r="BI2156" s="2">
        <v>0</v>
      </c>
      <c r="BJ2156" s="2">
        <v>0</v>
      </c>
      <c r="BK2156" s="2">
        <v>0</v>
      </c>
      <c r="BL2156" s="2">
        <v>4</v>
      </c>
      <c r="BM2156" s="2">
        <v>5</v>
      </c>
      <c r="BN2156" s="2">
        <v>4</v>
      </c>
      <c r="BO2156" s="2">
        <v>3</v>
      </c>
      <c r="BP2156" s="2">
        <v>6</v>
      </c>
      <c r="BQ2156" s="2">
        <v>7</v>
      </c>
      <c r="BR2156" s="2">
        <v>5</v>
      </c>
      <c r="BS2156" s="2">
        <v>0</v>
      </c>
      <c r="BT2156" s="2">
        <v>0</v>
      </c>
      <c r="BU2156" s="2">
        <v>0</v>
      </c>
      <c r="BV2156" s="2">
        <v>0</v>
      </c>
      <c r="BW2156" s="2">
        <v>0</v>
      </c>
      <c r="BX2156" s="2">
        <v>0</v>
      </c>
      <c r="BY2156" s="2">
        <v>0</v>
      </c>
      <c r="BZ2156" s="2">
        <v>5</v>
      </c>
      <c r="CA2156" s="2">
        <v>0</v>
      </c>
      <c r="CB2156" s="2">
        <v>0</v>
      </c>
      <c r="CC2156" s="2">
        <v>9</v>
      </c>
      <c r="CD2156" s="2">
        <v>0</v>
      </c>
      <c r="CE2156" s="2">
        <v>0</v>
      </c>
      <c r="CF2156" s="2">
        <v>0</v>
      </c>
      <c r="CG2156" s="2">
        <v>0</v>
      </c>
      <c r="CH2156" s="2">
        <v>0</v>
      </c>
      <c r="CI2156" s="2">
        <v>0</v>
      </c>
      <c r="CJ2156" s="2">
        <v>0</v>
      </c>
      <c r="CK2156" s="2">
        <v>1</v>
      </c>
      <c r="CL2156" s="2">
        <v>1</v>
      </c>
    </row>
    <row r="2157" spans="1:90" x14ac:dyDescent="0.25">
      <c r="A2157" t="s">
        <v>115</v>
      </c>
      <c r="B2157">
        <v>20506</v>
      </c>
      <c r="C2157" t="s">
        <v>820</v>
      </c>
      <c r="D2157">
        <v>1</v>
      </c>
      <c r="E2157">
        <v>8</v>
      </c>
      <c r="F2157">
        <v>922511</v>
      </c>
      <c r="G2157">
        <v>35922511</v>
      </c>
      <c r="H2157" t="s">
        <v>14506</v>
      </c>
      <c r="I2157">
        <v>391</v>
      </c>
      <c r="J2157" t="s">
        <v>820</v>
      </c>
      <c r="K2157" t="s">
        <v>14507</v>
      </c>
      <c r="L2157">
        <v>1</v>
      </c>
      <c r="M2157" t="s">
        <v>820</v>
      </c>
      <c r="N2157">
        <v>14875320</v>
      </c>
      <c r="O2157" t="s">
        <v>92</v>
      </c>
      <c r="P2157" t="s">
        <v>14508</v>
      </c>
      <c r="Q2157">
        <v>217</v>
      </c>
      <c r="R2157">
        <v>16</v>
      </c>
      <c r="S2157">
        <v>32028575</v>
      </c>
      <c r="T2157">
        <v>32028576</v>
      </c>
      <c r="U2157" t="s">
        <v>14509</v>
      </c>
      <c r="V2157">
        <v>1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134</v>
      </c>
      <c r="AE2157" s="2">
        <v>120</v>
      </c>
      <c r="AF2157" s="2">
        <v>118</v>
      </c>
      <c r="AG2157" s="2">
        <v>136</v>
      </c>
      <c r="AH2157" s="2">
        <v>176</v>
      </c>
      <c r="AI2157" s="2">
        <v>151</v>
      </c>
      <c r="AJ2157" s="2">
        <v>116</v>
      </c>
      <c r="AK2157" s="2">
        <v>0</v>
      </c>
      <c r="AL2157" s="2">
        <v>0</v>
      </c>
      <c r="AM2157" s="2">
        <v>0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163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24</v>
      </c>
      <c r="BD2157" s="2">
        <v>20</v>
      </c>
      <c r="BE2157" s="2">
        <v>0</v>
      </c>
      <c r="BF2157" s="2">
        <v>0</v>
      </c>
      <c r="BG2157" s="2">
        <v>0</v>
      </c>
      <c r="BH2157" s="2">
        <v>0</v>
      </c>
      <c r="BI2157" s="2">
        <v>0</v>
      </c>
      <c r="BJ2157" s="2">
        <v>0</v>
      </c>
      <c r="BK2157" s="2">
        <v>0</v>
      </c>
      <c r="BL2157" s="2">
        <v>7</v>
      </c>
      <c r="BM2157" s="2">
        <v>7</v>
      </c>
      <c r="BN2157" s="2">
        <v>7</v>
      </c>
      <c r="BO2157" s="2">
        <v>7</v>
      </c>
      <c r="BP2157" s="2">
        <v>10</v>
      </c>
      <c r="BQ2157" s="2">
        <v>8</v>
      </c>
      <c r="BR2157" s="2">
        <v>7</v>
      </c>
      <c r="BS2157" s="2">
        <v>0</v>
      </c>
      <c r="BT2157" s="2">
        <v>0</v>
      </c>
      <c r="BU2157" s="2">
        <v>0</v>
      </c>
      <c r="BV2157" s="2">
        <v>0</v>
      </c>
      <c r="BW2157" s="2">
        <v>0</v>
      </c>
      <c r="BX2157" s="2">
        <v>0</v>
      </c>
      <c r="BY2157" s="2">
        <v>0</v>
      </c>
      <c r="BZ2157" s="2">
        <v>0</v>
      </c>
      <c r="CA2157" s="2">
        <v>0</v>
      </c>
      <c r="CB2157" s="2">
        <v>0</v>
      </c>
      <c r="CC2157" s="2">
        <v>5</v>
      </c>
      <c r="CD2157" s="2">
        <v>0</v>
      </c>
      <c r="CE2157" s="2">
        <v>0</v>
      </c>
      <c r="CF2157" s="2">
        <v>0</v>
      </c>
      <c r="CG2157" s="2">
        <v>0</v>
      </c>
      <c r="CH2157" s="2">
        <v>0</v>
      </c>
      <c r="CI2157" s="2">
        <v>0</v>
      </c>
      <c r="CJ2157" s="2">
        <v>0</v>
      </c>
      <c r="CK2157" s="2">
        <v>1</v>
      </c>
      <c r="CL2157" s="2">
        <v>4</v>
      </c>
    </row>
    <row r="2158" spans="1:90" x14ac:dyDescent="0.25">
      <c r="A2158" t="s">
        <v>115</v>
      </c>
      <c r="B2158">
        <v>20506</v>
      </c>
      <c r="C2158" t="s">
        <v>820</v>
      </c>
      <c r="D2158">
        <v>1</v>
      </c>
      <c r="E2158">
        <v>8</v>
      </c>
      <c r="F2158">
        <v>406004</v>
      </c>
      <c r="G2158">
        <v>35406004</v>
      </c>
      <c r="H2158" t="s">
        <v>6633</v>
      </c>
      <c r="I2158">
        <v>463</v>
      </c>
      <c r="J2158" t="s">
        <v>3301</v>
      </c>
      <c r="K2158" t="s">
        <v>97</v>
      </c>
      <c r="L2158">
        <v>1</v>
      </c>
      <c r="M2158" t="s">
        <v>3301</v>
      </c>
      <c r="N2158">
        <v>14730000</v>
      </c>
      <c r="O2158" t="s">
        <v>92</v>
      </c>
      <c r="P2158" t="s">
        <v>189</v>
      </c>
      <c r="Q2158">
        <v>535</v>
      </c>
      <c r="R2158">
        <v>17</v>
      </c>
      <c r="S2158">
        <v>33612705</v>
      </c>
      <c r="T2158">
        <v>33612979</v>
      </c>
      <c r="U2158" t="s">
        <v>6634</v>
      </c>
      <c r="V2158">
        <v>1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25</v>
      </c>
      <c r="AE2158" s="2">
        <v>21</v>
      </c>
      <c r="AF2158" s="2">
        <v>28</v>
      </c>
      <c r="AG2158" s="2">
        <v>28</v>
      </c>
      <c r="AH2158" s="2">
        <v>61</v>
      </c>
      <c r="AI2158" s="2">
        <v>48</v>
      </c>
      <c r="AJ2158" s="2">
        <v>34</v>
      </c>
      <c r="AK2158" s="2">
        <v>0</v>
      </c>
      <c r="AL2158" s="2">
        <v>0</v>
      </c>
      <c r="AM2158" s="2">
        <v>0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1</v>
      </c>
      <c r="BE2158" s="2">
        <v>0</v>
      </c>
      <c r="BF2158" s="2">
        <v>0</v>
      </c>
      <c r="BG2158" s="2">
        <v>0</v>
      </c>
      <c r="BH2158" s="2">
        <v>0</v>
      </c>
      <c r="BI2158" s="2">
        <v>0</v>
      </c>
      <c r="BJ2158" s="2">
        <v>0</v>
      </c>
      <c r="BK2158" s="2">
        <v>0</v>
      </c>
      <c r="BL2158" s="2">
        <v>1</v>
      </c>
      <c r="BM2158" s="2">
        <v>2</v>
      </c>
      <c r="BN2158" s="2">
        <v>2</v>
      </c>
      <c r="BO2158" s="2">
        <v>2</v>
      </c>
      <c r="BP2158" s="2">
        <v>2</v>
      </c>
      <c r="BQ2158" s="2">
        <v>3</v>
      </c>
      <c r="BR2158" s="2">
        <v>3</v>
      </c>
      <c r="BS2158" s="2">
        <v>0</v>
      </c>
      <c r="BT2158" s="2">
        <v>0</v>
      </c>
      <c r="BU2158" s="2">
        <v>0</v>
      </c>
      <c r="BV2158" s="2">
        <v>0</v>
      </c>
      <c r="BW2158" s="2">
        <v>0</v>
      </c>
      <c r="BX2158" s="2">
        <v>0</v>
      </c>
      <c r="BY2158" s="2">
        <v>0</v>
      </c>
      <c r="BZ2158" s="2">
        <v>0</v>
      </c>
      <c r="CA2158" s="2">
        <v>0</v>
      </c>
      <c r="CB2158" s="2">
        <v>0</v>
      </c>
      <c r="CC2158" s="2">
        <v>0</v>
      </c>
      <c r="CD2158" s="2">
        <v>0</v>
      </c>
      <c r="CE2158" s="2">
        <v>0</v>
      </c>
      <c r="CF2158" s="2">
        <v>0</v>
      </c>
      <c r="CG2158" s="2">
        <v>0</v>
      </c>
      <c r="CH2158" s="2">
        <v>0</v>
      </c>
      <c r="CI2158" s="2">
        <v>0</v>
      </c>
      <c r="CJ2158" s="2">
        <v>0</v>
      </c>
      <c r="CK2158" s="2">
        <v>0</v>
      </c>
      <c r="CL2158" s="2">
        <v>1</v>
      </c>
    </row>
    <row r="2159" spans="1:90" x14ac:dyDescent="0.25">
      <c r="A2159" t="s">
        <v>115</v>
      </c>
      <c r="B2159">
        <v>20506</v>
      </c>
      <c r="C2159" t="s">
        <v>820</v>
      </c>
      <c r="D2159">
        <v>1</v>
      </c>
      <c r="E2159">
        <v>8</v>
      </c>
      <c r="F2159">
        <v>22512</v>
      </c>
      <c r="G2159">
        <v>35022512</v>
      </c>
      <c r="H2159" t="s">
        <v>10366</v>
      </c>
      <c r="I2159">
        <v>679</v>
      </c>
      <c r="J2159" t="s">
        <v>961</v>
      </c>
      <c r="K2159" t="s">
        <v>91</v>
      </c>
      <c r="L2159">
        <v>1</v>
      </c>
      <c r="M2159" t="s">
        <v>961</v>
      </c>
      <c r="N2159">
        <v>14720000</v>
      </c>
      <c r="O2159" t="s">
        <v>294</v>
      </c>
      <c r="P2159" t="s">
        <v>1392</v>
      </c>
      <c r="Q2159">
        <v>335</v>
      </c>
      <c r="R2159">
        <v>16</v>
      </c>
      <c r="S2159">
        <v>32461221</v>
      </c>
      <c r="T2159">
        <v>32461574</v>
      </c>
      <c r="U2159" t="s">
        <v>10367</v>
      </c>
      <c r="V2159">
        <v>1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71</v>
      </c>
      <c r="AE2159" s="2">
        <v>32</v>
      </c>
      <c r="AF2159" s="2">
        <v>42</v>
      </c>
      <c r="AG2159" s="2">
        <v>57</v>
      </c>
      <c r="AH2159" s="2">
        <v>70</v>
      </c>
      <c r="AI2159" s="2">
        <v>63</v>
      </c>
      <c r="AJ2159" s="2">
        <v>49</v>
      </c>
      <c r="AK2159" s="2">
        <v>0</v>
      </c>
      <c r="AL2159" s="2">
        <v>0</v>
      </c>
      <c r="AM2159" s="2">
        <v>0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116</v>
      </c>
      <c r="BD2159" s="2">
        <v>4</v>
      </c>
      <c r="BE2159" s="2">
        <v>0</v>
      </c>
      <c r="BF2159" s="2">
        <v>0</v>
      </c>
      <c r="BG2159" s="2">
        <v>0</v>
      </c>
      <c r="BH2159" s="2">
        <v>0</v>
      </c>
      <c r="BI2159" s="2">
        <v>0</v>
      </c>
      <c r="BJ2159" s="2">
        <v>0</v>
      </c>
      <c r="BK2159" s="2">
        <v>0</v>
      </c>
      <c r="BL2159" s="2">
        <v>4</v>
      </c>
      <c r="BM2159" s="2">
        <v>2</v>
      </c>
      <c r="BN2159" s="2">
        <v>3</v>
      </c>
      <c r="BO2159" s="2">
        <v>2</v>
      </c>
      <c r="BP2159" s="2">
        <v>4</v>
      </c>
      <c r="BQ2159" s="2">
        <v>3</v>
      </c>
      <c r="BR2159" s="2">
        <v>3</v>
      </c>
      <c r="BS2159" s="2">
        <v>0</v>
      </c>
      <c r="BT2159" s="2">
        <v>0</v>
      </c>
      <c r="BU2159" s="2">
        <v>0</v>
      </c>
      <c r="BV2159" s="2">
        <v>0</v>
      </c>
      <c r="BW2159" s="2">
        <v>0</v>
      </c>
      <c r="BX2159" s="2">
        <v>0</v>
      </c>
      <c r="BY2159" s="2">
        <v>0</v>
      </c>
      <c r="BZ2159" s="2">
        <v>0</v>
      </c>
      <c r="CA2159" s="2">
        <v>0</v>
      </c>
      <c r="CB2159" s="2">
        <v>0</v>
      </c>
      <c r="CC2159" s="2">
        <v>0</v>
      </c>
      <c r="CD2159" s="2">
        <v>0</v>
      </c>
      <c r="CE2159" s="2">
        <v>0</v>
      </c>
      <c r="CF2159" s="2">
        <v>0</v>
      </c>
      <c r="CG2159" s="2">
        <v>0</v>
      </c>
      <c r="CH2159" s="2">
        <v>0</v>
      </c>
      <c r="CI2159" s="2">
        <v>0</v>
      </c>
      <c r="CJ2159" s="2">
        <v>0</v>
      </c>
      <c r="CK2159" s="2">
        <v>8</v>
      </c>
      <c r="CL2159" s="2">
        <v>1</v>
      </c>
    </row>
    <row r="2160" spans="1:90" x14ac:dyDescent="0.25">
      <c r="A2160" t="s">
        <v>115</v>
      </c>
      <c r="B2160">
        <v>20506</v>
      </c>
      <c r="C2160" t="s">
        <v>820</v>
      </c>
      <c r="D2160">
        <v>1</v>
      </c>
      <c r="E2160">
        <v>3</v>
      </c>
      <c r="F2160">
        <v>980161</v>
      </c>
      <c r="G2160">
        <v>35980161</v>
      </c>
      <c r="H2160" t="s">
        <v>5965</v>
      </c>
      <c r="I2160">
        <v>210</v>
      </c>
      <c r="J2160" t="s">
        <v>1132</v>
      </c>
      <c r="K2160" t="s">
        <v>91</v>
      </c>
      <c r="L2160">
        <v>1</v>
      </c>
      <c r="M2160" t="s">
        <v>1132</v>
      </c>
      <c r="N2160">
        <v>14701420</v>
      </c>
      <c r="O2160" t="s">
        <v>92</v>
      </c>
      <c r="P2160" t="s">
        <v>5966</v>
      </c>
      <c r="Q2160">
        <v>1670</v>
      </c>
      <c r="R2160">
        <v>17</v>
      </c>
      <c r="S2160">
        <v>33437781</v>
      </c>
      <c r="T2160">
        <v>33452282</v>
      </c>
      <c r="U2160" t="s">
        <v>5967</v>
      </c>
      <c r="V2160">
        <v>1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0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270</v>
      </c>
      <c r="AT2160" s="2">
        <v>0</v>
      </c>
      <c r="AU2160" s="2">
        <v>0</v>
      </c>
      <c r="AV2160" s="2">
        <v>868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0</v>
      </c>
      <c r="BI2160" s="2">
        <v>0</v>
      </c>
      <c r="BJ2160" s="2">
        <v>0</v>
      </c>
      <c r="BK2160" s="2">
        <v>0</v>
      </c>
      <c r="BL2160" s="2">
        <v>0</v>
      </c>
      <c r="BM2160" s="2">
        <v>0</v>
      </c>
      <c r="BN2160" s="2">
        <v>0</v>
      </c>
      <c r="BO2160" s="2">
        <v>0</v>
      </c>
      <c r="BP2160" s="2">
        <v>0</v>
      </c>
      <c r="BQ2160" s="2">
        <v>0</v>
      </c>
      <c r="BR2160" s="2">
        <v>0</v>
      </c>
      <c r="BS2160" s="2">
        <v>0</v>
      </c>
      <c r="BT2160" s="2">
        <v>0</v>
      </c>
      <c r="BU2160" s="2">
        <v>0</v>
      </c>
      <c r="BV2160" s="2">
        <v>0</v>
      </c>
      <c r="BW2160" s="2">
        <v>0</v>
      </c>
      <c r="BX2160" s="2">
        <v>0</v>
      </c>
      <c r="BY2160" s="2">
        <v>0</v>
      </c>
      <c r="BZ2160" s="2">
        <v>0</v>
      </c>
      <c r="CA2160" s="2">
        <v>2</v>
      </c>
      <c r="CB2160" s="2">
        <v>0</v>
      </c>
      <c r="CC2160" s="2">
        <v>0</v>
      </c>
      <c r="CD2160" s="2">
        <v>4</v>
      </c>
      <c r="CE2160" s="2">
        <v>0</v>
      </c>
      <c r="CF2160" s="2">
        <v>0</v>
      </c>
      <c r="CG2160" s="2">
        <v>0</v>
      </c>
      <c r="CH2160" s="2">
        <v>0</v>
      </c>
      <c r="CI2160" s="2">
        <v>0</v>
      </c>
      <c r="CJ2160" s="2">
        <v>0</v>
      </c>
      <c r="CK2160" s="2">
        <v>0</v>
      </c>
      <c r="CL2160" s="2">
        <v>0</v>
      </c>
    </row>
    <row r="2161" spans="1:90" x14ac:dyDescent="0.25">
      <c r="A2161" t="s">
        <v>115</v>
      </c>
      <c r="B2161">
        <v>20506</v>
      </c>
      <c r="C2161" t="s">
        <v>820</v>
      </c>
      <c r="D2161">
        <v>2</v>
      </c>
      <c r="E2161">
        <v>6</v>
      </c>
      <c r="F2161">
        <v>985326</v>
      </c>
      <c r="G2161">
        <v>35985326</v>
      </c>
      <c r="H2161" t="s">
        <v>10443</v>
      </c>
      <c r="I2161">
        <v>391</v>
      </c>
      <c r="J2161" t="s">
        <v>820</v>
      </c>
      <c r="K2161" t="s">
        <v>91</v>
      </c>
      <c r="L2161">
        <v>1</v>
      </c>
      <c r="M2161" t="s">
        <v>820</v>
      </c>
      <c r="N2161">
        <v>14870290</v>
      </c>
      <c r="O2161" t="s">
        <v>92</v>
      </c>
      <c r="P2161" t="s">
        <v>2724</v>
      </c>
      <c r="Q2161">
        <v>294</v>
      </c>
      <c r="R2161">
        <v>16</v>
      </c>
      <c r="S2161">
        <v>32020153</v>
      </c>
      <c r="T2161">
        <v>32020166</v>
      </c>
      <c r="U2161" t="s">
        <v>10444</v>
      </c>
      <c r="V2161">
        <v>1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115</v>
      </c>
      <c r="BD2161" s="2">
        <v>0</v>
      </c>
      <c r="BE2161" s="2">
        <v>0</v>
      </c>
      <c r="BF2161" s="2">
        <v>0</v>
      </c>
      <c r="BG2161" s="2">
        <v>0</v>
      </c>
      <c r="BH2161" s="2">
        <v>0</v>
      </c>
      <c r="BI2161" s="2">
        <v>0</v>
      </c>
      <c r="BJ2161" s="2">
        <v>0</v>
      </c>
      <c r="BK2161" s="2">
        <v>0</v>
      </c>
      <c r="BL2161" s="2">
        <v>0</v>
      </c>
      <c r="BM2161" s="2">
        <v>0</v>
      </c>
      <c r="BN2161" s="2">
        <v>0</v>
      </c>
      <c r="BO2161" s="2">
        <v>0</v>
      </c>
      <c r="BP2161" s="2">
        <v>0</v>
      </c>
      <c r="BQ2161" s="2">
        <v>0</v>
      </c>
      <c r="BR2161" s="2">
        <v>0</v>
      </c>
      <c r="BS2161" s="2">
        <v>0</v>
      </c>
      <c r="BT2161" s="2">
        <v>0</v>
      </c>
      <c r="BU2161" s="2">
        <v>0</v>
      </c>
      <c r="BV2161" s="2">
        <v>0</v>
      </c>
      <c r="BW2161" s="2">
        <v>0</v>
      </c>
      <c r="BX2161" s="2">
        <v>0</v>
      </c>
      <c r="BY2161" s="2">
        <v>0</v>
      </c>
      <c r="BZ2161" s="2">
        <v>0</v>
      </c>
      <c r="CA2161" s="2">
        <v>0</v>
      </c>
      <c r="CB2161" s="2">
        <v>0</v>
      </c>
      <c r="CC2161" s="2">
        <v>0</v>
      </c>
      <c r="CD2161" s="2">
        <v>0</v>
      </c>
      <c r="CE2161" s="2">
        <v>0</v>
      </c>
      <c r="CF2161" s="2">
        <v>0</v>
      </c>
      <c r="CG2161" s="2">
        <v>0</v>
      </c>
      <c r="CH2161" s="2">
        <v>0</v>
      </c>
      <c r="CI2161" s="2">
        <v>0</v>
      </c>
      <c r="CJ2161" s="2">
        <v>0</v>
      </c>
      <c r="CK2161" s="2">
        <v>6</v>
      </c>
      <c r="CL2161" s="2">
        <v>0</v>
      </c>
    </row>
    <row r="2162" spans="1:90" x14ac:dyDescent="0.25">
      <c r="A2162" t="s">
        <v>115</v>
      </c>
      <c r="B2162">
        <v>20506</v>
      </c>
      <c r="C2162" t="s">
        <v>820</v>
      </c>
      <c r="D2162">
        <v>2</v>
      </c>
      <c r="E2162">
        <v>6</v>
      </c>
      <c r="F2162">
        <v>459562</v>
      </c>
      <c r="G2162">
        <v>35459562</v>
      </c>
      <c r="H2162" t="s">
        <v>16694</v>
      </c>
      <c r="I2162">
        <v>334</v>
      </c>
      <c r="J2162" t="s">
        <v>1409</v>
      </c>
      <c r="K2162" t="s">
        <v>91</v>
      </c>
      <c r="L2162">
        <v>1</v>
      </c>
      <c r="M2162" t="s">
        <v>1409</v>
      </c>
      <c r="N2162">
        <v>14840000</v>
      </c>
      <c r="P2162" t="s">
        <v>16695</v>
      </c>
      <c r="Q2162">
        <v>330</v>
      </c>
      <c r="R2162">
        <v>16</v>
      </c>
      <c r="S2162">
        <v>32512591</v>
      </c>
      <c r="T2162">
        <v>32513407</v>
      </c>
      <c r="U2162" t="s">
        <v>16696</v>
      </c>
      <c r="V2162">
        <v>1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0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96</v>
      </c>
      <c r="BD2162" s="2">
        <v>0</v>
      </c>
      <c r="BE2162" s="2">
        <v>0</v>
      </c>
      <c r="BF2162" s="2">
        <v>0</v>
      </c>
      <c r="BG2162" s="2">
        <v>0</v>
      </c>
      <c r="BH2162" s="2">
        <v>0</v>
      </c>
      <c r="BI2162" s="2">
        <v>0</v>
      </c>
      <c r="BJ2162" s="2">
        <v>0</v>
      </c>
      <c r="BK2162" s="2">
        <v>0</v>
      </c>
      <c r="BL2162" s="2">
        <v>0</v>
      </c>
      <c r="BM2162" s="2">
        <v>0</v>
      </c>
      <c r="BN2162" s="2">
        <v>0</v>
      </c>
      <c r="BO2162" s="2">
        <v>0</v>
      </c>
      <c r="BP2162" s="2">
        <v>0</v>
      </c>
      <c r="BQ2162" s="2">
        <v>0</v>
      </c>
      <c r="BR2162" s="2">
        <v>0</v>
      </c>
      <c r="BS2162" s="2">
        <v>0</v>
      </c>
      <c r="BT2162" s="2">
        <v>0</v>
      </c>
      <c r="BU2162" s="2">
        <v>0</v>
      </c>
      <c r="BV2162" s="2">
        <v>0</v>
      </c>
      <c r="BW2162" s="2">
        <v>0</v>
      </c>
      <c r="BX2162" s="2">
        <v>0</v>
      </c>
      <c r="BY2162" s="2">
        <v>0</v>
      </c>
      <c r="BZ2162" s="2">
        <v>0</v>
      </c>
      <c r="CA2162" s="2">
        <v>0</v>
      </c>
      <c r="CB2162" s="2">
        <v>0</v>
      </c>
      <c r="CC2162" s="2">
        <v>0</v>
      </c>
      <c r="CD2162" s="2">
        <v>0</v>
      </c>
      <c r="CE2162" s="2">
        <v>0</v>
      </c>
      <c r="CF2162" s="2">
        <v>0</v>
      </c>
      <c r="CG2162" s="2">
        <v>0</v>
      </c>
      <c r="CH2162" s="2">
        <v>0</v>
      </c>
      <c r="CI2162" s="2">
        <v>0</v>
      </c>
      <c r="CJ2162" s="2">
        <v>0</v>
      </c>
      <c r="CK2162" s="2">
        <v>4</v>
      </c>
      <c r="CL2162" s="2">
        <v>0</v>
      </c>
    </row>
    <row r="2163" spans="1:90" x14ac:dyDescent="0.25">
      <c r="A2163" t="s">
        <v>115</v>
      </c>
      <c r="B2163">
        <v>20506</v>
      </c>
      <c r="C2163" t="s">
        <v>820</v>
      </c>
      <c r="D2163">
        <v>2</v>
      </c>
      <c r="E2163">
        <v>6</v>
      </c>
      <c r="F2163">
        <v>459574</v>
      </c>
      <c r="G2163">
        <v>35459574</v>
      </c>
      <c r="H2163" t="s">
        <v>10879</v>
      </c>
      <c r="I2163">
        <v>461</v>
      </c>
      <c r="J2163" t="s">
        <v>1479</v>
      </c>
      <c r="K2163" t="s">
        <v>91</v>
      </c>
      <c r="L2163">
        <v>1</v>
      </c>
      <c r="M2163" t="s">
        <v>1479</v>
      </c>
      <c r="N2163">
        <v>15910000</v>
      </c>
      <c r="P2163" t="s">
        <v>8487</v>
      </c>
      <c r="Q2163">
        <v>1344</v>
      </c>
      <c r="R2163">
        <v>16</v>
      </c>
      <c r="S2163">
        <v>32421311</v>
      </c>
      <c r="T2163">
        <v>32427860</v>
      </c>
      <c r="U2163" t="s">
        <v>8488</v>
      </c>
      <c r="V2163">
        <v>1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62</v>
      </c>
      <c r="BD2163" s="2">
        <v>0</v>
      </c>
      <c r="BE2163" s="2">
        <v>0</v>
      </c>
      <c r="BF2163" s="2">
        <v>0</v>
      </c>
      <c r="BG2163" s="2">
        <v>0</v>
      </c>
      <c r="BH2163" s="2">
        <v>0</v>
      </c>
      <c r="BI2163" s="2">
        <v>0</v>
      </c>
      <c r="BJ2163" s="2">
        <v>0</v>
      </c>
      <c r="BK2163" s="2">
        <v>0</v>
      </c>
      <c r="BL2163" s="2">
        <v>0</v>
      </c>
      <c r="BM2163" s="2">
        <v>0</v>
      </c>
      <c r="BN2163" s="2">
        <v>0</v>
      </c>
      <c r="BO2163" s="2">
        <v>0</v>
      </c>
      <c r="BP2163" s="2">
        <v>0</v>
      </c>
      <c r="BQ2163" s="2">
        <v>0</v>
      </c>
      <c r="BR2163" s="2">
        <v>0</v>
      </c>
      <c r="BS2163" s="2">
        <v>0</v>
      </c>
      <c r="BT2163" s="2">
        <v>0</v>
      </c>
      <c r="BU2163" s="2">
        <v>0</v>
      </c>
      <c r="BV2163" s="2">
        <v>0</v>
      </c>
      <c r="BW2163" s="2">
        <v>0</v>
      </c>
      <c r="BX2163" s="2">
        <v>0</v>
      </c>
      <c r="BY2163" s="2">
        <v>0</v>
      </c>
      <c r="BZ2163" s="2">
        <v>0</v>
      </c>
      <c r="CA2163" s="2">
        <v>0</v>
      </c>
      <c r="CB2163" s="2">
        <v>0</v>
      </c>
      <c r="CC2163" s="2">
        <v>0</v>
      </c>
      <c r="CD2163" s="2">
        <v>0</v>
      </c>
      <c r="CE2163" s="2">
        <v>0</v>
      </c>
      <c r="CF2163" s="2">
        <v>0</v>
      </c>
      <c r="CG2163" s="2">
        <v>0</v>
      </c>
      <c r="CH2163" s="2">
        <v>0</v>
      </c>
      <c r="CI2163" s="2">
        <v>0</v>
      </c>
      <c r="CJ2163" s="2">
        <v>0</v>
      </c>
      <c r="CK2163" s="2">
        <v>4</v>
      </c>
      <c r="CL2163" s="2">
        <v>0</v>
      </c>
    </row>
    <row r="2164" spans="1:90" x14ac:dyDescent="0.25">
      <c r="A2164" t="s">
        <v>115</v>
      </c>
      <c r="B2164">
        <v>20506</v>
      </c>
      <c r="C2164" t="s">
        <v>820</v>
      </c>
      <c r="D2164">
        <v>2</v>
      </c>
      <c r="E2164">
        <v>6</v>
      </c>
      <c r="F2164">
        <v>433548</v>
      </c>
      <c r="G2164">
        <v>35433548</v>
      </c>
      <c r="H2164" t="s">
        <v>17303</v>
      </c>
      <c r="I2164">
        <v>210</v>
      </c>
      <c r="J2164" t="s">
        <v>1132</v>
      </c>
      <c r="K2164" t="s">
        <v>91</v>
      </c>
      <c r="L2164">
        <v>1</v>
      </c>
      <c r="M2164" t="s">
        <v>1132</v>
      </c>
      <c r="N2164">
        <v>14701070</v>
      </c>
      <c r="O2164" t="s">
        <v>92</v>
      </c>
      <c r="P2164" t="s">
        <v>13370</v>
      </c>
      <c r="Q2164">
        <v>265</v>
      </c>
      <c r="R2164">
        <v>17</v>
      </c>
      <c r="S2164">
        <v>33421657</v>
      </c>
      <c r="T2164">
        <v>33428282</v>
      </c>
      <c r="U2164" t="s">
        <v>14120</v>
      </c>
      <c r="V2164">
        <v>1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128</v>
      </c>
      <c r="BD2164" s="2">
        <v>0</v>
      </c>
      <c r="BE2164" s="2">
        <v>0</v>
      </c>
      <c r="BF2164" s="2">
        <v>0</v>
      </c>
      <c r="BG2164" s="2">
        <v>0</v>
      </c>
      <c r="BH2164" s="2">
        <v>0</v>
      </c>
      <c r="BI2164" s="2">
        <v>0</v>
      </c>
      <c r="BJ2164" s="2">
        <v>0</v>
      </c>
      <c r="BK2164" s="2">
        <v>0</v>
      </c>
      <c r="BL2164" s="2">
        <v>0</v>
      </c>
      <c r="BM2164" s="2">
        <v>0</v>
      </c>
      <c r="BN2164" s="2">
        <v>0</v>
      </c>
      <c r="BO2164" s="2">
        <v>0</v>
      </c>
      <c r="BP2164" s="2">
        <v>0</v>
      </c>
      <c r="BQ2164" s="2">
        <v>0</v>
      </c>
      <c r="BR2164" s="2">
        <v>0</v>
      </c>
      <c r="BS2164" s="2">
        <v>0</v>
      </c>
      <c r="BT2164" s="2">
        <v>0</v>
      </c>
      <c r="BU2164" s="2">
        <v>0</v>
      </c>
      <c r="BV2164" s="2">
        <v>0</v>
      </c>
      <c r="BW2164" s="2">
        <v>0</v>
      </c>
      <c r="BX2164" s="2">
        <v>0</v>
      </c>
      <c r="BY2164" s="2">
        <v>0</v>
      </c>
      <c r="BZ2164" s="2">
        <v>0</v>
      </c>
      <c r="CA2164" s="2">
        <v>0</v>
      </c>
      <c r="CB2164" s="2">
        <v>0</v>
      </c>
      <c r="CC2164" s="2">
        <v>0</v>
      </c>
      <c r="CD2164" s="2">
        <v>0</v>
      </c>
      <c r="CE2164" s="2">
        <v>0</v>
      </c>
      <c r="CF2164" s="2">
        <v>0</v>
      </c>
      <c r="CG2164" s="2">
        <v>0</v>
      </c>
      <c r="CH2164" s="2">
        <v>0</v>
      </c>
      <c r="CI2164" s="2">
        <v>0</v>
      </c>
      <c r="CJ2164" s="2">
        <v>0</v>
      </c>
      <c r="CK2164" s="2">
        <v>6</v>
      </c>
      <c r="CL2164" s="2">
        <v>0</v>
      </c>
    </row>
    <row r="2165" spans="1:90" x14ac:dyDescent="0.25">
      <c r="A2165" t="s">
        <v>115</v>
      </c>
      <c r="B2165">
        <v>20506</v>
      </c>
      <c r="C2165" t="s">
        <v>820</v>
      </c>
      <c r="D2165">
        <v>2</v>
      </c>
      <c r="E2165">
        <v>15</v>
      </c>
      <c r="F2165">
        <v>474691</v>
      </c>
      <c r="G2165">
        <v>35474691</v>
      </c>
      <c r="H2165" t="s">
        <v>14708</v>
      </c>
      <c r="I2165">
        <v>679</v>
      </c>
      <c r="J2165" t="s">
        <v>961</v>
      </c>
      <c r="K2165" t="s">
        <v>1929</v>
      </c>
      <c r="L2165">
        <v>1</v>
      </c>
      <c r="M2165" t="s">
        <v>961</v>
      </c>
      <c r="N2165">
        <v>14720000</v>
      </c>
      <c r="O2165" t="s">
        <v>162</v>
      </c>
      <c r="P2165" t="s">
        <v>14709</v>
      </c>
      <c r="Q2165" t="s">
        <v>14710</v>
      </c>
      <c r="R2165">
        <v>16</v>
      </c>
      <c r="S2165">
        <v>32476261</v>
      </c>
      <c r="U2165" t="s">
        <v>19878</v>
      </c>
      <c r="V2165">
        <v>2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44</v>
      </c>
      <c r="AP2165" s="2">
        <v>0</v>
      </c>
      <c r="AQ2165" s="2">
        <v>0</v>
      </c>
      <c r="AR2165" s="2">
        <v>46</v>
      </c>
      <c r="AS2165" s="2">
        <v>0</v>
      </c>
      <c r="AT2165" s="2">
        <v>0</v>
      </c>
      <c r="AU2165" s="2">
        <v>49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0</v>
      </c>
      <c r="BD2165" s="2">
        <v>0</v>
      </c>
      <c r="BE2165" s="2">
        <v>0</v>
      </c>
      <c r="BF2165" s="2">
        <v>0</v>
      </c>
      <c r="BG2165" s="2">
        <v>0</v>
      </c>
      <c r="BH2165" s="2">
        <v>0</v>
      </c>
      <c r="BI2165" s="2">
        <v>0</v>
      </c>
      <c r="BJ2165" s="2">
        <v>0</v>
      </c>
      <c r="BK2165" s="2">
        <v>0</v>
      </c>
      <c r="BL2165" s="2">
        <v>0</v>
      </c>
      <c r="BM2165" s="2">
        <v>0</v>
      </c>
      <c r="BN2165" s="2">
        <v>0</v>
      </c>
      <c r="BO2165" s="2">
        <v>0</v>
      </c>
      <c r="BP2165" s="2">
        <v>0</v>
      </c>
      <c r="BQ2165" s="2">
        <v>0</v>
      </c>
      <c r="BR2165" s="2">
        <v>0</v>
      </c>
      <c r="BS2165" s="2">
        <v>0</v>
      </c>
      <c r="BT2165" s="2">
        <v>0</v>
      </c>
      <c r="BU2165" s="2">
        <v>0</v>
      </c>
      <c r="BV2165" s="2">
        <v>0</v>
      </c>
      <c r="BW2165" s="2">
        <v>2</v>
      </c>
      <c r="BX2165" s="2">
        <v>0</v>
      </c>
      <c r="BY2165" s="2">
        <v>0</v>
      </c>
      <c r="BZ2165" s="2">
        <v>4</v>
      </c>
      <c r="CA2165" s="2">
        <v>0</v>
      </c>
      <c r="CB2165" s="2">
        <v>0</v>
      </c>
      <c r="CC2165" s="2">
        <v>3</v>
      </c>
      <c r="CD2165" s="2">
        <v>0</v>
      </c>
      <c r="CE2165" s="2">
        <v>0</v>
      </c>
      <c r="CF2165" s="2">
        <v>0</v>
      </c>
      <c r="CG2165" s="2">
        <v>0</v>
      </c>
      <c r="CH2165" s="2">
        <v>0</v>
      </c>
      <c r="CI2165" s="2">
        <v>0</v>
      </c>
      <c r="CJ2165" s="2">
        <v>0</v>
      </c>
      <c r="CK2165" s="2">
        <v>0</v>
      </c>
      <c r="CL2165" s="2">
        <v>0</v>
      </c>
    </row>
    <row r="2166" spans="1:90" x14ac:dyDescent="0.25">
      <c r="A2166" t="s">
        <v>115</v>
      </c>
      <c r="B2166">
        <v>20506</v>
      </c>
      <c r="C2166" t="s">
        <v>820</v>
      </c>
      <c r="D2166">
        <v>1</v>
      </c>
      <c r="E2166">
        <v>8</v>
      </c>
      <c r="F2166">
        <v>23516</v>
      </c>
      <c r="G2166">
        <v>35023516</v>
      </c>
      <c r="H2166" t="s">
        <v>16858</v>
      </c>
      <c r="I2166">
        <v>557</v>
      </c>
      <c r="J2166" t="s">
        <v>6005</v>
      </c>
      <c r="K2166" t="s">
        <v>1004</v>
      </c>
      <c r="L2166">
        <v>1</v>
      </c>
      <c r="M2166" t="s">
        <v>6005</v>
      </c>
      <c r="N2166">
        <v>14850000</v>
      </c>
      <c r="O2166" t="s">
        <v>92</v>
      </c>
      <c r="P2166" t="s">
        <v>16859</v>
      </c>
      <c r="Q2166">
        <v>555</v>
      </c>
      <c r="R2166">
        <v>16</v>
      </c>
      <c r="S2166">
        <v>39811218</v>
      </c>
      <c r="T2166">
        <v>39811240</v>
      </c>
      <c r="U2166" t="s">
        <v>16860</v>
      </c>
      <c r="V2166">
        <v>1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178</v>
      </c>
      <c r="AI2166" s="2">
        <v>173</v>
      </c>
      <c r="AJ2166" s="2">
        <v>187</v>
      </c>
      <c r="AK2166" s="2">
        <v>0</v>
      </c>
      <c r="AL2166" s="2">
        <v>0</v>
      </c>
      <c r="AM2166" s="2">
        <v>0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88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0</v>
      </c>
      <c r="BI2166" s="2">
        <v>0</v>
      </c>
      <c r="BJ2166" s="2">
        <v>0</v>
      </c>
      <c r="BK2166" s="2">
        <v>0</v>
      </c>
      <c r="BL2166" s="2">
        <v>0</v>
      </c>
      <c r="BM2166" s="2">
        <v>0</v>
      </c>
      <c r="BN2166" s="2">
        <v>0</v>
      </c>
      <c r="BO2166" s="2">
        <v>0</v>
      </c>
      <c r="BP2166" s="2">
        <v>6</v>
      </c>
      <c r="BQ2166" s="2">
        <v>6</v>
      </c>
      <c r="BR2166" s="2">
        <v>6</v>
      </c>
      <c r="BS2166" s="2">
        <v>0</v>
      </c>
      <c r="BT2166" s="2">
        <v>0</v>
      </c>
      <c r="BU2166" s="2">
        <v>0</v>
      </c>
      <c r="BV2166" s="2">
        <v>0</v>
      </c>
      <c r="BW2166" s="2">
        <v>0</v>
      </c>
      <c r="BX2166" s="2">
        <v>0</v>
      </c>
      <c r="BY2166" s="2">
        <v>0</v>
      </c>
      <c r="BZ2166" s="2">
        <v>0</v>
      </c>
      <c r="CA2166" s="2">
        <v>0</v>
      </c>
      <c r="CB2166" s="2">
        <v>0</v>
      </c>
      <c r="CC2166" s="2">
        <v>3</v>
      </c>
      <c r="CD2166" s="2">
        <v>0</v>
      </c>
      <c r="CE2166" s="2">
        <v>0</v>
      </c>
      <c r="CF2166" s="2">
        <v>0</v>
      </c>
      <c r="CG2166" s="2">
        <v>0</v>
      </c>
      <c r="CH2166" s="2">
        <v>0</v>
      </c>
      <c r="CI2166" s="2">
        <v>0</v>
      </c>
      <c r="CJ2166" s="2">
        <v>0</v>
      </c>
      <c r="CK2166" s="2">
        <v>0</v>
      </c>
      <c r="CL2166" s="2">
        <v>0</v>
      </c>
    </row>
    <row r="2167" spans="1:90" x14ac:dyDescent="0.25">
      <c r="A2167" t="s">
        <v>115</v>
      </c>
      <c r="B2167">
        <v>20506</v>
      </c>
      <c r="C2167" t="s">
        <v>820</v>
      </c>
      <c r="D2167">
        <v>1</v>
      </c>
      <c r="E2167">
        <v>8</v>
      </c>
      <c r="F2167">
        <v>22652</v>
      </c>
      <c r="G2167">
        <v>35022652</v>
      </c>
      <c r="H2167" t="s">
        <v>12303</v>
      </c>
      <c r="I2167">
        <v>785</v>
      </c>
      <c r="J2167" t="s">
        <v>883</v>
      </c>
      <c r="K2167" t="s">
        <v>91</v>
      </c>
      <c r="L2167">
        <v>1</v>
      </c>
      <c r="M2167" t="s">
        <v>883</v>
      </c>
      <c r="N2167">
        <v>14765000</v>
      </c>
      <c r="O2167" t="s">
        <v>92</v>
      </c>
      <c r="P2167" t="s">
        <v>884</v>
      </c>
      <c r="Q2167">
        <v>198</v>
      </c>
      <c r="R2167">
        <v>16</v>
      </c>
      <c r="S2167">
        <v>39586156</v>
      </c>
      <c r="T2167">
        <v>39586240</v>
      </c>
      <c r="U2167" t="s">
        <v>16211</v>
      </c>
      <c r="V2167">
        <v>1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23</v>
      </c>
      <c r="AE2167" s="2">
        <v>38</v>
      </c>
      <c r="AF2167" s="2">
        <v>41</v>
      </c>
      <c r="AG2167" s="2">
        <v>30</v>
      </c>
      <c r="AH2167" s="2">
        <v>39</v>
      </c>
      <c r="AI2167" s="2">
        <v>34</v>
      </c>
      <c r="AJ2167" s="2">
        <v>32</v>
      </c>
      <c r="AK2167" s="2">
        <v>0</v>
      </c>
      <c r="AL2167" s="2">
        <v>0</v>
      </c>
      <c r="AM2167" s="2">
        <v>0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50</v>
      </c>
      <c r="BD2167" s="2">
        <v>0</v>
      </c>
      <c r="BE2167" s="2">
        <v>0</v>
      </c>
      <c r="BF2167" s="2">
        <v>0</v>
      </c>
      <c r="BG2167" s="2">
        <v>0</v>
      </c>
      <c r="BH2167" s="2">
        <v>0</v>
      </c>
      <c r="BI2167" s="2">
        <v>0</v>
      </c>
      <c r="BJ2167" s="2">
        <v>0</v>
      </c>
      <c r="BK2167" s="2">
        <v>0</v>
      </c>
      <c r="BL2167" s="2">
        <v>1</v>
      </c>
      <c r="BM2167" s="2">
        <v>4</v>
      </c>
      <c r="BN2167" s="2">
        <v>4</v>
      </c>
      <c r="BO2167" s="2">
        <v>1</v>
      </c>
      <c r="BP2167" s="2">
        <v>1</v>
      </c>
      <c r="BQ2167" s="2">
        <v>3</v>
      </c>
      <c r="BR2167" s="2">
        <v>2</v>
      </c>
      <c r="BS2167" s="2">
        <v>0</v>
      </c>
      <c r="BT2167" s="2">
        <v>0</v>
      </c>
      <c r="BU2167" s="2">
        <v>0</v>
      </c>
      <c r="BV2167" s="2">
        <v>0</v>
      </c>
      <c r="BW2167" s="2">
        <v>0</v>
      </c>
      <c r="BX2167" s="2">
        <v>0</v>
      </c>
      <c r="BY2167" s="2">
        <v>0</v>
      </c>
      <c r="BZ2167" s="2">
        <v>0</v>
      </c>
      <c r="CA2167" s="2">
        <v>0</v>
      </c>
      <c r="CB2167" s="2">
        <v>0</v>
      </c>
      <c r="CC2167" s="2">
        <v>0</v>
      </c>
      <c r="CD2167" s="2">
        <v>0</v>
      </c>
      <c r="CE2167" s="2">
        <v>0</v>
      </c>
      <c r="CF2167" s="2">
        <v>0</v>
      </c>
      <c r="CG2167" s="2">
        <v>0</v>
      </c>
      <c r="CH2167" s="2">
        <v>0</v>
      </c>
      <c r="CI2167" s="2">
        <v>0</v>
      </c>
      <c r="CJ2167" s="2">
        <v>0</v>
      </c>
      <c r="CK2167" s="2">
        <v>3</v>
      </c>
      <c r="CL2167" s="2">
        <v>0</v>
      </c>
    </row>
    <row r="2168" spans="1:90" x14ac:dyDescent="0.25">
      <c r="A2168" t="s">
        <v>115</v>
      </c>
      <c r="B2168">
        <v>20506</v>
      </c>
      <c r="C2168" t="s">
        <v>820</v>
      </c>
      <c r="D2168">
        <v>1</v>
      </c>
      <c r="E2168">
        <v>8</v>
      </c>
      <c r="F2168">
        <v>24132</v>
      </c>
      <c r="G2168">
        <v>35024132</v>
      </c>
      <c r="H2168" t="s">
        <v>11716</v>
      </c>
      <c r="I2168">
        <v>726</v>
      </c>
      <c r="J2168" t="s">
        <v>821</v>
      </c>
      <c r="K2168" t="s">
        <v>11717</v>
      </c>
      <c r="L2168">
        <v>1</v>
      </c>
      <c r="M2168" t="s">
        <v>821</v>
      </c>
      <c r="N2168">
        <v>14115000</v>
      </c>
      <c r="O2168" t="s">
        <v>92</v>
      </c>
      <c r="P2168" t="s">
        <v>11718</v>
      </c>
      <c r="Q2168">
        <v>258</v>
      </c>
      <c r="R2168">
        <v>16</v>
      </c>
      <c r="S2168">
        <v>39731325</v>
      </c>
      <c r="T2168">
        <v>39731579</v>
      </c>
      <c r="U2168" t="s">
        <v>11719</v>
      </c>
      <c r="V2168">
        <v>1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99</v>
      </c>
      <c r="AI2168" s="2">
        <v>92</v>
      </c>
      <c r="AJ2168" s="2">
        <v>52</v>
      </c>
      <c r="AK2168" s="2">
        <v>0</v>
      </c>
      <c r="AL2168" s="2">
        <v>0</v>
      </c>
      <c r="AM2168" s="2">
        <v>0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25</v>
      </c>
      <c r="AV2168" s="2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2">
        <v>65</v>
      </c>
      <c r="BD2168" s="2">
        <v>0</v>
      </c>
      <c r="BE2168" s="2">
        <v>0</v>
      </c>
      <c r="BF2168" s="2">
        <v>0</v>
      </c>
      <c r="BG2168" s="2">
        <v>0</v>
      </c>
      <c r="BH2168" s="2">
        <v>0</v>
      </c>
      <c r="BI2168" s="2">
        <v>0</v>
      </c>
      <c r="BJ2168" s="2">
        <v>0</v>
      </c>
      <c r="BK2168" s="2">
        <v>0</v>
      </c>
      <c r="BL2168" s="2">
        <v>0</v>
      </c>
      <c r="BM2168" s="2">
        <v>0</v>
      </c>
      <c r="BN2168" s="2">
        <v>0</v>
      </c>
      <c r="BO2168" s="2">
        <v>0</v>
      </c>
      <c r="BP2168" s="2">
        <v>3</v>
      </c>
      <c r="BQ2168" s="2">
        <v>3</v>
      </c>
      <c r="BR2168" s="2">
        <v>2</v>
      </c>
      <c r="BS2168" s="2">
        <v>0</v>
      </c>
      <c r="BT2168" s="2">
        <v>0</v>
      </c>
      <c r="BU2168" s="2">
        <v>0</v>
      </c>
      <c r="BV2168" s="2">
        <v>0</v>
      </c>
      <c r="BW2168" s="2">
        <v>0</v>
      </c>
      <c r="BX2168" s="2">
        <v>0</v>
      </c>
      <c r="BY2168" s="2">
        <v>0</v>
      </c>
      <c r="BZ2168" s="2">
        <v>0</v>
      </c>
      <c r="CA2168" s="2">
        <v>0</v>
      </c>
      <c r="CB2168" s="2">
        <v>0</v>
      </c>
      <c r="CC2168" s="2">
        <v>1</v>
      </c>
      <c r="CD2168" s="2">
        <v>0</v>
      </c>
      <c r="CE2168" s="2">
        <v>0</v>
      </c>
      <c r="CF2168" s="2">
        <v>0</v>
      </c>
      <c r="CG2168" s="2">
        <v>0</v>
      </c>
      <c r="CH2168" s="2">
        <v>0</v>
      </c>
      <c r="CI2168" s="2">
        <v>0</v>
      </c>
      <c r="CJ2168" s="2">
        <v>0</v>
      </c>
      <c r="CK2168" s="2">
        <v>3</v>
      </c>
      <c r="CL2168" s="2">
        <v>0</v>
      </c>
    </row>
    <row r="2169" spans="1:90" x14ac:dyDescent="0.25">
      <c r="A2169" t="s">
        <v>115</v>
      </c>
      <c r="B2169">
        <v>20506</v>
      </c>
      <c r="C2169" t="s">
        <v>820</v>
      </c>
      <c r="D2169">
        <v>1</v>
      </c>
      <c r="E2169">
        <v>8</v>
      </c>
      <c r="F2169">
        <v>22731</v>
      </c>
      <c r="G2169">
        <v>35022731</v>
      </c>
      <c r="H2169" t="s">
        <v>4691</v>
      </c>
      <c r="I2169">
        <v>210</v>
      </c>
      <c r="J2169" t="s">
        <v>1132</v>
      </c>
      <c r="K2169" t="s">
        <v>4692</v>
      </c>
      <c r="L2169">
        <v>2</v>
      </c>
      <c r="M2169" t="s">
        <v>2709</v>
      </c>
      <c r="N2169">
        <v>14718048</v>
      </c>
      <c r="O2169" t="s">
        <v>92</v>
      </c>
      <c r="P2169" t="s">
        <v>4693</v>
      </c>
      <c r="Q2169">
        <v>1391</v>
      </c>
      <c r="R2169">
        <v>17</v>
      </c>
      <c r="S2169">
        <v>33423363</v>
      </c>
      <c r="T2169">
        <v>33426296</v>
      </c>
      <c r="U2169" t="s">
        <v>4694</v>
      </c>
      <c r="V2169">
        <v>1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26</v>
      </c>
      <c r="AE2169" s="2">
        <v>22</v>
      </c>
      <c r="AF2169" s="2">
        <v>17</v>
      </c>
      <c r="AG2169" s="2">
        <v>32</v>
      </c>
      <c r="AH2169" s="2">
        <v>22</v>
      </c>
      <c r="AI2169" s="2">
        <v>13</v>
      </c>
      <c r="AJ2169" s="2">
        <v>18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5</v>
      </c>
      <c r="BE2169" s="2">
        <v>0</v>
      </c>
      <c r="BF2169" s="2">
        <v>0</v>
      </c>
      <c r="BG2169" s="2">
        <v>0</v>
      </c>
      <c r="BH2169" s="2">
        <v>0</v>
      </c>
      <c r="BI2169" s="2">
        <v>0</v>
      </c>
      <c r="BJ2169" s="2">
        <v>0</v>
      </c>
      <c r="BK2169" s="2">
        <v>0</v>
      </c>
      <c r="BL2169" s="2">
        <v>2</v>
      </c>
      <c r="BM2169" s="2">
        <v>2</v>
      </c>
      <c r="BN2169" s="2">
        <v>1</v>
      </c>
      <c r="BO2169" s="2">
        <v>2</v>
      </c>
      <c r="BP2169" s="2">
        <v>1</v>
      </c>
      <c r="BQ2169" s="2">
        <v>1</v>
      </c>
      <c r="BR2169" s="2">
        <v>1</v>
      </c>
      <c r="BS2169" s="2">
        <v>0</v>
      </c>
      <c r="BT2169" s="2">
        <v>0</v>
      </c>
      <c r="BU2169" s="2">
        <v>0</v>
      </c>
      <c r="BV2169" s="2">
        <v>0</v>
      </c>
      <c r="BW2169" s="2">
        <v>0</v>
      </c>
      <c r="BX2169" s="2">
        <v>0</v>
      </c>
      <c r="BY2169" s="2">
        <v>0</v>
      </c>
      <c r="BZ2169" s="2">
        <v>0</v>
      </c>
      <c r="CA2169" s="2">
        <v>0</v>
      </c>
      <c r="CB2169" s="2">
        <v>0</v>
      </c>
      <c r="CC2169" s="2">
        <v>0</v>
      </c>
      <c r="CD2169" s="2">
        <v>0</v>
      </c>
      <c r="CE2169" s="2">
        <v>0</v>
      </c>
      <c r="CF2169" s="2">
        <v>0</v>
      </c>
      <c r="CG2169" s="2">
        <v>0</v>
      </c>
      <c r="CH2169" s="2">
        <v>0</v>
      </c>
      <c r="CI2169" s="2">
        <v>0</v>
      </c>
      <c r="CJ2169" s="2">
        <v>0</v>
      </c>
      <c r="CK2169" s="2">
        <v>0</v>
      </c>
      <c r="CL2169" s="2">
        <v>1</v>
      </c>
    </row>
    <row r="2170" spans="1:90" x14ac:dyDescent="0.25">
      <c r="A2170" t="s">
        <v>115</v>
      </c>
      <c r="B2170">
        <v>20506</v>
      </c>
      <c r="C2170" t="s">
        <v>820</v>
      </c>
      <c r="D2170">
        <v>1</v>
      </c>
      <c r="E2170">
        <v>8</v>
      </c>
      <c r="F2170">
        <v>127814</v>
      </c>
      <c r="G2170">
        <v>35127814</v>
      </c>
      <c r="H2170" t="s">
        <v>12202</v>
      </c>
      <c r="I2170">
        <v>210</v>
      </c>
      <c r="J2170" t="s">
        <v>1132</v>
      </c>
      <c r="K2170" t="s">
        <v>4758</v>
      </c>
      <c r="L2170">
        <v>1</v>
      </c>
      <c r="M2170" t="s">
        <v>1132</v>
      </c>
      <c r="N2170">
        <v>14710032</v>
      </c>
      <c r="O2170" t="s">
        <v>92</v>
      </c>
      <c r="P2170" t="s">
        <v>4759</v>
      </c>
      <c r="Q2170">
        <v>300</v>
      </c>
      <c r="R2170">
        <v>17</v>
      </c>
      <c r="S2170">
        <v>33430527</v>
      </c>
      <c r="T2170">
        <v>33430551</v>
      </c>
      <c r="U2170" t="s">
        <v>12203</v>
      </c>
      <c r="V2170">
        <v>1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74</v>
      </c>
      <c r="AE2170" s="2">
        <v>83</v>
      </c>
      <c r="AF2170" s="2">
        <v>58</v>
      </c>
      <c r="AG2170" s="2">
        <v>75</v>
      </c>
      <c r="AH2170" s="2">
        <v>52</v>
      </c>
      <c r="AI2170" s="2">
        <v>71</v>
      </c>
      <c r="AJ2170" s="2">
        <v>34</v>
      </c>
      <c r="AK2170" s="2">
        <v>0</v>
      </c>
      <c r="AL2170" s="2">
        <v>0</v>
      </c>
      <c r="AM2170" s="2">
        <v>0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50</v>
      </c>
      <c r="BD2170" s="2">
        <v>6</v>
      </c>
      <c r="BE2170" s="2">
        <v>0</v>
      </c>
      <c r="BF2170" s="2">
        <v>0</v>
      </c>
      <c r="BG2170" s="2">
        <v>0</v>
      </c>
      <c r="BH2170" s="2">
        <v>0</v>
      </c>
      <c r="BI2170" s="2">
        <v>0</v>
      </c>
      <c r="BJ2170" s="2">
        <v>0</v>
      </c>
      <c r="BK2170" s="2">
        <v>0</v>
      </c>
      <c r="BL2170" s="2">
        <v>3</v>
      </c>
      <c r="BM2170" s="2">
        <v>5</v>
      </c>
      <c r="BN2170" s="2">
        <v>2</v>
      </c>
      <c r="BO2170" s="2">
        <v>5</v>
      </c>
      <c r="BP2170" s="2">
        <v>3</v>
      </c>
      <c r="BQ2170" s="2">
        <v>2</v>
      </c>
      <c r="BR2170" s="2">
        <v>1</v>
      </c>
      <c r="BS2170" s="2">
        <v>0</v>
      </c>
      <c r="BT2170" s="2">
        <v>0</v>
      </c>
      <c r="BU2170" s="2">
        <v>0</v>
      </c>
      <c r="BV2170" s="2">
        <v>0</v>
      </c>
      <c r="BW2170" s="2">
        <v>0</v>
      </c>
      <c r="BX2170" s="2">
        <v>0</v>
      </c>
      <c r="BY2170" s="2">
        <v>0</v>
      </c>
      <c r="BZ2170" s="2">
        <v>0</v>
      </c>
      <c r="CA2170" s="2">
        <v>0</v>
      </c>
      <c r="CB2170" s="2">
        <v>0</v>
      </c>
      <c r="CC2170" s="2">
        <v>0</v>
      </c>
      <c r="CD2170" s="2">
        <v>0</v>
      </c>
      <c r="CE2170" s="2">
        <v>0</v>
      </c>
      <c r="CF2170" s="2">
        <v>0</v>
      </c>
      <c r="CG2170" s="2">
        <v>0</v>
      </c>
      <c r="CH2170" s="2">
        <v>0</v>
      </c>
      <c r="CI2170" s="2">
        <v>0</v>
      </c>
      <c r="CJ2170" s="2">
        <v>0</v>
      </c>
      <c r="CK2170" s="2">
        <v>3</v>
      </c>
      <c r="CL2170" s="2">
        <v>2</v>
      </c>
    </row>
    <row r="2171" spans="1:90" x14ac:dyDescent="0.25">
      <c r="A2171" t="s">
        <v>115</v>
      </c>
      <c r="B2171">
        <v>20506</v>
      </c>
      <c r="C2171" t="s">
        <v>820</v>
      </c>
      <c r="D2171">
        <v>1</v>
      </c>
      <c r="E2171">
        <v>8</v>
      </c>
      <c r="F2171">
        <v>23668</v>
      </c>
      <c r="G2171">
        <v>35023668</v>
      </c>
      <c r="H2171" t="s">
        <v>12963</v>
      </c>
      <c r="I2171">
        <v>461</v>
      </c>
      <c r="J2171" t="s">
        <v>1479</v>
      </c>
      <c r="K2171" t="s">
        <v>2504</v>
      </c>
      <c r="L2171">
        <v>1</v>
      </c>
      <c r="M2171" t="s">
        <v>1479</v>
      </c>
      <c r="N2171">
        <v>15910000</v>
      </c>
      <c r="O2171" t="s">
        <v>102</v>
      </c>
      <c r="P2171" t="s">
        <v>12964</v>
      </c>
      <c r="Q2171">
        <v>1196</v>
      </c>
      <c r="R2171">
        <v>16</v>
      </c>
      <c r="S2171">
        <v>32421310</v>
      </c>
      <c r="T2171">
        <v>32426411</v>
      </c>
      <c r="U2171" t="s">
        <v>12965</v>
      </c>
      <c r="V2171">
        <v>1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89</v>
      </c>
      <c r="AE2171" s="2">
        <v>88</v>
      </c>
      <c r="AF2171" s="2">
        <v>67</v>
      </c>
      <c r="AG2171" s="2">
        <v>80</v>
      </c>
      <c r="AH2171" s="2">
        <v>107</v>
      </c>
      <c r="AI2171" s="2">
        <v>75</v>
      </c>
      <c r="AJ2171" s="2">
        <v>72</v>
      </c>
      <c r="AK2171" s="2">
        <v>0</v>
      </c>
      <c r="AL2171" s="2">
        <v>0</v>
      </c>
      <c r="AM2171" s="2">
        <v>0</v>
      </c>
      <c r="AN2171" s="2">
        <v>0</v>
      </c>
      <c r="AO2171" s="2">
        <v>0</v>
      </c>
      <c r="AP2171" s="2">
        <v>0</v>
      </c>
      <c r="AQ2171" s="2">
        <v>0</v>
      </c>
      <c r="AR2171" s="2">
        <v>122</v>
      </c>
      <c r="AS2171" s="2">
        <v>0</v>
      </c>
      <c r="AT2171" s="2">
        <v>0</v>
      </c>
      <c r="AU2171" s="2">
        <v>213</v>
      </c>
      <c r="AV2171" s="2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2">
        <v>64</v>
      </c>
      <c r="BD2171" s="2">
        <v>1</v>
      </c>
      <c r="BE2171" s="2">
        <v>0</v>
      </c>
      <c r="BF2171" s="2">
        <v>0</v>
      </c>
      <c r="BG2171" s="2">
        <v>0</v>
      </c>
      <c r="BH2171" s="2">
        <v>0</v>
      </c>
      <c r="BI2171" s="2">
        <v>0</v>
      </c>
      <c r="BJ2171" s="2">
        <v>0</v>
      </c>
      <c r="BK2171" s="2">
        <v>0</v>
      </c>
      <c r="BL2171" s="2">
        <v>6</v>
      </c>
      <c r="BM2171" s="2">
        <v>4</v>
      </c>
      <c r="BN2171" s="2">
        <v>3</v>
      </c>
      <c r="BO2171" s="2">
        <v>5</v>
      </c>
      <c r="BP2171" s="2">
        <v>3</v>
      </c>
      <c r="BQ2171" s="2">
        <v>3</v>
      </c>
      <c r="BR2171" s="2">
        <v>2</v>
      </c>
      <c r="BS2171" s="2">
        <v>0</v>
      </c>
      <c r="BT2171" s="2">
        <v>0</v>
      </c>
      <c r="BU2171" s="2">
        <v>0</v>
      </c>
      <c r="BV2171" s="2">
        <v>0</v>
      </c>
      <c r="BW2171" s="2">
        <v>0</v>
      </c>
      <c r="BX2171" s="2">
        <v>0</v>
      </c>
      <c r="BY2171" s="2">
        <v>0</v>
      </c>
      <c r="BZ2171" s="2">
        <v>7</v>
      </c>
      <c r="CA2171" s="2">
        <v>0</v>
      </c>
      <c r="CB2171" s="2">
        <v>0</v>
      </c>
      <c r="CC2171" s="2">
        <v>9</v>
      </c>
      <c r="CD2171" s="2">
        <v>0</v>
      </c>
      <c r="CE2171" s="2">
        <v>0</v>
      </c>
      <c r="CF2171" s="2">
        <v>0</v>
      </c>
      <c r="CG2171" s="2">
        <v>0</v>
      </c>
      <c r="CH2171" s="2">
        <v>0</v>
      </c>
      <c r="CI2171" s="2">
        <v>0</v>
      </c>
      <c r="CJ2171" s="2">
        <v>0</v>
      </c>
      <c r="CK2171" s="2">
        <v>4</v>
      </c>
      <c r="CL2171" s="2">
        <v>1</v>
      </c>
    </row>
    <row r="2172" spans="1:90" x14ac:dyDescent="0.25">
      <c r="A2172" t="s">
        <v>115</v>
      </c>
      <c r="B2172">
        <v>20506</v>
      </c>
      <c r="C2172" t="s">
        <v>820</v>
      </c>
      <c r="D2172">
        <v>1</v>
      </c>
      <c r="E2172">
        <v>8</v>
      </c>
      <c r="F2172">
        <v>43552</v>
      </c>
      <c r="G2172">
        <v>35043552</v>
      </c>
      <c r="H2172" t="s">
        <v>14578</v>
      </c>
      <c r="I2172">
        <v>210</v>
      </c>
      <c r="J2172" t="s">
        <v>1132</v>
      </c>
      <c r="K2172" t="s">
        <v>13365</v>
      </c>
      <c r="L2172">
        <v>1</v>
      </c>
      <c r="M2172" t="s">
        <v>1132</v>
      </c>
      <c r="N2172">
        <v>14708028</v>
      </c>
      <c r="O2172" t="s">
        <v>102</v>
      </c>
      <c r="P2172" t="s">
        <v>11348</v>
      </c>
      <c r="Q2172">
        <v>147</v>
      </c>
      <c r="R2172">
        <v>17</v>
      </c>
      <c r="S2172">
        <v>33424480</v>
      </c>
      <c r="T2172">
        <v>33424617</v>
      </c>
      <c r="U2172" t="s">
        <v>14579</v>
      </c>
      <c r="V2172">
        <v>1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113</v>
      </c>
      <c r="AE2172" s="2">
        <v>115</v>
      </c>
      <c r="AF2172" s="2">
        <v>81</v>
      </c>
      <c r="AG2172" s="2">
        <v>114</v>
      </c>
      <c r="AH2172" s="2">
        <v>127</v>
      </c>
      <c r="AI2172" s="2">
        <v>95</v>
      </c>
      <c r="AJ2172" s="2">
        <v>65</v>
      </c>
      <c r="AK2172" s="2">
        <v>0</v>
      </c>
      <c r="AL2172" s="2">
        <v>0</v>
      </c>
      <c r="AM2172" s="2">
        <v>0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57</v>
      </c>
      <c r="BD2172" s="2">
        <v>9</v>
      </c>
      <c r="BE2172" s="2">
        <v>0</v>
      </c>
      <c r="BF2172" s="2">
        <v>0</v>
      </c>
      <c r="BG2172" s="2">
        <v>0</v>
      </c>
      <c r="BH2172" s="2">
        <v>0</v>
      </c>
      <c r="BI2172" s="2">
        <v>0</v>
      </c>
      <c r="BJ2172" s="2">
        <v>0</v>
      </c>
      <c r="BK2172" s="2">
        <v>0</v>
      </c>
      <c r="BL2172" s="2">
        <v>7</v>
      </c>
      <c r="BM2172" s="2">
        <v>6</v>
      </c>
      <c r="BN2172" s="2">
        <v>4</v>
      </c>
      <c r="BO2172" s="2">
        <v>5</v>
      </c>
      <c r="BP2172" s="2">
        <v>7</v>
      </c>
      <c r="BQ2172" s="2">
        <v>4</v>
      </c>
      <c r="BR2172" s="2">
        <v>2</v>
      </c>
      <c r="BS2172" s="2">
        <v>0</v>
      </c>
      <c r="BT2172" s="2">
        <v>0</v>
      </c>
      <c r="BU2172" s="2">
        <v>0</v>
      </c>
      <c r="BV2172" s="2">
        <v>0</v>
      </c>
      <c r="BW2172" s="2">
        <v>0</v>
      </c>
      <c r="BX2172" s="2">
        <v>0</v>
      </c>
      <c r="BY2172" s="2">
        <v>0</v>
      </c>
      <c r="BZ2172" s="2">
        <v>0</v>
      </c>
      <c r="CA2172" s="2">
        <v>0</v>
      </c>
      <c r="CB2172" s="2">
        <v>0</v>
      </c>
      <c r="CC2172" s="2">
        <v>0</v>
      </c>
      <c r="CD2172" s="2">
        <v>0</v>
      </c>
      <c r="CE2172" s="2">
        <v>0</v>
      </c>
      <c r="CF2172" s="2">
        <v>0</v>
      </c>
      <c r="CG2172" s="2">
        <v>0</v>
      </c>
      <c r="CH2172" s="2">
        <v>0</v>
      </c>
      <c r="CI2172" s="2">
        <v>0</v>
      </c>
      <c r="CJ2172" s="2">
        <v>0</v>
      </c>
      <c r="CK2172" s="2">
        <v>2</v>
      </c>
      <c r="CL2172" s="2">
        <v>3</v>
      </c>
    </row>
    <row r="2173" spans="1:90" x14ac:dyDescent="0.25">
      <c r="A2173" t="s">
        <v>115</v>
      </c>
      <c r="B2173">
        <v>20506</v>
      </c>
      <c r="C2173" t="s">
        <v>820</v>
      </c>
      <c r="D2173">
        <v>1</v>
      </c>
      <c r="E2173">
        <v>8</v>
      </c>
      <c r="F2173">
        <v>23541</v>
      </c>
      <c r="G2173">
        <v>35023541</v>
      </c>
      <c r="H2173" t="s">
        <v>11955</v>
      </c>
      <c r="I2173">
        <v>391</v>
      </c>
      <c r="J2173" t="s">
        <v>820</v>
      </c>
      <c r="K2173" t="s">
        <v>914</v>
      </c>
      <c r="L2173">
        <v>1</v>
      </c>
      <c r="M2173" t="s">
        <v>820</v>
      </c>
      <c r="N2173">
        <v>14883212</v>
      </c>
      <c r="O2173" t="s">
        <v>92</v>
      </c>
      <c r="P2173" t="s">
        <v>11956</v>
      </c>
      <c r="Q2173">
        <v>100</v>
      </c>
      <c r="R2173">
        <v>16</v>
      </c>
      <c r="S2173">
        <v>32020102</v>
      </c>
      <c r="T2173">
        <v>32028577</v>
      </c>
      <c r="U2173" t="s">
        <v>11957</v>
      </c>
      <c r="V2173">
        <v>1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87</v>
      </c>
      <c r="AE2173" s="2">
        <v>76</v>
      </c>
      <c r="AF2173" s="2">
        <v>91</v>
      </c>
      <c r="AG2173" s="2">
        <v>90</v>
      </c>
      <c r="AH2173" s="2">
        <v>154</v>
      </c>
      <c r="AI2173" s="2">
        <v>160</v>
      </c>
      <c r="AJ2173" s="2">
        <v>107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25</v>
      </c>
      <c r="BD2173" s="2">
        <v>7</v>
      </c>
      <c r="BE2173" s="2">
        <v>0</v>
      </c>
      <c r="BF2173" s="2">
        <v>0</v>
      </c>
      <c r="BG2173" s="2">
        <v>0</v>
      </c>
      <c r="BH2173" s="2">
        <v>0</v>
      </c>
      <c r="BI2173" s="2">
        <v>0</v>
      </c>
      <c r="BJ2173" s="2">
        <v>0</v>
      </c>
      <c r="BK2173" s="2">
        <v>0</v>
      </c>
      <c r="BL2173" s="2">
        <v>5</v>
      </c>
      <c r="BM2173" s="2">
        <v>5</v>
      </c>
      <c r="BN2173" s="2">
        <v>4</v>
      </c>
      <c r="BO2173" s="2">
        <v>5</v>
      </c>
      <c r="BP2173" s="2">
        <v>6</v>
      </c>
      <c r="BQ2173" s="2">
        <v>5</v>
      </c>
      <c r="BR2173" s="2">
        <v>4</v>
      </c>
      <c r="BS2173" s="2">
        <v>0</v>
      </c>
      <c r="BT2173" s="2">
        <v>0</v>
      </c>
      <c r="BU2173" s="2">
        <v>0</v>
      </c>
      <c r="BV2173" s="2">
        <v>0</v>
      </c>
      <c r="BW2173" s="2">
        <v>0</v>
      </c>
      <c r="BX2173" s="2">
        <v>0</v>
      </c>
      <c r="BY2173" s="2">
        <v>0</v>
      </c>
      <c r="BZ2173" s="2">
        <v>0</v>
      </c>
      <c r="CA2173" s="2">
        <v>0</v>
      </c>
      <c r="CB2173" s="2">
        <v>0</v>
      </c>
      <c r="CC2173" s="2">
        <v>0</v>
      </c>
      <c r="CD2173" s="2">
        <v>0</v>
      </c>
      <c r="CE2173" s="2">
        <v>0</v>
      </c>
      <c r="CF2173" s="2">
        <v>0</v>
      </c>
      <c r="CG2173" s="2">
        <v>0</v>
      </c>
      <c r="CH2173" s="2">
        <v>0</v>
      </c>
      <c r="CI2173" s="2">
        <v>0</v>
      </c>
      <c r="CJ2173" s="2">
        <v>0</v>
      </c>
      <c r="CK2173" s="2">
        <v>1</v>
      </c>
      <c r="CL2173" s="2">
        <v>3</v>
      </c>
    </row>
    <row r="2174" spans="1:90" x14ac:dyDescent="0.25">
      <c r="A2174" t="s">
        <v>115</v>
      </c>
      <c r="B2174">
        <v>20506</v>
      </c>
      <c r="C2174" t="s">
        <v>820</v>
      </c>
      <c r="D2174">
        <v>1</v>
      </c>
      <c r="E2174">
        <v>8</v>
      </c>
      <c r="F2174">
        <v>22627</v>
      </c>
      <c r="G2174">
        <v>35022627</v>
      </c>
      <c r="H2174" t="s">
        <v>13769</v>
      </c>
      <c r="I2174">
        <v>210</v>
      </c>
      <c r="J2174" t="s">
        <v>1132</v>
      </c>
      <c r="K2174" t="s">
        <v>13770</v>
      </c>
      <c r="L2174">
        <v>1</v>
      </c>
      <c r="M2174" t="s">
        <v>1132</v>
      </c>
      <c r="N2174">
        <v>14702016</v>
      </c>
      <c r="O2174" t="s">
        <v>92</v>
      </c>
      <c r="P2174" t="s">
        <v>13706</v>
      </c>
      <c r="Q2174">
        <v>152</v>
      </c>
      <c r="R2174">
        <v>17</v>
      </c>
      <c r="S2174">
        <v>33422678</v>
      </c>
      <c r="T2174">
        <v>33424419</v>
      </c>
      <c r="U2174" t="s">
        <v>13771</v>
      </c>
      <c r="V2174">
        <v>1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72</v>
      </c>
      <c r="AE2174" s="2">
        <v>63</v>
      </c>
      <c r="AF2174" s="2">
        <v>49</v>
      </c>
      <c r="AG2174" s="2">
        <v>50</v>
      </c>
      <c r="AH2174" s="2">
        <v>81</v>
      </c>
      <c r="AI2174" s="2">
        <v>59</v>
      </c>
      <c r="AJ2174" s="2">
        <v>44</v>
      </c>
      <c r="AK2174" s="2">
        <v>0</v>
      </c>
      <c r="AL2174" s="2">
        <v>0</v>
      </c>
      <c r="AM2174" s="2">
        <v>0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64</v>
      </c>
      <c r="BD2174" s="2">
        <v>3</v>
      </c>
      <c r="BE2174" s="2">
        <v>0</v>
      </c>
      <c r="BF2174" s="2">
        <v>0</v>
      </c>
      <c r="BG2174" s="2">
        <v>0</v>
      </c>
      <c r="BH2174" s="2">
        <v>0</v>
      </c>
      <c r="BI2174" s="2">
        <v>0</v>
      </c>
      <c r="BJ2174" s="2">
        <v>0</v>
      </c>
      <c r="BK2174" s="2">
        <v>0</v>
      </c>
      <c r="BL2174" s="2">
        <v>5</v>
      </c>
      <c r="BM2174" s="2">
        <v>2</v>
      </c>
      <c r="BN2174" s="2">
        <v>3</v>
      </c>
      <c r="BO2174" s="2">
        <v>2</v>
      </c>
      <c r="BP2174" s="2">
        <v>4</v>
      </c>
      <c r="BQ2174" s="2">
        <v>2</v>
      </c>
      <c r="BR2174" s="2">
        <v>2</v>
      </c>
      <c r="BS2174" s="2">
        <v>0</v>
      </c>
      <c r="BT2174" s="2">
        <v>0</v>
      </c>
      <c r="BU2174" s="2">
        <v>0</v>
      </c>
      <c r="BV2174" s="2">
        <v>0</v>
      </c>
      <c r="BW2174" s="2">
        <v>0</v>
      </c>
      <c r="BX2174" s="2">
        <v>0</v>
      </c>
      <c r="BY2174" s="2">
        <v>0</v>
      </c>
      <c r="BZ2174" s="2">
        <v>0</v>
      </c>
      <c r="CA2174" s="2">
        <v>0</v>
      </c>
      <c r="CB2174" s="2">
        <v>0</v>
      </c>
      <c r="CC2174" s="2">
        <v>0</v>
      </c>
      <c r="CD2174" s="2">
        <v>0</v>
      </c>
      <c r="CE2174" s="2">
        <v>0</v>
      </c>
      <c r="CF2174" s="2">
        <v>0</v>
      </c>
      <c r="CG2174" s="2">
        <v>0</v>
      </c>
      <c r="CH2174" s="2">
        <v>0</v>
      </c>
      <c r="CI2174" s="2">
        <v>0</v>
      </c>
      <c r="CJ2174" s="2">
        <v>0</v>
      </c>
      <c r="CK2174" s="2">
        <v>3</v>
      </c>
      <c r="CL2174" s="2">
        <v>1</v>
      </c>
    </row>
    <row r="2175" spans="1:90" x14ac:dyDescent="0.25">
      <c r="A2175" t="s">
        <v>115</v>
      </c>
      <c r="B2175">
        <v>20506</v>
      </c>
      <c r="C2175" t="s">
        <v>820</v>
      </c>
      <c r="D2175">
        <v>1</v>
      </c>
      <c r="E2175">
        <v>8</v>
      </c>
      <c r="F2175">
        <v>23590</v>
      </c>
      <c r="G2175">
        <v>35023590</v>
      </c>
      <c r="H2175" t="s">
        <v>17563</v>
      </c>
      <c r="I2175">
        <v>334</v>
      </c>
      <c r="J2175" t="s">
        <v>1409</v>
      </c>
      <c r="K2175" t="s">
        <v>91</v>
      </c>
      <c r="L2175">
        <v>1</v>
      </c>
      <c r="M2175" t="s">
        <v>1409</v>
      </c>
      <c r="N2175">
        <v>14840000</v>
      </c>
      <c r="P2175" t="s">
        <v>16695</v>
      </c>
      <c r="Q2175">
        <v>330</v>
      </c>
      <c r="R2175">
        <v>16</v>
      </c>
      <c r="S2175">
        <v>32512591</v>
      </c>
      <c r="T2175">
        <v>32513407</v>
      </c>
      <c r="U2175" t="s">
        <v>16696</v>
      </c>
      <c r="V2175">
        <v>1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264</v>
      </c>
      <c r="AI2175" s="2">
        <v>166</v>
      </c>
      <c r="AJ2175" s="2">
        <v>229</v>
      </c>
      <c r="AK2175" s="2">
        <v>0</v>
      </c>
      <c r="AL2175" s="2">
        <v>0</v>
      </c>
      <c r="AM2175" s="2">
        <v>0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262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42</v>
      </c>
      <c r="BD2175" s="2">
        <v>3</v>
      </c>
      <c r="BE2175" s="2">
        <v>0</v>
      </c>
      <c r="BF2175" s="2">
        <v>0</v>
      </c>
      <c r="BG2175" s="2">
        <v>0</v>
      </c>
      <c r="BH2175" s="2">
        <v>0</v>
      </c>
      <c r="BI2175" s="2">
        <v>0</v>
      </c>
      <c r="BJ2175" s="2">
        <v>0</v>
      </c>
      <c r="BK2175" s="2">
        <v>0</v>
      </c>
      <c r="BL2175" s="2">
        <v>0</v>
      </c>
      <c r="BM2175" s="2">
        <v>0</v>
      </c>
      <c r="BN2175" s="2">
        <v>0</v>
      </c>
      <c r="BO2175" s="2">
        <v>0</v>
      </c>
      <c r="BP2175" s="2">
        <v>10</v>
      </c>
      <c r="BQ2175" s="2">
        <v>7</v>
      </c>
      <c r="BR2175" s="2">
        <v>6</v>
      </c>
      <c r="BS2175" s="2">
        <v>0</v>
      </c>
      <c r="BT2175" s="2">
        <v>0</v>
      </c>
      <c r="BU2175" s="2">
        <v>0</v>
      </c>
      <c r="BV2175" s="2">
        <v>0</v>
      </c>
      <c r="BW2175" s="2">
        <v>0</v>
      </c>
      <c r="BX2175" s="2">
        <v>0</v>
      </c>
      <c r="BY2175" s="2">
        <v>0</v>
      </c>
      <c r="BZ2175" s="2">
        <v>0</v>
      </c>
      <c r="CA2175" s="2">
        <v>0</v>
      </c>
      <c r="CB2175" s="2">
        <v>0</v>
      </c>
      <c r="CC2175" s="2">
        <v>9</v>
      </c>
      <c r="CD2175" s="2">
        <v>0</v>
      </c>
      <c r="CE2175" s="2">
        <v>0</v>
      </c>
      <c r="CF2175" s="2">
        <v>0</v>
      </c>
      <c r="CG2175" s="2">
        <v>0</v>
      </c>
      <c r="CH2175" s="2">
        <v>0</v>
      </c>
      <c r="CI2175" s="2">
        <v>0</v>
      </c>
      <c r="CJ2175" s="2">
        <v>0</v>
      </c>
      <c r="CK2175" s="2">
        <v>2</v>
      </c>
      <c r="CL2175" s="2">
        <v>1</v>
      </c>
    </row>
    <row r="2176" spans="1:90" x14ac:dyDescent="0.25">
      <c r="A2176" t="s">
        <v>115</v>
      </c>
      <c r="B2176">
        <v>20506</v>
      </c>
      <c r="C2176" t="s">
        <v>820</v>
      </c>
      <c r="D2176">
        <v>1</v>
      </c>
      <c r="E2176">
        <v>8</v>
      </c>
      <c r="F2176">
        <v>40034</v>
      </c>
      <c r="G2176">
        <v>35040034</v>
      </c>
      <c r="H2176" t="s">
        <v>16712</v>
      </c>
      <c r="I2176">
        <v>334</v>
      </c>
      <c r="J2176" t="s">
        <v>1409</v>
      </c>
      <c r="K2176" t="s">
        <v>16713</v>
      </c>
      <c r="L2176">
        <v>1</v>
      </c>
      <c r="M2176" t="s">
        <v>1409</v>
      </c>
      <c r="N2176">
        <v>14840000</v>
      </c>
      <c r="O2176" t="s">
        <v>102</v>
      </c>
      <c r="P2176" t="s">
        <v>16714</v>
      </c>
      <c r="Q2176">
        <v>481</v>
      </c>
      <c r="R2176">
        <v>16</v>
      </c>
      <c r="S2176">
        <v>32511172</v>
      </c>
      <c r="T2176">
        <v>32511499</v>
      </c>
      <c r="U2176" t="s">
        <v>16715</v>
      </c>
      <c r="V2176">
        <v>1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162</v>
      </c>
      <c r="AI2176" s="2">
        <v>116</v>
      </c>
      <c r="AJ2176" s="2">
        <v>143</v>
      </c>
      <c r="AK2176" s="2">
        <v>0</v>
      </c>
      <c r="AL2176" s="2">
        <v>0</v>
      </c>
      <c r="AM2176" s="2">
        <v>0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75</v>
      </c>
      <c r="BD2176" s="2">
        <v>5</v>
      </c>
      <c r="BE2176" s="2">
        <v>0</v>
      </c>
      <c r="BF2176" s="2">
        <v>0</v>
      </c>
      <c r="BG2176" s="2">
        <v>0</v>
      </c>
      <c r="BH2176" s="2">
        <v>0</v>
      </c>
      <c r="BI2176" s="2">
        <v>0</v>
      </c>
      <c r="BJ2176" s="2">
        <v>0</v>
      </c>
      <c r="BK2176" s="2">
        <v>0</v>
      </c>
      <c r="BL2176" s="2">
        <v>0</v>
      </c>
      <c r="BM2176" s="2">
        <v>0</v>
      </c>
      <c r="BN2176" s="2">
        <v>0</v>
      </c>
      <c r="BO2176" s="2">
        <v>0</v>
      </c>
      <c r="BP2176" s="2">
        <v>9</v>
      </c>
      <c r="BQ2176" s="2">
        <v>7</v>
      </c>
      <c r="BR2176" s="2">
        <v>7</v>
      </c>
      <c r="BS2176" s="2">
        <v>0</v>
      </c>
      <c r="BT2176" s="2">
        <v>0</v>
      </c>
      <c r="BU2176" s="2">
        <v>0</v>
      </c>
      <c r="BV2176" s="2">
        <v>0</v>
      </c>
      <c r="BW2176" s="2">
        <v>0</v>
      </c>
      <c r="BX2176" s="2">
        <v>0</v>
      </c>
      <c r="BY2176" s="2">
        <v>0</v>
      </c>
      <c r="BZ2176" s="2">
        <v>0</v>
      </c>
      <c r="CA2176" s="2">
        <v>0</v>
      </c>
      <c r="CB2176" s="2">
        <v>0</v>
      </c>
      <c r="CC2176" s="2">
        <v>0</v>
      </c>
      <c r="CD2176" s="2">
        <v>0</v>
      </c>
      <c r="CE2176" s="2">
        <v>0</v>
      </c>
      <c r="CF2176" s="2">
        <v>0</v>
      </c>
      <c r="CG2176" s="2">
        <v>0</v>
      </c>
      <c r="CH2176" s="2">
        <v>0</v>
      </c>
      <c r="CI2176" s="2">
        <v>0</v>
      </c>
      <c r="CJ2176" s="2">
        <v>0</v>
      </c>
      <c r="CK2176" s="2">
        <v>4</v>
      </c>
      <c r="CL2176" s="2">
        <v>1</v>
      </c>
    </row>
    <row r="2177" spans="1:90" x14ac:dyDescent="0.25">
      <c r="A2177" t="s">
        <v>115</v>
      </c>
      <c r="B2177">
        <v>20506</v>
      </c>
      <c r="C2177" t="s">
        <v>820</v>
      </c>
      <c r="D2177">
        <v>1</v>
      </c>
      <c r="E2177">
        <v>8</v>
      </c>
      <c r="F2177">
        <v>23711</v>
      </c>
      <c r="G2177">
        <v>35023711</v>
      </c>
      <c r="H2177" t="s">
        <v>9483</v>
      </c>
      <c r="I2177">
        <v>391</v>
      </c>
      <c r="J2177" t="s">
        <v>820</v>
      </c>
      <c r="K2177" t="s">
        <v>9484</v>
      </c>
      <c r="L2177">
        <v>1</v>
      </c>
      <c r="M2177" t="s">
        <v>820</v>
      </c>
      <c r="N2177">
        <v>14890026</v>
      </c>
      <c r="O2177" t="s">
        <v>102</v>
      </c>
      <c r="P2177" t="s">
        <v>9485</v>
      </c>
      <c r="Q2177">
        <v>711</v>
      </c>
      <c r="R2177">
        <v>16</v>
      </c>
      <c r="S2177">
        <v>32021132</v>
      </c>
      <c r="T2177">
        <v>32028570</v>
      </c>
      <c r="U2177" t="s">
        <v>9486</v>
      </c>
      <c r="V2177">
        <v>1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47</v>
      </c>
      <c r="AE2177" s="2">
        <v>41</v>
      </c>
      <c r="AF2177" s="2">
        <v>48</v>
      </c>
      <c r="AG2177" s="2">
        <v>71</v>
      </c>
      <c r="AH2177" s="2">
        <v>55</v>
      </c>
      <c r="AI2177" s="2">
        <v>61</v>
      </c>
      <c r="AJ2177" s="2">
        <v>51</v>
      </c>
      <c r="AK2177" s="2">
        <v>0</v>
      </c>
      <c r="AL2177" s="2">
        <v>0</v>
      </c>
      <c r="AM2177" s="2">
        <v>0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65</v>
      </c>
      <c r="BD2177" s="2">
        <v>13</v>
      </c>
      <c r="BE2177" s="2">
        <v>0</v>
      </c>
      <c r="BF2177" s="2">
        <v>0</v>
      </c>
      <c r="BG2177" s="2">
        <v>0</v>
      </c>
      <c r="BH2177" s="2">
        <v>0</v>
      </c>
      <c r="BI2177" s="2">
        <v>0</v>
      </c>
      <c r="BJ2177" s="2">
        <v>0</v>
      </c>
      <c r="BK2177" s="2">
        <v>0</v>
      </c>
      <c r="BL2177" s="2">
        <v>4</v>
      </c>
      <c r="BM2177" s="2">
        <v>3</v>
      </c>
      <c r="BN2177" s="2">
        <v>3</v>
      </c>
      <c r="BO2177" s="2">
        <v>4</v>
      </c>
      <c r="BP2177" s="2">
        <v>3</v>
      </c>
      <c r="BQ2177" s="2">
        <v>4</v>
      </c>
      <c r="BR2177" s="2">
        <v>3</v>
      </c>
      <c r="BS2177" s="2">
        <v>0</v>
      </c>
      <c r="BT2177" s="2">
        <v>0</v>
      </c>
      <c r="BU2177" s="2">
        <v>0</v>
      </c>
      <c r="BV2177" s="2">
        <v>0</v>
      </c>
      <c r="BW2177" s="2">
        <v>0</v>
      </c>
      <c r="BX2177" s="2">
        <v>0</v>
      </c>
      <c r="BY2177" s="2">
        <v>0</v>
      </c>
      <c r="BZ2177" s="2">
        <v>0</v>
      </c>
      <c r="CA2177" s="2">
        <v>0</v>
      </c>
      <c r="CB2177" s="2">
        <v>0</v>
      </c>
      <c r="CC2177" s="2">
        <v>0</v>
      </c>
      <c r="CD2177" s="2">
        <v>0</v>
      </c>
      <c r="CE2177" s="2">
        <v>0</v>
      </c>
      <c r="CF2177" s="2">
        <v>0</v>
      </c>
      <c r="CG2177" s="2">
        <v>0</v>
      </c>
      <c r="CH2177" s="2">
        <v>0</v>
      </c>
      <c r="CI2177" s="2">
        <v>0</v>
      </c>
      <c r="CJ2177" s="2">
        <v>0</v>
      </c>
      <c r="CK2177" s="2">
        <v>4</v>
      </c>
      <c r="CL2177" s="2">
        <v>4</v>
      </c>
    </row>
    <row r="2178" spans="1:90" x14ac:dyDescent="0.25">
      <c r="A2178" t="s">
        <v>115</v>
      </c>
      <c r="B2178">
        <v>20506</v>
      </c>
      <c r="C2178" t="s">
        <v>820</v>
      </c>
      <c r="D2178">
        <v>1</v>
      </c>
      <c r="E2178">
        <v>8</v>
      </c>
      <c r="F2178">
        <v>23577</v>
      </c>
      <c r="G2178">
        <v>35023577</v>
      </c>
      <c r="H2178" t="s">
        <v>8486</v>
      </c>
      <c r="I2178">
        <v>461</v>
      </c>
      <c r="J2178" t="s">
        <v>1479</v>
      </c>
      <c r="K2178" t="s">
        <v>91</v>
      </c>
      <c r="L2178">
        <v>1</v>
      </c>
      <c r="M2178" t="s">
        <v>1479</v>
      </c>
      <c r="N2178">
        <v>15910000</v>
      </c>
      <c r="P2178" t="s">
        <v>8487</v>
      </c>
      <c r="Q2178">
        <v>1344</v>
      </c>
      <c r="R2178">
        <v>16</v>
      </c>
      <c r="S2178">
        <v>32421311</v>
      </c>
      <c r="T2178">
        <v>32427860</v>
      </c>
      <c r="U2178" t="s">
        <v>8488</v>
      </c>
      <c r="V2178">
        <v>1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52</v>
      </c>
      <c r="AE2178" s="2">
        <v>51</v>
      </c>
      <c r="AF2178" s="2">
        <v>51</v>
      </c>
      <c r="AG2178" s="2">
        <v>93</v>
      </c>
      <c r="AH2178" s="2">
        <v>178</v>
      </c>
      <c r="AI2178" s="2">
        <v>192</v>
      </c>
      <c r="AJ2178" s="2">
        <v>156</v>
      </c>
      <c r="AK2178" s="2">
        <v>0</v>
      </c>
      <c r="AL2178" s="2">
        <v>0</v>
      </c>
      <c r="AM2178" s="2">
        <v>0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53</v>
      </c>
      <c r="BD2178" s="2">
        <v>0</v>
      </c>
      <c r="BE2178" s="2">
        <v>0</v>
      </c>
      <c r="BF2178" s="2">
        <v>0</v>
      </c>
      <c r="BG2178" s="2">
        <v>0</v>
      </c>
      <c r="BH2178" s="2">
        <v>0</v>
      </c>
      <c r="BI2178" s="2">
        <v>0</v>
      </c>
      <c r="BJ2178" s="2">
        <v>0</v>
      </c>
      <c r="BK2178" s="2">
        <v>0</v>
      </c>
      <c r="BL2178" s="2">
        <v>3</v>
      </c>
      <c r="BM2178" s="2">
        <v>2</v>
      </c>
      <c r="BN2178" s="2">
        <v>4</v>
      </c>
      <c r="BO2178" s="2">
        <v>5</v>
      </c>
      <c r="BP2178" s="2">
        <v>7</v>
      </c>
      <c r="BQ2178" s="2">
        <v>6</v>
      </c>
      <c r="BR2178" s="2">
        <v>7</v>
      </c>
      <c r="BS2178" s="2">
        <v>0</v>
      </c>
      <c r="BT2178" s="2">
        <v>0</v>
      </c>
      <c r="BU2178" s="2">
        <v>0</v>
      </c>
      <c r="BV2178" s="2">
        <v>0</v>
      </c>
      <c r="BW2178" s="2">
        <v>0</v>
      </c>
      <c r="BX2178" s="2">
        <v>0</v>
      </c>
      <c r="BY2178" s="2">
        <v>0</v>
      </c>
      <c r="BZ2178" s="2">
        <v>0</v>
      </c>
      <c r="CA2178" s="2">
        <v>0</v>
      </c>
      <c r="CB2178" s="2">
        <v>0</v>
      </c>
      <c r="CC2178" s="2">
        <v>0</v>
      </c>
      <c r="CD2178" s="2">
        <v>0</v>
      </c>
      <c r="CE2178" s="2">
        <v>0</v>
      </c>
      <c r="CF2178" s="2">
        <v>0</v>
      </c>
      <c r="CG2178" s="2">
        <v>0</v>
      </c>
      <c r="CH2178" s="2">
        <v>0</v>
      </c>
      <c r="CI2178" s="2">
        <v>0</v>
      </c>
      <c r="CJ2178" s="2">
        <v>0</v>
      </c>
      <c r="CK2178" s="2">
        <v>2</v>
      </c>
      <c r="CL2178" s="2">
        <v>0</v>
      </c>
    </row>
    <row r="2179" spans="1:90" x14ac:dyDescent="0.25">
      <c r="A2179" t="s">
        <v>115</v>
      </c>
      <c r="B2179">
        <v>20506</v>
      </c>
      <c r="C2179" t="s">
        <v>820</v>
      </c>
      <c r="D2179">
        <v>1</v>
      </c>
      <c r="E2179">
        <v>8</v>
      </c>
      <c r="F2179">
        <v>44623</v>
      </c>
      <c r="G2179">
        <v>35044623</v>
      </c>
      <c r="H2179" t="s">
        <v>14492</v>
      </c>
      <c r="I2179">
        <v>461</v>
      </c>
      <c r="J2179" t="s">
        <v>1479</v>
      </c>
      <c r="K2179" t="s">
        <v>14493</v>
      </c>
      <c r="L2179">
        <v>1</v>
      </c>
      <c r="M2179" t="s">
        <v>1479</v>
      </c>
      <c r="N2179">
        <v>15910000</v>
      </c>
      <c r="O2179" t="s">
        <v>102</v>
      </c>
      <c r="P2179" t="s">
        <v>14494</v>
      </c>
      <c r="Q2179">
        <v>230</v>
      </c>
      <c r="R2179">
        <v>16</v>
      </c>
      <c r="S2179">
        <v>32423121</v>
      </c>
      <c r="T2179">
        <v>32427861</v>
      </c>
      <c r="U2179" t="s">
        <v>14495</v>
      </c>
      <c r="V2179">
        <v>1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36</v>
      </c>
      <c r="AE2179" s="2">
        <v>66</v>
      </c>
      <c r="AF2179" s="2">
        <v>49</v>
      </c>
      <c r="AG2179" s="2">
        <v>51</v>
      </c>
      <c r="AH2179" s="2">
        <v>83</v>
      </c>
      <c r="AI2179" s="2">
        <v>81</v>
      </c>
      <c r="AJ2179" s="2">
        <v>82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29</v>
      </c>
      <c r="BD2179" s="2">
        <v>1</v>
      </c>
      <c r="BE2179" s="2">
        <v>0</v>
      </c>
      <c r="BF2179" s="2">
        <v>0</v>
      </c>
      <c r="BG2179" s="2">
        <v>0</v>
      </c>
      <c r="BH2179" s="2">
        <v>0</v>
      </c>
      <c r="BI2179" s="2">
        <v>0</v>
      </c>
      <c r="BJ2179" s="2">
        <v>0</v>
      </c>
      <c r="BK2179" s="2">
        <v>0</v>
      </c>
      <c r="BL2179" s="2">
        <v>1</v>
      </c>
      <c r="BM2179" s="2">
        <v>2</v>
      </c>
      <c r="BN2179" s="2">
        <v>3</v>
      </c>
      <c r="BO2179" s="2">
        <v>3</v>
      </c>
      <c r="BP2179" s="2">
        <v>5</v>
      </c>
      <c r="BQ2179" s="2">
        <v>4</v>
      </c>
      <c r="BR2179" s="2">
        <v>5</v>
      </c>
      <c r="BS2179" s="2">
        <v>0</v>
      </c>
      <c r="BT2179" s="2">
        <v>0</v>
      </c>
      <c r="BU2179" s="2">
        <v>0</v>
      </c>
      <c r="BV2179" s="2">
        <v>0</v>
      </c>
      <c r="BW2179" s="2">
        <v>0</v>
      </c>
      <c r="BX2179" s="2">
        <v>0</v>
      </c>
      <c r="BY2179" s="2">
        <v>0</v>
      </c>
      <c r="BZ2179" s="2">
        <v>0</v>
      </c>
      <c r="CA2179" s="2">
        <v>0</v>
      </c>
      <c r="CB2179" s="2">
        <v>0</v>
      </c>
      <c r="CC2179" s="2">
        <v>0</v>
      </c>
      <c r="CD2179" s="2">
        <v>0</v>
      </c>
      <c r="CE2179" s="2">
        <v>0</v>
      </c>
      <c r="CF2179" s="2">
        <v>0</v>
      </c>
      <c r="CG2179" s="2">
        <v>0</v>
      </c>
      <c r="CH2179" s="2">
        <v>0</v>
      </c>
      <c r="CI2179" s="2">
        <v>0</v>
      </c>
      <c r="CJ2179" s="2">
        <v>0</v>
      </c>
      <c r="CK2179" s="2">
        <v>2</v>
      </c>
      <c r="CL2179" s="2">
        <v>1</v>
      </c>
    </row>
    <row r="2180" spans="1:90" x14ac:dyDescent="0.25">
      <c r="A2180" t="s">
        <v>115</v>
      </c>
      <c r="B2180">
        <v>20506</v>
      </c>
      <c r="C2180" t="s">
        <v>820</v>
      </c>
      <c r="D2180">
        <v>1</v>
      </c>
      <c r="E2180">
        <v>8</v>
      </c>
      <c r="F2180">
        <v>22697</v>
      </c>
      <c r="G2180">
        <v>35022697</v>
      </c>
      <c r="H2180" t="s">
        <v>11236</v>
      </c>
      <c r="I2180">
        <v>463</v>
      </c>
      <c r="J2180" t="s">
        <v>3301</v>
      </c>
      <c r="K2180" t="s">
        <v>91</v>
      </c>
      <c r="L2180">
        <v>1</v>
      </c>
      <c r="M2180" t="s">
        <v>3301</v>
      </c>
      <c r="N2180">
        <v>14730000</v>
      </c>
      <c r="O2180" t="s">
        <v>92</v>
      </c>
      <c r="P2180" t="s">
        <v>11237</v>
      </c>
      <c r="Q2180">
        <v>25</v>
      </c>
      <c r="R2180">
        <v>17</v>
      </c>
      <c r="S2180">
        <v>33611074</v>
      </c>
      <c r="T2180">
        <v>33612438</v>
      </c>
      <c r="U2180" t="s">
        <v>11238</v>
      </c>
      <c r="V2180">
        <v>1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55</v>
      </c>
      <c r="AE2180" s="2">
        <v>49</v>
      </c>
      <c r="AF2180" s="2">
        <v>77</v>
      </c>
      <c r="AG2180" s="2">
        <v>67</v>
      </c>
      <c r="AH2180" s="2">
        <v>126</v>
      </c>
      <c r="AI2180" s="2">
        <v>136</v>
      </c>
      <c r="AJ2180" s="2">
        <v>125</v>
      </c>
      <c r="AK2180" s="2">
        <v>0</v>
      </c>
      <c r="AL2180" s="2">
        <v>0</v>
      </c>
      <c r="AM2180" s="2">
        <v>0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23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143</v>
      </c>
      <c r="BD2180" s="2">
        <v>4</v>
      </c>
      <c r="BE2180" s="2">
        <v>0</v>
      </c>
      <c r="BF2180" s="2">
        <v>0</v>
      </c>
      <c r="BG2180" s="2">
        <v>0</v>
      </c>
      <c r="BH2180" s="2">
        <v>0</v>
      </c>
      <c r="BI2180" s="2">
        <v>0</v>
      </c>
      <c r="BJ2180" s="2">
        <v>0</v>
      </c>
      <c r="BK2180" s="2">
        <v>0</v>
      </c>
      <c r="BL2180" s="2">
        <v>4</v>
      </c>
      <c r="BM2180" s="2">
        <v>3</v>
      </c>
      <c r="BN2180" s="2">
        <v>5</v>
      </c>
      <c r="BO2180" s="2">
        <v>4</v>
      </c>
      <c r="BP2180" s="2">
        <v>6</v>
      </c>
      <c r="BQ2180" s="2">
        <v>4</v>
      </c>
      <c r="BR2180" s="2">
        <v>6</v>
      </c>
      <c r="BS2180" s="2">
        <v>0</v>
      </c>
      <c r="BT2180" s="2">
        <v>0</v>
      </c>
      <c r="BU2180" s="2">
        <v>0</v>
      </c>
      <c r="BV2180" s="2">
        <v>0</v>
      </c>
      <c r="BW2180" s="2">
        <v>0</v>
      </c>
      <c r="BX2180" s="2">
        <v>0</v>
      </c>
      <c r="BY2180" s="2">
        <v>0</v>
      </c>
      <c r="BZ2180" s="2">
        <v>0</v>
      </c>
      <c r="CA2180" s="2">
        <v>0</v>
      </c>
      <c r="CB2180" s="2">
        <v>0</v>
      </c>
      <c r="CC2180" s="2">
        <v>1</v>
      </c>
      <c r="CD2180" s="2">
        <v>0</v>
      </c>
      <c r="CE2180" s="2">
        <v>0</v>
      </c>
      <c r="CF2180" s="2">
        <v>0</v>
      </c>
      <c r="CG2180" s="2">
        <v>0</v>
      </c>
      <c r="CH2180" s="2">
        <v>0</v>
      </c>
      <c r="CI2180" s="2">
        <v>0</v>
      </c>
      <c r="CJ2180" s="2">
        <v>0</v>
      </c>
      <c r="CK2180" s="2">
        <v>7</v>
      </c>
      <c r="CL2180" s="2">
        <v>1</v>
      </c>
    </row>
    <row r="2181" spans="1:90" x14ac:dyDescent="0.25">
      <c r="A2181" t="s">
        <v>115</v>
      </c>
      <c r="B2181">
        <v>20506</v>
      </c>
      <c r="C2181" t="s">
        <v>820</v>
      </c>
      <c r="D2181">
        <v>1</v>
      </c>
      <c r="E2181">
        <v>8</v>
      </c>
      <c r="F2181">
        <v>903371</v>
      </c>
      <c r="G2181">
        <v>35903371</v>
      </c>
      <c r="H2181" t="s">
        <v>13370</v>
      </c>
      <c r="I2181">
        <v>210</v>
      </c>
      <c r="J2181" t="s">
        <v>1132</v>
      </c>
      <c r="K2181" t="s">
        <v>852</v>
      </c>
      <c r="L2181">
        <v>1</v>
      </c>
      <c r="M2181" t="s">
        <v>1132</v>
      </c>
      <c r="N2181">
        <v>14706228</v>
      </c>
      <c r="O2181" t="s">
        <v>591</v>
      </c>
      <c r="P2181" t="s">
        <v>13371</v>
      </c>
      <c r="Q2181">
        <v>1450</v>
      </c>
      <c r="R2181">
        <v>17</v>
      </c>
      <c r="S2181">
        <v>33426148</v>
      </c>
      <c r="T2181">
        <v>33426622</v>
      </c>
      <c r="U2181" t="s">
        <v>13372</v>
      </c>
      <c r="V2181">
        <v>1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63</v>
      </c>
      <c r="AE2181" s="2">
        <v>58</v>
      </c>
      <c r="AF2181" s="2">
        <v>45</v>
      </c>
      <c r="AG2181" s="2">
        <v>62</v>
      </c>
      <c r="AH2181" s="2">
        <v>49</v>
      </c>
      <c r="AI2181" s="2">
        <v>64</v>
      </c>
      <c r="AJ2181" s="2">
        <v>26</v>
      </c>
      <c r="AK2181" s="2">
        <v>0</v>
      </c>
      <c r="AL2181" s="2">
        <v>0</v>
      </c>
      <c r="AM2181" s="2">
        <v>0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93</v>
      </c>
      <c r="BD2181" s="2">
        <v>4</v>
      </c>
      <c r="BE2181" s="2">
        <v>0</v>
      </c>
      <c r="BF2181" s="2">
        <v>0</v>
      </c>
      <c r="BG2181" s="2">
        <v>0</v>
      </c>
      <c r="BH2181" s="2">
        <v>0</v>
      </c>
      <c r="BI2181" s="2">
        <v>0</v>
      </c>
      <c r="BJ2181" s="2">
        <v>0</v>
      </c>
      <c r="BK2181" s="2">
        <v>0</v>
      </c>
      <c r="BL2181" s="2">
        <v>6</v>
      </c>
      <c r="BM2181" s="2">
        <v>2</v>
      </c>
      <c r="BN2181" s="2">
        <v>4</v>
      </c>
      <c r="BO2181" s="2">
        <v>2</v>
      </c>
      <c r="BP2181" s="2">
        <v>3</v>
      </c>
      <c r="BQ2181" s="2">
        <v>2</v>
      </c>
      <c r="BR2181" s="2">
        <v>1</v>
      </c>
      <c r="BS2181" s="2">
        <v>0</v>
      </c>
      <c r="BT2181" s="2">
        <v>0</v>
      </c>
      <c r="BU2181" s="2">
        <v>0</v>
      </c>
      <c r="BV2181" s="2">
        <v>0</v>
      </c>
      <c r="BW2181" s="2">
        <v>0</v>
      </c>
      <c r="BX2181" s="2">
        <v>0</v>
      </c>
      <c r="BY2181" s="2">
        <v>0</v>
      </c>
      <c r="BZ2181" s="2">
        <v>0</v>
      </c>
      <c r="CA2181" s="2">
        <v>0</v>
      </c>
      <c r="CB2181" s="2">
        <v>0</v>
      </c>
      <c r="CC2181" s="2">
        <v>0</v>
      </c>
      <c r="CD2181" s="2">
        <v>0</v>
      </c>
      <c r="CE2181" s="2">
        <v>0</v>
      </c>
      <c r="CF2181" s="2">
        <v>0</v>
      </c>
      <c r="CG2181" s="2">
        <v>0</v>
      </c>
      <c r="CH2181" s="2">
        <v>0</v>
      </c>
      <c r="CI2181" s="2">
        <v>0</v>
      </c>
      <c r="CJ2181" s="2">
        <v>0</v>
      </c>
      <c r="CK2181" s="2">
        <v>5</v>
      </c>
      <c r="CL2181" s="2">
        <v>1</v>
      </c>
    </row>
    <row r="2182" spans="1:90" x14ac:dyDescent="0.25">
      <c r="A2182" t="s">
        <v>115</v>
      </c>
      <c r="B2182">
        <v>20506</v>
      </c>
      <c r="C2182" t="s">
        <v>820</v>
      </c>
      <c r="D2182">
        <v>1</v>
      </c>
      <c r="E2182">
        <v>8</v>
      </c>
      <c r="F2182">
        <v>44600</v>
      </c>
      <c r="G2182">
        <v>35044600</v>
      </c>
      <c r="H2182" t="s">
        <v>9277</v>
      </c>
      <c r="I2182">
        <v>210</v>
      </c>
      <c r="J2182" t="s">
        <v>1132</v>
      </c>
      <c r="K2182" t="s">
        <v>9278</v>
      </c>
      <c r="L2182">
        <v>1</v>
      </c>
      <c r="M2182" t="s">
        <v>1132</v>
      </c>
      <c r="N2182">
        <v>14711510</v>
      </c>
      <c r="O2182" t="s">
        <v>92</v>
      </c>
      <c r="P2182" t="s">
        <v>9279</v>
      </c>
      <c r="Q2182">
        <v>1323</v>
      </c>
      <c r="R2182">
        <v>17</v>
      </c>
      <c r="S2182">
        <v>33424618</v>
      </c>
      <c r="T2182">
        <v>33425350</v>
      </c>
      <c r="U2182" t="s">
        <v>9280</v>
      </c>
      <c r="V2182">
        <v>1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65</v>
      </c>
      <c r="AE2182" s="2">
        <v>73</v>
      </c>
      <c r="AF2182" s="2">
        <v>56</v>
      </c>
      <c r="AG2182" s="2">
        <v>75</v>
      </c>
      <c r="AH2182" s="2">
        <v>53</v>
      </c>
      <c r="AI2182" s="2">
        <v>58</v>
      </c>
      <c r="AJ2182" s="2">
        <v>32</v>
      </c>
      <c r="AK2182" s="2">
        <v>0</v>
      </c>
      <c r="AL2182" s="2">
        <v>0</v>
      </c>
      <c r="AM2182" s="2">
        <v>0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94</v>
      </c>
      <c r="BD2182" s="2">
        <v>5</v>
      </c>
      <c r="BE2182" s="2">
        <v>0</v>
      </c>
      <c r="BF2182" s="2">
        <v>0</v>
      </c>
      <c r="BG2182" s="2">
        <v>0</v>
      </c>
      <c r="BH2182" s="2">
        <v>0</v>
      </c>
      <c r="BI2182" s="2">
        <v>0</v>
      </c>
      <c r="BJ2182" s="2">
        <v>0</v>
      </c>
      <c r="BK2182" s="2">
        <v>0</v>
      </c>
      <c r="BL2182" s="2">
        <v>4</v>
      </c>
      <c r="BM2182" s="2">
        <v>3</v>
      </c>
      <c r="BN2182" s="2">
        <v>4</v>
      </c>
      <c r="BO2182" s="2">
        <v>6</v>
      </c>
      <c r="BP2182" s="2">
        <v>3</v>
      </c>
      <c r="BQ2182" s="2">
        <v>2</v>
      </c>
      <c r="BR2182" s="2">
        <v>1</v>
      </c>
      <c r="BS2182" s="2">
        <v>0</v>
      </c>
      <c r="BT2182" s="2">
        <v>0</v>
      </c>
      <c r="BU2182" s="2">
        <v>0</v>
      </c>
      <c r="BV2182" s="2">
        <v>0</v>
      </c>
      <c r="BW2182" s="2">
        <v>0</v>
      </c>
      <c r="BX2182" s="2">
        <v>0</v>
      </c>
      <c r="BY2182" s="2">
        <v>0</v>
      </c>
      <c r="BZ2182" s="2">
        <v>0</v>
      </c>
      <c r="CA2182" s="2">
        <v>0</v>
      </c>
      <c r="CB2182" s="2">
        <v>0</v>
      </c>
      <c r="CC2182" s="2">
        <v>0</v>
      </c>
      <c r="CD2182" s="2">
        <v>0</v>
      </c>
      <c r="CE2182" s="2">
        <v>0</v>
      </c>
      <c r="CF2182" s="2">
        <v>0</v>
      </c>
      <c r="CG2182" s="2">
        <v>0</v>
      </c>
      <c r="CH2182" s="2">
        <v>0</v>
      </c>
      <c r="CI2182" s="2">
        <v>0</v>
      </c>
      <c r="CJ2182" s="2">
        <v>0</v>
      </c>
      <c r="CK2182" s="2">
        <v>5</v>
      </c>
      <c r="CL2182" s="2">
        <v>2</v>
      </c>
    </row>
    <row r="2183" spans="1:90" x14ac:dyDescent="0.25">
      <c r="A2183" t="s">
        <v>115</v>
      </c>
      <c r="B2183">
        <v>20506</v>
      </c>
      <c r="C2183" t="s">
        <v>820</v>
      </c>
      <c r="D2183">
        <v>1</v>
      </c>
      <c r="E2183">
        <v>8</v>
      </c>
      <c r="F2183">
        <v>22724</v>
      </c>
      <c r="G2183">
        <v>35022724</v>
      </c>
      <c r="H2183" t="s">
        <v>14118</v>
      </c>
      <c r="I2183">
        <v>210</v>
      </c>
      <c r="J2183" t="s">
        <v>1132</v>
      </c>
      <c r="K2183" t="s">
        <v>91</v>
      </c>
      <c r="L2183">
        <v>1</v>
      </c>
      <c r="M2183" t="s">
        <v>1132</v>
      </c>
      <c r="N2183">
        <v>14701070</v>
      </c>
      <c r="O2183" t="s">
        <v>92</v>
      </c>
      <c r="P2183" t="s">
        <v>14119</v>
      </c>
      <c r="Q2183">
        <v>265</v>
      </c>
      <c r="R2183">
        <v>17</v>
      </c>
      <c r="S2183">
        <v>33421657</v>
      </c>
      <c r="T2183">
        <v>33423364</v>
      </c>
      <c r="U2183" t="s">
        <v>14120</v>
      </c>
      <c r="V2183">
        <v>1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101</v>
      </c>
      <c r="AE2183" s="2">
        <v>128</v>
      </c>
      <c r="AF2183" s="2">
        <v>89</v>
      </c>
      <c r="AG2183" s="2">
        <v>113</v>
      </c>
      <c r="AH2183" s="2">
        <v>100</v>
      </c>
      <c r="AI2183" s="2">
        <v>86</v>
      </c>
      <c r="AJ2183" s="2">
        <v>85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2">
        <v>86</v>
      </c>
      <c r="BD2183" s="2">
        <v>8</v>
      </c>
      <c r="BE2183" s="2">
        <v>0</v>
      </c>
      <c r="BF2183" s="2">
        <v>0</v>
      </c>
      <c r="BG2183" s="2">
        <v>0</v>
      </c>
      <c r="BH2183" s="2">
        <v>0</v>
      </c>
      <c r="BI2183" s="2">
        <v>0</v>
      </c>
      <c r="BJ2183" s="2">
        <v>0</v>
      </c>
      <c r="BK2183" s="2">
        <v>0</v>
      </c>
      <c r="BL2183" s="2">
        <v>4</v>
      </c>
      <c r="BM2183" s="2">
        <v>5</v>
      </c>
      <c r="BN2183" s="2">
        <v>5</v>
      </c>
      <c r="BO2183" s="2">
        <v>7</v>
      </c>
      <c r="BP2183" s="2">
        <v>6</v>
      </c>
      <c r="BQ2183" s="2">
        <v>3</v>
      </c>
      <c r="BR2183" s="2">
        <v>4</v>
      </c>
      <c r="BS2183" s="2">
        <v>0</v>
      </c>
      <c r="BT2183" s="2">
        <v>0</v>
      </c>
      <c r="BU2183" s="2">
        <v>0</v>
      </c>
      <c r="BV2183" s="2">
        <v>0</v>
      </c>
      <c r="BW2183" s="2">
        <v>0</v>
      </c>
      <c r="BX2183" s="2">
        <v>0</v>
      </c>
      <c r="BY2183" s="2">
        <v>0</v>
      </c>
      <c r="BZ2183" s="2">
        <v>0</v>
      </c>
      <c r="CA2183" s="2">
        <v>0</v>
      </c>
      <c r="CB2183" s="2">
        <v>0</v>
      </c>
      <c r="CC2183" s="2">
        <v>0</v>
      </c>
      <c r="CD2183" s="2">
        <v>0</v>
      </c>
      <c r="CE2183" s="2">
        <v>0</v>
      </c>
      <c r="CF2183" s="2">
        <v>0</v>
      </c>
      <c r="CG2183" s="2">
        <v>0</v>
      </c>
      <c r="CH2183" s="2">
        <v>0</v>
      </c>
      <c r="CI2183" s="2">
        <v>0</v>
      </c>
      <c r="CJ2183" s="2">
        <v>0</v>
      </c>
      <c r="CK2183" s="2">
        <v>4</v>
      </c>
      <c r="CL2183" s="2">
        <v>2</v>
      </c>
    </row>
    <row r="2184" spans="1:90" x14ac:dyDescent="0.25">
      <c r="A2184" t="s">
        <v>115</v>
      </c>
      <c r="B2184">
        <v>20506</v>
      </c>
      <c r="C2184" t="s">
        <v>820</v>
      </c>
      <c r="D2184">
        <v>1</v>
      </c>
      <c r="E2184">
        <v>8</v>
      </c>
      <c r="F2184">
        <v>23735</v>
      </c>
      <c r="G2184">
        <v>35023735</v>
      </c>
      <c r="H2184" t="s">
        <v>3817</v>
      </c>
      <c r="I2184">
        <v>391</v>
      </c>
      <c r="J2184" t="s">
        <v>820</v>
      </c>
      <c r="K2184" t="s">
        <v>3818</v>
      </c>
      <c r="L2184">
        <v>1</v>
      </c>
      <c r="M2184" t="s">
        <v>820</v>
      </c>
      <c r="N2184">
        <v>14871060</v>
      </c>
      <c r="O2184" t="s">
        <v>102</v>
      </c>
      <c r="P2184" t="s">
        <v>3819</v>
      </c>
      <c r="Q2184">
        <v>1905</v>
      </c>
      <c r="R2184">
        <v>16</v>
      </c>
      <c r="S2184">
        <v>32021002</v>
      </c>
      <c r="T2184">
        <v>32028571</v>
      </c>
      <c r="U2184" t="s">
        <v>3820</v>
      </c>
      <c r="V2184">
        <v>1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72</v>
      </c>
      <c r="AE2184" s="2">
        <v>57</v>
      </c>
      <c r="AF2184" s="2">
        <v>69</v>
      </c>
      <c r="AG2184" s="2">
        <v>59</v>
      </c>
      <c r="AH2184" s="2">
        <v>98</v>
      </c>
      <c r="AI2184" s="2">
        <v>75</v>
      </c>
      <c r="AJ2184" s="2">
        <v>59</v>
      </c>
      <c r="AK2184" s="2">
        <v>0</v>
      </c>
      <c r="AL2184" s="2">
        <v>0</v>
      </c>
      <c r="AM2184" s="2">
        <v>0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149</v>
      </c>
      <c r="BD2184" s="2">
        <v>10</v>
      </c>
      <c r="BE2184" s="2">
        <v>0</v>
      </c>
      <c r="BF2184" s="2">
        <v>0</v>
      </c>
      <c r="BG2184" s="2">
        <v>0</v>
      </c>
      <c r="BH2184" s="2">
        <v>0</v>
      </c>
      <c r="BI2184" s="2">
        <v>0</v>
      </c>
      <c r="BJ2184" s="2">
        <v>0</v>
      </c>
      <c r="BK2184" s="2">
        <v>0</v>
      </c>
      <c r="BL2184" s="2">
        <v>3</v>
      </c>
      <c r="BM2184" s="2">
        <v>4</v>
      </c>
      <c r="BN2184" s="2">
        <v>4</v>
      </c>
      <c r="BO2184" s="2">
        <v>4</v>
      </c>
      <c r="BP2184" s="2">
        <v>4</v>
      </c>
      <c r="BQ2184" s="2">
        <v>3</v>
      </c>
      <c r="BR2184" s="2">
        <v>3</v>
      </c>
      <c r="BS2184" s="2">
        <v>0</v>
      </c>
      <c r="BT2184" s="2">
        <v>0</v>
      </c>
      <c r="BU2184" s="2">
        <v>0</v>
      </c>
      <c r="BV2184" s="2">
        <v>0</v>
      </c>
      <c r="BW2184" s="2">
        <v>0</v>
      </c>
      <c r="BX2184" s="2">
        <v>0</v>
      </c>
      <c r="BY2184" s="2">
        <v>0</v>
      </c>
      <c r="BZ2184" s="2">
        <v>0</v>
      </c>
      <c r="CA2184" s="2">
        <v>0</v>
      </c>
      <c r="CB2184" s="2">
        <v>0</v>
      </c>
      <c r="CC2184" s="2">
        <v>0</v>
      </c>
      <c r="CD2184" s="2">
        <v>0</v>
      </c>
      <c r="CE2184" s="2">
        <v>0</v>
      </c>
      <c r="CF2184" s="2">
        <v>0</v>
      </c>
      <c r="CG2184" s="2">
        <v>0</v>
      </c>
      <c r="CH2184" s="2">
        <v>0</v>
      </c>
      <c r="CI2184" s="2">
        <v>0</v>
      </c>
      <c r="CJ2184" s="2">
        <v>0</v>
      </c>
      <c r="CK2184" s="2">
        <v>8</v>
      </c>
      <c r="CL2184" s="2">
        <v>2</v>
      </c>
    </row>
    <row r="2185" spans="1:90" x14ac:dyDescent="0.25">
      <c r="A2185" t="s">
        <v>115</v>
      </c>
      <c r="B2185">
        <v>20207</v>
      </c>
      <c r="C2185" t="s">
        <v>398</v>
      </c>
      <c r="D2185">
        <v>1</v>
      </c>
      <c r="E2185">
        <v>8</v>
      </c>
      <c r="F2185">
        <v>42286</v>
      </c>
      <c r="G2185">
        <v>35042286</v>
      </c>
      <c r="H2185" t="s">
        <v>782</v>
      </c>
      <c r="I2185">
        <v>392</v>
      </c>
      <c r="J2185" t="s">
        <v>398</v>
      </c>
      <c r="K2185" t="s">
        <v>783</v>
      </c>
      <c r="L2185">
        <v>1</v>
      </c>
      <c r="M2185" t="s">
        <v>398</v>
      </c>
      <c r="N2185">
        <v>12305740</v>
      </c>
      <c r="O2185" t="s">
        <v>92</v>
      </c>
      <c r="P2185" t="s">
        <v>784</v>
      </c>
      <c r="Q2185">
        <v>30</v>
      </c>
      <c r="R2185">
        <v>12</v>
      </c>
      <c r="S2185">
        <v>39582223</v>
      </c>
      <c r="U2185" t="s">
        <v>785</v>
      </c>
      <c r="V2185">
        <v>1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171</v>
      </c>
      <c r="AE2185" s="2">
        <v>105</v>
      </c>
      <c r="AF2185" s="2">
        <v>111</v>
      </c>
      <c r="AG2185" s="2">
        <v>107</v>
      </c>
      <c r="AH2185" s="2">
        <v>141</v>
      </c>
      <c r="AI2185" s="2">
        <v>99</v>
      </c>
      <c r="AJ2185" s="2">
        <v>93</v>
      </c>
      <c r="AK2185" s="2">
        <v>0</v>
      </c>
      <c r="AL2185" s="2">
        <v>0</v>
      </c>
      <c r="AM2185" s="2">
        <v>0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39</v>
      </c>
      <c r="BD2185" s="2">
        <v>0</v>
      </c>
      <c r="BE2185" s="2">
        <v>0</v>
      </c>
      <c r="BF2185" s="2">
        <v>0</v>
      </c>
      <c r="BG2185" s="2">
        <v>0</v>
      </c>
      <c r="BH2185" s="2">
        <v>0</v>
      </c>
      <c r="BI2185" s="2">
        <v>0</v>
      </c>
      <c r="BJ2185" s="2">
        <v>0</v>
      </c>
      <c r="BK2185" s="2">
        <v>0</v>
      </c>
      <c r="BL2185" s="2">
        <v>8</v>
      </c>
      <c r="BM2185" s="2">
        <v>6</v>
      </c>
      <c r="BN2185" s="2">
        <v>4</v>
      </c>
      <c r="BO2185" s="2">
        <v>5</v>
      </c>
      <c r="BP2185" s="2">
        <v>6</v>
      </c>
      <c r="BQ2185" s="2">
        <v>3</v>
      </c>
      <c r="BR2185" s="2">
        <v>5</v>
      </c>
      <c r="BS2185" s="2">
        <v>0</v>
      </c>
      <c r="BT2185" s="2">
        <v>0</v>
      </c>
      <c r="BU2185" s="2">
        <v>0</v>
      </c>
      <c r="BV2185" s="2">
        <v>0</v>
      </c>
      <c r="BW2185" s="2">
        <v>0</v>
      </c>
      <c r="BX2185" s="2">
        <v>0</v>
      </c>
      <c r="BY2185" s="2">
        <v>0</v>
      </c>
      <c r="BZ2185" s="2">
        <v>0</v>
      </c>
      <c r="CA2185" s="2">
        <v>0</v>
      </c>
      <c r="CB2185" s="2">
        <v>0</v>
      </c>
      <c r="CC2185" s="2">
        <v>0</v>
      </c>
      <c r="CD2185" s="2">
        <v>0</v>
      </c>
      <c r="CE2185" s="2">
        <v>0</v>
      </c>
      <c r="CF2185" s="2">
        <v>0</v>
      </c>
      <c r="CG2185" s="2">
        <v>0</v>
      </c>
      <c r="CH2185" s="2">
        <v>0</v>
      </c>
      <c r="CI2185" s="2">
        <v>0</v>
      </c>
      <c r="CJ2185" s="2">
        <v>0</v>
      </c>
      <c r="CK2185" s="2">
        <v>4</v>
      </c>
      <c r="CL2185" s="2">
        <v>0</v>
      </c>
    </row>
    <row r="2186" spans="1:90" x14ac:dyDescent="0.25">
      <c r="A2186" t="s">
        <v>115</v>
      </c>
      <c r="B2186">
        <v>20207</v>
      </c>
      <c r="C2186" t="s">
        <v>398</v>
      </c>
      <c r="D2186">
        <v>1</v>
      </c>
      <c r="E2186">
        <v>8</v>
      </c>
      <c r="F2186">
        <v>45412</v>
      </c>
      <c r="G2186">
        <v>35045412</v>
      </c>
      <c r="H2186" t="s">
        <v>13025</v>
      </c>
      <c r="I2186">
        <v>392</v>
      </c>
      <c r="J2186" t="s">
        <v>398</v>
      </c>
      <c r="K2186" t="s">
        <v>1035</v>
      </c>
      <c r="L2186">
        <v>1</v>
      </c>
      <c r="M2186" t="s">
        <v>398</v>
      </c>
      <c r="N2186">
        <v>12330050</v>
      </c>
      <c r="O2186" t="s">
        <v>92</v>
      </c>
      <c r="P2186" t="s">
        <v>13026</v>
      </c>
      <c r="Q2186">
        <v>106</v>
      </c>
      <c r="R2186">
        <v>12</v>
      </c>
      <c r="S2186">
        <v>39561277</v>
      </c>
      <c r="U2186" t="s">
        <v>13027</v>
      </c>
      <c r="V2186">
        <v>1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92</v>
      </c>
      <c r="AE2186" s="2">
        <v>98</v>
      </c>
      <c r="AF2186" s="2">
        <v>79</v>
      </c>
      <c r="AG2186" s="2">
        <v>74</v>
      </c>
      <c r="AH2186" s="2">
        <v>90</v>
      </c>
      <c r="AI2186" s="2">
        <v>72</v>
      </c>
      <c r="AJ2186" s="2">
        <v>60</v>
      </c>
      <c r="AK2186" s="2">
        <v>0</v>
      </c>
      <c r="AL2186" s="2">
        <v>0</v>
      </c>
      <c r="AM2186" s="2">
        <v>0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8</v>
      </c>
      <c r="BE2186" s="2">
        <v>0</v>
      </c>
      <c r="BF2186" s="2">
        <v>0</v>
      </c>
      <c r="BG2186" s="2">
        <v>0</v>
      </c>
      <c r="BH2186" s="2">
        <v>0</v>
      </c>
      <c r="BI2186" s="2">
        <v>0</v>
      </c>
      <c r="BJ2186" s="2">
        <v>0</v>
      </c>
      <c r="BK2186" s="2">
        <v>0</v>
      </c>
      <c r="BL2186" s="2">
        <v>6</v>
      </c>
      <c r="BM2186" s="2">
        <v>4</v>
      </c>
      <c r="BN2186" s="2">
        <v>5</v>
      </c>
      <c r="BO2186" s="2">
        <v>4</v>
      </c>
      <c r="BP2186" s="2">
        <v>5</v>
      </c>
      <c r="BQ2186" s="2">
        <v>4</v>
      </c>
      <c r="BR2186" s="2">
        <v>4</v>
      </c>
      <c r="BS2186" s="2">
        <v>0</v>
      </c>
      <c r="BT2186" s="2">
        <v>0</v>
      </c>
      <c r="BU2186" s="2">
        <v>0</v>
      </c>
      <c r="BV2186" s="2">
        <v>0</v>
      </c>
      <c r="BW2186" s="2">
        <v>0</v>
      </c>
      <c r="BX2186" s="2">
        <v>0</v>
      </c>
      <c r="BY2186" s="2">
        <v>0</v>
      </c>
      <c r="BZ2186" s="2">
        <v>0</v>
      </c>
      <c r="CA2186" s="2">
        <v>0</v>
      </c>
      <c r="CB2186" s="2">
        <v>0</v>
      </c>
      <c r="CC2186" s="2">
        <v>0</v>
      </c>
      <c r="CD2186" s="2">
        <v>0</v>
      </c>
      <c r="CE2186" s="2">
        <v>0</v>
      </c>
      <c r="CF2186" s="2">
        <v>0</v>
      </c>
      <c r="CG2186" s="2">
        <v>0</v>
      </c>
      <c r="CH2186" s="2">
        <v>0</v>
      </c>
      <c r="CI2186" s="2">
        <v>0</v>
      </c>
      <c r="CJ2186" s="2">
        <v>0</v>
      </c>
      <c r="CK2186" s="2">
        <v>0</v>
      </c>
      <c r="CL2186" s="2">
        <v>2</v>
      </c>
    </row>
    <row r="2187" spans="1:90" x14ac:dyDescent="0.25">
      <c r="A2187" t="s">
        <v>115</v>
      </c>
      <c r="B2187">
        <v>20207</v>
      </c>
      <c r="C2187" t="s">
        <v>398</v>
      </c>
      <c r="D2187">
        <v>1</v>
      </c>
      <c r="E2187">
        <v>8</v>
      </c>
      <c r="F2187">
        <v>6476</v>
      </c>
      <c r="G2187">
        <v>35006476</v>
      </c>
      <c r="H2187" t="s">
        <v>19499</v>
      </c>
      <c r="I2187">
        <v>188</v>
      </c>
      <c r="J2187" t="s">
        <v>1150</v>
      </c>
      <c r="K2187" t="s">
        <v>1238</v>
      </c>
      <c r="L2187">
        <v>1</v>
      </c>
      <c r="M2187" t="s">
        <v>1150</v>
      </c>
      <c r="N2187">
        <v>7434315</v>
      </c>
      <c r="P2187" t="s">
        <v>19500</v>
      </c>
      <c r="Q2187">
        <v>120</v>
      </c>
      <c r="R2187">
        <v>11</v>
      </c>
      <c r="S2187">
        <v>46541155</v>
      </c>
      <c r="T2187">
        <v>46541989</v>
      </c>
      <c r="U2187" t="s">
        <v>7826</v>
      </c>
      <c r="V2187">
        <v>1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21</v>
      </c>
      <c r="AE2187" s="2">
        <v>38</v>
      </c>
      <c r="AF2187" s="2">
        <v>37</v>
      </c>
      <c r="AG2187" s="2">
        <v>33</v>
      </c>
      <c r="AH2187" s="2">
        <v>44</v>
      </c>
      <c r="AI2187" s="2">
        <v>43</v>
      </c>
      <c r="AJ2187" s="2">
        <v>25</v>
      </c>
      <c r="AK2187" s="2">
        <v>0</v>
      </c>
      <c r="AL2187" s="2">
        <v>0</v>
      </c>
      <c r="AM2187" s="2">
        <v>0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0</v>
      </c>
      <c r="BI2187" s="2">
        <v>0</v>
      </c>
      <c r="BJ2187" s="2">
        <v>0</v>
      </c>
      <c r="BK2187" s="2">
        <v>0</v>
      </c>
      <c r="BL2187" s="2">
        <v>1</v>
      </c>
      <c r="BM2187" s="2">
        <v>1</v>
      </c>
      <c r="BN2187" s="2">
        <v>1</v>
      </c>
      <c r="BO2187" s="2">
        <v>1</v>
      </c>
      <c r="BP2187" s="2">
        <v>1</v>
      </c>
      <c r="BQ2187" s="2">
        <v>1</v>
      </c>
      <c r="BR2187" s="2">
        <v>1</v>
      </c>
      <c r="BS2187" s="2">
        <v>0</v>
      </c>
      <c r="BT2187" s="2">
        <v>0</v>
      </c>
      <c r="BU2187" s="2">
        <v>0</v>
      </c>
      <c r="BV2187" s="2">
        <v>0</v>
      </c>
      <c r="BW2187" s="2">
        <v>0</v>
      </c>
      <c r="BX2187" s="2">
        <v>0</v>
      </c>
      <c r="BY2187" s="2">
        <v>0</v>
      </c>
      <c r="BZ2187" s="2">
        <v>0</v>
      </c>
      <c r="CA2187" s="2">
        <v>0</v>
      </c>
      <c r="CB2187" s="2">
        <v>0</v>
      </c>
      <c r="CC2187" s="2">
        <v>0</v>
      </c>
      <c r="CD2187" s="2">
        <v>0</v>
      </c>
      <c r="CE2187" s="2">
        <v>0</v>
      </c>
      <c r="CF2187" s="2">
        <v>0</v>
      </c>
      <c r="CG2187" s="2">
        <v>0</v>
      </c>
      <c r="CH2187" s="2">
        <v>0</v>
      </c>
      <c r="CI2187" s="2">
        <v>0</v>
      </c>
      <c r="CJ2187" s="2">
        <v>0</v>
      </c>
      <c r="CK2187" s="2">
        <v>0</v>
      </c>
      <c r="CL2187" s="2">
        <v>0</v>
      </c>
    </row>
    <row r="2188" spans="1:90" x14ac:dyDescent="0.25">
      <c r="A2188" t="s">
        <v>115</v>
      </c>
      <c r="B2188">
        <v>20207</v>
      </c>
      <c r="C2188" t="s">
        <v>398</v>
      </c>
      <c r="D2188">
        <v>1</v>
      </c>
      <c r="E2188">
        <v>8</v>
      </c>
      <c r="F2188">
        <v>127292</v>
      </c>
      <c r="G2188">
        <v>35127292</v>
      </c>
      <c r="H2188" t="s">
        <v>6741</v>
      </c>
      <c r="I2188">
        <v>392</v>
      </c>
      <c r="J2188" t="s">
        <v>398</v>
      </c>
      <c r="K2188" t="s">
        <v>6742</v>
      </c>
      <c r="L2188">
        <v>1</v>
      </c>
      <c r="M2188" t="s">
        <v>398</v>
      </c>
      <c r="N2188">
        <v>12324772</v>
      </c>
      <c r="O2188" t="s">
        <v>92</v>
      </c>
      <c r="P2188" t="s">
        <v>6743</v>
      </c>
      <c r="Q2188">
        <v>200</v>
      </c>
      <c r="R2188">
        <v>12</v>
      </c>
      <c r="S2188">
        <v>39651177</v>
      </c>
      <c r="T2188">
        <v>39651199</v>
      </c>
      <c r="U2188" t="s">
        <v>6744</v>
      </c>
      <c r="V2188">
        <v>1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70</v>
      </c>
      <c r="AE2188" s="2">
        <v>73</v>
      </c>
      <c r="AF2188" s="2">
        <v>103</v>
      </c>
      <c r="AG2188" s="2">
        <v>94</v>
      </c>
      <c r="AH2188" s="2">
        <v>139</v>
      </c>
      <c r="AI2188" s="2">
        <v>114</v>
      </c>
      <c r="AJ2188" s="2">
        <v>120</v>
      </c>
      <c r="AK2188" s="2">
        <v>0</v>
      </c>
      <c r="AL2188" s="2">
        <v>0</v>
      </c>
      <c r="AM2188" s="2">
        <v>0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6</v>
      </c>
      <c r="BE2188" s="2">
        <v>0</v>
      </c>
      <c r="BF2188" s="2">
        <v>0</v>
      </c>
      <c r="BG2188" s="2">
        <v>0</v>
      </c>
      <c r="BH2188" s="2">
        <v>0</v>
      </c>
      <c r="BI2188" s="2">
        <v>0</v>
      </c>
      <c r="BJ2188" s="2">
        <v>0</v>
      </c>
      <c r="BK2188" s="2">
        <v>0</v>
      </c>
      <c r="BL2188" s="2">
        <v>2</v>
      </c>
      <c r="BM2188" s="2">
        <v>4</v>
      </c>
      <c r="BN2188" s="2">
        <v>5</v>
      </c>
      <c r="BO2188" s="2">
        <v>6</v>
      </c>
      <c r="BP2188" s="2">
        <v>6</v>
      </c>
      <c r="BQ2188" s="2">
        <v>4</v>
      </c>
      <c r="BR2188" s="2">
        <v>3</v>
      </c>
      <c r="BS2188" s="2">
        <v>0</v>
      </c>
      <c r="BT2188" s="2">
        <v>0</v>
      </c>
      <c r="BU2188" s="2">
        <v>0</v>
      </c>
      <c r="BV2188" s="2">
        <v>0</v>
      </c>
      <c r="BW2188" s="2">
        <v>0</v>
      </c>
      <c r="BX2188" s="2">
        <v>0</v>
      </c>
      <c r="BY2188" s="2">
        <v>0</v>
      </c>
      <c r="BZ2188" s="2">
        <v>0</v>
      </c>
      <c r="CA2188" s="2">
        <v>0</v>
      </c>
      <c r="CB2188" s="2">
        <v>0</v>
      </c>
      <c r="CC2188" s="2">
        <v>0</v>
      </c>
      <c r="CD2188" s="2">
        <v>0</v>
      </c>
      <c r="CE2188" s="2">
        <v>0</v>
      </c>
      <c r="CF2188" s="2">
        <v>0</v>
      </c>
      <c r="CG2188" s="2">
        <v>0</v>
      </c>
      <c r="CH2188" s="2">
        <v>0</v>
      </c>
      <c r="CI2188" s="2">
        <v>0</v>
      </c>
      <c r="CJ2188" s="2">
        <v>0</v>
      </c>
      <c r="CK2188" s="2">
        <v>0</v>
      </c>
      <c r="CL2188" s="2">
        <v>1</v>
      </c>
    </row>
    <row r="2189" spans="1:90" x14ac:dyDescent="0.25">
      <c r="A2189" t="s">
        <v>115</v>
      </c>
      <c r="B2189">
        <v>20207</v>
      </c>
      <c r="C2189" t="s">
        <v>398</v>
      </c>
      <c r="D2189">
        <v>1</v>
      </c>
      <c r="E2189">
        <v>8</v>
      </c>
      <c r="F2189">
        <v>908022</v>
      </c>
      <c r="G2189">
        <v>35908022</v>
      </c>
      <c r="H2189" t="s">
        <v>6605</v>
      </c>
      <c r="I2189">
        <v>392</v>
      </c>
      <c r="J2189" t="s">
        <v>398</v>
      </c>
      <c r="K2189" t="s">
        <v>4176</v>
      </c>
      <c r="L2189">
        <v>1</v>
      </c>
      <c r="M2189" t="s">
        <v>398</v>
      </c>
      <c r="N2189">
        <v>12335000</v>
      </c>
      <c r="O2189" t="s">
        <v>102</v>
      </c>
      <c r="P2189" t="s">
        <v>6606</v>
      </c>
      <c r="Q2189">
        <v>1380</v>
      </c>
      <c r="R2189">
        <v>12</v>
      </c>
      <c r="S2189">
        <v>39514334</v>
      </c>
      <c r="U2189" t="s">
        <v>6607</v>
      </c>
      <c r="V2189">
        <v>1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107</v>
      </c>
      <c r="AE2189" s="2">
        <v>95</v>
      </c>
      <c r="AF2189" s="2">
        <v>115</v>
      </c>
      <c r="AG2189" s="2">
        <v>72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4</v>
      </c>
      <c r="BE2189" s="2">
        <v>0</v>
      </c>
      <c r="BF2189" s="2">
        <v>0</v>
      </c>
      <c r="BG2189" s="2">
        <v>0</v>
      </c>
      <c r="BH2189" s="2">
        <v>0</v>
      </c>
      <c r="BI2189" s="2">
        <v>0</v>
      </c>
      <c r="BJ2189" s="2">
        <v>0</v>
      </c>
      <c r="BK2189" s="2">
        <v>0</v>
      </c>
      <c r="BL2189" s="2">
        <v>6</v>
      </c>
      <c r="BM2189" s="2">
        <v>3</v>
      </c>
      <c r="BN2189" s="2">
        <v>4</v>
      </c>
      <c r="BO2189" s="2">
        <v>4</v>
      </c>
      <c r="BP2189" s="2">
        <v>0</v>
      </c>
      <c r="BQ2189" s="2">
        <v>0</v>
      </c>
      <c r="BR2189" s="2">
        <v>0</v>
      </c>
      <c r="BS2189" s="2">
        <v>0</v>
      </c>
      <c r="BT2189" s="2">
        <v>0</v>
      </c>
      <c r="BU2189" s="2">
        <v>0</v>
      </c>
      <c r="BV2189" s="2">
        <v>0</v>
      </c>
      <c r="BW2189" s="2">
        <v>0</v>
      </c>
      <c r="BX2189" s="2">
        <v>0</v>
      </c>
      <c r="BY2189" s="2">
        <v>0</v>
      </c>
      <c r="BZ2189" s="2">
        <v>0</v>
      </c>
      <c r="CA2189" s="2">
        <v>0</v>
      </c>
      <c r="CB2189" s="2">
        <v>0</v>
      </c>
      <c r="CC2189" s="2">
        <v>0</v>
      </c>
      <c r="CD2189" s="2">
        <v>0</v>
      </c>
      <c r="CE2189" s="2">
        <v>0</v>
      </c>
      <c r="CF2189" s="2">
        <v>0</v>
      </c>
      <c r="CG2189" s="2">
        <v>0</v>
      </c>
      <c r="CH2189" s="2">
        <v>0</v>
      </c>
      <c r="CI2189" s="2">
        <v>0</v>
      </c>
      <c r="CJ2189" s="2">
        <v>0</v>
      </c>
      <c r="CK2189" s="2">
        <v>0</v>
      </c>
      <c r="CL2189" s="2">
        <v>2</v>
      </c>
    </row>
    <row r="2190" spans="1:90" x14ac:dyDescent="0.25">
      <c r="A2190" t="s">
        <v>115</v>
      </c>
      <c r="B2190">
        <v>20207</v>
      </c>
      <c r="C2190" t="s">
        <v>398</v>
      </c>
      <c r="D2190">
        <v>1</v>
      </c>
      <c r="E2190">
        <v>8</v>
      </c>
      <c r="F2190">
        <v>910375</v>
      </c>
      <c r="G2190">
        <v>35910375</v>
      </c>
      <c r="H2190" t="s">
        <v>16532</v>
      </c>
      <c r="I2190">
        <v>188</v>
      </c>
      <c r="J2190" t="s">
        <v>1150</v>
      </c>
      <c r="K2190" t="s">
        <v>16533</v>
      </c>
      <c r="L2190">
        <v>1</v>
      </c>
      <c r="M2190" t="s">
        <v>1150</v>
      </c>
      <c r="N2190">
        <v>74320065</v>
      </c>
      <c r="P2190" t="s">
        <v>16534</v>
      </c>
      <c r="Q2190">
        <v>378</v>
      </c>
      <c r="R2190">
        <v>11</v>
      </c>
      <c r="S2190">
        <v>46543088</v>
      </c>
      <c r="U2190" t="s">
        <v>16535</v>
      </c>
      <c r="V2190">
        <v>1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79</v>
      </c>
      <c r="AE2190" s="2">
        <v>82</v>
      </c>
      <c r="AF2190" s="2">
        <v>76</v>
      </c>
      <c r="AG2190" s="2">
        <v>74</v>
      </c>
      <c r="AH2190" s="2">
        <v>82</v>
      </c>
      <c r="AI2190" s="2">
        <v>74</v>
      </c>
      <c r="AJ2190" s="2">
        <v>65</v>
      </c>
      <c r="AK2190" s="2">
        <v>0</v>
      </c>
      <c r="AL2190" s="2">
        <v>0</v>
      </c>
      <c r="AM2190" s="2">
        <v>0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6</v>
      </c>
      <c r="BE2190" s="2">
        <v>0</v>
      </c>
      <c r="BF2190" s="2">
        <v>0</v>
      </c>
      <c r="BG2190" s="2">
        <v>0</v>
      </c>
      <c r="BH2190" s="2">
        <v>0</v>
      </c>
      <c r="BI2190" s="2">
        <v>0</v>
      </c>
      <c r="BJ2190" s="2">
        <v>0</v>
      </c>
      <c r="BK2190" s="2">
        <v>0</v>
      </c>
      <c r="BL2190" s="2">
        <v>4</v>
      </c>
      <c r="BM2190" s="2">
        <v>5</v>
      </c>
      <c r="BN2190" s="2">
        <v>3</v>
      </c>
      <c r="BO2190" s="2">
        <v>3</v>
      </c>
      <c r="BP2190" s="2">
        <v>6</v>
      </c>
      <c r="BQ2190" s="2">
        <v>2</v>
      </c>
      <c r="BR2190" s="2">
        <v>3</v>
      </c>
      <c r="BS2190" s="2">
        <v>0</v>
      </c>
      <c r="BT2190" s="2">
        <v>0</v>
      </c>
      <c r="BU2190" s="2">
        <v>0</v>
      </c>
      <c r="BV2190" s="2">
        <v>0</v>
      </c>
      <c r="BW2190" s="2">
        <v>0</v>
      </c>
      <c r="BX2190" s="2">
        <v>0</v>
      </c>
      <c r="BY2190" s="2">
        <v>0</v>
      </c>
      <c r="BZ2190" s="2">
        <v>0</v>
      </c>
      <c r="CA2190" s="2">
        <v>0</v>
      </c>
      <c r="CB2190" s="2">
        <v>0</v>
      </c>
      <c r="CC2190" s="2">
        <v>0</v>
      </c>
      <c r="CD2190" s="2">
        <v>0</v>
      </c>
      <c r="CE2190" s="2">
        <v>0</v>
      </c>
      <c r="CF2190" s="2">
        <v>0</v>
      </c>
      <c r="CG2190" s="2">
        <v>0</v>
      </c>
      <c r="CH2190" s="2">
        <v>0</v>
      </c>
      <c r="CI2190" s="2">
        <v>0</v>
      </c>
      <c r="CJ2190" s="2">
        <v>0</v>
      </c>
      <c r="CK2190" s="2">
        <v>0</v>
      </c>
      <c r="CL2190" s="2">
        <v>2</v>
      </c>
    </row>
    <row r="2191" spans="1:90" x14ac:dyDescent="0.25">
      <c r="A2191" t="s">
        <v>115</v>
      </c>
      <c r="B2191">
        <v>20207</v>
      </c>
      <c r="C2191" t="s">
        <v>398</v>
      </c>
      <c r="D2191">
        <v>1</v>
      </c>
      <c r="E2191">
        <v>8</v>
      </c>
      <c r="F2191">
        <v>13845</v>
      </c>
      <c r="G2191">
        <v>35013845</v>
      </c>
      <c r="H2191" t="s">
        <v>19416</v>
      </c>
      <c r="I2191">
        <v>392</v>
      </c>
      <c r="J2191" t="s">
        <v>398</v>
      </c>
      <c r="K2191" t="s">
        <v>4277</v>
      </c>
      <c r="L2191">
        <v>2</v>
      </c>
      <c r="M2191" t="s">
        <v>19417</v>
      </c>
      <c r="N2191">
        <v>12340010</v>
      </c>
      <c r="O2191" t="s">
        <v>19418</v>
      </c>
      <c r="P2191" t="s">
        <v>19419</v>
      </c>
      <c r="Q2191">
        <v>7019</v>
      </c>
      <c r="R2191">
        <v>12</v>
      </c>
      <c r="S2191">
        <v>39571109</v>
      </c>
      <c r="U2191" t="s">
        <v>19420</v>
      </c>
      <c r="V2191">
        <v>1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91</v>
      </c>
      <c r="AE2191" s="2">
        <v>87</v>
      </c>
      <c r="AF2191" s="2">
        <v>84</v>
      </c>
      <c r="AG2191" s="2">
        <v>67</v>
      </c>
      <c r="AH2191" s="2">
        <v>88</v>
      </c>
      <c r="AI2191" s="2">
        <v>79</v>
      </c>
      <c r="AJ2191" s="2">
        <v>73</v>
      </c>
      <c r="AK2191" s="2">
        <v>0</v>
      </c>
      <c r="AL2191" s="2">
        <v>0</v>
      </c>
      <c r="AM2191" s="2">
        <v>0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69</v>
      </c>
      <c r="BD2191" s="2">
        <v>0</v>
      </c>
      <c r="BE2191" s="2">
        <v>0</v>
      </c>
      <c r="BF2191" s="2">
        <v>0</v>
      </c>
      <c r="BG2191" s="2">
        <v>0</v>
      </c>
      <c r="BH2191" s="2">
        <v>0</v>
      </c>
      <c r="BI2191" s="2">
        <v>0</v>
      </c>
      <c r="BJ2191" s="2">
        <v>0</v>
      </c>
      <c r="BK2191" s="2">
        <v>0</v>
      </c>
      <c r="BL2191" s="2">
        <v>4</v>
      </c>
      <c r="BM2191" s="2">
        <v>5</v>
      </c>
      <c r="BN2191" s="2">
        <v>4</v>
      </c>
      <c r="BO2191" s="2">
        <v>4</v>
      </c>
      <c r="BP2191" s="2">
        <v>4</v>
      </c>
      <c r="BQ2191" s="2">
        <v>5</v>
      </c>
      <c r="BR2191" s="2">
        <v>3</v>
      </c>
      <c r="BS2191" s="2">
        <v>0</v>
      </c>
      <c r="BT2191" s="2">
        <v>0</v>
      </c>
      <c r="BU2191" s="2">
        <v>0</v>
      </c>
      <c r="BV2191" s="2">
        <v>0</v>
      </c>
      <c r="BW2191" s="2">
        <v>0</v>
      </c>
      <c r="BX2191" s="2">
        <v>0</v>
      </c>
      <c r="BY2191" s="2">
        <v>0</v>
      </c>
      <c r="BZ2191" s="2">
        <v>0</v>
      </c>
      <c r="CA2191" s="2">
        <v>0</v>
      </c>
      <c r="CB2191" s="2">
        <v>0</v>
      </c>
      <c r="CC2191" s="2">
        <v>0</v>
      </c>
      <c r="CD2191" s="2">
        <v>0</v>
      </c>
      <c r="CE2191" s="2">
        <v>0</v>
      </c>
      <c r="CF2191" s="2">
        <v>0</v>
      </c>
      <c r="CG2191" s="2">
        <v>0</v>
      </c>
      <c r="CH2191" s="2">
        <v>0</v>
      </c>
      <c r="CI2191" s="2">
        <v>0</v>
      </c>
      <c r="CJ2191" s="2">
        <v>0</v>
      </c>
      <c r="CK2191" s="2">
        <v>4</v>
      </c>
      <c r="CL2191" s="2">
        <v>0</v>
      </c>
    </row>
    <row r="2192" spans="1:90" x14ac:dyDescent="0.25">
      <c r="A2192" t="s">
        <v>115</v>
      </c>
      <c r="B2192">
        <v>20207</v>
      </c>
      <c r="C2192" t="s">
        <v>398</v>
      </c>
      <c r="D2192">
        <v>1</v>
      </c>
      <c r="E2192">
        <v>8</v>
      </c>
      <c r="F2192">
        <v>6774</v>
      </c>
      <c r="G2192">
        <v>35006774</v>
      </c>
      <c r="H2192" t="s">
        <v>4142</v>
      </c>
      <c r="I2192">
        <v>331</v>
      </c>
      <c r="J2192" t="s">
        <v>2161</v>
      </c>
      <c r="K2192" t="s">
        <v>4143</v>
      </c>
      <c r="L2192">
        <v>1</v>
      </c>
      <c r="M2192" t="s">
        <v>2161</v>
      </c>
      <c r="N2192">
        <v>8900000</v>
      </c>
      <c r="P2192" t="s">
        <v>19748</v>
      </c>
      <c r="Q2192">
        <v>57</v>
      </c>
      <c r="R2192">
        <v>11</v>
      </c>
      <c r="S2192">
        <v>46933652</v>
      </c>
      <c r="T2192">
        <v>46935000</v>
      </c>
      <c r="U2192" t="s">
        <v>4144</v>
      </c>
      <c r="V2192">
        <v>1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81</v>
      </c>
      <c r="AE2192" s="2">
        <v>58</v>
      </c>
      <c r="AF2192" s="2">
        <v>64</v>
      </c>
      <c r="AG2192" s="2">
        <v>61</v>
      </c>
      <c r="AH2192" s="2">
        <v>69</v>
      </c>
      <c r="AI2192" s="2">
        <v>67</v>
      </c>
      <c r="AJ2192" s="2">
        <v>55</v>
      </c>
      <c r="AK2192" s="2">
        <v>0</v>
      </c>
      <c r="AL2192" s="2">
        <v>0</v>
      </c>
      <c r="AM2192" s="2">
        <v>0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0</v>
      </c>
      <c r="BI2192" s="2">
        <v>0</v>
      </c>
      <c r="BJ2192" s="2">
        <v>0</v>
      </c>
      <c r="BK2192" s="2">
        <v>0</v>
      </c>
      <c r="BL2192" s="2">
        <v>4</v>
      </c>
      <c r="BM2192" s="2">
        <v>3</v>
      </c>
      <c r="BN2192" s="2">
        <v>3</v>
      </c>
      <c r="BO2192" s="2">
        <v>4</v>
      </c>
      <c r="BP2192" s="2">
        <v>2</v>
      </c>
      <c r="BQ2192" s="2">
        <v>2</v>
      </c>
      <c r="BR2192" s="2">
        <v>3</v>
      </c>
      <c r="BS2192" s="2">
        <v>0</v>
      </c>
      <c r="BT2192" s="2">
        <v>0</v>
      </c>
      <c r="BU2192" s="2">
        <v>0</v>
      </c>
      <c r="BV2192" s="2">
        <v>0</v>
      </c>
      <c r="BW2192" s="2">
        <v>0</v>
      </c>
      <c r="BX2192" s="2">
        <v>0</v>
      </c>
      <c r="BY2192" s="2">
        <v>0</v>
      </c>
      <c r="BZ2192" s="2">
        <v>0</v>
      </c>
      <c r="CA2192" s="2">
        <v>0</v>
      </c>
      <c r="CB2192" s="2">
        <v>0</v>
      </c>
      <c r="CC2192" s="2">
        <v>0</v>
      </c>
      <c r="CD2192" s="2">
        <v>0</v>
      </c>
      <c r="CE2192" s="2">
        <v>0</v>
      </c>
      <c r="CF2192" s="2">
        <v>0</v>
      </c>
      <c r="CG2192" s="2">
        <v>0</v>
      </c>
      <c r="CH2192" s="2">
        <v>0</v>
      </c>
      <c r="CI2192" s="2">
        <v>0</v>
      </c>
      <c r="CJ2192" s="2">
        <v>0</v>
      </c>
      <c r="CK2192" s="2">
        <v>0</v>
      </c>
      <c r="CL2192" s="2">
        <v>0</v>
      </c>
    </row>
    <row r="2193" spans="1:90" x14ac:dyDescent="0.25">
      <c r="A2193" t="s">
        <v>115</v>
      </c>
      <c r="B2193">
        <v>20207</v>
      </c>
      <c r="C2193" t="s">
        <v>398</v>
      </c>
      <c r="D2193">
        <v>1</v>
      </c>
      <c r="E2193">
        <v>8</v>
      </c>
      <c r="F2193">
        <v>901465</v>
      </c>
      <c r="G2193">
        <v>35901465</v>
      </c>
      <c r="H2193" t="s">
        <v>18926</v>
      </c>
      <c r="I2193">
        <v>392</v>
      </c>
      <c r="J2193" t="s">
        <v>398</v>
      </c>
      <c r="K2193" t="s">
        <v>7573</v>
      </c>
      <c r="L2193">
        <v>1</v>
      </c>
      <c r="M2193" t="s">
        <v>398</v>
      </c>
      <c r="N2193">
        <v>12312190</v>
      </c>
      <c r="O2193" t="s">
        <v>92</v>
      </c>
      <c r="P2193" t="s">
        <v>18927</v>
      </c>
      <c r="Q2193">
        <v>368</v>
      </c>
      <c r="R2193">
        <v>12</v>
      </c>
      <c r="S2193">
        <v>39517826</v>
      </c>
      <c r="U2193" t="s">
        <v>18928</v>
      </c>
      <c r="V2193">
        <v>1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186</v>
      </c>
      <c r="AE2193" s="2">
        <v>147</v>
      </c>
      <c r="AF2193" s="2">
        <v>136</v>
      </c>
      <c r="AG2193" s="2">
        <v>113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81</v>
      </c>
      <c r="BD2193" s="2">
        <v>15</v>
      </c>
      <c r="BE2193" s="2">
        <v>0</v>
      </c>
      <c r="BF2193" s="2">
        <v>0</v>
      </c>
      <c r="BG2193" s="2">
        <v>0</v>
      </c>
      <c r="BH2193" s="2">
        <v>0</v>
      </c>
      <c r="BI2193" s="2">
        <v>0</v>
      </c>
      <c r="BJ2193" s="2">
        <v>0</v>
      </c>
      <c r="BK2193" s="2">
        <v>0</v>
      </c>
      <c r="BL2193" s="2">
        <v>7</v>
      </c>
      <c r="BM2193" s="2">
        <v>7</v>
      </c>
      <c r="BN2193" s="2">
        <v>6</v>
      </c>
      <c r="BO2193" s="2">
        <v>5</v>
      </c>
      <c r="BP2193" s="2">
        <v>0</v>
      </c>
      <c r="BQ2193" s="2">
        <v>0</v>
      </c>
      <c r="BR2193" s="2">
        <v>0</v>
      </c>
      <c r="BS2193" s="2">
        <v>0</v>
      </c>
      <c r="BT2193" s="2">
        <v>0</v>
      </c>
      <c r="BU2193" s="2">
        <v>0</v>
      </c>
      <c r="BV2193" s="2">
        <v>0</v>
      </c>
      <c r="BW2193" s="2">
        <v>0</v>
      </c>
      <c r="BX2193" s="2">
        <v>0</v>
      </c>
      <c r="BY2193" s="2">
        <v>0</v>
      </c>
      <c r="BZ2193" s="2">
        <v>0</v>
      </c>
      <c r="CA2193" s="2">
        <v>0</v>
      </c>
      <c r="CB2193" s="2">
        <v>0</v>
      </c>
      <c r="CC2193" s="2">
        <v>0</v>
      </c>
      <c r="CD2193" s="2">
        <v>0</v>
      </c>
      <c r="CE2193" s="2">
        <v>0</v>
      </c>
      <c r="CF2193" s="2">
        <v>0</v>
      </c>
      <c r="CG2193" s="2">
        <v>0</v>
      </c>
      <c r="CH2193" s="2">
        <v>0</v>
      </c>
      <c r="CI2193" s="2">
        <v>0</v>
      </c>
      <c r="CJ2193" s="2">
        <v>0</v>
      </c>
      <c r="CK2193" s="2">
        <v>2</v>
      </c>
      <c r="CL2193" s="2">
        <v>3</v>
      </c>
    </row>
    <row r="2194" spans="1:90" x14ac:dyDescent="0.25">
      <c r="A2194" t="s">
        <v>115</v>
      </c>
      <c r="B2194">
        <v>20207</v>
      </c>
      <c r="C2194" t="s">
        <v>398</v>
      </c>
      <c r="D2194">
        <v>1</v>
      </c>
      <c r="E2194">
        <v>8</v>
      </c>
      <c r="F2194">
        <v>46814</v>
      </c>
      <c r="G2194">
        <v>35046814</v>
      </c>
      <c r="H2194" t="s">
        <v>8968</v>
      </c>
      <c r="I2194">
        <v>392</v>
      </c>
      <c r="J2194" t="s">
        <v>398</v>
      </c>
      <c r="K2194" t="s">
        <v>346</v>
      </c>
      <c r="L2194">
        <v>1</v>
      </c>
      <c r="M2194" t="s">
        <v>398</v>
      </c>
      <c r="N2194">
        <v>12327661</v>
      </c>
      <c r="O2194" t="s">
        <v>102</v>
      </c>
      <c r="P2194" t="s">
        <v>8969</v>
      </c>
      <c r="Q2194">
        <v>474</v>
      </c>
      <c r="R2194">
        <v>12</v>
      </c>
      <c r="S2194">
        <v>39517018</v>
      </c>
      <c r="T2194">
        <v>39539484</v>
      </c>
      <c r="U2194" t="s">
        <v>8970</v>
      </c>
      <c r="V2194">
        <v>1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42</v>
      </c>
      <c r="AE2194" s="2">
        <v>52</v>
      </c>
      <c r="AF2194" s="2">
        <v>53</v>
      </c>
      <c r="AG2194" s="2">
        <v>33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0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37</v>
      </c>
      <c r="BD2194" s="2">
        <v>4</v>
      </c>
      <c r="BE2194" s="2">
        <v>0</v>
      </c>
      <c r="BF2194" s="2">
        <v>0</v>
      </c>
      <c r="BG2194" s="2">
        <v>0</v>
      </c>
      <c r="BH2194" s="2">
        <v>0</v>
      </c>
      <c r="BI2194" s="2">
        <v>0</v>
      </c>
      <c r="BJ2194" s="2">
        <v>0</v>
      </c>
      <c r="BK2194" s="2">
        <v>0</v>
      </c>
      <c r="BL2194" s="2">
        <v>2</v>
      </c>
      <c r="BM2194" s="2">
        <v>4</v>
      </c>
      <c r="BN2194" s="2">
        <v>4</v>
      </c>
      <c r="BO2194" s="2">
        <v>4</v>
      </c>
      <c r="BP2194" s="2">
        <v>0</v>
      </c>
      <c r="BQ2194" s="2">
        <v>0</v>
      </c>
      <c r="BR2194" s="2">
        <v>0</v>
      </c>
      <c r="BS2194" s="2">
        <v>0</v>
      </c>
      <c r="BT2194" s="2">
        <v>0</v>
      </c>
      <c r="BU2194" s="2">
        <v>0</v>
      </c>
      <c r="BV2194" s="2">
        <v>0</v>
      </c>
      <c r="BW2194" s="2">
        <v>0</v>
      </c>
      <c r="BX2194" s="2">
        <v>0</v>
      </c>
      <c r="BY2194" s="2">
        <v>0</v>
      </c>
      <c r="BZ2194" s="2">
        <v>0</v>
      </c>
      <c r="CA2194" s="2">
        <v>0</v>
      </c>
      <c r="CB2194" s="2">
        <v>0</v>
      </c>
      <c r="CC2194" s="2">
        <v>0</v>
      </c>
      <c r="CD2194" s="2">
        <v>0</v>
      </c>
      <c r="CE2194" s="2">
        <v>0</v>
      </c>
      <c r="CF2194" s="2">
        <v>0</v>
      </c>
      <c r="CG2194" s="2">
        <v>0</v>
      </c>
      <c r="CH2194" s="2">
        <v>0</v>
      </c>
      <c r="CI2194" s="2">
        <v>0</v>
      </c>
      <c r="CJ2194" s="2">
        <v>0</v>
      </c>
      <c r="CK2194" s="2">
        <v>3</v>
      </c>
      <c r="CL2194" s="2">
        <v>2</v>
      </c>
    </row>
    <row r="2195" spans="1:90" x14ac:dyDescent="0.25">
      <c r="A2195" t="s">
        <v>115</v>
      </c>
      <c r="B2195">
        <v>20207</v>
      </c>
      <c r="C2195" t="s">
        <v>398</v>
      </c>
      <c r="D2195">
        <v>1</v>
      </c>
      <c r="E2195">
        <v>8</v>
      </c>
      <c r="F2195">
        <v>39597</v>
      </c>
      <c r="G2195">
        <v>35039597</v>
      </c>
      <c r="H2195" t="s">
        <v>16921</v>
      </c>
      <c r="I2195">
        <v>392</v>
      </c>
      <c r="J2195" t="s">
        <v>398</v>
      </c>
      <c r="K2195" t="s">
        <v>16922</v>
      </c>
      <c r="L2195">
        <v>1</v>
      </c>
      <c r="M2195" t="s">
        <v>398</v>
      </c>
      <c r="N2195">
        <v>12321210</v>
      </c>
      <c r="O2195" t="s">
        <v>92</v>
      </c>
      <c r="P2195" t="s">
        <v>16923</v>
      </c>
      <c r="Q2195">
        <v>305</v>
      </c>
      <c r="R2195">
        <v>12</v>
      </c>
      <c r="S2195">
        <v>39515018</v>
      </c>
      <c r="U2195" t="s">
        <v>16924</v>
      </c>
      <c r="V2195">
        <v>1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94</v>
      </c>
      <c r="AE2195" s="2">
        <v>62</v>
      </c>
      <c r="AF2195" s="2">
        <v>62</v>
      </c>
      <c r="AG2195" s="2">
        <v>66</v>
      </c>
      <c r="AH2195" s="2">
        <v>62</v>
      </c>
      <c r="AI2195" s="2">
        <v>60</v>
      </c>
      <c r="AJ2195" s="2">
        <v>54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0</v>
      </c>
      <c r="BI2195" s="2">
        <v>0</v>
      </c>
      <c r="BJ2195" s="2">
        <v>0</v>
      </c>
      <c r="BK2195" s="2">
        <v>0</v>
      </c>
      <c r="BL2195" s="2">
        <v>4</v>
      </c>
      <c r="BM2195" s="2">
        <v>3</v>
      </c>
      <c r="BN2195" s="2">
        <v>3</v>
      </c>
      <c r="BO2195" s="2">
        <v>3</v>
      </c>
      <c r="BP2195" s="2">
        <v>2</v>
      </c>
      <c r="BQ2195" s="2">
        <v>2</v>
      </c>
      <c r="BR2195" s="2">
        <v>2</v>
      </c>
      <c r="BS2195" s="2">
        <v>0</v>
      </c>
      <c r="BT2195" s="2">
        <v>0</v>
      </c>
      <c r="BU2195" s="2">
        <v>0</v>
      </c>
      <c r="BV2195" s="2">
        <v>0</v>
      </c>
      <c r="BW2195" s="2">
        <v>0</v>
      </c>
      <c r="BX2195" s="2">
        <v>0</v>
      </c>
      <c r="BY2195" s="2">
        <v>0</v>
      </c>
      <c r="BZ2195" s="2">
        <v>0</v>
      </c>
      <c r="CA2195" s="2">
        <v>0</v>
      </c>
      <c r="CB2195" s="2">
        <v>0</v>
      </c>
      <c r="CC2195" s="2">
        <v>0</v>
      </c>
      <c r="CD2195" s="2">
        <v>0</v>
      </c>
      <c r="CE2195" s="2">
        <v>0</v>
      </c>
      <c r="CF2195" s="2">
        <v>0</v>
      </c>
      <c r="CG2195" s="2">
        <v>0</v>
      </c>
      <c r="CH2195" s="2">
        <v>0</v>
      </c>
      <c r="CI2195" s="2">
        <v>0</v>
      </c>
      <c r="CJ2195" s="2">
        <v>0</v>
      </c>
      <c r="CK2195" s="2">
        <v>0</v>
      </c>
      <c r="CL2195" s="2">
        <v>0</v>
      </c>
    </row>
    <row r="2196" spans="1:90" x14ac:dyDescent="0.25">
      <c r="A2196" t="s">
        <v>115</v>
      </c>
      <c r="B2196">
        <v>20207</v>
      </c>
      <c r="C2196" t="s">
        <v>398</v>
      </c>
      <c r="D2196">
        <v>1</v>
      </c>
      <c r="E2196">
        <v>8</v>
      </c>
      <c r="F2196">
        <v>41907</v>
      </c>
      <c r="G2196">
        <v>35041907</v>
      </c>
      <c r="H2196" t="s">
        <v>1526</v>
      </c>
      <c r="I2196">
        <v>188</v>
      </c>
      <c r="J2196" t="s">
        <v>1150</v>
      </c>
      <c r="K2196" t="s">
        <v>333</v>
      </c>
      <c r="L2196">
        <v>1</v>
      </c>
      <c r="M2196" t="s">
        <v>1150</v>
      </c>
      <c r="N2196">
        <v>17213752</v>
      </c>
      <c r="O2196" t="s">
        <v>92</v>
      </c>
      <c r="P2196" t="s">
        <v>1527</v>
      </c>
      <c r="Q2196">
        <v>425</v>
      </c>
      <c r="R2196">
        <v>11</v>
      </c>
      <c r="S2196">
        <v>46541711</v>
      </c>
      <c r="T2196">
        <v>46542267</v>
      </c>
      <c r="U2196" t="s">
        <v>1528</v>
      </c>
      <c r="V2196">
        <v>1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33</v>
      </c>
      <c r="AE2196" s="2">
        <v>36</v>
      </c>
      <c r="AF2196" s="2">
        <v>30</v>
      </c>
      <c r="AG2196" s="2">
        <v>23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0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0</v>
      </c>
      <c r="BI2196" s="2">
        <v>0</v>
      </c>
      <c r="BJ2196" s="2">
        <v>0</v>
      </c>
      <c r="BK2196" s="2">
        <v>0</v>
      </c>
      <c r="BL2196" s="2">
        <v>2</v>
      </c>
      <c r="BM2196" s="2">
        <v>2</v>
      </c>
      <c r="BN2196" s="2">
        <v>2</v>
      </c>
      <c r="BO2196" s="2">
        <v>2</v>
      </c>
      <c r="BP2196" s="2">
        <v>0</v>
      </c>
      <c r="BQ2196" s="2">
        <v>0</v>
      </c>
      <c r="BR2196" s="2">
        <v>0</v>
      </c>
      <c r="BS2196" s="2">
        <v>0</v>
      </c>
      <c r="BT2196" s="2">
        <v>0</v>
      </c>
      <c r="BU2196" s="2">
        <v>0</v>
      </c>
      <c r="BV2196" s="2">
        <v>0</v>
      </c>
      <c r="BW2196" s="2">
        <v>0</v>
      </c>
      <c r="BX2196" s="2">
        <v>0</v>
      </c>
      <c r="BY2196" s="2">
        <v>0</v>
      </c>
      <c r="BZ2196" s="2">
        <v>0</v>
      </c>
      <c r="CA2196" s="2">
        <v>0</v>
      </c>
      <c r="CB2196" s="2">
        <v>0</v>
      </c>
      <c r="CC2196" s="2">
        <v>0</v>
      </c>
      <c r="CD2196" s="2">
        <v>0</v>
      </c>
      <c r="CE2196" s="2">
        <v>0</v>
      </c>
      <c r="CF2196" s="2">
        <v>0</v>
      </c>
      <c r="CG2196" s="2">
        <v>0</v>
      </c>
      <c r="CH2196" s="2">
        <v>0</v>
      </c>
      <c r="CI2196" s="2">
        <v>0</v>
      </c>
      <c r="CJ2196" s="2">
        <v>0</v>
      </c>
      <c r="CK2196" s="2">
        <v>0</v>
      </c>
      <c r="CL2196" s="2">
        <v>0</v>
      </c>
    </row>
    <row r="2197" spans="1:90" x14ac:dyDescent="0.25">
      <c r="A2197" t="s">
        <v>115</v>
      </c>
      <c r="B2197">
        <v>20207</v>
      </c>
      <c r="C2197" t="s">
        <v>398</v>
      </c>
      <c r="D2197">
        <v>1</v>
      </c>
      <c r="E2197">
        <v>8</v>
      </c>
      <c r="F2197">
        <v>13959</v>
      </c>
      <c r="G2197">
        <v>35013959</v>
      </c>
      <c r="H2197" t="s">
        <v>2947</v>
      </c>
      <c r="I2197">
        <v>350</v>
      </c>
      <c r="J2197" t="s">
        <v>2948</v>
      </c>
      <c r="K2197" t="s">
        <v>91</v>
      </c>
      <c r="L2197">
        <v>1</v>
      </c>
      <c r="M2197" t="s">
        <v>2948</v>
      </c>
      <c r="N2197">
        <v>12350000</v>
      </c>
      <c r="P2197" t="s">
        <v>2949</v>
      </c>
      <c r="Q2197">
        <v>65</v>
      </c>
      <c r="R2197">
        <v>11</v>
      </c>
      <c r="S2197">
        <v>46581191</v>
      </c>
      <c r="U2197" t="s">
        <v>2950</v>
      </c>
      <c r="V2197">
        <v>1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62</v>
      </c>
      <c r="AE2197" s="2">
        <v>64</v>
      </c>
      <c r="AF2197" s="2">
        <v>81</v>
      </c>
      <c r="AG2197" s="2">
        <v>62</v>
      </c>
      <c r="AH2197" s="2">
        <v>162</v>
      </c>
      <c r="AI2197" s="2">
        <v>139</v>
      </c>
      <c r="AJ2197" s="2">
        <v>118</v>
      </c>
      <c r="AK2197" s="2">
        <v>0</v>
      </c>
      <c r="AL2197" s="2">
        <v>0</v>
      </c>
      <c r="AM2197" s="2">
        <v>0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100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5</v>
      </c>
      <c r="BE2197" s="2">
        <v>0</v>
      </c>
      <c r="BF2197" s="2">
        <v>0</v>
      </c>
      <c r="BG2197" s="2">
        <v>0</v>
      </c>
      <c r="BH2197" s="2">
        <v>0</v>
      </c>
      <c r="BI2197" s="2">
        <v>0</v>
      </c>
      <c r="BJ2197" s="2">
        <v>0</v>
      </c>
      <c r="BK2197" s="2">
        <v>0</v>
      </c>
      <c r="BL2197" s="2">
        <v>3</v>
      </c>
      <c r="BM2197" s="2">
        <v>2</v>
      </c>
      <c r="BN2197" s="2">
        <v>4</v>
      </c>
      <c r="BO2197" s="2">
        <v>4</v>
      </c>
      <c r="BP2197" s="2">
        <v>6</v>
      </c>
      <c r="BQ2197" s="2">
        <v>7</v>
      </c>
      <c r="BR2197" s="2">
        <v>5</v>
      </c>
      <c r="BS2197" s="2">
        <v>0</v>
      </c>
      <c r="BT2197" s="2">
        <v>0</v>
      </c>
      <c r="BU2197" s="2">
        <v>0</v>
      </c>
      <c r="BV2197" s="2">
        <v>0</v>
      </c>
      <c r="BW2197" s="2">
        <v>0</v>
      </c>
      <c r="BX2197" s="2">
        <v>0</v>
      </c>
      <c r="BY2197" s="2">
        <v>0</v>
      </c>
      <c r="BZ2197" s="2">
        <v>0</v>
      </c>
      <c r="CA2197" s="2">
        <v>0</v>
      </c>
      <c r="CB2197" s="2">
        <v>0</v>
      </c>
      <c r="CC2197" s="2">
        <v>4</v>
      </c>
      <c r="CD2197" s="2">
        <v>0</v>
      </c>
      <c r="CE2197" s="2">
        <v>0</v>
      </c>
      <c r="CF2197" s="2">
        <v>0</v>
      </c>
      <c r="CG2197" s="2">
        <v>0</v>
      </c>
      <c r="CH2197" s="2">
        <v>0</v>
      </c>
      <c r="CI2197" s="2">
        <v>0</v>
      </c>
      <c r="CJ2197" s="2">
        <v>0</v>
      </c>
      <c r="CK2197" s="2">
        <v>0</v>
      </c>
      <c r="CL2197" s="2">
        <v>2</v>
      </c>
    </row>
    <row r="2198" spans="1:90" x14ac:dyDescent="0.25">
      <c r="A2198" t="s">
        <v>115</v>
      </c>
      <c r="B2198">
        <v>20207</v>
      </c>
      <c r="C2198" t="s">
        <v>398</v>
      </c>
      <c r="D2198">
        <v>1</v>
      </c>
      <c r="E2198">
        <v>8</v>
      </c>
      <c r="F2198">
        <v>920332</v>
      </c>
      <c r="G2198">
        <v>35920332</v>
      </c>
      <c r="H2198" t="s">
        <v>9504</v>
      </c>
      <c r="I2198">
        <v>616</v>
      </c>
      <c r="J2198" t="s">
        <v>1635</v>
      </c>
      <c r="K2198" t="s">
        <v>711</v>
      </c>
      <c r="L2198">
        <v>1</v>
      </c>
      <c r="M2198" t="s">
        <v>1635</v>
      </c>
      <c r="N2198">
        <v>7500000</v>
      </c>
      <c r="O2198" t="s">
        <v>92</v>
      </c>
      <c r="P2198" t="s">
        <v>9505</v>
      </c>
      <c r="Q2198">
        <v>210</v>
      </c>
      <c r="R2198">
        <v>11</v>
      </c>
      <c r="S2198">
        <v>46561279</v>
      </c>
      <c r="T2198">
        <v>46564600</v>
      </c>
      <c r="U2198" t="s">
        <v>9506</v>
      </c>
      <c r="V2198">
        <v>1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67</v>
      </c>
      <c r="AE2198" s="2">
        <v>68</v>
      </c>
      <c r="AF2198" s="2">
        <v>73</v>
      </c>
      <c r="AG2198" s="2">
        <v>53</v>
      </c>
      <c r="AH2198" s="2">
        <v>104</v>
      </c>
      <c r="AI2198" s="2">
        <v>101</v>
      </c>
      <c r="AJ2198" s="2">
        <v>82</v>
      </c>
      <c r="AK2198" s="2">
        <v>0</v>
      </c>
      <c r="AL2198" s="2">
        <v>0</v>
      </c>
      <c r="AM2198" s="2">
        <v>0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60</v>
      </c>
      <c r="BD2198" s="2">
        <v>11</v>
      </c>
      <c r="BE2198" s="2">
        <v>0</v>
      </c>
      <c r="BF2198" s="2">
        <v>0</v>
      </c>
      <c r="BG2198" s="2">
        <v>0</v>
      </c>
      <c r="BH2198" s="2">
        <v>0</v>
      </c>
      <c r="BI2198" s="2">
        <v>0</v>
      </c>
      <c r="BJ2198" s="2">
        <v>0</v>
      </c>
      <c r="BK2198" s="2">
        <v>0</v>
      </c>
      <c r="BL2198" s="2">
        <v>4</v>
      </c>
      <c r="BM2198" s="2">
        <v>3</v>
      </c>
      <c r="BN2198" s="2">
        <v>4</v>
      </c>
      <c r="BO2198" s="2">
        <v>3</v>
      </c>
      <c r="BP2198" s="2">
        <v>5</v>
      </c>
      <c r="BQ2198" s="2">
        <v>4</v>
      </c>
      <c r="BR2198" s="2">
        <v>4</v>
      </c>
      <c r="BS2198" s="2">
        <v>0</v>
      </c>
      <c r="BT2198" s="2">
        <v>0</v>
      </c>
      <c r="BU2198" s="2">
        <v>0</v>
      </c>
      <c r="BV2198" s="2">
        <v>0</v>
      </c>
      <c r="BW2198" s="2">
        <v>0</v>
      </c>
      <c r="BX2198" s="2">
        <v>0</v>
      </c>
      <c r="BY2198" s="2">
        <v>0</v>
      </c>
      <c r="BZ2198" s="2">
        <v>0</v>
      </c>
      <c r="CA2198" s="2">
        <v>0</v>
      </c>
      <c r="CB2198" s="2">
        <v>0</v>
      </c>
      <c r="CC2198" s="2">
        <v>0</v>
      </c>
      <c r="CD2198" s="2">
        <v>0</v>
      </c>
      <c r="CE2198" s="2">
        <v>0</v>
      </c>
      <c r="CF2198" s="2">
        <v>0</v>
      </c>
      <c r="CG2198" s="2">
        <v>0</v>
      </c>
      <c r="CH2198" s="2">
        <v>0</v>
      </c>
      <c r="CI2198" s="2">
        <v>0</v>
      </c>
      <c r="CJ2198" s="2">
        <v>0</v>
      </c>
      <c r="CK2198" s="2">
        <v>3</v>
      </c>
      <c r="CL2198" s="2">
        <v>2</v>
      </c>
    </row>
    <row r="2199" spans="1:90" x14ac:dyDescent="0.25">
      <c r="A2199" t="s">
        <v>115</v>
      </c>
      <c r="B2199">
        <v>20207</v>
      </c>
      <c r="C2199" t="s">
        <v>398</v>
      </c>
      <c r="D2199">
        <v>1</v>
      </c>
      <c r="E2199">
        <v>8</v>
      </c>
      <c r="F2199">
        <v>13785</v>
      </c>
      <c r="G2199">
        <v>35013785</v>
      </c>
      <c r="H2199" t="s">
        <v>13975</v>
      </c>
      <c r="I2199">
        <v>392</v>
      </c>
      <c r="J2199" t="s">
        <v>398</v>
      </c>
      <c r="K2199" t="s">
        <v>91</v>
      </c>
      <c r="L2199">
        <v>1</v>
      </c>
      <c r="M2199" t="s">
        <v>398</v>
      </c>
      <c r="N2199">
        <v>12327020</v>
      </c>
      <c r="O2199" t="s">
        <v>92</v>
      </c>
      <c r="P2199" t="s">
        <v>13976</v>
      </c>
      <c r="Q2199">
        <v>88</v>
      </c>
      <c r="R2199">
        <v>12</v>
      </c>
      <c r="S2199">
        <v>39517998</v>
      </c>
      <c r="U2199" t="s">
        <v>13977</v>
      </c>
      <c r="V2199">
        <v>1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160</v>
      </c>
      <c r="AI2199" s="2">
        <v>200</v>
      </c>
      <c r="AJ2199" s="2">
        <v>151</v>
      </c>
      <c r="AK2199" s="2">
        <v>0</v>
      </c>
      <c r="AL2199" s="2">
        <v>0</v>
      </c>
      <c r="AM2199" s="2">
        <v>0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0</v>
      </c>
      <c r="BI2199" s="2">
        <v>0</v>
      </c>
      <c r="BJ2199" s="2">
        <v>0</v>
      </c>
      <c r="BK2199" s="2">
        <v>0</v>
      </c>
      <c r="BL2199" s="2">
        <v>0</v>
      </c>
      <c r="BM2199" s="2">
        <v>0</v>
      </c>
      <c r="BN2199" s="2">
        <v>0</v>
      </c>
      <c r="BO2199" s="2">
        <v>0</v>
      </c>
      <c r="BP2199" s="2">
        <v>8</v>
      </c>
      <c r="BQ2199" s="2">
        <v>5</v>
      </c>
      <c r="BR2199" s="2">
        <v>5</v>
      </c>
      <c r="BS2199" s="2">
        <v>0</v>
      </c>
      <c r="BT2199" s="2">
        <v>0</v>
      </c>
      <c r="BU2199" s="2">
        <v>0</v>
      </c>
      <c r="BV2199" s="2">
        <v>0</v>
      </c>
      <c r="BW2199" s="2">
        <v>0</v>
      </c>
      <c r="BX2199" s="2">
        <v>0</v>
      </c>
      <c r="BY2199" s="2">
        <v>0</v>
      </c>
      <c r="BZ2199" s="2">
        <v>0</v>
      </c>
      <c r="CA2199" s="2">
        <v>0</v>
      </c>
      <c r="CB2199" s="2">
        <v>0</v>
      </c>
      <c r="CC2199" s="2">
        <v>0</v>
      </c>
      <c r="CD2199" s="2">
        <v>0</v>
      </c>
      <c r="CE2199" s="2">
        <v>0</v>
      </c>
      <c r="CF2199" s="2">
        <v>0</v>
      </c>
      <c r="CG2199" s="2">
        <v>0</v>
      </c>
      <c r="CH2199" s="2">
        <v>0</v>
      </c>
      <c r="CI2199" s="2">
        <v>0</v>
      </c>
      <c r="CJ2199" s="2">
        <v>0</v>
      </c>
      <c r="CK2199" s="2">
        <v>0</v>
      </c>
      <c r="CL2199" s="2">
        <v>0</v>
      </c>
    </row>
    <row r="2200" spans="1:90" x14ac:dyDescent="0.25">
      <c r="A2200" t="s">
        <v>115</v>
      </c>
      <c r="B2200">
        <v>20207</v>
      </c>
      <c r="C2200" t="s">
        <v>398</v>
      </c>
      <c r="D2200">
        <v>1</v>
      </c>
      <c r="E2200">
        <v>8</v>
      </c>
      <c r="F2200">
        <v>901854</v>
      </c>
      <c r="G2200">
        <v>35901854</v>
      </c>
      <c r="H2200" t="s">
        <v>12137</v>
      </c>
      <c r="I2200">
        <v>188</v>
      </c>
      <c r="J2200" t="s">
        <v>1150</v>
      </c>
      <c r="K2200" t="s">
        <v>3047</v>
      </c>
      <c r="L2200">
        <v>1</v>
      </c>
      <c r="M2200" t="s">
        <v>1150</v>
      </c>
      <c r="N2200">
        <v>74173325</v>
      </c>
      <c r="P2200" t="s">
        <v>12138</v>
      </c>
      <c r="Q2200">
        <v>1133</v>
      </c>
      <c r="R2200">
        <v>11</v>
      </c>
      <c r="S2200">
        <v>46553681</v>
      </c>
      <c r="U2200" t="s">
        <v>12139</v>
      </c>
      <c r="V2200">
        <v>1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209</v>
      </c>
      <c r="AE2200" s="2">
        <v>182</v>
      </c>
      <c r="AF2200" s="2">
        <v>180</v>
      </c>
      <c r="AG2200" s="2">
        <v>176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0</v>
      </c>
      <c r="BI2200" s="2">
        <v>0</v>
      </c>
      <c r="BJ2200" s="2">
        <v>0</v>
      </c>
      <c r="BK2200" s="2">
        <v>0</v>
      </c>
      <c r="BL2200" s="2">
        <v>10</v>
      </c>
      <c r="BM2200" s="2">
        <v>10</v>
      </c>
      <c r="BN2200" s="2">
        <v>8</v>
      </c>
      <c r="BO2200" s="2">
        <v>8</v>
      </c>
      <c r="BP2200" s="2">
        <v>0</v>
      </c>
      <c r="BQ2200" s="2">
        <v>0</v>
      </c>
      <c r="BR2200" s="2">
        <v>0</v>
      </c>
      <c r="BS2200" s="2">
        <v>0</v>
      </c>
      <c r="BT2200" s="2">
        <v>0</v>
      </c>
      <c r="BU2200" s="2">
        <v>0</v>
      </c>
      <c r="BV2200" s="2">
        <v>0</v>
      </c>
      <c r="BW2200" s="2">
        <v>0</v>
      </c>
      <c r="BX2200" s="2">
        <v>0</v>
      </c>
      <c r="BY2200" s="2">
        <v>0</v>
      </c>
      <c r="BZ2200" s="2">
        <v>0</v>
      </c>
      <c r="CA2200" s="2">
        <v>0</v>
      </c>
      <c r="CB2200" s="2">
        <v>0</v>
      </c>
      <c r="CC2200" s="2">
        <v>0</v>
      </c>
      <c r="CD2200" s="2">
        <v>0</v>
      </c>
      <c r="CE2200" s="2">
        <v>0</v>
      </c>
      <c r="CF2200" s="2">
        <v>0</v>
      </c>
      <c r="CG2200" s="2">
        <v>0</v>
      </c>
      <c r="CH2200" s="2">
        <v>0</v>
      </c>
      <c r="CI2200" s="2">
        <v>0</v>
      </c>
      <c r="CJ2200" s="2">
        <v>0</v>
      </c>
      <c r="CK2200" s="2">
        <v>0</v>
      </c>
      <c r="CL2200" s="2">
        <v>0</v>
      </c>
    </row>
    <row r="2201" spans="1:90" x14ac:dyDescent="0.25">
      <c r="A2201" t="s">
        <v>115</v>
      </c>
      <c r="B2201">
        <v>20207</v>
      </c>
      <c r="C2201" t="s">
        <v>398</v>
      </c>
      <c r="D2201">
        <v>2</v>
      </c>
      <c r="E2201">
        <v>6</v>
      </c>
      <c r="F2201">
        <v>459586</v>
      </c>
      <c r="G2201">
        <v>35459586</v>
      </c>
      <c r="H2201" t="s">
        <v>12148</v>
      </c>
      <c r="I2201">
        <v>392</v>
      </c>
      <c r="J2201" t="s">
        <v>398</v>
      </c>
      <c r="K2201" t="s">
        <v>11767</v>
      </c>
      <c r="L2201">
        <v>1</v>
      </c>
      <c r="M2201" t="s">
        <v>398</v>
      </c>
      <c r="N2201">
        <v>12327682</v>
      </c>
      <c r="O2201" t="s">
        <v>102</v>
      </c>
      <c r="P2201" t="s">
        <v>4472</v>
      </c>
      <c r="Q2201">
        <v>473</v>
      </c>
      <c r="R2201">
        <v>12</v>
      </c>
      <c r="S2201">
        <v>39611453</v>
      </c>
      <c r="U2201" t="s">
        <v>12041</v>
      </c>
      <c r="V2201">
        <v>1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334</v>
      </c>
      <c r="BD2201" s="2">
        <v>0</v>
      </c>
      <c r="BE2201" s="2">
        <v>0</v>
      </c>
      <c r="BF2201" s="2">
        <v>0</v>
      </c>
      <c r="BG2201" s="2">
        <v>0</v>
      </c>
      <c r="BH2201" s="2">
        <v>0</v>
      </c>
      <c r="BI2201" s="2">
        <v>0</v>
      </c>
      <c r="BJ2201" s="2">
        <v>0</v>
      </c>
      <c r="BK2201" s="2">
        <v>0</v>
      </c>
      <c r="BL2201" s="2">
        <v>0</v>
      </c>
      <c r="BM2201" s="2">
        <v>0</v>
      </c>
      <c r="BN2201" s="2">
        <v>0</v>
      </c>
      <c r="BO2201" s="2">
        <v>0</v>
      </c>
      <c r="BP2201" s="2">
        <v>0</v>
      </c>
      <c r="BQ2201" s="2">
        <v>0</v>
      </c>
      <c r="BR2201" s="2">
        <v>0</v>
      </c>
      <c r="BS2201" s="2">
        <v>0</v>
      </c>
      <c r="BT2201" s="2">
        <v>0</v>
      </c>
      <c r="BU2201" s="2">
        <v>0</v>
      </c>
      <c r="BV2201" s="2">
        <v>0</v>
      </c>
      <c r="BW2201" s="2">
        <v>0</v>
      </c>
      <c r="BX2201" s="2">
        <v>0</v>
      </c>
      <c r="BY2201" s="2">
        <v>0</v>
      </c>
      <c r="BZ2201" s="2">
        <v>0</v>
      </c>
      <c r="CA2201" s="2">
        <v>0</v>
      </c>
      <c r="CB2201" s="2">
        <v>0</v>
      </c>
      <c r="CC2201" s="2">
        <v>0</v>
      </c>
      <c r="CD2201" s="2">
        <v>0</v>
      </c>
      <c r="CE2201" s="2">
        <v>0</v>
      </c>
      <c r="CF2201" s="2">
        <v>0</v>
      </c>
      <c r="CG2201" s="2">
        <v>0</v>
      </c>
      <c r="CH2201" s="2">
        <v>0</v>
      </c>
      <c r="CI2201" s="2">
        <v>0</v>
      </c>
      <c r="CJ2201" s="2">
        <v>0</v>
      </c>
      <c r="CK2201" s="2">
        <v>22</v>
      </c>
      <c r="CL2201" s="2">
        <v>0</v>
      </c>
    </row>
    <row r="2202" spans="1:90" x14ac:dyDescent="0.25">
      <c r="A2202" t="s">
        <v>115</v>
      </c>
      <c r="B2202">
        <v>20207</v>
      </c>
      <c r="C2202" t="s">
        <v>398</v>
      </c>
      <c r="D2202">
        <v>1</v>
      </c>
      <c r="E2202">
        <v>8</v>
      </c>
      <c r="F2202">
        <v>903164</v>
      </c>
      <c r="G2202">
        <v>35903164</v>
      </c>
      <c r="H2202" t="s">
        <v>15933</v>
      </c>
      <c r="I2202">
        <v>392</v>
      </c>
      <c r="J2202" t="s">
        <v>398</v>
      </c>
      <c r="K2202" t="s">
        <v>10714</v>
      </c>
      <c r="L2202">
        <v>1</v>
      </c>
      <c r="M2202" t="s">
        <v>398</v>
      </c>
      <c r="N2202">
        <v>12325170</v>
      </c>
      <c r="O2202" t="s">
        <v>92</v>
      </c>
      <c r="P2202" t="s">
        <v>15934</v>
      </c>
      <c r="Q2202">
        <v>70</v>
      </c>
      <c r="R2202">
        <v>12</v>
      </c>
      <c r="S2202">
        <v>39563542</v>
      </c>
      <c r="U2202" t="s">
        <v>15935</v>
      </c>
      <c r="V2202">
        <v>1</v>
      </c>
      <c r="W2202" s="2">
        <v>0</v>
      </c>
      <c r="X2202" s="2">
        <v>0</v>
      </c>
      <c r="Y2202" s="2">
        <v>0</v>
      </c>
      <c r="Z2202" s="2">
        <v>0</v>
      </c>
      <c r="AA2202" s="2">
        <v>26</v>
      </c>
      <c r="AB2202" s="2">
        <v>28</v>
      </c>
      <c r="AC2202" s="2">
        <v>41</v>
      </c>
      <c r="AD2202" s="2">
        <v>67</v>
      </c>
      <c r="AE2202" s="2">
        <v>49</v>
      </c>
      <c r="AF2202" s="2">
        <v>68</v>
      </c>
      <c r="AG2202" s="2">
        <v>30</v>
      </c>
      <c r="AH2202" s="2">
        <v>49</v>
      </c>
      <c r="AI2202" s="2">
        <v>34</v>
      </c>
      <c r="AJ2202" s="2">
        <v>30</v>
      </c>
      <c r="AK2202" s="2">
        <v>0</v>
      </c>
      <c r="AL2202" s="2">
        <v>0</v>
      </c>
      <c r="AM2202" s="2">
        <v>0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44</v>
      </c>
      <c r="BD2202" s="2">
        <v>0</v>
      </c>
      <c r="BE2202" s="2">
        <v>0</v>
      </c>
      <c r="BF2202" s="2">
        <v>0</v>
      </c>
      <c r="BG2202" s="2">
        <v>0</v>
      </c>
      <c r="BH2202" s="2">
        <v>0</v>
      </c>
      <c r="BI2202" s="2">
        <v>1</v>
      </c>
      <c r="BJ2202" s="2">
        <v>1</v>
      </c>
      <c r="BK2202" s="2">
        <v>2</v>
      </c>
      <c r="BL2202" s="2">
        <v>3</v>
      </c>
      <c r="BM2202" s="2">
        <v>3</v>
      </c>
      <c r="BN2202" s="2">
        <v>2</v>
      </c>
      <c r="BO2202" s="2">
        <v>1</v>
      </c>
      <c r="BP2202" s="2">
        <v>2</v>
      </c>
      <c r="BQ2202" s="2">
        <v>1</v>
      </c>
      <c r="BR2202" s="2">
        <v>2</v>
      </c>
      <c r="BS2202" s="2">
        <v>0</v>
      </c>
      <c r="BT2202" s="2">
        <v>0</v>
      </c>
      <c r="BU2202" s="2">
        <v>0</v>
      </c>
      <c r="BV2202" s="2">
        <v>0</v>
      </c>
      <c r="BW2202" s="2">
        <v>0</v>
      </c>
      <c r="BX2202" s="2">
        <v>0</v>
      </c>
      <c r="BY2202" s="2">
        <v>0</v>
      </c>
      <c r="BZ2202" s="2">
        <v>0</v>
      </c>
      <c r="CA2202" s="2">
        <v>0</v>
      </c>
      <c r="CB2202" s="2">
        <v>0</v>
      </c>
      <c r="CC2202" s="2">
        <v>0</v>
      </c>
      <c r="CD2202" s="2">
        <v>0</v>
      </c>
      <c r="CE2202" s="2">
        <v>0</v>
      </c>
      <c r="CF2202" s="2">
        <v>0</v>
      </c>
      <c r="CG2202" s="2">
        <v>0</v>
      </c>
      <c r="CH2202" s="2">
        <v>0</v>
      </c>
      <c r="CI2202" s="2">
        <v>0</v>
      </c>
      <c r="CJ2202" s="2">
        <v>0</v>
      </c>
      <c r="CK2202" s="2">
        <v>2</v>
      </c>
      <c r="CL2202" s="2">
        <v>0</v>
      </c>
    </row>
    <row r="2203" spans="1:90" x14ac:dyDescent="0.25">
      <c r="A2203" t="s">
        <v>115</v>
      </c>
      <c r="B2203">
        <v>20207</v>
      </c>
      <c r="C2203" t="s">
        <v>398</v>
      </c>
      <c r="D2203">
        <v>2</v>
      </c>
      <c r="E2203">
        <v>34</v>
      </c>
      <c r="F2203">
        <v>299157</v>
      </c>
      <c r="G2203">
        <v>35299157</v>
      </c>
      <c r="H2203" t="s">
        <v>14567</v>
      </c>
      <c r="I2203">
        <v>392</v>
      </c>
      <c r="J2203" t="s">
        <v>398</v>
      </c>
      <c r="K2203" t="s">
        <v>313</v>
      </c>
      <c r="L2203">
        <v>1</v>
      </c>
      <c r="M2203" t="s">
        <v>398</v>
      </c>
      <c r="N2203">
        <v>12335010</v>
      </c>
      <c r="O2203" t="s">
        <v>1015</v>
      </c>
      <c r="P2203" t="s">
        <v>4163</v>
      </c>
      <c r="Q2203" t="s">
        <v>14568</v>
      </c>
      <c r="R2203">
        <v>12</v>
      </c>
      <c r="S2203">
        <v>39651177</v>
      </c>
      <c r="T2203">
        <v>39651199</v>
      </c>
      <c r="U2203" t="s">
        <v>14569</v>
      </c>
      <c r="V2203">
        <v>2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1</v>
      </c>
      <c r="AC2203" s="2">
        <v>0</v>
      </c>
      <c r="AD2203" s="2">
        <v>1</v>
      </c>
      <c r="AE2203" s="2">
        <v>5</v>
      </c>
      <c r="AF2203" s="2">
        <v>2</v>
      </c>
      <c r="AG2203" s="2">
        <v>16</v>
      </c>
      <c r="AH2203" s="2">
        <v>0</v>
      </c>
      <c r="AI2203" s="2">
        <v>0</v>
      </c>
      <c r="AJ2203" s="2">
        <v>0</v>
      </c>
      <c r="AK2203" s="2">
        <v>0</v>
      </c>
      <c r="AL2203" s="2">
        <v>27</v>
      </c>
      <c r="AM2203" s="2">
        <v>0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0</v>
      </c>
      <c r="BI2203" s="2">
        <v>0</v>
      </c>
      <c r="BJ2203" s="2">
        <v>1</v>
      </c>
      <c r="BK2203" s="2">
        <v>0</v>
      </c>
      <c r="BL2203" s="2">
        <v>1</v>
      </c>
      <c r="BM2203" s="2">
        <v>2</v>
      </c>
      <c r="BN2203" s="2">
        <v>1</v>
      </c>
      <c r="BO2203" s="2">
        <v>3</v>
      </c>
      <c r="BP2203" s="2">
        <v>0</v>
      </c>
      <c r="BQ2203" s="2">
        <v>0</v>
      </c>
      <c r="BR2203" s="2">
        <v>0</v>
      </c>
      <c r="BS2203" s="2">
        <v>0</v>
      </c>
      <c r="BT2203" s="2">
        <v>2</v>
      </c>
      <c r="BU2203" s="2">
        <v>0</v>
      </c>
      <c r="BV2203" s="2">
        <v>0</v>
      </c>
      <c r="BW2203" s="2">
        <v>0</v>
      </c>
      <c r="BX2203" s="2">
        <v>0</v>
      </c>
      <c r="BY2203" s="2">
        <v>0</v>
      </c>
      <c r="BZ2203" s="2">
        <v>0</v>
      </c>
      <c r="CA2203" s="2">
        <v>0</v>
      </c>
      <c r="CB2203" s="2">
        <v>0</v>
      </c>
      <c r="CC2203" s="2">
        <v>0</v>
      </c>
      <c r="CD2203" s="2">
        <v>0</v>
      </c>
      <c r="CE2203" s="2">
        <v>0</v>
      </c>
      <c r="CF2203" s="2">
        <v>0</v>
      </c>
      <c r="CG2203" s="2">
        <v>0</v>
      </c>
      <c r="CH2203" s="2">
        <v>0</v>
      </c>
      <c r="CI2203" s="2">
        <v>0</v>
      </c>
      <c r="CJ2203" s="2">
        <v>0</v>
      </c>
      <c r="CK2203" s="2">
        <v>0</v>
      </c>
      <c r="CL2203" s="2">
        <v>0</v>
      </c>
    </row>
    <row r="2204" spans="1:90" x14ac:dyDescent="0.25">
      <c r="A2204" t="s">
        <v>115</v>
      </c>
      <c r="B2204">
        <v>20207</v>
      </c>
      <c r="C2204" t="s">
        <v>398</v>
      </c>
      <c r="D2204">
        <v>2</v>
      </c>
      <c r="E2204">
        <v>34</v>
      </c>
      <c r="F2204">
        <v>349550</v>
      </c>
      <c r="G2204">
        <v>35349550</v>
      </c>
      <c r="H2204" t="s">
        <v>7824</v>
      </c>
      <c r="I2204">
        <v>188</v>
      </c>
      <c r="J2204" t="s">
        <v>1150</v>
      </c>
      <c r="K2204" t="s">
        <v>5275</v>
      </c>
      <c r="L2204">
        <v>1</v>
      </c>
      <c r="M2204" t="s">
        <v>1150</v>
      </c>
      <c r="N2204">
        <v>7442200</v>
      </c>
      <c r="P2204" t="s">
        <v>7825</v>
      </c>
      <c r="Q2204" t="s">
        <v>127</v>
      </c>
      <c r="U2204" t="s">
        <v>7826</v>
      </c>
      <c r="V2204">
        <v>1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1</v>
      </c>
      <c r="AD2204" s="2">
        <v>6</v>
      </c>
      <c r="AE2204" s="2">
        <v>2</v>
      </c>
      <c r="AF2204" s="2">
        <v>10</v>
      </c>
      <c r="AG2204" s="2">
        <v>14</v>
      </c>
      <c r="AH2204" s="2">
        <v>8</v>
      </c>
      <c r="AI2204" s="2">
        <v>0</v>
      </c>
      <c r="AJ2204" s="2">
        <v>0</v>
      </c>
      <c r="AK2204" s="2">
        <v>0</v>
      </c>
      <c r="AL2204" s="2">
        <v>18</v>
      </c>
      <c r="AM2204" s="2">
        <v>0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0</v>
      </c>
      <c r="BI2204" s="2">
        <v>0</v>
      </c>
      <c r="BJ2204" s="2">
        <v>0</v>
      </c>
      <c r="BK2204" s="2">
        <v>1</v>
      </c>
      <c r="BL2204" s="2">
        <v>1</v>
      </c>
      <c r="BM2204" s="2">
        <v>1</v>
      </c>
      <c r="BN2204" s="2">
        <v>2</v>
      </c>
      <c r="BO2204" s="2">
        <v>1</v>
      </c>
      <c r="BP2204" s="2">
        <v>2</v>
      </c>
      <c r="BQ2204" s="2">
        <v>0</v>
      </c>
      <c r="BR2204" s="2">
        <v>0</v>
      </c>
      <c r="BS2204" s="2">
        <v>0</v>
      </c>
      <c r="BT2204" s="2">
        <v>1</v>
      </c>
      <c r="BU2204" s="2">
        <v>0</v>
      </c>
      <c r="BV2204" s="2">
        <v>0</v>
      </c>
      <c r="BW2204" s="2">
        <v>0</v>
      </c>
      <c r="BX2204" s="2">
        <v>0</v>
      </c>
      <c r="BY2204" s="2">
        <v>0</v>
      </c>
      <c r="BZ2204" s="2">
        <v>0</v>
      </c>
      <c r="CA2204" s="2">
        <v>0</v>
      </c>
      <c r="CB2204" s="2">
        <v>0</v>
      </c>
      <c r="CC2204" s="2">
        <v>0</v>
      </c>
      <c r="CD2204" s="2">
        <v>0</v>
      </c>
      <c r="CE2204" s="2">
        <v>0</v>
      </c>
      <c r="CF2204" s="2">
        <v>0</v>
      </c>
      <c r="CG2204" s="2">
        <v>0</v>
      </c>
      <c r="CH2204" s="2">
        <v>0</v>
      </c>
      <c r="CI2204" s="2">
        <v>0</v>
      </c>
      <c r="CJ2204" s="2">
        <v>0</v>
      </c>
      <c r="CK2204" s="2">
        <v>0</v>
      </c>
      <c r="CL2204" s="2">
        <v>0</v>
      </c>
    </row>
    <row r="2205" spans="1:90" x14ac:dyDescent="0.25">
      <c r="A2205" t="s">
        <v>115</v>
      </c>
      <c r="B2205">
        <v>20207</v>
      </c>
      <c r="C2205" t="s">
        <v>398</v>
      </c>
      <c r="D2205">
        <v>1</v>
      </c>
      <c r="E2205">
        <v>8</v>
      </c>
      <c r="F2205">
        <v>926024</v>
      </c>
      <c r="G2205">
        <v>35926024</v>
      </c>
      <c r="H2205" t="s">
        <v>9742</v>
      </c>
      <c r="I2205">
        <v>392</v>
      </c>
      <c r="J2205" t="s">
        <v>398</v>
      </c>
      <c r="K2205" t="s">
        <v>951</v>
      </c>
      <c r="L2205">
        <v>1</v>
      </c>
      <c r="M2205" t="s">
        <v>398</v>
      </c>
      <c r="N2205">
        <v>12316550</v>
      </c>
      <c r="O2205" t="s">
        <v>261</v>
      </c>
      <c r="P2205" t="s">
        <v>9743</v>
      </c>
      <c r="Q2205">
        <v>3925</v>
      </c>
      <c r="R2205">
        <v>12</v>
      </c>
      <c r="S2205">
        <v>39621076</v>
      </c>
      <c r="T2205">
        <v>39625725</v>
      </c>
      <c r="U2205" t="s">
        <v>9744</v>
      </c>
      <c r="V2205">
        <v>1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140</v>
      </c>
      <c r="AE2205" s="2">
        <v>107</v>
      </c>
      <c r="AF2205" s="2">
        <v>93</v>
      </c>
      <c r="AG2205" s="2">
        <v>80</v>
      </c>
      <c r="AH2205" s="2">
        <v>115</v>
      </c>
      <c r="AI2205" s="2">
        <v>82</v>
      </c>
      <c r="AJ2205" s="2">
        <v>59</v>
      </c>
      <c r="AK2205" s="2">
        <v>0</v>
      </c>
      <c r="AL2205" s="2">
        <v>0</v>
      </c>
      <c r="AM2205" s="2">
        <v>0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266</v>
      </c>
      <c r="BD2205" s="2">
        <v>12</v>
      </c>
      <c r="BE2205" s="2">
        <v>0</v>
      </c>
      <c r="BF2205" s="2">
        <v>0</v>
      </c>
      <c r="BG2205" s="2">
        <v>0</v>
      </c>
      <c r="BH2205" s="2">
        <v>0</v>
      </c>
      <c r="BI2205" s="2">
        <v>0</v>
      </c>
      <c r="BJ2205" s="2">
        <v>0</v>
      </c>
      <c r="BK2205" s="2">
        <v>0</v>
      </c>
      <c r="BL2205" s="2">
        <v>6</v>
      </c>
      <c r="BM2205" s="2">
        <v>5</v>
      </c>
      <c r="BN2205" s="2">
        <v>6</v>
      </c>
      <c r="BO2205" s="2">
        <v>6</v>
      </c>
      <c r="BP2205" s="2">
        <v>5</v>
      </c>
      <c r="BQ2205" s="2">
        <v>3</v>
      </c>
      <c r="BR2205" s="2">
        <v>4</v>
      </c>
      <c r="BS2205" s="2">
        <v>0</v>
      </c>
      <c r="BT2205" s="2">
        <v>0</v>
      </c>
      <c r="BU2205" s="2">
        <v>0</v>
      </c>
      <c r="BV2205" s="2">
        <v>0</v>
      </c>
      <c r="BW2205" s="2">
        <v>0</v>
      </c>
      <c r="BX2205" s="2">
        <v>0</v>
      </c>
      <c r="BY2205" s="2">
        <v>0</v>
      </c>
      <c r="BZ2205" s="2">
        <v>0</v>
      </c>
      <c r="CA2205" s="2">
        <v>0</v>
      </c>
      <c r="CB2205" s="2">
        <v>0</v>
      </c>
      <c r="CC2205" s="2">
        <v>0</v>
      </c>
      <c r="CD2205" s="2">
        <v>0</v>
      </c>
      <c r="CE2205" s="2">
        <v>0</v>
      </c>
      <c r="CF2205" s="2">
        <v>0</v>
      </c>
      <c r="CG2205" s="2">
        <v>0</v>
      </c>
      <c r="CH2205" s="2">
        <v>0</v>
      </c>
      <c r="CI2205" s="2">
        <v>0</v>
      </c>
      <c r="CJ2205" s="2">
        <v>0</v>
      </c>
      <c r="CK2205" s="2">
        <v>16</v>
      </c>
      <c r="CL2205" s="2">
        <v>3</v>
      </c>
    </row>
    <row r="2206" spans="1:90" x14ac:dyDescent="0.25">
      <c r="A2206" t="s">
        <v>115</v>
      </c>
      <c r="B2206">
        <v>20207</v>
      </c>
      <c r="C2206" t="s">
        <v>398</v>
      </c>
      <c r="D2206">
        <v>1</v>
      </c>
      <c r="E2206">
        <v>8</v>
      </c>
      <c r="F2206">
        <v>13973</v>
      </c>
      <c r="G2206">
        <v>35013973</v>
      </c>
      <c r="H2206" t="s">
        <v>14783</v>
      </c>
      <c r="I2206">
        <v>392</v>
      </c>
      <c r="J2206" t="s">
        <v>398</v>
      </c>
      <c r="K2206" t="s">
        <v>6447</v>
      </c>
      <c r="L2206">
        <v>1</v>
      </c>
      <c r="M2206" t="s">
        <v>398</v>
      </c>
      <c r="N2206">
        <v>12324450</v>
      </c>
      <c r="O2206" t="s">
        <v>102</v>
      </c>
      <c r="P2206" t="s">
        <v>14784</v>
      </c>
      <c r="Q2206">
        <v>62</v>
      </c>
      <c r="R2206">
        <v>12</v>
      </c>
      <c r="S2206">
        <v>39561852</v>
      </c>
      <c r="U2206" t="s">
        <v>14785</v>
      </c>
      <c r="V2206">
        <v>1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98</v>
      </c>
      <c r="AE2206" s="2">
        <v>99</v>
      </c>
      <c r="AF2206" s="2">
        <v>89</v>
      </c>
      <c r="AG2206" s="2">
        <v>73</v>
      </c>
      <c r="AH2206" s="2">
        <v>108</v>
      </c>
      <c r="AI2206" s="2">
        <v>93</v>
      </c>
      <c r="AJ2206" s="2">
        <v>95</v>
      </c>
      <c r="AK2206" s="2">
        <v>0</v>
      </c>
      <c r="AL2206" s="2">
        <v>0</v>
      </c>
      <c r="AM2206" s="2">
        <v>0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43</v>
      </c>
      <c r="BD2206" s="2">
        <v>5</v>
      </c>
      <c r="BE2206" s="2">
        <v>0</v>
      </c>
      <c r="BF2206" s="2">
        <v>0</v>
      </c>
      <c r="BG2206" s="2">
        <v>0</v>
      </c>
      <c r="BH2206" s="2">
        <v>0</v>
      </c>
      <c r="BI2206" s="2">
        <v>0</v>
      </c>
      <c r="BJ2206" s="2">
        <v>0</v>
      </c>
      <c r="BK2206" s="2">
        <v>0</v>
      </c>
      <c r="BL2206" s="2">
        <v>3</v>
      </c>
      <c r="BM2206" s="2">
        <v>3</v>
      </c>
      <c r="BN2206" s="2">
        <v>3</v>
      </c>
      <c r="BO2206" s="2">
        <v>4</v>
      </c>
      <c r="BP2206" s="2">
        <v>3</v>
      </c>
      <c r="BQ2206" s="2">
        <v>5</v>
      </c>
      <c r="BR2206" s="2">
        <v>5</v>
      </c>
      <c r="BS2206" s="2">
        <v>0</v>
      </c>
      <c r="BT2206" s="2">
        <v>0</v>
      </c>
      <c r="BU2206" s="2">
        <v>0</v>
      </c>
      <c r="BV2206" s="2">
        <v>0</v>
      </c>
      <c r="BW2206" s="2">
        <v>0</v>
      </c>
      <c r="BX2206" s="2">
        <v>0</v>
      </c>
      <c r="BY2206" s="2">
        <v>0</v>
      </c>
      <c r="BZ2206" s="2">
        <v>0</v>
      </c>
      <c r="CA2206" s="2">
        <v>0</v>
      </c>
      <c r="CB2206" s="2">
        <v>0</v>
      </c>
      <c r="CC2206" s="2">
        <v>0</v>
      </c>
      <c r="CD2206" s="2">
        <v>0</v>
      </c>
      <c r="CE2206" s="2">
        <v>0</v>
      </c>
      <c r="CF2206" s="2">
        <v>0</v>
      </c>
      <c r="CG2206" s="2">
        <v>0</v>
      </c>
      <c r="CH2206" s="2">
        <v>0</v>
      </c>
      <c r="CI2206" s="2">
        <v>0</v>
      </c>
      <c r="CJ2206" s="2">
        <v>0</v>
      </c>
      <c r="CK2206" s="2">
        <v>2</v>
      </c>
      <c r="CL2206" s="2">
        <v>2</v>
      </c>
    </row>
    <row r="2207" spans="1:90" x14ac:dyDescent="0.25">
      <c r="A2207" t="s">
        <v>115</v>
      </c>
      <c r="B2207">
        <v>20207</v>
      </c>
      <c r="C2207" t="s">
        <v>398</v>
      </c>
      <c r="D2207">
        <v>1</v>
      </c>
      <c r="E2207">
        <v>8</v>
      </c>
      <c r="F2207">
        <v>13812</v>
      </c>
      <c r="G2207">
        <v>35013812</v>
      </c>
      <c r="H2207" t="s">
        <v>17158</v>
      </c>
      <c r="I2207">
        <v>392</v>
      </c>
      <c r="J2207" t="s">
        <v>398</v>
      </c>
      <c r="K2207" t="s">
        <v>297</v>
      </c>
      <c r="L2207">
        <v>1</v>
      </c>
      <c r="M2207" t="s">
        <v>398</v>
      </c>
      <c r="N2207">
        <v>12306020</v>
      </c>
      <c r="O2207" t="s">
        <v>92</v>
      </c>
      <c r="P2207" t="s">
        <v>17159</v>
      </c>
      <c r="Q2207">
        <v>130</v>
      </c>
      <c r="R2207">
        <v>12</v>
      </c>
      <c r="S2207">
        <v>39515532</v>
      </c>
      <c r="U2207" t="s">
        <v>17160</v>
      </c>
      <c r="V2207">
        <v>1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136</v>
      </c>
      <c r="AE2207" s="2">
        <v>135</v>
      </c>
      <c r="AF2207" s="2">
        <v>142</v>
      </c>
      <c r="AG2207" s="2">
        <v>98</v>
      </c>
      <c r="AH2207" s="2">
        <v>179</v>
      </c>
      <c r="AI2207" s="2">
        <v>115</v>
      </c>
      <c r="AJ2207" s="2">
        <v>90</v>
      </c>
      <c r="AK2207" s="2">
        <v>0</v>
      </c>
      <c r="AL2207" s="2">
        <v>0</v>
      </c>
      <c r="AM2207" s="2">
        <v>0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79</v>
      </c>
      <c r="BD2207" s="2">
        <v>0</v>
      </c>
      <c r="BE2207" s="2">
        <v>0</v>
      </c>
      <c r="BF2207" s="2">
        <v>0</v>
      </c>
      <c r="BG2207" s="2">
        <v>0</v>
      </c>
      <c r="BH2207" s="2">
        <v>0</v>
      </c>
      <c r="BI2207" s="2">
        <v>0</v>
      </c>
      <c r="BJ2207" s="2">
        <v>0</v>
      </c>
      <c r="BK2207" s="2">
        <v>0</v>
      </c>
      <c r="BL2207" s="2">
        <v>10</v>
      </c>
      <c r="BM2207" s="2">
        <v>5</v>
      </c>
      <c r="BN2207" s="2">
        <v>6</v>
      </c>
      <c r="BO2207" s="2">
        <v>5</v>
      </c>
      <c r="BP2207" s="2">
        <v>8</v>
      </c>
      <c r="BQ2207" s="2">
        <v>3</v>
      </c>
      <c r="BR2207" s="2">
        <v>4</v>
      </c>
      <c r="BS2207" s="2">
        <v>0</v>
      </c>
      <c r="BT2207" s="2">
        <v>0</v>
      </c>
      <c r="BU2207" s="2">
        <v>0</v>
      </c>
      <c r="BV2207" s="2">
        <v>0</v>
      </c>
      <c r="BW2207" s="2">
        <v>0</v>
      </c>
      <c r="BX2207" s="2">
        <v>0</v>
      </c>
      <c r="BY2207" s="2">
        <v>0</v>
      </c>
      <c r="BZ2207" s="2">
        <v>0</v>
      </c>
      <c r="CA2207" s="2">
        <v>0</v>
      </c>
      <c r="CB2207" s="2">
        <v>0</v>
      </c>
      <c r="CC2207" s="2">
        <v>0</v>
      </c>
      <c r="CD2207" s="2">
        <v>0</v>
      </c>
      <c r="CE2207" s="2">
        <v>0</v>
      </c>
      <c r="CF2207" s="2">
        <v>0</v>
      </c>
      <c r="CG2207" s="2">
        <v>0</v>
      </c>
      <c r="CH2207" s="2">
        <v>0</v>
      </c>
      <c r="CI2207" s="2">
        <v>0</v>
      </c>
      <c r="CJ2207" s="2">
        <v>0</v>
      </c>
      <c r="CK2207" s="2">
        <v>6</v>
      </c>
      <c r="CL2207" s="2">
        <v>0</v>
      </c>
    </row>
    <row r="2208" spans="1:90" x14ac:dyDescent="0.25">
      <c r="A2208" t="s">
        <v>115</v>
      </c>
      <c r="B2208">
        <v>20207</v>
      </c>
      <c r="C2208" t="s">
        <v>398</v>
      </c>
      <c r="D2208">
        <v>1</v>
      </c>
      <c r="E2208">
        <v>8</v>
      </c>
      <c r="F2208">
        <v>923205</v>
      </c>
      <c r="G2208">
        <v>35923205</v>
      </c>
      <c r="H2208" t="s">
        <v>1192</v>
      </c>
      <c r="I2208">
        <v>188</v>
      </c>
      <c r="J2208" t="s">
        <v>1150</v>
      </c>
      <c r="K2208" t="s">
        <v>1193</v>
      </c>
      <c r="L2208">
        <v>1</v>
      </c>
      <c r="M2208" t="s">
        <v>1150</v>
      </c>
      <c r="N2208">
        <v>74008810</v>
      </c>
      <c r="P2208" t="s">
        <v>1194</v>
      </c>
      <c r="Q2208">
        <v>111</v>
      </c>
      <c r="R2208">
        <v>11</v>
      </c>
      <c r="S2208">
        <v>46550071</v>
      </c>
      <c r="T2208">
        <v>46550313</v>
      </c>
      <c r="U2208" t="s">
        <v>1195</v>
      </c>
      <c r="V2208">
        <v>1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120</v>
      </c>
      <c r="AE2208" s="2">
        <v>121</v>
      </c>
      <c r="AF2208" s="2">
        <v>114</v>
      </c>
      <c r="AG2208" s="2">
        <v>108</v>
      </c>
      <c r="AH2208" s="2">
        <v>344</v>
      </c>
      <c r="AI2208" s="2">
        <v>325</v>
      </c>
      <c r="AJ2208" s="2">
        <v>231</v>
      </c>
      <c r="AK2208" s="2">
        <v>0</v>
      </c>
      <c r="AL2208" s="2">
        <v>0</v>
      </c>
      <c r="AM2208" s="2">
        <v>0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173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136</v>
      </c>
      <c r="BD2208" s="2">
        <v>0</v>
      </c>
      <c r="BE2208" s="2">
        <v>0</v>
      </c>
      <c r="BF2208" s="2">
        <v>0</v>
      </c>
      <c r="BG2208" s="2">
        <v>0</v>
      </c>
      <c r="BH2208" s="2">
        <v>0</v>
      </c>
      <c r="BI2208" s="2">
        <v>0</v>
      </c>
      <c r="BJ2208" s="2">
        <v>0</v>
      </c>
      <c r="BK2208" s="2">
        <v>0</v>
      </c>
      <c r="BL2208" s="2">
        <v>9</v>
      </c>
      <c r="BM2208" s="2">
        <v>5</v>
      </c>
      <c r="BN2208" s="2">
        <v>6</v>
      </c>
      <c r="BO2208" s="2">
        <v>4</v>
      </c>
      <c r="BP2208" s="2">
        <v>16</v>
      </c>
      <c r="BQ2208" s="2">
        <v>14</v>
      </c>
      <c r="BR2208" s="2">
        <v>11</v>
      </c>
      <c r="BS2208" s="2">
        <v>0</v>
      </c>
      <c r="BT2208" s="2">
        <v>0</v>
      </c>
      <c r="BU2208" s="2">
        <v>0</v>
      </c>
      <c r="BV2208" s="2">
        <v>0</v>
      </c>
      <c r="BW2208" s="2">
        <v>0</v>
      </c>
      <c r="BX2208" s="2">
        <v>0</v>
      </c>
      <c r="BY2208" s="2">
        <v>0</v>
      </c>
      <c r="BZ2208" s="2">
        <v>0</v>
      </c>
      <c r="CA2208" s="2">
        <v>0</v>
      </c>
      <c r="CB2208" s="2">
        <v>0</v>
      </c>
      <c r="CC2208" s="2">
        <v>6</v>
      </c>
      <c r="CD2208" s="2">
        <v>0</v>
      </c>
      <c r="CE2208" s="2">
        <v>0</v>
      </c>
      <c r="CF2208" s="2">
        <v>0</v>
      </c>
      <c r="CG2208" s="2">
        <v>0</v>
      </c>
      <c r="CH2208" s="2">
        <v>0</v>
      </c>
      <c r="CI2208" s="2">
        <v>0</v>
      </c>
      <c r="CJ2208" s="2">
        <v>0</v>
      </c>
      <c r="CK2208" s="2">
        <v>6</v>
      </c>
      <c r="CL2208" s="2">
        <v>0</v>
      </c>
    </row>
    <row r="2209" spans="1:90" x14ac:dyDescent="0.25">
      <c r="A2209" t="s">
        <v>115</v>
      </c>
      <c r="B2209">
        <v>20207</v>
      </c>
      <c r="C2209" t="s">
        <v>398</v>
      </c>
      <c r="D2209">
        <v>1</v>
      </c>
      <c r="E2209">
        <v>8</v>
      </c>
      <c r="F2209">
        <v>902743</v>
      </c>
      <c r="G2209">
        <v>35902743</v>
      </c>
      <c r="H2209" t="s">
        <v>5450</v>
      </c>
      <c r="I2209">
        <v>331</v>
      </c>
      <c r="J2209" t="s">
        <v>2161</v>
      </c>
      <c r="K2209" t="s">
        <v>2703</v>
      </c>
      <c r="L2209">
        <v>1</v>
      </c>
      <c r="M2209" t="s">
        <v>2161</v>
      </c>
      <c r="N2209">
        <v>8900000</v>
      </c>
      <c r="O2209" t="s">
        <v>102</v>
      </c>
      <c r="P2209" t="s">
        <v>5451</v>
      </c>
      <c r="Q2209">
        <v>318</v>
      </c>
      <c r="R2209">
        <v>11</v>
      </c>
      <c r="S2209">
        <v>46933653</v>
      </c>
      <c r="T2209">
        <v>46936562</v>
      </c>
      <c r="U2209" t="s">
        <v>5452</v>
      </c>
      <c r="V2209">
        <v>1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62</v>
      </c>
      <c r="AE2209" s="2">
        <v>60</v>
      </c>
      <c r="AF2209" s="2">
        <v>48</v>
      </c>
      <c r="AG2209" s="2">
        <v>46</v>
      </c>
      <c r="AH2209" s="2">
        <v>72</v>
      </c>
      <c r="AI2209" s="2">
        <v>50</v>
      </c>
      <c r="AJ2209" s="2">
        <v>67</v>
      </c>
      <c r="AK2209" s="2">
        <v>0</v>
      </c>
      <c r="AL2209" s="2">
        <v>0</v>
      </c>
      <c r="AM2209" s="2">
        <v>0</v>
      </c>
      <c r="AN2209" s="2">
        <v>0</v>
      </c>
      <c r="AO2209" s="2">
        <v>0</v>
      </c>
      <c r="AP2209" s="2">
        <v>0</v>
      </c>
      <c r="AQ2209" s="2">
        <v>0</v>
      </c>
      <c r="AR2209" s="2">
        <v>13</v>
      </c>
      <c r="AS2209" s="2">
        <v>0</v>
      </c>
      <c r="AT2209" s="2">
        <v>0</v>
      </c>
      <c r="AU2209" s="2">
        <v>48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60</v>
      </c>
      <c r="BD2209" s="2">
        <v>0</v>
      </c>
      <c r="BE2209" s="2">
        <v>0</v>
      </c>
      <c r="BF2209" s="2">
        <v>0</v>
      </c>
      <c r="BG2209" s="2">
        <v>0</v>
      </c>
      <c r="BH2209" s="2">
        <v>0</v>
      </c>
      <c r="BI2209" s="2">
        <v>0</v>
      </c>
      <c r="BJ2209" s="2">
        <v>0</v>
      </c>
      <c r="BK2209" s="2">
        <v>0</v>
      </c>
      <c r="BL2209" s="2">
        <v>2</v>
      </c>
      <c r="BM2209" s="2">
        <v>3</v>
      </c>
      <c r="BN2209" s="2">
        <v>2</v>
      </c>
      <c r="BO2209" s="2">
        <v>3</v>
      </c>
      <c r="BP2209" s="2">
        <v>4</v>
      </c>
      <c r="BQ2209" s="2">
        <v>2</v>
      </c>
      <c r="BR2209" s="2">
        <v>2</v>
      </c>
      <c r="BS2209" s="2">
        <v>0</v>
      </c>
      <c r="BT2209" s="2">
        <v>0</v>
      </c>
      <c r="BU2209" s="2">
        <v>0</v>
      </c>
      <c r="BV2209" s="2">
        <v>0</v>
      </c>
      <c r="BW2209" s="2">
        <v>0</v>
      </c>
      <c r="BX2209" s="2">
        <v>0</v>
      </c>
      <c r="BY2209" s="2">
        <v>0</v>
      </c>
      <c r="BZ2209" s="2">
        <v>1</v>
      </c>
      <c r="CA2209" s="2">
        <v>0</v>
      </c>
      <c r="CB2209" s="2">
        <v>0</v>
      </c>
      <c r="CC2209" s="2">
        <v>3</v>
      </c>
      <c r="CD2209" s="2">
        <v>0</v>
      </c>
      <c r="CE2209" s="2">
        <v>0</v>
      </c>
      <c r="CF2209" s="2">
        <v>0</v>
      </c>
      <c r="CG2209" s="2">
        <v>0</v>
      </c>
      <c r="CH2209" s="2">
        <v>0</v>
      </c>
      <c r="CI2209" s="2">
        <v>0</v>
      </c>
      <c r="CJ2209" s="2">
        <v>0</v>
      </c>
      <c r="CK2209" s="2">
        <v>3</v>
      </c>
      <c r="CL2209" s="2">
        <v>0</v>
      </c>
    </row>
    <row r="2210" spans="1:90" x14ac:dyDescent="0.25">
      <c r="A2210" t="s">
        <v>115</v>
      </c>
      <c r="B2210">
        <v>20207</v>
      </c>
      <c r="C2210" t="s">
        <v>398</v>
      </c>
      <c r="D2210">
        <v>1</v>
      </c>
      <c r="E2210">
        <v>8</v>
      </c>
      <c r="F2210">
        <v>6403</v>
      </c>
      <c r="G2210">
        <v>35006403</v>
      </c>
      <c r="H2210" t="s">
        <v>15099</v>
      </c>
      <c r="I2210">
        <v>188</v>
      </c>
      <c r="J2210" t="s">
        <v>1150</v>
      </c>
      <c r="K2210" t="s">
        <v>136</v>
      </c>
      <c r="L2210">
        <v>1</v>
      </c>
      <c r="M2210" t="s">
        <v>1150</v>
      </c>
      <c r="N2210">
        <v>7402165</v>
      </c>
      <c r="P2210" t="s">
        <v>5623</v>
      </c>
      <c r="Q2210">
        <v>32</v>
      </c>
      <c r="R2210">
        <v>11</v>
      </c>
      <c r="S2210">
        <v>46529249</v>
      </c>
      <c r="T2210">
        <v>46553198</v>
      </c>
      <c r="U2210" t="s">
        <v>15100</v>
      </c>
      <c r="V2210">
        <v>1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85</v>
      </c>
      <c r="AE2210" s="2">
        <v>92</v>
      </c>
      <c r="AF2210" s="2">
        <v>98</v>
      </c>
      <c r="AG2210" s="2">
        <v>100</v>
      </c>
      <c r="AH2210" s="2">
        <v>236</v>
      </c>
      <c r="AI2210" s="2">
        <v>274</v>
      </c>
      <c r="AJ2210" s="2">
        <v>308</v>
      </c>
      <c r="AK2210" s="2">
        <v>0</v>
      </c>
      <c r="AL2210" s="2">
        <v>0</v>
      </c>
      <c r="AM2210" s="2">
        <v>0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404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11</v>
      </c>
      <c r="BE2210" s="2">
        <v>0</v>
      </c>
      <c r="BF2210" s="2">
        <v>0</v>
      </c>
      <c r="BG2210" s="2">
        <v>0</v>
      </c>
      <c r="BH2210" s="2">
        <v>0</v>
      </c>
      <c r="BI2210" s="2">
        <v>0</v>
      </c>
      <c r="BJ2210" s="2">
        <v>0</v>
      </c>
      <c r="BK2210" s="2">
        <v>0</v>
      </c>
      <c r="BL2210" s="2">
        <v>6</v>
      </c>
      <c r="BM2210" s="2">
        <v>4</v>
      </c>
      <c r="BN2210" s="2">
        <v>5</v>
      </c>
      <c r="BO2210" s="2">
        <v>4</v>
      </c>
      <c r="BP2210" s="2">
        <v>11</v>
      </c>
      <c r="BQ2210" s="2">
        <v>13</v>
      </c>
      <c r="BR2210" s="2">
        <v>11</v>
      </c>
      <c r="BS2210" s="2">
        <v>0</v>
      </c>
      <c r="BT2210" s="2">
        <v>0</v>
      </c>
      <c r="BU2210" s="2">
        <v>0</v>
      </c>
      <c r="BV2210" s="2">
        <v>0</v>
      </c>
      <c r="BW2210" s="2">
        <v>0</v>
      </c>
      <c r="BX2210" s="2">
        <v>0</v>
      </c>
      <c r="BY2210" s="2">
        <v>0</v>
      </c>
      <c r="BZ2210" s="2">
        <v>0</v>
      </c>
      <c r="CA2210" s="2">
        <v>0</v>
      </c>
      <c r="CB2210" s="2">
        <v>0</v>
      </c>
      <c r="CC2210" s="2">
        <v>17</v>
      </c>
      <c r="CD2210" s="2">
        <v>0</v>
      </c>
      <c r="CE2210" s="2">
        <v>0</v>
      </c>
      <c r="CF2210" s="2">
        <v>0</v>
      </c>
      <c r="CG2210" s="2">
        <v>0</v>
      </c>
      <c r="CH2210" s="2">
        <v>0</v>
      </c>
      <c r="CI2210" s="2">
        <v>0</v>
      </c>
      <c r="CJ2210" s="2">
        <v>0</v>
      </c>
      <c r="CK2210" s="2">
        <v>0</v>
      </c>
      <c r="CL2210" s="2">
        <v>2</v>
      </c>
    </row>
    <row r="2211" spans="1:90" x14ac:dyDescent="0.25">
      <c r="A2211" t="s">
        <v>115</v>
      </c>
      <c r="B2211">
        <v>20207</v>
      </c>
      <c r="C2211" t="s">
        <v>398</v>
      </c>
      <c r="D2211">
        <v>1</v>
      </c>
      <c r="E2211">
        <v>8</v>
      </c>
      <c r="F2211">
        <v>910387</v>
      </c>
      <c r="G2211">
        <v>35910387</v>
      </c>
      <c r="H2211" t="s">
        <v>8704</v>
      </c>
      <c r="I2211">
        <v>616</v>
      </c>
      <c r="J2211" t="s">
        <v>1635</v>
      </c>
      <c r="K2211" t="s">
        <v>7764</v>
      </c>
      <c r="L2211">
        <v>1</v>
      </c>
      <c r="M2211" t="s">
        <v>1635</v>
      </c>
      <c r="N2211">
        <v>7500000</v>
      </c>
      <c r="O2211" t="s">
        <v>92</v>
      </c>
      <c r="P2211" t="s">
        <v>8705</v>
      </c>
      <c r="Q2211">
        <v>67</v>
      </c>
      <c r="R2211">
        <v>11</v>
      </c>
      <c r="S2211">
        <v>46562772</v>
      </c>
      <c r="T2211">
        <v>46574933</v>
      </c>
      <c r="U2211" t="s">
        <v>8706</v>
      </c>
      <c r="V2211">
        <v>1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44</v>
      </c>
      <c r="AE2211" s="2">
        <v>47</v>
      </c>
      <c r="AF2211" s="2">
        <v>52</v>
      </c>
      <c r="AG2211" s="2">
        <v>38</v>
      </c>
      <c r="AH2211" s="2">
        <v>39</v>
      </c>
      <c r="AI2211" s="2">
        <v>39</v>
      </c>
      <c r="AJ2211" s="2">
        <v>34</v>
      </c>
      <c r="AK2211" s="2">
        <v>0</v>
      </c>
      <c r="AL2211" s="2">
        <v>0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38</v>
      </c>
      <c r="BD2211" s="2">
        <v>3</v>
      </c>
      <c r="BE2211" s="2">
        <v>0</v>
      </c>
      <c r="BF2211" s="2">
        <v>0</v>
      </c>
      <c r="BG2211" s="2">
        <v>0</v>
      </c>
      <c r="BH2211" s="2">
        <v>0</v>
      </c>
      <c r="BI2211" s="2">
        <v>0</v>
      </c>
      <c r="BJ2211" s="2">
        <v>0</v>
      </c>
      <c r="BK2211" s="2">
        <v>0</v>
      </c>
      <c r="BL2211" s="2">
        <v>2</v>
      </c>
      <c r="BM2211" s="2">
        <v>2</v>
      </c>
      <c r="BN2211" s="2">
        <v>4</v>
      </c>
      <c r="BO2211" s="2">
        <v>3</v>
      </c>
      <c r="BP2211" s="2">
        <v>2</v>
      </c>
      <c r="BQ2211" s="2">
        <v>2</v>
      </c>
      <c r="BR2211" s="2">
        <v>1</v>
      </c>
      <c r="BS2211" s="2">
        <v>0</v>
      </c>
      <c r="BT2211" s="2">
        <v>0</v>
      </c>
      <c r="BU2211" s="2">
        <v>0</v>
      </c>
      <c r="BV2211" s="2">
        <v>0</v>
      </c>
      <c r="BW2211" s="2">
        <v>0</v>
      </c>
      <c r="BX2211" s="2">
        <v>0</v>
      </c>
      <c r="BY2211" s="2">
        <v>0</v>
      </c>
      <c r="BZ2211" s="2">
        <v>0</v>
      </c>
      <c r="CA2211" s="2">
        <v>0</v>
      </c>
      <c r="CB2211" s="2">
        <v>0</v>
      </c>
      <c r="CC2211" s="2">
        <v>0</v>
      </c>
      <c r="CD2211" s="2">
        <v>0</v>
      </c>
      <c r="CE2211" s="2">
        <v>0</v>
      </c>
      <c r="CF2211" s="2">
        <v>0</v>
      </c>
      <c r="CG2211" s="2">
        <v>0</v>
      </c>
      <c r="CH2211" s="2">
        <v>0</v>
      </c>
      <c r="CI2211" s="2">
        <v>0</v>
      </c>
      <c r="CJ2211" s="2">
        <v>0</v>
      </c>
      <c r="CK2211" s="2">
        <v>2</v>
      </c>
      <c r="CL2211" s="2">
        <v>3</v>
      </c>
    </row>
    <row r="2212" spans="1:90" x14ac:dyDescent="0.25">
      <c r="A2212" t="s">
        <v>115</v>
      </c>
      <c r="B2212">
        <v>20207</v>
      </c>
      <c r="C2212" t="s">
        <v>398</v>
      </c>
      <c r="D2212">
        <v>1</v>
      </c>
      <c r="E2212">
        <v>8</v>
      </c>
      <c r="F2212">
        <v>36341</v>
      </c>
      <c r="G2212">
        <v>35036341</v>
      </c>
      <c r="H2212" t="s">
        <v>12040</v>
      </c>
      <c r="I2212">
        <v>392</v>
      </c>
      <c r="J2212" t="s">
        <v>398</v>
      </c>
      <c r="K2212" t="s">
        <v>11767</v>
      </c>
      <c r="L2212">
        <v>1</v>
      </c>
      <c r="M2212" t="s">
        <v>398</v>
      </c>
      <c r="N2212">
        <v>12327682</v>
      </c>
      <c r="O2212" t="s">
        <v>102</v>
      </c>
      <c r="P2212" t="s">
        <v>4472</v>
      </c>
      <c r="Q2212">
        <v>473</v>
      </c>
      <c r="R2212">
        <v>12</v>
      </c>
      <c r="S2212">
        <v>39514528</v>
      </c>
      <c r="U2212" t="s">
        <v>12041</v>
      </c>
      <c r="V2212">
        <v>1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62</v>
      </c>
      <c r="AE2212" s="2">
        <v>21</v>
      </c>
      <c r="AF2212" s="2">
        <v>14</v>
      </c>
      <c r="AG2212" s="2">
        <v>23</v>
      </c>
      <c r="AH2212" s="2">
        <v>67</v>
      </c>
      <c r="AI2212" s="2">
        <v>138</v>
      </c>
      <c r="AJ2212" s="2">
        <v>169</v>
      </c>
      <c r="AK2212" s="2">
        <v>0</v>
      </c>
      <c r="AL2212" s="2">
        <v>0</v>
      </c>
      <c r="AM2212" s="2">
        <v>0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242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47</v>
      </c>
      <c r="BD2212" s="2">
        <v>15</v>
      </c>
      <c r="BE2212" s="2">
        <v>0</v>
      </c>
      <c r="BF2212" s="2">
        <v>0</v>
      </c>
      <c r="BG2212" s="2">
        <v>0</v>
      </c>
      <c r="BH2212" s="2">
        <v>0</v>
      </c>
      <c r="BI2212" s="2">
        <v>0</v>
      </c>
      <c r="BJ2212" s="2">
        <v>0</v>
      </c>
      <c r="BK2212" s="2">
        <v>0</v>
      </c>
      <c r="BL2212" s="2">
        <v>2</v>
      </c>
      <c r="BM2212" s="2">
        <v>1</v>
      </c>
      <c r="BN2212" s="2">
        <v>1</v>
      </c>
      <c r="BO2212" s="2">
        <v>2</v>
      </c>
      <c r="BP2212" s="2">
        <v>4</v>
      </c>
      <c r="BQ2212" s="2">
        <v>7</v>
      </c>
      <c r="BR2212" s="2">
        <v>7</v>
      </c>
      <c r="BS2212" s="2">
        <v>0</v>
      </c>
      <c r="BT2212" s="2">
        <v>0</v>
      </c>
      <c r="BU2212" s="2">
        <v>0</v>
      </c>
      <c r="BV2212" s="2">
        <v>0</v>
      </c>
      <c r="BW2212" s="2">
        <v>0</v>
      </c>
      <c r="BX2212" s="2">
        <v>0</v>
      </c>
      <c r="BY2212" s="2">
        <v>0</v>
      </c>
      <c r="BZ2212" s="2">
        <v>0</v>
      </c>
      <c r="CA2212" s="2">
        <v>0</v>
      </c>
      <c r="CB2212" s="2">
        <v>0</v>
      </c>
      <c r="CC2212" s="2">
        <v>10</v>
      </c>
      <c r="CD2212" s="2">
        <v>0</v>
      </c>
      <c r="CE2212" s="2">
        <v>0</v>
      </c>
      <c r="CF2212" s="2">
        <v>0</v>
      </c>
      <c r="CG2212" s="2">
        <v>0</v>
      </c>
      <c r="CH2212" s="2">
        <v>0</v>
      </c>
      <c r="CI2212" s="2">
        <v>0</v>
      </c>
      <c r="CJ2212" s="2">
        <v>0</v>
      </c>
      <c r="CK2212" s="2">
        <v>3</v>
      </c>
      <c r="CL2212" s="2">
        <v>4</v>
      </c>
    </row>
    <row r="2213" spans="1:90" x14ac:dyDescent="0.25">
      <c r="A2213" t="s">
        <v>115</v>
      </c>
      <c r="B2213">
        <v>20207</v>
      </c>
      <c r="C2213" t="s">
        <v>398</v>
      </c>
      <c r="D2213">
        <v>1</v>
      </c>
      <c r="E2213">
        <v>8</v>
      </c>
      <c r="F2213">
        <v>13687</v>
      </c>
      <c r="G2213">
        <v>35013687</v>
      </c>
      <c r="H2213" t="s">
        <v>16051</v>
      </c>
      <c r="I2213">
        <v>392</v>
      </c>
      <c r="J2213" t="s">
        <v>398</v>
      </c>
      <c r="K2213" t="s">
        <v>91</v>
      </c>
      <c r="L2213">
        <v>1</v>
      </c>
      <c r="M2213" t="s">
        <v>398</v>
      </c>
      <c r="N2213">
        <v>12308001</v>
      </c>
      <c r="O2213" t="s">
        <v>92</v>
      </c>
      <c r="P2213" t="s">
        <v>2226</v>
      </c>
      <c r="Q2213">
        <v>910</v>
      </c>
      <c r="R2213">
        <v>12</v>
      </c>
      <c r="S2213">
        <v>39621172</v>
      </c>
      <c r="U2213" t="s">
        <v>16052</v>
      </c>
      <c r="V2213">
        <v>1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62</v>
      </c>
      <c r="AE2213" s="2">
        <v>53</v>
      </c>
      <c r="AF2213" s="2">
        <v>66</v>
      </c>
      <c r="AG2213" s="2">
        <v>30</v>
      </c>
      <c r="AH2213" s="2">
        <v>106</v>
      </c>
      <c r="AI2213" s="2">
        <v>136</v>
      </c>
      <c r="AJ2213" s="2">
        <v>172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268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101</v>
      </c>
      <c r="BD2213" s="2">
        <v>2</v>
      </c>
      <c r="BE2213" s="2">
        <v>0</v>
      </c>
      <c r="BF2213" s="2">
        <v>0</v>
      </c>
      <c r="BG2213" s="2">
        <v>0</v>
      </c>
      <c r="BH2213" s="2">
        <v>0</v>
      </c>
      <c r="BI2213" s="2">
        <v>0</v>
      </c>
      <c r="BJ2213" s="2">
        <v>0</v>
      </c>
      <c r="BK2213" s="2">
        <v>0</v>
      </c>
      <c r="BL2213" s="2">
        <v>6</v>
      </c>
      <c r="BM2213" s="2">
        <v>2</v>
      </c>
      <c r="BN2213" s="2">
        <v>3</v>
      </c>
      <c r="BO2213" s="2">
        <v>3</v>
      </c>
      <c r="BP2213" s="2">
        <v>5</v>
      </c>
      <c r="BQ2213" s="2">
        <v>5</v>
      </c>
      <c r="BR2213" s="2">
        <v>8</v>
      </c>
      <c r="BS2213" s="2">
        <v>0</v>
      </c>
      <c r="BT2213" s="2">
        <v>0</v>
      </c>
      <c r="BU2213" s="2">
        <v>0</v>
      </c>
      <c r="BV2213" s="2">
        <v>0</v>
      </c>
      <c r="BW2213" s="2">
        <v>0</v>
      </c>
      <c r="BX2213" s="2">
        <v>0</v>
      </c>
      <c r="BY2213" s="2">
        <v>0</v>
      </c>
      <c r="BZ2213" s="2">
        <v>0</v>
      </c>
      <c r="CA2213" s="2">
        <v>0</v>
      </c>
      <c r="CB2213" s="2">
        <v>0</v>
      </c>
      <c r="CC2213" s="2">
        <v>10</v>
      </c>
      <c r="CD2213" s="2">
        <v>0</v>
      </c>
      <c r="CE2213" s="2">
        <v>0</v>
      </c>
      <c r="CF2213" s="2">
        <v>0</v>
      </c>
      <c r="CG2213" s="2">
        <v>0</v>
      </c>
      <c r="CH2213" s="2">
        <v>0</v>
      </c>
      <c r="CI2213" s="2">
        <v>0</v>
      </c>
      <c r="CJ2213" s="2">
        <v>0</v>
      </c>
      <c r="CK2213" s="2">
        <v>6</v>
      </c>
      <c r="CL2213" s="2">
        <v>1</v>
      </c>
    </row>
    <row r="2214" spans="1:90" x14ac:dyDescent="0.25">
      <c r="A2214" t="s">
        <v>115</v>
      </c>
      <c r="B2214">
        <v>20207</v>
      </c>
      <c r="C2214" t="s">
        <v>398</v>
      </c>
      <c r="D2214">
        <v>1</v>
      </c>
      <c r="E2214">
        <v>8</v>
      </c>
      <c r="F2214">
        <v>6567</v>
      </c>
      <c r="G2214">
        <v>35006567</v>
      </c>
      <c r="H2214" t="s">
        <v>12266</v>
      </c>
      <c r="I2214">
        <v>616</v>
      </c>
      <c r="J2214" t="s">
        <v>1635</v>
      </c>
      <c r="K2214" t="s">
        <v>91</v>
      </c>
      <c r="L2214">
        <v>1</v>
      </c>
      <c r="M2214" t="s">
        <v>1635</v>
      </c>
      <c r="N2214">
        <v>7500000</v>
      </c>
      <c r="O2214" t="s">
        <v>92</v>
      </c>
      <c r="P2214" t="s">
        <v>6289</v>
      </c>
      <c r="Q2214">
        <v>287</v>
      </c>
      <c r="R2214">
        <v>11</v>
      </c>
      <c r="S2214">
        <v>46562155</v>
      </c>
      <c r="T2214">
        <v>46563958</v>
      </c>
      <c r="U2214" t="s">
        <v>12267</v>
      </c>
      <c r="V2214">
        <v>1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47</v>
      </c>
      <c r="AE2214" s="2">
        <v>60</v>
      </c>
      <c r="AF2214" s="2">
        <v>92</v>
      </c>
      <c r="AG2214" s="2">
        <v>85</v>
      </c>
      <c r="AH2214" s="2">
        <v>100</v>
      </c>
      <c r="AI2214" s="2">
        <v>93</v>
      </c>
      <c r="AJ2214" s="2">
        <v>128</v>
      </c>
      <c r="AK2214" s="2">
        <v>0</v>
      </c>
      <c r="AL2214" s="2">
        <v>0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44</v>
      </c>
      <c r="BD2214" s="2">
        <v>4</v>
      </c>
      <c r="BE2214" s="2">
        <v>0</v>
      </c>
      <c r="BF2214" s="2">
        <v>0</v>
      </c>
      <c r="BG2214" s="2">
        <v>0</v>
      </c>
      <c r="BH2214" s="2">
        <v>0</v>
      </c>
      <c r="BI2214" s="2">
        <v>0</v>
      </c>
      <c r="BJ2214" s="2">
        <v>0</v>
      </c>
      <c r="BK2214" s="2">
        <v>0</v>
      </c>
      <c r="BL2214" s="2">
        <v>3</v>
      </c>
      <c r="BM2214" s="2">
        <v>4</v>
      </c>
      <c r="BN2214" s="2">
        <v>4</v>
      </c>
      <c r="BO2214" s="2">
        <v>4</v>
      </c>
      <c r="BP2214" s="2">
        <v>3</v>
      </c>
      <c r="BQ2214" s="2">
        <v>4</v>
      </c>
      <c r="BR2214" s="2">
        <v>5</v>
      </c>
      <c r="BS2214" s="2">
        <v>0</v>
      </c>
      <c r="BT2214" s="2">
        <v>0</v>
      </c>
      <c r="BU2214" s="2">
        <v>0</v>
      </c>
      <c r="BV2214" s="2">
        <v>0</v>
      </c>
      <c r="BW2214" s="2">
        <v>0</v>
      </c>
      <c r="BX2214" s="2">
        <v>0</v>
      </c>
      <c r="BY2214" s="2">
        <v>0</v>
      </c>
      <c r="BZ2214" s="2">
        <v>0</v>
      </c>
      <c r="CA2214" s="2">
        <v>0</v>
      </c>
      <c r="CB2214" s="2">
        <v>0</v>
      </c>
      <c r="CC2214" s="2">
        <v>0</v>
      </c>
      <c r="CD2214" s="2">
        <v>0</v>
      </c>
      <c r="CE2214" s="2">
        <v>0</v>
      </c>
      <c r="CF2214" s="2">
        <v>0</v>
      </c>
      <c r="CG2214" s="2">
        <v>0</v>
      </c>
      <c r="CH2214" s="2">
        <v>0</v>
      </c>
      <c r="CI2214" s="2">
        <v>0</v>
      </c>
      <c r="CJ2214" s="2">
        <v>0</v>
      </c>
      <c r="CK2214" s="2">
        <v>2</v>
      </c>
      <c r="CL2214" s="2">
        <v>2</v>
      </c>
    </row>
    <row r="2215" spans="1:90" x14ac:dyDescent="0.25">
      <c r="A2215" t="s">
        <v>115</v>
      </c>
      <c r="B2215">
        <v>20207</v>
      </c>
      <c r="C2215" t="s">
        <v>398</v>
      </c>
      <c r="D2215">
        <v>1</v>
      </c>
      <c r="E2215">
        <v>8</v>
      </c>
      <c r="F2215">
        <v>39457</v>
      </c>
      <c r="G2215">
        <v>35039457</v>
      </c>
      <c r="H2215" t="s">
        <v>15421</v>
      </c>
      <c r="I2215">
        <v>188</v>
      </c>
      <c r="J2215" t="s">
        <v>1150</v>
      </c>
      <c r="K2215" t="s">
        <v>1200</v>
      </c>
      <c r="L2215">
        <v>1</v>
      </c>
      <c r="M2215" t="s">
        <v>1150</v>
      </c>
      <c r="N2215">
        <v>13484684</v>
      </c>
      <c r="O2215" t="s">
        <v>92</v>
      </c>
      <c r="P2215" t="s">
        <v>14633</v>
      </c>
      <c r="Q2215">
        <v>2332</v>
      </c>
      <c r="R2215">
        <v>11</v>
      </c>
      <c r="S2215">
        <v>46554635</v>
      </c>
      <c r="U2215" t="s">
        <v>15422</v>
      </c>
      <c r="V2215">
        <v>1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40</v>
      </c>
      <c r="AE2215" s="2">
        <v>58</v>
      </c>
      <c r="AF2215" s="2">
        <v>47</v>
      </c>
      <c r="AG2215" s="2">
        <v>64</v>
      </c>
      <c r="AH2215" s="2">
        <v>57</v>
      </c>
      <c r="AI2215" s="2">
        <v>49</v>
      </c>
      <c r="AJ2215" s="2">
        <v>34</v>
      </c>
      <c r="AK2215" s="2">
        <v>0</v>
      </c>
      <c r="AL2215" s="2">
        <v>0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8</v>
      </c>
      <c r="BE2215" s="2">
        <v>0</v>
      </c>
      <c r="BF2215" s="2">
        <v>0</v>
      </c>
      <c r="BG2215" s="2">
        <v>0</v>
      </c>
      <c r="BH2215" s="2">
        <v>0</v>
      </c>
      <c r="BI2215" s="2">
        <v>0</v>
      </c>
      <c r="BJ2215" s="2">
        <v>0</v>
      </c>
      <c r="BK2215" s="2">
        <v>0</v>
      </c>
      <c r="BL2215" s="2">
        <v>3</v>
      </c>
      <c r="BM2215" s="2">
        <v>3</v>
      </c>
      <c r="BN2215" s="2">
        <v>4</v>
      </c>
      <c r="BO2215" s="2">
        <v>4</v>
      </c>
      <c r="BP2215" s="2">
        <v>3</v>
      </c>
      <c r="BQ2215" s="2">
        <v>3</v>
      </c>
      <c r="BR2215" s="2">
        <v>2</v>
      </c>
      <c r="BS2215" s="2">
        <v>0</v>
      </c>
      <c r="BT2215" s="2">
        <v>0</v>
      </c>
      <c r="BU2215" s="2">
        <v>0</v>
      </c>
      <c r="BV2215" s="2">
        <v>0</v>
      </c>
      <c r="BW2215" s="2">
        <v>0</v>
      </c>
      <c r="BX2215" s="2">
        <v>0</v>
      </c>
      <c r="BY2215" s="2">
        <v>0</v>
      </c>
      <c r="BZ2215" s="2">
        <v>0</v>
      </c>
      <c r="CA2215" s="2">
        <v>0</v>
      </c>
      <c r="CB2215" s="2">
        <v>0</v>
      </c>
      <c r="CC2215" s="2">
        <v>0</v>
      </c>
      <c r="CD2215" s="2">
        <v>0</v>
      </c>
      <c r="CE2215" s="2">
        <v>0</v>
      </c>
      <c r="CF2215" s="2">
        <v>0</v>
      </c>
      <c r="CG2215" s="2">
        <v>0</v>
      </c>
      <c r="CH2215" s="2">
        <v>0</v>
      </c>
      <c r="CI2215" s="2">
        <v>0</v>
      </c>
      <c r="CJ2215" s="2">
        <v>0</v>
      </c>
      <c r="CK2215" s="2">
        <v>0</v>
      </c>
      <c r="CL2215" s="2">
        <v>2</v>
      </c>
    </row>
    <row r="2216" spans="1:90" x14ac:dyDescent="0.25">
      <c r="A2216" t="s">
        <v>115</v>
      </c>
      <c r="B2216">
        <v>20207</v>
      </c>
      <c r="C2216" t="s">
        <v>398</v>
      </c>
      <c r="D2216">
        <v>1</v>
      </c>
      <c r="E2216">
        <v>8</v>
      </c>
      <c r="F2216">
        <v>6531</v>
      </c>
      <c r="G2216">
        <v>35006531</v>
      </c>
      <c r="H2216" t="s">
        <v>10708</v>
      </c>
      <c r="I2216">
        <v>616</v>
      </c>
      <c r="J2216" t="s">
        <v>1635</v>
      </c>
      <c r="K2216" t="s">
        <v>91</v>
      </c>
      <c r="L2216">
        <v>1</v>
      </c>
      <c r="M2216" t="s">
        <v>1635</v>
      </c>
      <c r="N2216">
        <v>7500000</v>
      </c>
      <c r="O2216" t="s">
        <v>92</v>
      </c>
      <c r="P2216" t="s">
        <v>4663</v>
      </c>
      <c r="Q2216">
        <v>122</v>
      </c>
      <c r="R2216">
        <v>11</v>
      </c>
      <c r="S2216">
        <v>46562556</v>
      </c>
      <c r="T2216">
        <v>46564113</v>
      </c>
      <c r="U2216" t="s">
        <v>10709</v>
      </c>
      <c r="V2216">
        <v>1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136</v>
      </c>
      <c r="AE2216" s="2">
        <v>128</v>
      </c>
      <c r="AF2216" s="2">
        <v>131</v>
      </c>
      <c r="AG2216" s="2">
        <v>91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0</v>
      </c>
      <c r="AN2216" s="2">
        <v>0</v>
      </c>
      <c r="AO2216" s="2">
        <v>0</v>
      </c>
      <c r="AP2216" s="2">
        <v>0</v>
      </c>
      <c r="AQ2216" s="2">
        <v>0</v>
      </c>
      <c r="AR2216" s="2">
        <v>221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5</v>
      </c>
      <c r="BE2216" s="2">
        <v>0</v>
      </c>
      <c r="BF2216" s="2">
        <v>0</v>
      </c>
      <c r="BG2216" s="2">
        <v>0</v>
      </c>
      <c r="BH2216" s="2">
        <v>0</v>
      </c>
      <c r="BI2216" s="2">
        <v>0</v>
      </c>
      <c r="BJ2216" s="2">
        <v>0</v>
      </c>
      <c r="BK2216" s="2">
        <v>0</v>
      </c>
      <c r="BL2216" s="2">
        <v>7</v>
      </c>
      <c r="BM2216" s="2">
        <v>6</v>
      </c>
      <c r="BN2216" s="2">
        <v>7</v>
      </c>
      <c r="BO2216" s="2">
        <v>5</v>
      </c>
      <c r="BP2216" s="2">
        <v>0</v>
      </c>
      <c r="BQ2216" s="2">
        <v>0</v>
      </c>
      <c r="BR2216" s="2">
        <v>0</v>
      </c>
      <c r="BS2216" s="2">
        <v>0</v>
      </c>
      <c r="BT2216" s="2">
        <v>0</v>
      </c>
      <c r="BU2216" s="2">
        <v>0</v>
      </c>
      <c r="BV2216" s="2">
        <v>0</v>
      </c>
      <c r="BW2216" s="2">
        <v>0</v>
      </c>
      <c r="BX2216" s="2">
        <v>0</v>
      </c>
      <c r="BY2216" s="2">
        <v>0</v>
      </c>
      <c r="BZ2216" s="2">
        <v>12</v>
      </c>
      <c r="CA2216" s="2">
        <v>0</v>
      </c>
      <c r="CB2216" s="2">
        <v>0</v>
      </c>
      <c r="CC2216" s="2">
        <v>0</v>
      </c>
      <c r="CD2216" s="2">
        <v>0</v>
      </c>
      <c r="CE2216" s="2">
        <v>0</v>
      </c>
      <c r="CF2216" s="2">
        <v>0</v>
      </c>
      <c r="CG2216" s="2">
        <v>0</v>
      </c>
      <c r="CH2216" s="2">
        <v>0</v>
      </c>
      <c r="CI2216" s="2">
        <v>0</v>
      </c>
      <c r="CJ2216" s="2">
        <v>0</v>
      </c>
      <c r="CK2216" s="2">
        <v>0</v>
      </c>
      <c r="CL2216" s="2">
        <v>2</v>
      </c>
    </row>
    <row r="2217" spans="1:90" x14ac:dyDescent="0.25">
      <c r="A2217" t="s">
        <v>115</v>
      </c>
      <c r="B2217">
        <v>20207</v>
      </c>
      <c r="C2217" t="s">
        <v>398</v>
      </c>
      <c r="D2217">
        <v>1</v>
      </c>
      <c r="E2217">
        <v>8</v>
      </c>
      <c r="F2217">
        <v>925901</v>
      </c>
      <c r="G2217">
        <v>35925901</v>
      </c>
      <c r="H2217" t="s">
        <v>18995</v>
      </c>
      <c r="I2217">
        <v>392</v>
      </c>
      <c r="J2217" t="s">
        <v>398</v>
      </c>
      <c r="K2217" t="s">
        <v>2169</v>
      </c>
      <c r="L2217">
        <v>1</v>
      </c>
      <c r="M2217" t="s">
        <v>398</v>
      </c>
      <c r="N2217">
        <v>12329037</v>
      </c>
      <c r="O2217" t="s">
        <v>102</v>
      </c>
      <c r="P2217" t="s">
        <v>10340</v>
      </c>
      <c r="Q2217">
        <v>55</v>
      </c>
      <c r="R2217">
        <v>12</v>
      </c>
      <c r="S2217">
        <v>39566424</v>
      </c>
      <c r="T2217">
        <v>39566580</v>
      </c>
      <c r="U2217" t="s">
        <v>18996</v>
      </c>
      <c r="V2217">
        <v>1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63</v>
      </c>
      <c r="AD2217" s="2">
        <v>76</v>
      </c>
      <c r="AE2217" s="2">
        <v>66</v>
      </c>
      <c r="AF2217" s="2">
        <v>83</v>
      </c>
      <c r="AG2217" s="2">
        <v>46</v>
      </c>
      <c r="AH2217" s="2">
        <v>69</v>
      </c>
      <c r="AI2217" s="2">
        <v>66</v>
      </c>
      <c r="AJ2217" s="2">
        <v>53</v>
      </c>
      <c r="AK2217" s="2">
        <v>0</v>
      </c>
      <c r="AL2217" s="2">
        <v>0</v>
      </c>
      <c r="AM2217" s="2">
        <v>0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7</v>
      </c>
      <c r="BE2217" s="2">
        <v>0</v>
      </c>
      <c r="BF2217" s="2">
        <v>0</v>
      </c>
      <c r="BG2217" s="2">
        <v>0</v>
      </c>
      <c r="BH2217" s="2">
        <v>0</v>
      </c>
      <c r="BI2217" s="2">
        <v>0</v>
      </c>
      <c r="BJ2217" s="2">
        <v>0</v>
      </c>
      <c r="BK2217" s="2">
        <v>4</v>
      </c>
      <c r="BL2217" s="2">
        <v>4</v>
      </c>
      <c r="BM2217" s="2">
        <v>4</v>
      </c>
      <c r="BN2217" s="2">
        <v>6</v>
      </c>
      <c r="BO2217" s="2">
        <v>3</v>
      </c>
      <c r="BP2217" s="2">
        <v>3</v>
      </c>
      <c r="BQ2217" s="2">
        <v>2</v>
      </c>
      <c r="BR2217" s="2">
        <v>3</v>
      </c>
      <c r="BS2217" s="2">
        <v>0</v>
      </c>
      <c r="BT2217" s="2">
        <v>0</v>
      </c>
      <c r="BU2217" s="2">
        <v>0</v>
      </c>
      <c r="BV2217" s="2">
        <v>0</v>
      </c>
      <c r="BW2217" s="2">
        <v>0</v>
      </c>
      <c r="BX2217" s="2">
        <v>0</v>
      </c>
      <c r="BY2217" s="2">
        <v>0</v>
      </c>
      <c r="BZ2217" s="2">
        <v>0</v>
      </c>
      <c r="CA2217" s="2">
        <v>0</v>
      </c>
      <c r="CB2217" s="2">
        <v>0</v>
      </c>
      <c r="CC2217" s="2">
        <v>0</v>
      </c>
      <c r="CD2217" s="2">
        <v>0</v>
      </c>
      <c r="CE2217" s="2">
        <v>0</v>
      </c>
      <c r="CF2217" s="2">
        <v>0</v>
      </c>
      <c r="CG2217" s="2">
        <v>0</v>
      </c>
      <c r="CH2217" s="2">
        <v>0</v>
      </c>
      <c r="CI2217" s="2">
        <v>0</v>
      </c>
      <c r="CJ2217" s="2">
        <v>0</v>
      </c>
      <c r="CK2217" s="2">
        <v>0</v>
      </c>
      <c r="CL2217" s="2">
        <v>2</v>
      </c>
    </row>
    <row r="2218" spans="1:90" x14ac:dyDescent="0.25">
      <c r="A2218" t="s">
        <v>115</v>
      </c>
      <c r="B2218">
        <v>20207</v>
      </c>
      <c r="C2218" t="s">
        <v>398</v>
      </c>
      <c r="D2218">
        <v>1</v>
      </c>
      <c r="E2218">
        <v>8</v>
      </c>
      <c r="F2218">
        <v>13705</v>
      </c>
      <c r="G2218">
        <v>35013705</v>
      </c>
      <c r="H2218" t="s">
        <v>10690</v>
      </c>
      <c r="I2218">
        <v>392</v>
      </c>
      <c r="J2218" t="s">
        <v>398</v>
      </c>
      <c r="K2218" t="s">
        <v>1943</v>
      </c>
      <c r="L2218">
        <v>1</v>
      </c>
      <c r="M2218" t="s">
        <v>398</v>
      </c>
      <c r="N2218">
        <v>12307200</v>
      </c>
      <c r="O2218" t="s">
        <v>92</v>
      </c>
      <c r="P2218" t="s">
        <v>10691</v>
      </c>
      <c r="Q2218">
        <v>59</v>
      </c>
      <c r="R2218">
        <v>12</v>
      </c>
      <c r="S2218">
        <v>39514976</v>
      </c>
      <c r="T2218">
        <v>39539483</v>
      </c>
      <c r="U2218" t="s">
        <v>10692</v>
      </c>
      <c r="V2218">
        <v>1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100</v>
      </c>
      <c r="AE2218" s="2">
        <v>128</v>
      </c>
      <c r="AF2218" s="2">
        <v>139</v>
      </c>
      <c r="AG2218" s="2">
        <v>105</v>
      </c>
      <c r="AH2218" s="2">
        <v>149</v>
      </c>
      <c r="AI2218" s="2">
        <v>96</v>
      </c>
      <c r="AJ2218" s="2">
        <v>108</v>
      </c>
      <c r="AK2218" s="2">
        <v>0</v>
      </c>
      <c r="AL2218" s="2">
        <v>0</v>
      </c>
      <c r="AM2218" s="2">
        <v>0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44</v>
      </c>
      <c r="BD2218" s="2">
        <v>0</v>
      </c>
      <c r="BE2218" s="2">
        <v>0</v>
      </c>
      <c r="BF2218" s="2">
        <v>0</v>
      </c>
      <c r="BG2218" s="2">
        <v>0</v>
      </c>
      <c r="BH2218" s="2">
        <v>0</v>
      </c>
      <c r="BI2218" s="2">
        <v>0</v>
      </c>
      <c r="BJ2218" s="2">
        <v>0</v>
      </c>
      <c r="BK2218" s="2">
        <v>0</v>
      </c>
      <c r="BL2218" s="2">
        <v>5</v>
      </c>
      <c r="BM2218" s="2">
        <v>5</v>
      </c>
      <c r="BN2218" s="2">
        <v>5</v>
      </c>
      <c r="BO2218" s="2">
        <v>5</v>
      </c>
      <c r="BP2218" s="2">
        <v>6</v>
      </c>
      <c r="BQ2218" s="2">
        <v>5</v>
      </c>
      <c r="BR2218" s="2">
        <v>5</v>
      </c>
      <c r="BS2218" s="2">
        <v>0</v>
      </c>
      <c r="BT2218" s="2">
        <v>0</v>
      </c>
      <c r="BU2218" s="2">
        <v>0</v>
      </c>
      <c r="BV2218" s="2">
        <v>0</v>
      </c>
      <c r="BW2218" s="2">
        <v>0</v>
      </c>
      <c r="BX2218" s="2">
        <v>0</v>
      </c>
      <c r="BY2218" s="2">
        <v>0</v>
      </c>
      <c r="BZ2218" s="2">
        <v>0</v>
      </c>
      <c r="CA2218" s="2">
        <v>0</v>
      </c>
      <c r="CB2218" s="2">
        <v>0</v>
      </c>
      <c r="CC2218" s="2">
        <v>0</v>
      </c>
      <c r="CD2218" s="2">
        <v>0</v>
      </c>
      <c r="CE2218" s="2">
        <v>0</v>
      </c>
      <c r="CF2218" s="2">
        <v>0</v>
      </c>
      <c r="CG2218" s="2">
        <v>0</v>
      </c>
      <c r="CH2218" s="2">
        <v>0</v>
      </c>
      <c r="CI2218" s="2">
        <v>0</v>
      </c>
      <c r="CJ2218" s="2">
        <v>0</v>
      </c>
      <c r="CK2218" s="2">
        <v>2</v>
      </c>
      <c r="CL2218" s="2">
        <v>0</v>
      </c>
    </row>
    <row r="2219" spans="1:90" x14ac:dyDescent="0.25">
      <c r="A2219" t="s">
        <v>115</v>
      </c>
      <c r="B2219">
        <v>20207</v>
      </c>
      <c r="C2219" t="s">
        <v>398</v>
      </c>
      <c r="D2219">
        <v>1</v>
      </c>
      <c r="E2219">
        <v>8</v>
      </c>
      <c r="F2219">
        <v>38386</v>
      </c>
      <c r="G2219">
        <v>35038386</v>
      </c>
      <c r="H2219" t="s">
        <v>11774</v>
      </c>
      <c r="I2219">
        <v>616</v>
      </c>
      <c r="J2219" t="s">
        <v>1635</v>
      </c>
      <c r="K2219" t="s">
        <v>114</v>
      </c>
      <c r="L2219">
        <v>1</v>
      </c>
      <c r="M2219" t="s">
        <v>1635</v>
      </c>
      <c r="N2219">
        <v>7500000</v>
      </c>
      <c r="O2219" t="s">
        <v>92</v>
      </c>
      <c r="P2219" t="s">
        <v>1574</v>
      </c>
      <c r="Q2219">
        <v>733</v>
      </c>
      <c r="R2219">
        <v>11</v>
      </c>
      <c r="S2219">
        <v>46562711</v>
      </c>
      <c r="U2219" t="s">
        <v>11775</v>
      </c>
      <c r="V2219">
        <v>1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46</v>
      </c>
      <c r="AE2219" s="2">
        <v>55</v>
      </c>
      <c r="AF2219" s="2">
        <v>49</v>
      </c>
      <c r="AG2219" s="2">
        <v>45</v>
      </c>
      <c r="AH2219" s="2">
        <v>33</v>
      </c>
      <c r="AI2219" s="2">
        <v>25</v>
      </c>
      <c r="AJ2219" s="2">
        <v>43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0</v>
      </c>
      <c r="BI2219" s="2">
        <v>0</v>
      </c>
      <c r="BJ2219" s="2">
        <v>0</v>
      </c>
      <c r="BK2219" s="2">
        <v>0</v>
      </c>
      <c r="BL2219" s="2">
        <v>2</v>
      </c>
      <c r="BM2219" s="2">
        <v>3</v>
      </c>
      <c r="BN2219" s="2">
        <v>4</v>
      </c>
      <c r="BO2219" s="2">
        <v>4</v>
      </c>
      <c r="BP2219" s="2">
        <v>1</v>
      </c>
      <c r="BQ2219" s="2">
        <v>1</v>
      </c>
      <c r="BR2219" s="2">
        <v>2</v>
      </c>
      <c r="BS2219" s="2">
        <v>0</v>
      </c>
      <c r="BT2219" s="2">
        <v>0</v>
      </c>
      <c r="BU2219" s="2">
        <v>0</v>
      </c>
      <c r="BV2219" s="2">
        <v>0</v>
      </c>
      <c r="BW2219" s="2">
        <v>0</v>
      </c>
      <c r="BX2219" s="2">
        <v>0</v>
      </c>
      <c r="BY2219" s="2">
        <v>0</v>
      </c>
      <c r="BZ2219" s="2">
        <v>0</v>
      </c>
      <c r="CA2219" s="2">
        <v>0</v>
      </c>
      <c r="CB2219" s="2">
        <v>0</v>
      </c>
      <c r="CC2219" s="2">
        <v>0</v>
      </c>
      <c r="CD2219" s="2">
        <v>0</v>
      </c>
      <c r="CE2219" s="2">
        <v>0</v>
      </c>
      <c r="CF2219" s="2">
        <v>0</v>
      </c>
      <c r="CG2219" s="2">
        <v>0</v>
      </c>
      <c r="CH2219" s="2">
        <v>0</v>
      </c>
      <c r="CI2219" s="2">
        <v>0</v>
      </c>
      <c r="CJ2219" s="2">
        <v>0</v>
      </c>
      <c r="CK2219" s="2">
        <v>0</v>
      </c>
      <c r="CL2219" s="2">
        <v>0</v>
      </c>
    </row>
    <row r="2220" spans="1:90" x14ac:dyDescent="0.25">
      <c r="A2220" t="s">
        <v>115</v>
      </c>
      <c r="B2220">
        <v>20207</v>
      </c>
      <c r="C2220" t="s">
        <v>398</v>
      </c>
      <c r="D2220">
        <v>1</v>
      </c>
      <c r="E2220">
        <v>8</v>
      </c>
      <c r="F2220">
        <v>38398</v>
      </c>
      <c r="G2220">
        <v>35038398</v>
      </c>
      <c r="H2220" t="s">
        <v>13776</v>
      </c>
      <c r="I2220">
        <v>331</v>
      </c>
      <c r="J2220" t="s">
        <v>2161</v>
      </c>
      <c r="K2220" t="s">
        <v>91</v>
      </c>
      <c r="L2220">
        <v>1</v>
      </c>
      <c r="M2220" t="s">
        <v>2161</v>
      </c>
      <c r="N2220">
        <v>8900000</v>
      </c>
      <c r="O2220" t="s">
        <v>102</v>
      </c>
      <c r="P2220" t="s">
        <v>13777</v>
      </c>
      <c r="Q2220">
        <v>200</v>
      </c>
      <c r="R2220">
        <v>11</v>
      </c>
      <c r="S2220">
        <v>46931404</v>
      </c>
      <c r="T2220">
        <v>46931674</v>
      </c>
      <c r="U2220" t="s">
        <v>13778</v>
      </c>
      <c r="V2220">
        <v>1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102</v>
      </c>
      <c r="AE2220" s="2">
        <v>114</v>
      </c>
      <c r="AF2220" s="2">
        <v>75</v>
      </c>
      <c r="AG2220" s="2">
        <v>103</v>
      </c>
      <c r="AH2220" s="2">
        <v>119</v>
      </c>
      <c r="AI2220" s="2">
        <v>92</v>
      </c>
      <c r="AJ2220" s="2">
        <v>101</v>
      </c>
      <c r="AK2220" s="2">
        <v>0</v>
      </c>
      <c r="AL2220" s="2">
        <v>0</v>
      </c>
      <c r="AM2220" s="2">
        <v>0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2">
        <v>226</v>
      </c>
      <c r="BD2220" s="2">
        <v>0</v>
      </c>
      <c r="BE2220" s="2">
        <v>0</v>
      </c>
      <c r="BF2220" s="2">
        <v>0</v>
      </c>
      <c r="BG2220" s="2">
        <v>0</v>
      </c>
      <c r="BH2220" s="2">
        <v>0</v>
      </c>
      <c r="BI2220" s="2">
        <v>0</v>
      </c>
      <c r="BJ2220" s="2">
        <v>0</v>
      </c>
      <c r="BK2220" s="2">
        <v>0</v>
      </c>
      <c r="BL2220" s="2">
        <v>6</v>
      </c>
      <c r="BM2220" s="2">
        <v>4</v>
      </c>
      <c r="BN2220" s="2">
        <v>2</v>
      </c>
      <c r="BO2220" s="2">
        <v>3</v>
      </c>
      <c r="BP2220" s="2">
        <v>4</v>
      </c>
      <c r="BQ2220" s="2">
        <v>3</v>
      </c>
      <c r="BR2220" s="2">
        <v>6</v>
      </c>
      <c r="BS2220" s="2">
        <v>0</v>
      </c>
      <c r="BT2220" s="2">
        <v>0</v>
      </c>
      <c r="BU2220" s="2">
        <v>0</v>
      </c>
      <c r="BV2220" s="2">
        <v>0</v>
      </c>
      <c r="BW2220" s="2">
        <v>0</v>
      </c>
      <c r="BX2220" s="2">
        <v>0</v>
      </c>
      <c r="BY2220" s="2">
        <v>0</v>
      </c>
      <c r="BZ2220" s="2">
        <v>0</v>
      </c>
      <c r="CA2220" s="2">
        <v>0</v>
      </c>
      <c r="CB2220" s="2">
        <v>0</v>
      </c>
      <c r="CC2220" s="2">
        <v>0</v>
      </c>
      <c r="CD2220" s="2">
        <v>0</v>
      </c>
      <c r="CE2220" s="2">
        <v>0</v>
      </c>
      <c r="CF2220" s="2">
        <v>0</v>
      </c>
      <c r="CG2220" s="2">
        <v>0</v>
      </c>
      <c r="CH2220" s="2">
        <v>0</v>
      </c>
      <c r="CI2220" s="2">
        <v>0</v>
      </c>
      <c r="CJ2220" s="2">
        <v>0</v>
      </c>
      <c r="CK2220" s="2">
        <v>12</v>
      </c>
      <c r="CL2220" s="2">
        <v>0</v>
      </c>
    </row>
    <row r="2221" spans="1:90" x14ac:dyDescent="0.25">
      <c r="A2221" t="s">
        <v>115</v>
      </c>
      <c r="B2221">
        <v>20207</v>
      </c>
      <c r="C2221" t="s">
        <v>398</v>
      </c>
      <c r="D2221">
        <v>1</v>
      </c>
      <c r="E2221">
        <v>8</v>
      </c>
      <c r="F2221">
        <v>49256</v>
      </c>
      <c r="G2221">
        <v>35049256</v>
      </c>
      <c r="H2221" t="s">
        <v>7572</v>
      </c>
      <c r="I2221">
        <v>392</v>
      </c>
      <c r="J2221" t="s">
        <v>398</v>
      </c>
      <c r="K2221" t="s">
        <v>19750</v>
      </c>
      <c r="L2221">
        <v>1</v>
      </c>
      <c r="M2221" t="s">
        <v>398</v>
      </c>
      <c r="N2221">
        <v>12312280</v>
      </c>
      <c r="O2221" t="s">
        <v>102</v>
      </c>
      <c r="P2221" t="s">
        <v>7574</v>
      </c>
      <c r="Q2221">
        <v>100</v>
      </c>
      <c r="R2221">
        <v>12</v>
      </c>
      <c r="S2221">
        <v>39581445</v>
      </c>
      <c r="U2221" t="s">
        <v>7575</v>
      </c>
      <c r="V2221">
        <v>1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134</v>
      </c>
      <c r="AE2221" s="2">
        <v>105</v>
      </c>
      <c r="AF2221" s="2">
        <v>140</v>
      </c>
      <c r="AG2221" s="2">
        <v>123</v>
      </c>
      <c r="AH2221" s="2">
        <v>154</v>
      </c>
      <c r="AI2221" s="2">
        <v>143</v>
      </c>
      <c r="AJ2221" s="2">
        <v>100</v>
      </c>
      <c r="AK2221" s="2">
        <v>0</v>
      </c>
      <c r="AL2221" s="2">
        <v>0</v>
      </c>
      <c r="AM2221" s="2">
        <v>0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4</v>
      </c>
      <c r="BE2221" s="2">
        <v>0</v>
      </c>
      <c r="BF2221" s="2">
        <v>0</v>
      </c>
      <c r="BG2221" s="2">
        <v>0</v>
      </c>
      <c r="BH2221" s="2">
        <v>0</v>
      </c>
      <c r="BI2221" s="2">
        <v>0</v>
      </c>
      <c r="BJ2221" s="2">
        <v>0</v>
      </c>
      <c r="BK2221" s="2">
        <v>0</v>
      </c>
      <c r="BL2221" s="2">
        <v>7</v>
      </c>
      <c r="BM2221" s="2">
        <v>3</v>
      </c>
      <c r="BN2221" s="2">
        <v>5</v>
      </c>
      <c r="BO2221" s="2">
        <v>5</v>
      </c>
      <c r="BP2221" s="2">
        <v>5</v>
      </c>
      <c r="BQ2221" s="2">
        <v>6</v>
      </c>
      <c r="BR2221" s="2">
        <v>3</v>
      </c>
      <c r="BS2221" s="2">
        <v>0</v>
      </c>
      <c r="BT2221" s="2">
        <v>0</v>
      </c>
      <c r="BU2221" s="2">
        <v>0</v>
      </c>
      <c r="BV2221" s="2">
        <v>0</v>
      </c>
      <c r="BW2221" s="2">
        <v>0</v>
      </c>
      <c r="BX2221" s="2">
        <v>0</v>
      </c>
      <c r="BY2221" s="2">
        <v>0</v>
      </c>
      <c r="BZ2221" s="2">
        <v>0</v>
      </c>
      <c r="CA2221" s="2">
        <v>0</v>
      </c>
      <c r="CB2221" s="2">
        <v>0</v>
      </c>
      <c r="CC2221" s="2">
        <v>0</v>
      </c>
      <c r="CD2221" s="2">
        <v>0</v>
      </c>
      <c r="CE2221" s="2">
        <v>0</v>
      </c>
      <c r="CF2221" s="2">
        <v>0</v>
      </c>
      <c r="CG2221" s="2">
        <v>0</v>
      </c>
      <c r="CH2221" s="2">
        <v>0</v>
      </c>
      <c r="CI2221" s="2">
        <v>0</v>
      </c>
      <c r="CJ2221" s="2">
        <v>0</v>
      </c>
      <c r="CK2221" s="2">
        <v>0</v>
      </c>
      <c r="CL2221" s="2">
        <v>2</v>
      </c>
    </row>
    <row r="2222" spans="1:90" x14ac:dyDescent="0.25">
      <c r="A2222" t="s">
        <v>115</v>
      </c>
      <c r="B2222">
        <v>20207</v>
      </c>
      <c r="C2222" t="s">
        <v>398</v>
      </c>
      <c r="D2222">
        <v>1</v>
      </c>
      <c r="E2222">
        <v>8</v>
      </c>
      <c r="F2222">
        <v>13821</v>
      </c>
      <c r="G2222">
        <v>35013821</v>
      </c>
      <c r="H2222" t="s">
        <v>12478</v>
      </c>
      <c r="I2222">
        <v>392</v>
      </c>
      <c r="J2222" t="s">
        <v>398</v>
      </c>
      <c r="K2222" t="s">
        <v>91</v>
      </c>
      <c r="L2222">
        <v>1</v>
      </c>
      <c r="M2222" t="s">
        <v>398</v>
      </c>
      <c r="N2222">
        <v>12308420</v>
      </c>
      <c r="O2222" t="s">
        <v>92</v>
      </c>
      <c r="P2222" t="s">
        <v>12479</v>
      </c>
      <c r="Q2222">
        <v>40</v>
      </c>
      <c r="R2222">
        <v>12</v>
      </c>
      <c r="S2222">
        <v>39514751</v>
      </c>
      <c r="T2222">
        <v>39527637</v>
      </c>
      <c r="U2222" t="s">
        <v>12480</v>
      </c>
      <c r="V2222">
        <v>1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138</v>
      </c>
      <c r="AE2222" s="2">
        <v>149</v>
      </c>
      <c r="AF2222" s="2">
        <v>92</v>
      </c>
      <c r="AG2222" s="2">
        <v>107</v>
      </c>
      <c r="AH2222" s="2">
        <v>162</v>
      </c>
      <c r="AI2222" s="2">
        <v>174</v>
      </c>
      <c r="AJ2222" s="2">
        <v>159</v>
      </c>
      <c r="AK2222" s="2">
        <v>0</v>
      </c>
      <c r="AL2222" s="2">
        <v>0</v>
      </c>
      <c r="AM2222" s="2">
        <v>0</v>
      </c>
      <c r="AN2222" s="2">
        <v>0</v>
      </c>
      <c r="AO2222" s="2">
        <v>0</v>
      </c>
      <c r="AP2222" s="2">
        <v>0</v>
      </c>
      <c r="AQ2222" s="2">
        <v>0</v>
      </c>
      <c r="AR2222" s="2">
        <v>394</v>
      </c>
      <c r="AS2222" s="2">
        <v>0</v>
      </c>
      <c r="AT2222" s="2">
        <v>0</v>
      </c>
      <c r="AU2222" s="2">
        <v>156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87</v>
      </c>
      <c r="BD2222" s="2">
        <v>7</v>
      </c>
      <c r="BE2222" s="2">
        <v>0</v>
      </c>
      <c r="BF2222" s="2">
        <v>0</v>
      </c>
      <c r="BG2222" s="2">
        <v>0</v>
      </c>
      <c r="BH2222" s="2">
        <v>0</v>
      </c>
      <c r="BI2222" s="2">
        <v>0</v>
      </c>
      <c r="BJ2222" s="2">
        <v>0</v>
      </c>
      <c r="BK2222" s="2">
        <v>0</v>
      </c>
      <c r="BL2222" s="2">
        <v>7</v>
      </c>
      <c r="BM2222" s="2">
        <v>7</v>
      </c>
      <c r="BN2222" s="2">
        <v>5</v>
      </c>
      <c r="BO2222" s="2">
        <v>5</v>
      </c>
      <c r="BP2222" s="2">
        <v>8</v>
      </c>
      <c r="BQ2222" s="2">
        <v>8</v>
      </c>
      <c r="BR2222" s="2">
        <v>10</v>
      </c>
      <c r="BS2222" s="2">
        <v>0</v>
      </c>
      <c r="BT2222" s="2">
        <v>0</v>
      </c>
      <c r="BU2222" s="2">
        <v>0</v>
      </c>
      <c r="BV2222" s="2">
        <v>0</v>
      </c>
      <c r="BW2222" s="2">
        <v>0</v>
      </c>
      <c r="BX2222" s="2">
        <v>0</v>
      </c>
      <c r="BY2222" s="2">
        <v>0</v>
      </c>
      <c r="BZ2222" s="2">
        <v>17</v>
      </c>
      <c r="CA2222" s="2">
        <v>0</v>
      </c>
      <c r="CB2222" s="2">
        <v>0</v>
      </c>
      <c r="CC2222" s="2">
        <v>10</v>
      </c>
      <c r="CD2222" s="2">
        <v>0</v>
      </c>
      <c r="CE2222" s="2">
        <v>0</v>
      </c>
      <c r="CF2222" s="2">
        <v>0</v>
      </c>
      <c r="CG2222" s="2">
        <v>0</v>
      </c>
      <c r="CH2222" s="2">
        <v>0</v>
      </c>
      <c r="CI2222" s="2">
        <v>0</v>
      </c>
      <c r="CJ2222" s="2">
        <v>0</v>
      </c>
      <c r="CK2222" s="2">
        <v>5</v>
      </c>
      <c r="CL2222" s="2">
        <v>2</v>
      </c>
    </row>
    <row r="2223" spans="1:90" x14ac:dyDescent="0.25">
      <c r="A2223" t="s">
        <v>115</v>
      </c>
      <c r="B2223">
        <v>20207</v>
      </c>
      <c r="C2223" t="s">
        <v>398</v>
      </c>
      <c r="D2223">
        <v>1</v>
      </c>
      <c r="E2223">
        <v>8</v>
      </c>
      <c r="F2223">
        <v>49232</v>
      </c>
      <c r="G2223">
        <v>35049232</v>
      </c>
      <c r="H2223" t="s">
        <v>16121</v>
      </c>
      <c r="I2223">
        <v>392</v>
      </c>
      <c r="J2223" t="s">
        <v>398</v>
      </c>
      <c r="K2223" t="s">
        <v>804</v>
      </c>
      <c r="L2223">
        <v>1</v>
      </c>
      <c r="M2223" t="s">
        <v>398</v>
      </c>
      <c r="N2223">
        <v>12320560</v>
      </c>
      <c r="O2223" t="s">
        <v>92</v>
      </c>
      <c r="P2223" t="s">
        <v>12831</v>
      </c>
      <c r="Q2223" t="s">
        <v>127</v>
      </c>
      <c r="R2223">
        <v>12</v>
      </c>
      <c r="S2223">
        <v>39517828</v>
      </c>
      <c r="T2223">
        <v>39612065</v>
      </c>
      <c r="U2223" t="s">
        <v>16122</v>
      </c>
      <c r="V2223">
        <v>1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73</v>
      </c>
      <c r="AE2223" s="2">
        <v>70</v>
      </c>
      <c r="AF2223" s="2">
        <v>73</v>
      </c>
      <c r="AG2223" s="2">
        <v>46</v>
      </c>
      <c r="AH2223" s="2">
        <v>74</v>
      </c>
      <c r="AI2223" s="2">
        <v>49</v>
      </c>
      <c r="AJ2223" s="2">
        <v>48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174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82</v>
      </c>
      <c r="BD2223" s="2">
        <v>28</v>
      </c>
      <c r="BE2223" s="2">
        <v>0</v>
      </c>
      <c r="BF2223" s="2">
        <v>0</v>
      </c>
      <c r="BG2223" s="2">
        <v>0</v>
      </c>
      <c r="BH2223" s="2">
        <v>0</v>
      </c>
      <c r="BI2223" s="2">
        <v>0</v>
      </c>
      <c r="BJ2223" s="2">
        <v>0</v>
      </c>
      <c r="BK2223" s="2">
        <v>0</v>
      </c>
      <c r="BL2223" s="2">
        <v>3</v>
      </c>
      <c r="BM2223" s="2">
        <v>3</v>
      </c>
      <c r="BN2223" s="2">
        <v>5</v>
      </c>
      <c r="BO2223" s="2">
        <v>4</v>
      </c>
      <c r="BP2223" s="2">
        <v>4</v>
      </c>
      <c r="BQ2223" s="2">
        <v>4</v>
      </c>
      <c r="BR2223" s="2">
        <v>2</v>
      </c>
      <c r="BS2223" s="2">
        <v>0</v>
      </c>
      <c r="BT2223" s="2">
        <v>0</v>
      </c>
      <c r="BU2223" s="2">
        <v>0</v>
      </c>
      <c r="BV2223" s="2">
        <v>0</v>
      </c>
      <c r="BW2223" s="2">
        <v>0</v>
      </c>
      <c r="BX2223" s="2">
        <v>0</v>
      </c>
      <c r="BY2223" s="2">
        <v>0</v>
      </c>
      <c r="BZ2223" s="2">
        <v>0</v>
      </c>
      <c r="CA2223" s="2">
        <v>0</v>
      </c>
      <c r="CB2223" s="2">
        <v>0</v>
      </c>
      <c r="CC2223" s="2">
        <v>9</v>
      </c>
      <c r="CD2223" s="2">
        <v>0</v>
      </c>
      <c r="CE2223" s="2">
        <v>0</v>
      </c>
      <c r="CF2223" s="2">
        <v>0</v>
      </c>
      <c r="CG2223" s="2">
        <v>0</v>
      </c>
      <c r="CH2223" s="2">
        <v>0</v>
      </c>
      <c r="CI2223" s="2">
        <v>0</v>
      </c>
      <c r="CJ2223" s="2">
        <v>0</v>
      </c>
      <c r="CK2223" s="2">
        <v>5</v>
      </c>
      <c r="CL2223" s="2">
        <v>6</v>
      </c>
    </row>
    <row r="2224" spans="1:90" x14ac:dyDescent="0.25">
      <c r="A2224" t="s">
        <v>115</v>
      </c>
      <c r="B2224">
        <v>20207</v>
      </c>
      <c r="C2224" t="s">
        <v>398</v>
      </c>
      <c r="D2224">
        <v>1</v>
      </c>
      <c r="E2224">
        <v>8</v>
      </c>
      <c r="F2224">
        <v>36146</v>
      </c>
      <c r="G2224">
        <v>35036146</v>
      </c>
      <c r="H2224" t="s">
        <v>4570</v>
      </c>
      <c r="I2224">
        <v>616</v>
      </c>
      <c r="J2224" t="s">
        <v>1635</v>
      </c>
      <c r="K2224" t="s">
        <v>4571</v>
      </c>
      <c r="L2224">
        <v>1</v>
      </c>
      <c r="M2224" t="s">
        <v>1635</v>
      </c>
      <c r="N2224">
        <v>7500000</v>
      </c>
      <c r="O2224" t="s">
        <v>92</v>
      </c>
      <c r="P2224" t="s">
        <v>4572</v>
      </c>
      <c r="Q2224">
        <v>66</v>
      </c>
      <c r="R2224">
        <v>11</v>
      </c>
      <c r="S2224">
        <v>46563010</v>
      </c>
      <c r="U2224" t="s">
        <v>4573</v>
      </c>
      <c r="V2224">
        <v>1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51</v>
      </c>
      <c r="AE2224" s="2">
        <v>64</v>
      </c>
      <c r="AF2224" s="2">
        <v>63</v>
      </c>
      <c r="AG2224" s="2">
        <v>49</v>
      </c>
      <c r="AH2224" s="2">
        <v>68</v>
      </c>
      <c r="AI2224" s="2">
        <v>56</v>
      </c>
      <c r="AJ2224" s="2">
        <v>51</v>
      </c>
      <c r="AK2224" s="2">
        <v>0</v>
      </c>
      <c r="AL2224" s="2">
        <v>0</v>
      </c>
      <c r="AM2224" s="2">
        <v>0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42</v>
      </c>
      <c r="BD2224" s="2">
        <v>8</v>
      </c>
      <c r="BE2224" s="2">
        <v>0</v>
      </c>
      <c r="BF2224" s="2">
        <v>0</v>
      </c>
      <c r="BG2224" s="2">
        <v>0</v>
      </c>
      <c r="BH2224" s="2">
        <v>0</v>
      </c>
      <c r="BI2224" s="2">
        <v>0</v>
      </c>
      <c r="BJ2224" s="2">
        <v>0</v>
      </c>
      <c r="BK2224" s="2">
        <v>0</v>
      </c>
      <c r="BL2224" s="2">
        <v>3</v>
      </c>
      <c r="BM2224" s="2">
        <v>4</v>
      </c>
      <c r="BN2224" s="2">
        <v>3</v>
      </c>
      <c r="BO2224" s="2">
        <v>4</v>
      </c>
      <c r="BP2224" s="2">
        <v>4</v>
      </c>
      <c r="BQ2224" s="2">
        <v>2</v>
      </c>
      <c r="BR2224" s="2">
        <v>2</v>
      </c>
      <c r="BS2224" s="2">
        <v>0</v>
      </c>
      <c r="BT2224" s="2">
        <v>0</v>
      </c>
      <c r="BU2224" s="2">
        <v>0</v>
      </c>
      <c r="BV2224" s="2">
        <v>0</v>
      </c>
      <c r="BW2224" s="2">
        <v>0</v>
      </c>
      <c r="BX2224" s="2">
        <v>0</v>
      </c>
      <c r="BY2224" s="2">
        <v>0</v>
      </c>
      <c r="BZ2224" s="2">
        <v>0</v>
      </c>
      <c r="CA2224" s="2">
        <v>0</v>
      </c>
      <c r="CB2224" s="2">
        <v>0</v>
      </c>
      <c r="CC2224" s="2">
        <v>0</v>
      </c>
      <c r="CD2224" s="2">
        <v>0</v>
      </c>
      <c r="CE2224" s="2">
        <v>0</v>
      </c>
      <c r="CF2224" s="2">
        <v>0</v>
      </c>
      <c r="CG2224" s="2">
        <v>0</v>
      </c>
      <c r="CH2224" s="2">
        <v>0</v>
      </c>
      <c r="CI2224" s="2">
        <v>0</v>
      </c>
      <c r="CJ2224" s="2">
        <v>0</v>
      </c>
      <c r="CK2224" s="2">
        <v>2</v>
      </c>
      <c r="CL2224" s="2">
        <v>2</v>
      </c>
    </row>
    <row r="2225" spans="1:90" x14ac:dyDescent="0.25">
      <c r="A2225" t="s">
        <v>115</v>
      </c>
      <c r="B2225">
        <v>20207</v>
      </c>
      <c r="C2225" t="s">
        <v>398</v>
      </c>
      <c r="D2225">
        <v>1</v>
      </c>
      <c r="E2225">
        <v>8</v>
      </c>
      <c r="F2225">
        <v>924581</v>
      </c>
      <c r="G2225">
        <v>35924581</v>
      </c>
      <c r="H2225" t="s">
        <v>14325</v>
      </c>
      <c r="I2225">
        <v>392</v>
      </c>
      <c r="J2225" t="s">
        <v>398</v>
      </c>
      <c r="K2225" t="s">
        <v>11589</v>
      </c>
      <c r="L2225">
        <v>1</v>
      </c>
      <c r="M2225" t="s">
        <v>398</v>
      </c>
      <c r="N2225">
        <v>12319010</v>
      </c>
      <c r="O2225" t="s">
        <v>261</v>
      </c>
      <c r="P2225" t="s">
        <v>14326</v>
      </c>
      <c r="Q2225">
        <v>61</v>
      </c>
      <c r="R2225">
        <v>12</v>
      </c>
      <c r="S2225">
        <v>39536112</v>
      </c>
      <c r="T2225">
        <v>39536412</v>
      </c>
      <c r="U2225" t="s">
        <v>14327</v>
      </c>
      <c r="V2225">
        <v>1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97</v>
      </c>
      <c r="AE2225" s="2">
        <v>98</v>
      </c>
      <c r="AF2225" s="2">
        <v>105</v>
      </c>
      <c r="AG2225" s="2">
        <v>53</v>
      </c>
      <c r="AH2225" s="2">
        <v>100</v>
      </c>
      <c r="AI2225" s="2">
        <v>99</v>
      </c>
      <c r="AJ2225" s="2">
        <v>66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18</v>
      </c>
      <c r="BE2225" s="2">
        <v>0</v>
      </c>
      <c r="BF2225" s="2">
        <v>0</v>
      </c>
      <c r="BG2225" s="2">
        <v>0</v>
      </c>
      <c r="BH2225" s="2">
        <v>0</v>
      </c>
      <c r="BI2225" s="2">
        <v>0</v>
      </c>
      <c r="BJ2225" s="2">
        <v>0</v>
      </c>
      <c r="BK2225" s="2">
        <v>0</v>
      </c>
      <c r="BL2225" s="2">
        <v>5</v>
      </c>
      <c r="BM2225" s="2">
        <v>6</v>
      </c>
      <c r="BN2225" s="2">
        <v>5</v>
      </c>
      <c r="BO2225" s="2">
        <v>3</v>
      </c>
      <c r="BP2225" s="2">
        <v>6</v>
      </c>
      <c r="BQ2225" s="2">
        <v>6</v>
      </c>
      <c r="BR2225" s="2">
        <v>4</v>
      </c>
      <c r="BS2225" s="2">
        <v>0</v>
      </c>
      <c r="BT2225" s="2">
        <v>0</v>
      </c>
      <c r="BU2225" s="2">
        <v>0</v>
      </c>
      <c r="BV2225" s="2">
        <v>0</v>
      </c>
      <c r="BW2225" s="2">
        <v>0</v>
      </c>
      <c r="BX2225" s="2">
        <v>0</v>
      </c>
      <c r="BY2225" s="2">
        <v>0</v>
      </c>
      <c r="BZ2225" s="2">
        <v>0</v>
      </c>
      <c r="CA2225" s="2">
        <v>0</v>
      </c>
      <c r="CB2225" s="2">
        <v>0</v>
      </c>
      <c r="CC2225" s="2">
        <v>0</v>
      </c>
      <c r="CD2225" s="2">
        <v>0</v>
      </c>
      <c r="CE2225" s="2">
        <v>0</v>
      </c>
      <c r="CF2225" s="2">
        <v>0</v>
      </c>
      <c r="CG2225" s="2">
        <v>0</v>
      </c>
      <c r="CH2225" s="2">
        <v>0</v>
      </c>
      <c r="CI2225" s="2">
        <v>0</v>
      </c>
      <c r="CJ2225" s="2">
        <v>0</v>
      </c>
      <c r="CK2225" s="2">
        <v>0</v>
      </c>
      <c r="CL2225" s="2">
        <v>2</v>
      </c>
    </row>
    <row r="2226" spans="1:90" x14ac:dyDescent="0.25">
      <c r="A2226" t="s">
        <v>115</v>
      </c>
      <c r="B2226">
        <v>20207</v>
      </c>
      <c r="C2226" t="s">
        <v>398</v>
      </c>
      <c r="D2226">
        <v>1</v>
      </c>
      <c r="E2226">
        <v>8</v>
      </c>
      <c r="F2226">
        <v>48082</v>
      </c>
      <c r="G2226">
        <v>35048082</v>
      </c>
      <c r="H2226" t="s">
        <v>17062</v>
      </c>
      <c r="I2226">
        <v>331</v>
      </c>
      <c r="J2226" t="s">
        <v>2161</v>
      </c>
      <c r="K2226" t="s">
        <v>13250</v>
      </c>
      <c r="L2226">
        <v>1</v>
      </c>
      <c r="M2226" t="s">
        <v>2161</v>
      </c>
      <c r="N2226">
        <v>8900000</v>
      </c>
      <c r="O2226" t="s">
        <v>102</v>
      </c>
      <c r="P2226" t="s">
        <v>17063</v>
      </c>
      <c r="Q2226">
        <v>254</v>
      </c>
      <c r="R2226">
        <v>11</v>
      </c>
      <c r="S2226">
        <v>46934015</v>
      </c>
      <c r="T2226">
        <v>46935427</v>
      </c>
      <c r="U2226" t="s">
        <v>17064</v>
      </c>
      <c r="V2226">
        <v>1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69</v>
      </c>
      <c r="AE2226" s="2">
        <v>57</v>
      </c>
      <c r="AF2226" s="2">
        <v>76</v>
      </c>
      <c r="AG2226" s="2">
        <v>75</v>
      </c>
      <c r="AH2226" s="2">
        <v>74</v>
      </c>
      <c r="AI2226" s="2">
        <v>61</v>
      </c>
      <c r="AJ2226" s="2">
        <v>72</v>
      </c>
      <c r="AK2226" s="2">
        <v>0</v>
      </c>
      <c r="AL2226" s="2">
        <v>0</v>
      </c>
      <c r="AM2226" s="2">
        <v>0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196</v>
      </c>
      <c r="BD2226" s="2">
        <v>1</v>
      </c>
      <c r="BE2226" s="2">
        <v>0</v>
      </c>
      <c r="BF2226" s="2">
        <v>0</v>
      </c>
      <c r="BG2226" s="2">
        <v>0</v>
      </c>
      <c r="BH2226" s="2">
        <v>0</v>
      </c>
      <c r="BI2226" s="2">
        <v>0</v>
      </c>
      <c r="BJ2226" s="2">
        <v>0</v>
      </c>
      <c r="BK2226" s="2">
        <v>0</v>
      </c>
      <c r="BL2226" s="2">
        <v>3</v>
      </c>
      <c r="BM2226" s="2">
        <v>2</v>
      </c>
      <c r="BN2226" s="2">
        <v>4</v>
      </c>
      <c r="BO2226" s="2">
        <v>3</v>
      </c>
      <c r="BP2226" s="2">
        <v>4</v>
      </c>
      <c r="BQ2226" s="2">
        <v>2</v>
      </c>
      <c r="BR2226" s="2">
        <v>2</v>
      </c>
      <c r="BS2226" s="2">
        <v>0</v>
      </c>
      <c r="BT2226" s="2">
        <v>0</v>
      </c>
      <c r="BU2226" s="2">
        <v>0</v>
      </c>
      <c r="BV2226" s="2">
        <v>0</v>
      </c>
      <c r="BW2226" s="2">
        <v>0</v>
      </c>
      <c r="BX2226" s="2">
        <v>0</v>
      </c>
      <c r="BY2226" s="2">
        <v>0</v>
      </c>
      <c r="BZ2226" s="2">
        <v>0</v>
      </c>
      <c r="CA2226" s="2">
        <v>0</v>
      </c>
      <c r="CB2226" s="2">
        <v>0</v>
      </c>
      <c r="CC2226" s="2">
        <v>0</v>
      </c>
      <c r="CD2226" s="2">
        <v>0</v>
      </c>
      <c r="CE2226" s="2">
        <v>0</v>
      </c>
      <c r="CF2226" s="2">
        <v>0</v>
      </c>
      <c r="CG2226" s="2">
        <v>0</v>
      </c>
      <c r="CH2226" s="2">
        <v>0</v>
      </c>
      <c r="CI2226" s="2">
        <v>0</v>
      </c>
      <c r="CJ2226" s="2">
        <v>0</v>
      </c>
      <c r="CK2226" s="2">
        <v>10</v>
      </c>
      <c r="CL2226" s="2">
        <v>1</v>
      </c>
    </row>
    <row r="2227" spans="1:90" x14ac:dyDescent="0.25">
      <c r="A2227" t="s">
        <v>115</v>
      </c>
      <c r="B2227">
        <v>20207</v>
      </c>
      <c r="C2227" t="s">
        <v>398</v>
      </c>
      <c r="D2227">
        <v>1</v>
      </c>
      <c r="E2227">
        <v>8</v>
      </c>
      <c r="F2227">
        <v>39652</v>
      </c>
      <c r="G2227">
        <v>35039652</v>
      </c>
      <c r="H2227" t="s">
        <v>5746</v>
      </c>
      <c r="I2227">
        <v>392</v>
      </c>
      <c r="J2227" t="s">
        <v>398</v>
      </c>
      <c r="K2227" t="s">
        <v>5747</v>
      </c>
      <c r="L2227">
        <v>1</v>
      </c>
      <c r="M2227" t="s">
        <v>398</v>
      </c>
      <c r="N2227">
        <v>12331680</v>
      </c>
      <c r="O2227" t="s">
        <v>261</v>
      </c>
      <c r="P2227" t="s">
        <v>19749</v>
      </c>
      <c r="Q2227">
        <v>243</v>
      </c>
      <c r="R2227">
        <v>12</v>
      </c>
      <c r="S2227">
        <v>39563247</v>
      </c>
      <c r="U2227" t="s">
        <v>5748</v>
      </c>
      <c r="V2227">
        <v>2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30</v>
      </c>
      <c r="AE2227" s="2">
        <v>57</v>
      </c>
      <c r="AF2227" s="2">
        <v>31</v>
      </c>
      <c r="AG2227" s="2">
        <v>35</v>
      </c>
      <c r="AH2227" s="2">
        <v>51</v>
      </c>
      <c r="AI2227" s="2">
        <v>35</v>
      </c>
      <c r="AJ2227" s="2">
        <v>31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3</v>
      </c>
      <c r="BE2227" s="2">
        <v>0</v>
      </c>
      <c r="BF2227" s="2">
        <v>0</v>
      </c>
      <c r="BG2227" s="2">
        <v>0</v>
      </c>
      <c r="BH2227" s="2">
        <v>0</v>
      </c>
      <c r="BI2227" s="2">
        <v>0</v>
      </c>
      <c r="BJ2227" s="2">
        <v>0</v>
      </c>
      <c r="BK2227" s="2">
        <v>0</v>
      </c>
      <c r="BL2227" s="2">
        <v>2</v>
      </c>
      <c r="BM2227" s="2">
        <v>2</v>
      </c>
      <c r="BN2227" s="2">
        <v>2</v>
      </c>
      <c r="BO2227" s="2">
        <v>2</v>
      </c>
      <c r="BP2227" s="2">
        <v>3</v>
      </c>
      <c r="BQ2227" s="2">
        <v>1</v>
      </c>
      <c r="BR2227" s="2">
        <v>1</v>
      </c>
      <c r="BS2227" s="2">
        <v>0</v>
      </c>
      <c r="BT2227" s="2">
        <v>0</v>
      </c>
      <c r="BU2227" s="2">
        <v>0</v>
      </c>
      <c r="BV2227" s="2">
        <v>0</v>
      </c>
      <c r="BW2227" s="2">
        <v>0</v>
      </c>
      <c r="BX2227" s="2">
        <v>0</v>
      </c>
      <c r="BY2227" s="2">
        <v>0</v>
      </c>
      <c r="BZ2227" s="2">
        <v>0</v>
      </c>
      <c r="CA2227" s="2">
        <v>0</v>
      </c>
      <c r="CB2227" s="2">
        <v>0</v>
      </c>
      <c r="CC2227" s="2">
        <v>0</v>
      </c>
      <c r="CD2227" s="2">
        <v>0</v>
      </c>
      <c r="CE2227" s="2">
        <v>0</v>
      </c>
      <c r="CF2227" s="2">
        <v>0</v>
      </c>
      <c r="CG2227" s="2">
        <v>0</v>
      </c>
      <c r="CH2227" s="2">
        <v>0</v>
      </c>
      <c r="CI2227" s="2">
        <v>0</v>
      </c>
      <c r="CJ2227" s="2">
        <v>0</v>
      </c>
      <c r="CK2227" s="2">
        <v>0</v>
      </c>
      <c r="CL2227" s="2">
        <v>2</v>
      </c>
    </row>
    <row r="2228" spans="1:90" x14ac:dyDescent="0.25">
      <c r="A2228" t="s">
        <v>115</v>
      </c>
      <c r="B2228">
        <v>20207</v>
      </c>
      <c r="C2228" t="s">
        <v>398</v>
      </c>
      <c r="D2228">
        <v>1</v>
      </c>
      <c r="E2228">
        <v>8</v>
      </c>
      <c r="F2228">
        <v>6543</v>
      </c>
      <c r="G2228">
        <v>35006543</v>
      </c>
      <c r="H2228" t="s">
        <v>1634</v>
      </c>
      <c r="I2228">
        <v>616</v>
      </c>
      <c r="J2228" t="s">
        <v>1635</v>
      </c>
      <c r="K2228" t="s">
        <v>97</v>
      </c>
      <c r="L2228">
        <v>1</v>
      </c>
      <c r="M2228" t="s">
        <v>1635</v>
      </c>
      <c r="N2228">
        <v>7500000</v>
      </c>
      <c r="O2228" t="s">
        <v>92</v>
      </c>
      <c r="P2228" t="s">
        <v>1636</v>
      </c>
      <c r="Q2228" t="s">
        <v>127</v>
      </c>
      <c r="R2228">
        <v>11</v>
      </c>
      <c r="S2228">
        <v>46562737</v>
      </c>
      <c r="T2228">
        <v>46573431</v>
      </c>
      <c r="U2228" t="s">
        <v>1637</v>
      </c>
      <c r="V2228">
        <v>1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77</v>
      </c>
      <c r="AE2228" s="2">
        <v>91</v>
      </c>
      <c r="AF2228" s="2">
        <v>104</v>
      </c>
      <c r="AG2228" s="2">
        <v>82</v>
      </c>
      <c r="AH2228" s="2">
        <v>106</v>
      </c>
      <c r="AI2228" s="2">
        <v>122</v>
      </c>
      <c r="AJ2228" s="2">
        <v>115</v>
      </c>
      <c r="AK2228" s="2">
        <v>0</v>
      </c>
      <c r="AL2228" s="2">
        <v>0</v>
      </c>
      <c r="AM2228" s="2">
        <v>0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116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24</v>
      </c>
      <c r="BD2228" s="2">
        <v>7</v>
      </c>
      <c r="BE2228" s="2">
        <v>0</v>
      </c>
      <c r="BF2228" s="2">
        <v>0</v>
      </c>
      <c r="BG2228" s="2">
        <v>0</v>
      </c>
      <c r="BH2228" s="2">
        <v>0</v>
      </c>
      <c r="BI2228" s="2">
        <v>0</v>
      </c>
      <c r="BJ2228" s="2">
        <v>0</v>
      </c>
      <c r="BK2228" s="2">
        <v>0</v>
      </c>
      <c r="BL2228" s="2">
        <v>5</v>
      </c>
      <c r="BM2228" s="2">
        <v>4</v>
      </c>
      <c r="BN2228" s="2">
        <v>5</v>
      </c>
      <c r="BO2228" s="2">
        <v>4</v>
      </c>
      <c r="BP2228" s="2">
        <v>4</v>
      </c>
      <c r="BQ2228" s="2">
        <v>4</v>
      </c>
      <c r="BR2228" s="2">
        <v>4</v>
      </c>
      <c r="BS2228" s="2">
        <v>0</v>
      </c>
      <c r="BT2228" s="2">
        <v>0</v>
      </c>
      <c r="BU2228" s="2">
        <v>0</v>
      </c>
      <c r="BV2228" s="2">
        <v>0</v>
      </c>
      <c r="BW2228" s="2">
        <v>0</v>
      </c>
      <c r="BX2228" s="2">
        <v>0</v>
      </c>
      <c r="BY2228" s="2">
        <v>0</v>
      </c>
      <c r="BZ2228" s="2">
        <v>0</v>
      </c>
      <c r="CA2228" s="2">
        <v>0</v>
      </c>
      <c r="CB2228" s="2">
        <v>0</v>
      </c>
      <c r="CC2228" s="2">
        <v>6</v>
      </c>
      <c r="CD2228" s="2">
        <v>0</v>
      </c>
      <c r="CE2228" s="2">
        <v>0</v>
      </c>
      <c r="CF2228" s="2">
        <v>0</v>
      </c>
      <c r="CG2228" s="2">
        <v>0</v>
      </c>
      <c r="CH2228" s="2">
        <v>0</v>
      </c>
      <c r="CI2228" s="2">
        <v>0</v>
      </c>
      <c r="CJ2228" s="2">
        <v>0</v>
      </c>
      <c r="CK2228" s="2">
        <v>1</v>
      </c>
      <c r="CL2228" s="2">
        <v>1</v>
      </c>
    </row>
    <row r="2229" spans="1:90" x14ac:dyDescent="0.25">
      <c r="A2229" t="s">
        <v>115</v>
      </c>
      <c r="B2229">
        <v>20207</v>
      </c>
      <c r="C2229" t="s">
        <v>398</v>
      </c>
      <c r="D2229">
        <v>1</v>
      </c>
      <c r="E2229">
        <v>8</v>
      </c>
      <c r="F2229">
        <v>45445</v>
      </c>
      <c r="G2229">
        <v>35045445</v>
      </c>
      <c r="H2229" t="s">
        <v>7417</v>
      </c>
      <c r="I2229">
        <v>392</v>
      </c>
      <c r="J2229" t="s">
        <v>398</v>
      </c>
      <c r="K2229" t="s">
        <v>7418</v>
      </c>
      <c r="L2229">
        <v>1</v>
      </c>
      <c r="M2229" t="s">
        <v>398</v>
      </c>
      <c r="N2229">
        <v>12334450</v>
      </c>
      <c r="P2229" t="s">
        <v>7419</v>
      </c>
      <c r="Q2229">
        <v>226</v>
      </c>
      <c r="R2229">
        <v>12</v>
      </c>
      <c r="S2229">
        <v>39532564</v>
      </c>
      <c r="U2229" t="s">
        <v>7420</v>
      </c>
      <c r="V2229">
        <v>1</v>
      </c>
      <c r="W2229" s="2">
        <v>0</v>
      </c>
      <c r="X2229" s="2">
        <v>0</v>
      </c>
      <c r="Y2229" s="2">
        <v>12</v>
      </c>
      <c r="Z2229" s="2">
        <v>12</v>
      </c>
      <c r="AA2229" s="2">
        <v>15</v>
      </c>
      <c r="AB2229" s="2">
        <v>10</v>
      </c>
      <c r="AC2229" s="2">
        <v>15</v>
      </c>
      <c r="AD2229" s="2">
        <v>12</v>
      </c>
      <c r="AE2229" s="2">
        <v>12</v>
      </c>
      <c r="AF2229" s="2">
        <v>17</v>
      </c>
      <c r="AG2229" s="2">
        <v>9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38</v>
      </c>
      <c r="BD2229" s="2">
        <v>0</v>
      </c>
      <c r="BE2229" s="2">
        <v>0</v>
      </c>
      <c r="BF2229" s="2">
        <v>0</v>
      </c>
      <c r="BG2229" s="2">
        <v>1</v>
      </c>
      <c r="BH2229" s="2">
        <v>1</v>
      </c>
      <c r="BI2229" s="2">
        <v>1</v>
      </c>
      <c r="BJ2229" s="2">
        <v>1</v>
      </c>
      <c r="BK2229" s="2">
        <v>2</v>
      </c>
      <c r="BL2229" s="2">
        <v>1</v>
      </c>
      <c r="BM2229" s="2">
        <v>1</v>
      </c>
      <c r="BN2229" s="2">
        <v>1</v>
      </c>
      <c r="BO2229" s="2">
        <v>2</v>
      </c>
      <c r="BP2229" s="2">
        <v>0</v>
      </c>
      <c r="BQ2229" s="2">
        <v>0</v>
      </c>
      <c r="BR2229" s="2">
        <v>0</v>
      </c>
      <c r="BS2229" s="2">
        <v>0</v>
      </c>
      <c r="BT2229" s="2">
        <v>0</v>
      </c>
      <c r="BU2229" s="2">
        <v>0</v>
      </c>
      <c r="BV2229" s="2">
        <v>0</v>
      </c>
      <c r="BW2229" s="2">
        <v>0</v>
      </c>
      <c r="BX2229" s="2">
        <v>0</v>
      </c>
      <c r="BY2229" s="2">
        <v>0</v>
      </c>
      <c r="BZ2229" s="2">
        <v>0</v>
      </c>
      <c r="CA2229" s="2">
        <v>0</v>
      </c>
      <c r="CB2229" s="2">
        <v>0</v>
      </c>
      <c r="CC2229" s="2">
        <v>0</v>
      </c>
      <c r="CD2229" s="2">
        <v>0</v>
      </c>
      <c r="CE2229" s="2">
        <v>0</v>
      </c>
      <c r="CF2229" s="2">
        <v>0</v>
      </c>
      <c r="CG2229" s="2">
        <v>0</v>
      </c>
      <c r="CH2229" s="2">
        <v>0</v>
      </c>
      <c r="CI2229" s="2">
        <v>0</v>
      </c>
      <c r="CJ2229" s="2">
        <v>0</v>
      </c>
      <c r="CK2229" s="2">
        <v>3</v>
      </c>
      <c r="CL2229" s="2">
        <v>0</v>
      </c>
    </row>
    <row r="2230" spans="1:90" x14ac:dyDescent="0.25">
      <c r="A2230" t="s">
        <v>115</v>
      </c>
      <c r="B2230">
        <v>20207</v>
      </c>
      <c r="C2230" t="s">
        <v>398</v>
      </c>
      <c r="D2230">
        <v>1</v>
      </c>
      <c r="E2230">
        <v>8</v>
      </c>
      <c r="F2230">
        <v>901878</v>
      </c>
      <c r="G2230">
        <v>35901878</v>
      </c>
      <c r="H2230" t="s">
        <v>8207</v>
      </c>
      <c r="I2230">
        <v>616</v>
      </c>
      <c r="J2230" t="s">
        <v>1635</v>
      </c>
      <c r="K2230" t="s">
        <v>8208</v>
      </c>
      <c r="L2230">
        <v>1</v>
      </c>
      <c r="M2230" t="s">
        <v>1635</v>
      </c>
      <c r="N2230">
        <v>7500000</v>
      </c>
      <c r="O2230" t="s">
        <v>92</v>
      </c>
      <c r="P2230" t="s">
        <v>8209</v>
      </c>
      <c r="Q2230">
        <v>848</v>
      </c>
      <c r="R2230">
        <v>11</v>
      </c>
      <c r="S2230">
        <v>46561879</v>
      </c>
      <c r="T2230">
        <v>46563912</v>
      </c>
      <c r="U2230" t="s">
        <v>8210</v>
      </c>
      <c r="V2230">
        <v>1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60</v>
      </c>
      <c r="AE2230" s="2">
        <v>65</v>
      </c>
      <c r="AF2230" s="2">
        <v>55</v>
      </c>
      <c r="AG2230" s="2">
        <v>33</v>
      </c>
      <c r="AH2230" s="2">
        <v>69</v>
      </c>
      <c r="AI2230" s="2">
        <v>88</v>
      </c>
      <c r="AJ2230" s="2">
        <v>55</v>
      </c>
      <c r="AK2230" s="2">
        <v>0</v>
      </c>
      <c r="AL2230" s="2">
        <v>0</v>
      </c>
      <c r="AM2230" s="2">
        <v>0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46</v>
      </c>
      <c r="BD2230" s="2">
        <v>4</v>
      </c>
      <c r="BE2230" s="2">
        <v>0</v>
      </c>
      <c r="BF2230" s="2">
        <v>0</v>
      </c>
      <c r="BG2230" s="2">
        <v>0</v>
      </c>
      <c r="BH2230" s="2">
        <v>0</v>
      </c>
      <c r="BI2230" s="2">
        <v>0</v>
      </c>
      <c r="BJ2230" s="2">
        <v>0</v>
      </c>
      <c r="BK2230" s="2">
        <v>0</v>
      </c>
      <c r="BL2230" s="2">
        <v>2</v>
      </c>
      <c r="BM2230" s="2">
        <v>2</v>
      </c>
      <c r="BN2230" s="2">
        <v>4</v>
      </c>
      <c r="BO2230" s="2">
        <v>1</v>
      </c>
      <c r="BP2230" s="2">
        <v>3</v>
      </c>
      <c r="BQ2230" s="2">
        <v>3</v>
      </c>
      <c r="BR2230" s="2">
        <v>2</v>
      </c>
      <c r="BS2230" s="2">
        <v>0</v>
      </c>
      <c r="BT2230" s="2">
        <v>0</v>
      </c>
      <c r="BU2230" s="2">
        <v>0</v>
      </c>
      <c r="BV2230" s="2">
        <v>0</v>
      </c>
      <c r="BW2230" s="2">
        <v>0</v>
      </c>
      <c r="BX2230" s="2">
        <v>0</v>
      </c>
      <c r="BY2230" s="2">
        <v>0</v>
      </c>
      <c r="BZ2230" s="2">
        <v>0</v>
      </c>
      <c r="CA2230" s="2">
        <v>0</v>
      </c>
      <c r="CB2230" s="2">
        <v>0</v>
      </c>
      <c r="CC2230" s="2">
        <v>0</v>
      </c>
      <c r="CD2230" s="2">
        <v>0</v>
      </c>
      <c r="CE2230" s="2">
        <v>0</v>
      </c>
      <c r="CF2230" s="2">
        <v>0</v>
      </c>
      <c r="CG2230" s="2">
        <v>0</v>
      </c>
      <c r="CH2230" s="2">
        <v>0</v>
      </c>
      <c r="CI2230" s="2">
        <v>0</v>
      </c>
      <c r="CJ2230" s="2">
        <v>0</v>
      </c>
      <c r="CK2230" s="2">
        <v>2</v>
      </c>
      <c r="CL2230" s="2">
        <v>2</v>
      </c>
    </row>
    <row r="2231" spans="1:90" x14ac:dyDescent="0.25">
      <c r="A2231" t="s">
        <v>115</v>
      </c>
      <c r="B2231">
        <v>20207</v>
      </c>
      <c r="C2231" t="s">
        <v>398</v>
      </c>
      <c r="D2231">
        <v>1</v>
      </c>
      <c r="E2231">
        <v>8</v>
      </c>
      <c r="F2231">
        <v>924912</v>
      </c>
      <c r="G2231">
        <v>35924912</v>
      </c>
      <c r="H2231" t="s">
        <v>18049</v>
      </c>
      <c r="I2231">
        <v>392</v>
      </c>
      <c r="J2231" t="s">
        <v>398</v>
      </c>
      <c r="K2231" t="s">
        <v>18050</v>
      </c>
      <c r="L2231">
        <v>1</v>
      </c>
      <c r="M2231" t="s">
        <v>398</v>
      </c>
      <c r="N2231">
        <v>12323362</v>
      </c>
      <c r="O2231" t="s">
        <v>2480</v>
      </c>
      <c r="P2231" t="s">
        <v>18051</v>
      </c>
      <c r="Q2231">
        <v>161</v>
      </c>
      <c r="R2231">
        <v>12</v>
      </c>
      <c r="S2231">
        <v>39613990</v>
      </c>
      <c r="T2231">
        <v>39613999</v>
      </c>
      <c r="U2231" t="s">
        <v>18052</v>
      </c>
      <c r="V2231">
        <v>1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77</v>
      </c>
      <c r="AD2231" s="2">
        <v>75</v>
      </c>
      <c r="AE2231" s="2">
        <v>33</v>
      </c>
      <c r="AF2231" s="2">
        <v>41</v>
      </c>
      <c r="AG2231" s="2">
        <v>28</v>
      </c>
      <c r="AH2231" s="2">
        <v>31</v>
      </c>
      <c r="AI2231" s="2">
        <v>29</v>
      </c>
      <c r="AJ2231" s="2">
        <v>20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0</v>
      </c>
      <c r="BI2231" s="2">
        <v>0</v>
      </c>
      <c r="BJ2231" s="2">
        <v>0</v>
      </c>
      <c r="BK2231" s="2">
        <v>5</v>
      </c>
      <c r="BL2231" s="2">
        <v>4</v>
      </c>
      <c r="BM2231" s="2">
        <v>1</v>
      </c>
      <c r="BN2231" s="2">
        <v>2</v>
      </c>
      <c r="BO2231" s="2">
        <v>2</v>
      </c>
      <c r="BP2231" s="2">
        <v>1</v>
      </c>
      <c r="BQ2231" s="2">
        <v>2</v>
      </c>
      <c r="BR2231" s="2">
        <v>2</v>
      </c>
      <c r="BS2231" s="2">
        <v>0</v>
      </c>
      <c r="BT2231" s="2">
        <v>0</v>
      </c>
      <c r="BU2231" s="2">
        <v>0</v>
      </c>
      <c r="BV2231" s="2">
        <v>0</v>
      </c>
      <c r="BW2231" s="2">
        <v>0</v>
      </c>
      <c r="BX2231" s="2">
        <v>0</v>
      </c>
      <c r="BY2231" s="2">
        <v>0</v>
      </c>
      <c r="BZ2231" s="2">
        <v>0</v>
      </c>
      <c r="CA2231" s="2">
        <v>0</v>
      </c>
      <c r="CB2231" s="2">
        <v>0</v>
      </c>
      <c r="CC2231" s="2">
        <v>0</v>
      </c>
      <c r="CD2231" s="2">
        <v>0</v>
      </c>
      <c r="CE2231" s="2">
        <v>0</v>
      </c>
      <c r="CF2231" s="2">
        <v>0</v>
      </c>
      <c r="CG2231" s="2">
        <v>0</v>
      </c>
      <c r="CH2231" s="2">
        <v>0</v>
      </c>
      <c r="CI2231" s="2">
        <v>0</v>
      </c>
      <c r="CJ2231" s="2">
        <v>0</v>
      </c>
      <c r="CK2231" s="2">
        <v>0</v>
      </c>
      <c r="CL2231" s="2">
        <v>0</v>
      </c>
    </row>
    <row r="2232" spans="1:90" x14ac:dyDescent="0.25">
      <c r="A2232" t="s">
        <v>115</v>
      </c>
      <c r="B2232">
        <v>20207</v>
      </c>
      <c r="C2232" t="s">
        <v>398</v>
      </c>
      <c r="D2232">
        <v>1</v>
      </c>
      <c r="E2232">
        <v>8</v>
      </c>
      <c r="F2232">
        <v>45433</v>
      </c>
      <c r="G2232">
        <v>35045433</v>
      </c>
      <c r="H2232" t="s">
        <v>6688</v>
      </c>
      <c r="I2232">
        <v>392</v>
      </c>
      <c r="J2232" t="s">
        <v>398</v>
      </c>
      <c r="K2232" t="s">
        <v>131</v>
      </c>
      <c r="L2232">
        <v>1</v>
      </c>
      <c r="M2232" t="s">
        <v>398</v>
      </c>
      <c r="N2232">
        <v>12309070</v>
      </c>
      <c r="O2232" t="s">
        <v>102</v>
      </c>
      <c r="P2232" t="s">
        <v>6689</v>
      </c>
      <c r="Q2232">
        <v>530</v>
      </c>
      <c r="R2232">
        <v>12</v>
      </c>
      <c r="S2232">
        <v>39517017</v>
      </c>
      <c r="U2232" t="s">
        <v>6690</v>
      </c>
      <c r="V2232">
        <v>1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94</v>
      </c>
      <c r="AE2232" s="2">
        <v>109</v>
      </c>
      <c r="AF2232" s="2">
        <v>104</v>
      </c>
      <c r="AG2232" s="2">
        <v>72</v>
      </c>
      <c r="AH2232" s="2">
        <v>114</v>
      </c>
      <c r="AI2232" s="2">
        <v>99</v>
      </c>
      <c r="AJ2232" s="2">
        <v>74</v>
      </c>
      <c r="AK2232" s="2">
        <v>0</v>
      </c>
      <c r="AL2232" s="2">
        <v>0</v>
      </c>
      <c r="AM2232" s="2">
        <v>0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29</v>
      </c>
      <c r="BD2232" s="2">
        <v>8</v>
      </c>
      <c r="BE2232" s="2">
        <v>0</v>
      </c>
      <c r="BF2232" s="2">
        <v>0</v>
      </c>
      <c r="BG2232" s="2">
        <v>0</v>
      </c>
      <c r="BH2232" s="2">
        <v>0</v>
      </c>
      <c r="BI2232" s="2">
        <v>0</v>
      </c>
      <c r="BJ2232" s="2">
        <v>0</v>
      </c>
      <c r="BK2232" s="2">
        <v>0</v>
      </c>
      <c r="BL2232" s="2">
        <v>4</v>
      </c>
      <c r="BM2232" s="2">
        <v>4</v>
      </c>
      <c r="BN2232" s="2">
        <v>6</v>
      </c>
      <c r="BO2232" s="2">
        <v>3</v>
      </c>
      <c r="BP2232" s="2">
        <v>4</v>
      </c>
      <c r="BQ2232" s="2">
        <v>4</v>
      </c>
      <c r="BR2232" s="2">
        <v>3</v>
      </c>
      <c r="BS2232" s="2">
        <v>0</v>
      </c>
      <c r="BT2232" s="2">
        <v>0</v>
      </c>
      <c r="BU2232" s="2">
        <v>0</v>
      </c>
      <c r="BV2232" s="2">
        <v>0</v>
      </c>
      <c r="BW2232" s="2">
        <v>0</v>
      </c>
      <c r="BX2232" s="2">
        <v>0</v>
      </c>
      <c r="BY2232" s="2">
        <v>0</v>
      </c>
      <c r="BZ2232" s="2">
        <v>0</v>
      </c>
      <c r="CA2232" s="2">
        <v>0</v>
      </c>
      <c r="CB2232" s="2">
        <v>0</v>
      </c>
      <c r="CC2232" s="2">
        <v>0</v>
      </c>
      <c r="CD2232" s="2">
        <v>0</v>
      </c>
      <c r="CE2232" s="2">
        <v>0</v>
      </c>
      <c r="CF2232" s="2">
        <v>0</v>
      </c>
      <c r="CG2232" s="2">
        <v>0</v>
      </c>
      <c r="CH2232" s="2">
        <v>0</v>
      </c>
      <c r="CI2232" s="2">
        <v>0</v>
      </c>
      <c r="CJ2232" s="2">
        <v>0</v>
      </c>
      <c r="CK2232" s="2">
        <v>2</v>
      </c>
      <c r="CL2232" s="2">
        <v>2</v>
      </c>
    </row>
    <row r="2233" spans="1:90" x14ac:dyDescent="0.25">
      <c r="A2233" t="s">
        <v>115</v>
      </c>
      <c r="B2233">
        <v>20207</v>
      </c>
      <c r="C2233" t="s">
        <v>398</v>
      </c>
      <c r="D2233">
        <v>1</v>
      </c>
      <c r="E2233">
        <v>8</v>
      </c>
      <c r="F2233">
        <v>921051</v>
      </c>
      <c r="G2233">
        <v>35921051</v>
      </c>
      <c r="H2233" t="s">
        <v>4268</v>
      </c>
      <c r="I2233">
        <v>188</v>
      </c>
      <c r="J2233" t="s">
        <v>1150</v>
      </c>
      <c r="K2233" t="s">
        <v>4269</v>
      </c>
      <c r="L2233">
        <v>1</v>
      </c>
      <c r="M2233" t="s">
        <v>1150</v>
      </c>
      <c r="N2233">
        <v>7402015</v>
      </c>
      <c r="P2233" t="s">
        <v>4270</v>
      </c>
      <c r="Q2233">
        <v>150</v>
      </c>
      <c r="R2233">
        <v>11</v>
      </c>
      <c r="S2233">
        <v>46552799</v>
      </c>
      <c r="U2233" t="s">
        <v>4271</v>
      </c>
      <c r="V2233">
        <v>1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69</v>
      </c>
      <c r="AE2233" s="2">
        <v>67</v>
      </c>
      <c r="AF2233" s="2">
        <v>62</v>
      </c>
      <c r="AG2233" s="2">
        <v>74</v>
      </c>
      <c r="AH2233" s="2">
        <v>76</v>
      </c>
      <c r="AI2233" s="2">
        <v>73</v>
      </c>
      <c r="AJ2233" s="2">
        <v>61</v>
      </c>
      <c r="AK2233" s="2">
        <v>0</v>
      </c>
      <c r="AL2233" s="2">
        <v>0</v>
      </c>
      <c r="AM2233" s="2">
        <v>0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106</v>
      </c>
      <c r="BD2233" s="2">
        <v>13</v>
      </c>
      <c r="BE2233" s="2">
        <v>0</v>
      </c>
      <c r="BF2233" s="2">
        <v>0</v>
      </c>
      <c r="BG2233" s="2">
        <v>0</v>
      </c>
      <c r="BH2233" s="2">
        <v>0</v>
      </c>
      <c r="BI2233" s="2">
        <v>0</v>
      </c>
      <c r="BJ2233" s="2">
        <v>0</v>
      </c>
      <c r="BK2233" s="2">
        <v>0</v>
      </c>
      <c r="BL2233" s="2">
        <v>4</v>
      </c>
      <c r="BM2233" s="2">
        <v>4</v>
      </c>
      <c r="BN2233" s="2">
        <v>3</v>
      </c>
      <c r="BO2233" s="2">
        <v>3</v>
      </c>
      <c r="BP2233" s="2">
        <v>3</v>
      </c>
      <c r="BQ2233" s="2">
        <v>4</v>
      </c>
      <c r="BR2233" s="2">
        <v>4</v>
      </c>
      <c r="BS2233" s="2">
        <v>0</v>
      </c>
      <c r="BT2233" s="2">
        <v>0</v>
      </c>
      <c r="BU2233" s="2">
        <v>0</v>
      </c>
      <c r="BV2233" s="2">
        <v>0</v>
      </c>
      <c r="BW2233" s="2">
        <v>0</v>
      </c>
      <c r="BX2233" s="2">
        <v>0</v>
      </c>
      <c r="BY2233" s="2">
        <v>0</v>
      </c>
      <c r="BZ2233" s="2">
        <v>0</v>
      </c>
      <c r="CA2233" s="2">
        <v>0</v>
      </c>
      <c r="CB2233" s="2">
        <v>0</v>
      </c>
      <c r="CC2233" s="2">
        <v>0</v>
      </c>
      <c r="CD2233" s="2">
        <v>0</v>
      </c>
      <c r="CE2233" s="2">
        <v>0</v>
      </c>
      <c r="CF2233" s="2">
        <v>0</v>
      </c>
      <c r="CG2233" s="2">
        <v>0</v>
      </c>
      <c r="CH2233" s="2">
        <v>0</v>
      </c>
      <c r="CI2233" s="2">
        <v>0</v>
      </c>
      <c r="CJ2233" s="2">
        <v>0</v>
      </c>
      <c r="CK2233" s="2">
        <v>7</v>
      </c>
      <c r="CL2233" s="2">
        <v>2</v>
      </c>
    </row>
    <row r="2234" spans="1:90" x14ac:dyDescent="0.25">
      <c r="A2234" t="s">
        <v>115</v>
      </c>
      <c r="B2234">
        <v>20207</v>
      </c>
      <c r="C2234" t="s">
        <v>398</v>
      </c>
      <c r="D2234">
        <v>1</v>
      </c>
      <c r="E2234">
        <v>8</v>
      </c>
      <c r="F2234">
        <v>6555</v>
      </c>
      <c r="G2234">
        <v>35006555</v>
      </c>
      <c r="H2234" t="s">
        <v>18558</v>
      </c>
      <c r="I2234">
        <v>616</v>
      </c>
      <c r="J2234" t="s">
        <v>1635</v>
      </c>
      <c r="K2234" t="s">
        <v>18559</v>
      </c>
      <c r="L2234">
        <v>1</v>
      </c>
      <c r="M2234" t="s">
        <v>1635</v>
      </c>
      <c r="N2234">
        <v>7500000</v>
      </c>
      <c r="O2234" t="s">
        <v>92</v>
      </c>
      <c r="P2234" t="s">
        <v>18560</v>
      </c>
      <c r="Q2234">
        <v>115</v>
      </c>
      <c r="R2234">
        <v>11</v>
      </c>
      <c r="S2234">
        <v>46562650</v>
      </c>
      <c r="T2234">
        <v>46563811</v>
      </c>
      <c r="U2234" t="s">
        <v>18561</v>
      </c>
      <c r="V2234">
        <v>1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86</v>
      </c>
      <c r="AE2234" s="2">
        <v>50</v>
      </c>
      <c r="AF2234" s="2">
        <v>67</v>
      </c>
      <c r="AG2234" s="2">
        <v>51</v>
      </c>
      <c r="AH2234" s="2">
        <v>192</v>
      </c>
      <c r="AI2234" s="2">
        <v>206</v>
      </c>
      <c r="AJ2234" s="2">
        <v>160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168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62</v>
      </c>
      <c r="BD2234" s="2">
        <v>0</v>
      </c>
      <c r="BE2234" s="2">
        <v>0</v>
      </c>
      <c r="BF2234" s="2">
        <v>0</v>
      </c>
      <c r="BG2234" s="2">
        <v>0</v>
      </c>
      <c r="BH2234" s="2">
        <v>0</v>
      </c>
      <c r="BI2234" s="2">
        <v>0</v>
      </c>
      <c r="BJ2234" s="2">
        <v>0</v>
      </c>
      <c r="BK2234" s="2">
        <v>0</v>
      </c>
      <c r="BL2234" s="2">
        <v>5</v>
      </c>
      <c r="BM2234" s="2">
        <v>3</v>
      </c>
      <c r="BN2234" s="2">
        <v>3</v>
      </c>
      <c r="BO2234" s="2">
        <v>3</v>
      </c>
      <c r="BP2234" s="2">
        <v>9</v>
      </c>
      <c r="BQ2234" s="2">
        <v>9</v>
      </c>
      <c r="BR2234" s="2">
        <v>6</v>
      </c>
      <c r="BS2234" s="2">
        <v>0</v>
      </c>
      <c r="BT2234" s="2">
        <v>0</v>
      </c>
      <c r="BU2234" s="2">
        <v>0</v>
      </c>
      <c r="BV2234" s="2">
        <v>0</v>
      </c>
      <c r="BW2234" s="2">
        <v>0</v>
      </c>
      <c r="BX2234" s="2">
        <v>0</v>
      </c>
      <c r="BY2234" s="2">
        <v>0</v>
      </c>
      <c r="BZ2234" s="2">
        <v>0</v>
      </c>
      <c r="CA2234" s="2">
        <v>0</v>
      </c>
      <c r="CB2234" s="2">
        <v>0</v>
      </c>
      <c r="CC2234" s="2">
        <v>7</v>
      </c>
      <c r="CD2234" s="2">
        <v>0</v>
      </c>
      <c r="CE2234" s="2">
        <v>0</v>
      </c>
      <c r="CF2234" s="2">
        <v>0</v>
      </c>
      <c r="CG2234" s="2">
        <v>0</v>
      </c>
      <c r="CH2234" s="2">
        <v>0</v>
      </c>
      <c r="CI2234" s="2">
        <v>0</v>
      </c>
      <c r="CJ2234" s="2">
        <v>0</v>
      </c>
      <c r="CK2234" s="2">
        <v>4</v>
      </c>
      <c r="CL2234" s="2">
        <v>0</v>
      </c>
    </row>
    <row r="2235" spans="1:90" x14ac:dyDescent="0.25">
      <c r="A2235" t="s">
        <v>115</v>
      </c>
      <c r="B2235">
        <v>20207</v>
      </c>
      <c r="C2235" t="s">
        <v>398</v>
      </c>
      <c r="D2235">
        <v>1</v>
      </c>
      <c r="E2235">
        <v>8</v>
      </c>
      <c r="F2235">
        <v>45421</v>
      </c>
      <c r="G2235">
        <v>35045421</v>
      </c>
      <c r="H2235" t="s">
        <v>9722</v>
      </c>
      <c r="I2235">
        <v>392</v>
      </c>
      <c r="J2235" t="s">
        <v>398</v>
      </c>
      <c r="K2235" t="s">
        <v>9723</v>
      </c>
      <c r="L2235">
        <v>1</v>
      </c>
      <c r="M2235" t="s">
        <v>398</v>
      </c>
      <c r="N2235">
        <v>12315010</v>
      </c>
      <c r="O2235" t="s">
        <v>1015</v>
      </c>
      <c r="P2235" t="s">
        <v>9724</v>
      </c>
      <c r="Q2235">
        <v>4390</v>
      </c>
      <c r="R2235">
        <v>12</v>
      </c>
      <c r="S2235">
        <v>39527122</v>
      </c>
      <c r="U2235" t="s">
        <v>9725</v>
      </c>
      <c r="V2235">
        <v>1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75</v>
      </c>
      <c r="AE2235" s="2">
        <v>79</v>
      </c>
      <c r="AF2235" s="2">
        <v>70</v>
      </c>
      <c r="AG2235" s="2">
        <v>51</v>
      </c>
      <c r="AH2235" s="2">
        <v>87</v>
      </c>
      <c r="AI2235" s="2">
        <v>41</v>
      </c>
      <c r="AJ2235" s="2">
        <v>56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4</v>
      </c>
      <c r="BE2235" s="2">
        <v>0</v>
      </c>
      <c r="BF2235" s="2">
        <v>0</v>
      </c>
      <c r="BG2235" s="2">
        <v>0</v>
      </c>
      <c r="BH2235" s="2">
        <v>0</v>
      </c>
      <c r="BI2235" s="2">
        <v>0</v>
      </c>
      <c r="BJ2235" s="2">
        <v>0</v>
      </c>
      <c r="BK2235" s="2">
        <v>0</v>
      </c>
      <c r="BL2235" s="2">
        <v>5</v>
      </c>
      <c r="BM2235" s="2">
        <v>4</v>
      </c>
      <c r="BN2235" s="2">
        <v>2</v>
      </c>
      <c r="BO2235" s="2">
        <v>3</v>
      </c>
      <c r="BP2235" s="2">
        <v>5</v>
      </c>
      <c r="BQ2235" s="2">
        <v>2</v>
      </c>
      <c r="BR2235" s="2">
        <v>3</v>
      </c>
      <c r="BS2235" s="2">
        <v>0</v>
      </c>
      <c r="BT2235" s="2">
        <v>0</v>
      </c>
      <c r="BU2235" s="2">
        <v>0</v>
      </c>
      <c r="BV2235" s="2">
        <v>0</v>
      </c>
      <c r="BW2235" s="2">
        <v>0</v>
      </c>
      <c r="BX2235" s="2">
        <v>0</v>
      </c>
      <c r="BY2235" s="2">
        <v>0</v>
      </c>
      <c r="BZ2235" s="2">
        <v>0</v>
      </c>
      <c r="CA2235" s="2">
        <v>0</v>
      </c>
      <c r="CB2235" s="2">
        <v>0</v>
      </c>
      <c r="CC2235" s="2">
        <v>0</v>
      </c>
      <c r="CD2235" s="2">
        <v>0</v>
      </c>
      <c r="CE2235" s="2">
        <v>0</v>
      </c>
      <c r="CF2235" s="2">
        <v>0</v>
      </c>
      <c r="CG2235" s="2">
        <v>0</v>
      </c>
      <c r="CH2235" s="2">
        <v>0</v>
      </c>
      <c r="CI2235" s="2">
        <v>0</v>
      </c>
      <c r="CJ2235" s="2">
        <v>0</v>
      </c>
      <c r="CK2235" s="2">
        <v>0</v>
      </c>
      <c r="CL2235" s="2">
        <v>2</v>
      </c>
    </row>
    <row r="2236" spans="1:90" x14ac:dyDescent="0.25">
      <c r="A2236" t="s">
        <v>115</v>
      </c>
      <c r="B2236">
        <v>20207</v>
      </c>
      <c r="C2236" t="s">
        <v>398</v>
      </c>
      <c r="D2236">
        <v>1</v>
      </c>
      <c r="E2236">
        <v>8</v>
      </c>
      <c r="F2236">
        <v>908903</v>
      </c>
      <c r="G2236">
        <v>35908903</v>
      </c>
      <c r="H2236" t="s">
        <v>3512</v>
      </c>
      <c r="I2236">
        <v>188</v>
      </c>
      <c r="J2236" t="s">
        <v>1150</v>
      </c>
      <c r="K2236" t="s">
        <v>1200</v>
      </c>
      <c r="L2236">
        <v>1</v>
      </c>
      <c r="M2236" t="s">
        <v>1150</v>
      </c>
      <c r="N2236">
        <v>13058682</v>
      </c>
      <c r="O2236" t="s">
        <v>92</v>
      </c>
      <c r="P2236" t="s">
        <v>3513</v>
      </c>
      <c r="Q2236">
        <v>380</v>
      </c>
      <c r="R2236">
        <v>11</v>
      </c>
      <c r="S2236">
        <v>46554688</v>
      </c>
      <c r="U2236" t="s">
        <v>3514</v>
      </c>
      <c r="V2236">
        <v>1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63</v>
      </c>
      <c r="AE2236" s="2">
        <v>81</v>
      </c>
      <c r="AF2236" s="2">
        <v>62</v>
      </c>
      <c r="AG2236" s="2">
        <v>86</v>
      </c>
      <c r="AH2236" s="2">
        <v>63</v>
      </c>
      <c r="AI2236" s="2">
        <v>73</v>
      </c>
      <c r="AJ2236" s="2">
        <v>75</v>
      </c>
      <c r="AK2236" s="2">
        <v>0</v>
      </c>
      <c r="AL2236" s="2">
        <v>0</v>
      </c>
      <c r="AM2236" s="2">
        <v>0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0</v>
      </c>
      <c r="BI2236" s="2">
        <v>0</v>
      </c>
      <c r="BJ2236" s="2">
        <v>0</v>
      </c>
      <c r="BK2236" s="2">
        <v>0</v>
      </c>
      <c r="BL2236" s="2">
        <v>3</v>
      </c>
      <c r="BM2236" s="2">
        <v>5</v>
      </c>
      <c r="BN2236" s="2">
        <v>3</v>
      </c>
      <c r="BO2236" s="2">
        <v>5</v>
      </c>
      <c r="BP2236" s="2">
        <v>3</v>
      </c>
      <c r="BQ2236" s="2">
        <v>3</v>
      </c>
      <c r="BR2236" s="2">
        <v>4</v>
      </c>
      <c r="BS2236" s="2">
        <v>0</v>
      </c>
      <c r="BT2236" s="2">
        <v>0</v>
      </c>
      <c r="BU2236" s="2">
        <v>0</v>
      </c>
      <c r="BV2236" s="2">
        <v>0</v>
      </c>
      <c r="BW2236" s="2">
        <v>0</v>
      </c>
      <c r="BX2236" s="2">
        <v>0</v>
      </c>
      <c r="BY2236" s="2">
        <v>0</v>
      </c>
      <c r="BZ2236" s="2">
        <v>0</v>
      </c>
      <c r="CA2236" s="2">
        <v>0</v>
      </c>
      <c r="CB2236" s="2">
        <v>0</v>
      </c>
      <c r="CC2236" s="2">
        <v>0</v>
      </c>
      <c r="CD2236" s="2">
        <v>0</v>
      </c>
      <c r="CE2236" s="2">
        <v>0</v>
      </c>
      <c r="CF2236" s="2">
        <v>0</v>
      </c>
      <c r="CG2236" s="2">
        <v>0</v>
      </c>
      <c r="CH2236" s="2">
        <v>0</v>
      </c>
      <c r="CI2236" s="2">
        <v>0</v>
      </c>
      <c r="CJ2236" s="2">
        <v>0</v>
      </c>
      <c r="CK2236" s="2">
        <v>0</v>
      </c>
      <c r="CL2236" s="2">
        <v>0</v>
      </c>
    </row>
    <row r="2237" spans="1:90" x14ac:dyDescent="0.25">
      <c r="A2237" t="s">
        <v>115</v>
      </c>
      <c r="B2237">
        <v>20207</v>
      </c>
      <c r="C2237" t="s">
        <v>398</v>
      </c>
      <c r="D2237">
        <v>1</v>
      </c>
      <c r="E2237">
        <v>8</v>
      </c>
      <c r="F2237">
        <v>39639</v>
      </c>
      <c r="G2237">
        <v>35039639</v>
      </c>
      <c r="H2237" t="s">
        <v>19372</v>
      </c>
      <c r="I2237">
        <v>392</v>
      </c>
      <c r="J2237" t="s">
        <v>398</v>
      </c>
      <c r="K2237" t="s">
        <v>4176</v>
      </c>
      <c r="L2237">
        <v>1</v>
      </c>
      <c r="M2237" t="s">
        <v>398</v>
      </c>
      <c r="N2237">
        <v>12335110</v>
      </c>
      <c r="O2237" t="s">
        <v>92</v>
      </c>
      <c r="P2237" t="s">
        <v>19373</v>
      </c>
      <c r="Q2237">
        <v>507</v>
      </c>
      <c r="R2237">
        <v>12</v>
      </c>
      <c r="S2237">
        <v>39514555</v>
      </c>
      <c r="T2237">
        <v>39539481</v>
      </c>
      <c r="U2237" t="s">
        <v>19374</v>
      </c>
      <c r="V2237">
        <v>1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46</v>
      </c>
      <c r="AE2237" s="2">
        <v>55</v>
      </c>
      <c r="AF2237" s="2">
        <v>50</v>
      </c>
      <c r="AG2237" s="2">
        <v>24</v>
      </c>
      <c r="AH2237" s="2">
        <v>136</v>
      </c>
      <c r="AI2237" s="2">
        <v>135</v>
      </c>
      <c r="AJ2237" s="2">
        <v>125</v>
      </c>
      <c r="AK2237" s="2">
        <v>0</v>
      </c>
      <c r="AL2237" s="2">
        <v>0</v>
      </c>
      <c r="AM2237" s="2">
        <v>0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127</v>
      </c>
      <c r="BD2237" s="2">
        <v>0</v>
      </c>
      <c r="BE2237" s="2">
        <v>0</v>
      </c>
      <c r="BF2237" s="2">
        <v>0</v>
      </c>
      <c r="BG2237" s="2">
        <v>0</v>
      </c>
      <c r="BH2237" s="2">
        <v>0</v>
      </c>
      <c r="BI2237" s="2">
        <v>0</v>
      </c>
      <c r="BJ2237" s="2">
        <v>0</v>
      </c>
      <c r="BK2237" s="2">
        <v>0</v>
      </c>
      <c r="BL2237" s="2">
        <v>3</v>
      </c>
      <c r="BM2237" s="2">
        <v>2</v>
      </c>
      <c r="BN2237" s="2">
        <v>2</v>
      </c>
      <c r="BO2237" s="2">
        <v>2</v>
      </c>
      <c r="BP2237" s="2">
        <v>5</v>
      </c>
      <c r="BQ2237" s="2">
        <v>8</v>
      </c>
      <c r="BR2237" s="2">
        <v>6</v>
      </c>
      <c r="BS2237" s="2">
        <v>0</v>
      </c>
      <c r="BT2237" s="2">
        <v>0</v>
      </c>
      <c r="BU2237" s="2">
        <v>0</v>
      </c>
      <c r="BV2237" s="2">
        <v>0</v>
      </c>
      <c r="BW2237" s="2">
        <v>0</v>
      </c>
      <c r="BX2237" s="2">
        <v>0</v>
      </c>
      <c r="BY2237" s="2">
        <v>0</v>
      </c>
      <c r="BZ2237" s="2">
        <v>0</v>
      </c>
      <c r="CA2237" s="2">
        <v>0</v>
      </c>
      <c r="CB2237" s="2">
        <v>0</v>
      </c>
      <c r="CC2237" s="2">
        <v>0</v>
      </c>
      <c r="CD2237" s="2">
        <v>0</v>
      </c>
      <c r="CE2237" s="2">
        <v>0</v>
      </c>
      <c r="CF2237" s="2">
        <v>0</v>
      </c>
      <c r="CG2237" s="2">
        <v>0</v>
      </c>
      <c r="CH2237" s="2">
        <v>0</v>
      </c>
      <c r="CI2237" s="2">
        <v>0</v>
      </c>
      <c r="CJ2237" s="2">
        <v>0</v>
      </c>
      <c r="CK2237" s="2">
        <v>10</v>
      </c>
      <c r="CL2237" s="2">
        <v>0</v>
      </c>
    </row>
    <row r="2238" spans="1:90" x14ac:dyDescent="0.25">
      <c r="A2238" t="s">
        <v>115</v>
      </c>
      <c r="B2238">
        <v>20207</v>
      </c>
      <c r="C2238" t="s">
        <v>398</v>
      </c>
      <c r="D2238">
        <v>1</v>
      </c>
      <c r="E2238">
        <v>8</v>
      </c>
      <c r="F2238">
        <v>577078</v>
      </c>
      <c r="G2238">
        <v>35577078</v>
      </c>
      <c r="H2238" t="s">
        <v>12140</v>
      </c>
      <c r="I2238">
        <v>331</v>
      </c>
      <c r="J2238" t="s">
        <v>2161</v>
      </c>
      <c r="K2238" t="s">
        <v>6626</v>
      </c>
      <c r="L2238">
        <v>1</v>
      </c>
      <c r="M2238" t="s">
        <v>2161</v>
      </c>
      <c r="N2238">
        <v>8900000</v>
      </c>
      <c r="O2238" t="s">
        <v>102</v>
      </c>
      <c r="P2238" t="s">
        <v>3317</v>
      </c>
      <c r="Q2238">
        <v>112</v>
      </c>
      <c r="R2238">
        <v>11</v>
      </c>
      <c r="S2238">
        <v>46931504</v>
      </c>
      <c r="T2238">
        <v>46931529</v>
      </c>
      <c r="U2238" t="s">
        <v>12141</v>
      </c>
      <c r="V2238">
        <v>1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20</v>
      </c>
      <c r="AE2238" s="2">
        <v>28</v>
      </c>
      <c r="AF2238" s="2">
        <v>31</v>
      </c>
      <c r="AG2238" s="2">
        <v>12</v>
      </c>
      <c r="AH2238" s="2">
        <v>16</v>
      </c>
      <c r="AI2238" s="2">
        <v>19</v>
      </c>
      <c r="AJ2238" s="2">
        <v>20</v>
      </c>
      <c r="AK2238" s="2">
        <v>0</v>
      </c>
      <c r="AL2238" s="2">
        <v>0</v>
      </c>
      <c r="AM2238" s="2">
        <v>0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0</v>
      </c>
      <c r="BI2238" s="2">
        <v>0</v>
      </c>
      <c r="BJ2238" s="2">
        <v>0</v>
      </c>
      <c r="BK2238" s="2">
        <v>0</v>
      </c>
      <c r="BL2238" s="2">
        <v>1</v>
      </c>
      <c r="BM2238" s="2">
        <v>1</v>
      </c>
      <c r="BN2238" s="2">
        <v>1</v>
      </c>
      <c r="BO2238" s="2">
        <v>1</v>
      </c>
      <c r="BP2238" s="2">
        <v>1</v>
      </c>
      <c r="BQ2238" s="2">
        <v>1</v>
      </c>
      <c r="BR2238" s="2">
        <v>1</v>
      </c>
      <c r="BS2238" s="2">
        <v>0</v>
      </c>
      <c r="BT2238" s="2">
        <v>0</v>
      </c>
      <c r="BU2238" s="2">
        <v>0</v>
      </c>
      <c r="BV2238" s="2">
        <v>0</v>
      </c>
      <c r="BW2238" s="2">
        <v>0</v>
      </c>
      <c r="BX2238" s="2">
        <v>0</v>
      </c>
      <c r="BY2238" s="2">
        <v>0</v>
      </c>
      <c r="BZ2238" s="2">
        <v>0</v>
      </c>
      <c r="CA2238" s="2">
        <v>0</v>
      </c>
      <c r="CB2238" s="2">
        <v>0</v>
      </c>
      <c r="CC2238" s="2">
        <v>0</v>
      </c>
      <c r="CD2238" s="2">
        <v>0</v>
      </c>
      <c r="CE2238" s="2">
        <v>0</v>
      </c>
      <c r="CF2238" s="2">
        <v>0</v>
      </c>
      <c r="CG2238" s="2">
        <v>0</v>
      </c>
      <c r="CH2238" s="2">
        <v>0</v>
      </c>
      <c r="CI2238" s="2">
        <v>0</v>
      </c>
      <c r="CJ2238" s="2">
        <v>0</v>
      </c>
      <c r="CK2238" s="2">
        <v>0</v>
      </c>
      <c r="CL2238" s="2">
        <v>0</v>
      </c>
    </row>
    <row r="2239" spans="1:90" x14ac:dyDescent="0.25">
      <c r="A2239" t="s">
        <v>115</v>
      </c>
      <c r="B2239">
        <v>20207</v>
      </c>
      <c r="C2239" t="s">
        <v>398</v>
      </c>
      <c r="D2239">
        <v>1</v>
      </c>
      <c r="E2239">
        <v>8</v>
      </c>
      <c r="F2239">
        <v>13808</v>
      </c>
      <c r="G2239">
        <v>35013808</v>
      </c>
      <c r="H2239" t="s">
        <v>6750</v>
      </c>
      <c r="I2239">
        <v>392</v>
      </c>
      <c r="J2239" t="s">
        <v>398</v>
      </c>
      <c r="K2239" t="s">
        <v>2571</v>
      </c>
      <c r="L2239">
        <v>1</v>
      </c>
      <c r="M2239" t="s">
        <v>398</v>
      </c>
      <c r="N2239">
        <v>12322470</v>
      </c>
      <c r="O2239" t="s">
        <v>92</v>
      </c>
      <c r="P2239" t="s">
        <v>6751</v>
      </c>
      <c r="Q2239">
        <v>141</v>
      </c>
      <c r="R2239">
        <v>12</v>
      </c>
      <c r="S2239">
        <v>39561195</v>
      </c>
      <c r="T2239">
        <v>39562659</v>
      </c>
      <c r="U2239" t="s">
        <v>6752</v>
      </c>
      <c r="V2239">
        <v>1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98</v>
      </c>
      <c r="AE2239" s="2">
        <v>106</v>
      </c>
      <c r="AF2239" s="2">
        <v>99</v>
      </c>
      <c r="AG2239" s="2">
        <v>79</v>
      </c>
      <c r="AH2239" s="2">
        <v>151</v>
      </c>
      <c r="AI2239" s="2">
        <v>166</v>
      </c>
      <c r="AJ2239" s="2">
        <v>165</v>
      </c>
      <c r="AK2239" s="2">
        <v>0</v>
      </c>
      <c r="AL2239" s="2">
        <v>0</v>
      </c>
      <c r="AM2239" s="2">
        <v>0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71</v>
      </c>
      <c r="BD2239" s="2">
        <v>0</v>
      </c>
      <c r="BE2239" s="2">
        <v>0</v>
      </c>
      <c r="BF2239" s="2">
        <v>0</v>
      </c>
      <c r="BG2239" s="2">
        <v>0</v>
      </c>
      <c r="BH2239" s="2">
        <v>0</v>
      </c>
      <c r="BI2239" s="2">
        <v>0</v>
      </c>
      <c r="BJ2239" s="2">
        <v>0</v>
      </c>
      <c r="BK2239" s="2">
        <v>0</v>
      </c>
      <c r="BL2239" s="2">
        <v>4</v>
      </c>
      <c r="BM2239" s="2">
        <v>4</v>
      </c>
      <c r="BN2239" s="2">
        <v>5</v>
      </c>
      <c r="BO2239" s="2">
        <v>3</v>
      </c>
      <c r="BP2239" s="2">
        <v>7</v>
      </c>
      <c r="BQ2239" s="2">
        <v>7</v>
      </c>
      <c r="BR2239" s="2">
        <v>6</v>
      </c>
      <c r="BS2239" s="2">
        <v>0</v>
      </c>
      <c r="BT2239" s="2">
        <v>0</v>
      </c>
      <c r="BU2239" s="2">
        <v>0</v>
      </c>
      <c r="BV2239" s="2">
        <v>0</v>
      </c>
      <c r="BW2239" s="2">
        <v>0</v>
      </c>
      <c r="BX2239" s="2">
        <v>0</v>
      </c>
      <c r="BY2239" s="2">
        <v>0</v>
      </c>
      <c r="BZ2239" s="2">
        <v>0</v>
      </c>
      <c r="CA2239" s="2">
        <v>0</v>
      </c>
      <c r="CB2239" s="2">
        <v>0</v>
      </c>
      <c r="CC2239" s="2">
        <v>0</v>
      </c>
      <c r="CD2239" s="2">
        <v>0</v>
      </c>
      <c r="CE2239" s="2">
        <v>0</v>
      </c>
      <c r="CF2239" s="2">
        <v>0</v>
      </c>
      <c r="CG2239" s="2">
        <v>0</v>
      </c>
      <c r="CH2239" s="2">
        <v>0</v>
      </c>
      <c r="CI2239" s="2">
        <v>0</v>
      </c>
      <c r="CJ2239" s="2">
        <v>0</v>
      </c>
      <c r="CK2239" s="2">
        <v>3</v>
      </c>
      <c r="CL2239" s="2">
        <v>0</v>
      </c>
    </row>
    <row r="2240" spans="1:90" x14ac:dyDescent="0.25">
      <c r="A2240" t="s">
        <v>115</v>
      </c>
      <c r="B2240">
        <v>20207</v>
      </c>
      <c r="C2240" t="s">
        <v>398</v>
      </c>
      <c r="D2240">
        <v>1</v>
      </c>
      <c r="E2240">
        <v>8</v>
      </c>
      <c r="F2240">
        <v>6415</v>
      </c>
      <c r="G2240">
        <v>35006415</v>
      </c>
      <c r="H2240" t="s">
        <v>18734</v>
      </c>
      <c r="I2240">
        <v>188</v>
      </c>
      <c r="J2240" t="s">
        <v>1150</v>
      </c>
      <c r="K2240" t="s">
        <v>91</v>
      </c>
      <c r="L2240">
        <v>1</v>
      </c>
      <c r="M2240" t="s">
        <v>1150</v>
      </c>
      <c r="N2240">
        <v>7400000</v>
      </c>
      <c r="P2240" t="s">
        <v>12484</v>
      </c>
      <c r="Q2240">
        <v>52</v>
      </c>
      <c r="R2240">
        <v>11</v>
      </c>
      <c r="S2240">
        <v>46552135</v>
      </c>
      <c r="T2240">
        <v>46553075</v>
      </c>
      <c r="U2240" t="s">
        <v>18735</v>
      </c>
      <c r="V2240">
        <v>1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265</v>
      </c>
      <c r="AE2240" s="2">
        <v>271</v>
      </c>
      <c r="AF2240" s="2">
        <v>269</v>
      </c>
      <c r="AG2240" s="2">
        <v>267</v>
      </c>
      <c r="AH2240" s="2">
        <v>161</v>
      </c>
      <c r="AI2240" s="2">
        <v>157</v>
      </c>
      <c r="AJ2240" s="2">
        <v>132</v>
      </c>
      <c r="AK2240" s="2">
        <v>0</v>
      </c>
      <c r="AL2240" s="2">
        <v>0</v>
      </c>
      <c r="AM2240" s="2">
        <v>0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46</v>
      </c>
      <c r="BD2240" s="2">
        <v>17</v>
      </c>
      <c r="BE2240" s="2">
        <v>0</v>
      </c>
      <c r="BF2240" s="2">
        <v>0</v>
      </c>
      <c r="BG2240" s="2">
        <v>0</v>
      </c>
      <c r="BH2240" s="2">
        <v>0</v>
      </c>
      <c r="BI2240" s="2">
        <v>0</v>
      </c>
      <c r="BJ2240" s="2">
        <v>0</v>
      </c>
      <c r="BK2240" s="2">
        <v>0</v>
      </c>
      <c r="BL2240" s="2">
        <v>14</v>
      </c>
      <c r="BM2240" s="2">
        <v>12</v>
      </c>
      <c r="BN2240" s="2">
        <v>13</v>
      </c>
      <c r="BO2240" s="2">
        <v>13</v>
      </c>
      <c r="BP2240" s="2">
        <v>10</v>
      </c>
      <c r="BQ2240" s="2">
        <v>9</v>
      </c>
      <c r="BR2240" s="2">
        <v>8</v>
      </c>
      <c r="BS2240" s="2">
        <v>0</v>
      </c>
      <c r="BT2240" s="2">
        <v>0</v>
      </c>
      <c r="BU2240" s="2">
        <v>0</v>
      </c>
      <c r="BV2240" s="2">
        <v>0</v>
      </c>
      <c r="BW2240" s="2">
        <v>0</v>
      </c>
      <c r="BX2240" s="2">
        <v>0</v>
      </c>
      <c r="BY2240" s="2">
        <v>0</v>
      </c>
      <c r="BZ2240" s="2">
        <v>0</v>
      </c>
      <c r="CA2240" s="2">
        <v>0</v>
      </c>
      <c r="CB2240" s="2">
        <v>0</v>
      </c>
      <c r="CC2240" s="2">
        <v>0</v>
      </c>
      <c r="CD2240" s="2">
        <v>0</v>
      </c>
      <c r="CE2240" s="2">
        <v>0</v>
      </c>
      <c r="CF2240" s="2">
        <v>0</v>
      </c>
      <c r="CG2240" s="2">
        <v>0</v>
      </c>
      <c r="CH2240" s="2">
        <v>0</v>
      </c>
      <c r="CI2240" s="2">
        <v>0</v>
      </c>
      <c r="CJ2240" s="2">
        <v>0</v>
      </c>
      <c r="CK2240" s="2">
        <v>2</v>
      </c>
      <c r="CL2240" s="2">
        <v>2</v>
      </c>
    </row>
    <row r="2241" spans="1:90" x14ac:dyDescent="0.25">
      <c r="A2241" t="s">
        <v>115</v>
      </c>
      <c r="B2241">
        <v>20207</v>
      </c>
      <c r="C2241" t="s">
        <v>398</v>
      </c>
      <c r="D2241">
        <v>1</v>
      </c>
      <c r="E2241">
        <v>8</v>
      </c>
      <c r="F2241">
        <v>46401</v>
      </c>
      <c r="G2241">
        <v>35046401</v>
      </c>
      <c r="H2241" t="s">
        <v>12571</v>
      </c>
      <c r="I2241">
        <v>188</v>
      </c>
      <c r="J2241" t="s">
        <v>1150</v>
      </c>
      <c r="K2241" t="s">
        <v>1390</v>
      </c>
      <c r="L2241">
        <v>1</v>
      </c>
      <c r="M2241" t="s">
        <v>1150</v>
      </c>
      <c r="N2241">
        <v>9951003</v>
      </c>
      <c r="O2241" t="s">
        <v>8355</v>
      </c>
      <c r="P2241" t="s">
        <v>3252</v>
      </c>
      <c r="Q2241" t="s">
        <v>12572</v>
      </c>
      <c r="R2241">
        <v>11</v>
      </c>
      <c r="S2241">
        <v>46550140</v>
      </c>
      <c r="T2241">
        <v>46554420</v>
      </c>
      <c r="U2241" t="s">
        <v>12573</v>
      </c>
      <c r="V2241">
        <v>1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104</v>
      </c>
      <c r="AE2241" s="2">
        <v>102</v>
      </c>
      <c r="AF2241" s="2">
        <v>98</v>
      </c>
      <c r="AG2241" s="2">
        <v>110</v>
      </c>
      <c r="AH2241" s="2">
        <v>106</v>
      </c>
      <c r="AI2241" s="2">
        <v>109</v>
      </c>
      <c r="AJ2241" s="2">
        <v>86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69</v>
      </c>
      <c r="BD2241" s="2">
        <v>6</v>
      </c>
      <c r="BE2241" s="2">
        <v>0</v>
      </c>
      <c r="BF2241" s="2">
        <v>0</v>
      </c>
      <c r="BG2241" s="2">
        <v>0</v>
      </c>
      <c r="BH2241" s="2">
        <v>0</v>
      </c>
      <c r="BI2241" s="2">
        <v>0</v>
      </c>
      <c r="BJ2241" s="2">
        <v>0</v>
      </c>
      <c r="BK2241" s="2">
        <v>0</v>
      </c>
      <c r="BL2241" s="2">
        <v>5</v>
      </c>
      <c r="BM2241" s="2">
        <v>4</v>
      </c>
      <c r="BN2241" s="2">
        <v>5</v>
      </c>
      <c r="BO2241" s="2">
        <v>4</v>
      </c>
      <c r="BP2241" s="2">
        <v>5</v>
      </c>
      <c r="BQ2241" s="2">
        <v>3</v>
      </c>
      <c r="BR2241" s="2">
        <v>3</v>
      </c>
      <c r="BS2241" s="2">
        <v>0</v>
      </c>
      <c r="BT2241" s="2">
        <v>0</v>
      </c>
      <c r="BU2241" s="2">
        <v>0</v>
      </c>
      <c r="BV2241" s="2">
        <v>0</v>
      </c>
      <c r="BW2241" s="2">
        <v>0</v>
      </c>
      <c r="BX2241" s="2">
        <v>0</v>
      </c>
      <c r="BY2241" s="2">
        <v>0</v>
      </c>
      <c r="BZ2241" s="2">
        <v>0</v>
      </c>
      <c r="CA2241" s="2">
        <v>0</v>
      </c>
      <c r="CB2241" s="2">
        <v>0</v>
      </c>
      <c r="CC2241" s="2">
        <v>0</v>
      </c>
      <c r="CD2241" s="2">
        <v>0</v>
      </c>
      <c r="CE2241" s="2">
        <v>0</v>
      </c>
      <c r="CF2241" s="2">
        <v>0</v>
      </c>
      <c r="CG2241" s="2">
        <v>0</v>
      </c>
      <c r="CH2241" s="2">
        <v>0</v>
      </c>
      <c r="CI2241" s="2">
        <v>0</v>
      </c>
      <c r="CJ2241" s="2">
        <v>0</v>
      </c>
      <c r="CK2241" s="2">
        <v>3</v>
      </c>
      <c r="CL2241" s="2">
        <v>4</v>
      </c>
    </row>
    <row r="2242" spans="1:90" x14ac:dyDescent="0.25">
      <c r="A2242" t="s">
        <v>115</v>
      </c>
      <c r="B2242">
        <v>20207</v>
      </c>
      <c r="C2242" t="s">
        <v>398</v>
      </c>
      <c r="D2242">
        <v>1</v>
      </c>
      <c r="E2242">
        <v>8</v>
      </c>
      <c r="F2242">
        <v>6762</v>
      </c>
      <c r="G2242">
        <v>35006762</v>
      </c>
      <c r="H2242" t="s">
        <v>10980</v>
      </c>
      <c r="I2242">
        <v>331</v>
      </c>
      <c r="J2242" t="s">
        <v>2161</v>
      </c>
      <c r="K2242" t="s">
        <v>91</v>
      </c>
      <c r="L2242">
        <v>1</v>
      </c>
      <c r="M2242" t="s">
        <v>2161</v>
      </c>
      <c r="N2242">
        <v>8900000</v>
      </c>
      <c r="P2242" t="s">
        <v>10981</v>
      </c>
      <c r="Q2242">
        <v>553</v>
      </c>
      <c r="R2242">
        <v>11</v>
      </c>
      <c r="S2242">
        <v>46931318</v>
      </c>
      <c r="U2242" t="s">
        <v>10982</v>
      </c>
      <c r="V2242">
        <v>1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142</v>
      </c>
      <c r="AE2242" s="2">
        <v>154</v>
      </c>
      <c r="AF2242" s="2">
        <v>128</v>
      </c>
      <c r="AG2242" s="2">
        <v>152</v>
      </c>
      <c r="AH2242" s="2">
        <v>145</v>
      </c>
      <c r="AI2242" s="2">
        <v>153</v>
      </c>
      <c r="AJ2242" s="2">
        <v>151</v>
      </c>
      <c r="AK2242" s="2">
        <v>0</v>
      </c>
      <c r="AL2242" s="2">
        <v>0</v>
      </c>
      <c r="AM2242" s="2">
        <v>0</v>
      </c>
      <c r="AN2242" s="2">
        <v>0</v>
      </c>
      <c r="AO2242" s="2">
        <v>0</v>
      </c>
      <c r="AP2242" s="2">
        <v>0</v>
      </c>
      <c r="AQ2242" s="2">
        <v>0</v>
      </c>
      <c r="AR2242" s="2">
        <v>119</v>
      </c>
      <c r="AS2242" s="2">
        <v>0</v>
      </c>
      <c r="AT2242" s="2">
        <v>0</v>
      </c>
      <c r="AU2242" s="2">
        <v>116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0</v>
      </c>
      <c r="BI2242" s="2">
        <v>0</v>
      </c>
      <c r="BJ2242" s="2">
        <v>0</v>
      </c>
      <c r="BK2242" s="2">
        <v>0</v>
      </c>
      <c r="BL2242" s="2">
        <v>7</v>
      </c>
      <c r="BM2242" s="2">
        <v>7</v>
      </c>
      <c r="BN2242" s="2">
        <v>5</v>
      </c>
      <c r="BO2242" s="2">
        <v>8</v>
      </c>
      <c r="BP2242" s="2">
        <v>8</v>
      </c>
      <c r="BQ2242" s="2">
        <v>4</v>
      </c>
      <c r="BR2242" s="2">
        <v>7</v>
      </c>
      <c r="BS2242" s="2">
        <v>0</v>
      </c>
      <c r="BT2242" s="2">
        <v>0</v>
      </c>
      <c r="BU2242" s="2">
        <v>0</v>
      </c>
      <c r="BV2242" s="2">
        <v>0</v>
      </c>
      <c r="BW2242" s="2">
        <v>0</v>
      </c>
      <c r="BX2242" s="2">
        <v>0</v>
      </c>
      <c r="BY2242" s="2">
        <v>0</v>
      </c>
      <c r="BZ2242" s="2">
        <v>5</v>
      </c>
      <c r="CA2242" s="2">
        <v>0</v>
      </c>
      <c r="CB2242" s="2">
        <v>0</v>
      </c>
      <c r="CC2242" s="2">
        <v>3</v>
      </c>
      <c r="CD2242" s="2">
        <v>0</v>
      </c>
      <c r="CE2242" s="2">
        <v>0</v>
      </c>
      <c r="CF2242" s="2">
        <v>0</v>
      </c>
      <c r="CG2242" s="2">
        <v>0</v>
      </c>
      <c r="CH2242" s="2">
        <v>0</v>
      </c>
      <c r="CI2242" s="2">
        <v>0</v>
      </c>
      <c r="CJ2242" s="2">
        <v>0</v>
      </c>
      <c r="CK2242" s="2">
        <v>0</v>
      </c>
      <c r="CL2242" s="2">
        <v>0</v>
      </c>
    </row>
    <row r="2243" spans="1:90" x14ac:dyDescent="0.25">
      <c r="A2243" t="s">
        <v>115</v>
      </c>
      <c r="B2243">
        <v>20207</v>
      </c>
      <c r="C2243" t="s">
        <v>398</v>
      </c>
      <c r="D2243">
        <v>1</v>
      </c>
      <c r="E2243">
        <v>8</v>
      </c>
      <c r="F2243">
        <v>924295</v>
      </c>
      <c r="G2243">
        <v>35924295</v>
      </c>
      <c r="H2243" t="s">
        <v>19407</v>
      </c>
      <c r="I2243">
        <v>392</v>
      </c>
      <c r="J2243" t="s">
        <v>398</v>
      </c>
      <c r="K2243" t="s">
        <v>2630</v>
      </c>
      <c r="L2243">
        <v>1</v>
      </c>
      <c r="M2243" t="s">
        <v>398</v>
      </c>
      <c r="N2243">
        <v>12312540</v>
      </c>
      <c r="O2243" t="s">
        <v>92</v>
      </c>
      <c r="P2243" t="s">
        <v>19408</v>
      </c>
      <c r="Q2243">
        <v>60</v>
      </c>
      <c r="R2243">
        <v>12</v>
      </c>
      <c r="S2243">
        <v>39521792</v>
      </c>
      <c r="T2243">
        <v>39529663</v>
      </c>
      <c r="U2243" t="s">
        <v>19409</v>
      </c>
      <c r="V2243">
        <v>1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117</v>
      </c>
      <c r="AE2243" s="2">
        <v>116</v>
      </c>
      <c r="AF2243" s="2">
        <v>102</v>
      </c>
      <c r="AG2243" s="2">
        <v>57</v>
      </c>
      <c r="AH2243" s="2">
        <v>270</v>
      </c>
      <c r="AI2243" s="2">
        <v>201</v>
      </c>
      <c r="AJ2243" s="2">
        <v>231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140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50</v>
      </c>
      <c r="BD2243" s="2">
        <v>6</v>
      </c>
      <c r="BE2243" s="2">
        <v>0</v>
      </c>
      <c r="BF2243" s="2">
        <v>0</v>
      </c>
      <c r="BG2243" s="2">
        <v>0</v>
      </c>
      <c r="BH2243" s="2">
        <v>0</v>
      </c>
      <c r="BI2243" s="2">
        <v>0</v>
      </c>
      <c r="BJ2243" s="2">
        <v>0</v>
      </c>
      <c r="BK2243" s="2">
        <v>0</v>
      </c>
      <c r="BL2243" s="2">
        <v>6</v>
      </c>
      <c r="BM2243" s="2">
        <v>6</v>
      </c>
      <c r="BN2243" s="2">
        <v>5</v>
      </c>
      <c r="BO2243" s="2">
        <v>3</v>
      </c>
      <c r="BP2243" s="2">
        <v>14</v>
      </c>
      <c r="BQ2243" s="2">
        <v>11</v>
      </c>
      <c r="BR2243" s="2">
        <v>11</v>
      </c>
      <c r="BS2243" s="2">
        <v>0</v>
      </c>
      <c r="BT2243" s="2">
        <v>0</v>
      </c>
      <c r="BU2243" s="2">
        <v>0</v>
      </c>
      <c r="BV2243" s="2">
        <v>0</v>
      </c>
      <c r="BW2243" s="2">
        <v>0</v>
      </c>
      <c r="BX2243" s="2">
        <v>0</v>
      </c>
      <c r="BY2243" s="2">
        <v>0</v>
      </c>
      <c r="BZ2243" s="2">
        <v>0</v>
      </c>
      <c r="CA2243" s="2">
        <v>0</v>
      </c>
      <c r="CB2243" s="2">
        <v>0</v>
      </c>
      <c r="CC2243" s="2">
        <v>6</v>
      </c>
      <c r="CD2243" s="2">
        <v>0</v>
      </c>
      <c r="CE2243" s="2">
        <v>0</v>
      </c>
      <c r="CF2243" s="2">
        <v>0</v>
      </c>
      <c r="CG2243" s="2">
        <v>0</v>
      </c>
      <c r="CH2243" s="2">
        <v>0</v>
      </c>
      <c r="CI2243" s="2">
        <v>0</v>
      </c>
      <c r="CJ2243" s="2">
        <v>0</v>
      </c>
      <c r="CK2243" s="2">
        <v>2</v>
      </c>
      <c r="CL2243" s="2">
        <v>4</v>
      </c>
    </row>
    <row r="2244" spans="1:90" x14ac:dyDescent="0.25">
      <c r="A2244" t="s">
        <v>115</v>
      </c>
      <c r="B2244">
        <v>20207</v>
      </c>
      <c r="C2244" t="s">
        <v>398</v>
      </c>
      <c r="D2244">
        <v>1</v>
      </c>
      <c r="E2244">
        <v>8</v>
      </c>
      <c r="F2244">
        <v>45457</v>
      </c>
      <c r="G2244">
        <v>35045457</v>
      </c>
      <c r="H2244" t="s">
        <v>8534</v>
      </c>
      <c r="I2244">
        <v>608</v>
      </c>
      <c r="J2244" t="s">
        <v>3190</v>
      </c>
      <c r="K2244" t="s">
        <v>91</v>
      </c>
      <c r="L2244">
        <v>1</v>
      </c>
      <c r="M2244" t="s">
        <v>3190</v>
      </c>
      <c r="N2244">
        <v>12380000</v>
      </c>
      <c r="O2244" t="s">
        <v>92</v>
      </c>
      <c r="P2244" t="s">
        <v>5416</v>
      </c>
      <c r="Q2244">
        <v>12</v>
      </c>
      <c r="R2244">
        <v>12</v>
      </c>
      <c r="S2244">
        <v>39720140</v>
      </c>
      <c r="U2244" t="s">
        <v>8535</v>
      </c>
      <c r="V2244">
        <v>1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134</v>
      </c>
      <c r="AI2244" s="2">
        <v>134</v>
      </c>
      <c r="AJ2244" s="2">
        <v>120</v>
      </c>
      <c r="AK2244" s="2">
        <v>0</v>
      </c>
      <c r="AL2244" s="2">
        <v>0</v>
      </c>
      <c r="AM2244" s="2">
        <v>0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81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v>0</v>
      </c>
      <c r="BF2244" s="2">
        <v>0</v>
      </c>
      <c r="BG2244" s="2">
        <v>0</v>
      </c>
      <c r="BH2244" s="2">
        <v>0</v>
      </c>
      <c r="BI2244" s="2">
        <v>0</v>
      </c>
      <c r="BJ2244" s="2">
        <v>0</v>
      </c>
      <c r="BK2244" s="2">
        <v>0</v>
      </c>
      <c r="BL2244" s="2">
        <v>0</v>
      </c>
      <c r="BM2244" s="2">
        <v>0</v>
      </c>
      <c r="BN2244" s="2">
        <v>0</v>
      </c>
      <c r="BO2244" s="2">
        <v>0</v>
      </c>
      <c r="BP2244" s="2">
        <v>9</v>
      </c>
      <c r="BQ2244" s="2">
        <v>6</v>
      </c>
      <c r="BR2244" s="2">
        <v>4</v>
      </c>
      <c r="BS2244" s="2">
        <v>0</v>
      </c>
      <c r="BT2244" s="2">
        <v>0</v>
      </c>
      <c r="BU2244" s="2">
        <v>0</v>
      </c>
      <c r="BV2244" s="2">
        <v>0</v>
      </c>
      <c r="BW2244" s="2">
        <v>0</v>
      </c>
      <c r="BX2244" s="2">
        <v>0</v>
      </c>
      <c r="BY2244" s="2">
        <v>0</v>
      </c>
      <c r="BZ2244" s="2">
        <v>0</v>
      </c>
      <c r="CA2244" s="2">
        <v>0</v>
      </c>
      <c r="CB2244" s="2">
        <v>0</v>
      </c>
      <c r="CC2244" s="2">
        <v>4</v>
      </c>
      <c r="CD2244" s="2">
        <v>0</v>
      </c>
      <c r="CE2244" s="2">
        <v>0</v>
      </c>
      <c r="CF2244" s="2">
        <v>0</v>
      </c>
      <c r="CG2244" s="2">
        <v>0</v>
      </c>
      <c r="CH2244" s="2">
        <v>0</v>
      </c>
      <c r="CI2244" s="2">
        <v>0</v>
      </c>
      <c r="CJ2244" s="2">
        <v>0</v>
      </c>
      <c r="CK2244" s="2">
        <v>0</v>
      </c>
      <c r="CL2244" s="2">
        <v>0</v>
      </c>
    </row>
    <row r="2245" spans="1:90" x14ac:dyDescent="0.25">
      <c r="A2245" t="s">
        <v>115</v>
      </c>
      <c r="B2245">
        <v>20207</v>
      </c>
      <c r="C2245" t="s">
        <v>398</v>
      </c>
      <c r="D2245">
        <v>1</v>
      </c>
      <c r="E2245">
        <v>8</v>
      </c>
      <c r="F2245">
        <v>6385</v>
      </c>
      <c r="G2245">
        <v>35006385</v>
      </c>
      <c r="H2245" t="s">
        <v>9418</v>
      </c>
      <c r="I2245">
        <v>188</v>
      </c>
      <c r="J2245" t="s">
        <v>1150</v>
      </c>
      <c r="K2245" t="s">
        <v>91</v>
      </c>
      <c r="L2245">
        <v>1</v>
      </c>
      <c r="M2245" t="s">
        <v>1150</v>
      </c>
      <c r="N2245">
        <v>74005515</v>
      </c>
      <c r="P2245" t="s">
        <v>1809</v>
      </c>
      <c r="Q2245">
        <v>27</v>
      </c>
      <c r="R2245">
        <v>11</v>
      </c>
      <c r="S2245">
        <v>46552101</v>
      </c>
      <c r="T2245">
        <v>46553900</v>
      </c>
      <c r="U2245" t="s">
        <v>9419</v>
      </c>
      <c r="V2245">
        <v>1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104</v>
      </c>
      <c r="AE2245" s="2">
        <v>104</v>
      </c>
      <c r="AF2245" s="2">
        <v>71</v>
      </c>
      <c r="AG2245" s="2">
        <v>97</v>
      </c>
      <c r="AH2245" s="2">
        <v>151</v>
      </c>
      <c r="AI2245" s="2">
        <v>155</v>
      </c>
      <c r="AJ2245" s="2">
        <v>115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0</v>
      </c>
      <c r="AQ2245" s="2">
        <v>0</v>
      </c>
      <c r="AR2245" s="2">
        <v>185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6</v>
      </c>
      <c r="BE2245" s="2">
        <v>0</v>
      </c>
      <c r="BF2245" s="2">
        <v>0</v>
      </c>
      <c r="BG2245" s="2">
        <v>0</v>
      </c>
      <c r="BH2245" s="2">
        <v>0</v>
      </c>
      <c r="BI2245" s="2">
        <v>0</v>
      </c>
      <c r="BJ2245" s="2">
        <v>0</v>
      </c>
      <c r="BK2245" s="2">
        <v>0</v>
      </c>
      <c r="BL2245" s="2">
        <v>6</v>
      </c>
      <c r="BM2245" s="2">
        <v>4</v>
      </c>
      <c r="BN2245" s="2">
        <v>3</v>
      </c>
      <c r="BO2245" s="2">
        <v>4</v>
      </c>
      <c r="BP2245" s="2">
        <v>5</v>
      </c>
      <c r="BQ2245" s="2">
        <v>5</v>
      </c>
      <c r="BR2245" s="2">
        <v>4</v>
      </c>
      <c r="BS2245" s="2">
        <v>0</v>
      </c>
      <c r="BT2245" s="2">
        <v>0</v>
      </c>
      <c r="BU2245" s="2">
        <v>0</v>
      </c>
      <c r="BV2245" s="2">
        <v>0</v>
      </c>
      <c r="BW2245" s="2">
        <v>0</v>
      </c>
      <c r="BX2245" s="2">
        <v>0</v>
      </c>
      <c r="BY2245" s="2">
        <v>0</v>
      </c>
      <c r="BZ2245" s="2">
        <v>8</v>
      </c>
      <c r="CA2245" s="2">
        <v>0</v>
      </c>
      <c r="CB2245" s="2">
        <v>0</v>
      </c>
      <c r="CC2245" s="2">
        <v>0</v>
      </c>
      <c r="CD2245" s="2">
        <v>0</v>
      </c>
      <c r="CE2245" s="2">
        <v>0</v>
      </c>
      <c r="CF2245" s="2">
        <v>0</v>
      </c>
      <c r="CG2245" s="2">
        <v>0</v>
      </c>
      <c r="CH2245" s="2">
        <v>0</v>
      </c>
      <c r="CI2245" s="2">
        <v>0</v>
      </c>
      <c r="CJ2245" s="2">
        <v>0</v>
      </c>
      <c r="CK2245" s="2">
        <v>0</v>
      </c>
      <c r="CL2245" s="2">
        <v>3</v>
      </c>
    </row>
    <row r="2246" spans="1:90" x14ac:dyDescent="0.25">
      <c r="A2246" t="s">
        <v>115</v>
      </c>
      <c r="B2246">
        <v>20703</v>
      </c>
      <c r="C2246" t="s">
        <v>178</v>
      </c>
      <c r="D2246">
        <v>1</v>
      </c>
      <c r="E2246">
        <v>8</v>
      </c>
      <c r="F2246">
        <v>27054</v>
      </c>
      <c r="G2246">
        <v>35027054</v>
      </c>
      <c r="H2246" t="s">
        <v>15603</v>
      </c>
      <c r="I2246">
        <v>755</v>
      </c>
      <c r="J2246" t="s">
        <v>13449</v>
      </c>
      <c r="K2246" t="s">
        <v>91</v>
      </c>
      <c r="L2246">
        <v>1</v>
      </c>
      <c r="M2246" t="s">
        <v>13449</v>
      </c>
      <c r="N2246">
        <v>15748000</v>
      </c>
      <c r="O2246" t="s">
        <v>92</v>
      </c>
      <c r="P2246" t="s">
        <v>15604</v>
      </c>
      <c r="Q2246">
        <v>1937</v>
      </c>
      <c r="R2246">
        <v>17</v>
      </c>
      <c r="S2246">
        <v>36380201</v>
      </c>
      <c r="T2246">
        <v>36386119</v>
      </c>
      <c r="U2246" t="s">
        <v>15605</v>
      </c>
      <c r="V2246">
        <v>1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24</v>
      </c>
      <c r="AE2246" s="2">
        <v>20</v>
      </c>
      <c r="AF2246" s="2">
        <v>10</v>
      </c>
      <c r="AG2246" s="2">
        <v>24</v>
      </c>
      <c r="AH2246" s="2">
        <v>24</v>
      </c>
      <c r="AI2246" s="2">
        <v>24</v>
      </c>
      <c r="AJ2246" s="2">
        <v>26</v>
      </c>
      <c r="AK2246" s="2">
        <v>0</v>
      </c>
      <c r="AL2246" s="2">
        <v>0</v>
      </c>
      <c r="AM2246" s="2">
        <v>0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84</v>
      </c>
      <c r="BD2246" s="2">
        <v>0</v>
      </c>
      <c r="BE2246" s="2">
        <v>0</v>
      </c>
      <c r="BF2246" s="2">
        <v>0</v>
      </c>
      <c r="BG2246" s="2">
        <v>0</v>
      </c>
      <c r="BH2246" s="2">
        <v>0</v>
      </c>
      <c r="BI2246" s="2">
        <v>0</v>
      </c>
      <c r="BJ2246" s="2">
        <v>0</v>
      </c>
      <c r="BK2246" s="2">
        <v>0</v>
      </c>
      <c r="BL2246" s="2">
        <v>1</v>
      </c>
      <c r="BM2246" s="2">
        <v>1</v>
      </c>
      <c r="BN2246" s="2">
        <v>1</v>
      </c>
      <c r="BO2246" s="2">
        <v>1</v>
      </c>
      <c r="BP2246" s="2">
        <v>1</v>
      </c>
      <c r="BQ2246" s="2">
        <v>1</v>
      </c>
      <c r="BR2246" s="2">
        <v>1</v>
      </c>
      <c r="BS2246" s="2">
        <v>0</v>
      </c>
      <c r="BT2246" s="2">
        <v>0</v>
      </c>
      <c r="BU2246" s="2">
        <v>0</v>
      </c>
      <c r="BV2246" s="2">
        <v>0</v>
      </c>
      <c r="BW2246" s="2">
        <v>0</v>
      </c>
      <c r="BX2246" s="2">
        <v>0</v>
      </c>
      <c r="BY2246" s="2">
        <v>0</v>
      </c>
      <c r="BZ2246" s="2">
        <v>0</v>
      </c>
      <c r="CA2246" s="2">
        <v>0</v>
      </c>
      <c r="CB2246" s="2">
        <v>0</v>
      </c>
      <c r="CC2246" s="2">
        <v>0</v>
      </c>
      <c r="CD2246" s="2">
        <v>0</v>
      </c>
      <c r="CE2246" s="2">
        <v>0</v>
      </c>
      <c r="CF2246" s="2">
        <v>0</v>
      </c>
      <c r="CG2246" s="2">
        <v>0</v>
      </c>
      <c r="CH2246" s="2">
        <v>0</v>
      </c>
      <c r="CI2246" s="2">
        <v>0</v>
      </c>
      <c r="CJ2246" s="2">
        <v>0</v>
      </c>
      <c r="CK2246" s="2">
        <v>3</v>
      </c>
      <c r="CL2246" s="2">
        <v>0</v>
      </c>
    </row>
    <row r="2247" spans="1:90" x14ac:dyDescent="0.25">
      <c r="A2247" t="s">
        <v>115</v>
      </c>
      <c r="B2247">
        <v>20703</v>
      </c>
      <c r="C2247" t="s">
        <v>178</v>
      </c>
      <c r="D2247">
        <v>1</v>
      </c>
      <c r="E2247">
        <v>8</v>
      </c>
      <c r="F2247">
        <v>27248</v>
      </c>
      <c r="G2247">
        <v>35027248</v>
      </c>
      <c r="H2247" t="s">
        <v>10561</v>
      </c>
      <c r="I2247">
        <v>705</v>
      </c>
      <c r="J2247" t="s">
        <v>4683</v>
      </c>
      <c r="K2247" t="s">
        <v>91</v>
      </c>
      <c r="L2247">
        <v>1</v>
      </c>
      <c r="M2247" t="s">
        <v>4683</v>
      </c>
      <c r="N2247">
        <v>15760000</v>
      </c>
      <c r="O2247" t="s">
        <v>102</v>
      </c>
      <c r="P2247" t="s">
        <v>4857</v>
      </c>
      <c r="Q2247">
        <v>549</v>
      </c>
      <c r="R2247">
        <v>17</v>
      </c>
      <c r="S2247">
        <v>36340300</v>
      </c>
      <c r="T2247">
        <v>36341224</v>
      </c>
      <c r="U2247" t="s">
        <v>10562</v>
      </c>
      <c r="V2247">
        <v>1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60</v>
      </c>
      <c r="AE2247" s="2">
        <v>74</v>
      </c>
      <c r="AF2247" s="2">
        <v>90</v>
      </c>
      <c r="AG2247" s="2">
        <v>100</v>
      </c>
      <c r="AH2247" s="2">
        <v>96</v>
      </c>
      <c r="AI2247" s="2">
        <v>89</v>
      </c>
      <c r="AJ2247" s="2">
        <v>62</v>
      </c>
      <c r="AK2247" s="2">
        <v>0</v>
      </c>
      <c r="AL2247" s="2">
        <v>0</v>
      </c>
      <c r="AM2247" s="2">
        <v>0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198</v>
      </c>
      <c r="BD2247" s="2">
        <v>4</v>
      </c>
      <c r="BE2247" s="2">
        <v>0</v>
      </c>
      <c r="BF2247" s="2">
        <v>0</v>
      </c>
      <c r="BG2247" s="2">
        <v>0</v>
      </c>
      <c r="BH2247" s="2">
        <v>0</v>
      </c>
      <c r="BI2247" s="2">
        <v>0</v>
      </c>
      <c r="BJ2247" s="2">
        <v>0</v>
      </c>
      <c r="BK2247" s="2">
        <v>0</v>
      </c>
      <c r="BL2247" s="2">
        <v>2</v>
      </c>
      <c r="BM2247" s="2">
        <v>4</v>
      </c>
      <c r="BN2247" s="2">
        <v>3</v>
      </c>
      <c r="BO2247" s="2">
        <v>4</v>
      </c>
      <c r="BP2247" s="2">
        <v>5</v>
      </c>
      <c r="BQ2247" s="2">
        <v>6</v>
      </c>
      <c r="BR2247" s="2">
        <v>2</v>
      </c>
      <c r="BS2247" s="2">
        <v>0</v>
      </c>
      <c r="BT2247" s="2">
        <v>0</v>
      </c>
      <c r="BU2247" s="2">
        <v>0</v>
      </c>
      <c r="BV2247" s="2">
        <v>0</v>
      </c>
      <c r="BW2247" s="2">
        <v>0</v>
      </c>
      <c r="BX2247" s="2">
        <v>0</v>
      </c>
      <c r="BY2247" s="2">
        <v>0</v>
      </c>
      <c r="BZ2247" s="2">
        <v>0</v>
      </c>
      <c r="CA2247" s="2">
        <v>0</v>
      </c>
      <c r="CB2247" s="2">
        <v>0</v>
      </c>
      <c r="CC2247" s="2">
        <v>0</v>
      </c>
      <c r="CD2247" s="2">
        <v>0</v>
      </c>
      <c r="CE2247" s="2">
        <v>0</v>
      </c>
      <c r="CF2247" s="2">
        <v>0</v>
      </c>
      <c r="CG2247" s="2">
        <v>0</v>
      </c>
      <c r="CH2247" s="2">
        <v>0</v>
      </c>
      <c r="CI2247" s="2">
        <v>0</v>
      </c>
      <c r="CJ2247" s="2">
        <v>0</v>
      </c>
      <c r="CK2247" s="2">
        <v>7</v>
      </c>
      <c r="CL2247" s="2">
        <v>1</v>
      </c>
    </row>
    <row r="2248" spans="1:90" x14ac:dyDescent="0.25">
      <c r="A2248" t="s">
        <v>115</v>
      </c>
      <c r="B2248">
        <v>20703</v>
      </c>
      <c r="C2248" t="s">
        <v>178</v>
      </c>
      <c r="D2248">
        <v>1</v>
      </c>
      <c r="E2248">
        <v>8</v>
      </c>
      <c r="F2248">
        <v>28393</v>
      </c>
      <c r="G2248">
        <v>35028393</v>
      </c>
      <c r="H2248" t="s">
        <v>7537</v>
      </c>
      <c r="I2248">
        <v>609</v>
      </c>
      <c r="J2248" t="s">
        <v>3463</v>
      </c>
      <c r="K2248" t="s">
        <v>91</v>
      </c>
      <c r="L2248">
        <v>1</v>
      </c>
      <c r="M2248" t="s">
        <v>3464</v>
      </c>
      <c r="N2248">
        <v>15785000</v>
      </c>
      <c r="O2248" t="s">
        <v>102</v>
      </c>
      <c r="P2248" t="s">
        <v>7538</v>
      </c>
      <c r="Q2248">
        <v>410</v>
      </c>
      <c r="R2248">
        <v>17</v>
      </c>
      <c r="S2248">
        <v>36631110</v>
      </c>
      <c r="T2248">
        <v>36631217</v>
      </c>
      <c r="U2248" t="s">
        <v>7539</v>
      </c>
      <c r="V2248">
        <v>1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19</v>
      </c>
      <c r="AE2248" s="2">
        <v>18</v>
      </c>
      <c r="AF2248" s="2">
        <v>29</v>
      </c>
      <c r="AG2248" s="2">
        <v>28</v>
      </c>
      <c r="AH2248" s="2">
        <v>21</v>
      </c>
      <c r="AI2248" s="2">
        <v>28</v>
      </c>
      <c r="AJ2248" s="2">
        <v>31</v>
      </c>
      <c r="AK2248" s="2">
        <v>0</v>
      </c>
      <c r="AL2248" s="2">
        <v>0</v>
      </c>
      <c r="AM2248" s="2">
        <v>0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5</v>
      </c>
      <c r="BE2248" s="2">
        <v>0</v>
      </c>
      <c r="BF2248" s="2">
        <v>0</v>
      </c>
      <c r="BG2248" s="2">
        <v>0</v>
      </c>
      <c r="BH2248" s="2">
        <v>0</v>
      </c>
      <c r="BI2248" s="2">
        <v>0</v>
      </c>
      <c r="BJ2248" s="2">
        <v>0</v>
      </c>
      <c r="BK2248" s="2">
        <v>0</v>
      </c>
      <c r="BL2248" s="2">
        <v>1</v>
      </c>
      <c r="BM2248" s="2">
        <v>2</v>
      </c>
      <c r="BN2248" s="2">
        <v>1</v>
      </c>
      <c r="BO2248" s="2">
        <v>2</v>
      </c>
      <c r="BP2248" s="2">
        <v>2</v>
      </c>
      <c r="BQ2248" s="2">
        <v>1</v>
      </c>
      <c r="BR2248" s="2">
        <v>2</v>
      </c>
      <c r="BS2248" s="2">
        <v>0</v>
      </c>
      <c r="BT2248" s="2">
        <v>0</v>
      </c>
      <c r="BU2248" s="2">
        <v>0</v>
      </c>
      <c r="BV2248" s="2">
        <v>0</v>
      </c>
      <c r="BW2248" s="2">
        <v>0</v>
      </c>
      <c r="BX2248" s="2">
        <v>0</v>
      </c>
      <c r="BY2248" s="2">
        <v>0</v>
      </c>
      <c r="BZ2248" s="2">
        <v>0</v>
      </c>
      <c r="CA2248" s="2">
        <v>0</v>
      </c>
      <c r="CB2248" s="2">
        <v>0</v>
      </c>
      <c r="CC2248" s="2">
        <v>0</v>
      </c>
      <c r="CD2248" s="2">
        <v>0</v>
      </c>
      <c r="CE2248" s="2">
        <v>0</v>
      </c>
      <c r="CF2248" s="2">
        <v>0</v>
      </c>
      <c r="CG2248" s="2">
        <v>0</v>
      </c>
      <c r="CH2248" s="2">
        <v>0</v>
      </c>
      <c r="CI2248" s="2">
        <v>0</v>
      </c>
      <c r="CJ2248" s="2">
        <v>0</v>
      </c>
      <c r="CK2248" s="2">
        <v>0</v>
      </c>
      <c r="CL2248" s="2">
        <v>1</v>
      </c>
    </row>
    <row r="2249" spans="1:90" x14ac:dyDescent="0.25">
      <c r="A2249" t="s">
        <v>115</v>
      </c>
      <c r="B2249">
        <v>20703</v>
      </c>
      <c r="C2249" t="s">
        <v>178</v>
      </c>
      <c r="D2249">
        <v>1</v>
      </c>
      <c r="E2249">
        <v>8</v>
      </c>
      <c r="F2249">
        <v>28332</v>
      </c>
      <c r="G2249">
        <v>35028332</v>
      </c>
      <c r="H2249" t="s">
        <v>18103</v>
      </c>
      <c r="I2249">
        <v>439</v>
      </c>
      <c r="J2249" t="s">
        <v>15788</v>
      </c>
      <c r="K2249" t="s">
        <v>91</v>
      </c>
      <c r="L2249">
        <v>1</v>
      </c>
      <c r="M2249" t="s">
        <v>15788</v>
      </c>
      <c r="N2249">
        <v>15730000</v>
      </c>
      <c r="P2249" t="s">
        <v>385</v>
      </c>
      <c r="Q2249">
        <v>168</v>
      </c>
      <c r="R2249">
        <v>17</v>
      </c>
      <c r="S2249">
        <v>36951123</v>
      </c>
      <c r="T2249">
        <v>36951200</v>
      </c>
      <c r="U2249" t="s">
        <v>18104</v>
      </c>
      <c r="V2249">
        <v>1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27</v>
      </c>
      <c r="AE2249" s="2">
        <v>25</v>
      </c>
      <c r="AF2249" s="2">
        <v>16</v>
      </c>
      <c r="AG2249" s="2">
        <v>29</v>
      </c>
      <c r="AH2249" s="2">
        <v>31</v>
      </c>
      <c r="AI2249" s="2">
        <v>26</v>
      </c>
      <c r="AJ2249" s="2">
        <v>36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0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0</v>
      </c>
      <c r="BI2249" s="2">
        <v>0</v>
      </c>
      <c r="BJ2249" s="2">
        <v>0</v>
      </c>
      <c r="BK2249" s="2">
        <v>0</v>
      </c>
      <c r="BL2249" s="2">
        <v>2</v>
      </c>
      <c r="BM2249" s="2">
        <v>1</v>
      </c>
      <c r="BN2249" s="2">
        <v>1</v>
      </c>
      <c r="BO2249" s="2">
        <v>2</v>
      </c>
      <c r="BP2249" s="2">
        <v>1</v>
      </c>
      <c r="BQ2249" s="2">
        <v>1</v>
      </c>
      <c r="BR2249" s="2">
        <v>2</v>
      </c>
      <c r="BS2249" s="2">
        <v>0</v>
      </c>
      <c r="BT2249" s="2">
        <v>0</v>
      </c>
      <c r="BU2249" s="2">
        <v>0</v>
      </c>
      <c r="BV2249" s="2">
        <v>0</v>
      </c>
      <c r="BW2249" s="2">
        <v>0</v>
      </c>
      <c r="BX2249" s="2">
        <v>0</v>
      </c>
      <c r="BY2249" s="2">
        <v>0</v>
      </c>
      <c r="BZ2249" s="2">
        <v>0</v>
      </c>
      <c r="CA2249" s="2">
        <v>0</v>
      </c>
      <c r="CB2249" s="2">
        <v>0</v>
      </c>
      <c r="CC2249" s="2">
        <v>0</v>
      </c>
      <c r="CD2249" s="2">
        <v>0</v>
      </c>
      <c r="CE2249" s="2">
        <v>0</v>
      </c>
      <c r="CF2249" s="2">
        <v>0</v>
      </c>
      <c r="CG2249" s="2">
        <v>0</v>
      </c>
      <c r="CH2249" s="2">
        <v>0</v>
      </c>
      <c r="CI2249" s="2">
        <v>0</v>
      </c>
      <c r="CJ2249" s="2">
        <v>0</v>
      </c>
      <c r="CK2249" s="2">
        <v>0</v>
      </c>
      <c r="CL2249" s="2">
        <v>0</v>
      </c>
    </row>
    <row r="2250" spans="1:90" x14ac:dyDescent="0.25">
      <c r="A2250" t="s">
        <v>115</v>
      </c>
      <c r="B2250">
        <v>20703</v>
      </c>
      <c r="C2250" t="s">
        <v>178</v>
      </c>
      <c r="D2250">
        <v>1</v>
      </c>
      <c r="E2250">
        <v>8</v>
      </c>
      <c r="F2250">
        <v>27224</v>
      </c>
      <c r="G2250">
        <v>35027224</v>
      </c>
      <c r="H2250" t="s">
        <v>18449</v>
      </c>
      <c r="I2250">
        <v>396</v>
      </c>
      <c r="J2250" t="s">
        <v>178</v>
      </c>
      <c r="K2250" t="s">
        <v>91</v>
      </c>
      <c r="L2250">
        <v>1</v>
      </c>
      <c r="M2250" t="s">
        <v>178</v>
      </c>
      <c r="N2250">
        <v>15700118</v>
      </c>
      <c r="O2250" t="s">
        <v>92</v>
      </c>
      <c r="P2250" t="s">
        <v>13292</v>
      </c>
      <c r="Q2250">
        <v>2939</v>
      </c>
      <c r="R2250">
        <v>17</v>
      </c>
      <c r="S2250">
        <v>36210491</v>
      </c>
      <c r="T2250">
        <v>36321624</v>
      </c>
      <c r="U2250" t="s">
        <v>17250</v>
      </c>
      <c r="V2250">
        <v>1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73</v>
      </c>
      <c r="AE2250" s="2">
        <v>68</v>
      </c>
      <c r="AF2250" s="2">
        <v>70</v>
      </c>
      <c r="AG2250" s="2">
        <v>72</v>
      </c>
      <c r="AH2250" s="2">
        <v>128</v>
      </c>
      <c r="AI2250" s="2">
        <v>114</v>
      </c>
      <c r="AJ2250" s="2">
        <v>113</v>
      </c>
      <c r="AK2250" s="2">
        <v>0</v>
      </c>
      <c r="AL2250" s="2">
        <v>0</v>
      </c>
      <c r="AM2250" s="2">
        <v>0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104</v>
      </c>
      <c r="BD2250" s="2">
        <v>1</v>
      </c>
      <c r="BE2250" s="2">
        <v>0</v>
      </c>
      <c r="BF2250" s="2">
        <v>0</v>
      </c>
      <c r="BG2250" s="2">
        <v>0</v>
      </c>
      <c r="BH2250" s="2">
        <v>0</v>
      </c>
      <c r="BI2250" s="2">
        <v>0</v>
      </c>
      <c r="BJ2250" s="2">
        <v>0</v>
      </c>
      <c r="BK2250" s="2">
        <v>0</v>
      </c>
      <c r="BL2250" s="2">
        <v>2</v>
      </c>
      <c r="BM2250" s="2">
        <v>3</v>
      </c>
      <c r="BN2250" s="2">
        <v>2</v>
      </c>
      <c r="BO2250" s="2">
        <v>2</v>
      </c>
      <c r="BP2250" s="2">
        <v>5</v>
      </c>
      <c r="BQ2250" s="2">
        <v>4</v>
      </c>
      <c r="BR2250" s="2">
        <v>3</v>
      </c>
      <c r="BS2250" s="2">
        <v>0</v>
      </c>
      <c r="BT2250" s="2">
        <v>0</v>
      </c>
      <c r="BU2250" s="2">
        <v>0</v>
      </c>
      <c r="BV2250" s="2">
        <v>0</v>
      </c>
      <c r="BW2250" s="2">
        <v>0</v>
      </c>
      <c r="BX2250" s="2">
        <v>0</v>
      </c>
      <c r="BY2250" s="2">
        <v>0</v>
      </c>
      <c r="BZ2250" s="2">
        <v>0</v>
      </c>
      <c r="CA2250" s="2">
        <v>0</v>
      </c>
      <c r="CB2250" s="2">
        <v>0</v>
      </c>
      <c r="CC2250" s="2">
        <v>0</v>
      </c>
      <c r="CD2250" s="2">
        <v>0</v>
      </c>
      <c r="CE2250" s="2">
        <v>0</v>
      </c>
      <c r="CF2250" s="2">
        <v>0</v>
      </c>
      <c r="CG2250" s="2">
        <v>0</v>
      </c>
      <c r="CH2250" s="2">
        <v>0</v>
      </c>
      <c r="CI2250" s="2">
        <v>0</v>
      </c>
      <c r="CJ2250" s="2">
        <v>0</v>
      </c>
      <c r="CK2250" s="2">
        <v>4</v>
      </c>
      <c r="CL2250" s="2">
        <v>1</v>
      </c>
    </row>
    <row r="2251" spans="1:90" x14ac:dyDescent="0.25">
      <c r="A2251" t="s">
        <v>115</v>
      </c>
      <c r="B2251">
        <v>20703</v>
      </c>
      <c r="C2251" t="s">
        <v>178</v>
      </c>
      <c r="D2251">
        <v>1</v>
      </c>
      <c r="E2251">
        <v>8</v>
      </c>
      <c r="F2251">
        <v>27108</v>
      </c>
      <c r="G2251">
        <v>35027108</v>
      </c>
      <c r="H2251" t="s">
        <v>7701</v>
      </c>
      <c r="I2251">
        <v>290</v>
      </c>
      <c r="J2251" t="s">
        <v>4153</v>
      </c>
      <c r="K2251" t="s">
        <v>91</v>
      </c>
      <c r="L2251">
        <v>1</v>
      </c>
      <c r="M2251" t="s">
        <v>4153</v>
      </c>
      <c r="N2251">
        <v>15740000</v>
      </c>
      <c r="P2251" t="s">
        <v>7702</v>
      </c>
      <c r="Q2251">
        <v>1177</v>
      </c>
      <c r="R2251">
        <v>17</v>
      </c>
      <c r="S2251">
        <v>36361145</v>
      </c>
      <c r="T2251">
        <v>36361182</v>
      </c>
      <c r="U2251" t="s">
        <v>7703</v>
      </c>
      <c r="V2251">
        <v>1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28</v>
      </c>
      <c r="AE2251" s="2">
        <v>31</v>
      </c>
      <c r="AF2251" s="2">
        <v>33</v>
      </c>
      <c r="AG2251" s="2">
        <v>20</v>
      </c>
      <c r="AH2251" s="2">
        <v>42</v>
      </c>
      <c r="AI2251" s="2">
        <v>14</v>
      </c>
      <c r="AJ2251" s="2">
        <v>20</v>
      </c>
      <c r="AK2251" s="2">
        <v>0</v>
      </c>
      <c r="AL2251" s="2">
        <v>0</v>
      </c>
      <c r="AM2251" s="2">
        <v>0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60</v>
      </c>
      <c r="BD2251" s="2">
        <v>0</v>
      </c>
      <c r="BE2251" s="2">
        <v>0</v>
      </c>
      <c r="BF2251" s="2">
        <v>0</v>
      </c>
      <c r="BG2251" s="2">
        <v>0</v>
      </c>
      <c r="BH2251" s="2">
        <v>0</v>
      </c>
      <c r="BI2251" s="2">
        <v>0</v>
      </c>
      <c r="BJ2251" s="2">
        <v>0</v>
      </c>
      <c r="BK2251" s="2">
        <v>0</v>
      </c>
      <c r="BL2251" s="2">
        <v>1</v>
      </c>
      <c r="BM2251" s="2">
        <v>1</v>
      </c>
      <c r="BN2251" s="2">
        <v>1</v>
      </c>
      <c r="BO2251" s="2">
        <v>1</v>
      </c>
      <c r="BP2251" s="2">
        <v>3</v>
      </c>
      <c r="BQ2251" s="2">
        <v>1</v>
      </c>
      <c r="BR2251" s="2">
        <v>2</v>
      </c>
      <c r="BS2251" s="2">
        <v>0</v>
      </c>
      <c r="BT2251" s="2">
        <v>0</v>
      </c>
      <c r="BU2251" s="2">
        <v>0</v>
      </c>
      <c r="BV2251" s="2">
        <v>0</v>
      </c>
      <c r="BW2251" s="2">
        <v>0</v>
      </c>
      <c r="BX2251" s="2">
        <v>0</v>
      </c>
      <c r="BY2251" s="2">
        <v>0</v>
      </c>
      <c r="BZ2251" s="2">
        <v>0</v>
      </c>
      <c r="CA2251" s="2">
        <v>0</v>
      </c>
      <c r="CB2251" s="2">
        <v>0</v>
      </c>
      <c r="CC2251" s="2">
        <v>0</v>
      </c>
      <c r="CD2251" s="2">
        <v>0</v>
      </c>
      <c r="CE2251" s="2">
        <v>0</v>
      </c>
      <c r="CF2251" s="2">
        <v>0</v>
      </c>
      <c r="CG2251" s="2">
        <v>0</v>
      </c>
      <c r="CH2251" s="2">
        <v>0</v>
      </c>
      <c r="CI2251" s="2">
        <v>0</v>
      </c>
      <c r="CJ2251" s="2">
        <v>0</v>
      </c>
      <c r="CK2251" s="2">
        <v>4</v>
      </c>
      <c r="CL2251" s="2">
        <v>0</v>
      </c>
    </row>
    <row r="2252" spans="1:90" x14ac:dyDescent="0.25">
      <c r="A2252" t="s">
        <v>115</v>
      </c>
      <c r="B2252">
        <v>20703</v>
      </c>
      <c r="C2252" t="s">
        <v>178</v>
      </c>
      <c r="D2252">
        <v>1</v>
      </c>
      <c r="E2252">
        <v>8</v>
      </c>
      <c r="F2252">
        <v>27112</v>
      </c>
      <c r="G2252">
        <v>35027112</v>
      </c>
      <c r="H2252" t="s">
        <v>9371</v>
      </c>
      <c r="I2252">
        <v>605</v>
      </c>
      <c r="J2252" t="s">
        <v>9372</v>
      </c>
      <c r="K2252" t="s">
        <v>91</v>
      </c>
      <c r="L2252">
        <v>1</v>
      </c>
      <c r="M2252" t="s">
        <v>9372</v>
      </c>
      <c r="N2252">
        <v>15750000</v>
      </c>
      <c r="P2252" t="s">
        <v>19910</v>
      </c>
      <c r="Q2252">
        <v>640</v>
      </c>
      <c r="R2252">
        <v>17</v>
      </c>
      <c r="S2252">
        <v>36331269</v>
      </c>
      <c r="T2252">
        <v>36331515</v>
      </c>
      <c r="U2252" t="s">
        <v>9373</v>
      </c>
      <c r="V2252">
        <v>1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77</v>
      </c>
      <c r="AE2252" s="2">
        <v>54</v>
      </c>
      <c r="AF2252" s="2">
        <v>69</v>
      </c>
      <c r="AG2252" s="2">
        <v>68</v>
      </c>
      <c r="AH2252" s="2">
        <v>73</v>
      </c>
      <c r="AI2252" s="2">
        <v>47</v>
      </c>
      <c r="AJ2252" s="2">
        <v>54</v>
      </c>
      <c r="AK2252" s="2">
        <v>0</v>
      </c>
      <c r="AL2252" s="2">
        <v>0</v>
      </c>
      <c r="AM2252" s="2">
        <v>0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22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320</v>
      </c>
      <c r="BD2252" s="2">
        <v>11</v>
      </c>
      <c r="BE2252" s="2">
        <v>0</v>
      </c>
      <c r="BF2252" s="2">
        <v>0</v>
      </c>
      <c r="BG2252" s="2">
        <v>0</v>
      </c>
      <c r="BH2252" s="2">
        <v>0</v>
      </c>
      <c r="BI2252" s="2">
        <v>0</v>
      </c>
      <c r="BJ2252" s="2">
        <v>0</v>
      </c>
      <c r="BK2252" s="2">
        <v>0</v>
      </c>
      <c r="BL2252" s="2">
        <v>3</v>
      </c>
      <c r="BM2252" s="2">
        <v>4</v>
      </c>
      <c r="BN2252" s="2">
        <v>5</v>
      </c>
      <c r="BO2252" s="2">
        <v>5</v>
      </c>
      <c r="BP2252" s="2">
        <v>5</v>
      </c>
      <c r="BQ2252" s="2">
        <v>4</v>
      </c>
      <c r="BR2252" s="2">
        <v>3</v>
      </c>
      <c r="BS2252" s="2">
        <v>0</v>
      </c>
      <c r="BT2252" s="2">
        <v>0</v>
      </c>
      <c r="BU2252" s="2">
        <v>0</v>
      </c>
      <c r="BV2252" s="2">
        <v>0</v>
      </c>
      <c r="BW2252" s="2">
        <v>0</v>
      </c>
      <c r="BX2252" s="2">
        <v>0</v>
      </c>
      <c r="BY2252" s="2">
        <v>0</v>
      </c>
      <c r="BZ2252" s="2">
        <v>0</v>
      </c>
      <c r="CA2252" s="2">
        <v>0</v>
      </c>
      <c r="CB2252" s="2">
        <v>0</v>
      </c>
      <c r="CC2252" s="2">
        <v>1</v>
      </c>
      <c r="CD2252" s="2">
        <v>0</v>
      </c>
      <c r="CE2252" s="2">
        <v>0</v>
      </c>
      <c r="CF2252" s="2">
        <v>0</v>
      </c>
      <c r="CG2252" s="2">
        <v>0</v>
      </c>
      <c r="CH2252" s="2">
        <v>0</v>
      </c>
      <c r="CI2252" s="2">
        <v>0</v>
      </c>
      <c r="CJ2252" s="2">
        <v>0</v>
      </c>
      <c r="CK2252" s="2">
        <v>19</v>
      </c>
      <c r="CL2252" s="2">
        <v>2</v>
      </c>
    </row>
    <row r="2253" spans="1:90" x14ac:dyDescent="0.25">
      <c r="A2253" t="s">
        <v>115</v>
      </c>
      <c r="B2253">
        <v>20703</v>
      </c>
      <c r="C2253" t="s">
        <v>178</v>
      </c>
      <c r="D2253">
        <v>1</v>
      </c>
      <c r="E2253">
        <v>8</v>
      </c>
      <c r="F2253">
        <v>27261</v>
      </c>
      <c r="G2253">
        <v>35027261</v>
      </c>
      <c r="H2253" t="s">
        <v>15452</v>
      </c>
      <c r="I2253">
        <v>396</v>
      </c>
      <c r="J2253" t="s">
        <v>178</v>
      </c>
      <c r="K2253" t="s">
        <v>804</v>
      </c>
      <c r="L2253">
        <v>1</v>
      </c>
      <c r="M2253" t="s">
        <v>178</v>
      </c>
      <c r="N2253">
        <v>15703076</v>
      </c>
      <c r="O2253" t="s">
        <v>92</v>
      </c>
      <c r="P2253" t="s">
        <v>15453</v>
      </c>
      <c r="Q2253">
        <v>2856</v>
      </c>
      <c r="R2253">
        <v>17</v>
      </c>
      <c r="S2253">
        <v>36321456</v>
      </c>
      <c r="T2253">
        <v>36327269</v>
      </c>
      <c r="U2253" t="s">
        <v>15454</v>
      </c>
      <c r="V2253">
        <v>1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68</v>
      </c>
      <c r="AE2253" s="2">
        <v>57</v>
      </c>
      <c r="AF2253" s="2">
        <v>47</v>
      </c>
      <c r="AG2253" s="2">
        <v>52</v>
      </c>
      <c r="AH2253" s="2">
        <v>32</v>
      </c>
      <c r="AI2253" s="2">
        <v>0</v>
      </c>
      <c r="AJ2253" s="2">
        <v>24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2">
        <v>0</v>
      </c>
      <c r="AQ2253" s="2">
        <v>0</v>
      </c>
      <c r="AR2253" s="2">
        <v>100</v>
      </c>
      <c r="AS2253" s="2">
        <v>0</v>
      </c>
      <c r="AT2253" s="2">
        <v>0</v>
      </c>
      <c r="AU2253" s="2">
        <v>202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3</v>
      </c>
      <c r="BE2253" s="2">
        <v>0</v>
      </c>
      <c r="BF2253" s="2">
        <v>0</v>
      </c>
      <c r="BG2253" s="2">
        <v>0</v>
      </c>
      <c r="BH2253" s="2">
        <v>0</v>
      </c>
      <c r="BI2253" s="2">
        <v>0</v>
      </c>
      <c r="BJ2253" s="2">
        <v>0</v>
      </c>
      <c r="BK2253" s="2">
        <v>0</v>
      </c>
      <c r="BL2253" s="2">
        <v>3</v>
      </c>
      <c r="BM2253" s="2">
        <v>3</v>
      </c>
      <c r="BN2253" s="2">
        <v>2</v>
      </c>
      <c r="BO2253" s="2">
        <v>3</v>
      </c>
      <c r="BP2253" s="2">
        <v>2</v>
      </c>
      <c r="BQ2253" s="2">
        <v>0</v>
      </c>
      <c r="BR2253" s="2">
        <v>1</v>
      </c>
      <c r="BS2253" s="2">
        <v>0</v>
      </c>
      <c r="BT2253" s="2">
        <v>0</v>
      </c>
      <c r="BU2253" s="2">
        <v>0</v>
      </c>
      <c r="BV2253" s="2">
        <v>0</v>
      </c>
      <c r="BW2253" s="2">
        <v>0</v>
      </c>
      <c r="BX2253" s="2">
        <v>0</v>
      </c>
      <c r="BY2253" s="2">
        <v>0</v>
      </c>
      <c r="BZ2253" s="2">
        <v>6</v>
      </c>
      <c r="CA2253" s="2">
        <v>0</v>
      </c>
      <c r="CB2253" s="2">
        <v>0</v>
      </c>
      <c r="CC2253" s="2">
        <v>12</v>
      </c>
      <c r="CD2253" s="2">
        <v>0</v>
      </c>
      <c r="CE2253" s="2">
        <v>0</v>
      </c>
      <c r="CF2253" s="2">
        <v>0</v>
      </c>
      <c r="CG2253" s="2">
        <v>0</v>
      </c>
      <c r="CH2253" s="2">
        <v>0</v>
      </c>
      <c r="CI2253" s="2">
        <v>0</v>
      </c>
      <c r="CJ2253" s="2">
        <v>0</v>
      </c>
      <c r="CK2253" s="2">
        <v>0</v>
      </c>
      <c r="CL2253" s="2">
        <v>2</v>
      </c>
    </row>
    <row r="2254" spans="1:90" x14ac:dyDescent="0.25">
      <c r="A2254" t="s">
        <v>115</v>
      </c>
      <c r="B2254">
        <v>20703</v>
      </c>
      <c r="C2254" t="s">
        <v>178</v>
      </c>
      <c r="D2254">
        <v>2</v>
      </c>
      <c r="E2254">
        <v>6</v>
      </c>
      <c r="F2254">
        <v>985715</v>
      </c>
      <c r="G2254">
        <v>35985715</v>
      </c>
      <c r="H2254" t="s">
        <v>17249</v>
      </c>
      <c r="I2254">
        <v>396</v>
      </c>
      <c r="J2254" t="s">
        <v>178</v>
      </c>
      <c r="K2254" t="s">
        <v>91</v>
      </c>
      <c r="L2254">
        <v>1</v>
      </c>
      <c r="M2254" t="s">
        <v>178</v>
      </c>
      <c r="N2254">
        <v>15700118</v>
      </c>
      <c r="O2254" t="s">
        <v>92</v>
      </c>
      <c r="P2254">
        <v>20</v>
      </c>
      <c r="Q2254">
        <v>2939</v>
      </c>
      <c r="R2254">
        <v>17</v>
      </c>
      <c r="S2254">
        <v>36321624</v>
      </c>
      <c r="U2254" t="s">
        <v>17250</v>
      </c>
      <c r="V2254">
        <v>1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687</v>
      </c>
      <c r="BD2254" s="2">
        <v>0</v>
      </c>
      <c r="BE2254" s="2">
        <v>0</v>
      </c>
      <c r="BF2254" s="2">
        <v>0</v>
      </c>
      <c r="BG2254" s="2">
        <v>0</v>
      </c>
      <c r="BH2254" s="2">
        <v>0</v>
      </c>
      <c r="BI2254" s="2">
        <v>0</v>
      </c>
      <c r="BJ2254" s="2">
        <v>0</v>
      </c>
      <c r="BK2254" s="2">
        <v>0</v>
      </c>
      <c r="BL2254" s="2">
        <v>0</v>
      </c>
      <c r="BM2254" s="2">
        <v>0</v>
      </c>
      <c r="BN2254" s="2">
        <v>0</v>
      </c>
      <c r="BO2254" s="2">
        <v>0</v>
      </c>
      <c r="BP2254" s="2">
        <v>0</v>
      </c>
      <c r="BQ2254" s="2">
        <v>0</v>
      </c>
      <c r="BR2254" s="2">
        <v>0</v>
      </c>
      <c r="BS2254" s="2">
        <v>0</v>
      </c>
      <c r="BT2254" s="2">
        <v>0</v>
      </c>
      <c r="BU2254" s="2">
        <v>0</v>
      </c>
      <c r="BV2254" s="2">
        <v>0</v>
      </c>
      <c r="BW2254" s="2">
        <v>0</v>
      </c>
      <c r="BX2254" s="2">
        <v>0</v>
      </c>
      <c r="BY2254" s="2">
        <v>0</v>
      </c>
      <c r="BZ2254" s="2">
        <v>0</v>
      </c>
      <c r="CA2254" s="2">
        <v>0</v>
      </c>
      <c r="CB2254" s="2">
        <v>0</v>
      </c>
      <c r="CC2254" s="2">
        <v>0</v>
      </c>
      <c r="CD2254" s="2">
        <v>0</v>
      </c>
      <c r="CE2254" s="2">
        <v>0</v>
      </c>
      <c r="CF2254" s="2">
        <v>0</v>
      </c>
      <c r="CG2254" s="2">
        <v>0</v>
      </c>
      <c r="CH2254" s="2">
        <v>0</v>
      </c>
      <c r="CI2254" s="2">
        <v>0</v>
      </c>
      <c r="CJ2254" s="2">
        <v>0</v>
      </c>
      <c r="CK2254" s="2">
        <v>30</v>
      </c>
      <c r="CL2254" s="2">
        <v>0</v>
      </c>
    </row>
    <row r="2255" spans="1:90" x14ac:dyDescent="0.25">
      <c r="A2255" t="s">
        <v>115</v>
      </c>
      <c r="B2255">
        <v>20703</v>
      </c>
      <c r="C2255" t="s">
        <v>178</v>
      </c>
      <c r="D2255">
        <v>2</v>
      </c>
      <c r="E2255">
        <v>6</v>
      </c>
      <c r="F2255">
        <v>985806</v>
      </c>
      <c r="G2255">
        <v>35985806</v>
      </c>
      <c r="H2255" t="s">
        <v>18094</v>
      </c>
      <c r="I2255">
        <v>614</v>
      </c>
      <c r="J2255" t="s">
        <v>704</v>
      </c>
      <c r="K2255" t="s">
        <v>91</v>
      </c>
      <c r="L2255">
        <v>1</v>
      </c>
      <c r="M2255" t="s">
        <v>704</v>
      </c>
      <c r="N2255">
        <v>15775000</v>
      </c>
      <c r="O2255" t="s">
        <v>92</v>
      </c>
      <c r="P2255" t="s">
        <v>705</v>
      </c>
      <c r="Q2255">
        <v>764</v>
      </c>
      <c r="R2255">
        <v>17</v>
      </c>
      <c r="S2255">
        <v>36311295</v>
      </c>
      <c r="U2255" t="s">
        <v>8297</v>
      </c>
      <c r="V2255">
        <v>1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444</v>
      </c>
      <c r="BD2255" s="2">
        <v>0</v>
      </c>
      <c r="BE2255" s="2">
        <v>0</v>
      </c>
      <c r="BF2255" s="2">
        <v>0</v>
      </c>
      <c r="BG2255" s="2">
        <v>0</v>
      </c>
      <c r="BH2255" s="2">
        <v>0</v>
      </c>
      <c r="BI2255" s="2">
        <v>0</v>
      </c>
      <c r="BJ2255" s="2">
        <v>0</v>
      </c>
      <c r="BK2255" s="2">
        <v>0</v>
      </c>
      <c r="BL2255" s="2">
        <v>0</v>
      </c>
      <c r="BM2255" s="2">
        <v>0</v>
      </c>
      <c r="BN2255" s="2">
        <v>0</v>
      </c>
      <c r="BO2255" s="2">
        <v>0</v>
      </c>
      <c r="BP2255" s="2">
        <v>0</v>
      </c>
      <c r="BQ2255" s="2">
        <v>0</v>
      </c>
      <c r="BR2255" s="2">
        <v>0</v>
      </c>
      <c r="BS2255" s="2">
        <v>0</v>
      </c>
      <c r="BT2255" s="2">
        <v>0</v>
      </c>
      <c r="BU2255" s="2">
        <v>0</v>
      </c>
      <c r="BV2255" s="2">
        <v>0</v>
      </c>
      <c r="BW2255" s="2">
        <v>0</v>
      </c>
      <c r="BX2255" s="2">
        <v>0</v>
      </c>
      <c r="BY2255" s="2">
        <v>0</v>
      </c>
      <c r="BZ2255" s="2">
        <v>0</v>
      </c>
      <c r="CA2255" s="2">
        <v>0</v>
      </c>
      <c r="CB2255" s="2">
        <v>0</v>
      </c>
      <c r="CC2255" s="2">
        <v>0</v>
      </c>
      <c r="CD2255" s="2">
        <v>0</v>
      </c>
      <c r="CE2255" s="2">
        <v>0</v>
      </c>
      <c r="CF2255" s="2">
        <v>0</v>
      </c>
      <c r="CG2255" s="2">
        <v>0</v>
      </c>
      <c r="CH2255" s="2">
        <v>0</v>
      </c>
      <c r="CI2255" s="2">
        <v>0</v>
      </c>
      <c r="CJ2255" s="2">
        <v>0</v>
      </c>
      <c r="CK2255" s="2">
        <v>29</v>
      </c>
      <c r="CL2255" s="2">
        <v>0</v>
      </c>
    </row>
    <row r="2256" spans="1:90" x14ac:dyDescent="0.25">
      <c r="A2256" t="s">
        <v>115</v>
      </c>
      <c r="B2256">
        <v>20703</v>
      </c>
      <c r="C2256" t="s">
        <v>178</v>
      </c>
      <c r="D2256">
        <v>1</v>
      </c>
      <c r="E2256">
        <v>8</v>
      </c>
      <c r="F2256">
        <v>28435</v>
      </c>
      <c r="G2256">
        <v>35028435</v>
      </c>
      <c r="H2256" t="s">
        <v>6430</v>
      </c>
      <c r="I2256">
        <v>175</v>
      </c>
      <c r="J2256" t="s">
        <v>6431</v>
      </c>
      <c r="K2256" t="s">
        <v>91</v>
      </c>
      <c r="L2256">
        <v>1</v>
      </c>
      <c r="M2256" t="s">
        <v>6432</v>
      </c>
      <c r="N2256">
        <v>15735000</v>
      </c>
      <c r="O2256" t="s">
        <v>92</v>
      </c>
      <c r="P2256" t="s">
        <v>6433</v>
      </c>
      <c r="Q2256">
        <v>815</v>
      </c>
      <c r="R2256">
        <v>17</v>
      </c>
      <c r="S2256">
        <v>36351113</v>
      </c>
      <c r="T2256">
        <v>36351428</v>
      </c>
      <c r="U2256" t="s">
        <v>6434</v>
      </c>
      <c r="V2256">
        <v>1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44</v>
      </c>
      <c r="AE2256" s="2">
        <v>47</v>
      </c>
      <c r="AF2256" s="2">
        <v>43</v>
      </c>
      <c r="AG2256" s="2">
        <v>54</v>
      </c>
      <c r="AH2256" s="2">
        <v>43</v>
      </c>
      <c r="AI2256" s="2">
        <v>52</v>
      </c>
      <c r="AJ2256" s="2">
        <v>51</v>
      </c>
      <c r="AK2256" s="2">
        <v>0</v>
      </c>
      <c r="AL2256" s="2">
        <v>0</v>
      </c>
      <c r="AM2256" s="2">
        <v>0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134</v>
      </c>
      <c r="BD2256" s="2">
        <v>5</v>
      </c>
      <c r="BE2256" s="2">
        <v>0</v>
      </c>
      <c r="BF2256" s="2">
        <v>0</v>
      </c>
      <c r="BG2256" s="2">
        <v>0</v>
      </c>
      <c r="BH2256" s="2">
        <v>0</v>
      </c>
      <c r="BI2256" s="2">
        <v>0</v>
      </c>
      <c r="BJ2256" s="2">
        <v>0</v>
      </c>
      <c r="BK2256" s="2">
        <v>0</v>
      </c>
      <c r="BL2256" s="2">
        <v>3</v>
      </c>
      <c r="BM2256" s="2">
        <v>2</v>
      </c>
      <c r="BN2256" s="2">
        <v>2</v>
      </c>
      <c r="BO2256" s="2">
        <v>2</v>
      </c>
      <c r="BP2256" s="2">
        <v>4</v>
      </c>
      <c r="BQ2256" s="2">
        <v>3</v>
      </c>
      <c r="BR2256" s="2">
        <v>3</v>
      </c>
      <c r="BS2256" s="2">
        <v>0</v>
      </c>
      <c r="BT2256" s="2">
        <v>0</v>
      </c>
      <c r="BU2256" s="2">
        <v>0</v>
      </c>
      <c r="BV2256" s="2">
        <v>0</v>
      </c>
      <c r="BW2256" s="2">
        <v>0</v>
      </c>
      <c r="BX2256" s="2">
        <v>0</v>
      </c>
      <c r="BY2256" s="2">
        <v>0</v>
      </c>
      <c r="BZ2256" s="2">
        <v>0</v>
      </c>
      <c r="CA2256" s="2">
        <v>0</v>
      </c>
      <c r="CB2256" s="2">
        <v>0</v>
      </c>
      <c r="CC2256" s="2">
        <v>0</v>
      </c>
      <c r="CD2256" s="2">
        <v>0</v>
      </c>
      <c r="CE2256" s="2">
        <v>0</v>
      </c>
      <c r="CF2256" s="2">
        <v>0</v>
      </c>
      <c r="CG2256" s="2">
        <v>0</v>
      </c>
      <c r="CH2256" s="2">
        <v>0</v>
      </c>
      <c r="CI2256" s="2">
        <v>0</v>
      </c>
      <c r="CJ2256" s="2">
        <v>0</v>
      </c>
      <c r="CK2256" s="2">
        <v>10</v>
      </c>
      <c r="CL2256" s="2">
        <v>1</v>
      </c>
    </row>
    <row r="2257" spans="1:90" x14ac:dyDescent="0.25">
      <c r="A2257" t="s">
        <v>115</v>
      </c>
      <c r="B2257">
        <v>20703</v>
      </c>
      <c r="C2257" t="s">
        <v>178</v>
      </c>
      <c r="D2257">
        <v>1</v>
      </c>
      <c r="E2257">
        <v>8</v>
      </c>
      <c r="F2257">
        <v>28290</v>
      </c>
      <c r="G2257">
        <v>35028290</v>
      </c>
      <c r="H2257" t="s">
        <v>15038</v>
      </c>
      <c r="I2257">
        <v>624</v>
      </c>
      <c r="J2257" t="s">
        <v>15039</v>
      </c>
      <c r="K2257" t="s">
        <v>91</v>
      </c>
      <c r="L2257">
        <v>1</v>
      </c>
      <c r="M2257" t="s">
        <v>15039</v>
      </c>
      <c r="N2257">
        <v>15765000</v>
      </c>
      <c r="P2257" t="s">
        <v>7492</v>
      </c>
      <c r="Q2257">
        <v>767</v>
      </c>
      <c r="R2257">
        <v>17</v>
      </c>
      <c r="S2257">
        <v>36921124</v>
      </c>
      <c r="T2257">
        <v>36921202</v>
      </c>
      <c r="U2257" t="s">
        <v>15040</v>
      </c>
      <c r="V2257">
        <v>1</v>
      </c>
      <c r="W2257" s="2">
        <v>0</v>
      </c>
      <c r="X2257" s="2">
        <v>0</v>
      </c>
      <c r="Y2257" s="2">
        <v>0</v>
      </c>
      <c r="Z2257" s="2">
        <v>19</v>
      </c>
      <c r="AA2257" s="2">
        <v>9</v>
      </c>
      <c r="AB2257" s="2">
        <v>13</v>
      </c>
      <c r="AC2257" s="2">
        <v>13</v>
      </c>
      <c r="AD2257" s="2">
        <v>17</v>
      </c>
      <c r="AE2257" s="2">
        <v>14</v>
      </c>
      <c r="AF2257" s="2">
        <v>11</v>
      </c>
      <c r="AG2257" s="2">
        <v>16</v>
      </c>
      <c r="AH2257" s="2">
        <v>12</v>
      </c>
      <c r="AI2257" s="2">
        <v>14</v>
      </c>
      <c r="AJ2257" s="2">
        <v>20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154</v>
      </c>
      <c r="BD2257" s="2">
        <v>1</v>
      </c>
      <c r="BE2257" s="2">
        <v>0</v>
      </c>
      <c r="BF2257" s="2">
        <v>0</v>
      </c>
      <c r="BG2257" s="2">
        <v>0</v>
      </c>
      <c r="BH2257" s="2">
        <v>1</v>
      </c>
      <c r="BI2257" s="2">
        <v>2</v>
      </c>
      <c r="BJ2257" s="2">
        <v>1</v>
      </c>
      <c r="BK2257" s="2">
        <v>1</v>
      </c>
      <c r="BL2257" s="2">
        <v>1</v>
      </c>
      <c r="BM2257" s="2">
        <v>1</v>
      </c>
      <c r="BN2257" s="2">
        <v>1</v>
      </c>
      <c r="BO2257" s="2">
        <v>1</v>
      </c>
      <c r="BP2257" s="2">
        <v>1</v>
      </c>
      <c r="BQ2257" s="2">
        <v>1</v>
      </c>
      <c r="BR2257" s="2">
        <v>1</v>
      </c>
      <c r="BS2257" s="2">
        <v>0</v>
      </c>
      <c r="BT2257" s="2">
        <v>0</v>
      </c>
      <c r="BU2257" s="2">
        <v>0</v>
      </c>
      <c r="BV2257" s="2">
        <v>0</v>
      </c>
      <c r="BW2257" s="2">
        <v>0</v>
      </c>
      <c r="BX2257" s="2">
        <v>0</v>
      </c>
      <c r="BY2257" s="2">
        <v>0</v>
      </c>
      <c r="BZ2257" s="2">
        <v>0</v>
      </c>
      <c r="CA2257" s="2">
        <v>0</v>
      </c>
      <c r="CB2257" s="2">
        <v>0</v>
      </c>
      <c r="CC2257" s="2">
        <v>0</v>
      </c>
      <c r="CD2257" s="2">
        <v>0</v>
      </c>
      <c r="CE2257" s="2">
        <v>0</v>
      </c>
      <c r="CF2257" s="2">
        <v>0</v>
      </c>
      <c r="CG2257" s="2">
        <v>0</v>
      </c>
      <c r="CH2257" s="2">
        <v>0</v>
      </c>
      <c r="CI2257" s="2">
        <v>0</v>
      </c>
      <c r="CJ2257" s="2">
        <v>0</v>
      </c>
      <c r="CK2257" s="2">
        <v>7</v>
      </c>
      <c r="CL2257" s="2">
        <v>1</v>
      </c>
    </row>
    <row r="2258" spans="1:90" x14ac:dyDescent="0.25">
      <c r="A2258" t="s">
        <v>115</v>
      </c>
      <c r="B2258">
        <v>20703</v>
      </c>
      <c r="C2258" t="s">
        <v>178</v>
      </c>
      <c r="D2258">
        <v>1</v>
      </c>
      <c r="E2258">
        <v>8</v>
      </c>
      <c r="F2258">
        <v>909993</v>
      </c>
      <c r="G2258">
        <v>35909993</v>
      </c>
      <c r="H2258" t="s">
        <v>18749</v>
      </c>
      <c r="I2258">
        <v>705</v>
      </c>
      <c r="J2258" t="s">
        <v>4683</v>
      </c>
      <c r="K2258" t="s">
        <v>18750</v>
      </c>
      <c r="L2258">
        <v>1</v>
      </c>
      <c r="M2258" t="s">
        <v>4683</v>
      </c>
      <c r="N2258">
        <v>15760000</v>
      </c>
      <c r="O2258" t="s">
        <v>102</v>
      </c>
      <c r="P2258" t="s">
        <v>764</v>
      </c>
      <c r="Q2258">
        <v>93</v>
      </c>
      <c r="R2258">
        <v>17</v>
      </c>
      <c r="S2258">
        <v>36341466</v>
      </c>
      <c r="T2258">
        <v>36341504</v>
      </c>
      <c r="U2258" t="s">
        <v>18751</v>
      </c>
      <c r="V2258">
        <v>1</v>
      </c>
      <c r="W2258" s="2">
        <v>0</v>
      </c>
      <c r="X2258" s="2">
        <v>0</v>
      </c>
      <c r="Y2258" s="2">
        <v>0</v>
      </c>
      <c r="Z2258" s="2">
        <v>47</v>
      </c>
      <c r="AA2258" s="2">
        <v>37</v>
      </c>
      <c r="AB2258" s="2">
        <v>39</v>
      </c>
      <c r="AC2258" s="2">
        <v>37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5</v>
      </c>
      <c r="BE2258" s="2">
        <v>0</v>
      </c>
      <c r="BF2258" s="2">
        <v>0</v>
      </c>
      <c r="BG2258" s="2">
        <v>0</v>
      </c>
      <c r="BH2258" s="2">
        <v>3</v>
      </c>
      <c r="BI2258" s="2">
        <v>4</v>
      </c>
      <c r="BJ2258" s="2">
        <v>4</v>
      </c>
      <c r="BK2258" s="2">
        <v>3</v>
      </c>
      <c r="BL2258" s="2">
        <v>0</v>
      </c>
      <c r="BM2258" s="2">
        <v>0</v>
      </c>
      <c r="BN2258" s="2">
        <v>0</v>
      </c>
      <c r="BO2258" s="2">
        <v>0</v>
      </c>
      <c r="BP2258" s="2">
        <v>0</v>
      </c>
      <c r="BQ2258" s="2">
        <v>0</v>
      </c>
      <c r="BR2258" s="2">
        <v>0</v>
      </c>
      <c r="BS2258" s="2">
        <v>0</v>
      </c>
      <c r="BT2258" s="2">
        <v>0</v>
      </c>
      <c r="BU2258" s="2">
        <v>0</v>
      </c>
      <c r="BV2258" s="2">
        <v>0</v>
      </c>
      <c r="BW2258" s="2">
        <v>0</v>
      </c>
      <c r="BX2258" s="2">
        <v>0</v>
      </c>
      <c r="BY2258" s="2">
        <v>0</v>
      </c>
      <c r="BZ2258" s="2">
        <v>0</v>
      </c>
      <c r="CA2258" s="2">
        <v>0</v>
      </c>
      <c r="CB2258" s="2">
        <v>0</v>
      </c>
      <c r="CC2258" s="2">
        <v>0</v>
      </c>
      <c r="CD2258" s="2">
        <v>0</v>
      </c>
      <c r="CE2258" s="2">
        <v>0</v>
      </c>
      <c r="CF2258" s="2">
        <v>0</v>
      </c>
      <c r="CG2258" s="2">
        <v>0</v>
      </c>
      <c r="CH2258" s="2">
        <v>0</v>
      </c>
      <c r="CI2258" s="2">
        <v>0</v>
      </c>
      <c r="CJ2258" s="2">
        <v>0</v>
      </c>
      <c r="CK2258" s="2">
        <v>0</v>
      </c>
      <c r="CL2258" s="2">
        <v>1</v>
      </c>
    </row>
    <row r="2259" spans="1:90" x14ac:dyDescent="0.25">
      <c r="A2259" t="s">
        <v>115</v>
      </c>
      <c r="B2259">
        <v>20703</v>
      </c>
      <c r="C2259" t="s">
        <v>178</v>
      </c>
      <c r="D2259">
        <v>1</v>
      </c>
      <c r="E2259">
        <v>8</v>
      </c>
      <c r="F2259">
        <v>30582</v>
      </c>
      <c r="G2259">
        <v>35030582</v>
      </c>
      <c r="H2259" t="s">
        <v>2148</v>
      </c>
      <c r="I2259">
        <v>768</v>
      </c>
      <c r="J2259" t="s">
        <v>2149</v>
      </c>
      <c r="K2259" t="s">
        <v>91</v>
      </c>
      <c r="L2259">
        <v>1</v>
      </c>
      <c r="M2259" t="s">
        <v>2149</v>
      </c>
      <c r="N2259">
        <v>15380000</v>
      </c>
      <c r="O2259" t="s">
        <v>92</v>
      </c>
      <c r="P2259" t="s">
        <v>2150</v>
      </c>
      <c r="Q2259">
        <v>720</v>
      </c>
      <c r="R2259">
        <v>18</v>
      </c>
      <c r="S2259">
        <v>37061241</v>
      </c>
      <c r="T2259">
        <v>37061290</v>
      </c>
      <c r="U2259" t="s">
        <v>2151</v>
      </c>
      <c r="V2259">
        <v>1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38</v>
      </c>
      <c r="AE2259" s="2">
        <v>52</v>
      </c>
      <c r="AF2259" s="2">
        <v>47</v>
      </c>
      <c r="AG2259" s="2">
        <v>51</v>
      </c>
      <c r="AH2259" s="2">
        <v>48</v>
      </c>
      <c r="AI2259" s="2">
        <v>42</v>
      </c>
      <c r="AJ2259" s="2">
        <v>59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168</v>
      </c>
      <c r="BD2259" s="2">
        <v>0</v>
      </c>
      <c r="BE2259" s="2">
        <v>0</v>
      </c>
      <c r="BF2259" s="2">
        <v>0</v>
      </c>
      <c r="BG2259" s="2">
        <v>0</v>
      </c>
      <c r="BH2259" s="2">
        <v>0</v>
      </c>
      <c r="BI2259" s="2">
        <v>0</v>
      </c>
      <c r="BJ2259" s="2">
        <v>0</v>
      </c>
      <c r="BK2259" s="2">
        <v>0</v>
      </c>
      <c r="BL2259" s="2">
        <v>3</v>
      </c>
      <c r="BM2259" s="2">
        <v>3</v>
      </c>
      <c r="BN2259" s="2">
        <v>2</v>
      </c>
      <c r="BO2259" s="2">
        <v>2</v>
      </c>
      <c r="BP2259" s="2">
        <v>2</v>
      </c>
      <c r="BQ2259" s="2">
        <v>2</v>
      </c>
      <c r="BR2259" s="2">
        <v>2</v>
      </c>
      <c r="BS2259" s="2">
        <v>0</v>
      </c>
      <c r="BT2259" s="2">
        <v>0</v>
      </c>
      <c r="BU2259" s="2">
        <v>0</v>
      </c>
      <c r="BV2259" s="2">
        <v>0</v>
      </c>
      <c r="BW2259" s="2">
        <v>0</v>
      </c>
      <c r="BX2259" s="2">
        <v>0</v>
      </c>
      <c r="BY2259" s="2">
        <v>0</v>
      </c>
      <c r="BZ2259" s="2">
        <v>0</v>
      </c>
      <c r="CA2259" s="2">
        <v>0</v>
      </c>
      <c r="CB2259" s="2">
        <v>0</v>
      </c>
      <c r="CC2259" s="2">
        <v>0</v>
      </c>
      <c r="CD2259" s="2">
        <v>0</v>
      </c>
      <c r="CE2259" s="2">
        <v>0</v>
      </c>
      <c r="CF2259" s="2">
        <v>0</v>
      </c>
      <c r="CG2259" s="2">
        <v>0</v>
      </c>
      <c r="CH2259" s="2">
        <v>0</v>
      </c>
      <c r="CI2259" s="2">
        <v>0</v>
      </c>
      <c r="CJ2259" s="2">
        <v>0</v>
      </c>
      <c r="CK2259" s="2">
        <v>6</v>
      </c>
      <c r="CL2259" s="2">
        <v>0</v>
      </c>
    </row>
    <row r="2260" spans="1:90" x14ac:dyDescent="0.25">
      <c r="A2260" t="s">
        <v>115</v>
      </c>
      <c r="B2260">
        <v>20703</v>
      </c>
      <c r="C2260" t="s">
        <v>178</v>
      </c>
      <c r="D2260">
        <v>1</v>
      </c>
      <c r="E2260">
        <v>8</v>
      </c>
      <c r="F2260">
        <v>27145</v>
      </c>
      <c r="G2260">
        <v>35027145</v>
      </c>
      <c r="H2260" t="s">
        <v>8056</v>
      </c>
      <c r="I2260">
        <v>396</v>
      </c>
      <c r="J2260" t="s">
        <v>178</v>
      </c>
      <c r="K2260" t="s">
        <v>804</v>
      </c>
      <c r="L2260">
        <v>1</v>
      </c>
      <c r="M2260" t="s">
        <v>178</v>
      </c>
      <c r="N2260">
        <v>15703104</v>
      </c>
      <c r="O2260" t="s">
        <v>92</v>
      </c>
      <c r="P2260" t="s">
        <v>6124</v>
      </c>
      <c r="Q2260">
        <v>2714</v>
      </c>
      <c r="R2260">
        <v>17</v>
      </c>
      <c r="S2260">
        <v>36210351</v>
      </c>
      <c r="T2260">
        <v>36321287</v>
      </c>
      <c r="U2260" t="s">
        <v>8057</v>
      </c>
      <c r="V2260">
        <v>1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40</v>
      </c>
      <c r="AE2260" s="2">
        <v>92</v>
      </c>
      <c r="AF2260" s="2">
        <v>88</v>
      </c>
      <c r="AG2260" s="2">
        <v>105</v>
      </c>
      <c r="AH2260" s="2">
        <v>135</v>
      </c>
      <c r="AI2260" s="2">
        <v>170</v>
      </c>
      <c r="AJ2260" s="2">
        <v>193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162</v>
      </c>
      <c r="BD2260" s="2">
        <v>8</v>
      </c>
      <c r="BE2260" s="2">
        <v>0</v>
      </c>
      <c r="BF2260" s="2">
        <v>0</v>
      </c>
      <c r="BG2260" s="2">
        <v>0</v>
      </c>
      <c r="BH2260" s="2">
        <v>0</v>
      </c>
      <c r="BI2260" s="2">
        <v>0</v>
      </c>
      <c r="BJ2260" s="2">
        <v>0</v>
      </c>
      <c r="BK2260" s="2">
        <v>0</v>
      </c>
      <c r="BL2260" s="2">
        <v>4</v>
      </c>
      <c r="BM2260" s="2">
        <v>5</v>
      </c>
      <c r="BN2260" s="2">
        <v>4</v>
      </c>
      <c r="BO2260" s="2">
        <v>4</v>
      </c>
      <c r="BP2260" s="2">
        <v>7</v>
      </c>
      <c r="BQ2260" s="2">
        <v>8</v>
      </c>
      <c r="BR2260" s="2">
        <v>7</v>
      </c>
      <c r="BS2260" s="2">
        <v>0</v>
      </c>
      <c r="BT2260" s="2">
        <v>0</v>
      </c>
      <c r="BU2260" s="2">
        <v>0</v>
      </c>
      <c r="BV2260" s="2">
        <v>0</v>
      </c>
      <c r="BW2260" s="2">
        <v>0</v>
      </c>
      <c r="BX2260" s="2">
        <v>0</v>
      </c>
      <c r="BY2260" s="2">
        <v>0</v>
      </c>
      <c r="BZ2260" s="2">
        <v>0</v>
      </c>
      <c r="CA2260" s="2">
        <v>0</v>
      </c>
      <c r="CB2260" s="2">
        <v>0</v>
      </c>
      <c r="CC2260" s="2">
        <v>0</v>
      </c>
      <c r="CD2260" s="2">
        <v>0</v>
      </c>
      <c r="CE2260" s="2">
        <v>0</v>
      </c>
      <c r="CF2260" s="2">
        <v>0</v>
      </c>
      <c r="CG2260" s="2">
        <v>0</v>
      </c>
      <c r="CH2260" s="2">
        <v>0</v>
      </c>
      <c r="CI2260" s="2">
        <v>0</v>
      </c>
      <c r="CJ2260" s="2">
        <v>0</v>
      </c>
      <c r="CK2260" s="2">
        <v>6</v>
      </c>
      <c r="CL2260" s="2">
        <v>3</v>
      </c>
    </row>
    <row r="2261" spans="1:90" x14ac:dyDescent="0.25">
      <c r="A2261" t="s">
        <v>115</v>
      </c>
      <c r="B2261">
        <v>20703</v>
      </c>
      <c r="C2261" t="s">
        <v>178</v>
      </c>
      <c r="D2261">
        <v>1</v>
      </c>
      <c r="E2261">
        <v>8</v>
      </c>
      <c r="F2261">
        <v>27133</v>
      </c>
      <c r="G2261">
        <v>35027133</v>
      </c>
      <c r="H2261" t="s">
        <v>17426</v>
      </c>
      <c r="I2261">
        <v>782</v>
      </c>
      <c r="J2261" t="s">
        <v>16503</v>
      </c>
      <c r="K2261" t="s">
        <v>91</v>
      </c>
      <c r="L2261">
        <v>1</v>
      </c>
      <c r="M2261" t="s">
        <v>16503</v>
      </c>
      <c r="N2261">
        <v>15768000</v>
      </c>
      <c r="O2261" t="s">
        <v>92</v>
      </c>
      <c r="P2261" t="s">
        <v>17427</v>
      </c>
      <c r="Q2261">
        <v>611</v>
      </c>
      <c r="R2261">
        <v>17</v>
      </c>
      <c r="S2261">
        <v>36626105</v>
      </c>
      <c r="T2261">
        <v>36626169</v>
      </c>
      <c r="U2261" t="s">
        <v>17428</v>
      </c>
      <c r="V2261">
        <v>1</v>
      </c>
      <c r="W2261" s="2">
        <v>0</v>
      </c>
      <c r="X2261" s="2">
        <v>0</v>
      </c>
      <c r="Y2261" s="2">
        <v>0</v>
      </c>
      <c r="Z2261" s="2">
        <v>27</v>
      </c>
      <c r="AA2261" s="2">
        <v>23</v>
      </c>
      <c r="AB2261" s="2">
        <v>12</v>
      </c>
      <c r="AC2261" s="2">
        <v>25</v>
      </c>
      <c r="AD2261" s="2">
        <v>28</v>
      </c>
      <c r="AE2261" s="2">
        <v>29</v>
      </c>
      <c r="AF2261" s="2">
        <v>30</v>
      </c>
      <c r="AG2261" s="2">
        <v>28</v>
      </c>
      <c r="AH2261" s="2">
        <v>21</v>
      </c>
      <c r="AI2261" s="2">
        <v>16</v>
      </c>
      <c r="AJ2261" s="2">
        <v>23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120</v>
      </c>
      <c r="BD2261" s="2">
        <v>6</v>
      </c>
      <c r="BE2261" s="2">
        <v>0</v>
      </c>
      <c r="BF2261" s="2">
        <v>0</v>
      </c>
      <c r="BG2261" s="2">
        <v>0</v>
      </c>
      <c r="BH2261" s="2">
        <v>2</v>
      </c>
      <c r="BI2261" s="2">
        <v>1</v>
      </c>
      <c r="BJ2261" s="2">
        <v>1</v>
      </c>
      <c r="BK2261" s="2">
        <v>2</v>
      </c>
      <c r="BL2261" s="2">
        <v>1</v>
      </c>
      <c r="BM2261" s="2">
        <v>2</v>
      </c>
      <c r="BN2261" s="2">
        <v>2</v>
      </c>
      <c r="BO2261" s="2">
        <v>2</v>
      </c>
      <c r="BP2261" s="2">
        <v>1</v>
      </c>
      <c r="BQ2261" s="2">
        <v>1</v>
      </c>
      <c r="BR2261" s="2">
        <v>1</v>
      </c>
      <c r="BS2261" s="2">
        <v>0</v>
      </c>
      <c r="BT2261" s="2">
        <v>0</v>
      </c>
      <c r="BU2261" s="2">
        <v>0</v>
      </c>
      <c r="BV2261" s="2">
        <v>0</v>
      </c>
      <c r="BW2261" s="2">
        <v>0</v>
      </c>
      <c r="BX2261" s="2">
        <v>0</v>
      </c>
      <c r="BY2261" s="2">
        <v>0</v>
      </c>
      <c r="BZ2261" s="2">
        <v>0</v>
      </c>
      <c r="CA2261" s="2">
        <v>0</v>
      </c>
      <c r="CB2261" s="2">
        <v>0</v>
      </c>
      <c r="CC2261" s="2">
        <v>0</v>
      </c>
      <c r="CD2261" s="2">
        <v>0</v>
      </c>
      <c r="CE2261" s="2">
        <v>0</v>
      </c>
      <c r="CF2261" s="2">
        <v>0</v>
      </c>
      <c r="CG2261" s="2">
        <v>0</v>
      </c>
      <c r="CH2261" s="2">
        <v>0</v>
      </c>
      <c r="CI2261" s="2">
        <v>0</v>
      </c>
      <c r="CJ2261" s="2">
        <v>0</v>
      </c>
      <c r="CK2261" s="2">
        <v>8</v>
      </c>
      <c r="CL2261" s="2">
        <v>2</v>
      </c>
    </row>
    <row r="2262" spans="1:90" x14ac:dyDescent="0.25">
      <c r="A2262" t="s">
        <v>115</v>
      </c>
      <c r="B2262">
        <v>20703</v>
      </c>
      <c r="C2262" t="s">
        <v>178</v>
      </c>
      <c r="D2262">
        <v>1</v>
      </c>
      <c r="E2262">
        <v>8</v>
      </c>
      <c r="F2262">
        <v>28400</v>
      </c>
      <c r="G2262">
        <v>35028400</v>
      </c>
      <c r="H2262" t="s">
        <v>8296</v>
      </c>
      <c r="I2262">
        <v>614</v>
      </c>
      <c r="J2262" t="s">
        <v>704</v>
      </c>
      <c r="K2262" t="s">
        <v>91</v>
      </c>
      <c r="L2262">
        <v>1</v>
      </c>
      <c r="M2262" t="s">
        <v>704</v>
      </c>
      <c r="N2262">
        <v>15775000</v>
      </c>
      <c r="O2262" t="s">
        <v>92</v>
      </c>
      <c r="P2262" t="s">
        <v>705</v>
      </c>
      <c r="Q2262">
        <v>764</v>
      </c>
      <c r="R2262">
        <v>17</v>
      </c>
      <c r="S2262">
        <v>36311295</v>
      </c>
      <c r="T2262">
        <v>36312342</v>
      </c>
      <c r="U2262" t="s">
        <v>8297</v>
      </c>
      <c r="V2262">
        <v>1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24</v>
      </c>
      <c r="AG2262" s="2">
        <v>24</v>
      </c>
      <c r="AH2262" s="2">
        <v>313</v>
      </c>
      <c r="AI2262" s="2">
        <v>262</v>
      </c>
      <c r="AJ2262" s="2">
        <v>286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108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0</v>
      </c>
      <c r="BB2262" s="2">
        <v>0</v>
      </c>
      <c r="BC2262" s="2">
        <v>190</v>
      </c>
      <c r="BD2262" s="2">
        <v>4</v>
      </c>
      <c r="BE2262" s="2">
        <v>0</v>
      </c>
      <c r="BF2262" s="2">
        <v>0</v>
      </c>
      <c r="BG2262" s="2">
        <v>0</v>
      </c>
      <c r="BH2262" s="2">
        <v>0</v>
      </c>
      <c r="BI2262" s="2">
        <v>0</v>
      </c>
      <c r="BJ2262" s="2">
        <v>0</v>
      </c>
      <c r="BK2262" s="2">
        <v>0</v>
      </c>
      <c r="BL2262" s="2">
        <v>0</v>
      </c>
      <c r="BM2262" s="2">
        <v>0</v>
      </c>
      <c r="BN2262" s="2">
        <v>1</v>
      </c>
      <c r="BO2262" s="2">
        <v>1</v>
      </c>
      <c r="BP2262" s="2">
        <v>12</v>
      </c>
      <c r="BQ2262" s="2">
        <v>12</v>
      </c>
      <c r="BR2262" s="2">
        <v>11</v>
      </c>
      <c r="BS2262" s="2">
        <v>0</v>
      </c>
      <c r="BT2262" s="2">
        <v>0</v>
      </c>
      <c r="BU2262" s="2">
        <v>0</v>
      </c>
      <c r="BV2262" s="2">
        <v>0</v>
      </c>
      <c r="BW2262" s="2">
        <v>0</v>
      </c>
      <c r="BX2262" s="2">
        <v>0</v>
      </c>
      <c r="BY2262" s="2">
        <v>0</v>
      </c>
      <c r="BZ2262" s="2">
        <v>0</v>
      </c>
      <c r="CA2262" s="2">
        <v>0</v>
      </c>
      <c r="CB2262" s="2">
        <v>0</v>
      </c>
      <c r="CC2262" s="2">
        <v>5</v>
      </c>
      <c r="CD2262" s="2">
        <v>0</v>
      </c>
      <c r="CE2262" s="2">
        <v>0</v>
      </c>
      <c r="CF2262" s="2">
        <v>0</v>
      </c>
      <c r="CG2262" s="2">
        <v>0</v>
      </c>
      <c r="CH2262" s="2">
        <v>0</v>
      </c>
      <c r="CI2262" s="2">
        <v>0</v>
      </c>
      <c r="CJ2262" s="2">
        <v>0</v>
      </c>
      <c r="CK2262" s="2">
        <v>13</v>
      </c>
      <c r="CL2262" s="2">
        <v>2</v>
      </c>
    </row>
    <row r="2263" spans="1:90" x14ac:dyDescent="0.25">
      <c r="A2263" t="s">
        <v>115</v>
      </c>
      <c r="B2263">
        <v>20703</v>
      </c>
      <c r="C2263" t="s">
        <v>178</v>
      </c>
      <c r="D2263">
        <v>1</v>
      </c>
      <c r="E2263">
        <v>8</v>
      </c>
      <c r="F2263">
        <v>30624</v>
      </c>
      <c r="G2263">
        <v>35030624</v>
      </c>
      <c r="H2263" t="s">
        <v>7244</v>
      </c>
      <c r="I2263">
        <v>191</v>
      </c>
      <c r="J2263" t="s">
        <v>5274</v>
      </c>
      <c r="K2263" t="s">
        <v>495</v>
      </c>
      <c r="L2263">
        <v>1</v>
      </c>
      <c r="M2263" t="s">
        <v>5274</v>
      </c>
      <c r="N2263">
        <v>15350000</v>
      </c>
      <c r="O2263" t="s">
        <v>92</v>
      </c>
      <c r="P2263" t="s">
        <v>7245</v>
      </c>
      <c r="Q2263">
        <v>6208</v>
      </c>
      <c r="R2263">
        <v>17</v>
      </c>
      <c r="S2263">
        <v>34821411</v>
      </c>
      <c r="T2263">
        <v>34822233</v>
      </c>
      <c r="U2263" t="s">
        <v>7246</v>
      </c>
      <c r="V2263">
        <v>1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51</v>
      </c>
      <c r="AE2263" s="2">
        <v>89</v>
      </c>
      <c r="AF2263" s="2">
        <v>44</v>
      </c>
      <c r="AG2263" s="2">
        <v>65</v>
      </c>
      <c r="AH2263" s="2">
        <v>60</v>
      </c>
      <c r="AI2263" s="2">
        <v>58</v>
      </c>
      <c r="AJ2263" s="2">
        <v>57</v>
      </c>
      <c r="AK2263" s="2">
        <v>0</v>
      </c>
      <c r="AL2263" s="2">
        <v>0</v>
      </c>
      <c r="AM2263" s="2">
        <v>0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59</v>
      </c>
      <c r="BD2263" s="2">
        <v>7</v>
      </c>
      <c r="BE2263" s="2">
        <v>0</v>
      </c>
      <c r="BF2263" s="2">
        <v>0</v>
      </c>
      <c r="BG2263" s="2">
        <v>0</v>
      </c>
      <c r="BH2263" s="2">
        <v>0</v>
      </c>
      <c r="BI2263" s="2">
        <v>0</v>
      </c>
      <c r="BJ2263" s="2">
        <v>0</v>
      </c>
      <c r="BK2263" s="2">
        <v>0</v>
      </c>
      <c r="BL2263" s="2">
        <v>4</v>
      </c>
      <c r="BM2263" s="2">
        <v>5</v>
      </c>
      <c r="BN2263" s="2">
        <v>3</v>
      </c>
      <c r="BO2263" s="2">
        <v>3</v>
      </c>
      <c r="BP2263" s="2">
        <v>3</v>
      </c>
      <c r="BQ2263" s="2">
        <v>2</v>
      </c>
      <c r="BR2263" s="2">
        <v>4</v>
      </c>
      <c r="BS2263" s="2">
        <v>0</v>
      </c>
      <c r="BT2263" s="2">
        <v>0</v>
      </c>
      <c r="BU2263" s="2">
        <v>0</v>
      </c>
      <c r="BV2263" s="2">
        <v>0</v>
      </c>
      <c r="BW2263" s="2">
        <v>0</v>
      </c>
      <c r="BX2263" s="2">
        <v>0</v>
      </c>
      <c r="BY2263" s="2">
        <v>0</v>
      </c>
      <c r="BZ2263" s="2">
        <v>0</v>
      </c>
      <c r="CA2263" s="2">
        <v>0</v>
      </c>
      <c r="CB2263" s="2">
        <v>0</v>
      </c>
      <c r="CC2263" s="2">
        <v>0</v>
      </c>
      <c r="CD2263" s="2">
        <v>0</v>
      </c>
      <c r="CE2263" s="2">
        <v>0</v>
      </c>
      <c r="CF2263" s="2">
        <v>0</v>
      </c>
      <c r="CG2263" s="2">
        <v>0</v>
      </c>
      <c r="CH2263" s="2">
        <v>0</v>
      </c>
      <c r="CI2263" s="2">
        <v>0</v>
      </c>
      <c r="CJ2263" s="2">
        <v>0</v>
      </c>
      <c r="CK2263" s="2">
        <v>2</v>
      </c>
      <c r="CL2263" s="2">
        <v>2</v>
      </c>
    </row>
    <row r="2264" spans="1:90" x14ac:dyDescent="0.25">
      <c r="A2264" t="s">
        <v>115</v>
      </c>
      <c r="B2264">
        <v>20703</v>
      </c>
      <c r="C2264" t="s">
        <v>178</v>
      </c>
      <c r="D2264">
        <v>1</v>
      </c>
      <c r="E2264">
        <v>8</v>
      </c>
      <c r="F2264">
        <v>27259</v>
      </c>
      <c r="G2264">
        <v>35027259</v>
      </c>
      <c r="H2264" t="s">
        <v>17863</v>
      </c>
      <c r="I2264">
        <v>736</v>
      </c>
      <c r="J2264" t="s">
        <v>9639</v>
      </c>
      <c r="K2264" t="s">
        <v>91</v>
      </c>
      <c r="L2264">
        <v>1</v>
      </c>
      <c r="M2264" t="s">
        <v>9639</v>
      </c>
      <c r="N2264">
        <v>15763000</v>
      </c>
      <c r="O2264" t="s">
        <v>102</v>
      </c>
      <c r="P2264" t="s">
        <v>17864</v>
      </c>
      <c r="Q2264">
        <v>43</v>
      </c>
      <c r="R2264">
        <v>17</v>
      </c>
      <c r="S2264">
        <v>36641125</v>
      </c>
      <c r="T2264">
        <v>36641173</v>
      </c>
      <c r="U2264" t="s">
        <v>17865</v>
      </c>
      <c r="V2264">
        <v>1</v>
      </c>
      <c r="W2264" s="2">
        <v>0</v>
      </c>
      <c r="X2264" s="2">
        <v>0</v>
      </c>
      <c r="Y2264" s="2">
        <v>0</v>
      </c>
      <c r="Z2264" s="2">
        <v>27</v>
      </c>
      <c r="AA2264" s="2">
        <v>22</v>
      </c>
      <c r="AB2264" s="2">
        <v>21</v>
      </c>
      <c r="AC2264" s="2">
        <v>19</v>
      </c>
      <c r="AD2264" s="2">
        <v>22</v>
      </c>
      <c r="AE2264" s="2">
        <v>23</v>
      </c>
      <c r="AF2264" s="2">
        <v>19</v>
      </c>
      <c r="AG2264" s="2">
        <v>15</v>
      </c>
      <c r="AH2264" s="2">
        <v>17</v>
      </c>
      <c r="AI2264" s="2">
        <v>22</v>
      </c>
      <c r="AJ2264" s="2">
        <v>22</v>
      </c>
      <c r="AK2264" s="2">
        <v>0</v>
      </c>
      <c r="AL2264" s="2">
        <v>0</v>
      </c>
      <c r="AM2264" s="2">
        <v>0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55</v>
      </c>
      <c r="BD2264" s="2">
        <v>1</v>
      </c>
      <c r="BE2264" s="2">
        <v>0</v>
      </c>
      <c r="BF2264" s="2">
        <v>0</v>
      </c>
      <c r="BG2264" s="2">
        <v>0</v>
      </c>
      <c r="BH2264" s="2">
        <v>1</v>
      </c>
      <c r="BI2264" s="2">
        <v>2</v>
      </c>
      <c r="BJ2264" s="2">
        <v>1</v>
      </c>
      <c r="BK2264" s="2">
        <v>2</v>
      </c>
      <c r="BL2264" s="2">
        <v>2</v>
      </c>
      <c r="BM2264" s="2">
        <v>2</v>
      </c>
      <c r="BN2264" s="2">
        <v>1</v>
      </c>
      <c r="BO2264" s="2">
        <v>1</v>
      </c>
      <c r="BP2264" s="2">
        <v>1</v>
      </c>
      <c r="BQ2264" s="2">
        <v>2</v>
      </c>
      <c r="BR2264" s="2">
        <v>1</v>
      </c>
      <c r="BS2264" s="2">
        <v>0</v>
      </c>
      <c r="BT2264" s="2">
        <v>0</v>
      </c>
      <c r="BU2264" s="2">
        <v>0</v>
      </c>
      <c r="BV2264" s="2">
        <v>0</v>
      </c>
      <c r="BW2264" s="2">
        <v>0</v>
      </c>
      <c r="BX2264" s="2">
        <v>0</v>
      </c>
      <c r="BY2264" s="2">
        <v>0</v>
      </c>
      <c r="BZ2264" s="2">
        <v>0</v>
      </c>
      <c r="CA2264" s="2">
        <v>0</v>
      </c>
      <c r="CB2264" s="2">
        <v>0</v>
      </c>
      <c r="CC2264" s="2">
        <v>0</v>
      </c>
      <c r="CD2264" s="2">
        <v>0</v>
      </c>
      <c r="CE2264" s="2">
        <v>0</v>
      </c>
      <c r="CF2264" s="2">
        <v>0</v>
      </c>
      <c r="CG2264" s="2">
        <v>0</v>
      </c>
      <c r="CH2264" s="2">
        <v>0</v>
      </c>
      <c r="CI2264" s="2">
        <v>0</v>
      </c>
      <c r="CJ2264" s="2">
        <v>0</v>
      </c>
      <c r="CK2264" s="2">
        <v>5</v>
      </c>
      <c r="CL2264" s="2">
        <v>1</v>
      </c>
    </row>
    <row r="2265" spans="1:90" x14ac:dyDescent="0.25">
      <c r="A2265" t="s">
        <v>115</v>
      </c>
      <c r="B2265">
        <v>20703</v>
      </c>
      <c r="C2265" t="s">
        <v>178</v>
      </c>
      <c r="D2265">
        <v>1</v>
      </c>
      <c r="E2265">
        <v>8</v>
      </c>
      <c r="F2265">
        <v>28319</v>
      </c>
      <c r="G2265">
        <v>35028319</v>
      </c>
      <c r="H2265" t="s">
        <v>9781</v>
      </c>
      <c r="I2265">
        <v>696</v>
      </c>
      <c r="J2265" t="s">
        <v>1152</v>
      </c>
      <c r="K2265" t="s">
        <v>91</v>
      </c>
      <c r="L2265">
        <v>1</v>
      </c>
      <c r="M2265" t="s">
        <v>1152</v>
      </c>
      <c r="N2265">
        <v>15770000</v>
      </c>
      <c r="O2265" t="s">
        <v>102</v>
      </c>
      <c r="P2265" t="s">
        <v>9782</v>
      </c>
      <c r="Q2265">
        <v>705</v>
      </c>
      <c r="R2265">
        <v>17</v>
      </c>
      <c r="S2265">
        <v>36911140</v>
      </c>
      <c r="T2265">
        <v>36911428</v>
      </c>
      <c r="U2265" t="s">
        <v>9783</v>
      </c>
      <c r="V2265">
        <v>1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66</v>
      </c>
      <c r="AE2265" s="2">
        <v>51</v>
      </c>
      <c r="AF2265" s="2">
        <v>62</v>
      </c>
      <c r="AG2265" s="2">
        <v>68</v>
      </c>
      <c r="AH2265" s="2">
        <v>58</v>
      </c>
      <c r="AI2265" s="2">
        <v>55</v>
      </c>
      <c r="AJ2265" s="2">
        <v>66</v>
      </c>
      <c r="AK2265" s="2">
        <v>0</v>
      </c>
      <c r="AL2265" s="2">
        <v>0</v>
      </c>
      <c r="AM2265" s="2">
        <v>0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123</v>
      </c>
      <c r="BD2265" s="2">
        <v>2</v>
      </c>
      <c r="BE2265" s="2">
        <v>0</v>
      </c>
      <c r="BF2265" s="2">
        <v>0</v>
      </c>
      <c r="BG2265" s="2">
        <v>0</v>
      </c>
      <c r="BH2265" s="2">
        <v>0</v>
      </c>
      <c r="BI2265" s="2">
        <v>0</v>
      </c>
      <c r="BJ2265" s="2">
        <v>0</v>
      </c>
      <c r="BK2265" s="2">
        <v>0</v>
      </c>
      <c r="BL2265" s="2">
        <v>3</v>
      </c>
      <c r="BM2265" s="2">
        <v>4</v>
      </c>
      <c r="BN2265" s="2">
        <v>3</v>
      </c>
      <c r="BO2265" s="2">
        <v>6</v>
      </c>
      <c r="BP2265" s="2">
        <v>4</v>
      </c>
      <c r="BQ2265" s="2">
        <v>2</v>
      </c>
      <c r="BR2265" s="2">
        <v>3</v>
      </c>
      <c r="BS2265" s="2">
        <v>0</v>
      </c>
      <c r="BT2265" s="2">
        <v>0</v>
      </c>
      <c r="BU2265" s="2">
        <v>0</v>
      </c>
      <c r="BV2265" s="2">
        <v>0</v>
      </c>
      <c r="BW2265" s="2">
        <v>0</v>
      </c>
      <c r="BX2265" s="2">
        <v>0</v>
      </c>
      <c r="BY2265" s="2">
        <v>0</v>
      </c>
      <c r="BZ2265" s="2">
        <v>0</v>
      </c>
      <c r="CA2265" s="2">
        <v>0</v>
      </c>
      <c r="CB2265" s="2">
        <v>0</v>
      </c>
      <c r="CC2265" s="2">
        <v>0</v>
      </c>
      <c r="CD2265" s="2">
        <v>0</v>
      </c>
      <c r="CE2265" s="2">
        <v>0</v>
      </c>
      <c r="CF2265" s="2">
        <v>0</v>
      </c>
      <c r="CG2265" s="2">
        <v>0</v>
      </c>
      <c r="CH2265" s="2">
        <v>0</v>
      </c>
      <c r="CI2265" s="2">
        <v>0</v>
      </c>
      <c r="CJ2265" s="2">
        <v>0</v>
      </c>
      <c r="CK2265" s="2">
        <v>8</v>
      </c>
      <c r="CL2265" s="2">
        <v>2</v>
      </c>
    </row>
    <row r="2266" spans="1:90" x14ac:dyDescent="0.25">
      <c r="A2266" t="s">
        <v>115</v>
      </c>
      <c r="B2266">
        <v>20703</v>
      </c>
      <c r="C2266" t="s">
        <v>178</v>
      </c>
      <c r="D2266">
        <v>1</v>
      </c>
      <c r="E2266">
        <v>8</v>
      </c>
      <c r="F2266">
        <v>27169</v>
      </c>
      <c r="G2266">
        <v>35027169</v>
      </c>
      <c r="H2266" t="s">
        <v>11198</v>
      </c>
      <c r="I2266">
        <v>783</v>
      </c>
      <c r="J2266" t="s">
        <v>4662</v>
      </c>
      <c r="K2266" t="s">
        <v>91</v>
      </c>
      <c r="L2266">
        <v>1</v>
      </c>
      <c r="M2266" t="s">
        <v>4662</v>
      </c>
      <c r="N2266">
        <v>15713000</v>
      </c>
      <c r="O2266" t="s">
        <v>92</v>
      </c>
      <c r="P2266" t="s">
        <v>11199</v>
      </c>
      <c r="Q2266">
        <v>510</v>
      </c>
      <c r="R2266">
        <v>17</v>
      </c>
      <c r="S2266">
        <v>36421103</v>
      </c>
      <c r="T2266">
        <v>36421154</v>
      </c>
      <c r="U2266" t="s">
        <v>11200</v>
      </c>
      <c r="V2266">
        <v>1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22</v>
      </c>
      <c r="AE2266" s="2">
        <v>19</v>
      </c>
      <c r="AF2266" s="2">
        <v>18</v>
      </c>
      <c r="AG2266" s="2">
        <v>19</v>
      </c>
      <c r="AH2266" s="2">
        <v>20</v>
      </c>
      <c r="AI2266" s="2">
        <v>34</v>
      </c>
      <c r="AJ2266" s="2">
        <v>17</v>
      </c>
      <c r="AK2266" s="2">
        <v>0</v>
      </c>
      <c r="AL2266" s="2">
        <v>0</v>
      </c>
      <c r="AM2266" s="2">
        <v>0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40</v>
      </c>
      <c r="BD2266" s="2">
        <v>6</v>
      </c>
      <c r="BE2266" s="2">
        <v>0</v>
      </c>
      <c r="BF2266" s="2">
        <v>0</v>
      </c>
      <c r="BG2266" s="2">
        <v>0</v>
      </c>
      <c r="BH2266" s="2">
        <v>0</v>
      </c>
      <c r="BI2266" s="2">
        <v>0</v>
      </c>
      <c r="BJ2266" s="2">
        <v>0</v>
      </c>
      <c r="BK2266" s="2">
        <v>0</v>
      </c>
      <c r="BL2266" s="2">
        <v>2</v>
      </c>
      <c r="BM2266" s="2">
        <v>1</v>
      </c>
      <c r="BN2266" s="2">
        <v>2</v>
      </c>
      <c r="BO2266" s="2">
        <v>2</v>
      </c>
      <c r="BP2266" s="2">
        <v>2</v>
      </c>
      <c r="BQ2266" s="2">
        <v>2</v>
      </c>
      <c r="BR2266" s="2">
        <v>2</v>
      </c>
      <c r="BS2266" s="2">
        <v>0</v>
      </c>
      <c r="BT2266" s="2">
        <v>0</v>
      </c>
      <c r="BU2266" s="2">
        <v>0</v>
      </c>
      <c r="BV2266" s="2">
        <v>0</v>
      </c>
      <c r="BW2266" s="2">
        <v>0</v>
      </c>
      <c r="BX2266" s="2">
        <v>0</v>
      </c>
      <c r="BY2266" s="2">
        <v>0</v>
      </c>
      <c r="BZ2266" s="2">
        <v>0</v>
      </c>
      <c r="CA2266" s="2">
        <v>0</v>
      </c>
      <c r="CB2266" s="2">
        <v>0</v>
      </c>
      <c r="CC2266" s="2">
        <v>0</v>
      </c>
      <c r="CD2266" s="2">
        <v>0</v>
      </c>
      <c r="CE2266" s="2">
        <v>0</v>
      </c>
      <c r="CF2266" s="2">
        <v>0</v>
      </c>
      <c r="CG2266" s="2">
        <v>0</v>
      </c>
      <c r="CH2266" s="2">
        <v>0</v>
      </c>
      <c r="CI2266" s="2">
        <v>0</v>
      </c>
      <c r="CJ2266" s="2">
        <v>0</v>
      </c>
      <c r="CK2266" s="2">
        <v>3</v>
      </c>
      <c r="CL2266" s="2">
        <v>2</v>
      </c>
    </row>
    <row r="2267" spans="1:90" x14ac:dyDescent="0.25">
      <c r="A2267" t="s">
        <v>115</v>
      </c>
      <c r="B2267">
        <v>20703</v>
      </c>
      <c r="C2267" t="s">
        <v>178</v>
      </c>
      <c r="D2267">
        <v>1</v>
      </c>
      <c r="E2267">
        <v>8</v>
      </c>
      <c r="F2267">
        <v>27194</v>
      </c>
      <c r="G2267">
        <v>35027194</v>
      </c>
      <c r="H2267" t="s">
        <v>16191</v>
      </c>
      <c r="I2267">
        <v>508</v>
      </c>
      <c r="J2267" t="s">
        <v>16192</v>
      </c>
      <c r="K2267" t="s">
        <v>91</v>
      </c>
      <c r="L2267">
        <v>1</v>
      </c>
      <c r="M2267" t="s">
        <v>16192</v>
      </c>
      <c r="N2267">
        <v>15745000</v>
      </c>
      <c r="P2267" t="s">
        <v>16193</v>
      </c>
      <c r="Q2267">
        <v>2473</v>
      </c>
      <c r="R2267">
        <v>17</v>
      </c>
      <c r="S2267">
        <v>36481131</v>
      </c>
      <c r="T2267">
        <v>96481154</v>
      </c>
      <c r="U2267" t="s">
        <v>16194</v>
      </c>
      <c r="V2267">
        <v>1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48</v>
      </c>
      <c r="AE2267" s="2">
        <v>53</v>
      </c>
      <c r="AF2267" s="2">
        <v>46</v>
      </c>
      <c r="AG2267" s="2">
        <v>54</v>
      </c>
      <c r="AH2267" s="2">
        <v>35</v>
      </c>
      <c r="AI2267" s="2">
        <v>40</v>
      </c>
      <c r="AJ2267" s="2">
        <v>50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326</v>
      </c>
      <c r="BD2267" s="2">
        <v>4</v>
      </c>
      <c r="BE2267" s="2">
        <v>0</v>
      </c>
      <c r="BF2267" s="2">
        <v>0</v>
      </c>
      <c r="BG2267" s="2">
        <v>0</v>
      </c>
      <c r="BH2267" s="2">
        <v>0</v>
      </c>
      <c r="BI2267" s="2">
        <v>0</v>
      </c>
      <c r="BJ2267" s="2">
        <v>0</v>
      </c>
      <c r="BK2267" s="2">
        <v>0</v>
      </c>
      <c r="BL2267" s="2">
        <v>2</v>
      </c>
      <c r="BM2267" s="2">
        <v>4</v>
      </c>
      <c r="BN2267" s="2">
        <v>4</v>
      </c>
      <c r="BO2267" s="2">
        <v>3</v>
      </c>
      <c r="BP2267" s="2">
        <v>3</v>
      </c>
      <c r="BQ2267" s="2">
        <v>3</v>
      </c>
      <c r="BR2267" s="2">
        <v>2</v>
      </c>
      <c r="BS2267" s="2">
        <v>0</v>
      </c>
      <c r="BT2267" s="2">
        <v>0</v>
      </c>
      <c r="BU2267" s="2">
        <v>0</v>
      </c>
      <c r="BV2267" s="2">
        <v>0</v>
      </c>
      <c r="BW2267" s="2">
        <v>0</v>
      </c>
      <c r="BX2267" s="2">
        <v>0</v>
      </c>
      <c r="BY2267" s="2">
        <v>0</v>
      </c>
      <c r="BZ2267" s="2">
        <v>0</v>
      </c>
      <c r="CA2267" s="2">
        <v>0</v>
      </c>
      <c r="CB2267" s="2">
        <v>0</v>
      </c>
      <c r="CC2267" s="2">
        <v>0</v>
      </c>
      <c r="CD2267" s="2">
        <v>0</v>
      </c>
      <c r="CE2267" s="2">
        <v>0</v>
      </c>
      <c r="CF2267" s="2">
        <v>0</v>
      </c>
      <c r="CG2267" s="2">
        <v>0</v>
      </c>
      <c r="CH2267" s="2">
        <v>0</v>
      </c>
      <c r="CI2267" s="2">
        <v>0</v>
      </c>
      <c r="CJ2267" s="2">
        <v>0</v>
      </c>
      <c r="CK2267" s="2">
        <v>19</v>
      </c>
      <c r="CL2267" s="2">
        <v>1</v>
      </c>
    </row>
    <row r="2268" spans="1:90" x14ac:dyDescent="0.25">
      <c r="A2268" t="s">
        <v>115</v>
      </c>
      <c r="B2268">
        <v>20703</v>
      </c>
      <c r="C2268" t="s">
        <v>178</v>
      </c>
      <c r="D2268">
        <v>1</v>
      </c>
      <c r="E2268">
        <v>8</v>
      </c>
      <c r="F2268">
        <v>27212</v>
      </c>
      <c r="G2268">
        <v>35027212</v>
      </c>
      <c r="H2268" t="s">
        <v>4682</v>
      </c>
      <c r="I2268">
        <v>705</v>
      </c>
      <c r="J2268" t="s">
        <v>4683</v>
      </c>
      <c r="K2268" t="s">
        <v>91</v>
      </c>
      <c r="L2268">
        <v>1</v>
      </c>
      <c r="M2268" t="s">
        <v>4683</v>
      </c>
      <c r="N2268">
        <v>15760000</v>
      </c>
      <c r="P2268" t="s">
        <v>4684</v>
      </c>
      <c r="Q2268">
        <v>371</v>
      </c>
      <c r="R2268">
        <v>17</v>
      </c>
      <c r="S2268">
        <v>36341242</v>
      </c>
      <c r="U2268" t="s">
        <v>4685</v>
      </c>
      <c r="V2268">
        <v>1</v>
      </c>
      <c r="W2268" s="2">
        <v>0</v>
      </c>
      <c r="X2268" s="2">
        <v>0</v>
      </c>
      <c r="Y2268" s="2">
        <v>0</v>
      </c>
      <c r="Z2268" s="2">
        <v>44</v>
      </c>
      <c r="AA2268" s="2">
        <v>56</v>
      </c>
      <c r="AB2268" s="2">
        <v>41</v>
      </c>
      <c r="AC2268" s="2">
        <v>52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0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3</v>
      </c>
      <c r="BE2268" s="2">
        <v>0</v>
      </c>
      <c r="BF2268" s="2">
        <v>0</v>
      </c>
      <c r="BG2268" s="2">
        <v>0</v>
      </c>
      <c r="BH2268" s="2">
        <v>2</v>
      </c>
      <c r="BI2268" s="2">
        <v>2</v>
      </c>
      <c r="BJ2268" s="2">
        <v>3</v>
      </c>
      <c r="BK2268" s="2">
        <v>4</v>
      </c>
      <c r="BL2268" s="2">
        <v>0</v>
      </c>
      <c r="BM2268" s="2">
        <v>0</v>
      </c>
      <c r="BN2268" s="2">
        <v>0</v>
      </c>
      <c r="BO2268" s="2">
        <v>0</v>
      </c>
      <c r="BP2268" s="2">
        <v>0</v>
      </c>
      <c r="BQ2268" s="2">
        <v>0</v>
      </c>
      <c r="BR2268" s="2">
        <v>0</v>
      </c>
      <c r="BS2268" s="2">
        <v>0</v>
      </c>
      <c r="BT2268" s="2">
        <v>0</v>
      </c>
      <c r="BU2268" s="2">
        <v>0</v>
      </c>
      <c r="BV2268" s="2">
        <v>0</v>
      </c>
      <c r="BW2268" s="2">
        <v>0</v>
      </c>
      <c r="BX2268" s="2">
        <v>0</v>
      </c>
      <c r="BY2268" s="2">
        <v>0</v>
      </c>
      <c r="BZ2268" s="2">
        <v>0</v>
      </c>
      <c r="CA2268" s="2">
        <v>0</v>
      </c>
      <c r="CB2268" s="2">
        <v>0</v>
      </c>
      <c r="CC2268" s="2">
        <v>0</v>
      </c>
      <c r="CD2268" s="2">
        <v>0</v>
      </c>
      <c r="CE2268" s="2">
        <v>0</v>
      </c>
      <c r="CF2268" s="2">
        <v>0</v>
      </c>
      <c r="CG2268" s="2">
        <v>0</v>
      </c>
      <c r="CH2268" s="2">
        <v>0</v>
      </c>
      <c r="CI2268" s="2">
        <v>0</v>
      </c>
      <c r="CJ2268" s="2">
        <v>0</v>
      </c>
      <c r="CK2268" s="2">
        <v>0</v>
      </c>
      <c r="CL2268" s="2">
        <v>2</v>
      </c>
    </row>
    <row r="2269" spans="1:90" x14ac:dyDescent="0.25">
      <c r="A2269" t="s">
        <v>115</v>
      </c>
      <c r="B2269">
        <v>20703</v>
      </c>
      <c r="C2269" t="s">
        <v>178</v>
      </c>
      <c r="D2269">
        <v>1</v>
      </c>
      <c r="E2269">
        <v>8</v>
      </c>
      <c r="F2269">
        <v>27285</v>
      </c>
      <c r="G2269">
        <v>35027285</v>
      </c>
      <c r="H2269" t="s">
        <v>179</v>
      </c>
      <c r="I2269">
        <v>396</v>
      </c>
      <c r="J2269" t="s">
        <v>178</v>
      </c>
      <c r="K2269" t="s">
        <v>180</v>
      </c>
      <c r="L2269">
        <v>1</v>
      </c>
      <c r="M2269" t="s">
        <v>178</v>
      </c>
      <c r="N2269">
        <v>15706077</v>
      </c>
      <c r="O2269" t="s">
        <v>92</v>
      </c>
      <c r="P2269" t="s">
        <v>181</v>
      </c>
      <c r="Q2269">
        <v>1074</v>
      </c>
      <c r="R2269">
        <v>17</v>
      </c>
      <c r="S2269">
        <v>36321175</v>
      </c>
      <c r="T2269">
        <v>36327279</v>
      </c>
      <c r="U2269" t="s">
        <v>182</v>
      </c>
      <c r="V2269">
        <v>1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49</v>
      </c>
      <c r="AE2269" s="2">
        <v>58</v>
      </c>
      <c r="AF2269" s="2">
        <v>60</v>
      </c>
      <c r="AG2269" s="2">
        <v>62</v>
      </c>
      <c r="AH2269" s="2">
        <v>39</v>
      </c>
      <c r="AI2269" s="2">
        <v>38</v>
      </c>
      <c r="AJ2269" s="2">
        <v>45</v>
      </c>
      <c r="AK2269" s="2">
        <v>0</v>
      </c>
      <c r="AL2269" s="2">
        <v>0</v>
      </c>
      <c r="AM2269" s="2">
        <v>0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114</v>
      </c>
      <c r="BD2269" s="2">
        <v>3</v>
      </c>
      <c r="BE2269" s="2">
        <v>0</v>
      </c>
      <c r="BF2269" s="2">
        <v>0</v>
      </c>
      <c r="BG2269" s="2">
        <v>0</v>
      </c>
      <c r="BH2269" s="2">
        <v>0</v>
      </c>
      <c r="BI2269" s="2">
        <v>0</v>
      </c>
      <c r="BJ2269" s="2">
        <v>0</v>
      </c>
      <c r="BK2269" s="2">
        <v>0</v>
      </c>
      <c r="BL2269" s="2">
        <v>3</v>
      </c>
      <c r="BM2269" s="2">
        <v>4</v>
      </c>
      <c r="BN2269" s="2">
        <v>4</v>
      </c>
      <c r="BO2269" s="2">
        <v>4</v>
      </c>
      <c r="BP2269" s="2">
        <v>1</v>
      </c>
      <c r="BQ2269" s="2">
        <v>1</v>
      </c>
      <c r="BR2269" s="2">
        <v>2</v>
      </c>
      <c r="BS2269" s="2">
        <v>0</v>
      </c>
      <c r="BT2269" s="2">
        <v>0</v>
      </c>
      <c r="BU2269" s="2">
        <v>0</v>
      </c>
      <c r="BV2269" s="2">
        <v>0</v>
      </c>
      <c r="BW2269" s="2">
        <v>0</v>
      </c>
      <c r="BX2269" s="2">
        <v>0</v>
      </c>
      <c r="BY2269" s="2">
        <v>0</v>
      </c>
      <c r="BZ2269" s="2">
        <v>0</v>
      </c>
      <c r="CA2269" s="2">
        <v>0</v>
      </c>
      <c r="CB2269" s="2">
        <v>0</v>
      </c>
      <c r="CC2269" s="2">
        <v>0</v>
      </c>
      <c r="CD2269" s="2">
        <v>0</v>
      </c>
      <c r="CE2269" s="2">
        <v>0</v>
      </c>
      <c r="CF2269" s="2">
        <v>0</v>
      </c>
      <c r="CG2269" s="2">
        <v>0</v>
      </c>
      <c r="CH2269" s="2">
        <v>0</v>
      </c>
      <c r="CI2269" s="2">
        <v>0</v>
      </c>
      <c r="CJ2269" s="2">
        <v>0</v>
      </c>
      <c r="CK2269" s="2">
        <v>4</v>
      </c>
      <c r="CL2269" s="2">
        <v>1</v>
      </c>
    </row>
    <row r="2270" spans="1:90" x14ac:dyDescent="0.25">
      <c r="A2270" t="s">
        <v>115</v>
      </c>
      <c r="B2270">
        <v>20703</v>
      </c>
      <c r="C2270" t="s">
        <v>178</v>
      </c>
      <c r="D2270">
        <v>1</v>
      </c>
      <c r="E2270">
        <v>8</v>
      </c>
      <c r="F2270">
        <v>28289</v>
      </c>
      <c r="G2270">
        <v>35028289</v>
      </c>
      <c r="H2270" t="s">
        <v>18043</v>
      </c>
      <c r="I2270">
        <v>620</v>
      </c>
      <c r="J2270" t="s">
        <v>8312</v>
      </c>
      <c r="K2270" t="s">
        <v>91</v>
      </c>
      <c r="L2270">
        <v>1</v>
      </c>
      <c r="M2270" t="s">
        <v>8313</v>
      </c>
      <c r="N2270">
        <v>15780000</v>
      </c>
      <c r="O2270" t="s">
        <v>92</v>
      </c>
      <c r="P2270" t="s">
        <v>18044</v>
      </c>
      <c r="Q2270">
        <v>476</v>
      </c>
      <c r="R2270">
        <v>17</v>
      </c>
      <c r="S2270">
        <v>36431106</v>
      </c>
      <c r="T2270">
        <v>36431299</v>
      </c>
      <c r="U2270" t="s">
        <v>18045</v>
      </c>
      <c r="V2270">
        <v>1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20</v>
      </c>
      <c r="AE2270" s="2">
        <v>30</v>
      </c>
      <c r="AF2270" s="2">
        <v>28</v>
      </c>
      <c r="AG2270" s="2">
        <v>22</v>
      </c>
      <c r="AH2270" s="2">
        <v>41</v>
      </c>
      <c r="AI2270" s="2">
        <v>25</v>
      </c>
      <c r="AJ2270" s="2">
        <v>36</v>
      </c>
      <c r="AK2270" s="2">
        <v>0</v>
      </c>
      <c r="AL2270" s="2">
        <v>0</v>
      </c>
      <c r="AM2270" s="2">
        <v>0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47</v>
      </c>
      <c r="BD2270" s="2">
        <v>0</v>
      </c>
      <c r="BE2270" s="2">
        <v>0</v>
      </c>
      <c r="BF2270" s="2">
        <v>0</v>
      </c>
      <c r="BG2270" s="2">
        <v>0</v>
      </c>
      <c r="BH2270" s="2">
        <v>0</v>
      </c>
      <c r="BI2270" s="2">
        <v>0</v>
      </c>
      <c r="BJ2270" s="2">
        <v>0</v>
      </c>
      <c r="BK2270" s="2">
        <v>0</v>
      </c>
      <c r="BL2270" s="2">
        <v>2</v>
      </c>
      <c r="BM2270" s="2">
        <v>2</v>
      </c>
      <c r="BN2270" s="2">
        <v>1</v>
      </c>
      <c r="BO2270" s="2">
        <v>2</v>
      </c>
      <c r="BP2270" s="2">
        <v>2</v>
      </c>
      <c r="BQ2270" s="2">
        <v>1</v>
      </c>
      <c r="BR2270" s="2">
        <v>1</v>
      </c>
      <c r="BS2270" s="2">
        <v>0</v>
      </c>
      <c r="BT2270" s="2">
        <v>0</v>
      </c>
      <c r="BU2270" s="2">
        <v>0</v>
      </c>
      <c r="BV2270" s="2">
        <v>0</v>
      </c>
      <c r="BW2270" s="2">
        <v>0</v>
      </c>
      <c r="BX2270" s="2">
        <v>0</v>
      </c>
      <c r="BY2270" s="2">
        <v>0</v>
      </c>
      <c r="BZ2270" s="2">
        <v>0</v>
      </c>
      <c r="CA2270" s="2">
        <v>0</v>
      </c>
      <c r="CB2270" s="2">
        <v>0</v>
      </c>
      <c r="CC2270" s="2">
        <v>0</v>
      </c>
      <c r="CD2270" s="2">
        <v>0</v>
      </c>
      <c r="CE2270" s="2">
        <v>0</v>
      </c>
      <c r="CF2270" s="2">
        <v>0</v>
      </c>
      <c r="CG2270" s="2">
        <v>0</v>
      </c>
      <c r="CH2270" s="2">
        <v>0</v>
      </c>
      <c r="CI2270" s="2">
        <v>0</v>
      </c>
      <c r="CJ2270" s="2">
        <v>0</v>
      </c>
      <c r="CK2270" s="2">
        <v>2</v>
      </c>
      <c r="CL2270" s="2">
        <v>0</v>
      </c>
    </row>
    <row r="2271" spans="1:90" x14ac:dyDescent="0.25">
      <c r="A2271" t="s">
        <v>115</v>
      </c>
      <c r="B2271">
        <v>20703</v>
      </c>
      <c r="C2271" t="s">
        <v>178</v>
      </c>
      <c r="D2271">
        <v>1</v>
      </c>
      <c r="E2271">
        <v>8</v>
      </c>
      <c r="F2271">
        <v>30636</v>
      </c>
      <c r="G2271">
        <v>35030636</v>
      </c>
      <c r="H2271" t="s">
        <v>19158</v>
      </c>
      <c r="I2271">
        <v>191</v>
      </c>
      <c r="J2271" t="s">
        <v>5274</v>
      </c>
      <c r="K2271" t="s">
        <v>19159</v>
      </c>
      <c r="L2271">
        <v>1</v>
      </c>
      <c r="M2271" t="s">
        <v>5274</v>
      </c>
      <c r="N2271">
        <v>15350000</v>
      </c>
      <c r="O2271" t="s">
        <v>92</v>
      </c>
      <c r="P2271" t="s">
        <v>12738</v>
      </c>
      <c r="Q2271" t="s">
        <v>19160</v>
      </c>
      <c r="R2271">
        <v>17</v>
      </c>
      <c r="S2271">
        <v>34821164</v>
      </c>
      <c r="T2271">
        <v>34822232</v>
      </c>
      <c r="U2271" t="s">
        <v>19161</v>
      </c>
      <c r="V2271">
        <v>1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66</v>
      </c>
      <c r="AE2271" s="2">
        <v>60</v>
      </c>
      <c r="AF2271" s="2">
        <v>91</v>
      </c>
      <c r="AG2271" s="2">
        <v>84</v>
      </c>
      <c r="AH2271" s="2">
        <v>70</v>
      </c>
      <c r="AI2271" s="2">
        <v>102</v>
      </c>
      <c r="AJ2271" s="2">
        <v>86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2">
        <v>0</v>
      </c>
      <c r="AQ2271" s="2">
        <v>0</v>
      </c>
      <c r="AR2271" s="2">
        <v>11</v>
      </c>
      <c r="AS2271" s="2">
        <v>0</v>
      </c>
      <c r="AT2271" s="2">
        <v>0</v>
      </c>
      <c r="AU2271" s="2">
        <v>20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132</v>
      </c>
      <c r="BD2271" s="2">
        <v>0</v>
      </c>
      <c r="BE2271" s="2">
        <v>0</v>
      </c>
      <c r="BF2271" s="2">
        <v>0</v>
      </c>
      <c r="BG2271" s="2">
        <v>0</v>
      </c>
      <c r="BH2271" s="2">
        <v>0</v>
      </c>
      <c r="BI2271" s="2">
        <v>0</v>
      </c>
      <c r="BJ2271" s="2">
        <v>0</v>
      </c>
      <c r="BK2271" s="2">
        <v>0</v>
      </c>
      <c r="BL2271" s="2">
        <v>3</v>
      </c>
      <c r="BM2271" s="2">
        <v>2</v>
      </c>
      <c r="BN2271" s="2">
        <v>3</v>
      </c>
      <c r="BO2271" s="2">
        <v>3</v>
      </c>
      <c r="BP2271" s="2">
        <v>2</v>
      </c>
      <c r="BQ2271" s="2">
        <v>3</v>
      </c>
      <c r="BR2271" s="2">
        <v>4</v>
      </c>
      <c r="BS2271" s="2">
        <v>0</v>
      </c>
      <c r="BT2271" s="2">
        <v>0</v>
      </c>
      <c r="BU2271" s="2">
        <v>0</v>
      </c>
      <c r="BV2271" s="2">
        <v>0</v>
      </c>
      <c r="BW2271" s="2">
        <v>0</v>
      </c>
      <c r="BX2271" s="2">
        <v>0</v>
      </c>
      <c r="BY2271" s="2">
        <v>0</v>
      </c>
      <c r="BZ2271" s="2">
        <v>1</v>
      </c>
      <c r="CA2271" s="2">
        <v>0</v>
      </c>
      <c r="CB2271" s="2">
        <v>0</v>
      </c>
      <c r="CC2271" s="2">
        <v>2</v>
      </c>
      <c r="CD2271" s="2">
        <v>0</v>
      </c>
      <c r="CE2271" s="2">
        <v>0</v>
      </c>
      <c r="CF2271" s="2">
        <v>0</v>
      </c>
      <c r="CG2271" s="2">
        <v>0</v>
      </c>
      <c r="CH2271" s="2">
        <v>0</v>
      </c>
      <c r="CI2271" s="2">
        <v>0</v>
      </c>
      <c r="CJ2271" s="2">
        <v>0</v>
      </c>
      <c r="CK2271" s="2">
        <v>6</v>
      </c>
      <c r="CL2271" s="2">
        <v>0</v>
      </c>
    </row>
    <row r="2272" spans="1:90" x14ac:dyDescent="0.25">
      <c r="A2272" t="s">
        <v>115</v>
      </c>
      <c r="B2272">
        <v>20703</v>
      </c>
      <c r="C2272" t="s">
        <v>178</v>
      </c>
      <c r="D2272">
        <v>1</v>
      </c>
      <c r="E2272">
        <v>8</v>
      </c>
      <c r="F2272">
        <v>28320</v>
      </c>
      <c r="G2272">
        <v>35028320</v>
      </c>
      <c r="H2272" t="s">
        <v>4468</v>
      </c>
      <c r="I2272">
        <v>757</v>
      </c>
      <c r="J2272" t="s">
        <v>4469</v>
      </c>
      <c r="K2272" t="s">
        <v>91</v>
      </c>
      <c r="L2272">
        <v>1</v>
      </c>
      <c r="M2272" t="s">
        <v>4469</v>
      </c>
      <c r="N2272">
        <v>15773000</v>
      </c>
      <c r="O2272" t="s">
        <v>92</v>
      </c>
      <c r="P2272" t="s">
        <v>4284</v>
      </c>
      <c r="Q2272">
        <v>400</v>
      </c>
      <c r="R2272">
        <v>17</v>
      </c>
      <c r="S2272">
        <v>36811128</v>
      </c>
      <c r="T2272">
        <v>36811165</v>
      </c>
      <c r="U2272" t="s">
        <v>4470</v>
      </c>
      <c r="V2272">
        <v>1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15</v>
      </c>
      <c r="AE2272" s="2">
        <v>21</v>
      </c>
      <c r="AF2272" s="2">
        <v>19</v>
      </c>
      <c r="AG2272" s="2">
        <v>25</v>
      </c>
      <c r="AH2272" s="2">
        <v>12</v>
      </c>
      <c r="AI2272" s="2">
        <v>21</v>
      </c>
      <c r="AJ2272" s="2">
        <v>21</v>
      </c>
      <c r="AK2272" s="2">
        <v>0</v>
      </c>
      <c r="AL2272" s="2">
        <v>0</v>
      </c>
      <c r="AM2272" s="2">
        <v>0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160</v>
      </c>
      <c r="BD2272" s="2">
        <v>2</v>
      </c>
      <c r="BE2272" s="2">
        <v>0</v>
      </c>
      <c r="BF2272" s="2">
        <v>0</v>
      </c>
      <c r="BG2272" s="2">
        <v>0</v>
      </c>
      <c r="BH2272" s="2">
        <v>0</v>
      </c>
      <c r="BI2272" s="2">
        <v>0</v>
      </c>
      <c r="BJ2272" s="2">
        <v>0</v>
      </c>
      <c r="BK2272" s="2">
        <v>0</v>
      </c>
      <c r="BL2272" s="2">
        <v>1</v>
      </c>
      <c r="BM2272" s="2">
        <v>1</v>
      </c>
      <c r="BN2272" s="2">
        <v>2</v>
      </c>
      <c r="BO2272" s="2">
        <v>1</v>
      </c>
      <c r="BP2272" s="2">
        <v>2</v>
      </c>
      <c r="BQ2272" s="2">
        <v>1</v>
      </c>
      <c r="BR2272" s="2">
        <v>1</v>
      </c>
      <c r="BS2272" s="2">
        <v>0</v>
      </c>
      <c r="BT2272" s="2">
        <v>0</v>
      </c>
      <c r="BU2272" s="2">
        <v>0</v>
      </c>
      <c r="BV2272" s="2">
        <v>0</v>
      </c>
      <c r="BW2272" s="2">
        <v>0</v>
      </c>
      <c r="BX2272" s="2">
        <v>0</v>
      </c>
      <c r="BY2272" s="2">
        <v>0</v>
      </c>
      <c r="BZ2272" s="2">
        <v>0</v>
      </c>
      <c r="CA2272" s="2">
        <v>0</v>
      </c>
      <c r="CB2272" s="2">
        <v>0</v>
      </c>
      <c r="CC2272" s="2">
        <v>0</v>
      </c>
      <c r="CD2272" s="2">
        <v>0</v>
      </c>
      <c r="CE2272" s="2">
        <v>0</v>
      </c>
      <c r="CF2272" s="2">
        <v>0</v>
      </c>
      <c r="CG2272" s="2">
        <v>0</v>
      </c>
      <c r="CH2272" s="2">
        <v>0</v>
      </c>
      <c r="CI2272" s="2">
        <v>0</v>
      </c>
      <c r="CJ2272" s="2">
        <v>0</v>
      </c>
      <c r="CK2272" s="2">
        <v>8</v>
      </c>
      <c r="CL2272" s="2">
        <v>1</v>
      </c>
    </row>
    <row r="2273" spans="1:90" x14ac:dyDescent="0.25">
      <c r="A2273" t="s">
        <v>115</v>
      </c>
      <c r="B2273">
        <v>20703</v>
      </c>
      <c r="C2273" t="s">
        <v>178</v>
      </c>
      <c r="D2273">
        <v>1</v>
      </c>
      <c r="E2273">
        <v>8</v>
      </c>
      <c r="F2273">
        <v>906104</v>
      </c>
      <c r="G2273">
        <v>35906104</v>
      </c>
      <c r="H2273" t="s">
        <v>14150</v>
      </c>
      <c r="I2273">
        <v>396</v>
      </c>
      <c r="J2273" t="s">
        <v>178</v>
      </c>
      <c r="K2273" t="s">
        <v>1155</v>
      </c>
      <c r="L2273">
        <v>1</v>
      </c>
      <c r="M2273" t="s">
        <v>178</v>
      </c>
      <c r="N2273">
        <v>15704460</v>
      </c>
      <c r="O2273" t="s">
        <v>102</v>
      </c>
      <c r="P2273" t="s">
        <v>14151</v>
      </c>
      <c r="Q2273">
        <v>708</v>
      </c>
      <c r="R2273">
        <v>17</v>
      </c>
      <c r="S2273">
        <v>36324981</v>
      </c>
      <c r="T2273">
        <v>36327284</v>
      </c>
      <c r="U2273" t="s">
        <v>14152</v>
      </c>
      <c r="V2273">
        <v>1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45</v>
      </c>
      <c r="AE2273" s="2">
        <v>72</v>
      </c>
      <c r="AF2273" s="2">
        <v>57</v>
      </c>
      <c r="AG2273" s="2">
        <v>48</v>
      </c>
      <c r="AH2273" s="2">
        <v>50</v>
      </c>
      <c r="AI2273" s="2">
        <v>29</v>
      </c>
      <c r="AJ2273" s="2">
        <v>43</v>
      </c>
      <c r="AK2273" s="2">
        <v>0</v>
      </c>
      <c r="AL2273" s="2">
        <v>0</v>
      </c>
      <c r="AM2273" s="2">
        <v>0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46</v>
      </c>
      <c r="BD2273" s="2">
        <v>4</v>
      </c>
      <c r="BE2273" s="2">
        <v>0</v>
      </c>
      <c r="BF2273" s="2">
        <v>0</v>
      </c>
      <c r="BG2273" s="2">
        <v>0</v>
      </c>
      <c r="BH2273" s="2">
        <v>0</v>
      </c>
      <c r="BI2273" s="2">
        <v>0</v>
      </c>
      <c r="BJ2273" s="2">
        <v>0</v>
      </c>
      <c r="BK2273" s="2">
        <v>0</v>
      </c>
      <c r="BL2273" s="2">
        <v>2</v>
      </c>
      <c r="BM2273" s="2">
        <v>4</v>
      </c>
      <c r="BN2273" s="2">
        <v>3</v>
      </c>
      <c r="BO2273" s="2">
        <v>2</v>
      </c>
      <c r="BP2273" s="2">
        <v>2</v>
      </c>
      <c r="BQ2273" s="2">
        <v>2</v>
      </c>
      <c r="BR2273" s="2">
        <v>1</v>
      </c>
      <c r="BS2273" s="2">
        <v>0</v>
      </c>
      <c r="BT2273" s="2">
        <v>0</v>
      </c>
      <c r="BU2273" s="2">
        <v>0</v>
      </c>
      <c r="BV2273" s="2">
        <v>0</v>
      </c>
      <c r="BW2273" s="2">
        <v>0</v>
      </c>
      <c r="BX2273" s="2">
        <v>0</v>
      </c>
      <c r="BY2273" s="2">
        <v>0</v>
      </c>
      <c r="BZ2273" s="2">
        <v>0</v>
      </c>
      <c r="CA2273" s="2">
        <v>0</v>
      </c>
      <c r="CB2273" s="2">
        <v>0</v>
      </c>
      <c r="CC2273" s="2">
        <v>0</v>
      </c>
      <c r="CD2273" s="2">
        <v>0</v>
      </c>
      <c r="CE2273" s="2">
        <v>0</v>
      </c>
      <c r="CF2273" s="2">
        <v>0</v>
      </c>
      <c r="CG2273" s="2">
        <v>0</v>
      </c>
      <c r="CH2273" s="2">
        <v>0</v>
      </c>
      <c r="CI2273" s="2">
        <v>0</v>
      </c>
      <c r="CJ2273" s="2">
        <v>0</v>
      </c>
      <c r="CK2273" s="2">
        <v>2</v>
      </c>
      <c r="CL2273" s="2">
        <v>1</v>
      </c>
    </row>
    <row r="2274" spans="1:90" x14ac:dyDescent="0.25">
      <c r="A2274" t="s">
        <v>115</v>
      </c>
      <c r="B2274">
        <v>20703</v>
      </c>
      <c r="C2274" t="s">
        <v>178</v>
      </c>
      <c r="D2274">
        <v>1</v>
      </c>
      <c r="E2274">
        <v>8</v>
      </c>
      <c r="F2274">
        <v>28344</v>
      </c>
      <c r="G2274">
        <v>35028344</v>
      </c>
      <c r="H2274" t="s">
        <v>18257</v>
      </c>
      <c r="I2274">
        <v>500</v>
      </c>
      <c r="J2274" t="s">
        <v>5773</v>
      </c>
      <c r="K2274" t="s">
        <v>91</v>
      </c>
      <c r="L2274">
        <v>1</v>
      </c>
      <c r="M2274" t="s">
        <v>5774</v>
      </c>
      <c r="N2274">
        <v>15720000</v>
      </c>
      <c r="P2274" t="s">
        <v>18258</v>
      </c>
      <c r="Q2274">
        <v>4225</v>
      </c>
      <c r="R2274">
        <v>17</v>
      </c>
      <c r="S2274">
        <v>36510310</v>
      </c>
      <c r="T2274">
        <v>36511327</v>
      </c>
      <c r="U2274" t="s">
        <v>18259</v>
      </c>
      <c r="V2274">
        <v>1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80</v>
      </c>
      <c r="AE2274" s="2">
        <v>72</v>
      </c>
      <c r="AF2274" s="2">
        <v>88</v>
      </c>
      <c r="AG2274" s="2">
        <v>106</v>
      </c>
      <c r="AH2274" s="2">
        <v>80</v>
      </c>
      <c r="AI2274" s="2">
        <v>72</v>
      </c>
      <c r="AJ2274" s="2">
        <v>82</v>
      </c>
      <c r="AK2274" s="2">
        <v>0</v>
      </c>
      <c r="AL2274" s="2">
        <v>0</v>
      </c>
      <c r="AM2274" s="2">
        <v>0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133</v>
      </c>
      <c r="BD2274" s="2">
        <v>5</v>
      </c>
      <c r="BE2274" s="2">
        <v>0</v>
      </c>
      <c r="BF2274" s="2">
        <v>0</v>
      </c>
      <c r="BG2274" s="2">
        <v>0</v>
      </c>
      <c r="BH2274" s="2">
        <v>0</v>
      </c>
      <c r="BI2274" s="2">
        <v>0</v>
      </c>
      <c r="BJ2274" s="2">
        <v>0</v>
      </c>
      <c r="BK2274" s="2">
        <v>0</v>
      </c>
      <c r="BL2274" s="2">
        <v>3</v>
      </c>
      <c r="BM2274" s="2">
        <v>5</v>
      </c>
      <c r="BN2274" s="2">
        <v>5</v>
      </c>
      <c r="BO2274" s="2">
        <v>6</v>
      </c>
      <c r="BP2274" s="2">
        <v>3</v>
      </c>
      <c r="BQ2274" s="2">
        <v>3</v>
      </c>
      <c r="BR2274" s="2">
        <v>4</v>
      </c>
      <c r="BS2274" s="2">
        <v>0</v>
      </c>
      <c r="BT2274" s="2">
        <v>0</v>
      </c>
      <c r="BU2274" s="2">
        <v>0</v>
      </c>
      <c r="BV2274" s="2">
        <v>0</v>
      </c>
      <c r="BW2274" s="2">
        <v>0</v>
      </c>
      <c r="BX2274" s="2">
        <v>0</v>
      </c>
      <c r="BY2274" s="2">
        <v>0</v>
      </c>
      <c r="BZ2274" s="2">
        <v>0</v>
      </c>
      <c r="CA2274" s="2">
        <v>0</v>
      </c>
      <c r="CB2274" s="2">
        <v>0</v>
      </c>
      <c r="CC2274" s="2">
        <v>0</v>
      </c>
      <c r="CD2274" s="2">
        <v>0</v>
      </c>
      <c r="CE2274" s="2">
        <v>0</v>
      </c>
      <c r="CF2274" s="2">
        <v>0</v>
      </c>
      <c r="CG2274" s="2">
        <v>0</v>
      </c>
      <c r="CH2274" s="2">
        <v>0</v>
      </c>
      <c r="CI2274" s="2">
        <v>0</v>
      </c>
      <c r="CJ2274" s="2">
        <v>0</v>
      </c>
      <c r="CK2274" s="2">
        <v>7</v>
      </c>
      <c r="CL2274" s="2">
        <v>3</v>
      </c>
    </row>
    <row r="2275" spans="1:90" x14ac:dyDescent="0.25">
      <c r="A2275" t="s">
        <v>115</v>
      </c>
      <c r="B2275">
        <v>20703</v>
      </c>
      <c r="C2275" t="s">
        <v>178</v>
      </c>
      <c r="D2275">
        <v>1</v>
      </c>
      <c r="E2275">
        <v>8</v>
      </c>
      <c r="F2275">
        <v>27066</v>
      </c>
      <c r="G2275">
        <v>35027066</v>
      </c>
      <c r="H2275" t="s">
        <v>13955</v>
      </c>
      <c r="I2275">
        <v>638</v>
      </c>
      <c r="J2275" t="s">
        <v>682</v>
      </c>
      <c r="K2275" t="s">
        <v>91</v>
      </c>
      <c r="L2275">
        <v>1</v>
      </c>
      <c r="M2275" t="s">
        <v>682</v>
      </c>
      <c r="N2275">
        <v>15710000</v>
      </c>
      <c r="P2275" t="s">
        <v>13956</v>
      </c>
      <c r="Q2275">
        <v>377</v>
      </c>
      <c r="R2275">
        <v>17</v>
      </c>
      <c r="S2275">
        <v>36930207</v>
      </c>
      <c r="T2275">
        <v>36931120</v>
      </c>
      <c r="U2275" t="s">
        <v>13957</v>
      </c>
      <c r="V2275">
        <v>1</v>
      </c>
      <c r="W2275" s="2">
        <v>0</v>
      </c>
      <c r="X2275" s="2">
        <v>0</v>
      </c>
      <c r="Y2275" s="2">
        <v>0</v>
      </c>
      <c r="Z2275" s="2">
        <v>33</v>
      </c>
      <c r="AA2275" s="2">
        <v>34</v>
      </c>
      <c r="AB2275" s="2">
        <v>37</v>
      </c>
      <c r="AC2275" s="2">
        <v>25</v>
      </c>
      <c r="AD2275" s="2">
        <v>24</v>
      </c>
      <c r="AE2275" s="2">
        <v>36</v>
      </c>
      <c r="AF2275" s="2">
        <v>27</v>
      </c>
      <c r="AG2275" s="2">
        <v>37</v>
      </c>
      <c r="AH2275" s="2">
        <v>43</v>
      </c>
      <c r="AI2275" s="2">
        <v>45</v>
      </c>
      <c r="AJ2275" s="2">
        <v>40</v>
      </c>
      <c r="AK2275" s="2">
        <v>0</v>
      </c>
      <c r="AL2275" s="2">
        <v>0</v>
      </c>
      <c r="AM2275" s="2">
        <v>0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175</v>
      </c>
      <c r="BD2275" s="2">
        <v>3</v>
      </c>
      <c r="BE2275" s="2">
        <v>0</v>
      </c>
      <c r="BF2275" s="2">
        <v>0</v>
      </c>
      <c r="BG2275" s="2">
        <v>0</v>
      </c>
      <c r="BH2275" s="2">
        <v>2</v>
      </c>
      <c r="BI2275" s="2">
        <v>3</v>
      </c>
      <c r="BJ2275" s="2">
        <v>3</v>
      </c>
      <c r="BK2275" s="2">
        <v>1</v>
      </c>
      <c r="BL2275" s="2">
        <v>1</v>
      </c>
      <c r="BM2275" s="2">
        <v>3</v>
      </c>
      <c r="BN2275" s="2">
        <v>1</v>
      </c>
      <c r="BO2275" s="2">
        <v>2</v>
      </c>
      <c r="BP2275" s="2">
        <v>3</v>
      </c>
      <c r="BQ2275" s="2">
        <v>2</v>
      </c>
      <c r="BR2275" s="2">
        <v>2</v>
      </c>
      <c r="BS2275" s="2">
        <v>0</v>
      </c>
      <c r="BT2275" s="2">
        <v>0</v>
      </c>
      <c r="BU2275" s="2">
        <v>0</v>
      </c>
      <c r="BV2275" s="2">
        <v>0</v>
      </c>
      <c r="BW2275" s="2">
        <v>0</v>
      </c>
      <c r="BX2275" s="2">
        <v>0</v>
      </c>
      <c r="BY2275" s="2">
        <v>0</v>
      </c>
      <c r="BZ2275" s="2">
        <v>0</v>
      </c>
      <c r="CA2275" s="2">
        <v>0</v>
      </c>
      <c r="CB2275" s="2">
        <v>0</v>
      </c>
      <c r="CC2275" s="2">
        <v>0</v>
      </c>
      <c r="CD2275" s="2">
        <v>0</v>
      </c>
      <c r="CE2275" s="2">
        <v>0</v>
      </c>
      <c r="CF2275" s="2">
        <v>0</v>
      </c>
      <c r="CG2275" s="2">
        <v>0</v>
      </c>
      <c r="CH2275" s="2">
        <v>0</v>
      </c>
      <c r="CI2275" s="2">
        <v>0</v>
      </c>
      <c r="CJ2275" s="2">
        <v>0</v>
      </c>
      <c r="CK2275" s="2">
        <v>11</v>
      </c>
      <c r="CL2275" s="2">
        <v>1</v>
      </c>
    </row>
    <row r="2276" spans="1:90" x14ac:dyDescent="0.25">
      <c r="A2276" t="s">
        <v>115</v>
      </c>
      <c r="B2276">
        <v>20703</v>
      </c>
      <c r="C2276" t="s">
        <v>178</v>
      </c>
      <c r="D2276">
        <v>1</v>
      </c>
      <c r="E2276">
        <v>8</v>
      </c>
      <c r="F2276">
        <v>27170</v>
      </c>
      <c r="G2276">
        <v>35027170</v>
      </c>
      <c r="H2276" t="s">
        <v>12515</v>
      </c>
      <c r="I2276">
        <v>722</v>
      </c>
      <c r="J2276" t="s">
        <v>12516</v>
      </c>
      <c r="K2276" t="s">
        <v>91</v>
      </c>
      <c r="L2276">
        <v>1</v>
      </c>
      <c r="M2276" t="s">
        <v>12516</v>
      </c>
      <c r="N2276">
        <v>15715000</v>
      </c>
      <c r="O2276" t="s">
        <v>92</v>
      </c>
      <c r="P2276" t="s">
        <v>4132</v>
      </c>
      <c r="Q2276">
        <v>2274</v>
      </c>
      <c r="R2276">
        <v>17</v>
      </c>
      <c r="S2276">
        <v>36941118</v>
      </c>
      <c r="T2276">
        <v>36941190</v>
      </c>
      <c r="U2276" t="s">
        <v>12517</v>
      </c>
      <c r="V2276">
        <v>1</v>
      </c>
      <c r="W2276" s="2">
        <v>0</v>
      </c>
      <c r="X2276" s="2">
        <v>0</v>
      </c>
      <c r="Y2276" s="2">
        <v>0</v>
      </c>
      <c r="Z2276" s="2">
        <v>17</v>
      </c>
      <c r="AA2276" s="2">
        <v>20</v>
      </c>
      <c r="AB2276" s="2">
        <v>22</v>
      </c>
      <c r="AC2276" s="2">
        <v>14</v>
      </c>
      <c r="AD2276" s="2">
        <v>23</v>
      </c>
      <c r="AE2276" s="2">
        <v>16</v>
      </c>
      <c r="AF2276" s="2">
        <v>16</v>
      </c>
      <c r="AG2276" s="2">
        <v>17</v>
      </c>
      <c r="AH2276" s="2">
        <v>13</v>
      </c>
      <c r="AI2276" s="2">
        <v>14</v>
      </c>
      <c r="AJ2276" s="2">
        <v>13</v>
      </c>
      <c r="AK2276" s="2">
        <v>0</v>
      </c>
      <c r="AL2276" s="2">
        <v>0</v>
      </c>
      <c r="AM2276" s="2">
        <v>0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5</v>
      </c>
      <c r="BE2276" s="2">
        <v>0</v>
      </c>
      <c r="BF2276" s="2">
        <v>0</v>
      </c>
      <c r="BG2276" s="2">
        <v>0</v>
      </c>
      <c r="BH2276" s="2">
        <v>1</v>
      </c>
      <c r="BI2276" s="2">
        <v>1</v>
      </c>
      <c r="BJ2276" s="2">
        <v>2</v>
      </c>
      <c r="BK2276" s="2">
        <v>1</v>
      </c>
      <c r="BL2276" s="2">
        <v>1</v>
      </c>
      <c r="BM2276" s="2">
        <v>2</v>
      </c>
      <c r="BN2276" s="2">
        <v>1</v>
      </c>
      <c r="BO2276" s="2">
        <v>2</v>
      </c>
      <c r="BP2276" s="2">
        <v>1</v>
      </c>
      <c r="BQ2276" s="2">
        <v>1</v>
      </c>
      <c r="BR2276" s="2">
        <v>1</v>
      </c>
      <c r="BS2276" s="2">
        <v>0</v>
      </c>
      <c r="BT2276" s="2">
        <v>0</v>
      </c>
      <c r="BU2276" s="2">
        <v>0</v>
      </c>
      <c r="BV2276" s="2">
        <v>0</v>
      </c>
      <c r="BW2276" s="2">
        <v>0</v>
      </c>
      <c r="BX2276" s="2">
        <v>0</v>
      </c>
      <c r="BY2276" s="2">
        <v>0</v>
      </c>
      <c r="BZ2276" s="2">
        <v>0</v>
      </c>
      <c r="CA2276" s="2">
        <v>0</v>
      </c>
      <c r="CB2276" s="2">
        <v>0</v>
      </c>
      <c r="CC2276" s="2">
        <v>0</v>
      </c>
      <c r="CD2276" s="2">
        <v>0</v>
      </c>
      <c r="CE2276" s="2">
        <v>0</v>
      </c>
      <c r="CF2276" s="2">
        <v>0</v>
      </c>
      <c r="CG2276" s="2">
        <v>0</v>
      </c>
      <c r="CH2276" s="2">
        <v>0</v>
      </c>
      <c r="CI2276" s="2">
        <v>0</v>
      </c>
      <c r="CJ2276" s="2">
        <v>0</v>
      </c>
      <c r="CK2276" s="2">
        <v>0</v>
      </c>
      <c r="CL2276" s="2">
        <v>1</v>
      </c>
    </row>
    <row r="2277" spans="1:90" x14ac:dyDescent="0.25">
      <c r="A2277" t="s">
        <v>115</v>
      </c>
      <c r="B2277">
        <v>20703</v>
      </c>
      <c r="C2277" t="s">
        <v>178</v>
      </c>
      <c r="D2277">
        <v>1</v>
      </c>
      <c r="E2277">
        <v>8</v>
      </c>
      <c r="F2277">
        <v>28381</v>
      </c>
      <c r="G2277">
        <v>35028381</v>
      </c>
      <c r="H2277" t="s">
        <v>6020</v>
      </c>
      <c r="I2277">
        <v>593</v>
      </c>
      <c r="J2277" t="s">
        <v>6021</v>
      </c>
      <c r="K2277" t="s">
        <v>91</v>
      </c>
      <c r="L2277">
        <v>1</v>
      </c>
      <c r="M2277" t="s">
        <v>6021</v>
      </c>
      <c r="N2277">
        <v>15790000</v>
      </c>
      <c r="O2277" t="s">
        <v>102</v>
      </c>
      <c r="P2277" t="s">
        <v>6022</v>
      </c>
      <c r="Q2277">
        <v>40</v>
      </c>
      <c r="R2277">
        <v>17</v>
      </c>
      <c r="S2277">
        <v>36611125</v>
      </c>
      <c r="T2277">
        <v>36611219</v>
      </c>
      <c r="U2277" t="s">
        <v>6023</v>
      </c>
      <c r="V2277">
        <v>1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41</v>
      </c>
      <c r="AE2277" s="2">
        <v>23</v>
      </c>
      <c r="AF2277" s="2">
        <v>44</v>
      </c>
      <c r="AG2277" s="2">
        <v>28</v>
      </c>
      <c r="AH2277" s="2">
        <v>49</v>
      </c>
      <c r="AI2277" s="2">
        <v>57</v>
      </c>
      <c r="AJ2277" s="2">
        <v>38</v>
      </c>
      <c r="AK2277" s="2">
        <v>0</v>
      </c>
      <c r="AL2277" s="2">
        <v>0</v>
      </c>
      <c r="AM2277" s="2">
        <v>0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57</v>
      </c>
      <c r="BD2277" s="2">
        <v>0</v>
      </c>
      <c r="BE2277" s="2">
        <v>0</v>
      </c>
      <c r="BF2277" s="2">
        <v>0</v>
      </c>
      <c r="BG2277" s="2">
        <v>0</v>
      </c>
      <c r="BH2277" s="2">
        <v>0</v>
      </c>
      <c r="BI2277" s="2">
        <v>0</v>
      </c>
      <c r="BJ2277" s="2">
        <v>0</v>
      </c>
      <c r="BK2277" s="2">
        <v>0</v>
      </c>
      <c r="BL2277" s="2">
        <v>2</v>
      </c>
      <c r="BM2277" s="2">
        <v>1</v>
      </c>
      <c r="BN2277" s="2">
        <v>2</v>
      </c>
      <c r="BO2277" s="2">
        <v>2</v>
      </c>
      <c r="BP2277" s="2">
        <v>2</v>
      </c>
      <c r="BQ2277" s="2">
        <v>2</v>
      </c>
      <c r="BR2277" s="2">
        <v>2</v>
      </c>
      <c r="BS2277" s="2">
        <v>0</v>
      </c>
      <c r="BT2277" s="2">
        <v>0</v>
      </c>
      <c r="BU2277" s="2">
        <v>0</v>
      </c>
      <c r="BV2277" s="2">
        <v>0</v>
      </c>
      <c r="BW2277" s="2">
        <v>0</v>
      </c>
      <c r="BX2277" s="2">
        <v>0</v>
      </c>
      <c r="BY2277" s="2">
        <v>0</v>
      </c>
      <c r="BZ2277" s="2">
        <v>0</v>
      </c>
      <c r="CA2277" s="2">
        <v>0</v>
      </c>
      <c r="CB2277" s="2">
        <v>0</v>
      </c>
      <c r="CC2277" s="2">
        <v>0</v>
      </c>
      <c r="CD2277" s="2">
        <v>0</v>
      </c>
      <c r="CE2277" s="2">
        <v>0</v>
      </c>
      <c r="CF2277" s="2">
        <v>0</v>
      </c>
      <c r="CG2277" s="2">
        <v>0</v>
      </c>
      <c r="CH2277" s="2">
        <v>0</v>
      </c>
      <c r="CI2277" s="2">
        <v>0</v>
      </c>
      <c r="CJ2277" s="2">
        <v>0</v>
      </c>
      <c r="CK2277" s="2">
        <v>2</v>
      </c>
      <c r="CL2277" s="2">
        <v>0</v>
      </c>
    </row>
    <row r="2278" spans="1:90" x14ac:dyDescent="0.25">
      <c r="A2278" t="s">
        <v>115</v>
      </c>
      <c r="B2278">
        <v>20703</v>
      </c>
      <c r="C2278" t="s">
        <v>178</v>
      </c>
      <c r="D2278">
        <v>1</v>
      </c>
      <c r="E2278">
        <v>8</v>
      </c>
      <c r="F2278">
        <v>49700</v>
      </c>
      <c r="G2278">
        <v>35049700</v>
      </c>
      <c r="H2278" t="s">
        <v>17661</v>
      </c>
      <c r="I2278">
        <v>396</v>
      </c>
      <c r="J2278" t="s">
        <v>178</v>
      </c>
      <c r="K2278" t="s">
        <v>17662</v>
      </c>
      <c r="L2278">
        <v>1</v>
      </c>
      <c r="M2278" t="s">
        <v>178</v>
      </c>
      <c r="N2278">
        <v>15707148</v>
      </c>
      <c r="O2278" t="s">
        <v>92</v>
      </c>
      <c r="P2278" t="s">
        <v>1050</v>
      </c>
      <c r="Q2278">
        <v>3794</v>
      </c>
      <c r="R2278">
        <v>17</v>
      </c>
      <c r="S2278">
        <v>36321625</v>
      </c>
      <c r="T2278">
        <v>36327278</v>
      </c>
      <c r="U2278" t="s">
        <v>17663</v>
      </c>
      <c r="V2278">
        <v>1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67</v>
      </c>
      <c r="AE2278" s="2">
        <v>86</v>
      </c>
      <c r="AF2278" s="2">
        <v>84</v>
      </c>
      <c r="AG2278" s="2">
        <v>65</v>
      </c>
      <c r="AH2278" s="2">
        <v>50</v>
      </c>
      <c r="AI2278" s="2">
        <v>65</v>
      </c>
      <c r="AJ2278" s="2">
        <v>69</v>
      </c>
      <c r="AK2278" s="2">
        <v>0</v>
      </c>
      <c r="AL2278" s="2">
        <v>0</v>
      </c>
      <c r="AM2278" s="2">
        <v>0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103</v>
      </c>
      <c r="BD2278" s="2">
        <v>7</v>
      </c>
      <c r="BE2278" s="2">
        <v>0</v>
      </c>
      <c r="BF2278" s="2">
        <v>0</v>
      </c>
      <c r="BG2278" s="2">
        <v>0</v>
      </c>
      <c r="BH2278" s="2">
        <v>0</v>
      </c>
      <c r="BI2278" s="2">
        <v>0</v>
      </c>
      <c r="BJ2278" s="2">
        <v>0</v>
      </c>
      <c r="BK2278" s="2">
        <v>0</v>
      </c>
      <c r="BL2278" s="2">
        <v>4</v>
      </c>
      <c r="BM2278" s="2">
        <v>4</v>
      </c>
      <c r="BN2278" s="2">
        <v>4</v>
      </c>
      <c r="BO2278" s="2">
        <v>3</v>
      </c>
      <c r="BP2278" s="2">
        <v>3</v>
      </c>
      <c r="BQ2278" s="2">
        <v>3</v>
      </c>
      <c r="BR2278" s="2">
        <v>2</v>
      </c>
      <c r="BS2278" s="2">
        <v>0</v>
      </c>
      <c r="BT2278" s="2">
        <v>0</v>
      </c>
      <c r="BU2278" s="2">
        <v>0</v>
      </c>
      <c r="BV2278" s="2">
        <v>0</v>
      </c>
      <c r="BW2278" s="2">
        <v>0</v>
      </c>
      <c r="BX2278" s="2">
        <v>0</v>
      </c>
      <c r="BY2278" s="2">
        <v>0</v>
      </c>
      <c r="BZ2278" s="2">
        <v>0</v>
      </c>
      <c r="CA2278" s="2">
        <v>0</v>
      </c>
      <c r="CB2278" s="2">
        <v>0</v>
      </c>
      <c r="CC2278" s="2">
        <v>0</v>
      </c>
      <c r="CD2278" s="2">
        <v>0</v>
      </c>
      <c r="CE2278" s="2">
        <v>0</v>
      </c>
      <c r="CF2278" s="2">
        <v>0</v>
      </c>
      <c r="CG2278" s="2">
        <v>0</v>
      </c>
      <c r="CH2278" s="2">
        <v>0</v>
      </c>
      <c r="CI2278" s="2">
        <v>0</v>
      </c>
      <c r="CJ2278" s="2">
        <v>0</v>
      </c>
      <c r="CK2278" s="2">
        <v>4</v>
      </c>
      <c r="CL2278" s="2">
        <v>2</v>
      </c>
    </row>
    <row r="2279" spans="1:90" x14ac:dyDescent="0.25">
      <c r="A2279" t="s">
        <v>115</v>
      </c>
      <c r="B2279">
        <v>20703</v>
      </c>
      <c r="C2279" t="s">
        <v>178</v>
      </c>
      <c r="D2279">
        <v>1</v>
      </c>
      <c r="E2279">
        <v>8</v>
      </c>
      <c r="F2279">
        <v>30752</v>
      </c>
      <c r="G2279">
        <v>35030752</v>
      </c>
      <c r="H2279" t="s">
        <v>1545</v>
      </c>
      <c r="I2279">
        <v>337</v>
      </c>
      <c r="J2279" t="s">
        <v>1546</v>
      </c>
      <c r="K2279" t="s">
        <v>91</v>
      </c>
      <c r="L2279">
        <v>1</v>
      </c>
      <c r="M2279" t="s">
        <v>1546</v>
      </c>
      <c r="N2279">
        <v>15355000</v>
      </c>
      <c r="O2279" t="s">
        <v>92</v>
      </c>
      <c r="P2279" t="s">
        <v>1547</v>
      </c>
      <c r="Q2279">
        <v>340</v>
      </c>
      <c r="R2279">
        <v>17</v>
      </c>
      <c r="S2279">
        <v>36371114</v>
      </c>
      <c r="T2279">
        <v>36371136</v>
      </c>
      <c r="U2279" t="s">
        <v>1548</v>
      </c>
      <c r="V2279">
        <v>1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61</v>
      </c>
      <c r="AE2279" s="2">
        <v>44</v>
      </c>
      <c r="AF2279" s="2">
        <v>57</v>
      </c>
      <c r="AG2279" s="2">
        <v>64</v>
      </c>
      <c r="AH2279" s="2">
        <v>67</v>
      </c>
      <c r="AI2279" s="2">
        <v>56</v>
      </c>
      <c r="AJ2279" s="2">
        <v>53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88</v>
      </c>
      <c r="BD2279" s="2">
        <v>0</v>
      </c>
      <c r="BE2279" s="2">
        <v>0</v>
      </c>
      <c r="BF2279" s="2">
        <v>0</v>
      </c>
      <c r="BG2279" s="2">
        <v>0</v>
      </c>
      <c r="BH2279" s="2">
        <v>0</v>
      </c>
      <c r="BI2279" s="2">
        <v>0</v>
      </c>
      <c r="BJ2279" s="2">
        <v>0</v>
      </c>
      <c r="BK2279" s="2">
        <v>0</v>
      </c>
      <c r="BL2279" s="2">
        <v>2</v>
      </c>
      <c r="BM2279" s="2">
        <v>3</v>
      </c>
      <c r="BN2279" s="2">
        <v>2</v>
      </c>
      <c r="BO2279" s="2">
        <v>2</v>
      </c>
      <c r="BP2279" s="2">
        <v>4</v>
      </c>
      <c r="BQ2279" s="2">
        <v>2</v>
      </c>
      <c r="BR2279" s="2">
        <v>2</v>
      </c>
      <c r="BS2279" s="2">
        <v>0</v>
      </c>
      <c r="BT2279" s="2">
        <v>0</v>
      </c>
      <c r="BU2279" s="2">
        <v>0</v>
      </c>
      <c r="BV2279" s="2">
        <v>0</v>
      </c>
      <c r="BW2279" s="2">
        <v>0</v>
      </c>
      <c r="BX2279" s="2">
        <v>0</v>
      </c>
      <c r="BY2279" s="2">
        <v>0</v>
      </c>
      <c r="BZ2279" s="2">
        <v>0</v>
      </c>
      <c r="CA2279" s="2">
        <v>0</v>
      </c>
      <c r="CB2279" s="2">
        <v>0</v>
      </c>
      <c r="CC2279" s="2">
        <v>0</v>
      </c>
      <c r="CD2279" s="2">
        <v>0</v>
      </c>
      <c r="CE2279" s="2">
        <v>0</v>
      </c>
      <c r="CF2279" s="2">
        <v>0</v>
      </c>
      <c r="CG2279" s="2">
        <v>0</v>
      </c>
      <c r="CH2279" s="2">
        <v>0</v>
      </c>
      <c r="CI2279" s="2">
        <v>0</v>
      </c>
      <c r="CJ2279" s="2">
        <v>0</v>
      </c>
      <c r="CK2279" s="2">
        <v>3</v>
      </c>
      <c r="CL2279" s="2">
        <v>0</v>
      </c>
    </row>
    <row r="2280" spans="1:90" x14ac:dyDescent="0.25">
      <c r="A2280" t="s">
        <v>115</v>
      </c>
      <c r="B2280">
        <v>20703</v>
      </c>
      <c r="C2280" t="s">
        <v>178</v>
      </c>
      <c r="D2280">
        <v>1</v>
      </c>
      <c r="E2280">
        <v>8</v>
      </c>
      <c r="F2280">
        <v>27182</v>
      </c>
      <c r="G2280">
        <v>35027182</v>
      </c>
      <c r="H2280" t="s">
        <v>18522</v>
      </c>
      <c r="I2280">
        <v>761</v>
      </c>
      <c r="J2280" t="s">
        <v>8372</v>
      </c>
      <c r="K2280" t="s">
        <v>91</v>
      </c>
      <c r="L2280">
        <v>1</v>
      </c>
      <c r="M2280" t="s">
        <v>8372</v>
      </c>
      <c r="N2280">
        <v>15718000</v>
      </c>
      <c r="O2280" t="s">
        <v>92</v>
      </c>
      <c r="P2280" t="s">
        <v>18523</v>
      </c>
      <c r="Q2280">
        <v>1556</v>
      </c>
      <c r="R2280">
        <v>17</v>
      </c>
      <c r="S2280">
        <v>36991102</v>
      </c>
      <c r="T2280">
        <v>36991197</v>
      </c>
      <c r="U2280" t="s">
        <v>18524</v>
      </c>
      <c r="V2280">
        <v>1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55</v>
      </c>
      <c r="AE2280" s="2">
        <v>54</v>
      </c>
      <c r="AF2280" s="2">
        <v>47</v>
      </c>
      <c r="AG2280" s="2">
        <v>52</v>
      </c>
      <c r="AH2280" s="2">
        <v>42</v>
      </c>
      <c r="AI2280" s="2">
        <v>22</v>
      </c>
      <c r="AJ2280" s="2">
        <v>25</v>
      </c>
      <c r="AK2280" s="2">
        <v>0</v>
      </c>
      <c r="AL2280" s="2">
        <v>0</v>
      </c>
      <c r="AM2280" s="2">
        <v>0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111</v>
      </c>
      <c r="BD2280" s="2">
        <v>2</v>
      </c>
      <c r="BE2280" s="2">
        <v>0</v>
      </c>
      <c r="BF2280" s="2">
        <v>0</v>
      </c>
      <c r="BG2280" s="2">
        <v>0</v>
      </c>
      <c r="BH2280" s="2">
        <v>0</v>
      </c>
      <c r="BI2280" s="2">
        <v>0</v>
      </c>
      <c r="BJ2280" s="2">
        <v>0</v>
      </c>
      <c r="BK2280" s="2">
        <v>0</v>
      </c>
      <c r="BL2280" s="2">
        <v>3</v>
      </c>
      <c r="BM2280" s="2">
        <v>3</v>
      </c>
      <c r="BN2280" s="2">
        <v>3</v>
      </c>
      <c r="BO2280" s="2">
        <v>2</v>
      </c>
      <c r="BP2280" s="2">
        <v>2</v>
      </c>
      <c r="BQ2280" s="2">
        <v>1</v>
      </c>
      <c r="BR2280" s="2">
        <v>1</v>
      </c>
      <c r="BS2280" s="2">
        <v>0</v>
      </c>
      <c r="BT2280" s="2">
        <v>0</v>
      </c>
      <c r="BU2280" s="2">
        <v>0</v>
      </c>
      <c r="BV2280" s="2">
        <v>0</v>
      </c>
      <c r="BW2280" s="2">
        <v>0</v>
      </c>
      <c r="BX2280" s="2">
        <v>0</v>
      </c>
      <c r="BY2280" s="2">
        <v>0</v>
      </c>
      <c r="BZ2280" s="2">
        <v>0</v>
      </c>
      <c r="CA2280" s="2">
        <v>0</v>
      </c>
      <c r="CB2280" s="2">
        <v>0</v>
      </c>
      <c r="CC2280" s="2">
        <v>0</v>
      </c>
      <c r="CD2280" s="2">
        <v>0</v>
      </c>
      <c r="CE2280" s="2">
        <v>0</v>
      </c>
      <c r="CF2280" s="2">
        <v>0</v>
      </c>
      <c r="CG2280" s="2">
        <v>0</v>
      </c>
      <c r="CH2280" s="2">
        <v>0</v>
      </c>
      <c r="CI2280" s="2">
        <v>0</v>
      </c>
      <c r="CJ2280" s="2">
        <v>0</v>
      </c>
      <c r="CK2280" s="2">
        <v>4</v>
      </c>
      <c r="CL2280" s="2">
        <v>1</v>
      </c>
    </row>
    <row r="2281" spans="1:90" x14ac:dyDescent="0.25">
      <c r="A2281" t="s">
        <v>115</v>
      </c>
      <c r="B2281">
        <v>20602</v>
      </c>
      <c r="C2281" t="s">
        <v>496</v>
      </c>
      <c r="D2281">
        <v>1</v>
      </c>
      <c r="E2281">
        <v>8</v>
      </c>
      <c r="F2281">
        <v>38027</v>
      </c>
      <c r="G2281">
        <v>35038027</v>
      </c>
      <c r="H2281" t="s">
        <v>4976</v>
      </c>
      <c r="I2281">
        <v>515</v>
      </c>
      <c r="J2281" t="s">
        <v>1738</v>
      </c>
      <c r="K2281" t="s">
        <v>4977</v>
      </c>
      <c r="L2281">
        <v>1</v>
      </c>
      <c r="M2281" t="s">
        <v>1738</v>
      </c>
      <c r="N2281">
        <v>17280000</v>
      </c>
      <c r="O2281" t="s">
        <v>92</v>
      </c>
      <c r="P2281" t="s">
        <v>4978</v>
      </c>
      <c r="Q2281" t="s">
        <v>4979</v>
      </c>
      <c r="R2281">
        <v>14</v>
      </c>
      <c r="S2281">
        <v>32841923</v>
      </c>
      <c r="U2281" t="s">
        <v>4980</v>
      </c>
      <c r="V2281">
        <v>1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44</v>
      </c>
      <c r="AE2281" s="2">
        <v>55</v>
      </c>
      <c r="AF2281" s="2">
        <v>65</v>
      </c>
      <c r="AG2281" s="2">
        <v>84</v>
      </c>
      <c r="AH2281" s="2">
        <v>86</v>
      </c>
      <c r="AI2281" s="2">
        <v>98</v>
      </c>
      <c r="AJ2281" s="2">
        <v>106</v>
      </c>
      <c r="AK2281" s="2">
        <v>0</v>
      </c>
      <c r="AL2281" s="2">
        <v>0</v>
      </c>
      <c r="AM2281" s="2">
        <v>0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296</v>
      </c>
      <c r="BD2281" s="2">
        <v>0</v>
      </c>
      <c r="BE2281" s="2">
        <v>0</v>
      </c>
      <c r="BF2281" s="2">
        <v>0</v>
      </c>
      <c r="BG2281" s="2">
        <v>0</v>
      </c>
      <c r="BH2281" s="2">
        <v>0</v>
      </c>
      <c r="BI2281" s="2">
        <v>0</v>
      </c>
      <c r="BJ2281" s="2">
        <v>0</v>
      </c>
      <c r="BK2281" s="2">
        <v>0</v>
      </c>
      <c r="BL2281" s="2">
        <v>2</v>
      </c>
      <c r="BM2281" s="2">
        <v>2</v>
      </c>
      <c r="BN2281" s="2">
        <v>4</v>
      </c>
      <c r="BO2281" s="2">
        <v>3</v>
      </c>
      <c r="BP2281" s="2">
        <v>6</v>
      </c>
      <c r="BQ2281" s="2">
        <v>4</v>
      </c>
      <c r="BR2281" s="2">
        <v>3</v>
      </c>
      <c r="BS2281" s="2">
        <v>0</v>
      </c>
      <c r="BT2281" s="2">
        <v>0</v>
      </c>
      <c r="BU2281" s="2">
        <v>0</v>
      </c>
      <c r="BV2281" s="2">
        <v>0</v>
      </c>
      <c r="BW2281" s="2">
        <v>0</v>
      </c>
      <c r="BX2281" s="2">
        <v>0</v>
      </c>
      <c r="BY2281" s="2">
        <v>0</v>
      </c>
      <c r="BZ2281" s="2">
        <v>0</v>
      </c>
      <c r="CA2281" s="2">
        <v>0</v>
      </c>
      <c r="CB2281" s="2">
        <v>0</v>
      </c>
      <c r="CC2281" s="2">
        <v>0</v>
      </c>
      <c r="CD2281" s="2">
        <v>0</v>
      </c>
      <c r="CE2281" s="2">
        <v>0</v>
      </c>
      <c r="CF2281" s="2">
        <v>0</v>
      </c>
      <c r="CG2281" s="2">
        <v>0</v>
      </c>
      <c r="CH2281" s="2">
        <v>0</v>
      </c>
      <c r="CI2281" s="2">
        <v>0</v>
      </c>
      <c r="CJ2281" s="2">
        <v>0</v>
      </c>
      <c r="CK2281" s="2">
        <v>15</v>
      </c>
      <c r="CL2281" s="2">
        <v>0</v>
      </c>
    </row>
    <row r="2282" spans="1:90" x14ac:dyDescent="0.25">
      <c r="A2282" t="s">
        <v>115</v>
      </c>
      <c r="B2282">
        <v>20602</v>
      </c>
      <c r="C2282" t="s">
        <v>496</v>
      </c>
      <c r="D2282">
        <v>1</v>
      </c>
      <c r="E2282">
        <v>8</v>
      </c>
      <c r="F2282">
        <v>900023</v>
      </c>
      <c r="G2282">
        <v>35900023</v>
      </c>
      <c r="H2282" t="s">
        <v>19455</v>
      </c>
      <c r="I2282">
        <v>401</v>
      </c>
      <c r="J2282" t="s">
        <v>496</v>
      </c>
      <c r="K2282" t="s">
        <v>4248</v>
      </c>
      <c r="L2282">
        <v>1</v>
      </c>
      <c r="M2282" t="s">
        <v>496</v>
      </c>
      <c r="N2282">
        <v>17207640</v>
      </c>
      <c r="O2282" t="s">
        <v>92</v>
      </c>
      <c r="P2282" t="s">
        <v>19456</v>
      </c>
      <c r="Q2282" t="s">
        <v>127</v>
      </c>
      <c r="R2282">
        <v>14</v>
      </c>
      <c r="S2282">
        <v>36228466</v>
      </c>
      <c r="T2282">
        <v>36266556</v>
      </c>
      <c r="U2282" t="s">
        <v>19457</v>
      </c>
      <c r="V2282">
        <v>1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97</v>
      </c>
      <c r="AE2282" s="2">
        <v>104</v>
      </c>
      <c r="AF2282" s="2">
        <v>99</v>
      </c>
      <c r="AG2282" s="2">
        <v>90</v>
      </c>
      <c r="AH2282" s="2">
        <v>161</v>
      </c>
      <c r="AI2282" s="2">
        <v>93</v>
      </c>
      <c r="AJ2282" s="2">
        <v>125</v>
      </c>
      <c r="AK2282" s="2">
        <v>0</v>
      </c>
      <c r="AL2282" s="2">
        <v>0</v>
      </c>
      <c r="AM2282" s="2">
        <v>0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2">
        <v>138</v>
      </c>
      <c r="BD2282" s="2">
        <v>11</v>
      </c>
      <c r="BE2282" s="2">
        <v>0</v>
      </c>
      <c r="BF2282" s="2">
        <v>0</v>
      </c>
      <c r="BG2282" s="2">
        <v>0</v>
      </c>
      <c r="BH2282" s="2">
        <v>0</v>
      </c>
      <c r="BI2282" s="2">
        <v>0</v>
      </c>
      <c r="BJ2282" s="2">
        <v>0</v>
      </c>
      <c r="BK2282" s="2">
        <v>0</v>
      </c>
      <c r="BL2282" s="2">
        <v>6</v>
      </c>
      <c r="BM2282" s="2">
        <v>6</v>
      </c>
      <c r="BN2282" s="2">
        <v>5</v>
      </c>
      <c r="BO2282" s="2">
        <v>5</v>
      </c>
      <c r="BP2282" s="2">
        <v>6</v>
      </c>
      <c r="BQ2282" s="2">
        <v>5</v>
      </c>
      <c r="BR2282" s="2">
        <v>5</v>
      </c>
      <c r="BS2282" s="2">
        <v>0</v>
      </c>
      <c r="BT2282" s="2">
        <v>0</v>
      </c>
      <c r="BU2282" s="2">
        <v>0</v>
      </c>
      <c r="BV2282" s="2">
        <v>0</v>
      </c>
      <c r="BW2282" s="2">
        <v>0</v>
      </c>
      <c r="BX2282" s="2">
        <v>0</v>
      </c>
      <c r="BY2282" s="2">
        <v>0</v>
      </c>
      <c r="BZ2282" s="2">
        <v>0</v>
      </c>
      <c r="CA2282" s="2">
        <v>0</v>
      </c>
      <c r="CB2282" s="2">
        <v>0</v>
      </c>
      <c r="CC2282" s="2">
        <v>0</v>
      </c>
      <c r="CD2282" s="2">
        <v>0</v>
      </c>
      <c r="CE2282" s="2">
        <v>0</v>
      </c>
      <c r="CF2282" s="2">
        <v>0</v>
      </c>
      <c r="CG2282" s="2">
        <v>0</v>
      </c>
      <c r="CH2282" s="2">
        <v>0</v>
      </c>
      <c r="CI2282" s="2">
        <v>0</v>
      </c>
      <c r="CJ2282" s="2">
        <v>0</v>
      </c>
      <c r="CK2282" s="2">
        <v>19</v>
      </c>
      <c r="CL2282" s="2">
        <v>3</v>
      </c>
    </row>
    <row r="2283" spans="1:90" x14ac:dyDescent="0.25">
      <c r="A2283" t="s">
        <v>115</v>
      </c>
      <c r="B2283">
        <v>20602</v>
      </c>
      <c r="C2283" t="s">
        <v>496</v>
      </c>
      <c r="D2283">
        <v>1</v>
      </c>
      <c r="E2283">
        <v>8</v>
      </c>
      <c r="F2283">
        <v>496376</v>
      </c>
      <c r="G2283">
        <v>35496376</v>
      </c>
      <c r="H2283" t="s">
        <v>11951</v>
      </c>
      <c r="I2283">
        <v>401</v>
      </c>
      <c r="J2283" t="s">
        <v>496</v>
      </c>
      <c r="K2283" t="s">
        <v>11952</v>
      </c>
      <c r="L2283">
        <v>1</v>
      </c>
      <c r="M2283" t="s">
        <v>496</v>
      </c>
      <c r="N2283">
        <v>17210110</v>
      </c>
      <c r="O2283" t="s">
        <v>102</v>
      </c>
      <c r="P2283" t="s">
        <v>11953</v>
      </c>
      <c r="Q2283">
        <v>754</v>
      </c>
      <c r="R2283">
        <v>14</v>
      </c>
      <c r="S2283">
        <v>36262070</v>
      </c>
      <c r="T2283">
        <v>36266226</v>
      </c>
      <c r="U2283" t="s">
        <v>11954</v>
      </c>
      <c r="V2283">
        <v>1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119</v>
      </c>
      <c r="AI2283" s="2">
        <v>100</v>
      </c>
      <c r="AJ2283" s="2">
        <v>92</v>
      </c>
      <c r="AK2283" s="2">
        <v>0</v>
      </c>
      <c r="AL2283" s="2">
        <v>0</v>
      </c>
      <c r="AM2283" s="2">
        <v>0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0</v>
      </c>
      <c r="BI2283" s="2">
        <v>0</v>
      </c>
      <c r="BJ2283" s="2">
        <v>0</v>
      </c>
      <c r="BK2283" s="2">
        <v>0</v>
      </c>
      <c r="BL2283" s="2">
        <v>0</v>
      </c>
      <c r="BM2283" s="2">
        <v>0</v>
      </c>
      <c r="BN2283" s="2">
        <v>0</v>
      </c>
      <c r="BO2283" s="2">
        <v>0</v>
      </c>
      <c r="BP2283" s="2">
        <v>3</v>
      </c>
      <c r="BQ2283" s="2">
        <v>3</v>
      </c>
      <c r="BR2283" s="2">
        <v>3</v>
      </c>
      <c r="BS2283" s="2">
        <v>0</v>
      </c>
      <c r="BT2283" s="2">
        <v>0</v>
      </c>
      <c r="BU2283" s="2">
        <v>0</v>
      </c>
      <c r="BV2283" s="2">
        <v>0</v>
      </c>
      <c r="BW2283" s="2">
        <v>0</v>
      </c>
      <c r="BX2283" s="2">
        <v>0</v>
      </c>
      <c r="BY2283" s="2">
        <v>0</v>
      </c>
      <c r="BZ2283" s="2">
        <v>0</v>
      </c>
      <c r="CA2283" s="2">
        <v>0</v>
      </c>
      <c r="CB2283" s="2">
        <v>0</v>
      </c>
      <c r="CC2283" s="2">
        <v>0</v>
      </c>
      <c r="CD2283" s="2">
        <v>0</v>
      </c>
      <c r="CE2283" s="2">
        <v>0</v>
      </c>
      <c r="CF2283" s="2">
        <v>0</v>
      </c>
      <c r="CG2283" s="2">
        <v>0</v>
      </c>
      <c r="CH2283" s="2">
        <v>0</v>
      </c>
      <c r="CI2283" s="2">
        <v>0</v>
      </c>
      <c r="CJ2283" s="2">
        <v>0</v>
      </c>
      <c r="CK2283" s="2">
        <v>0</v>
      </c>
      <c r="CL2283" s="2">
        <v>0</v>
      </c>
    </row>
    <row r="2284" spans="1:90" x14ac:dyDescent="0.25">
      <c r="A2284" t="s">
        <v>115</v>
      </c>
      <c r="B2284">
        <v>20602</v>
      </c>
      <c r="C2284" t="s">
        <v>496</v>
      </c>
      <c r="D2284">
        <v>1</v>
      </c>
      <c r="E2284">
        <v>8</v>
      </c>
      <c r="F2284">
        <v>25665</v>
      </c>
      <c r="G2284">
        <v>35025665</v>
      </c>
      <c r="H2284" t="s">
        <v>685</v>
      </c>
      <c r="I2284">
        <v>515</v>
      </c>
      <c r="J2284" t="s">
        <v>1738</v>
      </c>
      <c r="K2284" t="s">
        <v>91</v>
      </c>
      <c r="L2284">
        <v>1</v>
      </c>
      <c r="M2284" t="s">
        <v>1738</v>
      </c>
      <c r="N2284">
        <v>17280000</v>
      </c>
      <c r="O2284" t="s">
        <v>92</v>
      </c>
      <c r="P2284" t="s">
        <v>15551</v>
      </c>
      <c r="Q2284" t="s">
        <v>15552</v>
      </c>
      <c r="R2284">
        <v>14</v>
      </c>
      <c r="S2284">
        <v>32523825</v>
      </c>
      <c r="T2284">
        <v>32841552</v>
      </c>
      <c r="U2284" t="s">
        <v>15553</v>
      </c>
      <c r="V2284">
        <v>1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43</v>
      </c>
      <c r="AE2284" s="2">
        <v>56</v>
      </c>
      <c r="AF2284" s="2">
        <v>60</v>
      </c>
      <c r="AG2284" s="2">
        <v>59</v>
      </c>
      <c r="AH2284" s="2">
        <v>55</v>
      </c>
      <c r="AI2284" s="2">
        <v>48</v>
      </c>
      <c r="AJ2284" s="2">
        <v>61</v>
      </c>
      <c r="AK2284" s="2">
        <v>0</v>
      </c>
      <c r="AL2284" s="2">
        <v>0</v>
      </c>
      <c r="AM2284" s="2">
        <v>0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267</v>
      </c>
      <c r="BD2284" s="2">
        <v>0</v>
      </c>
      <c r="BE2284" s="2">
        <v>0</v>
      </c>
      <c r="BF2284" s="2">
        <v>0</v>
      </c>
      <c r="BG2284" s="2">
        <v>0</v>
      </c>
      <c r="BH2284" s="2">
        <v>0</v>
      </c>
      <c r="BI2284" s="2">
        <v>0</v>
      </c>
      <c r="BJ2284" s="2">
        <v>0</v>
      </c>
      <c r="BK2284" s="2">
        <v>0</v>
      </c>
      <c r="BL2284" s="2">
        <v>3</v>
      </c>
      <c r="BM2284" s="2">
        <v>2</v>
      </c>
      <c r="BN2284" s="2">
        <v>2</v>
      </c>
      <c r="BO2284" s="2">
        <v>2</v>
      </c>
      <c r="BP2284" s="2">
        <v>2</v>
      </c>
      <c r="BQ2284" s="2">
        <v>2</v>
      </c>
      <c r="BR2284" s="2">
        <v>2</v>
      </c>
      <c r="BS2284" s="2">
        <v>0</v>
      </c>
      <c r="BT2284" s="2">
        <v>0</v>
      </c>
      <c r="BU2284" s="2">
        <v>0</v>
      </c>
      <c r="BV2284" s="2">
        <v>0</v>
      </c>
      <c r="BW2284" s="2">
        <v>0</v>
      </c>
      <c r="BX2284" s="2">
        <v>0</v>
      </c>
      <c r="BY2284" s="2">
        <v>0</v>
      </c>
      <c r="BZ2284" s="2">
        <v>0</v>
      </c>
      <c r="CA2284" s="2">
        <v>0</v>
      </c>
      <c r="CB2284" s="2">
        <v>0</v>
      </c>
      <c r="CC2284" s="2">
        <v>0</v>
      </c>
      <c r="CD2284" s="2">
        <v>0</v>
      </c>
      <c r="CE2284" s="2">
        <v>0</v>
      </c>
      <c r="CF2284" s="2">
        <v>0</v>
      </c>
      <c r="CG2284" s="2">
        <v>0</v>
      </c>
      <c r="CH2284" s="2">
        <v>0</v>
      </c>
      <c r="CI2284" s="2">
        <v>0</v>
      </c>
      <c r="CJ2284" s="2">
        <v>0</v>
      </c>
      <c r="CK2284" s="2">
        <v>14</v>
      </c>
      <c r="CL2284" s="2">
        <v>0</v>
      </c>
    </row>
    <row r="2285" spans="1:90" x14ac:dyDescent="0.25">
      <c r="A2285" t="s">
        <v>115</v>
      </c>
      <c r="B2285">
        <v>20602</v>
      </c>
      <c r="C2285" t="s">
        <v>496</v>
      </c>
      <c r="D2285">
        <v>1</v>
      </c>
      <c r="E2285">
        <v>8</v>
      </c>
      <c r="F2285">
        <v>25653</v>
      </c>
      <c r="G2285">
        <v>35025653</v>
      </c>
      <c r="H2285" t="s">
        <v>3440</v>
      </c>
      <c r="I2285">
        <v>446</v>
      </c>
      <c r="J2285" t="s">
        <v>3441</v>
      </c>
      <c r="K2285" t="s">
        <v>91</v>
      </c>
      <c r="L2285">
        <v>1</v>
      </c>
      <c r="M2285" t="s">
        <v>3441</v>
      </c>
      <c r="N2285">
        <v>17320000</v>
      </c>
      <c r="O2285" t="s">
        <v>92</v>
      </c>
      <c r="P2285" t="s">
        <v>3442</v>
      </c>
      <c r="Q2285">
        <v>158</v>
      </c>
      <c r="R2285">
        <v>14</v>
      </c>
      <c r="S2285">
        <v>36461304</v>
      </c>
      <c r="T2285">
        <v>36461715</v>
      </c>
      <c r="U2285" t="s">
        <v>3443</v>
      </c>
      <c r="V2285">
        <v>1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126</v>
      </c>
      <c r="AE2285" s="2">
        <v>163</v>
      </c>
      <c r="AF2285" s="2">
        <v>147</v>
      </c>
      <c r="AG2285" s="2">
        <v>169</v>
      </c>
      <c r="AH2285" s="2">
        <v>134</v>
      </c>
      <c r="AI2285" s="2">
        <v>99</v>
      </c>
      <c r="AJ2285" s="2">
        <v>149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2">
        <v>0</v>
      </c>
      <c r="AQ2285" s="2">
        <v>0</v>
      </c>
      <c r="AR2285" s="2">
        <v>35</v>
      </c>
      <c r="AS2285" s="2">
        <v>0</v>
      </c>
      <c r="AT2285" s="2">
        <v>0</v>
      </c>
      <c r="AU2285" s="2">
        <v>71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13</v>
      </c>
      <c r="BE2285" s="2">
        <v>0</v>
      </c>
      <c r="BF2285" s="2">
        <v>0</v>
      </c>
      <c r="BG2285" s="2">
        <v>0</v>
      </c>
      <c r="BH2285" s="2">
        <v>0</v>
      </c>
      <c r="BI2285" s="2">
        <v>0</v>
      </c>
      <c r="BJ2285" s="2">
        <v>0</v>
      </c>
      <c r="BK2285" s="2">
        <v>0</v>
      </c>
      <c r="BL2285" s="2">
        <v>7</v>
      </c>
      <c r="BM2285" s="2">
        <v>7</v>
      </c>
      <c r="BN2285" s="2">
        <v>9</v>
      </c>
      <c r="BO2285" s="2">
        <v>11</v>
      </c>
      <c r="BP2285" s="2">
        <v>7</v>
      </c>
      <c r="BQ2285" s="2">
        <v>4</v>
      </c>
      <c r="BR2285" s="2">
        <v>7</v>
      </c>
      <c r="BS2285" s="2">
        <v>0</v>
      </c>
      <c r="BT2285" s="2">
        <v>0</v>
      </c>
      <c r="BU2285" s="2">
        <v>0</v>
      </c>
      <c r="BV2285" s="2">
        <v>0</v>
      </c>
      <c r="BW2285" s="2">
        <v>0</v>
      </c>
      <c r="BX2285" s="2">
        <v>0</v>
      </c>
      <c r="BY2285" s="2">
        <v>0</v>
      </c>
      <c r="BZ2285" s="2">
        <v>2</v>
      </c>
      <c r="CA2285" s="2">
        <v>0</v>
      </c>
      <c r="CB2285" s="2">
        <v>0</v>
      </c>
      <c r="CC2285" s="2">
        <v>3</v>
      </c>
      <c r="CD2285" s="2">
        <v>0</v>
      </c>
      <c r="CE2285" s="2">
        <v>0</v>
      </c>
      <c r="CF2285" s="2">
        <v>0</v>
      </c>
      <c r="CG2285" s="2">
        <v>0</v>
      </c>
      <c r="CH2285" s="2">
        <v>0</v>
      </c>
      <c r="CI2285" s="2">
        <v>0</v>
      </c>
      <c r="CJ2285" s="2">
        <v>0</v>
      </c>
      <c r="CK2285" s="2">
        <v>0</v>
      </c>
      <c r="CL2285" s="2">
        <v>3</v>
      </c>
    </row>
    <row r="2286" spans="1:90" x14ac:dyDescent="0.25">
      <c r="A2286" t="s">
        <v>115</v>
      </c>
      <c r="B2286">
        <v>20602</v>
      </c>
      <c r="C2286" t="s">
        <v>496</v>
      </c>
      <c r="D2286">
        <v>1</v>
      </c>
      <c r="E2286">
        <v>8</v>
      </c>
      <c r="F2286">
        <v>21647</v>
      </c>
      <c r="G2286">
        <v>35021647</v>
      </c>
      <c r="H2286" t="s">
        <v>19428</v>
      </c>
      <c r="I2286">
        <v>694</v>
      </c>
      <c r="J2286" t="s">
        <v>2992</v>
      </c>
      <c r="K2286" t="s">
        <v>91</v>
      </c>
      <c r="L2286">
        <v>1</v>
      </c>
      <c r="M2286" t="s">
        <v>2992</v>
      </c>
      <c r="N2286">
        <v>17360000</v>
      </c>
      <c r="O2286" t="s">
        <v>92</v>
      </c>
      <c r="P2286" t="s">
        <v>19429</v>
      </c>
      <c r="Q2286">
        <v>1060</v>
      </c>
      <c r="R2286">
        <v>14</v>
      </c>
      <c r="S2286">
        <v>36561409</v>
      </c>
      <c r="U2286" t="s">
        <v>19430</v>
      </c>
      <c r="V2286">
        <v>1</v>
      </c>
      <c r="W2286" s="2">
        <v>0</v>
      </c>
      <c r="X2286" s="2">
        <v>0</v>
      </c>
      <c r="Y2286" s="2">
        <v>0</v>
      </c>
      <c r="Z2286" s="2">
        <v>110</v>
      </c>
      <c r="AA2286" s="2">
        <v>98</v>
      </c>
      <c r="AB2286" s="2">
        <v>92</v>
      </c>
      <c r="AC2286" s="2">
        <v>107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v>0</v>
      </c>
      <c r="BF2286" s="2">
        <v>0</v>
      </c>
      <c r="BG2286" s="2">
        <v>0</v>
      </c>
      <c r="BH2286" s="2">
        <v>7</v>
      </c>
      <c r="BI2286" s="2">
        <v>4</v>
      </c>
      <c r="BJ2286" s="2">
        <v>5</v>
      </c>
      <c r="BK2286" s="2">
        <v>7</v>
      </c>
      <c r="BL2286" s="2">
        <v>0</v>
      </c>
      <c r="BM2286" s="2">
        <v>0</v>
      </c>
      <c r="BN2286" s="2">
        <v>0</v>
      </c>
      <c r="BO2286" s="2">
        <v>0</v>
      </c>
      <c r="BP2286" s="2">
        <v>0</v>
      </c>
      <c r="BQ2286" s="2">
        <v>0</v>
      </c>
      <c r="BR2286" s="2">
        <v>0</v>
      </c>
      <c r="BS2286" s="2">
        <v>0</v>
      </c>
      <c r="BT2286" s="2">
        <v>0</v>
      </c>
      <c r="BU2286" s="2">
        <v>0</v>
      </c>
      <c r="BV2286" s="2">
        <v>0</v>
      </c>
      <c r="BW2286" s="2">
        <v>0</v>
      </c>
      <c r="BX2286" s="2">
        <v>0</v>
      </c>
      <c r="BY2286" s="2">
        <v>0</v>
      </c>
      <c r="BZ2286" s="2">
        <v>0</v>
      </c>
      <c r="CA2286" s="2">
        <v>0</v>
      </c>
      <c r="CB2286" s="2">
        <v>0</v>
      </c>
      <c r="CC2286" s="2">
        <v>0</v>
      </c>
      <c r="CD2286" s="2">
        <v>0</v>
      </c>
      <c r="CE2286" s="2">
        <v>0</v>
      </c>
      <c r="CF2286" s="2">
        <v>0</v>
      </c>
      <c r="CG2286" s="2">
        <v>0</v>
      </c>
      <c r="CH2286" s="2">
        <v>0</v>
      </c>
      <c r="CI2286" s="2">
        <v>0</v>
      </c>
      <c r="CJ2286" s="2">
        <v>0</v>
      </c>
      <c r="CK2286" s="2">
        <v>0</v>
      </c>
      <c r="CL2286" s="2">
        <v>0</v>
      </c>
    </row>
    <row r="2287" spans="1:90" x14ac:dyDescent="0.25">
      <c r="A2287" t="s">
        <v>115</v>
      </c>
      <c r="B2287">
        <v>20602</v>
      </c>
      <c r="C2287" t="s">
        <v>496</v>
      </c>
      <c r="D2287">
        <v>1</v>
      </c>
      <c r="E2287">
        <v>8</v>
      </c>
      <c r="F2287">
        <v>377156</v>
      </c>
      <c r="G2287">
        <v>35377156</v>
      </c>
      <c r="H2287" t="s">
        <v>14814</v>
      </c>
      <c r="I2287">
        <v>401</v>
      </c>
      <c r="J2287" t="s">
        <v>496</v>
      </c>
      <c r="K2287" t="s">
        <v>14815</v>
      </c>
      <c r="L2287">
        <v>1</v>
      </c>
      <c r="M2287" t="s">
        <v>496</v>
      </c>
      <c r="N2287">
        <v>17213352</v>
      </c>
      <c r="O2287" t="s">
        <v>102</v>
      </c>
      <c r="P2287" t="s">
        <v>14816</v>
      </c>
      <c r="Q2287" t="s">
        <v>127</v>
      </c>
      <c r="R2287">
        <v>14</v>
      </c>
      <c r="S2287">
        <v>36257417</v>
      </c>
      <c r="T2287">
        <v>36257534</v>
      </c>
      <c r="U2287" t="s">
        <v>14817</v>
      </c>
      <c r="V2287">
        <v>1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111</v>
      </c>
      <c r="AE2287" s="2">
        <v>128</v>
      </c>
      <c r="AF2287" s="2">
        <v>127</v>
      </c>
      <c r="AG2287" s="2">
        <v>77</v>
      </c>
      <c r="AH2287" s="2">
        <v>153</v>
      </c>
      <c r="AI2287" s="2">
        <v>98</v>
      </c>
      <c r="AJ2287" s="2">
        <v>72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0</v>
      </c>
      <c r="BI2287" s="2">
        <v>0</v>
      </c>
      <c r="BJ2287" s="2">
        <v>0</v>
      </c>
      <c r="BK2287" s="2">
        <v>0</v>
      </c>
      <c r="BL2287" s="2">
        <v>8</v>
      </c>
      <c r="BM2287" s="2">
        <v>8</v>
      </c>
      <c r="BN2287" s="2">
        <v>7</v>
      </c>
      <c r="BO2287" s="2">
        <v>4</v>
      </c>
      <c r="BP2287" s="2">
        <v>7</v>
      </c>
      <c r="BQ2287" s="2">
        <v>3</v>
      </c>
      <c r="BR2287" s="2">
        <v>4</v>
      </c>
      <c r="BS2287" s="2">
        <v>0</v>
      </c>
      <c r="BT2287" s="2">
        <v>0</v>
      </c>
      <c r="BU2287" s="2">
        <v>0</v>
      </c>
      <c r="BV2287" s="2">
        <v>0</v>
      </c>
      <c r="BW2287" s="2">
        <v>0</v>
      </c>
      <c r="BX2287" s="2">
        <v>0</v>
      </c>
      <c r="BY2287" s="2">
        <v>0</v>
      </c>
      <c r="BZ2287" s="2">
        <v>0</v>
      </c>
      <c r="CA2287" s="2">
        <v>0</v>
      </c>
      <c r="CB2287" s="2">
        <v>0</v>
      </c>
      <c r="CC2287" s="2">
        <v>0</v>
      </c>
      <c r="CD2287" s="2">
        <v>0</v>
      </c>
      <c r="CE2287" s="2">
        <v>0</v>
      </c>
      <c r="CF2287" s="2">
        <v>0</v>
      </c>
      <c r="CG2287" s="2">
        <v>0</v>
      </c>
      <c r="CH2287" s="2">
        <v>0</v>
      </c>
      <c r="CI2287" s="2">
        <v>0</v>
      </c>
      <c r="CJ2287" s="2">
        <v>0</v>
      </c>
      <c r="CK2287" s="2">
        <v>0</v>
      </c>
      <c r="CL2287" s="2">
        <v>0</v>
      </c>
    </row>
    <row r="2288" spans="1:90" x14ac:dyDescent="0.25">
      <c r="A2288" t="s">
        <v>115</v>
      </c>
      <c r="B2288">
        <v>20602</v>
      </c>
      <c r="C2288" t="s">
        <v>496</v>
      </c>
      <c r="D2288">
        <v>1</v>
      </c>
      <c r="E2288">
        <v>8</v>
      </c>
      <c r="F2288">
        <v>44106</v>
      </c>
      <c r="G2288">
        <v>35044106</v>
      </c>
      <c r="H2288" t="s">
        <v>16427</v>
      </c>
      <c r="I2288">
        <v>401</v>
      </c>
      <c r="J2288" t="s">
        <v>496</v>
      </c>
      <c r="K2288" t="s">
        <v>3622</v>
      </c>
      <c r="L2288">
        <v>1</v>
      </c>
      <c r="M2288" t="s">
        <v>496</v>
      </c>
      <c r="N2288">
        <v>17212590</v>
      </c>
      <c r="O2288" t="s">
        <v>92</v>
      </c>
      <c r="P2288" t="s">
        <v>7516</v>
      </c>
      <c r="Q2288">
        <v>100</v>
      </c>
      <c r="R2288">
        <v>14</v>
      </c>
      <c r="S2288">
        <v>36223998</v>
      </c>
      <c r="T2288">
        <v>36228898</v>
      </c>
      <c r="U2288" t="s">
        <v>16428</v>
      </c>
      <c r="V2288">
        <v>1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96</v>
      </c>
      <c r="AE2288" s="2">
        <v>80</v>
      </c>
      <c r="AF2288" s="2">
        <v>86</v>
      </c>
      <c r="AG2288" s="2">
        <v>68</v>
      </c>
      <c r="AH2288" s="2">
        <v>114</v>
      </c>
      <c r="AI2288" s="2">
        <v>75</v>
      </c>
      <c r="AJ2288" s="2">
        <v>73</v>
      </c>
      <c r="AK2288" s="2">
        <v>0</v>
      </c>
      <c r="AL2288" s="2">
        <v>0</v>
      </c>
      <c r="AM2288" s="2">
        <v>0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85</v>
      </c>
      <c r="BD2288" s="2">
        <v>15</v>
      </c>
      <c r="BE2288" s="2">
        <v>0</v>
      </c>
      <c r="BF2288" s="2">
        <v>0</v>
      </c>
      <c r="BG2288" s="2">
        <v>0</v>
      </c>
      <c r="BH2288" s="2">
        <v>0</v>
      </c>
      <c r="BI2288" s="2">
        <v>0</v>
      </c>
      <c r="BJ2288" s="2">
        <v>0</v>
      </c>
      <c r="BK2288" s="2">
        <v>0</v>
      </c>
      <c r="BL2288" s="2">
        <v>5</v>
      </c>
      <c r="BM2288" s="2">
        <v>6</v>
      </c>
      <c r="BN2288" s="2">
        <v>5</v>
      </c>
      <c r="BO2288" s="2">
        <v>4</v>
      </c>
      <c r="BP2288" s="2">
        <v>6</v>
      </c>
      <c r="BQ2288" s="2">
        <v>6</v>
      </c>
      <c r="BR2288" s="2">
        <v>5</v>
      </c>
      <c r="BS2288" s="2">
        <v>0</v>
      </c>
      <c r="BT2288" s="2">
        <v>0</v>
      </c>
      <c r="BU2288" s="2">
        <v>0</v>
      </c>
      <c r="BV2288" s="2">
        <v>0</v>
      </c>
      <c r="BW2288" s="2">
        <v>0</v>
      </c>
      <c r="BX2288" s="2">
        <v>0</v>
      </c>
      <c r="BY2288" s="2">
        <v>0</v>
      </c>
      <c r="BZ2288" s="2">
        <v>0</v>
      </c>
      <c r="CA2288" s="2">
        <v>0</v>
      </c>
      <c r="CB2288" s="2">
        <v>0</v>
      </c>
      <c r="CC2288" s="2">
        <v>0</v>
      </c>
      <c r="CD2288" s="2">
        <v>0</v>
      </c>
      <c r="CE2288" s="2">
        <v>0</v>
      </c>
      <c r="CF2288" s="2">
        <v>0</v>
      </c>
      <c r="CG2288" s="2">
        <v>0</v>
      </c>
      <c r="CH2288" s="2">
        <v>0</v>
      </c>
      <c r="CI2288" s="2">
        <v>0</v>
      </c>
      <c r="CJ2288" s="2">
        <v>0</v>
      </c>
      <c r="CK2288" s="2">
        <v>5</v>
      </c>
      <c r="CL2288" s="2">
        <v>3</v>
      </c>
    </row>
    <row r="2289" spans="1:90" x14ac:dyDescent="0.25">
      <c r="A2289" t="s">
        <v>115</v>
      </c>
      <c r="B2289">
        <v>20602</v>
      </c>
      <c r="C2289" t="s">
        <v>496</v>
      </c>
      <c r="D2289">
        <v>1</v>
      </c>
      <c r="E2289">
        <v>8</v>
      </c>
      <c r="F2289">
        <v>901027</v>
      </c>
      <c r="G2289">
        <v>35901027</v>
      </c>
      <c r="H2289" t="s">
        <v>3980</v>
      </c>
      <c r="I2289">
        <v>289</v>
      </c>
      <c r="J2289" t="s">
        <v>906</v>
      </c>
      <c r="K2289" t="s">
        <v>428</v>
      </c>
      <c r="L2289">
        <v>1</v>
      </c>
      <c r="M2289" t="s">
        <v>906</v>
      </c>
      <c r="N2289">
        <v>17300000</v>
      </c>
      <c r="O2289" t="s">
        <v>92</v>
      </c>
      <c r="P2289" t="s">
        <v>3981</v>
      </c>
      <c r="Q2289">
        <v>105</v>
      </c>
      <c r="R2289">
        <v>14</v>
      </c>
      <c r="S2289">
        <v>36522299</v>
      </c>
      <c r="T2289">
        <v>36525888</v>
      </c>
      <c r="U2289" t="s">
        <v>3982</v>
      </c>
      <c r="V2289">
        <v>1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90</v>
      </c>
      <c r="AE2289" s="2">
        <v>105</v>
      </c>
      <c r="AF2289" s="2">
        <v>54</v>
      </c>
      <c r="AG2289" s="2">
        <v>85</v>
      </c>
      <c r="AH2289" s="2">
        <v>121</v>
      </c>
      <c r="AI2289" s="2">
        <v>96</v>
      </c>
      <c r="AJ2289" s="2">
        <v>87</v>
      </c>
      <c r="AK2289" s="2">
        <v>0</v>
      </c>
      <c r="AL2289" s="2">
        <v>0</v>
      </c>
      <c r="AM2289" s="2">
        <v>0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104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68</v>
      </c>
      <c r="BD2289" s="2">
        <v>0</v>
      </c>
      <c r="BE2289" s="2">
        <v>0</v>
      </c>
      <c r="BF2289" s="2">
        <v>0</v>
      </c>
      <c r="BG2289" s="2">
        <v>0</v>
      </c>
      <c r="BH2289" s="2">
        <v>0</v>
      </c>
      <c r="BI2289" s="2">
        <v>0</v>
      </c>
      <c r="BJ2289" s="2">
        <v>0</v>
      </c>
      <c r="BK2289" s="2">
        <v>0</v>
      </c>
      <c r="BL2289" s="2">
        <v>4</v>
      </c>
      <c r="BM2289" s="2">
        <v>5</v>
      </c>
      <c r="BN2289" s="2">
        <v>4</v>
      </c>
      <c r="BO2289" s="2">
        <v>6</v>
      </c>
      <c r="BP2289" s="2">
        <v>6</v>
      </c>
      <c r="BQ2289" s="2">
        <v>5</v>
      </c>
      <c r="BR2289" s="2">
        <v>4</v>
      </c>
      <c r="BS2289" s="2">
        <v>0</v>
      </c>
      <c r="BT2289" s="2">
        <v>0</v>
      </c>
      <c r="BU2289" s="2">
        <v>0</v>
      </c>
      <c r="BV2289" s="2">
        <v>0</v>
      </c>
      <c r="BW2289" s="2">
        <v>0</v>
      </c>
      <c r="BX2289" s="2">
        <v>0</v>
      </c>
      <c r="BY2289" s="2">
        <v>0</v>
      </c>
      <c r="BZ2289" s="2">
        <v>0</v>
      </c>
      <c r="CA2289" s="2">
        <v>0</v>
      </c>
      <c r="CB2289" s="2">
        <v>0</v>
      </c>
      <c r="CC2289" s="2">
        <v>3</v>
      </c>
      <c r="CD2289" s="2">
        <v>0</v>
      </c>
      <c r="CE2289" s="2">
        <v>0</v>
      </c>
      <c r="CF2289" s="2">
        <v>0</v>
      </c>
      <c r="CG2289" s="2">
        <v>0</v>
      </c>
      <c r="CH2289" s="2">
        <v>0</v>
      </c>
      <c r="CI2289" s="2">
        <v>0</v>
      </c>
      <c r="CJ2289" s="2">
        <v>0</v>
      </c>
      <c r="CK2289" s="2">
        <v>5</v>
      </c>
      <c r="CL2289" s="2">
        <v>0</v>
      </c>
    </row>
    <row r="2290" spans="1:90" x14ac:dyDescent="0.25">
      <c r="A2290" t="s">
        <v>115</v>
      </c>
      <c r="B2290">
        <v>20602</v>
      </c>
      <c r="C2290" t="s">
        <v>496</v>
      </c>
      <c r="D2290">
        <v>1</v>
      </c>
      <c r="E2290">
        <v>8</v>
      </c>
      <c r="F2290">
        <v>25811</v>
      </c>
      <c r="G2290">
        <v>35025811</v>
      </c>
      <c r="H2290" t="s">
        <v>12205</v>
      </c>
      <c r="I2290">
        <v>401</v>
      </c>
      <c r="J2290" t="s">
        <v>496</v>
      </c>
      <c r="K2290" t="s">
        <v>91</v>
      </c>
      <c r="L2290">
        <v>1</v>
      </c>
      <c r="M2290" t="s">
        <v>496</v>
      </c>
      <c r="N2290">
        <v>17201250</v>
      </c>
      <c r="O2290" t="s">
        <v>92</v>
      </c>
      <c r="P2290" t="s">
        <v>12206</v>
      </c>
      <c r="Q2290" t="s">
        <v>127</v>
      </c>
      <c r="R2290">
        <v>14</v>
      </c>
      <c r="S2290">
        <v>36221233</v>
      </c>
      <c r="T2290">
        <v>36251155</v>
      </c>
      <c r="U2290" t="s">
        <v>12207</v>
      </c>
      <c r="V2290">
        <v>1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48</v>
      </c>
      <c r="AE2290" s="2">
        <v>69</v>
      </c>
      <c r="AF2290" s="2">
        <v>65</v>
      </c>
      <c r="AG2290" s="2">
        <v>52</v>
      </c>
      <c r="AH2290" s="2">
        <v>101</v>
      </c>
      <c r="AI2290" s="2">
        <v>60</v>
      </c>
      <c r="AJ2290" s="2">
        <v>97</v>
      </c>
      <c r="AK2290" s="2">
        <v>0</v>
      </c>
      <c r="AL2290" s="2">
        <v>0</v>
      </c>
      <c r="AM2290" s="2">
        <v>0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0</v>
      </c>
      <c r="BI2290" s="2">
        <v>0</v>
      </c>
      <c r="BJ2290" s="2">
        <v>0</v>
      </c>
      <c r="BK2290" s="2">
        <v>0</v>
      </c>
      <c r="BL2290" s="2">
        <v>4</v>
      </c>
      <c r="BM2290" s="2">
        <v>3</v>
      </c>
      <c r="BN2290" s="2">
        <v>3</v>
      </c>
      <c r="BO2290" s="2">
        <v>3</v>
      </c>
      <c r="BP2290" s="2">
        <v>6</v>
      </c>
      <c r="BQ2290" s="2">
        <v>3</v>
      </c>
      <c r="BR2290" s="2">
        <v>4</v>
      </c>
      <c r="BS2290" s="2">
        <v>0</v>
      </c>
      <c r="BT2290" s="2">
        <v>0</v>
      </c>
      <c r="BU2290" s="2">
        <v>0</v>
      </c>
      <c r="BV2290" s="2">
        <v>0</v>
      </c>
      <c r="BW2290" s="2">
        <v>0</v>
      </c>
      <c r="BX2290" s="2">
        <v>0</v>
      </c>
      <c r="BY2290" s="2">
        <v>0</v>
      </c>
      <c r="BZ2290" s="2">
        <v>0</v>
      </c>
      <c r="CA2290" s="2">
        <v>0</v>
      </c>
      <c r="CB2290" s="2">
        <v>0</v>
      </c>
      <c r="CC2290" s="2">
        <v>0</v>
      </c>
      <c r="CD2290" s="2">
        <v>0</v>
      </c>
      <c r="CE2290" s="2">
        <v>0</v>
      </c>
      <c r="CF2290" s="2">
        <v>0</v>
      </c>
      <c r="CG2290" s="2">
        <v>0</v>
      </c>
      <c r="CH2290" s="2">
        <v>0</v>
      </c>
      <c r="CI2290" s="2">
        <v>0</v>
      </c>
      <c r="CJ2290" s="2">
        <v>0</v>
      </c>
      <c r="CK2290" s="2">
        <v>0</v>
      </c>
      <c r="CL2290" s="2">
        <v>0</v>
      </c>
    </row>
    <row r="2291" spans="1:90" x14ac:dyDescent="0.25">
      <c r="A2291" t="s">
        <v>115</v>
      </c>
      <c r="B2291">
        <v>20602</v>
      </c>
      <c r="C2291" t="s">
        <v>496</v>
      </c>
      <c r="D2291">
        <v>1</v>
      </c>
      <c r="E2291">
        <v>8</v>
      </c>
      <c r="F2291">
        <v>909282</v>
      </c>
      <c r="G2291">
        <v>35909282</v>
      </c>
      <c r="H2291" t="s">
        <v>1418</v>
      </c>
      <c r="I2291">
        <v>348</v>
      </c>
      <c r="J2291" t="s">
        <v>1419</v>
      </c>
      <c r="K2291" t="s">
        <v>1420</v>
      </c>
      <c r="L2291">
        <v>1</v>
      </c>
      <c r="M2291" t="s">
        <v>1419</v>
      </c>
      <c r="N2291">
        <v>17350000</v>
      </c>
      <c r="O2291" t="s">
        <v>92</v>
      </c>
      <c r="P2291" t="s">
        <v>1421</v>
      </c>
      <c r="Q2291">
        <v>395</v>
      </c>
      <c r="R2291">
        <v>14</v>
      </c>
      <c r="S2291">
        <v>36440226</v>
      </c>
      <c r="T2291">
        <v>36448700</v>
      </c>
      <c r="U2291" t="s">
        <v>1422</v>
      </c>
      <c r="V2291">
        <v>1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109</v>
      </c>
      <c r="AE2291" s="2">
        <v>86</v>
      </c>
      <c r="AF2291" s="2">
        <v>115</v>
      </c>
      <c r="AG2291" s="2">
        <v>127</v>
      </c>
      <c r="AH2291" s="2">
        <v>124</v>
      </c>
      <c r="AI2291" s="2">
        <v>104</v>
      </c>
      <c r="AJ2291" s="2">
        <v>97</v>
      </c>
      <c r="AK2291" s="2">
        <v>0</v>
      </c>
      <c r="AL2291" s="2">
        <v>0</v>
      </c>
      <c r="AM2291" s="2">
        <v>0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93</v>
      </c>
      <c r="BD2291" s="2">
        <v>0</v>
      </c>
      <c r="BE2291" s="2">
        <v>0</v>
      </c>
      <c r="BF2291" s="2">
        <v>0</v>
      </c>
      <c r="BG2291" s="2">
        <v>0</v>
      </c>
      <c r="BH2291" s="2">
        <v>0</v>
      </c>
      <c r="BI2291" s="2">
        <v>0</v>
      </c>
      <c r="BJ2291" s="2">
        <v>0</v>
      </c>
      <c r="BK2291" s="2">
        <v>0</v>
      </c>
      <c r="BL2291" s="2">
        <v>8</v>
      </c>
      <c r="BM2291" s="2">
        <v>6</v>
      </c>
      <c r="BN2291" s="2">
        <v>6</v>
      </c>
      <c r="BO2291" s="2">
        <v>7</v>
      </c>
      <c r="BP2291" s="2">
        <v>5</v>
      </c>
      <c r="BQ2291" s="2">
        <v>4</v>
      </c>
      <c r="BR2291" s="2">
        <v>5</v>
      </c>
      <c r="BS2291" s="2">
        <v>0</v>
      </c>
      <c r="BT2291" s="2">
        <v>0</v>
      </c>
      <c r="BU2291" s="2">
        <v>0</v>
      </c>
      <c r="BV2291" s="2">
        <v>0</v>
      </c>
      <c r="BW2291" s="2">
        <v>0</v>
      </c>
      <c r="BX2291" s="2">
        <v>0</v>
      </c>
      <c r="BY2291" s="2">
        <v>0</v>
      </c>
      <c r="BZ2291" s="2">
        <v>0</v>
      </c>
      <c r="CA2291" s="2">
        <v>0</v>
      </c>
      <c r="CB2291" s="2">
        <v>0</v>
      </c>
      <c r="CC2291" s="2">
        <v>0</v>
      </c>
      <c r="CD2291" s="2">
        <v>0</v>
      </c>
      <c r="CE2291" s="2">
        <v>0</v>
      </c>
      <c r="CF2291" s="2">
        <v>0</v>
      </c>
      <c r="CG2291" s="2">
        <v>0</v>
      </c>
      <c r="CH2291" s="2">
        <v>0</v>
      </c>
      <c r="CI2291" s="2">
        <v>0</v>
      </c>
      <c r="CJ2291" s="2">
        <v>0</v>
      </c>
      <c r="CK2291" s="2">
        <v>7</v>
      </c>
      <c r="CL2291" s="2">
        <v>0</v>
      </c>
    </row>
    <row r="2292" spans="1:90" x14ac:dyDescent="0.25">
      <c r="A2292" t="s">
        <v>115</v>
      </c>
      <c r="B2292">
        <v>20602</v>
      </c>
      <c r="C2292" t="s">
        <v>496</v>
      </c>
      <c r="D2292">
        <v>1</v>
      </c>
      <c r="E2292">
        <v>3</v>
      </c>
      <c r="F2292">
        <v>482468</v>
      </c>
      <c r="G2292">
        <v>35482468</v>
      </c>
      <c r="H2292" t="s">
        <v>18274</v>
      </c>
      <c r="I2292">
        <v>401</v>
      </c>
      <c r="J2292" t="s">
        <v>496</v>
      </c>
      <c r="K2292" t="s">
        <v>3436</v>
      </c>
      <c r="L2292">
        <v>1</v>
      </c>
      <c r="M2292" t="s">
        <v>496</v>
      </c>
      <c r="N2292">
        <v>17211478</v>
      </c>
      <c r="O2292" t="s">
        <v>102</v>
      </c>
      <c r="P2292" t="s">
        <v>18275</v>
      </c>
      <c r="Q2292">
        <v>754</v>
      </c>
      <c r="R2292">
        <v>14</v>
      </c>
      <c r="S2292">
        <v>36213056</v>
      </c>
      <c r="U2292" t="s">
        <v>18276</v>
      </c>
      <c r="V2292">
        <v>1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0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1116</v>
      </c>
      <c r="AT2292" s="2">
        <v>0</v>
      </c>
      <c r="AU2292" s="2">
        <v>0</v>
      </c>
      <c r="AV2292" s="2">
        <v>1797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  <c r="BG2292" s="2">
        <v>0</v>
      </c>
      <c r="BH2292" s="2">
        <v>0</v>
      </c>
      <c r="BI2292" s="2">
        <v>0</v>
      </c>
      <c r="BJ2292" s="2">
        <v>0</v>
      </c>
      <c r="BK2292" s="2">
        <v>0</v>
      </c>
      <c r="BL2292" s="2">
        <v>0</v>
      </c>
      <c r="BM2292" s="2">
        <v>0</v>
      </c>
      <c r="BN2292" s="2">
        <v>0</v>
      </c>
      <c r="BO2292" s="2">
        <v>0</v>
      </c>
      <c r="BP2292" s="2">
        <v>0</v>
      </c>
      <c r="BQ2292" s="2">
        <v>0</v>
      </c>
      <c r="BR2292" s="2">
        <v>0</v>
      </c>
      <c r="BS2292" s="2">
        <v>0</v>
      </c>
      <c r="BT2292" s="2">
        <v>0</v>
      </c>
      <c r="BU2292" s="2">
        <v>0</v>
      </c>
      <c r="BV2292" s="2">
        <v>0</v>
      </c>
      <c r="BW2292" s="2">
        <v>0</v>
      </c>
      <c r="BX2292" s="2">
        <v>0</v>
      </c>
      <c r="BY2292" s="2">
        <v>0</v>
      </c>
      <c r="BZ2292" s="2">
        <v>0</v>
      </c>
      <c r="CA2292" s="2">
        <v>6</v>
      </c>
      <c r="CB2292" s="2">
        <v>0</v>
      </c>
      <c r="CC2292" s="2">
        <v>0</v>
      </c>
      <c r="CD2292" s="2">
        <v>7</v>
      </c>
      <c r="CE2292" s="2">
        <v>0</v>
      </c>
      <c r="CF2292" s="2">
        <v>0</v>
      </c>
      <c r="CG2292" s="2">
        <v>0</v>
      </c>
      <c r="CH2292" s="2">
        <v>0</v>
      </c>
      <c r="CI2292" s="2">
        <v>0</v>
      </c>
      <c r="CJ2292" s="2">
        <v>0</v>
      </c>
      <c r="CK2292" s="2">
        <v>0</v>
      </c>
      <c r="CL2292" s="2">
        <v>0</v>
      </c>
    </row>
    <row r="2293" spans="1:90" x14ac:dyDescent="0.25">
      <c r="A2293" t="s">
        <v>115</v>
      </c>
      <c r="B2293">
        <v>20602</v>
      </c>
      <c r="C2293" t="s">
        <v>496</v>
      </c>
      <c r="D2293">
        <v>2</v>
      </c>
      <c r="E2293">
        <v>6</v>
      </c>
      <c r="F2293">
        <v>459598</v>
      </c>
      <c r="G2293">
        <v>35459598</v>
      </c>
      <c r="H2293" t="s">
        <v>13930</v>
      </c>
      <c r="I2293">
        <v>289</v>
      </c>
      <c r="J2293" t="s">
        <v>906</v>
      </c>
      <c r="K2293" t="s">
        <v>91</v>
      </c>
      <c r="L2293">
        <v>1</v>
      </c>
      <c r="M2293" t="s">
        <v>906</v>
      </c>
      <c r="N2293">
        <v>17300000</v>
      </c>
      <c r="P2293" t="s">
        <v>4326</v>
      </c>
      <c r="Q2293">
        <v>644</v>
      </c>
      <c r="R2293">
        <v>14</v>
      </c>
      <c r="S2293">
        <v>36521233</v>
      </c>
      <c r="U2293" t="s">
        <v>11638</v>
      </c>
      <c r="V2293">
        <v>1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287</v>
      </c>
      <c r="BD2293" s="2">
        <v>0</v>
      </c>
      <c r="BE2293" s="2">
        <v>0</v>
      </c>
      <c r="BF2293" s="2">
        <v>0</v>
      </c>
      <c r="BG2293" s="2">
        <v>0</v>
      </c>
      <c r="BH2293" s="2">
        <v>0</v>
      </c>
      <c r="BI2293" s="2">
        <v>0</v>
      </c>
      <c r="BJ2293" s="2">
        <v>0</v>
      </c>
      <c r="BK2293" s="2">
        <v>0</v>
      </c>
      <c r="BL2293" s="2">
        <v>0</v>
      </c>
      <c r="BM2293" s="2">
        <v>0</v>
      </c>
      <c r="BN2293" s="2">
        <v>0</v>
      </c>
      <c r="BO2293" s="2">
        <v>0</v>
      </c>
      <c r="BP2293" s="2">
        <v>0</v>
      </c>
      <c r="BQ2293" s="2">
        <v>0</v>
      </c>
      <c r="BR2293" s="2">
        <v>0</v>
      </c>
      <c r="BS2293" s="2">
        <v>0</v>
      </c>
      <c r="BT2293" s="2">
        <v>0</v>
      </c>
      <c r="BU2293" s="2">
        <v>0</v>
      </c>
      <c r="BV2293" s="2">
        <v>0</v>
      </c>
      <c r="BW2293" s="2">
        <v>0</v>
      </c>
      <c r="BX2293" s="2">
        <v>0</v>
      </c>
      <c r="BY2293" s="2">
        <v>0</v>
      </c>
      <c r="BZ2293" s="2">
        <v>0</v>
      </c>
      <c r="CA2293" s="2">
        <v>0</v>
      </c>
      <c r="CB2293" s="2">
        <v>0</v>
      </c>
      <c r="CC2293" s="2">
        <v>0</v>
      </c>
      <c r="CD2293" s="2">
        <v>0</v>
      </c>
      <c r="CE2293" s="2">
        <v>0</v>
      </c>
      <c r="CF2293" s="2">
        <v>0</v>
      </c>
      <c r="CG2293" s="2">
        <v>0</v>
      </c>
      <c r="CH2293" s="2">
        <v>0</v>
      </c>
      <c r="CI2293" s="2">
        <v>0</v>
      </c>
      <c r="CJ2293" s="2">
        <v>0</v>
      </c>
      <c r="CK2293" s="2">
        <v>17</v>
      </c>
      <c r="CL2293" s="2">
        <v>0</v>
      </c>
    </row>
    <row r="2294" spans="1:90" x14ac:dyDescent="0.25">
      <c r="A2294" t="s">
        <v>115</v>
      </c>
      <c r="B2294">
        <v>20602</v>
      </c>
      <c r="C2294" t="s">
        <v>496</v>
      </c>
      <c r="D2294">
        <v>2</v>
      </c>
      <c r="E2294">
        <v>6</v>
      </c>
      <c r="F2294">
        <v>985831</v>
      </c>
      <c r="G2294">
        <v>35985831</v>
      </c>
      <c r="H2294" t="s">
        <v>11919</v>
      </c>
      <c r="I2294">
        <v>348</v>
      </c>
      <c r="J2294" t="s">
        <v>1419</v>
      </c>
      <c r="K2294" t="s">
        <v>3097</v>
      </c>
      <c r="L2294">
        <v>1</v>
      </c>
      <c r="M2294" t="s">
        <v>1419</v>
      </c>
      <c r="N2294">
        <v>17350000</v>
      </c>
      <c r="O2294" t="s">
        <v>92</v>
      </c>
      <c r="P2294" t="s">
        <v>11920</v>
      </c>
      <c r="Q2294">
        <v>801</v>
      </c>
      <c r="R2294">
        <v>14</v>
      </c>
      <c r="S2294">
        <v>36441777</v>
      </c>
      <c r="U2294" t="s">
        <v>11921</v>
      </c>
      <c r="V2294">
        <v>1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268</v>
      </c>
      <c r="BD2294" s="2">
        <v>0</v>
      </c>
      <c r="BE2294" s="2">
        <v>0</v>
      </c>
      <c r="BF2294" s="2">
        <v>0</v>
      </c>
      <c r="BG2294" s="2">
        <v>0</v>
      </c>
      <c r="BH2294" s="2">
        <v>0</v>
      </c>
      <c r="BI2294" s="2">
        <v>0</v>
      </c>
      <c r="BJ2294" s="2">
        <v>0</v>
      </c>
      <c r="BK2294" s="2">
        <v>0</v>
      </c>
      <c r="BL2294" s="2">
        <v>0</v>
      </c>
      <c r="BM2294" s="2">
        <v>0</v>
      </c>
      <c r="BN2294" s="2">
        <v>0</v>
      </c>
      <c r="BO2294" s="2">
        <v>0</v>
      </c>
      <c r="BP2294" s="2">
        <v>0</v>
      </c>
      <c r="BQ2294" s="2">
        <v>0</v>
      </c>
      <c r="BR2294" s="2">
        <v>0</v>
      </c>
      <c r="BS2294" s="2">
        <v>0</v>
      </c>
      <c r="BT2294" s="2">
        <v>0</v>
      </c>
      <c r="BU2294" s="2">
        <v>0</v>
      </c>
      <c r="BV2294" s="2">
        <v>0</v>
      </c>
      <c r="BW2294" s="2">
        <v>0</v>
      </c>
      <c r="BX2294" s="2">
        <v>0</v>
      </c>
      <c r="BY2294" s="2">
        <v>0</v>
      </c>
      <c r="BZ2294" s="2">
        <v>0</v>
      </c>
      <c r="CA2294" s="2">
        <v>0</v>
      </c>
      <c r="CB2294" s="2">
        <v>0</v>
      </c>
      <c r="CC2294" s="2">
        <v>0</v>
      </c>
      <c r="CD2294" s="2">
        <v>0</v>
      </c>
      <c r="CE2294" s="2">
        <v>0</v>
      </c>
      <c r="CF2294" s="2">
        <v>0</v>
      </c>
      <c r="CG2294" s="2">
        <v>0</v>
      </c>
      <c r="CH2294" s="2">
        <v>0</v>
      </c>
      <c r="CI2294" s="2">
        <v>0</v>
      </c>
      <c r="CJ2294" s="2">
        <v>0</v>
      </c>
      <c r="CK2294" s="2">
        <v>16</v>
      </c>
      <c r="CL2294" s="2">
        <v>0</v>
      </c>
    </row>
    <row r="2295" spans="1:90" x14ac:dyDescent="0.25">
      <c r="A2295" t="s">
        <v>115</v>
      </c>
      <c r="B2295">
        <v>20602</v>
      </c>
      <c r="C2295" t="s">
        <v>496</v>
      </c>
      <c r="D2295">
        <v>2</v>
      </c>
      <c r="E2295">
        <v>6</v>
      </c>
      <c r="F2295">
        <v>985348</v>
      </c>
      <c r="G2295">
        <v>35985348</v>
      </c>
      <c r="H2295" t="s">
        <v>14004</v>
      </c>
      <c r="I2295">
        <v>401</v>
      </c>
      <c r="J2295" t="s">
        <v>496</v>
      </c>
      <c r="K2295" t="s">
        <v>91</v>
      </c>
      <c r="L2295">
        <v>1</v>
      </c>
      <c r="M2295" t="s">
        <v>496</v>
      </c>
      <c r="N2295">
        <v>17201000</v>
      </c>
      <c r="O2295" t="s">
        <v>92</v>
      </c>
      <c r="P2295" t="s">
        <v>14005</v>
      </c>
      <c r="Q2295">
        <v>503</v>
      </c>
      <c r="R2295">
        <v>14</v>
      </c>
      <c r="S2295">
        <v>36224466</v>
      </c>
      <c r="T2295">
        <v>36265515</v>
      </c>
      <c r="U2295" t="s">
        <v>14006</v>
      </c>
      <c r="V2295">
        <v>1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369</v>
      </c>
      <c r="BD2295" s="2">
        <v>0</v>
      </c>
      <c r="BE2295" s="2">
        <v>0</v>
      </c>
      <c r="BF2295" s="2">
        <v>0</v>
      </c>
      <c r="BG2295" s="2">
        <v>0</v>
      </c>
      <c r="BH2295" s="2">
        <v>0</v>
      </c>
      <c r="BI2295" s="2">
        <v>0</v>
      </c>
      <c r="BJ2295" s="2">
        <v>0</v>
      </c>
      <c r="BK2295" s="2">
        <v>0</v>
      </c>
      <c r="BL2295" s="2">
        <v>0</v>
      </c>
      <c r="BM2295" s="2">
        <v>0</v>
      </c>
      <c r="BN2295" s="2">
        <v>0</v>
      </c>
      <c r="BO2295" s="2">
        <v>0</v>
      </c>
      <c r="BP2295" s="2">
        <v>0</v>
      </c>
      <c r="BQ2295" s="2">
        <v>0</v>
      </c>
      <c r="BR2295" s="2">
        <v>0</v>
      </c>
      <c r="BS2295" s="2">
        <v>0</v>
      </c>
      <c r="BT2295" s="2">
        <v>0</v>
      </c>
      <c r="BU2295" s="2">
        <v>0</v>
      </c>
      <c r="BV2295" s="2">
        <v>0</v>
      </c>
      <c r="BW2295" s="2">
        <v>0</v>
      </c>
      <c r="BX2295" s="2">
        <v>0</v>
      </c>
      <c r="BY2295" s="2">
        <v>0</v>
      </c>
      <c r="BZ2295" s="2">
        <v>0</v>
      </c>
      <c r="CA2295" s="2">
        <v>0</v>
      </c>
      <c r="CB2295" s="2">
        <v>0</v>
      </c>
      <c r="CC2295" s="2">
        <v>0</v>
      </c>
      <c r="CD2295" s="2">
        <v>0</v>
      </c>
      <c r="CE2295" s="2">
        <v>0</v>
      </c>
      <c r="CF2295" s="2">
        <v>0</v>
      </c>
      <c r="CG2295" s="2">
        <v>0</v>
      </c>
      <c r="CH2295" s="2">
        <v>0</v>
      </c>
      <c r="CI2295" s="2">
        <v>0</v>
      </c>
      <c r="CJ2295" s="2">
        <v>0</v>
      </c>
      <c r="CK2295" s="2">
        <v>18</v>
      </c>
      <c r="CL2295" s="2">
        <v>0</v>
      </c>
    </row>
    <row r="2296" spans="1:90" x14ac:dyDescent="0.25">
      <c r="A2296" t="s">
        <v>115</v>
      </c>
      <c r="B2296">
        <v>20602</v>
      </c>
      <c r="C2296" t="s">
        <v>496</v>
      </c>
      <c r="D2296">
        <v>2</v>
      </c>
      <c r="E2296">
        <v>15</v>
      </c>
      <c r="F2296">
        <v>112948</v>
      </c>
      <c r="G2296">
        <v>35112948</v>
      </c>
      <c r="H2296" t="s">
        <v>16484</v>
      </c>
      <c r="I2296">
        <v>401</v>
      </c>
      <c r="J2296" t="s">
        <v>496</v>
      </c>
      <c r="K2296" t="s">
        <v>16485</v>
      </c>
      <c r="L2296">
        <v>1</v>
      </c>
      <c r="M2296" t="s">
        <v>496</v>
      </c>
      <c r="N2296">
        <v>17213701</v>
      </c>
      <c r="O2296" t="s">
        <v>1015</v>
      </c>
      <c r="P2296" t="s">
        <v>2767</v>
      </c>
      <c r="Q2296" t="s">
        <v>16486</v>
      </c>
      <c r="R2296">
        <v>14</v>
      </c>
      <c r="S2296">
        <v>36224466</v>
      </c>
      <c r="T2296">
        <v>36265515</v>
      </c>
      <c r="U2296" t="s">
        <v>16487</v>
      </c>
      <c r="V2296">
        <v>2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0</v>
      </c>
      <c r="AN2296" s="2">
        <v>0</v>
      </c>
      <c r="AO2296" s="2">
        <v>0</v>
      </c>
      <c r="AP2296" s="2">
        <v>0</v>
      </c>
      <c r="AQ2296" s="2">
        <v>0</v>
      </c>
      <c r="AR2296" s="2">
        <v>44</v>
      </c>
      <c r="AS2296" s="2">
        <v>0</v>
      </c>
      <c r="AT2296" s="2">
        <v>0</v>
      </c>
      <c r="AU2296" s="2">
        <v>39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0</v>
      </c>
      <c r="BI2296" s="2">
        <v>0</v>
      </c>
      <c r="BJ2296" s="2">
        <v>0</v>
      </c>
      <c r="BK2296" s="2">
        <v>0</v>
      </c>
      <c r="BL2296" s="2">
        <v>0</v>
      </c>
      <c r="BM2296" s="2">
        <v>0</v>
      </c>
      <c r="BN2296" s="2">
        <v>0</v>
      </c>
      <c r="BO2296" s="2">
        <v>0</v>
      </c>
      <c r="BP2296" s="2">
        <v>0</v>
      </c>
      <c r="BQ2296" s="2">
        <v>0</v>
      </c>
      <c r="BR2296" s="2">
        <v>0</v>
      </c>
      <c r="BS2296" s="2">
        <v>0</v>
      </c>
      <c r="BT2296" s="2">
        <v>0</v>
      </c>
      <c r="BU2296" s="2">
        <v>0</v>
      </c>
      <c r="BV2296" s="2">
        <v>0</v>
      </c>
      <c r="BW2296" s="2">
        <v>0</v>
      </c>
      <c r="BX2296" s="2">
        <v>0</v>
      </c>
      <c r="BY2296" s="2">
        <v>0</v>
      </c>
      <c r="BZ2296" s="2">
        <v>2</v>
      </c>
      <c r="CA2296" s="2">
        <v>0</v>
      </c>
      <c r="CB2296" s="2">
        <v>0</v>
      </c>
      <c r="CC2296" s="2">
        <v>1</v>
      </c>
      <c r="CD2296" s="2">
        <v>0</v>
      </c>
      <c r="CE2296" s="2">
        <v>0</v>
      </c>
      <c r="CF2296" s="2">
        <v>0</v>
      </c>
      <c r="CG2296" s="2">
        <v>0</v>
      </c>
      <c r="CH2296" s="2">
        <v>0</v>
      </c>
      <c r="CI2296" s="2">
        <v>0</v>
      </c>
      <c r="CJ2296" s="2">
        <v>0</v>
      </c>
      <c r="CK2296" s="2">
        <v>0</v>
      </c>
      <c r="CL2296" s="2">
        <v>0</v>
      </c>
    </row>
    <row r="2297" spans="1:90" x14ac:dyDescent="0.25">
      <c r="A2297" t="s">
        <v>115</v>
      </c>
      <c r="B2297">
        <v>20602</v>
      </c>
      <c r="C2297" t="s">
        <v>496</v>
      </c>
      <c r="D2297">
        <v>1</v>
      </c>
      <c r="E2297">
        <v>8</v>
      </c>
      <c r="F2297">
        <v>583467</v>
      </c>
      <c r="G2297">
        <v>35583467</v>
      </c>
      <c r="H2297" t="s">
        <v>779</v>
      </c>
      <c r="I2297">
        <v>515</v>
      </c>
      <c r="J2297" t="s">
        <v>1738</v>
      </c>
      <c r="K2297" t="s">
        <v>19904</v>
      </c>
      <c r="L2297">
        <v>1</v>
      </c>
      <c r="M2297" t="s">
        <v>1738</v>
      </c>
      <c r="N2297">
        <v>17280000</v>
      </c>
      <c r="O2297">
        <v>41</v>
      </c>
      <c r="P2297" t="s">
        <v>19905</v>
      </c>
      <c r="Q2297">
        <v>16</v>
      </c>
      <c r="R2297">
        <v>14</v>
      </c>
      <c r="S2297">
        <v>36010800</v>
      </c>
      <c r="T2297">
        <v>36010861</v>
      </c>
      <c r="U2297" t="s">
        <v>19906</v>
      </c>
      <c r="V2297">
        <v>1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57</v>
      </c>
      <c r="AE2297" s="2">
        <v>56</v>
      </c>
      <c r="AF2297" s="2">
        <v>60</v>
      </c>
      <c r="AG2297" s="2">
        <v>51</v>
      </c>
      <c r="AH2297" s="2">
        <v>62</v>
      </c>
      <c r="AI2297" s="2">
        <v>34</v>
      </c>
      <c r="AJ2297" s="2">
        <v>40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0</v>
      </c>
      <c r="BI2297" s="2">
        <v>0</v>
      </c>
      <c r="BJ2297" s="2">
        <v>0</v>
      </c>
      <c r="BK2297" s="2">
        <v>0</v>
      </c>
      <c r="BL2297" s="2">
        <v>4</v>
      </c>
      <c r="BM2297" s="2">
        <v>2</v>
      </c>
      <c r="BN2297" s="2">
        <v>2</v>
      </c>
      <c r="BO2297" s="2">
        <v>2</v>
      </c>
      <c r="BP2297" s="2">
        <v>2</v>
      </c>
      <c r="BQ2297" s="2">
        <v>1</v>
      </c>
      <c r="BR2297" s="2">
        <v>1</v>
      </c>
      <c r="BS2297" s="2">
        <v>0</v>
      </c>
      <c r="BT2297" s="2">
        <v>0</v>
      </c>
      <c r="BU2297" s="2">
        <v>0</v>
      </c>
      <c r="BV2297" s="2">
        <v>0</v>
      </c>
      <c r="BW2297" s="2">
        <v>0</v>
      </c>
      <c r="BX2297" s="2">
        <v>0</v>
      </c>
      <c r="BY2297" s="2">
        <v>0</v>
      </c>
      <c r="BZ2297" s="2">
        <v>0</v>
      </c>
      <c r="CA2297" s="2">
        <v>0</v>
      </c>
      <c r="CB2297" s="2">
        <v>0</v>
      </c>
      <c r="CC2297" s="2">
        <v>0</v>
      </c>
      <c r="CD2297" s="2">
        <v>0</v>
      </c>
      <c r="CE2297" s="2">
        <v>0</v>
      </c>
      <c r="CF2297" s="2">
        <v>0</v>
      </c>
      <c r="CG2297" s="2">
        <v>0</v>
      </c>
      <c r="CH2297" s="2">
        <v>0</v>
      </c>
      <c r="CI2297" s="2">
        <v>0</v>
      </c>
      <c r="CJ2297" s="2">
        <v>0</v>
      </c>
      <c r="CK2297" s="2">
        <v>0</v>
      </c>
      <c r="CL2297" s="2">
        <v>0</v>
      </c>
    </row>
    <row r="2298" spans="1:90" x14ac:dyDescent="0.25">
      <c r="A2298" t="s">
        <v>115</v>
      </c>
      <c r="B2298">
        <v>20602</v>
      </c>
      <c r="C2298" t="s">
        <v>496</v>
      </c>
      <c r="D2298">
        <v>1</v>
      </c>
      <c r="E2298">
        <v>8</v>
      </c>
      <c r="F2298">
        <v>911069</v>
      </c>
      <c r="G2298">
        <v>35911069</v>
      </c>
      <c r="H2298" t="s">
        <v>2541</v>
      </c>
      <c r="I2298">
        <v>515</v>
      </c>
      <c r="J2298" t="s">
        <v>1738</v>
      </c>
      <c r="K2298" t="s">
        <v>779</v>
      </c>
      <c r="L2298">
        <v>1</v>
      </c>
      <c r="M2298" t="s">
        <v>1738</v>
      </c>
      <c r="N2298">
        <v>17280000</v>
      </c>
      <c r="O2298" t="s">
        <v>92</v>
      </c>
      <c r="P2298" t="s">
        <v>2542</v>
      </c>
      <c r="Q2298" t="s">
        <v>2543</v>
      </c>
      <c r="R2298">
        <v>14</v>
      </c>
      <c r="S2298">
        <v>32846788</v>
      </c>
      <c r="T2298">
        <v>32847000</v>
      </c>
      <c r="U2298" t="s">
        <v>2544</v>
      </c>
      <c r="V2298">
        <v>1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88</v>
      </c>
      <c r="AE2298" s="2">
        <v>115</v>
      </c>
      <c r="AF2298" s="2">
        <v>106</v>
      </c>
      <c r="AG2298" s="2">
        <v>96</v>
      </c>
      <c r="AH2298" s="2">
        <v>104</v>
      </c>
      <c r="AI2298" s="2">
        <v>110</v>
      </c>
      <c r="AJ2298" s="2">
        <v>113</v>
      </c>
      <c r="AK2298" s="2">
        <v>0</v>
      </c>
      <c r="AL2298" s="2">
        <v>0</v>
      </c>
      <c r="AM2298" s="2">
        <v>0</v>
      </c>
      <c r="AN2298" s="2">
        <v>0</v>
      </c>
      <c r="AO2298" s="2">
        <v>0</v>
      </c>
      <c r="AP2298" s="2">
        <v>0</v>
      </c>
      <c r="AQ2298" s="2">
        <v>0</v>
      </c>
      <c r="AR2298" s="2">
        <v>33</v>
      </c>
      <c r="AS2298" s="2">
        <v>0</v>
      </c>
      <c r="AT2298" s="2">
        <v>0</v>
      </c>
      <c r="AU2298" s="2">
        <v>70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177</v>
      </c>
      <c r="BD2298" s="2">
        <v>0</v>
      </c>
      <c r="BE2298" s="2">
        <v>0</v>
      </c>
      <c r="BF2298" s="2">
        <v>0</v>
      </c>
      <c r="BG2298" s="2">
        <v>0</v>
      </c>
      <c r="BH2298" s="2">
        <v>0</v>
      </c>
      <c r="BI2298" s="2">
        <v>0</v>
      </c>
      <c r="BJ2298" s="2">
        <v>0</v>
      </c>
      <c r="BK2298" s="2">
        <v>0</v>
      </c>
      <c r="BL2298" s="2">
        <v>4</v>
      </c>
      <c r="BM2298" s="2">
        <v>4</v>
      </c>
      <c r="BN2298" s="2">
        <v>6</v>
      </c>
      <c r="BO2298" s="2">
        <v>3</v>
      </c>
      <c r="BP2298" s="2">
        <v>4</v>
      </c>
      <c r="BQ2298" s="2">
        <v>4</v>
      </c>
      <c r="BR2298" s="2">
        <v>4</v>
      </c>
      <c r="BS2298" s="2">
        <v>0</v>
      </c>
      <c r="BT2298" s="2">
        <v>0</v>
      </c>
      <c r="BU2298" s="2">
        <v>0</v>
      </c>
      <c r="BV2298" s="2">
        <v>0</v>
      </c>
      <c r="BW2298" s="2">
        <v>0</v>
      </c>
      <c r="BX2298" s="2">
        <v>0</v>
      </c>
      <c r="BY2298" s="2">
        <v>0</v>
      </c>
      <c r="BZ2298" s="2">
        <v>1</v>
      </c>
      <c r="CA2298" s="2">
        <v>0</v>
      </c>
      <c r="CB2298" s="2">
        <v>0</v>
      </c>
      <c r="CC2298" s="2">
        <v>2</v>
      </c>
      <c r="CD2298" s="2">
        <v>0</v>
      </c>
      <c r="CE2298" s="2">
        <v>0</v>
      </c>
      <c r="CF2298" s="2">
        <v>0</v>
      </c>
      <c r="CG2298" s="2">
        <v>0</v>
      </c>
      <c r="CH2298" s="2">
        <v>0</v>
      </c>
      <c r="CI2298" s="2">
        <v>0</v>
      </c>
      <c r="CJ2298" s="2">
        <v>0</v>
      </c>
      <c r="CK2298" s="2">
        <v>10</v>
      </c>
      <c r="CL2298" s="2">
        <v>0</v>
      </c>
    </row>
    <row r="2299" spans="1:90" x14ac:dyDescent="0.25">
      <c r="A2299" t="s">
        <v>115</v>
      </c>
      <c r="B2299">
        <v>20602</v>
      </c>
      <c r="C2299" t="s">
        <v>496</v>
      </c>
      <c r="D2299">
        <v>1</v>
      </c>
      <c r="E2299">
        <v>8</v>
      </c>
      <c r="F2299">
        <v>21805</v>
      </c>
      <c r="G2299">
        <v>35021805</v>
      </c>
      <c r="H2299" t="s">
        <v>12014</v>
      </c>
      <c r="I2299">
        <v>228</v>
      </c>
      <c r="J2299" t="s">
        <v>666</v>
      </c>
      <c r="K2299" t="s">
        <v>91</v>
      </c>
      <c r="L2299">
        <v>1</v>
      </c>
      <c r="M2299" t="s">
        <v>666</v>
      </c>
      <c r="N2299">
        <v>17380000</v>
      </c>
      <c r="O2299" t="s">
        <v>102</v>
      </c>
      <c r="P2299" t="s">
        <v>12015</v>
      </c>
      <c r="Q2299">
        <v>415</v>
      </c>
      <c r="R2299">
        <v>14</v>
      </c>
      <c r="S2299">
        <v>36531119</v>
      </c>
      <c r="T2299">
        <v>36532755</v>
      </c>
      <c r="U2299" t="s">
        <v>12016</v>
      </c>
      <c r="V2299">
        <v>1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84</v>
      </c>
      <c r="AE2299" s="2">
        <v>118</v>
      </c>
      <c r="AF2299" s="2">
        <v>100</v>
      </c>
      <c r="AG2299" s="2">
        <v>92</v>
      </c>
      <c r="AH2299" s="2">
        <v>128</v>
      </c>
      <c r="AI2299" s="2">
        <v>146</v>
      </c>
      <c r="AJ2299" s="2">
        <v>160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6</v>
      </c>
      <c r="BE2299" s="2">
        <v>0</v>
      </c>
      <c r="BF2299" s="2">
        <v>0</v>
      </c>
      <c r="BG2299" s="2">
        <v>0</v>
      </c>
      <c r="BH2299" s="2">
        <v>0</v>
      </c>
      <c r="BI2299" s="2">
        <v>0</v>
      </c>
      <c r="BJ2299" s="2">
        <v>0</v>
      </c>
      <c r="BK2299" s="2">
        <v>0</v>
      </c>
      <c r="BL2299" s="2">
        <v>3</v>
      </c>
      <c r="BM2299" s="2">
        <v>7</v>
      </c>
      <c r="BN2299" s="2">
        <v>4</v>
      </c>
      <c r="BO2299" s="2">
        <v>4</v>
      </c>
      <c r="BP2299" s="2">
        <v>6</v>
      </c>
      <c r="BQ2299" s="2">
        <v>7</v>
      </c>
      <c r="BR2299" s="2">
        <v>7</v>
      </c>
      <c r="BS2299" s="2">
        <v>0</v>
      </c>
      <c r="BT2299" s="2">
        <v>0</v>
      </c>
      <c r="BU2299" s="2">
        <v>0</v>
      </c>
      <c r="BV2299" s="2">
        <v>0</v>
      </c>
      <c r="BW2299" s="2">
        <v>0</v>
      </c>
      <c r="BX2299" s="2">
        <v>0</v>
      </c>
      <c r="BY2299" s="2">
        <v>0</v>
      </c>
      <c r="BZ2299" s="2">
        <v>0</v>
      </c>
      <c r="CA2299" s="2">
        <v>0</v>
      </c>
      <c r="CB2299" s="2">
        <v>0</v>
      </c>
      <c r="CC2299" s="2">
        <v>0</v>
      </c>
      <c r="CD2299" s="2">
        <v>0</v>
      </c>
      <c r="CE2299" s="2">
        <v>0</v>
      </c>
      <c r="CF2299" s="2">
        <v>0</v>
      </c>
      <c r="CG2299" s="2">
        <v>0</v>
      </c>
      <c r="CH2299" s="2">
        <v>0</v>
      </c>
      <c r="CI2299" s="2">
        <v>0</v>
      </c>
      <c r="CJ2299" s="2">
        <v>0</v>
      </c>
      <c r="CK2299" s="2">
        <v>0</v>
      </c>
      <c r="CL2299" s="2">
        <v>2</v>
      </c>
    </row>
    <row r="2300" spans="1:90" x14ac:dyDescent="0.25">
      <c r="A2300" t="s">
        <v>115</v>
      </c>
      <c r="B2300">
        <v>20602</v>
      </c>
      <c r="C2300" t="s">
        <v>496</v>
      </c>
      <c r="D2300">
        <v>1</v>
      </c>
      <c r="E2300">
        <v>8</v>
      </c>
      <c r="F2300">
        <v>25835</v>
      </c>
      <c r="G2300">
        <v>35025835</v>
      </c>
      <c r="H2300" t="s">
        <v>15901</v>
      </c>
      <c r="I2300">
        <v>401</v>
      </c>
      <c r="J2300" t="s">
        <v>496</v>
      </c>
      <c r="K2300" t="s">
        <v>91</v>
      </c>
      <c r="L2300">
        <v>1</v>
      </c>
      <c r="M2300" t="s">
        <v>496</v>
      </c>
      <c r="N2300">
        <v>17202270</v>
      </c>
      <c r="P2300" t="s">
        <v>15902</v>
      </c>
      <c r="Q2300" t="s">
        <v>127</v>
      </c>
      <c r="R2300">
        <v>14</v>
      </c>
      <c r="S2300">
        <v>36225455</v>
      </c>
      <c r="T2300">
        <v>36251414</v>
      </c>
      <c r="U2300" t="s">
        <v>15903</v>
      </c>
      <c r="V2300">
        <v>1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65</v>
      </c>
      <c r="AE2300" s="2">
        <v>97</v>
      </c>
      <c r="AF2300" s="2">
        <v>104</v>
      </c>
      <c r="AG2300" s="2">
        <v>71</v>
      </c>
      <c r="AH2300" s="2">
        <v>165</v>
      </c>
      <c r="AI2300" s="2">
        <v>168</v>
      </c>
      <c r="AJ2300" s="2">
        <v>107</v>
      </c>
      <c r="AK2300" s="2">
        <v>0</v>
      </c>
      <c r="AL2300" s="2">
        <v>0</v>
      </c>
      <c r="AM2300" s="2">
        <v>0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224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16</v>
      </c>
      <c r="BE2300" s="2">
        <v>0</v>
      </c>
      <c r="BF2300" s="2">
        <v>0</v>
      </c>
      <c r="BG2300" s="2">
        <v>0</v>
      </c>
      <c r="BH2300" s="2">
        <v>0</v>
      </c>
      <c r="BI2300" s="2">
        <v>0</v>
      </c>
      <c r="BJ2300" s="2">
        <v>0</v>
      </c>
      <c r="BK2300" s="2">
        <v>0</v>
      </c>
      <c r="BL2300" s="2">
        <v>4</v>
      </c>
      <c r="BM2300" s="2">
        <v>4</v>
      </c>
      <c r="BN2300" s="2">
        <v>5</v>
      </c>
      <c r="BO2300" s="2">
        <v>3</v>
      </c>
      <c r="BP2300" s="2">
        <v>9</v>
      </c>
      <c r="BQ2300" s="2">
        <v>6</v>
      </c>
      <c r="BR2300" s="2">
        <v>6</v>
      </c>
      <c r="BS2300" s="2">
        <v>0</v>
      </c>
      <c r="BT2300" s="2">
        <v>0</v>
      </c>
      <c r="BU2300" s="2">
        <v>0</v>
      </c>
      <c r="BV2300" s="2">
        <v>0</v>
      </c>
      <c r="BW2300" s="2">
        <v>0</v>
      </c>
      <c r="BX2300" s="2">
        <v>0</v>
      </c>
      <c r="BY2300" s="2">
        <v>0</v>
      </c>
      <c r="BZ2300" s="2">
        <v>0</v>
      </c>
      <c r="CA2300" s="2">
        <v>0</v>
      </c>
      <c r="CB2300" s="2">
        <v>0</v>
      </c>
      <c r="CC2300" s="2">
        <v>8</v>
      </c>
      <c r="CD2300" s="2">
        <v>0</v>
      </c>
      <c r="CE2300" s="2">
        <v>0</v>
      </c>
      <c r="CF2300" s="2">
        <v>0</v>
      </c>
      <c r="CG2300" s="2">
        <v>0</v>
      </c>
      <c r="CH2300" s="2">
        <v>0</v>
      </c>
      <c r="CI2300" s="2">
        <v>0</v>
      </c>
      <c r="CJ2300" s="2">
        <v>0</v>
      </c>
      <c r="CK2300" s="2">
        <v>0</v>
      </c>
      <c r="CL2300" s="2">
        <v>3</v>
      </c>
    </row>
    <row r="2301" spans="1:90" x14ac:dyDescent="0.25">
      <c r="A2301" t="s">
        <v>115</v>
      </c>
      <c r="B2301">
        <v>20602</v>
      </c>
      <c r="C2301" t="s">
        <v>496</v>
      </c>
      <c r="D2301">
        <v>1</v>
      </c>
      <c r="E2301">
        <v>8</v>
      </c>
      <c r="F2301">
        <v>25756</v>
      </c>
      <c r="G2301">
        <v>35025756</v>
      </c>
      <c r="H2301" t="s">
        <v>9014</v>
      </c>
      <c r="I2301">
        <v>222</v>
      </c>
      <c r="J2301" t="s">
        <v>909</v>
      </c>
      <c r="K2301" t="s">
        <v>91</v>
      </c>
      <c r="L2301">
        <v>1</v>
      </c>
      <c r="M2301" t="s">
        <v>909</v>
      </c>
      <c r="N2301">
        <v>17270000</v>
      </c>
      <c r="O2301" t="s">
        <v>92</v>
      </c>
      <c r="P2301" t="s">
        <v>9015</v>
      </c>
      <c r="Q2301">
        <v>213</v>
      </c>
      <c r="R2301">
        <v>14</v>
      </c>
      <c r="S2301">
        <v>32951260</v>
      </c>
      <c r="T2301">
        <v>32951515</v>
      </c>
      <c r="U2301" t="s">
        <v>9016</v>
      </c>
      <c r="V2301">
        <v>1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70</v>
      </c>
      <c r="AE2301" s="2">
        <v>61</v>
      </c>
      <c r="AF2301" s="2">
        <v>64</v>
      </c>
      <c r="AG2301" s="2">
        <v>56</v>
      </c>
      <c r="AH2301" s="2">
        <v>51</v>
      </c>
      <c r="AI2301" s="2">
        <v>37</v>
      </c>
      <c r="AJ2301" s="2">
        <v>60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40</v>
      </c>
      <c r="BD2301" s="2">
        <v>0</v>
      </c>
      <c r="BE2301" s="2">
        <v>0</v>
      </c>
      <c r="BF2301" s="2">
        <v>0</v>
      </c>
      <c r="BG2301" s="2">
        <v>0</v>
      </c>
      <c r="BH2301" s="2">
        <v>0</v>
      </c>
      <c r="BI2301" s="2">
        <v>0</v>
      </c>
      <c r="BJ2301" s="2">
        <v>0</v>
      </c>
      <c r="BK2301" s="2">
        <v>0</v>
      </c>
      <c r="BL2301" s="2">
        <v>5</v>
      </c>
      <c r="BM2301" s="2">
        <v>4</v>
      </c>
      <c r="BN2301" s="2">
        <v>2</v>
      </c>
      <c r="BO2301" s="2">
        <v>4</v>
      </c>
      <c r="BP2301" s="2">
        <v>2</v>
      </c>
      <c r="BQ2301" s="2">
        <v>3</v>
      </c>
      <c r="BR2301" s="2">
        <v>3</v>
      </c>
      <c r="BS2301" s="2">
        <v>0</v>
      </c>
      <c r="BT2301" s="2">
        <v>0</v>
      </c>
      <c r="BU2301" s="2">
        <v>0</v>
      </c>
      <c r="BV2301" s="2">
        <v>0</v>
      </c>
      <c r="BW2301" s="2">
        <v>0</v>
      </c>
      <c r="BX2301" s="2">
        <v>0</v>
      </c>
      <c r="BY2301" s="2">
        <v>0</v>
      </c>
      <c r="BZ2301" s="2">
        <v>0</v>
      </c>
      <c r="CA2301" s="2">
        <v>0</v>
      </c>
      <c r="CB2301" s="2">
        <v>0</v>
      </c>
      <c r="CC2301" s="2">
        <v>0</v>
      </c>
      <c r="CD2301" s="2">
        <v>0</v>
      </c>
      <c r="CE2301" s="2">
        <v>0</v>
      </c>
      <c r="CF2301" s="2">
        <v>0</v>
      </c>
      <c r="CG2301" s="2">
        <v>0</v>
      </c>
      <c r="CH2301" s="2">
        <v>0</v>
      </c>
      <c r="CI2301" s="2">
        <v>0</v>
      </c>
      <c r="CJ2301" s="2">
        <v>0</v>
      </c>
      <c r="CK2301" s="2">
        <v>2</v>
      </c>
      <c r="CL2301" s="2">
        <v>0</v>
      </c>
    </row>
    <row r="2302" spans="1:90" x14ac:dyDescent="0.25">
      <c r="A2302" t="s">
        <v>115</v>
      </c>
      <c r="B2302">
        <v>20602</v>
      </c>
      <c r="C2302" t="s">
        <v>496</v>
      </c>
      <c r="D2302">
        <v>1</v>
      </c>
      <c r="E2302">
        <v>8</v>
      </c>
      <c r="F2302">
        <v>25860</v>
      </c>
      <c r="G2302">
        <v>35025860</v>
      </c>
      <c r="H2302" t="s">
        <v>11265</v>
      </c>
      <c r="I2302">
        <v>201</v>
      </c>
      <c r="J2302" t="s">
        <v>4548</v>
      </c>
      <c r="K2302" t="s">
        <v>91</v>
      </c>
      <c r="L2302">
        <v>1</v>
      </c>
      <c r="M2302" t="s">
        <v>4548</v>
      </c>
      <c r="N2302">
        <v>17250000</v>
      </c>
      <c r="O2302" t="s">
        <v>102</v>
      </c>
      <c r="P2302" t="s">
        <v>11266</v>
      </c>
      <c r="Q2302">
        <v>603</v>
      </c>
      <c r="R2302">
        <v>14</v>
      </c>
      <c r="S2302">
        <v>36621083</v>
      </c>
      <c r="T2302">
        <v>36628100</v>
      </c>
      <c r="U2302" t="s">
        <v>11267</v>
      </c>
      <c r="V2302">
        <v>1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41</v>
      </c>
      <c r="AE2302" s="2">
        <v>28</v>
      </c>
      <c r="AF2302" s="2">
        <v>32</v>
      </c>
      <c r="AG2302" s="2">
        <v>29</v>
      </c>
      <c r="AH2302" s="2">
        <v>185</v>
      </c>
      <c r="AI2302" s="2">
        <v>158</v>
      </c>
      <c r="AJ2302" s="2">
        <v>158</v>
      </c>
      <c r="AK2302" s="2">
        <v>0</v>
      </c>
      <c r="AL2302" s="2">
        <v>0</v>
      </c>
      <c r="AM2302" s="2">
        <v>0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96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0</v>
      </c>
      <c r="BI2302" s="2">
        <v>0</v>
      </c>
      <c r="BJ2302" s="2">
        <v>0</v>
      </c>
      <c r="BK2302" s="2">
        <v>0</v>
      </c>
      <c r="BL2302" s="2">
        <v>3</v>
      </c>
      <c r="BM2302" s="2">
        <v>1</v>
      </c>
      <c r="BN2302" s="2">
        <v>1</v>
      </c>
      <c r="BO2302" s="2">
        <v>1</v>
      </c>
      <c r="BP2302" s="2">
        <v>8</v>
      </c>
      <c r="BQ2302" s="2">
        <v>8</v>
      </c>
      <c r="BR2302" s="2">
        <v>6</v>
      </c>
      <c r="BS2302" s="2">
        <v>0</v>
      </c>
      <c r="BT2302" s="2">
        <v>0</v>
      </c>
      <c r="BU2302" s="2">
        <v>0</v>
      </c>
      <c r="BV2302" s="2">
        <v>0</v>
      </c>
      <c r="BW2302" s="2">
        <v>0</v>
      </c>
      <c r="BX2302" s="2">
        <v>0</v>
      </c>
      <c r="BY2302" s="2">
        <v>0</v>
      </c>
      <c r="BZ2302" s="2">
        <v>0</v>
      </c>
      <c r="CA2302" s="2">
        <v>0</v>
      </c>
      <c r="CB2302" s="2">
        <v>0</v>
      </c>
      <c r="CC2302" s="2">
        <v>4</v>
      </c>
      <c r="CD2302" s="2">
        <v>0</v>
      </c>
      <c r="CE2302" s="2">
        <v>0</v>
      </c>
      <c r="CF2302" s="2">
        <v>0</v>
      </c>
      <c r="CG2302" s="2">
        <v>0</v>
      </c>
      <c r="CH2302" s="2">
        <v>0</v>
      </c>
      <c r="CI2302" s="2">
        <v>0</v>
      </c>
      <c r="CJ2302" s="2">
        <v>0</v>
      </c>
      <c r="CK2302" s="2">
        <v>0</v>
      </c>
      <c r="CL2302" s="2">
        <v>0</v>
      </c>
    </row>
    <row r="2303" spans="1:90" x14ac:dyDescent="0.25">
      <c r="A2303" t="s">
        <v>115</v>
      </c>
      <c r="B2303">
        <v>20602</v>
      </c>
      <c r="C2303" t="s">
        <v>496</v>
      </c>
      <c r="D2303">
        <v>1</v>
      </c>
      <c r="E2303">
        <v>8</v>
      </c>
      <c r="F2303">
        <v>25773</v>
      </c>
      <c r="G2303">
        <v>35025773</v>
      </c>
      <c r="H2303" t="s">
        <v>14302</v>
      </c>
      <c r="I2303">
        <v>368</v>
      </c>
      <c r="J2303" t="s">
        <v>12672</v>
      </c>
      <c r="K2303" t="s">
        <v>91</v>
      </c>
      <c r="L2303">
        <v>1</v>
      </c>
      <c r="M2303" t="s">
        <v>12672</v>
      </c>
      <c r="N2303">
        <v>17260000</v>
      </c>
      <c r="O2303" t="s">
        <v>92</v>
      </c>
      <c r="P2303" t="s">
        <v>14303</v>
      </c>
      <c r="Q2303">
        <v>249</v>
      </c>
      <c r="R2303">
        <v>14</v>
      </c>
      <c r="S2303">
        <v>36671126</v>
      </c>
      <c r="T2303">
        <v>36671312</v>
      </c>
      <c r="U2303" t="s">
        <v>14304</v>
      </c>
      <c r="V2303">
        <v>1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48</v>
      </c>
      <c r="AE2303" s="2">
        <v>55</v>
      </c>
      <c r="AF2303" s="2">
        <v>32</v>
      </c>
      <c r="AG2303" s="2">
        <v>46</v>
      </c>
      <c r="AH2303" s="2">
        <v>39</v>
      </c>
      <c r="AI2303" s="2">
        <v>29</v>
      </c>
      <c r="AJ2303" s="2">
        <v>50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11</v>
      </c>
      <c r="BE2303" s="2">
        <v>0</v>
      </c>
      <c r="BF2303" s="2">
        <v>0</v>
      </c>
      <c r="BG2303" s="2">
        <v>0</v>
      </c>
      <c r="BH2303" s="2">
        <v>0</v>
      </c>
      <c r="BI2303" s="2">
        <v>0</v>
      </c>
      <c r="BJ2303" s="2">
        <v>0</v>
      </c>
      <c r="BK2303" s="2">
        <v>0</v>
      </c>
      <c r="BL2303" s="2">
        <v>4</v>
      </c>
      <c r="BM2303" s="2">
        <v>4</v>
      </c>
      <c r="BN2303" s="2">
        <v>3</v>
      </c>
      <c r="BO2303" s="2">
        <v>2</v>
      </c>
      <c r="BP2303" s="2">
        <v>4</v>
      </c>
      <c r="BQ2303" s="2">
        <v>3</v>
      </c>
      <c r="BR2303" s="2">
        <v>3</v>
      </c>
      <c r="BS2303" s="2">
        <v>0</v>
      </c>
      <c r="BT2303" s="2">
        <v>0</v>
      </c>
      <c r="BU2303" s="2">
        <v>0</v>
      </c>
      <c r="BV2303" s="2">
        <v>0</v>
      </c>
      <c r="BW2303" s="2">
        <v>0</v>
      </c>
      <c r="BX2303" s="2">
        <v>0</v>
      </c>
      <c r="BY2303" s="2">
        <v>0</v>
      </c>
      <c r="BZ2303" s="2">
        <v>0</v>
      </c>
      <c r="CA2303" s="2">
        <v>0</v>
      </c>
      <c r="CB2303" s="2">
        <v>0</v>
      </c>
      <c r="CC2303" s="2">
        <v>0</v>
      </c>
      <c r="CD2303" s="2">
        <v>0</v>
      </c>
      <c r="CE2303" s="2">
        <v>0</v>
      </c>
      <c r="CF2303" s="2">
        <v>0</v>
      </c>
      <c r="CG2303" s="2">
        <v>0</v>
      </c>
      <c r="CH2303" s="2">
        <v>0</v>
      </c>
      <c r="CI2303" s="2">
        <v>0</v>
      </c>
      <c r="CJ2303" s="2">
        <v>0</v>
      </c>
      <c r="CK2303" s="2">
        <v>0</v>
      </c>
      <c r="CL2303" s="2">
        <v>3</v>
      </c>
    </row>
    <row r="2304" spans="1:90" x14ac:dyDescent="0.25">
      <c r="A2304" t="s">
        <v>115</v>
      </c>
      <c r="B2304">
        <v>20602</v>
      </c>
      <c r="C2304" t="s">
        <v>496</v>
      </c>
      <c r="D2304">
        <v>1</v>
      </c>
      <c r="E2304">
        <v>8</v>
      </c>
      <c r="F2304">
        <v>917680</v>
      </c>
      <c r="G2304">
        <v>35917680</v>
      </c>
      <c r="H2304" t="s">
        <v>4824</v>
      </c>
      <c r="I2304">
        <v>515</v>
      </c>
      <c r="J2304" t="s">
        <v>1738</v>
      </c>
      <c r="K2304" t="s">
        <v>4825</v>
      </c>
      <c r="L2304">
        <v>1</v>
      </c>
      <c r="M2304" t="s">
        <v>1738</v>
      </c>
      <c r="N2304">
        <v>17280000</v>
      </c>
      <c r="O2304" t="s">
        <v>92</v>
      </c>
      <c r="P2304" t="s">
        <v>4826</v>
      </c>
      <c r="Q2304" t="s">
        <v>4827</v>
      </c>
      <c r="R2304">
        <v>14</v>
      </c>
      <c r="S2304">
        <v>32845899</v>
      </c>
      <c r="T2304">
        <v>32845911</v>
      </c>
      <c r="U2304" t="s">
        <v>4828</v>
      </c>
      <c r="V2304">
        <v>1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25</v>
      </c>
      <c r="AE2304" s="2">
        <v>23</v>
      </c>
      <c r="AF2304" s="2">
        <v>30</v>
      </c>
      <c r="AG2304" s="2">
        <v>43</v>
      </c>
      <c r="AH2304" s="2">
        <v>41</v>
      </c>
      <c r="AI2304" s="2">
        <v>50</v>
      </c>
      <c r="AJ2304" s="2">
        <v>24</v>
      </c>
      <c r="AK2304" s="2">
        <v>0</v>
      </c>
      <c r="AL2304" s="2">
        <v>0</v>
      </c>
      <c r="AM2304" s="2">
        <v>0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181</v>
      </c>
      <c r="BD2304" s="2">
        <v>0</v>
      </c>
      <c r="BE2304" s="2">
        <v>0</v>
      </c>
      <c r="BF2304" s="2">
        <v>0</v>
      </c>
      <c r="BG2304" s="2">
        <v>0</v>
      </c>
      <c r="BH2304" s="2">
        <v>0</v>
      </c>
      <c r="BI2304" s="2">
        <v>0</v>
      </c>
      <c r="BJ2304" s="2">
        <v>0</v>
      </c>
      <c r="BK2304" s="2">
        <v>0</v>
      </c>
      <c r="BL2304" s="2">
        <v>2</v>
      </c>
      <c r="BM2304" s="2">
        <v>2</v>
      </c>
      <c r="BN2304" s="2">
        <v>3</v>
      </c>
      <c r="BO2304" s="2">
        <v>2</v>
      </c>
      <c r="BP2304" s="2">
        <v>4</v>
      </c>
      <c r="BQ2304" s="2">
        <v>3</v>
      </c>
      <c r="BR2304" s="2">
        <v>1</v>
      </c>
      <c r="BS2304" s="2">
        <v>0</v>
      </c>
      <c r="BT2304" s="2">
        <v>0</v>
      </c>
      <c r="BU2304" s="2">
        <v>0</v>
      </c>
      <c r="BV2304" s="2">
        <v>0</v>
      </c>
      <c r="BW2304" s="2">
        <v>0</v>
      </c>
      <c r="BX2304" s="2">
        <v>0</v>
      </c>
      <c r="BY2304" s="2">
        <v>0</v>
      </c>
      <c r="BZ2304" s="2">
        <v>0</v>
      </c>
      <c r="CA2304" s="2">
        <v>0</v>
      </c>
      <c r="CB2304" s="2">
        <v>0</v>
      </c>
      <c r="CC2304" s="2">
        <v>0</v>
      </c>
      <c r="CD2304" s="2">
        <v>0</v>
      </c>
      <c r="CE2304" s="2">
        <v>0</v>
      </c>
      <c r="CF2304" s="2">
        <v>0</v>
      </c>
      <c r="CG2304" s="2">
        <v>0</v>
      </c>
      <c r="CH2304" s="2">
        <v>0</v>
      </c>
      <c r="CI2304" s="2">
        <v>0</v>
      </c>
      <c r="CJ2304" s="2">
        <v>0</v>
      </c>
      <c r="CK2304" s="2">
        <v>9</v>
      </c>
      <c r="CL2304" s="2">
        <v>0</v>
      </c>
    </row>
    <row r="2305" spans="1:90" x14ac:dyDescent="0.25">
      <c r="A2305" t="s">
        <v>115</v>
      </c>
      <c r="B2305">
        <v>20602</v>
      </c>
      <c r="C2305" t="s">
        <v>496</v>
      </c>
      <c r="D2305">
        <v>1</v>
      </c>
      <c r="E2305">
        <v>8</v>
      </c>
      <c r="F2305">
        <v>44040</v>
      </c>
      <c r="G2305">
        <v>35044040</v>
      </c>
      <c r="H2305" t="s">
        <v>10124</v>
      </c>
      <c r="I2305">
        <v>428</v>
      </c>
      <c r="J2305" t="s">
        <v>3458</v>
      </c>
      <c r="K2305" t="s">
        <v>10125</v>
      </c>
      <c r="L2305">
        <v>1</v>
      </c>
      <c r="M2305" t="s">
        <v>3458</v>
      </c>
      <c r="N2305">
        <v>17290000</v>
      </c>
      <c r="O2305" t="s">
        <v>92</v>
      </c>
      <c r="P2305" t="s">
        <v>1426</v>
      </c>
      <c r="Q2305">
        <v>558</v>
      </c>
      <c r="R2305">
        <v>14</v>
      </c>
      <c r="S2305">
        <v>32681410</v>
      </c>
      <c r="T2305">
        <v>32681751</v>
      </c>
      <c r="U2305" t="s">
        <v>10126</v>
      </c>
      <c r="V2305">
        <v>1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54</v>
      </c>
      <c r="AE2305" s="2">
        <v>41</v>
      </c>
      <c r="AF2305" s="2">
        <v>47</v>
      </c>
      <c r="AG2305" s="2">
        <v>62</v>
      </c>
      <c r="AH2305" s="2">
        <v>39</v>
      </c>
      <c r="AI2305" s="2">
        <v>28</v>
      </c>
      <c r="AJ2305" s="2">
        <v>65</v>
      </c>
      <c r="AK2305" s="2">
        <v>0</v>
      </c>
      <c r="AL2305" s="2">
        <v>0</v>
      </c>
      <c r="AM2305" s="2">
        <v>0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100</v>
      </c>
      <c r="BD2305" s="2">
        <v>0</v>
      </c>
      <c r="BE2305" s="2">
        <v>0</v>
      </c>
      <c r="BF2305" s="2">
        <v>0</v>
      </c>
      <c r="BG2305" s="2">
        <v>0</v>
      </c>
      <c r="BH2305" s="2">
        <v>0</v>
      </c>
      <c r="BI2305" s="2">
        <v>0</v>
      </c>
      <c r="BJ2305" s="2">
        <v>0</v>
      </c>
      <c r="BK2305" s="2">
        <v>0</v>
      </c>
      <c r="BL2305" s="2">
        <v>2</v>
      </c>
      <c r="BM2305" s="2">
        <v>3</v>
      </c>
      <c r="BN2305" s="2">
        <v>3</v>
      </c>
      <c r="BO2305" s="2">
        <v>2</v>
      </c>
      <c r="BP2305" s="2">
        <v>2</v>
      </c>
      <c r="BQ2305" s="2">
        <v>1</v>
      </c>
      <c r="BR2305" s="2">
        <v>2</v>
      </c>
      <c r="BS2305" s="2">
        <v>0</v>
      </c>
      <c r="BT2305" s="2">
        <v>0</v>
      </c>
      <c r="BU2305" s="2">
        <v>0</v>
      </c>
      <c r="BV2305" s="2">
        <v>0</v>
      </c>
      <c r="BW2305" s="2">
        <v>0</v>
      </c>
      <c r="BX2305" s="2">
        <v>0</v>
      </c>
      <c r="BY2305" s="2">
        <v>0</v>
      </c>
      <c r="BZ2305" s="2">
        <v>0</v>
      </c>
      <c r="CA2305" s="2">
        <v>0</v>
      </c>
      <c r="CB2305" s="2">
        <v>0</v>
      </c>
      <c r="CC2305" s="2">
        <v>0</v>
      </c>
      <c r="CD2305" s="2">
        <v>0</v>
      </c>
      <c r="CE2305" s="2">
        <v>0</v>
      </c>
      <c r="CF2305" s="2">
        <v>0</v>
      </c>
      <c r="CG2305" s="2">
        <v>0</v>
      </c>
      <c r="CH2305" s="2">
        <v>0</v>
      </c>
      <c r="CI2305" s="2">
        <v>0</v>
      </c>
      <c r="CJ2305" s="2">
        <v>0</v>
      </c>
      <c r="CK2305" s="2">
        <v>6</v>
      </c>
      <c r="CL2305" s="2">
        <v>0</v>
      </c>
    </row>
    <row r="2306" spans="1:90" x14ac:dyDescent="0.25">
      <c r="A2306" t="s">
        <v>115</v>
      </c>
      <c r="B2306">
        <v>20602</v>
      </c>
      <c r="C2306" t="s">
        <v>496</v>
      </c>
      <c r="D2306">
        <v>1</v>
      </c>
      <c r="E2306">
        <v>8</v>
      </c>
      <c r="F2306">
        <v>26050</v>
      </c>
      <c r="G2306">
        <v>35026050</v>
      </c>
      <c r="H2306" t="s">
        <v>7805</v>
      </c>
      <c r="I2306">
        <v>428</v>
      </c>
      <c r="J2306" t="s">
        <v>3458</v>
      </c>
      <c r="K2306" t="s">
        <v>91</v>
      </c>
      <c r="L2306">
        <v>1</v>
      </c>
      <c r="M2306" t="s">
        <v>3458</v>
      </c>
      <c r="N2306">
        <v>17290000</v>
      </c>
      <c r="O2306" t="s">
        <v>92</v>
      </c>
      <c r="P2306" t="s">
        <v>7806</v>
      </c>
      <c r="Q2306">
        <v>2236</v>
      </c>
      <c r="R2306">
        <v>14</v>
      </c>
      <c r="S2306">
        <v>32681260</v>
      </c>
      <c r="T2306">
        <v>32681875</v>
      </c>
      <c r="U2306" t="s">
        <v>7807</v>
      </c>
      <c r="V2306">
        <v>1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63</v>
      </c>
      <c r="AE2306" s="2">
        <v>61</v>
      </c>
      <c r="AF2306" s="2">
        <v>56</v>
      </c>
      <c r="AG2306" s="2">
        <v>69</v>
      </c>
      <c r="AH2306" s="2">
        <v>56</v>
      </c>
      <c r="AI2306" s="2">
        <v>21</v>
      </c>
      <c r="AJ2306" s="2">
        <v>45</v>
      </c>
      <c r="AK2306" s="2">
        <v>0</v>
      </c>
      <c r="AL2306" s="2">
        <v>0</v>
      </c>
      <c r="AM2306" s="2">
        <v>0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0</v>
      </c>
      <c r="BI2306" s="2">
        <v>0</v>
      </c>
      <c r="BJ2306" s="2">
        <v>0</v>
      </c>
      <c r="BK2306" s="2">
        <v>0</v>
      </c>
      <c r="BL2306" s="2">
        <v>2</v>
      </c>
      <c r="BM2306" s="2">
        <v>3</v>
      </c>
      <c r="BN2306" s="2">
        <v>3</v>
      </c>
      <c r="BO2306" s="2">
        <v>2</v>
      </c>
      <c r="BP2306" s="2">
        <v>2</v>
      </c>
      <c r="BQ2306" s="2">
        <v>2</v>
      </c>
      <c r="BR2306" s="2">
        <v>2</v>
      </c>
      <c r="BS2306" s="2">
        <v>0</v>
      </c>
      <c r="BT2306" s="2">
        <v>0</v>
      </c>
      <c r="BU2306" s="2">
        <v>0</v>
      </c>
      <c r="BV2306" s="2">
        <v>0</v>
      </c>
      <c r="BW2306" s="2">
        <v>0</v>
      </c>
      <c r="BX2306" s="2">
        <v>0</v>
      </c>
      <c r="BY2306" s="2">
        <v>0</v>
      </c>
      <c r="BZ2306" s="2">
        <v>0</v>
      </c>
      <c r="CA2306" s="2">
        <v>0</v>
      </c>
      <c r="CB2306" s="2">
        <v>0</v>
      </c>
      <c r="CC2306" s="2">
        <v>0</v>
      </c>
      <c r="CD2306" s="2">
        <v>0</v>
      </c>
      <c r="CE2306" s="2">
        <v>0</v>
      </c>
      <c r="CF2306" s="2">
        <v>0</v>
      </c>
      <c r="CG2306" s="2">
        <v>0</v>
      </c>
      <c r="CH2306" s="2">
        <v>0</v>
      </c>
      <c r="CI2306" s="2">
        <v>0</v>
      </c>
      <c r="CJ2306" s="2">
        <v>0</v>
      </c>
      <c r="CK2306" s="2">
        <v>0</v>
      </c>
      <c r="CL2306" s="2">
        <v>0</v>
      </c>
    </row>
    <row r="2307" spans="1:90" x14ac:dyDescent="0.25">
      <c r="A2307" t="s">
        <v>115</v>
      </c>
      <c r="B2307">
        <v>20602</v>
      </c>
      <c r="C2307" t="s">
        <v>496</v>
      </c>
      <c r="D2307">
        <v>1</v>
      </c>
      <c r="E2307">
        <v>8</v>
      </c>
      <c r="F2307">
        <v>42959</v>
      </c>
      <c r="G2307">
        <v>35042959</v>
      </c>
      <c r="H2307" t="s">
        <v>16892</v>
      </c>
      <c r="I2307">
        <v>202</v>
      </c>
      <c r="J2307" t="s">
        <v>1602</v>
      </c>
      <c r="K2307" t="s">
        <v>1420</v>
      </c>
      <c r="L2307">
        <v>1</v>
      </c>
      <c r="M2307" t="s">
        <v>1602</v>
      </c>
      <c r="N2307">
        <v>17340000</v>
      </c>
      <c r="O2307" t="s">
        <v>92</v>
      </c>
      <c r="P2307" t="s">
        <v>16893</v>
      </c>
      <c r="Q2307">
        <v>7</v>
      </c>
      <c r="R2307">
        <v>14</v>
      </c>
      <c r="S2307">
        <v>36411984</v>
      </c>
      <c r="T2307">
        <v>36423399</v>
      </c>
      <c r="U2307" t="s">
        <v>16894</v>
      </c>
      <c r="V2307">
        <v>1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153</v>
      </c>
      <c r="AE2307" s="2">
        <v>144</v>
      </c>
      <c r="AF2307" s="2">
        <v>140</v>
      </c>
      <c r="AG2307" s="2">
        <v>138</v>
      </c>
      <c r="AH2307" s="2">
        <v>123</v>
      </c>
      <c r="AI2307" s="2">
        <v>99</v>
      </c>
      <c r="AJ2307" s="2">
        <v>127</v>
      </c>
      <c r="AK2307" s="2">
        <v>0</v>
      </c>
      <c r="AL2307" s="2">
        <v>0</v>
      </c>
      <c r="AM2307" s="2">
        <v>0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88</v>
      </c>
      <c r="BD2307" s="2">
        <v>0</v>
      </c>
      <c r="BE2307" s="2">
        <v>0</v>
      </c>
      <c r="BF2307" s="2">
        <v>0</v>
      </c>
      <c r="BG2307" s="2">
        <v>0</v>
      </c>
      <c r="BH2307" s="2">
        <v>0</v>
      </c>
      <c r="BI2307" s="2">
        <v>0</v>
      </c>
      <c r="BJ2307" s="2">
        <v>0</v>
      </c>
      <c r="BK2307" s="2">
        <v>0</v>
      </c>
      <c r="BL2307" s="2">
        <v>7</v>
      </c>
      <c r="BM2307" s="2">
        <v>10</v>
      </c>
      <c r="BN2307" s="2">
        <v>6</v>
      </c>
      <c r="BO2307" s="2">
        <v>8</v>
      </c>
      <c r="BP2307" s="2">
        <v>6</v>
      </c>
      <c r="BQ2307" s="2">
        <v>3</v>
      </c>
      <c r="BR2307" s="2">
        <v>6</v>
      </c>
      <c r="BS2307" s="2">
        <v>0</v>
      </c>
      <c r="BT2307" s="2">
        <v>0</v>
      </c>
      <c r="BU2307" s="2">
        <v>0</v>
      </c>
      <c r="BV2307" s="2">
        <v>0</v>
      </c>
      <c r="BW2307" s="2">
        <v>0</v>
      </c>
      <c r="BX2307" s="2">
        <v>0</v>
      </c>
      <c r="BY2307" s="2">
        <v>0</v>
      </c>
      <c r="BZ2307" s="2">
        <v>0</v>
      </c>
      <c r="CA2307" s="2">
        <v>0</v>
      </c>
      <c r="CB2307" s="2">
        <v>0</v>
      </c>
      <c r="CC2307" s="2">
        <v>0</v>
      </c>
      <c r="CD2307" s="2">
        <v>0</v>
      </c>
      <c r="CE2307" s="2">
        <v>0</v>
      </c>
      <c r="CF2307" s="2">
        <v>0</v>
      </c>
      <c r="CG2307" s="2">
        <v>0</v>
      </c>
      <c r="CH2307" s="2">
        <v>0</v>
      </c>
      <c r="CI2307" s="2">
        <v>0</v>
      </c>
      <c r="CJ2307" s="2">
        <v>0</v>
      </c>
      <c r="CK2307" s="2">
        <v>6</v>
      </c>
      <c r="CL2307" s="2">
        <v>0</v>
      </c>
    </row>
    <row r="2308" spans="1:90" x14ac:dyDescent="0.25">
      <c r="A2308" t="s">
        <v>115</v>
      </c>
      <c r="B2308">
        <v>20602</v>
      </c>
      <c r="C2308" t="s">
        <v>496</v>
      </c>
      <c r="D2308">
        <v>1</v>
      </c>
      <c r="E2308">
        <v>8</v>
      </c>
      <c r="F2308">
        <v>25781</v>
      </c>
      <c r="G2308">
        <v>35025781</v>
      </c>
      <c r="H2308" t="s">
        <v>15984</v>
      </c>
      <c r="I2308">
        <v>401</v>
      </c>
      <c r="J2308" t="s">
        <v>496</v>
      </c>
      <c r="K2308" t="s">
        <v>15985</v>
      </c>
      <c r="L2308">
        <v>2</v>
      </c>
      <c r="M2308" t="s">
        <v>10952</v>
      </c>
      <c r="N2308">
        <v>17220150</v>
      </c>
      <c r="O2308" t="s">
        <v>92</v>
      </c>
      <c r="P2308" t="s">
        <v>3560</v>
      </c>
      <c r="Q2308">
        <v>242</v>
      </c>
      <c r="R2308">
        <v>14</v>
      </c>
      <c r="S2308">
        <v>36291201</v>
      </c>
      <c r="T2308">
        <v>36291620</v>
      </c>
      <c r="U2308" t="s">
        <v>15986</v>
      </c>
      <c r="V2308">
        <v>1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157</v>
      </c>
      <c r="AE2308" s="2">
        <v>142</v>
      </c>
      <c r="AF2308" s="2">
        <v>155</v>
      </c>
      <c r="AG2308" s="2">
        <v>140</v>
      </c>
      <c r="AH2308" s="2">
        <v>148</v>
      </c>
      <c r="AI2308" s="2">
        <v>79</v>
      </c>
      <c r="AJ2308" s="2">
        <v>76</v>
      </c>
      <c r="AK2308" s="2">
        <v>0</v>
      </c>
      <c r="AL2308" s="2">
        <v>0</v>
      </c>
      <c r="AM2308" s="2">
        <v>0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0</v>
      </c>
      <c r="AU2308" s="2">
        <v>72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105</v>
      </c>
      <c r="BD2308" s="2">
        <v>27</v>
      </c>
      <c r="BE2308" s="2">
        <v>0</v>
      </c>
      <c r="BF2308" s="2">
        <v>0</v>
      </c>
      <c r="BG2308" s="2">
        <v>0</v>
      </c>
      <c r="BH2308" s="2">
        <v>0</v>
      </c>
      <c r="BI2308" s="2">
        <v>0</v>
      </c>
      <c r="BJ2308" s="2">
        <v>0</v>
      </c>
      <c r="BK2308" s="2">
        <v>0</v>
      </c>
      <c r="BL2308" s="2">
        <v>10</v>
      </c>
      <c r="BM2308" s="2">
        <v>7</v>
      </c>
      <c r="BN2308" s="2">
        <v>9</v>
      </c>
      <c r="BO2308" s="2">
        <v>7</v>
      </c>
      <c r="BP2308" s="2">
        <v>8</v>
      </c>
      <c r="BQ2308" s="2">
        <v>3</v>
      </c>
      <c r="BR2308" s="2">
        <v>3</v>
      </c>
      <c r="BS2308" s="2">
        <v>0</v>
      </c>
      <c r="BT2308" s="2">
        <v>0</v>
      </c>
      <c r="BU2308" s="2">
        <v>0</v>
      </c>
      <c r="BV2308" s="2">
        <v>0</v>
      </c>
      <c r="BW2308" s="2">
        <v>0</v>
      </c>
      <c r="BX2308" s="2">
        <v>0</v>
      </c>
      <c r="BY2308" s="2">
        <v>0</v>
      </c>
      <c r="BZ2308" s="2">
        <v>0</v>
      </c>
      <c r="CA2308" s="2">
        <v>0</v>
      </c>
      <c r="CB2308" s="2">
        <v>0</v>
      </c>
      <c r="CC2308" s="2">
        <v>3</v>
      </c>
      <c r="CD2308" s="2">
        <v>0</v>
      </c>
      <c r="CE2308" s="2">
        <v>0</v>
      </c>
      <c r="CF2308" s="2">
        <v>0</v>
      </c>
      <c r="CG2308" s="2">
        <v>0</v>
      </c>
      <c r="CH2308" s="2">
        <v>0</v>
      </c>
      <c r="CI2308" s="2">
        <v>0</v>
      </c>
      <c r="CJ2308" s="2">
        <v>0</v>
      </c>
      <c r="CK2308" s="2">
        <v>5</v>
      </c>
      <c r="CL2308" s="2">
        <v>6</v>
      </c>
    </row>
    <row r="2309" spans="1:90" x14ac:dyDescent="0.25">
      <c r="A2309" t="s">
        <v>115</v>
      </c>
      <c r="B2309">
        <v>20602</v>
      </c>
      <c r="C2309" t="s">
        <v>496</v>
      </c>
      <c r="D2309">
        <v>1</v>
      </c>
      <c r="E2309">
        <v>8</v>
      </c>
      <c r="F2309">
        <v>25975</v>
      </c>
      <c r="G2309">
        <v>35025975</v>
      </c>
      <c r="H2309" t="s">
        <v>16996</v>
      </c>
      <c r="I2309">
        <v>202</v>
      </c>
      <c r="J2309" t="s">
        <v>1602</v>
      </c>
      <c r="K2309" t="s">
        <v>4388</v>
      </c>
      <c r="L2309">
        <v>1</v>
      </c>
      <c r="M2309" t="s">
        <v>1602</v>
      </c>
      <c r="N2309">
        <v>17340000</v>
      </c>
      <c r="O2309" t="s">
        <v>92</v>
      </c>
      <c r="P2309" t="s">
        <v>16997</v>
      </c>
      <c r="Q2309">
        <v>193</v>
      </c>
      <c r="R2309">
        <v>14</v>
      </c>
      <c r="S2309">
        <v>36410626</v>
      </c>
      <c r="T2309">
        <v>36423355</v>
      </c>
      <c r="U2309" t="s">
        <v>16998</v>
      </c>
      <c r="V2309">
        <v>1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70</v>
      </c>
      <c r="AE2309" s="2">
        <v>36</v>
      </c>
      <c r="AF2309" s="2">
        <v>66</v>
      </c>
      <c r="AG2309" s="2">
        <v>69</v>
      </c>
      <c r="AH2309" s="2">
        <v>74</v>
      </c>
      <c r="AI2309" s="2">
        <v>50</v>
      </c>
      <c r="AJ2309" s="2">
        <v>77</v>
      </c>
      <c r="AK2309" s="2">
        <v>0</v>
      </c>
      <c r="AL2309" s="2">
        <v>0</v>
      </c>
      <c r="AM2309" s="2">
        <v>0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134</v>
      </c>
      <c r="BD2309" s="2">
        <v>0</v>
      </c>
      <c r="BE2309" s="2">
        <v>0</v>
      </c>
      <c r="BF2309" s="2">
        <v>0</v>
      </c>
      <c r="BG2309" s="2">
        <v>0</v>
      </c>
      <c r="BH2309" s="2">
        <v>0</v>
      </c>
      <c r="BI2309" s="2">
        <v>0</v>
      </c>
      <c r="BJ2309" s="2">
        <v>0</v>
      </c>
      <c r="BK2309" s="2">
        <v>0</v>
      </c>
      <c r="BL2309" s="2">
        <v>3</v>
      </c>
      <c r="BM2309" s="2">
        <v>2</v>
      </c>
      <c r="BN2309" s="2">
        <v>3</v>
      </c>
      <c r="BO2309" s="2">
        <v>2</v>
      </c>
      <c r="BP2309" s="2">
        <v>2</v>
      </c>
      <c r="BQ2309" s="2">
        <v>3</v>
      </c>
      <c r="BR2309" s="2">
        <v>3</v>
      </c>
      <c r="BS2309" s="2">
        <v>0</v>
      </c>
      <c r="BT2309" s="2">
        <v>0</v>
      </c>
      <c r="BU2309" s="2">
        <v>0</v>
      </c>
      <c r="BV2309" s="2">
        <v>0</v>
      </c>
      <c r="BW2309" s="2">
        <v>0</v>
      </c>
      <c r="BX2309" s="2">
        <v>0</v>
      </c>
      <c r="BY2309" s="2">
        <v>0</v>
      </c>
      <c r="BZ2309" s="2">
        <v>0</v>
      </c>
      <c r="CA2309" s="2">
        <v>0</v>
      </c>
      <c r="CB2309" s="2">
        <v>0</v>
      </c>
      <c r="CC2309" s="2">
        <v>0</v>
      </c>
      <c r="CD2309" s="2">
        <v>0</v>
      </c>
      <c r="CE2309" s="2">
        <v>0</v>
      </c>
      <c r="CF2309" s="2">
        <v>0</v>
      </c>
      <c r="CG2309" s="2">
        <v>0</v>
      </c>
      <c r="CH2309" s="2">
        <v>0</v>
      </c>
      <c r="CI2309" s="2">
        <v>0</v>
      </c>
      <c r="CJ2309" s="2">
        <v>0</v>
      </c>
      <c r="CK2309" s="2">
        <v>5</v>
      </c>
      <c r="CL2309" s="2">
        <v>0</v>
      </c>
    </row>
    <row r="2310" spans="1:90" x14ac:dyDescent="0.25">
      <c r="A2310" t="s">
        <v>115</v>
      </c>
      <c r="B2310">
        <v>20602</v>
      </c>
      <c r="C2310" t="s">
        <v>496</v>
      </c>
      <c r="D2310">
        <v>1</v>
      </c>
      <c r="E2310">
        <v>8</v>
      </c>
      <c r="F2310">
        <v>25732</v>
      </c>
      <c r="G2310">
        <v>35025732</v>
      </c>
      <c r="H2310" t="s">
        <v>15274</v>
      </c>
      <c r="I2310">
        <v>217</v>
      </c>
      <c r="J2310" t="s">
        <v>1294</v>
      </c>
      <c r="K2310" t="s">
        <v>91</v>
      </c>
      <c r="L2310">
        <v>1</v>
      </c>
      <c r="M2310" t="s">
        <v>1294</v>
      </c>
      <c r="N2310">
        <v>17240000</v>
      </c>
      <c r="O2310" t="s">
        <v>92</v>
      </c>
      <c r="P2310" t="s">
        <v>1392</v>
      </c>
      <c r="Q2310">
        <v>925</v>
      </c>
      <c r="R2310">
        <v>14</v>
      </c>
      <c r="S2310">
        <v>36661249</v>
      </c>
      <c r="T2310">
        <v>36661403</v>
      </c>
      <c r="U2310" t="s">
        <v>15275</v>
      </c>
      <c r="V2310">
        <v>1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83</v>
      </c>
      <c r="AE2310" s="2">
        <v>81</v>
      </c>
      <c r="AF2310" s="2">
        <v>88</v>
      </c>
      <c r="AG2310" s="2">
        <v>99</v>
      </c>
      <c r="AH2310" s="2">
        <v>101</v>
      </c>
      <c r="AI2310" s="2">
        <v>100</v>
      </c>
      <c r="AJ2310" s="2">
        <v>106</v>
      </c>
      <c r="AK2310" s="2">
        <v>0</v>
      </c>
      <c r="AL2310" s="2">
        <v>0</v>
      </c>
      <c r="AM2310" s="2">
        <v>0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0</v>
      </c>
      <c r="BI2310" s="2">
        <v>0</v>
      </c>
      <c r="BJ2310" s="2">
        <v>0</v>
      </c>
      <c r="BK2310" s="2">
        <v>0</v>
      </c>
      <c r="BL2310" s="2">
        <v>6</v>
      </c>
      <c r="BM2310" s="2">
        <v>5</v>
      </c>
      <c r="BN2310" s="2">
        <v>5</v>
      </c>
      <c r="BO2310" s="2">
        <v>3</v>
      </c>
      <c r="BP2310" s="2">
        <v>5</v>
      </c>
      <c r="BQ2310" s="2">
        <v>5</v>
      </c>
      <c r="BR2310" s="2">
        <v>5</v>
      </c>
      <c r="BS2310" s="2">
        <v>0</v>
      </c>
      <c r="BT2310" s="2">
        <v>0</v>
      </c>
      <c r="BU2310" s="2">
        <v>0</v>
      </c>
      <c r="BV2310" s="2">
        <v>0</v>
      </c>
      <c r="BW2310" s="2">
        <v>0</v>
      </c>
      <c r="BX2310" s="2">
        <v>0</v>
      </c>
      <c r="BY2310" s="2">
        <v>0</v>
      </c>
      <c r="BZ2310" s="2">
        <v>0</v>
      </c>
      <c r="CA2310" s="2">
        <v>0</v>
      </c>
      <c r="CB2310" s="2">
        <v>0</v>
      </c>
      <c r="CC2310" s="2">
        <v>0</v>
      </c>
      <c r="CD2310" s="2">
        <v>0</v>
      </c>
      <c r="CE2310" s="2">
        <v>0</v>
      </c>
      <c r="CF2310" s="2">
        <v>0</v>
      </c>
      <c r="CG2310" s="2">
        <v>0</v>
      </c>
      <c r="CH2310" s="2">
        <v>0</v>
      </c>
      <c r="CI2310" s="2">
        <v>0</v>
      </c>
      <c r="CJ2310" s="2">
        <v>0</v>
      </c>
      <c r="CK2310" s="2">
        <v>0</v>
      </c>
      <c r="CL2310" s="2">
        <v>0</v>
      </c>
    </row>
    <row r="2311" spans="1:90" x14ac:dyDescent="0.25">
      <c r="A2311" t="s">
        <v>115</v>
      </c>
      <c r="B2311">
        <v>20602</v>
      </c>
      <c r="C2311" t="s">
        <v>496</v>
      </c>
      <c r="D2311">
        <v>1</v>
      </c>
      <c r="E2311">
        <v>8</v>
      </c>
      <c r="F2311">
        <v>25719</v>
      </c>
      <c r="G2311">
        <v>35025719</v>
      </c>
      <c r="H2311" t="s">
        <v>19043</v>
      </c>
      <c r="I2311">
        <v>201</v>
      </c>
      <c r="J2311" t="s">
        <v>4548</v>
      </c>
      <c r="K2311" t="s">
        <v>1139</v>
      </c>
      <c r="L2311">
        <v>1</v>
      </c>
      <c r="M2311" t="s">
        <v>4548</v>
      </c>
      <c r="N2311">
        <v>17250000</v>
      </c>
      <c r="O2311" t="s">
        <v>102</v>
      </c>
      <c r="P2311" t="s">
        <v>19044</v>
      </c>
      <c r="Q2311">
        <v>31</v>
      </c>
      <c r="R2311">
        <v>14</v>
      </c>
      <c r="S2311">
        <v>36621917</v>
      </c>
      <c r="T2311">
        <v>36627271</v>
      </c>
      <c r="U2311" t="s">
        <v>19045</v>
      </c>
      <c r="V2311">
        <v>1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119</v>
      </c>
      <c r="AE2311" s="2">
        <v>71</v>
      </c>
      <c r="AF2311" s="2">
        <v>125</v>
      </c>
      <c r="AG2311" s="2">
        <v>103</v>
      </c>
      <c r="AH2311" s="2">
        <v>221</v>
      </c>
      <c r="AI2311" s="2">
        <v>189</v>
      </c>
      <c r="AJ2311" s="2">
        <v>154</v>
      </c>
      <c r="AK2311" s="2">
        <v>0</v>
      </c>
      <c r="AL2311" s="2">
        <v>0</v>
      </c>
      <c r="AM2311" s="2">
        <v>0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58</v>
      </c>
      <c r="BD2311" s="2">
        <v>14</v>
      </c>
      <c r="BE2311" s="2">
        <v>0</v>
      </c>
      <c r="BF2311" s="2">
        <v>0</v>
      </c>
      <c r="BG2311" s="2">
        <v>0</v>
      </c>
      <c r="BH2311" s="2">
        <v>0</v>
      </c>
      <c r="BI2311" s="2">
        <v>0</v>
      </c>
      <c r="BJ2311" s="2">
        <v>0</v>
      </c>
      <c r="BK2311" s="2">
        <v>0</v>
      </c>
      <c r="BL2311" s="2">
        <v>5</v>
      </c>
      <c r="BM2311" s="2">
        <v>5</v>
      </c>
      <c r="BN2311" s="2">
        <v>6</v>
      </c>
      <c r="BO2311" s="2">
        <v>4</v>
      </c>
      <c r="BP2311" s="2">
        <v>9</v>
      </c>
      <c r="BQ2311" s="2">
        <v>8</v>
      </c>
      <c r="BR2311" s="2">
        <v>7</v>
      </c>
      <c r="BS2311" s="2">
        <v>0</v>
      </c>
      <c r="BT2311" s="2">
        <v>0</v>
      </c>
      <c r="BU2311" s="2">
        <v>0</v>
      </c>
      <c r="BV2311" s="2">
        <v>0</v>
      </c>
      <c r="BW2311" s="2">
        <v>0</v>
      </c>
      <c r="BX2311" s="2">
        <v>0</v>
      </c>
      <c r="BY2311" s="2">
        <v>0</v>
      </c>
      <c r="BZ2311" s="2">
        <v>0</v>
      </c>
      <c r="CA2311" s="2">
        <v>0</v>
      </c>
      <c r="CB2311" s="2">
        <v>0</v>
      </c>
      <c r="CC2311" s="2">
        <v>0</v>
      </c>
      <c r="CD2311" s="2">
        <v>0</v>
      </c>
      <c r="CE2311" s="2">
        <v>0</v>
      </c>
      <c r="CF2311" s="2">
        <v>0</v>
      </c>
      <c r="CG2311" s="2">
        <v>0</v>
      </c>
      <c r="CH2311" s="2">
        <v>0</v>
      </c>
      <c r="CI2311" s="2">
        <v>0</v>
      </c>
      <c r="CJ2311" s="2">
        <v>0</v>
      </c>
      <c r="CK2311" s="2">
        <v>3</v>
      </c>
      <c r="CL2311" s="2">
        <v>3</v>
      </c>
    </row>
    <row r="2312" spans="1:90" x14ac:dyDescent="0.25">
      <c r="A2312" t="s">
        <v>115</v>
      </c>
      <c r="B2312">
        <v>20602</v>
      </c>
      <c r="C2312" t="s">
        <v>496</v>
      </c>
      <c r="D2312">
        <v>1</v>
      </c>
      <c r="E2312">
        <v>8</v>
      </c>
      <c r="F2312">
        <v>25914</v>
      </c>
      <c r="G2312">
        <v>35025914</v>
      </c>
      <c r="H2312" t="s">
        <v>3747</v>
      </c>
      <c r="I2312">
        <v>721</v>
      </c>
      <c r="J2312" t="s">
        <v>3748</v>
      </c>
      <c r="K2312" t="s">
        <v>91</v>
      </c>
      <c r="L2312">
        <v>1</v>
      </c>
      <c r="M2312" t="s">
        <v>3748</v>
      </c>
      <c r="N2312">
        <v>18675000</v>
      </c>
      <c r="O2312" t="s">
        <v>92</v>
      </c>
      <c r="P2312" t="s">
        <v>907</v>
      </c>
      <c r="Q2312">
        <v>607</v>
      </c>
      <c r="R2312">
        <v>14</v>
      </c>
      <c r="S2312">
        <v>32671194</v>
      </c>
      <c r="T2312">
        <v>32671203</v>
      </c>
      <c r="U2312" t="s">
        <v>3749</v>
      </c>
      <c r="V2312">
        <v>1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37</v>
      </c>
      <c r="AI2312" s="2">
        <v>33</v>
      </c>
      <c r="AJ2312" s="2">
        <v>30</v>
      </c>
      <c r="AK2312" s="2">
        <v>0</v>
      </c>
      <c r="AL2312" s="2">
        <v>0</v>
      </c>
      <c r="AM2312" s="2">
        <v>0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0</v>
      </c>
      <c r="BI2312" s="2">
        <v>0</v>
      </c>
      <c r="BJ2312" s="2">
        <v>0</v>
      </c>
      <c r="BK2312" s="2">
        <v>0</v>
      </c>
      <c r="BL2312" s="2">
        <v>0</v>
      </c>
      <c r="BM2312" s="2">
        <v>0</v>
      </c>
      <c r="BN2312" s="2">
        <v>0</v>
      </c>
      <c r="BO2312" s="2">
        <v>0</v>
      </c>
      <c r="BP2312" s="2">
        <v>3</v>
      </c>
      <c r="BQ2312" s="2">
        <v>2</v>
      </c>
      <c r="BR2312" s="2">
        <v>2</v>
      </c>
      <c r="BS2312" s="2">
        <v>0</v>
      </c>
      <c r="BT2312" s="2">
        <v>0</v>
      </c>
      <c r="BU2312" s="2">
        <v>0</v>
      </c>
      <c r="BV2312" s="2">
        <v>0</v>
      </c>
      <c r="BW2312" s="2">
        <v>0</v>
      </c>
      <c r="BX2312" s="2">
        <v>0</v>
      </c>
      <c r="BY2312" s="2">
        <v>0</v>
      </c>
      <c r="BZ2312" s="2">
        <v>0</v>
      </c>
      <c r="CA2312" s="2">
        <v>0</v>
      </c>
      <c r="CB2312" s="2">
        <v>0</v>
      </c>
      <c r="CC2312" s="2">
        <v>0</v>
      </c>
      <c r="CD2312" s="2">
        <v>0</v>
      </c>
      <c r="CE2312" s="2">
        <v>0</v>
      </c>
      <c r="CF2312" s="2">
        <v>0</v>
      </c>
      <c r="CG2312" s="2">
        <v>0</v>
      </c>
      <c r="CH2312" s="2">
        <v>0</v>
      </c>
      <c r="CI2312" s="2">
        <v>0</v>
      </c>
      <c r="CJ2312" s="2">
        <v>0</v>
      </c>
      <c r="CK2312" s="2">
        <v>0</v>
      </c>
      <c r="CL2312" s="2">
        <v>0</v>
      </c>
    </row>
    <row r="2313" spans="1:90" x14ac:dyDescent="0.25">
      <c r="A2313" t="s">
        <v>115</v>
      </c>
      <c r="B2313">
        <v>20602</v>
      </c>
      <c r="C2313" t="s">
        <v>496</v>
      </c>
      <c r="D2313">
        <v>1</v>
      </c>
      <c r="E2313">
        <v>8</v>
      </c>
      <c r="F2313">
        <v>909555</v>
      </c>
      <c r="G2313">
        <v>35909555</v>
      </c>
      <c r="H2313" t="s">
        <v>7602</v>
      </c>
      <c r="I2313">
        <v>228</v>
      </c>
      <c r="J2313" t="s">
        <v>666</v>
      </c>
      <c r="K2313" t="s">
        <v>883</v>
      </c>
      <c r="L2313">
        <v>1</v>
      </c>
      <c r="M2313" t="s">
        <v>666</v>
      </c>
      <c r="N2313">
        <v>17380000</v>
      </c>
      <c r="O2313" t="s">
        <v>102</v>
      </c>
      <c r="P2313" t="s">
        <v>7603</v>
      </c>
      <c r="Q2313">
        <v>950</v>
      </c>
      <c r="R2313">
        <v>14</v>
      </c>
      <c r="S2313">
        <v>36532748</v>
      </c>
      <c r="T2313">
        <v>36533337</v>
      </c>
      <c r="U2313" t="s">
        <v>7604</v>
      </c>
      <c r="V2313">
        <v>1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69</v>
      </c>
      <c r="AE2313" s="2">
        <v>79</v>
      </c>
      <c r="AF2313" s="2">
        <v>73</v>
      </c>
      <c r="AG2313" s="2">
        <v>47</v>
      </c>
      <c r="AH2313" s="2">
        <v>105</v>
      </c>
      <c r="AI2313" s="2">
        <v>73</v>
      </c>
      <c r="AJ2313" s="2">
        <v>55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0</v>
      </c>
      <c r="AQ2313" s="2">
        <v>0</v>
      </c>
      <c r="AR2313" s="2">
        <v>21</v>
      </c>
      <c r="AS2313" s="2">
        <v>0</v>
      </c>
      <c r="AT2313" s="2">
        <v>0</v>
      </c>
      <c r="AU2313" s="2">
        <v>73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190</v>
      </c>
      <c r="BD2313" s="2">
        <v>0</v>
      </c>
      <c r="BE2313" s="2">
        <v>0</v>
      </c>
      <c r="BF2313" s="2">
        <v>0</v>
      </c>
      <c r="BG2313" s="2">
        <v>0</v>
      </c>
      <c r="BH2313" s="2">
        <v>0</v>
      </c>
      <c r="BI2313" s="2">
        <v>0</v>
      </c>
      <c r="BJ2313" s="2">
        <v>0</v>
      </c>
      <c r="BK2313" s="2">
        <v>0</v>
      </c>
      <c r="BL2313" s="2">
        <v>6</v>
      </c>
      <c r="BM2313" s="2">
        <v>5</v>
      </c>
      <c r="BN2313" s="2">
        <v>5</v>
      </c>
      <c r="BO2313" s="2">
        <v>2</v>
      </c>
      <c r="BP2313" s="2">
        <v>5</v>
      </c>
      <c r="BQ2313" s="2">
        <v>3</v>
      </c>
      <c r="BR2313" s="2">
        <v>2</v>
      </c>
      <c r="BS2313" s="2">
        <v>0</v>
      </c>
      <c r="BT2313" s="2">
        <v>0</v>
      </c>
      <c r="BU2313" s="2">
        <v>0</v>
      </c>
      <c r="BV2313" s="2">
        <v>0</v>
      </c>
      <c r="BW2313" s="2">
        <v>0</v>
      </c>
      <c r="BX2313" s="2">
        <v>0</v>
      </c>
      <c r="BY2313" s="2">
        <v>0</v>
      </c>
      <c r="BZ2313" s="2">
        <v>2</v>
      </c>
      <c r="CA2313" s="2">
        <v>0</v>
      </c>
      <c r="CB2313" s="2">
        <v>0</v>
      </c>
      <c r="CC2313" s="2">
        <v>3</v>
      </c>
      <c r="CD2313" s="2">
        <v>0</v>
      </c>
      <c r="CE2313" s="2">
        <v>0</v>
      </c>
      <c r="CF2313" s="2">
        <v>0</v>
      </c>
      <c r="CG2313" s="2">
        <v>0</v>
      </c>
      <c r="CH2313" s="2">
        <v>0</v>
      </c>
      <c r="CI2313" s="2">
        <v>0</v>
      </c>
      <c r="CJ2313" s="2">
        <v>0</v>
      </c>
      <c r="CK2313" s="2">
        <v>11</v>
      </c>
      <c r="CL2313" s="2">
        <v>0</v>
      </c>
    </row>
    <row r="2314" spans="1:90" x14ac:dyDescent="0.25">
      <c r="A2314" t="s">
        <v>115</v>
      </c>
      <c r="B2314">
        <v>20602</v>
      </c>
      <c r="C2314" t="s">
        <v>496</v>
      </c>
      <c r="D2314">
        <v>1</v>
      </c>
      <c r="E2314">
        <v>8</v>
      </c>
      <c r="F2314">
        <v>561010</v>
      </c>
      <c r="G2314">
        <v>35561010</v>
      </c>
      <c r="H2314" t="s">
        <v>17814</v>
      </c>
      <c r="I2314">
        <v>401</v>
      </c>
      <c r="J2314" t="s">
        <v>496</v>
      </c>
      <c r="K2314" t="s">
        <v>17815</v>
      </c>
      <c r="L2314">
        <v>1</v>
      </c>
      <c r="M2314" t="s">
        <v>496</v>
      </c>
      <c r="N2314">
        <v>17209377</v>
      </c>
      <c r="O2314" t="s">
        <v>92</v>
      </c>
      <c r="P2314" t="s">
        <v>17816</v>
      </c>
      <c r="Q2314">
        <v>51</v>
      </c>
      <c r="R2314">
        <v>14</v>
      </c>
      <c r="S2314">
        <v>36225935</v>
      </c>
      <c r="T2314">
        <v>36226023</v>
      </c>
      <c r="U2314" t="s">
        <v>17817</v>
      </c>
      <c r="V2314">
        <v>1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77</v>
      </c>
      <c r="AE2314" s="2">
        <v>110</v>
      </c>
      <c r="AF2314" s="2">
        <v>98</v>
      </c>
      <c r="AG2314" s="2">
        <v>70</v>
      </c>
      <c r="AH2314" s="2">
        <v>88</v>
      </c>
      <c r="AI2314" s="2">
        <v>36</v>
      </c>
      <c r="AJ2314" s="2">
        <v>0</v>
      </c>
      <c r="AK2314" s="2">
        <v>0</v>
      </c>
      <c r="AL2314" s="2">
        <v>0</v>
      </c>
      <c r="AM2314" s="2">
        <v>0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0</v>
      </c>
      <c r="BI2314" s="2">
        <v>0</v>
      </c>
      <c r="BJ2314" s="2">
        <v>0</v>
      </c>
      <c r="BK2314" s="2">
        <v>0</v>
      </c>
      <c r="BL2314" s="2">
        <v>6</v>
      </c>
      <c r="BM2314" s="2">
        <v>8</v>
      </c>
      <c r="BN2314" s="2">
        <v>5</v>
      </c>
      <c r="BO2314" s="2">
        <v>3</v>
      </c>
      <c r="BP2314" s="2">
        <v>3</v>
      </c>
      <c r="BQ2314" s="2">
        <v>1</v>
      </c>
      <c r="BR2314" s="2">
        <v>0</v>
      </c>
      <c r="BS2314" s="2">
        <v>0</v>
      </c>
      <c r="BT2314" s="2">
        <v>0</v>
      </c>
      <c r="BU2314" s="2">
        <v>0</v>
      </c>
      <c r="BV2314" s="2">
        <v>0</v>
      </c>
      <c r="BW2314" s="2">
        <v>0</v>
      </c>
      <c r="BX2314" s="2">
        <v>0</v>
      </c>
      <c r="BY2314" s="2">
        <v>0</v>
      </c>
      <c r="BZ2314" s="2">
        <v>0</v>
      </c>
      <c r="CA2314" s="2">
        <v>0</v>
      </c>
      <c r="CB2314" s="2">
        <v>0</v>
      </c>
      <c r="CC2314" s="2">
        <v>0</v>
      </c>
      <c r="CD2314" s="2">
        <v>0</v>
      </c>
      <c r="CE2314" s="2">
        <v>0</v>
      </c>
      <c r="CF2314" s="2">
        <v>0</v>
      </c>
      <c r="CG2314" s="2">
        <v>0</v>
      </c>
      <c r="CH2314" s="2">
        <v>0</v>
      </c>
      <c r="CI2314" s="2">
        <v>0</v>
      </c>
      <c r="CJ2314" s="2">
        <v>0</v>
      </c>
      <c r="CK2314" s="2">
        <v>0</v>
      </c>
      <c r="CL2314" s="2">
        <v>0</v>
      </c>
    </row>
    <row r="2315" spans="1:90" x14ac:dyDescent="0.25">
      <c r="A2315" t="s">
        <v>115</v>
      </c>
      <c r="B2315">
        <v>20602</v>
      </c>
      <c r="C2315" t="s">
        <v>496</v>
      </c>
      <c r="D2315">
        <v>1</v>
      </c>
      <c r="E2315">
        <v>8</v>
      </c>
      <c r="F2315">
        <v>47533</v>
      </c>
      <c r="G2315">
        <v>35047533</v>
      </c>
      <c r="H2315" t="s">
        <v>11967</v>
      </c>
      <c r="I2315">
        <v>515</v>
      </c>
      <c r="J2315" t="s">
        <v>1738</v>
      </c>
      <c r="K2315" t="s">
        <v>11968</v>
      </c>
      <c r="L2315">
        <v>1</v>
      </c>
      <c r="M2315" t="s">
        <v>1738</v>
      </c>
      <c r="N2315">
        <v>17280000</v>
      </c>
      <c r="O2315" t="s">
        <v>92</v>
      </c>
      <c r="P2315" t="s">
        <v>11969</v>
      </c>
      <c r="Q2315" t="s">
        <v>11970</v>
      </c>
      <c r="R2315">
        <v>14</v>
      </c>
      <c r="S2315">
        <v>32522666</v>
      </c>
      <c r="T2315">
        <v>32523828</v>
      </c>
      <c r="U2315" t="s">
        <v>11971</v>
      </c>
      <c r="V2315">
        <v>1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70</v>
      </c>
      <c r="AE2315" s="2">
        <v>82</v>
      </c>
      <c r="AF2315" s="2">
        <v>79</v>
      </c>
      <c r="AG2315" s="2">
        <v>90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0</v>
      </c>
      <c r="AQ2315" s="2">
        <v>0</v>
      </c>
      <c r="AR2315" s="2">
        <v>63</v>
      </c>
      <c r="AS2315" s="2">
        <v>0</v>
      </c>
      <c r="AT2315" s="2">
        <v>0</v>
      </c>
      <c r="AU2315" s="2">
        <v>77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2">
        <v>44</v>
      </c>
      <c r="BD2315" s="2">
        <v>7</v>
      </c>
      <c r="BE2315" s="2">
        <v>0</v>
      </c>
      <c r="BF2315" s="2">
        <v>0</v>
      </c>
      <c r="BG2315" s="2">
        <v>0</v>
      </c>
      <c r="BH2315" s="2">
        <v>0</v>
      </c>
      <c r="BI2315" s="2">
        <v>0</v>
      </c>
      <c r="BJ2315" s="2">
        <v>0</v>
      </c>
      <c r="BK2315" s="2">
        <v>0</v>
      </c>
      <c r="BL2315" s="2">
        <v>3</v>
      </c>
      <c r="BM2315" s="2">
        <v>5</v>
      </c>
      <c r="BN2315" s="2">
        <v>3</v>
      </c>
      <c r="BO2315" s="2">
        <v>4</v>
      </c>
      <c r="BP2315" s="2">
        <v>0</v>
      </c>
      <c r="BQ2315" s="2">
        <v>0</v>
      </c>
      <c r="BR2315" s="2">
        <v>0</v>
      </c>
      <c r="BS2315" s="2">
        <v>0</v>
      </c>
      <c r="BT2315" s="2">
        <v>0</v>
      </c>
      <c r="BU2315" s="2">
        <v>0</v>
      </c>
      <c r="BV2315" s="2">
        <v>0</v>
      </c>
      <c r="BW2315" s="2">
        <v>0</v>
      </c>
      <c r="BX2315" s="2">
        <v>0</v>
      </c>
      <c r="BY2315" s="2">
        <v>0</v>
      </c>
      <c r="BZ2315" s="2">
        <v>3</v>
      </c>
      <c r="CA2315" s="2">
        <v>0</v>
      </c>
      <c r="CB2315" s="2">
        <v>0</v>
      </c>
      <c r="CC2315" s="2">
        <v>3</v>
      </c>
      <c r="CD2315" s="2">
        <v>0</v>
      </c>
      <c r="CE2315" s="2">
        <v>0</v>
      </c>
      <c r="CF2315" s="2">
        <v>0</v>
      </c>
      <c r="CG2315" s="2">
        <v>0</v>
      </c>
      <c r="CH2315" s="2">
        <v>0</v>
      </c>
      <c r="CI2315" s="2">
        <v>0</v>
      </c>
      <c r="CJ2315" s="2">
        <v>0</v>
      </c>
      <c r="CK2315" s="2">
        <v>3</v>
      </c>
      <c r="CL2315" s="2">
        <v>2</v>
      </c>
    </row>
    <row r="2316" spans="1:90" x14ac:dyDescent="0.25">
      <c r="A2316" t="s">
        <v>115</v>
      </c>
      <c r="B2316">
        <v>20602</v>
      </c>
      <c r="C2316" t="s">
        <v>496</v>
      </c>
      <c r="D2316">
        <v>1</v>
      </c>
      <c r="E2316">
        <v>8</v>
      </c>
      <c r="F2316">
        <v>25793</v>
      </c>
      <c r="G2316">
        <v>35025793</v>
      </c>
      <c r="H2316" t="s">
        <v>11204</v>
      </c>
      <c r="I2316">
        <v>401</v>
      </c>
      <c r="J2316" t="s">
        <v>496</v>
      </c>
      <c r="K2316" t="s">
        <v>3800</v>
      </c>
      <c r="L2316">
        <v>1</v>
      </c>
      <c r="M2316" t="s">
        <v>496</v>
      </c>
      <c r="N2316">
        <v>17206723</v>
      </c>
      <c r="O2316" t="s">
        <v>92</v>
      </c>
      <c r="P2316" t="s">
        <v>11205</v>
      </c>
      <c r="Q2316" t="s">
        <v>127</v>
      </c>
      <c r="R2316">
        <v>14</v>
      </c>
      <c r="S2316">
        <v>36230201</v>
      </c>
      <c r="T2316">
        <v>36231082</v>
      </c>
      <c r="U2316" t="s">
        <v>11206</v>
      </c>
      <c r="V2316">
        <v>1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11</v>
      </c>
      <c r="AE2316" s="2">
        <v>15</v>
      </c>
      <c r="AF2316" s="2">
        <v>12</v>
      </c>
      <c r="AG2316" s="2">
        <v>12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0</v>
      </c>
      <c r="BI2316" s="2">
        <v>0</v>
      </c>
      <c r="BJ2316" s="2">
        <v>0</v>
      </c>
      <c r="BK2316" s="2">
        <v>0</v>
      </c>
      <c r="BL2316" s="2">
        <v>1</v>
      </c>
      <c r="BM2316" s="2">
        <v>1</v>
      </c>
      <c r="BN2316" s="2">
        <v>1</v>
      </c>
      <c r="BO2316" s="2">
        <v>1</v>
      </c>
      <c r="BP2316" s="2">
        <v>0</v>
      </c>
      <c r="BQ2316" s="2">
        <v>0</v>
      </c>
      <c r="BR2316" s="2">
        <v>0</v>
      </c>
      <c r="BS2316" s="2">
        <v>0</v>
      </c>
      <c r="BT2316" s="2">
        <v>0</v>
      </c>
      <c r="BU2316" s="2">
        <v>0</v>
      </c>
      <c r="BV2316" s="2">
        <v>0</v>
      </c>
      <c r="BW2316" s="2">
        <v>0</v>
      </c>
      <c r="BX2316" s="2">
        <v>0</v>
      </c>
      <c r="BY2316" s="2">
        <v>0</v>
      </c>
      <c r="BZ2316" s="2">
        <v>0</v>
      </c>
      <c r="CA2316" s="2">
        <v>0</v>
      </c>
      <c r="CB2316" s="2">
        <v>0</v>
      </c>
      <c r="CC2316" s="2">
        <v>0</v>
      </c>
      <c r="CD2316" s="2">
        <v>0</v>
      </c>
      <c r="CE2316" s="2">
        <v>0</v>
      </c>
      <c r="CF2316" s="2">
        <v>0</v>
      </c>
      <c r="CG2316" s="2">
        <v>0</v>
      </c>
      <c r="CH2316" s="2">
        <v>0</v>
      </c>
      <c r="CI2316" s="2">
        <v>0</v>
      </c>
      <c r="CJ2316" s="2">
        <v>0</v>
      </c>
      <c r="CK2316" s="2">
        <v>0</v>
      </c>
      <c r="CL2316" s="2">
        <v>0</v>
      </c>
    </row>
    <row r="2317" spans="1:90" x14ac:dyDescent="0.25">
      <c r="A2317" t="s">
        <v>115</v>
      </c>
      <c r="B2317">
        <v>20602</v>
      </c>
      <c r="C2317" t="s">
        <v>496</v>
      </c>
      <c r="D2317">
        <v>1</v>
      </c>
      <c r="E2317">
        <v>8</v>
      </c>
      <c r="F2317">
        <v>25768</v>
      </c>
      <c r="G2317">
        <v>35025768</v>
      </c>
      <c r="H2317" t="s">
        <v>11637</v>
      </c>
      <c r="I2317">
        <v>289</v>
      </c>
      <c r="J2317" t="s">
        <v>906</v>
      </c>
      <c r="K2317" t="s">
        <v>91</v>
      </c>
      <c r="L2317">
        <v>1</v>
      </c>
      <c r="M2317" t="s">
        <v>906</v>
      </c>
      <c r="N2317">
        <v>17300000</v>
      </c>
      <c r="O2317" t="s">
        <v>92</v>
      </c>
      <c r="P2317" t="s">
        <v>1456</v>
      </c>
      <c r="Q2317">
        <v>644</v>
      </c>
      <c r="R2317">
        <v>14</v>
      </c>
      <c r="S2317">
        <v>36521233</v>
      </c>
      <c r="T2317">
        <v>36525959</v>
      </c>
      <c r="U2317" t="s">
        <v>11638</v>
      </c>
      <c r="V2317">
        <v>1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102</v>
      </c>
      <c r="AE2317" s="2">
        <v>88</v>
      </c>
      <c r="AF2317" s="2">
        <v>68</v>
      </c>
      <c r="AG2317" s="2">
        <v>111</v>
      </c>
      <c r="AH2317" s="2">
        <v>190</v>
      </c>
      <c r="AI2317" s="2">
        <v>136</v>
      </c>
      <c r="AJ2317" s="2">
        <v>152</v>
      </c>
      <c r="AK2317" s="2">
        <v>0</v>
      </c>
      <c r="AL2317" s="2">
        <v>0</v>
      </c>
      <c r="AM2317" s="2">
        <v>0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66</v>
      </c>
      <c r="BD2317" s="2">
        <v>11</v>
      </c>
      <c r="BE2317" s="2">
        <v>0</v>
      </c>
      <c r="BF2317" s="2">
        <v>0</v>
      </c>
      <c r="BG2317" s="2">
        <v>0</v>
      </c>
      <c r="BH2317" s="2">
        <v>0</v>
      </c>
      <c r="BI2317" s="2">
        <v>0</v>
      </c>
      <c r="BJ2317" s="2">
        <v>0</v>
      </c>
      <c r="BK2317" s="2">
        <v>0</v>
      </c>
      <c r="BL2317" s="2">
        <v>5</v>
      </c>
      <c r="BM2317" s="2">
        <v>4</v>
      </c>
      <c r="BN2317" s="2">
        <v>4</v>
      </c>
      <c r="BO2317" s="2">
        <v>6</v>
      </c>
      <c r="BP2317" s="2">
        <v>10</v>
      </c>
      <c r="BQ2317" s="2">
        <v>5</v>
      </c>
      <c r="BR2317" s="2">
        <v>7</v>
      </c>
      <c r="BS2317" s="2">
        <v>0</v>
      </c>
      <c r="BT2317" s="2">
        <v>0</v>
      </c>
      <c r="BU2317" s="2">
        <v>0</v>
      </c>
      <c r="BV2317" s="2">
        <v>0</v>
      </c>
      <c r="BW2317" s="2">
        <v>0</v>
      </c>
      <c r="BX2317" s="2">
        <v>0</v>
      </c>
      <c r="BY2317" s="2">
        <v>0</v>
      </c>
      <c r="BZ2317" s="2">
        <v>0</v>
      </c>
      <c r="CA2317" s="2">
        <v>0</v>
      </c>
      <c r="CB2317" s="2">
        <v>0</v>
      </c>
      <c r="CC2317" s="2">
        <v>0</v>
      </c>
      <c r="CD2317" s="2">
        <v>0</v>
      </c>
      <c r="CE2317" s="2">
        <v>0</v>
      </c>
      <c r="CF2317" s="2">
        <v>0</v>
      </c>
      <c r="CG2317" s="2">
        <v>0</v>
      </c>
      <c r="CH2317" s="2">
        <v>0</v>
      </c>
      <c r="CI2317" s="2">
        <v>0</v>
      </c>
      <c r="CJ2317" s="2">
        <v>0</v>
      </c>
      <c r="CK2317" s="2">
        <v>2</v>
      </c>
      <c r="CL2317" s="2">
        <v>2</v>
      </c>
    </row>
    <row r="2318" spans="1:90" x14ac:dyDescent="0.25">
      <c r="A2318" t="s">
        <v>115</v>
      </c>
      <c r="B2318">
        <v>20602</v>
      </c>
      <c r="C2318" t="s">
        <v>496</v>
      </c>
      <c r="D2318">
        <v>1</v>
      </c>
      <c r="E2318">
        <v>8</v>
      </c>
      <c r="F2318">
        <v>25963</v>
      </c>
      <c r="G2318">
        <v>35025963</v>
      </c>
      <c r="H2318" t="s">
        <v>18308</v>
      </c>
      <c r="I2318">
        <v>348</v>
      </c>
      <c r="J2318" t="s">
        <v>1419</v>
      </c>
      <c r="K2318" t="s">
        <v>3097</v>
      </c>
      <c r="L2318">
        <v>1</v>
      </c>
      <c r="M2318" t="s">
        <v>1419</v>
      </c>
      <c r="N2318">
        <v>17350000</v>
      </c>
      <c r="O2318" t="s">
        <v>92</v>
      </c>
      <c r="P2318" t="s">
        <v>11920</v>
      </c>
      <c r="Q2318">
        <v>801</v>
      </c>
      <c r="R2318">
        <v>14</v>
      </c>
      <c r="S2318">
        <v>36441777</v>
      </c>
      <c r="T2318">
        <v>36442985</v>
      </c>
      <c r="U2318" t="s">
        <v>18309</v>
      </c>
      <c r="V2318">
        <v>1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96</v>
      </c>
      <c r="AE2318" s="2">
        <v>63</v>
      </c>
      <c r="AF2318" s="2">
        <v>98</v>
      </c>
      <c r="AG2318" s="2">
        <v>118</v>
      </c>
      <c r="AH2318" s="2">
        <v>133</v>
      </c>
      <c r="AI2318" s="2">
        <v>94</v>
      </c>
      <c r="AJ2318" s="2">
        <v>95</v>
      </c>
      <c r="AK2318" s="2">
        <v>0</v>
      </c>
      <c r="AL2318" s="2">
        <v>0</v>
      </c>
      <c r="AM2318" s="2">
        <v>0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99</v>
      </c>
      <c r="BD2318" s="2">
        <v>49</v>
      </c>
      <c r="BE2318" s="2">
        <v>0</v>
      </c>
      <c r="BF2318" s="2">
        <v>0</v>
      </c>
      <c r="BG2318" s="2">
        <v>0</v>
      </c>
      <c r="BH2318" s="2">
        <v>0</v>
      </c>
      <c r="BI2318" s="2">
        <v>0</v>
      </c>
      <c r="BJ2318" s="2">
        <v>0</v>
      </c>
      <c r="BK2318" s="2">
        <v>0</v>
      </c>
      <c r="BL2318" s="2">
        <v>6</v>
      </c>
      <c r="BM2318" s="2">
        <v>3</v>
      </c>
      <c r="BN2318" s="2">
        <v>5</v>
      </c>
      <c r="BO2318" s="2">
        <v>8</v>
      </c>
      <c r="BP2318" s="2">
        <v>8</v>
      </c>
      <c r="BQ2318" s="2">
        <v>6</v>
      </c>
      <c r="BR2318" s="2">
        <v>5</v>
      </c>
      <c r="BS2318" s="2">
        <v>0</v>
      </c>
      <c r="BT2318" s="2">
        <v>0</v>
      </c>
      <c r="BU2318" s="2">
        <v>0</v>
      </c>
      <c r="BV2318" s="2">
        <v>0</v>
      </c>
      <c r="BW2318" s="2">
        <v>0</v>
      </c>
      <c r="BX2318" s="2">
        <v>0</v>
      </c>
      <c r="BY2318" s="2">
        <v>0</v>
      </c>
      <c r="BZ2318" s="2">
        <v>0</v>
      </c>
      <c r="CA2318" s="2">
        <v>0</v>
      </c>
      <c r="CB2318" s="2">
        <v>0</v>
      </c>
      <c r="CC2318" s="2">
        <v>0</v>
      </c>
      <c r="CD2318" s="2">
        <v>0</v>
      </c>
      <c r="CE2318" s="2">
        <v>0</v>
      </c>
      <c r="CF2318" s="2">
        <v>0</v>
      </c>
      <c r="CG2318" s="2">
        <v>0</v>
      </c>
      <c r="CH2318" s="2">
        <v>0</v>
      </c>
      <c r="CI2318" s="2">
        <v>0</v>
      </c>
      <c r="CJ2318" s="2">
        <v>0</v>
      </c>
      <c r="CK2318" s="2">
        <v>8</v>
      </c>
      <c r="CL2318" s="2">
        <v>11</v>
      </c>
    </row>
    <row r="2319" spans="1:90" x14ac:dyDescent="0.25">
      <c r="A2319" t="s">
        <v>115</v>
      </c>
      <c r="B2319">
        <v>20602</v>
      </c>
      <c r="C2319" t="s">
        <v>496</v>
      </c>
      <c r="D2319">
        <v>1</v>
      </c>
      <c r="E2319">
        <v>8</v>
      </c>
      <c r="F2319">
        <v>909300</v>
      </c>
      <c r="G2319">
        <v>35909300</v>
      </c>
      <c r="H2319" t="s">
        <v>13865</v>
      </c>
      <c r="I2319">
        <v>401</v>
      </c>
      <c r="J2319" t="s">
        <v>496</v>
      </c>
      <c r="K2319" t="s">
        <v>1638</v>
      </c>
      <c r="L2319">
        <v>1</v>
      </c>
      <c r="M2319" t="s">
        <v>496</v>
      </c>
      <c r="N2319">
        <v>17202160</v>
      </c>
      <c r="O2319" t="s">
        <v>92</v>
      </c>
      <c r="P2319" t="s">
        <v>13866</v>
      </c>
      <c r="Q2319">
        <v>1455</v>
      </c>
      <c r="R2319">
        <v>14</v>
      </c>
      <c r="S2319">
        <v>36228584</v>
      </c>
      <c r="T2319">
        <v>36265533</v>
      </c>
      <c r="U2319" t="s">
        <v>13867</v>
      </c>
      <c r="V2319">
        <v>1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50</v>
      </c>
      <c r="AE2319" s="2">
        <v>61</v>
      </c>
      <c r="AF2319" s="2">
        <v>74</v>
      </c>
      <c r="AG2319" s="2">
        <v>72</v>
      </c>
      <c r="AH2319" s="2">
        <v>95</v>
      </c>
      <c r="AI2319" s="2">
        <v>52</v>
      </c>
      <c r="AJ2319" s="2">
        <v>46</v>
      </c>
      <c r="AK2319" s="2">
        <v>0</v>
      </c>
      <c r="AL2319" s="2">
        <v>0</v>
      </c>
      <c r="AM2319" s="2">
        <v>0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0</v>
      </c>
      <c r="BI2319" s="2">
        <v>0</v>
      </c>
      <c r="BJ2319" s="2">
        <v>0</v>
      </c>
      <c r="BK2319" s="2">
        <v>0</v>
      </c>
      <c r="BL2319" s="2">
        <v>3</v>
      </c>
      <c r="BM2319" s="2">
        <v>5</v>
      </c>
      <c r="BN2319" s="2">
        <v>2</v>
      </c>
      <c r="BO2319" s="2">
        <v>3</v>
      </c>
      <c r="BP2319" s="2">
        <v>5</v>
      </c>
      <c r="BQ2319" s="2">
        <v>3</v>
      </c>
      <c r="BR2319" s="2">
        <v>3</v>
      </c>
      <c r="BS2319" s="2">
        <v>0</v>
      </c>
      <c r="BT2319" s="2">
        <v>0</v>
      </c>
      <c r="BU2319" s="2">
        <v>0</v>
      </c>
      <c r="BV2319" s="2">
        <v>0</v>
      </c>
      <c r="BW2319" s="2">
        <v>0</v>
      </c>
      <c r="BX2319" s="2">
        <v>0</v>
      </c>
      <c r="BY2319" s="2">
        <v>0</v>
      </c>
      <c r="BZ2319" s="2">
        <v>0</v>
      </c>
      <c r="CA2319" s="2">
        <v>0</v>
      </c>
      <c r="CB2319" s="2">
        <v>0</v>
      </c>
      <c r="CC2319" s="2">
        <v>0</v>
      </c>
      <c r="CD2319" s="2">
        <v>0</v>
      </c>
      <c r="CE2319" s="2">
        <v>0</v>
      </c>
      <c r="CF2319" s="2">
        <v>0</v>
      </c>
      <c r="CG2319" s="2">
        <v>0</v>
      </c>
      <c r="CH2319" s="2">
        <v>0</v>
      </c>
      <c r="CI2319" s="2">
        <v>0</v>
      </c>
      <c r="CJ2319" s="2">
        <v>0</v>
      </c>
      <c r="CK2319" s="2">
        <v>0</v>
      </c>
      <c r="CL2319" s="2">
        <v>0</v>
      </c>
    </row>
    <row r="2320" spans="1:90" x14ac:dyDescent="0.25">
      <c r="A2320" t="s">
        <v>115</v>
      </c>
      <c r="B2320">
        <v>20602</v>
      </c>
      <c r="C2320" t="s">
        <v>496</v>
      </c>
      <c r="D2320">
        <v>1</v>
      </c>
      <c r="E2320">
        <v>8</v>
      </c>
      <c r="F2320">
        <v>26062</v>
      </c>
      <c r="G2320">
        <v>35026062</v>
      </c>
      <c r="H2320" t="s">
        <v>18860</v>
      </c>
      <c r="I2320">
        <v>202</v>
      </c>
      <c r="J2320" t="s">
        <v>1602</v>
      </c>
      <c r="K2320" t="s">
        <v>3827</v>
      </c>
      <c r="L2320">
        <v>1</v>
      </c>
      <c r="M2320" t="s">
        <v>1602</v>
      </c>
      <c r="N2320">
        <v>17340000</v>
      </c>
      <c r="O2320" t="s">
        <v>92</v>
      </c>
      <c r="P2320" t="s">
        <v>18861</v>
      </c>
      <c r="Q2320">
        <v>176</v>
      </c>
      <c r="R2320">
        <v>14</v>
      </c>
      <c r="S2320">
        <v>36410625</v>
      </c>
      <c r="T2320">
        <v>36423377</v>
      </c>
      <c r="U2320" t="s">
        <v>18862</v>
      </c>
      <c r="V2320">
        <v>1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49</v>
      </c>
      <c r="AE2320" s="2">
        <v>53</v>
      </c>
      <c r="AF2320" s="2">
        <v>73</v>
      </c>
      <c r="AG2320" s="2">
        <v>71</v>
      </c>
      <c r="AH2320" s="2">
        <v>50</v>
      </c>
      <c r="AI2320" s="2">
        <v>19</v>
      </c>
      <c r="AJ2320" s="2">
        <v>16</v>
      </c>
      <c r="AK2320" s="2">
        <v>0</v>
      </c>
      <c r="AL2320" s="2">
        <v>0</v>
      </c>
      <c r="AM2320" s="2">
        <v>0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26</v>
      </c>
      <c r="BE2320" s="2">
        <v>0</v>
      </c>
      <c r="BF2320" s="2">
        <v>0</v>
      </c>
      <c r="BG2320" s="2">
        <v>0</v>
      </c>
      <c r="BH2320" s="2">
        <v>0</v>
      </c>
      <c r="BI2320" s="2">
        <v>0</v>
      </c>
      <c r="BJ2320" s="2">
        <v>0</v>
      </c>
      <c r="BK2320" s="2">
        <v>0</v>
      </c>
      <c r="BL2320" s="2">
        <v>2</v>
      </c>
      <c r="BM2320" s="2">
        <v>4</v>
      </c>
      <c r="BN2320" s="2">
        <v>4</v>
      </c>
      <c r="BO2320" s="2">
        <v>3</v>
      </c>
      <c r="BP2320" s="2">
        <v>4</v>
      </c>
      <c r="BQ2320" s="2">
        <v>2</v>
      </c>
      <c r="BR2320" s="2">
        <v>2</v>
      </c>
      <c r="BS2320" s="2">
        <v>0</v>
      </c>
      <c r="BT2320" s="2">
        <v>0</v>
      </c>
      <c r="BU2320" s="2">
        <v>0</v>
      </c>
      <c r="BV2320" s="2">
        <v>0</v>
      </c>
      <c r="BW2320" s="2">
        <v>0</v>
      </c>
      <c r="BX2320" s="2">
        <v>0</v>
      </c>
      <c r="BY2320" s="2">
        <v>0</v>
      </c>
      <c r="BZ2320" s="2">
        <v>0</v>
      </c>
      <c r="CA2320" s="2">
        <v>0</v>
      </c>
      <c r="CB2320" s="2">
        <v>0</v>
      </c>
      <c r="CC2320" s="2">
        <v>0</v>
      </c>
      <c r="CD2320" s="2">
        <v>0</v>
      </c>
      <c r="CE2320" s="2">
        <v>0</v>
      </c>
      <c r="CF2320" s="2">
        <v>0</v>
      </c>
      <c r="CG2320" s="2">
        <v>0</v>
      </c>
      <c r="CH2320" s="2">
        <v>0</v>
      </c>
      <c r="CI2320" s="2">
        <v>0</v>
      </c>
      <c r="CJ2320" s="2">
        <v>0</v>
      </c>
      <c r="CK2320" s="2">
        <v>0</v>
      </c>
      <c r="CL2320" s="2">
        <v>6</v>
      </c>
    </row>
    <row r="2321" spans="1:90" x14ac:dyDescent="0.25">
      <c r="A2321" t="s">
        <v>115</v>
      </c>
      <c r="B2321">
        <v>20602</v>
      </c>
      <c r="C2321" t="s">
        <v>496</v>
      </c>
      <c r="D2321">
        <v>1</v>
      </c>
      <c r="E2321">
        <v>8</v>
      </c>
      <c r="F2321">
        <v>21714</v>
      </c>
      <c r="G2321">
        <v>35021714</v>
      </c>
      <c r="H2321" t="s">
        <v>5389</v>
      </c>
      <c r="I2321">
        <v>694</v>
      </c>
      <c r="J2321" t="s">
        <v>2992</v>
      </c>
      <c r="K2321" t="s">
        <v>428</v>
      </c>
      <c r="L2321">
        <v>1</v>
      </c>
      <c r="M2321" t="s">
        <v>2992</v>
      </c>
      <c r="N2321">
        <v>17360000</v>
      </c>
      <c r="O2321" t="s">
        <v>92</v>
      </c>
      <c r="P2321" t="s">
        <v>5390</v>
      </c>
      <c r="Q2321">
        <v>1225</v>
      </c>
      <c r="R2321">
        <v>14</v>
      </c>
      <c r="S2321">
        <v>36561492</v>
      </c>
      <c r="U2321" t="s">
        <v>5391</v>
      </c>
      <c r="V2321">
        <v>1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65</v>
      </c>
      <c r="AE2321" s="2">
        <v>77</v>
      </c>
      <c r="AF2321" s="2">
        <v>71</v>
      </c>
      <c r="AG2321" s="2">
        <v>73</v>
      </c>
      <c r="AH2321" s="2">
        <v>81</v>
      </c>
      <c r="AI2321" s="2">
        <v>98</v>
      </c>
      <c r="AJ2321" s="2">
        <v>77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22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0</v>
      </c>
      <c r="BB2321" s="2">
        <v>0</v>
      </c>
      <c r="BC2321" s="2">
        <v>0</v>
      </c>
      <c r="BD2321" s="2">
        <v>9</v>
      </c>
      <c r="BE2321" s="2">
        <v>0</v>
      </c>
      <c r="BF2321" s="2">
        <v>0</v>
      </c>
      <c r="BG2321" s="2">
        <v>0</v>
      </c>
      <c r="BH2321" s="2">
        <v>0</v>
      </c>
      <c r="BI2321" s="2">
        <v>0</v>
      </c>
      <c r="BJ2321" s="2">
        <v>0</v>
      </c>
      <c r="BK2321" s="2">
        <v>0</v>
      </c>
      <c r="BL2321" s="2">
        <v>4</v>
      </c>
      <c r="BM2321" s="2">
        <v>4</v>
      </c>
      <c r="BN2321" s="2">
        <v>3</v>
      </c>
      <c r="BO2321" s="2">
        <v>4</v>
      </c>
      <c r="BP2321" s="2">
        <v>6</v>
      </c>
      <c r="BQ2321" s="2">
        <v>6</v>
      </c>
      <c r="BR2321" s="2">
        <v>4</v>
      </c>
      <c r="BS2321" s="2">
        <v>0</v>
      </c>
      <c r="BT2321" s="2">
        <v>0</v>
      </c>
      <c r="BU2321" s="2">
        <v>0</v>
      </c>
      <c r="BV2321" s="2">
        <v>0</v>
      </c>
      <c r="BW2321" s="2">
        <v>0</v>
      </c>
      <c r="BX2321" s="2">
        <v>0</v>
      </c>
      <c r="BY2321" s="2">
        <v>0</v>
      </c>
      <c r="BZ2321" s="2">
        <v>0</v>
      </c>
      <c r="CA2321" s="2">
        <v>0</v>
      </c>
      <c r="CB2321" s="2">
        <v>0</v>
      </c>
      <c r="CC2321" s="2">
        <v>2</v>
      </c>
      <c r="CD2321" s="2">
        <v>0</v>
      </c>
      <c r="CE2321" s="2">
        <v>0</v>
      </c>
      <c r="CF2321" s="2">
        <v>0</v>
      </c>
      <c r="CG2321" s="2">
        <v>0</v>
      </c>
      <c r="CH2321" s="2">
        <v>0</v>
      </c>
      <c r="CI2321" s="2">
        <v>0</v>
      </c>
      <c r="CJ2321" s="2">
        <v>0</v>
      </c>
      <c r="CK2321" s="2">
        <v>0</v>
      </c>
      <c r="CL2321" s="2">
        <v>2</v>
      </c>
    </row>
    <row r="2322" spans="1:90" x14ac:dyDescent="0.25">
      <c r="A2322" t="s">
        <v>115</v>
      </c>
      <c r="B2322">
        <v>20602</v>
      </c>
      <c r="C2322" t="s">
        <v>496</v>
      </c>
      <c r="D2322">
        <v>1</v>
      </c>
      <c r="E2322">
        <v>8</v>
      </c>
      <c r="F2322">
        <v>25847</v>
      </c>
      <c r="G2322">
        <v>35025847</v>
      </c>
      <c r="H2322" t="s">
        <v>17797</v>
      </c>
      <c r="I2322">
        <v>401</v>
      </c>
      <c r="J2322" t="s">
        <v>496</v>
      </c>
      <c r="K2322" t="s">
        <v>5021</v>
      </c>
      <c r="L2322">
        <v>1</v>
      </c>
      <c r="M2322" t="s">
        <v>496</v>
      </c>
      <c r="N2322">
        <v>17210041</v>
      </c>
      <c r="O2322" t="s">
        <v>162</v>
      </c>
      <c r="P2322" t="s">
        <v>17798</v>
      </c>
      <c r="Q2322" t="s">
        <v>127</v>
      </c>
      <c r="R2322">
        <v>14</v>
      </c>
      <c r="S2322">
        <v>36223998</v>
      </c>
      <c r="T2322">
        <v>36251020</v>
      </c>
      <c r="U2322" t="s">
        <v>17799</v>
      </c>
      <c r="V2322">
        <v>1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105</v>
      </c>
      <c r="AE2322" s="2">
        <v>105</v>
      </c>
      <c r="AF2322" s="2">
        <v>105</v>
      </c>
      <c r="AG2322" s="2">
        <v>75</v>
      </c>
      <c r="AH2322" s="2">
        <v>173</v>
      </c>
      <c r="AI2322" s="2">
        <v>98</v>
      </c>
      <c r="AJ2322" s="2">
        <v>128</v>
      </c>
      <c r="AK2322" s="2">
        <v>0</v>
      </c>
      <c r="AL2322" s="2">
        <v>0</v>
      </c>
      <c r="AM2322" s="2">
        <v>0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13</v>
      </c>
      <c r="BE2322" s="2">
        <v>0</v>
      </c>
      <c r="BF2322" s="2">
        <v>0</v>
      </c>
      <c r="BG2322" s="2">
        <v>0</v>
      </c>
      <c r="BH2322" s="2">
        <v>0</v>
      </c>
      <c r="BI2322" s="2">
        <v>0</v>
      </c>
      <c r="BJ2322" s="2">
        <v>0</v>
      </c>
      <c r="BK2322" s="2">
        <v>0</v>
      </c>
      <c r="BL2322" s="2">
        <v>6</v>
      </c>
      <c r="BM2322" s="2">
        <v>5</v>
      </c>
      <c r="BN2322" s="2">
        <v>6</v>
      </c>
      <c r="BO2322" s="2">
        <v>4</v>
      </c>
      <c r="BP2322" s="2">
        <v>7</v>
      </c>
      <c r="BQ2322" s="2">
        <v>5</v>
      </c>
      <c r="BR2322" s="2">
        <v>6</v>
      </c>
      <c r="BS2322" s="2">
        <v>0</v>
      </c>
      <c r="BT2322" s="2">
        <v>0</v>
      </c>
      <c r="BU2322" s="2">
        <v>0</v>
      </c>
      <c r="BV2322" s="2">
        <v>0</v>
      </c>
      <c r="BW2322" s="2">
        <v>0</v>
      </c>
      <c r="BX2322" s="2">
        <v>0</v>
      </c>
      <c r="BY2322" s="2">
        <v>0</v>
      </c>
      <c r="BZ2322" s="2">
        <v>0</v>
      </c>
      <c r="CA2322" s="2">
        <v>0</v>
      </c>
      <c r="CB2322" s="2">
        <v>0</v>
      </c>
      <c r="CC2322" s="2">
        <v>0</v>
      </c>
      <c r="CD2322" s="2">
        <v>0</v>
      </c>
      <c r="CE2322" s="2">
        <v>0</v>
      </c>
      <c r="CF2322" s="2">
        <v>0</v>
      </c>
      <c r="CG2322" s="2">
        <v>0</v>
      </c>
      <c r="CH2322" s="2">
        <v>0</v>
      </c>
      <c r="CI2322" s="2">
        <v>0</v>
      </c>
      <c r="CJ2322" s="2">
        <v>0</v>
      </c>
      <c r="CK2322" s="2">
        <v>0</v>
      </c>
      <c r="CL2322" s="2">
        <v>3</v>
      </c>
    </row>
    <row r="2323" spans="1:90" x14ac:dyDescent="0.25">
      <c r="A2323" t="s">
        <v>115</v>
      </c>
      <c r="B2323">
        <v>20602</v>
      </c>
      <c r="C2323" t="s">
        <v>496</v>
      </c>
      <c r="D2323">
        <v>1</v>
      </c>
      <c r="E2323">
        <v>8</v>
      </c>
      <c r="F2323">
        <v>558643</v>
      </c>
      <c r="G2323">
        <v>35558643</v>
      </c>
      <c r="H2323" t="s">
        <v>18193</v>
      </c>
      <c r="I2323">
        <v>515</v>
      </c>
      <c r="J2323" t="s">
        <v>1738</v>
      </c>
      <c r="K2323" t="s">
        <v>8393</v>
      </c>
      <c r="L2323">
        <v>2</v>
      </c>
      <c r="M2323" t="s">
        <v>8393</v>
      </c>
      <c r="N2323">
        <v>17280000</v>
      </c>
      <c r="O2323" t="s">
        <v>92</v>
      </c>
      <c r="P2323" t="s">
        <v>6397</v>
      </c>
      <c r="Q2323" t="s">
        <v>16544</v>
      </c>
      <c r="R2323">
        <v>14</v>
      </c>
      <c r="S2323">
        <v>32931120</v>
      </c>
      <c r="U2323" t="s">
        <v>18194</v>
      </c>
      <c r="V2323">
        <v>1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23</v>
      </c>
      <c r="AE2323" s="2">
        <v>21</v>
      </c>
      <c r="AF2323" s="2">
        <v>22</v>
      </c>
      <c r="AG2323" s="2">
        <v>24</v>
      </c>
      <c r="AH2323" s="2">
        <v>19</v>
      </c>
      <c r="AI2323" s="2">
        <v>14</v>
      </c>
      <c r="AJ2323" s="2">
        <v>18</v>
      </c>
      <c r="AK2323" s="2">
        <v>0</v>
      </c>
      <c r="AL2323" s="2">
        <v>0</v>
      </c>
      <c r="AM2323" s="2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0</v>
      </c>
      <c r="BI2323" s="2">
        <v>0</v>
      </c>
      <c r="BJ2323" s="2">
        <v>0</v>
      </c>
      <c r="BK2323" s="2">
        <v>0</v>
      </c>
      <c r="BL2323" s="2">
        <v>1</v>
      </c>
      <c r="BM2323" s="2">
        <v>1</v>
      </c>
      <c r="BN2323" s="2">
        <v>2</v>
      </c>
      <c r="BO2323" s="2">
        <v>2</v>
      </c>
      <c r="BP2323" s="2">
        <v>1</v>
      </c>
      <c r="BQ2323" s="2">
        <v>1</v>
      </c>
      <c r="BR2323" s="2">
        <v>2</v>
      </c>
      <c r="BS2323" s="2">
        <v>0</v>
      </c>
      <c r="BT2323" s="2">
        <v>0</v>
      </c>
      <c r="BU2323" s="2">
        <v>0</v>
      </c>
      <c r="BV2323" s="2">
        <v>0</v>
      </c>
      <c r="BW2323" s="2">
        <v>0</v>
      </c>
      <c r="BX2323" s="2">
        <v>0</v>
      </c>
      <c r="BY2323" s="2">
        <v>0</v>
      </c>
      <c r="BZ2323" s="2">
        <v>0</v>
      </c>
      <c r="CA2323" s="2">
        <v>0</v>
      </c>
      <c r="CB2323" s="2">
        <v>0</v>
      </c>
      <c r="CC2323" s="2">
        <v>0</v>
      </c>
      <c r="CD2323" s="2">
        <v>0</v>
      </c>
      <c r="CE2323" s="2">
        <v>0</v>
      </c>
      <c r="CF2323" s="2">
        <v>0</v>
      </c>
      <c r="CG2323" s="2">
        <v>0</v>
      </c>
      <c r="CH2323" s="2">
        <v>0</v>
      </c>
      <c r="CI2323" s="2">
        <v>0</v>
      </c>
      <c r="CJ2323" s="2">
        <v>0</v>
      </c>
      <c r="CK2323" s="2">
        <v>0</v>
      </c>
      <c r="CL2323" s="2">
        <v>0</v>
      </c>
    </row>
    <row r="2324" spans="1:90" x14ac:dyDescent="0.25">
      <c r="A2324" t="s">
        <v>115</v>
      </c>
      <c r="B2324">
        <v>20602</v>
      </c>
      <c r="C2324" t="s">
        <v>496</v>
      </c>
      <c r="D2324">
        <v>1</v>
      </c>
      <c r="E2324">
        <v>8</v>
      </c>
      <c r="F2324">
        <v>35836</v>
      </c>
      <c r="G2324">
        <v>35035836</v>
      </c>
      <c r="H2324" t="s">
        <v>18585</v>
      </c>
      <c r="I2324">
        <v>202</v>
      </c>
      <c r="J2324" t="s">
        <v>1602</v>
      </c>
      <c r="K2324" t="s">
        <v>4388</v>
      </c>
      <c r="L2324">
        <v>1</v>
      </c>
      <c r="M2324" t="s">
        <v>1602</v>
      </c>
      <c r="N2324">
        <v>17340000</v>
      </c>
      <c r="O2324" t="s">
        <v>92</v>
      </c>
      <c r="P2324" t="s">
        <v>4389</v>
      </c>
      <c r="Q2324">
        <v>2198</v>
      </c>
      <c r="R2324">
        <v>14</v>
      </c>
      <c r="S2324">
        <v>36410381</v>
      </c>
      <c r="T2324">
        <v>36420286</v>
      </c>
      <c r="U2324" t="s">
        <v>18586</v>
      </c>
      <c r="V2324">
        <v>1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35</v>
      </c>
      <c r="AE2324" s="2">
        <v>57</v>
      </c>
      <c r="AF2324" s="2">
        <v>64</v>
      </c>
      <c r="AG2324" s="2">
        <v>70</v>
      </c>
      <c r="AH2324" s="2">
        <v>73</v>
      </c>
      <c r="AI2324" s="2">
        <v>68</v>
      </c>
      <c r="AJ2324" s="2">
        <v>58</v>
      </c>
      <c r="AK2324" s="2">
        <v>0</v>
      </c>
      <c r="AL2324" s="2">
        <v>0</v>
      </c>
      <c r="AM2324" s="2">
        <v>0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42</v>
      </c>
      <c r="BD2324" s="2">
        <v>0</v>
      </c>
      <c r="BE2324" s="2">
        <v>0</v>
      </c>
      <c r="BF2324" s="2">
        <v>0</v>
      </c>
      <c r="BG2324" s="2">
        <v>0</v>
      </c>
      <c r="BH2324" s="2">
        <v>0</v>
      </c>
      <c r="BI2324" s="2">
        <v>0</v>
      </c>
      <c r="BJ2324" s="2">
        <v>0</v>
      </c>
      <c r="BK2324" s="2">
        <v>0</v>
      </c>
      <c r="BL2324" s="2">
        <v>2</v>
      </c>
      <c r="BM2324" s="2">
        <v>4</v>
      </c>
      <c r="BN2324" s="2">
        <v>4</v>
      </c>
      <c r="BO2324" s="2">
        <v>3</v>
      </c>
      <c r="BP2324" s="2">
        <v>2</v>
      </c>
      <c r="BQ2324" s="2">
        <v>4</v>
      </c>
      <c r="BR2324" s="2">
        <v>2</v>
      </c>
      <c r="BS2324" s="2">
        <v>0</v>
      </c>
      <c r="BT2324" s="2">
        <v>0</v>
      </c>
      <c r="BU2324" s="2">
        <v>0</v>
      </c>
      <c r="BV2324" s="2">
        <v>0</v>
      </c>
      <c r="BW2324" s="2">
        <v>0</v>
      </c>
      <c r="BX2324" s="2">
        <v>0</v>
      </c>
      <c r="BY2324" s="2">
        <v>0</v>
      </c>
      <c r="BZ2324" s="2">
        <v>0</v>
      </c>
      <c r="CA2324" s="2">
        <v>0</v>
      </c>
      <c r="CB2324" s="2">
        <v>0</v>
      </c>
      <c r="CC2324" s="2">
        <v>0</v>
      </c>
      <c r="CD2324" s="2">
        <v>0</v>
      </c>
      <c r="CE2324" s="2">
        <v>0</v>
      </c>
      <c r="CF2324" s="2">
        <v>0</v>
      </c>
      <c r="CG2324" s="2">
        <v>0</v>
      </c>
      <c r="CH2324" s="2">
        <v>0</v>
      </c>
      <c r="CI2324" s="2">
        <v>0</v>
      </c>
      <c r="CJ2324" s="2">
        <v>0</v>
      </c>
      <c r="CK2324" s="2">
        <v>4</v>
      </c>
      <c r="CL2324" s="2">
        <v>0</v>
      </c>
    </row>
    <row r="2325" spans="1:90" x14ac:dyDescent="0.25">
      <c r="A2325" t="s">
        <v>115</v>
      </c>
      <c r="B2325">
        <v>20602</v>
      </c>
      <c r="C2325" t="s">
        <v>496</v>
      </c>
      <c r="D2325">
        <v>1</v>
      </c>
      <c r="E2325">
        <v>8</v>
      </c>
      <c r="F2325">
        <v>25689</v>
      </c>
      <c r="G2325">
        <v>35025689</v>
      </c>
      <c r="H2325" t="s">
        <v>14451</v>
      </c>
      <c r="I2325">
        <v>515</v>
      </c>
      <c r="J2325" t="s">
        <v>1738</v>
      </c>
      <c r="K2325" t="s">
        <v>14452</v>
      </c>
      <c r="L2325">
        <v>1</v>
      </c>
      <c r="M2325" t="s">
        <v>1738</v>
      </c>
      <c r="N2325">
        <v>17280000</v>
      </c>
      <c r="O2325" t="s">
        <v>92</v>
      </c>
      <c r="P2325" t="s">
        <v>11339</v>
      </c>
      <c r="Q2325" t="s">
        <v>14453</v>
      </c>
      <c r="R2325">
        <v>14</v>
      </c>
      <c r="S2325">
        <v>32841855</v>
      </c>
      <c r="T2325">
        <v>32843826</v>
      </c>
      <c r="U2325" t="s">
        <v>14454</v>
      </c>
      <c r="V2325">
        <v>1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33</v>
      </c>
      <c r="AE2325" s="2">
        <v>34</v>
      </c>
      <c r="AF2325" s="2">
        <v>36</v>
      </c>
      <c r="AG2325" s="2">
        <v>52</v>
      </c>
      <c r="AH2325" s="2">
        <v>146</v>
      </c>
      <c r="AI2325" s="2">
        <v>117</v>
      </c>
      <c r="AJ2325" s="2">
        <v>134</v>
      </c>
      <c r="AK2325" s="2">
        <v>0</v>
      </c>
      <c r="AL2325" s="2">
        <v>0</v>
      </c>
      <c r="AM2325" s="2">
        <v>0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170</v>
      </c>
      <c r="BD2325" s="2">
        <v>0</v>
      </c>
      <c r="BE2325" s="2">
        <v>0</v>
      </c>
      <c r="BF2325" s="2">
        <v>0</v>
      </c>
      <c r="BG2325" s="2">
        <v>0</v>
      </c>
      <c r="BH2325" s="2">
        <v>0</v>
      </c>
      <c r="BI2325" s="2">
        <v>0</v>
      </c>
      <c r="BJ2325" s="2">
        <v>0</v>
      </c>
      <c r="BK2325" s="2">
        <v>0</v>
      </c>
      <c r="BL2325" s="2">
        <v>1</v>
      </c>
      <c r="BM2325" s="2">
        <v>1</v>
      </c>
      <c r="BN2325" s="2">
        <v>2</v>
      </c>
      <c r="BO2325" s="2">
        <v>3</v>
      </c>
      <c r="BP2325" s="2">
        <v>6</v>
      </c>
      <c r="BQ2325" s="2">
        <v>6</v>
      </c>
      <c r="BR2325" s="2">
        <v>5</v>
      </c>
      <c r="BS2325" s="2">
        <v>0</v>
      </c>
      <c r="BT2325" s="2">
        <v>0</v>
      </c>
      <c r="BU2325" s="2">
        <v>0</v>
      </c>
      <c r="BV2325" s="2">
        <v>0</v>
      </c>
      <c r="BW2325" s="2">
        <v>0</v>
      </c>
      <c r="BX2325" s="2">
        <v>0</v>
      </c>
      <c r="BY2325" s="2">
        <v>0</v>
      </c>
      <c r="BZ2325" s="2">
        <v>0</v>
      </c>
      <c r="CA2325" s="2">
        <v>0</v>
      </c>
      <c r="CB2325" s="2">
        <v>0</v>
      </c>
      <c r="CC2325" s="2">
        <v>0</v>
      </c>
      <c r="CD2325" s="2">
        <v>0</v>
      </c>
      <c r="CE2325" s="2">
        <v>0</v>
      </c>
      <c r="CF2325" s="2">
        <v>0</v>
      </c>
      <c r="CG2325" s="2">
        <v>0</v>
      </c>
      <c r="CH2325" s="2">
        <v>0</v>
      </c>
      <c r="CI2325" s="2">
        <v>0</v>
      </c>
      <c r="CJ2325" s="2">
        <v>0</v>
      </c>
      <c r="CK2325" s="2">
        <v>11</v>
      </c>
      <c r="CL2325" s="2">
        <v>0</v>
      </c>
    </row>
    <row r="2326" spans="1:90" x14ac:dyDescent="0.25">
      <c r="A2326" t="s">
        <v>115</v>
      </c>
      <c r="B2326">
        <v>20602</v>
      </c>
      <c r="C2326" t="s">
        <v>496</v>
      </c>
      <c r="D2326">
        <v>1</v>
      </c>
      <c r="E2326">
        <v>8</v>
      </c>
      <c r="F2326">
        <v>900230</v>
      </c>
      <c r="G2326">
        <v>35900230</v>
      </c>
      <c r="H2326" t="s">
        <v>9060</v>
      </c>
      <c r="I2326">
        <v>515</v>
      </c>
      <c r="J2326" t="s">
        <v>1738</v>
      </c>
      <c r="K2326" t="s">
        <v>9061</v>
      </c>
      <c r="L2326">
        <v>3</v>
      </c>
      <c r="M2326" t="s">
        <v>9062</v>
      </c>
      <c r="N2326">
        <v>17280000</v>
      </c>
      <c r="O2326" t="s">
        <v>92</v>
      </c>
      <c r="P2326" t="s">
        <v>6756</v>
      </c>
      <c r="Q2326" t="s">
        <v>9063</v>
      </c>
      <c r="R2326">
        <v>14</v>
      </c>
      <c r="S2326">
        <v>32939013</v>
      </c>
      <c r="T2326">
        <v>32939033</v>
      </c>
      <c r="U2326" t="s">
        <v>9064</v>
      </c>
      <c r="V2326">
        <v>1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31</v>
      </c>
      <c r="AE2326" s="2">
        <v>31</v>
      </c>
      <c r="AF2326" s="2">
        <v>13</v>
      </c>
      <c r="AG2326" s="2">
        <v>33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0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0</v>
      </c>
      <c r="BI2326" s="2">
        <v>0</v>
      </c>
      <c r="BJ2326" s="2">
        <v>0</v>
      </c>
      <c r="BK2326" s="2">
        <v>0</v>
      </c>
      <c r="BL2326" s="2">
        <v>1</v>
      </c>
      <c r="BM2326" s="2">
        <v>2</v>
      </c>
      <c r="BN2326" s="2">
        <v>2</v>
      </c>
      <c r="BO2326" s="2">
        <v>2</v>
      </c>
      <c r="BP2326" s="2">
        <v>0</v>
      </c>
      <c r="BQ2326" s="2">
        <v>0</v>
      </c>
      <c r="BR2326" s="2">
        <v>0</v>
      </c>
      <c r="BS2326" s="2">
        <v>0</v>
      </c>
      <c r="BT2326" s="2">
        <v>0</v>
      </c>
      <c r="BU2326" s="2">
        <v>0</v>
      </c>
      <c r="BV2326" s="2">
        <v>0</v>
      </c>
      <c r="BW2326" s="2">
        <v>0</v>
      </c>
      <c r="BX2326" s="2">
        <v>0</v>
      </c>
      <c r="BY2326" s="2">
        <v>0</v>
      </c>
      <c r="BZ2326" s="2">
        <v>0</v>
      </c>
      <c r="CA2326" s="2">
        <v>0</v>
      </c>
      <c r="CB2326" s="2">
        <v>0</v>
      </c>
      <c r="CC2326" s="2">
        <v>0</v>
      </c>
      <c r="CD2326" s="2">
        <v>0</v>
      </c>
      <c r="CE2326" s="2">
        <v>0</v>
      </c>
      <c r="CF2326" s="2">
        <v>0</v>
      </c>
      <c r="CG2326" s="2">
        <v>0</v>
      </c>
      <c r="CH2326" s="2">
        <v>0</v>
      </c>
      <c r="CI2326" s="2">
        <v>0</v>
      </c>
      <c r="CJ2326" s="2">
        <v>0</v>
      </c>
      <c r="CK2326" s="2">
        <v>0</v>
      </c>
      <c r="CL2326" s="2">
        <v>0</v>
      </c>
    </row>
    <row r="2327" spans="1:90" x14ac:dyDescent="0.25">
      <c r="A2327" t="s">
        <v>115</v>
      </c>
      <c r="B2327">
        <v>20602</v>
      </c>
      <c r="C2327" t="s">
        <v>496</v>
      </c>
      <c r="D2327">
        <v>1</v>
      </c>
      <c r="E2327">
        <v>8</v>
      </c>
      <c r="F2327">
        <v>920587</v>
      </c>
      <c r="G2327">
        <v>35920587</v>
      </c>
      <c r="H2327" t="s">
        <v>14190</v>
      </c>
      <c r="I2327">
        <v>428</v>
      </c>
      <c r="J2327" t="s">
        <v>3458</v>
      </c>
      <c r="K2327" t="s">
        <v>136</v>
      </c>
      <c r="L2327">
        <v>1</v>
      </c>
      <c r="M2327" t="s">
        <v>3458</v>
      </c>
      <c r="N2327">
        <v>17290000</v>
      </c>
      <c r="O2327" t="s">
        <v>92</v>
      </c>
      <c r="P2327" t="s">
        <v>14191</v>
      </c>
      <c r="Q2327">
        <v>160</v>
      </c>
      <c r="R2327">
        <v>14</v>
      </c>
      <c r="S2327">
        <v>32681420</v>
      </c>
      <c r="T2327">
        <v>32681846</v>
      </c>
      <c r="U2327" t="s">
        <v>14192</v>
      </c>
      <c r="V2327">
        <v>1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98</v>
      </c>
      <c r="AE2327" s="2">
        <v>98</v>
      </c>
      <c r="AF2327" s="2">
        <v>114</v>
      </c>
      <c r="AG2327" s="2">
        <v>104</v>
      </c>
      <c r="AH2327" s="2">
        <v>96</v>
      </c>
      <c r="AI2327" s="2">
        <v>58</v>
      </c>
      <c r="AJ2327" s="2">
        <v>93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135</v>
      </c>
      <c r="BD2327" s="2">
        <v>0</v>
      </c>
      <c r="BE2327" s="2">
        <v>0</v>
      </c>
      <c r="BF2327" s="2">
        <v>0</v>
      </c>
      <c r="BG2327" s="2">
        <v>0</v>
      </c>
      <c r="BH2327" s="2">
        <v>0</v>
      </c>
      <c r="BI2327" s="2">
        <v>0</v>
      </c>
      <c r="BJ2327" s="2">
        <v>0</v>
      </c>
      <c r="BK2327" s="2">
        <v>0</v>
      </c>
      <c r="BL2327" s="2">
        <v>3</v>
      </c>
      <c r="BM2327" s="2">
        <v>4</v>
      </c>
      <c r="BN2327" s="2">
        <v>5</v>
      </c>
      <c r="BO2327" s="2">
        <v>4</v>
      </c>
      <c r="BP2327" s="2">
        <v>4</v>
      </c>
      <c r="BQ2327" s="2">
        <v>3</v>
      </c>
      <c r="BR2327" s="2">
        <v>3</v>
      </c>
      <c r="BS2327" s="2">
        <v>0</v>
      </c>
      <c r="BT2327" s="2">
        <v>0</v>
      </c>
      <c r="BU2327" s="2">
        <v>0</v>
      </c>
      <c r="BV2327" s="2">
        <v>0</v>
      </c>
      <c r="BW2327" s="2">
        <v>0</v>
      </c>
      <c r="BX2327" s="2">
        <v>0</v>
      </c>
      <c r="BY2327" s="2">
        <v>0</v>
      </c>
      <c r="BZ2327" s="2">
        <v>0</v>
      </c>
      <c r="CA2327" s="2">
        <v>0</v>
      </c>
      <c r="CB2327" s="2">
        <v>0</v>
      </c>
      <c r="CC2327" s="2">
        <v>0</v>
      </c>
      <c r="CD2327" s="2">
        <v>0</v>
      </c>
      <c r="CE2327" s="2">
        <v>0</v>
      </c>
      <c r="CF2327" s="2">
        <v>0</v>
      </c>
      <c r="CG2327" s="2">
        <v>0</v>
      </c>
      <c r="CH2327" s="2">
        <v>0</v>
      </c>
      <c r="CI2327" s="2">
        <v>0</v>
      </c>
      <c r="CJ2327" s="2">
        <v>0</v>
      </c>
      <c r="CK2327" s="2">
        <v>7</v>
      </c>
      <c r="CL2327" s="2">
        <v>0</v>
      </c>
    </row>
    <row r="2328" spans="1:90" x14ac:dyDescent="0.25">
      <c r="A2328" t="s">
        <v>115</v>
      </c>
      <c r="B2328">
        <v>20602</v>
      </c>
      <c r="C2328" t="s">
        <v>496</v>
      </c>
      <c r="D2328">
        <v>1</v>
      </c>
      <c r="E2328">
        <v>8</v>
      </c>
      <c r="F2328">
        <v>25616</v>
      </c>
      <c r="G2328">
        <v>35025616</v>
      </c>
      <c r="H2328" t="s">
        <v>15311</v>
      </c>
      <c r="I2328">
        <v>401</v>
      </c>
      <c r="J2328" t="s">
        <v>496</v>
      </c>
      <c r="K2328" t="s">
        <v>91</v>
      </c>
      <c r="L2328">
        <v>1</v>
      </c>
      <c r="M2328" t="s">
        <v>496</v>
      </c>
      <c r="N2328">
        <v>17201000</v>
      </c>
      <c r="O2328" t="s">
        <v>92</v>
      </c>
      <c r="P2328" t="s">
        <v>14005</v>
      </c>
      <c r="Q2328">
        <v>503</v>
      </c>
      <c r="R2328">
        <v>14</v>
      </c>
      <c r="S2328">
        <v>36224466</v>
      </c>
      <c r="T2328">
        <v>36265515</v>
      </c>
      <c r="U2328" t="s">
        <v>15312</v>
      </c>
      <c r="V2328">
        <v>1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32</v>
      </c>
      <c r="AE2328" s="2">
        <v>32</v>
      </c>
      <c r="AF2328" s="2">
        <v>56</v>
      </c>
      <c r="AG2328" s="2">
        <v>63</v>
      </c>
      <c r="AH2328" s="2">
        <v>49</v>
      </c>
      <c r="AI2328" s="2">
        <v>34</v>
      </c>
      <c r="AJ2328" s="2">
        <v>34</v>
      </c>
      <c r="AK2328" s="2">
        <v>0</v>
      </c>
      <c r="AL2328" s="2">
        <v>0</v>
      </c>
      <c r="AM2328" s="2">
        <v>0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105</v>
      </c>
      <c r="BD2328" s="2">
        <v>0</v>
      </c>
      <c r="BE2328" s="2">
        <v>0</v>
      </c>
      <c r="BF2328" s="2">
        <v>0</v>
      </c>
      <c r="BG2328" s="2">
        <v>0</v>
      </c>
      <c r="BH2328" s="2">
        <v>0</v>
      </c>
      <c r="BI2328" s="2">
        <v>0</v>
      </c>
      <c r="BJ2328" s="2">
        <v>0</v>
      </c>
      <c r="BK2328" s="2">
        <v>0</v>
      </c>
      <c r="BL2328" s="2">
        <v>2</v>
      </c>
      <c r="BM2328" s="2">
        <v>2</v>
      </c>
      <c r="BN2328" s="2">
        <v>4</v>
      </c>
      <c r="BO2328" s="2">
        <v>4</v>
      </c>
      <c r="BP2328" s="2">
        <v>4</v>
      </c>
      <c r="BQ2328" s="2">
        <v>1</v>
      </c>
      <c r="BR2328" s="2">
        <v>2</v>
      </c>
      <c r="BS2328" s="2">
        <v>0</v>
      </c>
      <c r="BT2328" s="2">
        <v>0</v>
      </c>
      <c r="BU2328" s="2">
        <v>0</v>
      </c>
      <c r="BV2328" s="2">
        <v>0</v>
      </c>
      <c r="BW2328" s="2">
        <v>0</v>
      </c>
      <c r="BX2328" s="2">
        <v>0</v>
      </c>
      <c r="BY2328" s="2">
        <v>0</v>
      </c>
      <c r="BZ2328" s="2">
        <v>0</v>
      </c>
      <c r="CA2328" s="2">
        <v>0</v>
      </c>
      <c r="CB2328" s="2">
        <v>0</v>
      </c>
      <c r="CC2328" s="2">
        <v>0</v>
      </c>
      <c r="CD2328" s="2">
        <v>0</v>
      </c>
      <c r="CE2328" s="2">
        <v>0</v>
      </c>
      <c r="CF2328" s="2">
        <v>0</v>
      </c>
      <c r="CG2328" s="2">
        <v>0</v>
      </c>
      <c r="CH2328" s="2">
        <v>0</v>
      </c>
      <c r="CI2328" s="2">
        <v>0</v>
      </c>
      <c r="CJ2328" s="2">
        <v>0</v>
      </c>
      <c r="CK2328" s="2">
        <v>5</v>
      </c>
      <c r="CL2328" s="2">
        <v>0</v>
      </c>
    </row>
    <row r="2329" spans="1:90" x14ac:dyDescent="0.25">
      <c r="A2329" t="s">
        <v>115</v>
      </c>
      <c r="B2329">
        <v>20602</v>
      </c>
      <c r="C2329" t="s">
        <v>496</v>
      </c>
      <c r="D2329">
        <v>1</v>
      </c>
      <c r="E2329">
        <v>8</v>
      </c>
      <c r="F2329">
        <v>580065</v>
      </c>
      <c r="G2329">
        <v>35580065</v>
      </c>
      <c r="H2329" t="s">
        <v>17477</v>
      </c>
      <c r="I2329">
        <v>217</v>
      </c>
      <c r="J2329" t="s">
        <v>1294</v>
      </c>
      <c r="K2329" t="s">
        <v>17478</v>
      </c>
      <c r="L2329">
        <v>1</v>
      </c>
      <c r="M2329" t="s">
        <v>1294</v>
      </c>
      <c r="N2329">
        <v>17240000</v>
      </c>
      <c r="O2329" t="s">
        <v>92</v>
      </c>
      <c r="P2329" t="s">
        <v>17479</v>
      </c>
      <c r="Q2329">
        <v>233</v>
      </c>
      <c r="R2329">
        <v>14</v>
      </c>
      <c r="S2329">
        <v>36663020</v>
      </c>
      <c r="T2329">
        <v>57041899</v>
      </c>
      <c r="U2329" t="s">
        <v>19903</v>
      </c>
      <c r="V2329">
        <v>1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45</v>
      </c>
      <c r="AE2329" s="2">
        <v>49</v>
      </c>
      <c r="AF2329" s="2">
        <v>33</v>
      </c>
      <c r="AG2329" s="2">
        <v>40</v>
      </c>
      <c r="AH2329" s="2">
        <v>23</v>
      </c>
      <c r="AI2329" s="2">
        <v>23</v>
      </c>
      <c r="AJ2329" s="2">
        <v>14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0</v>
      </c>
      <c r="BI2329" s="2">
        <v>0</v>
      </c>
      <c r="BJ2329" s="2">
        <v>0</v>
      </c>
      <c r="BK2329" s="2">
        <v>0</v>
      </c>
      <c r="BL2329" s="2">
        <v>3</v>
      </c>
      <c r="BM2329" s="2">
        <v>4</v>
      </c>
      <c r="BN2329" s="2">
        <v>4</v>
      </c>
      <c r="BO2329" s="2">
        <v>2</v>
      </c>
      <c r="BP2329" s="2">
        <v>1</v>
      </c>
      <c r="BQ2329" s="2">
        <v>1</v>
      </c>
      <c r="BR2329" s="2">
        <v>1</v>
      </c>
      <c r="BS2329" s="2">
        <v>0</v>
      </c>
      <c r="BT2329" s="2">
        <v>0</v>
      </c>
      <c r="BU2329" s="2">
        <v>0</v>
      </c>
      <c r="BV2329" s="2">
        <v>0</v>
      </c>
      <c r="BW2329" s="2">
        <v>0</v>
      </c>
      <c r="BX2329" s="2">
        <v>0</v>
      </c>
      <c r="BY2329" s="2">
        <v>0</v>
      </c>
      <c r="BZ2329" s="2">
        <v>0</v>
      </c>
      <c r="CA2329" s="2">
        <v>0</v>
      </c>
      <c r="CB2329" s="2">
        <v>0</v>
      </c>
      <c r="CC2329" s="2">
        <v>0</v>
      </c>
      <c r="CD2329" s="2">
        <v>0</v>
      </c>
      <c r="CE2329" s="2">
        <v>0</v>
      </c>
      <c r="CF2329" s="2">
        <v>0</v>
      </c>
      <c r="CG2329" s="2">
        <v>0</v>
      </c>
      <c r="CH2329" s="2">
        <v>0</v>
      </c>
      <c r="CI2329" s="2">
        <v>0</v>
      </c>
      <c r="CJ2329" s="2">
        <v>0</v>
      </c>
      <c r="CK2329" s="2">
        <v>0</v>
      </c>
      <c r="CL2329" s="2">
        <v>0</v>
      </c>
    </row>
    <row r="2330" spans="1:90" x14ac:dyDescent="0.25">
      <c r="A2330" t="s">
        <v>115</v>
      </c>
      <c r="B2330">
        <v>20602</v>
      </c>
      <c r="C2330" t="s">
        <v>496</v>
      </c>
      <c r="D2330">
        <v>1</v>
      </c>
      <c r="E2330">
        <v>8</v>
      </c>
      <c r="F2330">
        <v>25628</v>
      </c>
      <c r="G2330">
        <v>35025628</v>
      </c>
      <c r="H2330" t="s">
        <v>6523</v>
      </c>
      <c r="I2330">
        <v>401</v>
      </c>
      <c r="J2330" t="s">
        <v>496</v>
      </c>
      <c r="K2330" t="s">
        <v>913</v>
      </c>
      <c r="L2330">
        <v>1</v>
      </c>
      <c r="M2330" t="s">
        <v>496</v>
      </c>
      <c r="N2330">
        <v>17209285</v>
      </c>
      <c r="O2330" t="s">
        <v>92</v>
      </c>
      <c r="P2330" t="s">
        <v>6524</v>
      </c>
      <c r="Q2330">
        <v>85</v>
      </c>
      <c r="R2330">
        <v>14</v>
      </c>
      <c r="S2330">
        <v>36223633</v>
      </c>
      <c r="T2330">
        <v>36265525</v>
      </c>
      <c r="U2330" t="s">
        <v>6525</v>
      </c>
      <c r="V2330">
        <v>1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57</v>
      </c>
      <c r="AE2330" s="2">
        <v>102</v>
      </c>
      <c r="AF2330" s="2">
        <v>90</v>
      </c>
      <c r="AG2330" s="2">
        <v>66</v>
      </c>
      <c r="AH2330" s="2">
        <v>149</v>
      </c>
      <c r="AI2330" s="2">
        <v>90</v>
      </c>
      <c r="AJ2330" s="2">
        <v>110</v>
      </c>
      <c r="AK2330" s="2">
        <v>0</v>
      </c>
      <c r="AL2330" s="2">
        <v>0</v>
      </c>
      <c r="AM2330" s="2">
        <v>0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242</v>
      </c>
      <c r="BD2330" s="2">
        <v>0</v>
      </c>
      <c r="BE2330" s="2">
        <v>0</v>
      </c>
      <c r="BF2330" s="2">
        <v>0</v>
      </c>
      <c r="BG2330" s="2">
        <v>0</v>
      </c>
      <c r="BH2330" s="2">
        <v>0</v>
      </c>
      <c r="BI2330" s="2">
        <v>0</v>
      </c>
      <c r="BJ2330" s="2">
        <v>0</v>
      </c>
      <c r="BK2330" s="2">
        <v>0</v>
      </c>
      <c r="BL2330" s="2">
        <v>4</v>
      </c>
      <c r="BM2330" s="2">
        <v>8</v>
      </c>
      <c r="BN2330" s="2">
        <v>5</v>
      </c>
      <c r="BO2330" s="2">
        <v>4</v>
      </c>
      <c r="BP2330" s="2">
        <v>7</v>
      </c>
      <c r="BQ2330" s="2">
        <v>4</v>
      </c>
      <c r="BR2330" s="2">
        <v>4</v>
      </c>
      <c r="BS2330" s="2">
        <v>0</v>
      </c>
      <c r="BT2330" s="2">
        <v>0</v>
      </c>
      <c r="BU2330" s="2">
        <v>0</v>
      </c>
      <c r="BV2330" s="2">
        <v>0</v>
      </c>
      <c r="BW2330" s="2">
        <v>0</v>
      </c>
      <c r="BX2330" s="2">
        <v>0</v>
      </c>
      <c r="BY2330" s="2">
        <v>0</v>
      </c>
      <c r="BZ2330" s="2">
        <v>0</v>
      </c>
      <c r="CA2330" s="2">
        <v>0</v>
      </c>
      <c r="CB2330" s="2">
        <v>0</v>
      </c>
      <c r="CC2330" s="2">
        <v>0</v>
      </c>
      <c r="CD2330" s="2">
        <v>0</v>
      </c>
      <c r="CE2330" s="2">
        <v>0</v>
      </c>
      <c r="CF2330" s="2">
        <v>0</v>
      </c>
      <c r="CG2330" s="2">
        <v>0</v>
      </c>
      <c r="CH2330" s="2">
        <v>0</v>
      </c>
      <c r="CI2330" s="2">
        <v>0</v>
      </c>
      <c r="CJ2330" s="2">
        <v>0</v>
      </c>
      <c r="CK2330" s="2">
        <v>25</v>
      </c>
      <c r="CL2330" s="2">
        <v>0</v>
      </c>
    </row>
    <row r="2331" spans="1:90" x14ac:dyDescent="0.25">
      <c r="A2331" t="s">
        <v>115</v>
      </c>
      <c r="B2331">
        <v>20602</v>
      </c>
      <c r="C2331" t="s">
        <v>496</v>
      </c>
      <c r="D2331">
        <v>1</v>
      </c>
      <c r="E2331">
        <v>8</v>
      </c>
      <c r="F2331">
        <v>25636</v>
      </c>
      <c r="G2331">
        <v>35025636</v>
      </c>
      <c r="H2331" t="s">
        <v>11006</v>
      </c>
      <c r="I2331">
        <v>401</v>
      </c>
      <c r="J2331" t="s">
        <v>496</v>
      </c>
      <c r="K2331" t="s">
        <v>1638</v>
      </c>
      <c r="L2331">
        <v>1</v>
      </c>
      <c r="M2331" t="s">
        <v>496</v>
      </c>
      <c r="N2331">
        <v>17202170</v>
      </c>
      <c r="O2331" t="s">
        <v>102</v>
      </c>
      <c r="P2331" t="s">
        <v>11007</v>
      </c>
      <c r="Q2331" t="s">
        <v>127</v>
      </c>
      <c r="R2331">
        <v>14</v>
      </c>
      <c r="S2331">
        <v>36221786</v>
      </c>
      <c r="T2331">
        <v>36265522</v>
      </c>
      <c r="U2331" t="s">
        <v>11008</v>
      </c>
      <c r="V2331">
        <v>1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62</v>
      </c>
      <c r="AE2331" s="2">
        <v>100</v>
      </c>
      <c r="AF2331" s="2">
        <v>100</v>
      </c>
      <c r="AG2331" s="2">
        <v>71</v>
      </c>
      <c r="AH2331" s="2">
        <v>101</v>
      </c>
      <c r="AI2331" s="2">
        <v>50</v>
      </c>
      <c r="AJ2331" s="2">
        <v>83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0</v>
      </c>
      <c r="BI2331" s="2">
        <v>0</v>
      </c>
      <c r="BJ2331" s="2">
        <v>0</v>
      </c>
      <c r="BK2331" s="2">
        <v>0</v>
      </c>
      <c r="BL2331" s="2">
        <v>3</v>
      </c>
      <c r="BM2331" s="2">
        <v>6</v>
      </c>
      <c r="BN2331" s="2">
        <v>6</v>
      </c>
      <c r="BO2331" s="2">
        <v>3</v>
      </c>
      <c r="BP2331" s="2">
        <v>4</v>
      </c>
      <c r="BQ2331" s="2">
        <v>3</v>
      </c>
      <c r="BR2331" s="2">
        <v>4</v>
      </c>
      <c r="BS2331" s="2">
        <v>0</v>
      </c>
      <c r="BT2331" s="2">
        <v>0</v>
      </c>
      <c r="BU2331" s="2">
        <v>0</v>
      </c>
      <c r="BV2331" s="2">
        <v>0</v>
      </c>
      <c r="BW2331" s="2">
        <v>0</v>
      </c>
      <c r="BX2331" s="2">
        <v>0</v>
      </c>
      <c r="BY2331" s="2">
        <v>0</v>
      </c>
      <c r="BZ2331" s="2">
        <v>0</v>
      </c>
      <c r="CA2331" s="2">
        <v>0</v>
      </c>
      <c r="CB2331" s="2">
        <v>0</v>
      </c>
      <c r="CC2331" s="2">
        <v>0</v>
      </c>
      <c r="CD2331" s="2">
        <v>0</v>
      </c>
      <c r="CE2331" s="2">
        <v>0</v>
      </c>
      <c r="CF2331" s="2">
        <v>0</v>
      </c>
      <c r="CG2331" s="2">
        <v>0</v>
      </c>
      <c r="CH2331" s="2">
        <v>0</v>
      </c>
      <c r="CI2331" s="2">
        <v>0</v>
      </c>
      <c r="CJ2331" s="2">
        <v>0</v>
      </c>
      <c r="CK2331" s="2">
        <v>0</v>
      </c>
      <c r="CL2331" s="2">
        <v>0</v>
      </c>
    </row>
    <row r="2332" spans="1:90" x14ac:dyDescent="0.25">
      <c r="A2332" t="s">
        <v>115</v>
      </c>
      <c r="B2332">
        <v>20602</v>
      </c>
      <c r="C2332" t="s">
        <v>496</v>
      </c>
      <c r="D2332">
        <v>1</v>
      </c>
      <c r="E2332">
        <v>8</v>
      </c>
      <c r="F2332">
        <v>44097</v>
      </c>
      <c r="G2332">
        <v>35044097</v>
      </c>
      <c r="H2332" t="s">
        <v>19207</v>
      </c>
      <c r="I2332">
        <v>377</v>
      </c>
      <c r="J2332" t="s">
        <v>833</v>
      </c>
      <c r="K2332" t="s">
        <v>91</v>
      </c>
      <c r="L2332">
        <v>1</v>
      </c>
      <c r="M2332" t="s">
        <v>833</v>
      </c>
      <c r="N2332">
        <v>17230000</v>
      </c>
      <c r="O2332" t="s">
        <v>92</v>
      </c>
      <c r="P2332" t="s">
        <v>19208</v>
      </c>
      <c r="Q2332">
        <v>446</v>
      </c>
      <c r="R2332">
        <v>14</v>
      </c>
      <c r="S2332">
        <v>36640210</v>
      </c>
      <c r="T2332">
        <v>36641349</v>
      </c>
      <c r="U2332" t="s">
        <v>19209</v>
      </c>
      <c r="V2332">
        <v>1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149</v>
      </c>
      <c r="AE2332" s="2">
        <v>118</v>
      </c>
      <c r="AF2332" s="2">
        <v>140</v>
      </c>
      <c r="AG2332" s="2">
        <v>148</v>
      </c>
      <c r="AH2332" s="2">
        <v>143</v>
      </c>
      <c r="AI2332" s="2">
        <v>115</v>
      </c>
      <c r="AJ2332" s="2">
        <v>101</v>
      </c>
      <c r="AK2332" s="2">
        <v>0</v>
      </c>
      <c r="AL2332" s="2">
        <v>0</v>
      </c>
      <c r="AM2332" s="2">
        <v>0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2">
        <v>42</v>
      </c>
      <c r="BD2332" s="2">
        <v>0</v>
      </c>
      <c r="BE2332" s="2">
        <v>0</v>
      </c>
      <c r="BF2332" s="2">
        <v>0</v>
      </c>
      <c r="BG2332" s="2">
        <v>0</v>
      </c>
      <c r="BH2332" s="2">
        <v>0</v>
      </c>
      <c r="BI2332" s="2">
        <v>0</v>
      </c>
      <c r="BJ2332" s="2">
        <v>0</v>
      </c>
      <c r="BK2332" s="2">
        <v>0</v>
      </c>
      <c r="BL2332" s="2">
        <v>7</v>
      </c>
      <c r="BM2332" s="2">
        <v>7</v>
      </c>
      <c r="BN2332" s="2">
        <v>5</v>
      </c>
      <c r="BO2332" s="2">
        <v>6</v>
      </c>
      <c r="BP2332" s="2">
        <v>7</v>
      </c>
      <c r="BQ2332" s="2">
        <v>4</v>
      </c>
      <c r="BR2332" s="2">
        <v>4</v>
      </c>
      <c r="BS2332" s="2">
        <v>0</v>
      </c>
      <c r="BT2332" s="2">
        <v>0</v>
      </c>
      <c r="BU2332" s="2">
        <v>0</v>
      </c>
      <c r="BV2332" s="2">
        <v>0</v>
      </c>
      <c r="BW2332" s="2">
        <v>0</v>
      </c>
      <c r="BX2332" s="2">
        <v>0</v>
      </c>
      <c r="BY2332" s="2">
        <v>0</v>
      </c>
      <c r="BZ2332" s="2">
        <v>0</v>
      </c>
      <c r="CA2332" s="2">
        <v>0</v>
      </c>
      <c r="CB2332" s="2">
        <v>0</v>
      </c>
      <c r="CC2332" s="2">
        <v>0</v>
      </c>
      <c r="CD2332" s="2">
        <v>0</v>
      </c>
      <c r="CE2332" s="2">
        <v>0</v>
      </c>
      <c r="CF2332" s="2">
        <v>0</v>
      </c>
      <c r="CG2332" s="2">
        <v>0</v>
      </c>
      <c r="CH2332" s="2">
        <v>0</v>
      </c>
      <c r="CI2332" s="2">
        <v>0</v>
      </c>
      <c r="CJ2332" s="2">
        <v>0</v>
      </c>
      <c r="CK2332" s="2">
        <v>2</v>
      </c>
      <c r="CL2332" s="2">
        <v>0</v>
      </c>
    </row>
    <row r="2333" spans="1:90" x14ac:dyDescent="0.25">
      <c r="A2333" t="s">
        <v>115</v>
      </c>
      <c r="B2333">
        <v>20704</v>
      </c>
      <c r="C2333" t="s">
        <v>566</v>
      </c>
      <c r="D2333">
        <v>1</v>
      </c>
      <c r="E2333">
        <v>8</v>
      </c>
      <c r="F2333">
        <v>27510</v>
      </c>
      <c r="G2333">
        <v>35027510</v>
      </c>
      <c r="H2333" t="s">
        <v>2664</v>
      </c>
      <c r="I2333">
        <v>547</v>
      </c>
      <c r="J2333" t="s">
        <v>2040</v>
      </c>
      <c r="K2333" t="s">
        <v>91</v>
      </c>
      <c r="L2333">
        <v>1</v>
      </c>
      <c r="M2333" t="s">
        <v>2040</v>
      </c>
      <c r="N2333">
        <v>15160000</v>
      </c>
      <c r="O2333" t="s">
        <v>92</v>
      </c>
      <c r="P2333" t="s">
        <v>2665</v>
      </c>
      <c r="Q2333">
        <v>1312</v>
      </c>
      <c r="R2333">
        <v>17</v>
      </c>
      <c r="S2333">
        <v>38191142</v>
      </c>
      <c r="T2333">
        <v>38191748</v>
      </c>
      <c r="U2333" t="s">
        <v>2666</v>
      </c>
      <c r="V2333">
        <v>1</v>
      </c>
      <c r="W2333" s="2">
        <v>0</v>
      </c>
      <c r="X2333" s="2">
        <v>0</v>
      </c>
      <c r="Y2333" s="2">
        <v>0</v>
      </c>
      <c r="Z2333" s="2">
        <v>71</v>
      </c>
      <c r="AA2333" s="2">
        <v>77</v>
      </c>
      <c r="AB2333" s="2">
        <v>66</v>
      </c>
      <c r="AC2333" s="2">
        <v>53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9</v>
      </c>
      <c r="BE2333" s="2">
        <v>0</v>
      </c>
      <c r="BF2333" s="2">
        <v>0</v>
      </c>
      <c r="BG2333" s="2">
        <v>0</v>
      </c>
      <c r="BH2333" s="2">
        <v>5</v>
      </c>
      <c r="BI2333" s="2">
        <v>7</v>
      </c>
      <c r="BJ2333" s="2">
        <v>6</v>
      </c>
      <c r="BK2333" s="2">
        <v>4</v>
      </c>
      <c r="BL2333" s="2">
        <v>0</v>
      </c>
      <c r="BM2333" s="2">
        <v>0</v>
      </c>
      <c r="BN2333" s="2">
        <v>0</v>
      </c>
      <c r="BO2333" s="2">
        <v>0</v>
      </c>
      <c r="BP2333" s="2">
        <v>0</v>
      </c>
      <c r="BQ2333" s="2">
        <v>0</v>
      </c>
      <c r="BR2333" s="2">
        <v>0</v>
      </c>
      <c r="BS2333" s="2">
        <v>0</v>
      </c>
      <c r="BT2333" s="2">
        <v>0</v>
      </c>
      <c r="BU2333" s="2">
        <v>0</v>
      </c>
      <c r="BV2333" s="2">
        <v>0</v>
      </c>
      <c r="BW2333" s="2">
        <v>0</v>
      </c>
      <c r="BX2333" s="2">
        <v>0</v>
      </c>
      <c r="BY2333" s="2">
        <v>0</v>
      </c>
      <c r="BZ2333" s="2">
        <v>0</v>
      </c>
      <c r="CA2333" s="2">
        <v>0</v>
      </c>
      <c r="CB2333" s="2">
        <v>0</v>
      </c>
      <c r="CC2333" s="2">
        <v>0</v>
      </c>
      <c r="CD2333" s="2">
        <v>0</v>
      </c>
      <c r="CE2333" s="2">
        <v>0</v>
      </c>
      <c r="CF2333" s="2">
        <v>0</v>
      </c>
      <c r="CG2333" s="2">
        <v>0</v>
      </c>
      <c r="CH2333" s="2">
        <v>0</v>
      </c>
      <c r="CI2333" s="2">
        <v>0</v>
      </c>
      <c r="CJ2333" s="2">
        <v>0</v>
      </c>
      <c r="CK2333" s="2">
        <v>0</v>
      </c>
      <c r="CL2333" s="2">
        <v>2</v>
      </c>
    </row>
    <row r="2334" spans="1:90" x14ac:dyDescent="0.25">
      <c r="A2334" t="s">
        <v>115</v>
      </c>
      <c r="B2334">
        <v>20704</v>
      </c>
      <c r="C2334" t="s">
        <v>566</v>
      </c>
      <c r="D2334">
        <v>1</v>
      </c>
      <c r="E2334">
        <v>8</v>
      </c>
      <c r="F2334">
        <v>28812</v>
      </c>
      <c r="G2334">
        <v>35028812</v>
      </c>
      <c r="H2334" t="s">
        <v>952</v>
      </c>
      <c r="I2334">
        <v>451</v>
      </c>
      <c r="J2334" t="s">
        <v>851</v>
      </c>
      <c r="K2334" t="s">
        <v>91</v>
      </c>
      <c r="L2334">
        <v>1</v>
      </c>
      <c r="M2334" t="s">
        <v>851</v>
      </c>
      <c r="N2334">
        <v>15130000</v>
      </c>
      <c r="O2334" t="s">
        <v>102</v>
      </c>
      <c r="P2334" t="s">
        <v>208</v>
      </c>
      <c r="Q2334">
        <v>1834</v>
      </c>
      <c r="R2334">
        <v>17</v>
      </c>
      <c r="S2334">
        <v>32422928</v>
      </c>
      <c r="T2334">
        <v>32422929</v>
      </c>
      <c r="U2334" t="s">
        <v>953</v>
      </c>
      <c r="V2334">
        <v>1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129</v>
      </c>
      <c r="AE2334" s="2">
        <v>128</v>
      </c>
      <c r="AF2334" s="2">
        <v>91</v>
      </c>
      <c r="AG2334" s="2">
        <v>106</v>
      </c>
      <c r="AH2334" s="2">
        <v>64</v>
      </c>
      <c r="AI2334" s="2">
        <v>36</v>
      </c>
      <c r="AJ2334" s="2">
        <v>23</v>
      </c>
      <c r="AK2334" s="2">
        <v>0</v>
      </c>
      <c r="AL2334" s="2">
        <v>0</v>
      </c>
      <c r="AM2334" s="2">
        <v>0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0</v>
      </c>
      <c r="BI2334" s="2">
        <v>0</v>
      </c>
      <c r="BJ2334" s="2">
        <v>0</v>
      </c>
      <c r="BK2334" s="2">
        <v>0</v>
      </c>
      <c r="BL2334" s="2">
        <v>5</v>
      </c>
      <c r="BM2334" s="2">
        <v>5</v>
      </c>
      <c r="BN2334" s="2">
        <v>5</v>
      </c>
      <c r="BO2334" s="2">
        <v>3</v>
      </c>
      <c r="BP2334" s="2">
        <v>5</v>
      </c>
      <c r="BQ2334" s="2">
        <v>3</v>
      </c>
      <c r="BR2334" s="2">
        <v>1</v>
      </c>
      <c r="BS2334" s="2">
        <v>0</v>
      </c>
      <c r="BT2334" s="2">
        <v>0</v>
      </c>
      <c r="BU2334" s="2">
        <v>0</v>
      </c>
      <c r="BV2334" s="2">
        <v>0</v>
      </c>
      <c r="BW2334" s="2">
        <v>0</v>
      </c>
      <c r="BX2334" s="2">
        <v>0</v>
      </c>
      <c r="BY2334" s="2">
        <v>0</v>
      </c>
      <c r="BZ2334" s="2">
        <v>0</v>
      </c>
      <c r="CA2334" s="2">
        <v>0</v>
      </c>
      <c r="CB2334" s="2">
        <v>0</v>
      </c>
      <c r="CC2334" s="2">
        <v>0</v>
      </c>
      <c r="CD2334" s="2">
        <v>0</v>
      </c>
      <c r="CE2334" s="2">
        <v>0</v>
      </c>
      <c r="CF2334" s="2">
        <v>0</v>
      </c>
      <c r="CG2334" s="2">
        <v>0</v>
      </c>
      <c r="CH2334" s="2">
        <v>0</v>
      </c>
      <c r="CI2334" s="2">
        <v>0</v>
      </c>
      <c r="CJ2334" s="2">
        <v>0</v>
      </c>
      <c r="CK2334" s="2">
        <v>0</v>
      </c>
      <c r="CL2334" s="2">
        <v>0</v>
      </c>
    </row>
    <row r="2335" spans="1:90" x14ac:dyDescent="0.25">
      <c r="A2335" t="s">
        <v>115</v>
      </c>
      <c r="B2335">
        <v>20704</v>
      </c>
      <c r="C2335" t="s">
        <v>566</v>
      </c>
      <c r="D2335">
        <v>1</v>
      </c>
      <c r="E2335">
        <v>8</v>
      </c>
      <c r="F2335">
        <v>27418</v>
      </c>
      <c r="G2335">
        <v>35027418</v>
      </c>
      <c r="H2335" t="s">
        <v>8881</v>
      </c>
      <c r="I2335">
        <v>774</v>
      </c>
      <c r="J2335" t="s">
        <v>5665</v>
      </c>
      <c r="K2335" t="s">
        <v>91</v>
      </c>
      <c r="L2335">
        <v>1</v>
      </c>
      <c r="M2335" t="s">
        <v>5665</v>
      </c>
      <c r="N2335">
        <v>15265000</v>
      </c>
      <c r="O2335" t="s">
        <v>92</v>
      </c>
      <c r="P2335" t="s">
        <v>5700</v>
      </c>
      <c r="Q2335">
        <v>1000</v>
      </c>
      <c r="R2335">
        <v>18</v>
      </c>
      <c r="S2335">
        <v>36941022</v>
      </c>
      <c r="U2335" t="s">
        <v>8882</v>
      </c>
      <c r="V2335">
        <v>1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37</v>
      </c>
      <c r="AE2335" s="2">
        <v>29</v>
      </c>
      <c r="AF2335" s="2">
        <v>28</v>
      </c>
      <c r="AG2335" s="2">
        <v>25</v>
      </c>
      <c r="AH2335" s="2">
        <v>38</v>
      </c>
      <c r="AI2335" s="2">
        <v>39</v>
      </c>
      <c r="AJ2335" s="2">
        <v>38</v>
      </c>
      <c r="AK2335" s="2">
        <v>0</v>
      </c>
      <c r="AL2335" s="2">
        <v>0</v>
      </c>
      <c r="AM2335" s="2">
        <v>0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117</v>
      </c>
      <c r="BD2335" s="2">
        <v>0</v>
      </c>
      <c r="BE2335" s="2">
        <v>0</v>
      </c>
      <c r="BF2335" s="2">
        <v>0</v>
      </c>
      <c r="BG2335" s="2">
        <v>0</v>
      </c>
      <c r="BH2335" s="2">
        <v>0</v>
      </c>
      <c r="BI2335" s="2">
        <v>0</v>
      </c>
      <c r="BJ2335" s="2">
        <v>0</v>
      </c>
      <c r="BK2335" s="2">
        <v>0</v>
      </c>
      <c r="BL2335" s="2">
        <v>3</v>
      </c>
      <c r="BM2335" s="2">
        <v>2</v>
      </c>
      <c r="BN2335" s="2">
        <v>2</v>
      </c>
      <c r="BO2335" s="2">
        <v>2</v>
      </c>
      <c r="BP2335" s="2">
        <v>2</v>
      </c>
      <c r="BQ2335" s="2">
        <v>3</v>
      </c>
      <c r="BR2335" s="2">
        <v>3</v>
      </c>
      <c r="BS2335" s="2">
        <v>0</v>
      </c>
      <c r="BT2335" s="2">
        <v>0</v>
      </c>
      <c r="BU2335" s="2">
        <v>0</v>
      </c>
      <c r="BV2335" s="2">
        <v>0</v>
      </c>
      <c r="BW2335" s="2">
        <v>0</v>
      </c>
      <c r="BX2335" s="2">
        <v>0</v>
      </c>
      <c r="BY2335" s="2">
        <v>0</v>
      </c>
      <c r="BZ2335" s="2">
        <v>0</v>
      </c>
      <c r="CA2335" s="2">
        <v>0</v>
      </c>
      <c r="CB2335" s="2">
        <v>0</v>
      </c>
      <c r="CC2335" s="2">
        <v>0</v>
      </c>
      <c r="CD2335" s="2">
        <v>0</v>
      </c>
      <c r="CE2335" s="2">
        <v>0</v>
      </c>
      <c r="CF2335" s="2">
        <v>0</v>
      </c>
      <c r="CG2335" s="2">
        <v>0</v>
      </c>
      <c r="CH2335" s="2">
        <v>0</v>
      </c>
      <c r="CI2335" s="2">
        <v>0</v>
      </c>
      <c r="CJ2335" s="2">
        <v>0</v>
      </c>
      <c r="CK2335" s="2">
        <v>7</v>
      </c>
      <c r="CL2335" s="2">
        <v>0</v>
      </c>
    </row>
    <row r="2336" spans="1:90" x14ac:dyDescent="0.25">
      <c r="A2336" t="s">
        <v>115</v>
      </c>
      <c r="B2336">
        <v>20704</v>
      </c>
      <c r="C2336" t="s">
        <v>566</v>
      </c>
      <c r="D2336">
        <v>1</v>
      </c>
      <c r="E2336">
        <v>8</v>
      </c>
      <c r="F2336">
        <v>27315</v>
      </c>
      <c r="G2336">
        <v>35027315</v>
      </c>
      <c r="H2336" t="s">
        <v>17304</v>
      </c>
      <c r="I2336">
        <v>405</v>
      </c>
      <c r="J2336" t="s">
        <v>566</v>
      </c>
      <c r="K2336" t="s">
        <v>1104</v>
      </c>
      <c r="L2336">
        <v>1</v>
      </c>
      <c r="M2336" t="s">
        <v>566</v>
      </c>
      <c r="N2336">
        <v>15200000</v>
      </c>
      <c r="O2336" t="s">
        <v>102</v>
      </c>
      <c r="P2336" t="s">
        <v>17305</v>
      </c>
      <c r="Q2336">
        <v>170</v>
      </c>
      <c r="R2336">
        <v>17</v>
      </c>
      <c r="S2336">
        <v>32561141</v>
      </c>
      <c r="T2336">
        <v>32561177</v>
      </c>
      <c r="U2336" t="s">
        <v>17306</v>
      </c>
      <c r="V2336">
        <v>1</v>
      </c>
      <c r="W2336" s="2">
        <v>0</v>
      </c>
      <c r="X2336" s="2">
        <v>0</v>
      </c>
      <c r="Y2336" s="2">
        <v>0</v>
      </c>
      <c r="Z2336" s="2">
        <v>23</v>
      </c>
      <c r="AA2336" s="2">
        <v>37</v>
      </c>
      <c r="AB2336" s="2">
        <v>15</v>
      </c>
      <c r="AC2336" s="2">
        <v>25</v>
      </c>
      <c r="AD2336" s="2">
        <v>30</v>
      </c>
      <c r="AE2336" s="2">
        <v>26</v>
      </c>
      <c r="AF2336" s="2">
        <v>31</v>
      </c>
      <c r="AG2336" s="2">
        <v>35</v>
      </c>
      <c r="AH2336" s="2">
        <v>20</v>
      </c>
      <c r="AI2336" s="2">
        <v>22</v>
      </c>
      <c r="AJ2336" s="2">
        <v>11</v>
      </c>
      <c r="AK2336" s="2">
        <v>0</v>
      </c>
      <c r="AL2336" s="2">
        <v>0</v>
      </c>
      <c r="AM2336" s="2">
        <v>0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99</v>
      </c>
      <c r="BD2336" s="2">
        <v>10</v>
      </c>
      <c r="BE2336" s="2">
        <v>0</v>
      </c>
      <c r="BF2336" s="2">
        <v>0</v>
      </c>
      <c r="BG2336" s="2">
        <v>0</v>
      </c>
      <c r="BH2336" s="2">
        <v>1</v>
      </c>
      <c r="BI2336" s="2">
        <v>4</v>
      </c>
      <c r="BJ2336" s="2">
        <v>2</v>
      </c>
      <c r="BK2336" s="2">
        <v>2</v>
      </c>
      <c r="BL2336" s="2">
        <v>2</v>
      </c>
      <c r="BM2336" s="2">
        <v>2</v>
      </c>
      <c r="BN2336" s="2">
        <v>2</v>
      </c>
      <c r="BO2336" s="2">
        <v>2</v>
      </c>
      <c r="BP2336" s="2">
        <v>2</v>
      </c>
      <c r="BQ2336" s="2">
        <v>2</v>
      </c>
      <c r="BR2336" s="2">
        <v>1</v>
      </c>
      <c r="BS2336" s="2">
        <v>0</v>
      </c>
      <c r="BT2336" s="2">
        <v>0</v>
      </c>
      <c r="BU2336" s="2">
        <v>0</v>
      </c>
      <c r="BV2336" s="2">
        <v>0</v>
      </c>
      <c r="BW2336" s="2">
        <v>0</v>
      </c>
      <c r="BX2336" s="2">
        <v>0</v>
      </c>
      <c r="BY2336" s="2">
        <v>0</v>
      </c>
      <c r="BZ2336" s="2">
        <v>0</v>
      </c>
      <c r="CA2336" s="2">
        <v>0</v>
      </c>
      <c r="CB2336" s="2">
        <v>0</v>
      </c>
      <c r="CC2336" s="2">
        <v>0</v>
      </c>
      <c r="CD2336" s="2">
        <v>0</v>
      </c>
      <c r="CE2336" s="2">
        <v>0</v>
      </c>
      <c r="CF2336" s="2">
        <v>0</v>
      </c>
      <c r="CG2336" s="2">
        <v>0</v>
      </c>
      <c r="CH2336" s="2">
        <v>0</v>
      </c>
      <c r="CI2336" s="2">
        <v>0</v>
      </c>
      <c r="CJ2336" s="2">
        <v>0</v>
      </c>
      <c r="CK2336" s="2">
        <v>8</v>
      </c>
      <c r="CL2336" s="2">
        <v>4</v>
      </c>
    </row>
    <row r="2337" spans="1:90" x14ac:dyDescent="0.25">
      <c r="A2337" t="s">
        <v>115</v>
      </c>
      <c r="B2337">
        <v>20704</v>
      </c>
      <c r="C2337" t="s">
        <v>566</v>
      </c>
      <c r="D2337">
        <v>1</v>
      </c>
      <c r="E2337">
        <v>8</v>
      </c>
      <c r="F2337">
        <v>906116</v>
      </c>
      <c r="G2337">
        <v>35906116</v>
      </c>
      <c r="H2337" t="s">
        <v>3293</v>
      </c>
      <c r="I2337">
        <v>405</v>
      </c>
      <c r="J2337" t="s">
        <v>566</v>
      </c>
      <c r="K2337" t="s">
        <v>3294</v>
      </c>
      <c r="L2337">
        <v>1</v>
      </c>
      <c r="M2337" t="s">
        <v>566</v>
      </c>
      <c r="N2337">
        <v>15200000</v>
      </c>
      <c r="O2337" t="s">
        <v>102</v>
      </c>
      <c r="P2337" t="s">
        <v>3295</v>
      </c>
      <c r="Q2337">
        <v>160</v>
      </c>
      <c r="R2337">
        <v>17</v>
      </c>
      <c r="S2337">
        <v>32452807</v>
      </c>
      <c r="T2337">
        <v>32453367</v>
      </c>
      <c r="U2337" t="s">
        <v>3296</v>
      </c>
      <c r="V2337">
        <v>1</v>
      </c>
      <c r="W2337" s="2">
        <v>0</v>
      </c>
      <c r="X2337" s="2">
        <v>0</v>
      </c>
      <c r="Y2337" s="2">
        <v>0</v>
      </c>
      <c r="Z2337" s="2">
        <v>46</v>
      </c>
      <c r="AA2337" s="2">
        <v>47</v>
      </c>
      <c r="AB2337" s="2">
        <v>50</v>
      </c>
      <c r="AC2337" s="2">
        <v>50</v>
      </c>
      <c r="AD2337" s="2">
        <v>57</v>
      </c>
      <c r="AE2337" s="2">
        <v>22</v>
      </c>
      <c r="AF2337" s="2">
        <v>45</v>
      </c>
      <c r="AG2337" s="2">
        <v>44</v>
      </c>
      <c r="AH2337" s="2">
        <v>46</v>
      </c>
      <c r="AI2337" s="2">
        <v>25</v>
      </c>
      <c r="AJ2337" s="2">
        <v>44</v>
      </c>
      <c r="AK2337" s="2">
        <v>0</v>
      </c>
      <c r="AL2337" s="2">
        <v>0</v>
      </c>
      <c r="AM2337" s="2">
        <v>0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29</v>
      </c>
      <c r="BE2337" s="2">
        <v>0</v>
      </c>
      <c r="BF2337" s="2">
        <v>0</v>
      </c>
      <c r="BG2337" s="2">
        <v>0</v>
      </c>
      <c r="BH2337" s="2">
        <v>3</v>
      </c>
      <c r="BI2337" s="2">
        <v>4</v>
      </c>
      <c r="BJ2337" s="2">
        <v>2</v>
      </c>
      <c r="BK2337" s="2">
        <v>4</v>
      </c>
      <c r="BL2337" s="2">
        <v>4</v>
      </c>
      <c r="BM2337" s="2">
        <v>2</v>
      </c>
      <c r="BN2337" s="2">
        <v>4</v>
      </c>
      <c r="BO2337" s="2">
        <v>4</v>
      </c>
      <c r="BP2337" s="2">
        <v>3</v>
      </c>
      <c r="BQ2337" s="2">
        <v>2</v>
      </c>
      <c r="BR2337" s="2">
        <v>2</v>
      </c>
      <c r="BS2337" s="2">
        <v>0</v>
      </c>
      <c r="BT2337" s="2">
        <v>0</v>
      </c>
      <c r="BU2337" s="2">
        <v>0</v>
      </c>
      <c r="BV2337" s="2">
        <v>0</v>
      </c>
      <c r="BW2337" s="2">
        <v>0</v>
      </c>
      <c r="BX2337" s="2">
        <v>0</v>
      </c>
      <c r="BY2337" s="2">
        <v>0</v>
      </c>
      <c r="BZ2337" s="2">
        <v>0</v>
      </c>
      <c r="CA2337" s="2">
        <v>0</v>
      </c>
      <c r="CB2337" s="2">
        <v>0</v>
      </c>
      <c r="CC2337" s="2">
        <v>0</v>
      </c>
      <c r="CD2337" s="2">
        <v>0</v>
      </c>
      <c r="CE2337" s="2">
        <v>0</v>
      </c>
      <c r="CF2337" s="2">
        <v>0</v>
      </c>
      <c r="CG2337" s="2">
        <v>0</v>
      </c>
      <c r="CH2337" s="2">
        <v>0</v>
      </c>
      <c r="CI2337" s="2">
        <v>0</v>
      </c>
      <c r="CJ2337" s="2">
        <v>0</v>
      </c>
      <c r="CK2337" s="2">
        <v>0</v>
      </c>
      <c r="CL2337" s="2">
        <v>6</v>
      </c>
    </row>
    <row r="2338" spans="1:90" x14ac:dyDescent="0.25">
      <c r="A2338" t="s">
        <v>115</v>
      </c>
      <c r="B2338">
        <v>20704</v>
      </c>
      <c r="C2338" t="s">
        <v>566</v>
      </c>
      <c r="D2338">
        <v>2</v>
      </c>
      <c r="E2338">
        <v>6</v>
      </c>
      <c r="F2338">
        <v>985375</v>
      </c>
      <c r="G2338">
        <v>35985375</v>
      </c>
      <c r="H2338" t="s">
        <v>9703</v>
      </c>
      <c r="I2338">
        <v>451</v>
      </c>
      <c r="J2338" t="s">
        <v>851</v>
      </c>
      <c r="K2338" t="s">
        <v>9368</v>
      </c>
      <c r="L2338">
        <v>1</v>
      </c>
      <c r="M2338" t="s">
        <v>851</v>
      </c>
      <c r="N2338">
        <v>15130000</v>
      </c>
      <c r="O2338" t="s">
        <v>102</v>
      </c>
      <c r="P2338" t="s">
        <v>9369</v>
      </c>
      <c r="Q2338">
        <v>750</v>
      </c>
      <c r="R2338">
        <v>17</v>
      </c>
      <c r="S2338">
        <v>32422080</v>
      </c>
      <c r="U2338" t="s">
        <v>9370</v>
      </c>
      <c r="V2338">
        <v>1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0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348</v>
      </c>
      <c r="BD2338" s="2">
        <v>0</v>
      </c>
      <c r="BE2338" s="2">
        <v>0</v>
      </c>
      <c r="BF2338" s="2">
        <v>0</v>
      </c>
      <c r="BG2338" s="2">
        <v>0</v>
      </c>
      <c r="BH2338" s="2">
        <v>0</v>
      </c>
      <c r="BI2338" s="2">
        <v>0</v>
      </c>
      <c r="BJ2338" s="2">
        <v>0</v>
      </c>
      <c r="BK2338" s="2">
        <v>0</v>
      </c>
      <c r="BL2338" s="2">
        <v>0</v>
      </c>
      <c r="BM2338" s="2">
        <v>0</v>
      </c>
      <c r="BN2338" s="2">
        <v>0</v>
      </c>
      <c r="BO2338" s="2">
        <v>0</v>
      </c>
      <c r="BP2338" s="2">
        <v>0</v>
      </c>
      <c r="BQ2338" s="2">
        <v>0</v>
      </c>
      <c r="BR2338" s="2">
        <v>0</v>
      </c>
      <c r="BS2338" s="2">
        <v>0</v>
      </c>
      <c r="BT2338" s="2">
        <v>0</v>
      </c>
      <c r="BU2338" s="2">
        <v>0</v>
      </c>
      <c r="BV2338" s="2">
        <v>0</v>
      </c>
      <c r="BW2338" s="2">
        <v>0</v>
      </c>
      <c r="BX2338" s="2">
        <v>0</v>
      </c>
      <c r="BY2338" s="2">
        <v>0</v>
      </c>
      <c r="BZ2338" s="2">
        <v>0</v>
      </c>
      <c r="CA2338" s="2">
        <v>0</v>
      </c>
      <c r="CB2338" s="2">
        <v>0</v>
      </c>
      <c r="CC2338" s="2">
        <v>0</v>
      </c>
      <c r="CD2338" s="2">
        <v>0</v>
      </c>
      <c r="CE2338" s="2">
        <v>0</v>
      </c>
      <c r="CF2338" s="2">
        <v>0</v>
      </c>
      <c r="CG2338" s="2">
        <v>0</v>
      </c>
      <c r="CH2338" s="2">
        <v>0</v>
      </c>
      <c r="CI2338" s="2">
        <v>0</v>
      </c>
      <c r="CJ2338" s="2">
        <v>0</v>
      </c>
      <c r="CK2338" s="2">
        <v>15</v>
      </c>
      <c r="CL2338" s="2">
        <v>0</v>
      </c>
    </row>
    <row r="2339" spans="1:90" x14ac:dyDescent="0.25">
      <c r="A2339" t="s">
        <v>115</v>
      </c>
      <c r="B2339">
        <v>20704</v>
      </c>
      <c r="C2339" t="s">
        <v>566</v>
      </c>
      <c r="D2339">
        <v>2</v>
      </c>
      <c r="E2339">
        <v>6</v>
      </c>
      <c r="F2339">
        <v>985363</v>
      </c>
      <c r="G2339">
        <v>35985363</v>
      </c>
      <c r="H2339" t="s">
        <v>19380</v>
      </c>
      <c r="I2339">
        <v>405</v>
      </c>
      <c r="J2339" t="s">
        <v>566</v>
      </c>
      <c r="K2339" t="s">
        <v>19381</v>
      </c>
      <c r="L2339">
        <v>1</v>
      </c>
      <c r="M2339" t="s">
        <v>566</v>
      </c>
      <c r="N2339">
        <v>15200000</v>
      </c>
      <c r="O2339" t="s">
        <v>102</v>
      </c>
      <c r="P2339" t="s">
        <v>568</v>
      </c>
      <c r="Q2339">
        <v>535</v>
      </c>
      <c r="R2339">
        <v>17</v>
      </c>
      <c r="S2339">
        <v>32451247</v>
      </c>
      <c r="U2339" t="s">
        <v>569</v>
      </c>
      <c r="V2339">
        <v>1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388</v>
      </c>
      <c r="BD2339" s="2">
        <v>0</v>
      </c>
      <c r="BE2339" s="2">
        <v>0</v>
      </c>
      <c r="BF2339" s="2">
        <v>0</v>
      </c>
      <c r="BG2339" s="2">
        <v>0</v>
      </c>
      <c r="BH2339" s="2">
        <v>0</v>
      </c>
      <c r="BI2339" s="2">
        <v>0</v>
      </c>
      <c r="BJ2339" s="2">
        <v>0</v>
      </c>
      <c r="BK2339" s="2">
        <v>0</v>
      </c>
      <c r="BL2339" s="2">
        <v>0</v>
      </c>
      <c r="BM2339" s="2">
        <v>0</v>
      </c>
      <c r="BN2339" s="2">
        <v>0</v>
      </c>
      <c r="BO2339" s="2">
        <v>0</v>
      </c>
      <c r="BP2339" s="2">
        <v>0</v>
      </c>
      <c r="BQ2339" s="2">
        <v>0</v>
      </c>
      <c r="BR2339" s="2">
        <v>0</v>
      </c>
      <c r="BS2339" s="2">
        <v>0</v>
      </c>
      <c r="BT2339" s="2">
        <v>0</v>
      </c>
      <c r="BU2339" s="2">
        <v>0</v>
      </c>
      <c r="BV2339" s="2">
        <v>0</v>
      </c>
      <c r="BW2339" s="2">
        <v>0</v>
      </c>
      <c r="BX2339" s="2">
        <v>0</v>
      </c>
      <c r="BY2339" s="2">
        <v>0</v>
      </c>
      <c r="BZ2339" s="2">
        <v>0</v>
      </c>
      <c r="CA2339" s="2">
        <v>0</v>
      </c>
      <c r="CB2339" s="2">
        <v>0</v>
      </c>
      <c r="CC2339" s="2">
        <v>0</v>
      </c>
      <c r="CD2339" s="2">
        <v>0</v>
      </c>
      <c r="CE2339" s="2">
        <v>0</v>
      </c>
      <c r="CF2339" s="2">
        <v>0</v>
      </c>
      <c r="CG2339" s="2">
        <v>0</v>
      </c>
      <c r="CH2339" s="2">
        <v>0</v>
      </c>
      <c r="CI2339" s="2">
        <v>0</v>
      </c>
      <c r="CJ2339" s="2">
        <v>0</v>
      </c>
      <c r="CK2339" s="2">
        <v>19</v>
      </c>
      <c r="CL2339" s="2">
        <v>0</v>
      </c>
    </row>
    <row r="2340" spans="1:90" x14ac:dyDescent="0.25">
      <c r="A2340" t="s">
        <v>115</v>
      </c>
      <c r="B2340">
        <v>20704</v>
      </c>
      <c r="C2340" t="s">
        <v>566</v>
      </c>
      <c r="D2340">
        <v>2</v>
      </c>
      <c r="E2340">
        <v>34</v>
      </c>
      <c r="F2340">
        <v>296235</v>
      </c>
      <c r="G2340">
        <v>35296235</v>
      </c>
      <c r="H2340" t="s">
        <v>8874</v>
      </c>
      <c r="I2340">
        <v>451</v>
      </c>
      <c r="J2340" t="s">
        <v>851</v>
      </c>
      <c r="K2340" t="s">
        <v>1929</v>
      </c>
      <c r="L2340">
        <v>1</v>
      </c>
      <c r="M2340" t="s">
        <v>851</v>
      </c>
      <c r="N2340">
        <v>15130000</v>
      </c>
      <c r="O2340" t="s">
        <v>102</v>
      </c>
      <c r="P2340" t="s">
        <v>8875</v>
      </c>
      <c r="Q2340" t="s">
        <v>2418</v>
      </c>
      <c r="R2340">
        <v>17</v>
      </c>
      <c r="S2340">
        <v>32549187</v>
      </c>
      <c r="U2340" t="s">
        <v>8876</v>
      </c>
      <c r="V2340">
        <v>2</v>
      </c>
      <c r="W2340" s="2">
        <v>0</v>
      </c>
      <c r="X2340" s="2">
        <v>0</v>
      </c>
      <c r="Y2340" s="2">
        <v>0</v>
      </c>
      <c r="Z2340" s="2">
        <v>1</v>
      </c>
      <c r="AA2340" s="2">
        <v>0</v>
      </c>
      <c r="AB2340" s="2">
        <v>0</v>
      </c>
      <c r="AC2340" s="2">
        <v>0</v>
      </c>
      <c r="AD2340" s="2">
        <v>2</v>
      </c>
      <c r="AE2340" s="2">
        <v>5</v>
      </c>
      <c r="AF2340" s="2">
        <v>10</v>
      </c>
      <c r="AG2340" s="2">
        <v>19</v>
      </c>
      <c r="AH2340" s="2">
        <v>11</v>
      </c>
      <c r="AI2340" s="2">
        <v>0</v>
      </c>
      <c r="AJ2340" s="2">
        <v>0</v>
      </c>
      <c r="AK2340" s="2">
        <v>0</v>
      </c>
      <c r="AL2340" s="2">
        <v>14</v>
      </c>
      <c r="AM2340" s="2">
        <v>0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1</v>
      </c>
      <c r="BI2340" s="2">
        <v>0</v>
      </c>
      <c r="BJ2340" s="2">
        <v>0</v>
      </c>
      <c r="BK2340" s="2">
        <v>0</v>
      </c>
      <c r="BL2340" s="2">
        <v>1</v>
      </c>
      <c r="BM2340" s="2">
        <v>2</v>
      </c>
      <c r="BN2340" s="2">
        <v>1</v>
      </c>
      <c r="BO2340" s="2">
        <v>2</v>
      </c>
      <c r="BP2340" s="2">
        <v>1</v>
      </c>
      <c r="BQ2340" s="2">
        <v>0</v>
      </c>
      <c r="BR2340" s="2">
        <v>0</v>
      </c>
      <c r="BS2340" s="2">
        <v>0</v>
      </c>
      <c r="BT2340" s="2">
        <v>2</v>
      </c>
      <c r="BU2340" s="2">
        <v>0</v>
      </c>
      <c r="BV2340" s="2">
        <v>0</v>
      </c>
      <c r="BW2340" s="2">
        <v>0</v>
      </c>
      <c r="BX2340" s="2">
        <v>0</v>
      </c>
      <c r="BY2340" s="2">
        <v>0</v>
      </c>
      <c r="BZ2340" s="2">
        <v>0</v>
      </c>
      <c r="CA2340" s="2">
        <v>0</v>
      </c>
      <c r="CB2340" s="2">
        <v>0</v>
      </c>
      <c r="CC2340" s="2">
        <v>0</v>
      </c>
      <c r="CD2340" s="2">
        <v>0</v>
      </c>
      <c r="CE2340" s="2">
        <v>0</v>
      </c>
      <c r="CF2340" s="2">
        <v>0</v>
      </c>
      <c r="CG2340" s="2">
        <v>0</v>
      </c>
      <c r="CH2340" s="2">
        <v>0</v>
      </c>
      <c r="CI2340" s="2">
        <v>0</v>
      </c>
      <c r="CJ2340" s="2">
        <v>0</v>
      </c>
      <c r="CK2340" s="2">
        <v>0</v>
      </c>
      <c r="CL2340" s="2">
        <v>0</v>
      </c>
    </row>
    <row r="2341" spans="1:90" x14ac:dyDescent="0.25">
      <c r="A2341" t="s">
        <v>115</v>
      </c>
      <c r="B2341">
        <v>20704</v>
      </c>
      <c r="C2341" t="s">
        <v>566</v>
      </c>
      <c r="D2341">
        <v>2</v>
      </c>
      <c r="E2341">
        <v>34</v>
      </c>
      <c r="F2341">
        <v>455258</v>
      </c>
      <c r="G2341">
        <v>35455258</v>
      </c>
      <c r="H2341" t="s">
        <v>612</v>
      </c>
      <c r="I2341">
        <v>681</v>
      </c>
      <c r="J2341" t="s">
        <v>613</v>
      </c>
      <c r="K2341" t="s">
        <v>614</v>
      </c>
      <c r="L2341">
        <v>1</v>
      </c>
      <c r="M2341" t="s">
        <v>613</v>
      </c>
      <c r="N2341">
        <v>15170000</v>
      </c>
      <c r="O2341" t="s">
        <v>615</v>
      </c>
      <c r="P2341" t="s">
        <v>616</v>
      </c>
      <c r="Q2341" t="s">
        <v>127</v>
      </c>
      <c r="R2341">
        <v>17</v>
      </c>
      <c r="S2341">
        <v>32729940</v>
      </c>
      <c r="U2341" t="s">
        <v>617</v>
      </c>
      <c r="V2341">
        <v>2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2</v>
      </c>
      <c r="AE2341" s="2">
        <v>6</v>
      </c>
      <c r="AF2341" s="2">
        <v>9</v>
      </c>
      <c r="AG2341" s="2">
        <v>16</v>
      </c>
      <c r="AH2341" s="2">
        <v>0</v>
      </c>
      <c r="AI2341" s="2">
        <v>0</v>
      </c>
      <c r="AJ2341" s="2">
        <v>0</v>
      </c>
      <c r="AK2341" s="2">
        <v>0</v>
      </c>
      <c r="AL2341" s="2">
        <v>25</v>
      </c>
      <c r="AM2341" s="2">
        <v>0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0</v>
      </c>
      <c r="BI2341" s="2">
        <v>0</v>
      </c>
      <c r="BJ2341" s="2">
        <v>0</v>
      </c>
      <c r="BK2341" s="2">
        <v>0</v>
      </c>
      <c r="BL2341" s="2">
        <v>2</v>
      </c>
      <c r="BM2341" s="2">
        <v>3</v>
      </c>
      <c r="BN2341" s="2">
        <v>5</v>
      </c>
      <c r="BO2341" s="2">
        <v>3</v>
      </c>
      <c r="BP2341" s="2">
        <v>0</v>
      </c>
      <c r="BQ2341" s="2">
        <v>0</v>
      </c>
      <c r="BR2341" s="2">
        <v>0</v>
      </c>
      <c r="BS2341" s="2">
        <v>0</v>
      </c>
      <c r="BT2341" s="2">
        <v>4</v>
      </c>
      <c r="BU2341" s="2">
        <v>0</v>
      </c>
      <c r="BV2341" s="2">
        <v>0</v>
      </c>
      <c r="BW2341" s="2">
        <v>0</v>
      </c>
      <c r="BX2341" s="2">
        <v>0</v>
      </c>
      <c r="BY2341" s="2">
        <v>0</v>
      </c>
      <c r="BZ2341" s="2">
        <v>0</v>
      </c>
      <c r="CA2341" s="2">
        <v>0</v>
      </c>
      <c r="CB2341" s="2">
        <v>0</v>
      </c>
      <c r="CC2341" s="2">
        <v>0</v>
      </c>
      <c r="CD2341" s="2">
        <v>0</v>
      </c>
      <c r="CE2341" s="2">
        <v>0</v>
      </c>
      <c r="CF2341" s="2">
        <v>0</v>
      </c>
      <c r="CG2341" s="2">
        <v>0</v>
      </c>
      <c r="CH2341" s="2">
        <v>0</v>
      </c>
      <c r="CI2341" s="2">
        <v>0</v>
      </c>
      <c r="CJ2341" s="2">
        <v>0</v>
      </c>
      <c r="CK2341" s="2">
        <v>0</v>
      </c>
      <c r="CL2341" s="2">
        <v>0</v>
      </c>
    </row>
    <row r="2342" spans="1:90" x14ac:dyDescent="0.25">
      <c r="A2342" t="s">
        <v>115</v>
      </c>
      <c r="B2342">
        <v>20704</v>
      </c>
      <c r="C2342" t="s">
        <v>566</v>
      </c>
      <c r="D2342">
        <v>1</v>
      </c>
      <c r="E2342">
        <v>8</v>
      </c>
      <c r="F2342">
        <v>27873</v>
      </c>
      <c r="G2342">
        <v>35027873</v>
      </c>
      <c r="H2342" t="s">
        <v>9231</v>
      </c>
      <c r="I2342">
        <v>363</v>
      </c>
      <c r="J2342" t="s">
        <v>1873</v>
      </c>
      <c r="K2342" t="s">
        <v>91</v>
      </c>
      <c r="L2342">
        <v>1</v>
      </c>
      <c r="M2342" t="s">
        <v>1873</v>
      </c>
      <c r="N2342">
        <v>14990000</v>
      </c>
      <c r="O2342" t="s">
        <v>92</v>
      </c>
      <c r="P2342" t="s">
        <v>9232</v>
      </c>
      <c r="Q2342">
        <v>232</v>
      </c>
      <c r="R2342">
        <v>17</v>
      </c>
      <c r="S2342">
        <v>35561130</v>
      </c>
      <c r="T2342">
        <v>35561599</v>
      </c>
      <c r="U2342" t="s">
        <v>9233</v>
      </c>
      <c r="V2342">
        <v>1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80</v>
      </c>
      <c r="AE2342" s="2">
        <v>63</v>
      </c>
      <c r="AF2342" s="2">
        <v>73</v>
      </c>
      <c r="AG2342" s="2">
        <v>99</v>
      </c>
      <c r="AH2342" s="2">
        <v>92</v>
      </c>
      <c r="AI2342" s="2">
        <v>64</v>
      </c>
      <c r="AJ2342" s="2">
        <v>63</v>
      </c>
      <c r="AK2342" s="2">
        <v>0</v>
      </c>
      <c r="AL2342" s="2">
        <v>0</v>
      </c>
      <c r="AM2342" s="2">
        <v>0</v>
      </c>
      <c r="AN2342" s="2">
        <v>0</v>
      </c>
      <c r="AO2342" s="2">
        <v>0</v>
      </c>
      <c r="AP2342" s="2">
        <v>0</v>
      </c>
      <c r="AQ2342" s="2">
        <v>0</v>
      </c>
      <c r="AR2342" s="2">
        <v>24</v>
      </c>
      <c r="AS2342" s="2">
        <v>0</v>
      </c>
      <c r="AT2342" s="2">
        <v>0</v>
      </c>
      <c r="AU2342" s="2">
        <v>32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168</v>
      </c>
      <c r="BD2342" s="2">
        <v>0</v>
      </c>
      <c r="BE2342" s="2">
        <v>0</v>
      </c>
      <c r="BF2342" s="2">
        <v>0</v>
      </c>
      <c r="BG2342" s="2">
        <v>0</v>
      </c>
      <c r="BH2342" s="2">
        <v>0</v>
      </c>
      <c r="BI2342" s="2">
        <v>0</v>
      </c>
      <c r="BJ2342" s="2">
        <v>0</v>
      </c>
      <c r="BK2342" s="2">
        <v>0</v>
      </c>
      <c r="BL2342" s="2">
        <v>5</v>
      </c>
      <c r="BM2342" s="2">
        <v>4</v>
      </c>
      <c r="BN2342" s="2">
        <v>3</v>
      </c>
      <c r="BO2342" s="2">
        <v>5</v>
      </c>
      <c r="BP2342" s="2">
        <v>5</v>
      </c>
      <c r="BQ2342" s="2">
        <v>3</v>
      </c>
      <c r="BR2342" s="2">
        <v>4</v>
      </c>
      <c r="BS2342" s="2">
        <v>0</v>
      </c>
      <c r="BT2342" s="2">
        <v>0</v>
      </c>
      <c r="BU2342" s="2">
        <v>0</v>
      </c>
      <c r="BV2342" s="2">
        <v>0</v>
      </c>
      <c r="BW2342" s="2">
        <v>0</v>
      </c>
      <c r="BX2342" s="2">
        <v>0</v>
      </c>
      <c r="BY2342" s="2">
        <v>0</v>
      </c>
      <c r="BZ2342" s="2">
        <v>2</v>
      </c>
      <c r="CA2342" s="2">
        <v>0</v>
      </c>
      <c r="CB2342" s="2">
        <v>0</v>
      </c>
      <c r="CC2342" s="2">
        <v>1</v>
      </c>
      <c r="CD2342" s="2">
        <v>0</v>
      </c>
      <c r="CE2342" s="2">
        <v>0</v>
      </c>
      <c r="CF2342" s="2">
        <v>0</v>
      </c>
      <c r="CG2342" s="2">
        <v>0</v>
      </c>
      <c r="CH2342" s="2">
        <v>0</v>
      </c>
      <c r="CI2342" s="2">
        <v>0</v>
      </c>
      <c r="CJ2342" s="2">
        <v>0</v>
      </c>
      <c r="CK2342" s="2">
        <v>10</v>
      </c>
      <c r="CL2342" s="2">
        <v>0</v>
      </c>
    </row>
    <row r="2343" spans="1:90" x14ac:dyDescent="0.25">
      <c r="A2343" t="s">
        <v>115</v>
      </c>
      <c r="B2343">
        <v>20704</v>
      </c>
      <c r="C2343" t="s">
        <v>566</v>
      </c>
      <c r="D2343">
        <v>1</v>
      </c>
      <c r="E2343">
        <v>8</v>
      </c>
      <c r="F2343">
        <v>28472</v>
      </c>
      <c r="G2343">
        <v>35028472</v>
      </c>
      <c r="H2343" t="s">
        <v>1394</v>
      </c>
      <c r="I2343">
        <v>451</v>
      </c>
      <c r="J2343" t="s">
        <v>851</v>
      </c>
      <c r="K2343" t="s">
        <v>91</v>
      </c>
      <c r="L2343">
        <v>1</v>
      </c>
      <c r="M2343" t="s">
        <v>851</v>
      </c>
      <c r="N2343">
        <v>15130000</v>
      </c>
      <c r="O2343" t="s">
        <v>102</v>
      </c>
      <c r="P2343" t="s">
        <v>667</v>
      </c>
      <c r="Q2343">
        <v>2193</v>
      </c>
      <c r="R2343">
        <v>17</v>
      </c>
      <c r="S2343">
        <v>32423062</v>
      </c>
      <c r="T2343">
        <v>32423149</v>
      </c>
      <c r="U2343" t="s">
        <v>1395</v>
      </c>
      <c r="V2343">
        <v>1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139</v>
      </c>
      <c r="AE2343" s="2">
        <v>159</v>
      </c>
      <c r="AF2343" s="2">
        <v>143</v>
      </c>
      <c r="AG2343" s="2">
        <v>160</v>
      </c>
      <c r="AH2343" s="2">
        <v>195</v>
      </c>
      <c r="AI2343" s="2">
        <v>225</v>
      </c>
      <c r="AJ2343" s="2">
        <v>196</v>
      </c>
      <c r="AK2343" s="2">
        <v>0</v>
      </c>
      <c r="AL2343" s="2">
        <v>0</v>
      </c>
      <c r="AM2343" s="2">
        <v>0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241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172</v>
      </c>
      <c r="BD2343" s="2">
        <v>35</v>
      </c>
      <c r="BE2343" s="2">
        <v>0</v>
      </c>
      <c r="BF2343" s="2">
        <v>0</v>
      </c>
      <c r="BG2343" s="2">
        <v>0</v>
      </c>
      <c r="BH2343" s="2">
        <v>0</v>
      </c>
      <c r="BI2343" s="2">
        <v>0</v>
      </c>
      <c r="BJ2343" s="2">
        <v>0</v>
      </c>
      <c r="BK2343" s="2">
        <v>0</v>
      </c>
      <c r="BL2343" s="2">
        <v>7</v>
      </c>
      <c r="BM2343" s="2">
        <v>8</v>
      </c>
      <c r="BN2343" s="2">
        <v>7</v>
      </c>
      <c r="BO2343" s="2">
        <v>7</v>
      </c>
      <c r="BP2343" s="2">
        <v>7</v>
      </c>
      <c r="BQ2343" s="2">
        <v>9</v>
      </c>
      <c r="BR2343" s="2">
        <v>7</v>
      </c>
      <c r="BS2343" s="2">
        <v>0</v>
      </c>
      <c r="BT2343" s="2">
        <v>0</v>
      </c>
      <c r="BU2343" s="2">
        <v>0</v>
      </c>
      <c r="BV2343" s="2">
        <v>0</v>
      </c>
      <c r="BW2343" s="2">
        <v>0</v>
      </c>
      <c r="BX2343" s="2">
        <v>0</v>
      </c>
      <c r="BY2343" s="2">
        <v>0</v>
      </c>
      <c r="BZ2343" s="2">
        <v>0</v>
      </c>
      <c r="CA2343" s="2">
        <v>0</v>
      </c>
      <c r="CB2343" s="2">
        <v>0</v>
      </c>
      <c r="CC2343" s="2">
        <v>8</v>
      </c>
      <c r="CD2343" s="2">
        <v>0</v>
      </c>
      <c r="CE2343" s="2">
        <v>0</v>
      </c>
      <c r="CF2343" s="2">
        <v>0</v>
      </c>
      <c r="CG2343" s="2">
        <v>0</v>
      </c>
      <c r="CH2343" s="2">
        <v>0</v>
      </c>
      <c r="CI2343" s="2">
        <v>0</v>
      </c>
      <c r="CJ2343" s="2">
        <v>0</v>
      </c>
      <c r="CK2343" s="2">
        <v>7</v>
      </c>
      <c r="CL2343" s="2">
        <v>9</v>
      </c>
    </row>
    <row r="2344" spans="1:90" x14ac:dyDescent="0.25">
      <c r="A2344" t="s">
        <v>115</v>
      </c>
      <c r="B2344">
        <v>20704</v>
      </c>
      <c r="C2344" t="s">
        <v>566</v>
      </c>
      <c r="D2344">
        <v>1</v>
      </c>
      <c r="E2344">
        <v>8</v>
      </c>
      <c r="F2344">
        <v>28940</v>
      </c>
      <c r="G2344">
        <v>35028940</v>
      </c>
      <c r="H2344" t="s">
        <v>8680</v>
      </c>
      <c r="I2344">
        <v>681</v>
      </c>
      <c r="J2344" t="s">
        <v>613</v>
      </c>
      <c r="K2344" t="s">
        <v>91</v>
      </c>
      <c r="L2344">
        <v>1</v>
      </c>
      <c r="M2344" t="s">
        <v>613</v>
      </c>
      <c r="N2344">
        <v>15170000</v>
      </c>
      <c r="O2344" t="s">
        <v>92</v>
      </c>
      <c r="P2344" t="s">
        <v>8681</v>
      </c>
      <c r="Q2344">
        <v>557</v>
      </c>
      <c r="R2344">
        <v>17</v>
      </c>
      <c r="S2344">
        <v>32721120</v>
      </c>
      <c r="U2344" t="s">
        <v>8682</v>
      </c>
      <c r="V2344">
        <v>1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61</v>
      </c>
      <c r="AE2344" s="2">
        <v>62</v>
      </c>
      <c r="AF2344" s="2">
        <v>81</v>
      </c>
      <c r="AG2344" s="2">
        <v>66</v>
      </c>
      <c r="AH2344" s="2">
        <v>230</v>
      </c>
      <c r="AI2344" s="2">
        <v>205</v>
      </c>
      <c r="AJ2344" s="2">
        <v>218</v>
      </c>
      <c r="AK2344" s="2">
        <v>0</v>
      </c>
      <c r="AL2344" s="2">
        <v>0</v>
      </c>
      <c r="AM2344" s="2">
        <v>0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96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52</v>
      </c>
      <c r="BD2344" s="2">
        <v>8</v>
      </c>
      <c r="BE2344" s="2">
        <v>0</v>
      </c>
      <c r="BF2344" s="2">
        <v>0</v>
      </c>
      <c r="BG2344" s="2">
        <v>0</v>
      </c>
      <c r="BH2344" s="2">
        <v>0</v>
      </c>
      <c r="BI2344" s="2">
        <v>0</v>
      </c>
      <c r="BJ2344" s="2">
        <v>0</v>
      </c>
      <c r="BK2344" s="2">
        <v>0</v>
      </c>
      <c r="BL2344" s="2">
        <v>4</v>
      </c>
      <c r="BM2344" s="2">
        <v>4</v>
      </c>
      <c r="BN2344" s="2">
        <v>5</v>
      </c>
      <c r="BO2344" s="2">
        <v>4</v>
      </c>
      <c r="BP2344" s="2">
        <v>9</v>
      </c>
      <c r="BQ2344" s="2">
        <v>8</v>
      </c>
      <c r="BR2344" s="2">
        <v>9</v>
      </c>
      <c r="BS2344" s="2">
        <v>0</v>
      </c>
      <c r="BT2344" s="2">
        <v>0</v>
      </c>
      <c r="BU2344" s="2">
        <v>0</v>
      </c>
      <c r="BV2344" s="2">
        <v>0</v>
      </c>
      <c r="BW2344" s="2">
        <v>0</v>
      </c>
      <c r="BX2344" s="2">
        <v>0</v>
      </c>
      <c r="BY2344" s="2">
        <v>0</v>
      </c>
      <c r="BZ2344" s="2">
        <v>0</v>
      </c>
      <c r="CA2344" s="2">
        <v>0</v>
      </c>
      <c r="CB2344" s="2">
        <v>0</v>
      </c>
      <c r="CC2344" s="2">
        <v>3</v>
      </c>
      <c r="CD2344" s="2">
        <v>0</v>
      </c>
      <c r="CE2344" s="2">
        <v>0</v>
      </c>
      <c r="CF2344" s="2">
        <v>0</v>
      </c>
      <c r="CG2344" s="2">
        <v>0</v>
      </c>
      <c r="CH2344" s="2">
        <v>0</v>
      </c>
      <c r="CI2344" s="2">
        <v>0</v>
      </c>
      <c r="CJ2344" s="2">
        <v>0</v>
      </c>
      <c r="CK2344" s="2">
        <v>2</v>
      </c>
      <c r="CL2344" s="2">
        <v>2</v>
      </c>
    </row>
    <row r="2345" spans="1:90" x14ac:dyDescent="0.25">
      <c r="A2345" t="s">
        <v>115</v>
      </c>
      <c r="B2345">
        <v>20704</v>
      </c>
      <c r="C2345" t="s">
        <v>566</v>
      </c>
      <c r="D2345">
        <v>1</v>
      </c>
      <c r="E2345">
        <v>8</v>
      </c>
      <c r="F2345">
        <v>27397</v>
      </c>
      <c r="G2345">
        <v>35027397</v>
      </c>
      <c r="H2345" t="s">
        <v>7756</v>
      </c>
      <c r="I2345">
        <v>476</v>
      </c>
      <c r="J2345" t="s">
        <v>5539</v>
      </c>
      <c r="K2345" t="s">
        <v>91</v>
      </c>
      <c r="L2345">
        <v>1</v>
      </c>
      <c r="M2345" t="s">
        <v>5539</v>
      </c>
      <c r="N2345">
        <v>15210000</v>
      </c>
      <c r="O2345" t="s">
        <v>92</v>
      </c>
      <c r="P2345" t="s">
        <v>7757</v>
      </c>
      <c r="Q2345">
        <v>51</v>
      </c>
      <c r="R2345">
        <v>17</v>
      </c>
      <c r="S2345">
        <v>38111203</v>
      </c>
      <c r="T2345">
        <v>38111385</v>
      </c>
      <c r="U2345" t="s">
        <v>7758</v>
      </c>
      <c r="V2345">
        <v>1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71</v>
      </c>
      <c r="AE2345" s="2">
        <v>52</v>
      </c>
      <c r="AF2345" s="2">
        <v>54</v>
      </c>
      <c r="AG2345" s="2">
        <v>65</v>
      </c>
      <c r="AH2345" s="2">
        <v>121</v>
      </c>
      <c r="AI2345" s="2">
        <v>63</v>
      </c>
      <c r="AJ2345" s="2">
        <v>43</v>
      </c>
      <c r="AK2345" s="2">
        <v>0</v>
      </c>
      <c r="AL2345" s="2">
        <v>0</v>
      </c>
      <c r="AM2345" s="2">
        <v>0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18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52</v>
      </c>
      <c r="BD2345" s="2">
        <v>0</v>
      </c>
      <c r="BE2345" s="2">
        <v>0</v>
      </c>
      <c r="BF2345" s="2">
        <v>0</v>
      </c>
      <c r="BG2345" s="2">
        <v>0</v>
      </c>
      <c r="BH2345" s="2">
        <v>0</v>
      </c>
      <c r="BI2345" s="2">
        <v>0</v>
      </c>
      <c r="BJ2345" s="2">
        <v>0</v>
      </c>
      <c r="BK2345" s="2">
        <v>0</v>
      </c>
      <c r="BL2345" s="2">
        <v>6</v>
      </c>
      <c r="BM2345" s="2">
        <v>4</v>
      </c>
      <c r="BN2345" s="2">
        <v>4</v>
      </c>
      <c r="BO2345" s="2">
        <v>5</v>
      </c>
      <c r="BP2345" s="2">
        <v>8</v>
      </c>
      <c r="BQ2345" s="2">
        <v>3</v>
      </c>
      <c r="BR2345" s="2">
        <v>3</v>
      </c>
      <c r="BS2345" s="2">
        <v>0</v>
      </c>
      <c r="BT2345" s="2">
        <v>0</v>
      </c>
      <c r="BU2345" s="2">
        <v>0</v>
      </c>
      <c r="BV2345" s="2">
        <v>0</v>
      </c>
      <c r="BW2345" s="2">
        <v>0</v>
      </c>
      <c r="BX2345" s="2">
        <v>0</v>
      </c>
      <c r="BY2345" s="2">
        <v>0</v>
      </c>
      <c r="BZ2345" s="2">
        <v>0</v>
      </c>
      <c r="CA2345" s="2">
        <v>0</v>
      </c>
      <c r="CB2345" s="2">
        <v>0</v>
      </c>
      <c r="CC2345" s="2">
        <v>2</v>
      </c>
      <c r="CD2345" s="2">
        <v>0</v>
      </c>
      <c r="CE2345" s="2">
        <v>0</v>
      </c>
      <c r="CF2345" s="2">
        <v>0</v>
      </c>
      <c r="CG2345" s="2">
        <v>0</v>
      </c>
      <c r="CH2345" s="2">
        <v>0</v>
      </c>
      <c r="CI2345" s="2">
        <v>0</v>
      </c>
      <c r="CJ2345" s="2">
        <v>0</v>
      </c>
      <c r="CK2345" s="2">
        <v>3</v>
      </c>
      <c r="CL2345" s="2">
        <v>0</v>
      </c>
    </row>
    <row r="2346" spans="1:90" x14ac:dyDescent="0.25">
      <c r="A2346" t="s">
        <v>115</v>
      </c>
      <c r="B2346">
        <v>20704</v>
      </c>
      <c r="C2346" t="s">
        <v>566</v>
      </c>
      <c r="D2346">
        <v>1</v>
      </c>
      <c r="E2346">
        <v>8</v>
      </c>
      <c r="F2346">
        <v>28800</v>
      </c>
      <c r="G2346">
        <v>35028800</v>
      </c>
      <c r="H2346" t="s">
        <v>9367</v>
      </c>
      <c r="I2346">
        <v>451</v>
      </c>
      <c r="J2346" t="s">
        <v>851</v>
      </c>
      <c r="K2346" t="s">
        <v>9368</v>
      </c>
      <c r="L2346">
        <v>1</v>
      </c>
      <c r="M2346" t="s">
        <v>851</v>
      </c>
      <c r="N2346">
        <v>15130000</v>
      </c>
      <c r="O2346" t="s">
        <v>102</v>
      </c>
      <c r="P2346" t="s">
        <v>9369</v>
      </c>
      <c r="Q2346">
        <v>750</v>
      </c>
      <c r="R2346">
        <v>17</v>
      </c>
      <c r="S2346">
        <v>32422080</v>
      </c>
      <c r="U2346" t="s">
        <v>9370</v>
      </c>
      <c r="V2346">
        <v>1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94</v>
      </c>
      <c r="AE2346" s="2">
        <v>105</v>
      </c>
      <c r="AF2346" s="2">
        <v>91</v>
      </c>
      <c r="AG2346" s="2">
        <v>115</v>
      </c>
      <c r="AH2346" s="2">
        <v>136</v>
      </c>
      <c r="AI2346" s="2">
        <v>120</v>
      </c>
      <c r="AJ2346" s="2">
        <v>92</v>
      </c>
      <c r="AK2346" s="2">
        <v>0</v>
      </c>
      <c r="AL2346" s="2">
        <v>0</v>
      </c>
      <c r="AM2346" s="2">
        <v>0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295</v>
      </c>
      <c r="BD2346" s="2">
        <v>0</v>
      </c>
      <c r="BE2346" s="2">
        <v>0</v>
      </c>
      <c r="BF2346" s="2">
        <v>0</v>
      </c>
      <c r="BG2346" s="2">
        <v>0</v>
      </c>
      <c r="BH2346" s="2">
        <v>0</v>
      </c>
      <c r="BI2346" s="2">
        <v>0</v>
      </c>
      <c r="BJ2346" s="2">
        <v>0</v>
      </c>
      <c r="BK2346" s="2">
        <v>0</v>
      </c>
      <c r="BL2346" s="2">
        <v>4</v>
      </c>
      <c r="BM2346" s="2">
        <v>5</v>
      </c>
      <c r="BN2346" s="2">
        <v>5</v>
      </c>
      <c r="BO2346" s="2">
        <v>5</v>
      </c>
      <c r="BP2346" s="2">
        <v>6</v>
      </c>
      <c r="BQ2346" s="2">
        <v>3</v>
      </c>
      <c r="BR2346" s="2">
        <v>3</v>
      </c>
      <c r="BS2346" s="2">
        <v>0</v>
      </c>
      <c r="BT2346" s="2">
        <v>0</v>
      </c>
      <c r="BU2346" s="2">
        <v>0</v>
      </c>
      <c r="BV2346" s="2">
        <v>0</v>
      </c>
      <c r="BW2346" s="2">
        <v>0</v>
      </c>
      <c r="BX2346" s="2">
        <v>0</v>
      </c>
      <c r="BY2346" s="2">
        <v>0</v>
      </c>
      <c r="BZ2346" s="2">
        <v>0</v>
      </c>
      <c r="CA2346" s="2">
        <v>0</v>
      </c>
      <c r="CB2346" s="2">
        <v>0</v>
      </c>
      <c r="CC2346" s="2">
        <v>0</v>
      </c>
      <c r="CD2346" s="2">
        <v>0</v>
      </c>
      <c r="CE2346" s="2">
        <v>0</v>
      </c>
      <c r="CF2346" s="2">
        <v>0</v>
      </c>
      <c r="CG2346" s="2">
        <v>0</v>
      </c>
      <c r="CH2346" s="2">
        <v>0</v>
      </c>
      <c r="CI2346" s="2">
        <v>0</v>
      </c>
      <c r="CJ2346" s="2">
        <v>0</v>
      </c>
      <c r="CK2346" s="2">
        <v>9</v>
      </c>
      <c r="CL2346" s="2">
        <v>0</v>
      </c>
    </row>
    <row r="2347" spans="1:90" x14ac:dyDescent="0.25">
      <c r="A2347" t="s">
        <v>115</v>
      </c>
      <c r="B2347">
        <v>20704</v>
      </c>
      <c r="C2347" t="s">
        <v>566</v>
      </c>
      <c r="D2347">
        <v>1</v>
      </c>
      <c r="E2347">
        <v>8</v>
      </c>
      <c r="F2347">
        <v>27650</v>
      </c>
      <c r="G2347">
        <v>35027650</v>
      </c>
      <c r="H2347" t="s">
        <v>2033</v>
      </c>
      <c r="I2347">
        <v>473</v>
      </c>
      <c r="J2347" t="s">
        <v>2034</v>
      </c>
      <c r="K2347" t="s">
        <v>91</v>
      </c>
      <c r="L2347">
        <v>1</v>
      </c>
      <c r="M2347" t="s">
        <v>2034</v>
      </c>
      <c r="N2347">
        <v>15120000</v>
      </c>
      <c r="O2347" t="s">
        <v>92</v>
      </c>
      <c r="P2347" t="s">
        <v>2035</v>
      </c>
      <c r="Q2347" t="s">
        <v>127</v>
      </c>
      <c r="R2347">
        <v>17</v>
      </c>
      <c r="S2347">
        <v>32711210</v>
      </c>
      <c r="T2347">
        <v>32711261</v>
      </c>
      <c r="U2347" t="s">
        <v>2036</v>
      </c>
      <c r="V2347">
        <v>1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89</v>
      </c>
      <c r="AE2347" s="2">
        <v>90</v>
      </c>
      <c r="AF2347" s="2">
        <v>61</v>
      </c>
      <c r="AG2347" s="2">
        <v>85</v>
      </c>
      <c r="AH2347" s="2">
        <v>95</v>
      </c>
      <c r="AI2347" s="2">
        <v>104</v>
      </c>
      <c r="AJ2347" s="2">
        <v>87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0</v>
      </c>
      <c r="BI2347" s="2">
        <v>0</v>
      </c>
      <c r="BJ2347" s="2">
        <v>0</v>
      </c>
      <c r="BK2347" s="2">
        <v>0</v>
      </c>
      <c r="BL2347" s="2">
        <v>6</v>
      </c>
      <c r="BM2347" s="2">
        <v>4</v>
      </c>
      <c r="BN2347" s="2">
        <v>2</v>
      </c>
      <c r="BO2347" s="2">
        <v>3</v>
      </c>
      <c r="BP2347" s="2">
        <v>5</v>
      </c>
      <c r="BQ2347" s="2">
        <v>4</v>
      </c>
      <c r="BR2347" s="2">
        <v>4</v>
      </c>
      <c r="BS2347" s="2">
        <v>0</v>
      </c>
      <c r="BT2347" s="2">
        <v>0</v>
      </c>
      <c r="BU2347" s="2">
        <v>0</v>
      </c>
      <c r="BV2347" s="2">
        <v>0</v>
      </c>
      <c r="BW2347" s="2">
        <v>0</v>
      </c>
      <c r="BX2347" s="2">
        <v>0</v>
      </c>
      <c r="BY2347" s="2">
        <v>0</v>
      </c>
      <c r="BZ2347" s="2">
        <v>0</v>
      </c>
      <c r="CA2347" s="2">
        <v>0</v>
      </c>
      <c r="CB2347" s="2">
        <v>0</v>
      </c>
      <c r="CC2347" s="2">
        <v>0</v>
      </c>
      <c r="CD2347" s="2">
        <v>0</v>
      </c>
      <c r="CE2347" s="2">
        <v>0</v>
      </c>
      <c r="CF2347" s="2">
        <v>0</v>
      </c>
      <c r="CG2347" s="2">
        <v>0</v>
      </c>
      <c r="CH2347" s="2">
        <v>0</v>
      </c>
      <c r="CI2347" s="2">
        <v>0</v>
      </c>
      <c r="CJ2347" s="2">
        <v>0</v>
      </c>
      <c r="CK2347" s="2">
        <v>0</v>
      </c>
      <c r="CL2347" s="2">
        <v>0</v>
      </c>
    </row>
    <row r="2348" spans="1:90" x14ac:dyDescent="0.25">
      <c r="A2348" t="s">
        <v>115</v>
      </c>
      <c r="B2348">
        <v>20704</v>
      </c>
      <c r="C2348" t="s">
        <v>566</v>
      </c>
      <c r="D2348">
        <v>1</v>
      </c>
      <c r="E2348">
        <v>8</v>
      </c>
      <c r="F2348">
        <v>911446</v>
      </c>
      <c r="G2348">
        <v>35911446</v>
      </c>
      <c r="H2348" t="s">
        <v>12941</v>
      </c>
      <c r="I2348">
        <v>451</v>
      </c>
      <c r="J2348" t="s">
        <v>851</v>
      </c>
      <c r="K2348" t="s">
        <v>12942</v>
      </c>
      <c r="L2348">
        <v>1</v>
      </c>
      <c r="M2348" t="s">
        <v>851</v>
      </c>
      <c r="N2348">
        <v>15130000</v>
      </c>
      <c r="O2348" t="s">
        <v>102</v>
      </c>
      <c r="P2348" t="s">
        <v>12943</v>
      </c>
      <c r="Q2348">
        <v>1450</v>
      </c>
      <c r="R2348">
        <v>17</v>
      </c>
      <c r="S2348">
        <v>32424153</v>
      </c>
      <c r="T2348">
        <v>32424760</v>
      </c>
      <c r="U2348" t="s">
        <v>12944</v>
      </c>
      <c r="V2348">
        <v>1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89</v>
      </c>
      <c r="AE2348" s="2">
        <v>94</v>
      </c>
      <c r="AF2348" s="2">
        <v>86</v>
      </c>
      <c r="AG2348" s="2">
        <v>101</v>
      </c>
      <c r="AH2348" s="2">
        <v>135</v>
      </c>
      <c r="AI2348" s="2">
        <v>122</v>
      </c>
      <c r="AJ2348" s="2">
        <v>106</v>
      </c>
      <c r="AK2348" s="2">
        <v>0</v>
      </c>
      <c r="AL2348" s="2">
        <v>0</v>
      </c>
      <c r="AM2348" s="2">
        <v>0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358</v>
      </c>
      <c r="BD2348" s="2">
        <v>0</v>
      </c>
      <c r="BE2348" s="2">
        <v>0</v>
      </c>
      <c r="BF2348" s="2">
        <v>0</v>
      </c>
      <c r="BG2348" s="2">
        <v>0</v>
      </c>
      <c r="BH2348" s="2">
        <v>0</v>
      </c>
      <c r="BI2348" s="2">
        <v>0</v>
      </c>
      <c r="BJ2348" s="2">
        <v>0</v>
      </c>
      <c r="BK2348" s="2">
        <v>0</v>
      </c>
      <c r="BL2348" s="2">
        <v>6</v>
      </c>
      <c r="BM2348" s="2">
        <v>6</v>
      </c>
      <c r="BN2348" s="2">
        <v>4</v>
      </c>
      <c r="BO2348" s="2">
        <v>4</v>
      </c>
      <c r="BP2348" s="2">
        <v>6</v>
      </c>
      <c r="BQ2348" s="2">
        <v>5</v>
      </c>
      <c r="BR2348" s="2">
        <v>4</v>
      </c>
      <c r="BS2348" s="2">
        <v>0</v>
      </c>
      <c r="BT2348" s="2">
        <v>0</v>
      </c>
      <c r="BU2348" s="2">
        <v>0</v>
      </c>
      <c r="BV2348" s="2">
        <v>0</v>
      </c>
      <c r="BW2348" s="2">
        <v>0</v>
      </c>
      <c r="BX2348" s="2">
        <v>0</v>
      </c>
      <c r="BY2348" s="2">
        <v>0</v>
      </c>
      <c r="BZ2348" s="2">
        <v>0</v>
      </c>
      <c r="CA2348" s="2">
        <v>0</v>
      </c>
      <c r="CB2348" s="2">
        <v>0</v>
      </c>
      <c r="CC2348" s="2">
        <v>0</v>
      </c>
      <c r="CD2348" s="2">
        <v>0</v>
      </c>
      <c r="CE2348" s="2">
        <v>0</v>
      </c>
      <c r="CF2348" s="2">
        <v>0</v>
      </c>
      <c r="CG2348" s="2">
        <v>0</v>
      </c>
      <c r="CH2348" s="2">
        <v>0</v>
      </c>
      <c r="CI2348" s="2">
        <v>0</v>
      </c>
      <c r="CJ2348" s="2">
        <v>0</v>
      </c>
      <c r="CK2348" s="2">
        <v>20</v>
      </c>
      <c r="CL2348" s="2">
        <v>0</v>
      </c>
    </row>
    <row r="2349" spans="1:90" x14ac:dyDescent="0.25">
      <c r="A2349" t="s">
        <v>115</v>
      </c>
      <c r="B2349">
        <v>20704</v>
      </c>
      <c r="C2349" t="s">
        <v>566</v>
      </c>
      <c r="D2349">
        <v>1</v>
      </c>
      <c r="E2349">
        <v>8</v>
      </c>
      <c r="F2349">
        <v>27406</v>
      </c>
      <c r="G2349">
        <v>35027406</v>
      </c>
      <c r="H2349" t="s">
        <v>3851</v>
      </c>
      <c r="I2349">
        <v>544</v>
      </c>
      <c r="J2349" t="s">
        <v>1065</v>
      </c>
      <c r="K2349" t="s">
        <v>91</v>
      </c>
      <c r="L2349">
        <v>1</v>
      </c>
      <c r="M2349" t="s">
        <v>1065</v>
      </c>
      <c r="N2349">
        <v>15260000</v>
      </c>
      <c r="O2349" t="s">
        <v>102</v>
      </c>
      <c r="P2349" t="s">
        <v>3852</v>
      </c>
      <c r="Q2349">
        <v>1021</v>
      </c>
      <c r="R2349">
        <v>18</v>
      </c>
      <c r="S2349">
        <v>36951179</v>
      </c>
      <c r="T2349">
        <v>36951237</v>
      </c>
      <c r="U2349" t="s">
        <v>3853</v>
      </c>
      <c r="V2349">
        <v>1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81</v>
      </c>
      <c r="AE2349" s="2">
        <v>55</v>
      </c>
      <c r="AF2349" s="2">
        <v>82</v>
      </c>
      <c r="AG2349" s="2">
        <v>84</v>
      </c>
      <c r="AH2349" s="2">
        <v>69</v>
      </c>
      <c r="AI2349" s="2">
        <v>70</v>
      </c>
      <c r="AJ2349" s="2">
        <v>72</v>
      </c>
      <c r="AK2349" s="2">
        <v>0</v>
      </c>
      <c r="AL2349" s="2">
        <v>0</v>
      </c>
      <c r="AM2349" s="2">
        <v>0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0</v>
      </c>
      <c r="BI2349" s="2">
        <v>0</v>
      </c>
      <c r="BJ2349" s="2">
        <v>0</v>
      </c>
      <c r="BK2349" s="2">
        <v>0</v>
      </c>
      <c r="BL2349" s="2">
        <v>5</v>
      </c>
      <c r="BM2349" s="2">
        <v>4</v>
      </c>
      <c r="BN2349" s="2">
        <v>6</v>
      </c>
      <c r="BO2349" s="2">
        <v>5</v>
      </c>
      <c r="BP2349" s="2">
        <v>6</v>
      </c>
      <c r="BQ2349" s="2">
        <v>4</v>
      </c>
      <c r="BR2349" s="2">
        <v>4</v>
      </c>
      <c r="BS2349" s="2">
        <v>0</v>
      </c>
      <c r="BT2349" s="2">
        <v>0</v>
      </c>
      <c r="BU2349" s="2">
        <v>0</v>
      </c>
      <c r="BV2349" s="2">
        <v>0</v>
      </c>
      <c r="BW2349" s="2">
        <v>0</v>
      </c>
      <c r="BX2349" s="2">
        <v>0</v>
      </c>
      <c r="BY2349" s="2">
        <v>0</v>
      </c>
      <c r="BZ2349" s="2">
        <v>0</v>
      </c>
      <c r="CA2349" s="2">
        <v>0</v>
      </c>
      <c r="CB2349" s="2">
        <v>0</v>
      </c>
      <c r="CC2349" s="2">
        <v>0</v>
      </c>
      <c r="CD2349" s="2">
        <v>0</v>
      </c>
      <c r="CE2349" s="2">
        <v>0</v>
      </c>
      <c r="CF2349" s="2">
        <v>0</v>
      </c>
      <c r="CG2349" s="2">
        <v>0</v>
      </c>
      <c r="CH2349" s="2">
        <v>0</v>
      </c>
      <c r="CI2349" s="2">
        <v>0</v>
      </c>
      <c r="CJ2349" s="2">
        <v>0</v>
      </c>
      <c r="CK2349" s="2">
        <v>0</v>
      </c>
      <c r="CL2349" s="2">
        <v>0</v>
      </c>
    </row>
    <row r="2350" spans="1:90" x14ac:dyDescent="0.25">
      <c r="A2350" t="s">
        <v>115</v>
      </c>
      <c r="B2350">
        <v>20704</v>
      </c>
      <c r="C2350" t="s">
        <v>566</v>
      </c>
      <c r="D2350">
        <v>1</v>
      </c>
      <c r="E2350">
        <v>8</v>
      </c>
      <c r="F2350">
        <v>27339</v>
      </c>
      <c r="G2350">
        <v>35027339</v>
      </c>
      <c r="H2350" t="s">
        <v>8472</v>
      </c>
      <c r="I2350">
        <v>772</v>
      </c>
      <c r="J2350" t="s">
        <v>719</v>
      </c>
      <c r="K2350" t="s">
        <v>91</v>
      </c>
      <c r="L2350">
        <v>1</v>
      </c>
      <c r="M2350" t="s">
        <v>719</v>
      </c>
      <c r="N2350">
        <v>15225000</v>
      </c>
      <c r="O2350" t="s">
        <v>92</v>
      </c>
      <c r="P2350" t="s">
        <v>720</v>
      </c>
      <c r="Q2350">
        <v>1861</v>
      </c>
      <c r="R2350">
        <v>17</v>
      </c>
      <c r="S2350">
        <v>38071325</v>
      </c>
      <c r="U2350" t="s">
        <v>8473</v>
      </c>
      <c r="V2350">
        <v>1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98</v>
      </c>
      <c r="AI2350" s="2">
        <v>86</v>
      </c>
      <c r="AJ2350" s="2">
        <v>59</v>
      </c>
      <c r="AK2350" s="2">
        <v>0</v>
      </c>
      <c r="AL2350" s="2">
        <v>0</v>
      </c>
      <c r="AM2350" s="2">
        <v>0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39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82</v>
      </c>
      <c r="BD2350" s="2">
        <v>0</v>
      </c>
      <c r="BE2350" s="2">
        <v>0</v>
      </c>
      <c r="BF2350" s="2">
        <v>0</v>
      </c>
      <c r="BG2350" s="2">
        <v>0</v>
      </c>
      <c r="BH2350" s="2">
        <v>0</v>
      </c>
      <c r="BI2350" s="2">
        <v>0</v>
      </c>
      <c r="BJ2350" s="2">
        <v>0</v>
      </c>
      <c r="BK2350" s="2">
        <v>0</v>
      </c>
      <c r="BL2350" s="2">
        <v>0</v>
      </c>
      <c r="BM2350" s="2">
        <v>0</v>
      </c>
      <c r="BN2350" s="2">
        <v>0</v>
      </c>
      <c r="BO2350" s="2">
        <v>0</v>
      </c>
      <c r="BP2350" s="2">
        <v>4</v>
      </c>
      <c r="BQ2350" s="2">
        <v>4</v>
      </c>
      <c r="BR2350" s="2">
        <v>2</v>
      </c>
      <c r="BS2350" s="2">
        <v>0</v>
      </c>
      <c r="BT2350" s="2">
        <v>0</v>
      </c>
      <c r="BU2350" s="2">
        <v>0</v>
      </c>
      <c r="BV2350" s="2">
        <v>0</v>
      </c>
      <c r="BW2350" s="2">
        <v>0</v>
      </c>
      <c r="BX2350" s="2">
        <v>0</v>
      </c>
      <c r="BY2350" s="2">
        <v>0</v>
      </c>
      <c r="BZ2350" s="2">
        <v>0</v>
      </c>
      <c r="CA2350" s="2">
        <v>0</v>
      </c>
      <c r="CB2350" s="2">
        <v>0</v>
      </c>
      <c r="CC2350" s="2">
        <v>1</v>
      </c>
      <c r="CD2350" s="2">
        <v>0</v>
      </c>
      <c r="CE2350" s="2">
        <v>0</v>
      </c>
      <c r="CF2350" s="2">
        <v>0</v>
      </c>
      <c r="CG2350" s="2">
        <v>0</v>
      </c>
      <c r="CH2350" s="2">
        <v>0</v>
      </c>
      <c r="CI2350" s="2">
        <v>0</v>
      </c>
      <c r="CJ2350" s="2">
        <v>0</v>
      </c>
      <c r="CK2350" s="2">
        <v>4</v>
      </c>
      <c r="CL2350" s="2">
        <v>0</v>
      </c>
    </row>
    <row r="2351" spans="1:90" x14ac:dyDescent="0.25">
      <c r="A2351" t="s">
        <v>115</v>
      </c>
      <c r="B2351">
        <v>20704</v>
      </c>
      <c r="C2351" t="s">
        <v>566</v>
      </c>
      <c r="D2351">
        <v>1</v>
      </c>
      <c r="E2351">
        <v>8</v>
      </c>
      <c r="F2351">
        <v>29300</v>
      </c>
      <c r="G2351">
        <v>35029300</v>
      </c>
      <c r="H2351" t="s">
        <v>4887</v>
      </c>
      <c r="I2351">
        <v>681</v>
      </c>
      <c r="J2351" t="s">
        <v>613</v>
      </c>
      <c r="K2351" t="s">
        <v>91</v>
      </c>
      <c r="L2351">
        <v>1</v>
      </c>
      <c r="M2351" t="s">
        <v>613</v>
      </c>
      <c r="N2351">
        <v>15170000</v>
      </c>
      <c r="O2351" t="s">
        <v>92</v>
      </c>
      <c r="P2351" t="s">
        <v>4888</v>
      </c>
      <c r="Q2351">
        <v>66</v>
      </c>
      <c r="R2351">
        <v>17</v>
      </c>
      <c r="S2351">
        <v>32721037</v>
      </c>
      <c r="T2351">
        <v>32721114</v>
      </c>
      <c r="U2351" t="s">
        <v>4889</v>
      </c>
      <c r="V2351">
        <v>1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120</v>
      </c>
      <c r="AE2351" s="2">
        <v>143</v>
      </c>
      <c r="AF2351" s="2">
        <v>134</v>
      </c>
      <c r="AG2351" s="2">
        <v>128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>
        <v>0</v>
      </c>
      <c r="AO2351" s="2">
        <v>0</v>
      </c>
      <c r="AP2351" s="2">
        <v>0</v>
      </c>
      <c r="AQ2351" s="2">
        <v>0</v>
      </c>
      <c r="AR2351" s="2">
        <v>56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40</v>
      </c>
      <c r="BD2351" s="2">
        <v>0</v>
      </c>
      <c r="BE2351" s="2">
        <v>0</v>
      </c>
      <c r="BF2351" s="2">
        <v>0</v>
      </c>
      <c r="BG2351" s="2">
        <v>0</v>
      </c>
      <c r="BH2351" s="2">
        <v>0</v>
      </c>
      <c r="BI2351" s="2">
        <v>0</v>
      </c>
      <c r="BJ2351" s="2">
        <v>0</v>
      </c>
      <c r="BK2351" s="2">
        <v>0</v>
      </c>
      <c r="BL2351" s="2">
        <v>6</v>
      </c>
      <c r="BM2351" s="2">
        <v>6</v>
      </c>
      <c r="BN2351" s="2">
        <v>6</v>
      </c>
      <c r="BO2351" s="2">
        <v>6</v>
      </c>
      <c r="BP2351" s="2">
        <v>0</v>
      </c>
      <c r="BQ2351" s="2">
        <v>0</v>
      </c>
      <c r="BR2351" s="2">
        <v>0</v>
      </c>
      <c r="BS2351" s="2">
        <v>0</v>
      </c>
      <c r="BT2351" s="2">
        <v>0</v>
      </c>
      <c r="BU2351" s="2">
        <v>0</v>
      </c>
      <c r="BV2351" s="2">
        <v>0</v>
      </c>
      <c r="BW2351" s="2">
        <v>0</v>
      </c>
      <c r="BX2351" s="2">
        <v>0</v>
      </c>
      <c r="BY2351" s="2">
        <v>0</v>
      </c>
      <c r="BZ2351" s="2">
        <v>2</v>
      </c>
      <c r="CA2351" s="2">
        <v>0</v>
      </c>
      <c r="CB2351" s="2">
        <v>0</v>
      </c>
      <c r="CC2351" s="2">
        <v>0</v>
      </c>
      <c r="CD2351" s="2">
        <v>0</v>
      </c>
      <c r="CE2351" s="2">
        <v>0</v>
      </c>
      <c r="CF2351" s="2">
        <v>0</v>
      </c>
      <c r="CG2351" s="2">
        <v>0</v>
      </c>
      <c r="CH2351" s="2">
        <v>0</v>
      </c>
      <c r="CI2351" s="2">
        <v>0</v>
      </c>
      <c r="CJ2351" s="2">
        <v>0</v>
      </c>
      <c r="CK2351" s="2">
        <v>4</v>
      </c>
      <c r="CL2351" s="2">
        <v>0</v>
      </c>
    </row>
    <row r="2352" spans="1:90" x14ac:dyDescent="0.25">
      <c r="A2352" t="s">
        <v>115</v>
      </c>
      <c r="B2352">
        <v>20704</v>
      </c>
      <c r="C2352" t="s">
        <v>566</v>
      </c>
      <c r="D2352">
        <v>1</v>
      </c>
      <c r="E2352">
        <v>8</v>
      </c>
      <c r="F2352">
        <v>28642</v>
      </c>
      <c r="G2352">
        <v>35028642</v>
      </c>
      <c r="H2352" t="s">
        <v>12823</v>
      </c>
      <c r="I2352">
        <v>197</v>
      </c>
      <c r="J2352" t="s">
        <v>8892</v>
      </c>
      <c r="K2352" t="s">
        <v>91</v>
      </c>
      <c r="L2352">
        <v>1</v>
      </c>
      <c r="M2352" t="s">
        <v>8892</v>
      </c>
      <c r="N2352">
        <v>15140000</v>
      </c>
      <c r="O2352" t="s">
        <v>92</v>
      </c>
      <c r="P2352" t="s">
        <v>1408</v>
      </c>
      <c r="Q2352">
        <v>204</v>
      </c>
      <c r="R2352">
        <v>17</v>
      </c>
      <c r="S2352">
        <v>32641288</v>
      </c>
      <c r="U2352" t="s">
        <v>12824</v>
      </c>
      <c r="V2352">
        <v>1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96</v>
      </c>
      <c r="AE2352" s="2">
        <v>61</v>
      </c>
      <c r="AF2352" s="2">
        <v>92</v>
      </c>
      <c r="AG2352" s="2">
        <v>85</v>
      </c>
      <c r="AH2352" s="2">
        <v>93</v>
      </c>
      <c r="AI2352" s="2">
        <v>87</v>
      </c>
      <c r="AJ2352" s="2">
        <v>80</v>
      </c>
      <c r="AK2352" s="2">
        <v>0</v>
      </c>
      <c r="AL2352" s="2">
        <v>0</v>
      </c>
      <c r="AM2352" s="2">
        <v>0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69</v>
      </c>
      <c r="BD2352" s="2">
        <v>0</v>
      </c>
      <c r="BE2352" s="2">
        <v>0</v>
      </c>
      <c r="BF2352" s="2">
        <v>0</v>
      </c>
      <c r="BG2352" s="2">
        <v>0</v>
      </c>
      <c r="BH2352" s="2">
        <v>0</v>
      </c>
      <c r="BI2352" s="2">
        <v>0</v>
      </c>
      <c r="BJ2352" s="2">
        <v>0</v>
      </c>
      <c r="BK2352" s="2">
        <v>0</v>
      </c>
      <c r="BL2352" s="2">
        <v>5</v>
      </c>
      <c r="BM2352" s="2">
        <v>2</v>
      </c>
      <c r="BN2352" s="2">
        <v>3</v>
      </c>
      <c r="BO2352" s="2">
        <v>4</v>
      </c>
      <c r="BP2352" s="2">
        <v>3</v>
      </c>
      <c r="BQ2352" s="2">
        <v>3</v>
      </c>
      <c r="BR2352" s="2">
        <v>3</v>
      </c>
      <c r="BS2352" s="2">
        <v>0</v>
      </c>
      <c r="BT2352" s="2">
        <v>0</v>
      </c>
      <c r="BU2352" s="2">
        <v>0</v>
      </c>
      <c r="BV2352" s="2">
        <v>0</v>
      </c>
      <c r="BW2352" s="2">
        <v>0</v>
      </c>
      <c r="BX2352" s="2">
        <v>0</v>
      </c>
      <c r="BY2352" s="2">
        <v>0</v>
      </c>
      <c r="BZ2352" s="2">
        <v>0</v>
      </c>
      <c r="CA2352" s="2">
        <v>0</v>
      </c>
      <c r="CB2352" s="2">
        <v>0</v>
      </c>
      <c r="CC2352" s="2">
        <v>0</v>
      </c>
      <c r="CD2352" s="2">
        <v>0</v>
      </c>
      <c r="CE2352" s="2">
        <v>0</v>
      </c>
      <c r="CF2352" s="2">
        <v>0</v>
      </c>
      <c r="CG2352" s="2">
        <v>0</v>
      </c>
      <c r="CH2352" s="2">
        <v>0</v>
      </c>
      <c r="CI2352" s="2">
        <v>0</v>
      </c>
      <c r="CJ2352" s="2">
        <v>0</v>
      </c>
      <c r="CK2352" s="2">
        <v>3</v>
      </c>
      <c r="CL2352" s="2">
        <v>0</v>
      </c>
    </row>
    <row r="2353" spans="1:90" x14ac:dyDescent="0.25">
      <c r="A2353" t="s">
        <v>115</v>
      </c>
      <c r="B2353">
        <v>20704</v>
      </c>
      <c r="C2353" t="s">
        <v>566</v>
      </c>
      <c r="D2353">
        <v>1</v>
      </c>
      <c r="E2353">
        <v>8</v>
      </c>
      <c r="F2353">
        <v>27376</v>
      </c>
      <c r="G2353">
        <v>35027376</v>
      </c>
      <c r="H2353" t="s">
        <v>12832</v>
      </c>
      <c r="I2353">
        <v>405</v>
      </c>
      <c r="J2353" t="s">
        <v>566</v>
      </c>
      <c r="K2353" t="s">
        <v>91</v>
      </c>
      <c r="L2353">
        <v>1</v>
      </c>
      <c r="M2353" t="s">
        <v>566</v>
      </c>
      <c r="N2353">
        <v>15200000</v>
      </c>
      <c r="O2353" t="s">
        <v>102</v>
      </c>
      <c r="P2353" t="s">
        <v>4293</v>
      </c>
      <c r="Q2353">
        <v>754</v>
      </c>
      <c r="R2353">
        <v>17</v>
      </c>
      <c r="S2353">
        <v>32451249</v>
      </c>
      <c r="T2353">
        <v>32453446</v>
      </c>
      <c r="U2353" t="s">
        <v>12833</v>
      </c>
      <c r="V2353">
        <v>1</v>
      </c>
      <c r="W2353" s="2">
        <v>0</v>
      </c>
      <c r="X2353" s="2">
        <v>0</v>
      </c>
      <c r="Y2353" s="2">
        <v>0</v>
      </c>
      <c r="Z2353" s="2">
        <v>99</v>
      </c>
      <c r="AA2353" s="2">
        <v>147</v>
      </c>
      <c r="AB2353" s="2">
        <v>119</v>
      </c>
      <c r="AC2353" s="2">
        <v>145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0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22</v>
      </c>
      <c r="BE2353" s="2">
        <v>0</v>
      </c>
      <c r="BF2353" s="2">
        <v>0</v>
      </c>
      <c r="BG2353" s="2">
        <v>0</v>
      </c>
      <c r="BH2353" s="2">
        <v>4</v>
      </c>
      <c r="BI2353" s="2">
        <v>10</v>
      </c>
      <c r="BJ2353" s="2">
        <v>5</v>
      </c>
      <c r="BK2353" s="2">
        <v>9</v>
      </c>
      <c r="BL2353" s="2">
        <v>0</v>
      </c>
      <c r="BM2353" s="2">
        <v>0</v>
      </c>
      <c r="BN2353" s="2">
        <v>0</v>
      </c>
      <c r="BO2353" s="2">
        <v>0</v>
      </c>
      <c r="BP2353" s="2">
        <v>0</v>
      </c>
      <c r="BQ2353" s="2">
        <v>0</v>
      </c>
      <c r="BR2353" s="2">
        <v>0</v>
      </c>
      <c r="BS2353" s="2">
        <v>0</v>
      </c>
      <c r="BT2353" s="2">
        <v>0</v>
      </c>
      <c r="BU2353" s="2">
        <v>0</v>
      </c>
      <c r="BV2353" s="2">
        <v>0</v>
      </c>
      <c r="BW2353" s="2">
        <v>0</v>
      </c>
      <c r="BX2353" s="2">
        <v>0</v>
      </c>
      <c r="BY2353" s="2">
        <v>0</v>
      </c>
      <c r="BZ2353" s="2">
        <v>0</v>
      </c>
      <c r="CA2353" s="2">
        <v>0</v>
      </c>
      <c r="CB2353" s="2">
        <v>0</v>
      </c>
      <c r="CC2353" s="2">
        <v>0</v>
      </c>
      <c r="CD2353" s="2">
        <v>0</v>
      </c>
      <c r="CE2353" s="2">
        <v>0</v>
      </c>
      <c r="CF2353" s="2">
        <v>0</v>
      </c>
      <c r="CG2353" s="2">
        <v>0</v>
      </c>
      <c r="CH2353" s="2">
        <v>0</v>
      </c>
      <c r="CI2353" s="2">
        <v>0</v>
      </c>
      <c r="CJ2353" s="2">
        <v>0</v>
      </c>
      <c r="CK2353" s="2">
        <v>0</v>
      </c>
      <c r="CL2353" s="2">
        <v>5</v>
      </c>
    </row>
    <row r="2354" spans="1:90" x14ac:dyDescent="0.25">
      <c r="A2354" t="s">
        <v>115</v>
      </c>
      <c r="B2354">
        <v>20704</v>
      </c>
      <c r="C2354" t="s">
        <v>566</v>
      </c>
      <c r="D2354">
        <v>1</v>
      </c>
      <c r="E2354">
        <v>8</v>
      </c>
      <c r="F2354">
        <v>27364</v>
      </c>
      <c r="G2354">
        <v>35027364</v>
      </c>
      <c r="H2354" t="s">
        <v>5951</v>
      </c>
      <c r="I2354">
        <v>393</v>
      </c>
      <c r="J2354" t="s">
        <v>5952</v>
      </c>
      <c r="K2354" t="s">
        <v>91</v>
      </c>
      <c r="L2354">
        <v>1</v>
      </c>
      <c r="M2354" t="s">
        <v>5952</v>
      </c>
      <c r="N2354">
        <v>15155000</v>
      </c>
      <c r="O2354" t="s">
        <v>92</v>
      </c>
      <c r="P2354" t="s">
        <v>5953</v>
      </c>
      <c r="Q2354">
        <v>630</v>
      </c>
      <c r="R2354">
        <v>17</v>
      </c>
      <c r="S2354">
        <v>32831121</v>
      </c>
      <c r="T2354">
        <v>32831517</v>
      </c>
      <c r="U2354" t="s">
        <v>5954</v>
      </c>
      <c r="V2354">
        <v>1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84</v>
      </c>
      <c r="AE2354" s="2">
        <v>58</v>
      </c>
      <c r="AF2354" s="2">
        <v>83</v>
      </c>
      <c r="AG2354" s="2">
        <v>76</v>
      </c>
      <c r="AH2354" s="2">
        <v>85</v>
      </c>
      <c r="AI2354" s="2">
        <v>75</v>
      </c>
      <c r="AJ2354" s="2">
        <v>71</v>
      </c>
      <c r="AK2354" s="2">
        <v>0</v>
      </c>
      <c r="AL2354" s="2">
        <v>0</v>
      </c>
      <c r="AM2354" s="2">
        <v>0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20</v>
      </c>
      <c r="BD2354" s="2">
        <v>0</v>
      </c>
      <c r="BE2354" s="2">
        <v>0</v>
      </c>
      <c r="BF2354" s="2">
        <v>0</v>
      </c>
      <c r="BG2354" s="2">
        <v>0</v>
      </c>
      <c r="BH2354" s="2">
        <v>0</v>
      </c>
      <c r="BI2354" s="2">
        <v>0</v>
      </c>
      <c r="BJ2354" s="2">
        <v>0</v>
      </c>
      <c r="BK2354" s="2">
        <v>0</v>
      </c>
      <c r="BL2354" s="2">
        <v>6</v>
      </c>
      <c r="BM2354" s="2">
        <v>3</v>
      </c>
      <c r="BN2354" s="2">
        <v>5</v>
      </c>
      <c r="BO2354" s="2">
        <v>4</v>
      </c>
      <c r="BP2354" s="2">
        <v>5</v>
      </c>
      <c r="BQ2354" s="2">
        <v>3</v>
      </c>
      <c r="BR2354" s="2">
        <v>2</v>
      </c>
      <c r="BS2354" s="2">
        <v>0</v>
      </c>
      <c r="BT2354" s="2">
        <v>0</v>
      </c>
      <c r="BU2354" s="2">
        <v>0</v>
      </c>
      <c r="BV2354" s="2">
        <v>0</v>
      </c>
      <c r="BW2354" s="2">
        <v>0</v>
      </c>
      <c r="BX2354" s="2">
        <v>0</v>
      </c>
      <c r="BY2354" s="2">
        <v>0</v>
      </c>
      <c r="BZ2354" s="2">
        <v>0</v>
      </c>
      <c r="CA2354" s="2">
        <v>0</v>
      </c>
      <c r="CB2354" s="2">
        <v>0</v>
      </c>
      <c r="CC2354" s="2">
        <v>0</v>
      </c>
      <c r="CD2354" s="2">
        <v>0</v>
      </c>
      <c r="CE2354" s="2">
        <v>0</v>
      </c>
      <c r="CF2354" s="2">
        <v>0</v>
      </c>
      <c r="CG2354" s="2">
        <v>0</v>
      </c>
      <c r="CH2354" s="2">
        <v>0</v>
      </c>
      <c r="CI2354" s="2">
        <v>0</v>
      </c>
      <c r="CJ2354" s="2">
        <v>0</v>
      </c>
      <c r="CK2354" s="2">
        <v>1</v>
      </c>
      <c r="CL2354" s="2">
        <v>0</v>
      </c>
    </row>
    <row r="2355" spans="1:90" x14ac:dyDescent="0.25">
      <c r="A2355" t="s">
        <v>115</v>
      </c>
      <c r="B2355">
        <v>20704</v>
      </c>
      <c r="C2355" t="s">
        <v>566</v>
      </c>
      <c r="D2355">
        <v>1</v>
      </c>
      <c r="E2355">
        <v>8</v>
      </c>
      <c r="F2355">
        <v>27534</v>
      </c>
      <c r="G2355">
        <v>35027534</v>
      </c>
      <c r="H2355" t="s">
        <v>14276</v>
      </c>
      <c r="I2355">
        <v>547</v>
      </c>
      <c r="J2355" t="s">
        <v>2040</v>
      </c>
      <c r="K2355" t="s">
        <v>91</v>
      </c>
      <c r="L2355">
        <v>1</v>
      </c>
      <c r="M2355" t="s">
        <v>2040</v>
      </c>
      <c r="N2355">
        <v>15160000</v>
      </c>
      <c r="O2355" t="s">
        <v>92</v>
      </c>
      <c r="P2355" t="s">
        <v>14277</v>
      </c>
      <c r="Q2355">
        <v>218</v>
      </c>
      <c r="R2355">
        <v>17</v>
      </c>
      <c r="S2355">
        <v>38190222</v>
      </c>
      <c r="T2355">
        <v>38191138</v>
      </c>
      <c r="U2355" t="s">
        <v>14278</v>
      </c>
      <c r="V2355">
        <v>1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79</v>
      </c>
      <c r="AE2355" s="2">
        <v>63</v>
      </c>
      <c r="AF2355" s="2">
        <v>67</v>
      </c>
      <c r="AG2355" s="2">
        <v>82</v>
      </c>
      <c r="AH2355" s="2">
        <v>61</v>
      </c>
      <c r="AI2355" s="2">
        <v>46</v>
      </c>
      <c r="AJ2355" s="2">
        <v>43</v>
      </c>
      <c r="AK2355" s="2">
        <v>0</v>
      </c>
      <c r="AL2355" s="2">
        <v>0</v>
      </c>
      <c r="AM2355" s="2">
        <v>0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76</v>
      </c>
      <c r="BD2355" s="2">
        <v>18</v>
      </c>
      <c r="BE2355" s="2">
        <v>0</v>
      </c>
      <c r="BF2355" s="2">
        <v>0</v>
      </c>
      <c r="BG2355" s="2">
        <v>0</v>
      </c>
      <c r="BH2355" s="2">
        <v>0</v>
      </c>
      <c r="BI2355" s="2">
        <v>0</v>
      </c>
      <c r="BJ2355" s="2">
        <v>0</v>
      </c>
      <c r="BK2355" s="2">
        <v>0</v>
      </c>
      <c r="BL2355" s="2">
        <v>4</v>
      </c>
      <c r="BM2355" s="2">
        <v>4</v>
      </c>
      <c r="BN2355" s="2">
        <v>4</v>
      </c>
      <c r="BO2355" s="2">
        <v>5</v>
      </c>
      <c r="BP2355" s="2">
        <v>4</v>
      </c>
      <c r="BQ2355" s="2">
        <v>3</v>
      </c>
      <c r="BR2355" s="2">
        <v>2</v>
      </c>
      <c r="BS2355" s="2">
        <v>0</v>
      </c>
      <c r="BT2355" s="2">
        <v>0</v>
      </c>
      <c r="BU2355" s="2">
        <v>0</v>
      </c>
      <c r="BV2355" s="2">
        <v>0</v>
      </c>
      <c r="BW2355" s="2">
        <v>0</v>
      </c>
      <c r="BX2355" s="2">
        <v>0</v>
      </c>
      <c r="BY2355" s="2">
        <v>0</v>
      </c>
      <c r="BZ2355" s="2">
        <v>0</v>
      </c>
      <c r="CA2355" s="2">
        <v>0</v>
      </c>
      <c r="CB2355" s="2">
        <v>0</v>
      </c>
      <c r="CC2355" s="2">
        <v>0</v>
      </c>
      <c r="CD2355" s="2">
        <v>0</v>
      </c>
      <c r="CE2355" s="2">
        <v>0</v>
      </c>
      <c r="CF2355" s="2">
        <v>0</v>
      </c>
      <c r="CG2355" s="2">
        <v>0</v>
      </c>
      <c r="CH2355" s="2">
        <v>0</v>
      </c>
      <c r="CI2355" s="2">
        <v>0</v>
      </c>
      <c r="CJ2355" s="2">
        <v>0</v>
      </c>
      <c r="CK2355" s="2">
        <v>3</v>
      </c>
      <c r="CL2355" s="2">
        <v>4</v>
      </c>
    </row>
    <row r="2356" spans="1:90" x14ac:dyDescent="0.25">
      <c r="A2356" t="s">
        <v>115</v>
      </c>
      <c r="B2356">
        <v>20704</v>
      </c>
      <c r="C2356" t="s">
        <v>566</v>
      </c>
      <c r="D2356">
        <v>1</v>
      </c>
      <c r="E2356">
        <v>8</v>
      </c>
      <c r="F2356">
        <v>27960</v>
      </c>
      <c r="G2356">
        <v>35027960</v>
      </c>
      <c r="H2356" t="s">
        <v>14665</v>
      </c>
      <c r="I2356">
        <v>596</v>
      </c>
      <c r="J2356" t="s">
        <v>7325</v>
      </c>
      <c r="K2356" t="s">
        <v>13100</v>
      </c>
      <c r="L2356">
        <v>1</v>
      </c>
      <c r="M2356" t="s">
        <v>7325</v>
      </c>
      <c r="N2356">
        <v>14980000</v>
      </c>
      <c r="O2356" t="s">
        <v>92</v>
      </c>
      <c r="P2356" t="s">
        <v>14666</v>
      </c>
      <c r="Q2356">
        <v>319</v>
      </c>
      <c r="R2356">
        <v>17</v>
      </c>
      <c r="S2356">
        <v>35571106</v>
      </c>
      <c r="T2356">
        <v>35571149</v>
      </c>
      <c r="U2356" t="s">
        <v>14667</v>
      </c>
      <c r="V2356">
        <v>1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72</v>
      </c>
      <c r="AE2356" s="2">
        <v>67</v>
      </c>
      <c r="AF2356" s="2">
        <v>57</v>
      </c>
      <c r="AG2356" s="2">
        <v>50</v>
      </c>
      <c r="AH2356" s="2">
        <v>77</v>
      </c>
      <c r="AI2356" s="2">
        <v>80</v>
      </c>
      <c r="AJ2356" s="2">
        <v>77</v>
      </c>
      <c r="AK2356" s="2">
        <v>0</v>
      </c>
      <c r="AL2356" s="2">
        <v>0</v>
      </c>
      <c r="AM2356" s="2">
        <v>0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80</v>
      </c>
      <c r="BD2356" s="2">
        <v>0</v>
      </c>
      <c r="BE2356" s="2">
        <v>0</v>
      </c>
      <c r="BF2356" s="2">
        <v>0</v>
      </c>
      <c r="BG2356" s="2">
        <v>0</v>
      </c>
      <c r="BH2356" s="2">
        <v>0</v>
      </c>
      <c r="BI2356" s="2">
        <v>0</v>
      </c>
      <c r="BJ2356" s="2">
        <v>0</v>
      </c>
      <c r="BK2356" s="2">
        <v>0</v>
      </c>
      <c r="BL2356" s="2">
        <v>3</v>
      </c>
      <c r="BM2356" s="2">
        <v>4</v>
      </c>
      <c r="BN2356" s="2">
        <v>3</v>
      </c>
      <c r="BO2356" s="2">
        <v>3</v>
      </c>
      <c r="BP2356" s="2">
        <v>6</v>
      </c>
      <c r="BQ2356" s="2">
        <v>4</v>
      </c>
      <c r="BR2356" s="2">
        <v>3</v>
      </c>
      <c r="BS2356" s="2">
        <v>0</v>
      </c>
      <c r="BT2356" s="2">
        <v>0</v>
      </c>
      <c r="BU2356" s="2">
        <v>0</v>
      </c>
      <c r="BV2356" s="2">
        <v>0</v>
      </c>
      <c r="BW2356" s="2">
        <v>0</v>
      </c>
      <c r="BX2356" s="2">
        <v>0</v>
      </c>
      <c r="BY2356" s="2">
        <v>0</v>
      </c>
      <c r="BZ2356" s="2">
        <v>0</v>
      </c>
      <c r="CA2356" s="2">
        <v>0</v>
      </c>
      <c r="CB2356" s="2">
        <v>0</v>
      </c>
      <c r="CC2356" s="2">
        <v>0</v>
      </c>
      <c r="CD2356" s="2">
        <v>0</v>
      </c>
      <c r="CE2356" s="2">
        <v>0</v>
      </c>
      <c r="CF2356" s="2">
        <v>0</v>
      </c>
      <c r="CG2356" s="2">
        <v>0</v>
      </c>
      <c r="CH2356" s="2">
        <v>0</v>
      </c>
      <c r="CI2356" s="2">
        <v>0</v>
      </c>
      <c r="CJ2356" s="2">
        <v>0</v>
      </c>
      <c r="CK2356" s="2">
        <v>4</v>
      </c>
      <c r="CL2356" s="2">
        <v>0</v>
      </c>
    </row>
    <row r="2357" spans="1:90" x14ac:dyDescent="0.25">
      <c r="A2357" t="s">
        <v>115</v>
      </c>
      <c r="B2357">
        <v>20704</v>
      </c>
      <c r="C2357" t="s">
        <v>566</v>
      </c>
      <c r="D2357">
        <v>1</v>
      </c>
      <c r="E2357">
        <v>8</v>
      </c>
      <c r="F2357">
        <v>27455</v>
      </c>
      <c r="G2357">
        <v>35027455</v>
      </c>
      <c r="H2357" t="s">
        <v>14721</v>
      </c>
      <c r="I2357">
        <v>704</v>
      </c>
      <c r="J2357" t="s">
        <v>7555</v>
      </c>
      <c r="K2357" t="s">
        <v>91</v>
      </c>
      <c r="L2357">
        <v>1</v>
      </c>
      <c r="M2357" t="s">
        <v>7555</v>
      </c>
      <c r="N2357">
        <v>15250000</v>
      </c>
      <c r="O2357" t="s">
        <v>92</v>
      </c>
      <c r="P2357" t="s">
        <v>14722</v>
      </c>
      <c r="Q2357">
        <v>843</v>
      </c>
      <c r="R2357">
        <v>17</v>
      </c>
      <c r="S2357">
        <v>32781116</v>
      </c>
      <c r="T2357">
        <v>32781222</v>
      </c>
      <c r="U2357" t="s">
        <v>14723</v>
      </c>
      <c r="V2357">
        <v>1</v>
      </c>
      <c r="W2357" s="2">
        <v>0</v>
      </c>
      <c r="X2357" s="2">
        <v>0</v>
      </c>
      <c r="Y2357" s="2">
        <v>0</v>
      </c>
      <c r="Z2357" s="2">
        <v>23</v>
      </c>
      <c r="AA2357" s="2">
        <v>21</v>
      </c>
      <c r="AB2357" s="2">
        <v>28</v>
      </c>
      <c r="AC2357" s="2">
        <v>24</v>
      </c>
      <c r="AD2357" s="2">
        <v>21</v>
      </c>
      <c r="AE2357" s="2">
        <v>18</v>
      </c>
      <c r="AF2357" s="2">
        <v>19</v>
      </c>
      <c r="AG2357" s="2">
        <v>27</v>
      </c>
      <c r="AH2357" s="2">
        <v>22</v>
      </c>
      <c r="AI2357" s="2">
        <v>27</v>
      </c>
      <c r="AJ2357" s="2">
        <v>25</v>
      </c>
      <c r="AK2357" s="2">
        <v>0</v>
      </c>
      <c r="AL2357" s="2">
        <v>0</v>
      </c>
      <c r="AM2357" s="2">
        <v>0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215</v>
      </c>
      <c r="BD2357" s="2">
        <v>0</v>
      </c>
      <c r="BE2357" s="2">
        <v>0</v>
      </c>
      <c r="BF2357" s="2">
        <v>0</v>
      </c>
      <c r="BG2357" s="2">
        <v>0</v>
      </c>
      <c r="BH2357" s="2">
        <v>1</v>
      </c>
      <c r="BI2357" s="2">
        <v>1</v>
      </c>
      <c r="BJ2357" s="2">
        <v>1</v>
      </c>
      <c r="BK2357" s="2">
        <v>1</v>
      </c>
      <c r="BL2357" s="2">
        <v>1</v>
      </c>
      <c r="BM2357" s="2">
        <v>2</v>
      </c>
      <c r="BN2357" s="2">
        <v>1</v>
      </c>
      <c r="BO2357" s="2">
        <v>1</v>
      </c>
      <c r="BP2357" s="2">
        <v>2</v>
      </c>
      <c r="BQ2357" s="2">
        <v>1</v>
      </c>
      <c r="BR2357" s="2">
        <v>2</v>
      </c>
      <c r="BS2357" s="2">
        <v>0</v>
      </c>
      <c r="BT2357" s="2">
        <v>0</v>
      </c>
      <c r="BU2357" s="2">
        <v>0</v>
      </c>
      <c r="BV2357" s="2">
        <v>0</v>
      </c>
      <c r="BW2357" s="2">
        <v>0</v>
      </c>
      <c r="BX2357" s="2">
        <v>0</v>
      </c>
      <c r="BY2357" s="2">
        <v>0</v>
      </c>
      <c r="BZ2357" s="2">
        <v>0</v>
      </c>
      <c r="CA2357" s="2">
        <v>0</v>
      </c>
      <c r="CB2357" s="2">
        <v>0</v>
      </c>
      <c r="CC2357" s="2">
        <v>0</v>
      </c>
      <c r="CD2357" s="2">
        <v>0</v>
      </c>
      <c r="CE2357" s="2">
        <v>0</v>
      </c>
      <c r="CF2357" s="2">
        <v>0</v>
      </c>
      <c r="CG2357" s="2">
        <v>0</v>
      </c>
      <c r="CH2357" s="2">
        <v>0</v>
      </c>
      <c r="CI2357" s="2">
        <v>0</v>
      </c>
      <c r="CJ2357" s="2">
        <v>0</v>
      </c>
      <c r="CK2357" s="2">
        <v>12</v>
      </c>
      <c r="CL2357" s="2">
        <v>0</v>
      </c>
    </row>
    <row r="2358" spans="1:90" x14ac:dyDescent="0.25">
      <c r="A2358" t="s">
        <v>115</v>
      </c>
      <c r="B2358">
        <v>20704</v>
      </c>
      <c r="C2358" t="s">
        <v>566</v>
      </c>
      <c r="D2358">
        <v>1</v>
      </c>
      <c r="E2358">
        <v>8</v>
      </c>
      <c r="F2358">
        <v>27424</v>
      </c>
      <c r="G2358">
        <v>35027424</v>
      </c>
      <c r="H2358" t="s">
        <v>13373</v>
      </c>
      <c r="I2358">
        <v>443</v>
      </c>
      <c r="J2358" t="s">
        <v>8179</v>
      </c>
      <c r="K2358" t="s">
        <v>91</v>
      </c>
      <c r="L2358">
        <v>1</v>
      </c>
      <c r="M2358" t="s">
        <v>8179</v>
      </c>
      <c r="N2358">
        <v>15220000</v>
      </c>
      <c r="O2358" t="s">
        <v>92</v>
      </c>
      <c r="P2358" t="s">
        <v>13374</v>
      </c>
      <c r="Q2358">
        <v>683</v>
      </c>
      <c r="R2358">
        <v>17</v>
      </c>
      <c r="S2358">
        <v>32481218</v>
      </c>
      <c r="T2358">
        <v>32481370</v>
      </c>
      <c r="U2358" t="s">
        <v>13375</v>
      </c>
      <c r="V2358">
        <v>1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62</v>
      </c>
      <c r="AE2358" s="2">
        <v>48</v>
      </c>
      <c r="AF2358" s="2">
        <v>57</v>
      </c>
      <c r="AG2358" s="2">
        <v>65</v>
      </c>
      <c r="AH2358" s="2">
        <v>71</v>
      </c>
      <c r="AI2358" s="2">
        <v>69</v>
      </c>
      <c r="AJ2358" s="2">
        <v>46</v>
      </c>
      <c r="AK2358" s="2">
        <v>0</v>
      </c>
      <c r="AL2358" s="2">
        <v>0</v>
      </c>
      <c r="AM2358" s="2">
        <v>0</v>
      </c>
      <c r="AN2358" s="2">
        <v>0</v>
      </c>
      <c r="AO2358" s="2">
        <v>0</v>
      </c>
      <c r="AP2358" s="2">
        <v>0</v>
      </c>
      <c r="AQ2358" s="2">
        <v>0</v>
      </c>
      <c r="AR2358" s="2">
        <v>28</v>
      </c>
      <c r="AS2358" s="2">
        <v>0</v>
      </c>
      <c r="AT2358" s="2">
        <v>0</v>
      </c>
      <c r="AU2358" s="2">
        <v>23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75</v>
      </c>
      <c r="BD2358" s="2">
        <v>0</v>
      </c>
      <c r="BE2358" s="2">
        <v>0</v>
      </c>
      <c r="BF2358" s="2">
        <v>0</v>
      </c>
      <c r="BG2358" s="2">
        <v>0</v>
      </c>
      <c r="BH2358" s="2">
        <v>0</v>
      </c>
      <c r="BI2358" s="2">
        <v>0</v>
      </c>
      <c r="BJ2358" s="2">
        <v>0</v>
      </c>
      <c r="BK2358" s="2">
        <v>0</v>
      </c>
      <c r="BL2358" s="2">
        <v>4</v>
      </c>
      <c r="BM2358" s="2">
        <v>2</v>
      </c>
      <c r="BN2358" s="2">
        <v>4</v>
      </c>
      <c r="BO2358" s="2">
        <v>3</v>
      </c>
      <c r="BP2358" s="2">
        <v>3</v>
      </c>
      <c r="BQ2358" s="2">
        <v>3</v>
      </c>
      <c r="BR2358" s="2">
        <v>2</v>
      </c>
      <c r="BS2358" s="2">
        <v>0</v>
      </c>
      <c r="BT2358" s="2">
        <v>0</v>
      </c>
      <c r="BU2358" s="2">
        <v>0</v>
      </c>
      <c r="BV2358" s="2">
        <v>0</v>
      </c>
      <c r="BW2358" s="2">
        <v>0</v>
      </c>
      <c r="BX2358" s="2">
        <v>0</v>
      </c>
      <c r="BY2358" s="2">
        <v>0</v>
      </c>
      <c r="BZ2358" s="2">
        <v>1</v>
      </c>
      <c r="CA2358" s="2">
        <v>0</v>
      </c>
      <c r="CB2358" s="2">
        <v>0</v>
      </c>
      <c r="CC2358" s="2">
        <v>1</v>
      </c>
      <c r="CD2358" s="2">
        <v>0</v>
      </c>
      <c r="CE2358" s="2">
        <v>0</v>
      </c>
      <c r="CF2358" s="2">
        <v>0</v>
      </c>
      <c r="CG2358" s="2">
        <v>0</v>
      </c>
      <c r="CH2358" s="2">
        <v>0</v>
      </c>
      <c r="CI2358" s="2">
        <v>0</v>
      </c>
      <c r="CJ2358" s="2">
        <v>0</v>
      </c>
      <c r="CK2358" s="2">
        <v>3</v>
      </c>
      <c r="CL2358" s="2">
        <v>0</v>
      </c>
    </row>
    <row r="2359" spans="1:90" x14ac:dyDescent="0.25">
      <c r="A2359" t="s">
        <v>115</v>
      </c>
      <c r="B2359">
        <v>20704</v>
      </c>
      <c r="C2359" t="s">
        <v>566</v>
      </c>
      <c r="D2359">
        <v>1</v>
      </c>
      <c r="E2359">
        <v>8</v>
      </c>
      <c r="F2359">
        <v>27352</v>
      </c>
      <c r="G2359">
        <v>35027352</v>
      </c>
      <c r="H2359" t="s">
        <v>9839</v>
      </c>
      <c r="I2359">
        <v>151</v>
      </c>
      <c r="J2359" t="s">
        <v>4646</v>
      </c>
      <c r="K2359" t="s">
        <v>91</v>
      </c>
      <c r="L2359">
        <v>1</v>
      </c>
      <c r="M2359" t="s">
        <v>4646</v>
      </c>
      <c r="N2359">
        <v>15230000</v>
      </c>
      <c r="O2359" t="s">
        <v>92</v>
      </c>
      <c r="P2359" t="s">
        <v>1841</v>
      </c>
      <c r="Q2359">
        <v>1032</v>
      </c>
      <c r="R2359">
        <v>17</v>
      </c>
      <c r="S2359">
        <v>38141203</v>
      </c>
      <c r="T2359">
        <v>38141312</v>
      </c>
      <c r="U2359" t="s">
        <v>9840</v>
      </c>
      <c r="V2359">
        <v>1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43</v>
      </c>
      <c r="AI2359" s="2">
        <v>51</v>
      </c>
      <c r="AJ2359" s="2">
        <v>53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60</v>
      </c>
      <c r="BD2359" s="2">
        <v>0</v>
      </c>
      <c r="BE2359" s="2">
        <v>0</v>
      </c>
      <c r="BF2359" s="2">
        <v>0</v>
      </c>
      <c r="BG2359" s="2">
        <v>0</v>
      </c>
      <c r="BH2359" s="2">
        <v>0</v>
      </c>
      <c r="BI2359" s="2">
        <v>0</v>
      </c>
      <c r="BJ2359" s="2">
        <v>0</v>
      </c>
      <c r="BK2359" s="2">
        <v>0</v>
      </c>
      <c r="BL2359" s="2">
        <v>0</v>
      </c>
      <c r="BM2359" s="2">
        <v>0</v>
      </c>
      <c r="BN2359" s="2">
        <v>0</v>
      </c>
      <c r="BO2359" s="2">
        <v>0</v>
      </c>
      <c r="BP2359" s="2">
        <v>2</v>
      </c>
      <c r="BQ2359" s="2">
        <v>2</v>
      </c>
      <c r="BR2359" s="2">
        <v>2</v>
      </c>
      <c r="BS2359" s="2">
        <v>0</v>
      </c>
      <c r="BT2359" s="2">
        <v>0</v>
      </c>
      <c r="BU2359" s="2">
        <v>0</v>
      </c>
      <c r="BV2359" s="2">
        <v>0</v>
      </c>
      <c r="BW2359" s="2">
        <v>0</v>
      </c>
      <c r="BX2359" s="2">
        <v>0</v>
      </c>
      <c r="BY2359" s="2">
        <v>0</v>
      </c>
      <c r="BZ2359" s="2">
        <v>0</v>
      </c>
      <c r="CA2359" s="2">
        <v>0</v>
      </c>
      <c r="CB2359" s="2">
        <v>0</v>
      </c>
      <c r="CC2359" s="2">
        <v>0</v>
      </c>
      <c r="CD2359" s="2">
        <v>0</v>
      </c>
      <c r="CE2359" s="2">
        <v>0</v>
      </c>
      <c r="CF2359" s="2">
        <v>0</v>
      </c>
      <c r="CG2359" s="2">
        <v>0</v>
      </c>
      <c r="CH2359" s="2">
        <v>0</v>
      </c>
      <c r="CI2359" s="2">
        <v>0</v>
      </c>
      <c r="CJ2359" s="2">
        <v>0</v>
      </c>
      <c r="CK2359" s="2">
        <v>2</v>
      </c>
      <c r="CL2359" s="2">
        <v>0</v>
      </c>
    </row>
    <row r="2360" spans="1:90" x14ac:dyDescent="0.25">
      <c r="A2360" t="s">
        <v>115</v>
      </c>
      <c r="B2360">
        <v>20704</v>
      </c>
      <c r="C2360" t="s">
        <v>566</v>
      </c>
      <c r="D2360">
        <v>1</v>
      </c>
      <c r="E2360">
        <v>8</v>
      </c>
      <c r="F2360">
        <v>27443</v>
      </c>
      <c r="G2360">
        <v>35027443</v>
      </c>
      <c r="H2360" t="s">
        <v>13968</v>
      </c>
      <c r="I2360">
        <v>405</v>
      </c>
      <c r="J2360" t="s">
        <v>566</v>
      </c>
      <c r="K2360" t="s">
        <v>495</v>
      </c>
      <c r="L2360">
        <v>1</v>
      </c>
      <c r="M2360" t="s">
        <v>566</v>
      </c>
      <c r="N2360">
        <v>15200000</v>
      </c>
      <c r="O2360" t="s">
        <v>19911</v>
      </c>
      <c r="P2360" t="s">
        <v>2176</v>
      </c>
      <c r="Q2360">
        <v>332</v>
      </c>
      <c r="R2360">
        <v>17</v>
      </c>
      <c r="S2360">
        <v>32451353</v>
      </c>
      <c r="T2360">
        <v>32453163</v>
      </c>
      <c r="U2360" t="s">
        <v>13969</v>
      </c>
      <c r="V2360">
        <v>1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65</v>
      </c>
      <c r="AE2360" s="2">
        <v>68</v>
      </c>
      <c r="AF2360" s="2">
        <v>88</v>
      </c>
      <c r="AG2360" s="2">
        <v>82</v>
      </c>
      <c r="AH2360" s="2">
        <v>208</v>
      </c>
      <c r="AI2360" s="2">
        <v>175</v>
      </c>
      <c r="AJ2360" s="2">
        <v>161</v>
      </c>
      <c r="AK2360" s="2">
        <v>0</v>
      </c>
      <c r="AL2360" s="2">
        <v>0</v>
      </c>
      <c r="AM2360" s="2">
        <v>0</v>
      </c>
      <c r="AN2360" s="2">
        <v>0</v>
      </c>
      <c r="AO2360" s="2">
        <v>0</v>
      </c>
      <c r="AP2360" s="2">
        <v>0</v>
      </c>
      <c r="AQ2360" s="2">
        <v>0</v>
      </c>
      <c r="AR2360" s="2">
        <v>57</v>
      </c>
      <c r="AS2360" s="2">
        <v>0</v>
      </c>
      <c r="AT2360" s="2">
        <v>0</v>
      </c>
      <c r="AU2360" s="2">
        <v>257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104</v>
      </c>
      <c r="BD2360" s="2">
        <v>0</v>
      </c>
      <c r="BE2360" s="2">
        <v>0</v>
      </c>
      <c r="BF2360" s="2">
        <v>0</v>
      </c>
      <c r="BG2360" s="2">
        <v>0</v>
      </c>
      <c r="BH2360" s="2">
        <v>0</v>
      </c>
      <c r="BI2360" s="2">
        <v>0</v>
      </c>
      <c r="BJ2360" s="2">
        <v>0</v>
      </c>
      <c r="BK2360" s="2">
        <v>0</v>
      </c>
      <c r="BL2360" s="2">
        <v>5</v>
      </c>
      <c r="BM2360" s="2">
        <v>4</v>
      </c>
      <c r="BN2360" s="2">
        <v>6</v>
      </c>
      <c r="BO2360" s="2">
        <v>5</v>
      </c>
      <c r="BP2360" s="2">
        <v>10</v>
      </c>
      <c r="BQ2360" s="2">
        <v>10</v>
      </c>
      <c r="BR2360" s="2">
        <v>6</v>
      </c>
      <c r="BS2360" s="2">
        <v>0</v>
      </c>
      <c r="BT2360" s="2">
        <v>0</v>
      </c>
      <c r="BU2360" s="2">
        <v>0</v>
      </c>
      <c r="BV2360" s="2">
        <v>0</v>
      </c>
      <c r="BW2360" s="2">
        <v>0</v>
      </c>
      <c r="BX2360" s="2">
        <v>0</v>
      </c>
      <c r="BY2360" s="2">
        <v>0</v>
      </c>
      <c r="BZ2360" s="2">
        <v>4</v>
      </c>
      <c r="CA2360" s="2">
        <v>0</v>
      </c>
      <c r="CB2360" s="2">
        <v>0</v>
      </c>
      <c r="CC2360" s="2">
        <v>9</v>
      </c>
      <c r="CD2360" s="2">
        <v>0</v>
      </c>
      <c r="CE2360" s="2">
        <v>0</v>
      </c>
      <c r="CF2360" s="2">
        <v>0</v>
      </c>
      <c r="CG2360" s="2">
        <v>0</v>
      </c>
      <c r="CH2360" s="2">
        <v>0</v>
      </c>
      <c r="CI2360" s="2">
        <v>0</v>
      </c>
      <c r="CJ2360" s="2">
        <v>0</v>
      </c>
      <c r="CK2360" s="2">
        <v>6</v>
      </c>
      <c r="CL2360" s="2">
        <v>0</v>
      </c>
    </row>
    <row r="2361" spans="1:90" x14ac:dyDescent="0.25">
      <c r="A2361" t="s">
        <v>115</v>
      </c>
      <c r="B2361">
        <v>20704</v>
      </c>
      <c r="C2361" t="s">
        <v>566</v>
      </c>
      <c r="D2361">
        <v>1</v>
      </c>
      <c r="E2361">
        <v>8</v>
      </c>
      <c r="F2361">
        <v>27561</v>
      </c>
      <c r="G2361">
        <v>35027561</v>
      </c>
      <c r="H2361" t="s">
        <v>7042</v>
      </c>
      <c r="I2361">
        <v>462</v>
      </c>
      <c r="J2361" t="s">
        <v>1808</v>
      </c>
      <c r="K2361" t="s">
        <v>91</v>
      </c>
      <c r="L2361">
        <v>1</v>
      </c>
      <c r="M2361" t="s">
        <v>1808</v>
      </c>
      <c r="N2361">
        <v>15150000</v>
      </c>
      <c r="O2361" t="s">
        <v>92</v>
      </c>
      <c r="P2361" t="s">
        <v>7043</v>
      </c>
      <c r="Q2361">
        <v>230</v>
      </c>
      <c r="R2361">
        <v>17</v>
      </c>
      <c r="S2361">
        <v>32751822</v>
      </c>
      <c r="T2361">
        <v>32751871</v>
      </c>
      <c r="U2361" t="s">
        <v>7044</v>
      </c>
      <c r="V2361">
        <v>1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57</v>
      </c>
      <c r="AE2361" s="2">
        <v>30</v>
      </c>
      <c r="AF2361" s="2">
        <v>17</v>
      </c>
      <c r="AG2361" s="2">
        <v>60</v>
      </c>
      <c r="AH2361" s="2">
        <v>212</v>
      </c>
      <c r="AI2361" s="2">
        <v>150</v>
      </c>
      <c r="AJ2361" s="2">
        <v>155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0</v>
      </c>
      <c r="AQ2361" s="2">
        <v>0</v>
      </c>
      <c r="AR2361" s="2">
        <v>50</v>
      </c>
      <c r="AS2361" s="2">
        <v>0</v>
      </c>
      <c r="AT2361" s="2">
        <v>0</v>
      </c>
      <c r="AU2361" s="2">
        <v>168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131</v>
      </c>
      <c r="BD2361" s="2">
        <v>16</v>
      </c>
      <c r="BE2361" s="2">
        <v>0</v>
      </c>
      <c r="BF2361" s="2">
        <v>0</v>
      </c>
      <c r="BG2361" s="2">
        <v>0</v>
      </c>
      <c r="BH2361" s="2">
        <v>0</v>
      </c>
      <c r="BI2361" s="2">
        <v>0</v>
      </c>
      <c r="BJ2361" s="2">
        <v>0</v>
      </c>
      <c r="BK2361" s="2">
        <v>0</v>
      </c>
      <c r="BL2361" s="2">
        <v>4</v>
      </c>
      <c r="BM2361" s="2">
        <v>2</v>
      </c>
      <c r="BN2361" s="2">
        <v>1</v>
      </c>
      <c r="BO2361" s="2">
        <v>4</v>
      </c>
      <c r="BP2361" s="2">
        <v>9</v>
      </c>
      <c r="BQ2361" s="2">
        <v>9</v>
      </c>
      <c r="BR2361" s="2">
        <v>7</v>
      </c>
      <c r="BS2361" s="2">
        <v>0</v>
      </c>
      <c r="BT2361" s="2">
        <v>0</v>
      </c>
      <c r="BU2361" s="2">
        <v>0</v>
      </c>
      <c r="BV2361" s="2">
        <v>0</v>
      </c>
      <c r="BW2361" s="2">
        <v>0</v>
      </c>
      <c r="BX2361" s="2">
        <v>0</v>
      </c>
      <c r="BY2361" s="2">
        <v>0</v>
      </c>
      <c r="BZ2361" s="2">
        <v>4</v>
      </c>
      <c r="CA2361" s="2">
        <v>0</v>
      </c>
      <c r="CB2361" s="2">
        <v>0</v>
      </c>
      <c r="CC2361" s="2">
        <v>6</v>
      </c>
      <c r="CD2361" s="2">
        <v>0</v>
      </c>
      <c r="CE2361" s="2">
        <v>0</v>
      </c>
      <c r="CF2361" s="2">
        <v>0</v>
      </c>
      <c r="CG2361" s="2">
        <v>0</v>
      </c>
      <c r="CH2361" s="2">
        <v>0</v>
      </c>
      <c r="CI2361" s="2">
        <v>0</v>
      </c>
      <c r="CJ2361" s="2">
        <v>0</v>
      </c>
      <c r="CK2361" s="2">
        <v>10</v>
      </c>
      <c r="CL2361" s="2">
        <v>4</v>
      </c>
    </row>
    <row r="2362" spans="1:90" x14ac:dyDescent="0.25">
      <c r="A2362" t="s">
        <v>115</v>
      </c>
      <c r="B2362">
        <v>20704</v>
      </c>
      <c r="C2362" t="s">
        <v>566</v>
      </c>
      <c r="D2362">
        <v>1</v>
      </c>
      <c r="E2362">
        <v>8</v>
      </c>
      <c r="F2362">
        <v>27480</v>
      </c>
      <c r="G2362">
        <v>35027480</v>
      </c>
      <c r="H2362" t="s">
        <v>3810</v>
      </c>
      <c r="I2362">
        <v>475</v>
      </c>
      <c r="J2362" t="s">
        <v>3811</v>
      </c>
      <c r="K2362" t="s">
        <v>91</v>
      </c>
      <c r="L2362">
        <v>1</v>
      </c>
      <c r="M2362" t="s">
        <v>3811</v>
      </c>
      <c r="N2362">
        <v>15240000</v>
      </c>
      <c r="O2362" t="s">
        <v>92</v>
      </c>
      <c r="P2362" t="s">
        <v>1408</v>
      </c>
      <c r="Q2362">
        <v>268</v>
      </c>
      <c r="R2362">
        <v>17</v>
      </c>
      <c r="S2362">
        <v>32771150</v>
      </c>
      <c r="T2362">
        <v>32771235</v>
      </c>
      <c r="U2362" t="s">
        <v>3812</v>
      </c>
      <c r="V2362">
        <v>1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68</v>
      </c>
      <c r="AE2362" s="2">
        <v>48</v>
      </c>
      <c r="AF2362" s="2">
        <v>71</v>
      </c>
      <c r="AG2362" s="2">
        <v>57</v>
      </c>
      <c r="AH2362" s="2">
        <v>48</v>
      </c>
      <c r="AI2362" s="2">
        <v>62</v>
      </c>
      <c r="AJ2362" s="2">
        <v>46</v>
      </c>
      <c r="AK2362" s="2">
        <v>0</v>
      </c>
      <c r="AL2362" s="2">
        <v>0</v>
      </c>
      <c r="AM2362" s="2">
        <v>0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25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38</v>
      </c>
      <c r="BD2362" s="2">
        <v>0</v>
      </c>
      <c r="BE2362" s="2">
        <v>0</v>
      </c>
      <c r="BF2362" s="2">
        <v>0</v>
      </c>
      <c r="BG2362" s="2">
        <v>0</v>
      </c>
      <c r="BH2362" s="2">
        <v>0</v>
      </c>
      <c r="BI2362" s="2">
        <v>0</v>
      </c>
      <c r="BJ2362" s="2">
        <v>0</v>
      </c>
      <c r="BK2362" s="2">
        <v>0</v>
      </c>
      <c r="BL2362" s="2">
        <v>3</v>
      </c>
      <c r="BM2362" s="2">
        <v>4</v>
      </c>
      <c r="BN2362" s="2">
        <v>3</v>
      </c>
      <c r="BO2362" s="2">
        <v>2</v>
      </c>
      <c r="BP2362" s="2">
        <v>3</v>
      </c>
      <c r="BQ2362" s="2">
        <v>2</v>
      </c>
      <c r="BR2362" s="2">
        <v>3</v>
      </c>
      <c r="BS2362" s="2">
        <v>0</v>
      </c>
      <c r="BT2362" s="2">
        <v>0</v>
      </c>
      <c r="BU2362" s="2">
        <v>0</v>
      </c>
      <c r="BV2362" s="2">
        <v>0</v>
      </c>
      <c r="BW2362" s="2">
        <v>0</v>
      </c>
      <c r="BX2362" s="2">
        <v>0</v>
      </c>
      <c r="BY2362" s="2">
        <v>0</v>
      </c>
      <c r="BZ2362" s="2">
        <v>0</v>
      </c>
      <c r="CA2362" s="2">
        <v>0</v>
      </c>
      <c r="CB2362" s="2">
        <v>0</v>
      </c>
      <c r="CC2362" s="2">
        <v>1</v>
      </c>
      <c r="CD2362" s="2">
        <v>0</v>
      </c>
      <c r="CE2362" s="2">
        <v>0</v>
      </c>
      <c r="CF2362" s="2">
        <v>0</v>
      </c>
      <c r="CG2362" s="2">
        <v>0</v>
      </c>
      <c r="CH2362" s="2">
        <v>0</v>
      </c>
      <c r="CI2362" s="2">
        <v>0</v>
      </c>
      <c r="CJ2362" s="2">
        <v>0</v>
      </c>
      <c r="CK2362" s="2">
        <v>2</v>
      </c>
      <c r="CL2362" s="2">
        <v>0</v>
      </c>
    </row>
    <row r="2363" spans="1:90" x14ac:dyDescent="0.25">
      <c r="A2363" t="s">
        <v>115</v>
      </c>
      <c r="B2363">
        <v>20704</v>
      </c>
      <c r="C2363" t="s">
        <v>566</v>
      </c>
      <c r="D2363">
        <v>1</v>
      </c>
      <c r="E2363">
        <v>8</v>
      </c>
      <c r="F2363">
        <v>27832</v>
      </c>
      <c r="G2363">
        <v>35027832</v>
      </c>
      <c r="H2363" t="s">
        <v>7525</v>
      </c>
      <c r="I2363">
        <v>707</v>
      </c>
      <c r="J2363" t="s">
        <v>844</v>
      </c>
      <c r="K2363" t="s">
        <v>91</v>
      </c>
      <c r="L2363">
        <v>1</v>
      </c>
      <c r="M2363" t="s">
        <v>844</v>
      </c>
      <c r="N2363">
        <v>15850000</v>
      </c>
      <c r="O2363" t="s">
        <v>92</v>
      </c>
      <c r="P2363" t="s">
        <v>19912</v>
      </c>
      <c r="Q2363">
        <v>597</v>
      </c>
      <c r="R2363">
        <v>17</v>
      </c>
      <c r="S2363">
        <v>35521371</v>
      </c>
      <c r="T2363">
        <v>35523389</v>
      </c>
      <c r="U2363" t="s">
        <v>7526</v>
      </c>
      <c r="V2363">
        <v>1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117</v>
      </c>
      <c r="AI2363" s="2">
        <v>100</v>
      </c>
      <c r="AJ2363" s="2">
        <v>118</v>
      </c>
      <c r="AK2363" s="2">
        <v>0</v>
      </c>
      <c r="AL2363" s="2">
        <v>0</v>
      </c>
      <c r="AM2363" s="2">
        <v>0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37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89</v>
      </c>
      <c r="BD2363" s="2">
        <v>0</v>
      </c>
      <c r="BE2363" s="2">
        <v>0</v>
      </c>
      <c r="BF2363" s="2">
        <v>0</v>
      </c>
      <c r="BG2363" s="2">
        <v>0</v>
      </c>
      <c r="BH2363" s="2">
        <v>0</v>
      </c>
      <c r="BI2363" s="2">
        <v>0</v>
      </c>
      <c r="BJ2363" s="2">
        <v>0</v>
      </c>
      <c r="BK2363" s="2">
        <v>0</v>
      </c>
      <c r="BL2363" s="2">
        <v>0</v>
      </c>
      <c r="BM2363" s="2">
        <v>0</v>
      </c>
      <c r="BN2363" s="2">
        <v>0</v>
      </c>
      <c r="BO2363" s="2">
        <v>0</v>
      </c>
      <c r="BP2363" s="2">
        <v>7</v>
      </c>
      <c r="BQ2363" s="2">
        <v>4</v>
      </c>
      <c r="BR2363" s="2">
        <v>5</v>
      </c>
      <c r="BS2363" s="2">
        <v>0</v>
      </c>
      <c r="BT2363" s="2">
        <v>0</v>
      </c>
      <c r="BU2363" s="2">
        <v>0</v>
      </c>
      <c r="BV2363" s="2">
        <v>0</v>
      </c>
      <c r="BW2363" s="2">
        <v>0</v>
      </c>
      <c r="BX2363" s="2">
        <v>0</v>
      </c>
      <c r="BY2363" s="2">
        <v>0</v>
      </c>
      <c r="BZ2363" s="2">
        <v>0</v>
      </c>
      <c r="CA2363" s="2">
        <v>0</v>
      </c>
      <c r="CB2363" s="2">
        <v>0</v>
      </c>
      <c r="CC2363" s="2">
        <v>1</v>
      </c>
      <c r="CD2363" s="2">
        <v>0</v>
      </c>
      <c r="CE2363" s="2">
        <v>0</v>
      </c>
      <c r="CF2363" s="2">
        <v>0</v>
      </c>
      <c r="CG2363" s="2">
        <v>0</v>
      </c>
      <c r="CH2363" s="2">
        <v>0</v>
      </c>
      <c r="CI2363" s="2">
        <v>0</v>
      </c>
      <c r="CJ2363" s="2">
        <v>0</v>
      </c>
      <c r="CK2363" s="2">
        <v>4</v>
      </c>
      <c r="CL2363" s="2">
        <v>0</v>
      </c>
    </row>
    <row r="2364" spans="1:90" x14ac:dyDescent="0.25">
      <c r="A2364" t="s">
        <v>115</v>
      </c>
      <c r="B2364">
        <v>20704</v>
      </c>
      <c r="C2364" t="s">
        <v>566</v>
      </c>
      <c r="D2364">
        <v>1</v>
      </c>
      <c r="E2364">
        <v>8</v>
      </c>
      <c r="F2364">
        <v>27340</v>
      </c>
      <c r="G2364">
        <v>35027340</v>
      </c>
      <c r="H2364" t="s">
        <v>567</v>
      </c>
      <c r="I2364">
        <v>405</v>
      </c>
      <c r="J2364" t="s">
        <v>566</v>
      </c>
      <c r="K2364" t="s">
        <v>91</v>
      </c>
      <c r="L2364">
        <v>1</v>
      </c>
      <c r="M2364" t="s">
        <v>566</v>
      </c>
      <c r="N2364">
        <v>15200000</v>
      </c>
      <c r="O2364" t="s">
        <v>102</v>
      </c>
      <c r="P2364" t="s">
        <v>568</v>
      </c>
      <c r="Q2364">
        <v>535</v>
      </c>
      <c r="R2364">
        <v>17</v>
      </c>
      <c r="S2364">
        <v>32451247</v>
      </c>
      <c r="T2364">
        <v>32451801</v>
      </c>
      <c r="U2364" t="s">
        <v>569</v>
      </c>
      <c r="V2364">
        <v>1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70</v>
      </c>
      <c r="AE2364" s="2">
        <v>68</v>
      </c>
      <c r="AF2364" s="2">
        <v>92</v>
      </c>
      <c r="AG2364" s="2">
        <v>70</v>
      </c>
      <c r="AH2364" s="2">
        <v>150</v>
      </c>
      <c r="AI2364" s="2">
        <v>145</v>
      </c>
      <c r="AJ2364" s="2">
        <v>114</v>
      </c>
      <c r="AK2364" s="2">
        <v>0</v>
      </c>
      <c r="AL2364" s="2">
        <v>0</v>
      </c>
      <c r="AM2364" s="2">
        <v>0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68</v>
      </c>
      <c r="BD2364" s="2">
        <v>0</v>
      </c>
      <c r="BE2364" s="2">
        <v>0</v>
      </c>
      <c r="BF2364" s="2">
        <v>0</v>
      </c>
      <c r="BG2364" s="2">
        <v>0</v>
      </c>
      <c r="BH2364" s="2">
        <v>0</v>
      </c>
      <c r="BI2364" s="2">
        <v>0</v>
      </c>
      <c r="BJ2364" s="2">
        <v>0</v>
      </c>
      <c r="BK2364" s="2">
        <v>0</v>
      </c>
      <c r="BL2364" s="2">
        <v>3</v>
      </c>
      <c r="BM2364" s="2">
        <v>2</v>
      </c>
      <c r="BN2364" s="2">
        <v>4</v>
      </c>
      <c r="BO2364" s="2">
        <v>4</v>
      </c>
      <c r="BP2364" s="2">
        <v>7</v>
      </c>
      <c r="BQ2364" s="2">
        <v>7</v>
      </c>
      <c r="BR2364" s="2">
        <v>4</v>
      </c>
      <c r="BS2364" s="2">
        <v>0</v>
      </c>
      <c r="BT2364" s="2">
        <v>0</v>
      </c>
      <c r="BU2364" s="2">
        <v>0</v>
      </c>
      <c r="BV2364" s="2">
        <v>0</v>
      </c>
      <c r="BW2364" s="2">
        <v>0</v>
      </c>
      <c r="BX2364" s="2">
        <v>0</v>
      </c>
      <c r="BY2364" s="2">
        <v>0</v>
      </c>
      <c r="BZ2364" s="2">
        <v>0</v>
      </c>
      <c r="CA2364" s="2">
        <v>0</v>
      </c>
      <c r="CB2364" s="2">
        <v>0</v>
      </c>
      <c r="CC2364" s="2">
        <v>0</v>
      </c>
      <c r="CD2364" s="2">
        <v>0</v>
      </c>
      <c r="CE2364" s="2">
        <v>0</v>
      </c>
      <c r="CF2364" s="2">
        <v>0</v>
      </c>
      <c r="CG2364" s="2">
        <v>0</v>
      </c>
      <c r="CH2364" s="2">
        <v>0</v>
      </c>
      <c r="CI2364" s="2">
        <v>0</v>
      </c>
      <c r="CJ2364" s="2">
        <v>0</v>
      </c>
      <c r="CK2364" s="2">
        <v>5</v>
      </c>
      <c r="CL2364" s="2">
        <v>0</v>
      </c>
    </row>
    <row r="2365" spans="1:90" x14ac:dyDescent="0.25">
      <c r="A2365" t="s">
        <v>115</v>
      </c>
      <c r="B2365">
        <v>20704</v>
      </c>
      <c r="C2365" t="s">
        <v>566</v>
      </c>
      <c r="D2365">
        <v>1</v>
      </c>
      <c r="E2365">
        <v>8</v>
      </c>
      <c r="F2365">
        <v>47594</v>
      </c>
      <c r="G2365">
        <v>35047594</v>
      </c>
      <c r="H2365" t="s">
        <v>18383</v>
      </c>
      <c r="I2365">
        <v>451</v>
      </c>
      <c r="J2365" t="s">
        <v>851</v>
      </c>
      <c r="K2365" t="s">
        <v>8437</v>
      </c>
      <c r="L2365">
        <v>1</v>
      </c>
      <c r="M2365" t="s">
        <v>851</v>
      </c>
      <c r="N2365">
        <v>15130000</v>
      </c>
      <c r="O2365" t="s">
        <v>102</v>
      </c>
      <c r="P2365" t="s">
        <v>11354</v>
      </c>
      <c r="Q2365">
        <v>3455</v>
      </c>
      <c r="R2365">
        <v>17</v>
      </c>
      <c r="S2365">
        <v>32423232</v>
      </c>
      <c r="T2365">
        <v>32423768</v>
      </c>
      <c r="U2365" t="s">
        <v>18384</v>
      </c>
      <c r="V2365">
        <v>1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88</v>
      </c>
      <c r="AE2365" s="2">
        <v>106</v>
      </c>
      <c r="AF2365" s="2">
        <v>95</v>
      </c>
      <c r="AG2365" s="2">
        <v>67</v>
      </c>
      <c r="AH2365" s="2">
        <v>107</v>
      </c>
      <c r="AI2365" s="2">
        <v>119</v>
      </c>
      <c r="AJ2365" s="2">
        <v>104</v>
      </c>
      <c r="AK2365" s="2">
        <v>0</v>
      </c>
      <c r="AL2365" s="2">
        <v>0</v>
      </c>
      <c r="AM2365" s="2">
        <v>0</v>
      </c>
      <c r="AN2365" s="2">
        <v>0</v>
      </c>
      <c r="AO2365" s="2">
        <v>0</v>
      </c>
      <c r="AP2365" s="2">
        <v>0</v>
      </c>
      <c r="AQ2365" s="2">
        <v>0</v>
      </c>
      <c r="AR2365" s="2">
        <v>95</v>
      </c>
      <c r="AS2365" s="2">
        <v>0</v>
      </c>
      <c r="AT2365" s="2">
        <v>0</v>
      </c>
      <c r="AU2365" s="2">
        <v>150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90</v>
      </c>
      <c r="BD2365" s="2">
        <v>0</v>
      </c>
      <c r="BE2365" s="2">
        <v>0</v>
      </c>
      <c r="BF2365" s="2">
        <v>0</v>
      </c>
      <c r="BG2365" s="2">
        <v>0</v>
      </c>
      <c r="BH2365" s="2">
        <v>0</v>
      </c>
      <c r="BI2365" s="2">
        <v>0</v>
      </c>
      <c r="BJ2365" s="2">
        <v>0</v>
      </c>
      <c r="BK2365" s="2">
        <v>0</v>
      </c>
      <c r="BL2365" s="2">
        <v>6</v>
      </c>
      <c r="BM2365" s="2">
        <v>5</v>
      </c>
      <c r="BN2365" s="2">
        <v>5</v>
      </c>
      <c r="BO2365" s="2">
        <v>3</v>
      </c>
      <c r="BP2365" s="2">
        <v>3</v>
      </c>
      <c r="BQ2365" s="2">
        <v>7</v>
      </c>
      <c r="BR2365" s="2">
        <v>3</v>
      </c>
      <c r="BS2365" s="2">
        <v>0</v>
      </c>
      <c r="BT2365" s="2">
        <v>0</v>
      </c>
      <c r="BU2365" s="2">
        <v>0</v>
      </c>
      <c r="BV2365" s="2">
        <v>0</v>
      </c>
      <c r="BW2365" s="2">
        <v>0</v>
      </c>
      <c r="BX2365" s="2">
        <v>0</v>
      </c>
      <c r="BY2365" s="2">
        <v>0</v>
      </c>
      <c r="BZ2365" s="2">
        <v>3</v>
      </c>
      <c r="CA2365" s="2">
        <v>0</v>
      </c>
      <c r="CB2365" s="2">
        <v>0</v>
      </c>
      <c r="CC2365" s="2">
        <v>5</v>
      </c>
      <c r="CD2365" s="2">
        <v>0</v>
      </c>
      <c r="CE2365" s="2">
        <v>0</v>
      </c>
      <c r="CF2365" s="2">
        <v>0</v>
      </c>
      <c r="CG2365" s="2">
        <v>0</v>
      </c>
      <c r="CH2365" s="2">
        <v>0</v>
      </c>
      <c r="CI2365" s="2">
        <v>0</v>
      </c>
      <c r="CJ2365" s="2">
        <v>0</v>
      </c>
      <c r="CK2365" s="2">
        <v>5</v>
      </c>
      <c r="CL2365" s="2">
        <v>0</v>
      </c>
    </row>
    <row r="2366" spans="1:90" x14ac:dyDescent="0.25">
      <c r="A2366" t="s">
        <v>115</v>
      </c>
      <c r="B2366">
        <v>20407</v>
      </c>
      <c r="C2366" t="s">
        <v>169</v>
      </c>
      <c r="D2366">
        <v>1</v>
      </c>
      <c r="E2366">
        <v>8</v>
      </c>
      <c r="F2366">
        <v>39962</v>
      </c>
      <c r="G2366">
        <v>35039962</v>
      </c>
      <c r="H2366" t="s">
        <v>16975</v>
      </c>
      <c r="I2366">
        <v>407</v>
      </c>
      <c r="J2366" t="s">
        <v>169</v>
      </c>
      <c r="K2366" t="s">
        <v>5005</v>
      </c>
      <c r="L2366">
        <v>1</v>
      </c>
      <c r="M2366" t="s">
        <v>169</v>
      </c>
      <c r="N2366">
        <v>13205000</v>
      </c>
      <c r="O2366" t="s">
        <v>92</v>
      </c>
      <c r="P2366" t="s">
        <v>16976</v>
      </c>
      <c r="Q2366">
        <v>100</v>
      </c>
      <c r="R2366">
        <v>11</v>
      </c>
      <c r="S2366">
        <v>45371647</v>
      </c>
      <c r="T2366">
        <v>45372134</v>
      </c>
      <c r="U2366" t="s">
        <v>16977</v>
      </c>
      <c r="V2366">
        <v>1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162</v>
      </c>
      <c r="AE2366" s="2">
        <v>138</v>
      </c>
      <c r="AF2366" s="2">
        <v>155</v>
      </c>
      <c r="AG2366" s="2">
        <v>137</v>
      </c>
      <c r="AH2366" s="2">
        <v>181</v>
      </c>
      <c r="AI2366" s="2">
        <v>146</v>
      </c>
      <c r="AJ2366" s="2">
        <v>141</v>
      </c>
      <c r="AK2366" s="2">
        <v>0</v>
      </c>
      <c r="AL2366" s="2">
        <v>0</v>
      </c>
      <c r="AM2366" s="2">
        <v>0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14</v>
      </c>
      <c r="BE2366" s="2">
        <v>0</v>
      </c>
      <c r="BF2366" s="2">
        <v>0</v>
      </c>
      <c r="BG2366" s="2">
        <v>0</v>
      </c>
      <c r="BH2366" s="2">
        <v>0</v>
      </c>
      <c r="BI2366" s="2">
        <v>0</v>
      </c>
      <c r="BJ2366" s="2">
        <v>0</v>
      </c>
      <c r="BK2366" s="2">
        <v>0</v>
      </c>
      <c r="BL2366" s="2">
        <v>11</v>
      </c>
      <c r="BM2366" s="2">
        <v>9</v>
      </c>
      <c r="BN2366" s="2">
        <v>8</v>
      </c>
      <c r="BO2366" s="2">
        <v>7</v>
      </c>
      <c r="BP2366" s="2">
        <v>10</v>
      </c>
      <c r="BQ2366" s="2">
        <v>10</v>
      </c>
      <c r="BR2366" s="2">
        <v>9</v>
      </c>
      <c r="BS2366" s="2">
        <v>0</v>
      </c>
      <c r="BT2366" s="2">
        <v>0</v>
      </c>
      <c r="BU2366" s="2">
        <v>0</v>
      </c>
      <c r="BV2366" s="2">
        <v>0</v>
      </c>
      <c r="BW2366" s="2">
        <v>0</v>
      </c>
      <c r="BX2366" s="2">
        <v>0</v>
      </c>
      <c r="BY2366" s="2">
        <v>0</v>
      </c>
      <c r="BZ2366" s="2">
        <v>0</v>
      </c>
      <c r="CA2366" s="2">
        <v>0</v>
      </c>
      <c r="CB2366" s="2">
        <v>0</v>
      </c>
      <c r="CC2366" s="2">
        <v>0</v>
      </c>
      <c r="CD2366" s="2">
        <v>0</v>
      </c>
      <c r="CE2366" s="2">
        <v>0</v>
      </c>
      <c r="CF2366" s="2">
        <v>0</v>
      </c>
      <c r="CG2366" s="2">
        <v>0</v>
      </c>
      <c r="CH2366" s="2">
        <v>0</v>
      </c>
      <c r="CI2366" s="2">
        <v>0</v>
      </c>
      <c r="CJ2366" s="2">
        <v>0</v>
      </c>
      <c r="CK2366" s="2">
        <v>0</v>
      </c>
      <c r="CL2366" s="2">
        <v>3</v>
      </c>
    </row>
    <row r="2367" spans="1:90" x14ac:dyDescent="0.25">
      <c r="A2367" t="s">
        <v>115</v>
      </c>
      <c r="B2367">
        <v>20407</v>
      </c>
      <c r="C2367" t="s">
        <v>169</v>
      </c>
      <c r="D2367">
        <v>1</v>
      </c>
      <c r="E2367">
        <v>8</v>
      </c>
      <c r="F2367">
        <v>19744</v>
      </c>
      <c r="G2367">
        <v>35019744</v>
      </c>
      <c r="H2367" t="s">
        <v>16244</v>
      </c>
      <c r="I2367">
        <v>407</v>
      </c>
      <c r="J2367" t="s">
        <v>169</v>
      </c>
      <c r="K2367" t="s">
        <v>16245</v>
      </c>
      <c r="L2367">
        <v>1</v>
      </c>
      <c r="M2367" t="s">
        <v>169</v>
      </c>
      <c r="N2367">
        <v>13214200</v>
      </c>
      <c r="O2367" t="s">
        <v>92</v>
      </c>
      <c r="P2367" t="s">
        <v>16246</v>
      </c>
      <c r="Q2367">
        <v>450</v>
      </c>
      <c r="R2367">
        <v>11</v>
      </c>
      <c r="S2367">
        <v>45815224</v>
      </c>
      <c r="T2367">
        <v>45820455</v>
      </c>
      <c r="U2367" t="s">
        <v>16247</v>
      </c>
      <c r="V2367">
        <v>1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98</v>
      </c>
      <c r="AE2367" s="2">
        <v>103</v>
      </c>
      <c r="AF2367" s="2">
        <v>104</v>
      </c>
      <c r="AG2367" s="2">
        <v>123</v>
      </c>
      <c r="AH2367" s="2">
        <v>130</v>
      </c>
      <c r="AI2367" s="2">
        <v>123</v>
      </c>
      <c r="AJ2367" s="2">
        <v>119</v>
      </c>
      <c r="AK2367" s="2">
        <v>0</v>
      </c>
      <c r="AL2367" s="2">
        <v>0</v>
      </c>
      <c r="AM2367" s="2">
        <v>0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1</v>
      </c>
      <c r="BE2367" s="2">
        <v>0</v>
      </c>
      <c r="BF2367" s="2">
        <v>0</v>
      </c>
      <c r="BG2367" s="2">
        <v>0</v>
      </c>
      <c r="BH2367" s="2">
        <v>0</v>
      </c>
      <c r="BI2367" s="2">
        <v>0</v>
      </c>
      <c r="BJ2367" s="2">
        <v>0</v>
      </c>
      <c r="BK2367" s="2">
        <v>0</v>
      </c>
      <c r="BL2367" s="2">
        <v>6</v>
      </c>
      <c r="BM2367" s="2">
        <v>6</v>
      </c>
      <c r="BN2367" s="2">
        <v>6</v>
      </c>
      <c r="BO2367" s="2">
        <v>7</v>
      </c>
      <c r="BP2367" s="2">
        <v>7</v>
      </c>
      <c r="BQ2367" s="2">
        <v>5</v>
      </c>
      <c r="BR2367" s="2">
        <v>4</v>
      </c>
      <c r="BS2367" s="2">
        <v>0</v>
      </c>
      <c r="BT2367" s="2">
        <v>0</v>
      </c>
      <c r="BU2367" s="2">
        <v>0</v>
      </c>
      <c r="BV2367" s="2">
        <v>0</v>
      </c>
      <c r="BW2367" s="2">
        <v>0</v>
      </c>
      <c r="BX2367" s="2">
        <v>0</v>
      </c>
      <c r="BY2367" s="2">
        <v>0</v>
      </c>
      <c r="BZ2367" s="2">
        <v>0</v>
      </c>
      <c r="CA2367" s="2">
        <v>0</v>
      </c>
      <c r="CB2367" s="2">
        <v>0</v>
      </c>
      <c r="CC2367" s="2">
        <v>0</v>
      </c>
      <c r="CD2367" s="2">
        <v>0</v>
      </c>
      <c r="CE2367" s="2">
        <v>0</v>
      </c>
      <c r="CF2367" s="2">
        <v>0</v>
      </c>
      <c r="CG2367" s="2">
        <v>0</v>
      </c>
      <c r="CH2367" s="2">
        <v>0</v>
      </c>
      <c r="CI2367" s="2">
        <v>0</v>
      </c>
      <c r="CJ2367" s="2">
        <v>0</v>
      </c>
      <c r="CK2367" s="2">
        <v>0</v>
      </c>
      <c r="CL2367" s="2">
        <v>1</v>
      </c>
    </row>
    <row r="2368" spans="1:90" x14ac:dyDescent="0.25">
      <c r="A2368" t="s">
        <v>115</v>
      </c>
      <c r="B2368">
        <v>20407</v>
      </c>
      <c r="C2368" t="s">
        <v>169</v>
      </c>
      <c r="D2368">
        <v>1</v>
      </c>
      <c r="E2368">
        <v>8</v>
      </c>
      <c r="F2368">
        <v>19835</v>
      </c>
      <c r="G2368">
        <v>35019835</v>
      </c>
      <c r="H2368" t="s">
        <v>9245</v>
      </c>
      <c r="I2368">
        <v>407</v>
      </c>
      <c r="J2368" t="s">
        <v>169</v>
      </c>
      <c r="K2368" t="s">
        <v>2194</v>
      </c>
      <c r="L2368">
        <v>1</v>
      </c>
      <c r="M2368" t="s">
        <v>169</v>
      </c>
      <c r="N2368">
        <v>13212200</v>
      </c>
      <c r="O2368" t="s">
        <v>92</v>
      </c>
      <c r="P2368" t="s">
        <v>9246</v>
      </c>
      <c r="Q2368">
        <v>330</v>
      </c>
      <c r="R2368">
        <v>11</v>
      </c>
      <c r="S2368">
        <v>45821365</v>
      </c>
      <c r="T2368">
        <v>45826790</v>
      </c>
      <c r="U2368" t="s">
        <v>9247</v>
      </c>
      <c r="V2368">
        <v>1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98</v>
      </c>
      <c r="AE2368" s="2">
        <v>105</v>
      </c>
      <c r="AF2368" s="2">
        <v>125</v>
      </c>
      <c r="AG2368" s="2">
        <v>68</v>
      </c>
      <c r="AH2368" s="2">
        <v>103</v>
      </c>
      <c r="AI2368" s="2">
        <v>133</v>
      </c>
      <c r="AJ2368" s="2">
        <v>152</v>
      </c>
      <c r="AK2368" s="2">
        <v>0</v>
      </c>
      <c r="AL2368" s="2">
        <v>0</v>
      </c>
      <c r="AM2368" s="2">
        <v>0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0</v>
      </c>
      <c r="BE2368" s="2">
        <v>0</v>
      </c>
      <c r="BF2368" s="2">
        <v>0</v>
      </c>
      <c r="BG2368" s="2">
        <v>0</v>
      </c>
      <c r="BH2368" s="2">
        <v>0</v>
      </c>
      <c r="BI2368" s="2">
        <v>0</v>
      </c>
      <c r="BJ2368" s="2">
        <v>0</v>
      </c>
      <c r="BK2368" s="2">
        <v>0</v>
      </c>
      <c r="BL2368" s="2">
        <v>4</v>
      </c>
      <c r="BM2368" s="2">
        <v>3</v>
      </c>
      <c r="BN2368" s="2">
        <v>8</v>
      </c>
      <c r="BO2368" s="2">
        <v>3</v>
      </c>
      <c r="BP2368" s="2">
        <v>5</v>
      </c>
      <c r="BQ2368" s="2">
        <v>6</v>
      </c>
      <c r="BR2368" s="2">
        <v>7</v>
      </c>
      <c r="BS2368" s="2">
        <v>0</v>
      </c>
      <c r="BT2368" s="2">
        <v>0</v>
      </c>
      <c r="BU2368" s="2">
        <v>0</v>
      </c>
      <c r="BV2368" s="2">
        <v>0</v>
      </c>
      <c r="BW2368" s="2">
        <v>0</v>
      </c>
      <c r="BX2368" s="2">
        <v>0</v>
      </c>
      <c r="BY2368" s="2">
        <v>0</v>
      </c>
      <c r="BZ2368" s="2">
        <v>0</v>
      </c>
      <c r="CA2368" s="2">
        <v>0</v>
      </c>
      <c r="CB2368" s="2">
        <v>0</v>
      </c>
      <c r="CC2368" s="2">
        <v>0</v>
      </c>
      <c r="CD2368" s="2">
        <v>0</v>
      </c>
      <c r="CE2368" s="2">
        <v>0</v>
      </c>
      <c r="CF2368" s="2">
        <v>0</v>
      </c>
      <c r="CG2368" s="2">
        <v>0</v>
      </c>
      <c r="CH2368" s="2">
        <v>0</v>
      </c>
      <c r="CI2368" s="2">
        <v>0</v>
      </c>
      <c r="CJ2368" s="2">
        <v>0</v>
      </c>
      <c r="CK2368" s="2">
        <v>0</v>
      </c>
      <c r="CL2368" s="2">
        <v>0</v>
      </c>
    </row>
    <row r="2369" spans="1:90" x14ac:dyDescent="0.25">
      <c r="A2369" t="s">
        <v>115</v>
      </c>
      <c r="B2369">
        <v>20407</v>
      </c>
      <c r="C2369" t="s">
        <v>169</v>
      </c>
      <c r="D2369">
        <v>1</v>
      </c>
      <c r="E2369">
        <v>8</v>
      </c>
      <c r="F2369">
        <v>19549</v>
      </c>
      <c r="G2369">
        <v>35019549</v>
      </c>
      <c r="H2369" t="s">
        <v>12960</v>
      </c>
      <c r="I2369">
        <v>421</v>
      </c>
      <c r="J2369" t="s">
        <v>618</v>
      </c>
      <c r="K2369" t="s">
        <v>197</v>
      </c>
      <c r="L2369">
        <v>1</v>
      </c>
      <c r="M2369" t="s">
        <v>618</v>
      </c>
      <c r="N2369">
        <v>13290000</v>
      </c>
      <c r="O2369" t="s">
        <v>92</v>
      </c>
      <c r="P2369" t="s">
        <v>12961</v>
      </c>
      <c r="Q2369">
        <v>397</v>
      </c>
      <c r="R2369">
        <v>19</v>
      </c>
      <c r="S2369">
        <v>38481114</v>
      </c>
      <c r="T2369">
        <v>38481758</v>
      </c>
      <c r="U2369" t="s">
        <v>12962</v>
      </c>
      <c r="V2369">
        <v>1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139</v>
      </c>
      <c r="AE2369" s="2">
        <v>140</v>
      </c>
      <c r="AF2369" s="2">
        <v>138</v>
      </c>
      <c r="AG2369" s="2">
        <v>127</v>
      </c>
      <c r="AH2369" s="2">
        <v>152</v>
      </c>
      <c r="AI2369" s="2">
        <v>106</v>
      </c>
      <c r="AJ2369" s="2">
        <v>120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0</v>
      </c>
      <c r="BD2369" s="2">
        <v>0</v>
      </c>
      <c r="BE2369" s="2">
        <v>0</v>
      </c>
      <c r="BF2369" s="2">
        <v>0</v>
      </c>
      <c r="BG2369" s="2">
        <v>0</v>
      </c>
      <c r="BH2369" s="2">
        <v>0</v>
      </c>
      <c r="BI2369" s="2">
        <v>0</v>
      </c>
      <c r="BJ2369" s="2">
        <v>0</v>
      </c>
      <c r="BK2369" s="2">
        <v>0</v>
      </c>
      <c r="BL2369" s="2">
        <v>5</v>
      </c>
      <c r="BM2369" s="2">
        <v>8</v>
      </c>
      <c r="BN2369" s="2">
        <v>8</v>
      </c>
      <c r="BO2369" s="2">
        <v>6</v>
      </c>
      <c r="BP2369" s="2">
        <v>6</v>
      </c>
      <c r="BQ2369" s="2">
        <v>6</v>
      </c>
      <c r="BR2369" s="2">
        <v>4</v>
      </c>
      <c r="BS2369" s="2">
        <v>0</v>
      </c>
      <c r="BT2369" s="2">
        <v>0</v>
      </c>
      <c r="BU2369" s="2">
        <v>0</v>
      </c>
      <c r="BV2369" s="2">
        <v>0</v>
      </c>
      <c r="BW2369" s="2">
        <v>0</v>
      </c>
      <c r="BX2369" s="2">
        <v>0</v>
      </c>
      <c r="BY2369" s="2">
        <v>0</v>
      </c>
      <c r="BZ2369" s="2">
        <v>0</v>
      </c>
      <c r="CA2369" s="2">
        <v>0</v>
      </c>
      <c r="CB2369" s="2">
        <v>0</v>
      </c>
      <c r="CC2369" s="2">
        <v>0</v>
      </c>
      <c r="CD2369" s="2">
        <v>0</v>
      </c>
      <c r="CE2369" s="2">
        <v>0</v>
      </c>
      <c r="CF2369" s="2">
        <v>0</v>
      </c>
      <c r="CG2369" s="2">
        <v>0</v>
      </c>
      <c r="CH2369" s="2">
        <v>0</v>
      </c>
      <c r="CI2369" s="2">
        <v>0</v>
      </c>
      <c r="CJ2369" s="2">
        <v>0</v>
      </c>
      <c r="CK2369" s="2">
        <v>0</v>
      </c>
      <c r="CL2369" s="2">
        <v>0</v>
      </c>
    </row>
    <row r="2370" spans="1:90" x14ac:dyDescent="0.25">
      <c r="A2370" t="s">
        <v>115</v>
      </c>
      <c r="B2370">
        <v>20407</v>
      </c>
      <c r="C2370" t="s">
        <v>169</v>
      </c>
      <c r="D2370">
        <v>1</v>
      </c>
      <c r="E2370">
        <v>8</v>
      </c>
      <c r="F2370">
        <v>39974</v>
      </c>
      <c r="G2370">
        <v>35039974</v>
      </c>
      <c r="H2370" t="s">
        <v>6095</v>
      </c>
      <c r="I2370">
        <v>407</v>
      </c>
      <c r="J2370" t="s">
        <v>169</v>
      </c>
      <c r="K2370" t="s">
        <v>6096</v>
      </c>
      <c r="L2370">
        <v>1</v>
      </c>
      <c r="M2370" t="s">
        <v>169</v>
      </c>
      <c r="N2370">
        <v>13214660</v>
      </c>
      <c r="O2370" t="s">
        <v>102</v>
      </c>
      <c r="P2370" t="s">
        <v>6097</v>
      </c>
      <c r="Q2370" t="s">
        <v>127</v>
      </c>
      <c r="R2370">
        <v>11</v>
      </c>
      <c r="S2370">
        <v>45822597</v>
      </c>
      <c r="T2370">
        <v>45828008</v>
      </c>
      <c r="U2370" t="s">
        <v>6098</v>
      </c>
      <c r="V2370">
        <v>1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57</v>
      </c>
      <c r="AE2370" s="2">
        <v>90</v>
      </c>
      <c r="AF2370" s="2">
        <v>70</v>
      </c>
      <c r="AG2370" s="2">
        <v>88</v>
      </c>
      <c r="AH2370" s="2">
        <v>64</v>
      </c>
      <c r="AI2370" s="2">
        <v>50</v>
      </c>
      <c r="AJ2370" s="2">
        <v>64</v>
      </c>
      <c r="AK2370" s="2">
        <v>0</v>
      </c>
      <c r="AL2370" s="2">
        <v>0</v>
      </c>
      <c r="AM2370" s="2">
        <v>0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13</v>
      </c>
      <c r="BE2370" s="2">
        <v>0</v>
      </c>
      <c r="BF2370" s="2">
        <v>0</v>
      </c>
      <c r="BG2370" s="2">
        <v>0</v>
      </c>
      <c r="BH2370" s="2">
        <v>0</v>
      </c>
      <c r="BI2370" s="2">
        <v>0</v>
      </c>
      <c r="BJ2370" s="2">
        <v>0</v>
      </c>
      <c r="BK2370" s="2">
        <v>0</v>
      </c>
      <c r="BL2370" s="2">
        <v>4</v>
      </c>
      <c r="BM2370" s="2">
        <v>3</v>
      </c>
      <c r="BN2370" s="2">
        <v>3</v>
      </c>
      <c r="BO2370" s="2">
        <v>6</v>
      </c>
      <c r="BP2370" s="2">
        <v>3</v>
      </c>
      <c r="BQ2370" s="2">
        <v>3</v>
      </c>
      <c r="BR2370" s="2">
        <v>4</v>
      </c>
      <c r="BS2370" s="2">
        <v>0</v>
      </c>
      <c r="BT2370" s="2">
        <v>0</v>
      </c>
      <c r="BU2370" s="2">
        <v>0</v>
      </c>
      <c r="BV2370" s="2">
        <v>0</v>
      </c>
      <c r="BW2370" s="2">
        <v>0</v>
      </c>
      <c r="BX2370" s="2">
        <v>0</v>
      </c>
      <c r="BY2370" s="2">
        <v>0</v>
      </c>
      <c r="BZ2370" s="2">
        <v>0</v>
      </c>
      <c r="CA2370" s="2">
        <v>0</v>
      </c>
      <c r="CB2370" s="2">
        <v>0</v>
      </c>
      <c r="CC2370" s="2">
        <v>0</v>
      </c>
      <c r="CD2370" s="2">
        <v>0</v>
      </c>
      <c r="CE2370" s="2">
        <v>0</v>
      </c>
      <c r="CF2370" s="2">
        <v>0</v>
      </c>
      <c r="CG2370" s="2">
        <v>0</v>
      </c>
      <c r="CH2370" s="2">
        <v>0</v>
      </c>
      <c r="CI2370" s="2">
        <v>0</v>
      </c>
      <c r="CJ2370" s="2">
        <v>0</v>
      </c>
      <c r="CK2370" s="2">
        <v>0</v>
      </c>
      <c r="CL2370" s="2">
        <v>3</v>
      </c>
    </row>
    <row r="2371" spans="1:90" x14ac:dyDescent="0.25">
      <c r="A2371" t="s">
        <v>115</v>
      </c>
      <c r="B2371">
        <v>20407</v>
      </c>
      <c r="C2371" t="s">
        <v>169</v>
      </c>
      <c r="D2371">
        <v>1</v>
      </c>
      <c r="E2371">
        <v>8</v>
      </c>
      <c r="F2371">
        <v>435119</v>
      </c>
      <c r="G2371">
        <v>35435119</v>
      </c>
      <c r="H2371" t="s">
        <v>6629</v>
      </c>
      <c r="I2371">
        <v>407</v>
      </c>
      <c r="J2371" t="s">
        <v>169</v>
      </c>
      <c r="K2371" t="s">
        <v>6630</v>
      </c>
      <c r="L2371">
        <v>1</v>
      </c>
      <c r="M2371" t="s">
        <v>169</v>
      </c>
      <c r="N2371">
        <v>13212461</v>
      </c>
      <c r="O2371" t="s">
        <v>102</v>
      </c>
      <c r="P2371" t="s">
        <v>6631</v>
      </c>
      <c r="Q2371">
        <v>1524</v>
      </c>
      <c r="R2371">
        <v>11</v>
      </c>
      <c r="S2371">
        <v>45817912</v>
      </c>
      <c r="T2371">
        <v>45819007</v>
      </c>
      <c r="U2371" t="s">
        <v>6632</v>
      </c>
      <c r="V2371">
        <v>1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209</v>
      </c>
      <c r="AE2371" s="2">
        <v>215</v>
      </c>
      <c r="AF2371" s="2">
        <v>204</v>
      </c>
      <c r="AG2371" s="2">
        <v>195</v>
      </c>
      <c r="AH2371" s="2">
        <v>142</v>
      </c>
      <c r="AI2371" s="2">
        <v>177</v>
      </c>
      <c r="AJ2371" s="2">
        <v>188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14</v>
      </c>
      <c r="BE2371" s="2">
        <v>0</v>
      </c>
      <c r="BF2371" s="2">
        <v>0</v>
      </c>
      <c r="BG2371" s="2">
        <v>0</v>
      </c>
      <c r="BH2371" s="2">
        <v>0</v>
      </c>
      <c r="BI2371" s="2">
        <v>0</v>
      </c>
      <c r="BJ2371" s="2">
        <v>0</v>
      </c>
      <c r="BK2371" s="2">
        <v>0</v>
      </c>
      <c r="BL2371" s="2">
        <v>13</v>
      </c>
      <c r="BM2371" s="2">
        <v>10</v>
      </c>
      <c r="BN2371" s="2">
        <v>10</v>
      </c>
      <c r="BO2371" s="2">
        <v>10</v>
      </c>
      <c r="BP2371" s="2">
        <v>6</v>
      </c>
      <c r="BQ2371" s="2">
        <v>8</v>
      </c>
      <c r="BR2371" s="2">
        <v>7</v>
      </c>
      <c r="BS2371" s="2">
        <v>0</v>
      </c>
      <c r="BT2371" s="2">
        <v>0</v>
      </c>
      <c r="BU2371" s="2">
        <v>0</v>
      </c>
      <c r="BV2371" s="2">
        <v>0</v>
      </c>
      <c r="BW2371" s="2">
        <v>0</v>
      </c>
      <c r="BX2371" s="2">
        <v>0</v>
      </c>
      <c r="BY2371" s="2">
        <v>0</v>
      </c>
      <c r="BZ2371" s="2">
        <v>0</v>
      </c>
      <c r="CA2371" s="2">
        <v>0</v>
      </c>
      <c r="CB2371" s="2">
        <v>0</v>
      </c>
      <c r="CC2371" s="2">
        <v>0</v>
      </c>
      <c r="CD2371" s="2">
        <v>0</v>
      </c>
      <c r="CE2371" s="2">
        <v>0</v>
      </c>
      <c r="CF2371" s="2">
        <v>0</v>
      </c>
      <c r="CG2371" s="2">
        <v>0</v>
      </c>
      <c r="CH2371" s="2">
        <v>0</v>
      </c>
      <c r="CI2371" s="2">
        <v>0</v>
      </c>
      <c r="CJ2371" s="2">
        <v>0</v>
      </c>
      <c r="CK2371" s="2">
        <v>0</v>
      </c>
      <c r="CL2371" s="2">
        <v>3</v>
      </c>
    </row>
    <row r="2372" spans="1:90" x14ac:dyDescent="0.25">
      <c r="A2372" t="s">
        <v>115</v>
      </c>
      <c r="B2372">
        <v>20407</v>
      </c>
      <c r="C2372" t="s">
        <v>169</v>
      </c>
      <c r="D2372">
        <v>1</v>
      </c>
      <c r="E2372">
        <v>8</v>
      </c>
      <c r="F2372">
        <v>905677</v>
      </c>
      <c r="G2372">
        <v>35905677</v>
      </c>
      <c r="H2372" t="s">
        <v>18290</v>
      </c>
      <c r="I2372">
        <v>712</v>
      </c>
      <c r="J2372" t="s">
        <v>407</v>
      </c>
      <c r="K2372" t="s">
        <v>804</v>
      </c>
      <c r="L2372">
        <v>1</v>
      </c>
      <c r="M2372" t="s">
        <v>407</v>
      </c>
      <c r="N2372">
        <v>13221534</v>
      </c>
      <c r="O2372" t="s">
        <v>102</v>
      </c>
      <c r="P2372" t="s">
        <v>13214</v>
      </c>
      <c r="Q2372" t="s">
        <v>127</v>
      </c>
      <c r="R2372">
        <v>11</v>
      </c>
      <c r="S2372">
        <v>45958338</v>
      </c>
      <c r="T2372">
        <v>46062013</v>
      </c>
      <c r="U2372" t="s">
        <v>18291</v>
      </c>
      <c r="V2372">
        <v>1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154</v>
      </c>
      <c r="AE2372" s="2">
        <v>127</v>
      </c>
      <c r="AF2372" s="2">
        <v>133</v>
      </c>
      <c r="AG2372" s="2">
        <v>124</v>
      </c>
      <c r="AH2372" s="2">
        <v>102</v>
      </c>
      <c r="AI2372" s="2">
        <v>107</v>
      </c>
      <c r="AJ2372" s="2">
        <v>104</v>
      </c>
      <c r="AK2372" s="2">
        <v>0</v>
      </c>
      <c r="AL2372" s="2">
        <v>0</v>
      </c>
      <c r="AM2372" s="2">
        <v>0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0</v>
      </c>
      <c r="BI2372" s="2">
        <v>0</v>
      </c>
      <c r="BJ2372" s="2">
        <v>0</v>
      </c>
      <c r="BK2372" s="2">
        <v>0</v>
      </c>
      <c r="BL2372" s="2">
        <v>6</v>
      </c>
      <c r="BM2372" s="2">
        <v>4</v>
      </c>
      <c r="BN2372" s="2">
        <v>5</v>
      </c>
      <c r="BO2372" s="2">
        <v>7</v>
      </c>
      <c r="BP2372" s="2">
        <v>3</v>
      </c>
      <c r="BQ2372" s="2">
        <v>3</v>
      </c>
      <c r="BR2372" s="2">
        <v>3</v>
      </c>
      <c r="BS2372" s="2">
        <v>0</v>
      </c>
      <c r="BT2372" s="2">
        <v>0</v>
      </c>
      <c r="BU2372" s="2">
        <v>0</v>
      </c>
      <c r="BV2372" s="2">
        <v>0</v>
      </c>
      <c r="BW2372" s="2">
        <v>0</v>
      </c>
      <c r="BX2372" s="2">
        <v>0</v>
      </c>
      <c r="BY2372" s="2">
        <v>0</v>
      </c>
      <c r="BZ2372" s="2">
        <v>0</v>
      </c>
      <c r="CA2372" s="2">
        <v>0</v>
      </c>
      <c r="CB2372" s="2">
        <v>0</v>
      </c>
      <c r="CC2372" s="2">
        <v>0</v>
      </c>
      <c r="CD2372" s="2">
        <v>0</v>
      </c>
      <c r="CE2372" s="2">
        <v>0</v>
      </c>
      <c r="CF2372" s="2">
        <v>0</v>
      </c>
      <c r="CG2372" s="2">
        <v>0</v>
      </c>
      <c r="CH2372" s="2">
        <v>0</v>
      </c>
      <c r="CI2372" s="2">
        <v>0</v>
      </c>
      <c r="CJ2372" s="2">
        <v>0</v>
      </c>
      <c r="CK2372" s="2">
        <v>0</v>
      </c>
      <c r="CL2372" s="2">
        <v>0</v>
      </c>
    </row>
    <row r="2373" spans="1:90" x14ac:dyDescent="0.25">
      <c r="A2373" t="s">
        <v>115</v>
      </c>
      <c r="B2373">
        <v>20407</v>
      </c>
      <c r="C2373" t="s">
        <v>169</v>
      </c>
      <c r="D2373">
        <v>1</v>
      </c>
      <c r="E2373">
        <v>8</v>
      </c>
      <c r="F2373">
        <v>19550</v>
      </c>
      <c r="G2373">
        <v>35019550</v>
      </c>
      <c r="H2373" t="s">
        <v>16659</v>
      </c>
      <c r="I2373">
        <v>407</v>
      </c>
      <c r="J2373" t="s">
        <v>169</v>
      </c>
      <c r="K2373" t="s">
        <v>8228</v>
      </c>
      <c r="L2373">
        <v>1</v>
      </c>
      <c r="M2373" t="s">
        <v>169</v>
      </c>
      <c r="N2373">
        <v>13218005</v>
      </c>
      <c r="O2373" t="s">
        <v>92</v>
      </c>
      <c r="P2373" t="s">
        <v>1250</v>
      </c>
      <c r="Q2373">
        <v>770</v>
      </c>
      <c r="R2373">
        <v>11</v>
      </c>
      <c r="S2373">
        <v>45870703</v>
      </c>
      <c r="U2373" t="s">
        <v>16660</v>
      </c>
      <c r="V2373">
        <v>1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70</v>
      </c>
      <c r="AE2373" s="2">
        <v>70</v>
      </c>
      <c r="AF2373" s="2">
        <v>64</v>
      </c>
      <c r="AG2373" s="2">
        <v>66</v>
      </c>
      <c r="AH2373" s="2">
        <v>48</v>
      </c>
      <c r="AI2373" s="2">
        <v>27</v>
      </c>
      <c r="AJ2373" s="2">
        <v>25</v>
      </c>
      <c r="AK2373" s="2">
        <v>0</v>
      </c>
      <c r="AL2373" s="2">
        <v>0</v>
      </c>
      <c r="AM2373" s="2">
        <v>0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0</v>
      </c>
      <c r="BI2373" s="2">
        <v>0</v>
      </c>
      <c r="BJ2373" s="2">
        <v>0</v>
      </c>
      <c r="BK2373" s="2">
        <v>0</v>
      </c>
      <c r="BL2373" s="2">
        <v>3</v>
      </c>
      <c r="BM2373" s="2">
        <v>3</v>
      </c>
      <c r="BN2373" s="2">
        <v>3</v>
      </c>
      <c r="BO2373" s="2">
        <v>2</v>
      </c>
      <c r="BP2373" s="2">
        <v>3</v>
      </c>
      <c r="BQ2373" s="2">
        <v>1</v>
      </c>
      <c r="BR2373" s="2">
        <v>2</v>
      </c>
      <c r="BS2373" s="2">
        <v>0</v>
      </c>
      <c r="BT2373" s="2">
        <v>0</v>
      </c>
      <c r="BU2373" s="2">
        <v>0</v>
      </c>
      <c r="BV2373" s="2">
        <v>0</v>
      </c>
      <c r="BW2373" s="2">
        <v>0</v>
      </c>
      <c r="BX2373" s="2">
        <v>0</v>
      </c>
      <c r="BY2373" s="2">
        <v>0</v>
      </c>
      <c r="BZ2373" s="2">
        <v>0</v>
      </c>
      <c r="CA2373" s="2">
        <v>0</v>
      </c>
      <c r="CB2373" s="2">
        <v>0</v>
      </c>
      <c r="CC2373" s="2">
        <v>0</v>
      </c>
      <c r="CD2373" s="2">
        <v>0</v>
      </c>
      <c r="CE2373" s="2">
        <v>0</v>
      </c>
      <c r="CF2373" s="2">
        <v>0</v>
      </c>
      <c r="CG2373" s="2">
        <v>0</v>
      </c>
      <c r="CH2373" s="2">
        <v>0</v>
      </c>
      <c r="CI2373" s="2">
        <v>0</v>
      </c>
      <c r="CJ2373" s="2">
        <v>0</v>
      </c>
      <c r="CK2373" s="2">
        <v>0</v>
      </c>
      <c r="CL2373" s="2">
        <v>0</v>
      </c>
    </row>
    <row r="2374" spans="1:90" x14ac:dyDescent="0.25">
      <c r="A2374" t="s">
        <v>115</v>
      </c>
      <c r="B2374">
        <v>20407</v>
      </c>
      <c r="C2374" t="s">
        <v>169</v>
      </c>
      <c r="D2374">
        <v>1</v>
      </c>
      <c r="E2374">
        <v>8</v>
      </c>
      <c r="F2374">
        <v>19537</v>
      </c>
      <c r="G2374">
        <v>35019537</v>
      </c>
      <c r="H2374" t="s">
        <v>3786</v>
      </c>
      <c r="I2374">
        <v>407</v>
      </c>
      <c r="J2374" t="s">
        <v>169</v>
      </c>
      <c r="K2374" t="s">
        <v>91</v>
      </c>
      <c r="L2374">
        <v>1</v>
      </c>
      <c r="M2374" t="s">
        <v>169</v>
      </c>
      <c r="N2374">
        <v>13201010</v>
      </c>
      <c r="O2374" t="s">
        <v>92</v>
      </c>
      <c r="P2374" t="s">
        <v>12748</v>
      </c>
      <c r="Q2374">
        <v>53</v>
      </c>
      <c r="R2374">
        <v>11</v>
      </c>
      <c r="S2374">
        <v>45219283</v>
      </c>
      <c r="T2374">
        <v>45862414</v>
      </c>
      <c r="U2374" t="s">
        <v>12749</v>
      </c>
      <c r="V2374">
        <v>1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271</v>
      </c>
      <c r="AI2374" s="2">
        <v>347</v>
      </c>
      <c r="AJ2374" s="2">
        <v>325</v>
      </c>
      <c r="AK2374" s="2">
        <v>0</v>
      </c>
      <c r="AL2374" s="2">
        <v>0</v>
      </c>
      <c r="AM2374" s="2">
        <v>0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0</v>
      </c>
      <c r="BC2374" s="2">
        <v>0</v>
      </c>
      <c r="BD2374" s="2">
        <v>23</v>
      </c>
      <c r="BE2374" s="2">
        <v>0</v>
      </c>
      <c r="BF2374" s="2">
        <v>0</v>
      </c>
      <c r="BG2374" s="2">
        <v>0</v>
      </c>
      <c r="BH2374" s="2">
        <v>0</v>
      </c>
      <c r="BI2374" s="2">
        <v>0</v>
      </c>
      <c r="BJ2374" s="2">
        <v>0</v>
      </c>
      <c r="BK2374" s="2">
        <v>0</v>
      </c>
      <c r="BL2374" s="2">
        <v>0</v>
      </c>
      <c r="BM2374" s="2">
        <v>0</v>
      </c>
      <c r="BN2374" s="2">
        <v>0</v>
      </c>
      <c r="BO2374" s="2">
        <v>0</v>
      </c>
      <c r="BP2374" s="2">
        <v>9</v>
      </c>
      <c r="BQ2374" s="2">
        <v>13</v>
      </c>
      <c r="BR2374" s="2">
        <v>11</v>
      </c>
      <c r="BS2374" s="2">
        <v>0</v>
      </c>
      <c r="BT2374" s="2">
        <v>0</v>
      </c>
      <c r="BU2374" s="2">
        <v>0</v>
      </c>
      <c r="BV2374" s="2">
        <v>0</v>
      </c>
      <c r="BW2374" s="2">
        <v>0</v>
      </c>
      <c r="BX2374" s="2">
        <v>0</v>
      </c>
      <c r="BY2374" s="2">
        <v>0</v>
      </c>
      <c r="BZ2374" s="2">
        <v>0</v>
      </c>
      <c r="CA2374" s="2">
        <v>0</v>
      </c>
      <c r="CB2374" s="2">
        <v>0</v>
      </c>
      <c r="CC2374" s="2">
        <v>0</v>
      </c>
      <c r="CD2374" s="2">
        <v>0</v>
      </c>
      <c r="CE2374" s="2">
        <v>0</v>
      </c>
      <c r="CF2374" s="2">
        <v>0</v>
      </c>
      <c r="CG2374" s="2">
        <v>0</v>
      </c>
      <c r="CH2374" s="2">
        <v>0</v>
      </c>
      <c r="CI2374" s="2">
        <v>0</v>
      </c>
      <c r="CJ2374" s="2">
        <v>0</v>
      </c>
      <c r="CK2374" s="2">
        <v>0</v>
      </c>
      <c r="CL2374" s="2">
        <v>6</v>
      </c>
    </row>
    <row r="2375" spans="1:90" x14ac:dyDescent="0.25">
      <c r="A2375" t="s">
        <v>115</v>
      </c>
      <c r="B2375">
        <v>20407</v>
      </c>
      <c r="C2375" t="s">
        <v>169</v>
      </c>
      <c r="D2375">
        <v>1</v>
      </c>
      <c r="E2375">
        <v>8</v>
      </c>
      <c r="F2375">
        <v>49499</v>
      </c>
      <c r="G2375">
        <v>35049499</v>
      </c>
      <c r="H2375" t="s">
        <v>2405</v>
      </c>
      <c r="I2375">
        <v>382</v>
      </c>
      <c r="J2375" t="s">
        <v>170</v>
      </c>
      <c r="K2375" t="s">
        <v>2406</v>
      </c>
      <c r="L2375">
        <v>1</v>
      </c>
      <c r="M2375" t="s">
        <v>170</v>
      </c>
      <c r="N2375">
        <v>13255540</v>
      </c>
      <c r="O2375" t="s">
        <v>102</v>
      </c>
      <c r="P2375" t="s">
        <v>2407</v>
      </c>
      <c r="Q2375">
        <v>215</v>
      </c>
      <c r="R2375">
        <v>11</v>
      </c>
      <c r="S2375">
        <v>45344002</v>
      </c>
      <c r="T2375">
        <v>45384512</v>
      </c>
      <c r="U2375" t="s">
        <v>2408</v>
      </c>
      <c r="V2375">
        <v>1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202</v>
      </c>
      <c r="AI2375" s="2">
        <v>197</v>
      </c>
      <c r="AJ2375" s="2">
        <v>161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117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0</v>
      </c>
      <c r="BI2375" s="2">
        <v>0</v>
      </c>
      <c r="BJ2375" s="2">
        <v>0</v>
      </c>
      <c r="BK2375" s="2">
        <v>0</v>
      </c>
      <c r="BL2375" s="2">
        <v>0</v>
      </c>
      <c r="BM2375" s="2">
        <v>0</v>
      </c>
      <c r="BN2375" s="2">
        <v>0</v>
      </c>
      <c r="BO2375" s="2">
        <v>0</v>
      </c>
      <c r="BP2375" s="2">
        <v>11</v>
      </c>
      <c r="BQ2375" s="2">
        <v>6</v>
      </c>
      <c r="BR2375" s="2">
        <v>6</v>
      </c>
      <c r="BS2375" s="2">
        <v>0</v>
      </c>
      <c r="BT2375" s="2">
        <v>0</v>
      </c>
      <c r="BU2375" s="2">
        <v>0</v>
      </c>
      <c r="BV2375" s="2">
        <v>0</v>
      </c>
      <c r="BW2375" s="2">
        <v>0</v>
      </c>
      <c r="BX2375" s="2">
        <v>0</v>
      </c>
      <c r="BY2375" s="2">
        <v>0</v>
      </c>
      <c r="BZ2375" s="2">
        <v>0</v>
      </c>
      <c r="CA2375" s="2">
        <v>0</v>
      </c>
      <c r="CB2375" s="2">
        <v>0</v>
      </c>
      <c r="CC2375" s="2">
        <v>4</v>
      </c>
      <c r="CD2375" s="2">
        <v>0</v>
      </c>
      <c r="CE2375" s="2">
        <v>0</v>
      </c>
      <c r="CF2375" s="2">
        <v>0</v>
      </c>
      <c r="CG2375" s="2">
        <v>0</v>
      </c>
      <c r="CH2375" s="2">
        <v>0</v>
      </c>
      <c r="CI2375" s="2">
        <v>0</v>
      </c>
      <c r="CJ2375" s="2">
        <v>0</v>
      </c>
      <c r="CK2375" s="2">
        <v>0</v>
      </c>
      <c r="CL2375" s="2">
        <v>0</v>
      </c>
    </row>
    <row r="2376" spans="1:90" x14ac:dyDescent="0.25">
      <c r="A2376" t="s">
        <v>115</v>
      </c>
      <c r="B2376">
        <v>20407</v>
      </c>
      <c r="C2376" t="s">
        <v>169</v>
      </c>
      <c r="D2376">
        <v>1</v>
      </c>
      <c r="E2376">
        <v>8</v>
      </c>
      <c r="F2376">
        <v>47259</v>
      </c>
      <c r="G2376">
        <v>35047259</v>
      </c>
      <c r="H2376" t="s">
        <v>15525</v>
      </c>
      <c r="I2376">
        <v>712</v>
      </c>
      <c r="J2376" t="s">
        <v>407</v>
      </c>
      <c r="K2376" t="s">
        <v>428</v>
      </c>
      <c r="L2376">
        <v>1</v>
      </c>
      <c r="M2376" t="s">
        <v>407</v>
      </c>
      <c r="N2376">
        <v>13222000</v>
      </c>
      <c r="O2376" t="s">
        <v>102</v>
      </c>
      <c r="P2376" t="s">
        <v>3325</v>
      </c>
      <c r="Q2376">
        <v>2440</v>
      </c>
      <c r="R2376">
        <v>11</v>
      </c>
      <c r="S2376">
        <v>46061047</v>
      </c>
      <c r="T2376">
        <v>46062352</v>
      </c>
      <c r="U2376" t="s">
        <v>15526</v>
      </c>
      <c r="V2376">
        <v>1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168</v>
      </c>
      <c r="AE2376" s="2">
        <v>151</v>
      </c>
      <c r="AF2376" s="2">
        <v>133</v>
      </c>
      <c r="AG2376" s="2">
        <v>180</v>
      </c>
      <c r="AH2376" s="2">
        <v>130</v>
      </c>
      <c r="AI2376" s="2">
        <v>159</v>
      </c>
      <c r="AJ2376" s="2">
        <v>91</v>
      </c>
      <c r="AK2376" s="2">
        <v>0</v>
      </c>
      <c r="AL2376" s="2">
        <v>0</v>
      </c>
      <c r="AM2376" s="2">
        <v>0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37</v>
      </c>
      <c r="BD2376" s="2">
        <v>0</v>
      </c>
      <c r="BE2376" s="2">
        <v>0</v>
      </c>
      <c r="BF2376" s="2">
        <v>0</v>
      </c>
      <c r="BG2376" s="2">
        <v>0</v>
      </c>
      <c r="BH2376" s="2">
        <v>0</v>
      </c>
      <c r="BI2376" s="2">
        <v>0</v>
      </c>
      <c r="BJ2376" s="2">
        <v>0</v>
      </c>
      <c r="BK2376" s="2">
        <v>0</v>
      </c>
      <c r="BL2376" s="2">
        <v>7</v>
      </c>
      <c r="BM2376" s="2">
        <v>7</v>
      </c>
      <c r="BN2376" s="2">
        <v>7</v>
      </c>
      <c r="BO2376" s="2">
        <v>7</v>
      </c>
      <c r="BP2376" s="2">
        <v>7</v>
      </c>
      <c r="BQ2376" s="2">
        <v>7</v>
      </c>
      <c r="BR2376" s="2">
        <v>4</v>
      </c>
      <c r="BS2376" s="2">
        <v>0</v>
      </c>
      <c r="BT2376" s="2">
        <v>0</v>
      </c>
      <c r="BU2376" s="2">
        <v>0</v>
      </c>
      <c r="BV2376" s="2">
        <v>0</v>
      </c>
      <c r="BW2376" s="2">
        <v>0</v>
      </c>
      <c r="BX2376" s="2">
        <v>0</v>
      </c>
      <c r="BY2376" s="2">
        <v>0</v>
      </c>
      <c r="BZ2376" s="2">
        <v>0</v>
      </c>
      <c r="CA2376" s="2">
        <v>0</v>
      </c>
      <c r="CB2376" s="2">
        <v>0</v>
      </c>
      <c r="CC2376" s="2">
        <v>0</v>
      </c>
      <c r="CD2376" s="2">
        <v>0</v>
      </c>
      <c r="CE2376" s="2">
        <v>0</v>
      </c>
      <c r="CF2376" s="2">
        <v>0</v>
      </c>
      <c r="CG2376" s="2">
        <v>0</v>
      </c>
      <c r="CH2376" s="2">
        <v>0</v>
      </c>
      <c r="CI2376" s="2">
        <v>0</v>
      </c>
      <c r="CJ2376" s="2">
        <v>0</v>
      </c>
      <c r="CK2376" s="2">
        <v>4</v>
      </c>
      <c r="CL2376" s="2">
        <v>0</v>
      </c>
    </row>
    <row r="2377" spans="1:90" x14ac:dyDescent="0.25">
      <c r="A2377" t="s">
        <v>115</v>
      </c>
      <c r="B2377">
        <v>20407</v>
      </c>
      <c r="C2377" t="s">
        <v>169</v>
      </c>
      <c r="D2377">
        <v>1</v>
      </c>
      <c r="E2377">
        <v>8</v>
      </c>
      <c r="F2377">
        <v>910521</v>
      </c>
      <c r="G2377">
        <v>35910521</v>
      </c>
      <c r="H2377" t="s">
        <v>17708</v>
      </c>
      <c r="I2377">
        <v>388</v>
      </c>
      <c r="J2377" t="s">
        <v>763</v>
      </c>
      <c r="K2377" t="s">
        <v>10168</v>
      </c>
      <c r="L2377">
        <v>1</v>
      </c>
      <c r="M2377" t="s">
        <v>763</v>
      </c>
      <c r="N2377">
        <v>13295000</v>
      </c>
      <c r="O2377" t="s">
        <v>102</v>
      </c>
      <c r="P2377" t="s">
        <v>17709</v>
      </c>
      <c r="Q2377">
        <v>100</v>
      </c>
      <c r="R2377">
        <v>11</v>
      </c>
      <c r="S2377">
        <v>45912248</v>
      </c>
      <c r="T2377">
        <v>45913398</v>
      </c>
      <c r="U2377" t="s">
        <v>17710</v>
      </c>
      <c r="V2377">
        <v>1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118</v>
      </c>
      <c r="AE2377" s="2">
        <v>130</v>
      </c>
      <c r="AF2377" s="2">
        <v>132</v>
      </c>
      <c r="AG2377" s="2">
        <v>134</v>
      </c>
      <c r="AH2377" s="2">
        <v>162</v>
      </c>
      <c r="AI2377" s="2">
        <v>108</v>
      </c>
      <c r="AJ2377" s="2">
        <v>99</v>
      </c>
      <c r="AK2377" s="2">
        <v>0</v>
      </c>
      <c r="AL2377" s="2">
        <v>0</v>
      </c>
      <c r="AM2377" s="2">
        <v>0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0</v>
      </c>
      <c r="BI2377" s="2">
        <v>0</v>
      </c>
      <c r="BJ2377" s="2">
        <v>0</v>
      </c>
      <c r="BK2377" s="2">
        <v>0</v>
      </c>
      <c r="BL2377" s="2">
        <v>5</v>
      </c>
      <c r="BM2377" s="2">
        <v>5</v>
      </c>
      <c r="BN2377" s="2">
        <v>7</v>
      </c>
      <c r="BO2377" s="2">
        <v>6</v>
      </c>
      <c r="BP2377" s="2">
        <v>5</v>
      </c>
      <c r="BQ2377" s="2">
        <v>5</v>
      </c>
      <c r="BR2377" s="2">
        <v>5</v>
      </c>
      <c r="BS2377" s="2">
        <v>0</v>
      </c>
      <c r="BT2377" s="2">
        <v>0</v>
      </c>
      <c r="BU2377" s="2">
        <v>0</v>
      </c>
      <c r="BV2377" s="2">
        <v>0</v>
      </c>
      <c r="BW2377" s="2">
        <v>0</v>
      </c>
      <c r="BX2377" s="2">
        <v>0</v>
      </c>
      <c r="BY2377" s="2">
        <v>0</v>
      </c>
      <c r="BZ2377" s="2">
        <v>0</v>
      </c>
      <c r="CA2377" s="2">
        <v>0</v>
      </c>
      <c r="CB2377" s="2">
        <v>0</v>
      </c>
      <c r="CC2377" s="2">
        <v>0</v>
      </c>
      <c r="CD2377" s="2">
        <v>0</v>
      </c>
      <c r="CE2377" s="2">
        <v>0</v>
      </c>
      <c r="CF2377" s="2">
        <v>0</v>
      </c>
      <c r="CG2377" s="2">
        <v>0</v>
      </c>
      <c r="CH2377" s="2">
        <v>0</v>
      </c>
      <c r="CI2377" s="2">
        <v>0</v>
      </c>
      <c r="CJ2377" s="2">
        <v>0</v>
      </c>
      <c r="CK2377" s="2">
        <v>0</v>
      </c>
      <c r="CL2377" s="2">
        <v>0</v>
      </c>
    </row>
    <row r="2378" spans="1:90" x14ac:dyDescent="0.25">
      <c r="A2378" t="s">
        <v>115</v>
      </c>
      <c r="B2378">
        <v>20407</v>
      </c>
      <c r="C2378" t="s">
        <v>169</v>
      </c>
      <c r="D2378">
        <v>1</v>
      </c>
      <c r="E2378">
        <v>8</v>
      </c>
      <c r="F2378">
        <v>915609</v>
      </c>
      <c r="G2378">
        <v>35915609</v>
      </c>
      <c r="H2378" t="s">
        <v>5001</v>
      </c>
      <c r="I2378">
        <v>388</v>
      </c>
      <c r="J2378" t="s">
        <v>763</v>
      </c>
      <c r="K2378" t="s">
        <v>5002</v>
      </c>
      <c r="L2378">
        <v>1</v>
      </c>
      <c r="M2378" t="s">
        <v>763</v>
      </c>
      <c r="N2378">
        <v>13295000</v>
      </c>
      <c r="O2378" t="s">
        <v>102</v>
      </c>
      <c r="P2378" t="s">
        <v>5003</v>
      </c>
      <c r="Q2378">
        <v>505</v>
      </c>
      <c r="R2378">
        <v>11</v>
      </c>
      <c r="S2378">
        <v>45911698</v>
      </c>
      <c r="T2378">
        <v>45913095</v>
      </c>
      <c r="U2378" t="s">
        <v>5004</v>
      </c>
      <c r="V2378">
        <v>1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141</v>
      </c>
      <c r="AE2378" s="2">
        <v>135</v>
      </c>
      <c r="AF2378" s="2">
        <v>133</v>
      </c>
      <c r="AG2378" s="2">
        <v>92</v>
      </c>
      <c r="AH2378" s="2">
        <v>119</v>
      </c>
      <c r="AI2378" s="2">
        <v>77</v>
      </c>
      <c r="AJ2378" s="2">
        <v>92</v>
      </c>
      <c r="AK2378" s="2">
        <v>0</v>
      </c>
      <c r="AL2378" s="2">
        <v>0</v>
      </c>
      <c r="AM2378" s="2">
        <v>0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104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0</v>
      </c>
      <c r="BI2378" s="2">
        <v>0</v>
      </c>
      <c r="BJ2378" s="2">
        <v>0</v>
      </c>
      <c r="BK2378" s="2">
        <v>0</v>
      </c>
      <c r="BL2378" s="2">
        <v>8</v>
      </c>
      <c r="BM2378" s="2">
        <v>7</v>
      </c>
      <c r="BN2378" s="2">
        <v>6</v>
      </c>
      <c r="BO2378" s="2">
        <v>4</v>
      </c>
      <c r="BP2378" s="2">
        <v>5</v>
      </c>
      <c r="BQ2378" s="2">
        <v>3</v>
      </c>
      <c r="BR2378" s="2">
        <v>4</v>
      </c>
      <c r="BS2378" s="2">
        <v>0</v>
      </c>
      <c r="BT2378" s="2">
        <v>0</v>
      </c>
      <c r="BU2378" s="2">
        <v>0</v>
      </c>
      <c r="BV2378" s="2">
        <v>0</v>
      </c>
      <c r="BW2378" s="2">
        <v>0</v>
      </c>
      <c r="BX2378" s="2">
        <v>0</v>
      </c>
      <c r="BY2378" s="2">
        <v>0</v>
      </c>
      <c r="BZ2378" s="2">
        <v>0</v>
      </c>
      <c r="CA2378" s="2">
        <v>0</v>
      </c>
      <c r="CB2378" s="2">
        <v>0</v>
      </c>
      <c r="CC2378" s="2">
        <v>3</v>
      </c>
      <c r="CD2378" s="2">
        <v>0</v>
      </c>
      <c r="CE2378" s="2">
        <v>0</v>
      </c>
      <c r="CF2378" s="2">
        <v>0</v>
      </c>
      <c r="CG2378" s="2">
        <v>0</v>
      </c>
      <c r="CH2378" s="2">
        <v>0</v>
      </c>
      <c r="CI2378" s="2">
        <v>0</v>
      </c>
      <c r="CJ2378" s="2">
        <v>0</v>
      </c>
      <c r="CK2378" s="2">
        <v>0</v>
      </c>
      <c r="CL2378" s="2">
        <v>0</v>
      </c>
    </row>
    <row r="2379" spans="1:90" x14ac:dyDescent="0.25">
      <c r="A2379" t="s">
        <v>115</v>
      </c>
      <c r="B2379">
        <v>20407</v>
      </c>
      <c r="C2379" t="s">
        <v>169</v>
      </c>
      <c r="D2379">
        <v>1</v>
      </c>
      <c r="E2379">
        <v>8</v>
      </c>
      <c r="F2379">
        <v>349124</v>
      </c>
      <c r="G2379">
        <v>35349124</v>
      </c>
      <c r="H2379" t="s">
        <v>18791</v>
      </c>
      <c r="I2379">
        <v>407</v>
      </c>
      <c r="J2379" t="s">
        <v>169</v>
      </c>
      <c r="K2379" t="s">
        <v>4831</v>
      </c>
      <c r="L2379">
        <v>1</v>
      </c>
      <c r="M2379" t="s">
        <v>169</v>
      </c>
      <c r="N2379">
        <v>13212409</v>
      </c>
      <c r="O2379" t="s">
        <v>92</v>
      </c>
      <c r="P2379" t="s">
        <v>18792</v>
      </c>
      <c r="Q2379">
        <v>593</v>
      </c>
      <c r="R2379">
        <v>11</v>
      </c>
      <c r="S2379">
        <v>45992396</v>
      </c>
      <c r="T2379">
        <v>45992397</v>
      </c>
      <c r="U2379" t="s">
        <v>18793</v>
      </c>
      <c r="V2379">
        <v>1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195</v>
      </c>
      <c r="AE2379" s="2">
        <v>158</v>
      </c>
      <c r="AF2379" s="2">
        <v>160</v>
      </c>
      <c r="AG2379" s="2">
        <v>176</v>
      </c>
      <c r="AH2379" s="2">
        <v>138</v>
      </c>
      <c r="AI2379" s="2">
        <v>139</v>
      </c>
      <c r="AJ2379" s="2">
        <v>147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128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15</v>
      </c>
      <c r="BE2379" s="2">
        <v>0</v>
      </c>
      <c r="BF2379" s="2">
        <v>0</v>
      </c>
      <c r="BG2379" s="2">
        <v>0</v>
      </c>
      <c r="BH2379" s="2">
        <v>0</v>
      </c>
      <c r="BI2379" s="2">
        <v>0</v>
      </c>
      <c r="BJ2379" s="2">
        <v>0</v>
      </c>
      <c r="BK2379" s="2">
        <v>0</v>
      </c>
      <c r="BL2379" s="2">
        <v>9</v>
      </c>
      <c r="BM2379" s="2">
        <v>10</v>
      </c>
      <c r="BN2379" s="2">
        <v>10</v>
      </c>
      <c r="BO2379" s="2">
        <v>8</v>
      </c>
      <c r="BP2379" s="2">
        <v>8</v>
      </c>
      <c r="BQ2379" s="2">
        <v>8</v>
      </c>
      <c r="BR2379" s="2">
        <v>7</v>
      </c>
      <c r="BS2379" s="2">
        <v>0</v>
      </c>
      <c r="BT2379" s="2">
        <v>0</v>
      </c>
      <c r="BU2379" s="2">
        <v>0</v>
      </c>
      <c r="BV2379" s="2">
        <v>0</v>
      </c>
      <c r="BW2379" s="2">
        <v>0</v>
      </c>
      <c r="BX2379" s="2">
        <v>0</v>
      </c>
      <c r="BY2379" s="2">
        <v>0</v>
      </c>
      <c r="BZ2379" s="2">
        <v>0</v>
      </c>
      <c r="CA2379" s="2">
        <v>0</v>
      </c>
      <c r="CB2379" s="2">
        <v>0</v>
      </c>
      <c r="CC2379" s="2">
        <v>6</v>
      </c>
      <c r="CD2379" s="2">
        <v>0</v>
      </c>
      <c r="CE2379" s="2">
        <v>0</v>
      </c>
      <c r="CF2379" s="2">
        <v>0</v>
      </c>
      <c r="CG2379" s="2">
        <v>0</v>
      </c>
      <c r="CH2379" s="2">
        <v>0</v>
      </c>
      <c r="CI2379" s="2">
        <v>0</v>
      </c>
      <c r="CJ2379" s="2">
        <v>0</v>
      </c>
      <c r="CK2379" s="2">
        <v>0</v>
      </c>
      <c r="CL2379" s="2">
        <v>4</v>
      </c>
    </row>
    <row r="2380" spans="1:90" x14ac:dyDescent="0.25">
      <c r="A2380" t="s">
        <v>115</v>
      </c>
      <c r="B2380">
        <v>20407</v>
      </c>
      <c r="C2380" t="s">
        <v>169</v>
      </c>
      <c r="D2380">
        <v>1</v>
      </c>
      <c r="E2380">
        <v>8</v>
      </c>
      <c r="F2380">
        <v>19732</v>
      </c>
      <c r="G2380">
        <v>35019732</v>
      </c>
      <c r="H2380" t="s">
        <v>9730</v>
      </c>
      <c r="I2380">
        <v>407</v>
      </c>
      <c r="J2380" t="s">
        <v>169</v>
      </c>
      <c r="K2380" t="s">
        <v>9731</v>
      </c>
      <c r="L2380">
        <v>1</v>
      </c>
      <c r="M2380" t="s">
        <v>169</v>
      </c>
      <c r="N2380">
        <v>13219630</v>
      </c>
      <c r="O2380" t="s">
        <v>102</v>
      </c>
      <c r="P2380" t="s">
        <v>9732</v>
      </c>
      <c r="Q2380">
        <v>451</v>
      </c>
      <c r="R2380">
        <v>11</v>
      </c>
      <c r="S2380">
        <v>45840798</v>
      </c>
      <c r="T2380">
        <v>45841402</v>
      </c>
      <c r="U2380" t="s">
        <v>9733</v>
      </c>
      <c r="V2380">
        <v>1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91</v>
      </c>
      <c r="AE2380" s="2">
        <v>105</v>
      </c>
      <c r="AF2380" s="2">
        <v>94</v>
      </c>
      <c r="AG2380" s="2">
        <v>69</v>
      </c>
      <c r="AH2380" s="2">
        <v>131</v>
      </c>
      <c r="AI2380" s="2">
        <v>101</v>
      </c>
      <c r="AJ2380" s="2">
        <v>110</v>
      </c>
      <c r="AK2380" s="2">
        <v>0</v>
      </c>
      <c r="AL2380" s="2">
        <v>0</v>
      </c>
      <c r="AM2380" s="2">
        <v>0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0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0</v>
      </c>
      <c r="BI2380" s="2">
        <v>0</v>
      </c>
      <c r="BJ2380" s="2">
        <v>0</v>
      </c>
      <c r="BK2380" s="2">
        <v>0</v>
      </c>
      <c r="BL2380" s="2">
        <v>6</v>
      </c>
      <c r="BM2380" s="2">
        <v>6</v>
      </c>
      <c r="BN2380" s="2">
        <v>3</v>
      </c>
      <c r="BO2380" s="2">
        <v>4</v>
      </c>
      <c r="BP2380" s="2">
        <v>6</v>
      </c>
      <c r="BQ2380" s="2">
        <v>6</v>
      </c>
      <c r="BR2380" s="2">
        <v>5</v>
      </c>
      <c r="BS2380" s="2">
        <v>0</v>
      </c>
      <c r="BT2380" s="2">
        <v>0</v>
      </c>
      <c r="BU2380" s="2">
        <v>0</v>
      </c>
      <c r="BV2380" s="2">
        <v>0</v>
      </c>
      <c r="BW2380" s="2">
        <v>0</v>
      </c>
      <c r="BX2380" s="2">
        <v>0</v>
      </c>
      <c r="BY2380" s="2">
        <v>0</v>
      </c>
      <c r="BZ2380" s="2">
        <v>0</v>
      </c>
      <c r="CA2380" s="2">
        <v>0</v>
      </c>
      <c r="CB2380" s="2">
        <v>0</v>
      </c>
      <c r="CC2380" s="2">
        <v>0</v>
      </c>
      <c r="CD2380" s="2">
        <v>0</v>
      </c>
      <c r="CE2380" s="2">
        <v>0</v>
      </c>
      <c r="CF2380" s="2">
        <v>0</v>
      </c>
      <c r="CG2380" s="2">
        <v>0</v>
      </c>
      <c r="CH2380" s="2">
        <v>0</v>
      </c>
      <c r="CI2380" s="2">
        <v>0</v>
      </c>
      <c r="CJ2380" s="2">
        <v>0</v>
      </c>
      <c r="CK2380" s="2">
        <v>0</v>
      </c>
      <c r="CL2380" s="2">
        <v>0</v>
      </c>
    </row>
    <row r="2381" spans="1:90" x14ac:dyDescent="0.25">
      <c r="A2381" t="s">
        <v>115</v>
      </c>
      <c r="B2381">
        <v>20407</v>
      </c>
      <c r="C2381" t="s">
        <v>169</v>
      </c>
      <c r="D2381">
        <v>1</v>
      </c>
      <c r="E2381">
        <v>8</v>
      </c>
      <c r="F2381">
        <v>913078</v>
      </c>
      <c r="G2381">
        <v>35913078</v>
      </c>
      <c r="H2381" t="s">
        <v>18130</v>
      </c>
      <c r="I2381">
        <v>407</v>
      </c>
      <c r="J2381" t="s">
        <v>169</v>
      </c>
      <c r="K2381" t="s">
        <v>18131</v>
      </c>
      <c r="L2381">
        <v>1</v>
      </c>
      <c r="M2381" t="s">
        <v>169</v>
      </c>
      <c r="N2381">
        <v>13214890</v>
      </c>
      <c r="O2381" t="s">
        <v>102</v>
      </c>
      <c r="P2381" t="s">
        <v>18132</v>
      </c>
      <c r="Q2381" t="s">
        <v>4942</v>
      </c>
      <c r="R2381">
        <v>11</v>
      </c>
      <c r="S2381">
        <v>45820683</v>
      </c>
      <c r="T2381">
        <v>45828236</v>
      </c>
      <c r="U2381" t="s">
        <v>18133</v>
      </c>
      <c r="V2381">
        <v>2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61</v>
      </c>
      <c r="AE2381" s="2">
        <v>58</v>
      </c>
      <c r="AF2381" s="2">
        <v>60</v>
      </c>
      <c r="AG2381" s="2">
        <v>60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0</v>
      </c>
      <c r="BI2381" s="2">
        <v>0</v>
      </c>
      <c r="BJ2381" s="2">
        <v>0</v>
      </c>
      <c r="BK2381" s="2">
        <v>0</v>
      </c>
      <c r="BL2381" s="2">
        <v>3</v>
      </c>
      <c r="BM2381" s="2">
        <v>3</v>
      </c>
      <c r="BN2381" s="2">
        <v>3</v>
      </c>
      <c r="BO2381" s="2">
        <v>4</v>
      </c>
      <c r="BP2381" s="2">
        <v>0</v>
      </c>
      <c r="BQ2381" s="2">
        <v>0</v>
      </c>
      <c r="BR2381" s="2">
        <v>0</v>
      </c>
      <c r="BS2381" s="2">
        <v>0</v>
      </c>
      <c r="BT2381" s="2">
        <v>0</v>
      </c>
      <c r="BU2381" s="2">
        <v>0</v>
      </c>
      <c r="BV2381" s="2">
        <v>0</v>
      </c>
      <c r="BW2381" s="2">
        <v>0</v>
      </c>
      <c r="BX2381" s="2">
        <v>0</v>
      </c>
      <c r="BY2381" s="2">
        <v>0</v>
      </c>
      <c r="BZ2381" s="2">
        <v>0</v>
      </c>
      <c r="CA2381" s="2">
        <v>0</v>
      </c>
      <c r="CB2381" s="2">
        <v>0</v>
      </c>
      <c r="CC2381" s="2">
        <v>0</v>
      </c>
      <c r="CD2381" s="2">
        <v>0</v>
      </c>
      <c r="CE2381" s="2">
        <v>0</v>
      </c>
      <c r="CF2381" s="2">
        <v>0</v>
      </c>
      <c r="CG2381" s="2">
        <v>0</v>
      </c>
      <c r="CH2381" s="2">
        <v>0</v>
      </c>
      <c r="CI2381" s="2">
        <v>0</v>
      </c>
      <c r="CJ2381" s="2">
        <v>0</v>
      </c>
      <c r="CK2381" s="2">
        <v>0</v>
      </c>
      <c r="CL2381" s="2">
        <v>0</v>
      </c>
    </row>
    <row r="2382" spans="1:90" x14ac:dyDescent="0.25">
      <c r="A2382" t="s">
        <v>115</v>
      </c>
      <c r="B2382">
        <v>20407</v>
      </c>
      <c r="C2382" t="s">
        <v>169</v>
      </c>
      <c r="D2382">
        <v>1</v>
      </c>
      <c r="E2382">
        <v>8</v>
      </c>
      <c r="F2382">
        <v>19690</v>
      </c>
      <c r="G2382">
        <v>35019690</v>
      </c>
      <c r="H2382" t="s">
        <v>9549</v>
      </c>
      <c r="I2382">
        <v>407</v>
      </c>
      <c r="J2382" t="s">
        <v>169</v>
      </c>
      <c r="K2382" t="s">
        <v>9550</v>
      </c>
      <c r="L2382">
        <v>1</v>
      </c>
      <c r="M2382" t="s">
        <v>169</v>
      </c>
      <c r="N2382">
        <v>13203320</v>
      </c>
      <c r="O2382" t="s">
        <v>92</v>
      </c>
      <c r="P2382" t="s">
        <v>2760</v>
      </c>
      <c r="Q2382">
        <v>350</v>
      </c>
      <c r="R2382">
        <v>11</v>
      </c>
      <c r="S2382">
        <v>45870055</v>
      </c>
      <c r="U2382" t="s">
        <v>9551</v>
      </c>
      <c r="V2382">
        <v>1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98</v>
      </c>
      <c r="AE2382" s="2">
        <v>98</v>
      </c>
      <c r="AF2382" s="2">
        <v>84</v>
      </c>
      <c r="AG2382" s="2">
        <v>98</v>
      </c>
      <c r="AH2382" s="2">
        <v>102</v>
      </c>
      <c r="AI2382" s="2">
        <v>94</v>
      </c>
      <c r="AJ2382" s="2">
        <v>90</v>
      </c>
      <c r="AK2382" s="2">
        <v>0</v>
      </c>
      <c r="AL2382" s="2">
        <v>0</v>
      </c>
      <c r="AM2382" s="2">
        <v>0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2">
        <v>0</v>
      </c>
      <c r="BD2382" s="2">
        <v>10</v>
      </c>
      <c r="BE2382" s="2">
        <v>0</v>
      </c>
      <c r="BF2382" s="2">
        <v>0</v>
      </c>
      <c r="BG2382" s="2">
        <v>0</v>
      </c>
      <c r="BH2382" s="2">
        <v>0</v>
      </c>
      <c r="BI2382" s="2">
        <v>0</v>
      </c>
      <c r="BJ2382" s="2">
        <v>0</v>
      </c>
      <c r="BK2382" s="2">
        <v>0</v>
      </c>
      <c r="BL2382" s="2">
        <v>5</v>
      </c>
      <c r="BM2382" s="2">
        <v>4</v>
      </c>
      <c r="BN2382" s="2">
        <v>5</v>
      </c>
      <c r="BO2382" s="2">
        <v>6</v>
      </c>
      <c r="BP2382" s="2">
        <v>4</v>
      </c>
      <c r="BQ2382" s="2">
        <v>4</v>
      </c>
      <c r="BR2382" s="2">
        <v>3</v>
      </c>
      <c r="BS2382" s="2">
        <v>0</v>
      </c>
      <c r="BT2382" s="2">
        <v>0</v>
      </c>
      <c r="BU2382" s="2">
        <v>0</v>
      </c>
      <c r="BV2382" s="2">
        <v>0</v>
      </c>
      <c r="BW2382" s="2">
        <v>0</v>
      </c>
      <c r="BX2382" s="2">
        <v>0</v>
      </c>
      <c r="BY2382" s="2">
        <v>0</v>
      </c>
      <c r="BZ2382" s="2">
        <v>0</v>
      </c>
      <c r="CA2382" s="2">
        <v>0</v>
      </c>
      <c r="CB2382" s="2">
        <v>0</v>
      </c>
      <c r="CC2382" s="2">
        <v>0</v>
      </c>
      <c r="CD2382" s="2">
        <v>0</v>
      </c>
      <c r="CE2382" s="2">
        <v>0</v>
      </c>
      <c r="CF2382" s="2">
        <v>0</v>
      </c>
      <c r="CG2382" s="2">
        <v>0</v>
      </c>
      <c r="CH2382" s="2">
        <v>0</v>
      </c>
      <c r="CI2382" s="2">
        <v>0</v>
      </c>
      <c r="CJ2382" s="2">
        <v>0</v>
      </c>
      <c r="CK2382" s="2">
        <v>0</v>
      </c>
      <c r="CL2382" s="2">
        <v>3</v>
      </c>
    </row>
    <row r="2383" spans="1:90" x14ac:dyDescent="0.25">
      <c r="A2383" t="s">
        <v>115</v>
      </c>
      <c r="B2383">
        <v>20407</v>
      </c>
      <c r="C2383" t="s">
        <v>169</v>
      </c>
      <c r="D2383">
        <v>1</v>
      </c>
      <c r="E2383">
        <v>8</v>
      </c>
      <c r="F2383">
        <v>19409</v>
      </c>
      <c r="G2383">
        <v>35019409</v>
      </c>
      <c r="H2383" t="s">
        <v>4904</v>
      </c>
      <c r="I2383">
        <v>407</v>
      </c>
      <c r="J2383" t="s">
        <v>169</v>
      </c>
      <c r="K2383" t="s">
        <v>4905</v>
      </c>
      <c r="L2383">
        <v>1</v>
      </c>
      <c r="M2383" t="s">
        <v>169</v>
      </c>
      <c r="N2383">
        <v>13215370</v>
      </c>
      <c r="O2383" t="s">
        <v>92</v>
      </c>
      <c r="P2383" t="s">
        <v>1016</v>
      </c>
      <c r="Q2383">
        <v>100</v>
      </c>
      <c r="R2383">
        <v>11</v>
      </c>
      <c r="S2383">
        <v>45213090</v>
      </c>
      <c r="T2383">
        <v>45214775</v>
      </c>
      <c r="U2383" t="s">
        <v>4906</v>
      </c>
      <c r="V2383">
        <v>1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101</v>
      </c>
      <c r="AE2383" s="2">
        <v>85</v>
      </c>
      <c r="AF2383" s="2">
        <v>82</v>
      </c>
      <c r="AG2383" s="2">
        <v>76</v>
      </c>
      <c r="AH2383" s="2">
        <v>126</v>
      </c>
      <c r="AI2383" s="2">
        <v>98</v>
      </c>
      <c r="AJ2383" s="2">
        <v>84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13</v>
      </c>
      <c r="BE2383" s="2">
        <v>0</v>
      </c>
      <c r="BF2383" s="2">
        <v>0</v>
      </c>
      <c r="BG2383" s="2">
        <v>0</v>
      </c>
      <c r="BH2383" s="2">
        <v>0</v>
      </c>
      <c r="BI2383" s="2">
        <v>0</v>
      </c>
      <c r="BJ2383" s="2">
        <v>0</v>
      </c>
      <c r="BK2383" s="2">
        <v>0</v>
      </c>
      <c r="BL2383" s="2">
        <v>6</v>
      </c>
      <c r="BM2383" s="2">
        <v>5</v>
      </c>
      <c r="BN2383" s="2">
        <v>6</v>
      </c>
      <c r="BO2383" s="2">
        <v>4</v>
      </c>
      <c r="BP2383" s="2">
        <v>6</v>
      </c>
      <c r="BQ2383" s="2">
        <v>6</v>
      </c>
      <c r="BR2383" s="2">
        <v>6</v>
      </c>
      <c r="BS2383" s="2">
        <v>0</v>
      </c>
      <c r="BT2383" s="2">
        <v>0</v>
      </c>
      <c r="BU2383" s="2">
        <v>0</v>
      </c>
      <c r="BV2383" s="2">
        <v>0</v>
      </c>
      <c r="BW2383" s="2">
        <v>0</v>
      </c>
      <c r="BX2383" s="2">
        <v>0</v>
      </c>
      <c r="BY2383" s="2">
        <v>0</v>
      </c>
      <c r="BZ2383" s="2">
        <v>0</v>
      </c>
      <c r="CA2383" s="2">
        <v>0</v>
      </c>
      <c r="CB2383" s="2">
        <v>0</v>
      </c>
      <c r="CC2383" s="2">
        <v>0</v>
      </c>
      <c r="CD2383" s="2">
        <v>0</v>
      </c>
      <c r="CE2383" s="2">
        <v>0</v>
      </c>
      <c r="CF2383" s="2">
        <v>0</v>
      </c>
      <c r="CG2383" s="2">
        <v>0</v>
      </c>
      <c r="CH2383" s="2">
        <v>0</v>
      </c>
      <c r="CI2383" s="2">
        <v>0</v>
      </c>
      <c r="CJ2383" s="2">
        <v>0</v>
      </c>
      <c r="CK2383" s="2">
        <v>0</v>
      </c>
      <c r="CL2383" s="2">
        <v>3</v>
      </c>
    </row>
    <row r="2384" spans="1:90" x14ac:dyDescent="0.25">
      <c r="A2384" t="s">
        <v>115</v>
      </c>
      <c r="B2384">
        <v>20407</v>
      </c>
      <c r="C2384" t="s">
        <v>169</v>
      </c>
      <c r="D2384">
        <v>2</v>
      </c>
      <c r="E2384">
        <v>6</v>
      </c>
      <c r="F2384">
        <v>985797</v>
      </c>
      <c r="G2384">
        <v>35985797</v>
      </c>
      <c r="H2384" t="s">
        <v>7986</v>
      </c>
      <c r="I2384">
        <v>407</v>
      </c>
      <c r="J2384" t="s">
        <v>169</v>
      </c>
      <c r="K2384" t="s">
        <v>2715</v>
      </c>
      <c r="L2384">
        <v>1</v>
      </c>
      <c r="M2384" t="s">
        <v>169</v>
      </c>
      <c r="N2384">
        <v>13218160</v>
      </c>
      <c r="O2384" t="s">
        <v>92</v>
      </c>
      <c r="P2384" t="s">
        <v>7987</v>
      </c>
      <c r="Q2384">
        <v>175</v>
      </c>
      <c r="R2384">
        <v>11</v>
      </c>
      <c r="S2384">
        <v>45331900</v>
      </c>
      <c r="T2384">
        <v>45335016</v>
      </c>
      <c r="U2384" t="s">
        <v>7988</v>
      </c>
      <c r="V2384">
        <v>1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448</v>
      </c>
      <c r="BD2384" s="2">
        <v>0</v>
      </c>
      <c r="BE2384" s="2">
        <v>0</v>
      </c>
      <c r="BF2384" s="2">
        <v>0</v>
      </c>
      <c r="BG2384" s="2">
        <v>0</v>
      </c>
      <c r="BH2384" s="2">
        <v>0</v>
      </c>
      <c r="BI2384" s="2">
        <v>0</v>
      </c>
      <c r="BJ2384" s="2">
        <v>0</v>
      </c>
      <c r="BK2384" s="2">
        <v>0</v>
      </c>
      <c r="BL2384" s="2">
        <v>0</v>
      </c>
      <c r="BM2384" s="2">
        <v>0</v>
      </c>
      <c r="BN2384" s="2">
        <v>0</v>
      </c>
      <c r="BO2384" s="2">
        <v>0</v>
      </c>
      <c r="BP2384" s="2">
        <v>0</v>
      </c>
      <c r="BQ2384" s="2">
        <v>0</v>
      </c>
      <c r="BR2384" s="2">
        <v>0</v>
      </c>
      <c r="BS2384" s="2">
        <v>0</v>
      </c>
      <c r="BT2384" s="2">
        <v>0</v>
      </c>
      <c r="BU2384" s="2">
        <v>0</v>
      </c>
      <c r="BV2384" s="2">
        <v>0</v>
      </c>
      <c r="BW2384" s="2">
        <v>0</v>
      </c>
      <c r="BX2384" s="2">
        <v>0</v>
      </c>
      <c r="BY2384" s="2">
        <v>0</v>
      </c>
      <c r="BZ2384" s="2">
        <v>0</v>
      </c>
      <c r="CA2384" s="2">
        <v>0</v>
      </c>
      <c r="CB2384" s="2">
        <v>0</v>
      </c>
      <c r="CC2384" s="2">
        <v>0</v>
      </c>
      <c r="CD2384" s="2">
        <v>0</v>
      </c>
      <c r="CE2384" s="2">
        <v>0</v>
      </c>
      <c r="CF2384" s="2">
        <v>0</v>
      </c>
      <c r="CG2384" s="2">
        <v>0</v>
      </c>
      <c r="CH2384" s="2">
        <v>0</v>
      </c>
      <c r="CI2384" s="2">
        <v>0</v>
      </c>
      <c r="CJ2384" s="2">
        <v>0</v>
      </c>
      <c r="CK2384" s="2">
        <v>25</v>
      </c>
      <c r="CL2384" s="2">
        <v>0</v>
      </c>
    </row>
    <row r="2385" spans="1:90" x14ac:dyDescent="0.25">
      <c r="A2385" t="s">
        <v>115</v>
      </c>
      <c r="B2385">
        <v>20407</v>
      </c>
      <c r="C2385" t="s">
        <v>169</v>
      </c>
      <c r="D2385">
        <v>2</v>
      </c>
      <c r="E2385">
        <v>34</v>
      </c>
      <c r="F2385">
        <v>359191</v>
      </c>
      <c r="G2385">
        <v>35359191</v>
      </c>
      <c r="H2385" t="s">
        <v>15374</v>
      </c>
      <c r="I2385">
        <v>407</v>
      </c>
      <c r="J2385" t="s">
        <v>169</v>
      </c>
      <c r="K2385" t="s">
        <v>15375</v>
      </c>
      <c r="L2385">
        <v>1</v>
      </c>
      <c r="M2385" t="s">
        <v>169</v>
      </c>
      <c r="N2385">
        <v>13214311</v>
      </c>
      <c r="O2385" t="s">
        <v>1015</v>
      </c>
      <c r="P2385" t="s">
        <v>15376</v>
      </c>
      <c r="Q2385" t="s">
        <v>15377</v>
      </c>
      <c r="R2385">
        <v>11</v>
      </c>
      <c r="S2385">
        <v>45819684</v>
      </c>
      <c r="U2385" t="s">
        <v>15378</v>
      </c>
      <c r="V2385">
        <v>2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7</v>
      </c>
      <c r="AE2385" s="2">
        <v>4</v>
      </c>
      <c r="AF2385" s="2">
        <v>9</v>
      </c>
      <c r="AG2385" s="2">
        <v>9</v>
      </c>
      <c r="AH2385" s="2">
        <v>0</v>
      </c>
      <c r="AI2385" s="2">
        <v>0</v>
      </c>
      <c r="AJ2385" s="2">
        <v>0</v>
      </c>
      <c r="AK2385" s="2">
        <v>0</v>
      </c>
      <c r="AL2385" s="2">
        <v>13</v>
      </c>
      <c r="AM2385" s="2">
        <v>0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0</v>
      </c>
      <c r="BI2385" s="2">
        <v>0</v>
      </c>
      <c r="BJ2385" s="2">
        <v>0</v>
      </c>
      <c r="BK2385" s="2">
        <v>0</v>
      </c>
      <c r="BL2385" s="2">
        <v>2</v>
      </c>
      <c r="BM2385" s="2">
        <v>1</v>
      </c>
      <c r="BN2385" s="2">
        <v>1</v>
      </c>
      <c r="BO2385" s="2">
        <v>1</v>
      </c>
      <c r="BP2385" s="2">
        <v>0</v>
      </c>
      <c r="BQ2385" s="2">
        <v>0</v>
      </c>
      <c r="BR2385" s="2">
        <v>0</v>
      </c>
      <c r="BS2385" s="2">
        <v>0</v>
      </c>
      <c r="BT2385" s="2">
        <v>1</v>
      </c>
      <c r="BU2385" s="2">
        <v>0</v>
      </c>
      <c r="BV2385" s="2">
        <v>0</v>
      </c>
      <c r="BW2385" s="2">
        <v>0</v>
      </c>
      <c r="BX2385" s="2">
        <v>0</v>
      </c>
      <c r="BY2385" s="2">
        <v>0</v>
      </c>
      <c r="BZ2385" s="2">
        <v>0</v>
      </c>
      <c r="CA2385" s="2">
        <v>0</v>
      </c>
      <c r="CB2385" s="2">
        <v>0</v>
      </c>
      <c r="CC2385" s="2">
        <v>0</v>
      </c>
      <c r="CD2385" s="2">
        <v>0</v>
      </c>
      <c r="CE2385" s="2">
        <v>0</v>
      </c>
      <c r="CF2385" s="2">
        <v>0</v>
      </c>
      <c r="CG2385" s="2">
        <v>0</v>
      </c>
      <c r="CH2385" s="2">
        <v>0</v>
      </c>
      <c r="CI2385" s="2">
        <v>0</v>
      </c>
      <c r="CJ2385" s="2">
        <v>0</v>
      </c>
      <c r="CK2385" s="2">
        <v>0</v>
      </c>
      <c r="CL2385" s="2">
        <v>0</v>
      </c>
    </row>
    <row r="2386" spans="1:90" x14ac:dyDescent="0.25">
      <c r="A2386" t="s">
        <v>115</v>
      </c>
      <c r="B2386">
        <v>20407</v>
      </c>
      <c r="C2386" t="s">
        <v>169</v>
      </c>
      <c r="D2386">
        <v>2</v>
      </c>
      <c r="E2386">
        <v>15</v>
      </c>
      <c r="F2386">
        <v>581082</v>
      </c>
      <c r="G2386">
        <v>35581082</v>
      </c>
      <c r="H2386" t="s">
        <v>17810</v>
      </c>
      <c r="I2386">
        <v>407</v>
      </c>
      <c r="J2386" t="s">
        <v>169</v>
      </c>
      <c r="K2386" t="s">
        <v>11047</v>
      </c>
      <c r="L2386">
        <v>1</v>
      </c>
      <c r="M2386" t="s">
        <v>169</v>
      </c>
      <c r="N2386">
        <v>13205710</v>
      </c>
      <c r="O2386" t="s">
        <v>102</v>
      </c>
      <c r="P2386" t="s">
        <v>17811</v>
      </c>
      <c r="Q2386" t="s">
        <v>127</v>
      </c>
      <c r="R2386">
        <v>11</v>
      </c>
      <c r="S2386">
        <v>45997116</v>
      </c>
      <c r="U2386" t="s">
        <v>16977</v>
      </c>
      <c r="V2386">
        <v>1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>
        <v>0</v>
      </c>
      <c r="AO2386" s="2">
        <v>20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0</v>
      </c>
      <c r="BI2386" s="2">
        <v>0</v>
      </c>
      <c r="BJ2386" s="2">
        <v>0</v>
      </c>
      <c r="BK2386" s="2">
        <v>0</v>
      </c>
      <c r="BL2386" s="2">
        <v>0</v>
      </c>
      <c r="BM2386" s="2">
        <v>0</v>
      </c>
      <c r="BN2386" s="2">
        <v>0</v>
      </c>
      <c r="BO2386" s="2">
        <v>0</v>
      </c>
      <c r="BP2386" s="2">
        <v>0</v>
      </c>
      <c r="BQ2386" s="2">
        <v>0</v>
      </c>
      <c r="BR2386" s="2">
        <v>0</v>
      </c>
      <c r="BS2386" s="2">
        <v>0</v>
      </c>
      <c r="BT2386" s="2">
        <v>0</v>
      </c>
      <c r="BU2386" s="2">
        <v>0</v>
      </c>
      <c r="BV2386" s="2">
        <v>0</v>
      </c>
      <c r="BW2386" s="2">
        <v>1</v>
      </c>
      <c r="BX2386" s="2">
        <v>0</v>
      </c>
      <c r="BY2386" s="2">
        <v>0</v>
      </c>
      <c r="BZ2386" s="2">
        <v>0</v>
      </c>
      <c r="CA2386" s="2">
        <v>0</v>
      </c>
      <c r="CB2386" s="2">
        <v>0</v>
      </c>
      <c r="CC2386" s="2">
        <v>0</v>
      </c>
      <c r="CD2386" s="2">
        <v>0</v>
      </c>
      <c r="CE2386" s="2">
        <v>0</v>
      </c>
      <c r="CF2386" s="2">
        <v>0</v>
      </c>
      <c r="CG2386" s="2">
        <v>0</v>
      </c>
      <c r="CH2386" s="2">
        <v>0</v>
      </c>
      <c r="CI2386" s="2">
        <v>0</v>
      </c>
      <c r="CJ2386" s="2">
        <v>0</v>
      </c>
      <c r="CK2386" s="2">
        <v>0</v>
      </c>
      <c r="CL2386" s="2">
        <v>0</v>
      </c>
    </row>
    <row r="2387" spans="1:90" x14ac:dyDescent="0.25">
      <c r="A2387" t="s">
        <v>115</v>
      </c>
      <c r="B2387">
        <v>20407</v>
      </c>
      <c r="C2387" t="s">
        <v>169</v>
      </c>
      <c r="D2387">
        <v>1</v>
      </c>
      <c r="E2387">
        <v>8</v>
      </c>
      <c r="F2387">
        <v>19720</v>
      </c>
      <c r="G2387">
        <v>35019720</v>
      </c>
      <c r="H2387" t="s">
        <v>15673</v>
      </c>
      <c r="I2387">
        <v>407</v>
      </c>
      <c r="J2387" t="s">
        <v>169</v>
      </c>
      <c r="K2387" t="s">
        <v>91</v>
      </c>
      <c r="L2387">
        <v>1</v>
      </c>
      <c r="M2387" t="s">
        <v>169</v>
      </c>
      <c r="N2387">
        <v>13201012</v>
      </c>
      <c r="O2387" t="s">
        <v>92</v>
      </c>
      <c r="P2387" t="s">
        <v>12748</v>
      </c>
      <c r="Q2387">
        <v>1106</v>
      </c>
      <c r="R2387">
        <v>11</v>
      </c>
      <c r="S2387">
        <v>45213562</v>
      </c>
      <c r="T2387">
        <v>45217050</v>
      </c>
      <c r="U2387" t="s">
        <v>15674</v>
      </c>
      <c r="V2387">
        <v>1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152</v>
      </c>
      <c r="AI2387" s="2">
        <v>149</v>
      </c>
      <c r="AJ2387" s="2">
        <v>135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0</v>
      </c>
      <c r="BI2387" s="2">
        <v>0</v>
      </c>
      <c r="BJ2387" s="2">
        <v>0</v>
      </c>
      <c r="BK2387" s="2">
        <v>0</v>
      </c>
      <c r="BL2387" s="2">
        <v>0</v>
      </c>
      <c r="BM2387" s="2">
        <v>0</v>
      </c>
      <c r="BN2387" s="2">
        <v>0</v>
      </c>
      <c r="BO2387" s="2">
        <v>0</v>
      </c>
      <c r="BP2387" s="2">
        <v>4</v>
      </c>
      <c r="BQ2387" s="2">
        <v>5</v>
      </c>
      <c r="BR2387" s="2">
        <v>4</v>
      </c>
      <c r="BS2387" s="2">
        <v>0</v>
      </c>
      <c r="BT2387" s="2">
        <v>0</v>
      </c>
      <c r="BU2387" s="2">
        <v>0</v>
      </c>
      <c r="BV2387" s="2">
        <v>0</v>
      </c>
      <c r="BW2387" s="2">
        <v>0</v>
      </c>
      <c r="BX2387" s="2">
        <v>0</v>
      </c>
      <c r="BY2387" s="2">
        <v>0</v>
      </c>
      <c r="BZ2387" s="2">
        <v>0</v>
      </c>
      <c r="CA2387" s="2">
        <v>0</v>
      </c>
      <c r="CB2387" s="2">
        <v>0</v>
      </c>
      <c r="CC2387" s="2">
        <v>0</v>
      </c>
      <c r="CD2387" s="2">
        <v>0</v>
      </c>
      <c r="CE2387" s="2">
        <v>0</v>
      </c>
      <c r="CF2387" s="2">
        <v>0</v>
      </c>
      <c r="CG2387" s="2">
        <v>0</v>
      </c>
      <c r="CH2387" s="2">
        <v>0</v>
      </c>
      <c r="CI2387" s="2">
        <v>0</v>
      </c>
      <c r="CJ2387" s="2">
        <v>0</v>
      </c>
      <c r="CK2387" s="2">
        <v>0</v>
      </c>
      <c r="CL2387" s="2">
        <v>0</v>
      </c>
    </row>
    <row r="2388" spans="1:90" x14ac:dyDescent="0.25">
      <c r="A2388" t="s">
        <v>115</v>
      </c>
      <c r="B2388">
        <v>20407</v>
      </c>
      <c r="C2388" t="s">
        <v>169</v>
      </c>
      <c r="D2388">
        <v>1</v>
      </c>
      <c r="E2388">
        <v>8</v>
      </c>
      <c r="F2388">
        <v>901155</v>
      </c>
      <c r="G2388">
        <v>35901155</v>
      </c>
      <c r="H2388" t="s">
        <v>15235</v>
      </c>
      <c r="I2388">
        <v>245</v>
      </c>
      <c r="J2388" t="s">
        <v>2351</v>
      </c>
      <c r="K2388" t="s">
        <v>2939</v>
      </c>
      <c r="L2388">
        <v>1</v>
      </c>
      <c r="M2388" t="s">
        <v>2351</v>
      </c>
      <c r="N2388">
        <v>13232263</v>
      </c>
      <c r="O2388" t="s">
        <v>92</v>
      </c>
      <c r="P2388" t="s">
        <v>15236</v>
      </c>
      <c r="Q2388">
        <v>56</v>
      </c>
      <c r="R2388">
        <v>11</v>
      </c>
      <c r="S2388">
        <v>40393379</v>
      </c>
      <c r="T2388">
        <v>40393455</v>
      </c>
      <c r="U2388" t="s">
        <v>15237</v>
      </c>
      <c r="V2388">
        <v>1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148</v>
      </c>
      <c r="AE2388" s="2">
        <v>136</v>
      </c>
      <c r="AF2388" s="2">
        <v>138</v>
      </c>
      <c r="AG2388" s="2">
        <v>182</v>
      </c>
      <c r="AH2388" s="2">
        <v>175</v>
      </c>
      <c r="AI2388" s="2">
        <v>224</v>
      </c>
      <c r="AJ2388" s="2">
        <v>253</v>
      </c>
      <c r="AK2388" s="2">
        <v>0</v>
      </c>
      <c r="AL2388" s="2">
        <v>0</v>
      </c>
      <c r="AM2388" s="2">
        <v>0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116</v>
      </c>
      <c r="BD2388" s="2">
        <v>14</v>
      </c>
      <c r="BE2388" s="2">
        <v>0</v>
      </c>
      <c r="BF2388" s="2">
        <v>0</v>
      </c>
      <c r="BG2388" s="2">
        <v>0</v>
      </c>
      <c r="BH2388" s="2">
        <v>0</v>
      </c>
      <c r="BI2388" s="2">
        <v>0</v>
      </c>
      <c r="BJ2388" s="2">
        <v>0</v>
      </c>
      <c r="BK2388" s="2">
        <v>0</v>
      </c>
      <c r="BL2388" s="2">
        <v>9</v>
      </c>
      <c r="BM2388" s="2">
        <v>8</v>
      </c>
      <c r="BN2388" s="2">
        <v>6</v>
      </c>
      <c r="BO2388" s="2">
        <v>6</v>
      </c>
      <c r="BP2388" s="2">
        <v>6</v>
      </c>
      <c r="BQ2388" s="2">
        <v>11</v>
      </c>
      <c r="BR2388" s="2">
        <v>9</v>
      </c>
      <c r="BS2388" s="2">
        <v>0</v>
      </c>
      <c r="BT2388" s="2">
        <v>0</v>
      </c>
      <c r="BU2388" s="2">
        <v>0</v>
      </c>
      <c r="BV2388" s="2">
        <v>0</v>
      </c>
      <c r="BW2388" s="2">
        <v>0</v>
      </c>
      <c r="BX2388" s="2">
        <v>0</v>
      </c>
      <c r="BY2388" s="2">
        <v>0</v>
      </c>
      <c r="BZ2388" s="2">
        <v>0</v>
      </c>
      <c r="CA2388" s="2">
        <v>0</v>
      </c>
      <c r="CB2388" s="2">
        <v>0</v>
      </c>
      <c r="CC2388" s="2">
        <v>0</v>
      </c>
      <c r="CD2388" s="2">
        <v>0</v>
      </c>
      <c r="CE2388" s="2">
        <v>0</v>
      </c>
      <c r="CF2388" s="2">
        <v>0</v>
      </c>
      <c r="CG2388" s="2">
        <v>0</v>
      </c>
      <c r="CH2388" s="2">
        <v>0</v>
      </c>
      <c r="CI2388" s="2">
        <v>0</v>
      </c>
      <c r="CJ2388" s="2">
        <v>0</v>
      </c>
      <c r="CK2388" s="2">
        <v>6</v>
      </c>
      <c r="CL2388" s="2">
        <v>5</v>
      </c>
    </row>
    <row r="2389" spans="1:90" x14ac:dyDescent="0.25">
      <c r="A2389" t="s">
        <v>115</v>
      </c>
      <c r="B2389">
        <v>20407</v>
      </c>
      <c r="C2389" t="s">
        <v>169</v>
      </c>
      <c r="D2389">
        <v>1</v>
      </c>
      <c r="E2389">
        <v>8</v>
      </c>
      <c r="F2389">
        <v>35993</v>
      </c>
      <c r="G2389">
        <v>35035993</v>
      </c>
      <c r="H2389" t="s">
        <v>9937</v>
      </c>
      <c r="I2389">
        <v>407</v>
      </c>
      <c r="J2389" t="s">
        <v>169</v>
      </c>
      <c r="K2389" t="s">
        <v>9938</v>
      </c>
      <c r="L2389">
        <v>1</v>
      </c>
      <c r="M2389" t="s">
        <v>169</v>
      </c>
      <c r="N2389">
        <v>13219100</v>
      </c>
      <c r="O2389" t="s">
        <v>92</v>
      </c>
      <c r="P2389" t="s">
        <v>9939</v>
      </c>
      <c r="Q2389">
        <v>140</v>
      </c>
      <c r="R2389">
        <v>11</v>
      </c>
      <c r="S2389">
        <v>45330429</v>
      </c>
      <c r="T2389">
        <v>45333538</v>
      </c>
      <c r="U2389" t="s">
        <v>9940</v>
      </c>
      <c r="V2389">
        <v>1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84</v>
      </c>
      <c r="AE2389" s="2">
        <v>80</v>
      </c>
      <c r="AF2389" s="2">
        <v>69</v>
      </c>
      <c r="AG2389" s="2">
        <v>62</v>
      </c>
      <c r="AH2389" s="2">
        <v>56</v>
      </c>
      <c r="AI2389" s="2">
        <v>21</v>
      </c>
      <c r="AJ2389" s="2">
        <v>33</v>
      </c>
      <c r="AK2389" s="2">
        <v>0</v>
      </c>
      <c r="AL2389" s="2">
        <v>0</v>
      </c>
      <c r="AM2389" s="2">
        <v>0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0</v>
      </c>
      <c r="BI2389" s="2">
        <v>0</v>
      </c>
      <c r="BJ2389" s="2">
        <v>0</v>
      </c>
      <c r="BK2389" s="2">
        <v>0</v>
      </c>
      <c r="BL2389" s="2">
        <v>4</v>
      </c>
      <c r="BM2389" s="2">
        <v>4</v>
      </c>
      <c r="BN2389" s="2">
        <v>3</v>
      </c>
      <c r="BO2389" s="2">
        <v>4</v>
      </c>
      <c r="BP2389" s="2">
        <v>4</v>
      </c>
      <c r="BQ2389" s="2">
        <v>1</v>
      </c>
      <c r="BR2389" s="2">
        <v>2</v>
      </c>
      <c r="BS2389" s="2">
        <v>0</v>
      </c>
      <c r="BT2389" s="2">
        <v>0</v>
      </c>
      <c r="BU2389" s="2">
        <v>0</v>
      </c>
      <c r="BV2389" s="2">
        <v>0</v>
      </c>
      <c r="BW2389" s="2">
        <v>0</v>
      </c>
      <c r="BX2389" s="2">
        <v>0</v>
      </c>
      <c r="BY2389" s="2">
        <v>0</v>
      </c>
      <c r="BZ2389" s="2">
        <v>0</v>
      </c>
      <c r="CA2389" s="2">
        <v>0</v>
      </c>
      <c r="CB2389" s="2">
        <v>0</v>
      </c>
      <c r="CC2389" s="2">
        <v>0</v>
      </c>
      <c r="CD2389" s="2">
        <v>0</v>
      </c>
      <c r="CE2389" s="2">
        <v>0</v>
      </c>
      <c r="CF2389" s="2">
        <v>0</v>
      </c>
      <c r="CG2389" s="2">
        <v>0</v>
      </c>
      <c r="CH2389" s="2">
        <v>0</v>
      </c>
      <c r="CI2389" s="2">
        <v>0</v>
      </c>
      <c r="CJ2389" s="2">
        <v>0</v>
      </c>
      <c r="CK2389" s="2">
        <v>0</v>
      </c>
      <c r="CL2389" s="2">
        <v>0</v>
      </c>
    </row>
    <row r="2390" spans="1:90" x14ac:dyDescent="0.25">
      <c r="A2390" t="s">
        <v>115</v>
      </c>
      <c r="B2390">
        <v>20407</v>
      </c>
      <c r="C2390" t="s">
        <v>169</v>
      </c>
      <c r="D2390">
        <v>1</v>
      </c>
      <c r="E2390">
        <v>8</v>
      </c>
      <c r="F2390">
        <v>19859</v>
      </c>
      <c r="G2390">
        <v>35019859</v>
      </c>
      <c r="H2390" t="s">
        <v>17694</v>
      </c>
      <c r="I2390">
        <v>407</v>
      </c>
      <c r="J2390" t="s">
        <v>169</v>
      </c>
      <c r="K2390" t="s">
        <v>9302</v>
      </c>
      <c r="L2390">
        <v>1</v>
      </c>
      <c r="M2390" t="s">
        <v>169</v>
      </c>
      <c r="N2390">
        <v>13211140</v>
      </c>
      <c r="O2390" t="s">
        <v>92</v>
      </c>
      <c r="P2390" t="s">
        <v>17695</v>
      </c>
      <c r="Q2390">
        <v>280</v>
      </c>
      <c r="R2390">
        <v>11</v>
      </c>
      <c r="S2390">
        <v>45815251</v>
      </c>
      <c r="T2390">
        <v>45823690</v>
      </c>
      <c r="U2390" t="s">
        <v>17696</v>
      </c>
      <c r="V2390">
        <v>1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167</v>
      </c>
      <c r="AE2390" s="2">
        <v>153</v>
      </c>
      <c r="AF2390" s="2">
        <v>124</v>
      </c>
      <c r="AG2390" s="2">
        <v>135</v>
      </c>
      <c r="AH2390" s="2">
        <v>153</v>
      </c>
      <c r="AI2390" s="2">
        <v>139</v>
      </c>
      <c r="AJ2390" s="2">
        <v>119</v>
      </c>
      <c r="AK2390" s="2">
        <v>0</v>
      </c>
      <c r="AL2390" s="2">
        <v>0</v>
      </c>
      <c r="AM2390" s="2">
        <v>0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14</v>
      </c>
      <c r="BE2390" s="2">
        <v>0</v>
      </c>
      <c r="BF2390" s="2">
        <v>0</v>
      </c>
      <c r="BG2390" s="2">
        <v>0</v>
      </c>
      <c r="BH2390" s="2">
        <v>0</v>
      </c>
      <c r="BI2390" s="2">
        <v>0</v>
      </c>
      <c r="BJ2390" s="2">
        <v>0</v>
      </c>
      <c r="BK2390" s="2">
        <v>0</v>
      </c>
      <c r="BL2390" s="2">
        <v>12</v>
      </c>
      <c r="BM2390" s="2">
        <v>8</v>
      </c>
      <c r="BN2390" s="2">
        <v>7</v>
      </c>
      <c r="BO2390" s="2">
        <v>7</v>
      </c>
      <c r="BP2390" s="2">
        <v>8</v>
      </c>
      <c r="BQ2390" s="2">
        <v>7</v>
      </c>
      <c r="BR2390" s="2">
        <v>5</v>
      </c>
      <c r="BS2390" s="2">
        <v>0</v>
      </c>
      <c r="BT2390" s="2">
        <v>0</v>
      </c>
      <c r="BU2390" s="2">
        <v>0</v>
      </c>
      <c r="BV2390" s="2">
        <v>0</v>
      </c>
      <c r="BW2390" s="2">
        <v>0</v>
      </c>
      <c r="BX2390" s="2">
        <v>0</v>
      </c>
      <c r="BY2390" s="2">
        <v>0</v>
      </c>
      <c r="BZ2390" s="2">
        <v>0</v>
      </c>
      <c r="CA2390" s="2">
        <v>0</v>
      </c>
      <c r="CB2390" s="2">
        <v>0</v>
      </c>
      <c r="CC2390" s="2">
        <v>0</v>
      </c>
      <c r="CD2390" s="2">
        <v>0</v>
      </c>
      <c r="CE2390" s="2">
        <v>0</v>
      </c>
      <c r="CF2390" s="2">
        <v>0</v>
      </c>
      <c r="CG2390" s="2">
        <v>0</v>
      </c>
      <c r="CH2390" s="2">
        <v>0</v>
      </c>
      <c r="CI2390" s="2">
        <v>0</v>
      </c>
      <c r="CJ2390" s="2">
        <v>0</v>
      </c>
      <c r="CK2390" s="2">
        <v>0</v>
      </c>
      <c r="CL2390" s="2">
        <v>3</v>
      </c>
    </row>
    <row r="2391" spans="1:90" x14ac:dyDescent="0.25">
      <c r="A2391" t="s">
        <v>115</v>
      </c>
      <c r="B2391">
        <v>20407</v>
      </c>
      <c r="C2391" t="s">
        <v>169</v>
      </c>
      <c r="D2391">
        <v>1</v>
      </c>
      <c r="E2391">
        <v>8</v>
      </c>
      <c r="F2391">
        <v>919305</v>
      </c>
      <c r="G2391">
        <v>35919305</v>
      </c>
      <c r="H2391" t="s">
        <v>5608</v>
      </c>
      <c r="I2391">
        <v>400</v>
      </c>
      <c r="J2391" t="s">
        <v>3646</v>
      </c>
      <c r="K2391" t="s">
        <v>5609</v>
      </c>
      <c r="L2391">
        <v>1</v>
      </c>
      <c r="M2391" t="s">
        <v>3646</v>
      </c>
      <c r="N2391">
        <v>13240000</v>
      </c>
      <c r="P2391" t="s">
        <v>5610</v>
      </c>
      <c r="Q2391">
        <v>175</v>
      </c>
      <c r="R2391">
        <v>11</v>
      </c>
      <c r="S2391">
        <v>40161365</v>
      </c>
      <c r="T2391">
        <v>40165405</v>
      </c>
      <c r="U2391" t="s">
        <v>5611</v>
      </c>
      <c r="V2391">
        <v>1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147</v>
      </c>
      <c r="AE2391" s="2">
        <v>113</v>
      </c>
      <c r="AF2391" s="2">
        <v>70</v>
      </c>
      <c r="AG2391" s="2">
        <v>100</v>
      </c>
      <c r="AH2391" s="2">
        <v>121</v>
      </c>
      <c r="AI2391" s="2">
        <v>116</v>
      </c>
      <c r="AJ2391" s="2">
        <v>84</v>
      </c>
      <c r="AK2391" s="2">
        <v>0</v>
      </c>
      <c r="AL2391" s="2">
        <v>0</v>
      </c>
      <c r="AM2391" s="2">
        <v>0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0</v>
      </c>
      <c r="BI2391" s="2">
        <v>0</v>
      </c>
      <c r="BJ2391" s="2">
        <v>0</v>
      </c>
      <c r="BK2391" s="2">
        <v>0</v>
      </c>
      <c r="BL2391" s="2">
        <v>5</v>
      </c>
      <c r="BM2391" s="2">
        <v>7</v>
      </c>
      <c r="BN2391" s="2">
        <v>3</v>
      </c>
      <c r="BO2391" s="2">
        <v>5</v>
      </c>
      <c r="BP2391" s="2">
        <v>4</v>
      </c>
      <c r="BQ2391" s="2">
        <v>5</v>
      </c>
      <c r="BR2391" s="2">
        <v>3</v>
      </c>
      <c r="BS2391" s="2">
        <v>0</v>
      </c>
      <c r="BT2391" s="2">
        <v>0</v>
      </c>
      <c r="BU2391" s="2">
        <v>0</v>
      </c>
      <c r="BV2391" s="2">
        <v>0</v>
      </c>
      <c r="BW2391" s="2">
        <v>0</v>
      </c>
      <c r="BX2391" s="2">
        <v>0</v>
      </c>
      <c r="BY2391" s="2">
        <v>0</v>
      </c>
      <c r="BZ2391" s="2">
        <v>0</v>
      </c>
      <c r="CA2391" s="2">
        <v>0</v>
      </c>
      <c r="CB2391" s="2">
        <v>0</v>
      </c>
      <c r="CC2391" s="2">
        <v>0</v>
      </c>
      <c r="CD2391" s="2">
        <v>0</v>
      </c>
      <c r="CE2391" s="2">
        <v>0</v>
      </c>
      <c r="CF2391" s="2">
        <v>0</v>
      </c>
      <c r="CG2391" s="2">
        <v>0</v>
      </c>
      <c r="CH2391" s="2">
        <v>0</v>
      </c>
      <c r="CI2391" s="2">
        <v>0</v>
      </c>
      <c r="CJ2391" s="2">
        <v>0</v>
      </c>
      <c r="CK2391" s="2">
        <v>0</v>
      </c>
      <c r="CL2391" s="2">
        <v>0</v>
      </c>
    </row>
    <row r="2392" spans="1:90" x14ac:dyDescent="0.25">
      <c r="A2392" t="s">
        <v>115</v>
      </c>
      <c r="B2392">
        <v>20407</v>
      </c>
      <c r="C2392" t="s">
        <v>169</v>
      </c>
      <c r="D2392">
        <v>1</v>
      </c>
      <c r="E2392">
        <v>8</v>
      </c>
      <c r="F2392">
        <v>19800</v>
      </c>
      <c r="G2392">
        <v>35019800</v>
      </c>
      <c r="H2392" t="s">
        <v>17589</v>
      </c>
      <c r="I2392">
        <v>407</v>
      </c>
      <c r="J2392" t="s">
        <v>169</v>
      </c>
      <c r="K2392" t="s">
        <v>1818</v>
      </c>
      <c r="L2392">
        <v>1</v>
      </c>
      <c r="M2392" t="s">
        <v>169</v>
      </c>
      <c r="N2392">
        <v>13218461</v>
      </c>
      <c r="O2392" t="s">
        <v>92</v>
      </c>
      <c r="P2392" t="s">
        <v>17590</v>
      </c>
      <c r="Q2392" t="s">
        <v>127</v>
      </c>
      <c r="R2392">
        <v>11</v>
      </c>
      <c r="S2392">
        <v>45263026</v>
      </c>
      <c r="T2392">
        <v>45875609</v>
      </c>
      <c r="U2392" t="s">
        <v>17591</v>
      </c>
      <c r="V2392">
        <v>1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90</v>
      </c>
      <c r="AE2392" s="2">
        <v>70</v>
      </c>
      <c r="AF2392" s="2">
        <v>83</v>
      </c>
      <c r="AG2392" s="2">
        <v>95</v>
      </c>
      <c r="AH2392" s="2">
        <v>70</v>
      </c>
      <c r="AI2392" s="2">
        <v>68</v>
      </c>
      <c r="AJ2392" s="2">
        <v>45</v>
      </c>
      <c r="AK2392" s="2">
        <v>0</v>
      </c>
      <c r="AL2392" s="2">
        <v>0</v>
      </c>
      <c r="AM2392" s="2">
        <v>0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0</v>
      </c>
      <c r="BI2392" s="2">
        <v>0</v>
      </c>
      <c r="BJ2392" s="2">
        <v>0</v>
      </c>
      <c r="BK2392" s="2">
        <v>0</v>
      </c>
      <c r="BL2392" s="2">
        <v>3</v>
      </c>
      <c r="BM2392" s="2">
        <v>3</v>
      </c>
      <c r="BN2392" s="2">
        <v>4</v>
      </c>
      <c r="BO2392" s="2">
        <v>3</v>
      </c>
      <c r="BP2392" s="2">
        <v>3</v>
      </c>
      <c r="BQ2392" s="2">
        <v>2</v>
      </c>
      <c r="BR2392" s="2">
        <v>3</v>
      </c>
      <c r="BS2392" s="2">
        <v>0</v>
      </c>
      <c r="BT2392" s="2">
        <v>0</v>
      </c>
      <c r="BU2392" s="2">
        <v>0</v>
      </c>
      <c r="BV2392" s="2">
        <v>0</v>
      </c>
      <c r="BW2392" s="2">
        <v>0</v>
      </c>
      <c r="BX2392" s="2">
        <v>0</v>
      </c>
      <c r="BY2392" s="2">
        <v>0</v>
      </c>
      <c r="BZ2392" s="2">
        <v>0</v>
      </c>
      <c r="CA2392" s="2">
        <v>0</v>
      </c>
      <c r="CB2392" s="2">
        <v>0</v>
      </c>
      <c r="CC2392" s="2">
        <v>0</v>
      </c>
      <c r="CD2392" s="2">
        <v>0</v>
      </c>
      <c r="CE2392" s="2">
        <v>0</v>
      </c>
      <c r="CF2392" s="2">
        <v>0</v>
      </c>
      <c r="CG2392" s="2">
        <v>0</v>
      </c>
      <c r="CH2392" s="2">
        <v>0</v>
      </c>
      <c r="CI2392" s="2">
        <v>0</v>
      </c>
      <c r="CJ2392" s="2">
        <v>0</v>
      </c>
      <c r="CK2392" s="2">
        <v>0</v>
      </c>
      <c r="CL2392" s="2">
        <v>0</v>
      </c>
    </row>
    <row r="2393" spans="1:90" x14ac:dyDescent="0.25">
      <c r="A2393" t="s">
        <v>115</v>
      </c>
      <c r="B2393">
        <v>20407</v>
      </c>
      <c r="C2393" t="s">
        <v>169</v>
      </c>
      <c r="D2393">
        <v>1</v>
      </c>
      <c r="E2393">
        <v>8</v>
      </c>
      <c r="F2393">
        <v>19896</v>
      </c>
      <c r="G2393">
        <v>35019896</v>
      </c>
      <c r="H2393" t="s">
        <v>19434</v>
      </c>
      <c r="I2393">
        <v>245</v>
      </c>
      <c r="J2393" t="s">
        <v>2351</v>
      </c>
      <c r="K2393" t="s">
        <v>19435</v>
      </c>
      <c r="L2393">
        <v>1</v>
      </c>
      <c r="M2393" t="s">
        <v>2351</v>
      </c>
      <c r="N2393">
        <v>13238211</v>
      </c>
      <c r="O2393" t="s">
        <v>92</v>
      </c>
      <c r="P2393" t="s">
        <v>19436</v>
      </c>
      <c r="Q2393">
        <v>260</v>
      </c>
      <c r="R2393">
        <v>11</v>
      </c>
      <c r="S2393">
        <v>40391493</v>
      </c>
      <c r="T2393">
        <v>40396192</v>
      </c>
      <c r="U2393" t="s">
        <v>19437</v>
      </c>
      <c r="V2393">
        <v>1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125</v>
      </c>
      <c r="AE2393" s="2">
        <v>82</v>
      </c>
      <c r="AF2393" s="2">
        <v>110</v>
      </c>
      <c r="AG2393" s="2">
        <v>99</v>
      </c>
      <c r="AH2393" s="2">
        <v>298</v>
      </c>
      <c r="AI2393" s="2">
        <v>185</v>
      </c>
      <c r="AJ2393" s="2">
        <v>181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117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0</v>
      </c>
      <c r="BI2393" s="2">
        <v>0</v>
      </c>
      <c r="BJ2393" s="2">
        <v>0</v>
      </c>
      <c r="BK2393" s="2">
        <v>0</v>
      </c>
      <c r="BL2393" s="2">
        <v>5</v>
      </c>
      <c r="BM2393" s="2">
        <v>5</v>
      </c>
      <c r="BN2393" s="2">
        <v>6</v>
      </c>
      <c r="BO2393" s="2">
        <v>5</v>
      </c>
      <c r="BP2393" s="2">
        <v>10</v>
      </c>
      <c r="BQ2393" s="2">
        <v>7</v>
      </c>
      <c r="BR2393" s="2">
        <v>6</v>
      </c>
      <c r="BS2393" s="2">
        <v>0</v>
      </c>
      <c r="BT2393" s="2">
        <v>0</v>
      </c>
      <c r="BU2393" s="2">
        <v>0</v>
      </c>
      <c r="BV2393" s="2">
        <v>0</v>
      </c>
      <c r="BW2393" s="2">
        <v>0</v>
      </c>
      <c r="BX2393" s="2">
        <v>0</v>
      </c>
      <c r="BY2393" s="2">
        <v>0</v>
      </c>
      <c r="BZ2393" s="2">
        <v>0</v>
      </c>
      <c r="CA2393" s="2">
        <v>0</v>
      </c>
      <c r="CB2393" s="2">
        <v>0</v>
      </c>
      <c r="CC2393" s="2">
        <v>3</v>
      </c>
      <c r="CD2393" s="2">
        <v>0</v>
      </c>
      <c r="CE2393" s="2">
        <v>0</v>
      </c>
      <c r="CF2393" s="2">
        <v>0</v>
      </c>
      <c r="CG2393" s="2">
        <v>0</v>
      </c>
      <c r="CH2393" s="2">
        <v>0</v>
      </c>
      <c r="CI2393" s="2">
        <v>0</v>
      </c>
      <c r="CJ2393" s="2">
        <v>0</v>
      </c>
      <c r="CK2393" s="2">
        <v>0</v>
      </c>
      <c r="CL2393" s="2">
        <v>0</v>
      </c>
    </row>
    <row r="2394" spans="1:90" x14ac:dyDescent="0.25">
      <c r="A2394" t="s">
        <v>115</v>
      </c>
      <c r="B2394">
        <v>20407</v>
      </c>
      <c r="C2394" t="s">
        <v>169</v>
      </c>
      <c r="D2394">
        <v>1</v>
      </c>
      <c r="E2394">
        <v>8</v>
      </c>
      <c r="F2394">
        <v>19379</v>
      </c>
      <c r="G2394">
        <v>35019379</v>
      </c>
      <c r="H2394" t="s">
        <v>12152</v>
      </c>
      <c r="I2394">
        <v>407</v>
      </c>
      <c r="J2394" t="s">
        <v>169</v>
      </c>
      <c r="K2394" t="s">
        <v>12153</v>
      </c>
      <c r="L2394">
        <v>1</v>
      </c>
      <c r="M2394" t="s">
        <v>169</v>
      </c>
      <c r="N2394">
        <v>13206500</v>
      </c>
      <c r="O2394" t="s">
        <v>92</v>
      </c>
      <c r="P2394" t="s">
        <v>12154</v>
      </c>
      <c r="Q2394">
        <v>256</v>
      </c>
      <c r="R2394">
        <v>11</v>
      </c>
      <c r="S2394">
        <v>45262279</v>
      </c>
      <c r="U2394" t="s">
        <v>12155</v>
      </c>
      <c r="V2394">
        <v>1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126</v>
      </c>
      <c r="AE2394" s="2">
        <v>104</v>
      </c>
      <c r="AF2394" s="2">
        <v>98</v>
      </c>
      <c r="AG2394" s="2">
        <v>130</v>
      </c>
      <c r="AH2394" s="2">
        <v>117</v>
      </c>
      <c r="AI2394" s="2">
        <v>102</v>
      </c>
      <c r="AJ2394" s="2">
        <v>106</v>
      </c>
      <c r="AK2394" s="2">
        <v>0</v>
      </c>
      <c r="AL2394" s="2">
        <v>0</v>
      </c>
      <c r="AM2394" s="2">
        <v>0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0</v>
      </c>
      <c r="BI2394" s="2">
        <v>0</v>
      </c>
      <c r="BJ2394" s="2">
        <v>0</v>
      </c>
      <c r="BK2394" s="2">
        <v>0</v>
      </c>
      <c r="BL2394" s="2">
        <v>6</v>
      </c>
      <c r="BM2394" s="2">
        <v>3</v>
      </c>
      <c r="BN2394" s="2">
        <v>4</v>
      </c>
      <c r="BO2394" s="2">
        <v>4</v>
      </c>
      <c r="BP2394" s="2">
        <v>6</v>
      </c>
      <c r="BQ2394" s="2">
        <v>4</v>
      </c>
      <c r="BR2394" s="2">
        <v>3</v>
      </c>
      <c r="BS2394" s="2">
        <v>0</v>
      </c>
      <c r="BT2394" s="2">
        <v>0</v>
      </c>
      <c r="BU2394" s="2">
        <v>0</v>
      </c>
      <c r="BV2394" s="2">
        <v>0</v>
      </c>
      <c r="BW2394" s="2">
        <v>0</v>
      </c>
      <c r="BX2394" s="2">
        <v>0</v>
      </c>
      <c r="BY2394" s="2">
        <v>0</v>
      </c>
      <c r="BZ2394" s="2">
        <v>0</v>
      </c>
      <c r="CA2394" s="2">
        <v>0</v>
      </c>
      <c r="CB2394" s="2">
        <v>0</v>
      </c>
      <c r="CC2394" s="2">
        <v>0</v>
      </c>
      <c r="CD2394" s="2">
        <v>0</v>
      </c>
      <c r="CE2394" s="2">
        <v>0</v>
      </c>
      <c r="CF2394" s="2">
        <v>0</v>
      </c>
      <c r="CG2394" s="2">
        <v>0</v>
      </c>
      <c r="CH2394" s="2">
        <v>0</v>
      </c>
      <c r="CI2394" s="2">
        <v>0</v>
      </c>
      <c r="CJ2394" s="2">
        <v>0</v>
      </c>
      <c r="CK2394" s="2">
        <v>0</v>
      </c>
      <c r="CL2394" s="2">
        <v>0</v>
      </c>
    </row>
    <row r="2395" spans="1:90" x14ac:dyDescent="0.25">
      <c r="A2395" t="s">
        <v>115</v>
      </c>
      <c r="B2395">
        <v>20407</v>
      </c>
      <c r="C2395" t="s">
        <v>169</v>
      </c>
      <c r="D2395">
        <v>1</v>
      </c>
      <c r="E2395">
        <v>8</v>
      </c>
      <c r="F2395">
        <v>19501</v>
      </c>
      <c r="G2395">
        <v>35019501</v>
      </c>
      <c r="H2395" t="s">
        <v>9516</v>
      </c>
      <c r="I2395">
        <v>407</v>
      </c>
      <c r="J2395" t="s">
        <v>169</v>
      </c>
      <c r="K2395" t="s">
        <v>383</v>
      </c>
      <c r="L2395">
        <v>1</v>
      </c>
      <c r="M2395" t="s">
        <v>169</v>
      </c>
      <c r="N2395">
        <v>13209000</v>
      </c>
      <c r="O2395" t="s">
        <v>92</v>
      </c>
      <c r="P2395" t="s">
        <v>9517</v>
      </c>
      <c r="Q2395">
        <v>680</v>
      </c>
      <c r="R2395">
        <v>11</v>
      </c>
      <c r="S2395">
        <v>45213450</v>
      </c>
      <c r="T2395">
        <v>45216917</v>
      </c>
      <c r="U2395" t="s">
        <v>9518</v>
      </c>
      <c r="V2395">
        <v>1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123</v>
      </c>
      <c r="AE2395" s="2">
        <v>136</v>
      </c>
      <c r="AF2395" s="2">
        <v>137</v>
      </c>
      <c r="AG2395" s="2">
        <v>139</v>
      </c>
      <c r="AH2395" s="2">
        <v>177</v>
      </c>
      <c r="AI2395" s="2">
        <v>168</v>
      </c>
      <c r="AJ2395" s="2">
        <v>197</v>
      </c>
      <c r="AK2395" s="2">
        <v>0</v>
      </c>
      <c r="AL2395" s="2">
        <v>0</v>
      </c>
      <c r="AM2395" s="2">
        <v>0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17</v>
      </c>
      <c r="BE2395" s="2">
        <v>0</v>
      </c>
      <c r="BF2395" s="2">
        <v>0</v>
      </c>
      <c r="BG2395" s="2">
        <v>0</v>
      </c>
      <c r="BH2395" s="2">
        <v>0</v>
      </c>
      <c r="BI2395" s="2">
        <v>0</v>
      </c>
      <c r="BJ2395" s="2">
        <v>0</v>
      </c>
      <c r="BK2395" s="2">
        <v>0</v>
      </c>
      <c r="BL2395" s="2">
        <v>7</v>
      </c>
      <c r="BM2395" s="2">
        <v>6</v>
      </c>
      <c r="BN2395" s="2">
        <v>7</v>
      </c>
      <c r="BO2395" s="2">
        <v>6</v>
      </c>
      <c r="BP2395" s="2">
        <v>9</v>
      </c>
      <c r="BQ2395" s="2">
        <v>8</v>
      </c>
      <c r="BR2395" s="2">
        <v>8</v>
      </c>
      <c r="BS2395" s="2">
        <v>0</v>
      </c>
      <c r="BT2395" s="2">
        <v>0</v>
      </c>
      <c r="BU2395" s="2">
        <v>0</v>
      </c>
      <c r="BV2395" s="2">
        <v>0</v>
      </c>
      <c r="BW2395" s="2">
        <v>0</v>
      </c>
      <c r="BX2395" s="2">
        <v>0</v>
      </c>
      <c r="BY2395" s="2">
        <v>0</v>
      </c>
      <c r="BZ2395" s="2">
        <v>0</v>
      </c>
      <c r="CA2395" s="2">
        <v>0</v>
      </c>
      <c r="CB2395" s="2">
        <v>0</v>
      </c>
      <c r="CC2395" s="2">
        <v>0</v>
      </c>
      <c r="CD2395" s="2">
        <v>0</v>
      </c>
      <c r="CE2395" s="2">
        <v>0</v>
      </c>
      <c r="CF2395" s="2">
        <v>0</v>
      </c>
      <c r="CG2395" s="2">
        <v>0</v>
      </c>
      <c r="CH2395" s="2">
        <v>0</v>
      </c>
      <c r="CI2395" s="2">
        <v>0</v>
      </c>
      <c r="CJ2395" s="2">
        <v>0</v>
      </c>
      <c r="CK2395" s="2">
        <v>0</v>
      </c>
      <c r="CL2395" s="2">
        <v>3</v>
      </c>
    </row>
    <row r="2396" spans="1:90" x14ac:dyDescent="0.25">
      <c r="A2396" t="s">
        <v>115</v>
      </c>
      <c r="B2396">
        <v>20407</v>
      </c>
      <c r="C2396" t="s">
        <v>169</v>
      </c>
      <c r="D2396">
        <v>1</v>
      </c>
      <c r="E2396">
        <v>8</v>
      </c>
      <c r="F2396">
        <v>36031</v>
      </c>
      <c r="G2396">
        <v>35036031</v>
      </c>
      <c r="H2396" t="s">
        <v>6948</v>
      </c>
      <c r="I2396">
        <v>245</v>
      </c>
      <c r="J2396" t="s">
        <v>2351</v>
      </c>
      <c r="K2396" t="s">
        <v>5258</v>
      </c>
      <c r="L2396">
        <v>1</v>
      </c>
      <c r="M2396" t="s">
        <v>2351</v>
      </c>
      <c r="N2396">
        <v>13232524</v>
      </c>
      <c r="O2396" t="s">
        <v>92</v>
      </c>
      <c r="P2396" t="s">
        <v>6949</v>
      </c>
      <c r="Q2396">
        <v>30</v>
      </c>
      <c r="R2396">
        <v>11</v>
      </c>
      <c r="S2396">
        <v>40393595</v>
      </c>
      <c r="T2396">
        <v>40395148</v>
      </c>
      <c r="U2396" t="s">
        <v>6950</v>
      </c>
      <c r="V2396">
        <v>1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62</v>
      </c>
      <c r="AE2396" s="2">
        <v>48</v>
      </c>
      <c r="AF2396" s="2">
        <v>59</v>
      </c>
      <c r="AG2396" s="2">
        <v>58</v>
      </c>
      <c r="AH2396" s="2">
        <v>120</v>
      </c>
      <c r="AI2396" s="2">
        <v>110</v>
      </c>
      <c r="AJ2396" s="2">
        <v>117</v>
      </c>
      <c r="AK2396" s="2">
        <v>0</v>
      </c>
      <c r="AL2396" s="2">
        <v>0</v>
      </c>
      <c r="AM2396" s="2">
        <v>0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154</v>
      </c>
      <c r="BD2396" s="2">
        <v>0</v>
      </c>
      <c r="BE2396" s="2">
        <v>0</v>
      </c>
      <c r="BF2396" s="2">
        <v>0</v>
      </c>
      <c r="BG2396" s="2">
        <v>0</v>
      </c>
      <c r="BH2396" s="2">
        <v>0</v>
      </c>
      <c r="BI2396" s="2">
        <v>0</v>
      </c>
      <c r="BJ2396" s="2">
        <v>0</v>
      </c>
      <c r="BK2396" s="2">
        <v>0</v>
      </c>
      <c r="BL2396" s="2">
        <v>3</v>
      </c>
      <c r="BM2396" s="2">
        <v>4</v>
      </c>
      <c r="BN2396" s="2">
        <v>2</v>
      </c>
      <c r="BO2396" s="2">
        <v>3</v>
      </c>
      <c r="BP2396" s="2">
        <v>5</v>
      </c>
      <c r="BQ2396" s="2">
        <v>4</v>
      </c>
      <c r="BR2396" s="2">
        <v>4</v>
      </c>
      <c r="BS2396" s="2">
        <v>0</v>
      </c>
      <c r="BT2396" s="2">
        <v>0</v>
      </c>
      <c r="BU2396" s="2">
        <v>0</v>
      </c>
      <c r="BV2396" s="2">
        <v>0</v>
      </c>
      <c r="BW2396" s="2">
        <v>0</v>
      </c>
      <c r="BX2396" s="2">
        <v>0</v>
      </c>
      <c r="BY2396" s="2">
        <v>0</v>
      </c>
      <c r="BZ2396" s="2">
        <v>0</v>
      </c>
      <c r="CA2396" s="2">
        <v>0</v>
      </c>
      <c r="CB2396" s="2">
        <v>0</v>
      </c>
      <c r="CC2396" s="2">
        <v>0</v>
      </c>
      <c r="CD2396" s="2">
        <v>0</v>
      </c>
      <c r="CE2396" s="2">
        <v>0</v>
      </c>
      <c r="CF2396" s="2">
        <v>0</v>
      </c>
      <c r="CG2396" s="2">
        <v>0</v>
      </c>
      <c r="CH2396" s="2">
        <v>0</v>
      </c>
      <c r="CI2396" s="2">
        <v>0</v>
      </c>
      <c r="CJ2396" s="2">
        <v>0</v>
      </c>
      <c r="CK2396" s="2">
        <v>9</v>
      </c>
      <c r="CL2396" s="2">
        <v>0</v>
      </c>
    </row>
    <row r="2397" spans="1:90" x14ac:dyDescent="0.25">
      <c r="A2397" t="s">
        <v>115</v>
      </c>
      <c r="B2397">
        <v>20407</v>
      </c>
      <c r="C2397" t="s">
        <v>169</v>
      </c>
      <c r="D2397">
        <v>1</v>
      </c>
      <c r="E2397">
        <v>8</v>
      </c>
      <c r="F2397">
        <v>19872</v>
      </c>
      <c r="G2397">
        <v>35019872</v>
      </c>
      <c r="H2397" t="s">
        <v>10397</v>
      </c>
      <c r="I2397">
        <v>407</v>
      </c>
      <c r="J2397" t="s">
        <v>169</v>
      </c>
      <c r="K2397" t="s">
        <v>5064</v>
      </c>
      <c r="L2397">
        <v>1</v>
      </c>
      <c r="M2397" t="s">
        <v>169</v>
      </c>
      <c r="N2397">
        <v>13218711</v>
      </c>
      <c r="O2397" t="s">
        <v>102</v>
      </c>
      <c r="P2397" t="s">
        <v>10398</v>
      </c>
      <c r="Q2397">
        <v>2770</v>
      </c>
      <c r="R2397">
        <v>11</v>
      </c>
      <c r="S2397">
        <v>45840834</v>
      </c>
      <c r="T2397">
        <v>45844405</v>
      </c>
      <c r="U2397" t="s">
        <v>10399</v>
      </c>
      <c r="V2397">
        <v>1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139</v>
      </c>
      <c r="AE2397" s="2">
        <v>138</v>
      </c>
      <c r="AF2397" s="2">
        <v>101</v>
      </c>
      <c r="AG2397" s="2">
        <v>109</v>
      </c>
      <c r="AH2397" s="2">
        <v>116</v>
      </c>
      <c r="AI2397" s="2">
        <v>97</v>
      </c>
      <c r="AJ2397" s="2">
        <v>117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0</v>
      </c>
      <c r="BI2397" s="2">
        <v>0</v>
      </c>
      <c r="BJ2397" s="2">
        <v>0</v>
      </c>
      <c r="BK2397" s="2">
        <v>0</v>
      </c>
      <c r="BL2397" s="2">
        <v>5</v>
      </c>
      <c r="BM2397" s="2">
        <v>7</v>
      </c>
      <c r="BN2397" s="2">
        <v>5</v>
      </c>
      <c r="BO2397" s="2">
        <v>5</v>
      </c>
      <c r="BP2397" s="2">
        <v>6</v>
      </c>
      <c r="BQ2397" s="2">
        <v>5</v>
      </c>
      <c r="BR2397" s="2">
        <v>5</v>
      </c>
      <c r="BS2397" s="2">
        <v>0</v>
      </c>
      <c r="BT2397" s="2">
        <v>0</v>
      </c>
      <c r="BU2397" s="2">
        <v>0</v>
      </c>
      <c r="BV2397" s="2">
        <v>0</v>
      </c>
      <c r="BW2397" s="2">
        <v>0</v>
      </c>
      <c r="BX2397" s="2">
        <v>0</v>
      </c>
      <c r="BY2397" s="2">
        <v>0</v>
      </c>
      <c r="BZ2397" s="2">
        <v>0</v>
      </c>
      <c r="CA2397" s="2">
        <v>0</v>
      </c>
      <c r="CB2397" s="2">
        <v>0</v>
      </c>
      <c r="CC2397" s="2">
        <v>0</v>
      </c>
      <c r="CD2397" s="2">
        <v>0</v>
      </c>
      <c r="CE2397" s="2">
        <v>0</v>
      </c>
      <c r="CF2397" s="2">
        <v>0</v>
      </c>
      <c r="CG2397" s="2">
        <v>0</v>
      </c>
      <c r="CH2397" s="2">
        <v>0</v>
      </c>
      <c r="CI2397" s="2">
        <v>0</v>
      </c>
      <c r="CJ2397" s="2">
        <v>0</v>
      </c>
      <c r="CK2397" s="2">
        <v>0</v>
      </c>
      <c r="CL2397" s="2">
        <v>0</v>
      </c>
    </row>
    <row r="2398" spans="1:90" x14ac:dyDescent="0.25">
      <c r="A2398" t="s">
        <v>115</v>
      </c>
      <c r="B2398">
        <v>20407</v>
      </c>
      <c r="C2398" t="s">
        <v>169</v>
      </c>
      <c r="D2398">
        <v>1</v>
      </c>
      <c r="E2398">
        <v>8</v>
      </c>
      <c r="F2398">
        <v>900588</v>
      </c>
      <c r="G2398">
        <v>35900588</v>
      </c>
      <c r="H2398" t="s">
        <v>6713</v>
      </c>
      <c r="I2398">
        <v>712</v>
      </c>
      <c r="J2398" t="s">
        <v>407</v>
      </c>
      <c r="K2398" t="s">
        <v>6714</v>
      </c>
      <c r="L2398">
        <v>1</v>
      </c>
      <c r="M2398" t="s">
        <v>407</v>
      </c>
      <c r="N2398">
        <v>13225577</v>
      </c>
      <c r="O2398" t="s">
        <v>92</v>
      </c>
      <c r="P2398" t="s">
        <v>6715</v>
      </c>
      <c r="Q2398">
        <v>3365</v>
      </c>
      <c r="R2398">
        <v>11</v>
      </c>
      <c r="S2398">
        <v>46061912</v>
      </c>
      <c r="U2398" t="s">
        <v>6716</v>
      </c>
      <c r="V2398">
        <v>1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144</v>
      </c>
      <c r="AE2398" s="2">
        <v>112</v>
      </c>
      <c r="AF2398" s="2">
        <v>126</v>
      </c>
      <c r="AG2398" s="2">
        <v>154</v>
      </c>
      <c r="AH2398" s="2">
        <v>132</v>
      </c>
      <c r="AI2398" s="2">
        <v>131</v>
      </c>
      <c r="AJ2398" s="2">
        <v>140</v>
      </c>
      <c r="AK2398" s="2">
        <v>0</v>
      </c>
      <c r="AL2398" s="2">
        <v>0</v>
      </c>
      <c r="AM2398" s="2">
        <v>0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0</v>
      </c>
      <c r="BI2398" s="2">
        <v>0</v>
      </c>
      <c r="BJ2398" s="2">
        <v>0</v>
      </c>
      <c r="BK2398" s="2">
        <v>0</v>
      </c>
      <c r="BL2398" s="2">
        <v>5</v>
      </c>
      <c r="BM2398" s="2">
        <v>7</v>
      </c>
      <c r="BN2398" s="2">
        <v>5</v>
      </c>
      <c r="BO2398" s="2">
        <v>8</v>
      </c>
      <c r="BP2398" s="2">
        <v>4</v>
      </c>
      <c r="BQ2398" s="2">
        <v>5</v>
      </c>
      <c r="BR2398" s="2">
        <v>5</v>
      </c>
      <c r="BS2398" s="2">
        <v>0</v>
      </c>
      <c r="BT2398" s="2">
        <v>0</v>
      </c>
      <c r="BU2398" s="2">
        <v>0</v>
      </c>
      <c r="BV2398" s="2">
        <v>0</v>
      </c>
      <c r="BW2398" s="2">
        <v>0</v>
      </c>
      <c r="BX2398" s="2">
        <v>0</v>
      </c>
      <c r="BY2398" s="2">
        <v>0</v>
      </c>
      <c r="BZ2398" s="2">
        <v>0</v>
      </c>
      <c r="CA2398" s="2">
        <v>0</v>
      </c>
      <c r="CB2398" s="2">
        <v>0</v>
      </c>
      <c r="CC2398" s="2">
        <v>0</v>
      </c>
      <c r="CD2398" s="2">
        <v>0</v>
      </c>
      <c r="CE2398" s="2">
        <v>0</v>
      </c>
      <c r="CF2398" s="2">
        <v>0</v>
      </c>
      <c r="CG2398" s="2">
        <v>0</v>
      </c>
      <c r="CH2398" s="2">
        <v>0</v>
      </c>
      <c r="CI2398" s="2">
        <v>0</v>
      </c>
      <c r="CJ2398" s="2">
        <v>0</v>
      </c>
      <c r="CK2398" s="2">
        <v>0</v>
      </c>
      <c r="CL2398" s="2">
        <v>0</v>
      </c>
    </row>
    <row r="2399" spans="1:90" x14ac:dyDescent="0.25">
      <c r="A2399" t="s">
        <v>115</v>
      </c>
      <c r="B2399">
        <v>20407</v>
      </c>
      <c r="C2399" t="s">
        <v>169</v>
      </c>
      <c r="D2399">
        <v>1</v>
      </c>
      <c r="E2399">
        <v>8</v>
      </c>
      <c r="F2399">
        <v>924465</v>
      </c>
      <c r="G2399">
        <v>35924465</v>
      </c>
      <c r="H2399" t="s">
        <v>10902</v>
      </c>
      <c r="I2399">
        <v>712</v>
      </c>
      <c r="J2399" t="s">
        <v>407</v>
      </c>
      <c r="K2399" t="s">
        <v>804</v>
      </c>
      <c r="L2399">
        <v>1</v>
      </c>
      <c r="M2399" t="s">
        <v>407</v>
      </c>
      <c r="N2399">
        <v>13222261</v>
      </c>
      <c r="O2399" t="s">
        <v>92</v>
      </c>
      <c r="P2399" t="s">
        <v>10464</v>
      </c>
      <c r="Q2399">
        <v>350</v>
      </c>
      <c r="R2399">
        <v>11</v>
      </c>
      <c r="S2399">
        <v>45952217</v>
      </c>
      <c r="T2399">
        <v>45952218</v>
      </c>
      <c r="U2399" t="s">
        <v>10903</v>
      </c>
      <c r="V2399">
        <v>1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113</v>
      </c>
      <c r="AE2399" s="2">
        <v>99</v>
      </c>
      <c r="AF2399" s="2">
        <v>145</v>
      </c>
      <c r="AG2399" s="2">
        <v>139</v>
      </c>
      <c r="AH2399" s="2">
        <v>97</v>
      </c>
      <c r="AI2399" s="2">
        <v>156</v>
      </c>
      <c r="AJ2399" s="2">
        <v>145</v>
      </c>
      <c r="AK2399" s="2">
        <v>0</v>
      </c>
      <c r="AL2399" s="2">
        <v>0</v>
      </c>
      <c r="AM2399" s="2">
        <v>0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0</v>
      </c>
      <c r="BI2399" s="2">
        <v>0</v>
      </c>
      <c r="BJ2399" s="2">
        <v>0</v>
      </c>
      <c r="BK2399" s="2">
        <v>0</v>
      </c>
      <c r="BL2399" s="2">
        <v>5</v>
      </c>
      <c r="BM2399" s="2">
        <v>4</v>
      </c>
      <c r="BN2399" s="2">
        <v>6</v>
      </c>
      <c r="BO2399" s="2">
        <v>6</v>
      </c>
      <c r="BP2399" s="2">
        <v>4</v>
      </c>
      <c r="BQ2399" s="2">
        <v>7</v>
      </c>
      <c r="BR2399" s="2">
        <v>5</v>
      </c>
      <c r="BS2399" s="2">
        <v>0</v>
      </c>
      <c r="BT2399" s="2">
        <v>0</v>
      </c>
      <c r="BU2399" s="2">
        <v>0</v>
      </c>
      <c r="BV2399" s="2">
        <v>0</v>
      </c>
      <c r="BW2399" s="2">
        <v>0</v>
      </c>
      <c r="BX2399" s="2">
        <v>0</v>
      </c>
      <c r="BY2399" s="2">
        <v>0</v>
      </c>
      <c r="BZ2399" s="2">
        <v>0</v>
      </c>
      <c r="CA2399" s="2">
        <v>0</v>
      </c>
      <c r="CB2399" s="2">
        <v>0</v>
      </c>
      <c r="CC2399" s="2">
        <v>0</v>
      </c>
      <c r="CD2399" s="2">
        <v>0</v>
      </c>
      <c r="CE2399" s="2">
        <v>0</v>
      </c>
      <c r="CF2399" s="2">
        <v>0</v>
      </c>
      <c r="CG2399" s="2">
        <v>0</v>
      </c>
      <c r="CH2399" s="2">
        <v>0</v>
      </c>
      <c r="CI2399" s="2">
        <v>0</v>
      </c>
      <c r="CJ2399" s="2">
        <v>0</v>
      </c>
      <c r="CK2399" s="2">
        <v>0</v>
      </c>
      <c r="CL2399" s="2">
        <v>0</v>
      </c>
    </row>
    <row r="2400" spans="1:90" x14ac:dyDescent="0.25">
      <c r="A2400" t="s">
        <v>115</v>
      </c>
      <c r="B2400">
        <v>20407</v>
      </c>
      <c r="C2400" t="s">
        <v>169</v>
      </c>
      <c r="D2400">
        <v>1</v>
      </c>
      <c r="E2400">
        <v>8</v>
      </c>
      <c r="F2400">
        <v>19604</v>
      </c>
      <c r="G2400">
        <v>35019604</v>
      </c>
      <c r="H2400" t="s">
        <v>18541</v>
      </c>
      <c r="I2400">
        <v>382</v>
      </c>
      <c r="J2400" t="s">
        <v>170</v>
      </c>
      <c r="K2400" t="s">
        <v>2266</v>
      </c>
      <c r="L2400">
        <v>1</v>
      </c>
      <c r="M2400" t="s">
        <v>170</v>
      </c>
      <c r="N2400">
        <v>13256300</v>
      </c>
      <c r="O2400" t="s">
        <v>92</v>
      </c>
      <c r="P2400" t="s">
        <v>18542</v>
      </c>
      <c r="Q2400">
        <v>282</v>
      </c>
      <c r="R2400">
        <v>11</v>
      </c>
      <c r="S2400">
        <v>45245080</v>
      </c>
      <c r="T2400">
        <v>45381497</v>
      </c>
      <c r="U2400" t="s">
        <v>18543</v>
      </c>
      <c r="V2400">
        <v>1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253</v>
      </c>
      <c r="AI2400" s="2">
        <v>321</v>
      </c>
      <c r="AJ2400" s="2">
        <v>261</v>
      </c>
      <c r="AK2400" s="2">
        <v>0</v>
      </c>
      <c r="AL2400" s="2">
        <v>0</v>
      </c>
      <c r="AM2400" s="2">
        <v>0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0</v>
      </c>
      <c r="BI2400" s="2">
        <v>0</v>
      </c>
      <c r="BJ2400" s="2">
        <v>0</v>
      </c>
      <c r="BK2400" s="2">
        <v>0</v>
      </c>
      <c r="BL2400" s="2">
        <v>0</v>
      </c>
      <c r="BM2400" s="2">
        <v>0</v>
      </c>
      <c r="BN2400" s="2">
        <v>0</v>
      </c>
      <c r="BO2400" s="2">
        <v>0</v>
      </c>
      <c r="BP2400" s="2">
        <v>11</v>
      </c>
      <c r="BQ2400" s="2">
        <v>13</v>
      </c>
      <c r="BR2400" s="2">
        <v>11</v>
      </c>
      <c r="BS2400" s="2">
        <v>0</v>
      </c>
      <c r="BT2400" s="2">
        <v>0</v>
      </c>
      <c r="BU2400" s="2">
        <v>0</v>
      </c>
      <c r="BV2400" s="2">
        <v>0</v>
      </c>
      <c r="BW2400" s="2">
        <v>0</v>
      </c>
      <c r="BX2400" s="2">
        <v>0</v>
      </c>
      <c r="BY2400" s="2">
        <v>0</v>
      </c>
      <c r="BZ2400" s="2">
        <v>0</v>
      </c>
      <c r="CA2400" s="2">
        <v>0</v>
      </c>
      <c r="CB2400" s="2">
        <v>0</v>
      </c>
      <c r="CC2400" s="2">
        <v>0</v>
      </c>
      <c r="CD2400" s="2">
        <v>0</v>
      </c>
      <c r="CE2400" s="2">
        <v>0</v>
      </c>
      <c r="CF2400" s="2">
        <v>0</v>
      </c>
      <c r="CG2400" s="2">
        <v>0</v>
      </c>
      <c r="CH2400" s="2">
        <v>0</v>
      </c>
      <c r="CI2400" s="2">
        <v>0</v>
      </c>
      <c r="CJ2400" s="2">
        <v>0</v>
      </c>
      <c r="CK2400" s="2">
        <v>0</v>
      </c>
      <c r="CL2400" s="2">
        <v>0</v>
      </c>
    </row>
    <row r="2401" spans="1:90" x14ac:dyDescent="0.25">
      <c r="A2401" t="s">
        <v>115</v>
      </c>
      <c r="B2401">
        <v>20407</v>
      </c>
      <c r="C2401" t="s">
        <v>169</v>
      </c>
      <c r="D2401">
        <v>1</v>
      </c>
      <c r="E2401">
        <v>8</v>
      </c>
      <c r="F2401">
        <v>19860</v>
      </c>
      <c r="G2401">
        <v>35019860</v>
      </c>
      <c r="H2401" t="s">
        <v>7139</v>
      </c>
      <c r="I2401">
        <v>400</v>
      </c>
      <c r="J2401" t="s">
        <v>3646</v>
      </c>
      <c r="K2401" t="s">
        <v>91</v>
      </c>
      <c r="L2401">
        <v>1</v>
      </c>
      <c r="M2401" t="s">
        <v>3646</v>
      </c>
      <c r="N2401">
        <v>13240000</v>
      </c>
      <c r="O2401" t="s">
        <v>162</v>
      </c>
      <c r="P2401" t="s">
        <v>15977</v>
      </c>
      <c r="Q2401">
        <v>201</v>
      </c>
      <c r="R2401">
        <v>11</v>
      </c>
      <c r="S2401">
        <v>40164345</v>
      </c>
      <c r="T2401">
        <v>40164874</v>
      </c>
      <c r="U2401" t="s">
        <v>15978</v>
      </c>
      <c r="V2401">
        <v>1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106</v>
      </c>
      <c r="AE2401" s="2">
        <v>101</v>
      </c>
      <c r="AF2401" s="2">
        <v>76</v>
      </c>
      <c r="AG2401" s="2">
        <v>98</v>
      </c>
      <c r="AH2401" s="2">
        <v>147</v>
      </c>
      <c r="AI2401" s="2">
        <v>98</v>
      </c>
      <c r="AJ2401" s="2">
        <v>105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0</v>
      </c>
      <c r="BI2401" s="2">
        <v>0</v>
      </c>
      <c r="BJ2401" s="2">
        <v>0</v>
      </c>
      <c r="BK2401" s="2">
        <v>0</v>
      </c>
      <c r="BL2401" s="2">
        <v>4</v>
      </c>
      <c r="BM2401" s="2">
        <v>3</v>
      </c>
      <c r="BN2401" s="2">
        <v>3</v>
      </c>
      <c r="BO2401" s="2">
        <v>3</v>
      </c>
      <c r="BP2401" s="2">
        <v>5</v>
      </c>
      <c r="BQ2401" s="2">
        <v>3</v>
      </c>
      <c r="BR2401" s="2">
        <v>3</v>
      </c>
      <c r="BS2401" s="2">
        <v>0</v>
      </c>
      <c r="BT2401" s="2">
        <v>0</v>
      </c>
      <c r="BU2401" s="2">
        <v>0</v>
      </c>
      <c r="BV2401" s="2">
        <v>0</v>
      </c>
      <c r="BW2401" s="2">
        <v>0</v>
      </c>
      <c r="BX2401" s="2">
        <v>0</v>
      </c>
      <c r="BY2401" s="2">
        <v>0</v>
      </c>
      <c r="BZ2401" s="2">
        <v>0</v>
      </c>
      <c r="CA2401" s="2">
        <v>0</v>
      </c>
      <c r="CB2401" s="2">
        <v>0</v>
      </c>
      <c r="CC2401" s="2">
        <v>0</v>
      </c>
      <c r="CD2401" s="2">
        <v>0</v>
      </c>
      <c r="CE2401" s="2">
        <v>0</v>
      </c>
      <c r="CF2401" s="2">
        <v>0</v>
      </c>
      <c r="CG2401" s="2">
        <v>0</v>
      </c>
      <c r="CH2401" s="2">
        <v>0</v>
      </c>
      <c r="CI2401" s="2">
        <v>0</v>
      </c>
      <c r="CJ2401" s="2">
        <v>0</v>
      </c>
      <c r="CK2401" s="2">
        <v>0</v>
      </c>
      <c r="CL2401" s="2">
        <v>0</v>
      </c>
    </row>
    <row r="2402" spans="1:90" x14ac:dyDescent="0.25">
      <c r="A2402" t="s">
        <v>115</v>
      </c>
      <c r="B2402">
        <v>20407</v>
      </c>
      <c r="C2402" t="s">
        <v>169</v>
      </c>
      <c r="D2402">
        <v>1</v>
      </c>
      <c r="E2402">
        <v>8</v>
      </c>
      <c r="F2402">
        <v>36006</v>
      </c>
      <c r="G2402">
        <v>35036006</v>
      </c>
      <c r="H2402" t="s">
        <v>7969</v>
      </c>
      <c r="I2402">
        <v>407</v>
      </c>
      <c r="J2402" t="s">
        <v>169</v>
      </c>
      <c r="K2402" t="s">
        <v>3617</v>
      </c>
      <c r="L2402">
        <v>1</v>
      </c>
      <c r="M2402" t="s">
        <v>169</v>
      </c>
      <c r="N2402">
        <v>13216471</v>
      </c>
      <c r="O2402" t="s">
        <v>92</v>
      </c>
      <c r="P2402" t="s">
        <v>3100</v>
      </c>
      <c r="Q2402">
        <v>15</v>
      </c>
      <c r="R2402">
        <v>11</v>
      </c>
      <c r="S2402">
        <v>45840571</v>
      </c>
      <c r="U2402" t="s">
        <v>7970</v>
      </c>
      <c r="V2402">
        <v>1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78</v>
      </c>
      <c r="AE2402" s="2">
        <v>89</v>
      </c>
      <c r="AF2402" s="2">
        <v>64</v>
      </c>
      <c r="AG2402" s="2">
        <v>90</v>
      </c>
      <c r="AH2402" s="2">
        <v>108</v>
      </c>
      <c r="AI2402" s="2">
        <v>83</v>
      </c>
      <c r="AJ2402" s="2">
        <v>111</v>
      </c>
      <c r="AK2402" s="2">
        <v>0</v>
      </c>
      <c r="AL2402" s="2">
        <v>0</v>
      </c>
      <c r="AM2402" s="2">
        <v>0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43</v>
      </c>
      <c r="BD2402" s="2">
        <v>18</v>
      </c>
      <c r="BE2402" s="2">
        <v>0</v>
      </c>
      <c r="BF2402" s="2">
        <v>0</v>
      </c>
      <c r="BG2402" s="2">
        <v>0</v>
      </c>
      <c r="BH2402" s="2">
        <v>0</v>
      </c>
      <c r="BI2402" s="2">
        <v>0</v>
      </c>
      <c r="BJ2402" s="2">
        <v>0</v>
      </c>
      <c r="BK2402" s="2">
        <v>0</v>
      </c>
      <c r="BL2402" s="2">
        <v>6</v>
      </c>
      <c r="BM2402" s="2">
        <v>6</v>
      </c>
      <c r="BN2402" s="2">
        <v>4</v>
      </c>
      <c r="BO2402" s="2">
        <v>6</v>
      </c>
      <c r="BP2402" s="2">
        <v>5</v>
      </c>
      <c r="BQ2402" s="2">
        <v>4</v>
      </c>
      <c r="BR2402" s="2">
        <v>6</v>
      </c>
      <c r="BS2402" s="2">
        <v>0</v>
      </c>
      <c r="BT2402" s="2">
        <v>0</v>
      </c>
      <c r="BU2402" s="2">
        <v>0</v>
      </c>
      <c r="BV2402" s="2">
        <v>0</v>
      </c>
      <c r="BW2402" s="2">
        <v>0</v>
      </c>
      <c r="BX2402" s="2">
        <v>0</v>
      </c>
      <c r="BY2402" s="2">
        <v>0</v>
      </c>
      <c r="BZ2402" s="2">
        <v>0</v>
      </c>
      <c r="CA2402" s="2">
        <v>0</v>
      </c>
      <c r="CB2402" s="2">
        <v>0</v>
      </c>
      <c r="CC2402" s="2">
        <v>0</v>
      </c>
      <c r="CD2402" s="2">
        <v>0</v>
      </c>
      <c r="CE2402" s="2">
        <v>0</v>
      </c>
      <c r="CF2402" s="2">
        <v>0</v>
      </c>
      <c r="CG2402" s="2">
        <v>0</v>
      </c>
      <c r="CH2402" s="2">
        <v>0</v>
      </c>
      <c r="CI2402" s="2">
        <v>0</v>
      </c>
      <c r="CJ2402" s="2">
        <v>0</v>
      </c>
      <c r="CK2402" s="2">
        <v>2</v>
      </c>
      <c r="CL2402" s="2">
        <v>4</v>
      </c>
    </row>
    <row r="2403" spans="1:90" x14ac:dyDescent="0.25">
      <c r="A2403" t="s">
        <v>115</v>
      </c>
      <c r="B2403">
        <v>20407</v>
      </c>
      <c r="C2403" t="s">
        <v>169</v>
      </c>
      <c r="D2403">
        <v>1</v>
      </c>
      <c r="E2403">
        <v>8</v>
      </c>
      <c r="F2403">
        <v>19458</v>
      </c>
      <c r="G2403">
        <v>35019458</v>
      </c>
      <c r="H2403" t="s">
        <v>8141</v>
      </c>
      <c r="I2403">
        <v>421</v>
      </c>
      <c r="J2403" t="s">
        <v>618</v>
      </c>
      <c r="K2403" t="s">
        <v>8142</v>
      </c>
      <c r="L2403">
        <v>1</v>
      </c>
      <c r="M2403" t="s">
        <v>618</v>
      </c>
      <c r="N2403">
        <v>13290000</v>
      </c>
      <c r="O2403" t="s">
        <v>92</v>
      </c>
      <c r="P2403" t="s">
        <v>8143</v>
      </c>
      <c r="Q2403">
        <v>210</v>
      </c>
      <c r="R2403">
        <v>19</v>
      </c>
      <c r="S2403">
        <v>38782030</v>
      </c>
      <c r="T2403">
        <v>38785555</v>
      </c>
      <c r="U2403" t="s">
        <v>8144</v>
      </c>
      <c r="V2403">
        <v>1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146</v>
      </c>
      <c r="AE2403" s="2">
        <v>187</v>
      </c>
      <c r="AF2403" s="2">
        <v>205</v>
      </c>
      <c r="AG2403" s="2">
        <v>185</v>
      </c>
      <c r="AH2403" s="2">
        <v>245</v>
      </c>
      <c r="AI2403" s="2">
        <v>178</v>
      </c>
      <c r="AJ2403" s="2">
        <v>174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0</v>
      </c>
      <c r="AQ2403" s="2">
        <v>0</v>
      </c>
      <c r="AR2403" s="2">
        <v>108</v>
      </c>
      <c r="AS2403" s="2">
        <v>0</v>
      </c>
      <c r="AT2403" s="2">
        <v>0</v>
      </c>
      <c r="AU2403" s="2">
        <v>105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20</v>
      </c>
      <c r="BE2403" s="2">
        <v>0</v>
      </c>
      <c r="BF2403" s="2">
        <v>0</v>
      </c>
      <c r="BG2403" s="2">
        <v>0</v>
      </c>
      <c r="BH2403" s="2">
        <v>0</v>
      </c>
      <c r="BI2403" s="2">
        <v>0</v>
      </c>
      <c r="BJ2403" s="2">
        <v>0</v>
      </c>
      <c r="BK2403" s="2">
        <v>0</v>
      </c>
      <c r="BL2403" s="2">
        <v>8</v>
      </c>
      <c r="BM2403" s="2">
        <v>8</v>
      </c>
      <c r="BN2403" s="2">
        <v>9</v>
      </c>
      <c r="BO2403" s="2">
        <v>11</v>
      </c>
      <c r="BP2403" s="2">
        <v>11</v>
      </c>
      <c r="BQ2403" s="2">
        <v>8</v>
      </c>
      <c r="BR2403" s="2">
        <v>6</v>
      </c>
      <c r="BS2403" s="2">
        <v>0</v>
      </c>
      <c r="BT2403" s="2">
        <v>0</v>
      </c>
      <c r="BU2403" s="2">
        <v>0</v>
      </c>
      <c r="BV2403" s="2">
        <v>0</v>
      </c>
      <c r="BW2403" s="2">
        <v>0</v>
      </c>
      <c r="BX2403" s="2">
        <v>0</v>
      </c>
      <c r="BY2403" s="2">
        <v>0</v>
      </c>
      <c r="BZ2403" s="2">
        <v>5</v>
      </c>
      <c r="CA2403" s="2">
        <v>0</v>
      </c>
      <c r="CB2403" s="2">
        <v>0</v>
      </c>
      <c r="CC2403" s="2">
        <v>4</v>
      </c>
      <c r="CD2403" s="2">
        <v>0</v>
      </c>
      <c r="CE2403" s="2">
        <v>0</v>
      </c>
      <c r="CF2403" s="2">
        <v>0</v>
      </c>
      <c r="CG2403" s="2">
        <v>0</v>
      </c>
      <c r="CH2403" s="2">
        <v>0</v>
      </c>
      <c r="CI2403" s="2">
        <v>0</v>
      </c>
      <c r="CJ2403" s="2">
        <v>0</v>
      </c>
      <c r="CK2403" s="2">
        <v>0</v>
      </c>
      <c r="CL2403" s="2">
        <v>4</v>
      </c>
    </row>
    <row r="2404" spans="1:90" x14ac:dyDescent="0.25">
      <c r="A2404" t="s">
        <v>115</v>
      </c>
      <c r="B2404">
        <v>20407</v>
      </c>
      <c r="C2404" t="s">
        <v>169</v>
      </c>
      <c r="D2404">
        <v>1</v>
      </c>
      <c r="E2404">
        <v>8</v>
      </c>
      <c r="F2404">
        <v>925020</v>
      </c>
      <c r="G2404">
        <v>35925020</v>
      </c>
      <c r="H2404" t="s">
        <v>11901</v>
      </c>
      <c r="I2404">
        <v>407</v>
      </c>
      <c r="J2404" t="s">
        <v>169</v>
      </c>
      <c r="K2404" t="s">
        <v>11902</v>
      </c>
      <c r="L2404">
        <v>1</v>
      </c>
      <c r="M2404" t="s">
        <v>169</v>
      </c>
      <c r="N2404">
        <v>13212542</v>
      </c>
      <c r="O2404" t="s">
        <v>102</v>
      </c>
      <c r="P2404" t="s">
        <v>11903</v>
      </c>
      <c r="Q2404">
        <v>150</v>
      </c>
      <c r="R2404">
        <v>11</v>
      </c>
      <c r="S2404">
        <v>45824944</v>
      </c>
      <c r="T2404">
        <v>45824995</v>
      </c>
      <c r="U2404" t="s">
        <v>11904</v>
      </c>
      <c r="V2404">
        <v>1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199</v>
      </c>
      <c r="AE2404" s="2">
        <v>168</v>
      </c>
      <c r="AF2404" s="2">
        <v>174</v>
      </c>
      <c r="AG2404" s="2">
        <v>137</v>
      </c>
      <c r="AH2404" s="2">
        <v>123</v>
      </c>
      <c r="AI2404" s="2">
        <v>122</v>
      </c>
      <c r="AJ2404" s="2">
        <v>136</v>
      </c>
      <c r="AK2404" s="2">
        <v>0</v>
      </c>
      <c r="AL2404" s="2">
        <v>0</v>
      </c>
      <c r="AM2404" s="2">
        <v>0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15</v>
      </c>
      <c r="BE2404" s="2">
        <v>0</v>
      </c>
      <c r="BF2404" s="2">
        <v>0</v>
      </c>
      <c r="BG2404" s="2">
        <v>0</v>
      </c>
      <c r="BH2404" s="2">
        <v>0</v>
      </c>
      <c r="BI2404" s="2">
        <v>0</v>
      </c>
      <c r="BJ2404" s="2">
        <v>0</v>
      </c>
      <c r="BK2404" s="2">
        <v>0</v>
      </c>
      <c r="BL2404" s="2">
        <v>11</v>
      </c>
      <c r="BM2404" s="2">
        <v>10</v>
      </c>
      <c r="BN2404" s="2">
        <v>10</v>
      </c>
      <c r="BO2404" s="2">
        <v>7</v>
      </c>
      <c r="BP2404" s="2">
        <v>6</v>
      </c>
      <c r="BQ2404" s="2">
        <v>7</v>
      </c>
      <c r="BR2404" s="2">
        <v>7</v>
      </c>
      <c r="BS2404" s="2">
        <v>0</v>
      </c>
      <c r="BT2404" s="2">
        <v>0</v>
      </c>
      <c r="BU2404" s="2">
        <v>0</v>
      </c>
      <c r="BV2404" s="2">
        <v>0</v>
      </c>
      <c r="BW2404" s="2">
        <v>0</v>
      </c>
      <c r="BX2404" s="2">
        <v>0</v>
      </c>
      <c r="BY2404" s="2">
        <v>0</v>
      </c>
      <c r="BZ2404" s="2">
        <v>0</v>
      </c>
      <c r="CA2404" s="2">
        <v>0</v>
      </c>
      <c r="CB2404" s="2">
        <v>0</v>
      </c>
      <c r="CC2404" s="2">
        <v>0</v>
      </c>
      <c r="CD2404" s="2">
        <v>0</v>
      </c>
      <c r="CE2404" s="2">
        <v>0</v>
      </c>
      <c r="CF2404" s="2">
        <v>0</v>
      </c>
      <c r="CG2404" s="2">
        <v>0</v>
      </c>
      <c r="CH2404" s="2">
        <v>0</v>
      </c>
      <c r="CI2404" s="2">
        <v>0</v>
      </c>
      <c r="CJ2404" s="2">
        <v>0</v>
      </c>
      <c r="CK2404" s="2">
        <v>0</v>
      </c>
      <c r="CL2404" s="2">
        <v>3</v>
      </c>
    </row>
    <row r="2405" spans="1:90" x14ac:dyDescent="0.25">
      <c r="A2405" t="s">
        <v>115</v>
      </c>
      <c r="B2405">
        <v>20407</v>
      </c>
      <c r="C2405" t="s">
        <v>169</v>
      </c>
      <c r="D2405">
        <v>1</v>
      </c>
      <c r="E2405">
        <v>8</v>
      </c>
      <c r="F2405">
        <v>40885</v>
      </c>
      <c r="G2405">
        <v>35040885</v>
      </c>
      <c r="H2405" t="s">
        <v>16337</v>
      </c>
      <c r="I2405">
        <v>407</v>
      </c>
      <c r="J2405" t="s">
        <v>169</v>
      </c>
      <c r="K2405" t="s">
        <v>14557</v>
      </c>
      <c r="L2405">
        <v>1</v>
      </c>
      <c r="M2405" t="s">
        <v>169</v>
      </c>
      <c r="N2405">
        <v>13210600</v>
      </c>
      <c r="O2405" t="s">
        <v>92</v>
      </c>
      <c r="P2405" t="s">
        <v>16338</v>
      </c>
      <c r="Q2405">
        <v>305</v>
      </c>
      <c r="R2405">
        <v>11</v>
      </c>
      <c r="S2405">
        <v>45263937</v>
      </c>
      <c r="T2405">
        <v>45879304</v>
      </c>
      <c r="U2405" t="s">
        <v>16339</v>
      </c>
      <c r="V2405">
        <v>1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81</v>
      </c>
      <c r="AE2405" s="2">
        <v>64</v>
      </c>
      <c r="AF2405" s="2">
        <v>48</v>
      </c>
      <c r="AG2405" s="2">
        <v>72</v>
      </c>
      <c r="AH2405" s="2">
        <v>81</v>
      </c>
      <c r="AI2405" s="2">
        <v>61</v>
      </c>
      <c r="AJ2405" s="2">
        <v>64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0</v>
      </c>
      <c r="BI2405" s="2">
        <v>0</v>
      </c>
      <c r="BJ2405" s="2">
        <v>0</v>
      </c>
      <c r="BK2405" s="2">
        <v>0</v>
      </c>
      <c r="BL2405" s="2">
        <v>3</v>
      </c>
      <c r="BM2405" s="2">
        <v>2</v>
      </c>
      <c r="BN2405" s="2">
        <v>2</v>
      </c>
      <c r="BO2405" s="2">
        <v>4</v>
      </c>
      <c r="BP2405" s="2">
        <v>4</v>
      </c>
      <c r="BQ2405" s="2">
        <v>3</v>
      </c>
      <c r="BR2405" s="2">
        <v>3</v>
      </c>
      <c r="BS2405" s="2">
        <v>0</v>
      </c>
      <c r="BT2405" s="2">
        <v>0</v>
      </c>
      <c r="BU2405" s="2">
        <v>0</v>
      </c>
      <c r="BV2405" s="2">
        <v>0</v>
      </c>
      <c r="BW2405" s="2">
        <v>0</v>
      </c>
      <c r="BX2405" s="2">
        <v>0</v>
      </c>
      <c r="BY2405" s="2">
        <v>0</v>
      </c>
      <c r="BZ2405" s="2">
        <v>0</v>
      </c>
      <c r="CA2405" s="2">
        <v>0</v>
      </c>
      <c r="CB2405" s="2">
        <v>0</v>
      </c>
      <c r="CC2405" s="2">
        <v>0</v>
      </c>
      <c r="CD2405" s="2">
        <v>0</v>
      </c>
      <c r="CE2405" s="2">
        <v>0</v>
      </c>
      <c r="CF2405" s="2">
        <v>0</v>
      </c>
      <c r="CG2405" s="2">
        <v>0</v>
      </c>
      <c r="CH2405" s="2">
        <v>0</v>
      </c>
      <c r="CI2405" s="2">
        <v>0</v>
      </c>
      <c r="CJ2405" s="2">
        <v>0</v>
      </c>
      <c r="CK2405" s="2">
        <v>0</v>
      </c>
      <c r="CL2405" s="2">
        <v>0</v>
      </c>
    </row>
    <row r="2406" spans="1:90" x14ac:dyDescent="0.25">
      <c r="A2406" t="s">
        <v>115</v>
      </c>
      <c r="B2406">
        <v>20407</v>
      </c>
      <c r="C2406" t="s">
        <v>169</v>
      </c>
      <c r="D2406">
        <v>1</v>
      </c>
      <c r="E2406">
        <v>8</v>
      </c>
      <c r="F2406">
        <v>909488</v>
      </c>
      <c r="G2406">
        <v>35909488</v>
      </c>
      <c r="H2406" t="s">
        <v>14573</v>
      </c>
      <c r="I2406">
        <v>388</v>
      </c>
      <c r="J2406" t="s">
        <v>763</v>
      </c>
      <c r="K2406" t="s">
        <v>3701</v>
      </c>
      <c r="L2406">
        <v>1</v>
      </c>
      <c r="M2406" t="s">
        <v>763</v>
      </c>
      <c r="N2406">
        <v>13295000</v>
      </c>
      <c r="O2406" t="s">
        <v>102</v>
      </c>
      <c r="P2406" t="s">
        <v>14574</v>
      </c>
      <c r="Q2406">
        <v>460</v>
      </c>
      <c r="R2406">
        <v>11</v>
      </c>
      <c r="S2406">
        <v>45912183</v>
      </c>
      <c r="T2406">
        <v>45912583</v>
      </c>
      <c r="U2406" t="s">
        <v>14575</v>
      </c>
      <c r="V2406">
        <v>1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143</v>
      </c>
      <c r="AE2406" s="2">
        <v>158</v>
      </c>
      <c r="AF2406" s="2">
        <v>154</v>
      </c>
      <c r="AG2406" s="2">
        <v>142</v>
      </c>
      <c r="AH2406" s="2">
        <v>116</v>
      </c>
      <c r="AI2406" s="2">
        <v>126</v>
      </c>
      <c r="AJ2406" s="2">
        <v>135</v>
      </c>
      <c r="AK2406" s="2">
        <v>0</v>
      </c>
      <c r="AL2406" s="2">
        <v>0</v>
      </c>
      <c r="AM2406" s="2">
        <v>0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0</v>
      </c>
      <c r="BI2406" s="2">
        <v>0</v>
      </c>
      <c r="BJ2406" s="2">
        <v>0</v>
      </c>
      <c r="BK2406" s="2">
        <v>0</v>
      </c>
      <c r="BL2406" s="2">
        <v>8</v>
      </c>
      <c r="BM2406" s="2">
        <v>7</v>
      </c>
      <c r="BN2406" s="2">
        <v>7</v>
      </c>
      <c r="BO2406" s="2">
        <v>5</v>
      </c>
      <c r="BP2406" s="2">
        <v>4</v>
      </c>
      <c r="BQ2406" s="2">
        <v>5</v>
      </c>
      <c r="BR2406" s="2">
        <v>5</v>
      </c>
      <c r="BS2406" s="2">
        <v>0</v>
      </c>
      <c r="BT2406" s="2">
        <v>0</v>
      </c>
      <c r="BU2406" s="2">
        <v>0</v>
      </c>
      <c r="BV2406" s="2">
        <v>0</v>
      </c>
      <c r="BW2406" s="2">
        <v>0</v>
      </c>
      <c r="BX2406" s="2">
        <v>0</v>
      </c>
      <c r="BY2406" s="2">
        <v>0</v>
      </c>
      <c r="BZ2406" s="2">
        <v>0</v>
      </c>
      <c r="CA2406" s="2">
        <v>0</v>
      </c>
      <c r="CB2406" s="2">
        <v>0</v>
      </c>
      <c r="CC2406" s="2">
        <v>0</v>
      </c>
      <c r="CD2406" s="2">
        <v>0</v>
      </c>
      <c r="CE2406" s="2">
        <v>0</v>
      </c>
      <c r="CF2406" s="2">
        <v>0</v>
      </c>
      <c r="CG2406" s="2">
        <v>0</v>
      </c>
      <c r="CH2406" s="2">
        <v>0</v>
      </c>
      <c r="CI2406" s="2">
        <v>0</v>
      </c>
      <c r="CJ2406" s="2">
        <v>0</v>
      </c>
      <c r="CK2406" s="2">
        <v>0</v>
      </c>
      <c r="CL2406" s="2">
        <v>0</v>
      </c>
    </row>
    <row r="2407" spans="1:90" x14ac:dyDescent="0.25">
      <c r="A2407" t="s">
        <v>115</v>
      </c>
      <c r="B2407">
        <v>20407</v>
      </c>
      <c r="C2407" t="s">
        <v>169</v>
      </c>
      <c r="D2407">
        <v>1</v>
      </c>
      <c r="E2407">
        <v>8</v>
      </c>
      <c r="F2407">
        <v>19422</v>
      </c>
      <c r="G2407">
        <v>35019422</v>
      </c>
      <c r="H2407" t="s">
        <v>13611</v>
      </c>
      <c r="I2407">
        <v>407</v>
      </c>
      <c r="J2407" t="s">
        <v>169</v>
      </c>
      <c r="K2407" t="s">
        <v>2927</v>
      </c>
      <c r="L2407">
        <v>1</v>
      </c>
      <c r="M2407" t="s">
        <v>169</v>
      </c>
      <c r="N2407">
        <v>13219201</v>
      </c>
      <c r="O2407" t="s">
        <v>92</v>
      </c>
      <c r="P2407" t="s">
        <v>13612</v>
      </c>
      <c r="Q2407">
        <v>194</v>
      </c>
      <c r="R2407">
        <v>11</v>
      </c>
      <c r="S2407">
        <v>45332205</v>
      </c>
      <c r="T2407">
        <v>45334366</v>
      </c>
      <c r="U2407" t="s">
        <v>13613</v>
      </c>
      <c r="V2407">
        <v>1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138</v>
      </c>
      <c r="AE2407" s="2">
        <v>116</v>
      </c>
      <c r="AF2407" s="2">
        <v>104</v>
      </c>
      <c r="AG2407" s="2">
        <v>96</v>
      </c>
      <c r="AH2407" s="2">
        <v>143</v>
      </c>
      <c r="AI2407" s="2">
        <v>118</v>
      </c>
      <c r="AJ2407" s="2">
        <v>121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81</v>
      </c>
      <c r="BD2407" s="2">
        <v>24</v>
      </c>
      <c r="BE2407" s="2">
        <v>0</v>
      </c>
      <c r="BF2407" s="2">
        <v>0</v>
      </c>
      <c r="BG2407" s="2">
        <v>0</v>
      </c>
      <c r="BH2407" s="2">
        <v>0</v>
      </c>
      <c r="BI2407" s="2">
        <v>0</v>
      </c>
      <c r="BJ2407" s="2">
        <v>0</v>
      </c>
      <c r="BK2407" s="2">
        <v>0</v>
      </c>
      <c r="BL2407" s="2">
        <v>9</v>
      </c>
      <c r="BM2407" s="2">
        <v>7</v>
      </c>
      <c r="BN2407" s="2">
        <v>6</v>
      </c>
      <c r="BO2407" s="2">
        <v>6</v>
      </c>
      <c r="BP2407" s="2">
        <v>6</v>
      </c>
      <c r="BQ2407" s="2">
        <v>6</v>
      </c>
      <c r="BR2407" s="2">
        <v>5</v>
      </c>
      <c r="BS2407" s="2">
        <v>0</v>
      </c>
      <c r="BT2407" s="2">
        <v>0</v>
      </c>
      <c r="BU2407" s="2">
        <v>0</v>
      </c>
      <c r="BV2407" s="2">
        <v>0</v>
      </c>
      <c r="BW2407" s="2">
        <v>0</v>
      </c>
      <c r="BX2407" s="2">
        <v>0</v>
      </c>
      <c r="BY2407" s="2">
        <v>0</v>
      </c>
      <c r="BZ2407" s="2">
        <v>0</v>
      </c>
      <c r="CA2407" s="2">
        <v>0</v>
      </c>
      <c r="CB2407" s="2">
        <v>0</v>
      </c>
      <c r="CC2407" s="2">
        <v>0</v>
      </c>
      <c r="CD2407" s="2">
        <v>0</v>
      </c>
      <c r="CE2407" s="2">
        <v>0</v>
      </c>
      <c r="CF2407" s="2">
        <v>0</v>
      </c>
      <c r="CG2407" s="2">
        <v>0</v>
      </c>
      <c r="CH2407" s="2">
        <v>0</v>
      </c>
      <c r="CI2407" s="2">
        <v>0</v>
      </c>
      <c r="CJ2407" s="2">
        <v>0</v>
      </c>
      <c r="CK2407" s="2">
        <v>4</v>
      </c>
      <c r="CL2407" s="2">
        <v>7</v>
      </c>
    </row>
    <row r="2408" spans="1:90" x14ac:dyDescent="0.25">
      <c r="A2408" t="s">
        <v>115</v>
      </c>
      <c r="B2408">
        <v>20407</v>
      </c>
      <c r="C2408" t="s">
        <v>169</v>
      </c>
      <c r="D2408">
        <v>1</v>
      </c>
      <c r="E2408">
        <v>8</v>
      </c>
      <c r="F2408">
        <v>19665</v>
      </c>
      <c r="G2408">
        <v>35019665</v>
      </c>
      <c r="H2408" t="s">
        <v>16292</v>
      </c>
      <c r="I2408">
        <v>388</v>
      </c>
      <c r="J2408" t="s">
        <v>763</v>
      </c>
      <c r="K2408" t="s">
        <v>263</v>
      </c>
      <c r="L2408">
        <v>1</v>
      </c>
      <c r="M2408" t="s">
        <v>763</v>
      </c>
      <c r="N2408">
        <v>13295000</v>
      </c>
      <c r="O2408" t="s">
        <v>102</v>
      </c>
      <c r="P2408" t="s">
        <v>16293</v>
      </c>
      <c r="Q2408">
        <v>397</v>
      </c>
      <c r="R2408">
        <v>11</v>
      </c>
      <c r="S2408">
        <v>45911282</v>
      </c>
      <c r="T2408">
        <v>45913003</v>
      </c>
      <c r="U2408" t="s">
        <v>16294</v>
      </c>
      <c r="V2408">
        <v>1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164</v>
      </c>
      <c r="AE2408" s="2">
        <v>161</v>
      </c>
      <c r="AF2408" s="2">
        <v>138</v>
      </c>
      <c r="AG2408" s="2">
        <v>140</v>
      </c>
      <c r="AH2408" s="2">
        <v>147</v>
      </c>
      <c r="AI2408" s="2">
        <v>131</v>
      </c>
      <c r="AJ2408" s="2">
        <v>101</v>
      </c>
      <c r="AK2408" s="2">
        <v>0</v>
      </c>
      <c r="AL2408" s="2">
        <v>0</v>
      </c>
      <c r="AM2408" s="2">
        <v>0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0</v>
      </c>
      <c r="BI2408" s="2">
        <v>0</v>
      </c>
      <c r="BJ2408" s="2">
        <v>0</v>
      </c>
      <c r="BK2408" s="2">
        <v>0</v>
      </c>
      <c r="BL2408" s="2">
        <v>7</v>
      </c>
      <c r="BM2408" s="2">
        <v>8</v>
      </c>
      <c r="BN2408" s="2">
        <v>5</v>
      </c>
      <c r="BO2408" s="2">
        <v>5</v>
      </c>
      <c r="BP2408" s="2">
        <v>4</v>
      </c>
      <c r="BQ2408" s="2">
        <v>5</v>
      </c>
      <c r="BR2408" s="2">
        <v>3</v>
      </c>
      <c r="BS2408" s="2">
        <v>0</v>
      </c>
      <c r="BT2408" s="2">
        <v>0</v>
      </c>
      <c r="BU2408" s="2">
        <v>0</v>
      </c>
      <c r="BV2408" s="2">
        <v>0</v>
      </c>
      <c r="BW2408" s="2">
        <v>0</v>
      </c>
      <c r="BX2408" s="2">
        <v>0</v>
      </c>
      <c r="BY2408" s="2">
        <v>0</v>
      </c>
      <c r="BZ2408" s="2">
        <v>0</v>
      </c>
      <c r="CA2408" s="2">
        <v>0</v>
      </c>
      <c r="CB2408" s="2">
        <v>0</v>
      </c>
      <c r="CC2408" s="2">
        <v>0</v>
      </c>
      <c r="CD2408" s="2">
        <v>0</v>
      </c>
      <c r="CE2408" s="2">
        <v>0</v>
      </c>
      <c r="CF2408" s="2">
        <v>0</v>
      </c>
      <c r="CG2408" s="2">
        <v>0</v>
      </c>
      <c r="CH2408" s="2">
        <v>0</v>
      </c>
      <c r="CI2408" s="2">
        <v>0</v>
      </c>
      <c r="CJ2408" s="2">
        <v>0</v>
      </c>
      <c r="CK2408" s="2">
        <v>0</v>
      </c>
      <c r="CL2408" s="2">
        <v>0</v>
      </c>
    </row>
    <row r="2409" spans="1:90" x14ac:dyDescent="0.25">
      <c r="A2409" t="s">
        <v>115</v>
      </c>
      <c r="B2409">
        <v>20407</v>
      </c>
      <c r="C2409" t="s">
        <v>169</v>
      </c>
      <c r="D2409">
        <v>1</v>
      </c>
      <c r="E2409">
        <v>8</v>
      </c>
      <c r="F2409">
        <v>19434</v>
      </c>
      <c r="G2409">
        <v>35019434</v>
      </c>
      <c r="H2409" t="s">
        <v>1880</v>
      </c>
      <c r="I2409">
        <v>407</v>
      </c>
      <c r="J2409" t="s">
        <v>169</v>
      </c>
      <c r="K2409" t="s">
        <v>1881</v>
      </c>
      <c r="L2409">
        <v>1</v>
      </c>
      <c r="M2409" t="s">
        <v>169</v>
      </c>
      <c r="N2409">
        <v>13216680</v>
      </c>
      <c r="O2409" t="s">
        <v>92</v>
      </c>
      <c r="P2409" t="s">
        <v>1882</v>
      </c>
      <c r="Q2409">
        <v>100</v>
      </c>
      <c r="R2409">
        <v>11</v>
      </c>
      <c r="S2409">
        <v>45840700</v>
      </c>
      <c r="T2409">
        <v>45848551</v>
      </c>
      <c r="U2409" t="s">
        <v>1883</v>
      </c>
      <c r="V2409">
        <v>1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86</v>
      </c>
      <c r="AE2409" s="2">
        <v>103</v>
      </c>
      <c r="AF2409" s="2">
        <v>80</v>
      </c>
      <c r="AG2409" s="2">
        <v>108</v>
      </c>
      <c r="AH2409" s="2">
        <v>101</v>
      </c>
      <c r="AI2409" s="2">
        <v>81</v>
      </c>
      <c r="AJ2409" s="2">
        <v>85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14</v>
      </c>
      <c r="BE2409" s="2">
        <v>0</v>
      </c>
      <c r="BF2409" s="2">
        <v>0</v>
      </c>
      <c r="BG2409" s="2">
        <v>0</v>
      </c>
      <c r="BH2409" s="2">
        <v>0</v>
      </c>
      <c r="BI2409" s="2">
        <v>0</v>
      </c>
      <c r="BJ2409" s="2">
        <v>0</v>
      </c>
      <c r="BK2409" s="2">
        <v>0</v>
      </c>
      <c r="BL2409" s="2">
        <v>6</v>
      </c>
      <c r="BM2409" s="2">
        <v>5</v>
      </c>
      <c r="BN2409" s="2">
        <v>6</v>
      </c>
      <c r="BO2409" s="2">
        <v>7</v>
      </c>
      <c r="BP2409" s="2">
        <v>5</v>
      </c>
      <c r="BQ2409" s="2">
        <v>4</v>
      </c>
      <c r="BR2409" s="2">
        <v>4</v>
      </c>
      <c r="BS2409" s="2">
        <v>0</v>
      </c>
      <c r="BT2409" s="2">
        <v>0</v>
      </c>
      <c r="BU2409" s="2">
        <v>0</v>
      </c>
      <c r="BV2409" s="2">
        <v>0</v>
      </c>
      <c r="BW2409" s="2">
        <v>0</v>
      </c>
      <c r="BX2409" s="2">
        <v>0</v>
      </c>
      <c r="BY2409" s="2">
        <v>0</v>
      </c>
      <c r="BZ2409" s="2">
        <v>0</v>
      </c>
      <c r="CA2409" s="2">
        <v>0</v>
      </c>
      <c r="CB2409" s="2">
        <v>0</v>
      </c>
      <c r="CC2409" s="2">
        <v>0</v>
      </c>
      <c r="CD2409" s="2">
        <v>0</v>
      </c>
      <c r="CE2409" s="2">
        <v>0</v>
      </c>
      <c r="CF2409" s="2">
        <v>0</v>
      </c>
      <c r="CG2409" s="2">
        <v>0</v>
      </c>
      <c r="CH2409" s="2">
        <v>0</v>
      </c>
      <c r="CI2409" s="2">
        <v>0</v>
      </c>
      <c r="CJ2409" s="2">
        <v>0</v>
      </c>
      <c r="CK2409" s="2">
        <v>0</v>
      </c>
      <c r="CL2409" s="2">
        <v>3</v>
      </c>
    </row>
    <row r="2410" spans="1:90" x14ac:dyDescent="0.25">
      <c r="A2410" t="s">
        <v>115</v>
      </c>
      <c r="B2410">
        <v>20407</v>
      </c>
      <c r="C2410" t="s">
        <v>169</v>
      </c>
      <c r="D2410">
        <v>1</v>
      </c>
      <c r="E2410">
        <v>8</v>
      </c>
      <c r="F2410">
        <v>904090</v>
      </c>
      <c r="G2410">
        <v>35904090</v>
      </c>
      <c r="H2410" t="s">
        <v>13600</v>
      </c>
      <c r="I2410">
        <v>407</v>
      </c>
      <c r="J2410" t="s">
        <v>169</v>
      </c>
      <c r="K2410" t="s">
        <v>13601</v>
      </c>
      <c r="L2410">
        <v>1</v>
      </c>
      <c r="M2410" t="s">
        <v>169</v>
      </c>
      <c r="N2410">
        <v>13213256</v>
      </c>
      <c r="O2410" t="s">
        <v>92</v>
      </c>
      <c r="P2410" t="s">
        <v>13602</v>
      </c>
      <c r="Q2410">
        <v>145</v>
      </c>
      <c r="R2410">
        <v>11</v>
      </c>
      <c r="S2410">
        <v>45823146</v>
      </c>
      <c r="T2410">
        <v>45825984</v>
      </c>
      <c r="U2410" t="s">
        <v>13603</v>
      </c>
      <c r="V2410">
        <v>1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72</v>
      </c>
      <c r="AE2410" s="2">
        <v>75</v>
      </c>
      <c r="AF2410" s="2">
        <v>69</v>
      </c>
      <c r="AG2410" s="2">
        <v>72</v>
      </c>
      <c r="AH2410" s="2">
        <v>59</v>
      </c>
      <c r="AI2410" s="2">
        <v>55</v>
      </c>
      <c r="AJ2410" s="2">
        <v>30</v>
      </c>
      <c r="AK2410" s="2">
        <v>0</v>
      </c>
      <c r="AL2410" s="2">
        <v>0</v>
      </c>
      <c r="AM2410" s="2">
        <v>0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50</v>
      </c>
      <c r="BD2410" s="2">
        <v>0</v>
      </c>
      <c r="BE2410" s="2">
        <v>0</v>
      </c>
      <c r="BF2410" s="2">
        <v>0</v>
      </c>
      <c r="BG2410" s="2">
        <v>0</v>
      </c>
      <c r="BH2410" s="2">
        <v>0</v>
      </c>
      <c r="BI2410" s="2">
        <v>0</v>
      </c>
      <c r="BJ2410" s="2">
        <v>0</v>
      </c>
      <c r="BK2410" s="2">
        <v>0</v>
      </c>
      <c r="BL2410" s="2">
        <v>3</v>
      </c>
      <c r="BM2410" s="2">
        <v>6</v>
      </c>
      <c r="BN2410" s="2">
        <v>4</v>
      </c>
      <c r="BO2410" s="2">
        <v>3</v>
      </c>
      <c r="BP2410" s="2">
        <v>3</v>
      </c>
      <c r="BQ2410" s="2">
        <v>3</v>
      </c>
      <c r="BR2410" s="2">
        <v>1</v>
      </c>
      <c r="BS2410" s="2">
        <v>0</v>
      </c>
      <c r="BT2410" s="2">
        <v>0</v>
      </c>
      <c r="BU2410" s="2">
        <v>0</v>
      </c>
      <c r="BV2410" s="2">
        <v>0</v>
      </c>
      <c r="BW2410" s="2">
        <v>0</v>
      </c>
      <c r="BX2410" s="2">
        <v>0</v>
      </c>
      <c r="BY2410" s="2">
        <v>0</v>
      </c>
      <c r="BZ2410" s="2">
        <v>0</v>
      </c>
      <c r="CA2410" s="2">
        <v>0</v>
      </c>
      <c r="CB2410" s="2">
        <v>0</v>
      </c>
      <c r="CC2410" s="2">
        <v>0</v>
      </c>
      <c r="CD2410" s="2">
        <v>0</v>
      </c>
      <c r="CE2410" s="2">
        <v>0</v>
      </c>
      <c r="CF2410" s="2">
        <v>0</v>
      </c>
      <c r="CG2410" s="2">
        <v>0</v>
      </c>
      <c r="CH2410" s="2">
        <v>0</v>
      </c>
      <c r="CI2410" s="2">
        <v>0</v>
      </c>
      <c r="CJ2410" s="2">
        <v>0</v>
      </c>
      <c r="CK2410" s="2">
        <v>2</v>
      </c>
      <c r="CL2410" s="2">
        <v>0</v>
      </c>
    </row>
    <row r="2411" spans="1:90" x14ac:dyDescent="0.25">
      <c r="A2411" t="s">
        <v>115</v>
      </c>
      <c r="B2411">
        <v>20407</v>
      </c>
      <c r="C2411" t="s">
        <v>169</v>
      </c>
      <c r="D2411">
        <v>1</v>
      </c>
      <c r="E2411">
        <v>8</v>
      </c>
      <c r="F2411">
        <v>911112</v>
      </c>
      <c r="G2411">
        <v>35911112</v>
      </c>
      <c r="H2411" t="s">
        <v>18815</v>
      </c>
      <c r="I2411">
        <v>712</v>
      </c>
      <c r="J2411" t="s">
        <v>407</v>
      </c>
      <c r="K2411" t="s">
        <v>18816</v>
      </c>
      <c r="L2411">
        <v>1</v>
      </c>
      <c r="M2411" t="s">
        <v>407</v>
      </c>
      <c r="N2411">
        <v>13225310</v>
      </c>
      <c r="O2411" t="s">
        <v>92</v>
      </c>
      <c r="P2411" t="s">
        <v>18817</v>
      </c>
      <c r="Q2411" t="s">
        <v>127</v>
      </c>
      <c r="R2411">
        <v>11</v>
      </c>
      <c r="S2411">
        <v>45951288</v>
      </c>
      <c r="T2411">
        <v>46061581</v>
      </c>
      <c r="U2411" t="s">
        <v>18818</v>
      </c>
      <c r="V2411">
        <v>1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60</v>
      </c>
      <c r="AE2411" s="2">
        <v>58</v>
      </c>
      <c r="AF2411" s="2">
        <v>56</v>
      </c>
      <c r="AG2411" s="2">
        <v>60</v>
      </c>
      <c r="AH2411" s="2">
        <v>51</v>
      </c>
      <c r="AI2411" s="2">
        <v>32</v>
      </c>
      <c r="AJ2411" s="2">
        <v>42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23</v>
      </c>
      <c r="BD2411" s="2">
        <v>0</v>
      </c>
      <c r="BE2411" s="2">
        <v>0</v>
      </c>
      <c r="BF2411" s="2">
        <v>0</v>
      </c>
      <c r="BG2411" s="2">
        <v>0</v>
      </c>
      <c r="BH2411" s="2">
        <v>0</v>
      </c>
      <c r="BI2411" s="2">
        <v>0</v>
      </c>
      <c r="BJ2411" s="2">
        <v>0</v>
      </c>
      <c r="BK2411" s="2">
        <v>0</v>
      </c>
      <c r="BL2411" s="2">
        <v>4</v>
      </c>
      <c r="BM2411" s="2">
        <v>2</v>
      </c>
      <c r="BN2411" s="2">
        <v>2</v>
      </c>
      <c r="BO2411" s="2">
        <v>3</v>
      </c>
      <c r="BP2411" s="2">
        <v>3</v>
      </c>
      <c r="BQ2411" s="2">
        <v>1</v>
      </c>
      <c r="BR2411" s="2">
        <v>2</v>
      </c>
      <c r="BS2411" s="2">
        <v>0</v>
      </c>
      <c r="BT2411" s="2">
        <v>0</v>
      </c>
      <c r="BU2411" s="2">
        <v>0</v>
      </c>
      <c r="BV2411" s="2">
        <v>0</v>
      </c>
      <c r="BW2411" s="2">
        <v>0</v>
      </c>
      <c r="BX2411" s="2">
        <v>0</v>
      </c>
      <c r="BY2411" s="2">
        <v>0</v>
      </c>
      <c r="BZ2411" s="2">
        <v>0</v>
      </c>
      <c r="CA2411" s="2">
        <v>0</v>
      </c>
      <c r="CB2411" s="2">
        <v>0</v>
      </c>
      <c r="CC2411" s="2">
        <v>0</v>
      </c>
      <c r="CD2411" s="2">
        <v>0</v>
      </c>
      <c r="CE2411" s="2">
        <v>0</v>
      </c>
      <c r="CF2411" s="2">
        <v>0</v>
      </c>
      <c r="CG2411" s="2">
        <v>0</v>
      </c>
      <c r="CH2411" s="2">
        <v>0</v>
      </c>
      <c r="CI2411" s="2">
        <v>0</v>
      </c>
      <c r="CJ2411" s="2">
        <v>0</v>
      </c>
      <c r="CK2411" s="2">
        <v>1</v>
      </c>
      <c r="CL2411" s="2">
        <v>0</v>
      </c>
    </row>
    <row r="2412" spans="1:90" x14ac:dyDescent="0.25">
      <c r="A2412" t="s">
        <v>115</v>
      </c>
      <c r="B2412">
        <v>20407</v>
      </c>
      <c r="C2412" t="s">
        <v>169</v>
      </c>
      <c r="D2412">
        <v>1</v>
      </c>
      <c r="E2412">
        <v>8</v>
      </c>
      <c r="F2412">
        <v>48297</v>
      </c>
      <c r="G2412">
        <v>35048297</v>
      </c>
      <c r="H2412" t="s">
        <v>11382</v>
      </c>
      <c r="I2412">
        <v>407</v>
      </c>
      <c r="J2412" t="s">
        <v>169</v>
      </c>
      <c r="K2412" t="s">
        <v>3276</v>
      </c>
      <c r="L2412">
        <v>1</v>
      </c>
      <c r="M2412" t="s">
        <v>169</v>
      </c>
      <c r="N2412">
        <v>13214610</v>
      </c>
      <c r="O2412" t="s">
        <v>102</v>
      </c>
      <c r="P2412" t="s">
        <v>3277</v>
      </c>
      <c r="Q2412">
        <v>680</v>
      </c>
      <c r="R2412">
        <v>11</v>
      </c>
      <c r="S2412">
        <v>45823466</v>
      </c>
      <c r="U2412" t="s">
        <v>11383</v>
      </c>
      <c r="V2412">
        <v>1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73</v>
      </c>
      <c r="AE2412" s="2">
        <v>102</v>
      </c>
      <c r="AF2412" s="2">
        <v>70</v>
      </c>
      <c r="AG2412" s="2">
        <v>65</v>
      </c>
      <c r="AH2412" s="2">
        <v>71</v>
      </c>
      <c r="AI2412" s="2">
        <v>33</v>
      </c>
      <c r="AJ2412" s="2">
        <v>46</v>
      </c>
      <c r="AK2412" s="2">
        <v>0</v>
      </c>
      <c r="AL2412" s="2">
        <v>0</v>
      </c>
      <c r="AM2412" s="2">
        <v>0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0</v>
      </c>
      <c r="BI2412" s="2">
        <v>0</v>
      </c>
      <c r="BJ2412" s="2">
        <v>0</v>
      </c>
      <c r="BK2412" s="2">
        <v>0</v>
      </c>
      <c r="BL2412" s="2">
        <v>5</v>
      </c>
      <c r="BM2412" s="2">
        <v>6</v>
      </c>
      <c r="BN2412" s="2">
        <v>3</v>
      </c>
      <c r="BO2412" s="2">
        <v>4</v>
      </c>
      <c r="BP2412" s="2">
        <v>4</v>
      </c>
      <c r="BQ2412" s="2">
        <v>2</v>
      </c>
      <c r="BR2412" s="2">
        <v>3</v>
      </c>
      <c r="BS2412" s="2">
        <v>0</v>
      </c>
      <c r="BT2412" s="2">
        <v>0</v>
      </c>
      <c r="BU2412" s="2">
        <v>0</v>
      </c>
      <c r="BV2412" s="2">
        <v>0</v>
      </c>
      <c r="BW2412" s="2">
        <v>0</v>
      </c>
      <c r="BX2412" s="2">
        <v>0</v>
      </c>
      <c r="BY2412" s="2">
        <v>0</v>
      </c>
      <c r="BZ2412" s="2">
        <v>0</v>
      </c>
      <c r="CA2412" s="2">
        <v>0</v>
      </c>
      <c r="CB2412" s="2">
        <v>0</v>
      </c>
      <c r="CC2412" s="2">
        <v>0</v>
      </c>
      <c r="CD2412" s="2">
        <v>0</v>
      </c>
      <c r="CE2412" s="2">
        <v>0</v>
      </c>
      <c r="CF2412" s="2">
        <v>0</v>
      </c>
      <c r="CG2412" s="2">
        <v>0</v>
      </c>
      <c r="CH2412" s="2">
        <v>0</v>
      </c>
      <c r="CI2412" s="2">
        <v>0</v>
      </c>
      <c r="CJ2412" s="2">
        <v>0</v>
      </c>
      <c r="CK2412" s="2">
        <v>0</v>
      </c>
      <c r="CL2412" s="2">
        <v>0</v>
      </c>
    </row>
    <row r="2413" spans="1:90" x14ac:dyDescent="0.25">
      <c r="A2413" t="s">
        <v>115</v>
      </c>
      <c r="B2413">
        <v>20407</v>
      </c>
      <c r="C2413" t="s">
        <v>169</v>
      </c>
      <c r="D2413">
        <v>1</v>
      </c>
      <c r="E2413">
        <v>8</v>
      </c>
      <c r="F2413">
        <v>19653</v>
      </c>
      <c r="G2413">
        <v>35019653</v>
      </c>
      <c r="H2413" t="s">
        <v>7093</v>
      </c>
      <c r="I2413">
        <v>388</v>
      </c>
      <c r="J2413" t="s">
        <v>763</v>
      </c>
      <c r="K2413" t="s">
        <v>91</v>
      </c>
      <c r="L2413">
        <v>1</v>
      </c>
      <c r="M2413" t="s">
        <v>763</v>
      </c>
      <c r="N2413">
        <v>13295000</v>
      </c>
      <c r="O2413" t="s">
        <v>102</v>
      </c>
      <c r="P2413" t="s">
        <v>7094</v>
      </c>
      <c r="Q2413">
        <v>46</v>
      </c>
      <c r="R2413">
        <v>11</v>
      </c>
      <c r="S2413">
        <v>45911232</v>
      </c>
      <c r="U2413" t="s">
        <v>7095</v>
      </c>
      <c r="V2413">
        <v>1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139</v>
      </c>
      <c r="AE2413" s="2">
        <v>161</v>
      </c>
      <c r="AF2413" s="2">
        <v>141</v>
      </c>
      <c r="AG2413" s="2">
        <v>142</v>
      </c>
      <c r="AH2413" s="2">
        <v>152</v>
      </c>
      <c r="AI2413" s="2">
        <v>145</v>
      </c>
      <c r="AJ2413" s="2">
        <v>130</v>
      </c>
      <c r="AK2413" s="2">
        <v>0</v>
      </c>
      <c r="AL2413" s="2">
        <v>0</v>
      </c>
      <c r="AM2413" s="2">
        <v>0</v>
      </c>
      <c r="AN2413" s="2">
        <v>0</v>
      </c>
      <c r="AO2413" s="2">
        <v>0</v>
      </c>
      <c r="AP2413" s="2">
        <v>0</v>
      </c>
      <c r="AQ2413" s="2">
        <v>0</v>
      </c>
      <c r="AR2413" s="2">
        <v>77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0</v>
      </c>
      <c r="BI2413" s="2">
        <v>0</v>
      </c>
      <c r="BJ2413" s="2">
        <v>0</v>
      </c>
      <c r="BK2413" s="2">
        <v>0</v>
      </c>
      <c r="BL2413" s="2">
        <v>4</v>
      </c>
      <c r="BM2413" s="2">
        <v>6</v>
      </c>
      <c r="BN2413" s="2">
        <v>5</v>
      </c>
      <c r="BO2413" s="2">
        <v>5</v>
      </c>
      <c r="BP2413" s="2">
        <v>6</v>
      </c>
      <c r="BQ2413" s="2">
        <v>5</v>
      </c>
      <c r="BR2413" s="2">
        <v>4</v>
      </c>
      <c r="BS2413" s="2">
        <v>0</v>
      </c>
      <c r="BT2413" s="2">
        <v>0</v>
      </c>
      <c r="BU2413" s="2">
        <v>0</v>
      </c>
      <c r="BV2413" s="2">
        <v>0</v>
      </c>
      <c r="BW2413" s="2">
        <v>0</v>
      </c>
      <c r="BX2413" s="2">
        <v>0</v>
      </c>
      <c r="BY2413" s="2">
        <v>0</v>
      </c>
      <c r="BZ2413" s="2">
        <v>3</v>
      </c>
      <c r="CA2413" s="2">
        <v>0</v>
      </c>
      <c r="CB2413" s="2">
        <v>0</v>
      </c>
      <c r="CC2413" s="2">
        <v>0</v>
      </c>
      <c r="CD2413" s="2">
        <v>0</v>
      </c>
      <c r="CE2413" s="2">
        <v>0</v>
      </c>
      <c r="CF2413" s="2">
        <v>0</v>
      </c>
      <c r="CG2413" s="2">
        <v>0</v>
      </c>
      <c r="CH2413" s="2">
        <v>0</v>
      </c>
      <c r="CI2413" s="2">
        <v>0</v>
      </c>
      <c r="CJ2413" s="2">
        <v>0</v>
      </c>
      <c r="CK2413" s="2">
        <v>0</v>
      </c>
      <c r="CL2413" s="2">
        <v>0</v>
      </c>
    </row>
    <row r="2414" spans="1:90" x14ac:dyDescent="0.25">
      <c r="A2414" t="s">
        <v>115</v>
      </c>
      <c r="B2414">
        <v>20407</v>
      </c>
      <c r="C2414" t="s">
        <v>169</v>
      </c>
      <c r="D2414">
        <v>1</v>
      </c>
      <c r="E2414">
        <v>8</v>
      </c>
      <c r="F2414">
        <v>19677</v>
      </c>
      <c r="G2414">
        <v>35019677</v>
      </c>
      <c r="H2414" t="s">
        <v>2172</v>
      </c>
      <c r="I2414">
        <v>382</v>
      </c>
      <c r="J2414" t="s">
        <v>170</v>
      </c>
      <c r="K2414" t="s">
        <v>2173</v>
      </c>
      <c r="L2414">
        <v>1</v>
      </c>
      <c r="M2414" t="s">
        <v>170</v>
      </c>
      <c r="N2414">
        <v>13251460</v>
      </c>
      <c r="O2414" t="s">
        <v>92</v>
      </c>
      <c r="P2414" t="s">
        <v>2174</v>
      </c>
      <c r="Q2414">
        <v>506</v>
      </c>
      <c r="R2414">
        <v>11</v>
      </c>
      <c r="S2414">
        <v>45244600</v>
      </c>
      <c r="T2414">
        <v>45380011</v>
      </c>
      <c r="U2414" t="s">
        <v>2175</v>
      </c>
      <c r="V2414">
        <v>1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227</v>
      </c>
      <c r="AI2414" s="2">
        <v>201</v>
      </c>
      <c r="AJ2414" s="2">
        <v>211</v>
      </c>
      <c r="AK2414" s="2">
        <v>0</v>
      </c>
      <c r="AL2414" s="2">
        <v>0</v>
      </c>
      <c r="AM2414" s="2">
        <v>0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200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0</v>
      </c>
      <c r="BI2414" s="2">
        <v>0</v>
      </c>
      <c r="BJ2414" s="2">
        <v>0</v>
      </c>
      <c r="BK2414" s="2">
        <v>0</v>
      </c>
      <c r="BL2414" s="2">
        <v>0</v>
      </c>
      <c r="BM2414" s="2">
        <v>0</v>
      </c>
      <c r="BN2414" s="2">
        <v>0</v>
      </c>
      <c r="BO2414" s="2">
        <v>0</v>
      </c>
      <c r="BP2414" s="2">
        <v>10</v>
      </c>
      <c r="BQ2414" s="2">
        <v>9</v>
      </c>
      <c r="BR2414" s="2">
        <v>7</v>
      </c>
      <c r="BS2414" s="2">
        <v>0</v>
      </c>
      <c r="BT2414" s="2">
        <v>0</v>
      </c>
      <c r="BU2414" s="2">
        <v>0</v>
      </c>
      <c r="BV2414" s="2">
        <v>0</v>
      </c>
      <c r="BW2414" s="2">
        <v>0</v>
      </c>
      <c r="BX2414" s="2">
        <v>0</v>
      </c>
      <c r="BY2414" s="2">
        <v>0</v>
      </c>
      <c r="BZ2414" s="2">
        <v>0</v>
      </c>
      <c r="CA2414" s="2">
        <v>0</v>
      </c>
      <c r="CB2414" s="2">
        <v>0</v>
      </c>
      <c r="CC2414" s="2">
        <v>7</v>
      </c>
      <c r="CD2414" s="2">
        <v>0</v>
      </c>
      <c r="CE2414" s="2">
        <v>0</v>
      </c>
      <c r="CF2414" s="2">
        <v>0</v>
      </c>
      <c r="CG2414" s="2">
        <v>0</v>
      </c>
      <c r="CH2414" s="2">
        <v>0</v>
      </c>
      <c r="CI2414" s="2">
        <v>0</v>
      </c>
      <c r="CJ2414" s="2">
        <v>0</v>
      </c>
      <c r="CK2414" s="2">
        <v>0</v>
      </c>
      <c r="CL2414" s="2">
        <v>0</v>
      </c>
    </row>
    <row r="2415" spans="1:90" x14ac:dyDescent="0.25">
      <c r="A2415" t="s">
        <v>115</v>
      </c>
      <c r="B2415">
        <v>20407</v>
      </c>
      <c r="C2415" t="s">
        <v>169</v>
      </c>
      <c r="D2415">
        <v>1</v>
      </c>
      <c r="E2415">
        <v>8</v>
      </c>
      <c r="F2415">
        <v>919299</v>
      </c>
      <c r="G2415">
        <v>35919299</v>
      </c>
      <c r="H2415" t="s">
        <v>13033</v>
      </c>
      <c r="I2415">
        <v>712</v>
      </c>
      <c r="J2415" t="s">
        <v>407</v>
      </c>
      <c r="K2415" t="s">
        <v>804</v>
      </c>
      <c r="L2415">
        <v>1</v>
      </c>
      <c r="M2415" t="s">
        <v>407</v>
      </c>
      <c r="N2415">
        <v>13221390</v>
      </c>
      <c r="O2415" t="s">
        <v>92</v>
      </c>
      <c r="P2415" t="s">
        <v>13034</v>
      </c>
      <c r="Q2415">
        <v>327</v>
      </c>
      <c r="R2415">
        <v>11</v>
      </c>
      <c r="S2415">
        <v>45951256</v>
      </c>
      <c r="T2415">
        <v>46061097</v>
      </c>
      <c r="U2415" t="s">
        <v>13035</v>
      </c>
      <c r="V2415">
        <v>1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105</v>
      </c>
      <c r="AE2415" s="2">
        <v>123</v>
      </c>
      <c r="AF2415" s="2">
        <v>133</v>
      </c>
      <c r="AG2415" s="2">
        <v>119</v>
      </c>
      <c r="AH2415" s="2">
        <v>105</v>
      </c>
      <c r="AI2415" s="2">
        <v>105</v>
      </c>
      <c r="AJ2415" s="2">
        <v>90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2">
        <v>38</v>
      </c>
      <c r="BD2415" s="2">
        <v>0</v>
      </c>
      <c r="BE2415" s="2">
        <v>0</v>
      </c>
      <c r="BF2415" s="2">
        <v>0</v>
      </c>
      <c r="BG2415" s="2">
        <v>0</v>
      </c>
      <c r="BH2415" s="2">
        <v>0</v>
      </c>
      <c r="BI2415" s="2">
        <v>0</v>
      </c>
      <c r="BJ2415" s="2">
        <v>0</v>
      </c>
      <c r="BK2415" s="2">
        <v>0</v>
      </c>
      <c r="BL2415" s="2">
        <v>4</v>
      </c>
      <c r="BM2415" s="2">
        <v>5</v>
      </c>
      <c r="BN2415" s="2">
        <v>4</v>
      </c>
      <c r="BO2415" s="2">
        <v>6</v>
      </c>
      <c r="BP2415" s="2">
        <v>4</v>
      </c>
      <c r="BQ2415" s="2">
        <v>4</v>
      </c>
      <c r="BR2415" s="2">
        <v>3</v>
      </c>
      <c r="BS2415" s="2">
        <v>0</v>
      </c>
      <c r="BT2415" s="2">
        <v>0</v>
      </c>
      <c r="BU2415" s="2">
        <v>0</v>
      </c>
      <c r="BV2415" s="2">
        <v>0</v>
      </c>
      <c r="BW2415" s="2">
        <v>0</v>
      </c>
      <c r="BX2415" s="2">
        <v>0</v>
      </c>
      <c r="BY2415" s="2">
        <v>0</v>
      </c>
      <c r="BZ2415" s="2">
        <v>0</v>
      </c>
      <c r="CA2415" s="2">
        <v>0</v>
      </c>
      <c r="CB2415" s="2">
        <v>0</v>
      </c>
      <c r="CC2415" s="2">
        <v>0</v>
      </c>
      <c r="CD2415" s="2">
        <v>0</v>
      </c>
      <c r="CE2415" s="2">
        <v>0</v>
      </c>
      <c r="CF2415" s="2">
        <v>0</v>
      </c>
      <c r="CG2415" s="2">
        <v>0</v>
      </c>
      <c r="CH2415" s="2">
        <v>0</v>
      </c>
      <c r="CI2415" s="2">
        <v>0</v>
      </c>
      <c r="CJ2415" s="2">
        <v>0</v>
      </c>
      <c r="CK2415" s="2">
        <v>3</v>
      </c>
      <c r="CL2415" s="2">
        <v>0</v>
      </c>
    </row>
    <row r="2416" spans="1:90" x14ac:dyDescent="0.25">
      <c r="A2416" t="s">
        <v>115</v>
      </c>
      <c r="B2416">
        <v>20407</v>
      </c>
      <c r="C2416" t="s">
        <v>169</v>
      </c>
      <c r="D2416">
        <v>1</v>
      </c>
      <c r="E2416">
        <v>8</v>
      </c>
      <c r="F2416">
        <v>909506</v>
      </c>
      <c r="G2416">
        <v>35909506</v>
      </c>
      <c r="H2416" t="s">
        <v>9255</v>
      </c>
      <c r="I2416">
        <v>407</v>
      </c>
      <c r="J2416" t="s">
        <v>169</v>
      </c>
      <c r="K2416" t="s">
        <v>1001</v>
      </c>
      <c r="L2416">
        <v>1</v>
      </c>
      <c r="M2416" t="s">
        <v>169</v>
      </c>
      <c r="N2416">
        <v>13212600</v>
      </c>
      <c r="O2416" t="s">
        <v>92</v>
      </c>
      <c r="P2416" t="s">
        <v>1002</v>
      </c>
      <c r="Q2416">
        <v>809</v>
      </c>
      <c r="R2416">
        <v>11</v>
      </c>
      <c r="S2416">
        <v>45826472</v>
      </c>
      <c r="T2416">
        <v>45829095</v>
      </c>
      <c r="U2416" t="s">
        <v>9256</v>
      </c>
      <c r="V2416">
        <v>1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132</v>
      </c>
      <c r="AE2416" s="2">
        <v>146</v>
      </c>
      <c r="AF2416" s="2">
        <v>122</v>
      </c>
      <c r="AG2416" s="2">
        <v>140</v>
      </c>
      <c r="AH2416" s="2">
        <v>165</v>
      </c>
      <c r="AI2416" s="2">
        <v>162</v>
      </c>
      <c r="AJ2416" s="2">
        <v>134</v>
      </c>
      <c r="AK2416" s="2">
        <v>0</v>
      </c>
      <c r="AL2416" s="2">
        <v>0</v>
      </c>
      <c r="AM2416" s="2">
        <v>0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0</v>
      </c>
      <c r="BI2416" s="2">
        <v>0</v>
      </c>
      <c r="BJ2416" s="2">
        <v>0</v>
      </c>
      <c r="BK2416" s="2">
        <v>0</v>
      </c>
      <c r="BL2416" s="2">
        <v>7</v>
      </c>
      <c r="BM2416" s="2">
        <v>7</v>
      </c>
      <c r="BN2416" s="2">
        <v>6</v>
      </c>
      <c r="BO2416" s="2">
        <v>7</v>
      </c>
      <c r="BP2416" s="2">
        <v>10</v>
      </c>
      <c r="BQ2416" s="2">
        <v>9</v>
      </c>
      <c r="BR2416" s="2">
        <v>4</v>
      </c>
      <c r="BS2416" s="2">
        <v>0</v>
      </c>
      <c r="BT2416" s="2">
        <v>0</v>
      </c>
      <c r="BU2416" s="2">
        <v>0</v>
      </c>
      <c r="BV2416" s="2">
        <v>0</v>
      </c>
      <c r="BW2416" s="2">
        <v>0</v>
      </c>
      <c r="BX2416" s="2">
        <v>0</v>
      </c>
      <c r="BY2416" s="2">
        <v>0</v>
      </c>
      <c r="BZ2416" s="2">
        <v>0</v>
      </c>
      <c r="CA2416" s="2">
        <v>0</v>
      </c>
      <c r="CB2416" s="2">
        <v>0</v>
      </c>
      <c r="CC2416" s="2">
        <v>0</v>
      </c>
      <c r="CD2416" s="2">
        <v>0</v>
      </c>
      <c r="CE2416" s="2">
        <v>0</v>
      </c>
      <c r="CF2416" s="2">
        <v>0</v>
      </c>
      <c r="CG2416" s="2">
        <v>0</v>
      </c>
      <c r="CH2416" s="2">
        <v>0</v>
      </c>
      <c r="CI2416" s="2">
        <v>0</v>
      </c>
      <c r="CJ2416" s="2">
        <v>0</v>
      </c>
      <c r="CK2416" s="2">
        <v>0</v>
      </c>
      <c r="CL2416" s="2">
        <v>0</v>
      </c>
    </row>
    <row r="2417" spans="1:90" x14ac:dyDescent="0.25">
      <c r="A2417" t="s">
        <v>115</v>
      </c>
      <c r="B2417">
        <v>20407</v>
      </c>
      <c r="C2417" t="s">
        <v>169</v>
      </c>
      <c r="D2417">
        <v>1</v>
      </c>
      <c r="E2417">
        <v>8</v>
      </c>
      <c r="F2417">
        <v>19446</v>
      </c>
      <c r="G2417">
        <v>35019446</v>
      </c>
      <c r="H2417" t="s">
        <v>18961</v>
      </c>
      <c r="I2417">
        <v>407</v>
      </c>
      <c r="J2417" t="s">
        <v>169</v>
      </c>
      <c r="K2417" t="s">
        <v>2715</v>
      </c>
      <c r="L2417">
        <v>1</v>
      </c>
      <c r="M2417" t="s">
        <v>169</v>
      </c>
      <c r="N2417">
        <v>13218160</v>
      </c>
      <c r="O2417" t="s">
        <v>92</v>
      </c>
      <c r="P2417" t="s">
        <v>7987</v>
      </c>
      <c r="Q2417">
        <v>175</v>
      </c>
      <c r="R2417">
        <v>11</v>
      </c>
      <c r="S2417">
        <v>45331900</v>
      </c>
      <c r="T2417">
        <v>45335016</v>
      </c>
      <c r="U2417" t="s">
        <v>7988</v>
      </c>
      <c r="V2417">
        <v>1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93</v>
      </c>
      <c r="AE2417" s="2">
        <v>68</v>
      </c>
      <c r="AF2417" s="2">
        <v>84</v>
      </c>
      <c r="AG2417" s="2">
        <v>103</v>
      </c>
      <c r="AH2417" s="2">
        <v>94</v>
      </c>
      <c r="AI2417" s="2">
        <v>153</v>
      </c>
      <c r="AJ2417" s="2">
        <v>156</v>
      </c>
      <c r="AK2417" s="2">
        <v>0</v>
      </c>
      <c r="AL2417" s="2">
        <v>0</v>
      </c>
      <c r="AM2417" s="2">
        <v>0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0</v>
      </c>
      <c r="BI2417" s="2">
        <v>0</v>
      </c>
      <c r="BJ2417" s="2">
        <v>0</v>
      </c>
      <c r="BK2417" s="2">
        <v>0</v>
      </c>
      <c r="BL2417" s="2">
        <v>4</v>
      </c>
      <c r="BM2417" s="2">
        <v>4</v>
      </c>
      <c r="BN2417" s="2">
        <v>4</v>
      </c>
      <c r="BO2417" s="2">
        <v>5</v>
      </c>
      <c r="BP2417" s="2">
        <v>3</v>
      </c>
      <c r="BQ2417" s="2">
        <v>6</v>
      </c>
      <c r="BR2417" s="2">
        <v>6</v>
      </c>
      <c r="BS2417" s="2">
        <v>0</v>
      </c>
      <c r="BT2417" s="2">
        <v>0</v>
      </c>
      <c r="BU2417" s="2">
        <v>0</v>
      </c>
      <c r="BV2417" s="2">
        <v>0</v>
      </c>
      <c r="BW2417" s="2">
        <v>0</v>
      </c>
      <c r="BX2417" s="2">
        <v>0</v>
      </c>
      <c r="BY2417" s="2">
        <v>0</v>
      </c>
      <c r="BZ2417" s="2">
        <v>0</v>
      </c>
      <c r="CA2417" s="2">
        <v>0</v>
      </c>
      <c r="CB2417" s="2">
        <v>0</v>
      </c>
      <c r="CC2417" s="2">
        <v>0</v>
      </c>
      <c r="CD2417" s="2">
        <v>0</v>
      </c>
      <c r="CE2417" s="2">
        <v>0</v>
      </c>
      <c r="CF2417" s="2">
        <v>0</v>
      </c>
      <c r="CG2417" s="2">
        <v>0</v>
      </c>
      <c r="CH2417" s="2">
        <v>0</v>
      </c>
      <c r="CI2417" s="2">
        <v>0</v>
      </c>
      <c r="CJ2417" s="2">
        <v>0</v>
      </c>
      <c r="CK2417" s="2">
        <v>0</v>
      </c>
      <c r="CL2417" s="2">
        <v>0</v>
      </c>
    </row>
    <row r="2418" spans="1:90" x14ac:dyDescent="0.25">
      <c r="A2418" t="s">
        <v>115</v>
      </c>
      <c r="B2418">
        <v>20407</v>
      </c>
      <c r="C2418" t="s">
        <v>169</v>
      </c>
      <c r="D2418">
        <v>1</v>
      </c>
      <c r="E2418">
        <v>8</v>
      </c>
      <c r="F2418">
        <v>19471</v>
      </c>
      <c r="G2418">
        <v>35019471</v>
      </c>
      <c r="H2418" t="s">
        <v>13690</v>
      </c>
      <c r="I2418">
        <v>712</v>
      </c>
      <c r="J2418" t="s">
        <v>407</v>
      </c>
      <c r="K2418" t="s">
        <v>1722</v>
      </c>
      <c r="L2418">
        <v>1</v>
      </c>
      <c r="M2418" t="s">
        <v>407</v>
      </c>
      <c r="N2418">
        <v>13223210</v>
      </c>
      <c r="O2418" t="s">
        <v>102</v>
      </c>
      <c r="P2418" t="s">
        <v>3183</v>
      </c>
      <c r="Q2418">
        <v>243</v>
      </c>
      <c r="R2418">
        <v>11</v>
      </c>
      <c r="S2418">
        <v>45951196</v>
      </c>
      <c r="T2418">
        <v>46061687</v>
      </c>
      <c r="U2418" t="s">
        <v>13691</v>
      </c>
      <c r="V2418">
        <v>1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118</v>
      </c>
      <c r="AE2418" s="2">
        <v>113</v>
      </c>
      <c r="AF2418" s="2">
        <v>132</v>
      </c>
      <c r="AG2418" s="2">
        <v>134</v>
      </c>
      <c r="AH2418" s="2">
        <v>79</v>
      </c>
      <c r="AI2418" s="2">
        <v>117</v>
      </c>
      <c r="AJ2418" s="2">
        <v>104</v>
      </c>
      <c r="AK2418" s="2">
        <v>0</v>
      </c>
      <c r="AL2418" s="2">
        <v>0</v>
      </c>
      <c r="AM2418" s="2">
        <v>0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59</v>
      </c>
      <c r="BD2418" s="2">
        <v>0</v>
      </c>
      <c r="BE2418" s="2">
        <v>0</v>
      </c>
      <c r="BF2418" s="2">
        <v>0</v>
      </c>
      <c r="BG2418" s="2">
        <v>0</v>
      </c>
      <c r="BH2418" s="2">
        <v>0</v>
      </c>
      <c r="BI2418" s="2">
        <v>0</v>
      </c>
      <c r="BJ2418" s="2">
        <v>0</v>
      </c>
      <c r="BK2418" s="2">
        <v>0</v>
      </c>
      <c r="BL2418" s="2">
        <v>6</v>
      </c>
      <c r="BM2418" s="2">
        <v>7</v>
      </c>
      <c r="BN2418" s="2">
        <v>7</v>
      </c>
      <c r="BO2418" s="2">
        <v>5</v>
      </c>
      <c r="BP2418" s="2">
        <v>5</v>
      </c>
      <c r="BQ2418" s="2">
        <v>5</v>
      </c>
      <c r="BR2418" s="2">
        <v>4</v>
      </c>
      <c r="BS2418" s="2">
        <v>0</v>
      </c>
      <c r="BT2418" s="2">
        <v>0</v>
      </c>
      <c r="BU2418" s="2">
        <v>0</v>
      </c>
      <c r="BV2418" s="2">
        <v>0</v>
      </c>
      <c r="BW2418" s="2">
        <v>0</v>
      </c>
      <c r="BX2418" s="2">
        <v>0</v>
      </c>
      <c r="BY2418" s="2">
        <v>0</v>
      </c>
      <c r="BZ2418" s="2">
        <v>0</v>
      </c>
      <c r="CA2418" s="2">
        <v>0</v>
      </c>
      <c r="CB2418" s="2">
        <v>0</v>
      </c>
      <c r="CC2418" s="2">
        <v>0</v>
      </c>
      <c r="CD2418" s="2">
        <v>0</v>
      </c>
      <c r="CE2418" s="2">
        <v>0</v>
      </c>
      <c r="CF2418" s="2">
        <v>0</v>
      </c>
      <c r="CG2418" s="2">
        <v>0</v>
      </c>
      <c r="CH2418" s="2">
        <v>0</v>
      </c>
      <c r="CI2418" s="2">
        <v>0</v>
      </c>
      <c r="CJ2418" s="2">
        <v>0</v>
      </c>
      <c r="CK2418" s="2">
        <v>2</v>
      </c>
      <c r="CL2418" s="2">
        <v>0</v>
      </c>
    </row>
    <row r="2419" spans="1:90" x14ac:dyDescent="0.25">
      <c r="A2419" t="s">
        <v>115</v>
      </c>
      <c r="B2419">
        <v>20407</v>
      </c>
      <c r="C2419" t="s">
        <v>169</v>
      </c>
      <c r="D2419">
        <v>1</v>
      </c>
      <c r="E2419">
        <v>8</v>
      </c>
      <c r="F2419">
        <v>42705</v>
      </c>
      <c r="G2419">
        <v>35042705</v>
      </c>
      <c r="H2419" t="s">
        <v>1858</v>
      </c>
      <c r="I2419">
        <v>407</v>
      </c>
      <c r="J2419" t="s">
        <v>169</v>
      </c>
      <c r="K2419" t="s">
        <v>1859</v>
      </c>
      <c r="L2419">
        <v>1</v>
      </c>
      <c r="M2419" t="s">
        <v>169</v>
      </c>
      <c r="N2419">
        <v>13216440</v>
      </c>
      <c r="O2419" t="s">
        <v>92</v>
      </c>
      <c r="P2419" t="s">
        <v>1860</v>
      </c>
      <c r="Q2419" t="s">
        <v>127</v>
      </c>
      <c r="R2419">
        <v>11</v>
      </c>
      <c r="S2419">
        <v>45879624</v>
      </c>
      <c r="U2419" t="s">
        <v>1861</v>
      </c>
      <c r="V2419">
        <v>1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60</v>
      </c>
      <c r="AE2419" s="2">
        <v>59</v>
      </c>
      <c r="AF2419" s="2">
        <v>50</v>
      </c>
      <c r="AG2419" s="2">
        <v>42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10</v>
      </c>
      <c r="BE2419" s="2">
        <v>0</v>
      </c>
      <c r="BF2419" s="2">
        <v>0</v>
      </c>
      <c r="BG2419" s="2">
        <v>0</v>
      </c>
      <c r="BH2419" s="2">
        <v>0</v>
      </c>
      <c r="BI2419" s="2">
        <v>0</v>
      </c>
      <c r="BJ2419" s="2">
        <v>0</v>
      </c>
      <c r="BK2419" s="2">
        <v>0</v>
      </c>
      <c r="BL2419" s="2">
        <v>3</v>
      </c>
      <c r="BM2419" s="2">
        <v>4</v>
      </c>
      <c r="BN2419" s="2">
        <v>4</v>
      </c>
      <c r="BO2419" s="2">
        <v>4</v>
      </c>
      <c r="BP2419" s="2">
        <v>0</v>
      </c>
      <c r="BQ2419" s="2">
        <v>0</v>
      </c>
      <c r="BR2419" s="2">
        <v>0</v>
      </c>
      <c r="BS2419" s="2">
        <v>0</v>
      </c>
      <c r="BT2419" s="2">
        <v>0</v>
      </c>
      <c r="BU2419" s="2">
        <v>0</v>
      </c>
      <c r="BV2419" s="2">
        <v>0</v>
      </c>
      <c r="BW2419" s="2">
        <v>0</v>
      </c>
      <c r="BX2419" s="2">
        <v>0</v>
      </c>
      <c r="BY2419" s="2">
        <v>0</v>
      </c>
      <c r="BZ2419" s="2">
        <v>0</v>
      </c>
      <c r="CA2419" s="2">
        <v>0</v>
      </c>
      <c r="CB2419" s="2">
        <v>0</v>
      </c>
      <c r="CC2419" s="2">
        <v>0</v>
      </c>
      <c r="CD2419" s="2">
        <v>0</v>
      </c>
      <c r="CE2419" s="2">
        <v>0</v>
      </c>
      <c r="CF2419" s="2">
        <v>0</v>
      </c>
      <c r="CG2419" s="2">
        <v>0</v>
      </c>
      <c r="CH2419" s="2">
        <v>0</v>
      </c>
      <c r="CI2419" s="2">
        <v>0</v>
      </c>
      <c r="CJ2419" s="2">
        <v>0</v>
      </c>
      <c r="CK2419" s="2">
        <v>0</v>
      </c>
      <c r="CL2419" s="2">
        <v>2</v>
      </c>
    </row>
    <row r="2420" spans="1:90" x14ac:dyDescent="0.25">
      <c r="A2420" t="s">
        <v>115</v>
      </c>
      <c r="B2420">
        <v>20407</v>
      </c>
      <c r="C2420" t="s">
        <v>169</v>
      </c>
      <c r="D2420">
        <v>1</v>
      </c>
      <c r="E2420">
        <v>8</v>
      </c>
      <c r="F2420">
        <v>36080</v>
      </c>
      <c r="G2420">
        <v>35036080</v>
      </c>
      <c r="H2420" t="s">
        <v>4507</v>
      </c>
      <c r="I2420">
        <v>245</v>
      </c>
      <c r="J2420" t="s">
        <v>2351</v>
      </c>
      <c r="K2420" t="s">
        <v>1722</v>
      </c>
      <c r="L2420">
        <v>1</v>
      </c>
      <c r="M2420" t="s">
        <v>2351</v>
      </c>
      <c r="N2420">
        <v>13236170</v>
      </c>
      <c r="O2420" t="s">
        <v>92</v>
      </c>
      <c r="P2420" t="s">
        <v>4508</v>
      </c>
      <c r="Q2420" t="s">
        <v>127</v>
      </c>
      <c r="R2420">
        <v>11</v>
      </c>
      <c r="S2420">
        <v>40391497</v>
      </c>
      <c r="T2420">
        <v>40393551</v>
      </c>
      <c r="U2420" t="s">
        <v>4509</v>
      </c>
      <c r="V2420">
        <v>1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68</v>
      </c>
      <c r="AE2420" s="2">
        <v>67</v>
      </c>
      <c r="AF2420" s="2">
        <v>68</v>
      </c>
      <c r="AG2420" s="2">
        <v>86</v>
      </c>
      <c r="AH2420" s="2">
        <v>30</v>
      </c>
      <c r="AI2420" s="2">
        <v>55</v>
      </c>
      <c r="AJ2420" s="2">
        <v>39</v>
      </c>
      <c r="AK2420" s="2">
        <v>0</v>
      </c>
      <c r="AL2420" s="2">
        <v>0</v>
      </c>
      <c r="AM2420" s="2">
        <v>0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0</v>
      </c>
      <c r="BI2420" s="2">
        <v>0</v>
      </c>
      <c r="BJ2420" s="2">
        <v>0</v>
      </c>
      <c r="BK2420" s="2">
        <v>0</v>
      </c>
      <c r="BL2420" s="2">
        <v>3</v>
      </c>
      <c r="BM2420" s="2">
        <v>2</v>
      </c>
      <c r="BN2420" s="2">
        <v>3</v>
      </c>
      <c r="BO2420" s="2">
        <v>3</v>
      </c>
      <c r="BP2420" s="2">
        <v>2</v>
      </c>
      <c r="BQ2420" s="2">
        <v>2</v>
      </c>
      <c r="BR2420" s="2">
        <v>1</v>
      </c>
      <c r="BS2420" s="2">
        <v>0</v>
      </c>
      <c r="BT2420" s="2">
        <v>0</v>
      </c>
      <c r="BU2420" s="2">
        <v>0</v>
      </c>
      <c r="BV2420" s="2">
        <v>0</v>
      </c>
      <c r="BW2420" s="2">
        <v>0</v>
      </c>
      <c r="BX2420" s="2">
        <v>0</v>
      </c>
      <c r="BY2420" s="2">
        <v>0</v>
      </c>
      <c r="BZ2420" s="2">
        <v>0</v>
      </c>
      <c r="CA2420" s="2">
        <v>0</v>
      </c>
      <c r="CB2420" s="2">
        <v>0</v>
      </c>
      <c r="CC2420" s="2">
        <v>0</v>
      </c>
      <c r="CD2420" s="2">
        <v>0</v>
      </c>
      <c r="CE2420" s="2">
        <v>0</v>
      </c>
      <c r="CF2420" s="2">
        <v>0</v>
      </c>
      <c r="CG2420" s="2">
        <v>0</v>
      </c>
      <c r="CH2420" s="2">
        <v>0</v>
      </c>
      <c r="CI2420" s="2">
        <v>0</v>
      </c>
      <c r="CJ2420" s="2">
        <v>0</v>
      </c>
      <c r="CK2420" s="2">
        <v>0</v>
      </c>
      <c r="CL2420" s="2">
        <v>0</v>
      </c>
    </row>
    <row r="2421" spans="1:90" x14ac:dyDescent="0.25">
      <c r="A2421" t="s">
        <v>115</v>
      </c>
      <c r="B2421">
        <v>20407</v>
      </c>
      <c r="C2421" t="s">
        <v>169</v>
      </c>
      <c r="D2421">
        <v>1</v>
      </c>
      <c r="E2421">
        <v>8</v>
      </c>
      <c r="F2421">
        <v>45755</v>
      </c>
      <c r="G2421">
        <v>35045755</v>
      </c>
      <c r="H2421" t="s">
        <v>16595</v>
      </c>
      <c r="I2421">
        <v>407</v>
      </c>
      <c r="J2421" t="s">
        <v>169</v>
      </c>
      <c r="K2421" t="s">
        <v>10083</v>
      </c>
      <c r="L2421">
        <v>1</v>
      </c>
      <c r="M2421" t="s">
        <v>169</v>
      </c>
      <c r="N2421">
        <v>13214717</v>
      </c>
      <c r="O2421" t="s">
        <v>92</v>
      </c>
      <c r="P2421" t="s">
        <v>16596</v>
      </c>
      <c r="Q2421">
        <v>10</v>
      </c>
      <c r="R2421">
        <v>11</v>
      </c>
      <c r="S2421">
        <v>45823695</v>
      </c>
      <c r="T2421">
        <v>45825798</v>
      </c>
      <c r="U2421" t="s">
        <v>15378</v>
      </c>
      <c r="V2421">
        <v>1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104</v>
      </c>
      <c r="AE2421" s="2">
        <v>80</v>
      </c>
      <c r="AF2421" s="2">
        <v>99</v>
      </c>
      <c r="AG2421" s="2">
        <v>86</v>
      </c>
      <c r="AH2421" s="2">
        <v>80</v>
      </c>
      <c r="AI2421" s="2">
        <v>65</v>
      </c>
      <c r="AJ2421" s="2">
        <v>44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3</v>
      </c>
      <c r="BE2421" s="2">
        <v>0</v>
      </c>
      <c r="BF2421" s="2">
        <v>0</v>
      </c>
      <c r="BG2421" s="2">
        <v>0</v>
      </c>
      <c r="BH2421" s="2">
        <v>0</v>
      </c>
      <c r="BI2421" s="2">
        <v>0</v>
      </c>
      <c r="BJ2421" s="2">
        <v>0</v>
      </c>
      <c r="BK2421" s="2">
        <v>0</v>
      </c>
      <c r="BL2421" s="2">
        <v>6</v>
      </c>
      <c r="BM2421" s="2">
        <v>6</v>
      </c>
      <c r="BN2421" s="2">
        <v>4</v>
      </c>
      <c r="BO2421" s="2">
        <v>5</v>
      </c>
      <c r="BP2421" s="2">
        <v>4</v>
      </c>
      <c r="BQ2421" s="2">
        <v>3</v>
      </c>
      <c r="BR2421" s="2">
        <v>4</v>
      </c>
      <c r="BS2421" s="2">
        <v>0</v>
      </c>
      <c r="BT2421" s="2">
        <v>0</v>
      </c>
      <c r="BU2421" s="2">
        <v>0</v>
      </c>
      <c r="BV2421" s="2">
        <v>0</v>
      </c>
      <c r="BW2421" s="2">
        <v>0</v>
      </c>
      <c r="BX2421" s="2">
        <v>0</v>
      </c>
      <c r="BY2421" s="2">
        <v>0</v>
      </c>
      <c r="BZ2421" s="2">
        <v>0</v>
      </c>
      <c r="CA2421" s="2">
        <v>0</v>
      </c>
      <c r="CB2421" s="2">
        <v>0</v>
      </c>
      <c r="CC2421" s="2">
        <v>0</v>
      </c>
      <c r="CD2421" s="2">
        <v>0</v>
      </c>
      <c r="CE2421" s="2">
        <v>0</v>
      </c>
      <c r="CF2421" s="2">
        <v>0</v>
      </c>
      <c r="CG2421" s="2">
        <v>0</v>
      </c>
      <c r="CH2421" s="2">
        <v>0</v>
      </c>
      <c r="CI2421" s="2">
        <v>0</v>
      </c>
      <c r="CJ2421" s="2">
        <v>0</v>
      </c>
      <c r="CK2421" s="2">
        <v>0</v>
      </c>
      <c r="CL2421" s="2">
        <v>1</v>
      </c>
    </row>
    <row r="2422" spans="1:90" x14ac:dyDescent="0.25">
      <c r="A2422" t="s">
        <v>115</v>
      </c>
      <c r="B2422">
        <v>20407</v>
      </c>
      <c r="C2422" t="s">
        <v>169</v>
      </c>
      <c r="D2422">
        <v>1</v>
      </c>
      <c r="E2422">
        <v>8</v>
      </c>
      <c r="F2422">
        <v>49505</v>
      </c>
      <c r="G2422">
        <v>35049505</v>
      </c>
      <c r="H2422" t="s">
        <v>8740</v>
      </c>
      <c r="I2422">
        <v>712</v>
      </c>
      <c r="J2422" t="s">
        <v>407</v>
      </c>
      <c r="K2422" t="s">
        <v>8741</v>
      </c>
      <c r="L2422">
        <v>1</v>
      </c>
      <c r="M2422" t="s">
        <v>407</v>
      </c>
      <c r="N2422">
        <v>13224430</v>
      </c>
      <c r="O2422" t="s">
        <v>92</v>
      </c>
      <c r="P2422" t="s">
        <v>8742</v>
      </c>
      <c r="Q2422">
        <v>240</v>
      </c>
      <c r="R2422">
        <v>11</v>
      </c>
      <c r="S2422">
        <v>45951194</v>
      </c>
      <c r="T2422">
        <v>46062015</v>
      </c>
      <c r="U2422" t="s">
        <v>8743</v>
      </c>
      <c r="V2422">
        <v>1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94</v>
      </c>
      <c r="AE2422" s="2">
        <v>104</v>
      </c>
      <c r="AF2422" s="2">
        <v>105</v>
      </c>
      <c r="AG2422" s="2">
        <v>128</v>
      </c>
      <c r="AH2422" s="2">
        <v>71</v>
      </c>
      <c r="AI2422" s="2">
        <v>104</v>
      </c>
      <c r="AJ2422" s="2">
        <v>129</v>
      </c>
      <c r="AK2422" s="2">
        <v>0</v>
      </c>
      <c r="AL2422" s="2">
        <v>0</v>
      </c>
      <c r="AM2422" s="2">
        <v>0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0</v>
      </c>
      <c r="BI2422" s="2">
        <v>0</v>
      </c>
      <c r="BJ2422" s="2">
        <v>0</v>
      </c>
      <c r="BK2422" s="2">
        <v>0</v>
      </c>
      <c r="BL2422" s="2">
        <v>3</v>
      </c>
      <c r="BM2422" s="2">
        <v>4</v>
      </c>
      <c r="BN2422" s="2">
        <v>4</v>
      </c>
      <c r="BO2422" s="2">
        <v>7</v>
      </c>
      <c r="BP2422" s="2">
        <v>2</v>
      </c>
      <c r="BQ2422" s="2">
        <v>4</v>
      </c>
      <c r="BR2422" s="2">
        <v>4</v>
      </c>
      <c r="BS2422" s="2">
        <v>0</v>
      </c>
      <c r="BT2422" s="2">
        <v>0</v>
      </c>
      <c r="BU2422" s="2">
        <v>0</v>
      </c>
      <c r="BV2422" s="2">
        <v>0</v>
      </c>
      <c r="BW2422" s="2">
        <v>0</v>
      </c>
      <c r="BX2422" s="2">
        <v>0</v>
      </c>
      <c r="BY2422" s="2">
        <v>0</v>
      </c>
      <c r="BZ2422" s="2">
        <v>0</v>
      </c>
      <c r="CA2422" s="2">
        <v>0</v>
      </c>
      <c r="CB2422" s="2">
        <v>0</v>
      </c>
      <c r="CC2422" s="2">
        <v>0</v>
      </c>
      <c r="CD2422" s="2">
        <v>0</v>
      </c>
      <c r="CE2422" s="2">
        <v>0</v>
      </c>
      <c r="CF2422" s="2">
        <v>0</v>
      </c>
      <c r="CG2422" s="2">
        <v>0</v>
      </c>
      <c r="CH2422" s="2">
        <v>0</v>
      </c>
      <c r="CI2422" s="2">
        <v>0</v>
      </c>
      <c r="CJ2422" s="2">
        <v>0</v>
      </c>
      <c r="CK2422" s="2">
        <v>0</v>
      </c>
      <c r="CL2422" s="2">
        <v>0</v>
      </c>
    </row>
    <row r="2423" spans="1:90" x14ac:dyDescent="0.25">
      <c r="A2423" t="s">
        <v>115</v>
      </c>
      <c r="B2423">
        <v>20407</v>
      </c>
      <c r="C2423" t="s">
        <v>169</v>
      </c>
      <c r="D2423">
        <v>1</v>
      </c>
      <c r="E2423">
        <v>8</v>
      </c>
      <c r="F2423">
        <v>19495</v>
      </c>
      <c r="G2423">
        <v>35019495</v>
      </c>
      <c r="H2423" t="s">
        <v>13445</v>
      </c>
      <c r="I2423">
        <v>712</v>
      </c>
      <c r="J2423" t="s">
        <v>407</v>
      </c>
      <c r="K2423" t="s">
        <v>1948</v>
      </c>
      <c r="L2423">
        <v>1</v>
      </c>
      <c r="M2423" t="s">
        <v>407</v>
      </c>
      <c r="N2423">
        <v>13220170</v>
      </c>
      <c r="O2423" t="s">
        <v>102</v>
      </c>
      <c r="P2423" t="s">
        <v>4091</v>
      </c>
      <c r="Q2423">
        <v>162</v>
      </c>
      <c r="R2423">
        <v>11</v>
      </c>
      <c r="S2423">
        <v>46062356</v>
      </c>
      <c r="T2423">
        <v>46062992</v>
      </c>
      <c r="U2423" t="s">
        <v>13446</v>
      </c>
      <c r="V2423">
        <v>1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119</v>
      </c>
      <c r="AE2423" s="2">
        <v>130</v>
      </c>
      <c r="AF2423" s="2">
        <v>141</v>
      </c>
      <c r="AG2423" s="2">
        <v>147</v>
      </c>
      <c r="AH2423" s="2">
        <v>256</v>
      </c>
      <c r="AI2423" s="2">
        <v>220</v>
      </c>
      <c r="AJ2423" s="2">
        <v>218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136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7</v>
      </c>
      <c r="BE2423" s="2">
        <v>0</v>
      </c>
      <c r="BF2423" s="2">
        <v>0</v>
      </c>
      <c r="BG2423" s="2">
        <v>0</v>
      </c>
      <c r="BH2423" s="2">
        <v>0</v>
      </c>
      <c r="BI2423" s="2">
        <v>0</v>
      </c>
      <c r="BJ2423" s="2">
        <v>0</v>
      </c>
      <c r="BK2423" s="2">
        <v>0</v>
      </c>
      <c r="BL2423" s="2">
        <v>7</v>
      </c>
      <c r="BM2423" s="2">
        <v>5</v>
      </c>
      <c r="BN2423" s="2">
        <v>6</v>
      </c>
      <c r="BO2423" s="2">
        <v>7</v>
      </c>
      <c r="BP2423" s="2">
        <v>12</v>
      </c>
      <c r="BQ2423" s="2">
        <v>9</v>
      </c>
      <c r="BR2423" s="2">
        <v>7</v>
      </c>
      <c r="BS2423" s="2">
        <v>0</v>
      </c>
      <c r="BT2423" s="2">
        <v>0</v>
      </c>
      <c r="BU2423" s="2">
        <v>0</v>
      </c>
      <c r="BV2423" s="2">
        <v>0</v>
      </c>
      <c r="BW2423" s="2">
        <v>0</v>
      </c>
      <c r="BX2423" s="2">
        <v>0</v>
      </c>
      <c r="BY2423" s="2">
        <v>0</v>
      </c>
      <c r="BZ2423" s="2">
        <v>0</v>
      </c>
      <c r="CA2423" s="2">
        <v>0</v>
      </c>
      <c r="CB2423" s="2">
        <v>0</v>
      </c>
      <c r="CC2423" s="2">
        <v>4</v>
      </c>
      <c r="CD2423" s="2">
        <v>0</v>
      </c>
      <c r="CE2423" s="2">
        <v>0</v>
      </c>
      <c r="CF2423" s="2">
        <v>0</v>
      </c>
      <c r="CG2423" s="2">
        <v>0</v>
      </c>
      <c r="CH2423" s="2">
        <v>0</v>
      </c>
      <c r="CI2423" s="2">
        <v>0</v>
      </c>
      <c r="CJ2423" s="2">
        <v>0</v>
      </c>
      <c r="CK2423" s="2">
        <v>0</v>
      </c>
      <c r="CL2423" s="2">
        <v>2</v>
      </c>
    </row>
    <row r="2424" spans="1:90" x14ac:dyDescent="0.25">
      <c r="A2424" t="s">
        <v>115</v>
      </c>
      <c r="B2424">
        <v>20407</v>
      </c>
      <c r="C2424" t="s">
        <v>169</v>
      </c>
      <c r="D2424">
        <v>1</v>
      </c>
      <c r="E2424">
        <v>8</v>
      </c>
      <c r="F2424">
        <v>901271</v>
      </c>
      <c r="G2424">
        <v>35901271</v>
      </c>
      <c r="H2424" t="s">
        <v>17388</v>
      </c>
      <c r="I2424">
        <v>421</v>
      </c>
      <c r="J2424" t="s">
        <v>618</v>
      </c>
      <c r="K2424" t="s">
        <v>197</v>
      </c>
      <c r="L2424">
        <v>1</v>
      </c>
      <c r="M2424" t="s">
        <v>618</v>
      </c>
      <c r="N2424">
        <v>13290000</v>
      </c>
      <c r="O2424" t="s">
        <v>92</v>
      </c>
      <c r="P2424" t="s">
        <v>19811</v>
      </c>
      <c r="Q2424">
        <v>162</v>
      </c>
      <c r="R2424">
        <v>19</v>
      </c>
      <c r="S2424">
        <v>38481365</v>
      </c>
      <c r="T2424">
        <v>38483632</v>
      </c>
      <c r="U2424" t="s">
        <v>17389</v>
      </c>
      <c r="V2424">
        <v>1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190</v>
      </c>
      <c r="AE2424" s="2">
        <v>182</v>
      </c>
      <c r="AF2424" s="2">
        <v>231</v>
      </c>
      <c r="AG2424" s="2">
        <v>179</v>
      </c>
      <c r="AH2424" s="2">
        <v>157</v>
      </c>
      <c r="AI2424" s="2">
        <v>172</v>
      </c>
      <c r="AJ2424" s="2">
        <v>156</v>
      </c>
      <c r="AK2424" s="2">
        <v>0</v>
      </c>
      <c r="AL2424" s="2">
        <v>0</v>
      </c>
      <c r="AM2424" s="2">
        <v>0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0</v>
      </c>
      <c r="BI2424" s="2">
        <v>0</v>
      </c>
      <c r="BJ2424" s="2">
        <v>0</v>
      </c>
      <c r="BK2424" s="2">
        <v>0</v>
      </c>
      <c r="BL2424" s="2">
        <v>10</v>
      </c>
      <c r="BM2424" s="2">
        <v>7</v>
      </c>
      <c r="BN2424" s="2">
        <v>11</v>
      </c>
      <c r="BO2424" s="2">
        <v>10</v>
      </c>
      <c r="BP2424" s="2">
        <v>6</v>
      </c>
      <c r="BQ2424" s="2">
        <v>6</v>
      </c>
      <c r="BR2424" s="2">
        <v>4</v>
      </c>
      <c r="BS2424" s="2">
        <v>0</v>
      </c>
      <c r="BT2424" s="2">
        <v>0</v>
      </c>
      <c r="BU2424" s="2">
        <v>0</v>
      </c>
      <c r="BV2424" s="2">
        <v>0</v>
      </c>
      <c r="BW2424" s="2">
        <v>0</v>
      </c>
      <c r="BX2424" s="2">
        <v>0</v>
      </c>
      <c r="BY2424" s="2">
        <v>0</v>
      </c>
      <c r="BZ2424" s="2">
        <v>0</v>
      </c>
      <c r="CA2424" s="2">
        <v>0</v>
      </c>
      <c r="CB2424" s="2">
        <v>0</v>
      </c>
      <c r="CC2424" s="2">
        <v>0</v>
      </c>
      <c r="CD2424" s="2">
        <v>0</v>
      </c>
      <c r="CE2424" s="2">
        <v>0</v>
      </c>
      <c r="CF2424" s="2">
        <v>0</v>
      </c>
      <c r="CG2424" s="2">
        <v>0</v>
      </c>
      <c r="CH2424" s="2">
        <v>0</v>
      </c>
      <c r="CI2424" s="2">
        <v>0</v>
      </c>
      <c r="CJ2424" s="2">
        <v>0</v>
      </c>
      <c r="CK2424" s="2">
        <v>0</v>
      </c>
      <c r="CL2424" s="2">
        <v>0</v>
      </c>
    </row>
    <row r="2425" spans="1:90" x14ac:dyDescent="0.25">
      <c r="A2425" t="s">
        <v>115</v>
      </c>
      <c r="B2425">
        <v>20407</v>
      </c>
      <c r="C2425" t="s">
        <v>169</v>
      </c>
      <c r="D2425">
        <v>1</v>
      </c>
      <c r="E2425">
        <v>8</v>
      </c>
      <c r="F2425">
        <v>910533</v>
      </c>
      <c r="G2425">
        <v>35910533</v>
      </c>
      <c r="H2425" t="s">
        <v>3645</v>
      </c>
      <c r="I2425">
        <v>400</v>
      </c>
      <c r="J2425" t="s">
        <v>3646</v>
      </c>
      <c r="K2425" t="s">
        <v>3647</v>
      </c>
      <c r="L2425">
        <v>1</v>
      </c>
      <c r="M2425" t="s">
        <v>3646</v>
      </c>
      <c r="N2425">
        <v>13240000</v>
      </c>
      <c r="O2425" t="s">
        <v>162</v>
      </c>
      <c r="P2425" t="s">
        <v>3648</v>
      </c>
      <c r="Q2425">
        <v>65</v>
      </c>
      <c r="R2425">
        <v>11</v>
      </c>
      <c r="S2425">
        <v>40164011</v>
      </c>
      <c r="T2425">
        <v>40164185</v>
      </c>
      <c r="U2425" t="s">
        <v>3649</v>
      </c>
      <c r="V2425">
        <v>1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124</v>
      </c>
      <c r="AE2425" s="2">
        <v>109</v>
      </c>
      <c r="AF2425" s="2">
        <v>71</v>
      </c>
      <c r="AG2425" s="2">
        <v>129</v>
      </c>
      <c r="AH2425" s="2">
        <v>128</v>
      </c>
      <c r="AI2425" s="2">
        <v>130</v>
      </c>
      <c r="AJ2425" s="2">
        <v>108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0</v>
      </c>
      <c r="AQ2425" s="2">
        <v>0</v>
      </c>
      <c r="AR2425" s="2">
        <v>26</v>
      </c>
      <c r="AS2425" s="2">
        <v>0</v>
      </c>
      <c r="AT2425" s="2">
        <v>0</v>
      </c>
      <c r="AU2425" s="2">
        <v>100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0</v>
      </c>
      <c r="BI2425" s="2">
        <v>0</v>
      </c>
      <c r="BJ2425" s="2">
        <v>0</v>
      </c>
      <c r="BK2425" s="2">
        <v>0</v>
      </c>
      <c r="BL2425" s="2">
        <v>5</v>
      </c>
      <c r="BM2425" s="2">
        <v>4</v>
      </c>
      <c r="BN2425" s="2">
        <v>6</v>
      </c>
      <c r="BO2425" s="2">
        <v>4</v>
      </c>
      <c r="BP2425" s="2">
        <v>8</v>
      </c>
      <c r="BQ2425" s="2">
        <v>5</v>
      </c>
      <c r="BR2425" s="2">
        <v>5</v>
      </c>
      <c r="BS2425" s="2">
        <v>0</v>
      </c>
      <c r="BT2425" s="2">
        <v>0</v>
      </c>
      <c r="BU2425" s="2">
        <v>0</v>
      </c>
      <c r="BV2425" s="2">
        <v>0</v>
      </c>
      <c r="BW2425" s="2">
        <v>0</v>
      </c>
      <c r="BX2425" s="2">
        <v>0</v>
      </c>
      <c r="BY2425" s="2">
        <v>0</v>
      </c>
      <c r="BZ2425" s="2">
        <v>1</v>
      </c>
      <c r="CA2425" s="2">
        <v>0</v>
      </c>
      <c r="CB2425" s="2">
        <v>0</v>
      </c>
      <c r="CC2425" s="2">
        <v>4</v>
      </c>
      <c r="CD2425" s="2">
        <v>0</v>
      </c>
      <c r="CE2425" s="2">
        <v>0</v>
      </c>
      <c r="CF2425" s="2">
        <v>0</v>
      </c>
      <c r="CG2425" s="2">
        <v>0</v>
      </c>
      <c r="CH2425" s="2">
        <v>0</v>
      </c>
      <c r="CI2425" s="2">
        <v>0</v>
      </c>
      <c r="CJ2425" s="2">
        <v>0</v>
      </c>
      <c r="CK2425" s="2">
        <v>0</v>
      </c>
      <c r="CL2425" s="2">
        <v>0</v>
      </c>
    </row>
    <row r="2426" spans="1:90" x14ac:dyDescent="0.25">
      <c r="A2426" t="s">
        <v>115</v>
      </c>
      <c r="B2426">
        <v>20407</v>
      </c>
      <c r="C2426" t="s">
        <v>169</v>
      </c>
      <c r="D2426">
        <v>1</v>
      </c>
      <c r="E2426">
        <v>8</v>
      </c>
      <c r="F2426">
        <v>43539</v>
      </c>
      <c r="G2426">
        <v>35043539</v>
      </c>
      <c r="H2426" t="s">
        <v>11305</v>
      </c>
      <c r="I2426">
        <v>407</v>
      </c>
      <c r="J2426" t="s">
        <v>169</v>
      </c>
      <c r="K2426" t="s">
        <v>11306</v>
      </c>
      <c r="L2426">
        <v>1</v>
      </c>
      <c r="M2426" t="s">
        <v>169</v>
      </c>
      <c r="N2426">
        <v>13203570</v>
      </c>
      <c r="O2426" t="s">
        <v>102</v>
      </c>
      <c r="P2426" t="s">
        <v>11307</v>
      </c>
      <c r="Q2426">
        <v>500</v>
      </c>
      <c r="R2426">
        <v>11</v>
      </c>
      <c r="S2426">
        <v>45870065</v>
      </c>
      <c r="T2426">
        <v>45877013</v>
      </c>
      <c r="U2426" t="s">
        <v>11308</v>
      </c>
      <c r="V2426">
        <v>1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131</v>
      </c>
      <c r="AE2426" s="2">
        <v>168</v>
      </c>
      <c r="AF2426" s="2">
        <v>138</v>
      </c>
      <c r="AG2426" s="2">
        <v>130</v>
      </c>
      <c r="AH2426" s="2">
        <v>129</v>
      </c>
      <c r="AI2426" s="2">
        <v>117</v>
      </c>
      <c r="AJ2426" s="2">
        <v>119</v>
      </c>
      <c r="AK2426" s="2">
        <v>0</v>
      </c>
      <c r="AL2426" s="2">
        <v>0</v>
      </c>
      <c r="AM2426" s="2">
        <v>0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20</v>
      </c>
      <c r="BD2426" s="2">
        <v>0</v>
      </c>
      <c r="BE2426" s="2">
        <v>0</v>
      </c>
      <c r="BF2426" s="2">
        <v>0</v>
      </c>
      <c r="BG2426" s="2">
        <v>0</v>
      </c>
      <c r="BH2426" s="2">
        <v>0</v>
      </c>
      <c r="BI2426" s="2">
        <v>0</v>
      </c>
      <c r="BJ2426" s="2">
        <v>0</v>
      </c>
      <c r="BK2426" s="2">
        <v>0</v>
      </c>
      <c r="BL2426" s="2">
        <v>7</v>
      </c>
      <c r="BM2426" s="2">
        <v>7</v>
      </c>
      <c r="BN2426" s="2">
        <v>6</v>
      </c>
      <c r="BO2426" s="2">
        <v>5</v>
      </c>
      <c r="BP2426" s="2">
        <v>5</v>
      </c>
      <c r="BQ2426" s="2">
        <v>5</v>
      </c>
      <c r="BR2426" s="2">
        <v>5</v>
      </c>
      <c r="BS2426" s="2">
        <v>0</v>
      </c>
      <c r="BT2426" s="2">
        <v>0</v>
      </c>
      <c r="BU2426" s="2">
        <v>0</v>
      </c>
      <c r="BV2426" s="2">
        <v>0</v>
      </c>
      <c r="BW2426" s="2">
        <v>0</v>
      </c>
      <c r="BX2426" s="2">
        <v>0</v>
      </c>
      <c r="BY2426" s="2">
        <v>0</v>
      </c>
      <c r="BZ2426" s="2">
        <v>0</v>
      </c>
      <c r="CA2426" s="2">
        <v>0</v>
      </c>
      <c r="CB2426" s="2">
        <v>0</v>
      </c>
      <c r="CC2426" s="2">
        <v>0</v>
      </c>
      <c r="CD2426" s="2">
        <v>0</v>
      </c>
      <c r="CE2426" s="2">
        <v>0</v>
      </c>
      <c r="CF2426" s="2">
        <v>0</v>
      </c>
      <c r="CG2426" s="2">
        <v>0</v>
      </c>
      <c r="CH2426" s="2">
        <v>0</v>
      </c>
      <c r="CI2426" s="2">
        <v>0</v>
      </c>
      <c r="CJ2426" s="2">
        <v>0</v>
      </c>
      <c r="CK2426" s="2">
        <v>2</v>
      </c>
      <c r="CL2426" s="2">
        <v>0</v>
      </c>
    </row>
    <row r="2427" spans="1:90" x14ac:dyDescent="0.25">
      <c r="A2427" t="s">
        <v>115</v>
      </c>
      <c r="B2427">
        <v>20407</v>
      </c>
      <c r="C2427" t="s">
        <v>169</v>
      </c>
      <c r="D2427">
        <v>1</v>
      </c>
      <c r="E2427">
        <v>8</v>
      </c>
      <c r="F2427">
        <v>901192</v>
      </c>
      <c r="G2427">
        <v>35901192</v>
      </c>
      <c r="H2427" t="s">
        <v>13981</v>
      </c>
      <c r="I2427">
        <v>382</v>
      </c>
      <c r="J2427" t="s">
        <v>170</v>
      </c>
      <c r="K2427" t="s">
        <v>13982</v>
      </c>
      <c r="L2427">
        <v>1</v>
      </c>
      <c r="M2427" t="s">
        <v>170</v>
      </c>
      <c r="N2427">
        <v>13253462</v>
      </c>
      <c r="O2427" t="s">
        <v>100</v>
      </c>
      <c r="P2427" t="s">
        <v>13983</v>
      </c>
      <c r="Q2427">
        <v>60</v>
      </c>
      <c r="R2427">
        <v>11</v>
      </c>
      <c r="S2427">
        <v>45384983</v>
      </c>
      <c r="U2427" t="s">
        <v>13984</v>
      </c>
      <c r="V2427">
        <v>1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466</v>
      </c>
      <c r="AI2427" s="2">
        <v>377</v>
      </c>
      <c r="AJ2427" s="2">
        <v>318</v>
      </c>
      <c r="AK2427" s="2">
        <v>0</v>
      </c>
      <c r="AL2427" s="2">
        <v>0</v>
      </c>
      <c r="AM2427" s="2">
        <v>0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0</v>
      </c>
      <c r="BI2427" s="2">
        <v>0</v>
      </c>
      <c r="BJ2427" s="2">
        <v>0</v>
      </c>
      <c r="BK2427" s="2">
        <v>0</v>
      </c>
      <c r="BL2427" s="2">
        <v>0</v>
      </c>
      <c r="BM2427" s="2">
        <v>0</v>
      </c>
      <c r="BN2427" s="2">
        <v>0</v>
      </c>
      <c r="BO2427" s="2">
        <v>0</v>
      </c>
      <c r="BP2427" s="2">
        <v>17</v>
      </c>
      <c r="BQ2427" s="2">
        <v>13</v>
      </c>
      <c r="BR2427" s="2">
        <v>12</v>
      </c>
      <c r="BS2427" s="2">
        <v>0</v>
      </c>
      <c r="BT2427" s="2">
        <v>0</v>
      </c>
      <c r="BU2427" s="2">
        <v>0</v>
      </c>
      <c r="BV2427" s="2">
        <v>0</v>
      </c>
      <c r="BW2427" s="2">
        <v>0</v>
      </c>
      <c r="BX2427" s="2">
        <v>0</v>
      </c>
      <c r="BY2427" s="2">
        <v>0</v>
      </c>
      <c r="BZ2427" s="2">
        <v>0</v>
      </c>
      <c r="CA2427" s="2">
        <v>0</v>
      </c>
      <c r="CB2427" s="2">
        <v>0</v>
      </c>
      <c r="CC2427" s="2">
        <v>0</v>
      </c>
      <c r="CD2427" s="2">
        <v>0</v>
      </c>
      <c r="CE2427" s="2">
        <v>0</v>
      </c>
      <c r="CF2427" s="2">
        <v>0</v>
      </c>
      <c r="CG2427" s="2">
        <v>0</v>
      </c>
      <c r="CH2427" s="2">
        <v>0</v>
      </c>
      <c r="CI2427" s="2">
        <v>0</v>
      </c>
      <c r="CJ2427" s="2">
        <v>0</v>
      </c>
      <c r="CK2427" s="2">
        <v>0</v>
      </c>
      <c r="CL2427" s="2">
        <v>0</v>
      </c>
    </row>
    <row r="2428" spans="1:90" x14ac:dyDescent="0.25">
      <c r="A2428" t="s">
        <v>115</v>
      </c>
      <c r="B2428">
        <v>20407</v>
      </c>
      <c r="C2428" t="s">
        <v>169</v>
      </c>
      <c r="D2428">
        <v>1</v>
      </c>
      <c r="E2428">
        <v>8</v>
      </c>
      <c r="F2428">
        <v>19461</v>
      </c>
      <c r="G2428">
        <v>35019461</v>
      </c>
      <c r="H2428" t="s">
        <v>10522</v>
      </c>
      <c r="I2428">
        <v>712</v>
      </c>
      <c r="J2428" t="s">
        <v>407</v>
      </c>
      <c r="K2428" t="s">
        <v>408</v>
      </c>
      <c r="L2428">
        <v>1</v>
      </c>
      <c r="M2428" t="s">
        <v>407</v>
      </c>
      <c r="N2428">
        <v>13225070</v>
      </c>
      <c r="O2428" t="s">
        <v>92</v>
      </c>
      <c r="P2428" t="s">
        <v>10523</v>
      </c>
      <c r="Q2428">
        <v>9</v>
      </c>
      <c r="R2428">
        <v>11</v>
      </c>
      <c r="S2428">
        <v>45951275</v>
      </c>
      <c r="T2428">
        <v>46061684</v>
      </c>
      <c r="U2428" t="s">
        <v>10524</v>
      </c>
      <c r="V2428">
        <v>1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105</v>
      </c>
      <c r="AE2428" s="2">
        <v>95</v>
      </c>
      <c r="AF2428" s="2">
        <v>105</v>
      </c>
      <c r="AG2428" s="2">
        <v>98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0</v>
      </c>
      <c r="BI2428" s="2">
        <v>0</v>
      </c>
      <c r="BJ2428" s="2">
        <v>0</v>
      </c>
      <c r="BK2428" s="2">
        <v>0</v>
      </c>
      <c r="BL2428" s="2">
        <v>5</v>
      </c>
      <c r="BM2428" s="2">
        <v>3</v>
      </c>
      <c r="BN2428" s="2">
        <v>4</v>
      </c>
      <c r="BO2428" s="2">
        <v>4</v>
      </c>
      <c r="BP2428" s="2">
        <v>0</v>
      </c>
      <c r="BQ2428" s="2">
        <v>0</v>
      </c>
      <c r="BR2428" s="2">
        <v>0</v>
      </c>
      <c r="BS2428" s="2">
        <v>0</v>
      </c>
      <c r="BT2428" s="2">
        <v>0</v>
      </c>
      <c r="BU2428" s="2">
        <v>0</v>
      </c>
      <c r="BV2428" s="2">
        <v>0</v>
      </c>
      <c r="BW2428" s="2">
        <v>0</v>
      </c>
      <c r="BX2428" s="2">
        <v>0</v>
      </c>
      <c r="BY2428" s="2">
        <v>0</v>
      </c>
      <c r="BZ2428" s="2">
        <v>0</v>
      </c>
      <c r="CA2428" s="2">
        <v>0</v>
      </c>
      <c r="CB2428" s="2">
        <v>0</v>
      </c>
      <c r="CC2428" s="2">
        <v>0</v>
      </c>
      <c r="CD2428" s="2">
        <v>0</v>
      </c>
      <c r="CE2428" s="2">
        <v>0</v>
      </c>
      <c r="CF2428" s="2">
        <v>0</v>
      </c>
      <c r="CG2428" s="2">
        <v>0</v>
      </c>
      <c r="CH2428" s="2">
        <v>0</v>
      </c>
      <c r="CI2428" s="2">
        <v>0</v>
      </c>
      <c r="CJ2428" s="2">
        <v>0</v>
      </c>
      <c r="CK2428" s="2">
        <v>0</v>
      </c>
      <c r="CL2428" s="2">
        <v>0</v>
      </c>
    </row>
    <row r="2429" spans="1:90" x14ac:dyDescent="0.25">
      <c r="A2429" t="s">
        <v>115</v>
      </c>
      <c r="B2429">
        <v>20407</v>
      </c>
      <c r="C2429" t="s">
        <v>169</v>
      </c>
      <c r="D2429">
        <v>1</v>
      </c>
      <c r="E2429">
        <v>8</v>
      </c>
      <c r="F2429">
        <v>19768</v>
      </c>
      <c r="G2429">
        <v>35019768</v>
      </c>
      <c r="H2429" t="s">
        <v>8460</v>
      </c>
      <c r="I2429">
        <v>407</v>
      </c>
      <c r="J2429" t="s">
        <v>169</v>
      </c>
      <c r="K2429" t="s">
        <v>6321</v>
      </c>
      <c r="L2429">
        <v>1</v>
      </c>
      <c r="M2429" t="s">
        <v>169</v>
      </c>
      <c r="N2429">
        <v>13202570</v>
      </c>
      <c r="O2429" t="s">
        <v>102</v>
      </c>
      <c r="P2429" t="s">
        <v>8456</v>
      </c>
      <c r="Q2429">
        <v>830</v>
      </c>
      <c r="R2429">
        <v>11</v>
      </c>
      <c r="S2429">
        <v>48167541</v>
      </c>
      <c r="U2429" t="s">
        <v>8461</v>
      </c>
      <c r="V2429">
        <v>1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127</v>
      </c>
      <c r="AE2429" s="2">
        <v>125</v>
      </c>
      <c r="AF2429" s="2">
        <v>137</v>
      </c>
      <c r="AG2429" s="2">
        <v>99</v>
      </c>
      <c r="AH2429" s="2">
        <v>150</v>
      </c>
      <c r="AI2429" s="2">
        <v>116</v>
      </c>
      <c r="AJ2429" s="2">
        <v>129</v>
      </c>
      <c r="AK2429" s="2">
        <v>0</v>
      </c>
      <c r="AL2429" s="2">
        <v>0</v>
      </c>
      <c r="AM2429" s="2">
        <v>0</v>
      </c>
      <c r="AN2429" s="2">
        <v>0</v>
      </c>
      <c r="AO2429" s="2">
        <v>0</v>
      </c>
      <c r="AP2429" s="2">
        <v>0</v>
      </c>
      <c r="AQ2429" s="2">
        <v>0</v>
      </c>
      <c r="AR2429" s="2">
        <v>109</v>
      </c>
      <c r="AS2429" s="2">
        <v>0</v>
      </c>
      <c r="AT2429" s="2">
        <v>0</v>
      </c>
      <c r="AU2429" s="2">
        <v>300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11</v>
      </c>
      <c r="BE2429" s="2">
        <v>0</v>
      </c>
      <c r="BF2429" s="2">
        <v>0</v>
      </c>
      <c r="BG2429" s="2">
        <v>0</v>
      </c>
      <c r="BH2429" s="2">
        <v>0</v>
      </c>
      <c r="BI2429" s="2">
        <v>0</v>
      </c>
      <c r="BJ2429" s="2">
        <v>0</v>
      </c>
      <c r="BK2429" s="2">
        <v>0</v>
      </c>
      <c r="BL2429" s="2">
        <v>6</v>
      </c>
      <c r="BM2429" s="2">
        <v>7</v>
      </c>
      <c r="BN2429" s="2">
        <v>5</v>
      </c>
      <c r="BO2429" s="2">
        <v>4</v>
      </c>
      <c r="BP2429" s="2">
        <v>6</v>
      </c>
      <c r="BQ2429" s="2">
        <v>4</v>
      </c>
      <c r="BR2429" s="2">
        <v>6</v>
      </c>
      <c r="BS2429" s="2">
        <v>0</v>
      </c>
      <c r="BT2429" s="2">
        <v>0</v>
      </c>
      <c r="BU2429" s="2">
        <v>0</v>
      </c>
      <c r="BV2429" s="2">
        <v>0</v>
      </c>
      <c r="BW2429" s="2">
        <v>0</v>
      </c>
      <c r="BX2429" s="2">
        <v>0</v>
      </c>
      <c r="BY2429" s="2">
        <v>0</v>
      </c>
      <c r="BZ2429" s="2">
        <v>4</v>
      </c>
      <c r="CA2429" s="2">
        <v>0</v>
      </c>
      <c r="CB2429" s="2">
        <v>0</v>
      </c>
      <c r="CC2429" s="2">
        <v>10</v>
      </c>
      <c r="CD2429" s="2">
        <v>0</v>
      </c>
      <c r="CE2429" s="2">
        <v>0</v>
      </c>
      <c r="CF2429" s="2">
        <v>0</v>
      </c>
      <c r="CG2429" s="2">
        <v>0</v>
      </c>
      <c r="CH2429" s="2">
        <v>0</v>
      </c>
      <c r="CI2429" s="2">
        <v>0</v>
      </c>
      <c r="CJ2429" s="2">
        <v>0</v>
      </c>
      <c r="CK2429" s="2">
        <v>0</v>
      </c>
      <c r="CL2429" s="2">
        <v>3</v>
      </c>
    </row>
    <row r="2430" spans="1:90" x14ac:dyDescent="0.25">
      <c r="A2430" t="s">
        <v>115</v>
      </c>
      <c r="B2430">
        <v>20407</v>
      </c>
      <c r="C2430" t="s">
        <v>169</v>
      </c>
      <c r="D2430">
        <v>1</v>
      </c>
      <c r="E2430">
        <v>8</v>
      </c>
      <c r="F2430">
        <v>901283</v>
      </c>
      <c r="G2430">
        <v>35901283</v>
      </c>
      <c r="H2430" t="s">
        <v>5045</v>
      </c>
      <c r="I2430">
        <v>421</v>
      </c>
      <c r="J2430" t="s">
        <v>618</v>
      </c>
      <c r="K2430" t="s">
        <v>5046</v>
      </c>
      <c r="L2430">
        <v>1</v>
      </c>
      <c r="M2430" t="s">
        <v>618</v>
      </c>
      <c r="N2430">
        <v>13290000</v>
      </c>
      <c r="P2430" t="s">
        <v>5047</v>
      </c>
      <c r="Q2430">
        <v>255</v>
      </c>
      <c r="R2430">
        <v>19</v>
      </c>
      <c r="S2430">
        <v>38782043</v>
      </c>
      <c r="T2430">
        <v>38782668</v>
      </c>
      <c r="U2430" t="s">
        <v>5048</v>
      </c>
      <c r="V2430">
        <v>1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35</v>
      </c>
      <c r="AE2430" s="2">
        <v>33</v>
      </c>
      <c r="AF2430" s="2">
        <v>33</v>
      </c>
      <c r="AG2430" s="2">
        <v>26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0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0</v>
      </c>
      <c r="BI2430" s="2">
        <v>0</v>
      </c>
      <c r="BJ2430" s="2">
        <v>0</v>
      </c>
      <c r="BK2430" s="2">
        <v>0</v>
      </c>
      <c r="BL2430" s="2">
        <v>2</v>
      </c>
      <c r="BM2430" s="2">
        <v>2</v>
      </c>
      <c r="BN2430" s="2">
        <v>2</v>
      </c>
      <c r="BO2430" s="2">
        <v>2</v>
      </c>
      <c r="BP2430" s="2">
        <v>0</v>
      </c>
      <c r="BQ2430" s="2">
        <v>0</v>
      </c>
      <c r="BR2430" s="2">
        <v>0</v>
      </c>
      <c r="BS2430" s="2">
        <v>0</v>
      </c>
      <c r="BT2430" s="2">
        <v>0</v>
      </c>
      <c r="BU2430" s="2">
        <v>0</v>
      </c>
      <c r="BV2430" s="2">
        <v>0</v>
      </c>
      <c r="BW2430" s="2">
        <v>0</v>
      </c>
      <c r="BX2430" s="2">
        <v>0</v>
      </c>
      <c r="BY2430" s="2">
        <v>0</v>
      </c>
      <c r="BZ2430" s="2">
        <v>0</v>
      </c>
      <c r="CA2430" s="2">
        <v>0</v>
      </c>
      <c r="CB2430" s="2">
        <v>0</v>
      </c>
      <c r="CC2430" s="2">
        <v>0</v>
      </c>
      <c r="CD2430" s="2">
        <v>0</v>
      </c>
      <c r="CE2430" s="2">
        <v>0</v>
      </c>
      <c r="CF2430" s="2">
        <v>0</v>
      </c>
      <c r="CG2430" s="2">
        <v>0</v>
      </c>
      <c r="CH2430" s="2">
        <v>0</v>
      </c>
      <c r="CI2430" s="2">
        <v>0</v>
      </c>
      <c r="CJ2430" s="2">
        <v>0</v>
      </c>
      <c r="CK2430" s="2">
        <v>0</v>
      </c>
      <c r="CL2430" s="2">
        <v>0</v>
      </c>
    </row>
    <row r="2431" spans="1:90" x14ac:dyDescent="0.25">
      <c r="A2431" t="s">
        <v>115</v>
      </c>
      <c r="B2431">
        <v>20407</v>
      </c>
      <c r="C2431" t="s">
        <v>169</v>
      </c>
      <c r="D2431">
        <v>1</v>
      </c>
      <c r="E2431">
        <v>8</v>
      </c>
      <c r="F2431">
        <v>19823</v>
      </c>
      <c r="G2431">
        <v>35019823</v>
      </c>
      <c r="H2431" t="s">
        <v>12390</v>
      </c>
      <c r="I2431">
        <v>245</v>
      </c>
      <c r="J2431" t="s">
        <v>2351</v>
      </c>
      <c r="K2431" t="s">
        <v>9090</v>
      </c>
      <c r="L2431">
        <v>1</v>
      </c>
      <c r="M2431" t="s">
        <v>2351</v>
      </c>
      <c r="N2431">
        <v>13230330</v>
      </c>
      <c r="O2431" t="s">
        <v>92</v>
      </c>
      <c r="P2431" t="s">
        <v>9091</v>
      </c>
      <c r="Q2431">
        <v>65</v>
      </c>
      <c r="R2431">
        <v>11</v>
      </c>
      <c r="S2431">
        <v>40391492</v>
      </c>
      <c r="T2431">
        <v>40394802</v>
      </c>
      <c r="U2431" t="s">
        <v>12391</v>
      </c>
      <c r="V2431">
        <v>1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389</v>
      </c>
      <c r="AI2431" s="2">
        <v>334</v>
      </c>
      <c r="AJ2431" s="2">
        <v>306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239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27</v>
      </c>
      <c r="BD2431" s="2">
        <v>0</v>
      </c>
      <c r="BE2431" s="2">
        <v>0</v>
      </c>
      <c r="BF2431" s="2">
        <v>0</v>
      </c>
      <c r="BG2431" s="2">
        <v>0</v>
      </c>
      <c r="BH2431" s="2">
        <v>0</v>
      </c>
      <c r="BI2431" s="2">
        <v>0</v>
      </c>
      <c r="BJ2431" s="2">
        <v>0</v>
      </c>
      <c r="BK2431" s="2">
        <v>0</v>
      </c>
      <c r="BL2431" s="2">
        <v>0</v>
      </c>
      <c r="BM2431" s="2">
        <v>0</v>
      </c>
      <c r="BN2431" s="2">
        <v>0</v>
      </c>
      <c r="BO2431" s="2">
        <v>0</v>
      </c>
      <c r="BP2431" s="2">
        <v>15</v>
      </c>
      <c r="BQ2431" s="2">
        <v>16</v>
      </c>
      <c r="BR2431" s="2">
        <v>13</v>
      </c>
      <c r="BS2431" s="2">
        <v>0</v>
      </c>
      <c r="BT2431" s="2">
        <v>0</v>
      </c>
      <c r="BU2431" s="2">
        <v>0</v>
      </c>
      <c r="BV2431" s="2">
        <v>0</v>
      </c>
      <c r="BW2431" s="2">
        <v>0</v>
      </c>
      <c r="BX2431" s="2">
        <v>0</v>
      </c>
      <c r="BY2431" s="2">
        <v>0</v>
      </c>
      <c r="BZ2431" s="2">
        <v>0</v>
      </c>
      <c r="CA2431" s="2">
        <v>0</v>
      </c>
      <c r="CB2431" s="2">
        <v>0</v>
      </c>
      <c r="CC2431" s="2">
        <v>8</v>
      </c>
      <c r="CD2431" s="2">
        <v>0</v>
      </c>
      <c r="CE2431" s="2">
        <v>0</v>
      </c>
      <c r="CF2431" s="2">
        <v>0</v>
      </c>
      <c r="CG2431" s="2">
        <v>0</v>
      </c>
      <c r="CH2431" s="2">
        <v>0</v>
      </c>
      <c r="CI2431" s="2">
        <v>0</v>
      </c>
      <c r="CJ2431" s="2">
        <v>0</v>
      </c>
      <c r="CK2431" s="2">
        <v>1</v>
      </c>
      <c r="CL2431" s="2">
        <v>0</v>
      </c>
    </row>
    <row r="2432" spans="1:90" x14ac:dyDescent="0.25">
      <c r="A2432" t="s">
        <v>115</v>
      </c>
      <c r="B2432">
        <v>20407</v>
      </c>
      <c r="C2432" t="s">
        <v>169</v>
      </c>
      <c r="D2432">
        <v>1</v>
      </c>
      <c r="E2432">
        <v>8</v>
      </c>
      <c r="F2432">
        <v>19380</v>
      </c>
      <c r="G2432">
        <v>35019380</v>
      </c>
      <c r="H2432" t="s">
        <v>7635</v>
      </c>
      <c r="I2432">
        <v>407</v>
      </c>
      <c r="J2432" t="s">
        <v>169</v>
      </c>
      <c r="K2432" t="s">
        <v>7636</v>
      </c>
      <c r="L2432">
        <v>1</v>
      </c>
      <c r="M2432" t="s">
        <v>169</v>
      </c>
      <c r="N2432">
        <v>13212260</v>
      </c>
      <c r="O2432" t="s">
        <v>92</v>
      </c>
      <c r="P2432" t="s">
        <v>7637</v>
      </c>
      <c r="Q2432">
        <v>5</v>
      </c>
      <c r="R2432">
        <v>11</v>
      </c>
      <c r="S2432">
        <v>45250028</v>
      </c>
      <c r="T2432">
        <v>45251514</v>
      </c>
      <c r="U2432" t="s">
        <v>7638</v>
      </c>
      <c r="V2432">
        <v>1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69</v>
      </c>
      <c r="AE2432" s="2">
        <v>95</v>
      </c>
      <c r="AF2432" s="2">
        <v>93</v>
      </c>
      <c r="AG2432" s="2">
        <v>75</v>
      </c>
      <c r="AH2432" s="2">
        <v>100</v>
      </c>
      <c r="AI2432" s="2">
        <v>68</v>
      </c>
      <c r="AJ2432" s="2">
        <v>57</v>
      </c>
      <c r="AK2432" s="2">
        <v>0</v>
      </c>
      <c r="AL2432" s="2">
        <v>0</v>
      </c>
      <c r="AM2432" s="2">
        <v>0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0</v>
      </c>
      <c r="BD2432" s="2">
        <v>0</v>
      </c>
      <c r="BE2432" s="2">
        <v>0</v>
      </c>
      <c r="BF2432" s="2">
        <v>0</v>
      </c>
      <c r="BG2432" s="2">
        <v>0</v>
      </c>
      <c r="BH2432" s="2">
        <v>0</v>
      </c>
      <c r="BI2432" s="2">
        <v>0</v>
      </c>
      <c r="BJ2432" s="2">
        <v>0</v>
      </c>
      <c r="BK2432" s="2">
        <v>0</v>
      </c>
      <c r="BL2432" s="2">
        <v>4</v>
      </c>
      <c r="BM2432" s="2">
        <v>6</v>
      </c>
      <c r="BN2432" s="2">
        <v>4</v>
      </c>
      <c r="BO2432" s="2">
        <v>2</v>
      </c>
      <c r="BP2432" s="2">
        <v>5</v>
      </c>
      <c r="BQ2432" s="2">
        <v>2</v>
      </c>
      <c r="BR2432" s="2">
        <v>2</v>
      </c>
      <c r="BS2432" s="2">
        <v>0</v>
      </c>
      <c r="BT2432" s="2">
        <v>0</v>
      </c>
      <c r="BU2432" s="2">
        <v>0</v>
      </c>
      <c r="BV2432" s="2">
        <v>0</v>
      </c>
      <c r="BW2432" s="2">
        <v>0</v>
      </c>
      <c r="BX2432" s="2">
        <v>0</v>
      </c>
      <c r="BY2432" s="2">
        <v>0</v>
      </c>
      <c r="BZ2432" s="2">
        <v>0</v>
      </c>
      <c r="CA2432" s="2">
        <v>0</v>
      </c>
      <c r="CB2432" s="2">
        <v>0</v>
      </c>
      <c r="CC2432" s="2">
        <v>0</v>
      </c>
      <c r="CD2432" s="2">
        <v>0</v>
      </c>
      <c r="CE2432" s="2">
        <v>0</v>
      </c>
      <c r="CF2432" s="2">
        <v>0</v>
      </c>
      <c r="CG2432" s="2">
        <v>0</v>
      </c>
      <c r="CH2432" s="2">
        <v>0</v>
      </c>
      <c r="CI2432" s="2">
        <v>0</v>
      </c>
      <c r="CJ2432" s="2">
        <v>0</v>
      </c>
      <c r="CK2432" s="2">
        <v>0</v>
      </c>
      <c r="CL2432" s="2">
        <v>0</v>
      </c>
    </row>
    <row r="2433" spans="1:90" x14ac:dyDescent="0.25">
      <c r="A2433" t="s">
        <v>115</v>
      </c>
      <c r="B2433">
        <v>20407</v>
      </c>
      <c r="C2433" t="s">
        <v>169</v>
      </c>
      <c r="D2433">
        <v>1</v>
      </c>
      <c r="E2433">
        <v>8</v>
      </c>
      <c r="F2433">
        <v>19781</v>
      </c>
      <c r="G2433">
        <v>35019781</v>
      </c>
      <c r="H2433" t="s">
        <v>16804</v>
      </c>
      <c r="I2433">
        <v>407</v>
      </c>
      <c r="J2433" t="s">
        <v>169</v>
      </c>
      <c r="K2433" t="s">
        <v>3860</v>
      </c>
      <c r="L2433">
        <v>1</v>
      </c>
      <c r="M2433" t="s">
        <v>169</v>
      </c>
      <c r="N2433">
        <v>13210057</v>
      </c>
      <c r="O2433" t="s">
        <v>92</v>
      </c>
      <c r="P2433" t="s">
        <v>3861</v>
      </c>
      <c r="Q2433">
        <v>55</v>
      </c>
      <c r="R2433">
        <v>11</v>
      </c>
      <c r="S2433">
        <v>45268650</v>
      </c>
      <c r="T2433">
        <v>45876155</v>
      </c>
      <c r="U2433" t="s">
        <v>16805</v>
      </c>
      <c r="V2433">
        <v>1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43</v>
      </c>
      <c r="AE2433" s="2">
        <v>34</v>
      </c>
      <c r="AF2433" s="2">
        <v>34</v>
      </c>
      <c r="AG2433" s="2">
        <v>42</v>
      </c>
      <c r="AH2433" s="2">
        <v>53</v>
      </c>
      <c r="AI2433" s="2">
        <v>30</v>
      </c>
      <c r="AJ2433" s="2">
        <v>23</v>
      </c>
      <c r="AK2433" s="2">
        <v>0</v>
      </c>
      <c r="AL2433" s="2">
        <v>0</v>
      </c>
      <c r="AM2433" s="2">
        <v>0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  <c r="BG2433" s="2">
        <v>0</v>
      </c>
      <c r="BH2433" s="2">
        <v>0</v>
      </c>
      <c r="BI2433" s="2">
        <v>0</v>
      </c>
      <c r="BJ2433" s="2">
        <v>0</v>
      </c>
      <c r="BK2433" s="2">
        <v>0</v>
      </c>
      <c r="BL2433" s="2">
        <v>3</v>
      </c>
      <c r="BM2433" s="2">
        <v>2</v>
      </c>
      <c r="BN2433" s="2">
        <v>1</v>
      </c>
      <c r="BO2433" s="2">
        <v>2</v>
      </c>
      <c r="BP2433" s="2">
        <v>4</v>
      </c>
      <c r="BQ2433" s="2">
        <v>2</v>
      </c>
      <c r="BR2433" s="2">
        <v>1</v>
      </c>
      <c r="BS2433" s="2">
        <v>0</v>
      </c>
      <c r="BT2433" s="2">
        <v>0</v>
      </c>
      <c r="BU2433" s="2">
        <v>0</v>
      </c>
      <c r="BV2433" s="2">
        <v>0</v>
      </c>
      <c r="BW2433" s="2">
        <v>0</v>
      </c>
      <c r="BX2433" s="2">
        <v>0</v>
      </c>
      <c r="BY2433" s="2">
        <v>0</v>
      </c>
      <c r="BZ2433" s="2">
        <v>0</v>
      </c>
      <c r="CA2433" s="2">
        <v>0</v>
      </c>
      <c r="CB2433" s="2">
        <v>0</v>
      </c>
      <c r="CC2433" s="2">
        <v>0</v>
      </c>
      <c r="CD2433" s="2">
        <v>0</v>
      </c>
      <c r="CE2433" s="2">
        <v>0</v>
      </c>
      <c r="CF2433" s="2">
        <v>0</v>
      </c>
      <c r="CG2433" s="2">
        <v>0</v>
      </c>
      <c r="CH2433" s="2">
        <v>0</v>
      </c>
      <c r="CI2433" s="2">
        <v>0</v>
      </c>
      <c r="CJ2433" s="2">
        <v>0</v>
      </c>
      <c r="CK2433" s="2">
        <v>0</v>
      </c>
      <c r="CL2433" s="2">
        <v>0</v>
      </c>
    </row>
    <row r="2434" spans="1:90" x14ac:dyDescent="0.25">
      <c r="A2434" t="s">
        <v>115</v>
      </c>
      <c r="B2434">
        <v>20407</v>
      </c>
      <c r="C2434" t="s">
        <v>169</v>
      </c>
      <c r="D2434">
        <v>1</v>
      </c>
      <c r="E2434">
        <v>8</v>
      </c>
      <c r="F2434">
        <v>19719</v>
      </c>
      <c r="G2434">
        <v>35019719</v>
      </c>
      <c r="H2434" t="s">
        <v>18858</v>
      </c>
      <c r="I2434">
        <v>407</v>
      </c>
      <c r="J2434" t="s">
        <v>169</v>
      </c>
      <c r="K2434" t="s">
        <v>9918</v>
      </c>
      <c r="L2434">
        <v>1</v>
      </c>
      <c r="M2434" t="s">
        <v>169</v>
      </c>
      <c r="N2434">
        <v>13207070</v>
      </c>
      <c r="O2434" t="s">
        <v>92</v>
      </c>
      <c r="P2434" t="s">
        <v>2222</v>
      </c>
      <c r="Q2434">
        <v>541</v>
      </c>
      <c r="R2434">
        <v>11</v>
      </c>
      <c r="S2434">
        <v>45212930</v>
      </c>
      <c r="T2434">
        <v>45214675</v>
      </c>
      <c r="U2434" t="s">
        <v>18859</v>
      </c>
      <c r="V2434">
        <v>1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93</v>
      </c>
      <c r="AE2434" s="2">
        <v>94</v>
      </c>
      <c r="AF2434" s="2">
        <v>94</v>
      </c>
      <c r="AG2434" s="2">
        <v>126</v>
      </c>
      <c r="AH2434" s="2">
        <v>162</v>
      </c>
      <c r="AI2434" s="2">
        <v>116</v>
      </c>
      <c r="AJ2434" s="2">
        <v>101</v>
      </c>
      <c r="AK2434" s="2">
        <v>0</v>
      </c>
      <c r="AL2434" s="2">
        <v>0</v>
      </c>
      <c r="AM2434" s="2">
        <v>0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0</v>
      </c>
      <c r="BI2434" s="2">
        <v>0</v>
      </c>
      <c r="BJ2434" s="2">
        <v>0</v>
      </c>
      <c r="BK2434" s="2">
        <v>0</v>
      </c>
      <c r="BL2434" s="2">
        <v>4</v>
      </c>
      <c r="BM2434" s="2">
        <v>4</v>
      </c>
      <c r="BN2434" s="2">
        <v>4</v>
      </c>
      <c r="BO2434" s="2">
        <v>4</v>
      </c>
      <c r="BP2434" s="2">
        <v>7</v>
      </c>
      <c r="BQ2434" s="2">
        <v>5</v>
      </c>
      <c r="BR2434" s="2">
        <v>4</v>
      </c>
      <c r="BS2434" s="2">
        <v>0</v>
      </c>
      <c r="BT2434" s="2">
        <v>0</v>
      </c>
      <c r="BU2434" s="2">
        <v>0</v>
      </c>
      <c r="BV2434" s="2">
        <v>0</v>
      </c>
      <c r="BW2434" s="2">
        <v>0</v>
      </c>
      <c r="BX2434" s="2">
        <v>0</v>
      </c>
      <c r="BY2434" s="2">
        <v>0</v>
      </c>
      <c r="BZ2434" s="2">
        <v>0</v>
      </c>
      <c r="CA2434" s="2">
        <v>0</v>
      </c>
      <c r="CB2434" s="2">
        <v>0</v>
      </c>
      <c r="CC2434" s="2">
        <v>0</v>
      </c>
      <c r="CD2434" s="2">
        <v>0</v>
      </c>
      <c r="CE2434" s="2">
        <v>0</v>
      </c>
      <c r="CF2434" s="2">
        <v>0</v>
      </c>
      <c r="CG2434" s="2">
        <v>0</v>
      </c>
      <c r="CH2434" s="2">
        <v>0</v>
      </c>
      <c r="CI2434" s="2">
        <v>0</v>
      </c>
      <c r="CJ2434" s="2">
        <v>0</v>
      </c>
      <c r="CK2434" s="2">
        <v>0</v>
      </c>
      <c r="CL2434" s="2">
        <v>0</v>
      </c>
    </row>
    <row r="2435" spans="1:90" x14ac:dyDescent="0.25">
      <c r="A2435" t="s">
        <v>115</v>
      </c>
      <c r="B2435">
        <v>20407</v>
      </c>
      <c r="C2435" t="s">
        <v>169</v>
      </c>
      <c r="D2435">
        <v>1</v>
      </c>
      <c r="E2435">
        <v>8</v>
      </c>
      <c r="F2435">
        <v>19483</v>
      </c>
      <c r="G2435">
        <v>35019483</v>
      </c>
      <c r="H2435" t="s">
        <v>7808</v>
      </c>
      <c r="I2435">
        <v>712</v>
      </c>
      <c r="J2435" t="s">
        <v>407</v>
      </c>
      <c r="K2435" t="s">
        <v>951</v>
      </c>
      <c r="L2435">
        <v>1</v>
      </c>
      <c r="M2435" t="s">
        <v>407</v>
      </c>
      <c r="N2435">
        <v>13224060</v>
      </c>
      <c r="O2435" t="s">
        <v>92</v>
      </c>
      <c r="P2435" t="s">
        <v>7809</v>
      </c>
      <c r="Q2435">
        <v>520</v>
      </c>
      <c r="R2435">
        <v>11</v>
      </c>
      <c r="S2435">
        <v>43061478</v>
      </c>
      <c r="T2435">
        <v>46061478</v>
      </c>
      <c r="U2435" t="s">
        <v>7810</v>
      </c>
      <c r="V2435">
        <v>1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103</v>
      </c>
      <c r="AE2435" s="2">
        <v>70</v>
      </c>
      <c r="AF2435" s="2">
        <v>68</v>
      </c>
      <c r="AG2435" s="2">
        <v>87</v>
      </c>
      <c r="AH2435" s="2">
        <v>67</v>
      </c>
      <c r="AI2435" s="2">
        <v>67</v>
      </c>
      <c r="AJ2435" s="2">
        <v>61</v>
      </c>
      <c r="AK2435" s="2">
        <v>0</v>
      </c>
      <c r="AL2435" s="2">
        <v>0</v>
      </c>
      <c r="AM2435" s="2">
        <v>0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39</v>
      </c>
      <c r="BD2435" s="2">
        <v>0</v>
      </c>
      <c r="BE2435" s="2">
        <v>0</v>
      </c>
      <c r="BF2435" s="2">
        <v>0</v>
      </c>
      <c r="BG2435" s="2">
        <v>0</v>
      </c>
      <c r="BH2435" s="2">
        <v>0</v>
      </c>
      <c r="BI2435" s="2">
        <v>0</v>
      </c>
      <c r="BJ2435" s="2">
        <v>0</v>
      </c>
      <c r="BK2435" s="2">
        <v>0</v>
      </c>
      <c r="BL2435" s="2">
        <v>4</v>
      </c>
      <c r="BM2435" s="2">
        <v>2</v>
      </c>
      <c r="BN2435" s="2">
        <v>3</v>
      </c>
      <c r="BO2435" s="2">
        <v>4</v>
      </c>
      <c r="BP2435" s="2">
        <v>3</v>
      </c>
      <c r="BQ2435" s="2">
        <v>4</v>
      </c>
      <c r="BR2435" s="2">
        <v>3</v>
      </c>
      <c r="BS2435" s="2">
        <v>0</v>
      </c>
      <c r="BT2435" s="2">
        <v>0</v>
      </c>
      <c r="BU2435" s="2">
        <v>0</v>
      </c>
      <c r="BV2435" s="2">
        <v>0</v>
      </c>
      <c r="BW2435" s="2">
        <v>0</v>
      </c>
      <c r="BX2435" s="2">
        <v>0</v>
      </c>
      <c r="BY2435" s="2">
        <v>0</v>
      </c>
      <c r="BZ2435" s="2">
        <v>0</v>
      </c>
      <c r="CA2435" s="2">
        <v>0</v>
      </c>
      <c r="CB2435" s="2">
        <v>0</v>
      </c>
      <c r="CC2435" s="2">
        <v>0</v>
      </c>
      <c r="CD2435" s="2">
        <v>0</v>
      </c>
      <c r="CE2435" s="2">
        <v>0</v>
      </c>
      <c r="CF2435" s="2">
        <v>0</v>
      </c>
      <c r="CG2435" s="2">
        <v>0</v>
      </c>
      <c r="CH2435" s="2">
        <v>0</v>
      </c>
      <c r="CI2435" s="2">
        <v>0</v>
      </c>
      <c r="CJ2435" s="2">
        <v>0</v>
      </c>
      <c r="CK2435" s="2">
        <v>3</v>
      </c>
      <c r="CL2435" s="2">
        <v>0</v>
      </c>
    </row>
    <row r="2436" spans="1:90" x14ac:dyDescent="0.25">
      <c r="A2436" t="s">
        <v>115</v>
      </c>
      <c r="B2436">
        <v>20407</v>
      </c>
      <c r="C2436" t="s">
        <v>169</v>
      </c>
      <c r="D2436">
        <v>1</v>
      </c>
      <c r="E2436">
        <v>8</v>
      </c>
      <c r="F2436">
        <v>36043</v>
      </c>
      <c r="G2436">
        <v>35036043</v>
      </c>
      <c r="H2436" t="s">
        <v>10581</v>
      </c>
      <c r="I2436">
        <v>407</v>
      </c>
      <c r="J2436" t="s">
        <v>169</v>
      </c>
      <c r="K2436" t="s">
        <v>8967</v>
      </c>
      <c r="L2436">
        <v>1</v>
      </c>
      <c r="M2436" t="s">
        <v>169</v>
      </c>
      <c r="N2436">
        <v>13218780</v>
      </c>
      <c r="O2436" t="s">
        <v>92</v>
      </c>
      <c r="P2436" t="s">
        <v>10582</v>
      </c>
      <c r="Q2436">
        <v>985</v>
      </c>
      <c r="R2436">
        <v>11</v>
      </c>
      <c r="S2436">
        <v>45841022</v>
      </c>
      <c r="T2436">
        <v>45843518</v>
      </c>
      <c r="U2436" t="s">
        <v>10583</v>
      </c>
      <c r="V2436">
        <v>1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132</v>
      </c>
      <c r="AE2436" s="2">
        <v>143</v>
      </c>
      <c r="AF2436" s="2">
        <v>124</v>
      </c>
      <c r="AG2436" s="2">
        <v>107</v>
      </c>
      <c r="AH2436" s="2">
        <v>102</v>
      </c>
      <c r="AI2436" s="2">
        <v>111</v>
      </c>
      <c r="AJ2436" s="2">
        <v>121</v>
      </c>
      <c r="AK2436" s="2">
        <v>0</v>
      </c>
      <c r="AL2436" s="2">
        <v>0</v>
      </c>
      <c r="AM2436" s="2">
        <v>0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93</v>
      </c>
      <c r="BD2436" s="2">
        <v>0</v>
      </c>
      <c r="BE2436" s="2">
        <v>0</v>
      </c>
      <c r="BF2436" s="2">
        <v>0</v>
      </c>
      <c r="BG2436" s="2">
        <v>0</v>
      </c>
      <c r="BH2436" s="2">
        <v>0</v>
      </c>
      <c r="BI2436" s="2">
        <v>0</v>
      </c>
      <c r="BJ2436" s="2">
        <v>0</v>
      </c>
      <c r="BK2436" s="2">
        <v>0</v>
      </c>
      <c r="BL2436" s="2">
        <v>7</v>
      </c>
      <c r="BM2436" s="2">
        <v>5</v>
      </c>
      <c r="BN2436" s="2">
        <v>5</v>
      </c>
      <c r="BO2436" s="2">
        <v>5</v>
      </c>
      <c r="BP2436" s="2">
        <v>4</v>
      </c>
      <c r="BQ2436" s="2">
        <v>5</v>
      </c>
      <c r="BR2436" s="2">
        <v>4</v>
      </c>
      <c r="BS2436" s="2">
        <v>0</v>
      </c>
      <c r="BT2436" s="2">
        <v>0</v>
      </c>
      <c r="BU2436" s="2">
        <v>0</v>
      </c>
      <c r="BV2436" s="2">
        <v>0</v>
      </c>
      <c r="BW2436" s="2">
        <v>0</v>
      </c>
      <c r="BX2436" s="2">
        <v>0</v>
      </c>
      <c r="BY2436" s="2">
        <v>0</v>
      </c>
      <c r="BZ2436" s="2">
        <v>0</v>
      </c>
      <c r="CA2436" s="2">
        <v>0</v>
      </c>
      <c r="CB2436" s="2">
        <v>0</v>
      </c>
      <c r="CC2436" s="2">
        <v>0</v>
      </c>
      <c r="CD2436" s="2">
        <v>0</v>
      </c>
      <c r="CE2436" s="2">
        <v>0</v>
      </c>
      <c r="CF2436" s="2">
        <v>0</v>
      </c>
      <c r="CG2436" s="2">
        <v>0</v>
      </c>
      <c r="CH2436" s="2">
        <v>0</v>
      </c>
      <c r="CI2436" s="2">
        <v>0</v>
      </c>
      <c r="CJ2436" s="2">
        <v>0</v>
      </c>
      <c r="CK2436" s="2">
        <v>4</v>
      </c>
      <c r="CL2436" s="2">
        <v>0</v>
      </c>
    </row>
    <row r="2437" spans="1:90" x14ac:dyDescent="0.25">
      <c r="A2437" t="s">
        <v>115</v>
      </c>
      <c r="B2437">
        <v>20407</v>
      </c>
      <c r="C2437" t="s">
        <v>169</v>
      </c>
      <c r="D2437">
        <v>1</v>
      </c>
      <c r="E2437">
        <v>8</v>
      </c>
      <c r="F2437">
        <v>910594</v>
      </c>
      <c r="G2437">
        <v>35910594</v>
      </c>
      <c r="H2437" t="s">
        <v>6969</v>
      </c>
      <c r="I2437">
        <v>245</v>
      </c>
      <c r="J2437" t="s">
        <v>2351</v>
      </c>
      <c r="K2437" t="s">
        <v>1136</v>
      </c>
      <c r="L2437">
        <v>1</v>
      </c>
      <c r="M2437" t="s">
        <v>2351</v>
      </c>
      <c r="N2437">
        <v>13232041</v>
      </c>
      <c r="O2437" t="s">
        <v>92</v>
      </c>
      <c r="P2437" t="s">
        <v>6458</v>
      </c>
      <c r="Q2437" t="s">
        <v>127</v>
      </c>
      <c r="R2437">
        <v>11</v>
      </c>
      <c r="S2437">
        <v>40394707</v>
      </c>
      <c r="U2437" t="s">
        <v>6970</v>
      </c>
      <c r="V2437">
        <v>1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97</v>
      </c>
      <c r="AE2437" s="2">
        <v>58</v>
      </c>
      <c r="AF2437" s="2">
        <v>70</v>
      </c>
      <c r="AG2437" s="2">
        <v>114</v>
      </c>
      <c r="AH2437" s="2">
        <v>111</v>
      </c>
      <c r="AI2437" s="2">
        <v>80</v>
      </c>
      <c r="AJ2437" s="2">
        <v>77</v>
      </c>
      <c r="AK2437" s="2">
        <v>0</v>
      </c>
      <c r="AL2437" s="2">
        <v>0</v>
      </c>
      <c r="AM2437" s="2">
        <v>0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43</v>
      </c>
      <c r="BD2437" s="2">
        <v>0</v>
      </c>
      <c r="BE2437" s="2">
        <v>0</v>
      </c>
      <c r="BF2437" s="2">
        <v>0</v>
      </c>
      <c r="BG2437" s="2">
        <v>0</v>
      </c>
      <c r="BH2437" s="2">
        <v>0</v>
      </c>
      <c r="BI2437" s="2">
        <v>0</v>
      </c>
      <c r="BJ2437" s="2">
        <v>0</v>
      </c>
      <c r="BK2437" s="2">
        <v>0</v>
      </c>
      <c r="BL2437" s="2">
        <v>3</v>
      </c>
      <c r="BM2437" s="2">
        <v>4</v>
      </c>
      <c r="BN2437" s="2">
        <v>2</v>
      </c>
      <c r="BO2437" s="2">
        <v>5</v>
      </c>
      <c r="BP2437" s="2">
        <v>4</v>
      </c>
      <c r="BQ2437" s="2">
        <v>4</v>
      </c>
      <c r="BR2437" s="2">
        <v>3</v>
      </c>
      <c r="BS2437" s="2">
        <v>0</v>
      </c>
      <c r="BT2437" s="2">
        <v>0</v>
      </c>
      <c r="BU2437" s="2">
        <v>0</v>
      </c>
      <c r="BV2437" s="2">
        <v>0</v>
      </c>
      <c r="BW2437" s="2">
        <v>0</v>
      </c>
      <c r="BX2437" s="2">
        <v>0</v>
      </c>
      <c r="BY2437" s="2">
        <v>0</v>
      </c>
      <c r="BZ2437" s="2">
        <v>0</v>
      </c>
      <c r="CA2437" s="2">
        <v>0</v>
      </c>
      <c r="CB2437" s="2">
        <v>0</v>
      </c>
      <c r="CC2437" s="2">
        <v>0</v>
      </c>
      <c r="CD2437" s="2">
        <v>0</v>
      </c>
      <c r="CE2437" s="2">
        <v>0</v>
      </c>
      <c r="CF2437" s="2">
        <v>0</v>
      </c>
      <c r="CG2437" s="2">
        <v>0</v>
      </c>
      <c r="CH2437" s="2">
        <v>0</v>
      </c>
      <c r="CI2437" s="2">
        <v>0</v>
      </c>
      <c r="CJ2437" s="2">
        <v>0</v>
      </c>
      <c r="CK2437" s="2">
        <v>2</v>
      </c>
      <c r="CL2437" s="2">
        <v>0</v>
      </c>
    </row>
    <row r="2438" spans="1:90" x14ac:dyDescent="0.25">
      <c r="A2438" t="s">
        <v>115</v>
      </c>
      <c r="B2438">
        <v>20407</v>
      </c>
      <c r="C2438" t="s">
        <v>169</v>
      </c>
      <c r="D2438">
        <v>1</v>
      </c>
      <c r="E2438">
        <v>8</v>
      </c>
      <c r="F2438">
        <v>901222</v>
      </c>
      <c r="G2438">
        <v>35901222</v>
      </c>
      <c r="H2438" t="s">
        <v>9575</v>
      </c>
      <c r="I2438">
        <v>400</v>
      </c>
      <c r="J2438" t="s">
        <v>3646</v>
      </c>
      <c r="K2438" t="s">
        <v>9576</v>
      </c>
      <c r="L2438">
        <v>1</v>
      </c>
      <c r="M2438" t="s">
        <v>3646</v>
      </c>
      <c r="N2438">
        <v>13240000</v>
      </c>
      <c r="O2438" t="s">
        <v>162</v>
      </c>
      <c r="P2438" t="s">
        <v>9577</v>
      </c>
      <c r="Q2438">
        <v>141</v>
      </c>
      <c r="R2438">
        <v>11</v>
      </c>
      <c r="S2438">
        <v>40161428</v>
      </c>
      <c r="T2438">
        <v>40164010</v>
      </c>
      <c r="U2438" t="s">
        <v>9578</v>
      </c>
      <c r="V2438">
        <v>2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102</v>
      </c>
      <c r="AE2438" s="2">
        <v>122</v>
      </c>
      <c r="AF2438" s="2">
        <v>82</v>
      </c>
      <c r="AG2438" s="2">
        <v>125</v>
      </c>
      <c r="AH2438" s="2">
        <v>112</v>
      </c>
      <c r="AI2438" s="2">
        <v>108</v>
      </c>
      <c r="AJ2438" s="2">
        <v>87</v>
      </c>
      <c r="AK2438" s="2">
        <v>0</v>
      </c>
      <c r="AL2438" s="2">
        <v>0</v>
      </c>
      <c r="AM2438" s="2">
        <v>0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0</v>
      </c>
      <c r="BI2438" s="2">
        <v>0</v>
      </c>
      <c r="BJ2438" s="2">
        <v>0</v>
      </c>
      <c r="BK2438" s="2">
        <v>0</v>
      </c>
      <c r="BL2438" s="2">
        <v>3</v>
      </c>
      <c r="BM2438" s="2">
        <v>5</v>
      </c>
      <c r="BN2438" s="2">
        <v>4</v>
      </c>
      <c r="BO2438" s="2">
        <v>6</v>
      </c>
      <c r="BP2438" s="2">
        <v>4</v>
      </c>
      <c r="BQ2438" s="2">
        <v>6</v>
      </c>
      <c r="BR2438" s="2">
        <v>4</v>
      </c>
      <c r="BS2438" s="2">
        <v>0</v>
      </c>
      <c r="BT2438" s="2">
        <v>0</v>
      </c>
      <c r="BU2438" s="2">
        <v>0</v>
      </c>
      <c r="BV2438" s="2">
        <v>0</v>
      </c>
      <c r="BW2438" s="2">
        <v>0</v>
      </c>
      <c r="BX2438" s="2">
        <v>0</v>
      </c>
      <c r="BY2438" s="2">
        <v>0</v>
      </c>
      <c r="BZ2438" s="2">
        <v>0</v>
      </c>
      <c r="CA2438" s="2">
        <v>0</v>
      </c>
      <c r="CB2438" s="2">
        <v>0</v>
      </c>
      <c r="CC2438" s="2">
        <v>0</v>
      </c>
      <c r="CD2438" s="2">
        <v>0</v>
      </c>
      <c r="CE2438" s="2">
        <v>0</v>
      </c>
      <c r="CF2438" s="2">
        <v>0</v>
      </c>
      <c r="CG2438" s="2">
        <v>0</v>
      </c>
      <c r="CH2438" s="2">
        <v>0</v>
      </c>
      <c r="CI2438" s="2">
        <v>0</v>
      </c>
      <c r="CJ2438" s="2">
        <v>0</v>
      </c>
      <c r="CK2438" s="2">
        <v>0</v>
      </c>
      <c r="CL2438" s="2">
        <v>0</v>
      </c>
    </row>
    <row r="2439" spans="1:90" x14ac:dyDescent="0.25">
      <c r="A2439" t="s">
        <v>115</v>
      </c>
      <c r="B2439">
        <v>10207</v>
      </c>
      <c r="C2439" t="s">
        <v>163</v>
      </c>
      <c r="D2439">
        <v>1</v>
      </c>
      <c r="E2439">
        <v>8</v>
      </c>
      <c r="F2439">
        <v>2537</v>
      </c>
      <c r="G2439">
        <v>35002537</v>
      </c>
      <c r="H2439" t="s">
        <v>15879</v>
      </c>
      <c r="I2439">
        <v>100</v>
      </c>
      <c r="J2439" t="s">
        <v>107</v>
      </c>
      <c r="K2439" t="s">
        <v>2008</v>
      </c>
      <c r="L2439">
        <v>59</v>
      </c>
      <c r="M2439" t="s">
        <v>201</v>
      </c>
      <c r="N2439">
        <v>3669030</v>
      </c>
      <c r="O2439" t="s">
        <v>92</v>
      </c>
      <c r="P2439" t="s">
        <v>15880</v>
      </c>
      <c r="Q2439">
        <v>257</v>
      </c>
      <c r="R2439">
        <v>11</v>
      </c>
      <c r="S2439">
        <v>26843034</v>
      </c>
      <c r="T2439">
        <v>29573635</v>
      </c>
      <c r="U2439" t="s">
        <v>15881</v>
      </c>
      <c r="V2439">
        <v>1</v>
      </c>
      <c r="W2439" s="2">
        <v>0</v>
      </c>
      <c r="X2439" s="2">
        <v>0</v>
      </c>
      <c r="Y2439" s="2">
        <v>99</v>
      </c>
      <c r="Z2439" s="2">
        <v>94</v>
      </c>
      <c r="AA2439" s="2">
        <v>113</v>
      </c>
      <c r="AB2439" s="2">
        <v>106</v>
      </c>
      <c r="AC2439" s="2">
        <v>111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64</v>
      </c>
      <c r="BD2439" s="2">
        <v>0</v>
      </c>
      <c r="BE2439" s="2">
        <v>0</v>
      </c>
      <c r="BF2439" s="2">
        <v>0</v>
      </c>
      <c r="BG2439" s="2">
        <v>7</v>
      </c>
      <c r="BH2439" s="2">
        <v>5</v>
      </c>
      <c r="BI2439" s="2">
        <v>4</v>
      </c>
      <c r="BJ2439" s="2">
        <v>6</v>
      </c>
      <c r="BK2439" s="2">
        <v>6</v>
      </c>
      <c r="BL2439" s="2">
        <v>0</v>
      </c>
      <c r="BM2439" s="2">
        <v>0</v>
      </c>
      <c r="BN2439" s="2">
        <v>0</v>
      </c>
      <c r="BO2439" s="2">
        <v>0</v>
      </c>
      <c r="BP2439" s="2">
        <v>0</v>
      </c>
      <c r="BQ2439" s="2">
        <v>0</v>
      </c>
      <c r="BR2439" s="2">
        <v>0</v>
      </c>
      <c r="BS2439" s="2">
        <v>0</v>
      </c>
      <c r="BT2439" s="2">
        <v>0</v>
      </c>
      <c r="BU2439" s="2">
        <v>0</v>
      </c>
      <c r="BV2439" s="2">
        <v>0</v>
      </c>
      <c r="BW2439" s="2">
        <v>0</v>
      </c>
      <c r="BX2439" s="2">
        <v>0</v>
      </c>
      <c r="BY2439" s="2">
        <v>0</v>
      </c>
      <c r="BZ2439" s="2">
        <v>0</v>
      </c>
      <c r="CA2439" s="2">
        <v>0</v>
      </c>
      <c r="CB2439" s="2">
        <v>0</v>
      </c>
      <c r="CC2439" s="2">
        <v>0</v>
      </c>
      <c r="CD2439" s="2">
        <v>0</v>
      </c>
      <c r="CE2439" s="2">
        <v>0</v>
      </c>
      <c r="CF2439" s="2">
        <v>0</v>
      </c>
      <c r="CG2439" s="2">
        <v>0</v>
      </c>
      <c r="CH2439" s="2">
        <v>0</v>
      </c>
      <c r="CI2439" s="2">
        <v>0</v>
      </c>
      <c r="CJ2439" s="2">
        <v>0</v>
      </c>
      <c r="CK2439" s="2">
        <v>6</v>
      </c>
      <c r="CL2439" s="2">
        <v>0</v>
      </c>
    </row>
    <row r="2440" spans="1:90" x14ac:dyDescent="0.25">
      <c r="A2440" t="s">
        <v>115</v>
      </c>
      <c r="B2440">
        <v>10207</v>
      </c>
      <c r="C2440" t="s">
        <v>163</v>
      </c>
      <c r="D2440">
        <v>1</v>
      </c>
      <c r="E2440">
        <v>8</v>
      </c>
      <c r="F2440">
        <v>3190</v>
      </c>
      <c r="G2440">
        <v>35003190</v>
      </c>
      <c r="H2440" t="s">
        <v>7583</v>
      </c>
      <c r="I2440">
        <v>100</v>
      </c>
      <c r="J2440" t="s">
        <v>107</v>
      </c>
      <c r="K2440" t="s">
        <v>174</v>
      </c>
      <c r="L2440">
        <v>37</v>
      </c>
      <c r="M2440" t="s">
        <v>174</v>
      </c>
      <c r="N2440">
        <v>8210210</v>
      </c>
      <c r="O2440" t="s">
        <v>92</v>
      </c>
      <c r="P2440" t="s">
        <v>7584</v>
      </c>
      <c r="Q2440">
        <v>281</v>
      </c>
      <c r="R2440">
        <v>11</v>
      </c>
      <c r="S2440">
        <v>22056798</v>
      </c>
      <c r="T2440">
        <v>22862296</v>
      </c>
      <c r="U2440" t="s">
        <v>7585</v>
      </c>
      <c r="V2440">
        <v>1</v>
      </c>
      <c r="W2440" s="2">
        <v>0</v>
      </c>
      <c r="X2440" s="2">
        <v>0</v>
      </c>
      <c r="Y2440" s="2">
        <v>73</v>
      </c>
      <c r="Z2440" s="2">
        <v>82</v>
      </c>
      <c r="AA2440" s="2">
        <v>104</v>
      </c>
      <c r="AB2440" s="2">
        <v>129</v>
      </c>
      <c r="AC2440" s="2">
        <v>103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0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19</v>
      </c>
      <c r="BD2440" s="2">
        <v>0</v>
      </c>
      <c r="BE2440" s="2">
        <v>0</v>
      </c>
      <c r="BF2440" s="2">
        <v>0</v>
      </c>
      <c r="BG2440" s="2">
        <v>3</v>
      </c>
      <c r="BH2440" s="2">
        <v>6</v>
      </c>
      <c r="BI2440" s="2">
        <v>7</v>
      </c>
      <c r="BJ2440" s="2">
        <v>6</v>
      </c>
      <c r="BK2440" s="2">
        <v>7</v>
      </c>
      <c r="BL2440" s="2">
        <v>0</v>
      </c>
      <c r="BM2440" s="2">
        <v>0</v>
      </c>
      <c r="BN2440" s="2">
        <v>0</v>
      </c>
      <c r="BO2440" s="2">
        <v>0</v>
      </c>
      <c r="BP2440" s="2">
        <v>0</v>
      </c>
      <c r="BQ2440" s="2">
        <v>0</v>
      </c>
      <c r="BR2440" s="2">
        <v>0</v>
      </c>
      <c r="BS2440" s="2">
        <v>0</v>
      </c>
      <c r="BT2440" s="2">
        <v>0</v>
      </c>
      <c r="BU2440" s="2">
        <v>0</v>
      </c>
      <c r="BV2440" s="2">
        <v>0</v>
      </c>
      <c r="BW2440" s="2">
        <v>0</v>
      </c>
      <c r="BX2440" s="2">
        <v>0</v>
      </c>
      <c r="BY2440" s="2">
        <v>0</v>
      </c>
      <c r="BZ2440" s="2">
        <v>0</v>
      </c>
      <c r="CA2440" s="2">
        <v>0</v>
      </c>
      <c r="CB2440" s="2">
        <v>0</v>
      </c>
      <c r="CC2440" s="2">
        <v>0</v>
      </c>
      <c r="CD2440" s="2">
        <v>0</v>
      </c>
      <c r="CE2440" s="2">
        <v>0</v>
      </c>
      <c r="CF2440" s="2">
        <v>0</v>
      </c>
      <c r="CG2440" s="2">
        <v>0</v>
      </c>
      <c r="CH2440" s="2">
        <v>0</v>
      </c>
      <c r="CI2440" s="2">
        <v>0</v>
      </c>
      <c r="CJ2440" s="2">
        <v>0</v>
      </c>
      <c r="CK2440" s="2">
        <v>1</v>
      </c>
      <c r="CL2440" s="2">
        <v>0</v>
      </c>
    </row>
    <row r="2441" spans="1:90" x14ac:dyDescent="0.25">
      <c r="A2441" t="s">
        <v>115</v>
      </c>
      <c r="B2441">
        <v>10207</v>
      </c>
      <c r="C2441" t="s">
        <v>163</v>
      </c>
      <c r="D2441">
        <v>1</v>
      </c>
      <c r="E2441">
        <v>8</v>
      </c>
      <c r="F2441">
        <v>902248</v>
      </c>
      <c r="G2441">
        <v>35902248</v>
      </c>
      <c r="H2441" t="s">
        <v>9544</v>
      </c>
      <c r="I2441">
        <v>100</v>
      </c>
      <c r="J2441" t="s">
        <v>107</v>
      </c>
      <c r="K2441" t="s">
        <v>6998</v>
      </c>
      <c r="L2441">
        <v>18</v>
      </c>
      <c r="M2441" t="s">
        <v>166</v>
      </c>
      <c r="N2441">
        <v>3820140</v>
      </c>
      <c r="O2441" t="s">
        <v>92</v>
      </c>
      <c r="P2441" t="s">
        <v>9545</v>
      </c>
      <c r="Q2441">
        <v>191</v>
      </c>
      <c r="R2441">
        <v>11</v>
      </c>
      <c r="S2441">
        <v>29436884</v>
      </c>
      <c r="T2441">
        <v>29439499</v>
      </c>
      <c r="U2441" t="s">
        <v>9546</v>
      </c>
      <c r="V2441">
        <v>1</v>
      </c>
      <c r="W2441" s="2">
        <v>0</v>
      </c>
      <c r="X2441" s="2">
        <v>0</v>
      </c>
      <c r="Y2441" s="2">
        <v>97</v>
      </c>
      <c r="Z2441" s="2">
        <v>104</v>
      </c>
      <c r="AA2441" s="2">
        <v>114</v>
      </c>
      <c r="AB2441" s="2">
        <v>68</v>
      </c>
      <c r="AC2441" s="2">
        <v>123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6</v>
      </c>
      <c r="BH2441" s="2">
        <v>5</v>
      </c>
      <c r="BI2441" s="2">
        <v>4</v>
      </c>
      <c r="BJ2441" s="2">
        <v>3</v>
      </c>
      <c r="BK2441" s="2">
        <v>5</v>
      </c>
      <c r="BL2441" s="2">
        <v>0</v>
      </c>
      <c r="BM2441" s="2">
        <v>0</v>
      </c>
      <c r="BN2441" s="2">
        <v>0</v>
      </c>
      <c r="BO2441" s="2">
        <v>0</v>
      </c>
      <c r="BP2441" s="2">
        <v>0</v>
      </c>
      <c r="BQ2441" s="2">
        <v>0</v>
      </c>
      <c r="BR2441" s="2">
        <v>0</v>
      </c>
      <c r="BS2441" s="2">
        <v>0</v>
      </c>
      <c r="BT2441" s="2">
        <v>0</v>
      </c>
      <c r="BU2441" s="2">
        <v>0</v>
      </c>
      <c r="BV2441" s="2">
        <v>0</v>
      </c>
      <c r="BW2441" s="2">
        <v>0</v>
      </c>
      <c r="BX2441" s="2">
        <v>0</v>
      </c>
      <c r="BY2441" s="2">
        <v>0</v>
      </c>
      <c r="BZ2441" s="2">
        <v>0</v>
      </c>
      <c r="CA2441" s="2">
        <v>0</v>
      </c>
      <c r="CB2441" s="2">
        <v>0</v>
      </c>
      <c r="CC2441" s="2">
        <v>0</v>
      </c>
      <c r="CD2441" s="2">
        <v>0</v>
      </c>
      <c r="CE2441" s="2">
        <v>0</v>
      </c>
      <c r="CF2441" s="2">
        <v>0</v>
      </c>
      <c r="CG2441" s="2">
        <v>0</v>
      </c>
      <c r="CH2441" s="2">
        <v>0</v>
      </c>
      <c r="CI2441" s="2">
        <v>0</v>
      </c>
      <c r="CJ2441" s="2">
        <v>0</v>
      </c>
      <c r="CK2441" s="2">
        <v>0</v>
      </c>
      <c r="CL2441" s="2">
        <v>0</v>
      </c>
    </row>
    <row r="2442" spans="1:90" x14ac:dyDescent="0.25">
      <c r="A2442" t="s">
        <v>115</v>
      </c>
      <c r="B2442">
        <v>10207</v>
      </c>
      <c r="C2442" t="s">
        <v>163</v>
      </c>
      <c r="D2442">
        <v>1</v>
      </c>
      <c r="E2442">
        <v>8</v>
      </c>
      <c r="F2442">
        <v>37000</v>
      </c>
      <c r="G2442">
        <v>35037000</v>
      </c>
      <c r="H2442" t="s">
        <v>8084</v>
      </c>
      <c r="I2442">
        <v>100</v>
      </c>
      <c r="J2442" t="s">
        <v>107</v>
      </c>
      <c r="K2442" t="s">
        <v>8000</v>
      </c>
      <c r="L2442">
        <v>18</v>
      </c>
      <c r="M2442" t="s">
        <v>166</v>
      </c>
      <c r="N2442">
        <v>3719000</v>
      </c>
      <c r="O2442" t="s">
        <v>92</v>
      </c>
      <c r="P2442" t="s">
        <v>8085</v>
      </c>
      <c r="Q2442">
        <v>149</v>
      </c>
      <c r="R2442">
        <v>11</v>
      </c>
      <c r="S2442">
        <v>29570795</v>
      </c>
      <c r="T2442">
        <v>29583933</v>
      </c>
      <c r="U2442" t="s">
        <v>8086</v>
      </c>
      <c r="V2442">
        <v>1</v>
      </c>
      <c r="W2442" s="2">
        <v>0</v>
      </c>
      <c r="X2442" s="2">
        <v>0</v>
      </c>
      <c r="Y2442" s="2">
        <v>73</v>
      </c>
      <c r="Z2442" s="2">
        <v>82</v>
      </c>
      <c r="AA2442" s="2">
        <v>99</v>
      </c>
      <c r="AB2442" s="2">
        <v>60</v>
      </c>
      <c r="AC2442" s="2">
        <v>88</v>
      </c>
      <c r="AD2442" s="2">
        <v>103</v>
      </c>
      <c r="AE2442" s="2">
        <v>94</v>
      </c>
      <c r="AF2442" s="2">
        <v>62</v>
      </c>
      <c r="AG2442" s="2">
        <v>50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87</v>
      </c>
      <c r="BD2442" s="2">
        <v>0</v>
      </c>
      <c r="BE2442" s="2">
        <v>0</v>
      </c>
      <c r="BF2442" s="2">
        <v>0</v>
      </c>
      <c r="BG2442" s="2">
        <v>6</v>
      </c>
      <c r="BH2442" s="2">
        <v>3</v>
      </c>
      <c r="BI2442" s="2">
        <v>5</v>
      </c>
      <c r="BJ2442" s="2">
        <v>4</v>
      </c>
      <c r="BK2442" s="2">
        <v>3</v>
      </c>
      <c r="BL2442" s="2">
        <v>5</v>
      </c>
      <c r="BM2442" s="2">
        <v>5</v>
      </c>
      <c r="BN2442" s="2">
        <v>4</v>
      </c>
      <c r="BO2442" s="2">
        <v>2</v>
      </c>
      <c r="BP2442" s="2">
        <v>0</v>
      </c>
      <c r="BQ2442" s="2">
        <v>0</v>
      </c>
      <c r="BR2442" s="2">
        <v>0</v>
      </c>
      <c r="BS2442" s="2">
        <v>0</v>
      </c>
      <c r="BT2442" s="2">
        <v>0</v>
      </c>
      <c r="BU2442" s="2">
        <v>0</v>
      </c>
      <c r="BV2442" s="2">
        <v>0</v>
      </c>
      <c r="BW2442" s="2">
        <v>0</v>
      </c>
      <c r="BX2442" s="2">
        <v>0</v>
      </c>
      <c r="BY2442" s="2">
        <v>0</v>
      </c>
      <c r="BZ2442" s="2">
        <v>0</v>
      </c>
      <c r="CA2442" s="2">
        <v>0</v>
      </c>
      <c r="CB2442" s="2">
        <v>0</v>
      </c>
      <c r="CC2442" s="2">
        <v>0</v>
      </c>
      <c r="CD2442" s="2">
        <v>0</v>
      </c>
      <c r="CE2442" s="2">
        <v>0</v>
      </c>
      <c r="CF2442" s="2">
        <v>0</v>
      </c>
      <c r="CG2442" s="2">
        <v>0</v>
      </c>
      <c r="CH2442" s="2">
        <v>0</v>
      </c>
      <c r="CI2442" s="2">
        <v>0</v>
      </c>
      <c r="CJ2442" s="2">
        <v>0</v>
      </c>
      <c r="CK2442" s="2">
        <v>11</v>
      </c>
      <c r="CL2442" s="2">
        <v>0</v>
      </c>
    </row>
    <row r="2443" spans="1:90" x14ac:dyDescent="0.25">
      <c r="A2443" t="s">
        <v>115</v>
      </c>
      <c r="B2443">
        <v>10207</v>
      </c>
      <c r="C2443" t="s">
        <v>163</v>
      </c>
      <c r="D2443">
        <v>1</v>
      </c>
      <c r="E2443">
        <v>8</v>
      </c>
      <c r="F2443">
        <v>924374</v>
      </c>
      <c r="G2443">
        <v>35924374</v>
      </c>
      <c r="H2443" t="s">
        <v>4021</v>
      </c>
      <c r="I2443">
        <v>100</v>
      </c>
      <c r="J2443" t="s">
        <v>107</v>
      </c>
      <c r="K2443" t="s">
        <v>4022</v>
      </c>
      <c r="L2443">
        <v>28</v>
      </c>
      <c r="M2443" t="s">
        <v>860</v>
      </c>
      <c r="N2443">
        <v>3828000</v>
      </c>
      <c r="O2443" t="s">
        <v>92</v>
      </c>
      <c r="P2443" t="s">
        <v>4023</v>
      </c>
      <c r="Q2443" t="s">
        <v>4024</v>
      </c>
      <c r="R2443">
        <v>11</v>
      </c>
      <c r="S2443">
        <v>29433533</v>
      </c>
      <c r="T2443">
        <v>29439510</v>
      </c>
      <c r="U2443" t="s">
        <v>4025</v>
      </c>
      <c r="V2443">
        <v>1</v>
      </c>
      <c r="W2443" s="2">
        <v>0</v>
      </c>
      <c r="X2443" s="2">
        <v>0</v>
      </c>
      <c r="Y2443" s="2">
        <v>128</v>
      </c>
      <c r="Z2443" s="2">
        <v>99</v>
      </c>
      <c r="AA2443" s="2">
        <v>97</v>
      </c>
      <c r="AB2443" s="2">
        <v>93</v>
      </c>
      <c r="AC2443" s="2">
        <v>104</v>
      </c>
      <c r="AD2443" s="2">
        <v>113</v>
      </c>
      <c r="AE2443" s="2">
        <v>139</v>
      </c>
      <c r="AF2443" s="2">
        <v>102</v>
      </c>
      <c r="AG2443" s="2">
        <v>73</v>
      </c>
      <c r="AH2443" s="2">
        <v>153</v>
      </c>
      <c r="AI2443" s="2">
        <v>152</v>
      </c>
      <c r="AJ2443" s="2">
        <v>111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7</v>
      </c>
      <c r="BH2443" s="2">
        <v>7</v>
      </c>
      <c r="BI2443" s="2">
        <v>4</v>
      </c>
      <c r="BJ2443" s="2">
        <v>3</v>
      </c>
      <c r="BK2443" s="2">
        <v>5</v>
      </c>
      <c r="BL2443" s="2">
        <v>6</v>
      </c>
      <c r="BM2443" s="2">
        <v>5</v>
      </c>
      <c r="BN2443" s="2">
        <v>4</v>
      </c>
      <c r="BO2443" s="2">
        <v>2</v>
      </c>
      <c r="BP2443" s="2">
        <v>6</v>
      </c>
      <c r="BQ2443" s="2">
        <v>6</v>
      </c>
      <c r="BR2443" s="2">
        <v>4</v>
      </c>
      <c r="BS2443" s="2">
        <v>0</v>
      </c>
      <c r="BT2443" s="2">
        <v>0</v>
      </c>
      <c r="BU2443" s="2">
        <v>0</v>
      </c>
      <c r="BV2443" s="2">
        <v>0</v>
      </c>
      <c r="BW2443" s="2">
        <v>0</v>
      </c>
      <c r="BX2443" s="2">
        <v>0</v>
      </c>
      <c r="BY2443" s="2">
        <v>0</v>
      </c>
      <c r="BZ2443" s="2">
        <v>0</v>
      </c>
      <c r="CA2443" s="2">
        <v>0</v>
      </c>
      <c r="CB2443" s="2">
        <v>0</v>
      </c>
      <c r="CC2443" s="2">
        <v>0</v>
      </c>
      <c r="CD2443" s="2">
        <v>0</v>
      </c>
      <c r="CE2443" s="2">
        <v>0</v>
      </c>
      <c r="CF2443" s="2">
        <v>0</v>
      </c>
      <c r="CG2443" s="2">
        <v>0</v>
      </c>
      <c r="CH2443" s="2">
        <v>0</v>
      </c>
      <c r="CI2443" s="2">
        <v>0</v>
      </c>
      <c r="CJ2443" s="2">
        <v>0</v>
      </c>
      <c r="CK2443" s="2">
        <v>0</v>
      </c>
      <c r="CL2443" s="2">
        <v>0</v>
      </c>
    </row>
    <row r="2444" spans="1:90" x14ac:dyDescent="0.25">
      <c r="A2444" t="s">
        <v>115</v>
      </c>
      <c r="B2444">
        <v>10207</v>
      </c>
      <c r="C2444" t="s">
        <v>163</v>
      </c>
      <c r="D2444">
        <v>1</v>
      </c>
      <c r="E2444">
        <v>8</v>
      </c>
      <c r="F2444">
        <v>2720</v>
      </c>
      <c r="G2444">
        <v>35002720</v>
      </c>
      <c r="H2444" t="s">
        <v>18033</v>
      </c>
      <c r="I2444">
        <v>100</v>
      </c>
      <c r="J2444" t="s">
        <v>107</v>
      </c>
      <c r="K2444" t="s">
        <v>18034</v>
      </c>
      <c r="L2444">
        <v>18</v>
      </c>
      <c r="M2444" t="s">
        <v>166</v>
      </c>
      <c r="N2444">
        <v>3720040</v>
      </c>
      <c r="O2444" t="s">
        <v>92</v>
      </c>
      <c r="P2444" t="s">
        <v>18035</v>
      </c>
      <c r="Q2444">
        <v>151</v>
      </c>
      <c r="R2444">
        <v>11</v>
      </c>
      <c r="S2444">
        <v>29583171</v>
      </c>
      <c r="T2444">
        <v>29583375</v>
      </c>
      <c r="U2444" t="s">
        <v>18036</v>
      </c>
      <c r="V2444">
        <v>1</v>
      </c>
      <c r="W2444" s="2">
        <v>0</v>
      </c>
      <c r="X2444" s="2">
        <v>0</v>
      </c>
      <c r="Y2444" s="2">
        <v>146</v>
      </c>
      <c r="Z2444" s="2">
        <v>163</v>
      </c>
      <c r="AA2444" s="2">
        <v>142</v>
      </c>
      <c r="AB2444" s="2">
        <v>146</v>
      </c>
      <c r="AC2444" s="2">
        <v>144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0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5</v>
      </c>
      <c r="BH2444" s="2">
        <v>8</v>
      </c>
      <c r="BI2444" s="2">
        <v>5</v>
      </c>
      <c r="BJ2444" s="2">
        <v>7</v>
      </c>
      <c r="BK2444" s="2">
        <v>6</v>
      </c>
      <c r="BL2444" s="2">
        <v>0</v>
      </c>
      <c r="BM2444" s="2">
        <v>0</v>
      </c>
      <c r="BN2444" s="2">
        <v>0</v>
      </c>
      <c r="BO2444" s="2">
        <v>0</v>
      </c>
      <c r="BP2444" s="2">
        <v>0</v>
      </c>
      <c r="BQ2444" s="2">
        <v>0</v>
      </c>
      <c r="BR2444" s="2">
        <v>0</v>
      </c>
      <c r="BS2444" s="2">
        <v>0</v>
      </c>
      <c r="BT2444" s="2">
        <v>0</v>
      </c>
      <c r="BU2444" s="2">
        <v>0</v>
      </c>
      <c r="BV2444" s="2">
        <v>0</v>
      </c>
      <c r="BW2444" s="2">
        <v>0</v>
      </c>
      <c r="BX2444" s="2">
        <v>0</v>
      </c>
      <c r="BY2444" s="2">
        <v>0</v>
      </c>
      <c r="BZ2444" s="2">
        <v>0</v>
      </c>
      <c r="CA2444" s="2">
        <v>0</v>
      </c>
      <c r="CB2444" s="2">
        <v>0</v>
      </c>
      <c r="CC2444" s="2">
        <v>0</v>
      </c>
      <c r="CD2444" s="2">
        <v>0</v>
      </c>
      <c r="CE2444" s="2">
        <v>0</v>
      </c>
      <c r="CF2444" s="2">
        <v>0</v>
      </c>
      <c r="CG2444" s="2">
        <v>0</v>
      </c>
      <c r="CH2444" s="2">
        <v>0</v>
      </c>
      <c r="CI2444" s="2">
        <v>0</v>
      </c>
      <c r="CJ2444" s="2">
        <v>0</v>
      </c>
      <c r="CK2444" s="2">
        <v>0</v>
      </c>
      <c r="CL2444" s="2">
        <v>0</v>
      </c>
    </row>
    <row r="2445" spans="1:90" x14ac:dyDescent="0.25">
      <c r="A2445" t="s">
        <v>115</v>
      </c>
      <c r="B2445">
        <v>10207</v>
      </c>
      <c r="C2445" t="s">
        <v>163</v>
      </c>
      <c r="D2445">
        <v>1</v>
      </c>
      <c r="E2445">
        <v>8</v>
      </c>
      <c r="F2445">
        <v>2525</v>
      </c>
      <c r="G2445">
        <v>35002525</v>
      </c>
      <c r="H2445" t="s">
        <v>504</v>
      </c>
      <c r="I2445">
        <v>100</v>
      </c>
      <c r="J2445" t="s">
        <v>107</v>
      </c>
      <c r="K2445" t="s">
        <v>201</v>
      </c>
      <c r="L2445">
        <v>59</v>
      </c>
      <c r="M2445" t="s">
        <v>201</v>
      </c>
      <c r="N2445">
        <v>3632020</v>
      </c>
      <c r="O2445" t="s">
        <v>92</v>
      </c>
      <c r="P2445" t="s">
        <v>505</v>
      </c>
      <c r="Q2445">
        <v>273</v>
      </c>
      <c r="R2445">
        <v>11</v>
      </c>
      <c r="S2445">
        <v>20913272</v>
      </c>
      <c r="T2445">
        <v>20923422</v>
      </c>
      <c r="U2445" t="s">
        <v>506</v>
      </c>
      <c r="V2445">
        <v>1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94</v>
      </c>
      <c r="AE2445" s="2">
        <v>111</v>
      </c>
      <c r="AF2445" s="2">
        <v>104</v>
      </c>
      <c r="AG2445" s="2">
        <v>69</v>
      </c>
      <c r="AH2445" s="2">
        <v>274</v>
      </c>
      <c r="AI2445" s="2">
        <v>202</v>
      </c>
      <c r="AJ2445" s="2">
        <v>207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343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43</v>
      </c>
      <c r="BD2445" s="2">
        <v>0</v>
      </c>
      <c r="BE2445" s="2">
        <v>0</v>
      </c>
      <c r="BF2445" s="2">
        <v>0</v>
      </c>
      <c r="BG2445" s="2">
        <v>0</v>
      </c>
      <c r="BH2445" s="2">
        <v>0</v>
      </c>
      <c r="BI2445" s="2">
        <v>0</v>
      </c>
      <c r="BJ2445" s="2">
        <v>0</v>
      </c>
      <c r="BK2445" s="2">
        <v>0</v>
      </c>
      <c r="BL2445" s="2">
        <v>6</v>
      </c>
      <c r="BM2445" s="2">
        <v>4</v>
      </c>
      <c r="BN2445" s="2">
        <v>5</v>
      </c>
      <c r="BO2445" s="2">
        <v>2</v>
      </c>
      <c r="BP2445" s="2">
        <v>8</v>
      </c>
      <c r="BQ2445" s="2">
        <v>7</v>
      </c>
      <c r="BR2445" s="2">
        <v>7</v>
      </c>
      <c r="BS2445" s="2">
        <v>0</v>
      </c>
      <c r="BT2445" s="2">
        <v>0</v>
      </c>
      <c r="BU2445" s="2">
        <v>0</v>
      </c>
      <c r="BV2445" s="2">
        <v>0</v>
      </c>
      <c r="BW2445" s="2">
        <v>0</v>
      </c>
      <c r="BX2445" s="2">
        <v>0</v>
      </c>
      <c r="BY2445" s="2">
        <v>0</v>
      </c>
      <c r="BZ2445" s="2">
        <v>0</v>
      </c>
      <c r="CA2445" s="2">
        <v>0</v>
      </c>
      <c r="CB2445" s="2">
        <v>0</v>
      </c>
      <c r="CC2445" s="2">
        <v>10</v>
      </c>
      <c r="CD2445" s="2">
        <v>0</v>
      </c>
      <c r="CE2445" s="2">
        <v>0</v>
      </c>
      <c r="CF2445" s="2">
        <v>0</v>
      </c>
      <c r="CG2445" s="2">
        <v>0</v>
      </c>
      <c r="CH2445" s="2">
        <v>0</v>
      </c>
      <c r="CI2445" s="2">
        <v>0</v>
      </c>
      <c r="CJ2445" s="2">
        <v>0</v>
      </c>
      <c r="CK2445" s="2">
        <v>2</v>
      </c>
      <c r="CL2445" s="2">
        <v>0</v>
      </c>
    </row>
    <row r="2446" spans="1:90" x14ac:dyDescent="0.25">
      <c r="A2446" t="s">
        <v>115</v>
      </c>
      <c r="B2446">
        <v>10207</v>
      </c>
      <c r="C2446" t="s">
        <v>163</v>
      </c>
      <c r="D2446">
        <v>1</v>
      </c>
      <c r="E2446">
        <v>8</v>
      </c>
      <c r="F2446">
        <v>36808</v>
      </c>
      <c r="G2446">
        <v>35036808</v>
      </c>
      <c r="H2446" t="s">
        <v>14877</v>
      </c>
      <c r="I2446">
        <v>100</v>
      </c>
      <c r="J2446" t="s">
        <v>107</v>
      </c>
      <c r="K2446" t="s">
        <v>7794</v>
      </c>
      <c r="L2446">
        <v>64</v>
      </c>
      <c r="M2446" t="s">
        <v>881</v>
      </c>
      <c r="N2446">
        <v>3683150</v>
      </c>
      <c r="O2446" t="s">
        <v>92</v>
      </c>
      <c r="P2446" t="s">
        <v>14878</v>
      </c>
      <c r="Q2446">
        <v>500</v>
      </c>
      <c r="R2446">
        <v>11</v>
      </c>
      <c r="S2446">
        <v>20435515</v>
      </c>
      <c r="T2446">
        <v>22805996</v>
      </c>
      <c r="U2446" t="s">
        <v>14879</v>
      </c>
      <c r="V2446">
        <v>1</v>
      </c>
      <c r="W2446" s="2">
        <v>0</v>
      </c>
      <c r="X2446" s="2">
        <v>0</v>
      </c>
      <c r="Y2446" s="2">
        <v>44</v>
      </c>
      <c r="Z2446" s="2">
        <v>36</v>
      </c>
      <c r="AA2446" s="2">
        <v>48</v>
      </c>
      <c r="AB2446" s="2">
        <v>40</v>
      </c>
      <c r="AC2446" s="2">
        <v>43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2</v>
      </c>
      <c r="BH2446" s="2">
        <v>2</v>
      </c>
      <c r="BI2446" s="2">
        <v>2</v>
      </c>
      <c r="BJ2446" s="2">
        <v>2</v>
      </c>
      <c r="BK2446" s="2">
        <v>2</v>
      </c>
      <c r="BL2446" s="2">
        <v>0</v>
      </c>
      <c r="BM2446" s="2">
        <v>0</v>
      </c>
      <c r="BN2446" s="2">
        <v>0</v>
      </c>
      <c r="BO2446" s="2">
        <v>0</v>
      </c>
      <c r="BP2446" s="2">
        <v>0</v>
      </c>
      <c r="BQ2446" s="2">
        <v>0</v>
      </c>
      <c r="BR2446" s="2">
        <v>0</v>
      </c>
      <c r="BS2446" s="2">
        <v>0</v>
      </c>
      <c r="BT2446" s="2">
        <v>0</v>
      </c>
      <c r="BU2446" s="2">
        <v>0</v>
      </c>
      <c r="BV2446" s="2">
        <v>0</v>
      </c>
      <c r="BW2446" s="2">
        <v>0</v>
      </c>
      <c r="BX2446" s="2">
        <v>0</v>
      </c>
      <c r="BY2446" s="2">
        <v>0</v>
      </c>
      <c r="BZ2446" s="2">
        <v>0</v>
      </c>
      <c r="CA2446" s="2">
        <v>0</v>
      </c>
      <c r="CB2446" s="2">
        <v>0</v>
      </c>
      <c r="CC2446" s="2">
        <v>0</v>
      </c>
      <c r="CD2446" s="2">
        <v>0</v>
      </c>
      <c r="CE2446" s="2">
        <v>0</v>
      </c>
      <c r="CF2446" s="2">
        <v>0</v>
      </c>
      <c r="CG2446" s="2">
        <v>0</v>
      </c>
      <c r="CH2446" s="2">
        <v>0</v>
      </c>
      <c r="CI2446" s="2">
        <v>0</v>
      </c>
      <c r="CJ2446" s="2">
        <v>0</v>
      </c>
      <c r="CK2446" s="2">
        <v>0</v>
      </c>
      <c r="CL2446" s="2">
        <v>0</v>
      </c>
    </row>
    <row r="2447" spans="1:90" x14ac:dyDescent="0.25">
      <c r="A2447" t="s">
        <v>115</v>
      </c>
      <c r="B2447">
        <v>10207</v>
      </c>
      <c r="C2447" t="s">
        <v>163</v>
      </c>
      <c r="D2447">
        <v>1</v>
      </c>
      <c r="E2447">
        <v>8</v>
      </c>
      <c r="F2447">
        <v>3116</v>
      </c>
      <c r="G2447">
        <v>35003116</v>
      </c>
      <c r="H2447" t="s">
        <v>3256</v>
      </c>
      <c r="I2447">
        <v>100</v>
      </c>
      <c r="J2447" t="s">
        <v>107</v>
      </c>
      <c r="K2447" t="s">
        <v>174</v>
      </c>
      <c r="L2447">
        <v>37</v>
      </c>
      <c r="M2447" t="s">
        <v>174</v>
      </c>
      <c r="N2447">
        <v>8295300</v>
      </c>
      <c r="O2447" t="s">
        <v>92</v>
      </c>
      <c r="P2447" t="s">
        <v>793</v>
      </c>
      <c r="Q2447">
        <v>542</v>
      </c>
      <c r="R2447">
        <v>11</v>
      </c>
      <c r="S2447">
        <v>20798083</v>
      </c>
      <c r="T2447">
        <v>22860013</v>
      </c>
      <c r="U2447" t="s">
        <v>3257</v>
      </c>
      <c r="V2447">
        <v>1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201</v>
      </c>
      <c r="AE2447" s="2">
        <v>193</v>
      </c>
      <c r="AF2447" s="2">
        <v>164</v>
      </c>
      <c r="AG2447" s="2">
        <v>105</v>
      </c>
      <c r="AH2447" s="2">
        <v>270</v>
      </c>
      <c r="AI2447" s="2">
        <v>185</v>
      </c>
      <c r="AJ2447" s="2">
        <v>150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48</v>
      </c>
      <c r="BD2447" s="2">
        <v>0</v>
      </c>
      <c r="BE2447" s="2">
        <v>0</v>
      </c>
      <c r="BF2447" s="2">
        <v>0</v>
      </c>
      <c r="BG2447" s="2">
        <v>0</v>
      </c>
      <c r="BH2447" s="2">
        <v>0</v>
      </c>
      <c r="BI2447" s="2">
        <v>0</v>
      </c>
      <c r="BJ2447" s="2">
        <v>0</v>
      </c>
      <c r="BK2447" s="2">
        <v>0</v>
      </c>
      <c r="BL2447" s="2">
        <v>8</v>
      </c>
      <c r="BM2447" s="2">
        <v>9</v>
      </c>
      <c r="BN2447" s="2">
        <v>7</v>
      </c>
      <c r="BO2447" s="2">
        <v>6</v>
      </c>
      <c r="BP2447" s="2">
        <v>12</v>
      </c>
      <c r="BQ2447" s="2">
        <v>7</v>
      </c>
      <c r="BR2447" s="2">
        <v>5</v>
      </c>
      <c r="BS2447" s="2">
        <v>0</v>
      </c>
      <c r="BT2447" s="2">
        <v>0</v>
      </c>
      <c r="BU2447" s="2">
        <v>0</v>
      </c>
      <c r="BV2447" s="2">
        <v>0</v>
      </c>
      <c r="BW2447" s="2">
        <v>0</v>
      </c>
      <c r="BX2447" s="2">
        <v>0</v>
      </c>
      <c r="BY2447" s="2">
        <v>0</v>
      </c>
      <c r="BZ2447" s="2">
        <v>0</v>
      </c>
      <c r="CA2447" s="2">
        <v>0</v>
      </c>
      <c r="CB2447" s="2">
        <v>0</v>
      </c>
      <c r="CC2447" s="2">
        <v>0</v>
      </c>
      <c r="CD2447" s="2">
        <v>0</v>
      </c>
      <c r="CE2447" s="2">
        <v>0</v>
      </c>
      <c r="CF2447" s="2">
        <v>0</v>
      </c>
      <c r="CG2447" s="2">
        <v>0</v>
      </c>
      <c r="CH2447" s="2">
        <v>0</v>
      </c>
      <c r="CI2447" s="2">
        <v>0</v>
      </c>
      <c r="CJ2447" s="2">
        <v>0</v>
      </c>
      <c r="CK2447" s="2">
        <v>3</v>
      </c>
      <c r="CL2447" s="2">
        <v>0</v>
      </c>
    </row>
    <row r="2448" spans="1:90" x14ac:dyDescent="0.25">
      <c r="A2448" t="s">
        <v>115</v>
      </c>
      <c r="B2448">
        <v>10207</v>
      </c>
      <c r="C2448" t="s">
        <v>163</v>
      </c>
      <c r="D2448">
        <v>1</v>
      </c>
      <c r="E2448">
        <v>8</v>
      </c>
      <c r="F2448">
        <v>910788</v>
      </c>
      <c r="G2448">
        <v>35910788</v>
      </c>
      <c r="H2448" t="s">
        <v>17920</v>
      </c>
      <c r="I2448">
        <v>100</v>
      </c>
      <c r="J2448" t="s">
        <v>107</v>
      </c>
      <c r="K2448" t="s">
        <v>374</v>
      </c>
      <c r="L2448">
        <v>87</v>
      </c>
      <c r="M2448" t="s">
        <v>334</v>
      </c>
      <c r="N2448">
        <v>8070060</v>
      </c>
      <c r="O2448" t="s">
        <v>92</v>
      </c>
      <c r="P2448" t="s">
        <v>17921</v>
      </c>
      <c r="Q2448">
        <v>61</v>
      </c>
      <c r="R2448">
        <v>11</v>
      </c>
      <c r="S2448">
        <v>22970011</v>
      </c>
      <c r="T2448">
        <v>22973343</v>
      </c>
      <c r="U2448" t="s">
        <v>17922</v>
      </c>
      <c r="V2448">
        <v>1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97</v>
      </c>
      <c r="AE2448" s="2">
        <v>95</v>
      </c>
      <c r="AF2448" s="2">
        <v>118</v>
      </c>
      <c r="AG2448" s="2">
        <v>54</v>
      </c>
      <c r="AH2448" s="2">
        <v>241</v>
      </c>
      <c r="AI2448" s="2">
        <v>217</v>
      </c>
      <c r="AJ2448" s="2">
        <v>179</v>
      </c>
      <c r="AK2448" s="2">
        <v>0</v>
      </c>
      <c r="AL2448" s="2">
        <v>0</v>
      </c>
      <c r="AM2448" s="2">
        <v>0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155</v>
      </c>
      <c r="BD2448" s="2">
        <v>0</v>
      </c>
      <c r="BE2448" s="2">
        <v>0</v>
      </c>
      <c r="BF2448" s="2">
        <v>0</v>
      </c>
      <c r="BG2448" s="2">
        <v>0</v>
      </c>
      <c r="BH2448" s="2">
        <v>0</v>
      </c>
      <c r="BI2448" s="2">
        <v>0</v>
      </c>
      <c r="BJ2448" s="2">
        <v>0</v>
      </c>
      <c r="BK2448" s="2">
        <v>0</v>
      </c>
      <c r="BL2448" s="2">
        <v>3</v>
      </c>
      <c r="BM2448" s="2">
        <v>4</v>
      </c>
      <c r="BN2448" s="2">
        <v>5</v>
      </c>
      <c r="BO2448" s="2">
        <v>3</v>
      </c>
      <c r="BP2448" s="2">
        <v>13</v>
      </c>
      <c r="BQ2448" s="2">
        <v>7</v>
      </c>
      <c r="BR2448" s="2">
        <v>7</v>
      </c>
      <c r="BS2448" s="2">
        <v>0</v>
      </c>
      <c r="BT2448" s="2">
        <v>0</v>
      </c>
      <c r="BU2448" s="2">
        <v>0</v>
      </c>
      <c r="BV2448" s="2">
        <v>0</v>
      </c>
      <c r="BW2448" s="2">
        <v>0</v>
      </c>
      <c r="BX2448" s="2">
        <v>0</v>
      </c>
      <c r="BY2448" s="2">
        <v>0</v>
      </c>
      <c r="BZ2448" s="2">
        <v>0</v>
      </c>
      <c r="CA2448" s="2">
        <v>0</v>
      </c>
      <c r="CB2448" s="2">
        <v>0</v>
      </c>
      <c r="CC2448" s="2">
        <v>0</v>
      </c>
      <c r="CD2448" s="2">
        <v>0</v>
      </c>
      <c r="CE2448" s="2">
        <v>0</v>
      </c>
      <c r="CF2448" s="2">
        <v>0</v>
      </c>
      <c r="CG2448" s="2">
        <v>0</v>
      </c>
      <c r="CH2448" s="2">
        <v>0</v>
      </c>
      <c r="CI2448" s="2">
        <v>0</v>
      </c>
      <c r="CJ2448" s="2">
        <v>0</v>
      </c>
      <c r="CK2448" s="2">
        <v>11</v>
      </c>
      <c r="CL2448" s="2">
        <v>0</v>
      </c>
    </row>
    <row r="2449" spans="1:90" x14ac:dyDescent="0.25">
      <c r="A2449" t="s">
        <v>115</v>
      </c>
      <c r="B2449">
        <v>10207</v>
      </c>
      <c r="C2449" t="s">
        <v>163</v>
      </c>
      <c r="D2449">
        <v>1</v>
      </c>
      <c r="E2449">
        <v>8</v>
      </c>
      <c r="F2449">
        <v>2586</v>
      </c>
      <c r="G2449">
        <v>35002586</v>
      </c>
      <c r="H2449" t="s">
        <v>19022</v>
      </c>
      <c r="I2449">
        <v>100</v>
      </c>
      <c r="J2449" t="s">
        <v>107</v>
      </c>
      <c r="K2449" t="s">
        <v>1380</v>
      </c>
      <c r="L2449">
        <v>59</v>
      </c>
      <c r="M2449" t="s">
        <v>201</v>
      </c>
      <c r="N2449">
        <v>3636000</v>
      </c>
      <c r="O2449" t="s">
        <v>102</v>
      </c>
      <c r="P2449" t="s">
        <v>1176</v>
      </c>
      <c r="Q2449">
        <v>604</v>
      </c>
      <c r="R2449">
        <v>11</v>
      </c>
      <c r="S2449">
        <v>26470700</v>
      </c>
      <c r="T2449">
        <v>26477915</v>
      </c>
      <c r="U2449" t="s">
        <v>19023</v>
      </c>
      <c r="V2449">
        <v>1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143</v>
      </c>
      <c r="AE2449" s="2">
        <v>151</v>
      </c>
      <c r="AF2449" s="2">
        <v>136</v>
      </c>
      <c r="AG2449" s="2">
        <v>135</v>
      </c>
      <c r="AH2449" s="2">
        <v>397</v>
      </c>
      <c r="AI2449" s="2">
        <v>317</v>
      </c>
      <c r="AJ2449" s="2">
        <v>237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0</v>
      </c>
      <c r="BI2449" s="2">
        <v>0</v>
      </c>
      <c r="BJ2449" s="2">
        <v>0</v>
      </c>
      <c r="BK2449" s="2">
        <v>0</v>
      </c>
      <c r="BL2449" s="2">
        <v>6</v>
      </c>
      <c r="BM2449" s="2">
        <v>9</v>
      </c>
      <c r="BN2449" s="2">
        <v>5</v>
      </c>
      <c r="BO2449" s="2">
        <v>4</v>
      </c>
      <c r="BP2449" s="2">
        <v>13</v>
      </c>
      <c r="BQ2449" s="2">
        <v>11</v>
      </c>
      <c r="BR2449" s="2">
        <v>7</v>
      </c>
      <c r="BS2449" s="2">
        <v>0</v>
      </c>
      <c r="BT2449" s="2">
        <v>0</v>
      </c>
      <c r="BU2449" s="2">
        <v>0</v>
      </c>
      <c r="BV2449" s="2">
        <v>0</v>
      </c>
      <c r="BW2449" s="2">
        <v>0</v>
      </c>
      <c r="BX2449" s="2">
        <v>0</v>
      </c>
      <c r="BY2449" s="2">
        <v>0</v>
      </c>
      <c r="BZ2449" s="2">
        <v>0</v>
      </c>
      <c r="CA2449" s="2">
        <v>0</v>
      </c>
      <c r="CB2449" s="2">
        <v>0</v>
      </c>
      <c r="CC2449" s="2">
        <v>0</v>
      </c>
      <c r="CD2449" s="2">
        <v>0</v>
      </c>
      <c r="CE2449" s="2">
        <v>0</v>
      </c>
      <c r="CF2449" s="2">
        <v>0</v>
      </c>
      <c r="CG2449" s="2">
        <v>0</v>
      </c>
      <c r="CH2449" s="2">
        <v>0</v>
      </c>
      <c r="CI2449" s="2">
        <v>0</v>
      </c>
      <c r="CJ2449" s="2">
        <v>0</v>
      </c>
      <c r="CK2449" s="2">
        <v>0</v>
      </c>
      <c r="CL2449" s="2">
        <v>0</v>
      </c>
    </row>
    <row r="2450" spans="1:90" x14ac:dyDescent="0.25">
      <c r="A2450" t="s">
        <v>115</v>
      </c>
      <c r="B2450">
        <v>10207</v>
      </c>
      <c r="C2450" t="s">
        <v>163</v>
      </c>
      <c r="D2450">
        <v>1</v>
      </c>
      <c r="E2450">
        <v>8</v>
      </c>
      <c r="F2450">
        <v>2773</v>
      </c>
      <c r="G2450">
        <v>35002773</v>
      </c>
      <c r="H2450" t="s">
        <v>7150</v>
      </c>
      <c r="I2450">
        <v>100</v>
      </c>
      <c r="J2450" t="s">
        <v>107</v>
      </c>
      <c r="K2450" t="s">
        <v>860</v>
      </c>
      <c r="L2450">
        <v>28</v>
      </c>
      <c r="M2450" t="s">
        <v>860</v>
      </c>
      <c r="N2450">
        <v>3827000</v>
      </c>
      <c r="O2450" t="s">
        <v>102</v>
      </c>
      <c r="P2450" t="s">
        <v>7151</v>
      </c>
      <c r="Q2450">
        <v>8402</v>
      </c>
      <c r="R2450">
        <v>11</v>
      </c>
      <c r="S2450">
        <v>25465998</v>
      </c>
      <c r="T2450">
        <v>29432575</v>
      </c>
      <c r="U2450" t="s">
        <v>7152</v>
      </c>
      <c r="V2450">
        <v>1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221</v>
      </c>
      <c r="AE2450" s="2">
        <v>235</v>
      </c>
      <c r="AF2450" s="2">
        <v>198</v>
      </c>
      <c r="AG2450" s="2">
        <v>162</v>
      </c>
      <c r="AH2450" s="2">
        <v>332</v>
      </c>
      <c r="AI2450" s="2">
        <v>222</v>
      </c>
      <c r="AJ2450" s="2">
        <v>171</v>
      </c>
      <c r="AK2450" s="2">
        <v>0</v>
      </c>
      <c r="AL2450" s="2">
        <v>0</v>
      </c>
      <c r="AM2450" s="2">
        <v>0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17</v>
      </c>
      <c r="BD2450" s="2">
        <v>0</v>
      </c>
      <c r="BE2450" s="2">
        <v>0</v>
      </c>
      <c r="BF2450" s="2">
        <v>0</v>
      </c>
      <c r="BG2450" s="2">
        <v>0</v>
      </c>
      <c r="BH2450" s="2">
        <v>0</v>
      </c>
      <c r="BI2450" s="2">
        <v>0</v>
      </c>
      <c r="BJ2450" s="2">
        <v>0</v>
      </c>
      <c r="BK2450" s="2">
        <v>0</v>
      </c>
      <c r="BL2450" s="2">
        <v>9</v>
      </c>
      <c r="BM2450" s="2">
        <v>8</v>
      </c>
      <c r="BN2450" s="2">
        <v>8</v>
      </c>
      <c r="BO2450" s="2">
        <v>6</v>
      </c>
      <c r="BP2450" s="2">
        <v>12</v>
      </c>
      <c r="BQ2450" s="2">
        <v>8</v>
      </c>
      <c r="BR2450" s="2">
        <v>8</v>
      </c>
      <c r="BS2450" s="2">
        <v>0</v>
      </c>
      <c r="BT2450" s="2">
        <v>0</v>
      </c>
      <c r="BU2450" s="2">
        <v>0</v>
      </c>
      <c r="BV2450" s="2">
        <v>0</v>
      </c>
      <c r="BW2450" s="2">
        <v>0</v>
      </c>
      <c r="BX2450" s="2">
        <v>0</v>
      </c>
      <c r="BY2450" s="2">
        <v>0</v>
      </c>
      <c r="BZ2450" s="2">
        <v>0</v>
      </c>
      <c r="CA2450" s="2">
        <v>0</v>
      </c>
      <c r="CB2450" s="2">
        <v>0</v>
      </c>
      <c r="CC2450" s="2">
        <v>0</v>
      </c>
      <c r="CD2450" s="2">
        <v>0</v>
      </c>
      <c r="CE2450" s="2">
        <v>0</v>
      </c>
      <c r="CF2450" s="2">
        <v>0</v>
      </c>
      <c r="CG2450" s="2">
        <v>0</v>
      </c>
      <c r="CH2450" s="2">
        <v>0</v>
      </c>
      <c r="CI2450" s="2">
        <v>0</v>
      </c>
      <c r="CJ2450" s="2">
        <v>0</v>
      </c>
      <c r="CK2450" s="2">
        <v>1</v>
      </c>
      <c r="CL2450" s="2">
        <v>0</v>
      </c>
    </row>
    <row r="2451" spans="1:90" x14ac:dyDescent="0.25">
      <c r="A2451" t="s">
        <v>115</v>
      </c>
      <c r="B2451">
        <v>10207</v>
      </c>
      <c r="C2451" t="s">
        <v>163</v>
      </c>
      <c r="D2451">
        <v>1</v>
      </c>
      <c r="E2451">
        <v>8</v>
      </c>
      <c r="F2451">
        <v>2719</v>
      </c>
      <c r="G2451">
        <v>35002719</v>
      </c>
      <c r="H2451" t="s">
        <v>3153</v>
      </c>
      <c r="I2451">
        <v>100</v>
      </c>
      <c r="J2451" t="s">
        <v>107</v>
      </c>
      <c r="K2451" t="s">
        <v>3154</v>
      </c>
      <c r="L2451">
        <v>18</v>
      </c>
      <c r="M2451" t="s">
        <v>166</v>
      </c>
      <c r="N2451">
        <v>3731000</v>
      </c>
      <c r="O2451" t="s">
        <v>92</v>
      </c>
      <c r="P2451" t="s">
        <v>3155</v>
      </c>
      <c r="Q2451">
        <v>61</v>
      </c>
      <c r="R2451">
        <v>11</v>
      </c>
      <c r="S2451">
        <v>26411691</v>
      </c>
      <c r="T2451">
        <v>26418865</v>
      </c>
      <c r="U2451" t="s">
        <v>3156</v>
      </c>
      <c r="V2451">
        <v>1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52</v>
      </c>
      <c r="AE2451" s="2">
        <v>45</v>
      </c>
      <c r="AF2451" s="2">
        <v>63</v>
      </c>
      <c r="AG2451" s="2">
        <v>67</v>
      </c>
      <c r="AH2451" s="2">
        <v>435</v>
      </c>
      <c r="AI2451" s="2">
        <v>306</v>
      </c>
      <c r="AJ2451" s="2">
        <v>270</v>
      </c>
      <c r="AK2451" s="2">
        <v>0</v>
      </c>
      <c r="AL2451" s="2">
        <v>0</v>
      </c>
      <c r="AM2451" s="2">
        <v>0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185</v>
      </c>
      <c r="BD2451" s="2">
        <v>0</v>
      </c>
      <c r="BE2451" s="2">
        <v>0</v>
      </c>
      <c r="BF2451" s="2">
        <v>0</v>
      </c>
      <c r="BG2451" s="2">
        <v>0</v>
      </c>
      <c r="BH2451" s="2">
        <v>0</v>
      </c>
      <c r="BI2451" s="2">
        <v>0</v>
      </c>
      <c r="BJ2451" s="2">
        <v>0</v>
      </c>
      <c r="BK2451" s="2">
        <v>0</v>
      </c>
      <c r="BL2451" s="2">
        <v>2</v>
      </c>
      <c r="BM2451" s="2">
        <v>2</v>
      </c>
      <c r="BN2451" s="2">
        <v>2</v>
      </c>
      <c r="BO2451" s="2">
        <v>3</v>
      </c>
      <c r="BP2451" s="2">
        <v>17</v>
      </c>
      <c r="BQ2451" s="2">
        <v>10</v>
      </c>
      <c r="BR2451" s="2">
        <v>11</v>
      </c>
      <c r="BS2451" s="2">
        <v>0</v>
      </c>
      <c r="BT2451" s="2">
        <v>0</v>
      </c>
      <c r="BU2451" s="2">
        <v>0</v>
      </c>
      <c r="BV2451" s="2">
        <v>0</v>
      </c>
      <c r="BW2451" s="2">
        <v>0</v>
      </c>
      <c r="BX2451" s="2">
        <v>0</v>
      </c>
      <c r="BY2451" s="2">
        <v>0</v>
      </c>
      <c r="BZ2451" s="2">
        <v>0</v>
      </c>
      <c r="CA2451" s="2">
        <v>0</v>
      </c>
      <c r="CB2451" s="2">
        <v>0</v>
      </c>
      <c r="CC2451" s="2">
        <v>0</v>
      </c>
      <c r="CD2451" s="2">
        <v>0</v>
      </c>
      <c r="CE2451" s="2">
        <v>0</v>
      </c>
      <c r="CF2451" s="2">
        <v>0</v>
      </c>
      <c r="CG2451" s="2">
        <v>0</v>
      </c>
      <c r="CH2451" s="2">
        <v>0</v>
      </c>
      <c r="CI2451" s="2">
        <v>0</v>
      </c>
      <c r="CJ2451" s="2">
        <v>0</v>
      </c>
      <c r="CK2451" s="2">
        <v>6</v>
      </c>
      <c r="CL2451" s="2">
        <v>0</v>
      </c>
    </row>
    <row r="2452" spans="1:90" x14ac:dyDescent="0.25">
      <c r="A2452" t="s">
        <v>115</v>
      </c>
      <c r="B2452">
        <v>10207</v>
      </c>
      <c r="C2452" t="s">
        <v>163</v>
      </c>
      <c r="D2452">
        <v>1</v>
      </c>
      <c r="E2452">
        <v>8</v>
      </c>
      <c r="F2452">
        <v>40320</v>
      </c>
      <c r="G2452">
        <v>35040320</v>
      </c>
      <c r="H2452" t="s">
        <v>11051</v>
      </c>
      <c r="I2452">
        <v>100</v>
      </c>
      <c r="J2452" t="s">
        <v>107</v>
      </c>
      <c r="K2452" t="s">
        <v>4728</v>
      </c>
      <c r="L2452">
        <v>37</v>
      </c>
      <c r="M2452" t="s">
        <v>174</v>
      </c>
      <c r="N2452">
        <v>8235160</v>
      </c>
      <c r="O2452" t="s">
        <v>92</v>
      </c>
      <c r="P2452" t="s">
        <v>11052</v>
      </c>
      <c r="Q2452">
        <v>15</v>
      </c>
      <c r="R2452">
        <v>11</v>
      </c>
      <c r="S2452">
        <v>20532606</v>
      </c>
      <c r="T2452">
        <v>20532633</v>
      </c>
      <c r="U2452" t="s">
        <v>11053</v>
      </c>
      <c r="V2452">
        <v>1</v>
      </c>
      <c r="W2452" s="2">
        <v>0</v>
      </c>
      <c r="X2452" s="2">
        <v>0</v>
      </c>
      <c r="Y2452" s="2">
        <v>166</v>
      </c>
      <c r="Z2452" s="2">
        <v>149</v>
      </c>
      <c r="AA2452" s="2">
        <v>129</v>
      </c>
      <c r="AB2452" s="2">
        <v>139</v>
      </c>
      <c r="AC2452" s="2">
        <v>169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8</v>
      </c>
      <c r="BH2452" s="2">
        <v>6</v>
      </c>
      <c r="BI2452" s="2">
        <v>8</v>
      </c>
      <c r="BJ2452" s="2">
        <v>6</v>
      </c>
      <c r="BK2452" s="2">
        <v>8</v>
      </c>
      <c r="BL2452" s="2">
        <v>0</v>
      </c>
      <c r="BM2452" s="2">
        <v>0</v>
      </c>
      <c r="BN2452" s="2">
        <v>0</v>
      </c>
      <c r="BO2452" s="2">
        <v>0</v>
      </c>
      <c r="BP2452" s="2">
        <v>0</v>
      </c>
      <c r="BQ2452" s="2">
        <v>0</v>
      </c>
      <c r="BR2452" s="2">
        <v>0</v>
      </c>
      <c r="BS2452" s="2">
        <v>0</v>
      </c>
      <c r="BT2452" s="2">
        <v>0</v>
      </c>
      <c r="BU2452" s="2">
        <v>0</v>
      </c>
      <c r="BV2452" s="2">
        <v>0</v>
      </c>
      <c r="BW2452" s="2">
        <v>0</v>
      </c>
      <c r="BX2452" s="2">
        <v>0</v>
      </c>
      <c r="BY2452" s="2">
        <v>0</v>
      </c>
      <c r="BZ2452" s="2">
        <v>0</v>
      </c>
      <c r="CA2452" s="2">
        <v>0</v>
      </c>
      <c r="CB2452" s="2">
        <v>0</v>
      </c>
      <c r="CC2452" s="2">
        <v>0</v>
      </c>
      <c r="CD2452" s="2">
        <v>0</v>
      </c>
      <c r="CE2452" s="2">
        <v>0</v>
      </c>
      <c r="CF2452" s="2">
        <v>0</v>
      </c>
      <c r="CG2452" s="2">
        <v>0</v>
      </c>
      <c r="CH2452" s="2">
        <v>0</v>
      </c>
      <c r="CI2452" s="2">
        <v>0</v>
      </c>
      <c r="CJ2452" s="2">
        <v>0</v>
      </c>
      <c r="CK2452" s="2">
        <v>0</v>
      </c>
      <c r="CL2452" s="2">
        <v>0</v>
      </c>
    </row>
    <row r="2453" spans="1:90" x14ac:dyDescent="0.25">
      <c r="A2453" t="s">
        <v>115</v>
      </c>
      <c r="B2453">
        <v>10207</v>
      </c>
      <c r="C2453" t="s">
        <v>163</v>
      </c>
      <c r="D2453">
        <v>2</v>
      </c>
      <c r="E2453">
        <v>6</v>
      </c>
      <c r="F2453">
        <v>985065</v>
      </c>
      <c r="G2453">
        <v>35985065</v>
      </c>
      <c r="H2453" t="s">
        <v>7270</v>
      </c>
      <c r="I2453">
        <v>100</v>
      </c>
      <c r="J2453" t="s">
        <v>107</v>
      </c>
      <c r="K2453" t="s">
        <v>2266</v>
      </c>
      <c r="L2453">
        <v>28</v>
      </c>
      <c r="M2453" t="s">
        <v>860</v>
      </c>
      <c r="N2453">
        <v>3810110</v>
      </c>
      <c r="O2453" t="s">
        <v>92</v>
      </c>
      <c r="P2453" t="s">
        <v>2267</v>
      </c>
      <c r="Q2453" t="s">
        <v>127</v>
      </c>
      <c r="R2453">
        <v>11</v>
      </c>
      <c r="S2453">
        <v>25465969</v>
      </c>
      <c r="T2453">
        <v>29433500</v>
      </c>
      <c r="U2453" t="s">
        <v>7271</v>
      </c>
      <c r="V2453">
        <v>1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175</v>
      </c>
      <c r="BD2453" s="2">
        <v>0</v>
      </c>
      <c r="BE2453" s="2">
        <v>0</v>
      </c>
      <c r="BF2453" s="2">
        <v>0</v>
      </c>
      <c r="BG2453" s="2">
        <v>0</v>
      </c>
      <c r="BH2453" s="2">
        <v>0</v>
      </c>
      <c r="BI2453" s="2">
        <v>0</v>
      </c>
      <c r="BJ2453" s="2">
        <v>0</v>
      </c>
      <c r="BK2453" s="2">
        <v>0</v>
      </c>
      <c r="BL2453" s="2">
        <v>0</v>
      </c>
      <c r="BM2453" s="2">
        <v>0</v>
      </c>
      <c r="BN2453" s="2">
        <v>0</v>
      </c>
      <c r="BO2453" s="2">
        <v>0</v>
      </c>
      <c r="BP2453" s="2">
        <v>0</v>
      </c>
      <c r="BQ2453" s="2">
        <v>0</v>
      </c>
      <c r="BR2453" s="2">
        <v>0</v>
      </c>
      <c r="BS2453" s="2">
        <v>0</v>
      </c>
      <c r="BT2453" s="2">
        <v>0</v>
      </c>
      <c r="BU2453" s="2">
        <v>0</v>
      </c>
      <c r="BV2453" s="2">
        <v>0</v>
      </c>
      <c r="BW2453" s="2">
        <v>0</v>
      </c>
      <c r="BX2453" s="2">
        <v>0</v>
      </c>
      <c r="BY2453" s="2">
        <v>0</v>
      </c>
      <c r="BZ2453" s="2">
        <v>0</v>
      </c>
      <c r="CA2453" s="2">
        <v>0</v>
      </c>
      <c r="CB2453" s="2">
        <v>0</v>
      </c>
      <c r="CC2453" s="2">
        <v>0</v>
      </c>
      <c r="CD2453" s="2">
        <v>0</v>
      </c>
      <c r="CE2453" s="2">
        <v>0</v>
      </c>
      <c r="CF2453" s="2">
        <v>0</v>
      </c>
      <c r="CG2453" s="2">
        <v>0</v>
      </c>
      <c r="CH2453" s="2">
        <v>0</v>
      </c>
      <c r="CI2453" s="2">
        <v>0</v>
      </c>
      <c r="CJ2453" s="2">
        <v>0</v>
      </c>
      <c r="CK2453" s="2">
        <v>9</v>
      </c>
      <c r="CL2453" s="2">
        <v>0</v>
      </c>
    </row>
    <row r="2454" spans="1:90" x14ac:dyDescent="0.25">
      <c r="A2454" t="s">
        <v>115</v>
      </c>
      <c r="B2454">
        <v>10207</v>
      </c>
      <c r="C2454" t="s">
        <v>163</v>
      </c>
      <c r="D2454">
        <v>2</v>
      </c>
      <c r="E2454">
        <v>6</v>
      </c>
      <c r="F2454">
        <v>985053</v>
      </c>
      <c r="G2454">
        <v>35985053</v>
      </c>
      <c r="H2454" t="s">
        <v>7442</v>
      </c>
      <c r="I2454">
        <v>100</v>
      </c>
      <c r="J2454" t="s">
        <v>107</v>
      </c>
      <c r="K2454" t="s">
        <v>1380</v>
      </c>
      <c r="L2454">
        <v>59</v>
      </c>
      <c r="M2454" t="s">
        <v>201</v>
      </c>
      <c r="N2454">
        <v>3604000</v>
      </c>
      <c r="O2454" t="s">
        <v>92</v>
      </c>
      <c r="P2454" t="s">
        <v>7443</v>
      </c>
      <c r="Q2454">
        <v>762</v>
      </c>
      <c r="R2454">
        <v>11</v>
      </c>
      <c r="S2454">
        <v>26470941</v>
      </c>
      <c r="T2454">
        <v>26477407</v>
      </c>
      <c r="U2454" t="s">
        <v>7444</v>
      </c>
      <c r="V2454">
        <v>1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1051</v>
      </c>
      <c r="BD2454" s="2">
        <v>0</v>
      </c>
      <c r="BE2454" s="2">
        <v>0</v>
      </c>
      <c r="BF2454" s="2">
        <v>0</v>
      </c>
      <c r="BG2454" s="2">
        <v>0</v>
      </c>
      <c r="BH2454" s="2">
        <v>0</v>
      </c>
      <c r="BI2454" s="2">
        <v>0</v>
      </c>
      <c r="BJ2454" s="2">
        <v>0</v>
      </c>
      <c r="BK2454" s="2">
        <v>0</v>
      </c>
      <c r="BL2454" s="2">
        <v>0</v>
      </c>
      <c r="BM2454" s="2">
        <v>0</v>
      </c>
      <c r="BN2454" s="2">
        <v>0</v>
      </c>
      <c r="BO2454" s="2">
        <v>0</v>
      </c>
      <c r="BP2454" s="2">
        <v>0</v>
      </c>
      <c r="BQ2454" s="2">
        <v>0</v>
      </c>
      <c r="BR2454" s="2">
        <v>0</v>
      </c>
      <c r="BS2454" s="2">
        <v>0</v>
      </c>
      <c r="BT2454" s="2">
        <v>0</v>
      </c>
      <c r="BU2454" s="2">
        <v>0</v>
      </c>
      <c r="BV2454" s="2">
        <v>0</v>
      </c>
      <c r="BW2454" s="2">
        <v>0</v>
      </c>
      <c r="BX2454" s="2">
        <v>0</v>
      </c>
      <c r="BY2454" s="2">
        <v>0</v>
      </c>
      <c r="BZ2454" s="2">
        <v>0</v>
      </c>
      <c r="CA2454" s="2">
        <v>0</v>
      </c>
      <c r="CB2454" s="2">
        <v>0</v>
      </c>
      <c r="CC2454" s="2">
        <v>0</v>
      </c>
      <c r="CD2454" s="2">
        <v>0</v>
      </c>
      <c r="CE2454" s="2">
        <v>0</v>
      </c>
      <c r="CF2454" s="2">
        <v>0</v>
      </c>
      <c r="CG2454" s="2">
        <v>0</v>
      </c>
      <c r="CH2454" s="2">
        <v>0</v>
      </c>
      <c r="CI2454" s="2">
        <v>0</v>
      </c>
      <c r="CJ2454" s="2">
        <v>0</v>
      </c>
      <c r="CK2454" s="2">
        <v>63</v>
      </c>
      <c r="CL2454" s="2">
        <v>0</v>
      </c>
    </row>
    <row r="2455" spans="1:90" x14ac:dyDescent="0.25">
      <c r="A2455" t="s">
        <v>115</v>
      </c>
      <c r="B2455">
        <v>10207</v>
      </c>
      <c r="C2455" t="s">
        <v>163</v>
      </c>
      <c r="D2455">
        <v>1</v>
      </c>
      <c r="E2455">
        <v>8</v>
      </c>
      <c r="F2455">
        <v>2574</v>
      </c>
      <c r="G2455">
        <v>35002574</v>
      </c>
      <c r="H2455" t="s">
        <v>18017</v>
      </c>
      <c r="I2455">
        <v>100</v>
      </c>
      <c r="J2455" t="s">
        <v>107</v>
      </c>
      <c r="K2455" t="s">
        <v>5204</v>
      </c>
      <c r="L2455">
        <v>59</v>
      </c>
      <c r="M2455" t="s">
        <v>201</v>
      </c>
      <c r="N2455">
        <v>3654010</v>
      </c>
      <c r="O2455" t="s">
        <v>92</v>
      </c>
      <c r="P2455" t="s">
        <v>18018</v>
      </c>
      <c r="Q2455">
        <v>483</v>
      </c>
      <c r="R2455">
        <v>11</v>
      </c>
      <c r="S2455">
        <v>26848207</v>
      </c>
      <c r="T2455">
        <v>29577517</v>
      </c>
      <c r="U2455" t="s">
        <v>18019</v>
      </c>
      <c r="V2455">
        <v>1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194</v>
      </c>
      <c r="AE2455" s="2">
        <v>172</v>
      </c>
      <c r="AF2455" s="2">
        <v>202</v>
      </c>
      <c r="AG2455" s="2">
        <v>172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193</v>
      </c>
      <c r="BD2455" s="2">
        <v>0</v>
      </c>
      <c r="BE2455" s="2">
        <v>0</v>
      </c>
      <c r="BF2455" s="2">
        <v>0</v>
      </c>
      <c r="BG2455" s="2">
        <v>0</v>
      </c>
      <c r="BH2455" s="2">
        <v>0</v>
      </c>
      <c r="BI2455" s="2">
        <v>0</v>
      </c>
      <c r="BJ2455" s="2">
        <v>0</v>
      </c>
      <c r="BK2455" s="2">
        <v>0</v>
      </c>
      <c r="BL2455" s="2">
        <v>8</v>
      </c>
      <c r="BM2455" s="2">
        <v>6</v>
      </c>
      <c r="BN2455" s="2">
        <v>9</v>
      </c>
      <c r="BO2455" s="2">
        <v>9</v>
      </c>
      <c r="BP2455" s="2">
        <v>0</v>
      </c>
      <c r="BQ2455" s="2">
        <v>0</v>
      </c>
      <c r="BR2455" s="2">
        <v>0</v>
      </c>
      <c r="BS2455" s="2">
        <v>0</v>
      </c>
      <c r="BT2455" s="2">
        <v>0</v>
      </c>
      <c r="BU2455" s="2">
        <v>0</v>
      </c>
      <c r="BV2455" s="2">
        <v>0</v>
      </c>
      <c r="BW2455" s="2">
        <v>0</v>
      </c>
      <c r="BX2455" s="2">
        <v>0</v>
      </c>
      <c r="BY2455" s="2">
        <v>0</v>
      </c>
      <c r="BZ2455" s="2">
        <v>0</v>
      </c>
      <c r="CA2455" s="2">
        <v>0</v>
      </c>
      <c r="CB2455" s="2">
        <v>0</v>
      </c>
      <c r="CC2455" s="2">
        <v>0</v>
      </c>
      <c r="CD2455" s="2">
        <v>0</v>
      </c>
      <c r="CE2455" s="2">
        <v>0</v>
      </c>
      <c r="CF2455" s="2">
        <v>0</v>
      </c>
      <c r="CG2455" s="2">
        <v>0</v>
      </c>
      <c r="CH2455" s="2">
        <v>0</v>
      </c>
      <c r="CI2455" s="2">
        <v>0</v>
      </c>
      <c r="CJ2455" s="2">
        <v>0</v>
      </c>
      <c r="CK2455" s="2">
        <v>9</v>
      </c>
      <c r="CL2455" s="2">
        <v>0</v>
      </c>
    </row>
    <row r="2456" spans="1:90" x14ac:dyDescent="0.25">
      <c r="A2456" t="s">
        <v>115</v>
      </c>
      <c r="B2456">
        <v>10207</v>
      </c>
      <c r="C2456" t="s">
        <v>163</v>
      </c>
      <c r="D2456">
        <v>1</v>
      </c>
      <c r="E2456">
        <v>8</v>
      </c>
      <c r="F2456">
        <v>925251</v>
      </c>
      <c r="G2456">
        <v>35925251</v>
      </c>
      <c r="H2456" t="s">
        <v>15109</v>
      </c>
      <c r="I2456">
        <v>100</v>
      </c>
      <c r="J2456" t="s">
        <v>107</v>
      </c>
      <c r="K2456" t="s">
        <v>7785</v>
      </c>
      <c r="L2456">
        <v>37</v>
      </c>
      <c r="M2456" t="s">
        <v>174</v>
      </c>
      <c r="N2456">
        <v>8223390</v>
      </c>
      <c r="P2456" t="s">
        <v>15110</v>
      </c>
      <c r="Q2456" t="s">
        <v>127</v>
      </c>
      <c r="R2456">
        <v>11</v>
      </c>
      <c r="S2456">
        <v>20492741</v>
      </c>
      <c r="T2456">
        <v>20492750</v>
      </c>
      <c r="U2456" t="s">
        <v>15111</v>
      </c>
      <c r="V2456">
        <v>1</v>
      </c>
      <c r="W2456" s="2">
        <v>0</v>
      </c>
      <c r="X2456" s="2">
        <v>0</v>
      </c>
      <c r="Y2456" s="2">
        <v>120</v>
      </c>
      <c r="Z2456" s="2">
        <v>121</v>
      </c>
      <c r="AA2456" s="2">
        <v>108</v>
      </c>
      <c r="AB2456" s="2">
        <v>107</v>
      </c>
      <c r="AC2456" s="2">
        <v>136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14</v>
      </c>
      <c r="BE2456" s="2">
        <v>0</v>
      </c>
      <c r="BF2456" s="2">
        <v>0</v>
      </c>
      <c r="BG2456" s="2">
        <v>6</v>
      </c>
      <c r="BH2456" s="2">
        <v>5</v>
      </c>
      <c r="BI2456" s="2">
        <v>4</v>
      </c>
      <c r="BJ2456" s="2">
        <v>5</v>
      </c>
      <c r="BK2456" s="2">
        <v>5</v>
      </c>
      <c r="BL2456" s="2">
        <v>0</v>
      </c>
      <c r="BM2456" s="2">
        <v>0</v>
      </c>
      <c r="BN2456" s="2">
        <v>0</v>
      </c>
      <c r="BO2456" s="2">
        <v>0</v>
      </c>
      <c r="BP2456" s="2">
        <v>0</v>
      </c>
      <c r="BQ2456" s="2">
        <v>0</v>
      </c>
      <c r="BR2456" s="2">
        <v>0</v>
      </c>
      <c r="BS2456" s="2">
        <v>0</v>
      </c>
      <c r="BT2456" s="2">
        <v>0</v>
      </c>
      <c r="BU2456" s="2">
        <v>0</v>
      </c>
      <c r="BV2456" s="2">
        <v>0</v>
      </c>
      <c r="BW2456" s="2">
        <v>0</v>
      </c>
      <c r="BX2456" s="2">
        <v>0</v>
      </c>
      <c r="BY2456" s="2">
        <v>0</v>
      </c>
      <c r="BZ2456" s="2">
        <v>0</v>
      </c>
      <c r="CA2456" s="2">
        <v>0</v>
      </c>
      <c r="CB2456" s="2">
        <v>0</v>
      </c>
      <c r="CC2456" s="2">
        <v>0</v>
      </c>
      <c r="CD2456" s="2">
        <v>0</v>
      </c>
      <c r="CE2456" s="2">
        <v>0</v>
      </c>
      <c r="CF2456" s="2">
        <v>0</v>
      </c>
      <c r="CG2456" s="2">
        <v>0</v>
      </c>
      <c r="CH2456" s="2">
        <v>0</v>
      </c>
      <c r="CI2456" s="2">
        <v>0</v>
      </c>
      <c r="CJ2456" s="2">
        <v>0</v>
      </c>
      <c r="CK2456" s="2">
        <v>0</v>
      </c>
      <c r="CL2456" s="2">
        <v>4</v>
      </c>
    </row>
    <row r="2457" spans="1:90" x14ac:dyDescent="0.25">
      <c r="A2457" t="s">
        <v>115</v>
      </c>
      <c r="B2457">
        <v>10207</v>
      </c>
      <c r="C2457" t="s">
        <v>163</v>
      </c>
      <c r="D2457">
        <v>1</v>
      </c>
      <c r="E2457">
        <v>8</v>
      </c>
      <c r="F2457">
        <v>906955</v>
      </c>
      <c r="G2457">
        <v>35906955</v>
      </c>
      <c r="H2457" t="s">
        <v>7461</v>
      </c>
      <c r="I2457">
        <v>100</v>
      </c>
      <c r="J2457" t="s">
        <v>107</v>
      </c>
      <c r="K2457" t="s">
        <v>1539</v>
      </c>
      <c r="L2457">
        <v>37</v>
      </c>
      <c r="M2457" t="s">
        <v>174</v>
      </c>
      <c r="N2457">
        <v>8240305</v>
      </c>
      <c r="O2457" t="s">
        <v>92</v>
      </c>
      <c r="P2457" t="s">
        <v>7462</v>
      </c>
      <c r="Q2457">
        <v>43</v>
      </c>
      <c r="R2457">
        <v>11</v>
      </c>
      <c r="S2457">
        <v>20515820</v>
      </c>
      <c r="T2457">
        <v>20519592</v>
      </c>
      <c r="U2457" t="s">
        <v>7463</v>
      </c>
      <c r="V2457">
        <v>1</v>
      </c>
      <c r="W2457" s="2">
        <v>0</v>
      </c>
      <c r="X2457" s="2">
        <v>0</v>
      </c>
      <c r="Y2457" s="2">
        <v>122</v>
      </c>
      <c r="Z2457" s="2">
        <v>126</v>
      </c>
      <c r="AA2457" s="2">
        <v>117</v>
      </c>
      <c r="AB2457" s="2">
        <v>126</v>
      </c>
      <c r="AC2457" s="2">
        <v>131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117</v>
      </c>
      <c r="BD2457" s="2">
        <v>0</v>
      </c>
      <c r="BE2457" s="2">
        <v>0</v>
      </c>
      <c r="BF2457" s="2">
        <v>0</v>
      </c>
      <c r="BG2457" s="2">
        <v>4</v>
      </c>
      <c r="BH2457" s="2">
        <v>4</v>
      </c>
      <c r="BI2457" s="2">
        <v>5</v>
      </c>
      <c r="BJ2457" s="2">
        <v>6</v>
      </c>
      <c r="BK2457" s="2">
        <v>5</v>
      </c>
      <c r="BL2457" s="2">
        <v>0</v>
      </c>
      <c r="BM2457" s="2">
        <v>0</v>
      </c>
      <c r="BN2457" s="2">
        <v>0</v>
      </c>
      <c r="BO2457" s="2">
        <v>0</v>
      </c>
      <c r="BP2457" s="2">
        <v>0</v>
      </c>
      <c r="BQ2457" s="2">
        <v>0</v>
      </c>
      <c r="BR2457" s="2">
        <v>0</v>
      </c>
      <c r="BS2457" s="2">
        <v>0</v>
      </c>
      <c r="BT2457" s="2">
        <v>0</v>
      </c>
      <c r="BU2457" s="2">
        <v>0</v>
      </c>
      <c r="BV2457" s="2">
        <v>0</v>
      </c>
      <c r="BW2457" s="2">
        <v>0</v>
      </c>
      <c r="BX2457" s="2">
        <v>0</v>
      </c>
      <c r="BY2457" s="2">
        <v>0</v>
      </c>
      <c r="BZ2457" s="2">
        <v>0</v>
      </c>
      <c r="CA2457" s="2">
        <v>0</v>
      </c>
      <c r="CB2457" s="2">
        <v>0</v>
      </c>
      <c r="CC2457" s="2">
        <v>0</v>
      </c>
      <c r="CD2457" s="2">
        <v>0</v>
      </c>
      <c r="CE2457" s="2">
        <v>0</v>
      </c>
      <c r="CF2457" s="2">
        <v>0</v>
      </c>
      <c r="CG2457" s="2">
        <v>0</v>
      </c>
      <c r="CH2457" s="2">
        <v>0</v>
      </c>
      <c r="CI2457" s="2">
        <v>0</v>
      </c>
      <c r="CJ2457" s="2">
        <v>0</v>
      </c>
      <c r="CK2457" s="2">
        <v>6</v>
      </c>
      <c r="CL2457" s="2">
        <v>0</v>
      </c>
    </row>
    <row r="2458" spans="1:90" x14ac:dyDescent="0.25">
      <c r="A2458" t="s">
        <v>115</v>
      </c>
      <c r="B2458">
        <v>10207</v>
      </c>
      <c r="C2458" t="s">
        <v>163</v>
      </c>
      <c r="D2458">
        <v>1</v>
      </c>
      <c r="E2458">
        <v>8</v>
      </c>
      <c r="F2458">
        <v>902585</v>
      </c>
      <c r="G2458">
        <v>35902585</v>
      </c>
      <c r="H2458" t="s">
        <v>13708</v>
      </c>
      <c r="I2458">
        <v>100</v>
      </c>
      <c r="J2458" t="s">
        <v>107</v>
      </c>
      <c r="K2458" t="s">
        <v>173</v>
      </c>
      <c r="L2458">
        <v>37</v>
      </c>
      <c r="M2458" t="s">
        <v>174</v>
      </c>
      <c r="N2458">
        <v>8223250</v>
      </c>
      <c r="O2458" t="s">
        <v>92</v>
      </c>
      <c r="P2458" t="s">
        <v>13709</v>
      </c>
      <c r="Q2458">
        <v>225</v>
      </c>
      <c r="R2458">
        <v>11</v>
      </c>
      <c r="S2458">
        <v>20463018</v>
      </c>
      <c r="T2458">
        <v>22805714</v>
      </c>
      <c r="U2458" t="s">
        <v>13710</v>
      </c>
      <c r="V2458">
        <v>1</v>
      </c>
      <c r="W2458" s="2">
        <v>0</v>
      </c>
      <c r="X2458" s="2">
        <v>0</v>
      </c>
      <c r="Y2458" s="2">
        <v>88</v>
      </c>
      <c r="Z2458" s="2">
        <v>77</v>
      </c>
      <c r="AA2458" s="2">
        <v>91</v>
      </c>
      <c r="AB2458" s="2">
        <v>59</v>
      </c>
      <c r="AC2458" s="2">
        <v>83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3</v>
      </c>
      <c r="BH2458" s="2">
        <v>3</v>
      </c>
      <c r="BI2458" s="2">
        <v>3</v>
      </c>
      <c r="BJ2458" s="2">
        <v>3</v>
      </c>
      <c r="BK2458" s="2">
        <v>3</v>
      </c>
      <c r="BL2458" s="2">
        <v>0</v>
      </c>
      <c r="BM2458" s="2">
        <v>0</v>
      </c>
      <c r="BN2458" s="2">
        <v>0</v>
      </c>
      <c r="BO2458" s="2">
        <v>0</v>
      </c>
      <c r="BP2458" s="2">
        <v>0</v>
      </c>
      <c r="BQ2458" s="2">
        <v>0</v>
      </c>
      <c r="BR2458" s="2">
        <v>0</v>
      </c>
      <c r="BS2458" s="2">
        <v>0</v>
      </c>
      <c r="BT2458" s="2">
        <v>0</v>
      </c>
      <c r="BU2458" s="2">
        <v>0</v>
      </c>
      <c r="BV2458" s="2">
        <v>0</v>
      </c>
      <c r="BW2458" s="2">
        <v>0</v>
      </c>
      <c r="BX2458" s="2">
        <v>0</v>
      </c>
      <c r="BY2458" s="2">
        <v>0</v>
      </c>
      <c r="BZ2458" s="2">
        <v>0</v>
      </c>
      <c r="CA2458" s="2">
        <v>0</v>
      </c>
      <c r="CB2458" s="2">
        <v>0</v>
      </c>
      <c r="CC2458" s="2">
        <v>0</v>
      </c>
      <c r="CD2458" s="2">
        <v>0</v>
      </c>
      <c r="CE2458" s="2">
        <v>0</v>
      </c>
      <c r="CF2458" s="2">
        <v>0</v>
      </c>
      <c r="CG2458" s="2">
        <v>0</v>
      </c>
      <c r="CH2458" s="2">
        <v>0</v>
      </c>
      <c r="CI2458" s="2">
        <v>0</v>
      </c>
      <c r="CJ2458" s="2">
        <v>0</v>
      </c>
      <c r="CK2458" s="2">
        <v>0</v>
      </c>
      <c r="CL2458" s="2">
        <v>0</v>
      </c>
    </row>
    <row r="2459" spans="1:90" x14ac:dyDescent="0.25">
      <c r="A2459" t="s">
        <v>115</v>
      </c>
      <c r="B2459">
        <v>10207</v>
      </c>
      <c r="C2459" t="s">
        <v>163</v>
      </c>
      <c r="D2459">
        <v>1</v>
      </c>
      <c r="E2459">
        <v>8</v>
      </c>
      <c r="F2459">
        <v>3062</v>
      </c>
      <c r="G2459">
        <v>35003062</v>
      </c>
      <c r="H2459" t="s">
        <v>2607</v>
      </c>
      <c r="I2459">
        <v>100</v>
      </c>
      <c r="J2459" t="s">
        <v>107</v>
      </c>
      <c r="K2459" t="s">
        <v>2608</v>
      </c>
      <c r="L2459">
        <v>37</v>
      </c>
      <c r="M2459" t="s">
        <v>174</v>
      </c>
      <c r="N2459">
        <v>8210170</v>
      </c>
      <c r="O2459" t="s">
        <v>92</v>
      </c>
      <c r="P2459" t="s">
        <v>2609</v>
      </c>
      <c r="Q2459">
        <v>172</v>
      </c>
      <c r="R2459">
        <v>11</v>
      </c>
      <c r="S2459">
        <v>22860014</v>
      </c>
      <c r="T2459">
        <v>22864754</v>
      </c>
      <c r="U2459" t="s">
        <v>2610</v>
      </c>
      <c r="V2459">
        <v>1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177</v>
      </c>
      <c r="AE2459" s="2">
        <v>185</v>
      </c>
      <c r="AF2459" s="2">
        <v>111</v>
      </c>
      <c r="AG2459" s="2">
        <v>104</v>
      </c>
      <c r="AH2459" s="2">
        <v>363</v>
      </c>
      <c r="AI2459" s="2">
        <v>382</v>
      </c>
      <c r="AJ2459" s="2">
        <v>373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0</v>
      </c>
      <c r="BI2459" s="2">
        <v>0</v>
      </c>
      <c r="BJ2459" s="2">
        <v>0</v>
      </c>
      <c r="BK2459" s="2">
        <v>0</v>
      </c>
      <c r="BL2459" s="2">
        <v>7</v>
      </c>
      <c r="BM2459" s="2">
        <v>8</v>
      </c>
      <c r="BN2459" s="2">
        <v>5</v>
      </c>
      <c r="BO2459" s="2">
        <v>5</v>
      </c>
      <c r="BP2459" s="2">
        <v>12</v>
      </c>
      <c r="BQ2459" s="2">
        <v>18</v>
      </c>
      <c r="BR2459" s="2">
        <v>13</v>
      </c>
      <c r="BS2459" s="2">
        <v>0</v>
      </c>
      <c r="BT2459" s="2">
        <v>0</v>
      </c>
      <c r="BU2459" s="2">
        <v>0</v>
      </c>
      <c r="BV2459" s="2">
        <v>0</v>
      </c>
      <c r="BW2459" s="2">
        <v>0</v>
      </c>
      <c r="BX2459" s="2">
        <v>0</v>
      </c>
      <c r="BY2459" s="2">
        <v>0</v>
      </c>
      <c r="BZ2459" s="2">
        <v>0</v>
      </c>
      <c r="CA2459" s="2">
        <v>0</v>
      </c>
      <c r="CB2459" s="2">
        <v>0</v>
      </c>
      <c r="CC2459" s="2">
        <v>0</v>
      </c>
      <c r="CD2459" s="2">
        <v>0</v>
      </c>
      <c r="CE2459" s="2">
        <v>0</v>
      </c>
      <c r="CF2459" s="2">
        <v>0</v>
      </c>
      <c r="CG2459" s="2">
        <v>0</v>
      </c>
      <c r="CH2459" s="2">
        <v>0</v>
      </c>
      <c r="CI2459" s="2">
        <v>0</v>
      </c>
      <c r="CJ2459" s="2">
        <v>0</v>
      </c>
      <c r="CK2459" s="2">
        <v>0</v>
      </c>
      <c r="CL2459" s="2">
        <v>0</v>
      </c>
    </row>
    <row r="2460" spans="1:90" x14ac:dyDescent="0.25">
      <c r="A2460" t="s">
        <v>115</v>
      </c>
      <c r="B2460">
        <v>10207</v>
      </c>
      <c r="C2460" t="s">
        <v>163</v>
      </c>
      <c r="D2460">
        <v>1</v>
      </c>
      <c r="E2460">
        <v>8</v>
      </c>
      <c r="F2460">
        <v>2835</v>
      </c>
      <c r="G2460">
        <v>35002835</v>
      </c>
      <c r="H2460" t="s">
        <v>860</v>
      </c>
      <c r="I2460">
        <v>100</v>
      </c>
      <c r="J2460" t="s">
        <v>107</v>
      </c>
      <c r="K2460" t="s">
        <v>2266</v>
      </c>
      <c r="L2460">
        <v>28</v>
      </c>
      <c r="M2460" t="s">
        <v>860</v>
      </c>
      <c r="N2460">
        <v>3810110</v>
      </c>
      <c r="O2460" t="s">
        <v>92</v>
      </c>
      <c r="P2460" t="s">
        <v>2267</v>
      </c>
      <c r="Q2460" t="s">
        <v>127</v>
      </c>
      <c r="R2460">
        <v>11</v>
      </c>
      <c r="S2460">
        <v>25465969</v>
      </c>
      <c r="T2460">
        <v>29433500</v>
      </c>
      <c r="U2460" t="s">
        <v>2268</v>
      </c>
      <c r="V2460">
        <v>1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54</v>
      </c>
      <c r="AE2460" s="2">
        <v>51</v>
      </c>
      <c r="AF2460" s="2">
        <v>59</v>
      </c>
      <c r="AG2460" s="2">
        <v>34</v>
      </c>
      <c r="AH2460" s="2">
        <v>154</v>
      </c>
      <c r="AI2460" s="2">
        <v>99</v>
      </c>
      <c r="AJ2460" s="2">
        <v>106</v>
      </c>
      <c r="AK2460" s="2">
        <v>0</v>
      </c>
      <c r="AL2460" s="2">
        <v>0</v>
      </c>
      <c r="AM2460" s="2">
        <v>0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368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88</v>
      </c>
      <c r="BD2460" s="2">
        <v>0</v>
      </c>
      <c r="BE2460" s="2">
        <v>0</v>
      </c>
      <c r="BF2460" s="2">
        <v>0</v>
      </c>
      <c r="BG2460" s="2">
        <v>0</v>
      </c>
      <c r="BH2460" s="2">
        <v>0</v>
      </c>
      <c r="BI2460" s="2">
        <v>0</v>
      </c>
      <c r="BJ2460" s="2">
        <v>0</v>
      </c>
      <c r="BK2460" s="2">
        <v>0</v>
      </c>
      <c r="BL2460" s="2">
        <v>3</v>
      </c>
      <c r="BM2460" s="2">
        <v>2</v>
      </c>
      <c r="BN2460" s="2">
        <v>2</v>
      </c>
      <c r="BO2460" s="2">
        <v>1</v>
      </c>
      <c r="BP2460" s="2">
        <v>5</v>
      </c>
      <c r="BQ2460" s="2">
        <v>3</v>
      </c>
      <c r="BR2460" s="2">
        <v>4</v>
      </c>
      <c r="BS2460" s="2">
        <v>0</v>
      </c>
      <c r="BT2460" s="2">
        <v>0</v>
      </c>
      <c r="BU2460" s="2">
        <v>0</v>
      </c>
      <c r="BV2460" s="2">
        <v>0</v>
      </c>
      <c r="BW2460" s="2">
        <v>0</v>
      </c>
      <c r="BX2460" s="2">
        <v>0</v>
      </c>
      <c r="BY2460" s="2">
        <v>0</v>
      </c>
      <c r="BZ2460" s="2">
        <v>0</v>
      </c>
      <c r="CA2460" s="2">
        <v>0</v>
      </c>
      <c r="CB2460" s="2">
        <v>0</v>
      </c>
      <c r="CC2460" s="2">
        <v>12</v>
      </c>
      <c r="CD2460" s="2">
        <v>0</v>
      </c>
      <c r="CE2460" s="2">
        <v>0</v>
      </c>
      <c r="CF2460" s="2">
        <v>0</v>
      </c>
      <c r="CG2460" s="2">
        <v>0</v>
      </c>
      <c r="CH2460" s="2">
        <v>0</v>
      </c>
      <c r="CI2460" s="2">
        <v>0</v>
      </c>
      <c r="CJ2460" s="2">
        <v>0</v>
      </c>
      <c r="CK2460" s="2">
        <v>4</v>
      </c>
      <c r="CL2460" s="2">
        <v>0</v>
      </c>
    </row>
    <row r="2461" spans="1:90" x14ac:dyDescent="0.25">
      <c r="A2461" t="s">
        <v>115</v>
      </c>
      <c r="B2461">
        <v>10207</v>
      </c>
      <c r="C2461" t="s">
        <v>163</v>
      </c>
      <c r="D2461">
        <v>1</v>
      </c>
      <c r="E2461">
        <v>8</v>
      </c>
      <c r="F2461">
        <v>2483</v>
      </c>
      <c r="G2461">
        <v>35002483</v>
      </c>
      <c r="H2461" t="s">
        <v>3017</v>
      </c>
      <c r="I2461">
        <v>100</v>
      </c>
      <c r="J2461" t="s">
        <v>107</v>
      </c>
      <c r="K2461" t="s">
        <v>1380</v>
      </c>
      <c r="L2461">
        <v>59</v>
      </c>
      <c r="M2461" t="s">
        <v>201</v>
      </c>
      <c r="N2461">
        <v>3610000</v>
      </c>
      <c r="O2461" t="s">
        <v>92</v>
      </c>
      <c r="P2461" t="s">
        <v>3018</v>
      </c>
      <c r="Q2461">
        <v>1475</v>
      </c>
      <c r="R2461">
        <v>11</v>
      </c>
      <c r="S2461">
        <v>26413823</v>
      </c>
      <c r="T2461">
        <v>26417127</v>
      </c>
      <c r="U2461" t="s">
        <v>3019</v>
      </c>
      <c r="V2461">
        <v>1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29</v>
      </c>
      <c r="AE2461" s="2">
        <v>22</v>
      </c>
      <c r="AF2461" s="2">
        <v>35</v>
      </c>
      <c r="AG2461" s="2">
        <v>28</v>
      </c>
      <c r="AH2461" s="2">
        <v>38</v>
      </c>
      <c r="AI2461" s="2">
        <v>32</v>
      </c>
      <c r="AJ2461" s="2">
        <v>40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0</v>
      </c>
      <c r="BI2461" s="2">
        <v>0</v>
      </c>
      <c r="BJ2461" s="2">
        <v>0</v>
      </c>
      <c r="BK2461" s="2">
        <v>0</v>
      </c>
      <c r="BL2461" s="2">
        <v>1</v>
      </c>
      <c r="BM2461" s="2">
        <v>1</v>
      </c>
      <c r="BN2461" s="2">
        <v>2</v>
      </c>
      <c r="BO2461" s="2">
        <v>2</v>
      </c>
      <c r="BP2461" s="2">
        <v>1</v>
      </c>
      <c r="BQ2461" s="2">
        <v>1</v>
      </c>
      <c r="BR2461" s="2">
        <v>1</v>
      </c>
      <c r="BS2461" s="2">
        <v>0</v>
      </c>
      <c r="BT2461" s="2">
        <v>0</v>
      </c>
      <c r="BU2461" s="2">
        <v>0</v>
      </c>
      <c r="BV2461" s="2">
        <v>0</v>
      </c>
      <c r="BW2461" s="2">
        <v>0</v>
      </c>
      <c r="BX2461" s="2">
        <v>0</v>
      </c>
      <c r="BY2461" s="2">
        <v>0</v>
      </c>
      <c r="BZ2461" s="2">
        <v>0</v>
      </c>
      <c r="CA2461" s="2">
        <v>0</v>
      </c>
      <c r="CB2461" s="2">
        <v>0</v>
      </c>
      <c r="CC2461" s="2">
        <v>0</v>
      </c>
      <c r="CD2461" s="2">
        <v>0</v>
      </c>
      <c r="CE2461" s="2">
        <v>0</v>
      </c>
      <c r="CF2461" s="2">
        <v>0</v>
      </c>
      <c r="CG2461" s="2">
        <v>0</v>
      </c>
      <c r="CH2461" s="2">
        <v>0</v>
      </c>
      <c r="CI2461" s="2">
        <v>0</v>
      </c>
      <c r="CJ2461" s="2">
        <v>0</v>
      </c>
      <c r="CK2461" s="2">
        <v>0</v>
      </c>
      <c r="CL2461" s="2">
        <v>0</v>
      </c>
    </row>
    <row r="2462" spans="1:90" x14ac:dyDescent="0.25">
      <c r="A2462" t="s">
        <v>115</v>
      </c>
      <c r="B2462">
        <v>10207</v>
      </c>
      <c r="C2462" t="s">
        <v>163</v>
      </c>
      <c r="D2462">
        <v>1</v>
      </c>
      <c r="E2462">
        <v>8</v>
      </c>
      <c r="F2462">
        <v>2756</v>
      </c>
      <c r="G2462">
        <v>35002756</v>
      </c>
      <c r="H2462" t="s">
        <v>4705</v>
      </c>
      <c r="I2462">
        <v>100</v>
      </c>
      <c r="J2462" t="s">
        <v>107</v>
      </c>
      <c r="K2462" t="s">
        <v>4315</v>
      </c>
      <c r="L2462">
        <v>28</v>
      </c>
      <c r="M2462" t="s">
        <v>860</v>
      </c>
      <c r="N2462">
        <v>3804065</v>
      </c>
      <c r="O2462" t="s">
        <v>162</v>
      </c>
      <c r="P2462" t="s">
        <v>4706</v>
      </c>
      <c r="Q2462">
        <v>12</v>
      </c>
      <c r="R2462">
        <v>11</v>
      </c>
      <c r="S2462">
        <v>25465999</v>
      </c>
      <c r="T2462">
        <v>29435900</v>
      </c>
      <c r="U2462" t="s">
        <v>4707</v>
      </c>
      <c r="V2462">
        <v>1</v>
      </c>
      <c r="W2462" s="2">
        <v>0</v>
      </c>
      <c r="X2462" s="2">
        <v>0</v>
      </c>
      <c r="Y2462" s="2">
        <v>150</v>
      </c>
      <c r="Z2462" s="2">
        <v>170</v>
      </c>
      <c r="AA2462" s="2">
        <v>150</v>
      </c>
      <c r="AB2462" s="2">
        <v>174</v>
      </c>
      <c r="AC2462" s="2">
        <v>161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86</v>
      </c>
      <c r="BD2462" s="2">
        <v>0</v>
      </c>
      <c r="BE2462" s="2">
        <v>0</v>
      </c>
      <c r="BF2462" s="2">
        <v>0</v>
      </c>
      <c r="BG2462" s="2">
        <v>6</v>
      </c>
      <c r="BH2462" s="2">
        <v>7</v>
      </c>
      <c r="BI2462" s="2">
        <v>8</v>
      </c>
      <c r="BJ2462" s="2">
        <v>7</v>
      </c>
      <c r="BK2462" s="2">
        <v>7</v>
      </c>
      <c r="BL2462" s="2">
        <v>0</v>
      </c>
      <c r="BM2462" s="2">
        <v>0</v>
      </c>
      <c r="BN2462" s="2">
        <v>0</v>
      </c>
      <c r="BO2462" s="2">
        <v>0</v>
      </c>
      <c r="BP2462" s="2">
        <v>0</v>
      </c>
      <c r="BQ2462" s="2">
        <v>0</v>
      </c>
      <c r="BR2462" s="2">
        <v>0</v>
      </c>
      <c r="BS2462" s="2">
        <v>0</v>
      </c>
      <c r="BT2462" s="2">
        <v>0</v>
      </c>
      <c r="BU2462" s="2">
        <v>0</v>
      </c>
      <c r="BV2462" s="2">
        <v>0</v>
      </c>
      <c r="BW2462" s="2">
        <v>0</v>
      </c>
      <c r="BX2462" s="2">
        <v>0</v>
      </c>
      <c r="BY2462" s="2">
        <v>0</v>
      </c>
      <c r="BZ2462" s="2">
        <v>0</v>
      </c>
      <c r="CA2462" s="2">
        <v>0</v>
      </c>
      <c r="CB2462" s="2">
        <v>0</v>
      </c>
      <c r="CC2462" s="2">
        <v>0</v>
      </c>
      <c r="CD2462" s="2">
        <v>0</v>
      </c>
      <c r="CE2462" s="2">
        <v>0</v>
      </c>
      <c r="CF2462" s="2">
        <v>0</v>
      </c>
      <c r="CG2462" s="2">
        <v>0</v>
      </c>
      <c r="CH2462" s="2">
        <v>0</v>
      </c>
      <c r="CI2462" s="2">
        <v>0</v>
      </c>
      <c r="CJ2462" s="2">
        <v>0</v>
      </c>
      <c r="CK2462" s="2">
        <v>6</v>
      </c>
      <c r="CL2462" s="2">
        <v>0</v>
      </c>
    </row>
    <row r="2463" spans="1:90" x14ac:dyDescent="0.25">
      <c r="A2463" t="s">
        <v>115</v>
      </c>
      <c r="B2463">
        <v>10207</v>
      </c>
      <c r="C2463" t="s">
        <v>163</v>
      </c>
      <c r="D2463">
        <v>1</v>
      </c>
      <c r="E2463">
        <v>8</v>
      </c>
      <c r="F2463">
        <v>2744</v>
      </c>
      <c r="G2463">
        <v>35002744</v>
      </c>
      <c r="H2463" t="s">
        <v>15462</v>
      </c>
      <c r="I2463">
        <v>100</v>
      </c>
      <c r="J2463" t="s">
        <v>107</v>
      </c>
      <c r="K2463" t="s">
        <v>860</v>
      </c>
      <c r="L2463">
        <v>28</v>
      </c>
      <c r="M2463" t="s">
        <v>860</v>
      </c>
      <c r="N2463">
        <v>3806000</v>
      </c>
      <c r="O2463" t="s">
        <v>102</v>
      </c>
      <c r="P2463" t="s">
        <v>14249</v>
      </c>
      <c r="Q2463">
        <v>472</v>
      </c>
      <c r="R2463">
        <v>11</v>
      </c>
      <c r="S2463">
        <v>25464188</v>
      </c>
      <c r="T2463">
        <v>25466166</v>
      </c>
      <c r="U2463" t="s">
        <v>15463</v>
      </c>
      <c r="V2463">
        <v>1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525</v>
      </c>
      <c r="AI2463" s="2">
        <v>401</v>
      </c>
      <c r="AJ2463" s="2">
        <v>376</v>
      </c>
      <c r="AK2463" s="2">
        <v>0</v>
      </c>
      <c r="AL2463" s="2">
        <v>0</v>
      </c>
      <c r="AM2463" s="2">
        <v>0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0</v>
      </c>
      <c r="BI2463" s="2">
        <v>0</v>
      </c>
      <c r="BJ2463" s="2">
        <v>0</v>
      </c>
      <c r="BK2463" s="2">
        <v>0</v>
      </c>
      <c r="BL2463" s="2">
        <v>0</v>
      </c>
      <c r="BM2463" s="2">
        <v>0</v>
      </c>
      <c r="BN2463" s="2">
        <v>0</v>
      </c>
      <c r="BO2463" s="2">
        <v>0</v>
      </c>
      <c r="BP2463" s="2">
        <v>22</v>
      </c>
      <c r="BQ2463" s="2">
        <v>15</v>
      </c>
      <c r="BR2463" s="2">
        <v>15</v>
      </c>
      <c r="BS2463" s="2">
        <v>0</v>
      </c>
      <c r="BT2463" s="2">
        <v>0</v>
      </c>
      <c r="BU2463" s="2">
        <v>0</v>
      </c>
      <c r="BV2463" s="2">
        <v>0</v>
      </c>
      <c r="BW2463" s="2">
        <v>0</v>
      </c>
      <c r="BX2463" s="2">
        <v>0</v>
      </c>
      <c r="BY2463" s="2">
        <v>0</v>
      </c>
      <c r="BZ2463" s="2">
        <v>0</v>
      </c>
      <c r="CA2463" s="2">
        <v>0</v>
      </c>
      <c r="CB2463" s="2">
        <v>0</v>
      </c>
      <c r="CC2463" s="2">
        <v>0</v>
      </c>
      <c r="CD2463" s="2">
        <v>0</v>
      </c>
      <c r="CE2463" s="2">
        <v>0</v>
      </c>
      <c r="CF2463" s="2">
        <v>0</v>
      </c>
      <c r="CG2463" s="2">
        <v>0</v>
      </c>
      <c r="CH2463" s="2">
        <v>0</v>
      </c>
      <c r="CI2463" s="2">
        <v>0</v>
      </c>
      <c r="CJ2463" s="2">
        <v>0</v>
      </c>
      <c r="CK2463" s="2">
        <v>0</v>
      </c>
      <c r="CL2463" s="2">
        <v>0</v>
      </c>
    </row>
    <row r="2464" spans="1:90" x14ac:dyDescent="0.25">
      <c r="A2464" t="s">
        <v>115</v>
      </c>
      <c r="B2464">
        <v>10207</v>
      </c>
      <c r="C2464" t="s">
        <v>163</v>
      </c>
      <c r="D2464">
        <v>1</v>
      </c>
      <c r="E2464">
        <v>8</v>
      </c>
      <c r="F2464">
        <v>36766</v>
      </c>
      <c r="G2464">
        <v>35036766</v>
      </c>
      <c r="H2464" t="s">
        <v>10191</v>
      </c>
      <c r="I2464">
        <v>100</v>
      </c>
      <c r="J2464" t="s">
        <v>107</v>
      </c>
      <c r="K2464" t="s">
        <v>3189</v>
      </c>
      <c r="L2464">
        <v>28</v>
      </c>
      <c r="M2464" t="s">
        <v>860</v>
      </c>
      <c r="N2464">
        <v>3823000</v>
      </c>
      <c r="O2464" t="s">
        <v>92</v>
      </c>
      <c r="P2464" t="s">
        <v>10192</v>
      </c>
      <c r="Q2464">
        <v>5</v>
      </c>
      <c r="R2464">
        <v>11</v>
      </c>
      <c r="S2464">
        <v>25467448</v>
      </c>
      <c r="T2464">
        <v>29430800</v>
      </c>
      <c r="U2464" t="s">
        <v>10193</v>
      </c>
      <c r="V2464">
        <v>1</v>
      </c>
      <c r="W2464" s="2">
        <v>0</v>
      </c>
      <c r="X2464" s="2">
        <v>0</v>
      </c>
      <c r="Y2464" s="2">
        <v>58</v>
      </c>
      <c r="Z2464" s="2">
        <v>54</v>
      </c>
      <c r="AA2464" s="2">
        <v>81</v>
      </c>
      <c r="AB2464" s="2">
        <v>84</v>
      </c>
      <c r="AC2464" s="2">
        <v>85</v>
      </c>
      <c r="AD2464" s="2">
        <v>102</v>
      </c>
      <c r="AE2464" s="2">
        <v>67</v>
      </c>
      <c r="AF2464" s="2">
        <v>33</v>
      </c>
      <c r="AG2464" s="2">
        <v>110</v>
      </c>
      <c r="AH2464" s="2">
        <v>222</v>
      </c>
      <c r="AI2464" s="2">
        <v>172</v>
      </c>
      <c r="AJ2464" s="2">
        <v>177</v>
      </c>
      <c r="AK2464" s="2">
        <v>0</v>
      </c>
      <c r="AL2464" s="2">
        <v>0</v>
      </c>
      <c r="AM2464" s="2">
        <v>0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310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123</v>
      </c>
      <c r="BD2464" s="2">
        <v>0</v>
      </c>
      <c r="BE2464" s="2">
        <v>0</v>
      </c>
      <c r="BF2464" s="2">
        <v>0</v>
      </c>
      <c r="BG2464" s="2">
        <v>4</v>
      </c>
      <c r="BH2464" s="2">
        <v>2</v>
      </c>
      <c r="BI2464" s="2">
        <v>3</v>
      </c>
      <c r="BJ2464" s="2">
        <v>3</v>
      </c>
      <c r="BK2464" s="2">
        <v>3</v>
      </c>
      <c r="BL2464" s="2">
        <v>4</v>
      </c>
      <c r="BM2464" s="2">
        <v>2</v>
      </c>
      <c r="BN2464" s="2">
        <v>1</v>
      </c>
      <c r="BO2464" s="2">
        <v>3</v>
      </c>
      <c r="BP2464" s="2">
        <v>9</v>
      </c>
      <c r="BQ2464" s="2">
        <v>6</v>
      </c>
      <c r="BR2464" s="2">
        <v>5</v>
      </c>
      <c r="BS2464" s="2">
        <v>0</v>
      </c>
      <c r="BT2464" s="2">
        <v>0</v>
      </c>
      <c r="BU2464" s="2">
        <v>0</v>
      </c>
      <c r="BV2464" s="2">
        <v>0</v>
      </c>
      <c r="BW2464" s="2">
        <v>0</v>
      </c>
      <c r="BX2464" s="2">
        <v>0</v>
      </c>
      <c r="BY2464" s="2">
        <v>0</v>
      </c>
      <c r="BZ2464" s="2">
        <v>0</v>
      </c>
      <c r="CA2464" s="2">
        <v>0</v>
      </c>
      <c r="CB2464" s="2">
        <v>0</v>
      </c>
      <c r="CC2464" s="2">
        <v>7</v>
      </c>
      <c r="CD2464" s="2">
        <v>0</v>
      </c>
      <c r="CE2464" s="2">
        <v>0</v>
      </c>
      <c r="CF2464" s="2">
        <v>0</v>
      </c>
      <c r="CG2464" s="2">
        <v>0</v>
      </c>
      <c r="CH2464" s="2">
        <v>0</v>
      </c>
      <c r="CI2464" s="2">
        <v>0</v>
      </c>
      <c r="CJ2464" s="2">
        <v>0</v>
      </c>
      <c r="CK2464" s="2">
        <v>5</v>
      </c>
      <c r="CL2464" s="2">
        <v>0</v>
      </c>
    </row>
    <row r="2465" spans="1:90" x14ac:dyDescent="0.25">
      <c r="A2465" t="s">
        <v>115</v>
      </c>
      <c r="B2465">
        <v>10207</v>
      </c>
      <c r="C2465" t="s">
        <v>163</v>
      </c>
      <c r="D2465">
        <v>1</v>
      </c>
      <c r="E2465">
        <v>8</v>
      </c>
      <c r="F2465">
        <v>2422</v>
      </c>
      <c r="G2465">
        <v>35002422</v>
      </c>
      <c r="H2465" t="s">
        <v>5629</v>
      </c>
      <c r="I2465">
        <v>100</v>
      </c>
      <c r="J2465" t="s">
        <v>107</v>
      </c>
      <c r="K2465" t="s">
        <v>1380</v>
      </c>
      <c r="L2465">
        <v>59</v>
      </c>
      <c r="M2465" t="s">
        <v>201</v>
      </c>
      <c r="N2465">
        <v>3652000</v>
      </c>
      <c r="O2465" t="s">
        <v>102</v>
      </c>
      <c r="P2465" t="s">
        <v>1176</v>
      </c>
      <c r="Q2465">
        <v>2932</v>
      </c>
      <c r="R2465">
        <v>11</v>
      </c>
      <c r="S2465">
        <v>26848144</v>
      </c>
      <c r="T2465">
        <v>29572107</v>
      </c>
      <c r="U2465" t="s">
        <v>5630</v>
      </c>
      <c r="V2465">
        <v>1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698</v>
      </c>
      <c r="AI2465" s="2">
        <v>614</v>
      </c>
      <c r="AJ2465" s="2">
        <v>466</v>
      </c>
      <c r="AK2465" s="2">
        <v>0</v>
      </c>
      <c r="AL2465" s="2">
        <v>0</v>
      </c>
      <c r="AM2465" s="2">
        <v>0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0</v>
      </c>
      <c r="BI2465" s="2">
        <v>0</v>
      </c>
      <c r="BJ2465" s="2">
        <v>0</v>
      </c>
      <c r="BK2465" s="2">
        <v>0</v>
      </c>
      <c r="BL2465" s="2">
        <v>0</v>
      </c>
      <c r="BM2465" s="2">
        <v>0</v>
      </c>
      <c r="BN2465" s="2">
        <v>0</v>
      </c>
      <c r="BO2465" s="2">
        <v>0</v>
      </c>
      <c r="BP2465" s="2">
        <v>23</v>
      </c>
      <c r="BQ2465" s="2">
        <v>19</v>
      </c>
      <c r="BR2465" s="2">
        <v>15</v>
      </c>
      <c r="BS2465" s="2">
        <v>0</v>
      </c>
      <c r="BT2465" s="2">
        <v>0</v>
      </c>
      <c r="BU2465" s="2">
        <v>0</v>
      </c>
      <c r="BV2465" s="2">
        <v>0</v>
      </c>
      <c r="BW2465" s="2">
        <v>0</v>
      </c>
      <c r="BX2465" s="2">
        <v>0</v>
      </c>
      <c r="BY2465" s="2">
        <v>0</v>
      </c>
      <c r="BZ2465" s="2">
        <v>0</v>
      </c>
      <c r="CA2465" s="2">
        <v>0</v>
      </c>
      <c r="CB2465" s="2">
        <v>0</v>
      </c>
      <c r="CC2465" s="2">
        <v>0</v>
      </c>
      <c r="CD2465" s="2">
        <v>0</v>
      </c>
      <c r="CE2465" s="2">
        <v>0</v>
      </c>
      <c r="CF2465" s="2">
        <v>0</v>
      </c>
      <c r="CG2465" s="2">
        <v>0</v>
      </c>
      <c r="CH2465" s="2">
        <v>0</v>
      </c>
      <c r="CI2465" s="2">
        <v>0</v>
      </c>
      <c r="CJ2465" s="2">
        <v>0</v>
      </c>
      <c r="CK2465" s="2">
        <v>0</v>
      </c>
      <c r="CL2465" s="2">
        <v>0</v>
      </c>
    </row>
    <row r="2466" spans="1:90" x14ac:dyDescent="0.25">
      <c r="A2466" t="s">
        <v>115</v>
      </c>
      <c r="B2466">
        <v>10207</v>
      </c>
      <c r="C2466" t="s">
        <v>163</v>
      </c>
      <c r="D2466">
        <v>1</v>
      </c>
      <c r="E2466">
        <v>8</v>
      </c>
      <c r="F2466">
        <v>2987</v>
      </c>
      <c r="G2466">
        <v>35002987</v>
      </c>
      <c r="H2466" t="s">
        <v>18969</v>
      </c>
      <c r="I2466">
        <v>100</v>
      </c>
      <c r="J2466" t="s">
        <v>107</v>
      </c>
      <c r="K2466" t="s">
        <v>5474</v>
      </c>
      <c r="L2466">
        <v>87</v>
      </c>
      <c r="M2466" t="s">
        <v>334</v>
      </c>
      <c r="N2466">
        <v>8062270</v>
      </c>
      <c r="O2466" t="s">
        <v>92</v>
      </c>
      <c r="P2466" t="s">
        <v>18970</v>
      </c>
      <c r="Q2466">
        <v>25</v>
      </c>
      <c r="R2466">
        <v>11</v>
      </c>
      <c r="S2466">
        <v>20461977</v>
      </c>
      <c r="T2466">
        <v>22806905</v>
      </c>
      <c r="U2466" t="s">
        <v>18971</v>
      </c>
      <c r="V2466">
        <v>1</v>
      </c>
      <c r="W2466" s="2">
        <v>0</v>
      </c>
      <c r="X2466" s="2">
        <v>0</v>
      </c>
      <c r="Y2466" s="2">
        <v>97</v>
      </c>
      <c r="Z2466" s="2">
        <v>118</v>
      </c>
      <c r="AA2466" s="2">
        <v>119</v>
      </c>
      <c r="AB2466" s="2">
        <v>99</v>
      </c>
      <c r="AC2466" s="2">
        <v>117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0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4</v>
      </c>
      <c r="BE2466" s="2">
        <v>0</v>
      </c>
      <c r="BF2466" s="2">
        <v>0</v>
      </c>
      <c r="BG2466" s="2">
        <v>4</v>
      </c>
      <c r="BH2466" s="2">
        <v>5</v>
      </c>
      <c r="BI2466" s="2">
        <v>5</v>
      </c>
      <c r="BJ2466" s="2">
        <v>5</v>
      </c>
      <c r="BK2466" s="2">
        <v>4</v>
      </c>
      <c r="BL2466" s="2">
        <v>0</v>
      </c>
      <c r="BM2466" s="2">
        <v>0</v>
      </c>
      <c r="BN2466" s="2">
        <v>0</v>
      </c>
      <c r="BO2466" s="2">
        <v>0</v>
      </c>
      <c r="BP2466" s="2">
        <v>0</v>
      </c>
      <c r="BQ2466" s="2">
        <v>0</v>
      </c>
      <c r="BR2466" s="2">
        <v>0</v>
      </c>
      <c r="BS2466" s="2">
        <v>0</v>
      </c>
      <c r="BT2466" s="2">
        <v>0</v>
      </c>
      <c r="BU2466" s="2">
        <v>0</v>
      </c>
      <c r="BV2466" s="2">
        <v>0</v>
      </c>
      <c r="BW2466" s="2">
        <v>0</v>
      </c>
      <c r="BX2466" s="2">
        <v>0</v>
      </c>
      <c r="BY2466" s="2">
        <v>0</v>
      </c>
      <c r="BZ2466" s="2">
        <v>0</v>
      </c>
      <c r="CA2466" s="2">
        <v>0</v>
      </c>
      <c r="CB2466" s="2">
        <v>0</v>
      </c>
      <c r="CC2466" s="2">
        <v>0</v>
      </c>
      <c r="CD2466" s="2">
        <v>0</v>
      </c>
      <c r="CE2466" s="2">
        <v>0</v>
      </c>
      <c r="CF2466" s="2">
        <v>0</v>
      </c>
      <c r="CG2466" s="2">
        <v>0</v>
      </c>
      <c r="CH2466" s="2">
        <v>0</v>
      </c>
      <c r="CI2466" s="2">
        <v>0</v>
      </c>
      <c r="CJ2466" s="2">
        <v>0</v>
      </c>
      <c r="CK2466" s="2">
        <v>0</v>
      </c>
      <c r="CL2466" s="2">
        <v>2</v>
      </c>
    </row>
    <row r="2467" spans="1:90" x14ac:dyDescent="0.25">
      <c r="A2467" t="s">
        <v>115</v>
      </c>
      <c r="B2467">
        <v>10207</v>
      </c>
      <c r="C2467" t="s">
        <v>163</v>
      </c>
      <c r="D2467">
        <v>1</v>
      </c>
      <c r="E2467">
        <v>8</v>
      </c>
      <c r="F2467">
        <v>2896</v>
      </c>
      <c r="G2467">
        <v>35002896</v>
      </c>
      <c r="H2467" t="s">
        <v>18836</v>
      </c>
      <c r="I2467">
        <v>100</v>
      </c>
      <c r="J2467" t="s">
        <v>107</v>
      </c>
      <c r="K2467" t="s">
        <v>6296</v>
      </c>
      <c r="L2467">
        <v>37</v>
      </c>
      <c r="M2467" t="s">
        <v>174</v>
      </c>
      <c r="N2467">
        <v>8246091</v>
      </c>
      <c r="O2467" t="s">
        <v>92</v>
      </c>
      <c r="P2467" t="s">
        <v>15960</v>
      </c>
      <c r="Q2467">
        <v>700</v>
      </c>
      <c r="R2467">
        <v>11</v>
      </c>
      <c r="S2467">
        <v>22056799</v>
      </c>
      <c r="T2467">
        <v>22866148</v>
      </c>
      <c r="U2467" t="s">
        <v>18837</v>
      </c>
      <c r="V2467">
        <v>1</v>
      </c>
      <c r="W2467" s="2">
        <v>0</v>
      </c>
      <c r="X2467" s="2">
        <v>0</v>
      </c>
      <c r="Y2467" s="2">
        <v>154</v>
      </c>
      <c r="Z2467" s="2">
        <v>157</v>
      </c>
      <c r="AA2467" s="2">
        <v>173</v>
      </c>
      <c r="AB2467" s="2">
        <v>148</v>
      </c>
      <c r="AC2467" s="2">
        <v>155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77</v>
      </c>
      <c r="BD2467" s="2">
        <v>0</v>
      </c>
      <c r="BE2467" s="2">
        <v>0</v>
      </c>
      <c r="BF2467" s="2">
        <v>0</v>
      </c>
      <c r="BG2467" s="2">
        <v>8</v>
      </c>
      <c r="BH2467" s="2">
        <v>6</v>
      </c>
      <c r="BI2467" s="2">
        <v>7</v>
      </c>
      <c r="BJ2467" s="2">
        <v>7</v>
      </c>
      <c r="BK2467" s="2">
        <v>8</v>
      </c>
      <c r="BL2467" s="2">
        <v>0</v>
      </c>
      <c r="BM2467" s="2">
        <v>0</v>
      </c>
      <c r="BN2467" s="2">
        <v>0</v>
      </c>
      <c r="BO2467" s="2">
        <v>0</v>
      </c>
      <c r="BP2467" s="2">
        <v>0</v>
      </c>
      <c r="BQ2467" s="2">
        <v>0</v>
      </c>
      <c r="BR2467" s="2">
        <v>0</v>
      </c>
      <c r="BS2467" s="2">
        <v>0</v>
      </c>
      <c r="BT2467" s="2">
        <v>0</v>
      </c>
      <c r="BU2467" s="2">
        <v>0</v>
      </c>
      <c r="BV2467" s="2">
        <v>0</v>
      </c>
      <c r="BW2467" s="2">
        <v>0</v>
      </c>
      <c r="BX2467" s="2">
        <v>0</v>
      </c>
      <c r="BY2467" s="2">
        <v>0</v>
      </c>
      <c r="BZ2467" s="2">
        <v>0</v>
      </c>
      <c r="CA2467" s="2">
        <v>0</v>
      </c>
      <c r="CB2467" s="2">
        <v>0</v>
      </c>
      <c r="CC2467" s="2">
        <v>0</v>
      </c>
      <c r="CD2467" s="2">
        <v>0</v>
      </c>
      <c r="CE2467" s="2">
        <v>0</v>
      </c>
      <c r="CF2467" s="2">
        <v>0</v>
      </c>
      <c r="CG2467" s="2">
        <v>0</v>
      </c>
      <c r="CH2467" s="2">
        <v>0</v>
      </c>
      <c r="CI2467" s="2">
        <v>0</v>
      </c>
      <c r="CJ2467" s="2">
        <v>0</v>
      </c>
      <c r="CK2467" s="2">
        <v>5</v>
      </c>
      <c r="CL2467" s="2">
        <v>0</v>
      </c>
    </row>
    <row r="2468" spans="1:90" x14ac:dyDescent="0.25">
      <c r="A2468" t="s">
        <v>115</v>
      </c>
      <c r="B2468">
        <v>10207</v>
      </c>
      <c r="C2468" t="s">
        <v>163</v>
      </c>
      <c r="D2468">
        <v>1</v>
      </c>
      <c r="E2468">
        <v>8</v>
      </c>
      <c r="F2468">
        <v>37011</v>
      </c>
      <c r="G2468">
        <v>35037011</v>
      </c>
      <c r="H2468" t="s">
        <v>10837</v>
      </c>
      <c r="I2468">
        <v>100</v>
      </c>
      <c r="J2468" t="s">
        <v>107</v>
      </c>
      <c r="K2468" t="s">
        <v>3189</v>
      </c>
      <c r="L2468">
        <v>18</v>
      </c>
      <c r="M2468" t="s">
        <v>166</v>
      </c>
      <c r="N2468">
        <v>3819090</v>
      </c>
      <c r="O2468" t="s">
        <v>92</v>
      </c>
      <c r="P2468" t="s">
        <v>10838</v>
      </c>
      <c r="Q2468">
        <v>10</v>
      </c>
      <c r="R2468">
        <v>11</v>
      </c>
      <c r="S2468">
        <v>29431447</v>
      </c>
      <c r="T2468">
        <v>29437669</v>
      </c>
      <c r="U2468" t="s">
        <v>10839</v>
      </c>
      <c r="V2468">
        <v>1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102</v>
      </c>
      <c r="AE2468" s="2">
        <v>69</v>
      </c>
      <c r="AF2468" s="2">
        <v>76</v>
      </c>
      <c r="AG2468" s="2">
        <v>63</v>
      </c>
      <c r="AH2468" s="2">
        <v>247</v>
      </c>
      <c r="AI2468" s="2">
        <v>193</v>
      </c>
      <c r="AJ2468" s="2">
        <v>171</v>
      </c>
      <c r="AK2468" s="2">
        <v>0</v>
      </c>
      <c r="AL2468" s="2">
        <v>0</v>
      </c>
      <c r="AM2468" s="2">
        <v>0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227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20</v>
      </c>
      <c r="BD2468" s="2">
        <v>0</v>
      </c>
      <c r="BE2468" s="2">
        <v>0</v>
      </c>
      <c r="BF2468" s="2">
        <v>0</v>
      </c>
      <c r="BG2468" s="2">
        <v>0</v>
      </c>
      <c r="BH2468" s="2">
        <v>0</v>
      </c>
      <c r="BI2468" s="2">
        <v>0</v>
      </c>
      <c r="BJ2468" s="2">
        <v>0</v>
      </c>
      <c r="BK2468" s="2">
        <v>0</v>
      </c>
      <c r="BL2468" s="2">
        <v>5</v>
      </c>
      <c r="BM2468" s="2">
        <v>5</v>
      </c>
      <c r="BN2468" s="2">
        <v>3</v>
      </c>
      <c r="BO2468" s="2">
        <v>2</v>
      </c>
      <c r="BP2468" s="2">
        <v>11</v>
      </c>
      <c r="BQ2468" s="2">
        <v>7</v>
      </c>
      <c r="BR2468" s="2">
        <v>7</v>
      </c>
      <c r="BS2468" s="2">
        <v>0</v>
      </c>
      <c r="BT2468" s="2">
        <v>0</v>
      </c>
      <c r="BU2468" s="2">
        <v>0</v>
      </c>
      <c r="BV2468" s="2">
        <v>0</v>
      </c>
      <c r="BW2468" s="2">
        <v>0</v>
      </c>
      <c r="BX2468" s="2">
        <v>0</v>
      </c>
      <c r="BY2468" s="2">
        <v>0</v>
      </c>
      <c r="BZ2468" s="2">
        <v>0</v>
      </c>
      <c r="CA2468" s="2">
        <v>0</v>
      </c>
      <c r="CB2468" s="2">
        <v>0</v>
      </c>
      <c r="CC2468" s="2">
        <v>6</v>
      </c>
      <c r="CD2468" s="2">
        <v>0</v>
      </c>
      <c r="CE2468" s="2">
        <v>0</v>
      </c>
      <c r="CF2468" s="2">
        <v>0</v>
      </c>
      <c r="CG2468" s="2">
        <v>0</v>
      </c>
      <c r="CH2468" s="2">
        <v>0</v>
      </c>
      <c r="CI2468" s="2">
        <v>0</v>
      </c>
      <c r="CJ2468" s="2">
        <v>0</v>
      </c>
      <c r="CK2468" s="2">
        <v>1</v>
      </c>
      <c r="CL2468" s="2">
        <v>0</v>
      </c>
    </row>
    <row r="2469" spans="1:90" x14ac:dyDescent="0.25">
      <c r="A2469" t="s">
        <v>115</v>
      </c>
      <c r="B2469">
        <v>10207</v>
      </c>
      <c r="C2469" t="s">
        <v>163</v>
      </c>
      <c r="D2469">
        <v>1</v>
      </c>
      <c r="E2469">
        <v>8</v>
      </c>
      <c r="F2469">
        <v>3074</v>
      </c>
      <c r="G2469">
        <v>35003074</v>
      </c>
      <c r="H2469" t="s">
        <v>7983</v>
      </c>
      <c r="I2469">
        <v>100</v>
      </c>
      <c r="J2469" t="s">
        <v>107</v>
      </c>
      <c r="K2469" t="s">
        <v>174</v>
      </c>
      <c r="L2469">
        <v>37</v>
      </c>
      <c r="M2469" t="s">
        <v>174</v>
      </c>
      <c r="N2469">
        <v>8215290</v>
      </c>
      <c r="O2469" t="s">
        <v>92</v>
      </c>
      <c r="P2469" t="s">
        <v>7984</v>
      </c>
      <c r="Q2469">
        <v>914</v>
      </c>
      <c r="R2469">
        <v>11</v>
      </c>
      <c r="S2469">
        <v>22056679</v>
      </c>
      <c r="T2469">
        <v>22865833</v>
      </c>
      <c r="U2469" t="s">
        <v>7985</v>
      </c>
      <c r="V2469">
        <v>1</v>
      </c>
      <c r="W2469" s="2">
        <v>0</v>
      </c>
      <c r="X2469" s="2">
        <v>0</v>
      </c>
      <c r="Y2469" s="2">
        <v>117</v>
      </c>
      <c r="Z2469" s="2">
        <v>100</v>
      </c>
      <c r="AA2469" s="2">
        <v>119</v>
      </c>
      <c r="AB2469" s="2">
        <v>109</v>
      </c>
      <c r="AC2469" s="2">
        <v>115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0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99</v>
      </c>
      <c r="BD2469" s="2">
        <v>0</v>
      </c>
      <c r="BE2469" s="2">
        <v>0</v>
      </c>
      <c r="BF2469" s="2">
        <v>0</v>
      </c>
      <c r="BG2469" s="2">
        <v>5</v>
      </c>
      <c r="BH2469" s="2">
        <v>3</v>
      </c>
      <c r="BI2469" s="2">
        <v>5</v>
      </c>
      <c r="BJ2469" s="2">
        <v>4</v>
      </c>
      <c r="BK2469" s="2">
        <v>5</v>
      </c>
      <c r="BL2469" s="2">
        <v>0</v>
      </c>
      <c r="BM2469" s="2">
        <v>0</v>
      </c>
      <c r="BN2469" s="2">
        <v>0</v>
      </c>
      <c r="BO2469" s="2">
        <v>0</v>
      </c>
      <c r="BP2469" s="2">
        <v>0</v>
      </c>
      <c r="BQ2469" s="2">
        <v>0</v>
      </c>
      <c r="BR2469" s="2">
        <v>0</v>
      </c>
      <c r="BS2469" s="2">
        <v>0</v>
      </c>
      <c r="BT2469" s="2">
        <v>0</v>
      </c>
      <c r="BU2469" s="2">
        <v>0</v>
      </c>
      <c r="BV2469" s="2">
        <v>0</v>
      </c>
      <c r="BW2469" s="2">
        <v>0</v>
      </c>
      <c r="BX2469" s="2">
        <v>0</v>
      </c>
      <c r="BY2469" s="2">
        <v>0</v>
      </c>
      <c r="BZ2469" s="2">
        <v>0</v>
      </c>
      <c r="CA2469" s="2">
        <v>0</v>
      </c>
      <c r="CB2469" s="2">
        <v>0</v>
      </c>
      <c r="CC2469" s="2">
        <v>0</v>
      </c>
      <c r="CD2469" s="2">
        <v>0</v>
      </c>
      <c r="CE2469" s="2">
        <v>0</v>
      </c>
      <c r="CF2469" s="2">
        <v>0</v>
      </c>
      <c r="CG2469" s="2">
        <v>0</v>
      </c>
      <c r="CH2469" s="2">
        <v>0</v>
      </c>
      <c r="CI2469" s="2">
        <v>0</v>
      </c>
      <c r="CJ2469" s="2">
        <v>0</v>
      </c>
      <c r="CK2469" s="2">
        <v>7</v>
      </c>
      <c r="CL2469" s="2">
        <v>0</v>
      </c>
    </row>
    <row r="2470" spans="1:90" x14ac:dyDescent="0.25">
      <c r="A2470" t="s">
        <v>115</v>
      </c>
      <c r="B2470">
        <v>10207</v>
      </c>
      <c r="C2470" t="s">
        <v>163</v>
      </c>
      <c r="D2470">
        <v>1</v>
      </c>
      <c r="E2470">
        <v>8</v>
      </c>
      <c r="F2470">
        <v>3086</v>
      </c>
      <c r="G2470">
        <v>35003086</v>
      </c>
      <c r="H2470" t="s">
        <v>1538</v>
      </c>
      <c r="I2470">
        <v>100</v>
      </c>
      <c r="J2470" t="s">
        <v>107</v>
      </c>
      <c r="K2470" t="s">
        <v>1539</v>
      </c>
      <c r="L2470">
        <v>37</v>
      </c>
      <c r="M2470" t="s">
        <v>174</v>
      </c>
      <c r="N2470">
        <v>8240010</v>
      </c>
      <c r="O2470" t="s">
        <v>92</v>
      </c>
      <c r="P2470" t="s">
        <v>1540</v>
      </c>
      <c r="Q2470">
        <v>138</v>
      </c>
      <c r="R2470">
        <v>11</v>
      </c>
      <c r="S2470">
        <v>20515290</v>
      </c>
      <c r="T2470">
        <v>20516695</v>
      </c>
      <c r="U2470" t="s">
        <v>1541</v>
      </c>
      <c r="V2470">
        <v>1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109</v>
      </c>
      <c r="AE2470" s="2">
        <v>131</v>
      </c>
      <c r="AF2470" s="2">
        <v>169</v>
      </c>
      <c r="AG2470" s="2">
        <v>71</v>
      </c>
      <c r="AH2470" s="2">
        <v>262</v>
      </c>
      <c r="AI2470" s="2">
        <v>256</v>
      </c>
      <c r="AJ2470" s="2">
        <v>215</v>
      </c>
      <c r="AK2470" s="2">
        <v>0</v>
      </c>
      <c r="AL2470" s="2">
        <v>0</v>
      </c>
      <c r="AM2470" s="2">
        <v>0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24</v>
      </c>
      <c r="BD2470" s="2">
        <v>0</v>
      </c>
      <c r="BE2470" s="2">
        <v>0</v>
      </c>
      <c r="BF2470" s="2">
        <v>0</v>
      </c>
      <c r="BG2470" s="2">
        <v>0</v>
      </c>
      <c r="BH2470" s="2">
        <v>0</v>
      </c>
      <c r="BI2470" s="2">
        <v>0</v>
      </c>
      <c r="BJ2470" s="2">
        <v>0</v>
      </c>
      <c r="BK2470" s="2">
        <v>0</v>
      </c>
      <c r="BL2470" s="2">
        <v>4</v>
      </c>
      <c r="BM2470" s="2">
        <v>5</v>
      </c>
      <c r="BN2470" s="2">
        <v>5</v>
      </c>
      <c r="BO2470" s="2">
        <v>2</v>
      </c>
      <c r="BP2470" s="2">
        <v>10</v>
      </c>
      <c r="BQ2470" s="2">
        <v>8</v>
      </c>
      <c r="BR2470" s="2">
        <v>7</v>
      </c>
      <c r="BS2470" s="2">
        <v>0</v>
      </c>
      <c r="BT2470" s="2">
        <v>0</v>
      </c>
      <c r="BU2470" s="2">
        <v>0</v>
      </c>
      <c r="BV2470" s="2">
        <v>0</v>
      </c>
      <c r="BW2470" s="2">
        <v>0</v>
      </c>
      <c r="BX2470" s="2">
        <v>0</v>
      </c>
      <c r="BY2470" s="2">
        <v>0</v>
      </c>
      <c r="BZ2470" s="2">
        <v>0</v>
      </c>
      <c r="CA2470" s="2">
        <v>0</v>
      </c>
      <c r="CB2470" s="2">
        <v>0</v>
      </c>
      <c r="CC2470" s="2">
        <v>0</v>
      </c>
      <c r="CD2470" s="2">
        <v>0</v>
      </c>
      <c r="CE2470" s="2">
        <v>0</v>
      </c>
      <c r="CF2470" s="2">
        <v>0</v>
      </c>
      <c r="CG2470" s="2">
        <v>0</v>
      </c>
      <c r="CH2470" s="2">
        <v>0</v>
      </c>
      <c r="CI2470" s="2">
        <v>0</v>
      </c>
      <c r="CJ2470" s="2">
        <v>0</v>
      </c>
      <c r="CK2470" s="2">
        <v>2</v>
      </c>
      <c r="CL2470" s="2">
        <v>0</v>
      </c>
    </row>
    <row r="2471" spans="1:90" x14ac:dyDescent="0.25">
      <c r="A2471" t="s">
        <v>115</v>
      </c>
      <c r="B2471">
        <v>10207</v>
      </c>
      <c r="C2471" t="s">
        <v>163</v>
      </c>
      <c r="D2471">
        <v>1</v>
      </c>
      <c r="E2471">
        <v>8</v>
      </c>
      <c r="F2471">
        <v>915671</v>
      </c>
      <c r="G2471">
        <v>35915671</v>
      </c>
      <c r="H2471" t="s">
        <v>17284</v>
      </c>
      <c r="I2471">
        <v>100</v>
      </c>
      <c r="J2471" t="s">
        <v>107</v>
      </c>
      <c r="K2471" t="s">
        <v>1762</v>
      </c>
      <c r="L2471">
        <v>37</v>
      </c>
      <c r="M2471" t="s">
        <v>174</v>
      </c>
      <c r="N2471">
        <v>8235000</v>
      </c>
      <c r="O2471" t="s">
        <v>92</v>
      </c>
      <c r="P2471" t="s">
        <v>17285</v>
      </c>
      <c r="Q2471">
        <v>85</v>
      </c>
      <c r="R2471">
        <v>11</v>
      </c>
      <c r="S2471">
        <v>20529657</v>
      </c>
      <c r="T2471">
        <v>20533499</v>
      </c>
      <c r="U2471" t="s">
        <v>17286</v>
      </c>
      <c r="V2471">
        <v>1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109</v>
      </c>
      <c r="AE2471" s="2">
        <v>95</v>
      </c>
      <c r="AF2471" s="2">
        <v>83</v>
      </c>
      <c r="AG2471" s="2">
        <v>61</v>
      </c>
      <c r="AH2471" s="2">
        <v>183</v>
      </c>
      <c r="AI2471" s="2">
        <v>181</v>
      </c>
      <c r="AJ2471" s="2">
        <v>184</v>
      </c>
      <c r="AK2471" s="2">
        <v>0</v>
      </c>
      <c r="AL2471" s="2">
        <v>0</v>
      </c>
      <c r="AM2471" s="2">
        <v>0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235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0</v>
      </c>
      <c r="BI2471" s="2">
        <v>0</v>
      </c>
      <c r="BJ2471" s="2">
        <v>0</v>
      </c>
      <c r="BK2471" s="2">
        <v>0</v>
      </c>
      <c r="BL2471" s="2">
        <v>5</v>
      </c>
      <c r="BM2471" s="2">
        <v>3</v>
      </c>
      <c r="BN2471" s="2">
        <v>4</v>
      </c>
      <c r="BO2471" s="2">
        <v>2</v>
      </c>
      <c r="BP2471" s="2">
        <v>6</v>
      </c>
      <c r="BQ2471" s="2">
        <v>6</v>
      </c>
      <c r="BR2471" s="2">
        <v>6</v>
      </c>
      <c r="BS2471" s="2">
        <v>0</v>
      </c>
      <c r="BT2471" s="2">
        <v>0</v>
      </c>
      <c r="BU2471" s="2">
        <v>0</v>
      </c>
      <c r="BV2471" s="2">
        <v>0</v>
      </c>
      <c r="BW2471" s="2">
        <v>0</v>
      </c>
      <c r="BX2471" s="2">
        <v>0</v>
      </c>
      <c r="BY2471" s="2">
        <v>0</v>
      </c>
      <c r="BZ2471" s="2">
        <v>0</v>
      </c>
      <c r="CA2471" s="2">
        <v>0</v>
      </c>
      <c r="CB2471" s="2">
        <v>0</v>
      </c>
      <c r="CC2471" s="2">
        <v>6</v>
      </c>
      <c r="CD2471" s="2">
        <v>0</v>
      </c>
      <c r="CE2471" s="2">
        <v>0</v>
      </c>
      <c r="CF2471" s="2">
        <v>0</v>
      </c>
      <c r="CG2471" s="2">
        <v>0</v>
      </c>
      <c r="CH2471" s="2">
        <v>0</v>
      </c>
      <c r="CI2471" s="2">
        <v>0</v>
      </c>
      <c r="CJ2471" s="2">
        <v>0</v>
      </c>
      <c r="CK2471" s="2">
        <v>0</v>
      </c>
      <c r="CL2471" s="2">
        <v>0</v>
      </c>
    </row>
    <row r="2472" spans="1:90" x14ac:dyDescent="0.25">
      <c r="A2472" t="s">
        <v>115</v>
      </c>
      <c r="B2472">
        <v>10207</v>
      </c>
      <c r="C2472" t="s">
        <v>163</v>
      </c>
      <c r="D2472">
        <v>1</v>
      </c>
      <c r="E2472">
        <v>8</v>
      </c>
      <c r="F2472">
        <v>2732</v>
      </c>
      <c r="G2472">
        <v>35002732</v>
      </c>
      <c r="H2472" t="s">
        <v>14007</v>
      </c>
      <c r="I2472">
        <v>100</v>
      </c>
      <c r="J2472" t="s">
        <v>107</v>
      </c>
      <c r="K2472" t="s">
        <v>10377</v>
      </c>
      <c r="L2472">
        <v>18</v>
      </c>
      <c r="M2472" t="s">
        <v>166</v>
      </c>
      <c r="N2472">
        <v>3734220</v>
      </c>
      <c r="O2472" t="s">
        <v>92</v>
      </c>
      <c r="P2472" t="s">
        <v>14008</v>
      </c>
      <c r="Q2472">
        <v>352</v>
      </c>
      <c r="R2472">
        <v>11</v>
      </c>
      <c r="S2472">
        <v>26843681</v>
      </c>
      <c r="T2472">
        <v>29571315</v>
      </c>
      <c r="U2472" t="s">
        <v>14009</v>
      </c>
      <c r="V2472">
        <v>1</v>
      </c>
      <c r="W2472" s="2">
        <v>0</v>
      </c>
      <c r="X2472" s="2">
        <v>0</v>
      </c>
      <c r="Y2472" s="2">
        <v>46</v>
      </c>
      <c r="Z2472" s="2">
        <v>53</v>
      </c>
      <c r="AA2472" s="2">
        <v>87</v>
      </c>
      <c r="AB2472" s="2">
        <v>58</v>
      </c>
      <c r="AC2472" s="2">
        <v>62</v>
      </c>
      <c r="AD2472" s="2">
        <v>72</v>
      </c>
      <c r="AE2472" s="2">
        <v>71</v>
      </c>
      <c r="AF2472" s="2">
        <v>67</v>
      </c>
      <c r="AG2472" s="2">
        <v>53</v>
      </c>
      <c r="AH2472" s="2">
        <v>117</v>
      </c>
      <c r="AI2472" s="2">
        <v>104</v>
      </c>
      <c r="AJ2472" s="2">
        <v>101</v>
      </c>
      <c r="AK2472" s="2">
        <v>0</v>
      </c>
      <c r="AL2472" s="2">
        <v>0</v>
      </c>
      <c r="AM2472" s="2">
        <v>0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66</v>
      </c>
      <c r="BD2472" s="2">
        <v>15</v>
      </c>
      <c r="BE2472" s="2">
        <v>0</v>
      </c>
      <c r="BF2472" s="2">
        <v>0</v>
      </c>
      <c r="BG2472" s="2">
        <v>3</v>
      </c>
      <c r="BH2472" s="2">
        <v>3</v>
      </c>
      <c r="BI2472" s="2">
        <v>3</v>
      </c>
      <c r="BJ2472" s="2">
        <v>2</v>
      </c>
      <c r="BK2472" s="2">
        <v>4</v>
      </c>
      <c r="BL2472" s="2">
        <v>3</v>
      </c>
      <c r="BM2472" s="2">
        <v>4</v>
      </c>
      <c r="BN2472" s="2">
        <v>4</v>
      </c>
      <c r="BO2472" s="2">
        <v>3</v>
      </c>
      <c r="BP2472" s="2">
        <v>7</v>
      </c>
      <c r="BQ2472" s="2">
        <v>4</v>
      </c>
      <c r="BR2472" s="2">
        <v>3</v>
      </c>
      <c r="BS2472" s="2">
        <v>0</v>
      </c>
      <c r="BT2472" s="2">
        <v>0</v>
      </c>
      <c r="BU2472" s="2">
        <v>0</v>
      </c>
      <c r="BV2472" s="2">
        <v>0</v>
      </c>
      <c r="BW2472" s="2">
        <v>0</v>
      </c>
      <c r="BX2472" s="2">
        <v>0</v>
      </c>
      <c r="BY2472" s="2">
        <v>0</v>
      </c>
      <c r="BZ2472" s="2">
        <v>0</v>
      </c>
      <c r="CA2472" s="2">
        <v>0</v>
      </c>
      <c r="CB2472" s="2">
        <v>0</v>
      </c>
      <c r="CC2472" s="2">
        <v>0</v>
      </c>
      <c r="CD2472" s="2">
        <v>0</v>
      </c>
      <c r="CE2472" s="2">
        <v>0</v>
      </c>
      <c r="CF2472" s="2">
        <v>0</v>
      </c>
      <c r="CG2472" s="2">
        <v>0</v>
      </c>
      <c r="CH2472" s="2">
        <v>0</v>
      </c>
      <c r="CI2472" s="2">
        <v>0</v>
      </c>
      <c r="CJ2472" s="2">
        <v>0</v>
      </c>
      <c r="CK2472" s="2">
        <v>3</v>
      </c>
      <c r="CL2472" s="2">
        <v>4</v>
      </c>
    </row>
    <row r="2473" spans="1:90" x14ac:dyDescent="0.25">
      <c r="A2473" t="s">
        <v>115</v>
      </c>
      <c r="B2473">
        <v>10207</v>
      </c>
      <c r="C2473" t="s">
        <v>163</v>
      </c>
      <c r="D2473">
        <v>1</v>
      </c>
      <c r="E2473">
        <v>8</v>
      </c>
      <c r="F2473">
        <v>912268</v>
      </c>
      <c r="G2473">
        <v>35912268</v>
      </c>
      <c r="H2473" t="s">
        <v>9434</v>
      </c>
      <c r="I2473">
        <v>100</v>
      </c>
      <c r="J2473" t="s">
        <v>107</v>
      </c>
      <c r="K2473" t="s">
        <v>2850</v>
      </c>
      <c r="L2473">
        <v>37</v>
      </c>
      <c r="M2473" t="s">
        <v>174</v>
      </c>
      <c r="N2473">
        <v>8225560</v>
      </c>
      <c r="O2473" t="s">
        <v>92</v>
      </c>
      <c r="P2473" t="s">
        <v>9435</v>
      </c>
      <c r="Q2473">
        <v>41</v>
      </c>
      <c r="R2473">
        <v>11</v>
      </c>
      <c r="S2473">
        <v>20809098</v>
      </c>
      <c r="T2473">
        <v>21415766</v>
      </c>
      <c r="U2473" t="s">
        <v>9436</v>
      </c>
      <c r="V2473">
        <v>1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154</v>
      </c>
      <c r="AE2473" s="2">
        <v>106</v>
      </c>
      <c r="AF2473" s="2">
        <v>123</v>
      </c>
      <c r="AG2473" s="2">
        <v>96</v>
      </c>
      <c r="AH2473" s="2">
        <v>401</v>
      </c>
      <c r="AI2473" s="2">
        <v>266</v>
      </c>
      <c r="AJ2473" s="2">
        <v>225</v>
      </c>
      <c r="AK2473" s="2">
        <v>0</v>
      </c>
      <c r="AL2473" s="2">
        <v>0</v>
      </c>
      <c r="AM2473" s="2">
        <v>0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0</v>
      </c>
      <c r="BI2473" s="2">
        <v>0</v>
      </c>
      <c r="BJ2473" s="2">
        <v>0</v>
      </c>
      <c r="BK2473" s="2">
        <v>0</v>
      </c>
      <c r="BL2473" s="2">
        <v>8</v>
      </c>
      <c r="BM2473" s="2">
        <v>5</v>
      </c>
      <c r="BN2473" s="2">
        <v>5</v>
      </c>
      <c r="BO2473" s="2">
        <v>5</v>
      </c>
      <c r="BP2473" s="2">
        <v>15</v>
      </c>
      <c r="BQ2473" s="2">
        <v>9</v>
      </c>
      <c r="BR2473" s="2">
        <v>7</v>
      </c>
      <c r="BS2473" s="2">
        <v>0</v>
      </c>
      <c r="BT2473" s="2">
        <v>0</v>
      </c>
      <c r="BU2473" s="2">
        <v>0</v>
      </c>
      <c r="BV2473" s="2">
        <v>0</v>
      </c>
      <c r="BW2473" s="2">
        <v>0</v>
      </c>
      <c r="BX2473" s="2">
        <v>0</v>
      </c>
      <c r="BY2473" s="2">
        <v>0</v>
      </c>
      <c r="BZ2473" s="2">
        <v>0</v>
      </c>
      <c r="CA2473" s="2">
        <v>0</v>
      </c>
      <c r="CB2473" s="2">
        <v>0</v>
      </c>
      <c r="CC2473" s="2">
        <v>0</v>
      </c>
      <c r="CD2473" s="2">
        <v>0</v>
      </c>
      <c r="CE2473" s="2">
        <v>0</v>
      </c>
      <c r="CF2473" s="2">
        <v>0</v>
      </c>
      <c r="CG2473" s="2">
        <v>0</v>
      </c>
      <c r="CH2473" s="2">
        <v>0</v>
      </c>
      <c r="CI2473" s="2">
        <v>0</v>
      </c>
      <c r="CJ2473" s="2">
        <v>0</v>
      </c>
      <c r="CK2473" s="2">
        <v>0</v>
      </c>
      <c r="CL2473" s="2">
        <v>0</v>
      </c>
    </row>
    <row r="2474" spans="1:90" x14ac:dyDescent="0.25">
      <c r="A2474" t="s">
        <v>115</v>
      </c>
      <c r="B2474">
        <v>10207</v>
      </c>
      <c r="C2474" t="s">
        <v>163</v>
      </c>
      <c r="D2474">
        <v>1</v>
      </c>
      <c r="E2474">
        <v>8</v>
      </c>
      <c r="F2474">
        <v>2461</v>
      </c>
      <c r="G2474">
        <v>35002461</v>
      </c>
      <c r="H2474" t="s">
        <v>2706</v>
      </c>
      <c r="I2474">
        <v>100</v>
      </c>
      <c r="J2474" t="s">
        <v>107</v>
      </c>
      <c r="K2474" t="s">
        <v>1913</v>
      </c>
      <c r="L2474">
        <v>59</v>
      </c>
      <c r="M2474" t="s">
        <v>201</v>
      </c>
      <c r="N2474">
        <v>3647000</v>
      </c>
      <c r="O2474" t="s">
        <v>92</v>
      </c>
      <c r="P2474" t="s">
        <v>2707</v>
      </c>
      <c r="Q2474">
        <v>400</v>
      </c>
      <c r="R2474">
        <v>11</v>
      </c>
      <c r="S2474">
        <v>26841042</v>
      </c>
      <c r="T2474">
        <v>29574280</v>
      </c>
      <c r="U2474" t="s">
        <v>2708</v>
      </c>
      <c r="V2474">
        <v>1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24</v>
      </c>
      <c r="AE2474" s="2">
        <v>37</v>
      </c>
      <c r="AF2474" s="2">
        <v>55</v>
      </c>
      <c r="AG2474" s="2">
        <v>73</v>
      </c>
      <c r="AH2474" s="2">
        <v>82</v>
      </c>
      <c r="AI2474" s="2">
        <v>58</v>
      </c>
      <c r="AJ2474" s="2">
        <v>59</v>
      </c>
      <c r="AK2474" s="2">
        <v>0</v>
      </c>
      <c r="AL2474" s="2">
        <v>0</v>
      </c>
      <c r="AM2474" s="2">
        <v>0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0</v>
      </c>
      <c r="BI2474" s="2">
        <v>0</v>
      </c>
      <c r="BJ2474" s="2">
        <v>0</v>
      </c>
      <c r="BK2474" s="2">
        <v>0</v>
      </c>
      <c r="BL2474" s="2">
        <v>1</v>
      </c>
      <c r="BM2474" s="2">
        <v>2</v>
      </c>
      <c r="BN2474" s="2">
        <v>4</v>
      </c>
      <c r="BO2474" s="2">
        <v>2</v>
      </c>
      <c r="BP2474" s="2">
        <v>4</v>
      </c>
      <c r="BQ2474" s="2">
        <v>3</v>
      </c>
      <c r="BR2474" s="2">
        <v>3</v>
      </c>
      <c r="BS2474" s="2">
        <v>0</v>
      </c>
      <c r="BT2474" s="2">
        <v>0</v>
      </c>
      <c r="BU2474" s="2">
        <v>0</v>
      </c>
      <c r="BV2474" s="2">
        <v>0</v>
      </c>
      <c r="BW2474" s="2">
        <v>0</v>
      </c>
      <c r="BX2474" s="2">
        <v>0</v>
      </c>
      <c r="BY2474" s="2">
        <v>0</v>
      </c>
      <c r="BZ2474" s="2">
        <v>0</v>
      </c>
      <c r="CA2474" s="2">
        <v>0</v>
      </c>
      <c r="CB2474" s="2">
        <v>0</v>
      </c>
      <c r="CC2474" s="2">
        <v>0</v>
      </c>
      <c r="CD2474" s="2">
        <v>0</v>
      </c>
      <c r="CE2474" s="2">
        <v>0</v>
      </c>
      <c r="CF2474" s="2">
        <v>0</v>
      </c>
      <c r="CG2474" s="2">
        <v>0</v>
      </c>
      <c r="CH2474" s="2">
        <v>0</v>
      </c>
      <c r="CI2474" s="2">
        <v>0</v>
      </c>
      <c r="CJ2474" s="2">
        <v>0</v>
      </c>
      <c r="CK2474" s="2">
        <v>0</v>
      </c>
      <c r="CL2474" s="2">
        <v>0</v>
      </c>
    </row>
    <row r="2475" spans="1:90" x14ac:dyDescent="0.25">
      <c r="A2475" t="s">
        <v>115</v>
      </c>
      <c r="B2475">
        <v>10207</v>
      </c>
      <c r="C2475" t="s">
        <v>163</v>
      </c>
      <c r="D2475">
        <v>1</v>
      </c>
      <c r="E2475">
        <v>8</v>
      </c>
      <c r="F2475">
        <v>904569</v>
      </c>
      <c r="G2475">
        <v>35904569</v>
      </c>
      <c r="H2475" t="s">
        <v>8197</v>
      </c>
      <c r="I2475">
        <v>100</v>
      </c>
      <c r="J2475" t="s">
        <v>107</v>
      </c>
      <c r="K2475" t="s">
        <v>694</v>
      </c>
      <c r="L2475">
        <v>28</v>
      </c>
      <c r="M2475" t="s">
        <v>860</v>
      </c>
      <c r="N2475">
        <v>3811060</v>
      </c>
      <c r="O2475" t="s">
        <v>92</v>
      </c>
      <c r="P2475" t="s">
        <v>8198</v>
      </c>
      <c r="Q2475">
        <v>60</v>
      </c>
      <c r="R2475">
        <v>11</v>
      </c>
      <c r="S2475">
        <v>25412569</v>
      </c>
      <c r="T2475">
        <v>25465370</v>
      </c>
      <c r="U2475" t="s">
        <v>8199</v>
      </c>
      <c r="V2475">
        <v>1</v>
      </c>
      <c r="W2475" s="2">
        <v>0</v>
      </c>
      <c r="X2475" s="2">
        <v>0</v>
      </c>
      <c r="Y2475" s="2">
        <v>177</v>
      </c>
      <c r="Z2475" s="2">
        <v>188</v>
      </c>
      <c r="AA2475" s="2">
        <v>167</v>
      </c>
      <c r="AB2475" s="2">
        <v>188</v>
      </c>
      <c r="AC2475" s="2">
        <v>176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10</v>
      </c>
      <c r="BH2475" s="2">
        <v>9</v>
      </c>
      <c r="BI2475" s="2">
        <v>7</v>
      </c>
      <c r="BJ2475" s="2">
        <v>9</v>
      </c>
      <c r="BK2475" s="2">
        <v>8</v>
      </c>
      <c r="BL2475" s="2">
        <v>0</v>
      </c>
      <c r="BM2475" s="2">
        <v>0</v>
      </c>
      <c r="BN2475" s="2">
        <v>0</v>
      </c>
      <c r="BO2475" s="2">
        <v>0</v>
      </c>
      <c r="BP2475" s="2">
        <v>0</v>
      </c>
      <c r="BQ2475" s="2">
        <v>0</v>
      </c>
      <c r="BR2475" s="2">
        <v>0</v>
      </c>
      <c r="BS2475" s="2">
        <v>0</v>
      </c>
      <c r="BT2475" s="2">
        <v>0</v>
      </c>
      <c r="BU2475" s="2">
        <v>0</v>
      </c>
      <c r="BV2475" s="2">
        <v>0</v>
      </c>
      <c r="BW2475" s="2">
        <v>0</v>
      </c>
      <c r="BX2475" s="2">
        <v>0</v>
      </c>
      <c r="BY2475" s="2">
        <v>0</v>
      </c>
      <c r="BZ2475" s="2">
        <v>0</v>
      </c>
      <c r="CA2475" s="2">
        <v>0</v>
      </c>
      <c r="CB2475" s="2">
        <v>0</v>
      </c>
      <c r="CC2475" s="2">
        <v>0</v>
      </c>
      <c r="CD2475" s="2">
        <v>0</v>
      </c>
      <c r="CE2475" s="2">
        <v>0</v>
      </c>
      <c r="CF2475" s="2">
        <v>0</v>
      </c>
      <c r="CG2475" s="2">
        <v>0</v>
      </c>
      <c r="CH2475" s="2">
        <v>0</v>
      </c>
      <c r="CI2475" s="2">
        <v>0</v>
      </c>
      <c r="CJ2475" s="2">
        <v>0</v>
      </c>
      <c r="CK2475" s="2">
        <v>0</v>
      </c>
      <c r="CL2475" s="2">
        <v>0</v>
      </c>
    </row>
    <row r="2476" spans="1:90" x14ac:dyDescent="0.25">
      <c r="A2476" t="s">
        <v>115</v>
      </c>
      <c r="B2476">
        <v>10207</v>
      </c>
      <c r="C2476" t="s">
        <v>163</v>
      </c>
      <c r="D2476">
        <v>1</v>
      </c>
      <c r="E2476">
        <v>8</v>
      </c>
      <c r="F2476">
        <v>2392</v>
      </c>
      <c r="G2476">
        <v>35002392</v>
      </c>
      <c r="H2476" t="s">
        <v>11439</v>
      </c>
      <c r="I2476">
        <v>100</v>
      </c>
      <c r="J2476" t="s">
        <v>107</v>
      </c>
      <c r="K2476" t="s">
        <v>2008</v>
      </c>
      <c r="L2476">
        <v>59</v>
      </c>
      <c r="M2476" t="s">
        <v>201</v>
      </c>
      <c r="N2476">
        <v>3664000</v>
      </c>
      <c r="O2476" t="s">
        <v>92</v>
      </c>
      <c r="P2476" t="s">
        <v>10403</v>
      </c>
      <c r="Q2476">
        <v>396</v>
      </c>
      <c r="R2476">
        <v>11</v>
      </c>
      <c r="S2476">
        <v>29573629</v>
      </c>
      <c r="T2476">
        <v>29577646</v>
      </c>
      <c r="U2476" t="s">
        <v>11440</v>
      </c>
      <c r="V2476">
        <v>1</v>
      </c>
      <c r="W2476" s="2">
        <v>0</v>
      </c>
      <c r="X2476" s="2">
        <v>0</v>
      </c>
      <c r="Y2476" s="2">
        <v>95</v>
      </c>
      <c r="Z2476" s="2">
        <v>112</v>
      </c>
      <c r="AA2476" s="2">
        <v>121</v>
      </c>
      <c r="AB2476" s="2">
        <v>107</v>
      </c>
      <c r="AC2476" s="2">
        <v>119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0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113</v>
      </c>
      <c r="BD2476" s="2">
        <v>20</v>
      </c>
      <c r="BE2476" s="2">
        <v>0</v>
      </c>
      <c r="BF2476" s="2">
        <v>0</v>
      </c>
      <c r="BG2476" s="2">
        <v>4</v>
      </c>
      <c r="BH2476" s="2">
        <v>6</v>
      </c>
      <c r="BI2476" s="2">
        <v>4</v>
      </c>
      <c r="BJ2476" s="2">
        <v>4</v>
      </c>
      <c r="BK2476" s="2">
        <v>4</v>
      </c>
      <c r="BL2476" s="2">
        <v>0</v>
      </c>
      <c r="BM2476" s="2">
        <v>0</v>
      </c>
      <c r="BN2476" s="2">
        <v>0</v>
      </c>
      <c r="BO2476" s="2">
        <v>0</v>
      </c>
      <c r="BP2476" s="2">
        <v>0</v>
      </c>
      <c r="BQ2476" s="2">
        <v>0</v>
      </c>
      <c r="BR2476" s="2">
        <v>0</v>
      </c>
      <c r="BS2476" s="2">
        <v>0</v>
      </c>
      <c r="BT2476" s="2">
        <v>0</v>
      </c>
      <c r="BU2476" s="2">
        <v>0</v>
      </c>
      <c r="BV2476" s="2">
        <v>0</v>
      </c>
      <c r="BW2476" s="2">
        <v>0</v>
      </c>
      <c r="BX2476" s="2">
        <v>0</v>
      </c>
      <c r="BY2476" s="2">
        <v>0</v>
      </c>
      <c r="BZ2476" s="2">
        <v>0</v>
      </c>
      <c r="CA2476" s="2">
        <v>0</v>
      </c>
      <c r="CB2476" s="2">
        <v>0</v>
      </c>
      <c r="CC2476" s="2">
        <v>0</v>
      </c>
      <c r="CD2476" s="2">
        <v>0</v>
      </c>
      <c r="CE2476" s="2">
        <v>0</v>
      </c>
      <c r="CF2476" s="2">
        <v>0</v>
      </c>
      <c r="CG2476" s="2">
        <v>0</v>
      </c>
      <c r="CH2476" s="2">
        <v>0</v>
      </c>
      <c r="CI2476" s="2">
        <v>0</v>
      </c>
      <c r="CJ2476" s="2">
        <v>0</v>
      </c>
      <c r="CK2476" s="2">
        <v>6</v>
      </c>
      <c r="CL2476" s="2">
        <v>5</v>
      </c>
    </row>
    <row r="2477" spans="1:90" x14ac:dyDescent="0.25">
      <c r="A2477" t="s">
        <v>115</v>
      </c>
      <c r="B2477">
        <v>10207</v>
      </c>
      <c r="C2477" t="s">
        <v>163</v>
      </c>
      <c r="D2477">
        <v>1</v>
      </c>
      <c r="E2477">
        <v>8</v>
      </c>
      <c r="F2477">
        <v>910855</v>
      </c>
      <c r="G2477">
        <v>35910855</v>
      </c>
      <c r="H2477" t="s">
        <v>6919</v>
      </c>
      <c r="I2477">
        <v>100</v>
      </c>
      <c r="J2477" t="s">
        <v>107</v>
      </c>
      <c r="K2477" t="s">
        <v>333</v>
      </c>
      <c r="L2477">
        <v>87</v>
      </c>
      <c r="M2477" t="s">
        <v>334</v>
      </c>
      <c r="N2477">
        <v>8051080</v>
      </c>
      <c r="O2477" t="s">
        <v>92</v>
      </c>
      <c r="P2477" t="s">
        <v>6920</v>
      </c>
      <c r="Q2477">
        <v>80</v>
      </c>
      <c r="R2477">
        <v>11</v>
      </c>
      <c r="S2477">
        <v>22800021</v>
      </c>
      <c r="T2477">
        <v>22809774</v>
      </c>
      <c r="U2477" t="s">
        <v>6921</v>
      </c>
      <c r="V2477">
        <v>1</v>
      </c>
      <c r="W2477" s="2">
        <v>0</v>
      </c>
      <c r="X2477" s="2">
        <v>0</v>
      </c>
      <c r="Y2477" s="2">
        <v>120</v>
      </c>
      <c r="Z2477" s="2">
        <v>110</v>
      </c>
      <c r="AA2477" s="2">
        <v>87</v>
      </c>
      <c r="AB2477" s="2">
        <v>111</v>
      </c>
      <c r="AC2477" s="2">
        <v>97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5</v>
      </c>
      <c r="BH2477" s="2">
        <v>4</v>
      </c>
      <c r="BI2477" s="2">
        <v>3</v>
      </c>
      <c r="BJ2477" s="2">
        <v>6</v>
      </c>
      <c r="BK2477" s="2">
        <v>5</v>
      </c>
      <c r="BL2477" s="2">
        <v>0</v>
      </c>
      <c r="BM2477" s="2">
        <v>0</v>
      </c>
      <c r="BN2477" s="2">
        <v>0</v>
      </c>
      <c r="BO2477" s="2">
        <v>0</v>
      </c>
      <c r="BP2477" s="2">
        <v>0</v>
      </c>
      <c r="BQ2477" s="2">
        <v>0</v>
      </c>
      <c r="BR2477" s="2">
        <v>0</v>
      </c>
      <c r="BS2477" s="2">
        <v>0</v>
      </c>
      <c r="BT2477" s="2">
        <v>0</v>
      </c>
      <c r="BU2477" s="2">
        <v>0</v>
      </c>
      <c r="BV2477" s="2">
        <v>0</v>
      </c>
      <c r="BW2477" s="2">
        <v>0</v>
      </c>
      <c r="BX2477" s="2">
        <v>0</v>
      </c>
      <c r="BY2477" s="2">
        <v>0</v>
      </c>
      <c r="BZ2477" s="2">
        <v>0</v>
      </c>
      <c r="CA2477" s="2">
        <v>0</v>
      </c>
      <c r="CB2477" s="2">
        <v>0</v>
      </c>
      <c r="CC2477" s="2">
        <v>0</v>
      </c>
      <c r="CD2477" s="2">
        <v>0</v>
      </c>
      <c r="CE2477" s="2">
        <v>0</v>
      </c>
      <c r="CF2477" s="2">
        <v>0</v>
      </c>
      <c r="CG2477" s="2">
        <v>0</v>
      </c>
      <c r="CH2477" s="2">
        <v>0</v>
      </c>
      <c r="CI2477" s="2">
        <v>0</v>
      </c>
      <c r="CJ2477" s="2">
        <v>0</v>
      </c>
      <c r="CK2477" s="2">
        <v>0</v>
      </c>
      <c r="CL2477" s="2">
        <v>0</v>
      </c>
    </row>
    <row r="2478" spans="1:90" x14ac:dyDescent="0.25">
      <c r="A2478" t="s">
        <v>115</v>
      </c>
      <c r="B2478">
        <v>10207</v>
      </c>
      <c r="C2478" t="s">
        <v>163</v>
      </c>
      <c r="D2478">
        <v>1</v>
      </c>
      <c r="E2478">
        <v>8</v>
      </c>
      <c r="F2478">
        <v>2446</v>
      </c>
      <c r="G2478">
        <v>35002446</v>
      </c>
      <c r="H2478" t="s">
        <v>14381</v>
      </c>
      <c r="I2478">
        <v>100</v>
      </c>
      <c r="J2478" t="s">
        <v>107</v>
      </c>
      <c r="K2478" t="s">
        <v>1280</v>
      </c>
      <c r="L2478">
        <v>59</v>
      </c>
      <c r="M2478" t="s">
        <v>201</v>
      </c>
      <c r="N2478">
        <v>3613030</v>
      </c>
      <c r="O2478" t="s">
        <v>92</v>
      </c>
      <c r="P2478" t="s">
        <v>14382</v>
      </c>
      <c r="Q2478">
        <v>217</v>
      </c>
      <c r="R2478">
        <v>11</v>
      </c>
      <c r="S2478">
        <v>26845166</v>
      </c>
      <c r="T2478">
        <v>29570954</v>
      </c>
      <c r="U2478" t="s">
        <v>14383</v>
      </c>
      <c r="V2478">
        <v>1</v>
      </c>
      <c r="W2478" s="2">
        <v>0</v>
      </c>
      <c r="X2478" s="2">
        <v>0</v>
      </c>
      <c r="Y2478" s="2">
        <v>113</v>
      </c>
      <c r="Z2478" s="2">
        <v>112</v>
      </c>
      <c r="AA2478" s="2">
        <v>118</v>
      </c>
      <c r="AB2478" s="2">
        <v>119</v>
      </c>
      <c r="AC2478" s="2">
        <v>118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7</v>
      </c>
      <c r="BH2478" s="2">
        <v>4</v>
      </c>
      <c r="BI2478" s="2">
        <v>4</v>
      </c>
      <c r="BJ2478" s="2">
        <v>5</v>
      </c>
      <c r="BK2478" s="2">
        <v>5</v>
      </c>
      <c r="BL2478" s="2">
        <v>0</v>
      </c>
      <c r="BM2478" s="2">
        <v>0</v>
      </c>
      <c r="BN2478" s="2">
        <v>0</v>
      </c>
      <c r="BO2478" s="2">
        <v>0</v>
      </c>
      <c r="BP2478" s="2">
        <v>0</v>
      </c>
      <c r="BQ2478" s="2">
        <v>0</v>
      </c>
      <c r="BR2478" s="2">
        <v>0</v>
      </c>
      <c r="BS2478" s="2">
        <v>0</v>
      </c>
      <c r="BT2478" s="2">
        <v>0</v>
      </c>
      <c r="BU2478" s="2">
        <v>0</v>
      </c>
      <c r="BV2478" s="2">
        <v>0</v>
      </c>
      <c r="BW2478" s="2">
        <v>0</v>
      </c>
      <c r="BX2478" s="2">
        <v>0</v>
      </c>
      <c r="BY2478" s="2">
        <v>0</v>
      </c>
      <c r="BZ2478" s="2">
        <v>0</v>
      </c>
      <c r="CA2478" s="2">
        <v>0</v>
      </c>
      <c r="CB2478" s="2">
        <v>0</v>
      </c>
      <c r="CC2478" s="2">
        <v>0</v>
      </c>
      <c r="CD2478" s="2">
        <v>0</v>
      </c>
      <c r="CE2478" s="2">
        <v>0</v>
      </c>
      <c r="CF2478" s="2">
        <v>0</v>
      </c>
      <c r="CG2478" s="2">
        <v>0</v>
      </c>
      <c r="CH2478" s="2">
        <v>0</v>
      </c>
      <c r="CI2478" s="2">
        <v>0</v>
      </c>
      <c r="CJ2478" s="2">
        <v>0</v>
      </c>
      <c r="CK2478" s="2">
        <v>0</v>
      </c>
      <c r="CL2478" s="2">
        <v>0</v>
      </c>
    </row>
    <row r="2479" spans="1:90" x14ac:dyDescent="0.25">
      <c r="A2479" t="s">
        <v>115</v>
      </c>
      <c r="B2479">
        <v>10207</v>
      </c>
      <c r="C2479" t="s">
        <v>163</v>
      </c>
      <c r="D2479">
        <v>1</v>
      </c>
      <c r="E2479">
        <v>8</v>
      </c>
      <c r="F2479">
        <v>2781</v>
      </c>
      <c r="G2479">
        <v>35002781</v>
      </c>
      <c r="H2479" t="s">
        <v>3706</v>
      </c>
      <c r="I2479">
        <v>100</v>
      </c>
      <c r="J2479" t="s">
        <v>107</v>
      </c>
      <c r="K2479" t="s">
        <v>3707</v>
      </c>
      <c r="L2479">
        <v>64</v>
      </c>
      <c r="M2479" t="s">
        <v>881</v>
      </c>
      <c r="N2479">
        <v>3620001</v>
      </c>
      <c r="O2479" t="s">
        <v>102</v>
      </c>
      <c r="P2479" t="s">
        <v>3708</v>
      </c>
      <c r="Q2479">
        <v>1888</v>
      </c>
      <c r="R2479">
        <v>11</v>
      </c>
      <c r="S2479">
        <v>27913033</v>
      </c>
      <c r="T2479">
        <v>29570496</v>
      </c>
      <c r="U2479" t="s">
        <v>3709</v>
      </c>
      <c r="V2479">
        <v>1</v>
      </c>
      <c r="W2479" s="2">
        <v>0</v>
      </c>
      <c r="X2479" s="2">
        <v>0</v>
      </c>
      <c r="Y2479" s="2">
        <v>118</v>
      </c>
      <c r="Z2479" s="2">
        <v>144</v>
      </c>
      <c r="AA2479" s="2">
        <v>147</v>
      </c>
      <c r="AB2479" s="2">
        <v>129</v>
      </c>
      <c r="AC2479" s="2">
        <v>126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0</v>
      </c>
      <c r="BD2479" s="2">
        <v>15</v>
      </c>
      <c r="BE2479" s="2">
        <v>0</v>
      </c>
      <c r="BF2479" s="2">
        <v>0</v>
      </c>
      <c r="BG2479" s="2">
        <v>5</v>
      </c>
      <c r="BH2479" s="2">
        <v>5</v>
      </c>
      <c r="BI2479" s="2">
        <v>6</v>
      </c>
      <c r="BJ2479" s="2">
        <v>6</v>
      </c>
      <c r="BK2479" s="2">
        <v>6</v>
      </c>
      <c r="BL2479" s="2">
        <v>0</v>
      </c>
      <c r="BM2479" s="2">
        <v>0</v>
      </c>
      <c r="BN2479" s="2">
        <v>0</v>
      </c>
      <c r="BO2479" s="2">
        <v>0</v>
      </c>
      <c r="BP2479" s="2">
        <v>0</v>
      </c>
      <c r="BQ2479" s="2">
        <v>0</v>
      </c>
      <c r="BR2479" s="2">
        <v>0</v>
      </c>
      <c r="BS2479" s="2">
        <v>0</v>
      </c>
      <c r="BT2479" s="2">
        <v>0</v>
      </c>
      <c r="BU2479" s="2">
        <v>0</v>
      </c>
      <c r="BV2479" s="2">
        <v>0</v>
      </c>
      <c r="BW2479" s="2">
        <v>0</v>
      </c>
      <c r="BX2479" s="2">
        <v>0</v>
      </c>
      <c r="BY2479" s="2">
        <v>0</v>
      </c>
      <c r="BZ2479" s="2">
        <v>0</v>
      </c>
      <c r="CA2479" s="2">
        <v>0</v>
      </c>
      <c r="CB2479" s="2">
        <v>0</v>
      </c>
      <c r="CC2479" s="2">
        <v>0</v>
      </c>
      <c r="CD2479" s="2">
        <v>0</v>
      </c>
      <c r="CE2479" s="2">
        <v>0</v>
      </c>
      <c r="CF2479" s="2">
        <v>0</v>
      </c>
      <c r="CG2479" s="2">
        <v>0</v>
      </c>
      <c r="CH2479" s="2">
        <v>0</v>
      </c>
      <c r="CI2479" s="2">
        <v>0</v>
      </c>
      <c r="CJ2479" s="2">
        <v>0</v>
      </c>
      <c r="CK2479" s="2">
        <v>0</v>
      </c>
      <c r="CL2479" s="2">
        <v>4</v>
      </c>
    </row>
    <row r="2480" spans="1:90" x14ac:dyDescent="0.25">
      <c r="A2480" t="s">
        <v>115</v>
      </c>
      <c r="B2480">
        <v>10207</v>
      </c>
      <c r="C2480" t="s">
        <v>163</v>
      </c>
      <c r="D2480">
        <v>1</v>
      </c>
      <c r="E2480">
        <v>8</v>
      </c>
      <c r="F2480">
        <v>925457</v>
      </c>
      <c r="G2480">
        <v>35925457</v>
      </c>
      <c r="H2480" t="s">
        <v>7180</v>
      </c>
      <c r="I2480">
        <v>100</v>
      </c>
      <c r="J2480" t="s">
        <v>107</v>
      </c>
      <c r="K2480" t="s">
        <v>6212</v>
      </c>
      <c r="L2480">
        <v>87</v>
      </c>
      <c r="M2480" t="s">
        <v>334</v>
      </c>
      <c r="N2480">
        <v>8071060</v>
      </c>
      <c r="O2480" t="s">
        <v>92</v>
      </c>
      <c r="P2480" t="s">
        <v>6213</v>
      </c>
      <c r="Q2480">
        <v>79</v>
      </c>
      <c r="R2480">
        <v>11</v>
      </c>
      <c r="S2480">
        <v>20311356</v>
      </c>
      <c r="T2480">
        <v>20311399</v>
      </c>
      <c r="U2480" t="s">
        <v>7181</v>
      </c>
      <c r="V2480">
        <v>1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154</v>
      </c>
      <c r="AE2480" s="2">
        <v>158</v>
      </c>
      <c r="AF2480" s="2">
        <v>126</v>
      </c>
      <c r="AG2480" s="2">
        <v>69</v>
      </c>
      <c r="AH2480" s="2">
        <v>196</v>
      </c>
      <c r="AI2480" s="2">
        <v>149</v>
      </c>
      <c r="AJ2480" s="2">
        <v>131</v>
      </c>
      <c r="AK2480" s="2">
        <v>0</v>
      </c>
      <c r="AL2480" s="2">
        <v>0</v>
      </c>
      <c r="AM2480" s="2">
        <v>0</v>
      </c>
      <c r="AN2480" s="2">
        <v>0</v>
      </c>
      <c r="AO2480" s="2">
        <v>0</v>
      </c>
      <c r="AP2480" s="2">
        <v>0</v>
      </c>
      <c r="AQ2480" s="2">
        <v>0</v>
      </c>
      <c r="AR2480" s="2">
        <v>167</v>
      </c>
      <c r="AS2480" s="2">
        <v>0</v>
      </c>
      <c r="AT2480" s="2">
        <v>0</v>
      </c>
      <c r="AU2480" s="2">
        <v>246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231</v>
      </c>
      <c r="BD2480" s="2">
        <v>0</v>
      </c>
      <c r="BE2480" s="2">
        <v>0</v>
      </c>
      <c r="BF2480" s="2">
        <v>0</v>
      </c>
      <c r="BG2480" s="2">
        <v>0</v>
      </c>
      <c r="BH2480" s="2">
        <v>0</v>
      </c>
      <c r="BI2480" s="2">
        <v>0</v>
      </c>
      <c r="BJ2480" s="2">
        <v>0</v>
      </c>
      <c r="BK2480" s="2">
        <v>0</v>
      </c>
      <c r="BL2480" s="2">
        <v>7</v>
      </c>
      <c r="BM2480" s="2">
        <v>7</v>
      </c>
      <c r="BN2480" s="2">
        <v>6</v>
      </c>
      <c r="BO2480" s="2">
        <v>2</v>
      </c>
      <c r="BP2480" s="2">
        <v>10</v>
      </c>
      <c r="BQ2480" s="2">
        <v>7</v>
      </c>
      <c r="BR2480" s="2">
        <v>6</v>
      </c>
      <c r="BS2480" s="2">
        <v>0</v>
      </c>
      <c r="BT2480" s="2">
        <v>0</v>
      </c>
      <c r="BU2480" s="2">
        <v>0</v>
      </c>
      <c r="BV2480" s="2">
        <v>0</v>
      </c>
      <c r="BW2480" s="2">
        <v>0</v>
      </c>
      <c r="BX2480" s="2">
        <v>0</v>
      </c>
      <c r="BY2480" s="2">
        <v>0</v>
      </c>
      <c r="BZ2480" s="2">
        <v>7</v>
      </c>
      <c r="CA2480" s="2">
        <v>0</v>
      </c>
      <c r="CB2480" s="2">
        <v>0</v>
      </c>
      <c r="CC2480" s="2">
        <v>8</v>
      </c>
      <c r="CD2480" s="2">
        <v>0</v>
      </c>
      <c r="CE2480" s="2">
        <v>0</v>
      </c>
      <c r="CF2480" s="2">
        <v>0</v>
      </c>
      <c r="CG2480" s="2">
        <v>0</v>
      </c>
      <c r="CH2480" s="2">
        <v>0</v>
      </c>
      <c r="CI2480" s="2">
        <v>0</v>
      </c>
      <c r="CJ2480" s="2">
        <v>0</v>
      </c>
      <c r="CK2480" s="2">
        <v>14</v>
      </c>
      <c r="CL2480" s="2">
        <v>0</v>
      </c>
    </row>
    <row r="2481" spans="1:90" x14ac:dyDescent="0.25">
      <c r="A2481" t="s">
        <v>115</v>
      </c>
      <c r="B2481">
        <v>10207</v>
      </c>
      <c r="C2481" t="s">
        <v>163</v>
      </c>
      <c r="D2481">
        <v>1</v>
      </c>
      <c r="E2481">
        <v>8</v>
      </c>
      <c r="F2481">
        <v>916493</v>
      </c>
      <c r="G2481">
        <v>35916493</v>
      </c>
      <c r="H2481" t="s">
        <v>6438</v>
      </c>
      <c r="I2481">
        <v>100</v>
      </c>
      <c r="J2481" t="s">
        <v>107</v>
      </c>
      <c r="K2481" t="s">
        <v>5474</v>
      </c>
      <c r="L2481">
        <v>87</v>
      </c>
      <c r="M2481" t="s">
        <v>334</v>
      </c>
      <c r="N2481">
        <v>8062520</v>
      </c>
      <c r="O2481" t="s">
        <v>92</v>
      </c>
      <c r="P2481" t="s">
        <v>6439</v>
      </c>
      <c r="Q2481" t="s">
        <v>6440</v>
      </c>
      <c r="R2481">
        <v>11</v>
      </c>
      <c r="S2481">
        <v>20427773</v>
      </c>
      <c r="T2481">
        <v>22804199</v>
      </c>
      <c r="U2481" t="s">
        <v>6441</v>
      </c>
      <c r="V2481">
        <v>1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88</v>
      </c>
      <c r="AE2481" s="2">
        <v>80</v>
      </c>
      <c r="AF2481" s="2">
        <v>92</v>
      </c>
      <c r="AG2481" s="2">
        <v>67</v>
      </c>
      <c r="AH2481" s="2">
        <v>159</v>
      </c>
      <c r="AI2481" s="2">
        <v>108</v>
      </c>
      <c r="AJ2481" s="2">
        <v>98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116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40</v>
      </c>
      <c r="BD2481" s="2">
        <v>0</v>
      </c>
      <c r="BE2481" s="2">
        <v>0</v>
      </c>
      <c r="BF2481" s="2">
        <v>0</v>
      </c>
      <c r="BG2481" s="2">
        <v>0</v>
      </c>
      <c r="BH2481" s="2">
        <v>0</v>
      </c>
      <c r="BI2481" s="2">
        <v>0</v>
      </c>
      <c r="BJ2481" s="2">
        <v>0</v>
      </c>
      <c r="BK2481" s="2">
        <v>0</v>
      </c>
      <c r="BL2481" s="2">
        <v>5</v>
      </c>
      <c r="BM2481" s="2">
        <v>4</v>
      </c>
      <c r="BN2481" s="2">
        <v>4</v>
      </c>
      <c r="BO2481" s="2">
        <v>4</v>
      </c>
      <c r="BP2481" s="2">
        <v>5</v>
      </c>
      <c r="BQ2481" s="2">
        <v>5</v>
      </c>
      <c r="BR2481" s="2">
        <v>4</v>
      </c>
      <c r="BS2481" s="2">
        <v>0</v>
      </c>
      <c r="BT2481" s="2">
        <v>0</v>
      </c>
      <c r="BU2481" s="2">
        <v>0</v>
      </c>
      <c r="BV2481" s="2">
        <v>0</v>
      </c>
      <c r="BW2481" s="2">
        <v>0</v>
      </c>
      <c r="BX2481" s="2">
        <v>0</v>
      </c>
      <c r="BY2481" s="2">
        <v>0</v>
      </c>
      <c r="BZ2481" s="2">
        <v>0</v>
      </c>
      <c r="CA2481" s="2">
        <v>0</v>
      </c>
      <c r="CB2481" s="2">
        <v>0</v>
      </c>
      <c r="CC2481" s="2">
        <v>3</v>
      </c>
      <c r="CD2481" s="2">
        <v>0</v>
      </c>
      <c r="CE2481" s="2">
        <v>0</v>
      </c>
      <c r="CF2481" s="2">
        <v>0</v>
      </c>
      <c r="CG2481" s="2">
        <v>0</v>
      </c>
      <c r="CH2481" s="2">
        <v>0</v>
      </c>
      <c r="CI2481" s="2">
        <v>0</v>
      </c>
      <c r="CJ2481" s="2">
        <v>0</v>
      </c>
      <c r="CK2481" s="2">
        <v>2</v>
      </c>
      <c r="CL2481" s="2">
        <v>0</v>
      </c>
    </row>
    <row r="2482" spans="1:90" x14ac:dyDescent="0.25">
      <c r="A2482" t="s">
        <v>115</v>
      </c>
      <c r="B2482">
        <v>10207</v>
      </c>
      <c r="C2482" t="s">
        <v>163</v>
      </c>
      <c r="D2482">
        <v>1</v>
      </c>
      <c r="E2482">
        <v>8</v>
      </c>
      <c r="F2482">
        <v>46310</v>
      </c>
      <c r="G2482">
        <v>35046310</v>
      </c>
      <c r="H2482" t="s">
        <v>3348</v>
      </c>
      <c r="I2482">
        <v>100</v>
      </c>
      <c r="J2482" t="s">
        <v>107</v>
      </c>
      <c r="K2482" t="s">
        <v>3349</v>
      </c>
      <c r="L2482">
        <v>37</v>
      </c>
      <c r="M2482" t="s">
        <v>174</v>
      </c>
      <c r="N2482">
        <v>8246106</v>
      </c>
      <c r="O2482" t="s">
        <v>92</v>
      </c>
      <c r="P2482" t="s">
        <v>3350</v>
      </c>
      <c r="Q2482">
        <v>170</v>
      </c>
      <c r="R2482">
        <v>11</v>
      </c>
      <c r="S2482">
        <v>22055952</v>
      </c>
      <c r="T2482">
        <v>22863994</v>
      </c>
      <c r="U2482" t="s">
        <v>3351</v>
      </c>
      <c r="V2482">
        <v>1</v>
      </c>
      <c r="W2482" s="2">
        <v>0</v>
      </c>
      <c r="X2482" s="2">
        <v>0</v>
      </c>
      <c r="Y2482" s="2">
        <v>46</v>
      </c>
      <c r="Z2482" s="2">
        <v>35</v>
      </c>
      <c r="AA2482" s="2">
        <v>53</v>
      </c>
      <c r="AB2482" s="2">
        <v>75</v>
      </c>
      <c r="AC2482" s="2">
        <v>52</v>
      </c>
      <c r="AD2482" s="2">
        <v>143</v>
      </c>
      <c r="AE2482" s="2">
        <v>118</v>
      </c>
      <c r="AF2482" s="2">
        <v>91</v>
      </c>
      <c r="AG2482" s="2">
        <v>68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0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2</v>
      </c>
      <c r="BH2482" s="2">
        <v>3</v>
      </c>
      <c r="BI2482" s="2">
        <v>3</v>
      </c>
      <c r="BJ2482" s="2">
        <v>3</v>
      </c>
      <c r="BK2482" s="2">
        <v>3</v>
      </c>
      <c r="BL2482" s="2">
        <v>5</v>
      </c>
      <c r="BM2482" s="2">
        <v>7</v>
      </c>
      <c r="BN2482" s="2">
        <v>3</v>
      </c>
      <c r="BO2482" s="2">
        <v>2</v>
      </c>
      <c r="BP2482" s="2">
        <v>0</v>
      </c>
      <c r="BQ2482" s="2">
        <v>0</v>
      </c>
      <c r="BR2482" s="2">
        <v>0</v>
      </c>
      <c r="BS2482" s="2">
        <v>0</v>
      </c>
      <c r="BT2482" s="2">
        <v>0</v>
      </c>
      <c r="BU2482" s="2">
        <v>0</v>
      </c>
      <c r="BV2482" s="2">
        <v>0</v>
      </c>
      <c r="BW2482" s="2">
        <v>0</v>
      </c>
      <c r="BX2482" s="2">
        <v>0</v>
      </c>
      <c r="BY2482" s="2">
        <v>0</v>
      </c>
      <c r="BZ2482" s="2">
        <v>0</v>
      </c>
      <c r="CA2482" s="2">
        <v>0</v>
      </c>
      <c r="CB2482" s="2">
        <v>0</v>
      </c>
      <c r="CC2482" s="2">
        <v>0</v>
      </c>
      <c r="CD2482" s="2">
        <v>0</v>
      </c>
      <c r="CE2482" s="2">
        <v>0</v>
      </c>
      <c r="CF2482" s="2">
        <v>0</v>
      </c>
      <c r="CG2482" s="2">
        <v>0</v>
      </c>
      <c r="CH2482" s="2">
        <v>0</v>
      </c>
      <c r="CI2482" s="2">
        <v>0</v>
      </c>
      <c r="CJ2482" s="2">
        <v>0</v>
      </c>
      <c r="CK2482" s="2">
        <v>0</v>
      </c>
      <c r="CL2482" s="2">
        <v>0</v>
      </c>
    </row>
    <row r="2483" spans="1:90" x14ac:dyDescent="0.25">
      <c r="A2483" t="s">
        <v>115</v>
      </c>
      <c r="B2483">
        <v>10207</v>
      </c>
      <c r="C2483" t="s">
        <v>163</v>
      </c>
      <c r="D2483">
        <v>1</v>
      </c>
      <c r="E2483">
        <v>8</v>
      </c>
      <c r="F2483">
        <v>909038</v>
      </c>
      <c r="G2483">
        <v>35909038</v>
      </c>
      <c r="H2483" t="s">
        <v>15196</v>
      </c>
      <c r="I2483">
        <v>100</v>
      </c>
      <c r="J2483" t="s">
        <v>107</v>
      </c>
      <c r="K2483" t="s">
        <v>13447</v>
      </c>
      <c r="L2483">
        <v>18</v>
      </c>
      <c r="M2483" t="s">
        <v>166</v>
      </c>
      <c r="N2483">
        <v>3756020</v>
      </c>
      <c r="O2483" t="s">
        <v>92</v>
      </c>
      <c r="P2483" t="s">
        <v>15197</v>
      </c>
      <c r="Q2483">
        <v>60</v>
      </c>
      <c r="R2483">
        <v>11</v>
      </c>
      <c r="S2483">
        <v>26211530</v>
      </c>
      <c r="T2483">
        <v>26212148</v>
      </c>
      <c r="U2483" t="s">
        <v>15198</v>
      </c>
      <c r="V2483">
        <v>1</v>
      </c>
      <c r="W2483" s="2">
        <v>0</v>
      </c>
      <c r="X2483" s="2">
        <v>0</v>
      </c>
      <c r="Y2483" s="2">
        <v>112</v>
      </c>
      <c r="Z2483" s="2">
        <v>94</v>
      </c>
      <c r="AA2483" s="2">
        <v>97</v>
      </c>
      <c r="AB2483" s="2">
        <v>84</v>
      </c>
      <c r="AC2483" s="2">
        <v>128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2">
        <v>0</v>
      </c>
      <c r="BD2483" s="2">
        <v>0</v>
      </c>
      <c r="BE2483" s="2">
        <v>0</v>
      </c>
      <c r="BF2483" s="2">
        <v>0</v>
      </c>
      <c r="BG2483" s="2">
        <v>6</v>
      </c>
      <c r="BH2483" s="2">
        <v>4</v>
      </c>
      <c r="BI2483" s="2">
        <v>3</v>
      </c>
      <c r="BJ2483" s="2">
        <v>4</v>
      </c>
      <c r="BK2483" s="2">
        <v>7</v>
      </c>
      <c r="BL2483" s="2">
        <v>0</v>
      </c>
      <c r="BM2483" s="2">
        <v>0</v>
      </c>
      <c r="BN2483" s="2">
        <v>0</v>
      </c>
      <c r="BO2483" s="2">
        <v>0</v>
      </c>
      <c r="BP2483" s="2">
        <v>0</v>
      </c>
      <c r="BQ2483" s="2">
        <v>0</v>
      </c>
      <c r="BR2483" s="2">
        <v>0</v>
      </c>
      <c r="BS2483" s="2">
        <v>0</v>
      </c>
      <c r="BT2483" s="2">
        <v>0</v>
      </c>
      <c r="BU2483" s="2">
        <v>0</v>
      </c>
      <c r="BV2483" s="2">
        <v>0</v>
      </c>
      <c r="BW2483" s="2">
        <v>0</v>
      </c>
      <c r="BX2483" s="2">
        <v>0</v>
      </c>
      <c r="BY2483" s="2">
        <v>0</v>
      </c>
      <c r="BZ2483" s="2">
        <v>0</v>
      </c>
      <c r="CA2483" s="2">
        <v>0</v>
      </c>
      <c r="CB2483" s="2">
        <v>0</v>
      </c>
      <c r="CC2483" s="2">
        <v>0</v>
      </c>
      <c r="CD2483" s="2">
        <v>0</v>
      </c>
      <c r="CE2483" s="2">
        <v>0</v>
      </c>
      <c r="CF2483" s="2">
        <v>0</v>
      </c>
      <c r="CG2483" s="2">
        <v>0</v>
      </c>
      <c r="CH2483" s="2">
        <v>0</v>
      </c>
      <c r="CI2483" s="2">
        <v>0</v>
      </c>
      <c r="CJ2483" s="2">
        <v>0</v>
      </c>
      <c r="CK2483" s="2">
        <v>0</v>
      </c>
      <c r="CL2483" s="2">
        <v>0</v>
      </c>
    </row>
    <row r="2484" spans="1:90" x14ac:dyDescent="0.25">
      <c r="A2484" t="s">
        <v>115</v>
      </c>
      <c r="B2484">
        <v>10207</v>
      </c>
      <c r="C2484" t="s">
        <v>163</v>
      </c>
      <c r="D2484">
        <v>1</v>
      </c>
      <c r="E2484">
        <v>8</v>
      </c>
      <c r="F2484">
        <v>40964</v>
      </c>
      <c r="G2484">
        <v>35040964</v>
      </c>
      <c r="H2484" t="s">
        <v>7272</v>
      </c>
      <c r="I2484">
        <v>100</v>
      </c>
      <c r="J2484" t="s">
        <v>107</v>
      </c>
      <c r="K2484" t="s">
        <v>4315</v>
      </c>
      <c r="L2484">
        <v>28</v>
      </c>
      <c r="M2484" t="s">
        <v>860</v>
      </c>
      <c r="N2484">
        <v>3801120</v>
      </c>
      <c r="O2484" t="s">
        <v>92</v>
      </c>
      <c r="P2484" t="s">
        <v>7273</v>
      </c>
      <c r="Q2484">
        <v>1000</v>
      </c>
      <c r="R2484">
        <v>11</v>
      </c>
      <c r="S2484">
        <v>25415941</v>
      </c>
      <c r="T2484">
        <v>25467799</v>
      </c>
      <c r="U2484" t="s">
        <v>7274</v>
      </c>
      <c r="V2484">
        <v>1</v>
      </c>
      <c r="W2484" s="2">
        <v>0</v>
      </c>
      <c r="X2484" s="2">
        <v>0</v>
      </c>
      <c r="Y2484" s="2">
        <v>54</v>
      </c>
      <c r="Z2484" s="2">
        <v>60</v>
      </c>
      <c r="AA2484" s="2">
        <v>83</v>
      </c>
      <c r="AB2484" s="2">
        <v>59</v>
      </c>
      <c r="AC2484" s="2">
        <v>84</v>
      </c>
      <c r="AD2484" s="2">
        <v>104</v>
      </c>
      <c r="AE2484" s="2">
        <v>34</v>
      </c>
      <c r="AF2484" s="2">
        <v>67</v>
      </c>
      <c r="AG2484" s="2">
        <v>68</v>
      </c>
      <c r="AH2484" s="2">
        <v>255</v>
      </c>
      <c r="AI2484" s="2">
        <v>183</v>
      </c>
      <c r="AJ2484" s="2">
        <v>107</v>
      </c>
      <c r="AK2484" s="2">
        <v>0</v>
      </c>
      <c r="AL2484" s="2">
        <v>0</v>
      </c>
      <c r="AM2484" s="2">
        <v>0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132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20</v>
      </c>
      <c r="BD2484" s="2">
        <v>0</v>
      </c>
      <c r="BE2484" s="2">
        <v>0</v>
      </c>
      <c r="BF2484" s="2">
        <v>0</v>
      </c>
      <c r="BG2484" s="2">
        <v>2</v>
      </c>
      <c r="BH2484" s="2">
        <v>2</v>
      </c>
      <c r="BI2484" s="2">
        <v>4</v>
      </c>
      <c r="BJ2484" s="2">
        <v>2</v>
      </c>
      <c r="BK2484" s="2">
        <v>3</v>
      </c>
      <c r="BL2484" s="2">
        <v>5</v>
      </c>
      <c r="BM2484" s="2">
        <v>1</v>
      </c>
      <c r="BN2484" s="2">
        <v>3</v>
      </c>
      <c r="BO2484" s="2">
        <v>4</v>
      </c>
      <c r="BP2484" s="2">
        <v>12</v>
      </c>
      <c r="BQ2484" s="2">
        <v>6</v>
      </c>
      <c r="BR2484" s="2">
        <v>4</v>
      </c>
      <c r="BS2484" s="2">
        <v>0</v>
      </c>
      <c r="BT2484" s="2">
        <v>0</v>
      </c>
      <c r="BU2484" s="2">
        <v>0</v>
      </c>
      <c r="BV2484" s="2">
        <v>0</v>
      </c>
      <c r="BW2484" s="2">
        <v>0</v>
      </c>
      <c r="BX2484" s="2">
        <v>0</v>
      </c>
      <c r="BY2484" s="2">
        <v>0</v>
      </c>
      <c r="BZ2484" s="2">
        <v>0</v>
      </c>
      <c r="CA2484" s="2">
        <v>0</v>
      </c>
      <c r="CB2484" s="2">
        <v>0</v>
      </c>
      <c r="CC2484" s="2">
        <v>4</v>
      </c>
      <c r="CD2484" s="2">
        <v>0</v>
      </c>
      <c r="CE2484" s="2">
        <v>0</v>
      </c>
      <c r="CF2484" s="2">
        <v>0</v>
      </c>
      <c r="CG2484" s="2">
        <v>0</v>
      </c>
      <c r="CH2484" s="2">
        <v>0</v>
      </c>
      <c r="CI2484" s="2">
        <v>0</v>
      </c>
      <c r="CJ2484" s="2">
        <v>0</v>
      </c>
      <c r="CK2484" s="2">
        <v>1</v>
      </c>
      <c r="CL2484" s="2">
        <v>0</v>
      </c>
    </row>
    <row r="2485" spans="1:90" x14ac:dyDescent="0.25">
      <c r="A2485" t="s">
        <v>115</v>
      </c>
      <c r="B2485">
        <v>10207</v>
      </c>
      <c r="C2485" t="s">
        <v>163</v>
      </c>
      <c r="D2485">
        <v>1</v>
      </c>
      <c r="E2485">
        <v>8</v>
      </c>
      <c r="F2485">
        <v>39238</v>
      </c>
      <c r="G2485">
        <v>35039238</v>
      </c>
      <c r="H2485" t="s">
        <v>16516</v>
      </c>
      <c r="I2485">
        <v>100</v>
      </c>
      <c r="J2485" t="s">
        <v>107</v>
      </c>
      <c r="K2485" t="s">
        <v>694</v>
      </c>
      <c r="L2485">
        <v>28</v>
      </c>
      <c r="M2485" t="s">
        <v>860</v>
      </c>
      <c r="N2485">
        <v>3810060</v>
      </c>
      <c r="O2485" t="s">
        <v>92</v>
      </c>
      <c r="P2485" t="s">
        <v>16517</v>
      </c>
      <c r="Q2485">
        <v>39</v>
      </c>
      <c r="R2485">
        <v>11</v>
      </c>
      <c r="S2485">
        <v>25414212</v>
      </c>
      <c r="T2485">
        <v>25465949</v>
      </c>
      <c r="U2485" t="s">
        <v>16518</v>
      </c>
      <c r="V2485">
        <v>1</v>
      </c>
      <c r="W2485" s="2">
        <v>0</v>
      </c>
      <c r="X2485" s="2">
        <v>0</v>
      </c>
      <c r="Y2485" s="2">
        <v>112</v>
      </c>
      <c r="Z2485" s="2">
        <v>90</v>
      </c>
      <c r="AA2485" s="2">
        <v>106</v>
      </c>
      <c r="AB2485" s="2">
        <v>95</v>
      </c>
      <c r="AC2485" s="2">
        <v>96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5</v>
      </c>
      <c r="BH2485" s="2">
        <v>5</v>
      </c>
      <c r="BI2485" s="2">
        <v>4</v>
      </c>
      <c r="BJ2485" s="2">
        <v>6</v>
      </c>
      <c r="BK2485" s="2">
        <v>4</v>
      </c>
      <c r="BL2485" s="2">
        <v>0</v>
      </c>
      <c r="BM2485" s="2">
        <v>0</v>
      </c>
      <c r="BN2485" s="2">
        <v>0</v>
      </c>
      <c r="BO2485" s="2">
        <v>0</v>
      </c>
      <c r="BP2485" s="2">
        <v>0</v>
      </c>
      <c r="BQ2485" s="2">
        <v>0</v>
      </c>
      <c r="BR2485" s="2">
        <v>0</v>
      </c>
      <c r="BS2485" s="2">
        <v>0</v>
      </c>
      <c r="BT2485" s="2">
        <v>0</v>
      </c>
      <c r="BU2485" s="2">
        <v>0</v>
      </c>
      <c r="BV2485" s="2">
        <v>0</v>
      </c>
      <c r="BW2485" s="2">
        <v>0</v>
      </c>
      <c r="BX2485" s="2">
        <v>0</v>
      </c>
      <c r="BY2485" s="2">
        <v>0</v>
      </c>
      <c r="BZ2485" s="2">
        <v>0</v>
      </c>
      <c r="CA2485" s="2">
        <v>0</v>
      </c>
      <c r="CB2485" s="2">
        <v>0</v>
      </c>
      <c r="CC2485" s="2">
        <v>0</v>
      </c>
      <c r="CD2485" s="2">
        <v>0</v>
      </c>
      <c r="CE2485" s="2">
        <v>0</v>
      </c>
      <c r="CF2485" s="2">
        <v>0</v>
      </c>
      <c r="CG2485" s="2">
        <v>0</v>
      </c>
      <c r="CH2485" s="2">
        <v>0</v>
      </c>
      <c r="CI2485" s="2">
        <v>0</v>
      </c>
      <c r="CJ2485" s="2">
        <v>0</v>
      </c>
      <c r="CK2485" s="2">
        <v>0</v>
      </c>
      <c r="CL2485" s="2">
        <v>0</v>
      </c>
    </row>
    <row r="2486" spans="1:90" x14ac:dyDescent="0.25">
      <c r="A2486" t="s">
        <v>115</v>
      </c>
      <c r="B2486">
        <v>10207</v>
      </c>
      <c r="C2486" t="s">
        <v>163</v>
      </c>
      <c r="D2486">
        <v>1</v>
      </c>
      <c r="E2486">
        <v>8</v>
      </c>
      <c r="F2486">
        <v>36778</v>
      </c>
      <c r="G2486">
        <v>35036778</v>
      </c>
      <c r="H2486" t="s">
        <v>11624</v>
      </c>
      <c r="I2486">
        <v>100</v>
      </c>
      <c r="J2486" t="s">
        <v>107</v>
      </c>
      <c r="K2486" t="s">
        <v>4452</v>
      </c>
      <c r="L2486">
        <v>87</v>
      </c>
      <c r="M2486" t="s">
        <v>334</v>
      </c>
      <c r="N2486">
        <v>8050710</v>
      </c>
      <c r="O2486" t="s">
        <v>102</v>
      </c>
      <c r="P2486" t="s">
        <v>11625</v>
      </c>
      <c r="Q2486">
        <v>50</v>
      </c>
      <c r="R2486">
        <v>11</v>
      </c>
      <c r="S2486">
        <v>20533644</v>
      </c>
      <c r="T2486">
        <v>20534763</v>
      </c>
      <c r="U2486" t="s">
        <v>11626</v>
      </c>
      <c r="V2486">
        <v>1</v>
      </c>
      <c r="W2486" s="2">
        <v>0</v>
      </c>
      <c r="X2486" s="2">
        <v>0</v>
      </c>
      <c r="Y2486" s="2">
        <v>147</v>
      </c>
      <c r="Z2486" s="2">
        <v>140</v>
      </c>
      <c r="AA2486" s="2">
        <v>157</v>
      </c>
      <c r="AB2486" s="2">
        <v>165</v>
      </c>
      <c r="AC2486" s="2">
        <v>145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0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6</v>
      </c>
      <c r="BH2486" s="2">
        <v>7</v>
      </c>
      <c r="BI2486" s="2">
        <v>7</v>
      </c>
      <c r="BJ2486" s="2">
        <v>7</v>
      </c>
      <c r="BK2486" s="2">
        <v>6</v>
      </c>
      <c r="BL2486" s="2">
        <v>0</v>
      </c>
      <c r="BM2486" s="2">
        <v>0</v>
      </c>
      <c r="BN2486" s="2">
        <v>0</v>
      </c>
      <c r="BO2486" s="2">
        <v>0</v>
      </c>
      <c r="BP2486" s="2">
        <v>0</v>
      </c>
      <c r="BQ2486" s="2">
        <v>0</v>
      </c>
      <c r="BR2486" s="2">
        <v>0</v>
      </c>
      <c r="BS2486" s="2">
        <v>0</v>
      </c>
      <c r="BT2486" s="2">
        <v>0</v>
      </c>
      <c r="BU2486" s="2">
        <v>0</v>
      </c>
      <c r="BV2486" s="2">
        <v>0</v>
      </c>
      <c r="BW2486" s="2">
        <v>0</v>
      </c>
      <c r="BX2486" s="2">
        <v>0</v>
      </c>
      <c r="BY2486" s="2">
        <v>0</v>
      </c>
      <c r="BZ2486" s="2">
        <v>0</v>
      </c>
      <c r="CA2486" s="2">
        <v>0</v>
      </c>
      <c r="CB2486" s="2">
        <v>0</v>
      </c>
      <c r="CC2486" s="2">
        <v>0</v>
      </c>
      <c r="CD2486" s="2">
        <v>0</v>
      </c>
      <c r="CE2486" s="2">
        <v>0</v>
      </c>
      <c r="CF2486" s="2">
        <v>0</v>
      </c>
      <c r="CG2486" s="2">
        <v>0</v>
      </c>
      <c r="CH2486" s="2">
        <v>0</v>
      </c>
      <c r="CI2486" s="2">
        <v>0</v>
      </c>
      <c r="CJ2486" s="2">
        <v>0</v>
      </c>
      <c r="CK2486" s="2">
        <v>0</v>
      </c>
      <c r="CL2486" s="2">
        <v>0</v>
      </c>
    </row>
    <row r="2487" spans="1:90" x14ac:dyDescent="0.25">
      <c r="A2487" t="s">
        <v>115</v>
      </c>
      <c r="B2487">
        <v>10207</v>
      </c>
      <c r="C2487" t="s">
        <v>163</v>
      </c>
      <c r="D2487">
        <v>1</v>
      </c>
      <c r="E2487">
        <v>8</v>
      </c>
      <c r="F2487">
        <v>36997</v>
      </c>
      <c r="G2487">
        <v>35036997</v>
      </c>
      <c r="H2487" t="s">
        <v>7779</v>
      </c>
      <c r="I2487">
        <v>100</v>
      </c>
      <c r="J2487" t="s">
        <v>107</v>
      </c>
      <c r="K2487" t="s">
        <v>1452</v>
      </c>
      <c r="L2487">
        <v>64</v>
      </c>
      <c r="M2487" t="s">
        <v>881</v>
      </c>
      <c r="N2487">
        <v>3678050</v>
      </c>
      <c r="O2487" t="s">
        <v>92</v>
      </c>
      <c r="P2487" t="s">
        <v>7780</v>
      </c>
      <c r="Q2487">
        <v>116</v>
      </c>
      <c r="R2487">
        <v>11</v>
      </c>
      <c r="S2487">
        <v>20426999</v>
      </c>
      <c r="T2487">
        <v>22805548</v>
      </c>
      <c r="U2487" t="s">
        <v>7781</v>
      </c>
      <c r="V2487">
        <v>1</v>
      </c>
      <c r="W2487" s="2">
        <v>0</v>
      </c>
      <c r="X2487" s="2">
        <v>0</v>
      </c>
      <c r="Y2487" s="2">
        <v>84</v>
      </c>
      <c r="Z2487" s="2">
        <v>98</v>
      </c>
      <c r="AA2487" s="2">
        <v>90</v>
      </c>
      <c r="AB2487" s="2">
        <v>108</v>
      </c>
      <c r="AC2487" s="2">
        <v>92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95</v>
      </c>
      <c r="BD2487" s="2">
        <v>0</v>
      </c>
      <c r="BE2487" s="2">
        <v>0</v>
      </c>
      <c r="BF2487" s="2">
        <v>0</v>
      </c>
      <c r="BG2487" s="2">
        <v>3</v>
      </c>
      <c r="BH2487" s="2">
        <v>4</v>
      </c>
      <c r="BI2487" s="2">
        <v>4</v>
      </c>
      <c r="BJ2487" s="2">
        <v>4</v>
      </c>
      <c r="BK2487" s="2">
        <v>4</v>
      </c>
      <c r="BL2487" s="2">
        <v>0</v>
      </c>
      <c r="BM2487" s="2">
        <v>0</v>
      </c>
      <c r="BN2487" s="2">
        <v>0</v>
      </c>
      <c r="BO2487" s="2">
        <v>0</v>
      </c>
      <c r="BP2487" s="2">
        <v>0</v>
      </c>
      <c r="BQ2487" s="2">
        <v>0</v>
      </c>
      <c r="BR2487" s="2">
        <v>0</v>
      </c>
      <c r="BS2487" s="2">
        <v>0</v>
      </c>
      <c r="BT2487" s="2">
        <v>0</v>
      </c>
      <c r="BU2487" s="2">
        <v>0</v>
      </c>
      <c r="BV2487" s="2">
        <v>0</v>
      </c>
      <c r="BW2487" s="2">
        <v>0</v>
      </c>
      <c r="BX2487" s="2">
        <v>0</v>
      </c>
      <c r="BY2487" s="2">
        <v>0</v>
      </c>
      <c r="BZ2487" s="2">
        <v>0</v>
      </c>
      <c r="CA2487" s="2">
        <v>0</v>
      </c>
      <c r="CB2487" s="2">
        <v>0</v>
      </c>
      <c r="CC2487" s="2">
        <v>0</v>
      </c>
      <c r="CD2487" s="2">
        <v>0</v>
      </c>
      <c r="CE2487" s="2">
        <v>0</v>
      </c>
      <c r="CF2487" s="2">
        <v>0</v>
      </c>
      <c r="CG2487" s="2">
        <v>0</v>
      </c>
      <c r="CH2487" s="2">
        <v>0</v>
      </c>
      <c r="CI2487" s="2">
        <v>0</v>
      </c>
      <c r="CJ2487" s="2">
        <v>0</v>
      </c>
      <c r="CK2487" s="2">
        <v>7</v>
      </c>
      <c r="CL2487" s="2">
        <v>0</v>
      </c>
    </row>
    <row r="2488" spans="1:90" x14ac:dyDescent="0.25">
      <c r="A2488" t="s">
        <v>115</v>
      </c>
      <c r="B2488">
        <v>10207</v>
      </c>
      <c r="C2488" t="s">
        <v>163</v>
      </c>
      <c r="D2488">
        <v>1</v>
      </c>
      <c r="E2488">
        <v>8</v>
      </c>
      <c r="F2488">
        <v>2550</v>
      </c>
      <c r="G2488">
        <v>35002550</v>
      </c>
      <c r="H2488" t="s">
        <v>2007</v>
      </c>
      <c r="I2488">
        <v>100</v>
      </c>
      <c r="J2488" t="s">
        <v>107</v>
      </c>
      <c r="K2488" t="s">
        <v>2008</v>
      </c>
      <c r="L2488">
        <v>59</v>
      </c>
      <c r="M2488" t="s">
        <v>201</v>
      </c>
      <c r="N2488">
        <v>3665010</v>
      </c>
      <c r="O2488" t="s">
        <v>92</v>
      </c>
      <c r="P2488" t="s">
        <v>2009</v>
      </c>
      <c r="Q2488">
        <v>210</v>
      </c>
      <c r="R2488">
        <v>11</v>
      </c>
      <c r="S2488">
        <v>29571017</v>
      </c>
      <c r="T2488">
        <v>29578854</v>
      </c>
      <c r="U2488" t="s">
        <v>2010</v>
      </c>
      <c r="V2488">
        <v>1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97</v>
      </c>
      <c r="AE2488" s="2">
        <v>88</v>
      </c>
      <c r="AF2488" s="2">
        <v>87</v>
      </c>
      <c r="AG2488" s="2">
        <v>76</v>
      </c>
      <c r="AH2488" s="2">
        <v>187</v>
      </c>
      <c r="AI2488" s="2">
        <v>127</v>
      </c>
      <c r="AJ2488" s="2">
        <v>147</v>
      </c>
      <c r="AK2488" s="2">
        <v>0</v>
      </c>
      <c r="AL2488" s="2">
        <v>0</v>
      </c>
      <c r="AM2488" s="2">
        <v>0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0</v>
      </c>
      <c r="BI2488" s="2">
        <v>0</v>
      </c>
      <c r="BJ2488" s="2">
        <v>0</v>
      </c>
      <c r="BK2488" s="2">
        <v>0</v>
      </c>
      <c r="BL2488" s="2">
        <v>4</v>
      </c>
      <c r="BM2488" s="2">
        <v>4</v>
      </c>
      <c r="BN2488" s="2">
        <v>3</v>
      </c>
      <c r="BO2488" s="2">
        <v>3</v>
      </c>
      <c r="BP2488" s="2">
        <v>7</v>
      </c>
      <c r="BQ2488" s="2">
        <v>5</v>
      </c>
      <c r="BR2488" s="2">
        <v>5</v>
      </c>
      <c r="BS2488" s="2">
        <v>0</v>
      </c>
      <c r="BT2488" s="2">
        <v>0</v>
      </c>
      <c r="BU2488" s="2">
        <v>0</v>
      </c>
      <c r="BV2488" s="2">
        <v>0</v>
      </c>
      <c r="BW2488" s="2">
        <v>0</v>
      </c>
      <c r="BX2488" s="2">
        <v>0</v>
      </c>
      <c r="BY2488" s="2">
        <v>0</v>
      </c>
      <c r="BZ2488" s="2">
        <v>0</v>
      </c>
      <c r="CA2488" s="2">
        <v>0</v>
      </c>
      <c r="CB2488" s="2">
        <v>0</v>
      </c>
      <c r="CC2488" s="2">
        <v>0</v>
      </c>
      <c r="CD2488" s="2">
        <v>0</v>
      </c>
      <c r="CE2488" s="2">
        <v>0</v>
      </c>
      <c r="CF2488" s="2">
        <v>0</v>
      </c>
      <c r="CG2488" s="2">
        <v>0</v>
      </c>
      <c r="CH2488" s="2">
        <v>0</v>
      </c>
      <c r="CI2488" s="2">
        <v>0</v>
      </c>
      <c r="CJ2488" s="2">
        <v>0</v>
      </c>
      <c r="CK2488" s="2">
        <v>0</v>
      </c>
      <c r="CL2488" s="2">
        <v>0</v>
      </c>
    </row>
    <row r="2489" spans="1:90" x14ac:dyDescent="0.25">
      <c r="A2489" t="s">
        <v>115</v>
      </c>
      <c r="B2489">
        <v>10207</v>
      </c>
      <c r="C2489" t="s">
        <v>163</v>
      </c>
      <c r="D2489">
        <v>1</v>
      </c>
      <c r="E2489">
        <v>8</v>
      </c>
      <c r="F2489">
        <v>46280</v>
      </c>
      <c r="G2489">
        <v>35046280</v>
      </c>
      <c r="H2489" t="s">
        <v>5417</v>
      </c>
      <c r="I2489">
        <v>100</v>
      </c>
      <c r="J2489" t="s">
        <v>107</v>
      </c>
      <c r="K2489" t="s">
        <v>447</v>
      </c>
      <c r="L2489">
        <v>18</v>
      </c>
      <c r="M2489" t="s">
        <v>166</v>
      </c>
      <c r="N2489">
        <v>3726010</v>
      </c>
      <c r="O2489" t="s">
        <v>92</v>
      </c>
      <c r="P2489" t="s">
        <v>5418</v>
      </c>
      <c r="Q2489">
        <v>18</v>
      </c>
      <c r="R2489">
        <v>11</v>
      </c>
      <c r="S2489">
        <v>26214258</v>
      </c>
      <c r="T2489">
        <v>26215721</v>
      </c>
      <c r="U2489" t="s">
        <v>5419</v>
      </c>
      <c r="V2489">
        <v>1</v>
      </c>
      <c r="W2489" s="2">
        <v>0</v>
      </c>
      <c r="X2489" s="2">
        <v>0</v>
      </c>
      <c r="Y2489" s="2">
        <v>185</v>
      </c>
      <c r="Z2489" s="2">
        <v>160</v>
      </c>
      <c r="AA2489" s="2">
        <v>161</v>
      </c>
      <c r="AB2489" s="2">
        <v>118</v>
      </c>
      <c r="AC2489" s="2">
        <v>148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13</v>
      </c>
      <c r="BE2489" s="2">
        <v>0</v>
      </c>
      <c r="BF2489" s="2">
        <v>0</v>
      </c>
      <c r="BG2489" s="2">
        <v>8</v>
      </c>
      <c r="BH2489" s="2">
        <v>8</v>
      </c>
      <c r="BI2489" s="2">
        <v>7</v>
      </c>
      <c r="BJ2489" s="2">
        <v>5</v>
      </c>
      <c r="BK2489" s="2">
        <v>7</v>
      </c>
      <c r="BL2489" s="2">
        <v>0</v>
      </c>
      <c r="BM2489" s="2">
        <v>0</v>
      </c>
      <c r="BN2489" s="2">
        <v>0</v>
      </c>
      <c r="BO2489" s="2">
        <v>0</v>
      </c>
      <c r="BP2489" s="2">
        <v>0</v>
      </c>
      <c r="BQ2489" s="2">
        <v>0</v>
      </c>
      <c r="BR2489" s="2">
        <v>0</v>
      </c>
      <c r="BS2489" s="2">
        <v>0</v>
      </c>
      <c r="BT2489" s="2">
        <v>0</v>
      </c>
      <c r="BU2489" s="2">
        <v>0</v>
      </c>
      <c r="BV2489" s="2">
        <v>0</v>
      </c>
      <c r="BW2489" s="2">
        <v>0</v>
      </c>
      <c r="BX2489" s="2">
        <v>0</v>
      </c>
      <c r="BY2489" s="2">
        <v>0</v>
      </c>
      <c r="BZ2489" s="2">
        <v>0</v>
      </c>
      <c r="CA2489" s="2">
        <v>0</v>
      </c>
      <c r="CB2489" s="2">
        <v>0</v>
      </c>
      <c r="CC2489" s="2">
        <v>0</v>
      </c>
      <c r="CD2489" s="2">
        <v>0</v>
      </c>
      <c r="CE2489" s="2">
        <v>0</v>
      </c>
      <c r="CF2489" s="2">
        <v>0</v>
      </c>
      <c r="CG2489" s="2">
        <v>0</v>
      </c>
      <c r="CH2489" s="2">
        <v>0</v>
      </c>
      <c r="CI2489" s="2">
        <v>0</v>
      </c>
      <c r="CJ2489" s="2">
        <v>0</v>
      </c>
      <c r="CK2489" s="2">
        <v>0</v>
      </c>
      <c r="CL2489" s="2">
        <v>3</v>
      </c>
    </row>
    <row r="2490" spans="1:90" x14ac:dyDescent="0.25">
      <c r="A2490" t="s">
        <v>115</v>
      </c>
      <c r="B2490">
        <v>10207</v>
      </c>
      <c r="C2490" t="s">
        <v>163</v>
      </c>
      <c r="D2490">
        <v>1</v>
      </c>
      <c r="E2490">
        <v>8</v>
      </c>
      <c r="F2490">
        <v>40988</v>
      </c>
      <c r="G2490">
        <v>35040988</v>
      </c>
      <c r="H2490" t="s">
        <v>1458</v>
      </c>
      <c r="I2490">
        <v>100</v>
      </c>
      <c r="J2490" t="s">
        <v>107</v>
      </c>
      <c r="K2490" t="s">
        <v>166</v>
      </c>
      <c r="L2490">
        <v>18</v>
      </c>
      <c r="M2490" t="s">
        <v>166</v>
      </c>
      <c r="N2490">
        <v>3720190</v>
      </c>
      <c r="O2490" t="s">
        <v>92</v>
      </c>
      <c r="P2490" t="s">
        <v>1459</v>
      </c>
      <c r="Q2490" t="s">
        <v>127</v>
      </c>
      <c r="R2490">
        <v>11</v>
      </c>
      <c r="S2490">
        <v>26850922</v>
      </c>
      <c r="T2490">
        <v>29586188</v>
      </c>
      <c r="U2490" t="s">
        <v>1460</v>
      </c>
      <c r="V2490">
        <v>1</v>
      </c>
      <c r="W2490" s="2">
        <v>0</v>
      </c>
      <c r="X2490" s="2">
        <v>0</v>
      </c>
      <c r="Y2490" s="2">
        <v>53</v>
      </c>
      <c r="Z2490" s="2">
        <v>52</v>
      </c>
      <c r="AA2490" s="2">
        <v>58</v>
      </c>
      <c r="AB2490" s="2">
        <v>55</v>
      </c>
      <c r="AC2490" s="2">
        <v>59</v>
      </c>
      <c r="AD2490" s="2">
        <v>63</v>
      </c>
      <c r="AE2490" s="2">
        <v>119</v>
      </c>
      <c r="AF2490" s="2">
        <v>65</v>
      </c>
      <c r="AG2490" s="2">
        <v>36</v>
      </c>
      <c r="AH2490" s="2">
        <v>138</v>
      </c>
      <c r="AI2490" s="2">
        <v>103</v>
      </c>
      <c r="AJ2490" s="2">
        <v>99</v>
      </c>
      <c r="AK2490" s="2">
        <v>0</v>
      </c>
      <c r="AL2490" s="2">
        <v>0</v>
      </c>
      <c r="AM2490" s="2">
        <v>0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0</v>
      </c>
      <c r="BA2490" s="2">
        <v>0</v>
      </c>
      <c r="BB2490" s="2">
        <v>0</v>
      </c>
      <c r="BC2490" s="2">
        <v>20</v>
      </c>
      <c r="BD2490" s="2">
        <v>0</v>
      </c>
      <c r="BE2490" s="2">
        <v>0</v>
      </c>
      <c r="BF2490" s="2">
        <v>0</v>
      </c>
      <c r="BG2490" s="2">
        <v>2</v>
      </c>
      <c r="BH2490" s="2">
        <v>2</v>
      </c>
      <c r="BI2490" s="2">
        <v>2</v>
      </c>
      <c r="BJ2490" s="2">
        <v>3</v>
      </c>
      <c r="BK2490" s="2">
        <v>3</v>
      </c>
      <c r="BL2490" s="2">
        <v>2</v>
      </c>
      <c r="BM2490" s="2">
        <v>5</v>
      </c>
      <c r="BN2490" s="2">
        <v>2</v>
      </c>
      <c r="BO2490" s="2">
        <v>1</v>
      </c>
      <c r="BP2490" s="2">
        <v>4</v>
      </c>
      <c r="BQ2490" s="2">
        <v>4</v>
      </c>
      <c r="BR2490" s="2">
        <v>4</v>
      </c>
      <c r="BS2490" s="2">
        <v>0</v>
      </c>
      <c r="BT2490" s="2">
        <v>0</v>
      </c>
      <c r="BU2490" s="2">
        <v>0</v>
      </c>
      <c r="BV2490" s="2">
        <v>0</v>
      </c>
      <c r="BW2490" s="2">
        <v>0</v>
      </c>
      <c r="BX2490" s="2">
        <v>0</v>
      </c>
      <c r="BY2490" s="2">
        <v>0</v>
      </c>
      <c r="BZ2490" s="2">
        <v>0</v>
      </c>
      <c r="CA2490" s="2">
        <v>0</v>
      </c>
      <c r="CB2490" s="2">
        <v>0</v>
      </c>
      <c r="CC2490" s="2">
        <v>0</v>
      </c>
      <c r="CD2490" s="2">
        <v>0</v>
      </c>
      <c r="CE2490" s="2">
        <v>0</v>
      </c>
      <c r="CF2490" s="2">
        <v>0</v>
      </c>
      <c r="CG2490" s="2">
        <v>0</v>
      </c>
      <c r="CH2490" s="2">
        <v>0</v>
      </c>
      <c r="CI2490" s="2">
        <v>0</v>
      </c>
      <c r="CJ2490" s="2">
        <v>0</v>
      </c>
      <c r="CK2490" s="2">
        <v>1</v>
      </c>
      <c r="CL2490" s="2">
        <v>0</v>
      </c>
    </row>
    <row r="2491" spans="1:90" x14ac:dyDescent="0.25">
      <c r="A2491" t="s">
        <v>115</v>
      </c>
      <c r="B2491">
        <v>10207</v>
      </c>
      <c r="C2491" t="s">
        <v>163</v>
      </c>
      <c r="D2491">
        <v>1</v>
      </c>
      <c r="E2491">
        <v>8</v>
      </c>
      <c r="F2491">
        <v>3207</v>
      </c>
      <c r="G2491">
        <v>35003207</v>
      </c>
      <c r="H2491" t="s">
        <v>3728</v>
      </c>
      <c r="I2491">
        <v>100</v>
      </c>
      <c r="J2491" t="s">
        <v>107</v>
      </c>
      <c r="K2491" t="s">
        <v>3729</v>
      </c>
      <c r="L2491">
        <v>37</v>
      </c>
      <c r="M2491" t="s">
        <v>174</v>
      </c>
      <c r="N2491">
        <v>8220450</v>
      </c>
      <c r="O2491" t="s">
        <v>92</v>
      </c>
      <c r="P2491" t="s">
        <v>3730</v>
      </c>
      <c r="Q2491">
        <v>19</v>
      </c>
      <c r="R2491">
        <v>11</v>
      </c>
      <c r="S2491">
        <v>22056689</v>
      </c>
      <c r="T2491">
        <v>22865147</v>
      </c>
      <c r="U2491" t="s">
        <v>3731</v>
      </c>
      <c r="V2491">
        <v>1</v>
      </c>
      <c r="W2491" s="2">
        <v>0</v>
      </c>
      <c r="X2491" s="2">
        <v>0</v>
      </c>
      <c r="Y2491" s="2">
        <v>125</v>
      </c>
      <c r="Z2491" s="2">
        <v>97</v>
      </c>
      <c r="AA2491" s="2">
        <v>87</v>
      </c>
      <c r="AB2491" s="2">
        <v>74</v>
      </c>
      <c r="AC2491" s="2">
        <v>102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0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6</v>
      </c>
      <c r="BH2491" s="2">
        <v>3</v>
      </c>
      <c r="BI2491" s="2">
        <v>4</v>
      </c>
      <c r="BJ2491" s="2">
        <v>3</v>
      </c>
      <c r="BK2491" s="2">
        <v>4</v>
      </c>
      <c r="BL2491" s="2">
        <v>0</v>
      </c>
      <c r="BM2491" s="2">
        <v>0</v>
      </c>
      <c r="BN2491" s="2">
        <v>0</v>
      </c>
      <c r="BO2491" s="2">
        <v>0</v>
      </c>
      <c r="BP2491" s="2">
        <v>0</v>
      </c>
      <c r="BQ2491" s="2">
        <v>0</v>
      </c>
      <c r="BR2491" s="2">
        <v>0</v>
      </c>
      <c r="BS2491" s="2">
        <v>0</v>
      </c>
      <c r="BT2491" s="2">
        <v>0</v>
      </c>
      <c r="BU2491" s="2">
        <v>0</v>
      </c>
      <c r="BV2491" s="2">
        <v>0</v>
      </c>
      <c r="BW2491" s="2">
        <v>0</v>
      </c>
      <c r="BX2491" s="2">
        <v>0</v>
      </c>
      <c r="BY2491" s="2">
        <v>0</v>
      </c>
      <c r="BZ2491" s="2">
        <v>0</v>
      </c>
      <c r="CA2491" s="2">
        <v>0</v>
      </c>
      <c r="CB2491" s="2">
        <v>0</v>
      </c>
      <c r="CC2491" s="2">
        <v>0</v>
      </c>
      <c r="CD2491" s="2">
        <v>0</v>
      </c>
      <c r="CE2491" s="2">
        <v>0</v>
      </c>
      <c r="CF2491" s="2">
        <v>0</v>
      </c>
      <c r="CG2491" s="2">
        <v>0</v>
      </c>
      <c r="CH2491" s="2">
        <v>0</v>
      </c>
      <c r="CI2491" s="2">
        <v>0</v>
      </c>
      <c r="CJ2491" s="2">
        <v>0</v>
      </c>
      <c r="CK2491" s="2">
        <v>0</v>
      </c>
      <c r="CL2491" s="2">
        <v>0</v>
      </c>
    </row>
    <row r="2492" spans="1:90" x14ac:dyDescent="0.25">
      <c r="A2492" t="s">
        <v>115</v>
      </c>
      <c r="B2492">
        <v>10207</v>
      </c>
      <c r="C2492" t="s">
        <v>163</v>
      </c>
      <c r="D2492">
        <v>1</v>
      </c>
      <c r="E2492">
        <v>8</v>
      </c>
      <c r="F2492">
        <v>3219</v>
      </c>
      <c r="G2492">
        <v>35003219</v>
      </c>
      <c r="H2492" t="s">
        <v>16698</v>
      </c>
      <c r="I2492">
        <v>100</v>
      </c>
      <c r="J2492" t="s">
        <v>107</v>
      </c>
      <c r="K2492" t="s">
        <v>174</v>
      </c>
      <c r="L2492">
        <v>37</v>
      </c>
      <c r="M2492" t="s">
        <v>174</v>
      </c>
      <c r="N2492">
        <v>8290500</v>
      </c>
      <c r="O2492" t="s">
        <v>92</v>
      </c>
      <c r="P2492" t="s">
        <v>16699</v>
      </c>
      <c r="Q2492">
        <v>475</v>
      </c>
      <c r="R2492">
        <v>11</v>
      </c>
      <c r="S2492">
        <v>25243063</v>
      </c>
      <c r="T2492">
        <v>25246812</v>
      </c>
      <c r="U2492" t="s">
        <v>16700</v>
      </c>
      <c r="V2492">
        <v>1</v>
      </c>
      <c r="W2492" s="2">
        <v>0</v>
      </c>
      <c r="X2492" s="2">
        <v>0</v>
      </c>
      <c r="Y2492" s="2">
        <v>153</v>
      </c>
      <c r="Z2492" s="2">
        <v>187</v>
      </c>
      <c r="AA2492" s="2">
        <v>159</v>
      </c>
      <c r="AB2492" s="2">
        <v>31</v>
      </c>
      <c r="AC2492" s="2">
        <v>152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0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144</v>
      </c>
      <c r="BD2492" s="2">
        <v>23</v>
      </c>
      <c r="BE2492" s="2">
        <v>0</v>
      </c>
      <c r="BF2492" s="2">
        <v>0</v>
      </c>
      <c r="BG2492" s="2">
        <v>6</v>
      </c>
      <c r="BH2492" s="2">
        <v>8</v>
      </c>
      <c r="BI2492" s="2">
        <v>6</v>
      </c>
      <c r="BJ2492" s="2">
        <v>2</v>
      </c>
      <c r="BK2492" s="2">
        <v>5</v>
      </c>
      <c r="BL2492" s="2">
        <v>0</v>
      </c>
      <c r="BM2492" s="2">
        <v>0</v>
      </c>
      <c r="BN2492" s="2">
        <v>0</v>
      </c>
      <c r="BO2492" s="2">
        <v>0</v>
      </c>
      <c r="BP2492" s="2">
        <v>0</v>
      </c>
      <c r="BQ2492" s="2">
        <v>0</v>
      </c>
      <c r="BR2492" s="2">
        <v>0</v>
      </c>
      <c r="BS2492" s="2">
        <v>0</v>
      </c>
      <c r="BT2492" s="2">
        <v>0</v>
      </c>
      <c r="BU2492" s="2">
        <v>0</v>
      </c>
      <c r="BV2492" s="2">
        <v>0</v>
      </c>
      <c r="BW2492" s="2">
        <v>0</v>
      </c>
      <c r="BX2492" s="2">
        <v>0</v>
      </c>
      <c r="BY2492" s="2">
        <v>0</v>
      </c>
      <c r="BZ2492" s="2">
        <v>0</v>
      </c>
      <c r="CA2492" s="2">
        <v>0</v>
      </c>
      <c r="CB2492" s="2">
        <v>0</v>
      </c>
      <c r="CC2492" s="2">
        <v>0</v>
      </c>
      <c r="CD2492" s="2">
        <v>0</v>
      </c>
      <c r="CE2492" s="2">
        <v>0</v>
      </c>
      <c r="CF2492" s="2">
        <v>0</v>
      </c>
      <c r="CG2492" s="2">
        <v>0</v>
      </c>
      <c r="CH2492" s="2">
        <v>0</v>
      </c>
      <c r="CI2492" s="2">
        <v>0</v>
      </c>
      <c r="CJ2492" s="2">
        <v>0</v>
      </c>
      <c r="CK2492" s="2">
        <v>16</v>
      </c>
      <c r="CL2492" s="2">
        <v>6</v>
      </c>
    </row>
    <row r="2493" spans="1:90" x14ac:dyDescent="0.25">
      <c r="A2493" t="s">
        <v>115</v>
      </c>
      <c r="B2493">
        <v>10207</v>
      </c>
      <c r="C2493" t="s">
        <v>163</v>
      </c>
      <c r="D2493">
        <v>1</v>
      </c>
      <c r="E2493">
        <v>8</v>
      </c>
      <c r="F2493">
        <v>2562</v>
      </c>
      <c r="G2493">
        <v>35002562</v>
      </c>
      <c r="H2493" t="s">
        <v>4128</v>
      </c>
      <c r="I2493">
        <v>100</v>
      </c>
      <c r="J2493" t="s">
        <v>107</v>
      </c>
      <c r="K2493" t="s">
        <v>2008</v>
      </c>
      <c r="L2493">
        <v>59</v>
      </c>
      <c r="M2493" t="s">
        <v>201</v>
      </c>
      <c r="N2493">
        <v>3656060</v>
      </c>
      <c r="O2493" t="s">
        <v>92</v>
      </c>
      <c r="P2493" t="s">
        <v>4129</v>
      </c>
      <c r="Q2493" t="s">
        <v>127</v>
      </c>
      <c r="R2493">
        <v>11</v>
      </c>
      <c r="S2493">
        <v>29570101</v>
      </c>
      <c r="T2493">
        <v>29576657</v>
      </c>
      <c r="U2493" t="s">
        <v>4130</v>
      </c>
      <c r="V2493">
        <v>1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61</v>
      </c>
      <c r="AE2493" s="2">
        <v>42</v>
      </c>
      <c r="AF2493" s="2">
        <v>56</v>
      </c>
      <c r="AG2493" s="2">
        <v>66</v>
      </c>
      <c r="AH2493" s="2">
        <v>147</v>
      </c>
      <c r="AI2493" s="2">
        <v>114</v>
      </c>
      <c r="AJ2493" s="2">
        <v>66</v>
      </c>
      <c r="AK2493" s="2">
        <v>0</v>
      </c>
      <c r="AL2493" s="2">
        <v>0</v>
      </c>
      <c r="AM2493" s="2">
        <v>0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222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0</v>
      </c>
      <c r="BI2493" s="2">
        <v>0</v>
      </c>
      <c r="BJ2493" s="2">
        <v>0</v>
      </c>
      <c r="BK2493" s="2">
        <v>0</v>
      </c>
      <c r="BL2493" s="2">
        <v>3</v>
      </c>
      <c r="BM2493" s="2">
        <v>2</v>
      </c>
      <c r="BN2493" s="2">
        <v>2</v>
      </c>
      <c r="BO2493" s="2">
        <v>3</v>
      </c>
      <c r="BP2493" s="2">
        <v>4</v>
      </c>
      <c r="BQ2493" s="2">
        <v>5</v>
      </c>
      <c r="BR2493" s="2">
        <v>2</v>
      </c>
      <c r="BS2493" s="2">
        <v>0</v>
      </c>
      <c r="BT2493" s="2">
        <v>0</v>
      </c>
      <c r="BU2493" s="2">
        <v>0</v>
      </c>
      <c r="BV2493" s="2">
        <v>0</v>
      </c>
      <c r="BW2493" s="2">
        <v>0</v>
      </c>
      <c r="BX2493" s="2">
        <v>0</v>
      </c>
      <c r="BY2493" s="2">
        <v>0</v>
      </c>
      <c r="BZ2493" s="2">
        <v>0</v>
      </c>
      <c r="CA2493" s="2">
        <v>0</v>
      </c>
      <c r="CB2493" s="2">
        <v>0</v>
      </c>
      <c r="CC2493" s="2">
        <v>6</v>
      </c>
      <c r="CD2493" s="2">
        <v>0</v>
      </c>
      <c r="CE2493" s="2">
        <v>0</v>
      </c>
      <c r="CF2493" s="2">
        <v>0</v>
      </c>
      <c r="CG2493" s="2">
        <v>0</v>
      </c>
      <c r="CH2493" s="2">
        <v>0</v>
      </c>
      <c r="CI2493" s="2">
        <v>0</v>
      </c>
      <c r="CJ2493" s="2">
        <v>0</v>
      </c>
      <c r="CK2493" s="2">
        <v>0</v>
      </c>
      <c r="CL2493" s="2">
        <v>0</v>
      </c>
    </row>
    <row r="2494" spans="1:90" x14ac:dyDescent="0.25">
      <c r="A2494" t="s">
        <v>115</v>
      </c>
      <c r="B2494">
        <v>10207</v>
      </c>
      <c r="C2494" t="s">
        <v>163</v>
      </c>
      <c r="D2494">
        <v>1</v>
      </c>
      <c r="E2494">
        <v>8</v>
      </c>
      <c r="F2494">
        <v>902822</v>
      </c>
      <c r="G2494">
        <v>35902822</v>
      </c>
      <c r="H2494" t="s">
        <v>693</v>
      </c>
      <c r="I2494">
        <v>100</v>
      </c>
      <c r="J2494" t="s">
        <v>107</v>
      </c>
      <c r="K2494" t="s">
        <v>694</v>
      </c>
      <c r="L2494">
        <v>87</v>
      </c>
      <c r="M2494" t="s">
        <v>334</v>
      </c>
      <c r="N2494">
        <v>3813060</v>
      </c>
      <c r="O2494" t="s">
        <v>92</v>
      </c>
      <c r="P2494" t="s">
        <v>695</v>
      </c>
      <c r="Q2494" t="s">
        <v>127</v>
      </c>
      <c r="R2494">
        <v>11</v>
      </c>
      <c r="S2494">
        <v>25464112</v>
      </c>
      <c r="T2494">
        <v>29435042</v>
      </c>
      <c r="U2494" t="s">
        <v>696</v>
      </c>
      <c r="V2494">
        <v>1</v>
      </c>
      <c r="W2494" s="2">
        <v>0</v>
      </c>
      <c r="X2494" s="2">
        <v>0</v>
      </c>
      <c r="Y2494" s="2">
        <v>119</v>
      </c>
      <c r="Z2494" s="2">
        <v>117</v>
      </c>
      <c r="AA2494" s="2">
        <v>119</v>
      </c>
      <c r="AB2494" s="2">
        <v>137</v>
      </c>
      <c r="AC2494" s="2">
        <v>138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2">
        <v>67</v>
      </c>
      <c r="BD2494" s="2">
        <v>0</v>
      </c>
      <c r="BE2494" s="2">
        <v>0</v>
      </c>
      <c r="BF2494" s="2">
        <v>0</v>
      </c>
      <c r="BG2494" s="2">
        <v>6</v>
      </c>
      <c r="BH2494" s="2">
        <v>4</v>
      </c>
      <c r="BI2494" s="2">
        <v>6</v>
      </c>
      <c r="BJ2494" s="2">
        <v>6</v>
      </c>
      <c r="BK2494" s="2">
        <v>6</v>
      </c>
      <c r="BL2494" s="2">
        <v>0</v>
      </c>
      <c r="BM2494" s="2">
        <v>0</v>
      </c>
      <c r="BN2494" s="2">
        <v>0</v>
      </c>
      <c r="BO2494" s="2">
        <v>0</v>
      </c>
      <c r="BP2494" s="2">
        <v>0</v>
      </c>
      <c r="BQ2494" s="2">
        <v>0</v>
      </c>
      <c r="BR2494" s="2">
        <v>0</v>
      </c>
      <c r="BS2494" s="2">
        <v>0</v>
      </c>
      <c r="BT2494" s="2">
        <v>0</v>
      </c>
      <c r="BU2494" s="2">
        <v>0</v>
      </c>
      <c r="BV2494" s="2">
        <v>0</v>
      </c>
      <c r="BW2494" s="2">
        <v>0</v>
      </c>
      <c r="BX2494" s="2">
        <v>0</v>
      </c>
      <c r="BY2494" s="2">
        <v>0</v>
      </c>
      <c r="BZ2494" s="2">
        <v>0</v>
      </c>
      <c r="CA2494" s="2">
        <v>0</v>
      </c>
      <c r="CB2494" s="2">
        <v>0</v>
      </c>
      <c r="CC2494" s="2">
        <v>0</v>
      </c>
      <c r="CD2494" s="2">
        <v>0</v>
      </c>
      <c r="CE2494" s="2">
        <v>0</v>
      </c>
      <c r="CF2494" s="2">
        <v>0</v>
      </c>
      <c r="CG2494" s="2">
        <v>0</v>
      </c>
      <c r="CH2494" s="2">
        <v>0</v>
      </c>
      <c r="CI2494" s="2">
        <v>0</v>
      </c>
      <c r="CJ2494" s="2">
        <v>0</v>
      </c>
      <c r="CK2494" s="2">
        <v>4</v>
      </c>
      <c r="CL2494" s="2">
        <v>0</v>
      </c>
    </row>
    <row r="2495" spans="1:90" x14ac:dyDescent="0.25">
      <c r="A2495" t="s">
        <v>115</v>
      </c>
      <c r="B2495">
        <v>10207</v>
      </c>
      <c r="C2495" t="s">
        <v>163</v>
      </c>
      <c r="D2495">
        <v>1</v>
      </c>
      <c r="E2495">
        <v>8</v>
      </c>
      <c r="F2495">
        <v>2823</v>
      </c>
      <c r="G2495">
        <v>35002823</v>
      </c>
      <c r="H2495" t="s">
        <v>6290</v>
      </c>
      <c r="I2495">
        <v>100</v>
      </c>
      <c r="J2495" t="s">
        <v>107</v>
      </c>
      <c r="K2495" t="s">
        <v>6284</v>
      </c>
      <c r="L2495">
        <v>64</v>
      </c>
      <c r="M2495" t="s">
        <v>881</v>
      </c>
      <c r="N2495">
        <v>3896000</v>
      </c>
      <c r="O2495" t="s">
        <v>92</v>
      </c>
      <c r="P2495" t="s">
        <v>6291</v>
      </c>
      <c r="Q2495">
        <v>709</v>
      </c>
      <c r="R2495">
        <v>11</v>
      </c>
      <c r="S2495">
        <v>22805458</v>
      </c>
      <c r="T2495">
        <v>22809467</v>
      </c>
      <c r="U2495" t="s">
        <v>6292</v>
      </c>
      <c r="V2495">
        <v>1</v>
      </c>
      <c r="W2495" s="2">
        <v>0</v>
      </c>
      <c r="X2495" s="2">
        <v>0</v>
      </c>
      <c r="Y2495" s="2">
        <v>104</v>
      </c>
      <c r="Z2495" s="2">
        <v>107</v>
      </c>
      <c r="AA2495" s="2">
        <v>112</v>
      </c>
      <c r="AB2495" s="2">
        <v>110</v>
      </c>
      <c r="AC2495" s="2">
        <v>102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5</v>
      </c>
      <c r="BH2495" s="2">
        <v>5</v>
      </c>
      <c r="BI2495" s="2">
        <v>4</v>
      </c>
      <c r="BJ2495" s="2">
        <v>5</v>
      </c>
      <c r="BK2495" s="2">
        <v>5</v>
      </c>
      <c r="BL2495" s="2">
        <v>0</v>
      </c>
      <c r="BM2495" s="2">
        <v>0</v>
      </c>
      <c r="BN2495" s="2">
        <v>0</v>
      </c>
      <c r="BO2495" s="2">
        <v>0</v>
      </c>
      <c r="BP2495" s="2">
        <v>0</v>
      </c>
      <c r="BQ2495" s="2">
        <v>0</v>
      </c>
      <c r="BR2495" s="2">
        <v>0</v>
      </c>
      <c r="BS2495" s="2">
        <v>0</v>
      </c>
      <c r="BT2495" s="2">
        <v>0</v>
      </c>
      <c r="BU2495" s="2">
        <v>0</v>
      </c>
      <c r="BV2495" s="2">
        <v>0</v>
      </c>
      <c r="BW2495" s="2">
        <v>0</v>
      </c>
      <c r="BX2495" s="2">
        <v>0</v>
      </c>
      <c r="BY2495" s="2">
        <v>0</v>
      </c>
      <c r="BZ2495" s="2">
        <v>0</v>
      </c>
      <c r="CA2495" s="2">
        <v>0</v>
      </c>
      <c r="CB2495" s="2">
        <v>0</v>
      </c>
      <c r="CC2495" s="2">
        <v>0</v>
      </c>
      <c r="CD2495" s="2">
        <v>0</v>
      </c>
      <c r="CE2495" s="2">
        <v>0</v>
      </c>
      <c r="CF2495" s="2">
        <v>0</v>
      </c>
      <c r="CG2495" s="2">
        <v>0</v>
      </c>
      <c r="CH2495" s="2">
        <v>0</v>
      </c>
      <c r="CI2495" s="2">
        <v>0</v>
      </c>
      <c r="CJ2495" s="2">
        <v>0</v>
      </c>
      <c r="CK2495" s="2">
        <v>0</v>
      </c>
      <c r="CL2495" s="2">
        <v>0</v>
      </c>
    </row>
    <row r="2496" spans="1:90" x14ac:dyDescent="0.25">
      <c r="A2496" t="s">
        <v>115</v>
      </c>
      <c r="B2496">
        <v>10207</v>
      </c>
      <c r="C2496" t="s">
        <v>163</v>
      </c>
      <c r="D2496">
        <v>1</v>
      </c>
      <c r="E2496">
        <v>8</v>
      </c>
      <c r="F2496">
        <v>2975</v>
      </c>
      <c r="G2496">
        <v>35002975</v>
      </c>
      <c r="H2496" t="s">
        <v>15959</v>
      </c>
      <c r="I2496">
        <v>100</v>
      </c>
      <c r="J2496" t="s">
        <v>107</v>
      </c>
      <c r="K2496" t="s">
        <v>6296</v>
      </c>
      <c r="L2496">
        <v>37</v>
      </c>
      <c r="M2496" t="s">
        <v>174</v>
      </c>
      <c r="N2496">
        <v>8246090</v>
      </c>
      <c r="O2496" t="s">
        <v>92</v>
      </c>
      <c r="P2496" t="s">
        <v>15960</v>
      </c>
      <c r="Q2496">
        <v>102</v>
      </c>
      <c r="R2496">
        <v>11</v>
      </c>
      <c r="S2496">
        <v>22056696</v>
      </c>
      <c r="T2496">
        <v>22865043</v>
      </c>
      <c r="U2496" t="s">
        <v>15961</v>
      </c>
      <c r="V2496">
        <v>1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111</v>
      </c>
      <c r="AE2496" s="2">
        <v>84</v>
      </c>
      <c r="AF2496" s="2">
        <v>70</v>
      </c>
      <c r="AG2496" s="2">
        <v>54</v>
      </c>
      <c r="AH2496" s="2">
        <v>254</v>
      </c>
      <c r="AI2496" s="2">
        <v>245</v>
      </c>
      <c r="AJ2496" s="2">
        <v>139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11</v>
      </c>
      <c r="BE2496" s="2">
        <v>0</v>
      </c>
      <c r="BF2496" s="2">
        <v>0</v>
      </c>
      <c r="BG2496" s="2">
        <v>0</v>
      </c>
      <c r="BH2496" s="2">
        <v>0</v>
      </c>
      <c r="BI2496" s="2">
        <v>0</v>
      </c>
      <c r="BJ2496" s="2">
        <v>0</v>
      </c>
      <c r="BK2496" s="2">
        <v>0</v>
      </c>
      <c r="BL2496" s="2">
        <v>5</v>
      </c>
      <c r="BM2496" s="2">
        <v>5</v>
      </c>
      <c r="BN2496" s="2">
        <v>3</v>
      </c>
      <c r="BO2496" s="2">
        <v>4</v>
      </c>
      <c r="BP2496" s="2">
        <v>12</v>
      </c>
      <c r="BQ2496" s="2">
        <v>10</v>
      </c>
      <c r="BR2496" s="2">
        <v>5</v>
      </c>
      <c r="BS2496" s="2">
        <v>0</v>
      </c>
      <c r="BT2496" s="2">
        <v>0</v>
      </c>
      <c r="BU2496" s="2">
        <v>0</v>
      </c>
      <c r="BV2496" s="2">
        <v>0</v>
      </c>
      <c r="BW2496" s="2">
        <v>0</v>
      </c>
      <c r="BX2496" s="2">
        <v>0</v>
      </c>
      <c r="BY2496" s="2">
        <v>0</v>
      </c>
      <c r="BZ2496" s="2">
        <v>0</v>
      </c>
      <c r="CA2496" s="2">
        <v>0</v>
      </c>
      <c r="CB2496" s="2">
        <v>0</v>
      </c>
      <c r="CC2496" s="2">
        <v>0</v>
      </c>
      <c r="CD2496" s="2">
        <v>0</v>
      </c>
      <c r="CE2496" s="2">
        <v>0</v>
      </c>
      <c r="CF2496" s="2">
        <v>0</v>
      </c>
      <c r="CG2496" s="2">
        <v>0</v>
      </c>
      <c r="CH2496" s="2">
        <v>0</v>
      </c>
      <c r="CI2496" s="2">
        <v>0</v>
      </c>
      <c r="CJ2496" s="2">
        <v>0</v>
      </c>
      <c r="CK2496" s="2">
        <v>0</v>
      </c>
      <c r="CL2496" s="2">
        <v>3</v>
      </c>
    </row>
    <row r="2497" spans="1:90" x14ac:dyDescent="0.25">
      <c r="A2497" t="s">
        <v>115</v>
      </c>
      <c r="B2497">
        <v>10207</v>
      </c>
      <c r="C2497" t="s">
        <v>163</v>
      </c>
      <c r="D2497">
        <v>1</v>
      </c>
      <c r="E2497">
        <v>8</v>
      </c>
      <c r="F2497">
        <v>2872</v>
      </c>
      <c r="G2497">
        <v>35002872</v>
      </c>
      <c r="H2497" t="s">
        <v>897</v>
      </c>
      <c r="I2497">
        <v>100</v>
      </c>
      <c r="J2497" t="s">
        <v>107</v>
      </c>
      <c r="K2497" t="s">
        <v>334</v>
      </c>
      <c r="L2497">
        <v>87</v>
      </c>
      <c r="M2497" t="s">
        <v>334</v>
      </c>
      <c r="N2497">
        <v>8060030</v>
      </c>
      <c r="O2497" t="s">
        <v>92</v>
      </c>
      <c r="P2497" t="s">
        <v>898</v>
      </c>
      <c r="Q2497">
        <v>249</v>
      </c>
      <c r="R2497">
        <v>11</v>
      </c>
      <c r="S2497">
        <v>22972896</v>
      </c>
      <c r="T2497">
        <v>22979413</v>
      </c>
      <c r="U2497" t="s">
        <v>899</v>
      </c>
      <c r="V2497">
        <v>1</v>
      </c>
      <c r="W2497" s="2">
        <v>0</v>
      </c>
      <c r="X2497" s="2">
        <v>0</v>
      </c>
      <c r="Y2497" s="2">
        <v>121</v>
      </c>
      <c r="Z2497" s="2">
        <v>117</v>
      </c>
      <c r="AA2497" s="2">
        <v>120</v>
      </c>
      <c r="AB2497" s="2">
        <v>131</v>
      </c>
      <c r="AC2497" s="2">
        <v>135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30</v>
      </c>
      <c r="BD2497" s="2">
        <v>0</v>
      </c>
      <c r="BE2497" s="2">
        <v>0</v>
      </c>
      <c r="BF2497" s="2">
        <v>0</v>
      </c>
      <c r="BG2497" s="2">
        <v>4</v>
      </c>
      <c r="BH2497" s="2">
        <v>4</v>
      </c>
      <c r="BI2497" s="2">
        <v>4</v>
      </c>
      <c r="BJ2497" s="2">
        <v>6</v>
      </c>
      <c r="BK2497" s="2">
        <v>6</v>
      </c>
      <c r="BL2497" s="2">
        <v>0</v>
      </c>
      <c r="BM2497" s="2">
        <v>0</v>
      </c>
      <c r="BN2497" s="2">
        <v>0</v>
      </c>
      <c r="BO2497" s="2">
        <v>0</v>
      </c>
      <c r="BP2497" s="2">
        <v>0</v>
      </c>
      <c r="BQ2497" s="2">
        <v>0</v>
      </c>
      <c r="BR2497" s="2">
        <v>0</v>
      </c>
      <c r="BS2497" s="2">
        <v>0</v>
      </c>
      <c r="BT2497" s="2">
        <v>0</v>
      </c>
      <c r="BU2497" s="2">
        <v>0</v>
      </c>
      <c r="BV2497" s="2">
        <v>0</v>
      </c>
      <c r="BW2497" s="2">
        <v>0</v>
      </c>
      <c r="BX2497" s="2">
        <v>0</v>
      </c>
      <c r="BY2497" s="2">
        <v>0</v>
      </c>
      <c r="BZ2497" s="2">
        <v>0</v>
      </c>
      <c r="CA2497" s="2">
        <v>0</v>
      </c>
      <c r="CB2497" s="2">
        <v>0</v>
      </c>
      <c r="CC2497" s="2">
        <v>0</v>
      </c>
      <c r="CD2497" s="2">
        <v>0</v>
      </c>
      <c r="CE2497" s="2">
        <v>0</v>
      </c>
      <c r="CF2497" s="2">
        <v>0</v>
      </c>
      <c r="CG2497" s="2">
        <v>0</v>
      </c>
      <c r="CH2497" s="2">
        <v>0</v>
      </c>
      <c r="CI2497" s="2">
        <v>0</v>
      </c>
      <c r="CJ2497" s="2">
        <v>0</v>
      </c>
      <c r="CK2497" s="2">
        <v>3</v>
      </c>
      <c r="CL2497" s="2">
        <v>0</v>
      </c>
    </row>
    <row r="2498" spans="1:90" x14ac:dyDescent="0.25">
      <c r="A2498" t="s">
        <v>115</v>
      </c>
      <c r="B2498">
        <v>10207</v>
      </c>
      <c r="C2498" t="s">
        <v>163</v>
      </c>
      <c r="D2498">
        <v>1</v>
      </c>
      <c r="E2498">
        <v>8</v>
      </c>
      <c r="F2498">
        <v>2847</v>
      </c>
      <c r="G2498">
        <v>35002847</v>
      </c>
      <c r="H2498" t="s">
        <v>10440</v>
      </c>
      <c r="I2498">
        <v>100</v>
      </c>
      <c r="J2498" t="s">
        <v>107</v>
      </c>
      <c r="K2498" t="s">
        <v>6971</v>
      </c>
      <c r="L2498">
        <v>18</v>
      </c>
      <c r="M2498" t="s">
        <v>166</v>
      </c>
      <c r="N2498">
        <v>3759000</v>
      </c>
      <c r="O2498" t="s">
        <v>92</v>
      </c>
      <c r="P2498" t="s">
        <v>10441</v>
      </c>
      <c r="Q2498">
        <v>267</v>
      </c>
      <c r="R2498">
        <v>11</v>
      </c>
      <c r="S2498">
        <v>25415333</v>
      </c>
      <c r="T2498">
        <v>25465968</v>
      </c>
      <c r="U2498" t="s">
        <v>10442</v>
      </c>
      <c r="V2498">
        <v>1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140</v>
      </c>
      <c r="AE2498" s="2">
        <v>208</v>
      </c>
      <c r="AF2498" s="2">
        <v>142</v>
      </c>
      <c r="AG2498" s="2">
        <v>106</v>
      </c>
      <c r="AH2498" s="2">
        <v>351</v>
      </c>
      <c r="AI2498" s="2">
        <v>386</v>
      </c>
      <c r="AJ2498" s="2">
        <v>410</v>
      </c>
      <c r="AK2498" s="2">
        <v>0</v>
      </c>
      <c r="AL2498" s="2">
        <v>0</v>
      </c>
      <c r="AM2498" s="2">
        <v>0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0</v>
      </c>
      <c r="BI2498" s="2">
        <v>0</v>
      </c>
      <c r="BJ2498" s="2">
        <v>0</v>
      </c>
      <c r="BK2498" s="2">
        <v>0</v>
      </c>
      <c r="BL2498" s="2">
        <v>5</v>
      </c>
      <c r="BM2498" s="2">
        <v>6</v>
      </c>
      <c r="BN2498" s="2">
        <v>5</v>
      </c>
      <c r="BO2498" s="2">
        <v>3</v>
      </c>
      <c r="BP2498" s="2">
        <v>11</v>
      </c>
      <c r="BQ2498" s="2">
        <v>12</v>
      </c>
      <c r="BR2498" s="2">
        <v>12</v>
      </c>
      <c r="BS2498" s="2">
        <v>0</v>
      </c>
      <c r="BT2498" s="2">
        <v>0</v>
      </c>
      <c r="BU2498" s="2">
        <v>0</v>
      </c>
      <c r="BV2498" s="2">
        <v>0</v>
      </c>
      <c r="BW2498" s="2">
        <v>0</v>
      </c>
      <c r="BX2498" s="2">
        <v>0</v>
      </c>
      <c r="BY2498" s="2">
        <v>0</v>
      </c>
      <c r="BZ2498" s="2">
        <v>0</v>
      </c>
      <c r="CA2498" s="2">
        <v>0</v>
      </c>
      <c r="CB2498" s="2">
        <v>0</v>
      </c>
      <c r="CC2498" s="2">
        <v>0</v>
      </c>
      <c r="CD2498" s="2">
        <v>0</v>
      </c>
      <c r="CE2498" s="2">
        <v>0</v>
      </c>
      <c r="CF2498" s="2">
        <v>0</v>
      </c>
      <c r="CG2498" s="2">
        <v>0</v>
      </c>
      <c r="CH2498" s="2">
        <v>0</v>
      </c>
      <c r="CI2498" s="2">
        <v>0</v>
      </c>
      <c r="CJ2498" s="2">
        <v>0</v>
      </c>
      <c r="CK2498" s="2">
        <v>0</v>
      </c>
      <c r="CL2498" s="2">
        <v>0</v>
      </c>
    </row>
    <row r="2499" spans="1:90" x14ac:dyDescent="0.25">
      <c r="A2499" t="s">
        <v>115</v>
      </c>
      <c r="B2499">
        <v>10207</v>
      </c>
      <c r="C2499" t="s">
        <v>163</v>
      </c>
      <c r="D2499">
        <v>1</v>
      </c>
      <c r="E2499">
        <v>8</v>
      </c>
      <c r="F2499">
        <v>36754</v>
      </c>
      <c r="G2499">
        <v>35036754</v>
      </c>
      <c r="H2499" t="s">
        <v>164</v>
      </c>
      <c r="I2499">
        <v>100</v>
      </c>
      <c r="J2499" t="s">
        <v>107</v>
      </c>
      <c r="K2499" t="s">
        <v>165</v>
      </c>
      <c r="L2499">
        <v>18</v>
      </c>
      <c r="M2499" t="s">
        <v>166</v>
      </c>
      <c r="N2499">
        <v>3728000</v>
      </c>
      <c r="O2499" t="s">
        <v>92</v>
      </c>
      <c r="P2499" t="s">
        <v>167</v>
      </c>
      <c r="Q2499">
        <v>30</v>
      </c>
      <c r="R2499">
        <v>11</v>
      </c>
      <c r="S2499">
        <v>26210951</v>
      </c>
      <c r="T2499">
        <v>26218383</v>
      </c>
      <c r="U2499" t="s">
        <v>168</v>
      </c>
      <c r="V2499">
        <v>1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135</v>
      </c>
      <c r="AE2499" s="2">
        <v>136</v>
      </c>
      <c r="AF2499" s="2">
        <v>132</v>
      </c>
      <c r="AG2499" s="2">
        <v>145</v>
      </c>
      <c r="AH2499" s="2">
        <v>431</v>
      </c>
      <c r="AI2499" s="2">
        <v>315</v>
      </c>
      <c r="AJ2499" s="2">
        <v>295</v>
      </c>
      <c r="AK2499" s="2">
        <v>0</v>
      </c>
      <c r="AL2499" s="2">
        <v>0</v>
      </c>
      <c r="AM2499" s="2">
        <v>0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211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413</v>
      </c>
      <c r="BD2499" s="2">
        <v>0</v>
      </c>
      <c r="BE2499" s="2">
        <v>0</v>
      </c>
      <c r="BF2499" s="2">
        <v>0</v>
      </c>
      <c r="BG2499" s="2">
        <v>0</v>
      </c>
      <c r="BH2499" s="2">
        <v>0</v>
      </c>
      <c r="BI2499" s="2">
        <v>0</v>
      </c>
      <c r="BJ2499" s="2">
        <v>0</v>
      </c>
      <c r="BK2499" s="2">
        <v>0</v>
      </c>
      <c r="BL2499" s="2">
        <v>4</v>
      </c>
      <c r="BM2499" s="2">
        <v>5</v>
      </c>
      <c r="BN2499" s="2">
        <v>5</v>
      </c>
      <c r="BO2499" s="2">
        <v>7</v>
      </c>
      <c r="BP2499" s="2">
        <v>16</v>
      </c>
      <c r="BQ2499" s="2">
        <v>15</v>
      </c>
      <c r="BR2499" s="2">
        <v>9</v>
      </c>
      <c r="BS2499" s="2">
        <v>0</v>
      </c>
      <c r="BT2499" s="2">
        <v>0</v>
      </c>
      <c r="BU2499" s="2">
        <v>0</v>
      </c>
      <c r="BV2499" s="2">
        <v>0</v>
      </c>
      <c r="BW2499" s="2">
        <v>0</v>
      </c>
      <c r="BX2499" s="2">
        <v>0</v>
      </c>
      <c r="BY2499" s="2">
        <v>0</v>
      </c>
      <c r="BZ2499" s="2">
        <v>0</v>
      </c>
      <c r="CA2499" s="2">
        <v>0</v>
      </c>
      <c r="CB2499" s="2">
        <v>0</v>
      </c>
      <c r="CC2499" s="2">
        <v>8</v>
      </c>
      <c r="CD2499" s="2">
        <v>0</v>
      </c>
      <c r="CE2499" s="2">
        <v>0</v>
      </c>
      <c r="CF2499" s="2">
        <v>0</v>
      </c>
      <c r="CG2499" s="2">
        <v>0</v>
      </c>
      <c r="CH2499" s="2">
        <v>0</v>
      </c>
      <c r="CI2499" s="2">
        <v>0</v>
      </c>
      <c r="CJ2499" s="2">
        <v>0</v>
      </c>
      <c r="CK2499" s="2">
        <v>25</v>
      </c>
      <c r="CL2499" s="2">
        <v>0</v>
      </c>
    </row>
    <row r="2500" spans="1:90" x14ac:dyDescent="0.25">
      <c r="A2500" t="s">
        <v>115</v>
      </c>
      <c r="B2500">
        <v>10207</v>
      </c>
      <c r="C2500" t="s">
        <v>163</v>
      </c>
      <c r="D2500">
        <v>1</v>
      </c>
      <c r="E2500">
        <v>8</v>
      </c>
      <c r="F2500">
        <v>3220</v>
      </c>
      <c r="G2500">
        <v>35003220</v>
      </c>
      <c r="H2500" t="s">
        <v>2834</v>
      </c>
      <c r="I2500">
        <v>100</v>
      </c>
      <c r="J2500" t="s">
        <v>107</v>
      </c>
      <c r="K2500" t="s">
        <v>173</v>
      </c>
      <c r="L2500">
        <v>37</v>
      </c>
      <c r="M2500" t="s">
        <v>174</v>
      </c>
      <c r="N2500">
        <v>8225310</v>
      </c>
      <c r="O2500" t="s">
        <v>102</v>
      </c>
      <c r="P2500" t="s">
        <v>2835</v>
      </c>
      <c r="Q2500">
        <v>36</v>
      </c>
      <c r="R2500">
        <v>11</v>
      </c>
      <c r="S2500">
        <v>20414488</v>
      </c>
      <c r="T2500">
        <v>20430813</v>
      </c>
      <c r="U2500" t="s">
        <v>2836</v>
      </c>
      <c r="V2500">
        <v>1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217</v>
      </c>
      <c r="AE2500" s="2">
        <v>201</v>
      </c>
      <c r="AF2500" s="2">
        <v>171</v>
      </c>
      <c r="AG2500" s="2">
        <v>190</v>
      </c>
      <c r="AH2500" s="2">
        <v>386</v>
      </c>
      <c r="AI2500" s="2">
        <v>372</v>
      </c>
      <c r="AJ2500" s="2">
        <v>319</v>
      </c>
      <c r="AK2500" s="2">
        <v>0</v>
      </c>
      <c r="AL2500" s="2">
        <v>0</v>
      </c>
      <c r="AM2500" s="2">
        <v>0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154</v>
      </c>
      <c r="BD2500" s="2">
        <v>0</v>
      </c>
      <c r="BE2500" s="2">
        <v>0</v>
      </c>
      <c r="BF2500" s="2">
        <v>0</v>
      </c>
      <c r="BG2500" s="2">
        <v>0</v>
      </c>
      <c r="BH2500" s="2">
        <v>0</v>
      </c>
      <c r="BI2500" s="2">
        <v>0</v>
      </c>
      <c r="BJ2500" s="2">
        <v>0</v>
      </c>
      <c r="BK2500" s="2">
        <v>0</v>
      </c>
      <c r="BL2500" s="2">
        <v>9</v>
      </c>
      <c r="BM2500" s="2">
        <v>7</v>
      </c>
      <c r="BN2500" s="2">
        <v>7</v>
      </c>
      <c r="BO2500" s="2">
        <v>9</v>
      </c>
      <c r="BP2500" s="2">
        <v>13</v>
      </c>
      <c r="BQ2500" s="2">
        <v>12</v>
      </c>
      <c r="BR2500" s="2">
        <v>9</v>
      </c>
      <c r="BS2500" s="2">
        <v>0</v>
      </c>
      <c r="BT2500" s="2">
        <v>0</v>
      </c>
      <c r="BU2500" s="2">
        <v>0</v>
      </c>
      <c r="BV2500" s="2">
        <v>0</v>
      </c>
      <c r="BW2500" s="2">
        <v>0</v>
      </c>
      <c r="BX2500" s="2">
        <v>0</v>
      </c>
      <c r="BY2500" s="2">
        <v>0</v>
      </c>
      <c r="BZ2500" s="2">
        <v>0</v>
      </c>
      <c r="CA2500" s="2">
        <v>0</v>
      </c>
      <c r="CB2500" s="2">
        <v>0</v>
      </c>
      <c r="CC2500" s="2">
        <v>0</v>
      </c>
      <c r="CD2500" s="2">
        <v>0</v>
      </c>
      <c r="CE2500" s="2">
        <v>0</v>
      </c>
      <c r="CF2500" s="2">
        <v>0</v>
      </c>
      <c r="CG2500" s="2">
        <v>0</v>
      </c>
      <c r="CH2500" s="2">
        <v>0</v>
      </c>
      <c r="CI2500" s="2">
        <v>0</v>
      </c>
      <c r="CJ2500" s="2">
        <v>0</v>
      </c>
      <c r="CK2500" s="2">
        <v>7</v>
      </c>
      <c r="CL2500" s="2">
        <v>0</v>
      </c>
    </row>
    <row r="2501" spans="1:90" x14ac:dyDescent="0.25">
      <c r="A2501" t="s">
        <v>115</v>
      </c>
      <c r="B2501">
        <v>10207</v>
      </c>
      <c r="C2501" t="s">
        <v>163</v>
      </c>
      <c r="D2501">
        <v>1</v>
      </c>
      <c r="E2501">
        <v>8</v>
      </c>
      <c r="F2501">
        <v>907005</v>
      </c>
      <c r="G2501">
        <v>35907005</v>
      </c>
      <c r="H2501" t="s">
        <v>9216</v>
      </c>
      <c r="I2501">
        <v>100</v>
      </c>
      <c r="J2501" t="s">
        <v>107</v>
      </c>
      <c r="K2501" t="s">
        <v>2890</v>
      </c>
      <c r="L2501">
        <v>37</v>
      </c>
      <c r="M2501" t="s">
        <v>174</v>
      </c>
      <c r="N2501">
        <v>8225410</v>
      </c>
      <c r="O2501" t="s">
        <v>92</v>
      </c>
      <c r="P2501" t="s">
        <v>9217</v>
      </c>
      <c r="Q2501">
        <v>466</v>
      </c>
      <c r="R2501">
        <v>11</v>
      </c>
      <c r="S2501">
        <v>20414500</v>
      </c>
      <c r="T2501">
        <v>20462835</v>
      </c>
      <c r="U2501" t="s">
        <v>9218</v>
      </c>
      <c r="V2501">
        <v>1</v>
      </c>
      <c r="W2501" s="2">
        <v>0</v>
      </c>
      <c r="X2501" s="2">
        <v>0</v>
      </c>
      <c r="Y2501" s="2">
        <v>203</v>
      </c>
      <c r="Z2501" s="2">
        <v>185</v>
      </c>
      <c r="AA2501" s="2">
        <v>175</v>
      </c>
      <c r="AB2501" s="2">
        <v>158</v>
      </c>
      <c r="AC2501" s="2">
        <v>160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9</v>
      </c>
      <c r="BH2501" s="2">
        <v>10</v>
      </c>
      <c r="BI2501" s="2">
        <v>8</v>
      </c>
      <c r="BJ2501" s="2">
        <v>6</v>
      </c>
      <c r="BK2501" s="2">
        <v>8</v>
      </c>
      <c r="BL2501" s="2">
        <v>0</v>
      </c>
      <c r="BM2501" s="2">
        <v>0</v>
      </c>
      <c r="BN2501" s="2">
        <v>0</v>
      </c>
      <c r="BO2501" s="2">
        <v>0</v>
      </c>
      <c r="BP2501" s="2">
        <v>0</v>
      </c>
      <c r="BQ2501" s="2">
        <v>0</v>
      </c>
      <c r="BR2501" s="2">
        <v>0</v>
      </c>
      <c r="BS2501" s="2">
        <v>0</v>
      </c>
      <c r="BT2501" s="2">
        <v>0</v>
      </c>
      <c r="BU2501" s="2">
        <v>0</v>
      </c>
      <c r="BV2501" s="2">
        <v>0</v>
      </c>
      <c r="BW2501" s="2">
        <v>0</v>
      </c>
      <c r="BX2501" s="2">
        <v>0</v>
      </c>
      <c r="BY2501" s="2">
        <v>0</v>
      </c>
      <c r="BZ2501" s="2">
        <v>0</v>
      </c>
      <c r="CA2501" s="2">
        <v>0</v>
      </c>
      <c r="CB2501" s="2">
        <v>0</v>
      </c>
      <c r="CC2501" s="2">
        <v>0</v>
      </c>
      <c r="CD2501" s="2">
        <v>0</v>
      </c>
      <c r="CE2501" s="2">
        <v>0</v>
      </c>
      <c r="CF2501" s="2">
        <v>0</v>
      </c>
      <c r="CG2501" s="2">
        <v>0</v>
      </c>
      <c r="CH2501" s="2">
        <v>0</v>
      </c>
      <c r="CI2501" s="2">
        <v>0</v>
      </c>
      <c r="CJ2501" s="2">
        <v>0</v>
      </c>
      <c r="CK2501" s="2">
        <v>0</v>
      </c>
      <c r="CL2501" s="2">
        <v>0</v>
      </c>
    </row>
    <row r="2502" spans="1:90" x14ac:dyDescent="0.25">
      <c r="A2502" t="s">
        <v>115</v>
      </c>
      <c r="B2502">
        <v>10207</v>
      </c>
      <c r="C2502" t="s">
        <v>163</v>
      </c>
      <c r="D2502">
        <v>1</v>
      </c>
      <c r="E2502">
        <v>8</v>
      </c>
      <c r="F2502">
        <v>39366</v>
      </c>
      <c r="G2502">
        <v>35039366</v>
      </c>
      <c r="H2502" t="s">
        <v>16129</v>
      </c>
      <c r="I2502">
        <v>100</v>
      </c>
      <c r="J2502" t="s">
        <v>107</v>
      </c>
      <c r="K2502" t="s">
        <v>881</v>
      </c>
      <c r="L2502">
        <v>64</v>
      </c>
      <c r="M2502" t="s">
        <v>881</v>
      </c>
      <c r="N2502">
        <v>3891050</v>
      </c>
      <c r="O2502" t="s">
        <v>92</v>
      </c>
      <c r="P2502" t="s">
        <v>16130</v>
      </c>
      <c r="Q2502">
        <v>61</v>
      </c>
      <c r="R2502">
        <v>11</v>
      </c>
      <c r="S2502">
        <v>20430976</v>
      </c>
      <c r="T2502">
        <v>22805459</v>
      </c>
      <c r="U2502" t="s">
        <v>16131</v>
      </c>
      <c r="V2502">
        <v>1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103</v>
      </c>
      <c r="AE2502" s="2">
        <v>95</v>
      </c>
      <c r="AF2502" s="2">
        <v>60</v>
      </c>
      <c r="AG2502" s="2">
        <v>83</v>
      </c>
      <c r="AH2502" s="2">
        <v>263</v>
      </c>
      <c r="AI2502" s="2">
        <v>223</v>
      </c>
      <c r="AJ2502" s="2">
        <v>186</v>
      </c>
      <c r="AK2502" s="2">
        <v>0</v>
      </c>
      <c r="AL2502" s="2">
        <v>0</v>
      </c>
      <c r="AM2502" s="2">
        <v>0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0</v>
      </c>
      <c r="BI2502" s="2">
        <v>0</v>
      </c>
      <c r="BJ2502" s="2">
        <v>0</v>
      </c>
      <c r="BK2502" s="2">
        <v>0</v>
      </c>
      <c r="BL2502" s="2">
        <v>4</v>
      </c>
      <c r="BM2502" s="2">
        <v>3</v>
      </c>
      <c r="BN2502" s="2">
        <v>2</v>
      </c>
      <c r="BO2502" s="2">
        <v>3</v>
      </c>
      <c r="BP2502" s="2">
        <v>14</v>
      </c>
      <c r="BQ2502" s="2">
        <v>7</v>
      </c>
      <c r="BR2502" s="2">
        <v>8</v>
      </c>
      <c r="BS2502" s="2">
        <v>0</v>
      </c>
      <c r="BT2502" s="2">
        <v>0</v>
      </c>
      <c r="BU2502" s="2">
        <v>0</v>
      </c>
      <c r="BV2502" s="2">
        <v>0</v>
      </c>
      <c r="BW2502" s="2">
        <v>0</v>
      </c>
      <c r="BX2502" s="2">
        <v>0</v>
      </c>
      <c r="BY2502" s="2">
        <v>0</v>
      </c>
      <c r="BZ2502" s="2">
        <v>0</v>
      </c>
      <c r="CA2502" s="2">
        <v>0</v>
      </c>
      <c r="CB2502" s="2">
        <v>0</v>
      </c>
      <c r="CC2502" s="2">
        <v>0</v>
      </c>
      <c r="CD2502" s="2">
        <v>0</v>
      </c>
      <c r="CE2502" s="2">
        <v>0</v>
      </c>
      <c r="CF2502" s="2">
        <v>0</v>
      </c>
      <c r="CG2502" s="2">
        <v>0</v>
      </c>
      <c r="CH2502" s="2">
        <v>0</v>
      </c>
      <c r="CI2502" s="2">
        <v>0</v>
      </c>
      <c r="CJ2502" s="2">
        <v>0</v>
      </c>
      <c r="CK2502" s="2">
        <v>0</v>
      </c>
      <c r="CL2502" s="2">
        <v>0</v>
      </c>
    </row>
    <row r="2503" spans="1:90" x14ac:dyDescent="0.25">
      <c r="A2503" t="s">
        <v>115</v>
      </c>
      <c r="B2503">
        <v>10207</v>
      </c>
      <c r="C2503" t="s">
        <v>163</v>
      </c>
      <c r="D2503">
        <v>1</v>
      </c>
      <c r="E2503">
        <v>8</v>
      </c>
      <c r="F2503">
        <v>904624</v>
      </c>
      <c r="G2503">
        <v>35904624</v>
      </c>
      <c r="H2503" t="s">
        <v>1570</v>
      </c>
      <c r="I2503">
        <v>100</v>
      </c>
      <c r="J2503" t="s">
        <v>107</v>
      </c>
      <c r="K2503" t="s">
        <v>631</v>
      </c>
      <c r="L2503">
        <v>87</v>
      </c>
      <c r="M2503" t="s">
        <v>334</v>
      </c>
      <c r="N2503">
        <v>8061010</v>
      </c>
      <c r="O2503" t="s">
        <v>92</v>
      </c>
      <c r="P2503" t="s">
        <v>1571</v>
      </c>
      <c r="Q2503" t="s">
        <v>127</v>
      </c>
      <c r="R2503">
        <v>11</v>
      </c>
      <c r="S2503">
        <v>22974862</v>
      </c>
      <c r="T2503">
        <v>29561266</v>
      </c>
      <c r="U2503" t="s">
        <v>1572</v>
      </c>
      <c r="V2503">
        <v>1</v>
      </c>
      <c r="W2503" s="2">
        <v>0</v>
      </c>
      <c r="X2503" s="2">
        <v>0</v>
      </c>
      <c r="Y2503" s="2">
        <v>57</v>
      </c>
      <c r="Z2503" s="2">
        <v>30</v>
      </c>
      <c r="AA2503" s="2">
        <v>25</v>
      </c>
      <c r="AB2503" s="2">
        <v>0</v>
      </c>
      <c r="AC2503" s="2">
        <v>0</v>
      </c>
      <c r="AD2503" s="2">
        <v>31</v>
      </c>
      <c r="AE2503" s="2">
        <v>35</v>
      </c>
      <c r="AF2503" s="2">
        <v>55</v>
      </c>
      <c r="AG2503" s="2">
        <v>26</v>
      </c>
      <c r="AH2503" s="2">
        <v>160</v>
      </c>
      <c r="AI2503" s="2">
        <v>99</v>
      </c>
      <c r="AJ2503" s="2">
        <v>93</v>
      </c>
      <c r="AK2503" s="2">
        <v>0</v>
      </c>
      <c r="AL2503" s="2">
        <v>0</v>
      </c>
      <c r="AM2503" s="2">
        <v>0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3</v>
      </c>
      <c r="BH2503" s="2">
        <v>1</v>
      </c>
      <c r="BI2503" s="2">
        <v>1</v>
      </c>
      <c r="BJ2503" s="2">
        <v>0</v>
      </c>
      <c r="BK2503" s="2">
        <v>0</v>
      </c>
      <c r="BL2503" s="2">
        <v>1</v>
      </c>
      <c r="BM2503" s="2">
        <v>2</v>
      </c>
      <c r="BN2503" s="2">
        <v>2</v>
      </c>
      <c r="BO2503" s="2">
        <v>1</v>
      </c>
      <c r="BP2503" s="2">
        <v>5</v>
      </c>
      <c r="BQ2503" s="2">
        <v>3</v>
      </c>
      <c r="BR2503" s="2">
        <v>3</v>
      </c>
      <c r="BS2503" s="2">
        <v>0</v>
      </c>
      <c r="BT2503" s="2">
        <v>0</v>
      </c>
      <c r="BU2503" s="2">
        <v>0</v>
      </c>
      <c r="BV2503" s="2">
        <v>0</v>
      </c>
      <c r="BW2503" s="2">
        <v>0</v>
      </c>
      <c r="BX2503" s="2">
        <v>0</v>
      </c>
      <c r="BY2503" s="2">
        <v>0</v>
      </c>
      <c r="BZ2503" s="2">
        <v>0</v>
      </c>
      <c r="CA2503" s="2">
        <v>0</v>
      </c>
      <c r="CB2503" s="2">
        <v>0</v>
      </c>
      <c r="CC2503" s="2">
        <v>0</v>
      </c>
      <c r="CD2503" s="2">
        <v>0</v>
      </c>
      <c r="CE2503" s="2">
        <v>0</v>
      </c>
      <c r="CF2503" s="2">
        <v>0</v>
      </c>
      <c r="CG2503" s="2">
        <v>0</v>
      </c>
      <c r="CH2503" s="2">
        <v>0</v>
      </c>
      <c r="CI2503" s="2">
        <v>0</v>
      </c>
      <c r="CJ2503" s="2">
        <v>0</v>
      </c>
      <c r="CK2503" s="2">
        <v>0</v>
      </c>
      <c r="CL2503" s="2">
        <v>0</v>
      </c>
    </row>
    <row r="2504" spans="1:90" x14ac:dyDescent="0.25">
      <c r="A2504" t="s">
        <v>115</v>
      </c>
      <c r="B2504">
        <v>10207</v>
      </c>
      <c r="C2504" t="s">
        <v>163</v>
      </c>
      <c r="D2504">
        <v>1</v>
      </c>
      <c r="E2504">
        <v>8</v>
      </c>
      <c r="F2504">
        <v>2513</v>
      </c>
      <c r="G2504">
        <v>35002513</v>
      </c>
      <c r="H2504" t="s">
        <v>15517</v>
      </c>
      <c r="I2504">
        <v>100</v>
      </c>
      <c r="J2504" t="s">
        <v>107</v>
      </c>
      <c r="K2504" t="s">
        <v>1380</v>
      </c>
      <c r="L2504">
        <v>59</v>
      </c>
      <c r="M2504" t="s">
        <v>201</v>
      </c>
      <c r="N2504">
        <v>3604000</v>
      </c>
      <c r="O2504" t="s">
        <v>92</v>
      </c>
      <c r="P2504" t="s">
        <v>7443</v>
      </c>
      <c r="Q2504">
        <v>762</v>
      </c>
      <c r="R2504">
        <v>11</v>
      </c>
      <c r="S2504">
        <v>26470941</v>
      </c>
      <c r="T2504">
        <v>26477407</v>
      </c>
      <c r="U2504" t="s">
        <v>15518</v>
      </c>
      <c r="V2504">
        <v>1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663</v>
      </c>
      <c r="AI2504" s="2">
        <v>526</v>
      </c>
      <c r="AJ2504" s="2">
        <v>414</v>
      </c>
      <c r="AK2504" s="2">
        <v>0</v>
      </c>
      <c r="AL2504" s="2">
        <v>0</v>
      </c>
      <c r="AM2504" s="2">
        <v>0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0</v>
      </c>
      <c r="BI2504" s="2">
        <v>0</v>
      </c>
      <c r="BJ2504" s="2">
        <v>0</v>
      </c>
      <c r="BK2504" s="2">
        <v>0</v>
      </c>
      <c r="BL2504" s="2">
        <v>0</v>
      </c>
      <c r="BM2504" s="2">
        <v>0</v>
      </c>
      <c r="BN2504" s="2">
        <v>0</v>
      </c>
      <c r="BO2504" s="2">
        <v>0</v>
      </c>
      <c r="BP2504" s="2">
        <v>26</v>
      </c>
      <c r="BQ2504" s="2">
        <v>17</v>
      </c>
      <c r="BR2504" s="2">
        <v>12</v>
      </c>
      <c r="BS2504" s="2">
        <v>0</v>
      </c>
      <c r="BT2504" s="2">
        <v>0</v>
      </c>
      <c r="BU2504" s="2">
        <v>0</v>
      </c>
      <c r="BV2504" s="2">
        <v>0</v>
      </c>
      <c r="BW2504" s="2">
        <v>0</v>
      </c>
      <c r="BX2504" s="2">
        <v>0</v>
      </c>
      <c r="BY2504" s="2">
        <v>0</v>
      </c>
      <c r="BZ2504" s="2">
        <v>0</v>
      </c>
      <c r="CA2504" s="2">
        <v>0</v>
      </c>
      <c r="CB2504" s="2">
        <v>0</v>
      </c>
      <c r="CC2504" s="2">
        <v>0</v>
      </c>
      <c r="CD2504" s="2">
        <v>0</v>
      </c>
      <c r="CE2504" s="2">
        <v>0</v>
      </c>
      <c r="CF2504" s="2">
        <v>0</v>
      </c>
      <c r="CG2504" s="2">
        <v>0</v>
      </c>
      <c r="CH2504" s="2">
        <v>0</v>
      </c>
      <c r="CI2504" s="2">
        <v>0</v>
      </c>
      <c r="CJ2504" s="2">
        <v>0</v>
      </c>
      <c r="CK2504" s="2">
        <v>0</v>
      </c>
      <c r="CL2504" s="2">
        <v>0</v>
      </c>
    </row>
    <row r="2505" spans="1:90" x14ac:dyDescent="0.25">
      <c r="A2505" t="s">
        <v>115</v>
      </c>
      <c r="B2505">
        <v>10207</v>
      </c>
      <c r="C2505" t="s">
        <v>163</v>
      </c>
      <c r="D2505">
        <v>1</v>
      </c>
      <c r="E2505">
        <v>8</v>
      </c>
      <c r="F2505">
        <v>924258</v>
      </c>
      <c r="G2505">
        <v>35924258</v>
      </c>
      <c r="H2505" t="s">
        <v>18165</v>
      </c>
      <c r="I2505">
        <v>100</v>
      </c>
      <c r="J2505" t="s">
        <v>107</v>
      </c>
      <c r="K2505" t="s">
        <v>694</v>
      </c>
      <c r="L2505">
        <v>28</v>
      </c>
      <c r="M2505" t="s">
        <v>860</v>
      </c>
      <c r="N2505">
        <v>3813310</v>
      </c>
      <c r="O2505" t="s">
        <v>92</v>
      </c>
      <c r="P2505" t="s">
        <v>18166</v>
      </c>
      <c r="Q2505">
        <v>300</v>
      </c>
      <c r="R2505">
        <v>11</v>
      </c>
      <c r="S2505">
        <v>25412715</v>
      </c>
      <c r="T2505">
        <v>25451776</v>
      </c>
      <c r="U2505" t="s">
        <v>18167</v>
      </c>
      <c r="V2505">
        <v>1</v>
      </c>
      <c r="W2505" s="2">
        <v>0</v>
      </c>
      <c r="X2505" s="2">
        <v>0</v>
      </c>
      <c r="Y2505" s="2">
        <v>66</v>
      </c>
      <c r="Z2505" s="2">
        <v>37</v>
      </c>
      <c r="AA2505" s="2">
        <v>51</v>
      </c>
      <c r="AB2505" s="2">
        <v>53</v>
      </c>
      <c r="AC2505" s="2">
        <v>58</v>
      </c>
      <c r="AD2505" s="2">
        <v>88</v>
      </c>
      <c r="AE2505" s="2">
        <v>47</v>
      </c>
      <c r="AF2505" s="2">
        <v>46</v>
      </c>
      <c r="AG2505" s="2">
        <v>38</v>
      </c>
      <c r="AH2505" s="2">
        <v>66</v>
      </c>
      <c r="AI2505" s="2">
        <v>40</v>
      </c>
      <c r="AJ2505" s="2">
        <v>43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202</v>
      </c>
      <c r="BD2505" s="2">
        <v>0</v>
      </c>
      <c r="BE2505" s="2">
        <v>0</v>
      </c>
      <c r="BF2505" s="2">
        <v>0</v>
      </c>
      <c r="BG2505" s="2">
        <v>3</v>
      </c>
      <c r="BH2505" s="2">
        <v>2</v>
      </c>
      <c r="BI2505" s="2">
        <v>2</v>
      </c>
      <c r="BJ2505" s="2">
        <v>2</v>
      </c>
      <c r="BK2505" s="2">
        <v>2</v>
      </c>
      <c r="BL2505" s="2">
        <v>3</v>
      </c>
      <c r="BM2505" s="2">
        <v>2</v>
      </c>
      <c r="BN2505" s="2">
        <v>2</v>
      </c>
      <c r="BO2505" s="2">
        <v>1</v>
      </c>
      <c r="BP2505" s="2">
        <v>4</v>
      </c>
      <c r="BQ2505" s="2">
        <v>2</v>
      </c>
      <c r="BR2505" s="2">
        <v>2</v>
      </c>
      <c r="BS2505" s="2">
        <v>0</v>
      </c>
      <c r="BT2505" s="2">
        <v>0</v>
      </c>
      <c r="BU2505" s="2">
        <v>0</v>
      </c>
      <c r="BV2505" s="2">
        <v>0</v>
      </c>
      <c r="BW2505" s="2">
        <v>0</v>
      </c>
      <c r="BX2505" s="2">
        <v>0</v>
      </c>
      <c r="BY2505" s="2">
        <v>0</v>
      </c>
      <c r="BZ2505" s="2">
        <v>0</v>
      </c>
      <c r="CA2505" s="2">
        <v>0</v>
      </c>
      <c r="CB2505" s="2">
        <v>0</v>
      </c>
      <c r="CC2505" s="2">
        <v>0</v>
      </c>
      <c r="CD2505" s="2">
        <v>0</v>
      </c>
      <c r="CE2505" s="2">
        <v>0</v>
      </c>
      <c r="CF2505" s="2">
        <v>0</v>
      </c>
      <c r="CG2505" s="2">
        <v>0</v>
      </c>
      <c r="CH2505" s="2">
        <v>0</v>
      </c>
      <c r="CI2505" s="2">
        <v>0</v>
      </c>
      <c r="CJ2505" s="2">
        <v>0</v>
      </c>
      <c r="CK2505" s="2">
        <v>13</v>
      </c>
      <c r="CL2505" s="2">
        <v>0</v>
      </c>
    </row>
    <row r="2506" spans="1:90" x14ac:dyDescent="0.25">
      <c r="A2506" t="s">
        <v>115</v>
      </c>
      <c r="B2506">
        <v>10207</v>
      </c>
      <c r="C2506" t="s">
        <v>163</v>
      </c>
      <c r="D2506">
        <v>1</v>
      </c>
      <c r="E2506">
        <v>8</v>
      </c>
      <c r="F2506">
        <v>902573</v>
      </c>
      <c r="G2506">
        <v>35902573</v>
      </c>
      <c r="H2506" t="s">
        <v>17015</v>
      </c>
      <c r="I2506">
        <v>100</v>
      </c>
      <c r="J2506" t="s">
        <v>107</v>
      </c>
      <c r="K2506" t="s">
        <v>333</v>
      </c>
      <c r="L2506">
        <v>87</v>
      </c>
      <c r="M2506" t="s">
        <v>334</v>
      </c>
      <c r="N2506">
        <v>8051100</v>
      </c>
      <c r="O2506" t="s">
        <v>92</v>
      </c>
      <c r="P2506" t="s">
        <v>17016</v>
      </c>
      <c r="Q2506">
        <v>10</v>
      </c>
      <c r="R2506">
        <v>11</v>
      </c>
      <c r="S2506">
        <v>20419584</v>
      </c>
      <c r="T2506">
        <v>22800043</v>
      </c>
      <c r="U2506" t="s">
        <v>17017</v>
      </c>
      <c r="V2506">
        <v>1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136</v>
      </c>
      <c r="AE2506" s="2">
        <v>144</v>
      </c>
      <c r="AF2506" s="2">
        <v>101</v>
      </c>
      <c r="AG2506" s="2">
        <v>128</v>
      </c>
      <c r="AH2506" s="2">
        <v>423</v>
      </c>
      <c r="AI2506" s="2">
        <v>347</v>
      </c>
      <c r="AJ2506" s="2">
        <v>293</v>
      </c>
      <c r="AK2506" s="2">
        <v>0</v>
      </c>
      <c r="AL2506" s="2">
        <v>0</v>
      </c>
      <c r="AM2506" s="2">
        <v>0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20</v>
      </c>
      <c r="BD2506" s="2">
        <v>0</v>
      </c>
      <c r="BE2506" s="2">
        <v>0</v>
      </c>
      <c r="BF2506" s="2">
        <v>0</v>
      </c>
      <c r="BG2506" s="2">
        <v>0</v>
      </c>
      <c r="BH2506" s="2">
        <v>0</v>
      </c>
      <c r="BI2506" s="2">
        <v>0</v>
      </c>
      <c r="BJ2506" s="2">
        <v>0</v>
      </c>
      <c r="BK2506" s="2">
        <v>0</v>
      </c>
      <c r="BL2506" s="2">
        <v>5</v>
      </c>
      <c r="BM2506" s="2">
        <v>6</v>
      </c>
      <c r="BN2506" s="2">
        <v>3</v>
      </c>
      <c r="BO2506" s="2">
        <v>4</v>
      </c>
      <c r="BP2506" s="2">
        <v>14</v>
      </c>
      <c r="BQ2506" s="2">
        <v>13</v>
      </c>
      <c r="BR2506" s="2">
        <v>9</v>
      </c>
      <c r="BS2506" s="2">
        <v>0</v>
      </c>
      <c r="BT2506" s="2">
        <v>0</v>
      </c>
      <c r="BU2506" s="2">
        <v>0</v>
      </c>
      <c r="BV2506" s="2">
        <v>0</v>
      </c>
      <c r="BW2506" s="2">
        <v>0</v>
      </c>
      <c r="BX2506" s="2">
        <v>0</v>
      </c>
      <c r="BY2506" s="2">
        <v>0</v>
      </c>
      <c r="BZ2506" s="2">
        <v>0</v>
      </c>
      <c r="CA2506" s="2">
        <v>0</v>
      </c>
      <c r="CB2506" s="2">
        <v>0</v>
      </c>
      <c r="CC2506" s="2">
        <v>0</v>
      </c>
      <c r="CD2506" s="2">
        <v>0</v>
      </c>
      <c r="CE2506" s="2">
        <v>0</v>
      </c>
      <c r="CF2506" s="2">
        <v>0</v>
      </c>
      <c r="CG2506" s="2">
        <v>0</v>
      </c>
      <c r="CH2506" s="2">
        <v>0</v>
      </c>
      <c r="CI2506" s="2">
        <v>0</v>
      </c>
      <c r="CJ2506" s="2">
        <v>0</v>
      </c>
      <c r="CK2506" s="2">
        <v>1</v>
      </c>
      <c r="CL2506" s="2">
        <v>0</v>
      </c>
    </row>
    <row r="2507" spans="1:90" x14ac:dyDescent="0.25">
      <c r="A2507" t="s">
        <v>115</v>
      </c>
      <c r="B2507">
        <v>10207</v>
      </c>
      <c r="C2507" t="s">
        <v>163</v>
      </c>
      <c r="D2507">
        <v>1</v>
      </c>
      <c r="E2507">
        <v>8</v>
      </c>
      <c r="F2507">
        <v>40976</v>
      </c>
      <c r="G2507">
        <v>35040976</v>
      </c>
      <c r="H2507" t="s">
        <v>19198</v>
      </c>
      <c r="I2507">
        <v>100</v>
      </c>
      <c r="J2507" t="s">
        <v>107</v>
      </c>
      <c r="K2507" t="s">
        <v>6683</v>
      </c>
      <c r="L2507">
        <v>28</v>
      </c>
      <c r="M2507" t="s">
        <v>860</v>
      </c>
      <c r="N2507">
        <v>3807320</v>
      </c>
      <c r="O2507" t="s">
        <v>102</v>
      </c>
      <c r="P2507" t="s">
        <v>16377</v>
      </c>
      <c r="Q2507">
        <v>391</v>
      </c>
      <c r="R2507">
        <v>11</v>
      </c>
      <c r="S2507">
        <v>25467822</v>
      </c>
      <c r="T2507">
        <v>29433345</v>
      </c>
      <c r="U2507" t="s">
        <v>19199</v>
      </c>
      <c r="V2507">
        <v>1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73</v>
      </c>
      <c r="AE2507" s="2">
        <v>34</v>
      </c>
      <c r="AF2507" s="2">
        <v>61</v>
      </c>
      <c r="AG2507" s="2">
        <v>36</v>
      </c>
      <c r="AH2507" s="2">
        <v>139</v>
      </c>
      <c r="AI2507" s="2">
        <v>135</v>
      </c>
      <c r="AJ2507" s="2">
        <v>161</v>
      </c>
      <c r="AK2507" s="2">
        <v>0</v>
      </c>
      <c r="AL2507" s="2">
        <v>0</v>
      </c>
      <c r="AM2507" s="2">
        <v>0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264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81</v>
      </c>
      <c r="BD2507" s="2">
        <v>0</v>
      </c>
      <c r="BE2507" s="2">
        <v>0</v>
      </c>
      <c r="BF2507" s="2">
        <v>0</v>
      </c>
      <c r="BG2507" s="2">
        <v>0</v>
      </c>
      <c r="BH2507" s="2">
        <v>0</v>
      </c>
      <c r="BI2507" s="2">
        <v>0</v>
      </c>
      <c r="BJ2507" s="2">
        <v>0</v>
      </c>
      <c r="BK2507" s="2">
        <v>0</v>
      </c>
      <c r="BL2507" s="2">
        <v>5</v>
      </c>
      <c r="BM2507" s="2">
        <v>2</v>
      </c>
      <c r="BN2507" s="2">
        <v>3</v>
      </c>
      <c r="BO2507" s="2">
        <v>1</v>
      </c>
      <c r="BP2507" s="2">
        <v>4</v>
      </c>
      <c r="BQ2507" s="2">
        <v>5</v>
      </c>
      <c r="BR2507" s="2">
        <v>5</v>
      </c>
      <c r="BS2507" s="2">
        <v>0</v>
      </c>
      <c r="BT2507" s="2">
        <v>0</v>
      </c>
      <c r="BU2507" s="2">
        <v>0</v>
      </c>
      <c r="BV2507" s="2">
        <v>0</v>
      </c>
      <c r="BW2507" s="2">
        <v>0</v>
      </c>
      <c r="BX2507" s="2">
        <v>0</v>
      </c>
      <c r="BY2507" s="2">
        <v>0</v>
      </c>
      <c r="BZ2507" s="2">
        <v>0</v>
      </c>
      <c r="CA2507" s="2">
        <v>0</v>
      </c>
      <c r="CB2507" s="2">
        <v>0</v>
      </c>
      <c r="CC2507" s="2">
        <v>6</v>
      </c>
      <c r="CD2507" s="2">
        <v>0</v>
      </c>
      <c r="CE2507" s="2">
        <v>0</v>
      </c>
      <c r="CF2507" s="2">
        <v>0</v>
      </c>
      <c r="CG2507" s="2">
        <v>0</v>
      </c>
      <c r="CH2507" s="2">
        <v>0</v>
      </c>
      <c r="CI2507" s="2">
        <v>0</v>
      </c>
      <c r="CJ2507" s="2">
        <v>0</v>
      </c>
      <c r="CK2507" s="2">
        <v>5</v>
      </c>
      <c r="CL2507" s="2">
        <v>0</v>
      </c>
    </row>
    <row r="2508" spans="1:90" x14ac:dyDescent="0.25">
      <c r="A2508" t="s">
        <v>115</v>
      </c>
      <c r="B2508">
        <v>10207</v>
      </c>
      <c r="C2508" t="s">
        <v>163</v>
      </c>
      <c r="D2508">
        <v>1</v>
      </c>
      <c r="E2508">
        <v>8</v>
      </c>
      <c r="F2508">
        <v>2884</v>
      </c>
      <c r="G2508">
        <v>35002884</v>
      </c>
      <c r="H2508" t="s">
        <v>6409</v>
      </c>
      <c r="I2508">
        <v>100</v>
      </c>
      <c r="J2508" t="s">
        <v>107</v>
      </c>
      <c r="K2508" t="s">
        <v>374</v>
      </c>
      <c r="L2508">
        <v>87</v>
      </c>
      <c r="M2508" t="s">
        <v>334</v>
      </c>
      <c r="N2508">
        <v>8070380</v>
      </c>
      <c r="O2508" t="s">
        <v>92</v>
      </c>
      <c r="P2508" t="s">
        <v>6410</v>
      </c>
      <c r="Q2508">
        <v>449</v>
      </c>
      <c r="R2508">
        <v>11</v>
      </c>
      <c r="S2508">
        <v>22971016</v>
      </c>
      <c r="T2508">
        <v>29565532</v>
      </c>
      <c r="U2508" t="s">
        <v>6411</v>
      </c>
      <c r="V2508">
        <v>1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130</v>
      </c>
      <c r="AE2508" s="2">
        <v>125</v>
      </c>
      <c r="AF2508" s="2">
        <v>88</v>
      </c>
      <c r="AG2508" s="2">
        <v>49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0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0</v>
      </c>
      <c r="BI2508" s="2">
        <v>0</v>
      </c>
      <c r="BJ2508" s="2">
        <v>0</v>
      </c>
      <c r="BK2508" s="2">
        <v>0</v>
      </c>
      <c r="BL2508" s="2">
        <v>4</v>
      </c>
      <c r="BM2508" s="2">
        <v>4</v>
      </c>
      <c r="BN2508" s="2">
        <v>4</v>
      </c>
      <c r="BO2508" s="2">
        <v>2</v>
      </c>
      <c r="BP2508" s="2">
        <v>0</v>
      </c>
      <c r="BQ2508" s="2">
        <v>0</v>
      </c>
      <c r="BR2508" s="2">
        <v>0</v>
      </c>
      <c r="BS2508" s="2">
        <v>0</v>
      </c>
      <c r="BT2508" s="2">
        <v>0</v>
      </c>
      <c r="BU2508" s="2">
        <v>0</v>
      </c>
      <c r="BV2508" s="2">
        <v>0</v>
      </c>
      <c r="BW2508" s="2">
        <v>0</v>
      </c>
      <c r="BX2508" s="2">
        <v>0</v>
      </c>
      <c r="BY2508" s="2">
        <v>0</v>
      </c>
      <c r="BZ2508" s="2">
        <v>0</v>
      </c>
      <c r="CA2508" s="2">
        <v>0</v>
      </c>
      <c r="CB2508" s="2">
        <v>0</v>
      </c>
      <c r="CC2508" s="2">
        <v>0</v>
      </c>
      <c r="CD2508" s="2">
        <v>0</v>
      </c>
      <c r="CE2508" s="2">
        <v>0</v>
      </c>
      <c r="CF2508" s="2">
        <v>0</v>
      </c>
      <c r="CG2508" s="2">
        <v>0</v>
      </c>
      <c r="CH2508" s="2">
        <v>0</v>
      </c>
      <c r="CI2508" s="2">
        <v>0</v>
      </c>
      <c r="CJ2508" s="2">
        <v>0</v>
      </c>
      <c r="CK2508" s="2">
        <v>0</v>
      </c>
      <c r="CL2508" s="2">
        <v>0</v>
      </c>
    </row>
    <row r="2509" spans="1:90" x14ac:dyDescent="0.25">
      <c r="A2509" t="s">
        <v>115</v>
      </c>
      <c r="B2509">
        <v>10207</v>
      </c>
      <c r="C2509" t="s">
        <v>163</v>
      </c>
      <c r="D2509">
        <v>1</v>
      </c>
      <c r="E2509">
        <v>8</v>
      </c>
      <c r="F2509">
        <v>925445</v>
      </c>
      <c r="G2509">
        <v>35925445</v>
      </c>
      <c r="H2509" t="s">
        <v>6211</v>
      </c>
      <c r="I2509">
        <v>100</v>
      </c>
      <c r="J2509" t="s">
        <v>107</v>
      </c>
      <c r="K2509" t="s">
        <v>6212</v>
      </c>
      <c r="L2509">
        <v>87</v>
      </c>
      <c r="M2509" t="s">
        <v>334</v>
      </c>
      <c r="N2509">
        <v>8071060</v>
      </c>
      <c r="O2509" t="s">
        <v>92</v>
      </c>
      <c r="P2509" t="s">
        <v>6213</v>
      </c>
      <c r="Q2509">
        <v>49</v>
      </c>
      <c r="R2509">
        <v>11</v>
      </c>
      <c r="S2509">
        <v>20311366</v>
      </c>
      <c r="T2509">
        <v>20311424</v>
      </c>
      <c r="U2509" t="s">
        <v>6214</v>
      </c>
      <c r="V2509">
        <v>1</v>
      </c>
      <c r="W2509" s="2">
        <v>0</v>
      </c>
      <c r="X2509" s="2">
        <v>0</v>
      </c>
      <c r="Y2509" s="2">
        <v>176</v>
      </c>
      <c r="Z2509" s="2">
        <v>149</v>
      </c>
      <c r="AA2509" s="2">
        <v>148</v>
      </c>
      <c r="AB2509" s="2">
        <v>62</v>
      </c>
      <c r="AC2509" s="2">
        <v>177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157</v>
      </c>
      <c r="BD2509" s="2">
        <v>9</v>
      </c>
      <c r="BE2509" s="2">
        <v>0</v>
      </c>
      <c r="BF2509" s="2">
        <v>0</v>
      </c>
      <c r="BG2509" s="2">
        <v>7</v>
      </c>
      <c r="BH2509" s="2">
        <v>5</v>
      </c>
      <c r="BI2509" s="2">
        <v>7</v>
      </c>
      <c r="BJ2509" s="2">
        <v>4</v>
      </c>
      <c r="BK2509" s="2">
        <v>9</v>
      </c>
      <c r="BL2509" s="2">
        <v>0</v>
      </c>
      <c r="BM2509" s="2">
        <v>0</v>
      </c>
      <c r="BN2509" s="2">
        <v>0</v>
      </c>
      <c r="BO2509" s="2">
        <v>0</v>
      </c>
      <c r="BP2509" s="2">
        <v>0</v>
      </c>
      <c r="BQ2509" s="2">
        <v>0</v>
      </c>
      <c r="BR2509" s="2">
        <v>0</v>
      </c>
      <c r="BS2509" s="2">
        <v>0</v>
      </c>
      <c r="BT2509" s="2">
        <v>0</v>
      </c>
      <c r="BU2509" s="2">
        <v>0</v>
      </c>
      <c r="BV2509" s="2">
        <v>0</v>
      </c>
      <c r="BW2509" s="2">
        <v>0</v>
      </c>
      <c r="BX2509" s="2">
        <v>0</v>
      </c>
      <c r="BY2509" s="2">
        <v>0</v>
      </c>
      <c r="BZ2509" s="2">
        <v>0</v>
      </c>
      <c r="CA2509" s="2">
        <v>0</v>
      </c>
      <c r="CB2509" s="2">
        <v>0</v>
      </c>
      <c r="CC2509" s="2">
        <v>0</v>
      </c>
      <c r="CD2509" s="2">
        <v>0</v>
      </c>
      <c r="CE2509" s="2">
        <v>0</v>
      </c>
      <c r="CF2509" s="2">
        <v>0</v>
      </c>
      <c r="CG2509" s="2">
        <v>0</v>
      </c>
      <c r="CH2509" s="2">
        <v>0</v>
      </c>
      <c r="CI2509" s="2">
        <v>0</v>
      </c>
      <c r="CJ2509" s="2">
        <v>0</v>
      </c>
      <c r="CK2509" s="2">
        <v>11</v>
      </c>
      <c r="CL2509" s="2">
        <v>2</v>
      </c>
    </row>
    <row r="2510" spans="1:90" x14ac:dyDescent="0.25">
      <c r="A2510" t="s">
        <v>115</v>
      </c>
      <c r="B2510">
        <v>10207</v>
      </c>
      <c r="C2510" t="s">
        <v>163</v>
      </c>
      <c r="D2510">
        <v>1</v>
      </c>
      <c r="E2510">
        <v>8</v>
      </c>
      <c r="F2510">
        <v>924246</v>
      </c>
      <c r="G2510">
        <v>35924246</v>
      </c>
      <c r="H2510" t="s">
        <v>7624</v>
      </c>
      <c r="I2510">
        <v>100</v>
      </c>
      <c r="J2510" t="s">
        <v>107</v>
      </c>
      <c r="K2510" t="s">
        <v>6998</v>
      </c>
      <c r="L2510">
        <v>18</v>
      </c>
      <c r="M2510" t="s">
        <v>166</v>
      </c>
      <c r="N2510">
        <v>3820310</v>
      </c>
      <c r="O2510" t="s">
        <v>92</v>
      </c>
      <c r="P2510" t="s">
        <v>7625</v>
      </c>
      <c r="Q2510">
        <v>38</v>
      </c>
      <c r="R2510">
        <v>11</v>
      </c>
      <c r="S2510">
        <v>25455322</v>
      </c>
      <c r="T2510">
        <v>29435580</v>
      </c>
      <c r="U2510" t="s">
        <v>7626</v>
      </c>
      <c r="V2510">
        <v>1</v>
      </c>
      <c r="W2510" s="2">
        <v>0</v>
      </c>
      <c r="X2510" s="2">
        <v>0</v>
      </c>
      <c r="Y2510" s="2">
        <v>59</v>
      </c>
      <c r="Z2510" s="2">
        <v>62</v>
      </c>
      <c r="AA2510" s="2">
        <v>58</v>
      </c>
      <c r="AB2510" s="2">
        <v>76</v>
      </c>
      <c r="AC2510" s="2">
        <v>52</v>
      </c>
      <c r="AD2510" s="2">
        <v>114</v>
      </c>
      <c r="AE2510" s="2">
        <v>104</v>
      </c>
      <c r="AF2510" s="2">
        <v>103</v>
      </c>
      <c r="AG2510" s="2">
        <v>65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0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19</v>
      </c>
      <c r="BD2510" s="2">
        <v>0</v>
      </c>
      <c r="BE2510" s="2">
        <v>0</v>
      </c>
      <c r="BF2510" s="2">
        <v>0</v>
      </c>
      <c r="BG2510" s="2">
        <v>5</v>
      </c>
      <c r="BH2510" s="2">
        <v>4</v>
      </c>
      <c r="BI2510" s="2">
        <v>2</v>
      </c>
      <c r="BJ2510" s="2">
        <v>3</v>
      </c>
      <c r="BK2510" s="2">
        <v>3</v>
      </c>
      <c r="BL2510" s="2">
        <v>5</v>
      </c>
      <c r="BM2510" s="2">
        <v>6</v>
      </c>
      <c r="BN2510" s="2">
        <v>4</v>
      </c>
      <c r="BO2510" s="2">
        <v>2</v>
      </c>
      <c r="BP2510" s="2">
        <v>0</v>
      </c>
      <c r="BQ2510" s="2">
        <v>0</v>
      </c>
      <c r="BR2510" s="2">
        <v>0</v>
      </c>
      <c r="BS2510" s="2">
        <v>0</v>
      </c>
      <c r="BT2510" s="2">
        <v>0</v>
      </c>
      <c r="BU2510" s="2">
        <v>0</v>
      </c>
      <c r="BV2510" s="2">
        <v>0</v>
      </c>
      <c r="BW2510" s="2">
        <v>0</v>
      </c>
      <c r="BX2510" s="2">
        <v>0</v>
      </c>
      <c r="BY2510" s="2">
        <v>0</v>
      </c>
      <c r="BZ2510" s="2">
        <v>0</v>
      </c>
      <c r="CA2510" s="2">
        <v>0</v>
      </c>
      <c r="CB2510" s="2">
        <v>0</v>
      </c>
      <c r="CC2510" s="2">
        <v>0</v>
      </c>
      <c r="CD2510" s="2">
        <v>0</v>
      </c>
      <c r="CE2510" s="2">
        <v>0</v>
      </c>
      <c r="CF2510" s="2">
        <v>0</v>
      </c>
      <c r="CG2510" s="2">
        <v>0</v>
      </c>
      <c r="CH2510" s="2">
        <v>0</v>
      </c>
      <c r="CI2510" s="2">
        <v>0</v>
      </c>
      <c r="CJ2510" s="2">
        <v>0</v>
      </c>
      <c r="CK2510" s="2">
        <v>1</v>
      </c>
      <c r="CL2510" s="2">
        <v>0</v>
      </c>
    </row>
    <row r="2511" spans="1:90" x14ac:dyDescent="0.25">
      <c r="A2511" t="s">
        <v>115</v>
      </c>
      <c r="B2511">
        <v>10207</v>
      </c>
      <c r="C2511" t="s">
        <v>163</v>
      </c>
      <c r="D2511">
        <v>1</v>
      </c>
      <c r="E2511">
        <v>8</v>
      </c>
      <c r="F2511">
        <v>2793</v>
      </c>
      <c r="G2511">
        <v>35002793</v>
      </c>
      <c r="H2511" t="s">
        <v>8977</v>
      </c>
      <c r="I2511">
        <v>100</v>
      </c>
      <c r="J2511" t="s">
        <v>107</v>
      </c>
      <c r="K2511" t="s">
        <v>447</v>
      </c>
      <c r="L2511">
        <v>18</v>
      </c>
      <c r="M2511" t="s">
        <v>166</v>
      </c>
      <c r="N2511">
        <v>3726110</v>
      </c>
      <c r="O2511" t="s">
        <v>92</v>
      </c>
      <c r="P2511" t="s">
        <v>8978</v>
      </c>
      <c r="Q2511">
        <v>149</v>
      </c>
      <c r="R2511">
        <v>11</v>
      </c>
      <c r="S2511">
        <v>26216075</v>
      </c>
      <c r="T2511">
        <v>26219958</v>
      </c>
      <c r="U2511" t="s">
        <v>8979</v>
      </c>
      <c r="V2511">
        <v>1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134</v>
      </c>
      <c r="AE2511" s="2">
        <v>146</v>
      </c>
      <c r="AF2511" s="2">
        <v>108</v>
      </c>
      <c r="AG2511" s="2">
        <v>24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2">
        <v>38</v>
      </c>
      <c r="BD2511" s="2">
        <v>0</v>
      </c>
      <c r="BE2511" s="2">
        <v>0</v>
      </c>
      <c r="BF2511" s="2">
        <v>0</v>
      </c>
      <c r="BG2511" s="2">
        <v>0</v>
      </c>
      <c r="BH2511" s="2">
        <v>0</v>
      </c>
      <c r="BI2511" s="2">
        <v>0</v>
      </c>
      <c r="BJ2511" s="2">
        <v>0</v>
      </c>
      <c r="BK2511" s="2">
        <v>0</v>
      </c>
      <c r="BL2511" s="2">
        <v>8</v>
      </c>
      <c r="BM2511" s="2">
        <v>8</v>
      </c>
      <c r="BN2511" s="2">
        <v>6</v>
      </c>
      <c r="BO2511" s="2">
        <v>1</v>
      </c>
      <c r="BP2511" s="2">
        <v>0</v>
      </c>
      <c r="BQ2511" s="2">
        <v>0</v>
      </c>
      <c r="BR2511" s="2">
        <v>0</v>
      </c>
      <c r="BS2511" s="2">
        <v>0</v>
      </c>
      <c r="BT2511" s="2">
        <v>0</v>
      </c>
      <c r="BU2511" s="2">
        <v>0</v>
      </c>
      <c r="BV2511" s="2">
        <v>0</v>
      </c>
      <c r="BW2511" s="2">
        <v>0</v>
      </c>
      <c r="BX2511" s="2">
        <v>0</v>
      </c>
      <c r="BY2511" s="2">
        <v>0</v>
      </c>
      <c r="BZ2511" s="2">
        <v>0</v>
      </c>
      <c r="CA2511" s="2">
        <v>0</v>
      </c>
      <c r="CB2511" s="2">
        <v>0</v>
      </c>
      <c r="CC2511" s="2">
        <v>0</v>
      </c>
      <c r="CD2511" s="2">
        <v>0</v>
      </c>
      <c r="CE2511" s="2">
        <v>0</v>
      </c>
      <c r="CF2511" s="2">
        <v>0</v>
      </c>
      <c r="CG2511" s="2">
        <v>0</v>
      </c>
      <c r="CH2511" s="2">
        <v>0</v>
      </c>
      <c r="CI2511" s="2">
        <v>0</v>
      </c>
      <c r="CJ2511" s="2">
        <v>0</v>
      </c>
      <c r="CK2511" s="2">
        <v>3</v>
      </c>
      <c r="CL2511" s="2">
        <v>0</v>
      </c>
    </row>
    <row r="2512" spans="1:90" x14ac:dyDescent="0.25">
      <c r="A2512" t="s">
        <v>115</v>
      </c>
      <c r="B2512">
        <v>10207</v>
      </c>
      <c r="C2512" t="s">
        <v>163</v>
      </c>
      <c r="D2512">
        <v>1</v>
      </c>
      <c r="E2512">
        <v>8</v>
      </c>
      <c r="F2512">
        <v>2379</v>
      </c>
      <c r="G2512">
        <v>35002379</v>
      </c>
      <c r="H2512" t="s">
        <v>19252</v>
      </c>
      <c r="I2512">
        <v>100</v>
      </c>
      <c r="J2512" t="s">
        <v>107</v>
      </c>
      <c r="K2512" t="s">
        <v>1380</v>
      </c>
      <c r="L2512">
        <v>59</v>
      </c>
      <c r="M2512" t="s">
        <v>201</v>
      </c>
      <c r="N2512">
        <v>3641000</v>
      </c>
      <c r="O2512" t="s">
        <v>92</v>
      </c>
      <c r="P2512" t="s">
        <v>4456</v>
      </c>
      <c r="Q2512">
        <v>881</v>
      </c>
      <c r="R2512">
        <v>11</v>
      </c>
      <c r="S2512">
        <v>26846300</v>
      </c>
      <c r="T2512">
        <v>29577285</v>
      </c>
      <c r="U2512" t="s">
        <v>19253</v>
      </c>
      <c r="V2512">
        <v>1</v>
      </c>
      <c r="W2512" s="2">
        <v>0</v>
      </c>
      <c r="X2512" s="2">
        <v>0</v>
      </c>
      <c r="Y2512" s="2">
        <v>53</v>
      </c>
      <c r="Z2512" s="2">
        <v>58</v>
      </c>
      <c r="AA2512" s="2">
        <v>81</v>
      </c>
      <c r="AB2512" s="2">
        <v>85</v>
      </c>
      <c r="AC2512" s="2">
        <v>59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0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31</v>
      </c>
      <c r="BD2512" s="2">
        <v>0</v>
      </c>
      <c r="BE2512" s="2">
        <v>0</v>
      </c>
      <c r="BF2512" s="2">
        <v>0</v>
      </c>
      <c r="BG2512" s="2">
        <v>4</v>
      </c>
      <c r="BH2512" s="2">
        <v>2</v>
      </c>
      <c r="BI2512" s="2">
        <v>4</v>
      </c>
      <c r="BJ2512" s="2">
        <v>4</v>
      </c>
      <c r="BK2512" s="2">
        <v>2</v>
      </c>
      <c r="BL2512" s="2">
        <v>0</v>
      </c>
      <c r="BM2512" s="2">
        <v>0</v>
      </c>
      <c r="BN2512" s="2">
        <v>0</v>
      </c>
      <c r="BO2512" s="2">
        <v>0</v>
      </c>
      <c r="BP2512" s="2">
        <v>0</v>
      </c>
      <c r="BQ2512" s="2">
        <v>0</v>
      </c>
      <c r="BR2512" s="2">
        <v>0</v>
      </c>
      <c r="BS2512" s="2">
        <v>0</v>
      </c>
      <c r="BT2512" s="2">
        <v>0</v>
      </c>
      <c r="BU2512" s="2">
        <v>0</v>
      </c>
      <c r="BV2512" s="2">
        <v>0</v>
      </c>
      <c r="BW2512" s="2">
        <v>0</v>
      </c>
      <c r="BX2512" s="2">
        <v>0</v>
      </c>
      <c r="BY2512" s="2">
        <v>0</v>
      </c>
      <c r="BZ2512" s="2">
        <v>0</v>
      </c>
      <c r="CA2512" s="2">
        <v>0</v>
      </c>
      <c r="CB2512" s="2">
        <v>0</v>
      </c>
      <c r="CC2512" s="2">
        <v>0</v>
      </c>
      <c r="CD2512" s="2">
        <v>0</v>
      </c>
      <c r="CE2512" s="2">
        <v>0</v>
      </c>
      <c r="CF2512" s="2">
        <v>0</v>
      </c>
      <c r="CG2512" s="2">
        <v>0</v>
      </c>
      <c r="CH2512" s="2">
        <v>0</v>
      </c>
      <c r="CI2512" s="2">
        <v>0</v>
      </c>
      <c r="CJ2512" s="2">
        <v>0</v>
      </c>
      <c r="CK2512" s="2">
        <v>4</v>
      </c>
      <c r="CL2512" s="2">
        <v>0</v>
      </c>
    </row>
    <row r="2513" spans="1:90" x14ac:dyDescent="0.25">
      <c r="A2513" t="s">
        <v>115</v>
      </c>
      <c r="B2513">
        <v>10207</v>
      </c>
      <c r="C2513" t="s">
        <v>163</v>
      </c>
      <c r="D2513">
        <v>1</v>
      </c>
      <c r="E2513">
        <v>8</v>
      </c>
      <c r="F2513">
        <v>48689</v>
      </c>
      <c r="G2513">
        <v>35048689</v>
      </c>
      <c r="H2513" t="s">
        <v>11567</v>
      </c>
      <c r="I2513">
        <v>100</v>
      </c>
      <c r="J2513" t="s">
        <v>107</v>
      </c>
      <c r="K2513" t="s">
        <v>174</v>
      </c>
      <c r="L2513">
        <v>37</v>
      </c>
      <c r="M2513" t="s">
        <v>174</v>
      </c>
      <c r="N2513">
        <v>8215460</v>
      </c>
      <c r="O2513" t="s">
        <v>92</v>
      </c>
      <c r="P2513" t="s">
        <v>11568</v>
      </c>
      <c r="Q2513">
        <v>690</v>
      </c>
      <c r="R2513">
        <v>11</v>
      </c>
      <c r="S2513">
        <v>22050709</v>
      </c>
      <c r="T2513">
        <v>22863636</v>
      </c>
      <c r="U2513" t="s">
        <v>11569</v>
      </c>
      <c r="V2513">
        <v>1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127</v>
      </c>
      <c r="AE2513" s="2">
        <v>142</v>
      </c>
      <c r="AF2513" s="2">
        <v>113</v>
      </c>
      <c r="AG2513" s="2">
        <v>96</v>
      </c>
      <c r="AH2513" s="2">
        <v>239</v>
      </c>
      <c r="AI2513" s="2">
        <v>186</v>
      </c>
      <c r="AJ2513" s="2">
        <v>207</v>
      </c>
      <c r="AK2513" s="2">
        <v>0</v>
      </c>
      <c r="AL2513" s="2">
        <v>0</v>
      </c>
      <c r="AM2513" s="2">
        <v>0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0</v>
      </c>
      <c r="BI2513" s="2">
        <v>0</v>
      </c>
      <c r="BJ2513" s="2">
        <v>0</v>
      </c>
      <c r="BK2513" s="2">
        <v>0</v>
      </c>
      <c r="BL2513" s="2">
        <v>6</v>
      </c>
      <c r="BM2513" s="2">
        <v>5</v>
      </c>
      <c r="BN2513" s="2">
        <v>5</v>
      </c>
      <c r="BO2513" s="2">
        <v>4</v>
      </c>
      <c r="BP2513" s="2">
        <v>10</v>
      </c>
      <c r="BQ2513" s="2">
        <v>6</v>
      </c>
      <c r="BR2513" s="2">
        <v>6</v>
      </c>
      <c r="BS2513" s="2">
        <v>0</v>
      </c>
      <c r="BT2513" s="2">
        <v>0</v>
      </c>
      <c r="BU2513" s="2">
        <v>0</v>
      </c>
      <c r="BV2513" s="2">
        <v>0</v>
      </c>
      <c r="BW2513" s="2">
        <v>0</v>
      </c>
      <c r="BX2513" s="2">
        <v>0</v>
      </c>
      <c r="BY2513" s="2">
        <v>0</v>
      </c>
      <c r="BZ2513" s="2">
        <v>0</v>
      </c>
      <c r="CA2513" s="2">
        <v>0</v>
      </c>
      <c r="CB2513" s="2">
        <v>0</v>
      </c>
      <c r="CC2513" s="2">
        <v>0</v>
      </c>
      <c r="CD2513" s="2">
        <v>0</v>
      </c>
      <c r="CE2513" s="2">
        <v>0</v>
      </c>
      <c r="CF2513" s="2">
        <v>0</v>
      </c>
      <c r="CG2513" s="2">
        <v>0</v>
      </c>
      <c r="CH2513" s="2">
        <v>0</v>
      </c>
      <c r="CI2513" s="2">
        <v>0</v>
      </c>
      <c r="CJ2513" s="2">
        <v>0</v>
      </c>
      <c r="CK2513" s="2">
        <v>0</v>
      </c>
      <c r="CL2513" s="2">
        <v>0</v>
      </c>
    </row>
    <row r="2514" spans="1:90" x14ac:dyDescent="0.25">
      <c r="A2514" t="s">
        <v>115</v>
      </c>
      <c r="B2514">
        <v>10207</v>
      </c>
      <c r="C2514" t="s">
        <v>163</v>
      </c>
      <c r="D2514">
        <v>1</v>
      </c>
      <c r="E2514">
        <v>8</v>
      </c>
      <c r="F2514">
        <v>902846</v>
      </c>
      <c r="G2514">
        <v>35902846</v>
      </c>
      <c r="H2514" t="s">
        <v>7434</v>
      </c>
      <c r="I2514">
        <v>100</v>
      </c>
      <c r="J2514" t="s">
        <v>107</v>
      </c>
      <c r="K2514" t="s">
        <v>1762</v>
      </c>
      <c r="L2514">
        <v>37</v>
      </c>
      <c r="M2514" t="s">
        <v>174</v>
      </c>
      <c r="N2514">
        <v>8235590</v>
      </c>
      <c r="O2514" t="s">
        <v>92</v>
      </c>
      <c r="P2514" t="s">
        <v>7435</v>
      </c>
      <c r="Q2514">
        <v>177</v>
      </c>
      <c r="R2514">
        <v>11</v>
      </c>
      <c r="S2514">
        <v>20540030</v>
      </c>
      <c r="T2514">
        <v>20540666</v>
      </c>
      <c r="U2514" t="s">
        <v>7436</v>
      </c>
      <c r="V2514">
        <v>1</v>
      </c>
      <c r="W2514" s="2">
        <v>0</v>
      </c>
      <c r="X2514" s="2">
        <v>0</v>
      </c>
      <c r="Y2514" s="2">
        <v>122</v>
      </c>
      <c r="Z2514" s="2">
        <v>114</v>
      </c>
      <c r="AA2514" s="2">
        <v>128</v>
      </c>
      <c r="AB2514" s="2">
        <v>83</v>
      </c>
      <c r="AC2514" s="2">
        <v>115</v>
      </c>
      <c r="AD2514" s="2">
        <v>125</v>
      </c>
      <c r="AE2514" s="2">
        <v>97</v>
      </c>
      <c r="AF2514" s="2">
        <v>104</v>
      </c>
      <c r="AG2514" s="2">
        <v>68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0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405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149</v>
      </c>
      <c r="BD2514" s="2">
        <v>0</v>
      </c>
      <c r="BE2514" s="2">
        <v>0</v>
      </c>
      <c r="BF2514" s="2">
        <v>0</v>
      </c>
      <c r="BG2514" s="2">
        <v>4</v>
      </c>
      <c r="BH2514" s="2">
        <v>4</v>
      </c>
      <c r="BI2514" s="2">
        <v>5</v>
      </c>
      <c r="BJ2514" s="2">
        <v>3</v>
      </c>
      <c r="BK2514" s="2">
        <v>4</v>
      </c>
      <c r="BL2514" s="2">
        <v>5</v>
      </c>
      <c r="BM2514" s="2">
        <v>5</v>
      </c>
      <c r="BN2514" s="2">
        <v>3</v>
      </c>
      <c r="BO2514" s="2">
        <v>2</v>
      </c>
      <c r="BP2514" s="2">
        <v>0</v>
      </c>
      <c r="BQ2514" s="2">
        <v>0</v>
      </c>
      <c r="BR2514" s="2">
        <v>0</v>
      </c>
      <c r="BS2514" s="2">
        <v>0</v>
      </c>
      <c r="BT2514" s="2">
        <v>0</v>
      </c>
      <c r="BU2514" s="2">
        <v>0</v>
      </c>
      <c r="BV2514" s="2">
        <v>0</v>
      </c>
      <c r="BW2514" s="2">
        <v>0</v>
      </c>
      <c r="BX2514" s="2">
        <v>0</v>
      </c>
      <c r="BY2514" s="2">
        <v>0</v>
      </c>
      <c r="BZ2514" s="2">
        <v>0</v>
      </c>
      <c r="CA2514" s="2">
        <v>0</v>
      </c>
      <c r="CB2514" s="2">
        <v>0</v>
      </c>
      <c r="CC2514" s="2">
        <v>12</v>
      </c>
      <c r="CD2514" s="2">
        <v>0</v>
      </c>
      <c r="CE2514" s="2">
        <v>0</v>
      </c>
      <c r="CF2514" s="2">
        <v>0</v>
      </c>
      <c r="CG2514" s="2">
        <v>0</v>
      </c>
      <c r="CH2514" s="2">
        <v>0</v>
      </c>
      <c r="CI2514" s="2">
        <v>0</v>
      </c>
      <c r="CJ2514" s="2">
        <v>0</v>
      </c>
      <c r="CK2514" s="2">
        <v>7</v>
      </c>
      <c r="CL2514" s="2">
        <v>0</v>
      </c>
    </row>
    <row r="2515" spans="1:90" x14ac:dyDescent="0.25">
      <c r="A2515" t="s">
        <v>115</v>
      </c>
      <c r="B2515">
        <v>10207</v>
      </c>
      <c r="C2515" t="s">
        <v>163</v>
      </c>
      <c r="D2515">
        <v>1</v>
      </c>
      <c r="E2515">
        <v>8</v>
      </c>
      <c r="F2515">
        <v>2380</v>
      </c>
      <c r="G2515">
        <v>35002380</v>
      </c>
      <c r="H2515" t="s">
        <v>2144</v>
      </c>
      <c r="I2515">
        <v>100</v>
      </c>
      <c r="J2515" t="s">
        <v>107</v>
      </c>
      <c r="K2515" t="s">
        <v>1380</v>
      </c>
      <c r="L2515">
        <v>59</v>
      </c>
      <c r="M2515" t="s">
        <v>201</v>
      </c>
      <c r="N2515">
        <v>3606030</v>
      </c>
      <c r="O2515" t="s">
        <v>162</v>
      </c>
      <c r="P2515" t="s">
        <v>15096</v>
      </c>
      <c r="Q2515">
        <v>73</v>
      </c>
      <c r="R2515">
        <v>11</v>
      </c>
      <c r="S2515">
        <v>26470843</v>
      </c>
      <c r="T2515">
        <v>26472973</v>
      </c>
      <c r="U2515" t="s">
        <v>15726</v>
      </c>
      <c r="V2515">
        <v>1</v>
      </c>
      <c r="W2515" s="2">
        <v>0</v>
      </c>
      <c r="X2515" s="2">
        <v>0</v>
      </c>
      <c r="Y2515" s="2">
        <v>178</v>
      </c>
      <c r="Z2515" s="2">
        <v>179</v>
      </c>
      <c r="AA2515" s="2">
        <v>175</v>
      </c>
      <c r="AB2515" s="2">
        <v>148</v>
      </c>
      <c r="AC2515" s="2">
        <v>206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241</v>
      </c>
      <c r="BD2515" s="2">
        <v>13</v>
      </c>
      <c r="BE2515" s="2">
        <v>0</v>
      </c>
      <c r="BF2515" s="2">
        <v>0</v>
      </c>
      <c r="BG2515" s="2">
        <v>6</v>
      </c>
      <c r="BH2515" s="2">
        <v>7</v>
      </c>
      <c r="BI2515" s="2">
        <v>7</v>
      </c>
      <c r="BJ2515" s="2">
        <v>8</v>
      </c>
      <c r="BK2515" s="2">
        <v>8</v>
      </c>
      <c r="BL2515" s="2">
        <v>0</v>
      </c>
      <c r="BM2515" s="2">
        <v>0</v>
      </c>
      <c r="BN2515" s="2">
        <v>0</v>
      </c>
      <c r="BO2515" s="2">
        <v>0</v>
      </c>
      <c r="BP2515" s="2">
        <v>0</v>
      </c>
      <c r="BQ2515" s="2">
        <v>0</v>
      </c>
      <c r="BR2515" s="2">
        <v>0</v>
      </c>
      <c r="BS2515" s="2">
        <v>0</v>
      </c>
      <c r="BT2515" s="2">
        <v>0</v>
      </c>
      <c r="BU2515" s="2">
        <v>0</v>
      </c>
      <c r="BV2515" s="2">
        <v>0</v>
      </c>
      <c r="BW2515" s="2">
        <v>0</v>
      </c>
      <c r="BX2515" s="2">
        <v>0</v>
      </c>
      <c r="BY2515" s="2">
        <v>0</v>
      </c>
      <c r="BZ2515" s="2">
        <v>0</v>
      </c>
      <c r="CA2515" s="2">
        <v>0</v>
      </c>
      <c r="CB2515" s="2">
        <v>0</v>
      </c>
      <c r="CC2515" s="2">
        <v>0</v>
      </c>
      <c r="CD2515" s="2">
        <v>0</v>
      </c>
      <c r="CE2515" s="2">
        <v>0</v>
      </c>
      <c r="CF2515" s="2">
        <v>0</v>
      </c>
      <c r="CG2515" s="2">
        <v>0</v>
      </c>
      <c r="CH2515" s="2">
        <v>0</v>
      </c>
      <c r="CI2515" s="2">
        <v>0</v>
      </c>
      <c r="CJ2515" s="2">
        <v>0</v>
      </c>
      <c r="CK2515" s="2">
        <v>14</v>
      </c>
      <c r="CL2515" s="2">
        <v>3</v>
      </c>
    </row>
    <row r="2516" spans="1:90" x14ac:dyDescent="0.25">
      <c r="A2516" t="s">
        <v>115</v>
      </c>
      <c r="B2516">
        <v>10207</v>
      </c>
      <c r="C2516" t="s">
        <v>163</v>
      </c>
      <c r="D2516">
        <v>1</v>
      </c>
      <c r="E2516">
        <v>8</v>
      </c>
      <c r="F2516">
        <v>2811</v>
      </c>
      <c r="G2516">
        <v>35002811</v>
      </c>
      <c r="H2516" t="s">
        <v>13813</v>
      </c>
      <c r="I2516">
        <v>100</v>
      </c>
      <c r="J2516" t="s">
        <v>107</v>
      </c>
      <c r="K2516" t="s">
        <v>3288</v>
      </c>
      <c r="L2516">
        <v>64</v>
      </c>
      <c r="M2516" t="s">
        <v>881</v>
      </c>
      <c r="N2516">
        <v>3672010</v>
      </c>
      <c r="O2516" t="s">
        <v>92</v>
      </c>
      <c r="P2516" t="s">
        <v>13814</v>
      </c>
      <c r="Q2516">
        <v>296</v>
      </c>
      <c r="R2516">
        <v>11</v>
      </c>
      <c r="S2516">
        <v>20432155</v>
      </c>
      <c r="T2516">
        <v>20433960</v>
      </c>
      <c r="U2516" t="s">
        <v>13815</v>
      </c>
      <c r="V2516">
        <v>1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133</v>
      </c>
      <c r="AE2516" s="2">
        <v>135</v>
      </c>
      <c r="AF2516" s="2">
        <v>171</v>
      </c>
      <c r="AG2516" s="2">
        <v>140</v>
      </c>
      <c r="AH2516" s="2">
        <v>360</v>
      </c>
      <c r="AI2516" s="2">
        <v>286</v>
      </c>
      <c r="AJ2516" s="2">
        <v>276</v>
      </c>
      <c r="AK2516" s="2">
        <v>0</v>
      </c>
      <c r="AL2516" s="2">
        <v>0</v>
      </c>
      <c r="AM2516" s="2">
        <v>0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166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67</v>
      </c>
      <c r="BD2516" s="2">
        <v>0</v>
      </c>
      <c r="BE2516" s="2">
        <v>0</v>
      </c>
      <c r="BF2516" s="2">
        <v>0</v>
      </c>
      <c r="BG2516" s="2">
        <v>0</v>
      </c>
      <c r="BH2516" s="2">
        <v>0</v>
      </c>
      <c r="BI2516" s="2">
        <v>0</v>
      </c>
      <c r="BJ2516" s="2">
        <v>0</v>
      </c>
      <c r="BK2516" s="2">
        <v>0</v>
      </c>
      <c r="BL2516" s="2">
        <v>5</v>
      </c>
      <c r="BM2516" s="2">
        <v>8</v>
      </c>
      <c r="BN2516" s="2">
        <v>7</v>
      </c>
      <c r="BO2516" s="2">
        <v>5</v>
      </c>
      <c r="BP2516" s="2">
        <v>12</v>
      </c>
      <c r="BQ2516" s="2">
        <v>13</v>
      </c>
      <c r="BR2516" s="2">
        <v>7</v>
      </c>
      <c r="BS2516" s="2">
        <v>0</v>
      </c>
      <c r="BT2516" s="2">
        <v>0</v>
      </c>
      <c r="BU2516" s="2">
        <v>0</v>
      </c>
      <c r="BV2516" s="2">
        <v>0</v>
      </c>
      <c r="BW2516" s="2">
        <v>0</v>
      </c>
      <c r="BX2516" s="2">
        <v>0</v>
      </c>
      <c r="BY2516" s="2">
        <v>0</v>
      </c>
      <c r="BZ2516" s="2">
        <v>0</v>
      </c>
      <c r="CA2516" s="2">
        <v>0</v>
      </c>
      <c r="CB2516" s="2">
        <v>0</v>
      </c>
      <c r="CC2516" s="2">
        <v>7</v>
      </c>
      <c r="CD2516" s="2">
        <v>0</v>
      </c>
      <c r="CE2516" s="2">
        <v>0</v>
      </c>
      <c r="CF2516" s="2">
        <v>0</v>
      </c>
      <c r="CG2516" s="2">
        <v>0</v>
      </c>
      <c r="CH2516" s="2">
        <v>0</v>
      </c>
      <c r="CI2516" s="2">
        <v>0</v>
      </c>
      <c r="CJ2516" s="2">
        <v>0</v>
      </c>
      <c r="CK2516" s="2">
        <v>2</v>
      </c>
      <c r="CL2516" s="2">
        <v>0</v>
      </c>
    </row>
    <row r="2517" spans="1:90" x14ac:dyDescent="0.25">
      <c r="A2517" t="s">
        <v>115</v>
      </c>
      <c r="B2517">
        <v>10207</v>
      </c>
      <c r="C2517" t="s">
        <v>163</v>
      </c>
      <c r="D2517">
        <v>1</v>
      </c>
      <c r="E2517">
        <v>8</v>
      </c>
      <c r="F2517">
        <v>2665</v>
      </c>
      <c r="G2517">
        <v>35002665</v>
      </c>
      <c r="H2517" t="s">
        <v>17856</v>
      </c>
      <c r="I2517">
        <v>100</v>
      </c>
      <c r="J2517" t="s">
        <v>107</v>
      </c>
      <c r="K2517" t="s">
        <v>1380</v>
      </c>
      <c r="L2517">
        <v>59</v>
      </c>
      <c r="M2517" t="s">
        <v>201</v>
      </c>
      <c r="N2517">
        <v>3701010</v>
      </c>
      <c r="O2517" t="s">
        <v>102</v>
      </c>
      <c r="P2517" t="s">
        <v>8832</v>
      </c>
      <c r="Q2517">
        <v>520</v>
      </c>
      <c r="R2517">
        <v>11</v>
      </c>
      <c r="S2517">
        <v>26418455</v>
      </c>
      <c r="T2517">
        <v>26419035</v>
      </c>
      <c r="U2517" t="s">
        <v>17857</v>
      </c>
      <c r="V2517">
        <v>1</v>
      </c>
      <c r="W2517" s="2">
        <v>0</v>
      </c>
      <c r="X2517" s="2">
        <v>0</v>
      </c>
      <c r="Y2517" s="2">
        <v>119</v>
      </c>
      <c r="Z2517" s="2">
        <v>81</v>
      </c>
      <c r="AA2517" s="2">
        <v>122</v>
      </c>
      <c r="AB2517" s="2">
        <v>82</v>
      </c>
      <c r="AC2517" s="2">
        <v>45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43</v>
      </c>
      <c r="BD2517" s="2">
        <v>9</v>
      </c>
      <c r="BE2517" s="2">
        <v>0</v>
      </c>
      <c r="BF2517" s="2">
        <v>0</v>
      </c>
      <c r="BG2517" s="2">
        <v>5</v>
      </c>
      <c r="BH2517" s="2">
        <v>4</v>
      </c>
      <c r="BI2517" s="2">
        <v>6</v>
      </c>
      <c r="BJ2517" s="2">
        <v>5</v>
      </c>
      <c r="BK2517" s="2">
        <v>2</v>
      </c>
      <c r="BL2517" s="2">
        <v>0</v>
      </c>
      <c r="BM2517" s="2">
        <v>0</v>
      </c>
      <c r="BN2517" s="2">
        <v>0</v>
      </c>
      <c r="BO2517" s="2">
        <v>0</v>
      </c>
      <c r="BP2517" s="2">
        <v>0</v>
      </c>
      <c r="BQ2517" s="2">
        <v>0</v>
      </c>
      <c r="BR2517" s="2">
        <v>0</v>
      </c>
      <c r="BS2517" s="2">
        <v>0</v>
      </c>
      <c r="BT2517" s="2">
        <v>0</v>
      </c>
      <c r="BU2517" s="2">
        <v>0</v>
      </c>
      <c r="BV2517" s="2">
        <v>0</v>
      </c>
      <c r="BW2517" s="2">
        <v>0</v>
      </c>
      <c r="BX2517" s="2">
        <v>0</v>
      </c>
      <c r="BY2517" s="2">
        <v>0</v>
      </c>
      <c r="BZ2517" s="2">
        <v>0</v>
      </c>
      <c r="CA2517" s="2">
        <v>0</v>
      </c>
      <c r="CB2517" s="2">
        <v>0</v>
      </c>
      <c r="CC2517" s="2">
        <v>0</v>
      </c>
      <c r="CD2517" s="2">
        <v>0</v>
      </c>
      <c r="CE2517" s="2">
        <v>0</v>
      </c>
      <c r="CF2517" s="2">
        <v>0</v>
      </c>
      <c r="CG2517" s="2">
        <v>0</v>
      </c>
      <c r="CH2517" s="2">
        <v>0</v>
      </c>
      <c r="CI2517" s="2">
        <v>0</v>
      </c>
      <c r="CJ2517" s="2">
        <v>0</v>
      </c>
      <c r="CK2517" s="2">
        <v>4</v>
      </c>
      <c r="CL2517" s="2">
        <v>3</v>
      </c>
    </row>
    <row r="2518" spans="1:90" x14ac:dyDescent="0.25">
      <c r="A2518" t="s">
        <v>115</v>
      </c>
      <c r="B2518">
        <v>10207</v>
      </c>
      <c r="C2518" t="s">
        <v>163</v>
      </c>
      <c r="D2518">
        <v>1</v>
      </c>
      <c r="E2518">
        <v>8</v>
      </c>
      <c r="F2518">
        <v>3293</v>
      </c>
      <c r="G2518">
        <v>35003293</v>
      </c>
      <c r="H2518" t="s">
        <v>792</v>
      </c>
      <c r="I2518">
        <v>100</v>
      </c>
      <c r="J2518" t="s">
        <v>107</v>
      </c>
      <c r="K2518" t="s">
        <v>174</v>
      </c>
      <c r="L2518">
        <v>37</v>
      </c>
      <c r="M2518" t="s">
        <v>174</v>
      </c>
      <c r="N2518">
        <v>8295300</v>
      </c>
      <c r="O2518" t="s">
        <v>92</v>
      </c>
      <c r="P2518" t="s">
        <v>793</v>
      </c>
      <c r="Q2518">
        <v>851</v>
      </c>
      <c r="R2518">
        <v>11</v>
      </c>
      <c r="S2518">
        <v>20714081</v>
      </c>
      <c r="T2518">
        <v>22056637</v>
      </c>
      <c r="U2518" t="s">
        <v>794</v>
      </c>
      <c r="V2518">
        <v>1</v>
      </c>
      <c r="W2518" s="2">
        <v>0</v>
      </c>
      <c r="X2518" s="2">
        <v>0</v>
      </c>
      <c r="Y2518" s="2">
        <v>119</v>
      </c>
      <c r="Z2518" s="2">
        <v>89</v>
      </c>
      <c r="AA2518" s="2">
        <v>115</v>
      </c>
      <c r="AB2518" s="2">
        <v>143</v>
      </c>
      <c r="AC2518" s="2">
        <v>118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0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36</v>
      </c>
      <c r="BD2518" s="2">
        <v>0</v>
      </c>
      <c r="BE2518" s="2">
        <v>0</v>
      </c>
      <c r="BF2518" s="2">
        <v>0</v>
      </c>
      <c r="BG2518" s="2">
        <v>5</v>
      </c>
      <c r="BH2518" s="2">
        <v>3</v>
      </c>
      <c r="BI2518" s="2">
        <v>5</v>
      </c>
      <c r="BJ2518" s="2">
        <v>7</v>
      </c>
      <c r="BK2518" s="2">
        <v>7</v>
      </c>
      <c r="BL2518" s="2">
        <v>0</v>
      </c>
      <c r="BM2518" s="2">
        <v>0</v>
      </c>
      <c r="BN2518" s="2">
        <v>0</v>
      </c>
      <c r="BO2518" s="2">
        <v>0</v>
      </c>
      <c r="BP2518" s="2">
        <v>0</v>
      </c>
      <c r="BQ2518" s="2">
        <v>0</v>
      </c>
      <c r="BR2518" s="2">
        <v>0</v>
      </c>
      <c r="BS2518" s="2">
        <v>0</v>
      </c>
      <c r="BT2518" s="2">
        <v>0</v>
      </c>
      <c r="BU2518" s="2">
        <v>0</v>
      </c>
      <c r="BV2518" s="2">
        <v>0</v>
      </c>
      <c r="BW2518" s="2">
        <v>0</v>
      </c>
      <c r="BX2518" s="2">
        <v>0</v>
      </c>
      <c r="BY2518" s="2">
        <v>0</v>
      </c>
      <c r="BZ2518" s="2">
        <v>0</v>
      </c>
      <c r="CA2518" s="2">
        <v>0</v>
      </c>
      <c r="CB2518" s="2">
        <v>0</v>
      </c>
      <c r="CC2518" s="2">
        <v>0</v>
      </c>
      <c r="CD2518" s="2">
        <v>0</v>
      </c>
      <c r="CE2518" s="2">
        <v>0</v>
      </c>
      <c r="CF2518" s="2">
        <v>0</v>
      </c>
      <c r="CG2518" s="2">
        <v>0</v>
      </c>
      <c r="CH2518" s="2">
        <v>0</v>
      </c>
      <c r="CI2518" s="2">
        <v>0</v>
      </c>
      <c r="CJ2518" s="2">
        <v>0</v>
      </c>
      <c r="CK2518" s="2">
        <v>2</v>
      </c>
      <c r="CL2518" s="2">
        <v>0</v>
      </c>
    </row>
    <row r="2519" spans="1:90" x14ac:dyDescent="0.25">
      <c r="A2519" t="s">
        <v>115</v>
      </c>
      <c r="B2519">
        <v>10207</v>
      </c>
      <c r="C2519" t="s">
        <v>163</v>
      </c>
      <c r="D2519">
        <v>1</v>
      </c>
      <c r="E2519">
        <v>8</v>
      </c>
      <c r="F2519">
        <v>2410</v>
      </c>
      <c r="G2519">
        <v>35002410</v>
      </c>
      <c r="H2519" t="s">
        <v>19438</v>
      </c>
      <c r="I2519">
        <v>100</v>
      </c>
      <c r="J2519" t="s">
        <v>107</v>
      </c>
      <c r="K2519" t="s">
        <v>3707</v>
      </c>
      <c r="L2519">
        <v>59</v>
      </c>
      <c r="M2519" t="s">
        <v>201</v>
      </c>
      <c r="N2519">
        <v>3621020</v>
      </c>
      <c r="O2519" t="s">
        <v>92</v>
      </c>
      <c r="P2519" t="s">
        <v>19439</v>
      </c>
      <c r="Q2519">
        <v>533</v>
      </c>
      <c r="R2519">
        <v>11</v>
      </c>
      <c r="S2519">
        <v>27981864</v>
      </c>
      <c r="T2519">
        <v>29577058</v>
      </c>
      <c r="U2519" t="s">
        <v>19440</v>
      </c>
      <c r="V2519">
        <v>1</v>
      </c>
      <c r="W2519" s="2">
        <v>0</v>
      </c>
      <c r="X2519" s="2">
        <v>0</v>
      </c>
      <c r="Y2519" s="2">
        <v>120</v>
      </c>
      <c r="Z2519" s="2">
        <v>103</v>
      </c>
      <c r="AA2519" s="2">
        <v>125</v>
      </c>
      <c r="AB2519" s="2">
        <v>120</v>
      </c>
      <c r="AC2519" s="2">
        <v>125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21</v>
      </c>
      <c r="BE2519" s="2">
        <v>0</v>
      </c>
      <c r="BF2519" s="2">
        <v>0</v>
      </c>
      <c r="BG2519" s="2">
        <v>6</v>
      </c>
      <c r="BH2519" s="2">
        <v>5</v>
      </c>
      <c r="BI2519" s="2">
        <v>4</v>
      </c>
      <c r="BJ2519" s="2">
        <v>5</v>
      </c>
      <c r="BK2519" s="2">
        <v>8</v>
      </c>
      <c r="BL2519" s="2">
        <v>0</v>
      </c>
      <c r="BM2519" s="2">
        <v>0</v>
      </c>
      <c r="BN2519" s="2">
        <v>0</v>
      </c>
      <c r="BO2519" s="2">
        <v>0</v>
      </c>
      <c r="BP2519" s="2">
        <v>0</v>
      </c>
      <c r="BQ2519" s="2">
        <v>0</v>
      </c>
      <c r="BR2519" s="2">
        <v>0</v>
      </c>
      <c r="BS2519" s="2">
        <v>0</v>
      </c>
      <c r="BT2519" s="2">
        <v>0</v>
      </c>
      <c r="BU2519" s="2">
        <v>0</v>
      </c>
      <c r="BV2519" s="2">
        <v>0</v>
      </c>
      <c r="BW2519" s="2">
        <v>0</v>
      </c>
      <c r="BX2519" s="2">
        <v>0</v>
      </c>
      <c r="BY2519" s="2">
        <v>0</v>
      </c>
      <c r="BZ2519" s="2">
        <v>0</v>
      </c>
      <c r="CA2519" s="2">
        <v>0</v>
      </c>
      <c r="CB2519" s="2">
        <v>0</v>
      </c>
      <c r="CC2519" s="2">
        <v>0</v>
      </c>
      <c r="CD2519" s="2">
        <v>0</v>
      </c>
      <c r="CE2519" s="2">
        <v>0</v>
      </c>
      <c r="CF2519" s="2">
        <v>0</v>
      </c>
      <c r="CG2519" s="2">
        <v>0</v>
      </c>
      <c r="CH2519" s="2">
        <v>0</v>
      </c>
      <c r="CI2519" s="2">
        <v>0</v>
      </c>
      <c r="CJ2519" s="2">
        <v>0</v>
      </c>
      <c r="CK2519" s="2">
        <v>0</v>
      </c>
      <c r="CL2519" s="2">
        <v>5</v>
      </c>
    </row>
    <row r="2520" spans="1:90" x14ac:dyDescent="0.25">
      <c r="A2520" t="s">
        <v>115</v>
      </c>
      <c r="B2520">
        <v>10207</v>
      </c>
      <c r="C2520" t="s">
        <v>163</v>
      </c>
      <c r="D2520">
        <v>1</v>
      </c>
      <c r="E2520">
        <v>8</v>
      </c>
      <c r="F2520">
        <v>2800</v>
      </c>
      <c r="G2520">
        <v>35002800</v>
      </c>
      <c r="H2520" t="s">
        <v>16811</v>
      </c>
      <c r="I2520">
        <v>100</v>
      </c>
      <c r="J2520" t="s">
        <v>107</v>
      </c>
      <c r="K2520" t="s">
        <v>10812</v>
      </c>
      <c r="L2520">
        <v>64</v>
      </c>
      <c r="M2520" t="s">
        <v>881</v>
      </c>
      <c r="N2520">
        <v>3681020</v>
      </c>
      <c r="O2520" t="s">
        <v>92</v>
      </c>
      <c r="P2520" t="s">
        <v>16812</v>
      </c>
      <c r="Q2520">
        <v>64</v>
      </c>
      <c r="R2520">
        <v>11</v>
      </c>
      <c r="S2520">
        <v>20430999</v>
      </c>
      <c r="T2520">
        <v>22805940</v>
      </c>
      <c r="U2520" t="s">
        <v>16813</v>
      </c>
      <c r="V2520">
        <v>1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95</v>
      </c>
      <c r="AE2520" s="2">
        <v>93</v>
      </c>
      <c r="AF2520" s="2">
        <v>80</v>
      </c>
      <c r="AG2520" s="2">
        <v>113</v>
      </c>
      <c r="AH2520" s="2">
        <v>235</v>
      </c>
      <c r="AI2520" s="2">
        <v>189</v>
      </c>
      <c r="AJ2520" s="2">
        <v>168</v>
      </c>
      <c r="AK2520" s="2">
        <v>0</v>
      </c>
      <c r="AL2520" s="2">
        <v>0</v>
      </c>
      <c r="AM2520" s="2">
        <v>0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0</v>
      </c>
      <c r="BI2520" s="2">
        <v>0</v>
      </c>
      <c r="BJ2520" s="2">
        <v>0</v>
      </c>
      <c r="BK2520" s="2">
        <v>0</v>
      </c>
      <c r="BL2520" s="2">
        <v>3</v>
      </c>
      <c r="BM2520" s="2">
        <v>4</v>
      </c>
      <c r="BN2520" s="2">
        <v>3</v>
      </c>
      <c r="BO2520" s="2">
        <v>5</v>
      </c>
      <c r="BP2520" s="2">
        <v>9</v>
      </c>
      <c r="BQ2520" s="2">
        <v>5</v>
      </c>
      <c r="BR2520" s="2">
        <v>6</v>
      </c>
      <c r="BS2520" s="2">
        <v>0</v>
      </c>
      <c r="BT2520" s="2">
        <v>0</v>
      </c>
      <c r="BU2520" s="2">
        <v>0</v>
      </c>
      <c r="BV2520" s="2">
        <v>0</v>
      </c>
      <c r="BW2520" s="2">
        <v>0</v>
      </c>
      <c r="BX2520" s="2">
        <v>0</v>
      </c>
      <c r="BY2520" s="2">
        <v>0</v>
      </c>
      <c r="BZ2520" s="2">
        <v>0</v>
      </c>
      <c r="CA2520" s="2">
        <v>0</v>
      </c>
      <c r="CB2520" s="2">
        <v>0</v>
      </c>
      <c r="CC2520" s="2">
        <v>0</v>
      </c>
      <c r="CD2520" s="2">
        <v>0</v>
      </c>
      <c r="CE2520" s="2">
        <v>0</v>
      </c>
      <c r="CF2520" s="2">
        <v>0</v>
      </c>
      <c r="CG2520" s="2">
        <v>0</v>
      </c>
      <c r="CH2520" s="2">
        <v>0</v>
      </c>
      <c r="CI2520" s="2">
        <v>0</v>
      </c>
      <c r="CJ2520" s="2">
        <v>0</v>
      </c>
      <c r="CK2520" s="2">
        <v>0</v>
      </c>
      <c r="CL2520" s="2">
        <v>0</v>
      </c>
    </row>
    <row r="2521" spans="1:90" x14ac:dyDescent="0.25">
      <c r="A2521" t="s">
        <v>115</v>
      </c>
      <c r="B2521">
        <v>10207</v>
      </c>
      <c r="C2521" t="s">
        <v>163</v>
      </c>
      <c r="D2521">
        <v>1</v>
      </c>
      <c r="E2521">
        <v>8</v>
      </c>
      <c r="F2521">
        <v>910843</v>
      </c>
      <c r="G2521">
        <v>35910843</v>
      </c>
      <c r="H2521" t="s">
        <v>11981</v>
      </c>
      <c r="I2521">
        <v>100</v>
      </c>
      <c r="J2521" t="s">
        <v>107</v>
      </c>
      <c r="K2521" t="s">
        <v>4315</v>
      </c>
      <c r="L2521">
        <v>28</v>
      </c>
      <c r="M2521" t="s">
        <v>860</v>
      </c>
      <c r="N2521">
        <v>3805080</v>
      </c>
      <c r="O2521" t="s">
        <v>92</v>
      </c>
      <c r="P2521" t="s">
        <v>11982</v>
      </c>
      <c r="Q2521">
        <v>930</v>
      </c>
      <c r="R2521">
        <v>11</v>
      </c>
      <c r="S2521">
        <v>25412862</v>
      </c>
      <c r="T2521">
        <v>29431427</v>
      </c>
      <c r="U2521" t="s">
        <v>11983</v>
      </c>
      <c r="V2521">
        <v>1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167</v>
      </c>
      <c r="AE2521" s="2">
        <v>192</v>
      </c>
      <c r="AF2521" s="2">
        <v>128</v>
      </c>
      <c r="AG2521" s="2">
        <v>135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471</v>
      </c>
      <c r="BD2521" s="2">
        <v>0</v>
      </c>
      <c r="BE2521" s="2">
        <v>0</v>
      </c>
      <c r="BF2521" s="2">
        <v>0</v>
      </c>
      <c r="BG2521" s="2">
        <v>0</v>
      </c>
      <c r="BH2521" s="2">
        <v>0</v>
      </c>
      <c r="BI2521" s="2">
        <v>0</v>
      </c>
      <c r="BJ2521" s="2">
        <v>0</v>
      </c>
      <c r="BK2521" s="2">
        <v>0</v>
      </c>
      <c r="BL2521" s="2">
        <v>5</v>
      </c>
      <c r="BM2521" s="2">
        <v>6</v>
      </c>
      <c r="BN2521" s="2">
        <v>5</v>
      </c>
      <c r="BO2521" s="2">
        <v>5</v>
      </c>
      <c r="BP2521" s="2">
        <v>0</v>
      </c>
      <c r="BQ2521" s="2">
        <v>0</v>
      </c>
      <c r="BR2521" s="2">
        <v>0</v>
      </c>
      <c r="BS2521" s="2">
        <v>0</v>
      </c>
      <c r="BT2521" s="2">
        <v>0</v>
      </c>
      <c r="BU2521" s="2">
        <v>0</v>
      </c>
      <c r="BV2521" s="2">
        <v>0</v>
      </c>
      <c r="BW2521" s="2">
        <v>0</v>
      </c>
      <c r="BX2521" s="2">
        <v>0</v>
      </c>
      <c r="BY2521" s="2">
        <v>0</v>
      </c>
      <c r="BZ2521" s="2">
        <v>0</v>
      </c>
      <c r="CA2521" s="2">
        <v>0</v>
      </c>
      <c r="CB2521" s="2">
        <v>0</v>
      </c>
      <c r="CC2521" s="2">
        <v>0</v>
      </c>
      <c r="CD2521" s="2">
        <v>0</v>
      </c>
      <c r="CE2521" s="2">
        <v>0</v>
      </c>
      <c r="CF2521" s="2">
        <v>0</v>
      </c>
      <c r="CG2521" s="2">
        <v>0</v>
      </c>
      <c r="CH2521" s="2">
        <v>0</v>
      </c>
      <c r="CI2521" s="2">
        <v>0</v>
      </c>
      <c r="CJ2521" s="2">
        <v>0</v>
      </c>
      <c r="CK2521" s="2">
        <v>29</v>
      </c>
      <c r="CL2521" s="2">
        <v>0</v>
      </c>
    </row>
    <row r="2522" spans="1:90" x14ac:dyDescent="0.25">
      <c r="A2522" t="s">
        <v>115</v>
      </c>
      <c r="B2522">
        <v>10207</v>
      </c>
      <c r="C2522" t="s">
        <v>163</v>
      </c>
      <c r="D2522">
        <v>1</v>
      </c>
      <c r="E2522">
        <v>8</v>
      </c>
      <c r="F2522">
        <v>37345</v>
      </c>
      <c r="G2522">
        <v>35037345</v>
      </c>
      <c r="H2522" t="s">
        <v>17775</v>
      </c>
      <c r="I2522">
        <v>100</v>
      </c>
      <c r="J2522" t="s">
        <v>107</v>
      </c>
      <c r="K2522" t="s">
        <v>334</v>
      </c>
      <c r="L2522">
        <v>87</v>
      </c>
      <c r="M2522" t="s">
        <v>334</v>
      </c>
      <c r="N2522">
        <v>8060200</v>
      </c>
      <c r="O2522" t="s">
        <v>92</v>
      </c>
      <c r="P2522" t="s">
        <v>17776</v>
      </c>
      <c r="Q2522">
        <v>535</v>
      </c>
      <c r="R2522">
        <v>11</v>
      </c>
      <c r="S2522">
        <v>22970138</v>
      </c>
      <c r="T2522">
        <v>22972766</v>
      </c>
      <c r="U2522" t="s">
        <v>17777</v>
      </c>
      <c r="V2522">
        <v>1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65</v>
      </c>
      <c r="AE2522" s="2">
        <v>74</v>
      </c>
      <c r="AF2522" s="2">
        <v>65</v>
      </c>
      <c r="AG2522" s="2">
        <v>69</v>
      </c>
      <c r="AH2522" s="2">
        <v>218</v>
      </c>
      <c r="AI2522" s="2">
        <v>196</v>
      </c>
      <c r="AJ2522" s="2">
        <v>142</v>
      </c>
      <c r="AK2522" s="2">
        <v>0</v>
      </c>
      <c r="AL2522" s="2">
        <v>0</v>
      </c>
      <c r="AM2522" s="2">
        <v>0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233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114</v>
      </c>
      <c r="BD2522" s="2">
        <v>0</v>
      </c>
      <c r="BE2522" s="2">
        <v>0</v>
      </c>
      <c r="BF2522" s="2">
        <v>0</v>
      </c>
      <c r="BG2522" s="2">
        <v>0</v>
      </c>
      <c r="BH2522" s="2">
        <v>0</v>
      </c>
      <c r="BI2522" s="2">
        <v>0</v>
      </c>
      <c r="BJ2522" s="2">
        <v>0</v>
      </c>
      <c r="BK2522" s="2">
        <v>0</v>
      </c>
      <c r="BL2522" s="2">
        <v>2</v>
      </c>
      <c r="BM2522" s="2">
        <v>3</v>
      </c>
      <c r="BN2522" s="2">
        <v>3</v>
      </c>
      <c r="BO2522" s="2">
        <v>3</v>
      </c>
      <c r="BP2522" s="2">
        <v>6</v>
      </c>
      <c r="BQ2522" s="2">
        <v>7</v>
      </c>
      <c r="BR2522" s="2">
        <v>5</v>
      </c>
      <c r="BS2522" s="2">
        <v>0</v>
      </c>
      <c r="BT2522" s="2">
        <v>0</v>
      </c>
      <c r="BU2522" s="2">
        <v>0</v>
      </c>
      <c r="BV2522" s="2">
        <v>0</v>
      </c>
      <c r="BW2522" s="2">
        <v>0</v>
      </c>
      <c r="BX2522" s="2">
        <v>0</v>
      </c>
      <c r="BY2522" s="2">
        <v>0</v>
      </c>
      <c r="BZ2522" s="2">
        <v>0</v>
      </c>
      <c r="CA2522" s="2">
        <v>0</v>
      </c>
      <c r="CB2522" s="2">
        <v>0</v>
      </c>
      <c r="CC2522" s="2">
        <v>7</v>
      </c>
      <c r="CD2522" s="2">
        <v>0</v>
      </c>
      <c r="CE2522" s="2">
        <v>0</v>
      </c>
      <c r="CF2522" s="2">
        <v>0</v>
      </c>
      <c r="CG2522" s="2">
        <v>0</v>
      </c>
      <c r="CH2522" s="2">
        <v>0</v>
      </c>
      <c r="CI2522" s="2">
        <v>0</v>
      </c>
      <c r="CJ2522" s="2">
        <v>0</v>
      </c>
      <c r="CK2522" s="2">
        <v>9</v>
      </c>
      <c r="CL2522" s="2">
        <v>0</v>
      </c>
    </row>
    <row r="2523" spans="1:90" x14ac:dyDescent="0.25">
      <c r="A2523" t="s">
        <v>115</v>
      </c>
      <c r="B2523">
        <v>10207</v>
      </c>
      <c r="C2523" t="s">
        <v>163</v>
      </c>
      <c r="D2523">
        <v>1</v>
      </c>
      <c r="E2523">
        <v>8</v>
      </c>
      <c r="F2523">
        <v>910797</v>
      </c>
      <c r="G2523">
        <v>35910797</v>
      </c>
      <c r="H2523" t="s">
        <v>18525</v>
      </c>
      <c r="I2523">
        <v>100</v>
      </c>
      <c r="J2523" t="s">
        <v>107</v>
      </c>
      <c r="K2523" t="s">
        <v>5511</v>
      </c>
      <c r="L2523">
        <v>87</v>
      </c>
      <c r="M2523" t="s">
        <v>334</v>
      </c>
      <c r="N2523">
        <v>8040730</v>
      </c>
      <c r="O2523" t="s">
        <v>92</v>
      </c>
      <c r="P2523" t="s">
        <v>18526</v>
      </c>
      <c r="Q2523">
        <v>35</v>
      </c>
      <c r="R2523">
        <v>11</v>
      </c>
      <c r="S2523">
        <v>20520139</v>
      </c>
      <c r="T2523">
        <v>20539350</v>
      </c>
      <c r="U2523" t="s">
        <v>18527</v>
      </c>
      <c r="V2523">
        <v>1</v>
      </c>
      <c r="W2523" s="2">
        <v>0</v>
      </c>
      <c r="X2523" s="2">
        <v>0</v>
      </c>
      <c r="Y2523" s="2">
        <v>147</v>
      </c>
      <c r="Z2523" s="2">
        <v>122</v>
      </c>
      <c r="AA2523" s="2">
        <v>179</v>
      </c>
      <c r="AB2523" s="2">
        <v>162</v>
      </c>
      <c r="AC2523" s="2">
        <v>131</v>
      </c>
      <c r="AD2523" s="2">
        <v>0</v>
      </c>
      <c r="AE2523" s="2">
        <v>0</v>
      </c>
      <c r="AF2523" s="2">
        <v>0</v>
      </c>
      <c r="AG2523" s="2">
        <v>0</v>
      </c>
      <c r="AH2523" s="2">
        <v>166</v>
      </c>
      <c r="AI2523" s="2">
        <v>152</v>
      </c>
      <c r="AJ2523" s="2">
        <v>157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7</v>
      </c>
      <c r="BH2523" s="2">
        <v>5</v>
      </c>
      <c r="BI2523" s="2">
        <v>11</v>
      </c>
      <c r="BJ2523" s="2">
        <v>8</v>
      </c>
      <c r="BK2523" s="2">
        <v>5</v>
      </c>
      <c r="BL2523" s="2">
        <v>0</v>
      </c>
      <c r="BM2523" s="2">
        <v>0</v>
      </c>
      <c r="BN2523" s="2">
        <v>0</v>
      </c>
      <c r="BO2523" s="2">
        <v>0</v>
      </c>
      <c r="BP2523" s="2">
        <v>4</v>
      </c>
      <c r="BQ2523" s="2">
        <v>5</v>
      </c>
      <c r="BR2523" s="2">
        <v>4</v>
      </c>
      <c r="BS2523" s="2">
        <v>0</v>
      </c>
      <c r="BT2523" s="2">
        <v>0</v>
      </c>
      <c r="BU2523" s="2">
        <v>0</v>
      </c>
      <c r="BV2523" s="2">
        <v>0</v>
      </c>
      <c r="BW2523" s="2">
        <v>0</v>
      </c>
      <c r="BX2523" s="2">
        <v>0</v>
      </c>
      <c r="BY2523" s="2">
        <v>0</v>
      </c>
      <c r="BZ2523" s="2">
        <v>0</v>
      </c>
      <c r="CA2523" s="2">
        <v>0</v>
      </c>
      <c r="CB2523" s="2">
        <v>0</v>
      </c>
      <c r="CC2523" s="2">
        <v>0</v>
      </c>
      <c r="CD2523" s="2">
        <v>0</v>
      </c>
      <c r="CE2523" s="2">
        <v>0</v>
      </c>
      <c r="CF2523" s="2">
        <v>0</v>
      </c>
      <c r="CG2523" s="2">
        <v>0</v>
      </c>
      <c r="CH2523" s="2">
        <v>0</v>
      </c>
      <c r="CI2523" s="2">
        <v>0</v>
      </c>
      <c r="CJ2523" s="2">
        <v>0</v>
      </c>
      <c r="CK2523" s="2">
        <v>0</v>
      </c>
      <c r="CL2523" s="2">
        <v>0</v>
      </c>
    </row>
    <row r="2524" spans="1:90" x14ac:dyDescent="0.25">
      <c r="A2524" t="s">
        <v>115</v>
      </c>
      <c r="B2524">
        <v>10207</v>
      </c>
      <c r="C2524" t="s">
        <v>163</v>
      </c>
      <c r="D2524">
        <v>1</v>
      </c>
      <c r="E2524">
        <v>8</v>
      </c>
      <c r="F2524">
        <v>913649</v>
      </c>
      <c r="G2524">
        <v>35913649</v>
      </c>
      <c r="H2524" t="s">
        <v>11253</v>
      </c>
      <c r="I2524">
        <v>100</v>
      </c>
      <c r="J2524" t="s">
        <v>107</v>
      </c>
      <c r="K2524" t="s">
        <v>6683</v>
      </c>
      <c r="L2524">
        <v>28</v>
      </c>
      <c r="M2524" t="s">
        <v>860</v>
      </c>
      <c r="N2524">
        <v>3807100</v>
      </c>
      <c r="O2524" t="s">
        <v>92</v>
      </c>
      <c r="P2524" t="s">
        <v>10014</v>
      </c>
      <c r="Q2524">
        <v>280</v>
      </c>
      <c r="R2524">
        <v>11</v>
      </c>
      <c r="S2524">
        <v>25416976</v>
      </c>
      <c r="T2524">
        <v>25464454</v>
      </c>
      <c r="U2524" t="s">
        <v>11254</v>
      </c>
      <c r="V2524">
        <v>1</v>
      </c>
      <c r="W2524" s="2">
        <v>0</v>
      </c>
      <c r="X2524" s="2">
        <v>0</v>
      </c>
      <c r="Y2524" s="2">
        <v>92</v>
      </c>
      <c r="Z2524" s="2">
        <v>74</v>
      </c>
      <c r="AA2524" s="2">
        <v>107</v>
      </c>
      <c r="AB2524" s="2">
        <v>114</v>
      </c>
      <c r="AC2524" s="2">
        <v>107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0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13</v>
      </c>
      <c r="BD2524" s="2">
        <v>0</v>
      </c>
      <c r="BE2524" s="2">
        <v>0</v>
      </c>
      <c r="BF2524" s="2">
        <v>0</v>
      </c>
      <c r="BG2524" s="2">
        <v>5</v>
      </c>
      <c r="BH2524" s="2">
        <v>4</v>
      </c>
      <c r="BI2524" s="2">
        <v>5</v>
      </c>
      <c r="BJ2524" s="2">
        <v>6</v>
      </c>
      <c r="BK2524" s="2">
        <v>5</v>
      </c>
      <c r="BL2524" s="2">
        <v>0</v>
      </c>
      <c r="BM2524" s="2">
        <v>0</v>
      </c>
      <c r="BN2524" s="2">
        <v>0</v>
      </c>
      <c r="BO2524" s="2">
        <v>0</v>
      </c>
      <c r="BP2524" s="2">
        <v>0</v>
      </c>
      <c r="BQ2524" s="2">
        <v>0</v>
      </c>
      <c r="BR2524" s="2">
        <v>0</v>
      </c>
      <c r="BS2524" s="2">
        <v>0</v>
      </c>
      <c r="BT2524" s="2">
        <v>0</v>
      </c>
      <c r="BU2524" s="2">
        <v>0</v>
      </c>
      <c r="BV2524" s="2">
        <v>0</v>
      </c>
      <c r="BW2524" s="2">
        <v>0</v>
      </c>
      <c r="BX2524" s="2">
        <v>0</v>
      </c>
      <c r="BY2524" s="2">
        <v>0</v>
      </c>
      <c r="BZ2524" s="2">
        <v>0</v>
      </c>
      <c r="CA2524" s="2">
        <v>0</v>
      </c>
      <c r="CB2524" s="2">
        <v>0</v>
      </c>
      <c r="CC2524" s="2">
        <v>0</v>
      </c>
      <c r="CD2524" s="2">
        <v>0</v>
      </c>
      <c r="CE2524" s="2">
        <v>0</v>
      </c>
      <c r="CF2524" s="2">
        <v>0</v>
      </c>
      <c r="CG2524" s="2">
        <v>0</v>
      </c>
      <c r="CH2524" s="2">
        <v>0</v>
      </c>
      <c r="CI2524" s="2">
        <v>0</v>
      </c>
      <c r="CJ2524" s="2">
        <v>0</v>
      </c>
      <c r="CK2524" s="2">
        <v>1</v>
      </c>
      <c r="CL2524" s="2">
        <v>0</v>
      </c>
    </row>
    <row r="2525" spans="1:90" x14ac:dyDescent="0.25">
      <c r="A2525" t="s">
        <v>115</v>
      </c>
      <c r="B2525">
        <v>10207</v>
      </c>
      <c r="C2525" t="s">
        <v>163</v>
      </c>
      <c r="D2525">
        <v>1</v>
      </c>
      <c r="E2525">
        <v>8</v>
      </c>
      <c r="F2525">
        <v>911008</v>
      </c>
      <c r="G2525">
        <v>35911008</v>
      </c>
      <c r="H2525" t="s">
        <v>9412</v>
      </c>
      <c r="I2525">
        <v>100</v>
      </c>
      <c r="J2525" t="s">
        <v>107</v>
      </c>
      <c r="K2525" t="s">
        <v>7785</v>
      </c>
      <c r="L2525">
        <v>37</v>
      </c>
      <c r="M2525" t="s">
        <v>174</v>
      </c>
      <c r="N2525">
        <v>8223510</v>
      </c>
      <c r="O2525" t="s">
        <v>92</v>
      </c>
      <c r="P2525" t="s">
        <v>9413</v>
      </c>
      <c r="Q2525">
        <v>10</v>
      </c>
      <c r="R2525">
        <v>11</v>
      </c>
      <c r="S2525">
        <v>20418001</v>
      </c>
      <c r="T2525">
        <v>22805878</v>
      </c>
      <c r="U2525" t="s">
        <v>9414</v>
      </c>
      <c r="V2525">
        <v>1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107</v>
      </c>
      <c r="AE2525" s="2">
        <v>131</v>
      </c>
      <c r="AF2525" s="2">
        <v>133</v>
      </c>
      <c r="AG2525" s="2">
        <v>102</v>
      </c>
      <c r="AH2525" s="2">
        <v>219</v>
      </c>
      <c r="AI2525" s="2">
        <v>177</v>
      </c>
      <c r="AJ2525" s="2">
        <v>196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0</v>
      </c>
      <c r="BI2525" s="2">
        <v>0</v>
      </c>
      <c r="BJ2525" s="2">
        <v>0</v>
      </c>
      <c r="BK2525" s="2">
        <v>0</v>
      </c>
      <c r="BL2525" s="2">
        <v>7</v>
      </c>
      <c r="BM2525" s="2">
        <v>8</v>
      </c>
      <c r="BN2525" s="2">
        <v>5</v>
      </c>
      <c r="BO2525" s="2">
        <v>5</v>
      </c>
      <c r="BP2525" s="2">
        <v>8</v>
      </c>
      <c r="BQ2525" s="2">
        <v>8</v>
      </c>
      <c r="BR2525" s="2">
        <v>8</v>
      </c>
      <c r="BS2525" s="2">
        <v>0</v>
      </c>
      <c r="BT2525" s="2">
        <v>0</v>
      </c>
      <c r="BU2525" s="2">
        <v>0</v>
      </c>
      <c r="BV2525" s="2">
        <v>0</v>
      </c>
      <c r="BW2525" s="2">
        <v>0</v>
      </c>
      <c r="BX2525" s="2">
        <v>0</v>
      </c>
      <c r="BY2525" s="2">
        <v>0</v>
      </c>
      <c r="BZ2525" s="2">
        <v>0</v>
      </c>
      <c r="CA2525" s="2">
        <v>0</v>
      </c>
      <c r="CB2525" s="2">
        <v>0</v>
      </c>
      <c r="CC2525" s="2">
        <v>0</v>
      </c>
      <c r="CD2525" s="2">
        <v>0</v>
      </c>
      <c r="CE2525" s="2">
        <v>0</v>
      </c>
      <c r="CF2525" s="2">
        <v>0</v>
      </c>
      <c r="CG2525" s="2">
        <v>0</v>
      </c>
      <c r="CH2525" s="2">
        <v>0</v>
      </c>
      <c r="CI2525" s="2">
        <v>0</v>
      </c>
      <c r="CJ2525" s="2">
        <v>0</v>
      </c>
      <c r="CK2525" s="2">
        <v>0</v>
      </c>
      <c r="CL2525" s="2">
        <v>0</v>
      </c>
    </row>
    <row r="2526" spans="1:90" x14ac:dyDescent="0.25">
      <c r="A2526" t="s">
        <v>115</v>
      </c>
      <c r="B2526">
        <v>10207</v>
      </c>
      <c r="C2526" t="s">
        <v>163</v>
      </c>
      <c r="D2526">
        <v>1</v>
      </c>
      <c r="E2526">
        <v>8</v>
      </c>
      <c r="F2526">
        <v>2768</v>
      </c>
      <c r="G2526">
        <v>35002768</v>
      </c>
      <c r="H2526" t="s">
        <v>18573</v>
      </c>
      <c r="I2526">
        <v>100</v>
      </c>
      <c r="J2526" t="s">
        <v>107</v>
      </c>
      <c r="K2526" t="s">
        <v>2224</v>
      </c>
      <c r="L2526">
        <v>18</v>
      </c>
      <c r="M2526" t="s">
        <v>166</v>
      </c>
      <c r="N2526">
        <v>3737020</v>
      </c>
      <c r="O2526" t="s">
        <v>92</v>
      </c>
      <c r="P2526" t="s">
        <v>12084</v>
      </c>
      <c r="Q2526">
        <v>701</v>
      </c>
      <c r="R2526">
        <v>11</v>
      </c>
      <c r="S2526">
        <v>26213711</v>
      </c>
      <c r="T2526">
        <v>26215950</v>
      </c>
      <c r="U2526" t="s">
        <v>18574</v>
      </c>
      <c r="V2526">
        <v>1</v>
      </c>
      <c r="W2526" s="2">
        <v>0</v>
      </c>
      <c r="X2526" s="2">
        <v>0</v>
      </c>
      <c r="Y2526" s="2">
        <v>71</v>
      </c>
      <c r="Z2526" s="2">
        <v>72</v>
      </c>
      <c r="AA2526" s="2">
        <v>81</v>
      </c>
      <c r="AB2526" s="2">
        <v>78</v>
      </c>
      <c r="AC2526" s="2">
        <v>62</v>
      </c>
      <c r="AD2526" s="2">
        <v>105</v>
      </c>
      <c r="AE2526" s="2">
        <v>81</v>
      </c>
      <c r="AF2526" s="2">
        <v>67</v>
      </c>
      <c r="AG2526" s="2">
        <v>35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0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2">
        <v>59</v>
      </c>
      <c r="BD2526" s="2">
        <v>0</v>
      </c>
      <c r="BE2526" s="2">
        <v>0</v>
      </c>
      <c r="BF2526" s="2">
        <v>0</v>
      </c>
      <c r="BG2526" s="2">
        <v>3</v>
      </c>
      <c r="BH2526" s="2">
        <v>3</v>
      </c>
      <c r="BI2526" s="2">
        <v>3</v>
      </c>
      <c r="BJ2526" s="2">
        <v>4</v>
      </c>
      <c r="BK2526" s="2">
        <v>3</v>
      </c>
      <c r="BL2526" s="2">
        <v>4</v>
      </c>
      <c r="BM2526" s="2">
        <v>3</v>
      </c>
      <c r="BN2526" s="2">
        <v>3</v>
      </c>
      <c r="BO2526" s="2">
        <v>2</v>
      </c>
      <c r="BP2526" s="2">
        <v>0</v>
      </c>
      <c r="BQ2526" s="2">
        <v>0</v>
      </c>
      <c r="BR2526" s="2">
        <v>0</v>
      </c>
      <c r="BS2526" s="2">
        <v>0</v>
      </c>
      <c r="BT2526" s="2">
        <v>0</v>
      </c>
      <c r="BU2526" s="2">
        <v>0</v>
      </c>
      <c r="BV2526" s="2">
        <v>0</v>
      </c>
      <c r="BW2526" s="2">
        <v>0</v>
      </c>
      <c r="BX2526" s="2">
        <v>0</v>
      </c>
      <c r="BY2526" s="2">
        <v>0</v>
      </c>
      <c r="BZ2526" s="2">
        <v>0</v>
      </c>
      <c r="CA2526" s="2">
        <v>0</v>
      </c>
      <c r="CB2526" s="2">
        <v>0</v>
      </c>
      <c r="CC2526" s="2">
        <v>0</v>
      </c>
      <c r="CD2526" s="2">
        <v>0</v>
      </c>
      <c r="CE2526" s="2">
        <v>0</v>
      </c>
      <c r="CF2526" s="2">
        <v>0</v>
      </c>
      <c r="CG2526" s="2">
        <v>0</v>
      </c>
      <c r="CH2526" s="2">
        <v>0</v>
      </c>
      <c r="CI2526" s="2">
        <v>0</v>
      </c>
      <c r="CJ2526" s="2">
        <v>0</v>
      </c>
      <c r="CK2526" s="2">
        <v>5</v>
      </c>
      <c r="CL2526" s="2">
        <v>0</v>
      </c>
    </row>
    <row r="2527" spans="1:90" x14ac:dyDescent="0.25">
      <c r="A2527" t="s">
        <v>115</v>
      </c>
      <c r="B2527">
        <v>10207</v>
      </c>
      <c r="C2527" t="s">
        <v>163</v>
      </c>
      <c r="D2527">
        <v>1</v>
      </c>
      <c r="E2527">
        <v>8</v>
      </c>
      <c r="F2527">
        <v>909048</v>
      </c>
      <c r="G2527">
        <v>35909048</v>
      </c>
      <c r="H2527" t="s">
        <v>6997</v>
      </c>
      <c r="I2527">
        <v>100</v>
      </c>
      <c r="J2527" t="s">
        <v>107</v>
      </c>
      <c r="K2527" t="s">
        <v>6998</v>
      </c>
      <c r="L2527">
        <v>18</v>
      </c>
      <c r="M2527" t="s">
        <v>166</v>
      </c>
      <c r="N2527">
        <v>3821020</v>
      </c>
      <c r="O2527" t="s">
        <v>92</v>
      </c>
      <c r="P2527" t="s">
        <v>6999</v>
      </c>
      <c r="Q2527">
        <v>340</v>
      </c>
      <c r="R2527">
        <v>11</v>
      </c>
      <c r="S2527">
        <v>29431641</v>
      </c>
      <c r="T2527">
        <v>29434328</v>
      </c>
      <c r="U2527" t="s">
        <v>7000</v>
      </c>
      <c r="V2527">
        <v>1</v>
      </c>
      <c r="W2527" s="2">
        <v>0</v>
      </c>
      <c r="X2527" s="2">
        <v>0</v>
      </c>
      <c r="Y2527" s="2">
        <v>132</v>
      </c>
      <c r="Z2527" s="2">
        <v>146</v>
      </c>
      <c r="AA2527" s="2">
        <v>131</v>
      </c>
      <c r="AB2527" s="2">
        <v>113</v>
      </c>
      <c r="AC2527" s="2">
        <v>115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6</v>
      </c>
      <c r="BH2527" s="2">
        <v>6</v>
      </c>
      <c r="BI2527" s="2">
        <v>6</v>
      </c>
      <c r="BJ2527" s="2">
        <v>4</v>
      </c>
      <c r="BK2527" s="2">
        <v>4</v>
      </c>
      <c r="BL2527" s="2">
        <v>0</v>
      </c>
      <c r="BM2527" s="2">
        <v>0</v>
      </c>
      <c r="BN2527" s="2">
        <v>0</v>
      </c>
      <c r="BO2527" s="2">
        <v>0</v>
      </c>
      <c r="BP2527" s="2">
        <v>0</v>
      </c>
      <c r="BQ2527" s="2">
        <v>0</v>
      </c>
      <c r="BR2527" s="2">
        <v>0</v>
      </c>
      <c r="BS2527" s="2">
        <v>0</v>
      </c>
      <c r="BT2527" s="2">
        <v>0</v>
      </c>
      <c r="BU2527" s="2">
        <v>0</v>
      </c>
      <c r="BV2527" s="2">
        <v>0</v>
      </c>
      <c r="BW2527" s="2">
        <v>0</v>
      </c>
      <c r="BX2527" s="2">
        <v>0</v>
      </c>
      <c r="BY2527" s="2">
        <v>0</v>
      </c>
      <c r="BZ2527" s="2">
        <v>0</v>
      </c>
      <c r="CA2527" s="2">
        <v>0</v>
      </c>
      <c r="CB2527" s="2">
        <v>0</v>
      </c>
      <c r="CC2527" s="2">
        <v>0</v>
      </c>
      <c r="CD2527" s="2">
        <v>0</v>
      </c>
      <c r="CE2527" s="2">
        <v>0</v>
      </c>
      <c r="CF2527" s="2">
        <v>0</v>
      </c>
      <c r="CG2527" s="2">
        <v>0</v>
      </c>
      <c r="CH2527" s="2">
        <v>0</v>
      </c>
      <c r="CI2527" s="2">
        <v>0</v>
      </c>
      <c r="CJ2527" s="2">
        <v>0</v>
      </c>
      <c r="CK2527" s="2">
        <v>0</v>
      </c>
      <c r="CL2527" s="2">
        <v>0</v>
      </c>
    </row>
    <row r="2528" spans="1:90" x14ac:dyDescent="0.25">
      <c r="A2528" t="s">
        <v>115</v>
      </c>
      <c r="B2528">
        <v>10207</v>
      </c>
      <c r="C2528" t="s">
        <v>163</v>
      </c>
      <c r="D2528">
        <v>1</v>
      </c>
      <c r="E2528">
        <v>8</v>
      </c>
      <c r="F2528">
        <v>2707</v>
      </c>
      <c r="G2528">
        <v>35002707</v>
      </c>
      <c r="H2528" t="s">
        <v>15897</v>
      </c>
      <c r="I2528">
        <v>100</v>
      </c>
      <c r="J2528" t="s">
        <v>107</v>
      </c>
      <c r="K2528" t="s">
        <v>15898</v>
      </c>
      <c r="L2528">
        <v>18</v>
      </c>
      <c r="M2528" t="s">
        <v>166</v>
      </c>
      <c r="N2528">
        <v>3713020</v>
      </c>
      <c r="O2528" t="s">
        <v>92</v>
      </c>
      <c r="P2528" t="s">
        <v>15899</v>
      </c>
      <c r="Q2528">
        <v>118</v>
      </c>
      <c r="R2528">
        <v>11</v>
      </c>
      <c r="S2528">
        <v>26410901</v>
      </c>
      <c r="T2528">
        <v>26412641</v>
      </c>
      <c r="U2528" t="s">
        <v>15900</v>
      </c>
      <c r="V2528">
        <v>1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203</v>
      </c>
      <c r="AE2528" s="2">
        <v>208</v>
      </c>
      <c r="AF2528" s="2">
        <v>191</v>
      </c>
      <c r="AG2528" s="2">
        <v>199</v>
      </c>
      <c r="AH2528" s="2">
        <v>260</v>
      </c>
      <c r="AI2528" s="2">
        <v>193</v>
      </c>
      <c r="AJ2528" s="2">
        <v>191</v>
      </c>
      <c r="AK2528" s="2">
        <v>0</v>
      </c>
      <c r="AL2528" s="2">
        <v>0</v>
      </c>
      <c r="AM2528" s="2">
        <v>0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230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40</v>
      </c>
      <c r="BD2528" s="2">
        <v>0</v>
      </c>
      <c r="BE2528" s="2">
        <v>0</v>
      </c>
      <c r="BF2528" s="2">
        <v>0</v>
      </c>
      <c r="BG2528" s="2">
        <v>0</v>
      </c>
      <c r="BH2528" s="2">
        <v>0</v>
      </c>
      <c r="BI2528" s="2">
        <v>0</v>
      </c>
      <c r="BJ2528" s="2">
        <v>0</v>
      </c>
      <c r="BK2528" s="2">
        <v>0</v>
      </c>
      <c r="BL2528" s="2">
        <v>9</v>
      </c>
      <c r="BM2528" s="2">
        <v>8</v>
      </c>
      <c r="BN2528" s="2">
        <v>10</v>
      </c>
      <c r="BO2528" s="2">
        <v>10</v>
      </c>
      <c r="BP2528" s="2">
        <v>11</v>
      </c>
      <c r="BQ2528" s="2">
        <v>5</v>
      </c>
      <c r="BR2528" s="2">
        <v>6</v>
      </c>
      <c r="BS2528" s="2">
        <v>0</v>
      </c>
      <c r="BT2528" s="2">
        <v>0</v>
      </c>
      <c r="BU2528" s="2">
        <v>0</v>
      </c>
      <c r="BV2528" s="2">
        <v>0</v>
      </c>
      <c r="BW2528" s="2">
        <v>0</v>
      </c>
      <c r="BX2528" s="2">
        <v>0</v>
      </c>
      <c r="BY2528" s="2">
        <v>0</v>
      </c>
      <c r="BZ2528" s="2">
        <v>0</v>
      </c>
      <c r="CA2528" s="2">
        <v>0</v>
      </c>
      <c r="CB2528" s="2">
        <v>0</v>
      </c>
      <c r="CC2528" s="2">
        <v>8</v>
      </c>
      <c r="CD2528" s="2">
        <v>0</v>
      </c>
      <c r="CE2528" s="2">
        <v>0</v>
      </c>
      <c r="CF2528" s="2">
        <v>0</v>
      </c>
      <c r="CG2528" s="2">
        <v>0</v>
      </c>
      <c r="CH2528" s="2">
        <v>0</v>
      </c>
      <c r="CI2528" s="2">
        <v>0</v>
      </c>
      <c r="CJ2528" s="2">
        <v>0</v>
      </c>
      <c r="CK2528" s="2">
        <v>4</v>
      </c>
      <c r="CL2528" s="2">
        <v>0</v>
      </c>
    </row>
    <row r="2529" spans="1:90" x14ac:dyDescent="0.25">
      <c r="A2529" t="s">
        <v>115</v>
      </c>
      <c r="B2529">
        <v>10207</v>
      </c>
      <c r="C2529" t="s">
        <v>163</v>
      </c>
      <c r="D2529">
        <v>1</v>
      </c>
      <c r="E2529">
        <v>8</v>
      </c>
      <c r="F2529">
        <v>915683</v>
      </c>
      <c r="G2529">
        <v>35915683</v>
      </c>
      <c r="H2529" t="s">
        <v>19568</v>
      </c>
      <c r="I2529">
        <v>100</v>
      </c>
      <c r="J2529" t="s">
        <v>107</v>
      </c>
      <c r="K2529" t="s">
        <v>4452</v>
      </c>
      <c r="L2529">
        <v>87</v>
      </c>
      <c r="M2529" t="s">
        <v>334</v>
      </c>
      <c r="N2529">
        <v>8050390</v>
      </c>
      <c r="O2529" t="s">
        <v>92</v>
      </c>
      <c r="P2529" t="s">
        <v>4453</v>
      </c>
      <c r="Q2529">
        <v>50</v>
      </c>
      <c r="R2529">
        <v>11</v>
      </c>
      <c r="S2529">
        <v>20540090</v>
      </c>
      <c r="T2529">
        <v>20543399</v>
      </c>
      <c r="U2529" t="s">
        <v>4454</v>
      </c>
      <c r="V2529">
        <v>1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110</v>
      </c>
      <c r="AE2529" s="2">
        <v>119</v>
      </c>
      <c r="AF2529" s="2">
        <v>94</v>
      </c>
      <c r="AG2529" s="2">
        <v>99</v>
      </c>
      <c r="AH2529" s="2">
        <v>233</v>
      </c>
      <c r="AI2529" s="2">
        <v>193</v>
      </c>
      <c r="AJ2529" s="2">
        <v>122</v>
      </c>
      <c r="AK2529" s="2">
        <v>0</v>
      </c>
      <c r="AL2529" s="2">
        <v>0</v>
      </c>
      <c r="AM2529" s="2">
        <v>0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82</v>
      </c>
      <c r="BD2529" s="2">
        <v>0</v>
      </c>
      <c r="BE2529" s="2">
        <v>0</v>
      </c>
      <c r="BF2529" s="2">
        <v>0</v>
      </c>
      <c r="BG2529" s="2">
        <v>0</v>
      </c>
      <c r="BH2529" s="2">
        <v>0</v>
      </c>
      <c r="BI2529" s="2">
        <v>0</v>
      </c>
      <c r="BJ2529" s="2">
        <v>0</v>
      </c>
      <c r="BK2529" s="2">
        <v>0</v>
      </c>
      <c r="BL2529" s="2">
        <v>5</v>
      </c>
      <c r="BM2529" s="2">
        <v>4</v>
      </c>
      <c r="BN2529" s="2">
        <v>3</v>
      </c>
      <c r="BO2529" s="2">
        <v>5</v>
      </c>
      <c r="BP2529" s="2">
        <v>11</v>
      </c>
      <c r="BQ2529" s="2">
        <v>9</v>
      </c>
      <c r="BR2529" s="2">
        <v>5</v>
      </c>
      <c r="BS2529" s="2">
        <v>0</v>
      </c>
      <c r="BT2529" s="2">
        <v>0</v>
      </c>
      <c r="BU2529" s="2">
        <v>0</v>
      </c>
      <c r="BV2529" s="2">
        <v>0</v>
      </c>
      <c r="BW2529" s="2">
        <v>0</v>
      </c>
      <c r="BX2529" s="2">
        <v>0</v>
      </c>
      <c r="BY2529" s="2">
        <v>0</v>
      </c>
      <c r="BZ2529" s="2">
        <v>0</v>
      </c>
      <c r="CA2529" s="2">
        <v>0</v>
      </c>
      <c r="CB2529" s="2">
        <v>0</v>
      </c>
      <c r="CC2529" s="2">
        <v>0</v>
      </c>
      <c r="CD2529" s="2">
        <v>0</v>
      </c>
      <c r="CE2529" s="2">
        <v>0</v>
      </c>
      <c r="CF2529" s="2">
        <v>0</v>
      </c>
      <c r="CG2529" s="2">
        <v>0</v>
      </c>
      <c r="CH2529" s="2">
        <v>0</v>
      </c>
      <c r="CI2529" s="2">
        <v>0</v>
      </c>
      <c r="CJ2529" s="2">
        <v>0</v>
      </c>
      <c r="CK2529" s="2">
        <v>6</v>
      </c>
      <c r="CL2529" s="2">
        <v>0</v>
      </c>
    </row>
    <row r="2530" spans="1:90" x14ac:dyDescent="0.25">
      <c r="A2530" t="s">
        <v>115</v>
      </c>
      <c r="B2530">
        <v>10210</v>
      </c>
      <c r="C2530" t="s">
        <v>409</v>
      </c>
      <c r="D2530">
        <v>1</v>
      </c>
      <c r="E2530">
        <v>8</v>
      </c>
      <c r="F2530">
        <v>44301</v>
      </c>
      <c r="G2530">
        <v>35044301</v>
      </c>
      <c r="H2530" t="s">
        <v>11089</v>
      </c>
      <c r="I2530">
        <v>100</v>
      </c>
      <c r="J2530" t="s">
        <v>107</v>
      </c>
      <c r="K2530" t="s">
        <v>4146</v>
      </c>
      <c r="L2530">
        <v>84</v>
      </c>
      <c r="M2530" t="s">
        <v>709</v>
      </c>
      <c r="N2530">
        <v>8161225</v>
      </c>
      <c r="O2530" t="s">
        <v>92</v>
      </c>
      <c r="P2530" t="s">
        <v>11090</v>
      </c>
      <c r="Q2530">
        <v>130</v>
      </c>
      <c r="R2530">
        <v>11</v>
      </c>
      <c r="S2530">
        <v>25617665</v>
      </c>
      <c r="T2530">
        <v>29633635</v>
      </c>
      <c r="U2530" t="s">
        <v>11091</v>
      </c>
      <c r="V2530">
        <v>1</v>
      </c>
      <c r="W2530" s="2">
        <v>0</v>
      </c>
      <c r="X2530" s="2">
        <v>0</v>
      </c>
      <c r="Y2530" s="2">
        <v>94</v>
      </c>
      <c r="Z2530" s="2">
        <v>106</v>
      </c>
      <c r="AA2530" s="2">
        <v>134</v>
      </c>
      <c r="AB2530" s="2">
        <v>100</v>
      </c>
      <c r="AC2530" s="2">
        <v>150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98</v>
      </c>
      <c r="AJ2530" s="2">
        <v>113</v>
      </c>
      <c r="AK2530" s="2">
        <v>0</v>
      </c>
      <c r="AL2530" s="2">
        <v>0</v>
      </c>
      <c r="AM2530" s="2">
        <v>0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  <c r="BG2530" s="2">
        <v>4</v>
      </c>
      <c r="BH2530" s="2">
        <v>4</v>
      </c>
      <c r="BI2530" s="2">
        <v>7</v>
      </c>
      <c r="BJ2530" s="2">
        <v>5</v>
      </c>
      <c r="BK2530" s="2">
        <v>7</v>
      </c>
      <c r="BL2530" s="2">
        <v>0</v>
      </c>
      <c r="BM2530" s="2">
        <v>0</v>
      </c>
      <c r="BN2530" s="2">
        <v>0</v>
      </c>
      <c r="BO2530" s="2">
        <v>0</v>
      </c>
      <c r="BP2530" s="2">
        <v>0</v>
      </c>
      <c r="BQ2530" s="2">
        <v>4</v>
      </c>
      <c r="BR2530" s="2">
        <v>3</v>
      </c>
      <c r="BS2530" s="2">
        <v>0</v>
      </c>
      <c r="BT2530" s="2">
        <v>0</v>
      </c>
      <c r="BU2530" s="2">
        <v>0</v>
      </c>
      <c r="BV2530" s="2">
        <v>0</v>
      </c>
      <c r="BW2530" s="2">
        <v>0</v>
      </c>
      <c r="BX2530" s="2">
        <v>0</v>
      </c>
      <c r="BY2530" s="2">
        <v>0</v>
      </c>
      <c r="BZ2530" s="2">
        <v>0</v>
      </c>
      <c r="CA2530" s="2">
        <v>0</v>
      </c>
      <c r="CB2530" s="2">
        <v>0</v>
      </c>
      <c r="CC2530" s="2">
        <v>0</v>
      </c>
      <c r="CD2530" s="2">
        <v>0</v>
      </c>
      <c r="CE2530" s="2">
        <v>0</v>
      </c>
      <c r="CF2530" s="2">
        <v>0</v>
      </c>
      <c r="CG2530" s="2">
        <v>0</v>
      </c>
      <c r="CH2530" s="2">
        <v>0</v>
      </c>
      <c r="CI2530" s="2">
        <v>0</v>
      </c>
      <c r="CJ2530" s="2">
        <v>0</v>
      </c>
      <c r="CK2530" s="2">
        <v>0</v>
      </c>
      <c r="CL2530" s="2">
        <v>0</v>
      </c>
    </row>
    <row r="2531" spans="1:90" x14ac:dyDescent="0.25">
      <c r="A2531" t="s">
        <v>115</v>
      </c>
      <c r="B2531">
        <v>10210</v>
      </c>
      <c r="C2531" t="s">
        <v>409</v>
      </c>
      <c r="D2531">
        <v>1</v>
      </c>
      <c r="E2531">
        <v>8</v>
      </c>
      <c r="F2531">
        <v>2938</v>
      </c>
      <c r="G2531">
        <v>35002938</v>
      </c>
      <c r="H2531" t="s">
        <v>7033</v>
      </c>
      <c r="I2531">
        <v>100</v>
      </c>
      <c r="J2531" t="s">
        <v>107</v>
      </c>
      <c r="K2531" t="s">
        <v>2505</v>
      </c>
      <c r="L2531">
        <v>36</v>
      </c>
      <c r="M2531" t="s">
        <v>410</v>
      </c>
      <c r="N2531">
        <v>8120180</v>
      </c>
      <c r="O2531" t="s">
        <v>162</v>
      </c>
      <c r="P2531" t="s">
        <v>7034</v>
      </c>
      <c r="Q2531">
        <v>35</v>
      </c>
      <c r="R2531">
        <v>11</v>
      </c>
      <c r="S2531">
        <v>25674335</v>
      </c>
      <c r="T2531">
        <v>29632497</v>
      </c>
      <c r="U2531" t="s">
        <v>7035</v>
      </c>
      <c r="V2531">
        <v>1</v>
      </c>
      <c r="W2531" s="2">
        <v>0</v>
      </c>
      <c r="X2531" s="2">
        <v>0</v>
      </c>
      <c r="Y2531" s="2">
        <v>119</v>
      </c>
      <c r="Z2531" s="2">
        <v>111</v>
      </c>
      <c r="AA2531" s="2">
        <v>138</v>
      </c>
      <c r="AB2531" s="2">
        <v>126</v>
      </c>
      <c r="AC2531" s="2">
        <v>117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45</v>
      </c>
      <c r="AJ2531" s="2">
        <v>38</v>
      </c>
      <c r="AK2531" s="2">
        <v>0</v>
      </c>
      <c r="AL2531" s="2">
        <v>0</v>
      </c>
      <c r="AM2531" s="2">
        <v>0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20</v>
      </c>
      <c r="BD2531" s="2">
        <v>24</v>
      </c>
      <c r="BE2531" s="2">
        <v>0</v>
      </c>
      <c r="BF2531" s="2">
        <v>0</v>
      </c>
      <c r="BG2531" s="2">
        <v>6</v>
      </c>
      <c r="BH2531" s="2">
        <v>8</v>
      </c>
      <c r="BI2531" s="2">
        <v>9</v>
      </c>
      <c r="BJ2531" s="2">
        <v>9</v>
      </c>
      <c r="BK2531" s="2">
        <v>10</v>
      </c>
      <c r="BL2531" s="2">
        <v>0</v>
      </c>
      <c r="BM2531" s="2">
        <v>0</v>
      </c>
      <c r="BN2531" s="2">
        <v>0</v>
      </c>
      <c r="BO2531" s="2">
        <v>0</v>
      </c>
      <c r="BP2531" s="2">
        <v>0</v>
      </c>
      <c r="BQ2531" s="2">
        <v>2</v>
      </c>
      <c r="BR2531" s="2">
        <v>1</v>
      </c>
      <c r="BS2531" s="2">
        <v>0</v>
      </c>
      <c r="BT2531" s="2">
        <v>0</v>
      </c>
      <c r="BU2531" s="2">
        <v>0</v>
      </c>
      <c r="BV2531" s="2">
        <v>0</v>
      </c>
      <c r="BW2531" s="2">
        <v>0</v>
      </c>
      <c r="BX2531" s="2">
        <v>0</v>
      </c>
      <c r="BY2531" s="2">
        <v>0</v>
      </c>
      <c r="BZ2531" s="2">
        <v>0</v>
      </c>
      <c r="CA2531" s="2">
        <v>0</v>
      </c>
      <c r="CB2531" s="2">
        <v>0</v>
      </c>
      <c r="CC2531" s="2">
        <v>0</v>
      </c>
      <c r="CD2531" s="2">
        <v>0</v>
      </c>
      <c r="CE2531" s="2">
        <v>0</v>
      </c>
      <c r="CF2531" s="2">
        <v>0</v>
      </c>
      <c r="CG2531" s="2">
        <v>0</v>
      </c>
      <c r="CH2531" s="2">
        <v>0</v>
      </c>
      <c r="CI2531" s="2">
        <v>0</v>
      </c>
      <c r="CJ2531" s="2">
        <v>0</v>
      </c>
      <c r="CK2531" s="2">
        <v>2</v>
      </c>
      <c r="CL2531" s="2">
        <v>6</v>
      </c>
    </row>
    <row r="2532" spans="1:90" x14ac:dyDescent="0.25">
      <c r="A2532" t="s">
        <v>115</v>
      </c>
      <c r="B2532">
        <v>10210</v>
      </c>
      <c r="C2532" t="s">
        <v>409</v>
      </c>
      <c r="D2532">
        <v>1</v>
      </c>
      <c r="E2532">
        <v>8</v>
      </c>
      <c r="F2532">
        <v>38118</v>
      </c>
      <c r="G2532">
        <v>35038118</v>
      </c>
      <c r="H2532" t="s">
        <v>6736</v>
      </c>
      <c r="I2532">
        <v>100</v>
      </c>
      <c r="J2532" t="s">
        <v>107</v>
      </c>
      <c r="K2532" t="s">
        <v>2643</v>
      </c>
      <c r="L2532">
        <v>36</v>
      </c>
      <c r="M2532" t="s">
        <v>410</v>
      </c>
      <c r="N2532">
        <v>8140550</v>
      </c>
      <c r="O2532" t="s">
        <v>92</v>
      </c>
      <c r="P2532" t="s">
        <v>6737</v>
      </c>
      <c r="Q2532">
        <v>1786</v>
      </c>
      <c r="R2532">
        <v>11</v>
      </c>
      <c r="S2532">
        <v>29632521</v>
      </c>
      <c r="T2532">
        <v>29633881</v>
      </c>
      <c r="U2532" t="s">
        <v>6738</v>
      </c>
      <c r="V2532">
        <v>1</v>
      </c>
      <c r="W2532" s="2">
        <v>0</v>
      </c>
      <c r="X2532" s="2">
        <v>0</v>
      </c>
      <c r="Y2532" s="2">
        <v>165</v>
      </c>
      <c r="Z2532" s="2">
        <v>187</v>
      </c>
      <c r="AA2532" s="2">
        <v>153</v>
      </c>
      <c r="AB2532" s="2">
        <v>142</v>
      </c>
      <c r="AC2532" s="2">
        <v>171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0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201</v>
      </c>
      <c r="AV2532" s="2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9</v>
      </c>
      <c r="BH2532" s="2">
        <v>8</v>
      </c>
      <c r="BI2532" s="2">
        <v>8</v>
      </c>
      <c r="BJ2532" s="2">
        <v>7</v>
      </c>
      <c r="BK2532" s="2">
        <v>6</v>
      </c>
      <c r="BL2532" s="2">
        <v>0</v>
      </c>
      <c r="BM2532" s="2">
        <v>0</v>
      </c>
      <c r="BN2532" s="2">
        <v>0</v>
      </c>
      <c r="BO2532" s="2">
        <v>0</v>
      </c>
      <c r="BP2532" s="2">
        <v>0</v>
      </c>
      <c r="BQ2532" s="2">
        <v>0</v>
      </c>
      <c r="BR2532" s="2">
        <v>0</v>
      </c>
      <c r="BS2532" s="2">
        <v>0</v>
      </c>
      <c r="BT2532" s="2">
        <v>0</v>
      </c>
      <c r="BU2532" s="2">
        <v>0</v>
      </c>
      <c r="BV2532" s="2">
        <v>0</v>
      </c>
      <c r="BW2532" s="2">
        <v>0</v>
      </c>
      <c r="BX2532" s="2">
        <v>0</v>
      </c>
      <c r="BY2532" s="2">
        <v>0</v>
      </c>
      <c r="BZ2532" s="2">
        <v>0</v>
      </c>
      <c r="CA2532" s="2">
        <v>0</v>
      </c>
      <c r="CB2532" s="2">
        <v>0</v>
      </c>
      <c r="CC2532" s="2">
        <v>5</v>
      </c>
      <c r="CD2532" s="2">
        <v>0</v>
      </c>
      <c r="CE2532" s="2">
        <v>0</v>
      </c>
      <c r="CF2532" s="2">
        <v>0</v>
      </c>
      <c r="CG2532" s="2">
        <v>0</v>
      </c>
      <c r="CH2532" s="2">
        <v>0</v>
      </c>
      <c r="CI2532" s="2">
        <v>0</v>
      </c>
      <c r="CJ2532" s="2">
        <v>0</v>
      </c>
      <c r="CK2532" s="2">
        <v>0</v>
      </c>
      <c r="CL2532" s="2">
        <v>0</v>
      </c>
    </row>
    <row r="2533" spans="1:90" x14ac:dyDescent="0.25">
      <c r="A2533" t="s">
        <v>115</v>
      </c>
      <c r="B2533">
        <v>10210</v>
      </c>
      <c r="C2533" t="s">
        <v>409</v>
      </c>
      <c r="D2533">
        <v>1</v>
      </c>
      <c r="E2533">
        <v>8</v>
      </c>
      <c r="F2533">
        <v>921312</v>
      </c>
      <c r="G2533">
        <v>35921312</v>
      </c>
      <c r="H2533" t="s">
        <v>19576</v>
      </c>
      <c r="I2533">
        <v>100</v>
      </c>
      <c r="J2533" t="s">
        <v>107</v>
      </c>
      <c r="K2533" t="s">
        <v>3676</v>
      </c>
      <c r="L2533">
        <v>74</v>
      </c>
      <c r="M2533" t="s">
        <v>817</v>
      </c>
      <c r="N2533">
        <v>8240730</v>
      </c>
      <c r="O2533" t="s">
        <v>92</v>
      </c>
      <c r="P2533" t="s">
        <v>10011</v>
      </c>
      <c r="Q2533">
        <v>150</v>
      </c>
      <c r="R2533">
        <v>11</v>
      </c>
      <c r="S2533">
        <v>20514666</v>
      </c>
      <c r="T2533">
        <v>20541834</v>
      </c>
      <c r="U2533" t="s">
        <v>10012</v>
      </c>
      <c r="V2533">
        <v>1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65</v>
      </c>
      <c r="AE2533" s="2">
        <v>34</v>
      </c>
      <c r="AF2533" s="2">
        <v>70</v>
      </c>
      <c r="AG2533" s="2">
        <v>57</v>
      </c>
      <c r="AH2533" s="2">
        <v>327</v>
      </c>
      <c r="AI2533" s="2">
        <v>283</v>
      </c>
      <c r="AJ2533" s="2">
        <v>292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277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86</v>
      </c>
      <c r="BD2533" s="2">
        <v>0</v>
      </c>
      <c r="BE2533" s="2">
        <v>0</v>
      </c>
      <c r="BF2533" s="2">
        <v>0</v>
      </c>
      <c r="BG2533" s="2">
        <v>0</v>
      </c>
      <c r="BH2533" s="2">
        <v>0</v>
      </c>
      <c r="BI2533" s="2">
        <v>0</v>
      </c>
      <c r="BJ2533" s="2">
        <v>0</v>
      </c>
      <c r="BK2533" s="2">
        <v>0</v>
      </c>
      <c r="BL2533" s="2">
        <v>3</v>
      </c>
      <c r="BM2533" s="2">
        <v>1</v>
      </c>
      <c r="BN2533" s="2">
        <v>2</v>
      </c>
      <c r="BO2533" s="2">
        <v>3</v>
      </c>
      <c r="BP2533" s="2">
        <v>11</v>
      </c>
      <c r="BQ2533" s="2">
        <v>10</v>
      </c>
      <c r="BR2533" s="2">
        <v>11</v>
      </c>
      <c r="BS2533" s="2">
        <v>0</v>
      </c>
      <c r="BT2533" s="2">
        <v>0</v>
      </c>
      <c r="BU2533" s="2">
        <v>0</v>
      </c>
      <c r="BV2533" s="2">
        <v>0</v>
      </c>
      <c r="BW2533" s="2">
        <v>0</v>
      </c>
      <c r="BX2533" s="2">
        <v>0</v>
      </c>
      <c r="BY2533" s="2">
        <v>0</v>
      </c>
      <c r="BZ2533" s="2">
        <v>0</v>
      </c>
      <c r="CA2533" s="2">
        <v>0</v>
      </c>
      <c r="CB2533" s="2">
        <v>0</v>
      </c>
      <c r="CC2533" s="2">
        <v>8</v>
      </c>
      <c r="CD2533" s="2">
        <v>0</v>
      </c>
      <c r="CE2533" s="2">
        <v>0</v>
      </c>
      <c r="CF2533" s="2">
        <v>0</v>
      </c>
      <c r="CG2533" s="2">
        <v>0</v>
      </c>
      <c r="CH2533" s="2">
        <v>0</v>
      </c>
      <c r="CI2533" s="2">
        <v>0</v>
      </c>
      <c r="CJ2533" s="2">
        <v>0</v>
      </c>
      <c r="CK2533" s="2">
        <v>6</v>
      </c>
      <c r="CL2533" s="2">
        <v>0</v>
      </c>
    </row>
    <row r="2534" spans="1:90" x14ac:dyDescent="0.25">
      <c r="A2534" t="s">
        <v>115</v>
      </c>
      <c r="B2534">
        <v>10210</v>
      </c>
      <c r="C2534" t="s">
        <v>409</v>
      </c>
      <c r="D2534">
        <v>1</v>
      </c>
      <c r="E2534">
        <v>8</v>
      </c>
      <c r="F2534">
        <v>923539</v>
      </c>
      <c r="G2534">
        <v>35923539</v>
      </c>
      <c r="H2534" t="s">
        <v>8718</v>
      </c>
      <c r="I2534">
        <v>100</v>
      </c>
      <c r="J2534" t="s">
        <v>107</v>
      </c>
      <c r="K2534" t="s">
        <v>3801</v>
      </c>
      <c r="L2534">
        <v>84</v>
      </c>
      <c r="M2534" t="s">
        <v>709</v>
      </c>
      <c r="N2534">
        <v>8150450</v>
      </c>
      <c r="O2534" t="s">
        <v>92</v>
      </c>
      <c r="P2534" t="s">
        <v>8719</v>
      </c>
      <c r="Q2534">
        <v>85</v>
      </c>
      <c r="R2534">
        <v>11</v>
      </c>
      <c r="S2534">
        <v>20358688</v>
      </c>
      <c r="T2534">
        <v>20359515</v>
      </c>
      <c r="U2534" t="s">
        <v>8720</v>
      </c>
      <c r="V2534">
        <v>1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138</v>
      </c>
      <c r="AE2534" s="2">
        <v>173</v>
      </c>
      <c r="AF2534" s="2">
        <v>130</v>
      </c>
      <c r="AG2534" s="2">
        <v>91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112</v>
      </c>
      <c r="BD2534" s="2">
        <v>0</v>
      </c>
      <c r="BE2534" s="2">
        <v>0</v>
      </c>
      <c r="BF2534" s="2">
        <v>0</v>
      </c>
      <c r="BG2534" s="2">
        <v>0</v>
      </c>
      <c r="BH2534" s="2">
        <v>0</v>
      </c>
      <c r="BI2534" s="2">
        <v>0</v>
      </c>
      <c r="BJ2534" s="2">
        <v>0</v>
      </c>
      <c r="BK2534" s="2">
        <v>0</v>
      </c>
      <c r="BL2534" s="2">
        <v>5</v>
      </c>
      <c r="BM2534" s="2">
        <v>7</v>
      </c>
      <c r="BN2534" s="2">
        <v>8</v>
      </c>
      <c r="BO2534" s="2">
        <v>4</v>
      </c>
      <c r="BP2534" s="2">
        <v>0</v>
      </c>
      <c r="BQ2534" s="2">
        <v>0</v>
      </c>
      <c r="BR2534" s="2">
        <v>0</v>
      </c>
      <c r="BS2534" s="2">
        <v>0</v>
      </c>
      <c r="BT2534" s="2">
        <v>0</v>
      </c>
      <c r="BU2534" s="2">
        <v>0</v>
      </c>
      <c r="BV2534" s="2">
        <v>0</v>
      </c>
      <c r="BW2534" s="2">
        <v>0</v>
      </c>
      <c r="BX2534" s="2">
        <v>0</v>
      </c>
      <c r="BY2534" s="2">
        <v>0</v>
      </c>
      <c r="BZ2534" s="2">
        <v>0</v>
      </c>
      <c r="CA2534" s="2">
        <v>0</v>
      </c>
      <c r="CB2534" s="2">
        <v>0</v>
      </c>
      <c r="CC2534" s="2">
        <v>0</v>
      </c>
      <c r="CD2534" s="2">
        <v>0</v>
      </c>
      <c r="CE2534" s="2">
        <v>0</v>
      </c>
      <c r="CF2534" s="2">
        <v>0</v>
      </c>
      <c r="CG2534" s="2">
        <v>0</v>
      </c>
      <c r="CH2534" s="2">
        <v>0</v>
      </c>
      <c r="CI2534" s="2">
        <v>0</v>
      </c>
      <c r="CJ2534" s="2">
        <v>0</v>
      </c>
      <c r="CK2534" s="2">
        <v>6</v>
      </c>
      <c r="CL2534" s="2">
        <v>0</v>
      </c>
    </row>
    <row r="2535" spans="1:90" x14ac:dyDescent="0.25">
      <c r="A2535" t="s">
        <v>115</v>
      </c>
      <c r="B2535">
        <v>10210</v>
      </c>
      <c r="C2535" t="s">
        <v>409</v>
      </c>
      <c r="D2535">
        <v>1</v>
      </c>
      <c r="E2535">
        <v>8</v>
      </c>
      <c r="F2535">
        <v>3049</v>
      </c>
      <c r="G2535">
        <v>35003049</v>
      </c>
      <c r="H2535" t="s">
        <v>16269</v>
      </c>
      <c r="I2535">
        <v>100</v>
      </c>
      <c r="J2535" t="s">
        <v>107</v>
      </c>
      <c r="K2535" t="s">
        <v>1973</v>
      </c>
      <c r="L2535">
        <v>36</v>
      </c>
      <c r="M2535" t="s">
        <v>410</v>
      </c>
      <c r="N2535">
        <v>8122210</v>
      </c>
      <c r="O2535" t="s">
        <v>92</v>
      </c>
      <c r="P2535" t="s">
        <v>16270</v>
      </c>
      <c r="Q2535">
        <v>125</v>
      </c>
      <c r="R2535">
        <v>11</v>
      </c>
      <c r="S2535">
        <v>29630584</v>
      </c>
      <c r="T2535">
        <v>29632462</v>
      </c>
      <c r="U2535" t="s">
        <v>16271</v>
      </c>
      <c r="V2535">
        <v>1</v>
      </c>
      <c r="W2535" s="2">
        <v>0</v>
      </c>
      <c r="X2535" s="2">
        <v>0</v>
      </c>
      <c r="Y2535" s="2">
        <v>150</v>
      </c>
      <c r="Z2535" s="2">
        <v>172</v>
      </c>
      <c r="AA2535" s="2">
        <v>193</v>
      </c>
      <c r="AB2535" s="2">
        <v>158</v>
      </c>
      <c r="AC2535" s="2">
        <v>181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0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6</v>
      </c>
      <c r="BH2535" s="2">
        <v>8</v>
      </c>
      <c r="BI2535" s="2">
        <v>9</v>
      </c>
      <c r="BJ2535" s="2">
        <v>6</v>
      </c>
      <c r="BK2535" s="2">
        <v>7</v>
      </c>
      <c r="BL2535" s="2">
        <v>0</v>
      </c>
      <c r="BM2535" s="2">
        <v>0</v>
      </c>
      <c r="BN2535" s="2">
        <v>0</v>
      </c>
      <c r="BO2535" s="2">
        <v>0</v>
      </c>
      <c r="BP2535" s="2">
        <v>0</v>
      </c>
      <c r="BQ2535" s="2">
        <v>0</v>
      </c>
      <c r="BR2535" s="2">
        <v>0</v>
      </c>
      <c r="BS2535" s="2">
        <v>0</v>
      </c>
      <c r="BT2535" s="2">
        <v>0</v>
      </c>
      <c r="BU2535" s="2">
        <v>0</v>
      </c>
      <c r="BV2535" s="2">
        <v>0</v>
      </c>
      <c r="BW2535" s="2">
        <v>0</v>
      </c>
      <c r="BX2535" s="2">
        <v>0</v>
      </c>
      <c r="BY2535" s="2">
        <v>0</v>
      </c>
      <c r="BZ2535" s="2">
        <v>0</v>
      </c>
      <c r="CA2535" s="2">
        <v>0</v>
      </c>
      <c r="CB2535" s="2">
        <v>0</v>
      </c>
      <c r="CC2535" s="2">
        <v>0</v>
      </c>
      <c r="CD2535" s="2">
        <v>0</v>
      </c>
      <c r="CE2535" s="2">
        <v>0</v>
      </c>
      <c r="CF2535" s="2">
        <v>0</v>
      </c>
      <c r="CG2535" s="2">
        <v>0</v>
      </c>
      <c r="CH2535" s="2">
        <v>0</v>
      </c>
      <c r="CI2535" s="2">
        <v>0</v>
      </c>
      <c r="CJ2535" s="2">
        <v>0</v>
      </c>
      <c r="CK2535" s="2">
        <v>0</v>
      </c>
      <c r="CL2535" s="2">
        <v>0</v>
      </c>
    </row>
    <row r="2536" spans="1:90" x14ac:dyDescent="0.25">
      <c r="A2536" t="s">
        <v>115</v>
      </c>
      <c r="B2536">
        <v>10210</v>
      </c>
      <c r="C2536" t="s">
        <v>409</v>
      </c>
      <c r="D2536">
        <v>1</v>
      </c>
      <c r="E2536">
        <v>8</v>
      </c>
      <c r="F2536">
        <v>925385</v>
      </c>
      <c r="G2536">
        <v>35925385</v>
      </c>
      <c r="H2536" t="s">
        <v>3739</v>
      </c>
      <c r="I2536">
        <v>100</v>
      </c>
      <c r="J2536" t="s">
        <v>107</v>
      </c>
      <c r="K2536" t="s">
        <v>1973</v>
      </c>
      <c r="L2536">
        <v>36</v>
      </c>
      <c r="M2536" t="s">
        <v>410</v>
      </c>
      <c r="N2536">
        <v>8111540</v>
      </c>
      <c r="O2536" t="s">
        <v>92</v>
      </c>
      <c r="P2536" t="s">
        <v>3740</v>
      </c>
      <c r="Q2536">
        <v>809</v>
      </c>
      <c r="R2536">
        <v>11</v>
      </c>
      <c r="S2536">
        <v>25691140</v>
      </c>
      <c r="T2536">
        <v>25695540</v>
      </c>
      <c r="U2536" t="s">
        <v>3741</v>
      </c>
      <c r="V2536">
        <v>1</v>
      </c>
      <c r="W2536" s="2">
        <v>0</v>
      </c>
      <c r="X2536" s="2">
        <v>0</v>
      </c>
      <c r="Y2536" s="2">
        <v>28</v>
      </c>
      <c r="Z2536" s="2">
        <v>60</v>
      </c>
      <c r="AA2536" s="2">
        <v>27</v>
      </c>
      <c r="AB2536" s="2">
        <v>54</v>
      </c>
      <c r="AC2536" s="2">
        <v>46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1</v>
      </c>
      <c r="BH2536" s="2">
        <v>2</v>
      </c>
      <c r="BI2536" s="2">
        <v>1</v>
      </c>
      <c r="BJ2536" s="2">
        <v>2</v>
      </c>
      <c r="BK2536" s="2">
        <v>2</v>
      </c>
      <c r="BL2536" s="2">
        <v>0</v>
      </c>
      <c r="BM2536" s="2">
        <v>0</v>
      </c>
      <c r="BN2536" s="2">
        <v>0</v>
      </c>
      <c r="BO2536" s="2">
        <v>0</v>
      </c>
      <c r="BP2536" s="2">
        <v>0</v>
      </c>
      <c r="BQ2536" s="2">
        <v>0</v>
      </c>
      <c r="BR2536" s="2">
        <v>0</v>
      </c>
      <c r="BS2536" s="2">
        <v>0</v>
      </c>
      <c r="BT2536" s="2">
        <v>0</v>
      </c>
      <c r="BU2536" s="2">
        <v>0</v>
      </c>
      <c r="BV2536" s="2">
        <v>0</v>
      </c>
      <c r="BW2536" s="2">
        <v>0</v>
      </c>
      <c r="BX2536" s="2">
        <v>0</v>
      </c>
      <c r="BY2536" s="2">
        <v>0</v>
      </c>
      <c r="BZ2536" s="2">
        <v>0</v>
      </c>
      <c r="CA2536" s="2">
        <v>0</v>
      </c>
      <c r="CB2536" s="2">
        <v>0</v>
      </c>
      <c r="CC2536" s="2">
        <v>0</v>
      </c>
      <c r="CD2536" s="2">
        <v>0</v>
      </c>
      <c r="CE2536" s="2">
        <v>0</v>
      </c>
      <c r="CF2536" s="2">
        <v>0</v>
      </c>
      <c r="CG2536" s="2">
        <v>0</v>
      </c>
      <c r="CH2536" s="2">
        <v>0</v>
      </c>
      <c r="CI2536" s="2">
        <v>0</v>
      </c>
      <c r="CJ2536" s="2">
        <v>0</v>
      </c>
      <c r="CK2536" s="2">
        <v>0</v>
      </c>
      <c r="CL2536" s="2">
        <v>0</v>
      </c>
    </row>
    <row r="2537" spans="1:90" x14ac:dyDescent="0.25">
      <c r="A2537" t="s">
        <v>115</v>
      </c>
      <c r="B2537">
        <v>10210</v>
      </c>
      <c r="C2537" t="s">
        <v>409</v>
      </c>
      <c r="D2537">
        <v>1</v>
      </c>
      <c r="E2537">
        <v>8</v>
      </c>
      <c r="F2537">
        <v>914708</v>
      </c>
      <c r="G2537">
        <v>35914708</v>
      </c>
      <c r="H2537" t="s">
        <v>15557</v>
      </c>
      <c r="I2537">
        <v>100</v>
      </c>
      <c r="J2537" t="s">
        <v>107</v>
      </c>
      <c r="K2537" t="s">
        <v>7038</v>
      </c>
      <c r="L2537">
        <v>96</v>
      </c>
      <c r="M2537" t="s">
        <v>1107</v>
      </c>
      <c r="N2537">
        <v>8451050</v>
      </c>
      <c r="O2537" t="s">
        <v>92</v>
      </c>
      <c r="P2537" t="s">
        <v>7439</v>
      </c>
      <c r="Q2537">
        <v>180</v>
      </c>
      <c r="R2537">
        <v>11</v>
      </c>
      <c r="S2537">
        <v>25575155</v>
      </c>
      <c r="T2537">
        <v>25576824</v>
      </c>
      <c r="U2537" t="s">
        <v>15558</v>
      </c>
      <c r="V2537">
        <v>1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82</v>
      </c>
      <c r="AE2537" s="2">
        <v>50</v>
      </c>
      <c r="AF2537" s="2">
        <v>96</v>
      </c>
      <c r="AG2537" s="2">
        <v>126</v>
      </c>
      <c r="AH2537" s="2">
        <v>329</v>
      </c>
      <c r="AI2537" s="2">
        <v>293</v>
      </c>
      <c r="AJ2537" s="2">
        <v>319</v>
      </c>
      <c r="AK2537" s="2">
        <v>0</v>
      </c>
      <c r="AL2537" s="2">
        <v>0</v>
      </c>
      <c r="AM2537" s="2">
        <v>0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143</v>
      </c>
      <c r="BD2537" s="2">
        <v>0</v>
      </c>
      <c r="BE2537" s="2">
        <v>0</v>
      </c>
      <c r="BF2537" s="2">
        <v>0</v>
      </c>
      <c r="BG2537" s="2">
        <v>0</v>
      </c>
      <c r="BH2537" s="2">
        <v>0</v>
      </c>
      <c r="BI2537" s="2">
        <v>0</v>
      </c>
      <c r="BJ2537" s="2">
        <v>0</v>
      </c>
      <c r="BK2537" s="2">
        <v>0</v>
      </c>
      <c r="BL2537" s="2">
        <v>3</v>
      </c>
      <c r="BM2537" s="2">
        <v>2</v>
      </c>
      <c r="BN2537" s="2">
        <v>4</v>
      </c>
      <c r="BO2537" s="2">
        <v>4</v>
      </c>
      <c r="BP2537" s="2">
        <v>15</v>
      </c>
      <c r="BQ2537" s="2">
        <v>11</v>
      </c>
      <c r="BR2537" s="2">
        <v>12</v>
      </c>
      <c r="BS2537" s="2">
        <v>0</v>
      </c>
      <c r="BT2537" s="2">
        <v>0</v>
      </c>
      <c r="BU2537" s="2">
        <v>0</v>
      </c>
      <c r="BV2537" s="2">
        <v>0</v>
      </c>
      <c r="BW2537" s="2">
        <v>0</v>
      </c>
      <c r="BX2537" s="2">
        <v>0</v>
      </c>
      <c r="BY2537" s="2">
        <v>0</v>
      </c>
      <c r="BZ2537" s="2">
        <v>0</v>
      </c>
      <c r="CA2537" s="2">
        <v>0</v>
      </c>
      <c r="CB2537" s="2">
        <v>0</v>
      </c>
      <c r="CC2537" s="2">
        <v>0</v>
      </c>
      <c r="CD2537" s="2">
        <v>0</v>
      </c>
      <c r="CE2537" s="2">
        <v>0</v>
      </c>
      <c r="CF2537" s="2">
        <v>0</v>
      </c>
      <c r="CG2537" s="2">
        <v>0</v>
      </c>
      <c r="CH2537" s="2">
        <v>0</v>
      </c>
      <c r="CI2537" s="2">
        <v>0</v>
      </c>
      <c r="CJ2537" s="2">
        <v>0</v>
      </c>
      <c r="CK2537" s="2">
        <v>7</v>
      </c>
      <c r="CL2537" s="2">
        <v>0</v>
      </c>
    </row>
    <row r="2538" spans="1:90" x14ac:dyDescent="0.25">
      <c r="A2538" t="s">
        <v>115</v>
      </c>
      <c r="B2538">
        <v>10210</v>
      </c>
      <c r="C2538" t="s">
        <v>409</v>
      </c>
      <c r="D2538">
        <v>1</v>
      </c>
      <c r="E2538">
        <v>8</v>
      </c>
      <c r="F2538">
        <v>40332</v>
      </c>
      <c r="G2538">
        <v>35040332</v>
      </c>
      <c r="H2538" t="s">
        <v>4278</v>
      </c>
      <c r="I2538">
        <v>100</v>
      </c>
      <c r="J2538" t="s">
        <v>107</v>
      </c>
      <c r="K2538" t="s">
        <v>1106</v>
      </c>
      <c r="L2538">
        <v>74</v>
      </c>
      <c r="M2538" t="s">
        <v>817</v>
      </c>
      <c r="N2538">
        <v>8041500</v>
      </c>
      <c r="O2538" t="s">
        <v>92</v>
      </c>
      <c r="P2538" t="s">
        <v>4279</v>
      </c>
      <c r="Q2538">
        <v>274</v>
      </c>
      <c r="R2538">
        <v>11</v>
      </c>
      <c r="S2538">
        <v>20525244</v>
      </c>
      <c r="U2538" t="s">
        <v>4280</v>
      </c>
      <c r="V2538">
        <v>1</v>
      </c>
      <c r="W2538" s="2">
        <v>0</v>
      </c>
      <c r="X2538" s="2">
        <v>0</v>
      </c>
      <c r="Y2538" s="2">
        <v>17</v>
      </c>
      <c r="Z2538" s="2">
        <v>41</v>
      </c>
      <c r="AA2538" s="2">
        <v>26</v>
      </c>
      <c r="AB2538" s="2">
        <v>48</v>
      </c>
      <c r="AC2538" s="2">
        <v>47</v>
      </c>
      <c r="AD2538" s="2">
        <v>46</v>
      </c>
      <c r="AE2538" s="2">
        <v>67</v>
      </c>
      <c r="AF2538" s="2">
        <v>55</v>
      </c>
      <c r="AG2538" s="2">
        <v>31</v>
      </c>
      <c r="AH2538" s="2">
        <v>62</v>
      </c>
      <c r="AI2538" s="2">
        <v>71</v>
      </c>
      <c r="AJ2538" s="2">
        <v>62</v>
      </c>
      <c r="AK2538" s="2">
        <v>0</v>
      </c>
      <c r="AL2538" s="2">
        <v>0</v>
      </c>
      <c r="AM2538" s="2">
        <v>0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0</v>
      </c>
      <c r="BD2538" s="2">
        <v>4</v>
      </c>
      <c r="BE2538" s="2">
        <v>0</v>
      </c>
      <c r="BF2538" s="2">
        <v>0</v>
      </c>
      <c r="BG2538" s="2">
        <v>1</v>
      </c>
      <c r="BH2538" s="2">
        <v>3</v>
      </c>
      <c r="BI2538" s="2">
        <v>2</v>
      </c>
      <c r="BJ2538" s="2">
        <v>2</v>
      </c>
      <c r="BK2538" s="2">
        <v>3</v>
      </c>
      <c r="BL2538" s="2">
        <v>3</v>
      </c>
      <c r="BM2538" s="2">
        <v>3</v>
      </c>
      <c r="BN2538" s="2">
        <v>4</v>
      </c>
      <c r="BO2538" s="2">
        <v>1</v>
      </c>
      <c r="BP2538" s="2">
        <v>3</v>
      </c>
      <c r="BQ2538" s="2">
        <v>3</v>
      </c>
      <c r="BR2538" s="2">
        <v>2</v>
      </c>
      <c r="BS2538" s="2">
        <v>0</v>
      </c>
      <c r="BT2538" s="2">
        <v>0</v>
      </c>
      <c r="BU2538" s="2">
        <v>0</v>
      </c>
      <c r="BV2538" s="2">
        <v>0</v>
      </c>
      <c r="BW2538" s="2">
        <v>0</v>
      </c>
      <c r="BX2538" s="2">
        <v>0</v>
      </c>
      <c r="BY2538" s="2">
        <v>0</v>
      </c>
      <c r="BZ2538" s="2">
        <v>0</v>
      </c>
      <c r="CA2538" s="2">
        <v>0</v>
      </c>
      <c r="CB2538" s="2">
        <v>0</v>
      </c>
      <c r="CC2538" s="2">
        <v>0</v>
      </c>
      <c r="CD2538" s="2">
        <v>0</v>
      </c>
      <c r="CE2538" s="2">
        <v>0</v>
      </c>
      <c r="CF2538" s="2">
        <v>0</v>
      </c>
      <c r="CG2538" s="2">
        <v>0</v>
      </c>
      <c r="CH2538" s="2">
        <v>0</v>
      </c>
      <c r="CI2538" s="2">
        <v>0</v>
      </c>
      <c r="CJ2538" s="2">
        <v>0</v>
      </c>
      <c r="CK2538" s="2">
        <v>0</v>
      </c>
      <c r="CL2538" s="2">
        <v>2</v>
      </c>
    </row>
    <row r="2539" spans="1:90" x14ac:dyDescent="0.25">
      <c r="A2539" t="s">
        <v>115</v>
      </c>
      <c r="B2539">
        <v>10210</v>
      </c>
      <c r="C2539" t="s">
        <v>409</v>
      </c>
      <c r="D2539">
        <v>1</v>
      </c>
      <c r="E2539">
        <v>8</v>
      </c>
      <c r="F2539">
        <v>2926</v>
      </c>
      <c r="G2539">
        <v>35002926</v>
      </c>
      <c r="H2539" t="s">
        <v>4864</v>
      </c>
      <c r="I2539">
        <v>100</v>
      </c>
      <c r="J2539" t="s">
        <v>107</v>
      </c>
      <c r="K2539" t="s">
        <v>4865</v>
      </c>
      <c r="L2539">
        <v>36</v>
      </c>
      <c r="M2539" t="s">
        <v>410</v>
      </c>
      <c r="N2539">
        <v>8110220</v>
      </c>
      <c r="O2539" t="s">
        <v>92</v>
      </c>
      <c r="P2539" t="s">
        <v>4866</v>
      </c>
      <c r="Q2539" t="s">
        <v>127</v>
      </c>
      <c r="R2539">
        <v>11</v>
      </c>
      <c r="S2539">
        <v>25614727</v>
      </c>
      <c r="T2539">
        <v>29632031</v>
      </c>
      <c r="U2539" t="s">
        <v>4867</v>
      </c>
      <c r="V2539">
        <v>1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72</v>
      </c>
      <c r="AE2539" s="2">
        <v>89</v>
      </c>
      <c r="AF2539" s="2">
        <v>89</v>
      </c>
      <c r="AG2539" s="2">
        <v>68</v>
      </c>
      <c r="AH2539" s="2">
        <v>210</v>
      </c>
      <c r="AI2539" s="2">
        <v>172</v>
      </c>
      <c r="AJ2539" s="2">
        <v>152</v>
      </c>
      <c r="AK2539" s="2">
        <v>0</v>
      </c>
      <c r="AL2539" s="2">
        <v>0</v>
      </c>
      <c r="AM2539" s="2">
        <v>0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102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0</v>
      </c>
      <c r="BI2539" s="2">
        <v>0</v>
      </c>
      <c r="BJ2539" s="2">
        <v>0</v>
      </c>
      <c r="BK2539" s="2">
        <v>0</v>
      </c>
      <c r="BL2539" s="2">
        <v>4</v>
      </c>
      <c r="BM2539" s="2">
        <v>5</v>
      </c>
      <c r="BN2539" s="2">
        <v>4</v>
      </c>
      <c r="BO2539" s="2">
        <v>2</v>
      </c>
      <c r="BP2539" s="2">
        <v>10</v>
      </c>
      <c r="BQ2539" s="2">
        <v>6</v>
      </c>
      <c r="BR2539" s="2">
        <v>5</v>
      </c>
      <c r="BS2539" s="2">
        <v>0</v>
      </c>
      <c r="BT2539" s="2">
        <v>0</v>
      </c>
      <c r="BU2539" s="2">
        <v>0</v>
      </c>
      <c r="BV2539" s="2">
        <v>0</v>
      </c>
      <c r="BW2539" s="2">
        <v>0</v>
      </c>
      <c r="BX2539" s="2">
        <v>0</v>
      </c>
      <c r="BY2539" s="2">
        <v>0</v>
      </c>
      <c r="BZ2539" s="2">
        <v>0</v>
      </c>
      <c r="CA2539" s="2">
        <v>0</v>
      </c>
      <c r="CB2539" s="2">
        <v>0</v>
      </c>
      <c r="CC2539" s="2">
        <v>5</v>
      </c>
      <c r="CD2539" s="2">
        <v>0</v>
      </c>
      <c r="CE2539" s="2">
        <v>0</v>
      </c>
      <c r="CF2539" s="2">
        <v>0</v>
      </c>
      <c r="CG2539" s="2">
        <v>0</v>
      </c>
      <c r="CH2539" s="2">
        <v>0</v>
      </c>
      <c r="CI2539" s="2">
        <v>0</v>
      </c>
      <c r="CJ2539" s="2">
        <v>0</v>
      </c>
      <c r="CK2539" s="2">
        <v>0</v>
      </c>
      <c r="CL2539" s="2">
        <v>0</v>
      </c>
    </row>
    <row r="2540" spans="1:90" x14ac:dyDescent="0.25">
      <c r="A2540" t="s">
        <v>115</v>
      </c>
      <c r="B2540">
        <v>10210</v>
      </c>
      <c r="C2540" t="s">
        <v>409</v>
      </c>
      <c r="D2540">
        <v>1</v>
      </c>
      <c r="E2540">
        <v>8</v>
      </c>
      <c r="F2540">
        <v>37035</v>
      </c>
      <c r="G2540">
        <v>35037035</v>
      </c>
      <c r="H2540" t="s">
        <v>13072</v>
      </c>
      <c r="I2540">
        <v>100</v>
      </c>
      <c r="J2540" t="s">
        <v>107</v>
      </c>
      <c r="K2540" t="s">
        <v>8893</v>
      </c>
      <c r="L2540">
        <v>74</v>
      </c>
      <c r="M2540" t="s">
        <v>817</v>
      </c>
      <c r="N2540">
        <v>8040130</v>
      </c>
      <c r="O2540" t="s">
        <v>92</v>
      </c>
      <c r="P2540" t="s">
        <v>13073</v>
      </c>
      <c r="Q2540">
        <v>275</v>
      </c>
      <c r="R2540">
        <v>11</v>
      </c>
      <c r="S2540">
        <v>22970171</v>
      </c>
      <c r="T2540">
        <v>22973722</v>
      </c>
      <c r="U2540" t="s">
        <v>13074</v>
      </c>
      <c r="V2540">
        <v>1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84</v>
      </c>
      <c r="AE2540" s="2">
        <v>26</v>
      </c>
      <c r="AF2540" s="2">
        <v>65</v>
      </c>
      <c r="AG2540" s="2">
        <v>65</v>
      </c>
      <c r="AH2540" s="2">
        <v>138</v>
      </c>
      <c r="AI2540" s="2">
        <v>82</v>
      </c>
      <c r="AJ2540" s="2">
        <v>96</v>
      </c>
      <c r="AK2540" s="2">
        <v>0</v>
      </c>
      <c r="AL2540" s="2">
        <v>0</v>
      </c>
      <c r="AM2540" s="2">
        <v>0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188</v>
      </c>
      <c r="BD2540" s="2">
        <v>0</v>
      </c>
      <c r="BE2540" s="2">
        <v>0</v>
      </c>
      <c r="BF2540" s="2">
        <v>0</v>
      </c>
      <c r="BG2540" s="2">
        <v>0</v>
      </c>
      <c r="BH2540" s="2">
        <v>0</v>
      </c>
      <c r="BI2540" s="2">
        <v>0</v>
      </c>
      <c r="BJ2540" s="2">
        <v>0</v>
      </c>
      <c r="BK2540" s="2">
        <v>0</v>
      </c>
      <c r="BL2540" s="2">
        <v>4</v>
      </c>
      <c r="BM2540" s="2">
        <v>1</v>
      </c>
      <c r="BN2540" s="2">
        <v>2</v>
      </c>
      <c r="BO2540" s="2">
        <v>2</v>
      </c>
      <c r="BP2540" s="2">
        <v>6</v>
      </c>
      <c r="BQ2540" s="2">
        <v>3</v>
      </c>
      <c r="BR2540" s="2">
        <v>6</v>
      </c>
      <c r="BS2540" s="2">
        <v>0</v>
      </c>
      <c r="BT2540" s="2">
        <v>0</v>
      </c>
      <c r="BU2540" s="2">
        <v>0</v>
      </c>
      <c r="BV2540" s="2">
        <v>0</v>
      </c>
      <c r="BW2540" s="2">
        <v>0</v>
      </c>
      <c r="BX2540" s="2">
        <v>0</v>
      </c>
      <c r="BY2540" s="2">
        <v>0</v>
      </c>
      <c r="BZ2540" s="2">
        <v>0</v>
      </c>
      <c r="CA2540" s="2">
        <v>0</v>
      </c>
      <c r="CB2540" s="2">
        <v>0</v>
      </c>
      <c r="CC2540" s="2">
        <v>0</v>
      </c>
      <c r="CD2540" s="2">
        <v>0</v>
      </c>
      <c r="CE2540" s="2">
        <v>0</v>
      </c>
      <c r="CF2540" s="2">
        <v>0</v>
      </c>
      <c r="CG2540" s="2">
        <v>0</v>
      </c>
      <c r="CH2540" s="2">
        <v>0</v>
      </c>
      <c r="CI2540" s="2">
        <v>0</v>
      </c>
      <c r="CJ2540" s="2">
        <v>0</v>
      </c>
      <c r="CK2540" s="2">
        <v>10</v>
      </c>
      <c r="CL2540" s="2">
        <v>0</v>
      </c>
    </row>
    <row r="2541" spans="1:90" x14ac:dyDescent="0.25">
      <c r="A2541" t="s">
        <v>115</v>
      </c>
      <c r="B2541">
        <v>10210</v>
      </c>
      <c r="C2541" t="s">
        <v>409</v>
      </c>
      <c r="D2541">
        <v>1</v>
      </c>
      <c r="E2541">
        <v>8</v>
      </c>
      <c r="F2541">
        <v>3037</v>
      </c>
      <c r="G2541">
        <v>35003037</v>
      </c>
      <c r="H2541" t="s">
        <v>10824</v>
      </c>
      <c r="I2541">
        <v>100</v>
      </c>
      <c r="J2541" t="s">
        <v>107</v>
      </c>
      <c r="K2541" t="s">
        <v>1034</v>
      </c>
      <c r="L2541">
        <v>74</v>
      </c>
      <c r="M2541" t="s">
        <v>817</v>
      </c>
      <c r="N2541">
        <v>8021300</v>
      </c>
      <c r="O2541" t="s">
        <v>92</v>
      </c>
      <c r="P2541" t="s">
        <v>10825</v>
      </c>
      <c r="Q2541">
        <v>485</v>
      </c>
      <c r="R2541">
        <v>11</v>
      </c>
      <c r="S2541">
        <v>22970224</v>
      </c>
      <c r="T2541">
        <v>22974441</v>
      </c>
      <c r="U2541" t="s">
        <v>10826</v>
      </c>
      <c r="V2541">
        <v>1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34</v>
      </c>
      <c r="AE2541" s="2">
        <v>31</v>
      </c>
      <c r="AF2541" s="2">
        <v>44</v>
      </c>
      <c r="AG2541" s="2">
        <v>32</v>
      </c>
      <c r="AH2541" s="2">
        <v>265</v>
      </c>
      <c r="AI2541" s="2">
        <v>189</v>
      </c>
      <c r="AJ2541" s="2">
        <v>233</v>
      </c>
      <c r="AK2541" s="2">
        <v>0</v>
      </c>
      <c r="AL2541" s="2">
        <v>0</v>
      </c>
      <c r="AM2541" s="2">
        <v>0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91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0</v>
      </c>
      <c r="BI2541" s="2">
        <v>0</v>
      </c>
      <c r="BJ2541" s="2">
        <v>0</v>
      </c>
      <c r="BK2541" s="2">
        <v>0</v>
      </c>
      <c r="BL2541" s="2">
        <v>1</v>
      </c>
      <c r="BM2541" s="2">
        <v>1</v>
      </c>
      <c r="BN2541" s="2">
        <v>3</v>
      </c>
      <c r="BO2541" s="2">
        <v>2</v>
      </c>
      <c r="BP2541" s="2">
        <v>9</v>
      </c>
      <c r="BQ2541" s="2">
        <v>7</v>
      </c>
      <c r="BR2541" s="2">
        <v>8</v>
      </c>
      <c r="BS2541" s="2">
        <v>0</v>
      </c>
      <c r="BT2541" s="2">
        <v>0</v>
      </c>
      <c r="BU2541" s="2">
        <v>0</v>
      </c>
      <c r="BV2541" s="2">
        <v>0</v>
      </c>
      <c r="BW2541" s="2">
        <v>0</v>
      </c>
      <c r="BX2541" s="2">
        <v>0</v>
      </c>
      <c r="BY2541" s="2">
        <v>0</v>
      </c>
      <c r="BZ2541" s="2">
        <v>0</v>
      </c>
      <c r="CA2541" s="2">
        <v>0</v>
      </c>
      <c r="CB2541" s="2">
        <v>0</v>
      </c>
      <c r="CC2541" s="2">
        <v>2</v>
      </c>
      <c r="CD2541" s="2">
        <v>0</v>
      </c>
      <c r="CE2541" s="2">
        <v>0</v>
      </c>
      <c r="CF2541" s="2">
        <v>0</v>
      </c>
      <c r="CG2541" s="2">
        <v>0</v>
      </c>
      <c r="CH2541" s="2">
        <v>0</v>
      </c>
      <c r="CI2541" s="2">
        <v>0</v>
      </c>
      <c r="CJ2541" s="2">
        <v>0</v>
      </c>
      <c r="CK2541" s="2">
        <v>0</v>
      </c>
      <c r="CL2541" s="2">
        <v>0</v>
      </c>
    </row>
    <row r="2542" spans="1:90" x14ac:dyDescent="0.25">
      <c r="A2542" t="s">
        <v>115</v>
      </c>
      <c r="B2542">
        <v>10210</v>
      </c>
      <c r="C2542" t="s">
        <v>409</v>
      </c>
      <c r="D2542">
        <v>1</v>
      </c>
      <c r="E2542">
        <v>8</v>
      </c>
      <c r="F2542">
        <v>909191</v>
      </c>
      <c r="G2542">
        <v>35909191</v>
      </c>
      <c r="H2542" t="s">
        <v>12695</v>
      </c>
      <c r="I2542">
        <v>100</v>
      </c>
      <c r="J2542" t="s">
        <v>107</v>
      </c>
      <c r="K2542" t="s">
        <v>3801</v>
      </c>
      <c r="L2542">
        <v>96</v>
      </c>
      <c r="M2542" t="s">
        <v>1107</v>
      </c>
      <c r="N2542">
        <v>8441000</v>
      </c>
      <c r="O2542" t="s">
        <v>92</v>
      </c>
      <c r="P2542" t="s">
        <v>12696</v>
      </c>
      <c r="Q2542">
        <v>90</v>
      </c>
      <c r="R2542">
        <v>11</v>
      </c>
      <c r="S2542">
        <v>20351836</v>
      </c>
      <c r="U2542" t="s">
        <v>12697</v>
      </c>
      <c r="V2542">
        <v>1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35</v>
      </c>
      <c r="AE2542" s="2">
        <v>0</v>
      </c>
      <c r="AF2542" s="2">
        <v>74</v>
      </c>
      <c r="AG2542" s="2">
        <v>47</v>
      </c>
      <c r="AH2542" s="2">
        <v>277</v>
      </c>
      <c r="AI2542" s="2">
        <v>199</v>
      </c>
      <c r="AJ2542" s="2">
        <v>231</v>
      </c>
      <c r="AK2542" s="2">
        <v>0</v>
      </c>
      <c r="AL2542" s="2">
        <v>0</v>
      </c>
      <c r="AM2542" s="2">
        <v>0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106</v>
      </c>
      <c r="BD2542" s="2">
        <v>0</v>
      </c>
      <c r="BE2542" s="2">
        <v>0</v>
      </c>
      <c r="BF2542" s="2">
        <v>0</v>
      </c>
      <c r="BG2542" s="2">
        <v>0</v>
      </c>
      <c r="BH2542" s="2">
        <v>0</v>
      </c>
      <c r="BI2542" s="2">
        <v>0</v>
      </c>
      <c r="BJ2542" s="2">
        <v>0</v>
      </c>
      <c r="BK2542" s="2">
        <v>0</v>
      </c>
      <c r="BL2542" s="2">
        <v>2</v>
      </c>
      <c r="BM2542" s="2">
        <v>0</v>
      </c>
      <c r="BN2542" s="2">
        <v>3</v>
      </c>
      <c r="BO2542" s="2">
        <v>2</v>
      </c>
      <c r="BP2542" s="2">
        <v>11</v>
      </c>
      <c r="BQ2542" s="2">
        <v>9</v>
      </c>
      <c r="BR2542" s="2">
        <v>9</v>
      </c>
      <c r="BS2542" s="2">
        <v>0</v>
      </c>
      <c r="BT2542" s="2">
        <v>0</v>
      </c>
      <c r="BU2542" s="2">
        <v>0</v>
      </c>
      <c r="BV2542" s="2">
        <v>0</v>
      </c>
      <c r="BW2542" s="2">
        <v>0</v>
      </c>
      <c r="BX2542" s="2">
        <v>0</v>
      </c>
      <c r="BY2542" s="2">
        <v>0</v>
      </c>
      <c r="BZ2542" s="2">
        <v>0</v>
      </c>
      <c r="CA2542" s="2">
        <v>0</v>
      </c>
      <c r="CB2542" s="2">
        <v>0</v>
      </c>
      <c r="CC2542" s="2">
        <v>0</v>
      </c>
      <c r="CD2542" s="2">
        <v>0</v>
      </c>
      <c r="CE2542" s="2">
        <v>0</v>
      </c>
      <c r="CF2542" s="2">
        <v>0</v>
      </c>
      <c r="CG2542" s="2">
        <v>0</v>
      </c>
      <c r="CH2542" s="2">
        <v>0</v>
      </c>
      <c r="CI2542" s="2">
        <v>0</v>
      </c>
      <c r="CJ2542" s="2">
        <v>0</v>
      </c>
      <c r="CK2542" s="2">
        <v>7</v>
      </c>
      <c r="CL2542" s="2">
        <v>0</v>
      </c>
    </row>
    <row r="2543" spans="1:90" x14ac:dyDescent="0.25">
      <c r="A2543" t="s">
        <v>115</v>
      </c>
      <c r="B2543">
        <v>10210</v>
      </c>
      <c r="C2543" t="s">
        <v>409</v>
      </c>
      <c r="D2543">
        <v>1</v>
      </c>
      <c r="E2543">
        <v>8</v>
      </c>
      <c r="F2543">
        <v>3281</v>
      </c>
      <c r="G2543">
        <v>35003281</v>
      </c>
      <c r="H2543" t="s">
        <v>3650</v>
      </c>
      <c r="I2543">
        <v>100</v>
      </c>
      <c r="J2543" t="s">
        <v>107</v>
      </c>
      <c r="K2543" t="s">
        <v>1107</v>
      </c>
      <c r="L2543">
        <v>96</v>
      </c>
      <c r="M2543" t="s">
        <v>1107</v>
      </c>
      <c r="N2543">
        <v>8452180</v>
      </c>
      <c r="O2543" t="s">
        <v>92</v>
      </c>
      <c r="P2543" t="s">
        <v>3651</v>
      </c>
      <c r="Q2543">
        <v>37</v>
      </c>
      <c r="R2543">
        <v>11</v>
      </c>
      <c r="S2543">
        <v>25570154</v>
      </c>
      <c r="T2543">
        <v>29611396</v>
      </c>
      <c r="U2543" t="s">
        <v>3652</v>
      </c>
      <c r="V2543">
        <v>1</v>
      </c>
      <c r="W2543" s="2">
        <v>0</v>
      </c>
      <c r="X2543" s="2">
        <v>0</v>
      </c>
      <c r="Y2543" s="2">
        <v>234</v>
      </c>
      <c r="Z2543" s="2">
        <v>236</v>
      </c>
      <c r="AA2543" s="2">
        <v>213</v>
      </c>
      <c r="AB2543" s="2">
        <v>142</v>
      </c>
      <c r="AC2543" s="2">
        <v>230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8</v>
      </c>
      <c r="BE2543" s="2">
        <v>0</v>
      </c>
      <c r="BF2543" s="2">
        <v>0</v>
      </c>
      <c r="BG2543" s="2">
        <v>8</v>
      </c>
      <c r="BH2543" s="2">
        <v>9</v>
      </c>
      <c r="BI2543" s="2">
        <v>10</v>
      </c>
      <c r="BJ2543" s="2">
        <v>6</v>
      </c>
      <c r="BK2543" s="2">
        <v>12</v>
      </c>
      <c r="BL2543" s="2">
        <v>0</v>
      </c>
      <c r="BM2543" s="2">
        <v>0</v>
      </c>
      <c r="BN2543" s="2">
        <v>0</v>
      </c>
      <c r="BO2543" s="2">
        <v>0</v>
      </c>
      <c r="BP2543" s="2">
        <v>0</v>
      </c>
      <c r="BQ2543" s="2">
        <v>0</v>
      </c>
      <c r="BR2543" s="2">
        <v>0</v>
      </c>
      <c r="BS2543" s="2">
        <v>0</v>
      </c>
      <c r="BT2543" s="2">
        <v>0</v>
      </c>
      <c r="BU2543" s="2">
        <v>0</v>
      </c>
      <c r="BV2543" s="2">
        <v>0</v>
      </c>
      <c r="BW2543" s="2">
        <v>0</v>
      </c>
      <c r="BX2543" s="2">
        <v>0</v>
      </c>
      <c r="BY2543" s="2">
        <v>0</v>
      </c>
      <c r="BZ2543" s="2">
        <v>0</v>
      </c>
      <c r="CA2543" s="2">
        <v>0</v>
      </c>
      <c r="CB2543" s="2">
        <v>0</v>
      </c>
      <c r="CC2543" s="2">
        <v>0</v>
      </c>
      <c r="CD2543" s="2">
        <v>0</v>
      </c>
      <c r="CE2543" s="2">
        <v>0</v>
      </c>
      <c r="CF2543" s="2">
        <v>0</v>
      </c>
      <c r="CG2543" s="2">
        <v>0</v>
      </c>
      <c r="CH2543" s="2">
        <v>0</v>
      </c>
      <c r="CI2543" s="2">
        <v>0</v>
      </c>
      <c r="CJ2543" s="2">
        <v>0</v>
      </c>
      <c r="CK2543" s="2">
        <v>0</v>
      </c>
      <c r="CL2543" s="2">
        <v>2</v>
      </c>
    </row>
    <row r="2544" spans="1:90" x14ac:dyDescent="0.25">
      <c r="A2544" t="s">
        <v>115</v>
      </c>
      <c r="B2544">
        <v>10210</v>
      </c>
      <c r="C2544" t="s">
        <v>409</v>
      </c>
      <c r="D2544">
        <v>1</v>
      </c>
      <c r="E2544">
        <v>8</v>
      </c>
      <c r="F2544">
        <v>444133</v>
      </c>
      <c r="G2544">
        <v>35444133</v>
      </c>
      <c r="H2544" t="s">
        <v>4381</v>
      </c>
      <c r="I2544">
        <v>100</v>
      </c>
      <c r="J2544" t="s">
        <v>107</v>
      </c>
      <c r="K2544" t="s">
        <v>1772</v>
      </c>
      <c r="L2544">
        <v>36</v>
      </c>
      <c r="M2544" t="s">
        <v>410</v>
      </c>
      <c r="N2544">
        <v>8142004</v>
      </c>
      <c r="O2544" t="s">
        <v>92</v>
      </c>
      <c r="P2544" t="s">
        <v>4382</v>
      </c>
      <c r="Q2544">
        <v>371</v>
      </c>
      <c r="R2544">
        <v>11</v>
      </c>
      <c r="S2544">
        <v>25622499</v>
      </c>
      <c r="T2544">
        <v>25850190</v>
      </c>
      <c r="U2544" t="s">
        <v>4383</v>
      </c>
      <c r="V2544">
        <v>1</v>
      </c>
      <c r="W2544" s="2">
        <v>0</v>
      </c>
      <c r="X2544" s="2">
        <v>0</v>
      </c>
      <c r="Y2544" s="2">
        <v>88</v>
      </c>
      <c r="Z2544" s="2">
        <v>146</v>
      </c>
      <c r="AA2544" s="2">
        <v>60</v>
      </c>
      <c r="AB2544" s="2">
        <v>88</v>
      </c>
      <c r="AC2544" s="2">
        <v>29</v>
      </c>
      <c r="AD2544" s="2">
        <v>46</v>
      </c>
      <c r="AE2544" s="2">
        <v>151</v>
      </c>
      <c r="AF2544" s="2">
        <v>30</v>
      </c>
      <c r="AG2544" s="2">
        <v>29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94</v>
      </c>
      <c r="BD2544" s="2">
        <v>0</v>
      </c>
      <c r="BE2544" s="2">
        <v>0</v>
      </c>
      <c r="BF2544" s="2">
        <v>0</v>
      </c>
      <c r="BG2544" s="2">
        <v>4</v>
      </c>
      <c r="BH2544" s="2">
        <v>5</v>
      </c>
      <c r="BI2544" s="2">
        <v>2</v>
      </c>
      <c r="BJ2544" s="2">
        <v>4</v>
      </c>
      <c r="BK2544" s="2">
        <v>1</v>
      </c>
      <c r="BL2544" s="2">
        <v>3</v>
      </c>
      <c r="BM2544" s="2">
        <v>7</v>
      </c>
      <c r="BN2544" s="2">
        <v>1</v>
      </c>
      <c r="BO2544" s="2">
        <v>1</v>
      </c>
      <c r="BP2544" s="2">
        <v>0</v>
      </c>
      <c r="BQ2544" s="2">
        <v>0</v>
      </c>
      <c r="BR2544" s="2">
        <v>0</v>
      </c>
      <c r="BS2544" s="2">
        <v>0</v>
      </c>
      <c r="BT2544" s="2">
        <v>0</v>
      </c>
      <c r="BU2544" s="2">
        <v>0</v>
      </c>
      <c r="BV2544" s="2">
        <v>0</v>
      </c>
      <c r="BW2544" s="2">
        <v>0</v>
      </c>
      <c r="BX2544" s="2">
        <v>0</v>
      </c>
      <c r="BY2544" s="2">
        <v>0</v>
      </c>
      <c r="BZ2544" s="2">
        <v>0</v>
      </c>
      <c r="CA2544" s="2">
        <v>0</v>
      </c>
      <c r="CB2544" s="2">
        <v>0</v>
      </c>
      <c r="CC2544" s="2">
        <v>0</v>
      </c>
      <c r="CD2544" s="2">
        <v>0</v>
      </c>
      <c r="CE2544" s="2">
        <v>0</v>
      </c>
      <c r="CF2544" s="2">
        <v>0</v>
      </c>
      <c r="CG2544" s="2">
        <v>0</v>
      </c>
      <c r="CH2544" s="2">
        <v>0</v>
      </c>
      <c r="CI2544" s="2">
        <v>0</v>
      </c>
      <c r="CJ2544" s="2">
        <v>0</v>
      </c>
      <c r="CK2544" s="2">
        <v>8</v>
      </c>
      <c r="CL2544" s="2">
        <v>0</v>
      </c>
    </row>
    <row r="2545" spans="1:90" x14ac:dyDescent="0.25">
      <c r="A2545" t="s">
        <v>115</v>
      </c>
      <c r="B2545">
        <v>10210</v>
      </c>
      <c r="C2545" t="s">
        <v>409</v>
      </c>
      <c r="D2545">
        <v>1</v>
      </c>
      <c r="E2545">
        <v>8</v>
      </c>
      <c r="F2545">
        <v>915701</v>
      </c>
      <c r="G2545">
        <v>35915701</v>
      </c>
      <c r="H2545" t="s">
        <v>8724</v>
      </c>
      <c r="I2545">
        <v>100</v>
      </c>
      <c r="J2545" t="s">
        <v>107</v>
      </c>
      <c r="K2545" t="s">
        <v>2643</v>
      </c>
      <c r="L2545">
        <v>36</v>
      </c>
      <c r="M2545" t="s">
        <v>410</v>
      </c>
      <c r="N2545">
        <v>8141000</v>
      </c>
      <c r="O2545" t="s">
        <v>92</v>
      </c>
      <c r="P2545" t="s">
        <v>8725</v>
      </c>
      <c r="Q2545">
        <v>801</v>
      </c>
      <c r="R2545">
        <v>11</v>
      </c>
      <c r="S2545">
        <v>29631795</v>
      </c>
      <c r="T2545">
        <v>29633406</v>
      </c>
      <c r="U2545" t="s">
        <v>8726</v>
      </c>
      <c r="V2545">
        <v>1</v>
      </c>
      <c r="W2545" s="2">
        <v>0</v>
      </c>
      <c r="X2545" s="2">
        <v>0</v>
      </c>
      <c r="Y2545" s="2">
        <v>286</v>
      </c>
      <c r="Z2545" s="2">
        <v>251</v>
      </c>
      <c r="AA2545" s="2">
        <v>254</v>
      </c>
      <c r="AB2545" s="2">
        <v>243</v>
      </c>
      <c r="AC2545" s="2">
        <v>240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148</v>
      </c>
      <c r="BD2545" s="2">
        <v>14</v>
      </c>
      <c r="BE2545" s="2">
        <v>0</v>
      </c>
      <c r="BF2545" s="2">
        <v>0</v>
      </c>
      <c r="BG2545" s="2">
        <v>10</v>
      </c>
      <c r="BH2545" s="2">
        <v>12</v>
      </c>
      <c r="BI2545" s="2">
        <v>11</v>
      </c>
      <c r="BJ2545" s="2">
        <v>10</v>
      </c>
      <c r="BK2545" s="2">
        <v>12</v>
      </c>
      <c r="BL2545" s="2">
        <v>0</v>
      </c>
      <c r="BM2545" s="2">
        <v>0</v>
      </c>
      <c r="BN2545" s="2">
        <v>0</v>
      </c>
      <c r="BO2545" s="2">
        <v>0</v>
      </c>
      <c r="BP2545" s="2">
        <v>0</v>
      </c>
      <c r="BQ2545" s="2">
        <v>0</v>
      </c>
      <c r="BR2545" s="2">
        <v>0</v>
      </c>
      <c r="BS2545" s="2">
        <v>0</v>
      </c>
      <c r="BT2545" s="2">
        <v>0</v>
      </c>
      <c r="BU2545" s="2">
        <v>0</v>
      </c>
      <c r="BV2545" s="2">
        <v>0</v>
      </c>
      <c r="BW2545" s="2">
        <v>0</v>
      </c>
      <c r="BX2545" s="2">
        <v>0</v>
      </c>
      <c r="BY2545" s="2">
        <v>0</v>
      </c>
      <c r="BZ2545" s="2">
        <v>0</v>
      </c>
      <c r="CA2545" s="2">
        <v>0</v>
      </c>
      <c r="CB2545" s="2">
        <v>0</v>
      </c>
      <c r="CC2545" s="2">
        <v>0</v>
      </c>
      <c r="CD2545" s="2">
        <v>0</v>
      </c>
      <c r="CE2545" s="2">
        <v>0</v>
      </c>
      <c r="CF2545" s="2">
        <v>0</v>
      </c>
      <c r="CG2545" s="2">
        <v>0</v>
      </c>
      <c r="CH2545" s="2">
        <v>0</v>
      </c>
      <c r="CI2545" s="2">
        <v>0</v>
      </c>
      <c r="CJ2545" s="2">
        <v>0</v>
      </c>
      <c r="CK2545" s="2">
        <v>8</v>
      </c>
      <c r="CL2545" s="2">
        <v>4</v>
      </c>
    </row>
    <row r="2546" spans="1:90" x14ac:dyDescent="0.25">
      <c r="A2546" t="s">
        <v>115</v>
      </c>
      <c r="B2546">
        <v>10210</v>
      </c>
      <c r="C2546" t="s">
        <v>409</v>
      </c>
      <c r="D2546">
        <v>1</v>
      </c>
      <c r="E2546">
        <v>8</v>
      </c>
      <c r="F2546">
        <v>907157</v>
      </c>
      <c r="G2546">
        <v>35907157</v>
      </c>
      <c r="H2546" t="s">
        <v>5961</v>
      </c>
      <c r="I2546">
        <v>100</v>
      </c>
      <c r="J2546" t="s">
        <v>107</v>
      </c>
      <c r="K2546" t="s">
        <v>1411</v>
      </c>
      <c r="L2546">
        <v>44</v>
      </c>
      <c r="M2546" t="s">
        <v>1412</v>
      </c>
      <c r="N2546">
        <v>8081380</v>
      </c>
      <c r="O2546" t="s">
        <v>92</v>
      </c>
      <c r="P2546" t="s">
        <v>5962</v>
      </c>
      <c r="Q2546">
        <v>152</v>
      </c>
      <c r="R2546">
        <v>11</v>
      </c>
      <c r="S2546">
        <v>25810595</v>
      </c>
      <c r="U2546" t="s">
        <v>5963</v>
      </c>
      <c r="V2546">
        <v>1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164</v>
      </c>
      <c r="AE2546" s="2">
        <v>135</v>
      </c>
      <c r="AF2546" s="2">
        <v>155</v>
      </c>
      <c r="AG2546" s="2">
        <v>102</v>
      </c>
      <c r="AH2546" s="2">
        <v>282</v>
      </c>
      <c r="AI2546" s="2">
        <v>299</v>
      </c>
      <c r="AJ2546" s="2">
        <v>190</v>
      </c>
      <c r="AK2546" s="2">
        <v>0</v>
      </c>
      <c r="AL2546" s="2">
        <v>0</v>
      </c>
      <c r="AM2546" s="2">
        <v>0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0</v>
      </c>
      <c r="BI2546" s="2">
        <v>0</v>
      </c>
      <c r="BJ2546" s="2">
        <v>0</v>
      </c>
      <c r="BK2546" s="2">
        <v>0</v>
      </c>
      <c r="BL2546" s="2">
        <v>8</v>
      </c>
      <c r="BM2546" s="2">
        <v>7</v>
      </c>
      <c r="BN2546" s="2">
        <v>5</v>
      </c>
      <c r="BO2546" s="2">
        <v>5</v>
      </c>
      <c r="BP2546" s="2">
        <v>12</v>
      </c>
      <c r="BQ2546" s="2">
        <v>13</v>
      </c>
      <c r="BR2546" s="2">
        <v>7</v>
      </c>
      <c r="BS2546" s="2">
        <v>0</v>
      </c>
      <c r="BT2546" s="2">
        <v>0</v>
      </c>
      <c r="BU2546" s="2">
        <v>0</v>
      </c>
      <c r="BV2546" s="2">
        <v>0</v>
      </c>
      <c r="BW2546" s="2">
        <v>0</v>
      </c>
      <c r="BX2546" s="2">
        <v>0</v>
      </c>
      <c r="BY2546" s="2">
        <v>0</v>
      </c>
      <c r="BZ2546" s="2">
        <v>0</v>
      </c>
      <c r="CA2546" s="2">
        <v>0</v>
      </c>
      <c r="CB2546" s="2">
        <v>0</v>
      </c>
      <c r="CC2546" s="2">
        <v>0</v>
      </c>
      <c r="CD2546" s="2">
        <v>0</v>
      </c>
      <c r="CE2546" s="2">
        <v>0</v>
      </c>
      <c r="CF2546" s="2">
        <v>0</v>
      </c>
      <c r="CG2546" s="2">
        <v>0</v>
      </c>
      <c r="CH2546" s="2">
        <v>0</v>
      </c>
      <c r="CI2546" s="2">
        <v>0</v>
      </c>
      <c r="CJ2546" s="2">
        <v>0</v>
      </c>
      <c r="CK2546" s="2">
        <v>0</v>
      </c>
      <c r="CL2546" s="2">
        <v>0</v>
      </c>
    </row>
    <row r="2547" spans="1:90" x14ac:dyDescent="0.25">
      <c r="A2547" t="s">
        <v>115</v>
      </c>
      <c r="B2547">
        <v>10210</v>
      </c>
      <c r="C2547" t="s">
        <v>409</v>
      </c>
      <c r="D2547">
        <v>1</v>
      </c>
      <c r="E2547">
        <v>8</v>
      </c>
      <c r="F2547">
        <v>483643</v>
      </c>
      <c r="G2547">
        <v>35483643</v>
      </c>
      <c r="H2547" t="s">
        <v>19575</v>
      </c>
      <c r="I2547">
        <v>100</v>
      </c>
      <c r="J2547" t="s">
        <v>107</v>
      </c>
      <c r="K2547" t="s">
        <v>1107</v>
      </c>
      <c r="L2547">
        <v>96</v>
      </c>
      <c r="M2547" t="s">
        <v>1107</v>
      </c>
      <c r="N2547">
        <v>8452180</v>
      </c>
      <c r="P2547" t="s">
        <v>14376</v>
      </c>
      <c r="Q2547">
        <v>37</v>
      </c>
      <c r="R2547">
        <v>11</v>
      </c>
      <c r="S2547">
        <v>20169079</v>
      </c>
      <c r="U2547" t="s">
        <v>14377</v>
      </c>
      <c r="V2547">
        <v>1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242</v>
      </c>
      <c r="AE2547" s="2">
        <v>272</v>
      </c>
      <c r="AF2547" s="2">
        <v>258</v>
      </c>
      <c r="AG2547" s="2">
        <v>208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12</v>
      </c>
      <c r="BD2547" s="2">
        <v>0</v>
      </c>
      <c r="BE2547" s="2">
        <v>0</v>
      </c>
      <c r="BF2547" s="2">
        <v>0</v>
      </c>
      <c r="BG2547" s="2">
        <v>0</v>
      </c>
      <c r="BH2547" s="2">
        <v>0</v>
      </c>
      <c r="BI2547" s="2">
        <v>0</v>
      </c>
      <c r="BJ2547" s="2">
        <v>0</v>
      </c>
      <c r="BK2547" s="2">
        <v>0</v>
      </c>
      <c r="BL2547" s="2">
        <v>9</v>
      </c>
      <c r="BM2547" s="2">
        <v>11</v>
      </c>
      <c r="BN2547" s="2">
        <v>8</v>
      </c>
      <c r="BO2547" s="2">
        <v>6</v>
      </c>
      <c r="BP2547" s="2">
        <v>0</v>
      </c>
      <c r="BQ2547" s="2">
        <v>0</v>
      </c>
      <c r="BR2547" s="2">
        <v>0</v>
      </c>
      <c r="BS2547" s="2">
        <v>0</v>
      </c>
      <c r="BT2547" s="2">
        <v>0</v>
      </c>
      <c r="BU2547" s="2">
        <v>0</v>
      </c>
      <c r="BV2547" s="2">
        <v>0</v>
      </c>
      <c r="BW2547" s="2">
        <v>0</v>
      </c>
      <c r="BX2547" s="2">
        <v>0</v>
      </c>
      <c r="BY2547" s="2">
        <v>0</v>
      </c>
      <c r="BZ2547" s="2">
        <v>0</v>
      </c>
      <c r="CA2547" s="2">
        <v>0</v>
      </c>
      <c r="CB2547" s="2">
        <v>0</v>
      </c>
      <c r="CC2547" s="2">
        <v>0</v>
      </c>
      <c r="CD2547" s="2">
        <v>0</v>
      </c>
      <c r="CE2547" s="2">
        <v>0</v>
      </c>
      <c r="CF2547" s="2">
        <v>0</v>
      </c>
      <c r="CG2547" s="2">
        <v>0</v>
      </c>
      <c r="CH2547" s="2">
        <v>0</v>
      </c>
      <c r="CI2547" s="2">
        <v>0</v>
      </c>
      <c r="CJ2547" s="2">
        <v>0</v>
      </c>
      <c r="CK2547" s="2">
        <v>1</v>
      </c>
      <c r="CL2547" s="2">
        <v>0</v>
      </c>
    </row>
    <row r="2548" spans="1:90" x14ac:dyDescent="0.25">
      <c r="A2548" t="s">
        <v>115</v>
      </c>
      <c r="B2548">
        <v>10210</v>
      </c>
      <c r="C2548" t="s">
        <v>409</v>
      </c>
      <c r="D2548">
        <v>1</v>
      </c>
      <c r="E2548">
        <v>8</v>
      </c>
      <c r="F2548">
        <v>2902</v>
      </c>
      <c r="G2548">
        <v>35002902</v>
      </c>
      <c r="H2548" t="s">
        <v>3352</v>
      </c>
      <c r="I2548">
        <v>100</v>
      </c>
      <c r="J2548" t="s">
        <v>107</v>
      </c>
      <c r="K2548" t="s">
        <v>15795</v>
      </c>
      <c r="L2548">
        <v>74</v>
      </c>
      <c r="M2548" t="s">
        <v>817</v>
      </c>
      <c r="N2548">
        <v>8011390</v>
      </c>
      <c r="O2548" t="s">
        <v>102</v>
      </c>
      <c r="P2548" t="s">
        <v>17440</v>
      </c>
      <c r="Q2548">
        <v>203</v>
      </c>
      <c r="R2548">
        <v>11</v>
      </c>
      <c r="S2548">
        <v>22971079</v>
      </c>
      <c r="T2548">
        <v>29567170</v>
      </c>
      <c r="U2548" t="s">
        <v>19290</v>
      </c>
      <c r="V2548">
        <v>1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167</v>
      </c>
      <c r="AE2548" s="2">
        <v>168</v>
      </c>
      <c r="AF2548" s="2">
        <v>137</v>
      </c>
      <c r="AG2548" s="2">
        <v>137</v>
      </c>
      <c r="AH2548" s="2">
        <v>367</v>
      </c>
      <c r="AI2548" s="2">
        <v>362</v>
      </c>
      <c r="AJ2548" s="2">
        <v>354</v>
      </c>
      <c r="AK2548" s="2">
        <v>0</v>
      </c>
      <c r="AL2548" s="2">
        <v>0</v>
      </c>
      <c r="AM2548" s="2">
        <v>0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47</v>
      </c>
      <c r="BD2548" s="2">
        <v>0</v>
      </c>
      <c r="BE2548" s="2">
        <v>0</v>
      </c>
      <c r="BF2548" s="2">
        <v>0</v>
      </c>
      <c r="BG2548" s="2">
        <v>0</v>
      </c>
      <c r="BH2548" s="2">
        <v>0</v>
      </c>
      <c r="BI2548" s="2">
        <v>0</v>
      </c>
      <c r="BJ2548" s="2">
        <v>0</v>
      </c>
      <c r="BK2548" s="2">
        <v>0</v>
      </c>
      <c r="BL2548" s="2">
        <v>7</v>
      </c>
      <c r="BM2548" s="2">
        <v>6</v>
      </c>
      <c r="BN2548" s="2">
        <v>4</v>
      </c>
      <c r="BO2548" s="2">
        <v>4</v>
      </c>
      <c r="BP2548" s="2">
        <v>10</v>
      </c>
      <c r="BQ2548" s="2">
        <v>10</v>
      </c>
      <c r="BR2548" s="2">
        <v>10</v>
      </c>
      <c r="BS2548" s="2">
        <v>0</v>
      </c>
      <c r="BT2548" s="2">
        <v>0</v>
      </c>
      <c r="BU2548" s="2">
        <v>0</v>
      </c>
      <c r="BV2548" s="2">
        <v>0</v>
      </c>
      <c r="BW2548" s="2">
        <v>0</v>
      </c>
      <c r="BX2548" s="2">
        <v>0</v>
      </c>
      <c r="BY2548" s="2">
        <v>0</v>
      </c>
      <c r="BZ2548" s="2">
        <v>0</v>
      </c>
      <c r="CA2548" s="2">
        <v>0</v>
      </c>
      <c r="CB2548" s="2">
        <v>0</v>
      </c>
      <c r="CC2548" s="2">
        <v>0</v>
      </c>
      <c r="CD2548" s="2">
        <v>0</v>
      </c>
      <c r="CE2548" s="2">
        <v>0</v>
      </c>
      <c r="CF2548" s="2">
        <v>0</v>
      </c>
      <c r="CG2548" s="2">
        <v>0</v>
      </c>
      <c r="CH2548" s="2">
        <v>0</v>
      </c>
      <c r="CI2548" s="2">
        <v>0</v>
      </c>
      <c r="CJ2548" s="2">
        <v>0</v>
      </c>
      <c r="CK2548" s="2">
        <v>2</v>
      </c>
      <c r="CL2548" s="2">
        <v>0</v>
      </c>
    </row>
    <row r="2549" spans="1:90" x14ac:dyDescent="0.25">
      <c r="A2549" t="s">
        <v>115</v>
      </c>
      <c r="B2549">
        <v>10210</v>
      </c>
      <c r="C2549" t="s">
        <v>409</v>
      </c>
      <c r="D2549">
        <v>2</v>
      </c>
      <c r="E2549">
        <v>6</v>
      </c>
      <c r="F2549">
        <v>458272</v>
      </c>
      <c r="G2549">
        <v>35458272</v>
      </c>
      <c r="H2549" t="s">
        <v>7301</v>
      </c>
      <c r="I2549">
        <v>100</v>
      </c>
      <c r="J2549" t="s">
        <v>107</v>
      </c>
      <c r="K2549" t="s">
        <v>816</v>
      </c>
      <c r="L2549">
        <v>74</v>
      </c>
      <c r="M2549" t="s">
        <v>817</v>
      </c>
      <c r="N2549">
        <v>8010120</v>
      </c>
      <c r="O2549" t="s">
        <v>92</v>
      </c>
      <c r="P2549" t="s">
        <v>818</v>
      </c>
      <c r="Q2549">
        <v>59</v>
      </c>
      <c r="R2549">
        <v>11</v>
      </c>
      <c r="S2549">
        <v>22970804</v>
      </c>
      <c r="T2549">
        <v>22971152</v>
      </c>
      <c r="U2549" t="s">
        <v>7302</v>
      </c>
      <c r="V2549">
        <v>1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585</v>
      </c>
      <c r="BD2549" s="2">
        <v>0</v>
      </c>
      <c r="BE2549" s="2">
        <v>0</v>
      </c>
      <c r="BF2549" s="2">
        <v>0</v>
      </c>
      <c r="BG2549" s="2">
        <v>0</v>
      </c>
      <c r="BH2549" s="2">
        <v>0</v>
      </c>
      <c r="BI2549" s="2">
        <v>0</v>
      </c>
      <c r="BJ2549" s="2">
        <v>0</v>
      </c>
      <c r="BK2549" s="2">
        <v>0</v>
      </c>
      <c r="BL2549" s="2">
        <v>0</v>
      </c>
      <c r="BM2549" s="2">
        <v>0</v>
      </c>
      <c r="BN2549" s="2">
        <v>0</v>
      </c>
      <c r="BO2549" s="2">
        <v>0</v>
      </c>
      <c r="BP2549" s="2">
        <v>0</v>
      </c>
      <c r="BQ2549" s="2">
        <v>0</v>
      </c>
      <c r="BR2549" s="2">
        <v>0</v>
      </c>
      <c r="BS2549" s="2">
        <v>0</v>
      </c>
      <c r="BT2549" s="2">
        <v>0</v>
      </c>
      <c r="BU2549" s="2">
        <v>0</v>
      </c>
      <c r="BV2549" s="2">
        <v>0</v>
      </c>
      <c r="BW2549" s="2">
        <v>0</v>
      </c>
      <c r="BX2549" s="2">
        <v>0</v>
      </c>
      <c r="BY2549" s="2">
        <v>0</v>
      </c>
      <c r="BZ2549" s="2">
        <v>0</v>
      </c>
      <c r="CA2549" s="2">
        <v>0</v>
      </c>
      <c r="CB2549" s="2">
        <v>0</v>
      </c>
      <c r="CC2549" s="2">
        <v>0</v>
      </c>
      <c r="CD2549" s="2">
        <v>0</v>
      </c>
      <c r="CE2549" s="2">
        <v>0</v>
      </c>
      <c r="CF2549" s="2">
        <v>0</v>
      </c>
      <c r="CG2549" s="2">
        <v>0</v>
      </c>
      <c r="CH2549" s="2">
        <v>0</v>
      </c>
      <c r="CI2549" s="2">
        <v>0</v>
      </c>
      <c r="CJ2549" s="2">
        <v>0</v>
      </c>
      <c r="CK2549" s="2">
        <v>28</v>
      </c>
      <c r="CL2549" s="2">
        <v>0</v>
      </c>
    </row>
    <row r="2550" spans="1:90" x14ac:dyDescent="0.25">
      <c r="A2550" t="s">
        <v>115</v>
      </c>
      <c r="B2550">
        <v>10210</v>
      </c>
      <c r="C2550" t="s">
        <v>409</v>
      </c>
      <c r="D2550">
        <v>1</v>
      </c>
      <c r="E2550">
        <v>8</v>
      </c>
      <c r="F2550">
        <v>923795</v>
      </c>
      <c r="G2550">
        <v>35923795</v>
      </c>
      <c r="H2550" t="s">
        <v>3721</v>
      </c>
      <c r="I2550">
        <v>100</v>
      </c>
      <c r="J2550" t="s">
        <v>107</v>
      </c>
      <c r="K2550" t="s">
        <v>1772</v>
      </c>
      <c r="L2550">
        <v>36</v>
      </c>
      <c r="M2550" t="s">
        <v>410</v>
      </c>
      <c r="N2550">
        <v>8142230</v>
      </c>
      <c r="O2550" t="s">
        <v>92</v>
      </c>
      <c r="P2550" t="s">
        <v>3722</v>
      </c>
      <c r="Q2550">
        <v>10</v>
      </c>
      <c r="R2550">
        <v>11</v>
      </c>
      <c r="S2550">
        <v>29630806</v>
      </c>
      <c r="T2550">
        <v>29638421</v>
      </c>
      <c r="U2550" t="s">
        <v>3723</v>
      </c>
      <c r="V2550">
        <v>1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141</v>
      </c>
      <c r="AI2550" s="2">
        <v>100</v>
      </c>
      <c r="AJ2550" s="2">
        <v>62</v>
      </c>
      <c r="AK2550" s="2">
        <v>0</v>
      </c>
      <c r="AL2550" s="2">
        <v>0</v>
      </c>
      <c r="AM2550" s="2">
        <v>0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0</v>
      </c>
      <c r="BI2550" s="2">
        <v>0</v>
      </c>
      <c r="BJ2550" s="2">
        <v>0</v>
      </c>
      <c r="BK2550" s="2">
        <v>0</v>
      </c>
      <c r="BL2550" s="2">
        <v>0</v>
      </c>
      <c r="BM2550" s="2">
        <v>0</v>
      </c>
      <c r="BN2550" s="2">
        <v>0</v>
      </c>
      <c r="BO2550" s="2">
        <v>0</v>
      </c>
      <c r="BP2550" s="2">
        <v>7</v>
      </c>
      <c r="BQ2550" s="2">
        <v>5</v>
      </c>
      <c r="BR2550" s="2">
        <v>3</v>
      </c>
      <c r="BS2550" s="2">
        <v>0</v>
      </c>
      <c r="BT2550" s="2">
        <v>0</v>
      </c>
      <c r="BU2550" s="2">
        <v>0</v>
      </c>
      <c r="BV2550" s="2">
        <v>0</v>
      </c>
      <c r="BW2550" s="2">
        <v>0</v>
      </c>
      <c r="BX2550" s="2">
        <v>0</v>
      </c>
      <c r="BY2550" s="2">
        <v>0</v>
      </c>
      <c r="BZ2550" s="2">
        <v>0</v>
      </c>
      <c r="CA2550" s="2">
        <v>0</v>
      </c>
      <c r="CB2550" s="2">
        <v>0</v>
      </c>
      <c r="CC2550" s="2">
        <v>0</v>
      </c>
      <c r="CD2550" s="2">
        <v>0</v>
      </c>
      <c r="CE2550" s="2">
        <v>0</v>
      </c>
      <c r="CF2550" s="2">
        <v>0</v>
      </c>
      <c r="CG2550" s="2">
        <v>0</v>
      </c>
      <c r="CH2550" s="2">
        <v>0</v>
      </c>
      <c r="CI2550" s="2">
        <v>0</v>
      </c>
      <c r="CJ2550" s="2">
        <v>0</v>
      </c>
      <c r="CK2550" s="2">
        <v>0</v>
      </c>
      <c r="CL2550" s="2">
        <v>0</v>
      </c>
    </row>
    <row r="2551" spans="1:90" x14ac:dyDescent="0.25">
      <c r="A2551" t="s">
        <v>115</v>
      </c>
      <c r="B2551">
        <v>10210</v>
      </c>
      <c r="C2551" t="s">
        <v>409</v>
      </c>
      <c r="D2551">
        <v>2</v>
      </c>
      <c r="E2551">
        <v>34</v>
      </c>
      <c r="F2551">
        <v>559726</v>
      </c>
      <c r="G2551">
        <v>35559726</v>
      </c>
      <c r="H2551" t="s">
        <v>3565</v>
      </c>
      <c r="I2551">
        <v>100</v>
      </c>
      <c r="J2551" t="s">
        <v>107</v>
      </c>
      <c r="K2551" t="s">
        <v>410</v>
      </c>
      <c r="L2551">
        <v>36</v>
      </c>
      <c r="M2551" t="s">
        <v>410</v>
      </c>
      <c r="N2551">
        <v>8131300</v>
      </c>
      <c r="O2551" t="s">
        <v>92</v>
      </c>
      <c r="P2551" t="s">
        <v>3566</v>
      </c>
      <c r="Q2551">
        <v>250</v>
      </c>
      <c r="R2551">
        <v>11</v>
      </c>
      <c r="S2551">
        <v>20251100</v>
      </c>
      <c r="U2551" t="s">
        <v>19581</v>
      </c>
      <c r="V2551">
        <v>1</v>
      </c>
      <c r="W2551" s="2">
        <v>0</v>
      </c>
      <c r="X2551" s="2">
        <v>0</v>
      </c>
      <c r="Y2551" s="2">
        <v>0</v>
      </c>
      <c r="Z2551" s="2">
        <v>0</v>
      </c>
      <c r="AA2551" s="2">
        <v>1</v>
      </c>
      <c r="AB2551" s="2">
        <v>1</v>
      </c>
      <c r="AC2551" s="2">
        <v>2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0</v>
      </c>
      <c r="BI2551" s="2">
        <v>1</v>
      </c>
      <c r="BJ2551" s="2">
        <v>1</v>
      </c>
      <c r="BK2551" s="2">
        <v>1</v>
      </c>
      <c r="BL2551" s="2">
        <v>0</v>
      </c>
      <c r="BM2551" s="2">
        <v>0</v>
      </c>
      <c r="BN2551" s="2">
        <v>0</v>
      </c>
      <c r="BO2551" s="2">
        <v>0</v>
      </c>
      <c r="BP2551" s="2">
        <v>0</v>
      </c>
      <c r="BQ2551" s="2">
        <v>0</v>
      </c>
      <c r="BR2551" s="2">
        <v>0</v>
      </c>
      <c r="BS2551" s="2">
        <v>0</v>
      </c>
      <c r="BT2551" s="2">
        <v>0</v>
      </c>
      <c r="BU2551" s="2">
        <v>0</v>
      </c>
      <c r="BV2551" s="2">
        <v>0</v>
      </c>
      <c r="BW2551" s="2">
        <v>0</v>
      </c>
      <c r="BX2551" s="2">
        <v>0</v>
      </c>
      <c r="BY2551" s="2">
        <v>0</v>
      </c>
      <c r="BZ2551" s="2">
        <v>0</v>
      </c>
      <c r="CA2551" s="2">
        <v>0</v>
      </c>
      <c r="CB2551" s="2">
        <v>0</v>
      </c>
      <c r="CC2551" s="2">
        <v>0</v>
      </c>
      <c r="CD2551" s="2">
        <v>0</v>
      </c>
      <c r="CE2551" s="2">
        <v>0</v>
      </c>
      <c r="CF2551" s="2">
        <v>0</v>
      </c>
      <c r="CG2551" s="2">
        <v>0</v>
      </c>
      <c r="CH2551" s="2">
        <v>0</v>
      </c>
      <c r="CI2551" s="2">
        <v>0</v>
      </c>
      <c r="CJ2551" s="2">
        <v>0</v>
      </c>
      <c r="CK2551" s="2">
        <v>0</v>
      </c>
      <c r="CL2551" s="2">
        <v>0</v>
      </c>
    </row>
    <row r="2552" spans="1:90" x14ac:dyDescent="0.25">
      <c r="A2552" t="s">
        <v>115</v>
      </c>
      <c r="B2552">
        <v>10210</v>
      </c>
      <c r="C2552" t="s">
        <v>409</v>
      </c>
      <c r="D2552">
        <v>2</v>
      </c>
      <c r="E2552">
        <v>34</v>
      </c>
      <c r="F2552">
        <v>559738</v>
      </c>
      <c r="G2552">
        <v>35559738</v>
      </c>
      <c r="H2552" t="s">
        <v>1492</v>
      </c>
      <c r="I2552">
        <v>100</v>
      </c>
      <c r="J2552" t="s">
        <v>107</v>
      </c>
      <c r="K2552" t="s">
        <v>1493</v>
      </c>
      <c r="L2552">
        <v>84</v>
      </c>
      <c r="M2552" t="s">
        <v>709</v>
      </c>
      <c r="N2552">
        <v>8150586</v>
      </c>
      <c r="O2552" t="s">
        <v>92</v>
      </c>
      <c r="P2552" t="s">
        <v>1494</v>
      </c>
      <c r="Q2552">
        <v>78</v>
      </c>
      <c r="R2552">
        <v>11</v>
      </c>
      <c r="S2552">
        <v>25147122</v>
      </c>
      <c r="U2552" t="s">
        <v>19582</v>
      </c>
      <c r="V2552">
        <v>1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4</v>
      </c>
      <c r="AE2552" s="2">
        <v>5</v>
      </c>
      <c r="AF2552" s="2">
        <v>10</v>
      </c>
      <c r="AG2552" s="2">
        <v>13</v>
      </c>
      <c r="AH2552" s="2">
        <v>4</v>
      </c>
      <c r="AI2552" s="2">
        <v>0</v>
      </c>
      <c r="AJ2552" s="2">
        <v>0</v>
      </c>
      <c r="AK2552" s="2">
        <v>0</v>
      </c>
      <c r="AL2552" s="2">
        <v>9</v>
      </c>
      <c r="AM2552" s="2">
        <v>0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0</v>
      </c>
      <c r="BI2552" s="2">
        <v>0</v>
      </c>
      <c r="BJ2552" s="2">
        <v>0</v>
      </c>
      <c r="BK2552" s="2">
        <v>0</v>
      </c>
      <c r="BL2552" s="2">
        <v>1</v>
      </c>
      <c r="BM2552" s="2">
        <v>1</v>
      </c>
      <c r="BN2552" s="2">
        <v>1</v>
      </c>
      <c r="BO2552" s="2">
        <v>1</v>
      </c>
      <c r="BP2552" s="2">
        <v>1</v>
      </c>
      <c r="BQ2552" s="2">
        <v>0</v>
      </c>
      <c r="BR2552" s="2">
        <v>0</v>
      </c>
      <c r="BS2552" s="2">
        <v>0</v>
      </c>
      <c r="BT2552" s="2">
        <v>1</v>
      </c>
      <c r="BU2552" s="2">
        <v>0</v>
      </c>
      <c r="BV2552" s="2">
        <v>0</v>
      </c>
      <c r="BW2552" s="2">
        <v>0</v>
      </c>
      <c r="BX2552" s="2">
        <v>0</v>
      </c>
      <c r="BY2552" s="2">
        <v>0</v>
      </c>
      <c r="BZ2552" s="2">
        <v>0</v>
      </c>
      <c r="CA2552" s="2">
        <v>0</v>
      </c>
      <c r="CB2552" s="2">
        <v>0</v>
      </c>
      <c r="CC2552" s="2">
        <v>0</v>
      </c>
      <c r="CD2552" s="2">
        <v>0</v>
      </c>
      <c r="CE2552" s="2">
        <v>0</v>
      </c>
      <c r="CF2552" s="2">
        <v>0</v>
      </c>
      <c r="CG2552" s="2">
        <v>0</v>
      </c>
      <c r="CH2552" s="2">
        <v>0</v>
      </c>
      <c r="CI2552" s="2">
        <v>0</v>
      </c>
      <c r="CJ2552" s="2">
        <v>0</v>
      </c>
      <c r="CK2552" s="2">
        <v>0</v>
      </c>
      <c r="CL2552" s="2">
        <v>0</v>
      </c>
    </row>
    <row r="2553" spans="1:90" x14ac:dyDescent="0.25">
      <c r="A2553" t="s">
        <v>115</v>
      </c>
      <c r="B2553">
        <v>10210</v>
      </c>
      <c r="C2553" t="s">
        <v>409</v>
      </c>
      <c r="D2553">
        <v>2</v>
      </c>
      <c r="E2553">
        <v>34</v>
      </c>
      <c r="F2553">
        <v>559748</v>
      </c>
      <c r="G2553">
        <v>35559748</v>
      </c>
      <c r="H2553" t="s">
        <v>1492</v>
      </c>
      <c r="I2553">
        <v>100</v>
      </c>
      <c r="J2553" t="s">
        <v>107</v>
      </c>
      <c r="K2553" t="s">
        <v>1493</v>
      </c>
      <c r="L2553">
        <v>84</v>
      </c>
      <c r="M2553" t="s">
        <v>709</v>
      </c>
      <c r="N2553">
        <v>8150586</v>
      </c>
      <c r="O2553" t="s">
        <v>92</v>
      </c>
      <c r="P2553" t="s">
        <v>1494</v>
      </c>
      <c r="Q2553">
        <v>78</v>
      </c>
      <c r="R2553">
        <v>11</v>
      </c>
      <c r="S2553">
        <v>25147122</v>
      </c>
      <c r="U2553" t="s">
        <v>19583</v>
      </c>
      <c r="V2553">
        <v>1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1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0</v>
      </c>
      <c r="BI2553" s="2">
        <v>0</v>
      </c>
      <c r="BJ2553" s="2">
        <v>0</v>
      </c>
      <c r="BK2553" s="2">
        <v>1</v>
      </c>
      <c r="BL2553" s="2">
        <v>0</v>
      </c>
      <c r="BM2553" s="2">
        <v>0</v>
      </c>
      <c r="BN2553" s="2">
        <v>0</v>
      </c>
      <c r="BO2553" s="2">
        <v>0</v>
      </c>
      <c r="BP2553" s="2">
        <v>0</v>
      </c>
      <c r="BQ2553" s="2">
        <v>0</v>
      </c>
      <c r="BR2553" s="2">
        <v>0</v>
      </c>
      <c r="BS2553" s="2">
        <v>0</v>
      </c>
      <c r="BT2553" s="2">
        <v>0</v>
      </c>
      <c r="BU2553" s="2">
        <v>0</v>
      </c>
      <c r="BV2553" s="2">
        <v>0</v>
      </c>
      <c r="BW2553" s="2">
        <v>0</v>
      </c>
      <c r="BX2553" s="2">
        <v>0</v>
      </c>
      <c r="BY2553" s="2">
        <v>0</v>
      </c>
      <c r="BZ2553" s="2">
        <v>0</v>
      </c>
      <c r="CA2553" s="2">
        <v>0</v>
      </c>
      <c r="CB2553" s="2">
        <v>0</v>
      </c>
      <c r="CC2553" s="2">
        <v>0</v>
      </c>
      <c r="CD2553" s="2">
        <v>0</v>
      </c>
      <c r="CE2553" s="2">
        <v>0</v>
      </c>
      <c r="CF2553" s="2">
        <v>0</v>
      </c>
      <c r="CG2553" s="2">
        <v>0</v>
      </c>
      <c r="CH2553" s="2">
        <v>0</v>
      </c>
      <c r="CI2553" s="2">
        <v>0</v>
      </c>
      <c r="CJ2553" s="2">
        <v>0</v>
      </c>
      <c r="CK2553" s="2">
        <v>0</v>
      </c>
      <c r="CL2553" s="2">
        <v>0</v>
      </c>
    </row>
    <row r="2554" spans="1:90" x14ac:dyDescent="0.25">
      <c r="A2554" t="s">
        <v>115</v>
      </c>
      <c r="B2554">
        <v>10210</v>
      </c>
      <c r="C2554" t="s">
        <v>409</v>
      </c>
      <c r="D2554">
        <v>2</v>
      </c>
      <c r="E2554">
        <v>34</v>
      </c>
      <c r="F2554">
        <v>559714</v>
      </c>
      <c r="G2554">
        <v>35559714</v>
      </c>
      <c r="H2554" t="s">
        <v>4249</v>
      </c>
      <c r="I2554">
        <v>100</v>
      </c>
      <c r="J2554" t="s">
        <v>107</v>
      </c>
      <c r="K2554" t="s">
        <v>410</v>
      </c>
      <c r="L2554">
        <v>36</v>
      </c>
      <c r="M2554" t="s">
        <v>410</v>
      </c>
      <c r="N2554">
        <v>8131300</v>
      </c>
      <c r="O2554" t="s">
        <v>92</v>
      </c>
      <c r="P2554" t="s">
        <v>3566</v>
      </c>
      <c r="Q2554">
        <v>250</v>
      </c>
      <c r="R2554">
        <v>11</v>
      </c>
      <c r="S2554">
        <v>25665101</v>
      </c>
      <c r="U2554" t="s">
        <v>19580</v>
      </c>
      <c r="V2554">
        <v>1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9</v>
      </c>
      <c r="AE2554" s="2">
        <v>7</v>
      </c>
      <c r="AF2554" s="2">
        <v>8</v>
      </c>
      <c r="AG2554" s="2">
        <v>15</v>
      </c>
      <c r="AH2554" s="2">
        <v>0</v>
      </c>
      <c r="AI2554" s="2">
        <v>0</v>
      </c>
      <c r="AJ2554" s="2">
        <v>0</v>
      </c>
      <c r="AK2554" s="2">
        <v>0</v>
      </c>
      <c r="AL2554" s="2">
        <v>7</v>
      </c>
      <c r="AM2554" s="2">
        <v>0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0</v>
      </c>
      <c r="BI2554" s="2">
        <v>0</v>
      </c>
      <c r="BJ2554" s="2">
        <v>0</v>
      </c>
      <c r="BK2554" s="2">
        <v>0</v>
      </c>
      <c r="BL2554" s="2">
        <v>2</v>
      </c>
      <c r="BM2554" s="2">
        <v>1</v>
      </c>
      <c r="BN2554" s="2">
        <v>2</v>
      </c>
      <c r="BO2554" s="2">
        <v>2</v>
      </c>
      <c r="BP2554" s="2">
        <v>0</v>
      </c>
      <c r="BQ2554" s="2">
        <v>0</v>
      </c>
      <c r="BR2554" s="2">
        <v>0</v>
      </c>
      <c r="BS2554" s="2">
        <v>0</v>
      </c>
      <c r="BT2554" s="2">
        <v>1</v>
      </c>
      <c r="BU2554" s="2">
        <v>0</v>
      </c>
      <c r="BV2554" s="2">
        <v>0</v>
      </c>
      <c r="BW2554" s="2">
        <v>0</v>
      </c>
      <c r="BX2554" s="2">
        <v>0</v>
      </c>
      <c r="BY2554" s="2">
        <v>0</v>
      </c>
      <c r="BZ2554" s="2">
        <v>0</v>
      </c>
      <c r="CA2554" s="2">
        <v>0</v>
      </c>
      <c r="CB2554" s="2">
        <v>0</v>
      </c>
      <c r="CC2554" s="2">
        <v>0</v>
      </c>
      <c r="CD2554" s="2">
        <v>0</v>
      </c>
      <c r="CE2554" s="2">
        <v>0</v>
      </c>
      <c r="CF2554" s="2">
        <v>0</v>
      </c>
      <c r="CG2554" s="2">
        <v>0</v>
      </c>
      <c r="CH2554" s="2">
        <v>0</v>
      </c>
      <c r="CI2554" s="2">
        <v>0</v>
      </c>
      <c r="CJ2554" s="2">
        <v>0</v>
      </c>
      <c r="CK2554" s="2">
        <v>0</v>
      </c>
      <c r="CL2554" s="2">
        <v>0</v>
      </c>
    </row>
    <row r="2555" spans="1:90" x14ac:dyDescent="0.25">
      <c r="A2555" t="s">
        <v>115</v>
      </c>
      <c r="B2555">
        <v>10210</v>
      </c>
      <c r="C2555" t="s">
        <v>409</v>
      </c>
      <c r="D2555">
        <v>2</v>
      </c>
      <c r="E2555">
        <v>15</v>
      </c>
      <c r="F2555">
        <v>454564</v>
      </c>
      <c r="G2555">
        <v>35454564</v>
      </c>
      <c r="H2555" t="s">
        <v>14286</v>
      </c>
      <c r="I2555">
        <v>100</v>
      </c>
      <c r="J2555" t="s">
        <v>107</v>
      </c>
      <c r="K2555" t="s">
        <v>816</v>
      </c>
      <c r="L2555">
        <v>74</v>
      </c>
      <c r="M2555" t="s">
        <v>817</v>
      </c>
      <c r="N2555">
        <v>8010120</v>
      </c>
      <c r="O2555" t="s">
        <v>92</v>
      </c>
      <c r="P2555" t="s">
        <v>818</v>
      </c>
      <c r="Q2555" t="s">
        <v>14287</v>
      </c>
      <c r="R2555">
        <v>11</v>
      </c>
      <c r="S2555">
        <v>20313195</v>
      </c>
      <c r="T2555">
        <v>20315369</v>
      </c>
      <c r="U2555" t="s">
        <v>19579</v>
      </c>
      <c r="V2555">
        <v>1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0</v>
      </c>
      <c r="AP2555" s="2">
        <v>0</v>
      </c>
      <c r="AQ2555" s="2">
        <v>0</v>
      </c>
      <c r="AR2555" s="2">
        <v>24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0</v>
      </c>
      <c r="BI2555" s="2">
        <v>0</v>
      </c>
      <c r="BJ2555" s="2">
        <v>0</v>
      </c>
      <c r="BK2555" s="2">
        <v>0</v>
      </c>
      <c r="BL2555" s="2">
        <v>0</v>
      </c>
      <c r="BM2555" s="2">
        <v>0</v>
      </c>
      <c r="BN2555" s="2">
        <v>0</v>
      </c>
      <c r="BO2555" s="2">
        <v>0</v>
      </c>
      <c r="BP2555" s="2">
        <v>0</v>
      </c>
      <c r="BQ2555" s="2">
        <v>0</v>
      </c>
      <c r="BR2555" s="2">
        <v>0</v>
      </c>
      <c r="BS2555" s="2">
        <v>0</v>
      </c>
      <c r="BT2555" s="2">
        <v>0</v>
      </c>
      <c r="BU2555" s="2">
        <v>0</v>
      </c>
      <c r="BV2555" s="2">
        <v>0</v>
      </c>
      <c r="BW2555" s="2">
        <v>0</v>
      </c>
      <c r="BX2555" s="2">
        <v>0</v>
      </c>
      <c r="BY2555" s="2">
        <v>0</v>
      </c>
      <c r="BZ2555" s="2">
        <v>1</v>
      </c>
      <c r="CA2555" s="2">
        <v>0</v>
      </c>
      <c r="CB2555" s="2">
        <v>0</v>
      </c>
      <c r="CC2555" s="2">
        <v>0</v>
      </c>
      <c r="CD2555" s="2">
        <v>0</v>
      </c>
      <c r="CE2555" s="2">
        <v>0</v>
      </c>
      <c r="CF2555" s="2">
        <v>0</v>
      </c>
      <c r="CG2555" s="2">
        <v>0</v>
      </c>
      <c r="CH2555" s="2">
        <v>0</v>
      </c>
      <c r="CI2555" s="2">
        <v>0</v>
      </c>
      <c r="CJ2555" s="2">
        <v>0</v>
      </c>
      <c r="CK2555" s="2">
        <v>0</v>
      </c>
      <c r="CL2555" s="2">
        <v>0</v>
      </c>
    </row>
    <row r="2556" spans="1:90" x14ac:dyDescent="0.25">
      <c r="A2556" t="s">
        <v>115</v>
      </c>
      <c r="B2556">
        <v>10210</v>
      </c>
      <c r="C2556" t="s">
        <v>409</v>
      </c>
      <c r="D2556">
        <v>1</v>
      </c>
      <c r="E2556">
        <v>8</v>
      </c>
      <c r="F2556">
        <v>36560</v>
      </c>
      <c r="G2556">
        <v>35036560</v>
      </c>
      <c r="H2556" t="s">
        <v>3402</v>
      </c>
      <c r="I2556">
        <v>100</v>
      </c>
      <c r="J2556" t="s">
        <v>107</v>
      </c>
      <c r="K2556" t="s">
        <v>3403</v>
      </c>
      <c r="L2556">
        <v>96</v>
      </c>
      <c r="M2556" t="s">
        <v>1107</v>
      </c>
      <c r="N2556">
        <v>8430540</v>
      </c>
      <c r="O2556" t="s">
        <v>92</v>
      </c>
      <c r="P2556" t="s">
        <v>3404</v>
      </c>
      <c r="Q2556">
        <v>205</v>
      </c>
      <c r="R2556">
        <v>11</v>
      </c>
      <c r="S2556">
        <v>20351654</v>
      </c>
      <c r="T2556">
        <v>20359524</v>
      </c>
      <c r="U2556" t="s">
        <v>3405</v>
      </c>
      <c r="V2556">
        <v>1</v>
      </c>
      <c r="W2556" s="2">
        <v>0</v>
      </c>
      <c r="X2556" s="2">
        <v>0</v>
      </c>
      <c r="Y2556" s="2">
        <v>224</v>
      </c>
      <c r="Z2556" s="2">
        <v>215</v>
      </c>
      <c r="AA2556" s="2">
        <v>232</v>
      </c>
      <c r="AB2556" s="2">
        <v>200</v>
      </c>
      <c r="AC2556" s="2">
        <v>212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0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10</v>
      </c>
      <c r="BH2556" s="2">
        <v>9</v>
      </c>
      <c r="BI2556" s="2">
        <v>8</v>
      </c>
      <c r="BJ2556" s="2">
        <v>8</v>
      </c>
      <c r="BK2556" s="2">
        <v>9</v>
      </c>
      <c r="BL2556" s="2">
        <v>0</v>
      </c>
      <c r="BM2556" s="2">
        <v>0</v>
      </c>
      <c r="BN2556" s="2">
        <v>0</v>
      </c>
      <c r="BO2556" s="2">
        <v>0</v>
      </c>
      <c r="BP2556" s="2">
        <v>0</v>
      </c>
      <c r="BQ2556" s="2">
        <v>0</v>
      </c>
      <c r="BR2556" s="2">
        <v>0</v>
      </c>
      <c r="BS2556" s="2">
        <v>0</v>
      </c>
      <c r="BT2556" s="2">
        <v>0</v>
      </c>
      <c r="BU2556" s="2">
        <v>0</v>
      </c>
      <c r="BV2556" s="2">
        <v>0</v>
      </c>
      <c r="BW2556" s="2">
        <v>0</v>
      </c>
      <c r="BX2556" s="2">
        <v>0</v>
      </c>
      <c r="BY2556" s="2">
        <v>0</v>
      </c>
      <c r="BZ2556" s="2">
        <v>0</v>
      </c>
      <c r="CA2556" s="2">
        <v>0</v>
      </c>
      <c r="CB2556" s="2">
        <v>0</v>
      </c>
      <c r="CC2556" s="2">
        <v>0</v>
      </c>
      <c r="CD2556" s="2">
        <v>0</v>
      </c>
      <c r="CE2556" s="2">
        <v>0</v>
      </c>
      <c r="CF2556" s="2">
        <v>0</v>
      </c>
      <c r="CG2556" s="2">
        <v>0</v>
      </c>
      <c r="CH2556" s="2">
        <v>0</v>
      </c>
      <c r="CI2556" s="2">
        <v>0</v>
      </c>
      <c r="CJ2556" s="2">
        <v>0</v>
      </c>
      <c r="CK2556" s="2">
        <v>0</v>
      </c>
      <c r="CL2556" s="2">
        <v>0</v>
      </c>
    </row>
    <row r="2557" spans="1:90" x14ac:dyDescent="0.25">
      <c r="A2557" t="s">
        <v>115</v>
      </c>
      <c r="B2557">
        <v>10210</v>
      </c>
      <c r="C2557" t="s">
        <v>409</v>
      </c>
      <c r="D2557">
        <v>1</v>
      </c>
      <c r="E2557">
        <v>8</v>
      </c>
      <c r="F2557">
        <v>39123</v>
      </c>
      <c r="G2557">
        <v>35039123</v>
      </c>
      <c r="H2557" t="s">
        <v>18514</v>
      </c>
      <c r="I2557">
        <v>100</v>
      </c>
      <c r="J2557" t="s">
        <v>107</v>
      </c>
      <c r="K2557" t="s">
        <v>18515</v>
      </c>
      <c r="L2557">
        <v>36</v>
      </c>
      <c r="M2557" t="s">
        <v>410</v>
      </c>
      <c r="N2557">
        <v>8140060</v>
      </c>
      <c r="O2557" t="s">
        <v>92</v>
      </c>
      <c r="P2557" t="s">
        <v>18516</v>
      </c>
      <c r="Q2557">
        <v>810</v>
      </c>
      <c r="R2557">
        <v>11</v>
      </c>
      <c r="S2557">
        <v>29632637</v>
      </c>
      <c r="U2557" t="s">
        <v>18517</v>
      </c>
      <c r="V2557">
        <v>1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149</v>
      </c>
      <c r="AE2557" s="2">
        <v>124</v>
      </c>
      <c r="AF2557" s="2">
        <v>169</v>
      </c>
      <c r="AG2557" s="2">
        <v>124</v>
      </c>
      <c r="AH2557" s="2">
        <v>526</v>
      </c>
      <c r="AI2557" s="2">
        <v>448</v>
      </c>
      <c r="AJ2557" s="2">
        <v>378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179</v>
      </c>
      <c r="BD2557" s="2">
        <v>1</v>
      </c>
      <c r="BE2557" s="2">
        <v>0</v>
      </c>
      <c r="BF2557" s="2">
        <v>0</v>
      </c>
      <c r="BG2557" s="2">
        <v>0</v>
      </c>
      <c r="BH2557" s="2">
        <v>0</v>
      </c>
      <c r="BI2557" s="2">
        <v>0</v>
      </c>
      <c r="BJ2557" s="2">
        <v>0</v>
      </c>
      <c r="BK2557" s="2">
        <v>0</v>
      </c>
      <c r="BL2557" s="2">
        <v>8</v>
      </c>
      <c r="BM2557" s="2">
        <v>6</v>
      </c>
      <c r="BN2557" s="2">
        <v>7</v>
      </c>
      <c r="BO2557" s="2">
        <v>6</v>
      </c>
      <c r="BP2557" s="2">
        <v>18</v>
      </c>
      <c r="BQ2557" s="2">
        <v>15</v>
      </c>
      <c r="BR2557" s="2">
        <v>12</v>
      </c>
      <c r="BS2557" s="2">
        <v>0</v>
      </c>
      <c r="BT2557" s="2">
        <v>0</v>
      </c>
      <c r="BU2557" s="2">
        <v>0</v>
      </c>
      <c r="BV2557" s="2">
        <v>0</v>
      </c>
      <c r="BW2557" s="2">
        <v>0</v>
      </c>
      <c r="BX2557" s="2">
        <v>0</v>
      </c>
      <c r="BY2557" s="2">
        <v>0</v>
      </c>
      <c r="BZ2557" s="2">
        <v>0</v>
      </c>
      <c r="CA2557" s="2">
        <v>0</v>
      </c>
      <c r="CB2557" s="2">
        <v>0</v>
      </c>
      <c r="CC2557" s="2">
        <v>0</v>
      </c>
      <c r="CD2557" s="2">
        <v>0</v>
      </c>
      <c r="CE2557" s="2">
        <v>0</v>
      </c>
      <c r="CF2557" s="2">
        <v>0</v>
      </c>
      <c r="CG2557" s="2">
        <v>0</v>
      </c>
      <c r="CH2557" s="2">
        <v>0</v>
      </c>
      <c r="CI2557" s="2">
        <v>0</v>
      </c>
      <c r="CJ2557" s="2">
        <v>0</v>
      </c>
      <c r="CK2557" s="2">
        <v>8</v>
      </c>
      <c r="CL2557" s="2">
        <v>1</v>
      </c>
    </row>
    <row r="2558" spans="1:90" x14ac:dyDescent="0.25">
      <c r="A2558" t="s">
        <v>115</v>
      </c>
      <c r="B2558">
        <v>10210</v>
      </c>
      <c r="C2558" t="s">
        <v>409</v>
      </c>
      <c r="D2558">
        <v>1</v>
      </c>
      <c r="E2558">
        <v>8</v>
      </c>
      <c r="F2558">
        <v>924003</v>
      </c>
      <c r="G2558">
        <v>35924003</v>
      </c>
      <c r="H2558" t="s">
        <v>4072</v>
      </c>
      <c r="I2558">
        <v>100</v>
      </c>
      <c r="J2558" t="s">
        <v>107</v>
      </c>
      <c r="K2558" t="s">
        <v>2612</v>
      </c>
      <c r="L2558">
        <v>84</v>
      </c>
      <c r="M2558" t="s">
        <v>709</v>
      </c>
      <c r="N2558">
        <v>8150110</v>
      </c>
      <c r="O2558" t="s">
        <v>92</v>
      </c>
      <c r="P2558" t="s">
        <v>4073</v>
      </c>
      <c r="Q2558">
        <v>99</v>
      </c>
      <c r="R2558">
        <v>11</v>
      </c>
      <c r="S2558">
        <v>20358301</v>
      </c>
      <c r="T2558">
        <v>25115177</v>
      </c>
      <c r="U2558" t="s">
        <v>4074</v>
      </c>
      <c r="V2558">
        <v>1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101</v>
      </c>
      <c r="AE2558" s="2">
        <v>92</v>
      </c>
      <c r="AF2558" s="2">
        <v>72</v>
      </c>
      <c r="AG2558" s="2">
        <v>67</v>
      </c>
      <c r="AH2558" s="2">
        <v>263</v>
      </c>
      <c r="AI2558" s="2">
        <v>232</v>
      </c>
      <c r="AJ2558" s="2">
        <v>248</v>
      </c>
      <c r="AK2558" s="2">
        <v>0</v>
      </c>
      <c r="AL2558" s="2">
        <v>0</v>
      </c>
      <c r="AM2558" s="2">
        <v>0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34</v>
      </c>
      <c r="BD2558" s="2">
        <v>0</v>
      </c>
      <c r="BE2558" s="2">
        <v>0</v>
      </c>
      <c r="BF2558" s="2">
        <v>0</v>
      </c>
      <c r="BG2558" s="2">
        <v>0</v>
      </c>
      <c r="BH2558" s="2">
        <v>0</v>
      </c>
      <c r="BI2558" s="2">
        <v>0</v>
      </c>
      <c r="BJ2558" s="2">
        <v>0</v>
      </c>
      <c r="BK2558" s="2">
        <v>0</v>
      </c>
      <c r="BL2558" s="2">
        <v>5</v>
      </c>
      <c r="BM2558" s="2">
        <v>3</v>
      </c>
      <c r="BN2558" s="2">
        <v>3</v>
      </c>
      <c r="BO2558" s="2">
        <v>2</v>
      </c>
      <c r="BP2558" s="2">
        <v>11</v>
      </c>
      <c r="BQ2558" s="2">
        <v>11</v>
      </c>
      <c r="BR2558" s="2">
        <v>10</v>
      </c>
      <c r="BS2558" s="2">
        <v>0</v>
      </c>
      <c r="BT2558" s="2">
        <v>0</v>
      </c>
      <c r="BU2558" s="2">
        <v>0</v>
      </c>
      <c r="BV2558" s="2">
        <v>0</v>
      </c>
      <c r="BW2558" s="2">
        <v>0</v>
      </c>
      <c r="BX2558" s="2">
        <v>0</v>
      </c>
      <c r="BY2558" s="2">
        <v>0</v>
      </c>
      <c r="BZ2558" s="2">
        <v>0</v>
      </c>
      <c r="CA2558" s="2">
        <v>0</v>
      </c>
      <c r="CB2558" s="2">
        <v>0</v>
      </c>
      <c r="CC2558" s="2">
        <v>0</v>
      </c>
      <c r="CD2558" s="2">
        <v>0</v>
      </c>
      <c r="CE2558" s="2">
        <v>0</v>
      </c>
      <c r="CF2558" s="2">
        <v>0</v>
      </c>
      <c r="CG2558" s="2">
        <v>0</v>
      </c>
      <c r="CH2558" s="2">
        <v>0</v>
      </c>
      <c r="CI2558" s="2">
        <v>0</v>
      </c>
      <c r="CJ2558" s="2">
        <v>0</v>
      </c>
      <c r="CK2558" s="2">
        <v>3</v>
      </c>
      <c r="CL2558" s="2">
        <v>0</v>
      </c>
    </row>
    <row r="2559" spans="1:90" x14ac:dyDescent="0.25">
      <c r="A2559" t="s">
        <v>115</v>
      </c>
      <c r="B2559">
        <v>10210</v>
      </c>
      <c r="C2559" t="s">
        <v>409</v>
      </c>
      <c r="D2559">
        <v>1</v>
      </c>
      <c r="E2559">
        <v>8</v>
      </c>
      <c r="F2559">
        <v>906165</v>
      </c>
      <c r="G2559">
        <v>35906165</v>
      </c>
      <c r="H2559" t="s">
        <v>2727</v>
      </c>
      <c r="I2559">
        <v>100</v>
      </c>
      <c r="J2559" t="s">
        <v>107</v>
      </c>
      <c r="K2559" t="s">
        <v>1106</v>
      </c>
      <c r="L2559">
        <v>96</v>
      </c>
      <c r="M2559" t="s">
        <v>1107</v>
      </c>
      <c r="N2559">
        <v>8441100</v>
      </c>
      <c r="O2559" t="s">
        <v>2728</v>
      </c>
      <c r="P2559" t="s">
        <v>2729</v>
      </c>
      <c r="Q2559">
        <v>77</v>
      </c>
      <c r="R2559">
        <v>11</v>
      </c>
      <c r="S2559">
        <v>20351924</v>
      </c>
      <c r="U2559" t="s">
        <v>2730</v>
      </c>
      <c r="V2559">
        <v>1</v>
      </c>
      <c r="W2559" s="2">
        <v>0</v>
      </c>
      <c r="X2559" s="2">
        <v>0</v>
      </c>
      <c r="Y2559" s="2">
        <v>130</v>
      </c>
      <c r="Z2559" s="2">
        <v>60</v>
      </c>
      <c r="AA2559" s="2">
        <v>123</v>
      </c>
      <c r="AB2559" s="2">
        <v>86</v>
      </c>
      <c r="AC2559" s="2">
        <v>112</v>
      </c>
      <c r="AD2559" s="2">
        <v>164</v>
      </c>
      <c r="AE2559" s="2">
        <v>118</v>
      </c>
      <c r="AF2559" s="2">
        <v>148</v>
      </c>
      <c r="AG2559" s="2">
        <v>121</v>
      </c>
      <c r="AH2559" s="2">
        <v>139</v>
      </c>
      <c r="AI2559" s="2">
        <v>136</v>
      </c>
      <c r="AJ2559" s="2">
        <v>146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199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141</v>
      </c>
      <c r="BD2559" s="2">
        <v>0</v>
      </c>
      <c r="BE2559" s="2">
        <v>0</v>
      </c>
      <c r="BF2559" s="2">
        <v>0</v>
      </c>
      <c r="BG2559" s="2">
        <v>5</v>
      </c>
      <c r="BH2559" s="2">
        <v>3</v>
      </c>
      <c r="BI2559" s="2">
        <v>4</v>
      </c>
      <c r="BJ2559" s="2">
        <v>3</v>
      </c>
      <c r="BK2559" s="2">
        <v>4</v>
      </c>
      <c r="BL2559" s="2">
        <v>7</v>
      </c>
      <c r="BM2559" s="2">
        <v>5</v>
      </c>
      <c r="BN2559" s="2">
        <v>5</v>
      </c>
      <c r="BO2559" s="2">
        <v>5</v>
      </c>
      <c r="BP2559" s="2">
        <v>7</v>
      </c>
      <c r="BQ2559" s="2">
        <v>4</v>
      </c>
      <c r="BR2559" s="2">
        <v>5</v>
      </c>
      <c r="BS2559" s="2">
        <v>0</v>
      </c>
      <c r="BT2559" s="2">
        <v>0</v>
      </c>
      <c r="BU2559" s="2">
        <v>0</v>
      </c>
      <c r="BV2559" s="2">
        <v>0</v>
      </c>
      <c r="BW2559" s="2">
        <v>0</v>
      </c>
      <c r="BX2559" s="2">
        <v>0</v>
      </c>
      <c r="BY2559" s="2">
        <v>0</v>
      </c>
      <c r="BZ2559" s="2">
        <v>0</v>
      </c>
      <c r="CA2559" s="2">
        <v>0</v>
      </c>
      <c r="CB2559" s="2">
        <v>0</v>
      </c>
      <c r="CC2559" s="2">
        <v>7</v>
      </c>
      <c r="CD2559" s="2">
        <v>0</v>
      </c>
      <c r="CE2559" s="2">
        <v>0</v>
      </c>
      <c r="CF2559" s="2">
        <v>0</v>
      </c>
      <c r="CG2559" s="2">
        <v>0</v>
      </c>
      <c r="CH2559" s="2">
        <v>0</v>
      </c>
      <c r="CI2559" s="2">
        <v>0</v>
      </c>
      <c r="CJ2559" s="2">
        <v>0</v>
      </c>
      <c r="CK2559" s="2">
        <v>10</v>
      </c>
      <c r="CL2559" s="2">
        <v>0</v>
      </c>
    </row>
    <row r="2560" spans="1:90" x14ac:dyDescent="0.25">
      <c r="A2560" t="s">
        <v>115</v>
      </c>
      <c r="B2560">
        <v>10210</v>
      </c>
      <c r="C2560" t="s">
        <v>409</v>
      </c>
      <c r="D2560">
        <v>1</v>
      </c>
      <c r="E2560">
        <v>8</v>
      </c>
      <c r="F2560">
        <v>37096</v>
      </c>
      <c r="G2560">
        <v>35037096</v>
      </c>
      <c r="H2560" t="s">
        <v>10153</v>
      </c>
      <c r="I2560">
        <v>100</v>
      </c>
      <c r="J2560" t="s">
        <v>107</v>
      </c>
      <c r="K2560" t="s">
        <v>10154</v>
      </c>
      <c r="L2560">
        <v>96</v>
      </c>
      <c r="M2560" t="s">
        <v>1107</v>
      </c>
      <c r="N2560">
        <v>8431191</v>
      </c>
      <c r="O2560" t="s">
        <v>92</v>
      </c>
      <c r="P2560" t="s">
        <v>10155</v>
      </c>
      <c r="Q2560">
        <v>87</v>
      </c>
      <c r="R2560">
        <v>11</v>
      </c>
      <c r="S2560">
        <v>25576453</v>
      </c>
      <c r="T2560">
        <v>25579441</v>
      </c>
      <c r="U2560" t="s">
        <v>10156</v>
      </c>
      <c r="V2560">
        <v>1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155</v>
      </c>
      <c r="AE2560" s="2">
        <v>181</v>
      </c>
      <c r="AF2560" s="2">
        <v>166</v>
      </c>
      <c r="AG2560" s="2">
        <v>132</v>
      </c>
      <c r="AH2560" s="2">
        <v>388</v>
      </c>
      <c r="AI2560" s="2">
        <v>313</v>
      </c>
      <c r="AJ2560" s="2">
        <v>298</v>
      </c>
      <c r="AK2560" s="2">
        <v>0</v>
      </c>
      <c r="AL2560" s="2">
        <v>0</v>
      </c>
      <c r="AM2560" s="2">
        <v>0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36</v>
      </c>
      <c r="BD2560" s="2">
        <v>0</v>
      </c>
      <c r="BE2560" s="2">
        <v>0</v>
      </c>
      <c r="BF2560" s="2">
        <v>0</v>
      </c>
      <c r="BG2560" s="2">
        <v>0</v>
      </c>
      <c r="BH2560" s="2">
        <v>0</v>
      </c>
      <c r="BI2560" s="2">
        <v>0</v>
      </c>
      <c r="BJ2560" s="2">
        <v>0</v>
      </c>
      <c r="BK2560" s="2">
        <v>0</v>
      </c>
      <c r="BL2560" s="2">
        <v>6</v>
      </c>
      <c r="BM2560" s="2">
        <v>6</v>
      </c>
      <c r="BN2560" s="2">
        <v>5</v>
      </c>
      <c r="BO2560" s="2">
        <v>5</v>
      </c>
      <c r="BP2560" s="2">
        <v>16</v>
      </c>
      <c r="BQ2560" s="2">
        <v>9</v>
      </c>
      <c r="BR2560" s="2">
        <v>10</v>
      </c>
      <c r="BS2560" s="2">
        <v>0</v>
      </c>
      <c r="BT2560" s="2">
        <v>0</v>
      </c>
      <c r="BU2560" s="2">
        <v>0</v>
      </c>
      <c r="BV2560" s="2">
        <v>0</v>
      </c>
      <c r="BW2560" s="2">
        <v>0</v>
      </c>
      <c r="BX2560" s="2">
        <v>0</v>
      </c>
      <c r="BY2560" s="2">
        <v>0</v>
      </c>
      <c r="BZ2560" s="2">
        <v>0</v>
      </c>
      <c r="CA2560" s="2">
        <v>0</v>
      </c>
      <c r="CB2560" s="2">
        <v>0</v>
      </c>
      <c r="CC2560" s="2">
        <v>0</v>
      </c>
      <c r="CD2560" s="2">
        <v>0</v>
      </c>
      <c r="CE2560" s="2">
        <v>0</v>
      </c>
      <c r="CF2560" s="2">
        <v>0</v>
      </c>
      <c r="CG2560" s="2">
        <v>0</v>
      </c>
      <c r="CH2560" s="2">
        <v>0</v>
      </c>
      <c r="CI2560" s="2">
        <v>0</v>
      </c>
      <c r="CJ2560" s="2">
        <v>0</v>
      </c>
      <c r="CK2560" s="2">
        <v>2</v>
      </c>
      <c r="CL2560" s="2">
        <v>0</v>
      </c>
    </row>
    <row r="2561" spans="1:90" x14ac:dyDescent="0.25">
      <c r="A2561" t="s">
        <v>115</v>
      </c>
      <c r="B2561">
        <v>10210</v>
      </c>
      <c r="C2561" t="s">
        <v>409</v>
      </c>
      <c r="D2561">
        <v>1</v>
      </c>
      <c r="E2561">
        <v>8</v>
      </c>
      <c r="F2561">
        <v>434292</v>
      </c>
      <c r="G2561">
        <v>35434292</v>
      </c>
      <c r="H2561" t="s">
        <v>1410</v>
      </c>
      <c r="I2561">
        <v>100</v>
      </c>
      <c r="J2561" t="s">
        <v>107</v>
      </c>
      <c r="K2561" t="s">
        <v>1411</v>
      </c>
      <c r="L2561">
        <v>44</v>
      </c>
      <c r="M2561" t="s">
        <v>1412</v>
      </c>
      <c r="N2561">
        <v>8090000</v>
      </c>
      <c r="O2561" t="s">
        <v>102</v>
      </c>
      <c r="P2561" t="s">
        <v>1413</v>
      </c>
      <c r="Q2561">
        <v>2707</v>
      </c>
      <c r="R2561">
        <v>11</v>
      </c>
      <c r="S2561">
        <v>21562164</v>
      </c>
      <c r="T2561">
        <v>21562326</v>
      </c>
      <c r="U2561" t="s">
        <v>1414</v>
      </c>
      <c r="V2561">
        <v>1</v>
      </c>
      <c r="W2561" s="2">
        <v>0</v>
      </c>
      <c r="X2561" s="2">
        <v>0</v>
      </c>
      <c r="Y2561" s="2">
        <v>107</v>
      </c>
      <c r="Z2561" s="2">
        <v>103</v>
      </c>
      <c r="AA2561" s="2">
        <v>100</v>
      </c>
      <c r="AB2561" s="2">
        <v>129</v>
      </c>
      <c r="AC2561" s="2">
        <v>144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2">
        <v>93</v>
      </c>
      <c r="BD2561" s="2">
        <v>7</v>
      </c>
      <c r="BE2561" s="2">
        <v>0</v>
      </c>
      <c r="BF2561" s="2">
        <v>0</v>
      </c>
      <c r="BG2561" s="2">
        <v>4</v>
      </c>
      <c r="BH2561" s="2">
        <v>5</v>
      </c>
      <c r="BI2561" s="2">
        <v>5</v>
      </c>
      <c r="BJ2561" s="2">
        <v>9</v>
      </c>
      <c r="BK2561" s="2">
        <v>6</v>
      </c>
      <c r="BL2561" s="2">
        <v>0</v>
      </c>
      <c r="BM2561" s="2">
        <v>0</v>
      </c>
      <c r="BN2561" s="2">
        <v>0</v>
      </c>
      <c r="BO2561" s="2">
        <v>0</v>
      </c>
      <c r="BP2561" s="2">
        <v>0</v>
      </c>
      <c r="BQ2561" s="2">
        <v>0</v>
      </c>
      <c r="BR2561" s="2">
        <v>0</v>
      </c>
      <c r="BS2561" s="2">
        <v>0</v>
      </c>
      <c r="BT2561" s="2">
        <v>0</v>
      </c>
      <c r="BU2561" s="2">
        <v>0</v>
      </c>
      <c r="BV2561" s="2">
        <v>0</v>
      </c>
      <c r="BW2561" s="2">
        <v>0</v>
      </c>
      <c r="BX2561" s="2">
        <v>0</v>
      </c>
      <c r="BY2561" s="2">
        <v>0</v>
      </c>
      <c r="BZ2561" s="2">
        <v>0</v>
      </c>
      <c r="CA2561" s="2">
        <v>0</v>
      </c>
      <c r="CB2561" s="2">
        <v>0</v>
      </c>
      <c r="CC2561" s="2">
        <v>0</v>
      </c>
      <c r="CD2561" s="2">
        <v>0</v>
      </c>
      <c r="CE2561" s="2">
        <v>0</v>
      </c>
      <c r="CF2561" s="2">
        <v>0</v>
      </c>
      <c r="CG2561" s="2">
        <v>0</v>
      </c>
      <c r="CH2561" s="2">
        <v>0</v>
      </c>
      <c r="CI2561" s="2">
        <v>0</v>
      </c>
      <c r="CJ2561" s="2">
        <v>0</v>
      </c>
      <c r="CK2561" s="2">
        <v>6</v>
      </c>
      <c r="CL2561" s="2">
        <v>2</v>
      </c>
    </row>
    <row r="2562" spans="1:90" x14ac:dyDescent="0.25">
      <c r="A2562" t="s">
        <v>115</v>
      </c>
      <c r="B2562">
        <v>10210</v>
      </c>
      <c r="C2562" t="s">
        <v>409</v>
      </c>
      <c r="D2562">
        <v>1</v>
      </c>
      <c r="E2562">
        <v>8</v>
      </c>
      <c r="F2562">
        <v>3001</v>
      </c>
      <c r="G2562">
        <v>35003001</v>
      </c>
      <c r="H2562" t="s">
        <v>19413</v>
      </c>
      <c r="I2562">
        <v>100</v>
      </c>
      <c r="J2562" t="s">
        <v>107</v>
      </c>
      <c r="K2562" t="s">
        <v>10105</v>
      </c>
      <c r="L2562">
        <v>74</v>
      </c>
      <c r="M2562" t="s">
        <v>817</v>
      </c>
      <c r="N2562">
        <v>8010440</v>
      </c>
      <c r="O2562" t="s">
        <v>92</v>
      </c>
      <c r="P2562" t="s">
        <v>19414</v>
      </c>
      <c r="Q2562">
        <v>75</v>
      </c>
      <c r="R2562">
        <v>11</v>
      </c>
      <c r="S2562">
        <v>22970434</v>
      </c>
      <c r="T2562">
        <v>22972909</v>
      </c>
      <c r="U2562" t="s">
        <v>19415</v>
      </c>
      <c r="V2562">
        <v>1</v>
      </c>
      <c r="W2562" s="2">
        <v>0</v>
      </c>
      <c r="X2562" s="2">
        <v>0</v>
      </c>
      <c r="Y2562" s="2">
        <v>0</v>
      </c>
      <c r="Z2562" s="2">
        <v>0</v>
      </c>
      <c r="AA2562" s="2">
        <v>44</v>
      </c>
      <c r="AB2562" s="2">
        <v>27</v>
      </c>
      <c r="AC2562" s="2">
        <v>41</v>
      </c>
      <c r="AD2562" s="2">
        <v>28</v>
      </c>
      <c r="AE2562" s="2">
        <v>33</v>
      </c>
      <c r="AF2562" s="2">
        <v>33</v>
      </c>
      <c r="AG2562" s="2">
        <v>31</v>
      </c>
      <c r="AH2562" s="2">
        <v>209</v>
      </c>
      <c r="AI2562" s="2">
        <v>161</v>
      </c>
      <c r="AJ2562" s="2">
        <v>178</v>
      </c>
      <c r="AK2562" s="2">
        <v>0</v>
      </c>
      <c r="AL2562" s="2">
        <v>0</v>
      </c>
      <c r="AM2562" s="2">
        <v>0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253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191</v>
      </c>
      <c r="BD2562" s="2">
        <v>0</v>
      </c>
      <c r="BE2562" s="2">
        <v>0</v>
      </c>
      <c r="BF2562" s="2">
        <v>0</v>
      </c>
      <c r="BG2562" s="2">
        <v>0</v>
      </c>
      <c r="BH2562" s="2">
        <v>0</v>
      </c>
      <c r="BI2562" s="2">
        <v>2</v>
      </c>
      <c r="BJ2562" s="2">
        <v>2</v>
      </c>
      <c r="BK2562" s="2">
        <v>2</v>
      </c>
      <c r="BL2562" s="2">
        <v>1</v>
      </c>
      <c r="BM2562" s="2">
        <v>2</v>
      </c>
      <c r="BN2562" s="2">
        <v>1</v>
      </c>
      <c r="BO2562" s="2">
        <v>1</v>
      </c>
      <c r="BP2562" s="2">
        <v>7</v>
      </c>
      <c r="BQ2562" s="2">
        <v>6</v>
      </c>
      <c r="BR2562" s="2">
        <v>6</v>
      </c>
      <c r="BS2562" s="2">
        <v>0</v>
      </c>
      <c r="BT2562" s="2">
        <v>0</v>
      </c>
      <c r="BU2562" s="2">
        <v>0</v>
      </c>
      <c r="BV2562" s="2">
        <v>0</v>
      </c>
      <c r="BW2562" s="2">
        <v>0</v>
      </c>
      <c r="BX2562" s="2">
        <v>0</v>
      </c>
      <c r="BY2562" s="2">
        <v>0</v>
      </c>
      <c r="BZ2562" s="2">
        <v>0</v>
      </c>
      <c r="CA2562" s="2">
        <v>0</v>
      </c>
      <c r="CB2562" s="2">
        <v>0</v>
      </c>
      <c r="CC2562" s="2">
        <v>10</v>
      </c>
      <c r="CD2562" s="2">
        <v>0</v>
      </c>
      <c r="CE2562" s="2">
        <v>0</v>
      </c>
      <c r="CF2562" s="2">
        <v>0</v>
      </c>
      <c r="CG2562" s="2">
        <v>0</v>
      </c>
      <c r="CH2562" s="2">
        <v>0</v>
      </c>
      <c r="CI2562" s="2">
        <v>0</v>
      </c>
      <c r="CJ2562" s="2">
        <v>0</v>
      </c>
      <c r="CK2562" s="2">
        <v>12</v>
      </c>
      <c r="CL2562" s="2">
        <v>0</v>
      </c>
    </row>
    <row r="2563" spans="1:90" x14ac:dyDescent="0.25">
      <c r="A2563" t="s">
        <v>115</v>
      </c>
      <c r="B2563">
        <v>10210</v>
      </c>
      <c r="C2563" t="s">
        <v>409</v>
      </c>
      <c r="D2563">
        <v>1</v>
      </c>
      <c r="E2563">
        <v>8</v>
      </c>
      <c r="F2563">
        <v>902603</v>
      </c>
      <c r="G2563">
        <v>35902603</v>
      </c>
      <c r="H2563" t="s">
        <v>13573</v>
      </c>
      <c r="I2563">
        <v>100</v>
      </c>
      <c r="J2563" t="s">
        <v>107</v>
      </c>
      <c r="K2563" t="s">
        <v>1653</v>
      </c>
      <c r="L2563">
        <v>36</v>
      </c>
      <c r="M2563" t="s">
        <v>410</v>
      </c>
      <c r="N2563">
        <v>8110750</v>
      </c>
      <c r="O2563" t="s">
        <v>92</v>
      </c>
      <c r="P2563" t="s">
        <v>13574</v>
      </c>
      <c r="Q2563">
        <v>104</v>
      </c>
      <c r="R2563">
        <v>11</v>
      </c>
      <c r="S2563">
        <v>29632617</v>
      </c>
      <c r="T2563">
        <v>29633789</v>
      </c>
      <c r="U2563" t="s">
        <v>13575</v>
      </c>
      <c r="V2563">
        <v>1</v>
      </c>
      <c r="W2563" s="2">
        <v>0</v>
      </c>
      <c r="X2563" s="2">
        <v>0</v>
      </c>
      <c r="Y2563" s="2">
        <v>151</v>
      </c>
      <c r="Z2563" s="2">
        <v>157</v>
      </c>
      <c r="AA2563" s="2">
        <v>142</v>
      </c>
      <c r="AB2563" s="2">
        <v>147</v>
      </c>
      <c r="AC2563" s="2">
        <v>140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686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96</v>
      </c>
      <c r="BD2563" s="2">
        <v>0</v>
      </c>
      <c r="BE2563" s="2">
        <v>0</v>
      </c>
      <c r="BF2563" s="2">
        <v>0</v>
      </c>
      <c r="BG2563" s="2">
        <v>7</v>
      </c>
      <c r="BH2563" s="2">
        <v>7</v>
      </c>
      <c r="BI2563" s="2">
        <v>6</v>
      </c>
      <c r="BJ2563" s="2">
        <v>7</v>
      </c>
      <c r="BK2563" s="2">
        <v>6</v>
      </c>
      <c r="BL2563" s="2">
        <v>0</v>
      </c>
      <c r="BM2563" s="2">
        <v>0</v>
      </c>
      <c r="BN2563" s="2">
        <v>0</v>
      </c>
      <c r="BO2563" s="2">
        <v>0</v>
      </c>
      <c r="BP2563" s="2">
        <v>0</v>
      </c>
      <c r="BQ2563" s="2">
        <v>0</v>
      </c>
      <c r="BR2563" s="2">
        <v>0</v>
      </c>
      <c r="BS2563" s="2">
        <v>0</v>
      </c>
      <c r="BT2563" s="2">
        <v>0</v>
      </c>
      <c r="BU2563" s="2">
        <v>0</v>
      </c>
      <c r="BV2563" s="2">
        <v>0</v>
      </c>
      <c r="BW2563" s="2">
        <v>0</v>
      </c>
      <c r="BX2563" s="2">
        <v>0</v>
      </c>
      <c r="BY2563" s="2">
        <v>0</v>
      </c>
      <c r="BZ2563" s="2">
        <v>0</v>
      </c>
      <c r="CA2563" s="2">
        <v>0</v>
      </c>
      <c r="CB2563" s="2">
        <v>0</v>
      </c>
      <c r="CC2563" s="2">
        <v>17</v>
      </c>
      <c r="CD2563" s="2">
        <v>0</v>
      </c>
      <c r="CE2563" s="2">
        <v>0</v>
      </c>
      <c r="CF2563" s="2">
        <v>0</v>
      </c>
      <c r="CG2563" s="2">
        <v>0</v>
      </c>
      <c r="CH2563" s="2">
        <v>0</v>
      </c>
      <c r="CI2563" s="2">
        <v>0</v>
      </c>
      <c r="CJ2563" s="2">
        <v>0</v>
      </c>
      <c r="CK2563" s="2">
        <v>6</v>
      </c>
      <c r="CL2563" s="2">
        <v>0</v>
      </c>
    </row>
    <row r="2564" spans="1:90" x14ac:dyDescent="0.25">
      <c r="A2564" t="s">
        <v>115</v>
      </c>
      <c r="B2564">
        <v>10210</v>
      </c>
      <c r="C2564" t="s">
        <v>409</v>
      </c>
      <c r="D2564">
        <v>1</v>
      </c>
      <c r="E2564">
        <v>8</v>
      </c>
      <c r="F2564">
        <v>3013</v>
      </c>
      <c r="G2564">
        <v>35003013</v>
      </c>
      <c r="H2564" t="s">
        <v>19033</v>
      </c>
      <c r="I2564">
        <v>100</v>
      </c>
      <c r="J2564" t="s">
        <v>107</v>
      </c>
      <c r="K2564" t="s">
        <v>1411</v>
      </c>
      <c r="L2564">
        <v>44</v>
      </c>
      <c r="M2564" t="s">
        <v>1412</v>
      </c>
      <c r="N2564">
        <v>8080000</v>
      </c>
      <c r="O2564" t="s">
        <v>92</v>
      </c>
      <c r="P2564" t="s">
        <v>9166</v>
      </c>
      <c r="Q2564">
        <v>591</v>
      </c>
      <c r="R2564">
        <v>11</v>
      </c>
      <c r="S2564">
        <v>25814403</v>
      </c>
      <c r="T2564">
        <v>25816645</v>
      </c>
      <c r="U2564" t="s">
        <v>19034</v>
      </c>
      <c r="V2564">
        <v>1</v>
      </c>
      <c r="W2564" s="2">
        <v>0</v>
      </c>
      <c r="X2564" s="2">
        <v>0</v>
      </c>
      <c r="Y2564" s="2">
        <v>207</v>
      </c>
      <c r="Z2564" s="2">
        <v>193</v>
      </c>
      <c r="AA2564" s="2">
        <v>205</v>
      </c>
      <c r="AB2564" s="2">
        <v>225</v>
      </c>
      <c r="AC2564" s="2">
        <v>254</v>
      </c>
      <c r="AD2564" s="2">
        <v>0</v>
      </c>
      <c r="AE2564" s="2">
        <v>0</v>
      </c>
      <c r="AF2564" s="2">
        <v>0</v>
      </c>
      <c r="AG2564" s="2">
        <v>0</v>
      </c>
      <c r="AH2564" s="2">
        <v>78</v>
      </c>
      <c r="AI2564" s="2">
        <v>81</v>
      </c>
      <c r="AJ2564" s="2">
        <v>180</v>
      </c>
      <c r="AK2564" s="2">
        <v>0</v>
      </c>
      <c r="AL2564" s="2">
        <v>0</v>
      </c>
      <c r="AM2564" s="2">
        <v>0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192</v>
      </c>
      <c r="BD2564" s="2">
        <v>21</v>
      </c>
      <c r="BE2564" s="2">
        <v>0</v>
      </c>
      <c r="BF2564" s="2">
        <v>0</v>
      </c>
      <c r="BG2564" s="2">
        <v>9</v>
      </c>
      <c r="BH2564" s="2">
        <v>9</v>
      </c>
      <c r="BI2564" s="2">
        <v>12</v>
      </c>
      <c r="BJ2564" s="2">
        <v>12</v>
      </c>
      <c r="BK2564" s="2">
        <v>15</v>
      </c>
      <c r="BL2564" s="2">
        <v>0</v>
      </c>
      <c r="BM2564" s="2">
        <v>0</v>
      </c>
      <c r="BN2564" s="2">
        <v>0</v>
      </c>
      <c r="BO2564" s="2">
        <v>0</v>
      </c>
      <c r="BP2564" s="2">
        <v>2</v>
      </c>
      <c r="BQ2564" s="2">
        <v>2</v>
      </c>
      <c r="BR2564" s="2">
        <v>7</v>
      </c>
      <c r="BS2564" s="2">
        <v>0</v>
      </c>
      <c r="BT2564" s="2">
        <v>0</v>
      </c>
      <c r="BU2564" s="2">
        <v>0</v>
      </c>
      <c r="BV2564" s="2">
        <v>0</v>
      </c>
      <c r="BW2564" s="2">
        <v>0</v>
      </c>
      <c r="BX2564" s="2">
        <v>0</v>
      </c>
      <c r="BY2564" s="2">
        <v>0</v>
      </c>
      <c r="BZ2564" s="2">
        <v>0</v>
      </c>
      <c r="CA2564" s="2">
        <v>0</v>
      </c>
      <c r="CB2564" s="2">
        <v>0</v>
      </c>
      <c r="CC2564" s="2">
        <v>0</v>
      </c>
      <c r="CD2564" s="2">
        <v>0</v>
      </c>
      <c r="CE2564" s="2">
        <v>0</v>
      </c>
      <c r="CF2564" s="2">
        <v>0</v>
      </c>
      <c r="CG2564" s="2">
        <v>0</v>
      </c>
      <c r="CH2564" s="2">
        <v>0</v>
      </c>
      <c r="CI2564" s="2">
        <v>0</v>
      </c>
      <c r="CJ2564" s="2">
        <v>0</v>
      </c>
      <c r="CK2564" s="2">
        <v>11</v>
      </c>
      <c r="CL2564" s="2">
        <v>7</v>
      </c>
    </row>
    <row r="2565" spans="1:90" x14ac:dyDescent="0.25">
      <c r="A2565" t="s">
        <v>115</v>
      </c>
      <c r="B2565">
        <v>10210</v>
      </c>
      <c r="C2565" t="s">
        <v>409</v>
      </c>
      <c r="D2565">
        <v>1</v>
      </c>
      <c r="E2565">
        <v>8</v>
      </c>
      <c r="F2565">
        <v>2914</v>
      </c>
      <c r="G2565">
        <v>35002914</v>
      </c>
      <c r="H2565" t="s">
        <v>8288</v>
      </c>
      <c r="I2565">
        <v>100</v>
      </c>
      <c r="J2565" t="s">
        <v>107</v>
      </c>
      <c r="K2565" t="s">
        <v>816</v>
      </c>
      <c r="L2565">
        <v>74</v>
      </c>
      <c r="M2565" t="s">
        <v>817</v>
      </c>
      <c r="N2565">
        <v>8010120</v>
      </c>
      <c r="O2565" t="s">
        <v>92</v>
      </c>
      <c r="P2565" t="s">
        <v>818</v>
      </c>
      <c r="Q2565">
        <v>59</v>
      </c>
      <c r="R2565">
        <v>11</v>
      </c>
      <c r="S2565">
        <v>22971152</v>
      </c>
      <c r="T2565">
        <v>22978204</v>
      </c>
      <c r="U2565" t="s">
        <v>7302</v>
      </c>
      <c r="V2565">
        <v>1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598</v>
      </c>
      <c r="AI2565" s="2">
        <v>551</v>
      </c>
      <c r="AJ2565" s="2">
        <v>504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0</v>
      </c>
      <c r="BI2565" s="2">
        <v>0</v>
      </c>
      <c r="BJ2565" s="2">
        <v>0</v>
      </c>
      <c r="BK2565" s="2">
        <v>0</v>
      </c>
      <c r="BL2565" s="2">
        <v>0</v>
      </c>
      <c r="BM2565" s="2">
        <v>0</v>
      </c>
      <c r="BN2565" s="2">
        <v>0</v>
      </c>
      <c r="BO2565" s="2">
        <v>0</v>
      </c>
      <c r="BP2565" s="2">
        <v>20</v>
      </c>
      <c r="BQ2565" s="2">
        <v>21</v>
      </c>
      <c r="BR2565" s="2">
        <v>20</v>
      </c>
      <c r="BS2565" s="2">
        <v>0</v>
      </c>
      <c r="BT2565" s="2">
        <v>0</v>
      </c>
      <c r="BU2565" s="2">
        <v>0</v>
      </c>
      <c r="BV2565" s="2">
        <v>0</v>
      </c>
      <c r="BW2565" s="2">
        <v>0</v>
      </c>
      <c r="BX2565" s="2">
        <v>0</v>
      </c>
      <c r="BY2565" s="2">
        <v>0</v>
      </c>
      <c r="BZ2565" s="2">
        <v>0</v>
      </c>
      <c r="CA2565" s="2">
        <v>0</v>
      </c>
      <c r="CB2565" s="2">
        <v>0</v>
      </c>
      <c r="CC2565" s="2">
        <v>0</v>
      </c>
      <c r="CD2565" s="2">
        <v>0</v>
      </c>
      <c r="CE2565" s="2">
        <v>0</v>
      </c>
      <c r="CF2565" s="2">
        <v>0</v>
      </c>
      <c r="CG2565" s="2">
        <v>0</v>
      </c>
      <c r="CH2565" s="2">
        <v>0</v>
      </c>
      <c r="CI2565" s="2">
        <v>0</v>
      </c>
      <c r="CJ2565" s="2">
        <v>0</v>
      </c>
      <c r="CK2565" s="2">
        <v>0</v>
      </c>
      <c r="CL2565" s="2">
        <v>0</v>
      </c>
    </row>
    <row r="2566" spans="1:90" x14ac:dyDescent="0.25">
      <c r="A2566" t="s">
        <v>115</v>
      </c>
      <c r="B2566">
        <v>10210</v>
      </c>
      <c r="C2566" t="s">
        <v>409</v>
      </c>
      <c r="D2566">
        <v>1</v>
      </c>
      <c r="E2566">
        <v>8</v>
      </c>
      <c r="F2566">
        <v>39135</v>
      </c>
      <c r="G2566">
        <v>35039135</v>
      </c>
      <c r="H2566" t="s">
        <v>18528</v>
      </c>
      <c r="I2566">
        <v>100</v>
      </c>
      <c r="J2566" t="s">
        <v>107</v>
      </c>
      <c r="K2566" t="s">
        <v>18529</v>
      </c>
      <c r="L2566">
        <v>36</v>
      </c>
      <c r="M2566" t="s">
        <v>410</v>
      </c>
      <c r="N2566">
        <v>8121080</v>
      </c>
      <c r="O2566" t="s">
        <v>92</v>
      </c>
      <c r="P2566" t="s">
        <v>18530</v>
      </c>
      <c r="Q2566">
        <v>25</v>
      </c>
      <c r="R2566">
        <v>11</v>
      </c>
      <c r="S2566">
        <v>29630813</v>
      </c>
      <c r="T2566">
        <v>29632653</v>
      </c>
      <c r="U2566" t="s">
        <v>18531</v>
      </c>
      <c r="V2566">
        <v>1</v>
      </c>
      <c r="W2566" s="2">
        <v>0</v>
      </c>
      <c r="X2566" s="2">
        <v>0</v>
      </c>
      <c r="Y2566" s="2">
        <v>65</v>
      </c>
      <c r="Z2566" s="2">
        <v>60</v>
      </c>
      <c r="AA2566" s="2">
        <v>88</v>
      </c>
      <c r="AB2566" s="2">
        <v>91</v>
      </c>
      <c r="AC2566" s="2">
        <v>111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0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2</v>
      </c>
      <c r="BH2566" s="2">
        <v>2</v>
      </c>
      <c r="BI2566" s="2">
        <v>3</v>
      </c>
      <c r="BJ2566" s="2">
        <v>3</v>
      </c>
      <c r="BK2566" s="2">
        <v>4</v>
      </c>
      <c r="BL2566" s="2">
        <v>0</v>
      </c>
      <c r="BM2566" s="2">
        <v>0</v>
      </c>
      <c r="BN2566" s="2">
        <v>0</v>
      </c>
      <c r="BO2566" s="2">
        <v>0</v>
      </c>
      <c r="BP2566" s="2">
        <v>0</v>
      </c>
      <c r="BQ2566" s="2">
        <v>0</v>
      </c>
      <c r="BR2566" s="2">
        <v>0</v>
      </c>
      <c r="BS2566" s="2">
        <v>0</v>
      </c>
      <c r="BT2566" s="2">
        <v>0</v>
      </c>
      <c r="BU2566" s="2">
        <v>0</v>
      </c>
      <c r="BV2566" s="2">
        <v>0</v>
      </c>
      <c r="BW2566" s="2">
        <v>0</v>
      </c>
      <c r="BX2566" s="2">
        <v>0</v>
      </c>
      <c r="BY2566" s="2">
        <v>0</v>
      </c>
      <c r="BZ2566" s="2">
        <v>0</v>
      </c>
      <c r="CA2566" s="2">
        <v>0</v>
      </c>
      <c r="CB2566" s="2">
        <v>0</v>
      </c>
      <c r="CC2566" s="2">
        <v>0</v>
      </c>
      <c r="CD2566" s="2">
        <v>0</v>
      </c>
      <c r="CE2566" s="2">
        <v>0</v>
      </c>
      <c r="CF2566" s="2">
        <v>0</v>
      </c>
      <c r="CG2566" s="2">
        <v>0</v>
      </c>
      <c r="CH2566" s="2">
        <v>0</v>
      </c>
      <c r="CI2566" s="2">
        <v>0</v>
      </c>
      <c r="CJ2566" s="2">
        <v>0</v>
      </c>
      <c r="CK2566" s="2">
        <v>0</v>
      </c>
      <c r="CL2566" s="2">
        <v>0</v>
      </c>
    </row>
    <row r="2567" spans="1:90" x14ac:dyDescent="0.25">
      <c r="A2567" t="s">
        <v>115</v>
      </c>
      <c r="B2567">
        <v>10210</v>
      </c>
      <c r="C2567" t="s">
        <v>409</v>
      </c>
      <c r="D2567">
        <v>1</v>
      </c>
      <c r="E2567">
        <v>8</v>
      </c>
      <c r="F2567">
        <v>916523</v>
      </c>
      <c r="G2567">
        <v>35916523</v>
      </c>
      <c r="H2567" t="s">
        <v>7960</v>
      </c>
      <c r="I2567">
        <v>100</v>
      </c>
      <c r="J2567" t="s">
        <v>107</v>
      </c>
      <c r="K2567" t="s">
        <v>410</v>
      </c>
      <c r="L2567">
        <v>36</v>
      </c>
      <c r="M2567" t="s">
        <v>410</v>
      </c>
      <c r="N2567">
        <v>8131300</v>
      </c>
      <c r="O2567" t="s">
        <v>7961</v>
      </c>
      <c r="P2567" t="s">
        <v>3566</v>
      </c>
      <c r="Q2567">
        <v>251</v>
      </c>
      <c r="R2567">
        <v>11</v>
      </c>
      <c r="S2567">
        <v>29631120</v>
      </c>
      <c r="T2567">
        <v>29632122</v>
      </c>
      <c r="U2567" t="s">
        <v>7962</v>
      </c>
      <c r="V2567">
        <v>1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73</v>
      </c>
      <c r="AE2567" s="2">
        <v>93</v>
      </c>
      <c r="AF2567" s="2">
        <v>85</v>
      </c>
      <c r="AG2567" s="2">
        <v>51</v>
      </c>
      <c r="AH2567" s="2">
        <v>269</v>
      </c>
      <c r="AI2567" s="2">
        <v>217</v>
      </c>
      <c r="AJ2567" s="2">
        <v>179</v>
      </c>
      <c r="AK2567" s="2">
        <v>0</v>
      </c>
      <c r="AL2567" s="2">
        <v>0</v>
      </c>
      <c r="AM2567" s="2">
        <v>0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503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206</v>
      </c>
      <c r="BD2567" s="2">
        <v>0</v>
      </c>
      <c r="BE2567" s="2">
        <v>0</v>
      </c>
      <c r="BF2567" s="2">
        <v>0</v>
      </c>
      <c r="BG2567" s="2">
        <v>0</v>
      </c>
      <c r="BH2567" s="2">
        <v>0</v>
      </c>
      <c r="BI2567" s="2">
        <v>0</v>
      </c>
      <c r="BJ2567" s="2">
        <v>0</v>
      </c>
      <c r="BK2567" s="2">
        <v>0</v>
      </c>
      <c r="BL2567" s="2">
        <v>3</v>
      </c>
      <c r="BM2567" s="2">
        <v>3</v>
      </c>
      <c r="BN2567" s="2">
        <v>5</v>
      </c>
      <c r="BO2567" s="2">
        <v>3</v>
      </c>
      <c r="BP2567" s="2">
        <v>11</v>
      </c>
      <c r="BQ2567" s="2">
        <v>8</v>
      </c>
      <c r="BR2567" s="2">
        <v>7</v>
      </c>
      <c r="BS2567" s="2">
        <v>0</v>
      </c>
      <c r="BT2567" s="2">
        <v>0</v>
      </c>
      <c r="BU2567" s="2">
        <v>0</v>
      </c>
      <c r="BV2567" s="2">
        <v>0</v>
      </c>
      <c r="BW2567" s="2">
        <v>0</v>
      </c>
      <c r="BX2567" s="2">
        <v>0</v>
      </c>
      <c r="BY2567" s="2">
        <v>0</v>
      </c>
      <c r="BZ2567" s="2">
        <v>0</v>
      </c>
      <c r="CA2567" s="2">
        <v>0</v>
      </c>
      <c r="CB2567" s="2">
        <v>0</v>
      </c>
      <c r="CC2567" s="2">
        <v>13</v>
      </c>
      <c r="CD2567" s="2">
        <v>0</v>
      </c>
      <c r="CE2567" s="2">
        <v>0</v>
      </c>
      <c r="CF2567" s="2">
        <v>0</v>
      </c>
      <c r="CG2567" s="2">
        <v>0</v>
      </c>
      <c r="CH2567" s="2">
        <v>0</v>
      </c>
      <c r="CI2567" s="2">
        <v>0</v>
      </c>
      <c r="CJ2567" s="2">
        <v>0</v>
      </c>
      <c r="CK2567" s="2">
        <v>10</v>
      </c>
      <c r="CL2567" s="2">
        <v>0</v>
      </c>
    </row>
    <row r="2568" spans="1:90" x14ac:dyDescent="0.25">
      <c r="A2568" t="s">
        <v>115</v>
      </c>
      <c r="B2568">
        <v>10210</v>
      </c>
      <c r="C2568" t="s">
        <v>409</v>
      </c>
      <c r="D2568">
        <v>1</v>
      </c>
      <c r="E2568">
        <v>8</v>
      </c>
      <c r="F2568">
        <v>3050</v>
      </c>
      <c r="G2568">
        <v>35003050</v>
      </c>
      <c r="H2568" t="s">
        <v>8204</v>
      </c>
      <c r="I2568">
        <v>100</v>
      </c>
      <c r="J2568" t="s">
        <v>107</v>
      </c>
      <c r="K2568" t="s">
        <v>1322</v>
      </c>
      <c r="L2568">
        <v>96</v>
      </c>
      <c r="M2568" t="s">
        <v>1107</v>
      </c>
      <c r="N2568">
        <v>8440400</v>
      </c>
      <c r="O2568" t="s">
        <v>92</v>
      </c>
      <c r="P2568" t="s">
        <v>8205</v>
      </c>
      <c r="Q2568">
        <v>97</v>
      </c>
      <c r="R2568">
        <v>11</v>
      </c>
      <c r="S2568">
        <v>25579013</v>
      </c>
      <c r="T2568">
        <v>29610231</v>
      </c>
      <c r="U2568" t="s">
        <v>8206</v>
      </c>
      <c r="V2568">
        <v>1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120</v>
      </c>
      <c r="AE2568" s="2">
        <v>129</v>
      </c>
      <c r="AF2568" s="2">
        <v>89</v>
      </c>
      <c r="AG2568" s="2">
        <v>77</v>
      </c>
      <c r="AH2568" s="2">
        <v>277</v>
      </c>
      <c r="AI2568" s="2">
        <v>288</v>
      </c>
      <c r="AJ2568" s="2">
        <v>270</v>
      </c>
      <c r="AK2568" s="2">
        <v>0</v>
      </c>
      <c r="AL2568" s="2">
        <v>0</v>
      </c>
      <c r="AM2568" s="2">
        <v>0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174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472</v>
      </c>
      <c r="BD2568" s="2">
        <v>0</v>
      </c>
      <c r="BE2568" s="2">
        <v>0</v>
      </c>
      <c r="BF2568" s="2">
        <v>0</v>
      </c>
      <c r="BG2568" s="2">
        <v>0</v>
      </c>
      <c r="BH2568" s="2">
        <v>0</v>
      </c>
      <c r="BI2568" s="2">
        <v>0</v>
      </c>
      <c r="BJ2568" s="2">
        <v>0</v>
      </c>
      <c r="BK2568" s="2">
        <v>0</v>
      </c>
      <c r="BL2568" s="2">
        <v>7</v>
      </c>
      <c r="BM2568" s="2">
        <v>6</v>
      </c>
      <c r="BN2568" s="2">
        <v>4</v>
      </c>
      <c r="BO2568" s="2">
        <v>4</v>
      </c>
      <c r="BP2568" s="2">
        <v>12</v>
      </c>
      <c r="BQ2568" s="2">
        <v>12</v>
      </c>
      <c r="BR2568" s="2">
        <v>10</v>
      </c>
      <c r="BS2568" s="2">
        <v>0</v>
      </c>
      <c r="BT2568" s="2">
        <v>0</v>
      </c>
      <c r="BU2568" s="2">
        <v>0</v>
      </c>
      <c r="BV2568" s="2">
        <v>0</v>
      </c>
      <c r="BW2568" s="2">
        <v>0</v>
      </c>
      <c r="BX2568" s="2">
        <v>0</v>
      </c>
      <c r="BY2568" s="2">
        <v>0</v>
      </c>
      <c r="BZ2568" s="2">
        <v>0</v>
      </c>
      <c r="CA2568" s="2">
        <v>0</v>
      </c>
      <c r="CB2568" s="2">
        <v>0</v>
      </c>
      <c r="CC2568" s="2">
        <v>5</v>
      </c>
      <c r="CD2568" s="2">
        <v>0</v>
      </c>
      <c r="CE2568" s="2">
        <v>0</v>
      </c>
      <c r="CF2568" s="2">
        <v>0</v>
      </c>
      <c r="CG2568" s="2">
        <v>0</v>
      </c>
      <c r="CH2568" s="2">
        <v>0</v>
      </c>
      <c r="CI2568" s="2">
        <v>0</v>
      </c>
      <c r="CJ2568" s="2">
        <v>0</v>
      </c>
      <c r="CK2568" s="2">
        <v>37</v>
      </c>
      <c r="CL2568" s="2">
        <v>0</v>
      </c>
    </row>
    <row r="2569" spans="1:90" x14ac:dyDescent="0.25">
      <c r="A2569" t="s">
        <v>115</v>
      </c>
      <c r="B2569">
        <v>10210</v>
      </c>
      <c r="C2569" t="s">
        <v>409</v>
      </c>
      <c r="D2569">
        <v>1</v>
      </c>
      <c r="E2569">
        <v>8</v>
      </c>
      <c r="F2569">
        <v>2860</v>
      </c>
      <c r="G2569">
        <v>35002860</v>
      </c>
      <c r="H2569" t="s">
        <v>8961</v>
      </c>
      <c r="I2569">
        <v>100</v>
      </c>
      <c r="J2569" t="s">
        <v>107</v>
      </c>
      <c r="K2569" t="s">
        <v>1412</v>
      </c>
      <c r="L2569">
        <v>44</v>
      </c>
      <c r="M2569" t="s">
        <v>1412</v>
      </c>
      <c r="N2569">
        <v>8081180</v>
      </c>
      <c r="O2569" t="s">
        <v>92</v>
      </c>
      <c r="P2569" t="s">
        <v>8962</v>
      </c>
      <c r="Q2569">
        <v>419</v>
      </c>
      <c r="R2569">
        <v>11</v>
      </c>
      <c r="S2569">
        <v>25814357</v>
      </c>
      <c r="T2569">
        <v>25818012</v>
      </c>
      <c r="U2569" t="s">
        <v>8963</v>
      </c>
      <c r="V2569">
        <v>1</v>
      </c>
      <c r="W2569" s="2">
        <v>0</v>
      </c>
      <c r="X2569" s="2">
        <v>0</v>
      </c>
      <c r="Y2569" s="2">
        <v>86</v>
      </c>
      <c r="Z2569" s="2">
        <v>67</v>
      </c>
      <c r="AA2569" s="2">
        <v>69</v>
      </c>
      <c r="AB2569" s="2">
        <v>103</v>
      </c>
      <c r="AC2569" s="2">
        <v>90</v>
      </c>
      <c r="AD2569" s="2">
        <v>0</v>
      </c>
      <c r="AE2569" s="2">
        <v>0</v>
      </c>
      <c r="AF2569" s="2">
        <v>0</v>
      </c>
      <c r="AG2569" s="2">
        <v>0</v>
      </c>
      <c r="AH2569" s="2">
        <v>234</v>
      </c>
      <c r="AI2569" s="2">
        <v>190</v>
      </c>
      <c r="AJ2569" s="2">
        <v>128</v>
      </c>
      <c r="AK2569" s="2">
        <v>0</v>
      </c>
      <c r="AL2569" s="2">
        <v>0</v>
      </c>
      <c r="AM2569" s="2">
        <v>0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598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3</v>
      </c>
      <c r="BH2569" s="2">
        <v>3</v>
      </c>
      <c r="BI2569" s="2">
        <v>3</v>
      </c>
      <c r="BJ2569" s="2">
        <v>4</v>
      </c>
      <c r="BK2569" s="2">
        <v>3</v>
      </c>
      <c r="BL2569" s="2">
        <v>0</v>
      </c>
      <c r="BM2569" s="2">
        <v>0</v>
      </c>
      <c r="BN2569" s="2">
        <v>0</v>
      </c>
      <c r="BO2569" s="2">
        <v>0</v>
      </c>
      <c r="BP2569" s="2">
        <v>9</v>
      </c>
      <c r="BQ2569" s="2">
        <v>8</v>
      </c>
      <c r="BR2569" s="2">
        <v>6</v>
      </c>
      <c r="BS2569" s="2">
        <v>0</v>
      </c>
      <c r="BT2569" s="2">
        <v>0</v>
      </c>
      <c r="BU2569" s="2">
        <v>0</v>
      </c>
      <c r="BV2569" s="2">
        <v>0</v>
      </c>
      <c r="BW2569" s="2">
        <v>0</v>
      </c>
      <c r="BX2569" s="2">
        <v>0</v>
      </c>
      <c r="BY2569" s="2">
        <v>0</v>
      </c>
      <c r="BZ2569" s="2">
        <v>0</v>
      </c>
      <c r="CA2569" s="2">
        <v>0</v>
      </c>
      <c r="CB2569" s="2">
        <v>0</v>
      </c>
      <c r="CC2569" s="2">
        <v>18</v>
      </c>
      <c r="CD2569" s="2">
        <v>0</v>
      </c>
      <c r="CE2569" s="2">
        <v>0</v>
      </c>
      <c r="CF2569" s="2">
        <v>0</v>
      </c>
      <c r="CG2569" s="2">
        <v>0</v>
      </c>
      <c r="CH2569" s="2">
        <v>0</v>
      </c>
      <c r="CI2569" s="2">
        <v>0</v>
      </c>
      <c r="CJ2569" s="2">
        <v>0</v>
      </c>
      <c r="CK2569" s="2">
        <v>0</v>
      </c>
      <c r="CL2569" s="2">
        <v>0</v>
      </c>
    </row>
    <row r="2570" spans="1:90" x14ac:dyDescent="0.25">
      <c r="A2570" t="s">
        <v>115</v>
      </c>
      <c r="B2570">
        <v>10210</v>
      </c>
      <c r="C2570" t="s">
        <v>409</v>
      </c>
      <c r="D2570">
        <v>1</v>
      </c>
      <c r="E2570">
        <v>8</v>
      </c>
      <c r="F2570">
        <v>900060</v>
      </c>
      <c r="G2570">
        <v>35900060</v>
      </c>
      <c r="H2570" t="s">
        <v>11560</v>
      </c>
      <c r="I2570">
        <v>100</v>
      </c>
      <c r="J2570" t="s">
        <v>107</v>
      </c>
      <c r="K2570" t="s">
        <v>708</v>
      </c>
      <c r="L2570">
        <v>84</v>
      </c>
      <c r="M2570" t="s">
        <v>709</v>
      </c>
      <c r="N2570">
        <v>8032340</v>
      </c>
      <c r="O2570" t="s">
        <v>92</v>
      </c>
      <c r="P2570" t="s">
        <v>11561</v>
      </c>
      <c r="Q2570">
        <v>100</v>
      </c>
      <c r="R2570">
        <v>11</v>
      </c>
      <c r="S2570">
        <v>20340111</v>
      </c>
      <c r="T2570">
        <v>20351703</v>
      </c>
      <c r="U2570" t="s">
        <v>11562</v>
      </c>
      <c r="V2570">
        <v>1</v>
      </c>
      <c r="W2570" s="2">
        <v>0</v>
      </c>
      <c r="X2570" s="2">
        <v>0</v>
      </c>
      <c r="Y2570" s="2">
        <v>77</v>
      </c>
      <c r="Z2570" s="2">
        <v>104</v>
      </c>
      <c r="AA2570" s="2">
        <v>88</v>
      </c>
      <c r="AB2570" s="2">
        <v>88</v>
      </c>
      <c r="AC2570" s="2">
        <v>116</v>
      </c>
      <c r="AD2570" s="2">
        <v>87</v>
      </c>
      <c r="AE2570" s="2">
        <v>95</v>
      </c>
      <c r="AF2570" s="2">
        <v>64</v>
      </c>
      <c r="AG2570" s="2">
        <v>68</v>
      </c>
      <c r="AH2570" s="2">
        <v>198</v>
      </c>
      <c r="AI2570" s="2">
        <v>151</v>
      </c>
      <c r="AJ2570" s="2">
        <v>144</v>
      </c>
      <c r="AK2570" s="2">
        <v>0</v>
      </c>
      <c r="AL2570" s="2">
        <v>0</v>
      </c>
      <c r="AM2570" s="2">
        <v>0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109</v>
      </c>
      <c r="BD2570" s="2">
        <v>1</v>
      </c>
      <c r="BE2570" s="2">
        <v>0</v>
      </c>
      <c r="BF2570" s="2">
        <v>0</v>
      </c>
      <c r="BG2570" s="2">
        <v>4</v>
      </c>
      <c r="BH2570" s="2">
        <v>4</v>
      </c>
      <c r="BI2570" s="2">
        <v>4</v>
      </c>
      <c r="BJ2570" s="2">
        <v>3</v>
      </c>
      <c r="BK2570" s="2">
        <v>4</v>
      </c>
      <c r="BL2570" s="2">
        <v>4</v>
      </c>
      <c r="BM2570" s="2">
        <v>5</v>
      </c>
      <c r="BN2570" s="2">
        <v>2</v>
      </c>
      <c r="BO2570" s="2">
        <v>2</v>
      </c>
      <c r="BP2570" s="2">
        <v>8</v>
      </c>
      <c r="BQ2570" s="2">
        <v>7</v>
      </c>
      <c r="BR2570" s="2">
        <v>7</v>
      </c>
      <c r="BS2570" s="2">
        <v>0</v>
      </c>
      <c r="BT2570" s="2">
        <v>0</v>
      </c>
      <c r="BU2570" s="2">
        <v>0</v>
      </c>
      <c r="BV2570" s="2">
        <v>0</v>
      </c>
      <c r="BW2570" s="2">
        <v>0</v>
      </c>
      <c r="BX2570" s="2">
        <v>0</v>
      </c>
      <c r="BY2570" s="2">
        <v>0</v>
      </c>
      <c r="BZ2570" s="2">
        <v>0</v>
      </c>
      <c r="CA2570" s="2">
        <v>0</v>
      </c>
      <c r="CB2570" s="2">
        <v>0</v>
      </c>
      <c r="CC2570" s="2">
        <v>0</v>
      </c>
      <c r="CD2570" s="2">
        <v>0</v>
      </c>
      <c r="CE2570" s="2">
        <v>0</v>
      </c>
      <c r="CF2570" s="2">
        <v>0</v>
      </c>
      <c r="CG2570" s="2">
        <v>0</v>
      </c>
      <c r="CH2570" s="2">
        <v>0</v>
      </c>
      <c r="CI2570" s="2">
        <v>0</v>
      </c>
      <c r="CJ2570" s="2">
        <v>0</v>
      </c>
      <c r="CK2570" s="2">
        <v>6</v>
      </c>
      <c r="CL2570" s="2">
        <v>1</v>
      </c>
    </row>
    <row r="2571" spans="1:90" x14ac:dyDescent="0.25">
      <c r="A2571" t="s">
        <v>115</v>
      </c>
      <c r="B2571">
        <v>10210</v>
      </c>
      <c r="C2571" t="s">
        <v>409</v>
      </c>
      <c r="D2571">
        <v>1</v>
      </c>
      <c r="E2571">
        <v>8</v>
      </c>
      <c r="F2571">
        <v>924520</v>
      </c>
      <c r="G2571">
        <v>35924520</v>
      </c>
      <c r="H2571" t="s">
        <v>18439</v>
      </c>
      <c r="I2571">
        <v>100</v>
      </c>
      <c r="J2571" t="s">
        <v>107</v>
      </c>
      <c r="K2571" t="s">
        <v>410</v>
      </c>
      <c r="L2571">
        <v>36</v>
      </c>
      <c r="M2571" t="s">
        <v>410</v>
      </c>
      <c r="N2571">
        <v>8121800</v>
      </c>
      <c r="O2571" t="s">
        <v>92</v>
      </c>
      <c r="P2571" t="s">
        <v>18440</v>
      </c>
      <c r="Q2571">
        <v>101</v>
      </c>
      <c r="R2571">
        <v>11</v>
      </c>
      <c r="S2571">
        <v>25614699</v>
      </c>
      <c r="U2571" t="s">
        <v>18441</v>
      </c>
      <c r="V2571">
        <v>1</v>
      </c>
      <c r="W2571" s="2">
        <v>0</v>
      </c>
      <c r="X2571" s="2">
        <v>0</v>
      </c>
      <c r="Y2571" s="2">
        <v>89</v>
      </c>
      <c r="Z2571" s="2">
        <v>102</v>
      </c>
      <c r="AA2571" s="2">
        <v>87</v>
      </c>
      <c r="AB2571" s="2">
        <v>94</v>
      </c>
      <c r="AC2571" s="2">
        <v>66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2">
        <v>118</v>
      </c>
      <c r="BD2571" s="2">
        <v>0</v>
      </c>
      <c r="BE2571" s="2">
        <v>0</v>
      </c>
      <c r="BF2571" s="2">
        <v>0</v>
      </c>
      <c r="BG2571" s="2">
        <v>3</v>
      </c>
      <c r="BH2571" s="2">
        <v>4</v>
      </c>
      <c r="BI2571" s="2">
        <v>3</v>
      </c>
      <c r="BJ2571" s="2">
        <v>4</v>
      </c>
      <c r="BK2571" s="2">
        <v>3</v>
      </c>
      <c r="BL2571" s="2">
        <v>0</v>
      </c>
      <c r="BM2571" s="2">
        <v>0</v>
      </c>
      <c r="BN2571" s="2">
        <v>0</v>
      </c>
      <c r="BO2571" s="2">
        <v>0</v>
      </c>
      <c r="BP2571" s="2">
        <v>0</v>
      </c>
      <c r="BQ2571" s="2">
        <v>0</v>
      </c>
      <c r="BR2571" s="2">
        <v>0</v>
      </c>
      <c r="BS2571" s="2">
        <v>0</v>
      </c>
      <c r="BT2571" s="2">
        <v>0</v>
      </c>
      <c r="BU2571" s="2">
        <v>0</v>
      </c>
      <c r="BV2571" s="2">
        <v>0</v>
      </c>
      <c r="BW2571" s="2">
        <v>0</v>
      </c>
      <c r="BX2571" s="2">
        <v>0</v>
      </c>
      <c r="BY2571" s="2">
        <v>0</v>
      </c>
      <c r="BZ2571" s="2">
        <v>0</v>
      </c>
      <c r="CA2571" s="2">
        <v>0</v>
      </c>
      <c r="CB2571" s="2">
        <v>0</v>
      </c>
      <c r="CC2571" s="2">
        <v>0</v>
      </c>
      <c r="CD2571" s="2">
        <v>0</v>
      </c>
      <c r="CE2571" s="2">
        <v>0</v>
      </c>
      <c r="CF2571" s="2">
        <v>0</v>
      </c>
      <c r="CG2571" s="2">
        <v>0</v>
      </c>
      <c r="CH2571" s="2">
        <v>0</v>
      </c>
      <c r="CI2571" s="2">
        <v>0</v>
      </c>
      <c r="CJ2571" s="2">
        <v>0</v>
      </c>
      <c r="CK2571" s="2">
        <v>6</v>
      </c>
      <c r="CL2571" s="2">
        <v>0</v>
      </c>
    </row>
    <row r="2572" spans="1:90" x14ac:dyDescent="0.25">
      <c r="A2572" t="s">
        <v>115</v>
      </c>
      <c r="B2572">
        <v>10210</v>
      </c>
      <c r="C2572" t="s">
        <v>409</v>
      </c>
      <c r="D2572">
        <v>1</v>
      </c>
      <c r="E2572">
        <v>8</v>
      </c>
      <c r="F2572">
        <v>910776</v>
      </c>
      <c r="G2572">
        <v>35910776</v>
      </c>
      <c r="H2572" t="s">
        <v>9645</v>
      </c>
      <c r="I2572">
        <v>100</v>
      </c>
      <c r="J2572" t="s">
        <v>107</v>
      </c>
      <c r="K2572" t="s">
        <v>2284</v>
      </c>
      <c r="L2572">
        <v>44</v>
      </c>
      <c r="M2572" t="s">
        <v>1412</v>
      </c>
      <c r="N2572">
        <v>8180010</v>
      </c>
      <c r="O2572" t="s">
        <v>92</v>
      </c>
      <c r="P2572" t="s">
        <v>9646</v>
      </c>
      <c r="Q2572">
        <v>500</v>
      </c>
      <c r="R2572">
        <v>11</v>
      </c>
      <c r="S2572">
        <v>25811041</v>
      </c>
      <c r="T2572">
        <v>25811717</v>
      </c>
      <c r="U2572" t="s">
        <v>9647</v>
      </c>
      <c r="V2572">
        <v>1</v>
      </c>
      <c r="W2572" s="2">
        <v>0</v>
      </c>
      <c r="X2572" s="2">
        <v>0</v>
      </c>
      <c r="Y2572" s="2">
        <v>190</v>
      </c>
      <c r="Z2572" s="2">
        <v>161</v>
      </c>
      <c r="AA2572" s="2">
        <v>163</v>
      </c>
      <c r="AB2572" s="2">
        <v>155</v>
      </c>
      <c r="AC2572" s="2">
        <v>187</v>
      </c>
      <c r="AD2572" s="2">
        <v>0</v>
      </c>
      <c r="AE2572" s="2">
        <v>0</v>
      </c>
      <c r="AF2572" s="2">
        <v>0</v>
      </c>
      <c r="AG2572" s="2">
        <v>0</v>
      </c>
      <c r="AH2572" s="2">
        <v>125</v>
      </c>
      <c r="AI2572" s="2">
        <v>131</v>
      </c>
      <c r="AJ2572" s="2">
        <v>117</v>
      </c>
      <c r="AK2572" s="2">
        <v>0</v>
      </c>
      <c r="AL2572" s="2">
        <v>0</v>
      </c>
      <c r="AM2572" s="2">
        <v>0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95</v>
      </c>
      <c r="BD2572" s="2">
        <v>19</v>
      </c>
      <c r="BE2572" s="2">
        <v>0</v>
      </c>
      <c r="BF2572" s="2">
        <v>0</v>
      </c>
      <c r="BG2572" s="2">
        <v>8</v>
      </c>
      <c r="BH2572" s="2">
        <v>9</v>
      </c>
      <c r="BI2572" s="2">
        <v>9</v>
      </c>
      <c r="BJ2572" s="2">
        <v>9</v>
      </c>
      <c r="BK2572" s="2">
        <v>10</v>
      </c>
      <c r="BL2572" s="2">
        <v>0</v>
      </c>
      <c r="BM2572" s="2">
        <v>0</v>
      </c>
      <c r="BN2572" s="2">
        <v>0</v>
      </c>
      <c r="BO2572" s="2">
        <v>0</v>
      </c>
      <c r="BP2572" s="2">
        <v>3</v>
      </c>
      <c r="BQ2572" s="2">
        <v>6</v>
      </c>
      <c r="BR2572" s="2">
        <v>5</v>
      </c>
      <c r="BS2572" s="2">
        <v>0</v>
      </c>
      <c r="BT2572" s="2">
        <v>0</v>
      </c>
      <c r="BU2572" s="2">
        <v>0</v>
      </c>
      <c r="BV2572" s="2">
        <v>0</v>
      </c>
      <c r="BW2572" s="2">
        <v>0</v>
      </c>
      <c r="BX2572" s="2">
        <v>0</v>
      </c>
      <c r="BY2572" s="2">
        <v>0</v>
      </c>
      <c r="BZ2572" s="2">
        <v>0</v>
      </c>
      <c r="CA2572" s="2">
        <v>0</v>
      </c>
      <c r="CB2572" s="2">
        <v>0</v>
      </c>
      <c r="CC2572" s="2">
        <v>0</v>
      </c>
      <c r="CD2572" s="2">
        <v>0</v>
      </c>
      <c r="CE2572" s="2">
        <v>0</v>
      </c>
      <c r="CF2572" s="2">
        <v>0</v>
      </c>
      <c r="CG2572" s="2">
        <v>0</v>
      </c>
      <c r="CH2572" s="2">
        <v>0</v>
      </c>
      <c r="CI2572" s="2">
        <v>0</v>
      </c>
      <c r="CJ2572" s="2">
        <v>0</v>
      </c>
      <c r="CK2572" s="2">
        <v>5</v>
      </c>
      <c r="CL2572" s="2">
        <v>5</v>
      </c>
    </row>
    <row r="2573" spans="1:90" x14ac:dyDescent="0.25">
      <c r="A2573" t="s">
        <v>115</v>
      </c>
      <c r="B2573">
        <v>10210</v>
      </c>
      <c r="C2573" t="s">
        <v>409</v>
      </c>
      <c r="D2573">
        <v>1</v>
      </c>
      <c r="E2573">
        <v>8</v>
      </c>
      <c r="F2573">
        <v>36791</v>
      </c>
      <c r="G2573">
        <v>35036791</v>
      </c>
      <c r="H2573" t="s">
        <v>17980</v>
      </c>
      <c r="I2573">
        <v>100</v>
      </c>
      <c r="J2573" t="s">
        <v>107</v>
      </c>
      <c r="K2573" t="s">
        <v>2612</v>
      </c>
      <c r="L2573">
        <v>84</v>
      </c>
      <c r="M2573" t="s">
        <v>709</v>
      </c>
      <c r="N2573">
        <v>8150070</v>
      </c>
      <c r="O2573" t="s">
        <v>92</v>
      </c>
      <c r="P2573" t="s">
        <v>17981</v>
      </c>
      <c r="Q2573">
        <v>450</v>
      </c>
      <c r="R2573">
        <v>11</v>
      </c>
      <c r="S2573">
        <v>20351752</v>
      </c>
      <c r="T2573">
        <v>20358235</v>
      </c>
      <c r="U2573" t="s">
        <v>17982</v>
      </c>
      <c r="V2573">
        <v>1</v>
      </c>
      <c r="W2573" s="2">
        <v>0</v>
      </c>
      <c r="X2573" s="2">
        <v>0</v>
      </c>
      <c r="Y2573" s="2">
        <v>91</v>
      </c>
      <c r="Z2573" s="2">
        <v>104</v>
      </c>
      <c r="AA2573" s="2">
        <v>104</v>
      </c>
      <c r="AB2573" s="2">
        <v>86</v>
      </c>
      <c r="AC2573" s="2">
        <v>81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427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150</v>
      </c>
      <c r="BD2573" s="2">
        <v>18</v>
      </c>
      <c r="BE2573" s="2">
        <v>0</v>
      </c>
      <c r="BF2573" s="2">
        <v>0</v>
      </c>
      <c r="BG2573" s="2">
        <v>4</v>
      </c>
      <c r="BH2573" s="2">
        <v>4</v>
      </c>
      <c r="BI2573" s="2">
        <v>6</v>
      </c>
      <c r="BJ2573" s="2">
        <v>6</v>
      </c>
      <c r="BK2573" s="2">
        <v>5</v>
      </c>
      <c r="BL2573" s="2">
        <v>0</v>
      </c>
      <c r="BM2573" s="2">
        <v>0</v>
      </c>
      <c r="BN2573" s="2">
        <v>0</v>
      </c>
      <c r="BO2573" s="2">
        <v>0</v>
      </c>
      <c r="BP2573" s="2">
        <v>0</v>
      </c>
      <c r="BQ2573" s="2">
        <v>0</v>
      </c>
      <c r="BR2573" s="2">
        <v>0</v>
      </c>
      <c r="BS2573" s="2">
        <v>0</v>
      </c>
      <c r="BT2573" s="2">
        <v>0</v>
      </c>
      <c r="BU2573" s="2">
        <v>0</v>
      </c>
      <c r="BV2573" s="2">
        <v>0</v>
      </c>
      <c r="BW2573" s="2">
        <v>0</v>
      </c>
      <c r="BX2573" s="2">
        <v>0</v>
      </c>
      <c r="BY2573" s="2">
        <v>0</v>
      </c>
      <c r="BZ2573" s="2">
        <v>0</v>
      </c>
      <c r="CA2573" s="2">
        <v>0</v>
      </c>
      <c r="CB2573" s="2">
        <v>0</v>
      </c>
      <c r="CC2573" s="2">
        <v>9</v>
      </c>
      <c r="CD2573" s="2">
        <v>0</v>
      </c>
      <c r="CE2573" s="2">
        <v>0</v>
      </c>
      <c r="CF2573" s="2">
        <v>0</v>
      </c>
      <c r="CG2573" s="2">
        <v>0</v>
      </c>
      <c r="CH2573" s="2">
        <v>0</v>
      </c>
      <c r="CI2573" s="2">
        <v>0</v>
      </c>
      <c r="CJ2573" s="2">
        <v>0</v>
      </c>
      <c r="CK2573" s="2">
        <v>16</v>
      </c>
      <c r="CL2573" s="2">
        <v>5</v>
      </c>
    </row>
    <row r="2574" spans="1:90" x14ac:dyDescent="0.25">
      <c r="A2574" t="s">
        <v>115</v>
      </c>
      <c r="B2574">
        <v>10210</v>
      </c>
      <c r="C2574" t="s">
        <v>409</v>
      </c>
      <c r="D2574">
        <v>1</v>
      </c>
      <c r="E2574">
        <v>8</v>
      </c>
      <c r="F2574">
        <v>902861</v>
      </c>
      <c r="G2574">
        <v>35902861</v>
      </c>
      <c r="H2574" t="s">
        <v>1321</v>
      </c>
      <c r="I2574">
        <v>100</v>
      </c>
      <c r="J2574" t="s">
        <v>107</v>
      </c>
      <c r="K2574" t="s">
        <v>1322</v>
      </c>
      <c r="L2574">
        <v>36</v>
      </c>
      <c r="M2574" t="s">
        <v>410</v>
      </c>
      <c r="N2574">
        <v>8111710</v>
      </c>
      <c r="O2574" t="s">
        <v>92</v>
      </c>
      <c r="P2574" t="s">
        <v>1323</v>
      </c>
      <c r="Q2574">
        <v>11</v>
      </c>
      <c r="R2574">
        <v>11</v>
      </c>
      <c r="S2574">
        <v>29632449</v>
      </c>
      <c r="U2574" t="s">
        <v>1324</v>
      </c>
      <c r="V2574">
        <v>1</v>
      </c>
      <c r="W2574" s="2">
        <v>0</v>
      </c>
      <c r="X2574" s="2">
        <v>0</v>
      </c>
      <c r="Y2574" s="2">
        <v>55</v>
      </c>
      <c r="Z2574" s="2">
        <v>53</v>
      </c>
      <c r="AA2574" s="2">
        <v>61</v>
      </c>
      <c r="AB2574" s="2">
        <v>44</v>
      </c>
      <c r="AC2574" s="2">
        <v>59</v>
      </c>
      <c r="AD2574" s="2">
        <v>102</v>
      </c>
      <c r="AE2574" s="2">
        <v>112</v>
      </c>
      <c r="AF2574" s="2">
        <v>97</v>
      </c>
      <c r="AG2574" s="2">
        <v>114</v>
      </c>
      <c r="AH2574" s="2">
        <v>142</v>
      </c>
      <c r="AI2574" s="2">
        <v>106</v>
      </c>
      <c r="AJ2574" s="2">
        <v>96</v>
      </c>
      <c r="AK2574" s="2">
        <v>0</v>
      </c>
      <c r="AL2574" s="2">
        <v>0</v>
      </c>
      <c r="AM2574" s="2">
        <v>0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2</v>
      </c>
      <c r="BH2574" s="2">
        <v>2</v>
      </c>
      <c r="BI2574" s="2">
        <v>2</v>
      </c>
      <c r="BJ2574" s="2">
        <v>2</v>
      </c>
      <c r="BK2574" s="2">
        <v>2</v>
      </c>
      <c r="BL2574" s="2">
        <v>3</v>
      </c>
      <c r="BM2574" s="2">
        <v>5</v>
      </c>
      <c r="BN2574" s="2">
        <v>3</v>
      </c>
      <c r="BO2574" s="2">
        <v>5</v>
      </c>
      <c r="BP2574" s="2">
        <v>4</v>
      </c>
      <c r="BQ2574" s="2">
        <v>4</v>
      </c>
      <c r="BR2574" s="2">
        <v>5</v>
      </c>
      <c r="BS2574" s="2">
        <v>0</v>
      </c>
      <c r="BT2574" s="2">
        <v>0</v>
      </c>
      <c r="BU2574" s="2">
        <v>0</v>
      </c>
      <c r="BV2574" s="2">
        <v>0</v>
      </c>
      <c r="BW2574" s="2">
        <v>0</v>
      </c>
      <c r="BX2574" s="2">
        <v>0</v>
      </c>
      <c r="BY2574" s="2">
        <v>0</v>
      </c>
      <c r="BZ2574" s="2">
        <v>0</v>
      </c>
      <c r="CA2574" s="2">
        <v>0</v>
      </c>
      <c r="CB2574" s="2">
        <v>0</v>
      </c>
      <c r="CC2574" s="2">
        <v>0</v>
      </c>
      <c r="CD2574" s="2">
        <v>0</v>
      </c>
      <c r="CE2574" s="2">
        <v>0</v>
      </c>
      <c r="CF2574" s="2">
        <v>0</v>
      </c>
      <c r="CG2574" s="2">
        <v>0</v>
      </c>
      <c r="CH2574" s="2">
        <v>0</v>
      </c>
      <c r="CI2574" s="2">
        <v>0</v>
      </c>
      <c r="CJ2574" s="2">
        <v>0</v>
      </c>
      <c r="CK2574" s="2">
        <v>0</v>
      </c>
      <c r="CL2574" s="2">
        <v>0</v>
      </c>
    </row>
    <row r="2575" spans="1:90" x14ac:dyDescent="0.25">
      <c r="A2575" t="s">
        <v>115</v>
      </c>
      <c r="B2575">
        <v>10210</v>
      </c>
      <c r="C2575" t="s">
        <v>409</v>
      </c>
      <c r="D2575">
        <v>1</v>
      </c>
      <c r="E2575">
        <v>8</v>
      </c>
      <c r="F2575">
        <v>46292</v>
      </c>
      <c r="G2575">
        <v>35046292</v>
      </c>
      <c r="H2575" t="s">
        <v>14970</v>
      </c>
      <c r="I2575">
        <v>100</v>
      </c>
      <c r="J2575" t="s">
        <v>107</v>
      </c>
      <c r="K2575" t="s">
        <v>1411</v>
      </c>
      <c r="L2575">
        <v>44</v>
      </c>
      <c r="M2575" t="s">
        <v>1412</v>
      </c>
      <c r="N2575">
        <v>8080090</v>
      </c>
      <c r="O2575" t="s">
        <v>92</v>
      </c>
      <c r="P2575" t="s">
        <v>14971</v>
      </c>
      <c r="Q2575">
        <v>50</v>
      </c>
      <c r="R2575">
        <v>11</v>
      </c>
      <c r="S2575">
        <v>25812048</v>
      </c>
      <c r="T2575">
        <v>25817888</v>
      </c>
      <c r="U2575" t="s">
        <v>14972</v>
      </c>
      <c r="V2575">
        <v>1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102</v>
      </c>
      <c r="AE2575" s="2">
        <v>87</v>
      </c>
      <c r="AF2575" s="2">
        <v>116</v>
      </c>
      <c r="AG2575" s="2">
        <v>88</v>
      </c>
      <c r="AH2575" s="2">
        <v>256</v>
      </c>
      <c r="AI2575" s="2">
        <v>258</v>
      </c>
      <c r="AJ2575" s="2">
        <v>236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225</v>
      </c>
      <c r="BD2575" s="2">
        <v>0</v>
      </c>
      <c r="BE2575" s="2">
        <v>0</v>
      </c>
      <c r="BF2575" s="2">
        <v>0</v>
      </c>
      <c r="BG2575" s="2">
        <v>0</v>
      </c>
      <c r="BH2575" s="2">
        <v>0</v>
      </c>
      <c r="BI2575" s="2">
        <v>0</v>
      </c>
      <c r="BJ2575" s="2">
        <v>0</v>
      </c>
      <c r="BK2575" s="2">
        <v>0</v>
      </c>
      <c r="BL2575" s="2">
        <v>4</v>
      </c>
      <c r="BM2575" s="2">
        <v>6</v>
      </c>
      <c r="BN2575" s="2">
        <v>4</v>
      </c>
      <c r="BO2575" s="2">
        <v>4</v>
      </c>
      <c r="BP2575" s="2">
        <v>9</v>
      </c>
      <c r="BQ2575" s="2">
        <v>12</v>
      </c>
      <c r="BR2575" s="2">
        <v>9</v>
      </c>
      <c r="BS2575" s="2">
        <v>0</v>
      </c>
      <c r="BT2575" s="2">
        <v>0</v>
      </c>
      <c r="BU2575" s="2">
        <v>0</v>
      </c>
      <c r="BV2575" s="2">
        <v>0</v>
      </c>
      <c r="BW2575" s="2">
        <v>0</v>
      </c>
      <c r="BX2575" s="2">
        <v>0</v>
      </c>
      <c r="BY2575" s="2">
        <v>0</v>
      </c>
      <c r="BZ2575" s="2">
        <v>0</v>
      </c>
      <c r="CA2575" s="2">
        <v>0</v>
      </c>
      <c r="CB2575" s="2">
        <v>0</v>
      </c>
      <c r="CC2575" s="2">
        <v>0</v>
      </c>
      <c r="CD2575" s="2">
        <v>0</v>
      </c>
      <c r="CE2575" s="2">
        <v>0</v>
      </c>
      <c r="CF2575" s="2">
        <v>0</v>
      </c>
      <c r="CG2575" s="2">
        <v>0</v>
      </c>
      <c r="CH2575" s="2">
        <v>0</v>
      </c>
      <c r="CI2575" s="2">
        <v>0</v>
      </c>
      <c r="CJ2575" s="2">
        <v>0</v>
      </c>
      <c r="CK2575" s="2">
        <v>12</v>
      </c>
      <c r="CL2575" s="2">
        <v>0</v>
      </c>
    </row>
    <row r="2576" spans="1:90" x14ac:dyDescent="0.25">
      <c r="A2576" t="s">
        <v>115</v>
      </c>
      <c r="B2576">
        <v>10210</v>
      </c>
      <c r="C2576" t="s">
        <v>409</v>
      </c>
      <c r="D2576">
        <v>1</v>
      </c>
      <c r="E2576">
        <v>8</v>
      </c>
      <c r="F2576">
        <v>923540</v>
      </c>
      <c r="G2576">
        <v>35923540</v>
      </c>
      <c r="H2576" t="s">
        <v>7037</v>
      </c>
      <c r="I2576">
        <v>100</v>
      </c>
      <c r="J2576" t="s">
        <v>107</v>
      </c>
      <c r="K2576" t="s">
        <v>7038</v>
      </c>
      <c r="L2576">
        <v>96</v>
      </c>
      <c r="M2576" t="s">
        <v>1107</v>
      </c>
      <c r="N2576">
        <v>8451060</v>
      </c>
      <c r="O2576" t="s">
        <v>92</v>
      </c>
      <c r="P2576" t="s">
        <v>7039</v>
      </c>
      <c r="Q2576">
        <v>40</v>
      </c>
      <c r="R2576">
        <v>11</v>
      </c>
      <c r="S2576">
        <v>29610396</v>
      </c>
      <c r="U2576" t="s">
        <v>7040</v>
      </c>
      <c r="V2576">
        <v>1</v>
      </c>
      <c r="W2576" s="2">
        <v>0</v>
      </c>
      <c r="X2576" s="2">
        <v>0</v>
      </c>
      <c r="Y2576" s="2">
        <v>89</v>
      </c>
      <c r="Z2576" s="2">
        <v>29</v>
      </c>
      <c r="AA2576" s="2">
        <v>114</v>
      </c>
      <c r="AB2576" s="2">
        <v>88</v>
      </c>
      <c r="AC2576" s="2">
        <v>111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4</v>
      </c>
      <c r="BH2576" s="2">
        <v>1</v>
      </c>
      <c r="BI2576" s="2">
        <v>4</v>
      </c>
      <c r="BJ2576" s="2">
        <v>3</v>
      </c>
      <c r="BK2576" s="2">
        <v>6</v>
      </c>
      <c r="BL2576" s="2">
        <v>0</v>
      </c>
      <c r="BM2576" s="2">
        <v>0</v>
      </c>
      <c r="BN2576" s="2">
        <v>0</v>
      </c>
      <c r="BO2576" s="2">
        <v>0</v>
      </c>
      <c r="BP2576" s="2">
        <v>0</v>
      </c>
      <c r="BQ2576" s="2">
        <v>0</v>
      </c>
      <c r="BR2576" s="2">
        <v>0</v>
      </c>
      <c r="BS2576" s="2">
        <v>0</v>
      </c>
      <c r="BT2576" s="2">
        <v>0</v>
      </c>
      <c r="BU2576" s="2">
        <v>0</v>
      </c>
      <c r="BV2576" s="2">
        <v>0</v>
      </c>
      <c r="BW2576" s="2">
        <v>0</v>
      </c>
      <c r="BX2576" s="2">
        <v>0</v>
      </c>
      <c r="BY2576" s="2">
        <v>0</v>
      </c>
      <c r="BZ2576" s="2">
        <v>0</v>
      </c>
      <c r="CA2576" s="2">
        <v>0</v>
      </c>
      <c r="CB2576" s="2">
        <v>0</v>
      </c>
      <c r="CC2576" s="2">
        <v>0</v>
      </c>
      <c r="CD2576" s="2">
        <v>0</v>
      </c>
      <c r="CE2576" s="2">
        <v>0</v>
      </c>
      <c r="CF2576" s="2">
        <v>0</v>
      </c>
      <c r="CG2576" s="2">
        <v>0</v>
      </c>
      <c r="CH2576" s="2">
        <v>0</v>
      </c>
      <c r="CI2576" s="2">
        <v>0</v>
      </c>
      <c r="CJ2576" s="2">
        <v>0</v>
      </c>
      <c r="CK2576" s="2">
        <v>0</v>
      </c>
      <c r="CL2576" s="2">
        <v>0</v>
      </c>
    </row>
    <row r="2577" spans="1:90" x14ac:dyDescent="0.25">
      <c r="A2577" t="s">
        <v>115</v>
      </c>
      <c r="B2577">
        <v>10210</v>
      </c>
      <c r="C2577" t="s">
        <v>409</v>
      </c>
      <c r="D2577">
        <v>1</v>
      </c>
      <c r="E2577">
        <v>8</v>
      </c>
      <c r="F2577">
        <v>37023</v>
      </c>
      <c r="G2577">
        <v>35037023</v>
      </c>
      <c r="H2577" t="s">
        <v>9954</v>
      </c>
      <c r="I2577">
        <v>100</v>
      </c>
      <c r="J2577" t="s">
        <v>107</v>
      </c>
      <c r="K2577" t="s">
        <v>1411</v>
      </c>
      <c r="L2577">
        <v>44</v>
      </c>
      <c r="M2577" t="s">
        <v>1412</v>
      </c>
      <c r="N2577">
        <v>8090000</v>
      </c>
      <c r="O2577" t="s">
        <v>102</v>
      </c>
      <c r="P2577" t="s">
        <v>1413</v>
      </c>
      <c r="Q2577">
        <v>2737</v>
      </c>
      <c r="R2577">
        <v>11</v>
      </c>
      <c r="S2577">
        <v>25814523</v>
      </c>
      <c r="U2577" t="s">
        <v>9955</v>
      </c>
      <c r="V2577">
        <v>1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145</v>
      </c>
      <c r="AE2577" s="2">
        <v>140</v>
      </c>
      <c r="AF2577" s="2">
        <v>140</v>
      </c>
      <c r="AG2577" s="2">
        <v>99</v>
      </c>
      <c r="AH2577" s="2">
        <v>284</v>
      </c>
      <c r="AI2577" s="2">
        <v>267</v>
      </c>
      <c r="AJ2577" s="2">
        <v>222</v>
      </c>
      <c r="AK2577" s="2">
        <v>0</v>
      </c>
      <c r="AL2577" s="2">
        <v>0</v>
      </c>
      <c r="AM2577" s="2">
        <v>0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0</v>
      </c>
      <c r="BI2577" s="2">
        <v>0</v>
      </c>
      <c r="BJ2577" s="2">
        <v>0</v>
      </c>
      <c r="BK2577" s="2">
        <v>0</v>
      </c>
      <c r="BL2577" s="2">
        <v>6</v>
      </c>
      <c r="BM2577" s="2">
        <v>7</v>
      </c>
      <c r="BN2577" s="2">
        <v>6</v>
      </c>
      <c r="BO2577" s="2">
        <v>6</v>
      </c>
      <c r="BP2577" s="2">
        <v>12</v>
      </c>
      <c r="BQ2577" s="2">
        <v>12</v>
      </c>
      <c r="BR2577" s="2">
        <v>10</v>
      </c>
      <c r="BS2577" s="2">
        <v>0</v>
      </c>
      <c r="BT2577" s="2">
        <v>0</v>
      </c>
      <c r="BU2577" s="2">
        <v>0</v>
      </c>
      <c r="BV2577" s="2">
        <v>0</v>
      </c>
      <c r="BW2577" s="2">
        <v>0</v>
      </c>
      <c r="BX2577" s="2">
        <v>0</v>
      </c>
      <c r="BY2577" s="2">
        <v>0</v>
      </c>
      <c r="BZ2577" s="2">
        <v>0</v>
      </c>
      <c r="CA2577" s="2">
        <v>0</v>
      </c>
      <c r="CB2577" s="2">
        <v>0</v>
      </c>
      <c r="CC2577" s="2">
        <v>0</v>
      </c>
      <c r="CD2577" s="2">
        <v>0</v>
      </c>
      <c r="CE2577" s="2">
        <v>0</v>
      </c>
      <c r="CF2577" s="2">
        <v>0</v>
      </c>
      <c r="CG2577" s="2">
        <v>0</v>
      </c>
      <c r="CH2577" s="2">
        <v>0</v>
      </c>
      <c r="CI2577" s="2">
        <v>0</v>
      </c>
      <c r="CJ2577" s="2">
        <v>0</v>
      </c>
      <c r="CK2577" s="2">
        <v>0</v>
      </c>
      <c r="CL2577" s="2">
        <v>0</v>
      </c>
    </row>
    <row r="2578" spans="1:90" x14ac:dyDescent="0.25">
      <c r="A2578" t="s">
        <v>115</v>
      </c>
      <c r="B2578">
        <v>10210</v>
      </c>
      <c r="C2578" t="s">
        <v>409</v>
      </c>
      <c r="D2578">
        <v>1</v>
      </c>
      <c r="E2578">
        <v>8</v>
      </c>
      <c r="F2578">
        <v>283885</v>
      </c>
      <c r="G2578">
        <v>35283885</v>
      </c>
      <c r="H2578" t="s">
        <v>17836</v>
      </c>
      <c r="I2578">
        <v>100</v>
      </c>
      <c r="J2578" t="s">
        <v>107</v>
      </c>
      <c r="K2578" t="s">
        <v>8363</v>
      </c>
      <c r="L2578">
        <v>74</v>
      </c>
      <c r="M2578" t="s">
        <v>817</v>
      </c>
      <c r="N2578">
        <v>8072132</v>
      </c>
      <c r="O2578" t="s">
        <v>92</v>
      </c>
      <c r="P2578" t="s">
        <v>19573</v>
      </c>
      <c r="Q2578" t="s">
        <v>127</v>
      </c>
      <c r="R2578">
        <v>11</v>
      </c>
      <c r="S2578">
        <v>20378674</v>
      </c>
      <c r="U2578" t="s">
        <v>17838</v>
      </c>
      <c r="V2578">
        <v>1</v>
      </c>
      <c r="W2578" s="2">
        <v>0</v>
      </c>
      <c r="X2578" s="2">
        <v>0</v>
      </c>
      <c r="Y2578" s="2">
        <v>134</v>
      </c>
      <c r="Z2578" s="2">
        <v>139</v>
      </c>
      <c r="AA2578" s="2">
        <v>151</v>
      </c>
      <c r="AB2578" s="2">
        <v>162</v>
      </c>
      <c r="AC2578" s="2">
        <v>134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0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2">
        <v>80</v>
      </c>
      <c r="BD2578" s="2">
        <v>0</v>
      </c>
      <c r="BE2578" s="2">
        <v>0</v>
      </c>
      <c r="BF2578" s="2">
        <v>0</v>
      </c>
      <c r="BG2578" s="2">
        <v>8</v>
      </c>
      <c r="BH2578" s="2">
        <v>5</v>
      </c>
      <c r="BI2578" s="2">
        <v>8</v>
      </c>
      <c r="BJ2578" s="2">
        <v>9</v>
      </c>
      <c r="BK2578" s="2">
        <v>6</v>
      </c>
      <c r="BL2578" s="2">
        <v>0</v>
      </c>
      <c r="BM2578" s="2">
        <v>0</v>
      </c>
      <c r="BN2578" s="2">
        <v>0</v>
      </c>
      <c r="BO2578" s="2">
        <v>0</v>
      </c>
      <c r="BP2578" s="2">
        <v>0</v>
      </c>
      <c r="BQ2578" s="2">
        <v>0</v>
      </c>
      <c r="BR2578" s="2">
        <v>0</v>
      </c>
      <c r="BS2578" s="2">
        <v>0</v>
      </c>
      <c r="BT2578" s="2">
        <v>0</v>
      </c>
      <c r="BU2578" s="2">
        <v>0</v>
      </c>
      <c r="BV2578" s="2">
        <v>0</v>
      </c>
      <c r="BW2578" s="2">
        <v>0</v>
      </c>
      <c r="BX2578" s="2">
        <v>0</v>
      </c>
      <c r="BY2578" s="2">
        <v>0</v>
      </c>
      <c r="BZ2578" s="2">
        <v>0</v>
      </c>
      <c r="CA2578" s="2">
        <v>0</v>
      </c>
      <c r="CB2578" s="2">
        <v>0</v>
      </c>
      <c r="CC2578" s="2">
        <v>0</v>
      </c>
      <c r="CD2578" s="2">
        <v>0</v>
      </c>
      <c r="CE2578" s="2">
        <v>0</v>
      </c>
      <c r="CF2578" s="2">
        <v>0</v>
      </c>
      <c r="CG2578" s="2">
        <v>0</v>
      </c>
      <c r="CH2578" s="2">
        <v>0</v>
      </c>
      <c r="CI2578" s="2">
        <v>0</v>
      </c>
      <c r="CJ2578" s="2">
        <v>0</v>
      </c>
      <c r="CK2578" s="2">
        <v>4</v>
      </c>
      <c r="CL2578" s="2">
        <v>0</v>
      </c>
    </row>
    <row r="2579" spans="1:90" x14ac:dyDescent="0.25">
      <c r="A2579" t="s">
        <v>115</v>
      </c>
      <c r="B2579">
        <v>10210</v>
      </c>
      <c r="C2579" t="s">
        <v>409</v>
      </c>
      <c r="D2579">
        <v>1</v>
      </c>
      <c r="E2579">
        <v>8</v>
      </c>
      <c r="F2579">
        <v>37357</v>
      </c>
      <c r="G2579">
        <v>35037357</v>
      </c>
      <c r="H2579" t="s">
        <v>9118</v>
      </c>
      <c r="I2579">
        <v>100</v>
      </c>
      <c r="J2579" t="s">
        <v>107</v>
      </c>
      <c r="K2579" t="s">
        <v>2284</v>
      </c>
      <c r="L2579">
        <v>44</v>
      </c>
      <c r="M2579" t="s">
        <v>1412</v>
      </c>
      <c r="N2579">
        <v>8180310</v>
      </c>
      <c r="O2579" t="s">
        <v>92</v>
      </c>
      <c r="P2579" t="s">
        <v>9119</v>
      </c>
      <c r="Q2579" t="s">
        <v>127</v>
      </c>
      <c r="R2579">
        <v>11</v>
      </c>
      <c r="S2579">
        <v>25817536</v>
      </c>
      <c r="T2579">
        <v>25817659</v>
      </c>
      <c r="U2579" t="s">
        <v>9120</v>
      </c>
      <c r="V2579">
        <v>1</v>
      </c>
      <c r="W2579" s="2">
        <v>0</v>
      </c>
      <c r="X2579" s="2">
        <v>0</v>
      </c>
      <c r="Y2579" s="2">
        <v>108</v>
      </c>
      <c r="Z2579" s="2">
        <v>106</v>
      </c>
      <c r="AA2579" s="2">
        <v>102</v>
      </c>
      <c r="AB2579" s="2">
        <v>89</v>
      </c>
      <c r="AC2579" s="2">
        <v>80</v>
      </c>
      <c r="AD2579" s="2">
        <v>139</v>
      </c>
      <c r="AE2579" s="2">
        <v>100</v>
      </c>
      <c r="AF2579" s="2">
        <v>110</v>
      </c>
      <c r="AG2579" s="2">
        <v>96</v>
      </c>
      <c r="AH2579" s="2">
        <v>147</v>
      </c>
      <c r="AI2579" s="2">
        <v>136</v>
      </c>
      <c r="AJ2579" s="2">
        <v>137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173</v>
      </c>
      <c r="BD2579" s="2">
        <v>0</v>
      </c>
      <c r="BE2579" s="2">
        <v>0</v>
      </c>
      <c r="BF2579" s="2">
        <v>0</v>
      </c>
      <c r="BG2579" s="2">
        <v>5</v>
      </c>
      <c r="BH2579" s="2">
        <v>5</v>
      </c>
      <c r="BI2579" s="2">
        <v>4</v>
      </c>
      <c r="BJ2579" s="2">
        <v>3</v>
      </c>
      <c r="BK2579" s="2">
        <v>4</v>
      </c>
      <c r="BL2579" s="2">
        <v>6</v>
      </c>
      <c r="BM2579" s="2">
        <v>4</v>
      </c>
      <c r="BN2579" s="2">
        <v>6</v>
      </c>
      <c r="BO2579" s="2">
        <v>3</v>
      </c>
      <c r="BP2579" s="2">
        <v>5</v>
      </c>
      <c r="BQ2579" s="2">
        <v>5</v>
      </c>
      <c r="BR2579" s="2">
        <v>5</v>
      </c>
      <c r="BS2579" s="2">
        <v>0</v>
      </c>
      <c r="BT2579" s="2">
        <v>0</v>
      </c>
      <c r="BU2579" s="2">
        <v>0</v>
      </c>
      <c r="BV2579" s="2">
        <v>0</v>
      </c>
      <c r="BW2579" s="2">
        <v>0</v>
      </c>
      <c r="BX2579" s="2">
        <v>0</v>
      </c>
      <c r="BY2579" s="2">
        <v>0</v>
      </c>
      <c r="BZ2579" s="2">
        <v>0</v>
      </c>
      <c r="CA2579" s="2">
        <v>0</v>
      </c>
      <c r="CB2579" s="2">
        <v>0</v>
      </c>
      <c r="CC2579" s="2">
        <v>0</v>
      </c>
      <c r="CD2579" s="2">
        <v>0</v>
      </c>
      <c r="CE2579" s="2">
        <v>0</v>
      </c>
      <c r="CF2579" s="2">
        <v>0</v>
      </c>
      <c r="CG2579" s="2">
        <v>0</v>
      </c>
      <c r="CH2579" s="2">
        <v>0</v>
      </c>
      <c r="CI2579" s="2">
        <v>0</v>
      </c>
      <c r="CJ2579" s="2">
        <v>0</v>
      </c>
      <c r="CK2579" s="2">
        <v>8</v>
      </c>
      <c r="CL2579" s="2">
        <v>0</v>
      </c>
    </row>
    <row r="2580" spans="1:90" x14ac:dyDescent="0.25">
      <c r="A2580" t="s">
        <v>115</v>
      </c>
      <c r="B2580">
        <v>10210</v>
      </c>
      <c r="C2580" t="s">
        <v>409</v>
      </c>
      <c r="D2580">
        <v>1</v>
      </c>
      <c r="E2580">
        <v>8</v>
      </c>
      <c r="F2580">
        <v>916500</v>
      </c>
      <c r="G2580">
        <v>35916500</v>
      </c>
      <c r="H2580" t="s">
        <v>7080</v>
      </c>
      <c r="I2580">
        <v>100</v>
      </c>
      <c r="J2580" t="s">
        <v>107</v>
      </c>
      <c r="K2580" t="s">
        <v>2998</v>
      </c>
      <c r="L2580">
        <v>74</v>
      </c>
      <c r="M2580" t="s">
        <v>817</v>
      </c>
      <c r="N2580">
        <v>8020020</v>
      </c>
      <c r="O2580" t="s">
        <v>92</v>
      </c>
      <c r="P2580" t="s">
        <v>2999</v>
      </c>
      <c r="Q2580" t="s">
        <v>7081</v>
      </c>
      <c r="R2580">
        <v>11</v>
      </c>
      <c r="S2580">
        <v>29568075</v>
      </c>
      <c r="U2580" t="s">
        <v>7082</v>
      </c>
      <c r="V2580">
        <v>1</v>
      </c>
      <c r="W2580" s="2">
        <v>0</v>
      </c>
      <c r="X2580" s="2">
        <v>0</v>
      </c>
      <c r="Y2580" s="2">
        <v>114</v>
      </c>
      <c r="Z2580" s="2">
        <v>115</v>
      </c>
      <c r="AA2580" s="2">
        <v>117</v>
      </c>
      <c r="AB2580" s="2">
        <v>149</v>
      </c>
      <c r="AC2580" s="2">
        <v>171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0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192</v>
      </c>
      <c r="BD2580" s="2">
        <v>12</v>
      </c>
      <c r="BE2580" s="2">
        <v>0</v>
      </c>
      <c r="BF2580" s="2">
        <v>0</v>
      </c>
      <c r="BG2580" s="2">
        <v>8</v>
      </c>
      <c r="BH2580" s="2">
        <v>6</v>
      </c>
      <c r="BI2580" s="2">
        <v>4</v>
      </c>
      <c r="BJ2580" s="2">
        <v>7</v>
      </c>
      <c r="BK2580" s="2">
        <v>9</v>
      </c>
      <c r="BL2580" s="2">
        <v>0</v>
      </c>
      <c r="BM2580" s="2">
        <v>0</v>
      </c>
      <c r="BN2580" s="2">
        <v>0</v>
      </c>
      <c r="BO2580" s="2">
        <v>0</v>
      </c>
      <c r="BP2580" s="2">
        <v>0</v>
      </c>
      <c r="BQ2580" s="2">
        <v>0</v>
      </c>
      <c r="BR2580" s="2">
        <v>0</v>
      </c>
      <c r="BS2580" s="2">
        <v>0</v>
      </c>
      <c r="BT2580" s="2">
        <v>0</v>
      </c>
      <c r="BU2580" s="2">
        <v>0</v>
      </c>
      <c r="BV2580" s="2">
        <v>0</v>
      </c>
      <c r="BW2580" s="2">
        <v>0</v>
      </c>
      <c r="BX2580" s="2">
        <v>0</v>
      </c>
      <c r="BY2580" s="2">
        <v>0</v>
      </c>
      <c r="BZ2580" s="2">
        <v>0</v>
      </c>
      <c r="CA2580" s="2">
        <v>0</v>
      </c>
      <c r="CB2580" s="2">
        <v>0</v>
      </c>
      <c r="CC2580" s="2">
        <v>0</v>
      </c>
      <c r="CD2580" s="2">
        <v>0</v>
      </c>
      <c r="CE2580" s="2">
        <v>0</v>
      </c>
      <c r="CF2580" s="2">
        <v>0</v>
      </c>
      <c r="CG2580" s="2">
        <v>0</v>
      </c>
      <c r="CH2580" s="2">
        <v>0</v>
      </c>
      <c r="CI2580" s="2">
        <v>0</v>
      </c>
      <c r="CJ2580" s="2">
        <v>0</v>
      </c>
      <c r="CK2580" s="2">
        <v>12</v>
      </c>
      <c r="CL2580" s="2">
        <v>3</v>
      </c>
    </row>
    <row r="2581" spans="1:90" x14ac:dyDescent="0.25">
      <c r="A2581" t="s">
        <v>115</v>
      </c>
      <c r="B2581">
        <v>10210</v>
      </c>
      <c r="C2581" t="s">
        <v>409</v>
      </c>
      <c r="D2581">
        <v>1</v>
      </c>
      <c r="E2581">
        <v>8</v>
      </c>
      <c r="F2581">
        <v>902858</v>
      </c>
      <c r="G2581">
        <v>35902858</v>
      </c>
      <c r="H2581" t="s">
        <v>5833</v>
      </c>
      <c r="I2581">
        <v>100</v>
      </c>
      <c r="J2581" t="s">
        <v>107</v>
      </c>
      <c r="K2581" t="s">
        <v>5834</v>
      </c>
      <c r="L2581">
        <v>36</v>
      </c>
      <c r="M2581" t="s">
        <v>410</v>
      </c>
      <c r="N2581">
        <v>8121380</v>
      </c>
      <c r="O2581" t="s">
        <v>92</v>
      </c>
      <c r="P2581" t="s">
        <v>5835</v>
      </c>
      <c r="Q2581">
        <v>21</v>
      </c>
      <c r="R2581">
        <v>11</v>
      </c>
      <c r="S2581">
        <v>29632513</v>
      </c>
      <c r="T2581">
        <v>29633446</v>
      </c>
      <c r="U2581" t="s">
        <v>5836</v>
      </c>
      <c r="V2581">
        <v>1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135</v>
      </c>
      <c r="AE2581" s="2">
        <v>35</v>
      </c>
      <c r="AF2581" s="2">
        <v>66</v>
      </c>
      <c r="AG2581" s="2">
        <v>79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0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0</v>
      </c>
      <c r="BI2581" s="2">
        <v>0</v>
      </c>
      <c r="BJ2581" s="2">
        <v>0</v>
      </c>
      <c r="BK2581" s="2">
        <v>0</v>
      </c>
      <c r="BL2581" s="2">
        <v>5</v>
      </c>
      <c r="BM2581" s="2">
        <v>1</v>
      </c>
      <c r="BN2581" s="2">
        <v>2</v>
      </c>
      <c r="BO2581" s="2">
        <v>3</v>
      </c>
      <c r="BP2581" s="2">
        <v>0</v>
      </c>
      <c r="BQ2581" s="2">
        <v>0</v>
      </c>
      <c r="BR2581" s="2">
        <v>0</v>
      </c>
      <c r="BS2581" s="2">
        <v>0</v>
      </c>
      <c r="BT2581" s="2">
        <v>0</v>
      </c>
      <c r="BU2581" s="2">
        <v>0</v>
      </c>
      <c r="BV2581" s="2">
        <v>0</v>
      </c>
      <c r="BW2581" s="2">
        <v>0</v>
      </c>
      <c r="BX2581" s="2">
        <v>0</v>
      </c>
      <c r="BY2581" s="2">
        <v>0</v>
      </c>
      <c r="BZ2581" s="2">
        <v>0</v>
      </c>
      <c r="CA2581" s="2">
        <v>0</v>
      </c>
      <c r="CB2581" s="2">
        <v>0</v>
      </c>
      <c r="CC2581" s="2">
        <v>0</v>
      </c>
      <c r="CD2581" s="2">
        <v>0</v>
      </c>
      <c r="CE2581" s="2">
        <v>0</v>
      </c>
      <c r="CF2581" s="2">
        <v>0</v>
      </c>
      <c r="CG2581" s="2">
        <v>0</v>
      </c>
      <c r="CH2581" s="2">
        <v>0</v>
      </c>
      <c r="CI2581" s="2">
        <v>0</v>
      </c>
      <c r="CJ2581" s="2">
        <v>0</v>
      </c>
      <c r="CK2581" s="2">
        <v>0</v>
      </c>
      <c r="CL2581" s="2">
        <v>0</v>
      </c>
    </row>
    <row r="2582" spans="1:90" x14ac:dyDescent="0.25">
      <c r="A2582" t="s">
        <v>115</v>
      </c>
      <c r="B2582">
        <v>10210</v>
      </c>
      <c r="C2582" t="s">
        <v>409</v>
      </c>
      <c r="D2582">
        <v>1</v>
      </c>
      <c r="E2582">
        <v>8</v>
      </c>
      <c r="F2582">
        <v>924829</v>
      </c>
      <c r="G2582">
        <v>35924829</v>
      </c>
      <c r="H2582" t="s">
        <v>3318</v>
      </c>
      <c r="I2582">
        <v>100</v>
      </c>
      <c r="J2582" t="s">
        <v>107</v>
      </c>
      <c r="K2582" t="s">
        <v>410</v>
      </c>
      <c r="L2582">
        <v>36</v>
      </c>
      <c r="M2582" t="s">
        <v>410</v>
      </c>
      <c r="N2582">
        <v>8140000</v>
      </c>
      <c r="O2582" t="s">
        <v>92</v>
      </c>
      <c r="P2582" t="s">
        <v>19577</v>
      </c>
      <c r="Q2582">
        <v>30</v>
      </c>
      <c r="R2582">
        <v>11</v>
      </c>
      <c r="S2582">
        <v>25691714</v>
      </c>
      <c r="U2582" t="s">
        <v>3319</v>
      </c>
      <c r="V2582">
        <v>1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93</v>
      </c>
      <c r="AE2582" s="2">
        <v>156</v>
      </c>
      <c r="AF2582" s="2">
        <v>117</v>
      </c>
      <c r="AG2582" s="2">
        <v>102</v>
      </c>
      <c r="AH2582" s="2">
        <v>240</v>
      </c>
      <c r="AI2582" s="2">
        <v>218</v>
      </c>
      <c r="AJ2582" s="2">
        <v>273</v>
      </c>
      <c r="AK2582" s="2">
        <v>0</v>
      </c>
      <c r="AL2582" s="2">
        <v>0</v>
      </c>
      <c r="AM2582" s="2">
        <v>0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49</v>
      </c>
      <c r="BD2582" s="2">
        <v>5</v>
      </c>
      <c r="BE2582" s="2">
        <v>0</v>
      </c>
      <c r="BF2582" s="2">
        <v>0</v>
      </c>
      <c r="BG2582" s="2">
        <v>0</v>
      </c>
      <c r="BH2582" s="2">
        <v>0</v>
      </c>
      <c r="BI2582" s="2">
        <v>0</v>
      </c>
      <c r="BJ2582" s="2">
        <v>0</v>
      </c>
      <c r="BK2582" s="2">
        <v>0</v>
      </c>
      <c r="BL2582" s="2">
        <v>7</v>
      </c>
      <c r="BM2582" s="2">
        <v>9</v>
      </c>
      <c r="BN2582" s="2">
        <v>8</v>
      </c>
      <c r="BO2582" s="2">
        <v>3</v>
      </c>
      <c r="BP2582" s="2">
        <v>11</v>
      </c>
      <c r="BQ2582" s="2">
        <v>9</v>
      </c>
      <c r="BR2582" s="2">
        <v>12</v>
      </c>
      <c r="BS2582" s="2">
        <v>0</v>
      </c>
      <c r="BT2582" s="2">
        <v>0</v>
      </c>
      <c r="BU2582" s="2">
        <v>0</v>
      </c>
      <c r="BV2582" s="2">
        <v>0</v>
      </c>
      <c r="BW2582" s="2">
        <v>0</v>
      </c>
      <c r="BX2582" s="2">
        <v>0</v>
      </c>
      <c r="BY2582" s="2">
        <v>0</v>
      </c>
      <c r="BZ2582" s="2">
        <v>0</v>
      </c>
      <c r="CA2582" s="2">
        <v>0</v>
      </c>
      <c r="CB2582" s="2">
        <v>0</v>
      </c>
      <c r="CC2582" s="2">
        <v>0</v>
      </c>
      <c r="CD2582" s="2">
        <v>0</v>
      </c>
      <c r="CE2582" s="2">
        <v>0</v>
      </c>
      <c r="CF2582" s="2">
        <v>0</v>
      </c>
      <c r="CG2582" s="2">
        <v>0</v>
      </c>
      <c r="CH2582" s="2">
        <v>0</v>
      </c>
      <c r="CI2582" s="2">
        <v>0</v>
      </c>
      <c r="CJ2582" s="2">
        <v>0</v>
      </c>
      <c r="CK2582" s="2">
        <v>7</v>
      </c>
      <c r="CL2582" s="2">
        <v>1</v>
      </c>
    </row>
    <row r="2583" spans="1:90" x14ac:dyDescent="0.25">
      <c r="A2583" t="s">
        <v>115</v>
      </c>
      <c r="B2583">
        <v>10210</v>
      </c>
      <c r="C2583" t="s">
        <v>409</v>
      </c>
      <c r="D2583">
        <v>1</v>
      </c>
      <c r="E2583">
        <v>8</v>
      </c>
      <c r="F2583">
        <v>44313</v>
      </c>
      <c r="G2583">
        <v>35044313</v>
      </c>
      <c r="H2583" t="s">
        <v>10341</v>
      </c>
      <c r="I2583">
        <v>100</v>
      </c>
      <c r="J2583" t="s">
        <v>107</v>
      </c>
      <c r="K2583" t="s">
        <v>1973</v>
      </c>
      <c r="L2583">
        <v>36</v>
      </c>
      <c r="M2583" t="s">
        <v>410</v>
      </c>
      <c r="N2583">
        <v>8111160</v>
      </c>
      <c r="O2583" t="s">
        <v>92</v>
      </c>
      <c r="P2583" t="s">
        <v>10342</v>
      </c>
      <c r="Q2583">
        <v>81</v>
      </c>
      <c r="R2583">
        <v>11</v>
      </c>
      <c r="S2583">
        <v>29632554</v>
      </c>
      <c r="T2583">
        <v>29633094</v>
      </c>
      <c r="U2583" t="s">
        <v>10343</v>
      </c>
      <c r="V2583">
        <v>1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112</v>
      </c>
      <c r="AE2583" s="2">
        <v>129</v>
      </c>
      <c r="AF2583" s="2">
        <v>126</v>
      </c>
      <c r="AG2583" s="2">
        <v>123</v>
      </c>
      <c r="AH2583" s="2">
        <v>172</v>
      </c>
      <c r="AI2583" s="2">
        <v>226</v>
      </c>
      <c r="AJ2583" s="2">
        <v>173</v>
      </c>
      <c r="AK2583" s="2">
        <v>0</v>
      </c>
      <c r="AL2583" s="2">
        <v>0</v>
      </c>
      <c r="AM2583" s="2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0</v>
      </c>
      <c r="BA2583" s="2">
        <v>0</v>
      </c>
      <c r="BB2583" s="2">
        <v>0</v>
      </c>
      <c r="BC2583" s="2">
        <v>90</v>
      </c>
      <c r="BD2583" s="2">
        <v>0</v>
      </c>
      <c r="BE2583" s="2">
        <v>0</v>
      </c>
      <c r="BF2583" s="2">
        <v>0</v>
      </c>
      <c r="BG2583" s="2">
        <v>0</v>
      </c>
      <c r="BH2583" s="2">
        <v>0</v>
      </c>
      <c r="BI2583" s="2">
        <v>0</v>
      </c>
      <c r="BJ2583" s="2">
        <v>0</v>
      </c>
      <c r="BK2583" s="2">
        <v>0</v>
      </c>
      <c r="BL2583" s="2">
        <v>5</v>
      </c>
      <c r="BM2583" s="2">
        <v>5</v>
      </c>
      <c r="BN2583" s="2">
        <v>4</v>
      </c>
      <c r="BO2583" s="2">
        <v>7</v>
      </c>
      <c r="BP2583" s="2">
        <v>7</v>
      </c>
      <c r="BQ2583" s="2">
        <v>9</v>
      </c>
      <c r="BR2583" s="2">
        <v>7</v>
      </c>
      <c r="BS2583" s="2">
        <v>0</v>
      </c>
      <c r="BT2583" s="2">
        <v>0</v>
      </c>
      <c r="BU2583" s="2">
        <v>0</v>
      </c>
      <c r="BV2583" s="2">
        <v>0</v>
      </c>
      <c r="BW2583" s="2">
        <v>0</v>
      </c>
      <c r="BX2583" s="2">
        <v>0</v>
      </c>
      <c r="BY2583" s="2">
        <v>0</v>
      </c>
      <c r="BZ2583" s="2">
        <v>0</v>
      </c>
      <c r="CA2583" s="2">
        <v>0</v>
      </c>
      <c r="CB2583" s="2">
        <v>0</v>
      </c>
      <c r="CC2583" s="2">
        <v>0</v>
      </c>
      <c r="CD2583" s="2">
        <v>0</v>
      </c>
      <c r="CE2583" s="2">
        <v>0</v>
      </c>
      <c r="CF2583" s="2">
        <v>0</v>
      </c>
      <c r="CG2583" s="2">
        <v>0</v>
      </c>
      <c r="CH2583" s="2">
        <v>0</v>
      </c>
      <c r="CI2583" s="2">
        <v>0</v>
      </c>
      <c r="CJ2583" s="2">
        <v>0</v>
      </c>
      <c r="CK2583" s="2">
        <v>5</v>
      </c>
      <c r="CL2583" s="2">
        <v>0</v>
      </c>
    </row>
    <row r="2584" spans="1:90" x14ac:dyDescent="0.25">
      <c r="A2584" t="s">
        <v>115</v>
      </c>
      <c r="B2584">
        <v>10210</v>
      </c>
      <c r="C2584" t="s">
        <v>409</v>
      </c>
      <c r="D2584">
        <v>1</v>
      </c>
      <c r="E2584">
        <v>8</v>
      </c>
      <c r="F2584">
        <v>37072</v>
      </c>
      <c r="G2584">
        <v>35037072</v>
      </c>
      <c r="H2584" t="s">
        <v>18575</v>
      </c>
      <c r="I2584">
        <v>100</v>
      </c>
      <c r="J2584" t="s">
        <v>107</v>
      </c>
      <c r="K2584" t="s">
        <v>1107</v>
      </c>
      <c r="L2584">
        <v>96</v>
      </c>
      <c r="M2584" t="s">
        <v>1107</v>
      </c>
      <c r="N2584">
        <v>8450150</v>
      </c>
      <c r="O2584" t="s">
        <v>92</v>
      </c>
      <c r="P2584" t="s">
        <v>4514</v>
      </c>
      <c r="Q2584">
        <v>521</v>
      </c>
      <c r="R2584">
        <v>11</v>
      </c>
      <c r="S2584">
        <v>25579569</v>
      </c>
      <c r="U2584" t="s">
        <v>18576</v>
      </c>
      <c r="V2584">
        <v>1</v>
      </c>
      <c r="W2584" s="2">
        <v>0</v>
      </c>
      <c r="X2584" s="2">
        <v>0</v>
      </c>
      <c r="Y2584" s="2">
        <v>106</v>
      </c>
      <c r="Z2584" s="2">
        <v>115</v>
      </c>
      <c r="AA2584" s="2">
        <v>134</v>
      </c>
      <c r="AB2584" s="2">
        <v>89</v>
      </c>
      <c r="AC2584" s="2">
        <v>86</v>
      </c>
      <c r="AD2584" s="2">
        <v>100</v>
      </c>
      <c r="AE2584" s="2">
        <v>83</v>
      </c>
      <c r="AF2584" s="2">
        <v>91</v>
      </c>
      <c r="AG2584" s="2">
        <v>101</v>
      </c>
      <c r="AH2584" s="2">
        <v>161</v>
      </c>
      <c r="AI2584" s="2">
        <v>131</v>
      </c>
      <c r="AJ2584" s="2">
        <v>125</v>
      </c>
      <c r="AK2584" s="2">
        <v>0</v>
      </c>
      <c r="AL2584" s="2">
        <v>0</v>
      </c>
      <c r="AM2584" s="2">
        <v>0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154</v>
      </c>
      <c r="AV2584" s="2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2">
        <v>74</v>
      </c>
      <c r="BD2584" s="2">
        <v>0</v>
      </c>
      <c r="BE2584" s="2">
        <v>0</v>
      </c>
      <c r="BF2584" s="2">
        <v>0</v>
      </c>
      <c r="BG2584" s="2">
        <v>4</v>
      </c>
      <c r="BH2584" s="2">
        <v>6</v>
      </c>
      <c r="BI2584" s="2">
        <v>5</v>
      </c>
      <c r="BJ2584" s="2">
        <v>3</v>
      </c>
      <c r="BK2584" s="2">
        <v>4</v>
      </c>
      <c r="BL2584" s="2">
        <v>4</v>
      </c>
      <c r="BM2584" s="2">
        <v>4</v>
      </c>
      <c r="BN2584" s="2">
        <v>4</v>
      </c>
      <c r="BO2584" s="2">
        <v>5</v>
      </c>
      <c r="BP2584" s="2">
        <v>8</v>
      </c>
      <c r="BQ2584" s="2">
        <v>5</v>
      </c>
      <c r="BR2584" s="2">
        <v>6</v>
      </c>
      <c r="BS2584" s="2">
        <v>0</v>
      </c>
      <c r="BT2584" s="2">
        <v>0</v>
      </c>
      <c r="BU2584" s="2">
        <v>0</v>
      </c>
      <c r="BV2584" s="2">
        <v>0</v>
      </c>
      <c r="BW2584" s="2">
        <v>0</v>
      </c>
      <c r="BX2584" s="2">
        <v>0</v>
      </c>
      <c r="BY2584" s="2">
        <v>0</v>
      </c>
      <c r="BZ2584" s="2">
        <v>0</v>
      </c>
      <c r="CA2584" s="2">
        <v>0</v>
      </c>
      <c r="CB2584" s="2">
        <v>0</v>
      </c>
      <c r="CC2584" s="2">
        <v>4</v>
      </c>
      <c r="CD2584" s="2">
        <v>0</v>
      </c>
      <c r="CE2584" s="2">
        <v>0</v>
      </c>
      <c r="CF2584" s="2">
        <v>0</v>
      </c>
      <c r="CG2584" s="2">
        <v>0</v>
      </c>
      <c r="CH2584" s="2">
        <v>0</v>
      </c>
      <c r="CI2584" s="2">
        <v>0</v>
      </c>
      <c r="CJ2584" s="2">
        <v>0</v>
      </c>
      <c r="CK2584" s="2">
        <v>4</v>
      </c>
      <c r="CL2584" s="2">
        <v>0</v>
      </c>
    </row>
    <row r="2585" spans="1:90" x14ac:dyDescent="0.25">
      <c r="A2585" t="s">
        <v>115</v>
      </c>
      <c r="B2585">
        <v>10210</v>
      </c>
      <c r="C2585" t="s">
        <v>409</v>
      </c>
      <c r="D2585">
        <v>1</v>
      </c>
      <c r="E2585">
        <v>8</v>
      </c>
      <c r="F2585">
        <v>2963</v>
      </c>
      <c r="G2585">
        <v>35002963</v>
      </c>
      <c r="H2585" t="s">
        <v>17196</v>
      </c>
      <c r="I2585">
        <v>100</v>
      </c>
      <c r="J2585" t="s">
        <v>107</v>
      </c>
      <c r="K2585" t="s">
        <v>10381</v>
      </c>
      <c r="L2585">
        <v>44</v>
      </c>
      <c r="M2585" t="s">
        <v>1412</v>
      </c>
      <c r="N2585">
        <v>8191260</v>
      </c>
      <c r="O2585" t="s">
        <v>92</v>
      </c>
      <c r="P2585" t="s">
        <v>14780</v>
      </c>
      <c r="Q2585">
        <v>473</v>
      </c>
      <c r="R2585">
        <v>11</v>
      </c>
      <c r="S2585">
        <v>25813993</v>
      </c>
      <c r="T2585">
        <v>25817100</v>
      </c>
      <c r="U2585" t="s">
        <v>17197</v>
      </c>
      <c r="V2585">
        <v>1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89</v>
      </c>
      <c r="AE2585" s="2">
        <v>118</v>
      </c>
      <c r="AF2585" s="2">
        <v>95</v>
      </c>
      <c r="AG2585" s="2">
        <v>81</v>
      </c>
      <c r="AH2585" s="2">
        <v>221</v>
      </c>
      <c r="AI2585" s="2">
        <v>178</v>
      </c>
      <c r="AJ2585" s="2">
        <v>159</v>
      </c>
      <c r="AK2585" s="2">
        <v>0</v>
      </c>
      <c r="AL2585" s="2">
        <v>0</v>
      </c>
      <c r="AM2585" s="2">
        <v>0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185</v>
      </c>
      <c r="BD2585" s="2">
        <v>0</v>
      </c>
      <c r="BE2585" s="2">
        <v>0</v>
      </c>
      <c r="BF2585" s="2">
        <v>0</v>
      </c>
      <c r="BG2585" s="2">
        <v>0</v>
      </c>
      <c r="BH2585" s="2">
        <v>0</v>
      </c>
      <c r="BI2585" s="2">
        <v>0</v>
      </c>
      <c r="BJ2585" s="2">
        <v>0</v>
      </c>
      <c r="BK2585" s="2">
        <v>0</v>
      </c>
      <c r="BL2585" s="2">
        <v>3</v>
      </c>
      <c r="BM2585" s="2">
        <v>4</v>
      </c>
      <c r="BN2585" s="2">
        <v>5</v>
      </c>
      <c r="BO2585" s="2">
        <v>3</v>
      </c>
      <c r="BP2585" s="2">
        <v>10</v>
      </c>
      <c r="BQ2585" s="2">
        <v>7</v>
      </c>
      <c r="BR2585" s="2">
        <v>4</v>
      </c>
      <c r="BS2585" s="2">
        <v>0</v>
      </c>
      <c r="BT2585" s="2">
        <v>0</v>
      </c>
      <c r="BU2585" s="2">
        <v>0</v>
      </c>
      <c r="BV2585" s="2">
        <v>0</v>
      </c>
      <c r="BW2585" s="2">
        <v>0</v>
      </c>
      <c r="BX2585" s="2">
        <v>0</v>
      </c>
      <c r="BY2585" s="2">
        <v>0</v>
      </c>
      <c r="BZ2585" s="2">
        <v>0</v>
      </c>
      <c r="CA2585" s="2">
        <v>0</v>
      </c>
      <c r="CB2585" s="2">
        <v>0</v>
      </c>
      <c r="CC2585" s="2">
        <v>0</v>
      </c>
      <c r="CD2585" s="2">
        <v>0</v>
      </c>
      <c r="CE2585" s="2">
        <v>0</v>
      </c>
      <c r="CF2585" s="2">
        <v>0</v>
      </c>
      <c r="CG2585" s="2">
        <v>0</v>
      </c>
      <c r="CH2585" s="2">
        <v>0</v>
      </c>
      <c r="CI2585" s="2">
        <v>0</v>
      </c>
      <c r="CJ2585" s="2">
        <v>0</v>
      </c>
      <c r="CK2585" s="2">
        <v>14</v>
      </c>
      <c r="CL2585" s="2">
        <v>0</v>
      </c>
    </row>
    <row r="2586" spans="1:90" x14ac:dyDescent="0.25">
      <c r="A2586" t="s">
        <v>115</v>
      </c>
      <c r="B2586">
        <v>10210</v>
      </c>
      <c r="C2586" t="s">
        <v>409</v>
      </c>
      <c r="D2586">
        <v>1</v>
      </c>
      <c r="E2586">
        <v>8</v>
      </c>
      <c r="F2586">
        <v>910260</v>
      </c>
      <c r="G2586">
        <v>35910260</v>
      </c>
      <c r="H2586" t="s">
        <v>11468</v>
      </c>
      <c r="I2586">
        <v>100</v>
      </c>
      <c r="J2586" t="s">
        <v>107</v>
      </c>
      <c r="K2586" t="s">
        <v>709</v>
      </c>
      <c r="L2586">
        <v>84</v>
      </c>
      <c r="M2586" t="s">
        <v>709</v>
      </c>
      <c r="N2586">
        <v>8030660</v>
      </c>
      <c r="P2586" t="s">
        <v>11469</v>
      </c>
      <c r="Q2586">
        <v>20</v>
      </c>
      <c r="R2586">
        <v>11</v>
      </c>
      <c r="S2586">
        <v>20354955</v>
      </c>
      <c r="T2586">
        <v>20357358</v>
      </c>
      <c r="U2586" t="s">
        <v>11470</v>
      </c>
      <c r="V2586">
        <v>1</v>
      </c>
      <c r="W2586" s="2">
        <v>0</v>
      </c>
      <c r="X2586" s="2">
        <v>0</v>
      </c>
      <c r="Y2586" s="2">
        <v>78</v>
      </c>
      <c r="Z2586" s="2">
        <v>102</v>
      </c>
      <c r="AA2586" s="2">
        <v>108</v>
      </c>
      <c r="AB2586" s="2">
        <v>86</v>
      </c>
      <c r="AC2586" s="2">
        <v>106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0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3</v>
      </c>
      <c r="BH2586" s="2">
        <v>4</v>
      </c>
      <c r="BI2586" s="2">
        <v>5</v>
      </c>
      <c r="BJ2586" s="2">
        <v>3</v>
      </c>
      <c r="BK2586" s="2">
        <v>4</v>
      </c>
      <c r="BL2586" s="2">
        <v>0</v>
      </c>
      <c r="BM2586" s="2">
        <v>0</v>
      </c>
      <c r="BN2586" s="2">
        <v>0</v>
      </c>
      <c r="BO2586" s="2">
        <v>0</v>
      </c>
      <c r="BP2586" s="2">
        <v>0</v>
      </c>
      <c r="BQ2586" s="2">
        <v>0</v>
      </c>
      <c r="BR2586" s="2">
        <v>0</v>
      </c>
      <c r="BS2586" s="2">
        <v>0</v>
      </c>
      <c r="BT2586" s="2">
        <v>0</v>
      </c>
      <c r="BU2586" s="2">
        <v>0</v>
      </c>
      <c r="BV2586" s="2">
        <v>0</v>
      </c>
      <c r="BW2586" s="2">
        <v>0</v>
      </c>
      <c r="BX2586" s="2">
        <v>0</v>
      </c>
      <c r="BY2586" s="2">
        <v>0</v>
      </c>
      <c r="BZ2586" s="2">
        <v>0</v>
      </c>
      <c r="CA2586" s="2">
        <v>0</v>
      </c>
      <c r="CB2586" s="2">
        <v>0</v>
      </c>
      <c r="CC2586" s="2">
        <v>0</v>
      </c>
      <c r="CD2586" s="2">
        <v>0</v>
      </c>
      <c r="CE2586" s="2">
        <v>0</v>
      </c>
      <c r="CF2586" s="2">
        <v>0</v>
      </c>
      <c r="CG2586" s="2">
        <v>0</v>
      </c>
      <c r="CH2586" s="2">
        <v>0</v>
      </c>
      <c r="CI2586" s="2">
        <v>0</v>
      </c>
      <c r="CJ2586" s="2">
        <v>0</v>
      </c>
      <c r="CK2586" s="2">
        <v>0</v>
      </c>
      <c r="CL2586" s="2">
        <v>0</v>
      </c>
    </row>
    <row r="2587" spans="1:90" x14ac:dyDescent="0.25">
      <c r="A2587" t="s">
        <v>115</v>
      </c>
      <c r="B2587">
        <v>10210</v>
      </c>
      <c r="C2587" t="s">
        <v>409</v>
      </c>
      <c r="D2587">
        <v>1</v>
      </c>
      <c r="E2587">
        <v>8</v>
      </c>
      <c r="F2587">
        <v>901726</v>
      </c>
      <c r="G2587">
        <v>35901726</v>
      </c>
      <c r="H2587" t="s">
        <v>12242</v>
      </c>
      <c r="I2587">
        <v>100</v>
      </c>
      <c r="J2587" t="s">
        <v>107</v>
      </c>
      <c r="K2587" t="s">
        <v>11408</v>
      </c>
      <c r="L2587">
        <v>36</v>
      </c>
      <c r="M2587" t="s">
        <v>410</v>
      </c>
      <c r="N2587">
        <v>8122270</v>
      </c>
      <c r="O2587" t="s">
        <v>92</v>
      </c>
      <c r="P2587" t="s">
        <v>12243</v>
      </c>
      <c r="Q2587">
        <v>2</v>
      </c>
      <c r="R2587">
        <v>11</v>
      </c>
      <c r="S2587">
        <v>29631622</v>
      </c>
      <c r="T2587">
        <v>29632366</v>
      </c>
      <c r="U2587" t="s">
        <v>12244</v>
      </c>
      <c r="V2587">
        <v>1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156</v>
      </c>
      <c r="AE2587" s="2">
        <v>143</v>
      </c>
      <c r="AF2587" s="2">
        <v>135</v>
      </c>
      <c r="AG2587" s="2">
        <v>160</v>
      </c>
      <c r="AH2587" s="2">
        <v>303</v>
      </c>
      <c r="AI2587" s="2">
        <v>263</v>
      </c>
      <c r="AJ2587" s="2">
        <v>234</v>
      </c>
      <c r="AK2587" s="2">
        <v>0</v>
      </c>
      <c r="AL2587" s="2">
        <v>0</v>
      </c>
      <c r="AM2587" s="2">
        <v>0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56</v>
      </c>
      <c r="BD2587" s="2">
        <v>0</v>
      </c>
      <c r="BE2587" s="2">
        <v>0</v>
      </c>
      <c r="BF2587" s="2">
        <v>0</v>
      </c>
      <c r="BG2587" s="2">
        <v>0</v>
      </c>
      <c r="BH2587" s="2">
        <v>0</v>
      </c>
      <c r="BI2587" s="2">
        <v>0</v>
      </c>
      <c r="BJ2587" s="2">
        <v>0</v>
      </c>
      <c r="BK2587" s="2">
        <v>0</v>
      </c>
      <c r="BL2587" s="2">
        <v>6</v>
      </c>
      <c r="BM2587" s="2">
        <v>5</v>
      </c>
      <c r="BN2587" s="2">
        <v>5</v>
      </c>
      <c r="BO2587" s="2">
        <v>6</v>
      </c>
      <c r="BP2587" s="2">
        <v>12</v>
      </c>
      <c r="BQ2587" s="2">
        <v>11</v>
      </c>
      <c r="BR2587" s="2">
        <v>8</v>
      </c>
      <c r="BS2587" s="2">
        <v>0</v>
      </c>
      <c r="BT2587" s="2">
        <v>0</v>
      </c>
      <c r="BU2587" s="2">
        <v>0</v>
      </c>
      <c r="BV2587" s="2">
        <v>0</v>
      </c>
      <c r="BW2587" s="2">
        <v>0</v>
      </c>
      <c r="BX2587" s="2">
        <v>0</v>
      </c>
      <c r="BY2587" s="2">
        <v>0</v>
      </c>
      <c r="BZ2587" s="2">
        <v>0</v>
      </c>
      <c r="CA2587" s="2">
        <v>0</v>
      </c>
      <c r="CB2587" s="2">
        <v>0</v>
      </c>
      <c r="CC2587" s="2">
        <v>0</v>
      </c>
      <c r="CD2587" s="2">
        <v>0</v>
      </c>
      <c r="CE2587" s="2">
        <v>0</v>
      </c>
      <c r="CF2587" s="2">
        <v>0</v>
      </c>
      <c r="CG2587" s="2">
        <v>0</v>
      </c>
      <c r="CH2587" s="2">
        <v>0</v>
      </c>
      <c r="CI2587" s="2">
        <v>0</v>
      </c>
      <c r="CJ2587" s="2">
        <v>0</v>
      </c>
      <c r="CK2587" s="2">
        <v>3</v>
      </c>
      <c r="CL2587" s="2">
        <v>0</v>
      </c>
    </row>
    <row r="2588" spans="1:90" x14ac:dyDescent="0.25">
      <c r="A2588" t="s">
        <v>115</v>
      </c>
      <c r="B2588">
        <v>10210</v>
      </c>
      <c r="C2588" t="s">
        <v>409</v>
      </c>
      <c r="D2588">
        <v>1</v>
      </c>
      <c r="E2588">
        <v>8</v>
      </c>
      <c r="F2588">
        <v>925202</v>
      </c>
      <c r="G2588">
        <v>35925202</v>
      </c>
      <c r="H2588" t="s">
        <v>19578</v>
      </c>
      <c r="I2588">
        <v>100</v>
      </c>
      <c r="J2588" t="s">
        <v>107</v>
      </c>
      <c r="K2588" t="s">
        <v>708</v>
      </c>
      <c r="L2588">
        <v>84</v>
      </c>
      <c r="M2588" t="s">
        <v>709</v>
      </c>
      <c r="N2588">
        <v>8031180</v>
      </c>
      <c r="O2588" t="s">
        <v>92</v>
      </c>
      <c r="P2588" t="s">
        <v>1675</v>
      </c>
      <c r="Q2588">
        <v>177</v>
      </c>
      <c r="R2588">
        <v>11</v>
      </c>
      <c r="S2588">
        <v>25140555</v>
      </c>
      <c r="T2588">
        <v>25144788</v>
      </c>
      <c r="U2588" t="s">
        <v>1676</v>
      </c>
      <c r="V2588">
        <v>1</v>
      </c>
      <c r="W2588" s="2">
        <v>0</v>
      </c>
      <c r="X2588" s="2">
        <v>0</v>
      </c>
      <c r="Y2588" s="2">
        <v>91</v>
      </c>
      <c r="Z2588" s="2">
        <v>98</v>
      </c>
      <c r="AA2588" s="2">
        <v>117</v>
      </c>
      <c r="AB2588" s="2">
        <v>113</v>
      </c>
      <c r="AC2588" s="2">
        <v>100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0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5</v>
      </c>
      <c r="BH2588" s="2">
        <v>5</v>
      </c>
      <c r="BI2588" s="2">
        <v>5</v>
      </c>
      <c r="BJ2588" s="2">
        <v>4</v>
      </c>
      <c r="BK2588" s="2">
        <v>5</v>
      </c>
      <c r="BL2588" s="2">
        <v>0</v>
      </c>
      <c r="BM2588" s="2">
        <v>0</v>
      </c>
      <c r="BN2588" s="2">
        <v>0</v>
      </c>
      <c r="BO2588" s="2">
        <v>0</v>
      </c>
      <c r="BP2588" s="2">
        <v>0</v>
      </c>
      <c r="BQ2588" s="2">
        <v>0</v>
      </c>
      <c r="BR2588" s="2">
        <v>0</v>
      </c>
      <c r="BS2588" s="2">
        <v>0</v>
      </c>
      <c r="BT2588" s="2">
        <v>0</v>
      </c>
      <c r="BU2588" s="2">
        <v>0</v>
      </c>
      <c r="BV2588" s="2">
        <v>0</v>
      </c>
      <c r="BW2588" s="2">
        <v>0</v>
      </c>
      <c r="BX2588" s="2">
        <v>0</v>
      </c>
      <c r="BY2588" s="2">
        <v>0</v>
      </c>
      <c r="BZ2588" s="2">
        <v>0</v>
      </c>
      <c r="CA2588" s="2">
        <v>0</v>
      </c>
      <c r="CB2588" s="2">
        <v>0</v>
      </c>
      <c r="CC2588" s="2">
        <v>0</v>
      </c>
      <c r="CD2588" s="2">
        <v>0</v>
      </c>
      <c r="CE2588" s="2">
        <v>0</v>
      </c>
      <c r="CF2588" s="2">
        <v>0</v>
      </c>
      <c r="CG2588" s="2">
        <v>0</v>
      </c>
      <c r="CH2588" s="2">
        <v>0</v>
      </c>
      <c r="CI2588" s="2">
        <v>0</v>
      </c>
      <c r="CJ2588" s="2">
        <v>0</v>
      </c>
      <c r="CK2588" s="2">
        <v>0</v>
      </c>
      <c r="CL2588" s="2">
        <v>0</v>
      </c>
    </row>
    <row r="2589" spans="1:90" x14ac:dyDescent="0.25">
      <c r="A2589" t="s">
        <v>115</v>
      </c>
      <c r="B2589">
        <v>10210</v>
      </c>
      <c r="C2589" t="s">
        <v>409</v>
      </c>
      <c r="D2589">
        <v>1</v>
      </c>
      <c r="E2589">
        <v>8</v>
      </c>
      <c r="F2589">
        <v>48690</v>
      </c>
      <c r="G2589">
        <v>35048690</v>
      </c>
      <c r="H2589" t="s">
        <v>6099</v>
      </c>
      <c r="I2589">
        <v>100</v>
      </c>
      <c r="J2589" t="s">
        <v>107</v>
      </c>
      <c r="K2589" t="s">
        <v>3676</v>
      </c>
      <c r="L2589">
        <v>74</v>
      </c>
      <c r="M2589" t="s">
        <v>817</v>
      </c>
      <c r="N2589">
        <v>8245300</v>
      </c>
      <c r="O2589" t="s">
        <v>92</v>
      </c>
      <c r="P2589" t="s">
        <v>6100</v>
      </c>
      <c r="Q2589">
        <v>380</v>
      </c>
      <c r="R2589">
        <v>11</v>
      </c>
      <c r="S2589">
        <v>20352864</v>
      </c>
      <c r="T2589">
        <v>25117096</v>
      </c>
      <c r="U2589" t="s">
        <v>6101</v>
      </c>
      <c r="V2589">
        <v>1</v>
      </c>
      <c r="W2589" s="2">
        <v>0</v>
      </c>
      <c r="X2589" s="2">
        <v>0</v>
      </c>
      <c r="Y2589" s="2">
        <v>68</v>
      </c>
      <c r="Z2589" s="2">
        <v>30</v>
      </c>
      <c r="AA2589" s="2">
        <v>95</v>
      </c>
      <c r="AB2589" s="2">
        <v>87</v>
      </c>
      <c r="AC2589" s="2">
        <v>56</v>
      </c>
      <c r="AD2589" s="2">
        <v>96</v>
      </c>
      <c r="AE2589" s="2">
        <v>98</v>
      </c>
      <c r="AF2589" s="2">
        <v>120</v>
      </c>
      <c r="AG2589" s="2">
        <v>70</v>
      </c>
      <c r="AH2589" s="2">
        <v>140</v>
      </c>
      <c r="AI2589" s="2">
        <v>103</v>
      </c>
      <c r="AJ2589" s="2">
        <v>115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2</v>
      </c>
      <c r="BH2589" s="2">
        <v>2</v>
      </c>
      <c r="BI2589" s="2">
        <v>5</v>
      </c>
      <c r="BJ2589" s="2">
        <v>4</v>
      </c>
      <c r="BK2589" s="2">
        <v>4</v>
      </c>
      <c r="BL2589" s="2">
        <v>4</v>
      </c>
      <c r="BM2589" s="2">
        <v>4</v>
      </c>
      <c r="BN2589" s="2">
        <v>4</v>
      </c>
      <c r="BO2589" s="2">
        <v>2</v>
      </c>
      <c r="BP2589" s="2">
        <v>4</v>
      </c>
      <c r="BQ2589" s="2">
        <v>3</v>
      </c>
      <c r="BR2589" s="2">
        <v>3</v>
      </c>
      <c r="BS2589" s="2">
        <v>0</v>
      </c>
      <c r="BT2589" s="2">
        <v>0</v>
      </c>
      <c r="BU2589" s="2">
        <v>0</v>
      </c>
      <c r="BV2589" s="2">
        <v>0</v>
      </c>
      <c r="BW2589" s="2">
        <v>0</v>
      </c>
      <c r="BX2589" s="2">
        <v>0</v>
      </c>
      <c r="BY2589" s="2">
        <v>0</v>
      </c>
      <c r="BZ2589" s="2">
        <v>0</v>
      </c>
      <c r="CA2589" s="2">
        <v>0</v>
      </c>
      <c r="CB2589" s="2">
        <v>0</v>
      </c>
      <c r="CC2589" s="2">
        <v>0</v>
      </c>
      <c r="CD2589" s="2">
        <v>0</v>
      </c>
      <c r="CE2589" s="2">
        <v>0</v>
      </c>
      <c r="CF2589" s="2">
        <v>0</v>
      </c>
      <c r="CG2589" s="2">
        <v>0</v>
      </c>
      <c r="CH2589" s="2">
        <v>0</v>
      </c>
      <c r="CI2589" s="2">
        <v>0</v>
      </c>
      <c r="CJ2589" s="2">
        <v>0</v>
      </c>
      <c r="CK2589" s="2">
        <v>0</v>
      </c>
      <c r="CL2589" s="2">
        <v>0</v>
      </c>
    </row>
    <row r="2590" spans="1:90" x14ac:dyDescent="0.25">
      <c r="A2590" t="s">
        <v>115</v>
      </c>
      <c r="B2590">
        <v>10210</v>
      </c>
      <c r="C2590" t="s">
        <v>409</v>
      </c>
      <c r="D2590">
        <v>1</v>
      </c>
      <c r="E2590">
        <v>8</v>
      </c>
      <c r="F2590">
        <v>904648</v>
      </c>
      <c r="G2590">
        <v>35904648</v>
      </c>
      <c r="H2590" t="s">
        <v>15775</v>
      </c>
      <c r="I2590">
        <v>100</v>
      </c>
      <c r="J2590" t="s">
        <v>107</v>
      </c>
      <c r="K2590" t="s">
        <v>1816</v>
      </c>
      <c r="L2590">
        <v>36</v>
      </c>
      <c r="M2590" t="s">
        <v>410</v>
      </c>
      <c r="N2590">
        <v>8110290</v>
      </c>
      <c r="O2590" t="s">
        <v>92</v>
      </c>
      <c r="P2590" t="s">
        <v>15776</v>
      </c>
      <c r="Q2590">
        <v>55</v>
      </c>
      <c r="R2590">
        <v>11</v>
      </c>
      <c r="S2590">
        <v>25612954</v>
      </c>
      <c r="T2590">
        <v>29630199</v>
      </c>
      <c r="U2590" t="s">
        <v>15777</v>
      </c>
      <c r="V2590">
        <v>1</v>
      </c>
      <c r="W2590" s="2">
        <v>0</v>
      </c>
      <c r="X2590" s="2">
        <v>0</v>
      </c>
      <c r="Y2590" s="2">
        <v>141</v>
      </c>
      <c r="Z2590" s="2">
        <v>145</v>
      </c>
      <c r="AA2590" s="2">
        <v>149</v>
      </c>
      <c r="AB2590" s="2">
        <v>115</v>
      </c>
      <c r="AC2590" s="2">
        <v>117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0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131</v>
      </c>
      <c r="BD2590" s="2">
        <v>0</v>
      </c>
      <c r="BE2590" s="2">
        <v>0</v>
      </c>
      <c r="BF2590" s="2">
        <v>0</v>
      </c>
      <c r="BG2590" s="2">
        <v>6</v>
      </c>
      <c r="BH2590" s="2">
        <v>6</v>
      </c>
      <c r="BI2590" s="2">
        <v>8</v>
      </c>
      <c r="BJ2590" s="2">
        <v>6</v>
      </c>
      <c r="BK2590" s="2">
        <v>6</v>
      </c>
      <c r="BL2590" s="2">
        <v>0</v>
      </c>
      <c r="BM2590" s="2">
        <v>0</v>
      </c>
      <c r="BN2590" s="2">
        <v>0</v>
      </c>
      <c r="BO2590" s="2">
        <v>0</v>
      </c>
      <c r="BP2590" s="2">
        <v>0</v>
      </c>
      <c r="BQ2590" s="2">
        <v>0</v>
      </c>
      <c r="BR2590" s="2">
        <v>0</v>
      </c>
      <c r="BS2590" s="2">
        <v>0</v>
      </c>
      <c r="BT2590" s="2">
        <v>0</v>
      </c>
      <c r="BU2590" s="2">
        <v>0</v>
      </c>
      <c r="BV2590" s="2">
        <v>0</v>
      </c>
      <c r="BW2590" s="2">
        <v>0</v>
      </c>
      <c r="BX2590" s="2">
        <v>0</v>
      </c>
      <c r="BY2590" s="2">
        <v>0</v>
      </c>
      <c r="BZ2590" s="2">
        <v>0</v>
      </c>
      <c r="CA2590" s="2">
        <v>0</v>
      </c>
      <c r="CB2590" s="2">
        <v>0</v>
      </c>
      <c r="CC2590" s="2">
        <v>0</v>
      </c>
      <c r="CD2590" s="2">
        <v>0</v>
      </c>
      <c r="CE2590" s="2">
        <v>0</v>
      </c>
      <c r="CF2590" s="2">
        <v>0</v>
      </c>
      <c r="CG2590" s="2">
        <v>0</v>
      </c>
      <c r="CH2590" s="2">
        <v>0</v>
      </c>
      <c r="CI2590" s="2">
        <v>0</v>
      </c>
      <c r="CJ2590" s="2">
        <v>0</v>
      </c>
      <c r="CK2590" s="2">
        <v>5</v>
      </c>
      <c r="CL2590" s="2">
        <v>0</v>
      </c>
    </row>
    <row r="2591" spans="1:90" x14ac:dyDescent="0.25">
      <c r="A2591" t="s">
        <v>115</v>
      </c>
      <c r="B2591">
        <v>10210</v>
      </c>
      <c r="C2591" t="s">
        <v>409</v>
      </c>
      <c r="D2591">
        <v>1</v>
      </c>
      <c r="E2591">
        <v>8</v>
      </c>
      <c r="F2591">
        <v>904636</v>
      </c>
      <c r="G2591">
        <v>35904636</v>
      </c>
      <c r="H2591" t="s">
        <v>14952</v>
      </c>
      <c r="I2591">
        <v>100</v>
      </c>
      <c r="J2591" t="s">
        <v>107</v>
      </c>
      <c r="K2591" t="s">
        <v>1973</v>
      </c>
      <c r="L2591">
        <v>36</v>
      </c>
      <c r="M2591" t="s">
        <v>410</v>
      </c>
      <c r="N2591">
        <v>8111430</v>
      </c>
      <c r="O2591" t="s">
        <v>92</v>
      </c>
      <c r="P2591" t="s">
        <v>13566</v>
      </c>
      <c r="Q2591">
        <v>1000</v>
      </c>
      <c r="R2591">
        <v>11</v>
      </c>
      <c r="S2591">
        <v>29630048</v>
      </c>
      <c r="T2591">
        <v>29632373</v>
      </c>
      <c r="U2591" t="s">
        <v>14953</v>
      </c>
      <c r="V2591">
        <v>1</v>
      </c>
      <c r="W2591" s="2">
        <v>0</v>
      </c>
      <c r="X2591" s="2">
        <v>0</v>
      </c>
      <c r="Y2591" s="2">
        <v>92</v>
      </c>
      <c r="Z2591" s="2">
        <v>113</v>
      </c>
      <c r="AA2591" s="2">
        <v>75</v>
      </c>
      <c r="AB2591" s="2">
        <v>102</v>
      </c>
      <c r="AC2591" s="2">
        <v>99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43</v>
      </c>
      <c r="BD2591" s="2">
        <v>0</v>
      </c>
      <c r="BE2591" s="2">
        <v>0</v>
      </c>
      <c r="BF2591" s="2">
        <v>0</v>
      </c>
      <c r="BG2591" s="2">
        <v>4</v>
      </c>
      <c r="BH2591" s="2">
        <v>4</v>
      </c>
      <c r="BI2591" s="2">
        <v>3</v>
      </c>
      <c r="BJ2591" s="2">
        <v>4</v>
      </c>
      <c r="BK2591" s="2">
        <v>6</v>
      </c>
      <c r="BL2591" s="2">
        <v>0</v>
      </c>
      <c r="BM2591" s="2">
        <v>0</v>
      </c>
      <c r="BN2591" s="2">
        <v>0</v>
      </c>
      <c r="BO2591" s="2">
        <v>0</v>
      </c>
      <c r="BP2591" s="2">
        <v>0</v>
      </c>
      <c r="BQ2591" s="2">
        <v>0</v>
      </c>
      <c r="BR2591" s="2">
        <v>0</v>
      </c>
      <c r="BS2591" s="2">
        <v>0</v>
      </c>
      <c r="BT2591" s="2">
        <v>0</v>
      </c>
      <c r="BU2591" s="2">
        <v>0</v>
      </c>
      <c r="BV2591" s="2">
        <v>0</v>
      </c>
      <c r="BW2591" s="2">
        <v>0</v>
      </c>
      <c r="BX2591" s="2">
        <v>0</v>
      </c>
      <c r="BY2591" s="2">
        <v>0</v>
      </c>
      <c r="BZ2591" s="2">
        <v>0</v>
      </c>
      <c r="CA2591" s="2">
        <v>0</v>
      </c>
      <c r="CB2591" s="2">
        <v>0</v>
      </c>
      <c r="CC2591" s="2">
        <v>0</v>
      </c>
      <c r="CD2591" s="2">
        <v>0</v>
      </c>
      <c r="CE2591" s="2">
        <v>0</v>
      </c>
      <c r="CF2591" s="2">
        <v>0</v>
      </c>
      <c r="CG2591" s="2">
        <v>0</v>
      </c>
      <c r="CH2591" s="2">
        <v>0</v>
      </c>
      <c r="CI2591" s="2">
        <v>0</v>
      </c>
      <c r="CJ2591" s="2">
        <v>0</v>
      </c>
      <c r="CK2591" s="2">
        <v>2</v>
      </c>
      <c r="CL2591" s="2">
        <v>0</v>
      </c>
    </row>
    <row r="2592" spans="1:90" x14ac:dyDescent="0.25">
      <c r="A2592" t="s">
        <v>115</v>
      </c>
      <c r="B2592">
        <v>10210</v>
      </c>
      <c r="C2592" t="s">
        <v>409</v>
      </c>
      <c r="D2592">
        <v>1</v>
      </c>
      <c r="E2592">
        <v>8</v>
      </c>
      <c r="F2592">
        <v>914691</v>
      </c>
      <c r="G2592">
        <v>35914691</v>
      </c>
      <c r="H2592" t="s">
        <v>18964</v>
      </c>
      <c r="I2592">
        <v>100</v>
      </c>
      <c r="J2592" t="s">
        <v>107</v>
      </c>
      <c r="K2592" t="s">
        <v>410</v>
      </c>
      <c r="L2592">
        <v>36</v>
      </c>
      <c r="M2592" t="s">
        <v>410</v>
      </c>
      <c r="N2592">
        <v>8140060</v>
      </c>
      <c r="O2592" t="s">
        <v>92</v>
      </c>
      <c r="P2592" t="s">
        <v>9874</v>
      </c>
      <c r="Q2592">
        <v>2040</v>
      </c>
      <c r="R2592">
        <v>11</v>
      </c>
      <c r="S2592">
        <v>29631796</v>
      </c>
      <c r="U2592" t="s">
        <v>18965</v>
      </c>
      <c r="V2592">
        <v>1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98</v>
      </c>
      <c r="AE2592" s="2">
        <v>134</v>
      </c>
      <c r="AF2592" s="2">
        <v>104</v>
      </c>
      <c r="AG2592" s="2">
        <v>88</v>
      </c>
      <c r="AH2592" s="2">
        <v>268</v>
      </c>
      <c r="AI2592" s="2">
        <v>267</v>
      </c>
      <c r="AJ2592" s="2">
        <v>239</v>
      </c>
      <c r="AK2592" s="2">
        <v>0</v>
      </c>
      <c r="AL2592" s="2">
        <v>0</v>
      </c>
      <c r="AM2592" s="2">
        <v>0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474</v>
      </c>
      <c r="BD2592" s="2">
        <v>0</v>
      </c>
      <c r="BE2592" s="2">
        <v>0</v>
      </c>
      <c r="BF2592" s="2">
        <v>0</v>
      </c>
      <c r="BG2592" s="2">
        <v>0</v>
      </c>
      <c r="BH2592" s="2">
        <v>0</v>
      </c>
      <c r="BI2592" s="2">
        <v>0</v>
      </c>
      <c r="BJ2592" s="2">
        <v>0</v>
      </c>
      <c r="BK2592" s="2">
        <v>0</v>
      </c>
      <c r="BL2592" s="2">
        <v>4</v>
      </c>
      <c r="BM2592" s="2">
        <v>4</v>
      </c>
      <c r="BN2592" s="2">
        <v>5</v>
      </c>
      <c r="BO2592" s="2">
        <v>3</v>
      </c>
      <c r="BP2592" s="2">
        <v>9</v>
      </c>
      <c r="BQ2592" s="2">
        <v>10</v>
      </c>
      <c r="BR2592" s="2">
        <v>8</v>
      </c>
      <c r="BS2592" s="2">
        <v>0</v>
      </c>
      <c r="BT2592" s="2">
        <v>0</v>
      </c>
      <c r="BU2592" s="2">
        <v>0</v>
      </c>
      <c r="BV2592" s="2">
        <v>0</v>
      </c>
      <c r="BW2592" s="2">
        <v>0</v>
      </c>
      <c r="BX2592" s="2">
        <v>0</v>
      </c>
      <c r="BY2592" s="2">
        <v>0</v>
      </c>
      <c r="BZ2592" s="2">
        <v>0</v>
      </c>
      <c r="CA2592" s="2">
        <v>0</v>
      </c>
      <c r="CB2592" s="2">
        <v>0</v>
      </c>
      <c r="CC2592" s="2">
        <v>0</v>
      </c>
      <c r="CD2592" s="2">
        <v>0</v>
      </c>
      <c r="CE2592" s="2">
        <v>0</v>
      </c>
      <c r="CF2592" s="2">
        <v>0</v>
      </c>
      <c r="CG2592" s="2">
        <v>0</v>
      </c>
      <c r="CH2592" s="2">
        <v>0</v>
      </c>
      <c r="CI2592" s="2">
        <v>0</v>
      </c>
      <c r="CJ2592" s="2">
        <v>0</v>
      </c>
      <c r="CK2592" s="2">
        <v>24</v>
      </c>
      <c r="CL2592" s="2">
        <v>0</v>
      </c>
    </row>
    <row r="2593" spans="1:90" x14ac:dyDescent="0.25">
      <c r="A2593" t="s">
        <v>115</v>
      </c>
      <c r="B2593">
        <v>10210</v>
      </c>
      <c r="C2593" t="s">
        <v>409</v>
      </c>
      <c r="D2593">
        <v>1</v>
      </c>
      <c r="E2593">
        <v>8</v>
      </c>
      <c r="F2593">
        <v>923527</v>
      </c>
      <c r="G2593">
        <v>35923527</v>
      </c>
      <c r="H2593" t="s">
        <v>5431</v>
      </c>
      <c r="I2593">
        <v>100</v>
      </c>
      <c r="J2593" t="s">
        <v>107</v>
      </c>
      <c r="K2593" t="s">
        <v>1107</v>
      </c>
      <c r="L2593">
        <v>96</v>
      </c>
      <c r="M2593" t="s">
        <v>1107</v>
      </c>
      <c r="N2593">
        <v>8452180</v>
      </c>
      <c r="O2593" t="s">
        <v>92</v>
      </c>
      <c r="P2593" t="s">
        <v>3651</v>
      </c>
      <c r="Q2593">
        <v>22</v>
      </c>
      <c r="R2593">
        <v>11</v>
      </c>
      <c r="S2593">
        <v>29612010</v>
      </c>
      <c r="T2593">
        <v>29616695</v>
      </c>
      <c r="U2593" t="s">
        <v>5432</v>
      </c>
      <c r="V2593">
        <v>1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194</v>
      </c>
      <c r="AI2593" s="2">
        <v>169</v>
      </c>
      <c r="AJ2593" s="2">
        <v>90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0</v>
      </c>
      <c r="BI2593" s="2">
        <v>0</v>
      </c>
      <c r="BJ2593" s="2">
        <v>0</v>
      </c>
      <c r="BK2593" s="2">
        <v>0</v>
      </c>
      <c r="BL2593" s="2">
        <v>0</v>
      </c>
      <c r="BM2593" s="2">
        <v>0</v>
      </c>
      <c r="BN2593" s="2">
        <v>0</v>
      </c>
      <c r="BO2593" s="2">
        <v>0</v>
      </c>
      <c r="BP2593" s="2">
        <v>7</v>
      </c>
      <c r="BQ2593" s="2">
        <v>9</v>
      </c>
      <c r="BR2593" s="2">
        <v>4</v>
      </c>
      <c r="BS2593" s="2">
        <v>0</v>
      </c>
      <c r="BT2593" s="2">
        <v>0</v>
      </c>
      <c r="BU2593" s="2">
        <v>0</v>
      </c>
      <c r="BV2593" s="2">
        <v>0</v>
      </c>
      <c r="BW2593" s="2">
        <v>0</v>
      </c>
      <c r="BX2593" s="2">
        <v>0</v>
      </c>
      <c r="BY2593" s="2">
        <v>0</v>
      </c>
      <c r="BZ2593" s="2">
        <v>0</v>
      </c>
      <c r="CA2593" s="2">
        <v>0</v>
      </c>
      <c r="CB2593" s="2">
        <v>0</v>
      </c>
      <c r="CC2593" s="2">
        <v>0</v>
      </c>
      <c r="CD2593" s="2">
        <v>0</v>
      </c>
      <c r="CE2593" s="2">
        <v>0</v>
      </c>
      <c r="CF2593" s="2">
        <v>0</v>
      </c>
      <c r="CG2593" s="2">
        <v>0</v>
      </c>
      <c r="CH2593" s="2">
        <v>0</v>
      </c>
      <c r="CI2593" s="2">
        <v>0</v>
      </c>
      <c r="CJ2593" s="2">
        <v>0</v>
      </c>
      <c r="CK2593" s="2">
        <v>0</v>
      </c>
      <c r="CL2593" s="2">
        <v>0</v>
      </c>
    </row>
    <row r="2594" spans="1:90" x14ac:dyDescent="0.25">
      <c r="A2594" t="s">
        <v>115</v>
      </c>
      <c r="B2594">
        <v>10210</v>
      </c>
      <c r="C2594" t="s">
        <v>409</v>
      </c>
      <c r="D2594">
        <v>1</v>
      </c>
      <c r="E2594">
        <v>8</v>
      </c>
      <c r="F2594">
        <v>284300</v>
      </c>
      <c r="G2594">
        <v>35284300</v>
      </c>
      <c r="H2594" t="s">
        <v>7587</v>
      </c>
      <c r="I2594">
        <v>100</v>
      </c>
      <c r="J2594" t="s">
        <v>107</v>
      </c>
      <c r="K2594" t="s">
        <v>1010</v>
      </c>
      <c r="L2594">
        <v>84</v>
      </c>
      <c r="M2594" t="s">
        <v>709</v>
      </c>
      <c r="N2594">
        <v>8151280</v>
      </c>
      <c r="O2594" t="s">
        <v>92</v>
      </c>
      <c r="P2594" t="s">
        <v>7588</v>
      </c>
      <c r="Q2594">
        <v>110</v>
      </c>
      <c r="R2594">
        <v>11</v>
      </c>
      <c r="S2594">
        <v>20351863</v>
      </c>
      <c r="U2594" t="s">
        <v>7589</v>
      </c>
      <c r="V2594">
        <v>1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122</v>
      </c>
      <c r="AE2594" s="2">
        <v>165</v>
      </c>
      <c r="AF2594" s="2">
        <v>161</v>
      </c>
      <c r="AG2594" s="2">
        <v>105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284</v>
      </c>
      <c r="BD2594" s="2">
        <v>0</v>
      </c>
      <c r="BE2594" s="2">
        <v>0</v>
      </c>
      <c r="BF2594" s="2">
        <v>0</v>
      </c>
      <c r="BG2594" s="2">
        <v>0</v>
      </c>
      <c r="BH2594" s="2">
        <v>0</v>
      </c>
      <c r="BI2594" s="2">
        <v>0</v>
      </c>
      <c r="BJ2594" s="2">
        <v>0</v>
      </c>
      <c r="BK2594" s="2">
        <v>0</v>
      </c>
      <c r="BL2594" s="2">
        <v>7</v>
      </c>
      <c r="BM2594" s="2">
        <v>8</v>
      </c>
      <c r="BN2594" s="2">
        <v>7</v>
      </c>
      <c r="BO2594" s="2">
        <v>3</v>
      </c>
      <c r="BP2594" s="2">
        <v>0</v>
      </c>
      <c r="BQ2594" s="2">
        <v>0</v>
      </c>
      <c r="BR2594" s="2">
        <v>0</v>
      </c>
      <c r="BS2594" s="2">
        <v>0</v>
      </c>
      <c r="BT2594" s="2">
        <v>0</v>
      </c>
      <c r="BU2594" s="2">
        <v>0</v>
      </c>
      <c r="BV2594" s="2">
        <v>0</v>
      </c>
      <c r="BW2594" s="2">
        <v>0</v>
      </c>
      <c r="BX2594" s="2">
        <v>0</v>
      </c>
      <c r="BY2594" s="2">
        <v>0</v>
      </c>
      <c r="BZ2594" s="2">
        <v>0</v>
      </c>
      <c r="CA2594" s="2">
        <v>0</v>
      </c>
      <c r="CB2594" s="2">
        <v>0</v>
      </c>
      <c r="CC2594" s="2">
        <v>0</v>
      </c>
      <c r="CD2594" s="2">
        <v>0</v>
      </c>
      <c r="CE2594" s="2">
        <v>0</v>
      </c>
      <c r="CF2594" s="2">
        <v>0</v>
      </c>
      <c r="CG2594" s="2">
        <v>0</v>
      </c>
      <c r="CH2594" s="2">
        <v>0</v>
      </c>
      <c r="CI2594" s="2">
        <v>0</v>
      </c>
      <c r="CJ2594" s="2">
        <v>0</v>
      </c>
      <c r="CK2594" s="2">
        <v>16</v>
      </c>
      <c r="CL2594" s="2">
        <v>0</v>
      </c>
    </row>
    <row r="2595" spans="1:90" x14ac:dyDescent="0.25">
      <c r="A2595" t="s">
        <v>115</v>
      </c>
      <c r="B2595">
        <v>10210</v>
      </c>
      <c r="C2595" t="s">
        <v>409</v>
      </c>
      <c r="D2595">
        <v>1</v>
      </c>
      <c r="E2595">
        <v>8</v>
      </c>
      <c r="F2595">
        <v>2951</v>
      </c>
      <c r="G2595">
        <v>35002951</v>
      </c>
      <c r="H2595" t="s">
        <v>8129</v>
      </c>
      <c r="I2595">
        <v>100</v>
      </c>
      <c r="J2595" t="s">
        <v>107</v>
      </c>
      <c r="K2595" t="s">
        <v>2993</v>
      </c>
      <c r="L2595">
        <v>74</v>
      </c>
      <c r="M2595" t="s">
        <v>817</v>
      </c>
      <c r="N2595">
        <v>8042000</v>
      </c>
      <c r="O2595" t="s">
        <v>102</v>
      </c>
      <c r="P2595" t="s">
        <v>7428</v>
      </c>
      <c r="Q2595">
        <v>1646</v>
      </c>
      <c r="R2595">
        <v>11</v>
      </c>
      <c r="S2595">
        <v>20513666</v>
      </c>
      <c r="U2595" t="s">
        <v>8130</v>
      </c>
      <c r="V2595">
        <v>1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70</v>
      </c>
      <c r="AE2595" s="2">
        <v>69</v>
      </c>
      <c r="AF2595" s="2">
        <v>68</v>
      </c>
      <c r="AG2595" s="2">
        <v>35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0</v>
      </c>
      <c r="BI2595" s="2">
        <v>0</v>
      </c>
      <c r="BJ2595" s="2">
        <v>0</v>
      </c>
      <c r="BK2595" s="2">
        <v>0</v>
      </c>
      <c r="BL2595" s="2">
        <v>2</v>
      </c>
      <c r="BM2595" s="2">
        <v>3</v>
      </c>
      <c r="BN2595" s="2">
        <v>2</v>
      </c>
      <c r="BO2595" s="2">
        <v>1</v>
      </c>
      <c r="BP2595" s="2">
        <v>0</v>
      </c>
      <c r="BQ2595" s="2">
        <v>0</v>
      </c>
      <c r="BR2595" s="2">
        <v>0</v>
      </c>
      <c r="BS2595" s="2">
        <v>0</v>
      </c>
      <c r="BT2595" s="2">
        <v>0</v>
      </c>
      <c r="BU2595" s="2">
        <v>0</v>
      </c>
      <c r="BV2595" s="2">
        <v>0</v>
      </c>
      <c r="BW2595" s="2">
        <v>0</v>
      </c>
      <c r="BX2595" s="2">
        <v>0</v>
      </c>
      <c r="BY2595" s="2">
        <v>0</v>
      </c>
      <c r="BZ2595" s="2">
        <v>0</v>
      </c>
      <c r="CA2595" s="2">
        <v>0</v>
      </c>
      <c r="CB2595" s="2">
        <v>0</v>
      </c>
      <c r="CC2595" s="2">
        <v>0</v>
      </c>
      <c r="CD2595" s="2">
        <v>0</v>
      </c>
      <c r="CE2595" s="2">
        <v>0</v>
      </c>
      <c r="CF2595" s="2">
        <v>0</v>
      </c>
      <c r="CG2595" s="2">
        <v>0</v>
      </c>
      <c r="CH2595" s="2">
        <v>0</v>
      </c>
      <c r="CI2595" s="2">
        <v>0</v>
      </c>
      <c r="CJ2595" s="2">
        <v>0</v>
      </c>
      <c r="CK2595" s="2">
        <v>0</v>
      </c>
      <c r="CL2595" s="2">
        <v>0</v>
      </c>
    </row>
    <row r="2596" spans="1:90" x14ac:dyDescent="0.25">
      <c r="A2596" t="s">
        <v>115</v>
      </c>
      <c r="B2596">
        <v>10210</v>
      </c>
      <c r="C2596" t="s">
        <v>409</v>
      </c>
      <c r="D2596">
        <v>1</v>
      </c>
      <c r="E2596">
        <v>8</v>
      </c>
      <c r="F2596">
        <v>902834</v>
      </c>
      <c r="G2596">
        <v>35902834</v>
      </c>
      <c r="H2596" t="s">
        <v>16661</v>
      </c>
      <c r="I2596">
        <v>100</v>
      </c>
      <c r="J2596" t="s">
        <v>107</v>
      </c>
      <c r="K2596" t="s">
        <v>16662</v>
      </c>
      <c r="L2596">
        <v>84</v>
      </c>
      <c r="M2596" t="s">
        <v>709</v>
      </c>
      <c r="N2596">
        <v>8161330</v>
      </c>
      <c r="O2596" t="s">
        <v>92</v>
      </c>
      <c r="P2596" t="s">
        <v>16663</v>
      </c>
      <c r="Q2596">
        <v>372</v>
      </c>
      <c r="R2596">
        <v>11</v>
      </c>
      <c r="S2596">
        <v>20353699</v>
      </c>
      <c r="U2596" t="s">
        <v>16664</v>
      </c>
      <c r="V2596">
        <v>1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55</v>
      </c>
      <c r="AE2596" s="2">
        <v>49</v>
      </c>
      <c r="AF2596" s="2">
        <v>45</v>
      </c>
      <c r="AG2596" s="2">
        <v>40</v>
      </c>
      <c r="AH2596" s="2">
        <v>221</v>
      </c>
      <c r="AI2596" s="2">
        <v>163</v>
      </c>
      <c r="AJ2596" s="2">
        <v>119</v>
      </c>
      <c r="AK2596" s="2">
        <v>0</v>
      </c>
      <c r="AL2596" s="2">
        <v>0</v>
      </c>
      <c r="AM2596" s="2">
        <v>0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210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98</v>
      </c>
      <c r="BD2596" s="2">
        <v>0</v>
      </c>
      <c r="BE2596" s="2">
        <v>0</v>
      </c>
      <c r="BF2596" s="2">
        <v>0</v>
      </c>
      <c r="BG2596" s="2">
        <v>0</v>
      </c>
      <c r="BH2596" s="2">
        <v>0</v>
      </c>
      <c r="BI2596" s="2">
        <v>0</v>
      </c>
      <c r="BJ2596" s="2">
        <v>0</v>
      </c>
      <c r="BK2596" s="2">
        <v>0</v>
      </c>
      <c r="BL2596" s="2">
        <v>2</v>
      </c>
      <c r="BM2596" s="2">
        <v>2</v>
      </c>
      <c r="BN2596" s="2">
        <v>3</v>
      </c>
      <c r="BO2596" s="2">
        <v>2</v>
      </c>
      <c r="BP2596" s="2">
        <v>7</v>
      </c>
      <c r="BQ2596" s="2">
        <v>5</v>
      </c>
      <c r="BR2596" s="2">
        <v>4</v>
      </c>
      <c r="BS2596" s="2">
        <v>0</v>
      </c>
      <c r="BT2596" s="2">
        <v>0</v>
      </c>
      <c r="BU2596" s="2">
        <v>0</v>
      </c>
      <c r="BV2596" s="2">
        <v>0</v>
      </c>
      <c r="BW2596" s="2">
        <v>0</v>
      </c>
      <c r="BX2596" s="2">
        <v>0</v>
      </c>
      <c r="BY2596" s="2">
        <v>0</v>
      </c>
      <c r="BZ2596" s="2">
        <v>0</v>
      </c>
      <c r="CA2596" s="2">
        <v>0</v>
      </c>
      <c r="CB2596" s="2">
        <v>0</v>
      </c>
      <c r="CC2596" s="2">
        <v>7</v>
      </c>
      <c r="CD2596" s="2">
        <v>0</v>
      </c>
      <c r="CE2596" s="2">
        <v>0</v>
      </c>
      <c r="CF2596" s="2">
        <v>0</v>
      </c>
      <c r="CG2596" s="2">
        <v>0</v>
      </c>
      <c r="CH2596" s="2">
        <v>0</v>
      </c>
      <c r="CI2596" s="2">
        <v>0</v>
      </c>
      <c r="CJ2596" s="2">
        <v>0</v>
      </c>
      <c r="CK2596" s="2">
        <v>4</v>
      </c>
      <c r="CL2596" s="2">
        <v>0</v>
      </c>
    </row>
    <row r="2597" spans="1:90" x14ac:dyDescent="0.25">
      <c r="A2597" t="s">
        <v>115</v>
      </c>
      <c r="B2597">
        <v>10210</v>
      </c>
      <c r="C2597" t="s">
        <v>409</v>
      </c>
      <c r="D2597">
        <v>1</v>
      </c>
      <c r="E2597">
        <v>8</v>
      </c>
      <c r="F2597">
        <v>923588</v>
      </c>
      <c r="G2597">
        <v>35923588</v>
      </c>
      <c r="H2597" t="s">
        <v>7051</v>
      </c>
      <c r="I2597">
        <v>100</v>
      </c>
      <c r="J2597" t="s">
        <v>107</v>
      </c>
      <c r="K2597" t="s">
        <v>1411</v>
      </c>
      <c r="L2597">
        <v>44</v>
      </c>
      <c r="M2597" t="s">
        <v>1412</v>
      </c>
      <c r="N2597">
        <v>8080040</v>
      </c>
      <c r="O2597" t="s">
        <v>92</v>
      </c>
      <c r="P2597" t="s">
        <v>7052</v>
      </c>
      <c r="Q2597">
        <v>744</v>
      </c>
      <c r="R2597">
        <v>11</v>
      </c>
      <c r="S2597">
        <v>25811888</v>
      </c>
      <c r="T2597">
        <v>25812188</v>
      </c>
      <c r="U2597" t="s">
        <v>7053</v>
      </c>
      <c r="V2597">
        <v>1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126</v>
      </c>
      <c r="AE2597" s="2">
        <v>154</v>
      </c>
      <c r="AF2597" s="2">
        <v>112</v>
      </c>
      <c r="AG2597" s="2">
        <v>104</v>
      </c>
      <c r="AH2597" s="2">
        <v>199</v>
      </c>
      <c r="AI2597" s="2">
        <v>152</v>
      </c>
      <c r="AJ2597" s="2">
        <v>141</v>
      </c>
      <c r="AK2597" s="2">
        <v>0</v>
      </c>
      <c r="AL2597" s="2">
        <v>0</v>
      </c>
      <c r="AM2597" s="2">
        <v>0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251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133</v>
      </c>
      <c r="BD2597" s="2">
        <v>0</v>
      </c>
      <c r="BE2597" s="2">
        <v>0</v>
      </c>
      <c r="BF2597" s="2">
        <v>0</v>
      </c>
      <c r="BG2597" s="2">
        <v>0</v>
      </c>
      <c r="BH2597" s="2">
        <v>0</v>
      </c>
      <c r="BI2597" s="2">
        <v>0</v>
      </c>
      <c r="BJ2597" s="2">
        <v>0</v>
      </c>
      <c r="BK2597" s="2">
        <v>0</v>
      </c>
      <c r="BL2597" s="2">
        <v>6</v>
      </c>
      <c r="BM2597" s="2">
        <v>8</v>
      </c>
      <c r="BN2597" s="2">
        <v>8</v>
      </c>
      <c r="BO2597" s="2">
        <v>3</v>
      </c>
      <c r="BP2597" s="2">
        <v>9</v>
      </c>
      <c r="BQ2597" s="2">
        <v>9</v>
      </c>
      <c r="BR2597" s="2">
        <v>10</v>
      </c>
      <c r="BS2597" s="2">
        <v>0</v>
      </c>
      <c r="BT2597" s="2">
        <v>0</v>
      </c>
      <c r="BU2597" s="2">
        <v>0</v>
      </c>
      <c r="BV2597" s="2">
        <v>0</v>
      </c>
      <c r="BW2597" s="2">
        <v>0</v>
      </c>
      <c r="BX2597" s="2">
        <v>0</v>
      </c>
      <c r="BY2597" s="2">
        <v>0</v>
      </c>
      <c r="BZ2597" s="2">
        <v>0</v>
      </c>
      <c r="CA2597" s="2">
        <v>0</v>
      </c>
      <c r="CB2597" s="2">
        <v>0</v>
      </c>
      <c r="CC2597" s="2">
        <v>6</v>
      </c>
      <c r="CD2597" s="2">
        <v>0</v>
      </c>
      <c r="CE2597" s="2">
        <v>0</v>
      </c>
      <c r="CF2597" s="2">
        <v>0</v>
      </c>
      <c r="CG2597" s="2">
        <v>0</v>
      </c>
      <c r="CH2597" s="2">
        <v>0</v>
      </c>
      <c r="CI2597" s="2">
        <v>0</v>
      </c>
      <c r="CJ2597" s="2">
        <v>0</v>
      </c>
      <c r="CK2597" s="2">
        <v>8</v>
      </c>
      <c r="CL2597" s="2">
        <v>0</v>
      </c>
    </row>
    <row r="2598" spans="1:90" x14ac:dyDescent="0.25">
      <c r="A2598" t="s">
        <v>115</v>
      </c>
      <c r="B2598">
        <v>10210</v>
      </c>
      <c r="C2598" t="s">
        <v>409</v>
      </c>
      <c r="D2598">
        <v>1</v>
      </c>
      <c r="E2598">
        <v>8</v>
      </c>
      <c r="F2598">
        <v>909154</v>
      </c>
      <c r="G2598">
        <v>35909154</v>
      </c>
      <c r="H2598" t="s">
        <v>12058</v>
      </c>
      <c r="I2598">
        <v>100</v>
      </c>
      <c r="J2598" t="s">
        <v>107</v>
      </c>
      <c r="K2598" t="s">
        <v>3403</v>
      </c>
      <c r="L2598">
        <v>96</v>
      </c>
      <c r="M2598" t="s">
        <v>1107</v>
      </c>
      <c r="N2598">
        <v>8431740</v>
      </c>
      <c r="O2598" t="s">
        <v>92</v>
      </c>
      <c r="P2598" t="s">
        <v>12059</v>
      </c>
      <c r="Q2598">
        <v>80</v>
      </c>
      <c r="R2598">
        <v>11</v>
      </c>
      <c r="S2598">
        <v>20351738</v>
      </c>
      <c r="U2598" t="s">
        <v>12060</v>
      </c>
      <c r="V2598">
        <v>1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185</v>
      </c>
      <c r="AE2598" s="2">
        <v>160</v>
      </c>
      <c r="AF2598" s="2">
        <v>122</v>
      </c>
      <c r="AG2598" s="2">
        <v>95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262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88</v>
      </c>
      <c r="BD2598" s="2">
        <v>0</v>
      </c>
      <c r="BE2598" s="2">
        <v>0</v>
      </c>
      <c r="BF2598" s="2">
        <v>0</v>
      </c>
      <c r="BG2598" s="2">
        <v>0</v>
      </c>
      <c r="BH2598" s="2">
        <v>0</v>
      </c>
      <c r="BI2598" s="2">
        <v>0</v>
      </c>
      <c r="BJ2598" s="2">
        <v>0</v>
      </c>
      <c r="BK2598" s="2">
        <v>0</v>
      </c>
      <c r="BL2598" s="2">
        <v>6</v>
      </c>
      <c r="BM2598" s="2">
        <v>10</v>
      </c>
      <c r="BN2598" s="2">
        <v>4</v>
      </c>
      <c r="BO2598" s="2">
        <v>4</v>
      </c>
      <c r="BP2598" s="2">
        <v>0</v>
      </c>
      <c r="BQ2598" s="2">
        <v>0</v>
      </c>
      <c r="BR2598" s="2">
        <v>0</v>
      </c>
      <c r="BS2598" s="2">
        <v>0</v>
      </c>
      <c r="BT2598" s="2">
        <v>0</v>
      </c>
      <c r="BU2598" s="2">
        <v>0</v>
      </c>
      <c r="BV2598" s="2">
        <v>0</v>
      </c>
      <c r="BW2598" s="2">
        <v>0</v>
      </c>
      <c r="BX2598" s="2">
        <v>0</v>
      </c>
      <c r="BY2598" s="2">
        <v>0</v>
      </c>
      <c r="BZ2598" s="2">
        <v>0</v>
      </c>
      <c r="CA2598" s="2">
        <v>0</v>
      </c>
      <c r="CB2598" s="2">
        <v>0</v>
      </c>
      <c r="CC2598" s="2">
        <v>7</v>
      </c>
      <c r="CD2598" s="2">
        <v>0</v>
      </c>
      <c r="CE2598" s="2">
        <v>0</v>
      </c>
      <c r="CF2598" s="2">
        <v>0</v>
      </c>
      <c r="CG2598" s="2">
        <v>0</v>
      </c>
      <c r="CH2598" s="2">
        <v>0</v>
      </c>
      <c r="CI2598" s="2">
        <v>0</v>
      </c>
      <c r="CJ2598" s="2">
        <v>0</v>
      </c>
      <c r="CK2598" s="2">
        <v>5</v>
      </c>
      <c r="CL2598" s="2">
        <v>0</v>
      </c>
    </row>
    <row r="2599" spans="1:90" x14ac:dyDescent="0.25">
      <c r="A2599" t="s">
        <v>115</v>
      </c>
      <c r="B2599">
        <v>10210</v>
      </c>
      <c r="C2599" t="s">
        <v>409</v>
      </c>
      <c r="D2599">
        <v>1</v>
      </c>
      <c r="E2599">
        <v>8</v>
      </c>
      <c r="F2599">
        <v>910272</v>
      </c>
      <c r="G2599">
        <v>35910272</v>
      </c>
      <c r="H2599" t="s">
        <v>7972</v>
      </c>
      <c r="I2599">
        <v>100</v>
      </c>
      <c r="J2599" t="s">
        <v>107</v>
      </c>
      <c r="K2599" t="s">
        <v>708</v>
      </c>
      <c r="L2599">
        <v>84</v>
      </c>
      <c r="M2599" t="s">
        <v>709</v>
      </c>
      <c r="N2599">
        <v>8031150</v>
      </c>
      <c r="O2599" t="s">
        <v>92</v>
      </c>
      <c r="P2599" t="s">
        <v>7973</v>
      </c>
      <c r="Q2599">
        <v>80</v>
      </c>
      <c r="R2599">
        <v>11</v>
      </c>
      <c r="S2599">
        <v>20351203</v>
      </c>
      <c r="T2599">
        <v>20351646</v>
      </c>
      <c r="U2599" t="s">
        <v>7974</v>
      </c>
      <c r="V2599">
        <v>1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90</v>
      </c>
      <c r="AE2599" s="2">
        <v>92</v>
      </c>
      <c r="AF2599" s="2">
        <v>93</v>
      </c>
      <c r="AG2599" s="2">
        <v>51</v>
      </c>
      <c r="AH2599" s="2">
        <v>283</v>
      </c>
      <c r="AI2599" s="2">
        <v>179</v>
      </c>
      <c r="AJ2599" s="2">
        <v>223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198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87</v>
      </c>
      <c r="BD2599" s="2">
        <v>0</v>
      </c>
      <c r="BE2599" s="2">
        <v>0</v>
      </c>
      <c r="BF2599" s="2">
        <v>0</v>
      </c>
      <c r="BG2599" s="2">
        <v>0</v>
      </c>
      <c r="BH2599" s="2">
        <v>0</v>
      </c>
      <c r="BI2599" s="2">
        <v>0</v>
      </c>
      <c r="BJ2599" s="2">
        <v>0</v>
      </c>
      <c r="BK2599" s="2">
        <v>0</v>
      </c>
      <c r="BL2599" s="2">
        <v>3</v>
      </c>
      <c r="BM2599" s="2">
        <v>3</v>
      </c>
      <c r="BN2599" s="2">
        <v>3</v>
      </c>
      <c r="BO2599" s="2">
        <v>3</v>
      </c>
      <c r="BP2599" s="2">
        <v>11</v>
      </c>
      <c r="BQ2599" s="2">
        <v>6</v>
      </c>
      <c r="BR2599" s="2">
        <v>9</v>
      </c>
      <c r="BS2599" s="2">
        <v>0</v>
      </c>
      <c r="BT2599" s="2">
        <v>0</v>
      </c>
      <c r="BU2599" s="2">
        <v>0</v>
      </c>
      <c r="BV2599" s="2">
        <v>0</v>
      </c>
      <c r="BW2599" s="2">
        <v>0</v>
      </c>
      <c r="BX2599" s="2">
        <v>0</v>
      </c>
      <c r="BY2599" s="2">
        <v>0</v>
      </c>
      <c r="BZ2599" s="2">
        <v>0</v>
      </c>
      <c r="CA2599" s="2">
        <v>0</v>
      </c>
      <c r="CB2599" s="2">
        <v>0</v>
      </c>
      <c r="CC2599" s="2">
        <v>8</v>
      </c>
      <c r="CD2599" s="2">
        <v>0</v>
      </c>
      <c r="CE2599" s="2">
        <v>0</v>
      </c>
      <c r="CF2599" s="2">
        <v>0</v>
      </c>
      <c r="CG2599" s="2">
        <v>0</v>
      </c>
      <c r="CH2599" s="2">
        <v>0</v>
      </c>
      <c r="CI2599" s="2">
        <v>0</v>
      </c>
      <c r="CJ2599" s="2">
        <v>0</v>
      </c>
      <c r="CK2599" s="2">
        <v>5</v>
      </c>
      <c r="CL2599" s="2">
        <v>0</v>
      </c>
    </row>
    <row r="2600" spans="1:90" x14ac:dyDescent="0.25">
      <c r="A2600" t="s">
        <v>115</v>
      </c>
      <c r="B2600">
        <v>10210</v>
      </c>
      <c r="C2600" t="s">
        <v>409</v>
      </c>
      <c r="D2600">
        <v>1</v>
      </c>
      <c r="E2600">
        <v>8</v>
      </c>
      <c r="F2600">
        <v>910259</v>
      </c>
      <c r="G2600">
        <v>35910259</v>
      </c>
      <c r="H2600" t="s">
        <v>15755</v>
      </c>
      <c r="I2600">
        <v>100</v>
      </c>
      <c r="J2600" t="s">
        <v>107</v>
      </c>
      <c r="K2600" t="s">
        <v>9932</v>
      </c>
      <c r="L2600">
        <v>84</v>
      </c>
      <c r="M2600" t="s">
        <v>709</v>
      </c>
      <c r="N2600">
        <v>8160460</v>
      </c>
      <c r="O2600" t="s">
        <v>92</v>
      </c>
      <c r="P2600" t="s">
        <v>13718</v>
      </c>
      <c r="Q2600">
        <v>619</v>
      </c>
      <c r="R2600">
        <v>11</v>
      </c>
      <c r="S2600">
        <v>25619814</v>
      </c>
      <c r="T2600">
        <v>29630852</v>
      </c>
      <c r="U2600" t="s">
        <v>15756</v>
      </c>
      <c r="V2600">
        <v>1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97</v>
      </c>
      <c r="AE2600" s="2">
        <v>103</v>
      </c>
      <c r="AF2600" s="2">
        <v>98</v>
      </c>
      <c r="AG2600" s="2">
        <v>139</v>
      </c>
      <c r="AH2600" s="2">
        <v>276</v>
      </c>
      <c r="AI2600" s="2">
        <v>185</v>
      </c>
      <c r="AJ2600" s="2">
        <v>197</v>
      </c>
      <c r="AK2600" s="2">
        <v>0</v>
      </c>
      <c r="AL2600" s="2">
        <v>0</v>
      </c>
      <c r="AM2600" s="2">
        <v>0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289</v>
      </c>
      <c r="BD2600" s="2">
        <v>0</v>
      </c>
      <c r="BE2600" s="2">
        <v>0</v>
      </c>
      <c r="BF2600" s="2">
        <v>0</v>
      </c>
      <c r="BG2600" s="2">
        <v>0</v>
      </c>
      <c r="BH2600" s="2">
        <v>0</v>
      </c>
      <c r="BI2600" s="2">
        <v>0</v>
      </c>
      <c r="BJ2600" s="2">
        <v>0</v>
      </c>
      <c r="BK2600" s="2">
        <v>0</v>
      </c>
      <c r="BL2600" s="2">
        <v>4</v>
      </c>
      <c r="BM2600" s="2">
        <v>3</v>
      </c>
      <c r="BN2600" s="2">
        <v>4</v>
      </c>
      <c r="BO2600" s="2">
        <v>6</v>
      </c>
      <c r="BP2600" s="2">
        <v>12</v>
      </c>
      <c r="BQ2600" s="2">
        <v>5</v>
      </c>
      <c r="BR2600" s="2">
        <v>10</v>
      </c>
      <c r="BS2600" s="2">
        <v>0</v>
      </c>
      <c r="BT2600" s="2">
        <v>0</v>
      </c>
      <c r="BU2600" s="2">
        <v>0</v>
      </c>
      <c r="BV2600" s="2">
        <v>0</v>
      </c>
      <c r="BW2600" s="2">
        <v>0</v>
      </c>
      <c r="BX2600" s="2">
        <v>0</v>
      </c>
      <c r="BY2600" s="2">
        <v>0</v>
      </c>
      <c r="BZ2600" s="2">
        <v>0</v>
      </c>
      <c r="CA2600" s="2">
        <v>0</v>
      </c>
      <c r="CB2600" s="2">
        <v>0</v>
      </c>
      <c r="CC2600" s="2">
        <v>0</v>
      </c>
      <c r="CD2600" s="2">
        <v>0</v>
      </c>
      <c r="CE2600" s="2">
        <v>0</v>
      </c>
      <c r="CF2600" s="2">
        <v>0</v>
      </c>
      <c r="CG2600" s="2">
        <v>0</v>
      </c>
      <c r="CH2600" s="2">
        <v>0</v>
      </c>
      <c r="CI2600" s="2">
        <v>0</v>
      </c>
      <c r="CJ2600" s="2">
        <v>0</v>
      </c>
      <c r="CK2600" s="2">
        <v>17</v>
      </c>
      <c r="CL2600" s="2">
        <v>0</v>
      </c>
    </row>
    <row r="2601" spans="1:90" x14ac:dyDescent="0.25">
      <c r="A2601" t="s">
        <v>115</v>
      </c>
      <c r="B2601">
        <v>10210</v>
      </c>
      <c r="C2601" t="s">
        <v>409</v>
      </c>
      <c r="D2601">
        <v>1</v>
      </c>
      <c r="E2601">
        <v>8</v>
      </c>
      <c r="F2601">
        <v>444121</v>
      </c>
      <c r="G2601">
        <v>35444121</v>
      </c>
      <c r="H2601" t="s">
        <v>11958</v>
      </c>
      <c r="I2601">
        <v>100</v>
      </c>
      <c r="J2601" t="s">
        <v>107</v>
      </c>
      <c r="K2601" t="s">
        <v>1106</v>
      </c>
      <c r="L2601">
        <v>96</v>
      </c>
      <c r="M2601" t="s">
        <v>1107</v>
      </c>
      <c r="N2601">
        <v>8440520</v>
      </c>
      <c r="O2601" t="s">
        <v>92</v>
      </c>
      <c r="P2601" t="s">
        <v>11959</v>
      </c>
      <c r="Q2601">
        <v>363</v>
      </c>
      <c r="R2601">
        <v>11</v>
      </c>
      <c r="S2601">
        <v>25524252</v>
      </c>
      <c r="U2601" t="s">
        <v>11960</v>
      </c>
      <c r="V2601">
        <v>1</v>
      </c>
      <c r="W2601" s="2">
        <v>0</v>
      </c>
      <c r="X2601" s="2">
        <v>0</v>
      </c>
      <c r="Y2601" s="2">
        <v>177</v>
      </c>
      <c r="Z2601" s="2">
        <v>178</v>
      </c>
      <c r="AA2601" s="2">
        <v>195</v>
      </c>
      <c r="AB2601" s="2">
        <v>183</v>
      </c>
      <c r="AC2601" s="2">
        <v>157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8</v>
      </c>
      <c r="BH2601" s="2">
        <v>7</v>
      </c>
      <c r="BI2601" s="2">
        <v>8</v>
      </c>
      <c r="BJ2601" s="2">
        <v>8</v>
      </c>
      <c r="BK2601" s="2">
        <v>7</v>
      </c>
      <c r="BL2601" s="2">
        <v>0</v>
      </c>
      <c r="BM2601" s="2">
        <v>0</v>
      </c>
      <c r="BN2601" s="2">
        <v>0</v>
      </c>
      <c r="BO2601" s="2">
        <v>0</v>
      </c>
      <c r="BP2601" s="2">
        <v>0</v>
      </c>
      <c r="BQ2601" s="2">
        <v>0</v>
      </c>
      <c r="BR2601" s="2">
        <v>0</v>
      </c>
      <c r="BS2601" s="2">
        <v>0</v>
      </c>
      <c r="BT2601" s="2">
        <v>0</v>
      </c>
      <c r="BU2601" s="2">
        <v>0</v>
      </c>
      <c r="BV2601" s="2">
        <v>0</v>
      </c>
      <c r="BW2601" s="2">
        <v>0</v>
      </c>
      <c r="BX2601" s="2">
        <v>0</v>
      </c>
      <c r="BY2601" s="2">
        <v>0</v>
      </c>
      <c r="BZ2601" s="2">
        <v>0</v>
      </c>
      <c r="CA2601" s="2">
        <v>0</v>
      </c>
      <c r="CB2601" s="2">
        <v>0</v>
      </c>
      <c r="CC2601" s="2">
        <v>0</v>
      </c>
      <c r="CD2601" s="2">
        <v>0</v>
      </c>
      <c r="CE2601" s="2">
        <v>0</v>
      </c>
      <c r="CF2601" s="2">
        <v>0</v>
      </c>
      <c r="CG2601" s="2">
        <v>0</v>
      </c>
      <c r="CH2601" s="2">
        <v>0</v>
      </c>
      <c r="CI2601" s="2">
        <v>0</v>
      </c>
      <c r="CJ2601" s="2">
        <v>0</v>
      </c>
      <c r="CK2601" s="2">
        <v>0</v>
      </c>
      <c r="CL2601" s="2">
        <v>0</v>
      </c>
    </row>
    <row r="2602" spans="1:90" x14ac:dyDescent="0.25">
      <c r="A2602" t="s">
        <v>115</v>
      </c>
      <c r="B2602">
        <v>10210</v>
      </c>
      <c r="C2602" t="s">
        <v>409</v>
      </c>
      <c r="D2602">
        <v>1</v>
      </c>
      <c r="E2602">
        <v>8</v>
      </c>
      <c r="F2602">
        <v>2859</v>
      </c>
      <c r="G2602">
        <v>35002859</v>
      </c>
      <c r="H2602" t="s">
        <v>4238</v>
      </c>
      <c r="I2602">
        <v>100</v>
      </c>
      <c r="J2602" t="s">
        <v>107</v>
      </c>
      <c r="K2602" t="s">
        <v>4239</v>
      </c>
      <c r="L2602">
        <v>44</v>
      </c>
      <c r="M2602" t="s">
        <v>1412</v>
      </c>
      <c r="N2602">
        <v>8180410</v>
      </c>
      <c r="O2602" t="s">
        <v>92</v>
      </c>
      <c r="P2602" t="s">
        <v>4240</v>
      </c>
      <c r="Q2602">
        <v>49</v>
      </c>
      <c r="R2602">
        <v>11</v>
      </c>
      <c r="S2602">
        <v>25814316</v>
      </c>
      <c r="T2602">
        <v>25814500</v>
      </c>
      <c r="U2602" t="s">
        <v>4241</v>
      </c>
      <c r="V2602">
        <v>1</v>
      </c>
      <c r="W2602" s="2">
        <v>0</v>
      </c>
      <c r="X2602" s="2">
        <v>0</v>
      </c>
      <c r="Y2602" s="2">
        <v>175</v>
      </c>
      <c r="Z2602" s="2">
        <v>63</v>
      </c>
      <c r="AA2602" s="2">
        <v>101</v>
      </c>
      <c r="AB2602" s="2">
        <v>132</v>
      </c>
      <c r="AC2602" s="2">
        <v>118</v>
      </c>
      <c r="AD2602" s="2">
        <v>213</v>
      </c>
      <c r="AE2602" s="2">
        <v>191</v>
      </c>
      <c r="AF2602" s="2">
        <v>155</v>
      </c>
      <c r="AG2602" s="2">
        <v>87</v>
      </c>
      <c r="AH2602" s="2">
        <v>284</v>
      </c>
      <c r="AI2602" s="2">
        <v>244</v>
      </c>
      <c r="AJ2602" s="2">
        <v>205</v>
      </c>
      <c r="AK2602" s="2">
        <v>0</v>
      </c>
      <c r="AL2602" s="2">
        <v>0</v>
      </c>
      <c r="AM2602" s="2">
        <v>0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120</v>
      </c>
      <c r="BD2602" s="2">
        <v>0</v>
      </c>
      <c r="BE2602" s="2">
        <v>0</v>
      </c>
      <c r="BF2602" s="2">
        <v>0</v>
      </c>
      <c r="BG2602" s="2">
        <v>6</v>
      </c>
      <c r="BH2602" s="2">
        <v>2</v>
      </c>
      <c r="BI2602" s="2">
        <v>4</v>
      </c>
      <c r="BJ2602" s="2">
        <v>5</v>
      </c>
      <c r="BK2602" s="2">
        <v>5</v>
      </c>
      <c r="BL2602" s="2">
        <v>7</v>
      </c>
      <c r="BM2602" s="2">
        <v>7</v>
      </c>
      <c r="BN2602" s="2">
        <v>5</v>
      </c>
      <c r="BO2602" s="2">
        <v>4</v>
      </c>
      <c r="BP2602" s="2">
        <v>11</v>
      </c>
      <c r="BQ2602" s="2">
        <v>7</v>
      </c>
      <c r="BR2602" s="2">
        <v>6</v>
      </c>
      <c r="BS2602" s="2">
        <v>0</v>
      </c>
      <c r="BT2602" s="2">
        <v>0</v>
      </c>
      <c r="BU2602" s="2">
        <v>0</v>
      </c>
      <c r="BV2602" s="2">
        <v>0</v>
      </c>
      <c r="BW2602" s="2">
        <v>0</v>
      </c>
      <c r="BX2602" s="2">
        <v>0</v>
      </c>
      <c r="BY2602" s="2">
        <v>0</v>
      </c>
      <c r="BZ2602" s="2">
        <v>0</v>
      </c>
      <c r="CA2602" s="2">
        <v>0</v>
      </c>
      <c r="CB2602" s="2">
        <v>0</v>
      </c>
      <c r="CC2602" s="2">
        <v>0</v>
      </c>
      <c r="CD2602" s="2">
        <v>0</v>
      </c>
      <c r="CE2602" s="2">
        <v>0</v>
      </c>
      <c r="CF2602" s="2">
        <v>0</v>
      </c>
      <c r="CG2602" s="2">
        <v>0</v>
      </c>
      <c r="CH2602" s="2">
        <v>0</v>
      </c>
      <c r="CI2602" s="2">
        <v>0</v>
      </c>
      <c r="CJ2602" s="2">
        <v>0</v>
      </c>
      <c r="CK2602" s="2">
        <v>6</v>
      </c>
      <c r="CL2602" s="2">
        <v>0</v>
      </c>
    </row>
    <row r="2603" spans="1:90" x14ac:dyDescent="0.25">
      <c r="A2603" t="s">
        <v>115</v>
      </c>
      <c r="B2603">
        <v>10210</v>
      </c>
      <c r="C2603" t="s">
        <v>409</v>
      </c>
      <c r="D2603">
        <v>1</v>
      </c>
      <c r="E2603">
        <v>8</v>
      </c>
      <c r="F2603">
        <v>43734</v>
      </c>
      <c r="G2603">
        <v>35043734</v>
      </c>
      <c r="H2603" t="s">
        <v>4051</v>
      </c>
      <c r="I2603">
        <v>100</v>
      </c>
      <c r="J2603" t="s">
        <v>107</v>
      </c>
      <c r="K2603" t="s">
        <v>1653</v>
      </c>
      <c r="L2603">
        <v>44</v>
      </c>
      <c r="M2603" t="s">
        <v>1412</v>
      </c>
      <c r="N2603">
        <v>8190470</v>
      </c>
      <c r="O2603" t="s">
        <v>92</v>
      </c>
      <c r="P2603" t="s">
        <v>4052</v>
      </c>
      <c r="Q2603" t="s">
        <v>127</v>
      </c>
      <c r="R2603">
        <v>11</v>
      </c>
      <c r="S2603">
        <v>25814717</v>
      </c>
      <c r="T2603">
        <v>25816602</v>
      </c>
      <c r="U2603" t="s">
        <v>4053</v>
      </c>
      <c r="V2603">
        <v>1</v>
      </c>
      <c r="W2603" s="2">
        <v>0</v>
      </c>
      <c r="X2603" s="2">
        <v>0</v>
      </c>
      <c r="Y2603" s="2">
        <v>54</v>
      </c>
      <c r="Z2603" s="2">
        <v>0</v>
      </c>
      <c r="AA2603" s="2">
        <v>51</v>
      </c>
      <c r="AB2603" s="2">
        <v>52</v>
      </c>
      <c r="AC2603" s="2">
        <v>54</v>
      </c>
      <c r="AD2603" s="2">
        <v>57</v>
      </c>
      <c r="AE2603" s="2">
        <v>73</v>
      </c>
      <c r="AF2603" s="2">
        <v>70</v>
      </c>
      <c r="AG2603" s="2">
        <v>73</v>
      </c>
      <c r="AH2603" s="2">
        <v>220</v>
      </c>
      <c r="AI2603" s="2">
        <v>234</v>
      </c>
      <c r="AJ2603" s="2">
        <v>209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293</v>
      </c>
      <c r="BD2603" s="2">
        <v>4</v>
      </c>
      <c r="BE2603" s="2">
        <v>0</v>
      </c>
      <c r="BF2603" s="2">
        <v>0</v>
      </c>
      <c r="BG2603" s="2">
        <v>2</v>
      </c>
      <c r="BH2603" s="2">
        <v>0</v>
      </c>
      <c r="BI2603" s="2">
        <v>2</v>
      </c>
      <c r="BJ2603" s="2">
        <v>2</v>
      </c>
      <c r="BK2603" s="2">
        <v>3</v>
      </c>
      <c r="BL2603" s="2">
        <v>2</v>
      </c>
      <c r="BM2603" s="2">
        <v>4</v>
      </c>
      <c r="BN2603" s="2">
        <v>3</v>
      </c>
      <c r="BO2603" s="2">
        <v>2</v>
      </c>
      <c r="BP2603" s="2">
        <v>12</v>
      </c>
      <c r="BQ2603" s="2">
        <v>9</v>
      </c>
      <c r="BR2603" s="2">
        <v>7</v>
      </c>
      <c r="BS2603" s="2">
        <v>0</v>
      </c>
      <c r="BT2603" s="2">
        <v>0</v>
      </c>
      <c r="BU2603" s="2">
        <v>0</v>
      </c>
      <c r="BV2603" s="2">
        <v>0</v>
      </c>
      <c r="BW2603" s="2">
        <v>0</v>
      </c>
      <c r="BX2603" s="2">
        <v>0</v>
      </c>
      <c r="BY2603" s="2">
        <v>0</v>
      </c>
      <c r="BZ2603" s="2">
        <v>0</v>
      </c>
      <c r="CA2603" s="2">
        <v>0</v>
      </c>
      <c r="CB2603" s="2">
        <v>0</v>
      </c>
      <c r="CC2603" s="2">
        <v>0</v>
      </c>
      <c r="CD2603" s="2">
        <v>0</v>
      </c>
      <c r="CE2603" s="2">
        <v>0</v>
      </c>
      <c r="CF2603" s="2">
        <v>0</v>
      </c>
      <c r="CG2603" s="2">
        <v>0</v>
      </c>
      <c r="CH2603" s="2">
        <v>0</v>
      </c>
      <c r="CI2603" s="2">
        <v>0</v>
      </c>
      <c r="CJ2603" s="2">
        <v>0</v>
      </c>
      <c r="CK2603" s="2">
        <v>19</v>
      </c>
      <c r="CL2603" s="2">
        <v>1</v>
      </c>
    </row>
    <row r="2604" spans="1:90" x14ac:dyDescent="0.25">
      <c r="A2604" t="s">
        <v>115</v>
      </c>
      <c r="B2604">
        <v>10210</v>
      </c>
      <c r="C2604" t="s">
        <v>409</v>
      </c>
      <c r="D2604">
        <v>1</v>
      </c>
      <c r="E2604">
        <v>8</v>
      </c>
      <c r="F2604">
        <v>923515</v>
      </c>
      <c r="G2604">
        <v>35923515</v>
      </c>
      <c r="H2604" t="s">
        <v>18489</v>
      </c>
      <c r="I2604">
        <v>100</v>
      </c>
      <c r="J2604" t="s">
        <v>107</v>
      </c>
      <c r="K2604" t="s">
        <v>10154</v>
      </c>
      <c r="L2604">
        <v>96</v>
      </c>
      <c r="M2604" t="s">
        <v>1107</v>
      </c>
      <c r="N2604">
        <v>8431191</v>
      </c>
      <c r="O2604" t="s">
        <v>92</v>
      </c>
      <c r="P2604" t="s">
        <v>10155</v>
      </c>
      <c r="Q2604">
        <v>121</v>
      </c>
      <c r="R2604">
        <v>11</v>
      </c>
      <c r="S2604">
        <v>29612041</v>
      </c>
      <c r="T2604">
        <v>29612251</v>
      </c>
      <c r="U2604" t="s">
        <v>18490</v>
      </c>
      <c r="V2604">
        <v>1</v>
      </c>
      <c r="W2604" s="2">
        <v>0</v>
      </c>
      <c r="X2604" s="2">
        <v>0</v>
      </c>
      <c r="Y2604" s="2">
        <v>216</v>
      </c>
      <c r="Z2604" s="2">
        <v>221</v>
      </c>
      <c r="AA2604" s="2">
        <v>223</v>
      </c>
      <c r="AB2604" s="2">
        <v>224</v>
      </c>
      <c r="AC2604" s="2">
        <v>213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0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94</v>
      </c>
      <c r="BD2604" s="2">
        <v>0</v>
      </c>
      <c r="BE2604" s="2">
        <v>0</v>
      </c>
      <c r="BF2604" s="2">
        <v>0</v>
      </c>
      <c r="BG2604" s="2">
        <v>9</v>
      </c>
      <c r="BH2604" s="2">
        <v>8</v>
      </c>
      <c r="BI2604" s="2">
        <v>9</v>
      </c>
      <c r="BJ2604" s="2">
        <v>8</v>
      </c>
      <c r="BK2604" s="2">
        <v>10</v>
      </c>
      <c r="BL2604" s="2">
        <v>0</v>
      </c>
      <c r="BM2604" s="2">
        <v>0</v>
      </c>
      <c r="BN2604" s="2">
        <v>0</v>
      </c>
      <c r="BO2604" s="2">
        <v>0</v>
      </c>
      <c r="BP2604" s="2">
        <v>0</v>
      </c>
      <c r="BQ2604" s="2">
        <v>0</v>
      </c>
      <c r="BR2604" s="2">
        <v>0</v>
      </c>
      <c r="BS2604" s="2">
        <v>0</v>
      </c>
      <c r="BT2604" s="2">
        <v>0</v>
      </c>
      <c r="BU2604" s="2">
        <v>0</v>
      </c>
      <c r="BV2604" s="2">
        <v>0</v>
      </c>
      <c r="BW2604" s="2">
        <v>0</v>
      </c>
      <c r="BX2604" s="2">
        <v>0</v>
      </c>
      <c r="BY2604" s="2">
        <v>0</v>
      </c>
      <c r="BZ2604" s="2">
        <v>0</v>
      </c>
      <c r="CA2604" s="2">
        <v>0</v>
      </c>
      <c r="CB2604" s="2">
        <v>0</v>
      </c>
      <c r="CC2604" s="2">
        <v>0</v>
      </c>
      <c r="CD2604" s="2">
        <v>0</v>
      </c>
      <c r="CE2604" s="2">
        <v>0</v>
      </c>
      <c r="CF2604" s="2">
        <v>0</v>
      </c>
      <c r="CG2604" s="2">
        <v>0</v>
      </c>
      <c r="CH2604" s="2">
        <v>0</v>
      </c>
      <c r="CI2604" s="2">
        <v>0</v>
      </c>
      <c r="CJ2604" s="2">
        <v>0</v>
      </c>
      <c r="CK2604" s="2">
        <v>6</v>
      </c>
      <c r="CL2604" s="2">
        <v>0</v>
      </c>
    </row>
    <row r="2605" spans="1:90" x14ac:dyDescent="0.25">
      <c r="A2605" t="s">
        <v>115</v>
      </c>
      <c r="B2605">
        <v>10210</v>
      </c>
      <c r="C2605" t="s">
        <v>409</v>
      </c>
      <c r="D2605">
        <v>1</v>
      </c>
      <c r="E2605">
        <v>8</v>
      </c>
      <c r="F2605">
        <v>923285</v>
      </c>
      <c r="G2605">
        <v>35923285</v>
      </c>
      <c r="H2605" t="s">
        <v>17646</v>
      </c>
      <c r="I2605">
        <v>100</v>
      </c>
      <c r="J2605" t="s">
        <v>107</v>
      </c>
      <c r="K2605" t="s">
        <v>1532</v>
      </c>
      <c r="L2605">
        <v>96</v>
      </c>
      <c r="M2605" t="s">
        <v>1107</v>
      </c>
      <c r="N2605">
        <v>8430190</v>
      </c>
      <c r="O2605" t="s">
        <v>92</v>
      </c>
      <c r="P2605" t="s">
        <v>17647</v>
      </c>
      <c r="Q2605" t="s">
        <v>127</v>
      </c>
      <c r="R2605">
        <v>11</v>
      </c>
      <c r="S2605">
        <v>20356503</v>
      </c>
      <c r="T2605">
        <v>20359534</v>
      </c>
      <c r="U2605" t="s">
        <v>17648</v>
      </c>
      <c r="V2605">
        <v>1</v>
      </c>
      <c r="W2605" s="2">
        <v>0</v>
      </c>
      <c r="X2605" s="2">
        <v>0</v>
      </c>
      <c r="Y2605" s="2">
        <v>71</v>
      </c>
      <c r="Z2605" s="2">
        <v>79</v>
      </c>
      <c r="AA2605" s="2">
        <v>89</v>
      </c>
      <c r="AB2605" s="2">
        <v>80</v>
      </c>
      <c r="AC2605" s="2">
        <v>30</v>
      </c>
      <c r="AD2605" s="2">
        <v>88</v>
      </c>
      <c r="AE2605" s="2">
        <v>99</v>
      </c>
      <c r="AF2605" s="2">
        <v>68</v>
      </c>
      <c r="AG2605" s="2">
        <v>64</v>
      </c>
      <c r="AH2605" s="2">
        <v>250</v>
      </c>
      <c r="AI2605" s="2">
        <v>181</v>
      </c>
      <c r="AJ2605" s="2">
        <v>189</v>
      </c>
      <c r="AK2605" s="2">
        <v>0</v>
      </c>
      <c r="AL2605" s="2">
        <v>0</v>
      </c>
      <c r="AM2605" s="2">
        <v>0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0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335</v>
      </c>
      <c r="BD2605" s="2">
        <v>0</v>
      </c>
      <c r="BE2605" s="2">
        <v>0</v>
      </c>
      <c r="BF2605" s="2">
        <v>0</v>
      </c>
      <c r="BG2605" s="2">
        <v>6</v>
      </c>
      <c r="BH2605" s="2">
        <v>3</v>
      </c>
      <c r="BI2605" s="2">
        <v>4</v>
      </c>
      <c r="BJ2605" s="2">
        <v>4</v>
      </c>
      <c r="BK2605" s="2">
        <v>1</v>
      </c>
      <c r="BL2605" s="2">
        <v>3</v>
      </c>
      <c r="BM2605" s="2">
        <v>3</v>
      </c>
      <c r="BN2605" s="2">
        <v>2</v>
      </c>
      <c r="BO2605" s="2">
        <v>2</v>
      </c>
      <c r="BP2605" s="2">
        <v>10</v>
      </c>
      <c r="BQ2605" s="2">
        <v>7</v>
      </c>
      <c r="BR2605" s="2">
        <v>8</v>
      </c>
      <c r="BS2605" s="2">
        <v>0</v>
      </c>
      <c r="BT2605" s="2">
        <v>0</v>
      </c>
      <c r="BU2605" s="2">
        <v>0</v>
      </c>
      <c r="BV2605" s="2">
        <v>0</v>
      </c>
      <c r="BW2605" s="2">
        <v>0</v>
      </c>
      <c r="BX2605" s="2">
        <v>0</v>
      </c>
      <c r="BY2605" s="2">
        <v>0</v>
      </c>
      <c r="BZ2605" s="2">
        <v>0</v>
      </c>
      <c r="CA2605" s="2">
        <v>0</v>
      </c>
      <c r="CB2605" s="2">
        <v>0</v>
      </c>
      <c r="CC2605" s="2">
        <v>0</v>
      </c>
      <c r="CD2605" s="2">
        <v>0</v>
      </c>
      <c r="CE2605" s="2">
        <v>0</v>
      </c>
      <c r="CF2605" s="2">
        <v>0</v>
      </c>
      <c r="CG2605" s="2">
        <v>0</v>
      </c>
      <c r="CH2605" s="2">
        <v>0</v>
      </c>
      <c r="CI2605" s="2">
        <v>0</v>
      </c>
      <c r="CJ2605" s="2">
        <v>0</v>
      </c>
      <c r="CK2605" s="2">
        <v>19</v>
      </c>
      <c r="CL2605" s="2">
        <v>0</v>
      </c>
    </row>
    <row r="2606" spans="1:90" x14ac:dyDescent="0.25">
      <c r="A2606" t="s">
        <v>115</v>
      </c>
      <c r="B2606">
        <v>10210</v>
      </c>
      <c r="C2606" t="s">
        <v>409</v>
      </c>
      <c r="D2606">
        <v>1</v>
      </c>
      <c r="E2606">
        <v>8</v>
      </c>
      <c r="F2606">
        <v>902597</v>
      </c>
      <c r="G2606">
        <v>35902597</v>
      </c>
      <c r="H2606" t="s">
        <v>5906</v>
      </c>
      <c r="I2606">
        <v>100</v>
      </c>
      <c r="J2606" t="s">
        <v>107</v>
      </c>
      <c r="K2606" t="s">
        <v>5907</v>
      </c>
      <c r="L2606">
        <v>36</v>
      </c>
      <c r="M2606" t="s">
        <v>410</v>
      </c>
      <c r="N2606">
        <v>8142260</v>
      </c>
      <c r="O2606" t="s">
        <v>92</v>
      </c>
      <c r="P2606" t="s">
        <v>5908</v>
      </c>
      <c r="Q2606">
        <v>288</v>
      </c>
      <c r="R2606">
        <v>11</v>
      </c>
      <c r="S2606">
        <v>29632567</v>
      </c>
      <c r="T2606">
        <v>29638618</v>
      </c>
      <c r="U2606" t="s">
        <v>5909</v>
      </c>
      <c r="V2606">
        <v>1</v>
      </c>
      <c r="W2606" s="2">
        <v>0</v>
      </c>
      <c r="X2606" s="2">
        <v>0</v>
      </c>
      <c r="Y2606" s="2">
        <v>106</v>
      </c>
      <c r="Z2606" s="2">
        <v>75</v>
      </c>
      <c r="AA2606" s="2">
        <v>117</v>
      </c>
      <c r="AB2606" s="2">
        <v>124</v>
      </c>
      <c r="AC2606" s="2">
        <v>148</v>
      </c>
      <c r="AD2606" s="2">
        <v>232</v>
      </c>
      <c r="AE2606" s="2">
        <v>140</v>
      </c>
      <c r="AF2606" s="2">
        <v>170</v>
      </c>
      <c r="AG2606" s="2">
        <v>125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0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248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4</v>
      </c>
      <c r="BH2606" s="2">
        <v>3</v>
      </c>
      <c r="BI2606" s="2">
        <v>4</v>
      </c>
      <c r="BJ2606" s="2">
        <v>4</v>
      </c>
      <c r="BK2606" s="2">
        <v>6</v>
      </c>
      <c r="BL2606" s="2">
        <v>9</v>
      </c>
      <c r="BM2606" s="2">
        <v>6</v>
      </c>
      <c r="BN2606" s="2">
        <v>5</v>
      </c>
      <c r="BO2606" s="2">
        <v>5</v>
      </c>
      <c r="BP2606" s="2">
        <v>0</v>
      </c>
      <c r="BQ2606" s="2">
        <v>0</v>
      </c>
      <c r="BR2606" s="2">
        <v>0</v>
      </c>
      <c r="BS2606" s="2">
        <v>0</v>
      </c>
      <c r="BT2606" s="2">
        <v>0</v>
      </c>
      <c r="BU2606" s="2">
        <v>0</v>
      </c>
      <c r="BV2606" s="2">
        <v>0</v>
      </c>
      <c r="BW2606" s="2">
        <v>0</v>
      </c>
      <c r="BX2606" s="2">
        <v>0</v>
      </c>
      <c r="BY2606" s="2">
        <v>0</v>
      </c>
      <c r="BZ2606" s="2">
        <v>0</v>
      </c>
      <c r="CA2606" s="2">
        <v>0</v>
      </c>
      <c r="CB2606" s="2">
        <v>0</v>
      </c>
      <c r="CC2606" s="2">
        <v>8</v>
      </c>
      <c r="CD2606" s="2">
        <v>0</v>
      </c>
      <c r="CE2606" s="2">
        <v>0</v>
      </c>
      <c r="CF2606" s="2">
        <v>0</v>
      </c>
      <c r="CG2606" s="2">
        <v>0</v>
      </c>
      <c r="CH2606" s="2">
        <v>0</v>
      </c>
      <c r="CI2606" s="2">
        <v>0</v>
      </c>
      <c r="CJ2606" s="2">
        <v>0</v>
      </c>
      <c r="CK2606" s="2">
        <v>0</v>
      </c>
      <c r="CL2606" s="2">
        <v>0</v>
      </c>
    </row>
    <row r="2607" spans="1:90" x14ac:dyDescent="0.25">
      <c r="A2607" t="s">
        <v>115</v>
      </c>
      <c r="B2607">
        <v>10210</v>
      </c>
      <c r="C2607" t="s">
        <v>409</v>
      </c>
      <c r="D2607">
        <v>1</v>
      </c>
      <c r="E2607">
        <v>8</v>
      </c>
      <c r="F2607">
        <v>917382</v>
      </c>
      <c r="G2607">
        <v>35917382</v>
      </c>
      <c r="H2607" t="s">
        <v>7288</v>
      </c>
      <c r="I2607">
        <v>100</v>
      </c>
      <c r="J2607" t="s">
        <v>107</v>
      </c>
      <c r="K2607" t="s">
        <v>410</v>
      </c>
      <c r="L2607">
        <v>36</v>
      </c>
      <c r="M2607" t="s">
        <v>410</v>
      </c>
      <c r="N2607">
        <v>8131310</v>
      </c>
      <c r="O2607" t="s">
        <v>92</v>
      </c>
      <c r="P2607" t="s">
        <v>7289</v>
      </c>
      <c r="Q2607">
        <v>130</v>
      </c>
      <c r="R2607">
        <v>11</v>
      </c>
      <c r="S2607">
        <v>29633158</v>
      </c>
      <c r="U2607" t="s">
        <v>7290</v>
      </c>
      <c r="V2607">
        <v>1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99</v>
      </c>
      <c r="AE2607" s="2">
        <v>113</v>
      </c>
      <c r="AF2607" s="2">
        <v>114</v>
      </c>
      <c r="AG2607" s="2">
        <v>90</v>
      </c>
      <c r="AH2607" s="2">
        <v>277</v>
      </c>
      <c r="AI2607" s="2">
        <v>265</v>
      </c>
      <c r="AJ2607" s="2">
        <v>237</v>
      </c>
      <c r="AK2607" s="2">
        <v>0</v>
      </c>
      <c r="AL2607" s="2">
        <v>0</v>
      </c>
      <c r="AM2607" s="2">
        <v>0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0</v>
      </c>
      <c r="BI2607" s="2">
        <v>0</v>
      </c>
      <c r="BJ2607" s="2">
        <v>0</v>
      </c>
      <c r="BK2607" s="2">
        <v>0</v>
      </c>
      <c r="BL2607" s="2">
        <v>7</v>
      </c>
      <c r="BM2607" s="2">
        <v>4</v>
      </c>
      <c r="BN2607" s="2">
        <v>4</v>
      </c>
      <c r="BO2607" s="2">
        <v>5</v>
      </c>
      <c r="BP2607" s="2">
        <v>11</v>
      </c>
      <c r="BQ2607" s="2">
        <v>9</v>
      </c>
      <c r="BR2607" s="2">
        <v>11</v>
      </c>
      <c r="BS2607" s="2">
        <v>0</v>
      </c>
      <c r="BT2607" s="2">
        <v>0</v>
      </c>
      <c r="BU2607" s="2">
        <v>0</v>
      </c>
      <c r="BV2607" s="2">
        <v>0</v>
      </c>
      <c r="BW2607" s="2">
        <v>0</v>
      </c>
      <c r="BX2607" s="2">
        <v>0</v>
      </c>
      <c r="BY2607" s="2">
        <v>0</v>
      </c>
      <c r="BZ2607" s="2">
        <v>0</v>
      </c>
      <c r="CA2607" s="2">
        <v>0</v>
      </c>
      <c r="CB2607" s="2">
        <v>0</v>
      </c>
      <c r="CC2607" s="2">
        <v>0</v>
      </c>
      <c r="CD2607" s="2">
        <v>0</v>
      </c>
      <c r="CE2607" s="2">
        <v>0</v>
      </c>
      <c r="CF2607" s="2">
        <v>0</v>
      </c>
      <c r="CG2607" s="2">
        <v>0</v>
      </c>
      <c r="CH2607" s="2">
        <v>0</v>
      </c>
      <c r="CI2607" s="2">
        <v>0</v>
      </c>
      <c r="CJ2607" s="2">
        <v>0</v>
      </c>
      <c r="CK2607" s="2">
        <v>0</v>
      </c>
      <c r="CL2607" s="2">
        <v>0</v>
      </c>
    </row>
    <row r="2608" spans="1:90" x14ac:dyDescent="0.25">
      <c r="A2608" t="s">
        <v>115</v>
      </c>
      <c r="B2608">
        <v>10210</v>
      </c>
      <c r="C2608" t="s">
        <v>409</v>
      </c>
      <c r="D2608">
        <v>1</v>
      </c>
      <c r="E2608">
        <v>8</v>
      </c>
      <c r="F2608">
        <v>283903</v>
      </c>
      <c r="G2608">
        <v>35283903</v>
      </c>
      <c r="H2608" t="s">
        <v>18319</v>
      </c>
      <c r="I2608">
        <v>100</v>
      </c>
      <c r="J2608" t="s">
        <v>107</v>
      </c>
      <c r="K2608" t="s">
        <v>8363</v>
      </c>
      <c r="L2608">
        <v>74</v>
      </c>
      <c r="M2608" t="s">
        <v>817</v>
      </c>
      <c r="N2608">
        <v>8072132</v>
      </c>
      <c r="O2608" t="s">
        <v>92</v>
      </c>
      <c r="P2608" t="s">
        <v>17837</v>
      </c>
      <c r="Q2608" t="s">
        <v>127</v>
      </c>
      <c r="R2608">
        <v>11</v>
      </c>
      <c r="S2608">
        <v>20325060</v>
      </c>
      <c r="T2608">
        <v>20370855</v>
      </c>
      <c r="U2608" t="s">
        <v>18320</v>
      </c>
      <c r="V2608">
        <v>1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112</v>
      </c>
      <c r="AE2608" s="2">
        <v>113</v>
      </c>
      <c r="AF2608" s="2">
        <v>108</v>
      </c>
      <c r="AG2608" s="2">
        <v>92</v>
      </c>
      <c r="AH2608" s="2">
        <v>226</v>
      </c>
      <c r="AI2608" s="2">
        <v>190</v>
      </c>
      <c r="AJ2608" s="2">
        <v>156</v>
      </c>
      <c r="AK2608" s="2">
        <v>0</v>
      </c>
      <c r="AL2608" s="2">
        <v>0</v>
      </c>
      <c r="AM2608" s="2">
        <v>0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212</v>
      </c>
      <c r="BD2608" s="2">
        <v>17</v>
      </c>
      <c r="BE2608" s="2">
        <v>0</v>
      </c>
      <c r="BF2608" s="2">
        <v>0</v>
      </c>
      <c r="BG2608" s="2">
        <v>0</v>
      </c>
      <c r="BH2608" s="2">
        <v>0</v>
      </c>
      <c r="BI2608" s="2">
        <v>0</v>
      </c>
      <c r="BJ2608" s="2">
        <v>0</v>
      </c>
      <c r="BK2608" s="2">
        <v>0</v>
      </c>
      <c r="BL2608" s="2">
        <v>4</v>
      </c>
      <c r="BM2608" s="2">
        <v>7</v>
      </c>
      <c r="BN2608" s="2">
        <v>8</v>
      </c>
      <c r="BO2608" s="2">
        <v>5</v>
      </c>
      <c r="BP2608" s="2">
        <v>13</v>
      </c>
      <c r="BQ2608" s="2">
        <v>11</v>
      </c>
      <c r="BR2608" s="2">
        <v>8</v>
      </c>
      <c r="BS2608" s="2">
        <v>0</v>
      </c>
      <c r="BT2608" s="2">
        <v>0</v>
      </c>
      <c r="BU2608" s="2">
        <v>0</v>
      </c>
      <c r="BV2608" s="2">
        <v>0</v>
      </c>
      <c r="BW2608" s="2">
        <v>0</v>
      </c>
      <c r="BX2608" s="2">
        <v>0</v>
      </c>
      <c r="BY2608" s="2">
        <v>0</v>
      </c>
      <c r="BZ2608" s="2">
        <v>0</v>
      </c>
      <c r="CA2608" s="2">
        <v>0</v>
      </c>
      <c r="CB2608" s="2">
        <v>0</v>
      </c>
      <c r="CC2608" s="2">
        <v>0</v>
      </c>
      <c r="CD2608" s="2">
        <v>0</v>
      </c>
      <c r="CE2608" s="2">
        <v>0</v>
      </c>
      <c r="CF2608" s="2">
        <v>0</v>
      </c>
      <c r="CG2608" s="2">
        <v>0</v>
      </c>
      <c r="CH2608" s="2">
        <v>0</v>
      </c>
      <c r="CI2608" s="2">
        <v>0</v>
      </c>
      <c r="CJ2608" s="2">
        <v>0</v>
      </c>
      <c r="CK2608" s="2">
        <v>15</v>
      </c>
      <c r="CL2608" s="2">
        <v>4</v>
      </c>
    </row>
    <row r="2609" spans="1:90" x14ac:dyDescent="0.25">
      <c r="A2609" t="s">
        <v>115</v>
      </c>
      <c r="B2609">
        <v>10210</v>
      </c>
      <c r="C2609" t="s">
        <v>409</v>
      </c>
      <c r="D2609">
        <v>1</v>
      </c>
      <c r="E2609">
        <v>8</v>
      </c>
      <c r="F2609">
        <v>902871</v>
      </c>
      <c r="G2609">
        <v>35902871</v>
      </c>
      <c r="H2609" t="s">
        <v>3558</v>
      </c>
      <c r="I2609">
        <v>100</v>
      </c>
      <c r="J2609" t="s">
        <v>107</v>
      </c>
      <c r="K2609" t="s">
        <v>1772</v>
      </c>
      <c r="L2609">
        <v>36</v>
      </c>
      <c r="M2609" t="s">
        <v>410</v>
      </c>
      <c r="N2609">
        <v>8142180</v>
      </c>
      <c r="O2609" t="s">
        <v>92</v>
      </c>
      <c r="P2609" t="s">
        <v>1773</v>
      </c>
      <c r="Q2609">
        <v>140</v>
      </c>
      <c r="R2609">
        <v>11</v>
      </c>
      <c r="S2609">
        <v>29632601</v>
      </c>
      <c r="U2609" t="s">
        <v>3559</v>
      </c>
      <c r="V2609">
        <v>1</v>
      </c>
      <c r="W2609" s="2">
        <v>0</v>
      </c>
      <c r="X2609" s="2">
        <v>0</v>
      </c>
      <c r="Y2609" s="2">
        <v>138</v>
      </c>
      <c r="Z2609" s="2">
        <v>0</v>
      </c>
      <c r="AA2609" s="2">
        <v>63</v>
      </c>
      <c r="AB2609" s="2">
        <v>115</v>
      </c>
      <c r="AC2609" s="2">
        <v>84</v>
      </c>
      <c r="AD2609" s="2">
        <v>86</v>
      </c>
      <c r="AE2609" s="2">
        <v>80</v>
      </c>
      <c r="AF2609" s="2">
        <v>61</v>
      </c>
      <c r="AG2609" s="2">
        <v>59</v>
      </c>
      <c r="AH2609" s="2">
        <v>0</v>
      </c>
      <c r="AI2609" s="2">
        <v>100</v>
      </c>
      <c r="AJ2609" s="2">
        <v>96</v>
      </c>
      <c r="AK2609" s="2">
        <v>0</v>
      </c>
      <c r="AL2609" s="2">
        <v>0</v>
      </c>
      <c r="AM2609" s="2">
        <v>0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176</v>
      </c>
      <c r="BD2609" s="2">
        <v>0</v>
      </c>
      <c r="BE2609" s="2">
        <v>0</v>
      </c>
      <c r="BF2609" s="2">
        <v>0</v>
      </c>
      <c r="BG2609" s="2">
        <v>5</v>
      </c>
      <c r="BH2609" s="2">
        <v>0</v>
      </c>
      <c r="BI2609" s="2">
        <v>3</v>
      </c>
      <c r="BJ2609" s="2">
        <v>4</v>
      </c>
      <c r="BK2609" s="2">
        <v>3</v>
      </c>
      <c r="BL2609" s="2">
        <v>4</v>
      </c>
      <c r="BM2609" s="2">
        <v>5</v>
      </c>
      <c r="BN2609" s="2">
        <v>3</v>
      </c>
      <c r="BO2609" s="2">
        <v>3</v>
      </c>
      <c r="BP2609" s="2">
        <v>0</v>
      </c>
      <c r="BQ2609" s="2">
        <v>3</v>
      </c>
      <c r="BR2609" s="2">
        <v>3</v>
      </c>
      <c r="BS2609" s="2">
        <v>0</v>
      </c>
      <c r="BT2609" s="2">
        <v>0</v>
      </c>
      <c r="BU2609" s="2">
        <v>0</v>
      </c>
      <c r="BV2609" s="2">
        <v>0</v>
      </c>
      <c r="BW2609" s="2">
        <v>0</v>
      </c>
      <c r="BX2609" s="2">
        <v>0</v>
      </c>
      <c r="BY2609" s="2">
        <v>0</v>
      </c>
      <c r="BZ2609" s="2">
        <v>0</v>
      </c>
      <c r="CA2609" s="2">
        <v>0</v>
      </c>
      <c r="CB2609" s="2">
        <v>0</v>
      </c>
      <c r="CC2609" s="2">
        <v>0</v>
      </c>
      <c r="CD2609" s="2">
        <v>0</v>
      </c>
      <c r="CE2609" s="2">
        <v>0</v>
      </c>
      <c r="CF2609" s="2">
        <v>0</v>
      </c>
      <c r="CG2609" s="2">
        <v>0</v>
      </c>
      <c r="CH2609" s="2">
        <v>0</v>
      </c>
      <c r="CI2609" s="2">
        <v>0</v>
      </c>
      <c r="CJ2609" s="2">
        <v>0</v>
      </c>
      <c r="CK2609" s="2">
        <v>15</v>
      </c>
      <c r="CL2609" s="2">
        <v>0</v>
      </c>
    </row>
    <row r="2610" spans="1:90" x14ac:dyDescent="0.25">
      <c r="A2610" t="s">
        <v>115</v>
      </c>
      <c r="B2610">
        <v>10210</v>
      </c>
      <c r="C2610" t="s">
        <v>409</v>
      </c>
      <c r="D2610">
        <v>1</v>
      </c>
      <c r="E2610">
        <v>8</v>
      </c>
      <c r="F2610">
        <v>916754</v>
      </c>
      <c r="G2610">
        <v>35916754</v>
      </c>
      <c r="H2610" t="s">
        <v>18569</v>
      </c>
      <c r="I2610">
        <v>100</v>
      </c>
      <c r="J2610" t="s">
        <v>107</v>
      </c>
      <c r="K2610" t="s">
        <v>5387</v>
      </c>
      <c r="L2610">
        <v>96</v>
      </c>
      <c r="M2610" t="s">
        <v>1107</v>
      </c>
      <c r="N2610">
        <v>8450570</v>
      </c>
      <c r="O2610" t="s">
        <v>92</v>
      </c>
      <c r="P2610" t="s">
        <v>7083</v>
      </c>
      <c r="Q2610">
        <v>75</v>
      </c>
      <c r="R2610">
        <v>11</v>
      </c>
      <c r="S2610">
        <v>25576069</v>
      </c>
      <c r="T2610">
        <v>29612343</v>
      </c>
      <c r="U2610" t="s">
        <v>18570</v>
      </c>
      <c r="V2610">
        <v>1</v>
      </c>
      <c r="W2610" s="2">
        <v>0</v>
      </c>
      <c r="X2610" s="2">
        <v>0</v>
      </c>
      <c r="Y2610" s="2">
        <v>72</v>
      </c>
      <c r="Z2610" s="2">
        <v>86</v>
      </c>
      <c r="AA2610" s="2">
        <v>60</v>
      </c>
      <c r="AB2610" s="2">
        <v>57</v>
      </c>
      <c r="AC2610" s="2">
        <v>54</v>
      </c>
      <c r="AD2610" s="2">
        <v>69</v>
      </c>
      <c r="AE2610" s="2">
        <v>78</v>
      </c>
      <c r="AF2610" s="2">
        <v>77</v>
      </c>
      <c r="AG2610" s="2">
        <v>72</v>
      </c>
      <c r="AH2610" s="2">
        <v>157</v>
      </c>
      <c r="AI2610" s="2">
        <v>99</v>
      </c>
      <c r="AJ2610" s="2">
        <v>108</v>
      </c>
      <c r="AK2610" s="2">
        <v>0</v>
      </c>
      <c r="AL2610" s="2">
        <v>0</v>
      </c>
      <c r="AM2610" s="2">
        <v>0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116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134</v>
      </c>
      <c r="BD2610" s="2">
        <v>0</v>
      </c>
      <c r="BE2610" s="2">
        <v>0</v>
      </c>
      <c r="BF2610" s="2">
        <v>0</v>
      </c>
      <c r="BG2610" s="2">
        <v>6</v>
      </c>
      <c r="BH2610" s="2">
        <v>4</v>
      </c>
      <c r="BI2610" s="2">
        <v>2</v>
      </c>
      <c r="BJ2610" s="2">
        <v>2</v>
      </c>
      <c r="BK2610" s="2">
        <v>2</v>
      </c>
      <c r="BL2610" s="2">
        <v>2</v>
      </c>
      <c r="BM2610" s="2">
        <v>3</v>
      </c>
      <c r="BN2610" s="2">
        <v>4</v>
      </c>
      <c r="BO2610" s="2">
        <v>3</v>
      </c>
      <c r="BP2610" s="2">
        <v>7</v>
      </c>
      <c r="BQ2610" s="2">
        <v>3</v>
      </c>
      <c r="BR2610" s="2">
        <v>5</v>
      </c>
      <c r="BS2610" s="2">
        <v>0</v>
      </c>
      <c r="BT2610" s="2">
        <v>0</v>
      </c>
      <c r="BU2610" s="2">
        <v>0</v>
      </c>
      <c r="BV2610" s="2">
        <v>0</v>
      </c>
      <c r="BW2610" s="2">
        <v>0</v>
      </c>
      <c r="BX2610" s="2">
        <v>0</v>
      </c>
      <c r="BY2610" s="2">
        <v>0</v>
      </c>
      <c r="BZ2610" s="2">
        <v>0</v>
      </c>
      <c r="CA2610" s="2">
        <v>0</v>
      </c>
      <c r="CB2610" s="2">
        <v>0</v>
      </c>
      <c r="CC2610" s="2">
        <v>3</v>
      </c>
      <c r="CD2610" s="2">
        <v>0</v>
      </c>
      <c r="CE2610" s="2">
        <v>0</v>
      </c>
      <c r="CF2610" s="2">
        <v>0</v>
      </c>
      <c r="CG2610" s="2">
        <v>0</v>
      </c>
      <c r="CH2610" s="2">
        <v>0</v>
      </c>
      <c r="CI2610" s="2">
        <v>0</v>
      </c>
      <c r="CJ2610" s="2">
        <v>0</v>
      </c>
      <c r="CK2610" s="2">
        <v>8</v>
      </c>
      <c r="CL2610" s="2">
        <v>0</v>
      </c>
    </row>
    <row r="2611" spans="1:90" x14ac:dyDescent="0.25">
      <c r="A2611" t="s">
        <v>115</v>
      </c>
      <c r="B2611">
        <v>10210</v>
      </c>
      <c r="C2611" t="s">
        <v>409</v>
      </c>
      <c r="D2611">
        <v>1</v>
      </c>
      <c r="E2611">
        <v>8</v>
      </c>
      <c r="F2611">
        <v>46224</v>
      </c>
      <c r="G2611">
        <v>35046224</v>
      </c>
      <c r="H2611" t="s">
        <v>6812</v>
      </c>
      <c r="I2611">
        <v>100</v>
      </c>
      <c r="J2611" t="s">
        <v>107</v>
      </c>
      <c r="K2611" t="s">
        <v>6212</v>
      </c>
      <c r="L2611">
        <v>74</v>
      </c>
      <c r="M2611" t="s">
        <v>817</v>
      </c>
      <c r="N2611">
        <v>8071130</v>
      </c>
      <c r="O2611" t="s">
        <v>92</v>
      </c>
      <c r="P2611" t="s">
        <v>6813</v>
      </c>
      <c r="Q2611">
        <v>38</v>
      </c>
      <c r="R2611">
        <v>11</v>
      </c>
      <c r="S2611">
        <v>22971300</v>
      </c>
      <c r="T2611">
        <v>22979374</v>
      </c>
      <c r="U2611" t="s">
        <v>6814</v>
      </c>
      <c r="V2611">
        <v>1</v>
      </c>
      <c r="W2611" s="2">
        <v>0</v>
      </c>
      <c r="X2611" s="2">
        <v>0</v>
      </c>
      <c r="Y2611" s="2">
        <v>84</v>
      </c>
      <c r="Z2611" s="2">
        <v>96</v>
      </c>
      <c r="AA2611" s="2">
        <v>106</v>
      </c>
      <c r="AB2611" s="2">
        <v>119</v>
      </c>
      <c r="AC2611" s="2">
        <v>88</v>
      </c>
      <c r="AD2611" s="2">
        <v>67</v>
      </c>
      <c r="AE2611" s="2">
        <v>63</v>
      </c>
      <c r="AF2611" s="2">
        <v>67</v>
      </c>
      <c r="AG2611" s="2">
        <v>66</v>
      </c>
      <c r="AH2611" s="2">
        <v>137</v>
      </c>
      <c r="AI2611" s="2">
        <v>117</v>
      </c>
      <c r="AJ2611" s="2">
        <v>83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115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105</v>
      </c>
      <c r="BD2611" s="2">
        <v>29</v>
      </c>
      <c r="BE2611" s="2">
        <v>0</v>
      </c>
      <c r="BF2611" s="2">
        <v>0</v>
      </c>
      <c r="BG2611" s="2">
        <v>6</v>
      </c>
      <c r="BH2611" s="2">
        <v>4</v>
      </c>
      <c r="BI2611" s="2">
        <v>7</v>
      </c>
      <c r="BJ2611" s="2">
        <v>7</v>
      </c>
      <c r="BK2611" s="2">
        <v>5</v>
      </c>
      <c r="BL2611" s="2">
        <v>3</v>
      </c>
      <c r="BM2611" s="2">
        <v>4</v>
      </c>
      <c r="BN2611" s="2">
        <v>4</v>
      </c>
      <c r="BO2611" s="2">
        <v>3</v>
      </c>
      <c r="BP2611" s="2">
        <v>6</v>
      </c>
      <c r="BQ2611" s="2">
        <v>5</v>
      </c>
      <c r="BR2611" s="2">
        <v>4</v>
      </c>
      <c r="BS2611" s="2">
        <v>0</v>
      </c>
      <c r="BT2611" s="2">
        <v>0</v>
      </c>
      <c r="BU2611" s="2">
        <v>0</v>
      </c>
      <c r="BV2611" s="2">
        <v>0</v>
      </c>
      <c r="BW2611" s="2">
        <v>0</v>
      </c>
      <c r="BX2611" s="2">
        <v>0</v>
      </c>
      <c r="BY2611" s="2">
        <v>0</v>
      </c>
      <c r="BZ2611" s="2">
        <v>0</v>
      </c>
      <c r="CA2611" s="2">
        <v>0</v>
      </c>
      <c r="CB2611" s="2">
        <v>0</v>
      </c>
      <c r="CC2611" s="2">
        <v>3</v>
      </c>
      <c r="CD2611" s="2">
        <v>0</v>
      </c>
      <c r="CE2611" s="2">
        <v>0</v>
      </c>
      <c r="CF2611" s="2">
        <v>0</v>
      </c>
      <c r="CG2611" s="2">
        <v>0</v>
      </c>
      <c r="CH2611" s="2">
        <v>0</v>
      </c>
      <c r="CI2611" s="2">
        <v>0</v>
      </c>
      <c r="CJ2611" s="2">
        <v>0</v>
      </c>
      <c r="CK2611" s="2">
        <v>7</v>
      </c>
      <c r="CL2611" s="2">
        <v>5</v>
      </c>
    </row>
    <row r="2612" spans="1:90" x14ac:dyDescent="0.25">
      <c r="A2612" t="s">
        <v>115</v>
      </c>
      <c r="B2612">
        <v>10210</v>
      </c>
      <c r="C2612" t="s">
        <v>409</v>
      </c>
      <c r="D2612">
        <v>1</v>
      </c>
      <c r="E2612">
        <v>8</v>
      </c>
      <c r="F2612">
        <v>36785</v>
      </c>
      <c r="G2612">
        <v>35036785</v>
      </c>
      <c r="H2612" t="s">
        <v>14156</v>
      </c>
      <c r="I2612">
        <v>100</v>
      </c>
      <c r="J2612" t="s">
        <v>107</v>
      </c>
      <c r="K2612" t="s">
        <v>709</v>
      </c>
      <c r="L2612">
        <v>84</v>
      </c>
      <c r="M2612" t="s">
        <v>709</v>
      </c>
      <c r="N2612">
        <v>8031760</v>
      </c>
      <c r="O2612" t="s">
        <v>92</v>
      </c>
      <c r="P2612" t="s">
        <v>14157</v>
      </c>
      <c r="Q2612">
        <v>836</v>
      </c>
      <c r="R2612">
        <v>11</v>
      </c>
      <c r="S2612">
        <v>20350675</v>
      </c>
      <c r="T2612">
        <v>20355677</v>
      </c>
      <c r="U2612" t="s">
        <v>14158</v>
      </c>
      <c r="V2612">
        <v>1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95</v>
      </c>
      <c r="AE2612" s="2">
        <v>118</v>
      </c>
      <c r="AF2612" s="2">
        <v>98</v>
      </c>
      <c r="AG2612" s="2">
        <v>70</v>
      </c>
      <c r="AH2612" s="2">
        <v>229</v>
      </c>
      <c r="AI2612" s="2">
        <v>275</v>
      </c>
      <c r="AJ2612" s="2">
        <v>227</v>
      </c>
      <c r="AK2612" s="2">
        <v>0</v>
      </c>
      <c r="AL2612" s="2">
        <v>0</v>
      </c>
      <c r="AM2612" s="2">
        <v>0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42</v>
      </c>
      <c r="BD2612" s="2">
        <v>0</v>
      </c>
      <c r="BE2612" s="2">
        <v>0</v>
      </c>
      <c r="BF2612" s="2">
        <v>0</v>
      </c>
      <c r="BG2612" s="2">
        <v>0</v>
      </c>
      <c r="BH2612" s="2">
        <v>0</v>
      </c>
      <c r="BI2612" s="2">
        <v>0</v>
      </c>
      <c r="BJ2612" s="2">
        <v>0</v>
      </c>
      <c r="BK2612" s="2">
        <v>0</v>
      </c>
      <c r="BL2612" s="2">
        <v>4</v>
      </c>
      <c r="BM2612" s="2">
        <v>5</v>
      </c>
      <c r="BN2612" s="2">
        <v>4</v>
      </c>
      <c r="BO2612" s="2">
        <v>3</v>
      </c>
      <c r="BP2612" s="2">
        <v>9</v>
      </c>
      <c r="BQ2612" s="2">
        <v>12</v>
      </c>
      <c r="BR2612" s="2">
        <v>9</v>
      </c>
      <c r="BS2612" s="2">
        <v>0</v>
      </c>
      <c r="BT2612" s="2">
        <v>0</v>
      </c>
      <c r="BU2612" s="2">
        <v>0</v>
      </c>
      <c r="BV2612" s="2">
        <v>0</v>
      </c>
      <c r="BW2612" s="2">
        <v>0</v>
      </c>
      <c r="BX2612" s="2">
        <v>0</v>
      </c>
      <c r="BY2612" s="2">
        <v>0</v>
      </c>
      <c r="BZ2612" s="2">
        <v>0</v>
      </c>
      <c r="CA2612" s="2">
        <v>0</v>
      </c>
      <c r="CB2612" s="2">
        <v>0</v>
      </c>
      <c r="CC2612" s="2">
        <v>0</v>
      </c>
      <c r="CD2612" s="2">
        <v>0</v>
      </c>
      <c r="CE2612" s="2">
        <v>0</v>
      </c>
      <c r="CF2612" s="2">
        <v>0</v>
      </c>
      <c r="CG2612" s="2">
        <v>0</v>
      </c>
      <c r="CH2612" s="2">
        <v>0</v>
      </c>
      <c r="CI2612" s="2">
        <v>0</v>
      </c>
      <c r="CJ2612" s="2">
        <v>0</v>
      </c>
      <c r="CK2612" s="2">
        <v>2</v>
      </c>
      <c r="CL2612" s="2">
        <v>0</v>
      </c>
    </row>
    <row r="2613" spans="1:90" x14ac:dyDescent="0.25">
      <c r="A2613" t="s">
        <v>115</v>
      </c>
      <c r="B2613">
        <v>10210</v>
      </c>
      <c r="C2613" t="s">
        <v>409</v>
      </c>
      <c r="D2613">
        <v>1</v>
      </c>
      <c r="E2613">
        <v>8</v>
      </c>
      <c r="F2613">
        <v>2948</v>
      </c>
      <c r="G2613">
        <v>35002948</v>
      </c>
      <c r="H2613" t="s">
        <v>3479</v>
      </c>
      <c r="I2613">
        <v>100</v>
      </c>
      <c r="J2613" t="s">
        <v>107</v>
      </c>
      <c r="K2613" t="s">
        <v>2612</v>
      </c>
      <c r="L2613">
        <v>84</v>
      </c>
      <c r="M2613" t="s">
        <v>709</v>
      </c>
      <c r="N2613">
        <v>8150030</v>
      </c>
      <c r="O2613" t="s">
        <v>102</v>
      </c>
      <c r="P2613" t="s">
        <v>3480</v>
      </c>
      <c r="Q2613" t="s">
        <v>127</v>
      </c>
      <c r="R2613">
        <v>11</v>
      </c>
      <c r="S2613">
        <v>20351791</v>
      </c>
      <c r="U2613" t="s">
        <v>3481</v>
      </c>
      <c r="V2613">
        <v>1</v>
      </c>
      <c r="W2613" s="2">
        <v>0</v>
      </c>
      <c r="X2613" s="2">
        <v>0</v>
      </c>
      <c r="Y2613" s="2">
        <v>162</v>
      </c>
      <c r="Z2613" s="2">
        <v>195</v>
      </c>
      <c r="AA2613" s="2">
        <v>172</v>
      </c>
      <c r="AB2613" s="2">
        <v>164</v>
      </c>
      <c r="AC2613" s="2">
        <v>164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10</v>
      </c>
      <c r="BE2613" s="2">
        <v>0</v>
      </c>
      <c r="BF2613" s="2">
        <v>0</v>
      </c>
      <c r="BG2613" s="2">
        <v>9</v>
      </c>
      <c r="BH2613" s="2">
        <v>9</v>
      </c>
      <c r="BI2613" s="2">
        <v>7</v>
      </c>
      <c r="BJ2613" s="2">
        <v>6</v>
      </c>
      <c r="BK2613" s="2">
        <v>7</v>
      </c>
      <c r="BL2613" s="2">
        <v>0</v>
      </c>
      <c r="BM2613" s="2">
        <v>0</v>
      </c>
      <c r="BN2613" s="2">
        <v>0</v>
      </c>
      <c r="BO2613" s="2">
        <v>0</v>
      </c>
      <c r="BP2613" s="2">
        <v>0</v>
      </c>
      <c r="BQ2613" s="2">
        <v>0</v>
      </c>
      <c r="BR2613" s="2">
        <v>0</v>
      </c>
      <c r="BS2613" s="2">
        <v>0</v>
      </c>
      <c r="BT2613" s="2">
        <v>0</v>
      </c>
      <c r="BU2613" s="2">
        <v>0</v>
      </c>
      <c r="BV2613" s="2">
        <v>0</v>
      </c>
      <c r="BW2613" s="2">
        <v>0</v>
      </c>
      <c r="BX2613" s="2">
        <v>0</v>
      </c>
      <c r="BY2613" s="2">
        <v>0</v>
      </c>
      <c r="BZ2613" s="2">
        <v>0</v>
      </c>
      <c r="CA2613" s="2">
        <v>0</v>
      </c>
      <c r="CB2613" s="2">
        <v>0</v>
      </c>
      <c r="CC2613" s="2">
        <v>0</v>
      </c>
      <c r="CD2613" s="2">
        <v>0</v>
      </c>
      <c r="CE2613" s="2">
        <v>0</v>
      </c>
      <c r="CF2613" s="2">
        <v>0</v>
      </c>
      <c r="CG2613" s="2">
        <v>0</v>
      </c>
      <c r="CH2613" s="2">
        <v>0</v>
      </c>
      <c r="CI2613" s="2">
        <v>0</v>
      </c>
      <c r="CJ2613" s="2">
        <v>0</v>
      </c>
      <c r="CK2613" s="2">
        <v>0</v>
      </c>
      <c r="CL2613" s="2">
        <v>3</v>
      </c>
    </row>
    <row r="2614" spans="1:90" x14ac:dyDescent="0.25">
      <c r="A2614" t="s">
        <v>115</v>
      </c>
      <c r="B2614">
        <v>10210</v>
      </c>
      <c r="C2614" t="s">
        <v>409</v>
      </c>
      <c r="D2614">
        <v>1</v>
      </c>
      <c r="E2614">
        <v>8</v>
      </c>
      <c r="F2614">
        <v>915695</v>
      </c>
      <c r="G2614">
        <v>35915695</v>
      </c>
      <c r="H2614" t="s">
        <v>5234</v>
      </c>
      <c r="I2614">
        <v>100</v>
      </c>
      <c r="J2614" t="s">
        <v>107</v>
      </c>
      <c r="K2614" t="s">
        <v>410</v>
      </c>
      <c r="L2614">
        <v>36</v>
      </c>
      <c r="M2614" t="s">
        <v>410</v>
      </c>
      <c r="N2614">
        <v>8131340</v>
      </c>
      <c r="O2614" t="s">
        <v>92</v>
      </c>
      <c r="P2614" t="s">
        <v>5235</v>
      </c>
      <c r="Q2614">
        <v>36</v>
      </c>
      <c r="R2614">
        <v>11</v>
      </c>
      <c r="S2614">
        <v>29633157</v>
      </c>
      <c r="U2614" t="s">
        <v>5236</v>
      </c>
      <c r="V2614">
        <v>1</v>
      </c>
      <c r="W2614" s="2">
        <v>0</v>
      </c>
      <c r="X2614" s="2">
        <v>0</v>
      </c>
      <c r="Y2614" s="2">
        <v>79</v>
      </c>
      <c r="Z2614" s="2">
        <v>80</v>
      </c>
      <c r="AA2614" s="2">
        <v>71</v>
      </c>
      <c r="AB2614" s="2">
        <v>48</v>
      </c>
      <c r="AC2614" s="2">
        <v>60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114</v>
      </c>
      <c r="BD2614" s="2">
        <v>0</v>
      </c>
      <c r="BE2614" s="2">
        <v>0</v>
      </c>
      <c r="BF2614" s="2">
        <v>0</v>
      </c>
      <c r="BG2614" s="2">
        <v>3</v>
      </c>
      <c r="BH2614" s="2">
        <v>4</v>
      </c>
      <c r="BI2614" s="2">
        <v>3</v>
      </c>
      <c r="BJ2614" s="2">
        <v>2</v>
      </c>
      <c r="BK2614" s="2">
        <v>3</v>
      </c>
      <c r="BL2614" s="2">
        <v>0</v>
      </c>
      <c r="BM2614" s="2">
        <v>0</v>
      </c>
      <c r="BN2614" s="2">
        <v>0</v>
      </c>
      <c r="BO2614" s="2">
        <v>0</v>
      </c>
      <c r="BP2614" s="2">
        <v>0</v>
      </c>
      <c r="BQ2614" s="2">
        <v>0</v>
      </c>
      <c r="BR2614" s="2">
        <v>0</v>
      </c>
      <c r="BS2614" s="2">
        <v>0</v>
      </c>
      <c r="BT2614" s="2">
        <v>0</v>
      </c>
      <c r="BU2614" s="2">
        <v>0</v>
      </c>
      <c r="BV2614" s="2">
        <v>0</v>
      </c>
      <c r="BW2614" s="2">
        <v>0</v>
      </c>
      <c r="BX2614" s="2">
        <v>0</v>
      </c>
      <c r="BY2614" s="2">
        <v>0</v>
      </c>
      <c r="BZ2614" s="2">
        <v>0</v>
      </c>
      <c r="CA2614" s="2">
        <v>0</v>
      </c>
      <c r="CB2614" s="2">
        <v>0</v>
      </c>
      <c r="CC2614" s="2">
        <v>0</v>
      </c>
      <c r="CD2614" s="2">
        <v>0</v>
      </c>
      <c r="CE2614" s="2">
        <v>0</v>
      </c>
      <c r="CF2614" s="2">
        <v>0</v>
      </c>
      <c r="CG2614" s="2">
        <v>0</v>
      </c>
      <c r="CH2614" s="2">
        <v>0</v>
      </c>
      <c r="CI2614" s="2">
        <v>0</v>
      </c>
      <c r="CJ2614" s="2">
        <v>0</v>
      </c>
      <c r="CK2614" s="2">
        <v>8</v>
      </c>
      <c r="CL2614" s="2">
        <v>0</v>
      </c>
    </row>
    <row r="2615" spans="1:90" x14ac:dyDescent="0.25">
      <c r="A2615" t="s">
        <v>115</v>
      </c>
      <c r="B2615">
        <v>10210</v>
      </c>
      <c r="C2615" t="s">
        <v>409</v>
      </c>
      <c r="D2615">
        <v>1</v>
      </c>
      <c r="E2615">
        <v>8</v>
      </c>
      <c r="F2615">
        <v>925391</v>
      </c>
      <c r="G2615">
        <v>35925391</v>
      </c>
      <c r="H2615" t="s">
        <v>14833</v>
      </c>
      <c r="I2615">
        <v>100</v>
      </c>
      <c r="J2615" t="s">
        <v>107</v>
      </c>
      <c r="K2615" t="s">
        <v>1772</v>
      </c>
      <c r="L2615">
        <v>36</v>
      </c>
      <c r="M2615" t="s">
        <v>410</v>
      </c>
      <c r="N2615">
        <v>8142800</v>
      </c>
      <c r="O2615" t="s">
        <v>92</v>
      </c>
      <c r="P2615" t="s">
        <v>14834</v>
      </c>
      <c r="Q2615">
        <v>160</v>
      </c>
      <c r="R2615">
        <v>11</v>
      </c>
      <c r="S2615">
        <v>25616026</v>
      </c>
      <c r="T2615">
        <v>25619911</v>
      </c>
      <c r="U2615" t="s">
        <v>14835</v>
      </c>
      <c r="V2615">
        <v>1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86</v>
      </c>
      <c r="AE2615" s="2">
        <v>110</v>
      </c>
      <c r="AF2615" s="2">
        <v>96</v>
      </c>
      <c r="AG2615" s="2">
        <v>69</v>
      </c>
      <c r="AH2615" s="2">
        <v>215</v>
      </c>
      <c r="AI2615" s="2">
        <v>206</v>
      </c>
      <c r="AJ2615" s="2">
        <v>173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96</v>
      </c>
      <c r="BD2615" s="2">
        <v>7</v>
      </c>
      <c r="BE2615" s="2">
        <v>0</v>
      </c>
      <c r="BF2615" s="2">
        <v>0</v>
      </c>
      <c r="BG2615" s="2">
        <v>0</v>
      </c>
      <c r="BH2615" s="2">
        <v>0</v>
      </c>
      <c r="BI2615" s="2">
        <v>0</v>
      </c>
      <c r="BJ2615" s="2">
        <v>0</v>
      </c>
      <c r="BK2615" s="2">
        <v>0</v>
      </c>
      <c r="BL2615" s="2">
        <v>3</v>
      </c>
      <c r="BM2615" s="2">
        <v>6</v>
      </c>
      <c r="BN2615" s="2">
        <v>4</v>
      </c>
      <c r="BO2615" s="2">
        <v>2</v>
      </c>
      <c r="BP2615" s="2">
        <v>10</v>
      </c>
      <c r="BQ2615" s="2">
        <v>10</v>
      </c>
      <c r="BR2615" s="2">
        <v>8</v>
      </c>
      <c r="BS2615" s="2">
        <v>0</v>
      </c>
      <c r="BT2615" s="2">
        <v>0</v>
      </c>
      <c r="BU2615" s="2">
        <v>0</v>
      </c>
      <c r="BV2615" s="2">
        <v>0</v>
      </c>
      <c r="BW2615" s="2">
        <v>0</v>
      </c>
      <c r="BX2615" s="2">
        <v>0</v>
      </c>
      <c r="BY2615" s="2">
        <v>0</v>
      </c>
      <c r="BZ2615" s="2">
        <v>0</v>
      </c>
      <c r="CA2615" s="2">
        <v>0</v>
      </c>
      <c r="CB2615" s="2">
        <v>0</v>
      </c>
      <c r="CC2615" s="2">
        <v>0</v>
      </c>
      <c r="CD2615" s="2">
        <v>0</v>
      </c>
      <c r="CE2615" s="2">
        <v>0</v>
      </c>
      <c r="CF2615" s="2">
        <v>0</v>
      </c>
      <c r="CG2615" s="2">
        <v>0</v>
      </c>
      <c r="CH2615" s="2">
        <v>0</v>
      </c>
      <c r="CI2615" s="2">
        <v>0</v>
      </c>
      <c r="CJ2615" s="2">
        <v>0</v>
      </c>
      <c r="CK2615" s="2">
        <v>5</v>
      </c>
      <c r="CL2615" s="2">
        <v>2</v>
      </c>
    </row>
    <row r="2616" spans="1:90" x14ac:dyDescent="0.25">
      <c r="A2616" t="s">
        <v>115</v>
      </c>
      <c r="B2616">
        <v>10210</v>
      </c>
      <c r="C2616" t="s">
        <v>409</v>
      </c>
      <c r="D2616">
        <v>1</v>
      </c>
      <c r="E2616">
        <v>8</v>
      </c>
      <c r="F2616">
        <v>923990</v>
      </c>
      <c r="G2616">
        <v>35923990</v>
      </c>
      <c r="H2616" t="s">
        <v>12251</v>
      </c>
      <c r="I2616">
        <v>100</v>
      </c>
      <c r="J2616" t="s">
        <v>107</v>
      </c>
      <c r="K2616" t="s">
        <v>410</v>
      </c>
      <c r="L2616">
        <v>36</v>
      </c>
      <c r="M2616" t="s">
        <v>410</v>
      </c>
      <c r="N2616">
        <v>8140060</v>
      </c>
      <c r="O2616" t="s">
        <v>2483</v>
      </c>
      <c r="P2616" t="s">
        <v>9874</v>
      </c>
      <c r="Q2616">
        <v>810</v>
      </c>
      <c r="R2616">
        <v>11</v>
      </c>
      <c r="S2616">
        <v>29632623</v>
      </c>
      <c r="T2616">
        <v>29638333</v>
      </c>
      <c r="U2616" t="s">
        <v>12252</v>
      </c>
      <c r="V2616">
        <v>1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89</v>
      </c>
      <c r="AE2616" s="2">
        <v>92</v>
      </c>
      <c r="AF2616" s="2">
        <v>102</v>
      </c>
      <c r="AG2616" s="2">
        <v>81</v>
      </c>
      <c r="AH2616" s="2">
        <v>253</v>
      </c>
      <c r="AI2616" s="2">
        <v>160</v>
      </c>
      <c r="AJ2616" s="2">
        <v>209</v>
      </c>
      <c r="AK2616" s="2">
        <v>0</v>
      </c>
      <c r="AL2616" s="2">
        <v>0</v>
      </c>
      <c r="AM2616" s="2">
        <v>0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130</v>
      </c>
      <c r="BD2616" s="2">
        <v>0</v>
      </c>
      <c r="BE2616" s="2">
        <v>0</v>
      </c>
      <c r="BF2616" s="2">
        <v>0</v>
      </c>
      <c r="BG2616" s="2">
        <v>0</v>
      </c>
      <c r="BH2616" s="2">
        <v>0</v>
      </c>
      <c r="BI2616" s="2">
        <v>0</v>
      </c>
      <c r="BJ2616" s="2">
        <v>0</v>
      </c>
      <c r="BK2616" s="2">
        <v>0</v>
      </c>
      <c r="BL2616" s="2">
        <v>4</v>
      </c>
      <c r="BM2616" s="2">
        <v>4</v>
      </c>
      <c r="BN2616" s="2">
        <v>5</v>
      </c>
      <c r="BO2616" s="2">
        <v>3</v>
      </c>
      <c r="BP2616" s="2">
        <v>10</v>
      </c>
      <c r="BQ2616" s="2">
        <v>8</v>
      </c>
      <c r="BR2616" s="2">
        <v>8</v>
      </c>
      <c r="BS2616" s="2">
        <v>0</v>
      </c>
      <c r="BT2616" s="2">
        <v>0</v>
      </c>
      <c r="BU2616" s="2">
        <v>0</v>
      </c>
      <c r="BV2616" s="2">
        <v>0</v>
      </c>
      <c r="BW2616" s="2">
        <v>0</v>
      </c>
      <c r="BX2616" s="2">
        <v>0</v>
      </c>
      <c r="BY2616" s="2">
        <v>0</v>
      </c>
      <c r="BZ2616" s="2">
        <v>0</v>
      </c>
      <c r="CA2616" s="2">
        <v>0</v>
      </c>
      <c r="CB2616" s="2">
        <v>0</v>
      </c>
      <c r="CC2616" s="2">
        <v>0</v>
      </c>
      <c r="CD2616" s="2">
        <v>0</v>
      </c>
      <c r="CE2616" s="2">
        <v>0</v>
      </c>
      <c r="CF2616" s="2">
        <v>0</v>
      </c>
      <c r="CG2616" s="2">
        <v>0</v>
      </c>
      <c r="CH2616" s="2">
        <v>0</v>
      </c>
      <c r="CI2616" s="2">
        <v>0</v>
      </c>
      <c r="CJ2616" s="2">
        <v>0</v>
      </c>
      <c r="CK2616" s="2">
        <v>8</v>
      </c>
      <c r="CL2616" s="2">
        <v>0</v>
      </c>
    </row>
    <row r="2617" spans="1:90" x14ac:dyDescent="0.25">
      <c r="A2617" t="s">
        <v>115</v>
      </c>
      <c r="B2617">
        <v>10210</v>
      </c>
      <c r="C2617" t="s">
        <v>409</v>
      </c>
      <c r="D2617">
        <v>1</v>
      </c>
      <c r="E2617">
        <v>8</v>
      </c>
      <c r="F2617">
        <v>916535</v>
      </c>
      <c r="G2617">
        <v>35916535</v>
      </c>
      <c r="H2617" t="s">
        <v>12001</v>
      </c>
      <c r="I2617">
        <v>100</v>
      </c>
      <c r="J2617" t="s">
        <v>107</v>
      </c>
      <c r="K2617" t="s">
        <v>410</v>
      </c>
      <c r="L2617">
        <v>36</v>
      </c>
      <c r="M2617" t="s">
        <v>410</v>
      </c>
      <c r="N2617">
        <v>8131220</v>
      </c>
      <c r="O2617" t="s">
        <v>7961</v>
      </c>
      <c r="P2617" t="s">
        <v>12002</v>
      </c>
      <c r="Q2617">
        <v>570</v>
      </c>
      <c r="R2617">
        <v>11</v>
      </c>
      <c r="S2617">
        <v>29631772</v>
      </c>
      <c r="T2617">
        <v>29633153</v>
      </c>
      <c r="U2617" t="s">
        <v>12003</v>
      </c>
      <c r="V2617">
        <v>1</v>
      </c>
      <c r="W2617" s="2">
        <v>0</v>
      </c>
      <c r="X2617" s="2">
        <v>0</v>
      </c>
      <c r="Y2617" s="2">
        <v>155</v>
      </c>
      <c r="Z2617" s="2">
        <v>155</v>
      </c>
      <c r="AA2617" s="2">
        <v>132</v>
      </c>
      <c r="AB2617" s="2">
        <v>114</v>
      </c>
      <c r="AC2617" s="2">
        <v>126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34</v>
      </c>
      <c r="AJ2617" s="2">
        <v>82</v>
      </c>
      <c r="AK2617" s="2">
        <v>0</v>
      </c>
      <c r="AL2617" s="2">
        <v>0</v>
      </c>
      <c r="AM2617" s="2">
        <v>0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91</v>
      </c>
      <c r="BD2617" s="2">
        <v>0</v>
      </c>
      <c r="BE2617" s="2">
        <v>0</v>
      </c>
      <c r="BF2617" s="2">
        <v>0</v>
      </c>
      <c r="BG2617" s="2">
        <v>7</v>
      </c>
      <c r="BH2617" s="2">
        <v>6</v>
      </c>
      <c r="BI2617" s="2">
        <v>7</v>
      </c>
      <c r="BJ2617" s="2">
        <v>7</v>
      </c>
      <c r="BK2617" s="2">
        <v>5</v>
      </c>
      <c r="BL2617" s="2">
        <v>0</v>
      </c>
      <c r="BM2617" s="2">
        <v>0</v>
      </c>
      <c r="BN2617" s="2">
        <v>0</v>
      </c>
      <c r="BO2617" s="2">
        <v>0</v>
      </c>
      <c r="BP2617" s="2">
        <v>0</v>
      </c>
      <c r="BQ2617" s="2">
        <v>1</v>
      </c>
      <c r="BR2617" s="2">
        <v>3</v>
      </c>
      <c r="BS2617" s="2">
        <v>0</v>
      </c>
      <c r="BT2617" s="2">
        <v>0</v>
      </c>
      <c r="BU2617" s="2">
        <v>0</v>
      </c>
      <c r="BV2617" s="2">
        <v>0</v>
      </c>
      <c r="BW2617" s="2">
        <v>0</v>
      </c>
      <c r="BX2617" s="2">
        <v>0</v>
      </c>
      <c r="BY2617" s="2">
        <v>0</v>
      </c>
      <c r="BZ2617" s="2">
        <v>0</v>
      </c>
      <c r="CA2617" s="2">
        <v>0</v>
      </c>
      <c r="CB2617" s="2">
        <v>0</v>
      </c>
      <c r="CC2617" s="2">
        <v>0</v>
      </c>
      <c r="CD2617" s="2">
        <v>0</v>
      </c>
      <c r="CE2617" s="2">
        <v>0</v>
      </c>
      <c r="CF2617" s="2">
        <v>0</v>
      </c>
      <c r="CG2617" s="2">
        <v>0</v>
      </c>
      <c r="CH2617" s="2">
        <v>0</v>
      </c>
      <c r="CI2617" s="2">
        <v>0</v>
      </c>
      <c r="CJ2617" s="2">
        <v>0</v>
      </c>
      <c r="CK2617" s="2">
        <v>7</v>
      </c>
      <c r="CL2617" s="2">
        <v>0</v>
      </c>
    </row>
    <row r="2618" spans="1:90" x14ac:dyDescent="0.25">
      <c r="A2618" t="s">
        <v>115</v>
      </c>
      <c r="B2618">
        <v>10210</v>
      </c>
      <c r="C2618" t="s">
        <v>409</v>
      </c>
      <c r="D2618">
        <v>1</v>
      </c>
      <c r="E2618">
        <v>8</v>
      </c>
      <c r="F2618">
        <v>909178</v>
      </c>
      <c r="G2618">
        <v>35909178</v>
      </c>
      <c r="H2618" t="s">
        <v>7816</v>
      </c>
      <c r="I2618">
        <v>100</v>
      </c>
      <c r="J2618" t="s">
        <v>107</v>
      </c>
      <c r="K2618" t="s">
        <v>1010</v>
      </c>
      <c r="L2618">
        <v>84</v>
      </c>
      <c r="M2618" t="s">
        <v>709</v>
      </c>
      <c r="N2618">
        <v>8151280</v>
      </c>
      <c r="O2618" t="s">
        <v>92</v>
      </c>
      <c r="P2618" t="s">
        <v>7588</v>
      </c>
      <c r="Q2618">
        <v>140</v>
      </c>
      <c r="R2618">
        <v>11</v>
      </c>
      <c r="S2618">
        <v>20351914</v>
      </c>
      <c r="T2618">
        <v>20356954</v>
      </c>
      <c r="U2618" t="s">
        <v>7817</v>
      </c>
      <c r="V2618">
        <v>1</v>
      </c>
      <c r="W2618" s="2">
        <v>0</v>
      </c>
      <c r="X2618" s="2">
        <v>0</v>
      </c>
      <c r="Y2618" s="2">
        <v>108</v>
      </c>
      <c r="Z2618" s="2">
        <v>172</v>
      </c>
      <c r="AA2618" s="2">
        <v>181</v>
      </c>
      <c r="AB2618" s="2">
        <v>111</v>
      </c>
      <c r="AC2618" s="2">
        <v>155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0</v>
      </c>
      <c r="AU2618" s="2">
        <v>195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5</v>
      </c>
      <c r="BH2618" s="2">
        <v>8</v>
      </c>
      <c r="BI2618" s="2">
        <v>7</v>
      </c>
      <c r="BJ2618" s="2">
        <v>6</v>
      </c>
      <c r="BK2618" s="2">
        <v>6</v>
      </c>
      <c r="BL2618" s="2">
        <v>0</v>
      </c>
      <c r="BM2618" s="2">
        <v>0</v>
      </c>
      <c r="BN2618" s="2">
        <v>0</v>
      </c>
      <c r="BO2618" s="2">
        <v>0</v>
      </c>
      <c r="BP2618" s="2">
        <v>0</v>
      </c>
      <c r="BQ2618" s="2">
        <v>0</v>
      </c>
      <c r="BR2618" s="2">
        <v>0</v>
      </c>
      <c r="BS2618" s="2">
        <v>0</v>
      </c>
      <c r="BT2618" s="2">
        <v>0</v>
      </c>
      <c r="BU2618" s="2">
        <v>0</v>
      </c>
      <c r="BV2618" s="2">
        <v>0</v>
      </c>
      <c r="BW2618" s="2">
        <v>0</v>
      </c>
      <c r="BX2618" s="2">
        <v>0</v>
      </c>
      <c r="BY2618" s="2">
        <v>0</v>
      </c>
      <c r="BZ2618" s="2">
        <v>0</v>
      </c>
      <c r="CA2618" s="2">
        <v>0</v>
      </c>
      <c r="CB2618" s="2">
        <v>0</v>
      </c>
      <c r="CC2618" s="2">
        <v>7</v>
      </c>
      <c r="CD2618" s="2">
        <v>0</v>
      </c>
      <c r="CE2618" s="2">
        <v>0</v>
      </c>
      <c r="CF2618" s="2">
        <v>0</v>
      </c>
      <c r="CG2618" s="2">
        <v>0</v>
      </c>
      <c r="CH2618" s="2">
        <v>0</v>
      </c>
      <c r="CI2618" s="2">
        <v>0</v>
      </c>
      <c r="CJ2618" s="2">
        <v>0</v>
      </c>
      <c r="CK2618" s="2">
        <v>0</v>
      </c>
      <c r="CL2618" s="2">
        <v>0</v>
      </c>
    </row>
    <row r="2619" spans="1:90" x14ac:dyDescent="0.25">
      <c r="A2619" t="s">
        <v>115</v>
      </c>
      <c r="B2619">
        <v>10210</v>
      </c>
      <c r="C2619" t="s">
        <v>409</v>
      </c>
      <c r="D2619">
        <v>1</v>
      </c>
      <c r="E2619">
        <v>8</v>
      </c>
      <c r="F2619">
        <v>916511</v>
      </c>
      <c r="G2619">
        <v>35916511</v>
      </c>
      <c r="H2619" t="s">
        <v>7644</v>
      </c>
      <c r="I2619">
        <v>100</v>
      </c>
      <c r="J2619" t="s">
        <v>107</v>
      </c>
      <c r="K2619" t="s">
        <v>410</v>
      </c>
      <c r="L2619">
        <v>36</v>
      </c>
      <c r="M2619" t="s">
        <v>410</v>
      </c>
      <c r="N2619">
        <v>8131310</v>
      </c>
      <c r="O2619" t="s">
        <v>92</v>
      </c>
      <c r="P2619" t="s">
        <v>7289</v>
      </c>
      <c r="Q2619">
        <v>100</v>
      </c>
      <c r="R2619">
        <v>11</v>
      </c>
      <c r="S2619">
        <v>29631139</v>
      </c>
      <c r="T2619">
        <v>29633156</v>
      </c>
      <c r="U2619" t="s">
        <v>7645</v>
      </c>
      <c r="V2619">
        <v>1</v>
      </c>
      <c r="W2619" s="2">
        <v>0</v>
      </c>
      <c r="X2619" s="2">
        <v>0</v>
      </c>
      <c r="Y2619" s="2">
        <v>75</v>
      </c>
      <c r="Z2619" s="2">
        <v>78</v>
      </c>
      <c r="AA2619" s="2">
        <v>86</v>
      </c>
      <c r="AB2619" s="2">
        <v>68</v>
      </c>
      <c r="AC2619" s="2">
        <v>62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173</v>
      </c>
      <c r="BD2619" s="2">
        <v>0</v>
      </c>
      <c r="BE2619" s="2">
        <v>0</v>
      </c>
      <c r="BF2619" s="2">
        <v>0</v>
      </c>
      <c r="BG2619" s="2">
        <v>3</v>
      </c>
      <c r="BH2619" s="2">
        <v>4</v>
      </c>
      <c r="BI2619" s="2">
        <v>4</v>
      </c>
      <c r="BJ2619" s="2">
        <v>4</v>
      </c>
      <c r="BK2619" s="2">
        <v>4</v>
      </c>
      <c r="BL2619" s="2">
        <v>0</v>
      </c>
      <c r="BM2619" s="2">
        <v>0</v>
      </c>
      <c r="BN2619" s="2">
        <v>0</v>
      </c>
      <c r="BO2619" s="2">
        <v>0</v>
      </c>
      <c r="BP2619" s="2">
        <v>0</v>
      </c>
      <c r="BQ2619" s="2">
        <v>0</v>
      </c>
      <c r="BR2619" s="2">
        <v>0</v>
      </c>
      <c r="BS2619" s="2">
        <v>0</v>
      </c>
      <c r="BT2619" s="2">
        <v>0</v>
      </c>
      <c r="BU2619" s="2">
        <v>0</v>
      </c>
      <c r="BV2619" s="2">
        <v>0</v>
      </c>
      <c r="BW2619" s="2">
        <v>0</v>
      </c>
      <c r="BX2619" s="2">
        <v>0</v>
      </c>
      <c r="BY2619" s="2">
        <v>0</v>
      </c>
      <c r="BZ2619" s="2">
        <v>0</v>
      </c>
      <c r="CA2619" s="2">
        <v>0</v>
      </c>
      <c r="CB2619" s="2">
        <v>0</v>
      </c>
      <c r="CC2619" s="2">
        <v>0</v>
      </c>
      <c r="CD2619" s="2">
        <v>0</v>
      </c>
      <c r="CE2619" s="2">
        <v>0</v>
      </c>
      <c r="CF2619" s="2">
        <v>0</v>
      </c>
      <c r="CG2619" s="2">
        <v>0</v>
      </c>
      <c r="CH2619" s="2">
        <v>0</v>
      </c>
      <c r="CI2619" s="2">
        <v>0</v>
      </c>
      <c r="CJ2619" s="2">
        <v>0</v>
      </c>
      <c r="CK2619" s="2">
        <v>6</v>
      </c>
      <c r="CL2619" s="2">
        <v>0</v>
      </c>
    </row>
    <row r="2620" spans="1:90" x14ac:dyDescent="0.25">
      <c r="A2620" t="s">
        <v>115</v>
      </c>
      <c r="B2620">
        <v>10210</v>
      </c>
      <c r="C2620" t="s">
        <v>409</v>
      </c>
      <c r="D2620">
        <v>1</v>
      </c>
      <c r="E2620">
        <v>8</v>
      </c>
      <c r="F2620">
        <v>483631</v>
      </c>
      <c r="G2620">
        <v>35483631</v>
      </c>
      <c r="H2620" t="s">
        <v>19574</v>
      </c>
      <c r="I2620">
        <v>100</v>
      </c>
      <c r="J2620" t="s">
        <v>107</v>
      </c>
      <c r="K2620" t="s">
        <v>10381</v>
      </c>
      <c r="L2620">
        <v>44</v>
      </c>
      <c r="M2620" t="s">
        <v>1412</v>
      </c>
      <c r="N2620">
        <v>8191230</v>
      </c>
      <c r="O2620" t="s">
        <v>102</v>
      </c>
      <c r="P2620" t="s">
        <v>10382</v>
      </c>
      <c r="Q2620">
        <v>510</v>
      </c>
      <c r="R2620">
        <v>11</v>
      </c>
      <c r="S2620">
        <v>25850190</v>
      </c>
      <c r="U2620" t="s">
        <v>10383</v>
      </c>
      <c r="V2620">
        <v>1</v>
      </c>
      <c r="W2620" s="2">
        <v>0</v>
      </c>
      <c r="X2620" s="2">
        <v>0</v>
      </c>
      <c r="Y2620" s="2">
        <v>116</v>
      </c>
      <c r="Z2620" s="2">
        <v>130</v>
      </c>
      <c r="AA2620" s="2">
        <v>145</v>
      </c>
      <c r="AB2620" s="2">
        <v>114</v>
      </c>
      <c r="AC2620" s="2">
        <v>111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0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7</v>
      </c>
      <c r="BH2620" s="2">
        <v>5</v>
      </c>
      <c r="BI2620" s="2">
        <v>6</v>
      </c>
      <c r="BJ2620" s="2">
        <v>5</v>
      </c>
      <c r="BK2620" s="2">
        <v>4</v>
      </c>
      <c r="BL2620" s="2">
        <v>0</v>
      </c>
      <c r="BM2620" s="2">
        <v>0</v>
      </c>
      <c r="BN2620" s="2">
        <v>0</v>
      </c>
      <c r="BO2620" s="2">
        <v>0</v>
      </c>
      <c r="BP2620" s="2">
        <v>0</v>
      </c>
      <c r="BQ2620" s="2">
        <v>0</v>
      </c>
      <c r="BR2620" s="2">
        <v>0</v>
      </c>
      <c r="BS2620" s="2">
        <v>0</v>
      </c>
      <c r="BT2620" s="2">
        <v>0</v>
      </c>
      <c r="BU2620" s="2">
        <v>0</v>
      </c>
      <c r="BV2620" s="2">
        <v>0</v>
      </c>
      <c r="BW2620" s="2">
        <v>0</v>
      </c>
      <c r="BX2620" s="2">
        <v>0</v>
      </c>
      <c r="BY2620" s="2">
        <v>0</v>
      </c>
      <c r="BZ2620" s="2">
        <v>0</v>
      </c>
      <c r="CA2620" s="2">
        <v>0</v>
      </c>
      <c r="CB2620" s="2">
        <v>0</v>
      </c>
      <c r="CC2620" s="2">
        <v>0</v>
      </c>
      <c r="CD2620" s="2">
        <v>0</v>
      </c>
      <c r="CE2620" s="2">
        <v>0</v>
      </c>
      <c r="CF2620" s="2">
        <v>0</v>
      </c>
      <c r="CG2620" s="2">
        <v>0</v>
      </c>
      <c r="CH2620" s="2">
        <v>0</v>
      </c>
      <c r="CI2620" s="2">
        <v>0</v>
      </c>
      <c r="CJ2620" s="2">
        <v>0</v>
      </c>
      <c r="CK2620" s="2">
        <v>0</v>
      </c>
      <c r="CL2620" s="2">
        <v>0</v>
      </c>
    </row>
    <row r="2621" spans="1:90" x14ac:dyDescent="0.25">
      <c r="A2621" t="s">
        <v>115</v>
      </c>
      <c r="B2621">
        <v>10210</v>
      </c>
      <c r="C2621" t="s">
        <v>409</v>
      </c>
      <c r="D2621">
        <v>1</v>
      </c>
      <c r="E2621">
        <v>8</v>
      </c>
      <c r="F2621">
        <v>79881</v>
      </c>
      <c r="G2621">
        <v>35079881</v>
      </c>
      <c r="H2621" t="s">
        <v>19572</v>
      </c>
      <c r="I2621">
        <v>100</v>
      </c>
      <c r="J2621" t="s">
        <v>107</v>
      </c>
      <c r="K2621" t="s">
        <v>410</v>
      </c>
      <c r="L2621">
        <v>36</v>
      </c>
      <c r="M2621" t="s">
        <v>410</v>
      </c>
      <c r="N2621">
        <v>8141640</v>
      </c>
      <c r="O2621" t="s">
        <v>92</v>
      </c>
      <c r="P2621" t="s">
        <v>19210</v>
      </c>
      <c r="Q2621">
        <v>92</v>
      </c>
      <c r="R2621">
        <v>11</v>
      </c>
      <c r="S2621">
        <v>25672900</v>
      </c>
      <c r="U2621" t="s">
        <v>19211</v>
      </c>
      <c r="V2621">
        <v>1</v>
      </c>
      <c r="W2621" s="2">
        <v>0</v>
      </c>
      <c r="X2621" s="2">
        <v>0</v>
      </c>
      <c r="Y2621" s="2">
        <v>0</v>
      </c>
      <c r="Z2621" s="2">
        <v>157</v>
      </c>
      <c r="AA2621" s="2">
        <v>134</v>
      </c>
      <c r="AB2621" s="2">
        <v>88</v>
      </c>
      <c r="AC2621" s="2">
        <v>129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278</v>
      </c>
      <c r="BD2621" s="2">
        <v>0</v>
      </c>
      <c r="BE2621" s="2">
        <v>0</v>
      </c>
      <c r="BF2621" s="2">
        <v>0</v>
      </c>
      <c r="BG2621" s="2">
        <v>0</v>
      </c>
      <c r="BH2621" s="2">
        <v>7</v>
      </c>
      <c r="BI2621" s="2">
        <v>6</v>
      </c>
      <c r="BJ2621" s="2">
        <v>4</v>
      </c>
      <c r="BK2621" s="2">
        <v>6</v>
      </c>
      <c r="BL2621" s="2">
        <v>0</v>
      </c>
      <c r="BM2621" s="2">
        <v>0</v>
      </c>
      <c r="BN2621" s="2">
        <v>0</v>
      </c>
      <c r="BO2621" s="2">
        <v>0</v>
      </c>
      <c r="BP2621" s="2">
        <v>0</v>
      </c>
      <c r="BQ2621" s="2">
        <v>0</v>
      </c>
      <c r="BR2621" s="2">
        <v>0</v>
      </c>
      <c r="BS2621" s="2">
        <v>0</v>
      </c>
      <c r="BT2621" s="2">
        <v>0</v>
      </c>
      <c r="BU2621" s="2">
        <v>0</v>
      </c>
      <c r="BV2621" s="2">
        <v>0</v>
      </c>
      <c r="BW2621" s="2">
        <v>0</v>
      </c>
      <c r="BX2621" s="2">
        <v>0</v>
      </c>
      <c r="BY2621" s="2">
        <v>0</v>
      </c>
      <c r="BZ2621" s="2">
        <v>0</v>
      </c>
      <c r="CA2621" s="2">
        <v>0</v>
      </c>
      <c r="CB2621" s="2">
        <v>0</v>
      </c>
      <c r="CC2621" s="2">
        <v>0</v>
      </c>
      <c r="CD2621" s="2">
        <v>0</v>
      </c>
      <c r="CE2621" s="2">
        <v>0</v>
      </c>
      <c r="CF2621" s="2">
        <v>0</v>
      </c>
      <c r="CG2621" s="2">
        <v>0</v>
      </c>
      <c r="CH2621" s="2">
        <v>0</v>
      </c>
      <c r="CI2621" s="2">
        <v>0</v>
      </c>
      <c r="CJ2621" s="2">
        <v>0</v>
      </c>
      <c r="CK2621" s="2">
        <v>17</v>
      </c>
      <c r="CL2621" s="2">
        <v>0</v>
      </c>
    </row>
    <row r="2622" spans="1:90" x14ac:dyDescent="0.25">
      <c r="A2622" t="s">
        <v>115</v>
      </c>
      <c r="B2622">
        <v>10210</v>
      </c>
      <c r="C2622" t="s">
        <v>409</v>
      </c>
      <c r="D2622">
        <v>1</v>
      </c>
      <c r="E2622">
        <v>8</v>
      </c>
      <c r="F2622">
        <v>910284</v>
      </c>
      <c r="G2622">
        <v>35910284</v>
      </c>
      <c r="H2622" t="s">
        <v>11294</v>
      </c>
      <c r="I2622">
        <v>100</v>
      </c>
      <c r="J2622" t="s">
        <v>107</v>
      </c>
      <c r="K2622" t="s">
        <v>3105</v>
      </c>
      <c r="L2622">
        <v>36</v>
      </c>
      <c r="M2622" t="s">
        <v>410</v>
      </c>
      <c r="N2622">
        <v>8121590</v>
      </c>
      <c r="O2622" t="s">
        <v>92</v>
      </c>
      <c r="P2622" t="s">
        <v>11295</v>
      </c>
      <c r="Q2622">
        <v>19</v>
      </c>
      <c r="R2622">
        <v>11</v>
      </c>
      <c r="S2622">
        <v>29632539</v>
      </c>
      <c r="U2622" t="s">
        <v>11296</v>
      </c>
      <c r="V2622">
        <v>1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20</v>
      </c>
      <c r="AE2622" s="2">
        <v>65</v>
      </c>
      <c r="AF2622" s="2">
        <v>62</v>
      </c>
      <c r="AG2622" s="2">
        <v>54</v>
      </c>
      <c r="AH2622" s="2">
        <v>168</v>
      </c>
      <c r="AI2622" s="2">
        <v>120</v>
      </c>
      <c r="AJ2622" s="2">
        <v>142</v>
      </c>
      <c r="AK2622" s="2">
        <v>0</v>
      </c>
      <c r="AL2622" s="2">
        <v>0</v>
      </c>
      <c r="AM2622" s="2">
        <v>0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0</v>
      </c>
      <c r="BI2622" s="2">
        <v>0</v>
      </c>
      <c r="BJ2622" s="2">
        <v>0</v>
      </c>
      <c r="BK2622" s="2">
        <v>0</v>
      </c>
      <c r="BL2622" s="2">
        <v>2</v>
      </c>
      <c r="BM2622" s="2">
        <v>2</v>
      </c>
      <c r="BN2622" s="2">
        <v>2</v>
      </c>
      <c r="BO2622" s="2">
        <v>2</v>
      </c>
      <c r="BP2622" s="2">
        <v>9</v>
      </c>
      <c r="BQ2622" s="2">
        <v>6</v>
      </c>
      <c r="BR2622" s="2">
        <v>4</v>
      </c>
      <c r="BS2622" s="2">
        <v>0</v>
      </c>
      <c r="BT2622" s="2">
        <v>0</v>
      </c>
      <c r="BU2622" s="2">
        <v>0</v>
      </c>
      <c r="BV2622" s="2">
        <v>0</v>
      </c>
      <c r="BW2622" s="2">
        <v>0</v>
      </c>
      <c r="BX2622" s="2">
        <v>0</v>
      </c>
      <c r="BY2622" s="2">
        <v>0</v>
      </c>
      <c r="BZ2622" s="2">
        <v>0</v>
      </c>
      <c r="CA2622" s="2">
        <v>0</v>
      </c>
      <c r="CB2622" s="2">
        <v>0</v>
      </c>
      <c r="CC2622" s="2">
        <v>0</v>
      </c>
      <c r="CD2622" s="2">
        <v>0</v>
      </c>
      <c r="CE2622" s="2">
        <v>0</v>
      </c>
      <c r="CF2622" s="2">
        <v>0</v>
      </c>
      <c r="CG2622" s="2">
        <v>0</v>
      </c>
      <c r="CH2622" s="2">
        <v>0</v>
      </c>
      <c r="CI2622" s="2">
        <v>0</v>
      </c>
      <c r="CJ2622" s="2">
        <v>0</v>
      </c>
      <c r="CK2622" s="2">
        <v>0</v>
      </c>
      <c r="CL2622" s="2">
        <v>0</v>
      </c>
    </row>
    <row r="2623" spans="1:90" x14ac:dyDescent="0.25">
      <c r="A2623" t="s">
        <v>115</v>
      </c>
      <c r="B2623">
        <v>10210</v>
      </c>
      <c r="C2623" t="s">
        <v>409</v>
      </c>
      <c r="D2623">
        <v>1</v>
      </c>
      <c r="E2623">
        <v>8</v>
      </c>
      <c r="F2623">
        <v>2999</v>
      </c>
      <c r="G2623">
        <v>35002999</v>
      </c>
      <c r="H2623" t="s">
        <v>12613</v>
      </c>
      <c r="I2623">
        <v>100</v>
      </c>
      <c r="J2623" t="s">
        <v>107</v>
      </c>
      <c r="K2623" t="s">
        <v>709</v>
      </c>
      <c r="L2623">
        <v>84</v>
      </c>
      <c r="M2623" t="s">
        <v>709</v>
      </c>
      <c r="N2623">
        <v>8030350</v>
      </c>
      <c r="O2623" t="s">
        <v>92</v>
      </c>
      <c r="P2623" t="s">
        <v>12614</v>
      </c>
      <c r="Q2623">
        <v>351</v>
      </c>
      <c r="R2623">
        <v>11</v>
      </c>
      <c r="S2623">
        <v>20354466</v>
      </c>
      <c r="T2623">
        <v>20354746</v>
      </c>
      <c r="U2623" t="s">
        <v>12615</v>
      </c>
      <c r="V2623">
        <v>1</v>
      </c>
      <c r="W2623" s="2">
        <v>0</v>
      </c>
      <c r="X2623" s="2">
        <v>0</v>
      </c>
      <c r="Y2623" s="2">
        <v>49</v>
      </c>
      <c r="Z2623" s="2">
        <v>52</v>
      </c>
      <c r="AA2623" s="2">
        <v>51</v>
      </c>
      <c r="AB2623" s="2">
        <v>56</v>
      </c>
      <c r="AC2623" s="2">
        <v>51</v>
      </c>
      <c r="AD2623" s="2">
        <v>59</v>
      </c>
      <c r="AE2623" s="2">
        <v>60</v>
      </c>
      <c r="AF2623" s="2">
        <v>73</v>
      </c>
      <c r="AG2623" s="2">
        <v>88</v>
      </c>
      <c r="AH2623" s="2">
        <v>170</v>
      </c>
      <c r="AI2623" s="2">
        <v>118</v>
      </c>
      <c r="AJ2623" s="2">
        <v>81</v>
      </c>
      <c r="AK2623" s="2">
        <v>0</v>
      </c>
      <c r="AL2623" s="2">
        <v>0</v>
      </c>
      <c r="AM2623" s="2">
        <v>0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130</v>
      </c>
      <c r="BD2623" s="2">
        <v>0</v>
      </c>
      <c r="BE2623" s="2">
        <v>0</v>
      </c>
      <c r="BF2623" s="2">
        <v>0</v>
      </c>
      <c r="BG2623" s="2">
        <v>2</v>
      </c>
      <c r="BH2623" s="2">
        <v>2</v>
      </c>
      <c r="BI2623" s="2">
        <v>2</v>
      </c>
      <c r="BJ2623" s="2">
        <v>2</v>
      </c>
      <c r="BK2623" s="2">
        <v>2</v>
      </c>
      <c r="BL2623" s="2">
        <v>3</v>
      </c>
      <c r="BM2623" s="2">
        <v>2</v>
      </c>
      <c r="BN2623" s="2">
        <v>5</v>
      </c>
      <c r="BO2623" s="2">
        <v>3</v>
      </c>
      <c r="BP2623" s="2">
        <v>7</v>
      </c>
      <c r="BQ2623" s="2">
        <v>4</v>
      </c>
      <c r="BR2623" s="2">
        <v>4</v>
      </c>
      <c r="BS2623" s="2">
        <v>0</v>
      </c>
      <c r="BT2623" s="2">
        <v>0</v>
      </c>
      <c r="BU2623" s="2">
        <v>0</v>
      </c>
      <c r="BV2623" s="2">
        <v>0</v>
      </c>
      <c r="BW2623" s="2">
        <v>0</v>
      </c>
      <c r="BX2623" s="2">
        <v>0</v>
      </c>
      <c r="BY2623" s="2">
        <v>0</v>
      </c>
      <c r="BZ2623" s="2">
        <v>0</v>
      </c>
      <c r="CA2623" s="2">
        <v>0</v>
      </c>
      <c r="CB2623" s="2">
        <v>0</v>
      </c>
      <c r="CC2623" s="2">
        <v>0</v>
      </c>
      <c r="CD2623" s="2">
        <v>0</v>
      </c>
      <c r="CE2623" s="2">
        <v>0</v>
      </c>
      <c r="CF2623" s="2">
        <v>0</v>
      </c>
      <c r="CG2623" s="2">
        <v>0</v>
      </c>
      <c r="CH2623" s="2">
        <v>0</v>
      </c>
      <c r="CI2623" s="2">
        <v>0</v>
      </c>
      <c r="CJ2623" s="2">
        <v>0</v>
      </c>
      <c r="CK2623" s="2">
        <v>7</v>
      </c>
      <c r="CL2623" s="2">
        <v>0</v>
      </c>
    </row>
    <row r="2624" spans="1:90" x14ac:dyDescent="0.25">
      <c r="A2624" t="s">
        <v>115</v>
      </c>
      <c r="B2624">
        <v>10210</v>
      </c>
      <c r="C2624" t="s">
        <v>409</v>
      </c>
      <c r="D2624">
        <v>1</v>
      </c>
      <c r="E2624">
        <v>8</v>
      </c>
      <c r="F2624">
        <v>46309</v>
      </c>
      <c r="G2624">
        <v>35046309</v>
      </c>
      <c r="H2624" t="s">
        <v>12149</v>
      </c>
      <c r="I2624">
        <v>100</v>
      </c>
      <c r="J2624" t="s">
        <v>107</v>
      </c>
      <c r="K2624" t="s">
        <v>1034</v>
      </c>
      <c r="L2624">
        <v>74</v>
      </c>
      <c r="M2624" t="s">
        <v>817</v>
      </c>
      <c r="N2624">
        <v>8021040</v>
      </c>
      <c r="O2624" t="s">
        <v>92</v>
      </c>
      <c r="P2624" t="s">
        <v>12150</v>
      </c>
      <c r="Q2624">
        <v>775</v>
      </c>
      <c r="R2624">
        <v>11</v>
      </c>
      <c r="S2624">
        <v>22978467</v>
      </c>
      <c r="T2624">
        <v>29561088</v>
      </c>
      <c r="U2624" t="s">
        <v>12151</v>
      </c>
      <c r="V2624">
        <v>1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165</v>
      </c>
      <c r="AI2624" s="2">
        <v>159</v>
      </c>
      <c r="AJ2624" s="2">
        <v>176</v>
      </c>
      <c r="AK2624" s="2">
        <v>0</v>
      </c>
      <c r="AL2624" s="2">
        <v>0</v>
      </c>
      <c r="AM2624" s="2">
        <v>0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0</v>
      </c>
      <c r="BI2624" s="2">
        <v>0</v>
      </c>
      <c r="BJ2624" s="2">
        <v>0</v>
      </c>
      <c r="BK2624" s="2">
        <v>0</v>
      </c>
      <c r="BL2624" s="2">
        <v>0</v>
      </c>
      <c r="BM2624" s="2">
        <v>0</v>
      </c>
      <c r="BN2624" s="2">
        <v>0</v>
      </c>
      <c r="BO2624" s="2">
        <v>0</v>
      </c>
      <c r="BP2624" s="2">
        <v>5</v>
      </c>
      <c r="BQ2624" s="2">
        <v>5</v>
      </c>
      <c r="BR2624" s="2">
        <v>6</v>
      </c>
      <c r="BS2624" s="2">
        <v>0</v>
      </c>
      <c r="BT2624" s="2">
        <v>0</v>
      </c>
      <c r="BU2624" s="2">
        <v>0</v>
      </c>
      <c r="BV2624" s="2">
        <v>0</v>
      </c>
      <c r="BW2624" s="2">
        <v>0</v>
      </c>
      <c r="BX2624" s="2">
        <v>0</v>
      </c>
      <c r="BY2624" s="2">
        <v>0</v>
      </c>
      <c r="BZ2624" s="2">
        <v>0</v>
      </c>
      <c r="CA2624" s="2">
        <v>0</v>
      </c>
      <c r="CB2624" s="2">
        <v>0</v>
      </c>
      <c r="CC2624" s="2">
        <v>0</v>
      </c>
      <c r="CD2624" s="2">
        <v>0</v>
      </c>
      <c r="CE2624" s="2">
        <v>0</v>
      </c>
      <c r="CF2624" s="2">
        <v>0</v>
      </c>
      <c r="CG2624" s="2">
        <v>0</v>
      </c>
      <c r="CH2624" s="2">
        <v>0</v>
      </c>
      <c r="CI2624" s="2">
        <v>0</v>
      </c>
      <c r="CJ2624" s="2">
        <v>0</v>
      </c>
      <c r="CK2624" s="2">
        <v>0</v>
      </c>
      <c r="CL2624" s="2">
        <v>0</v>
      </c>
    </row>
    <row r="2625" spans="1:90" x14ac:dyDescent="0.25">
      <c r="A2625" t="s">
        <v>115</v>
      </c>
      <c r="B2625">
        <v>10210</v>
      </c>
      <c r="C2625" t="s">
        <v>409</v>
      </c>
      <c r="D2625">
        <v>1</v>
      </c>
      <c r="E2625">
        <v>8</v>
      </c>
      <c r="F2625">
        <v>925196</v>
      </c>
      <c r="G2625">
        <v>35925196</v>
      </c>
      <c r="H2625" t="s">
        <v>14329</v>
      </c>
      <c r="I2625">
        <v>100</v>
      </c>
      <c r="J2625" t="s">
        <v>107</v>
      </c>
      <c r="K2625" t="s">
        <v>2505</v>
      </c>
      <c r="L2625">
        <v>36</v>
      </c>
      <c r="M2625" t="s">
        <v>410</v>
      </c>
      <c r="N2625">
        <v>8141640</v>
      </c>
      <c r="O2625" t="s">
        <v>92</v>
      </c>
      <c r="P2625" t="s">
        <v>14330</v>
      </c>
      <c r="Q2625">
        <v>80</v>
      </c>
      <c r="R2625">
        <v>11</v>
      </c>
      <c r="S2625">
        <v>25695324</v>
      </c>
      <c r="U2625" t="s">
        <v>14331</v>
      </c>
      <c r="V2625">
        <v>1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95</v>
      </c>
      <c r="AE2625" s="2">
        <v>114</v>
      </c>
      <c r="AF2625" s="2">
        <v>64</v>
      </c>
      <c r="AG2625" s="2">
        <v>30</v>
      </c>
      <c r="AH2625" s="2">
        <v>388</v>
      </c>
      <c r="AI2625" s="2">
        <v>209</v>
      </c>
      <c r="AJ2625" s="2">
        <v>170</v>
      </c>
      <c r="AK2625" s="2">
        <v>0</v>
      </c>
      <c r="AL2625" s="2">
        <v>0</v>
      </c>
      <c r="AM2625" s="2">
        <v>0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271</v>
      </c>
      <c r="BD2625" s="2">
        <v>0</v>
      </c>
      <c r="BE2625" s="2">
        <v>0</v>
      </c>
      <c r="BF2625" s="2">
        <v>0</v>
      </c>
      <c r="BG2625" s="2">
        <v>0</v>
      </c>
      <c r="BH2625" s="2">
        <v>0</v>
      </c>
      <c r="BI2625" s="2">
        <v>0</v>
      </c>
      <c r="BJ2625" s="2">
        <v>0</v>
      </c>
      <c r="BK2625" s="2">
        <v>0</v>
      </c>
      <c r="BL2625" s="2">
        <v>3</v>
      </c>
      <c r="BM2625" s="2">
        <v>6</v>
      </c>
      <c r="BN2625" s="2">
        <v>3</v>
      </c>
      <c r="BO2625" s="2">
        <v>2</v>
      </c>
      <c r="BP2625" s="2">
        <v>18</v>
      </c>
      <c r="BQ2625" s="2">
        <v>8</v>
      </c>
      <c r="BR2625" s="2">
        <v>6</v>
      </c>
      <c r="BS2625" s="2">
        <v>0</v>
      </c>
      <c r="BT2625" s="2">
        <v>0</v>
      </c>
      <c r="BU2625" s="2">
        <v>0</v>
      </c>
      <c r="BV2625" s="2">
        <v>0</v>
      </c>
      <c r="BW2625" s="2">
        <v>0</v>
      </c>
      <c r="BX2625" s="2">
        <v>0</v>
      </c>
      <c r="BY2625" s="2">
        <v>0</v>
      </c>
      <c r="BZ2625" s="2">
        <v>0</v>
      </c>
      <c r="CA2625" s="2">
        <v>0</v>
      </c>
      <c r="CB2625" s="2">
        <v>0</v>
      </c>
      <c r="CC2625" s="2">
        <v>0</v>
      </c>
      <c r="CD2625" s="2">
        <v>0</v>
      </c>
      <c r="CE2625" s="2">
        <v>0</v>
      </c>
      <c r="CF2625" s="2">
        <v>0</v>
      </c>
      <c r="CG2625" s="2">
        <v>0</v>
      </c>
      <c r="CH2625" s="2">
        <v>0</v>
      </c>
      <c r="CI2625" s="2">
        <v>0</v>
      </c>
      <c r="CJ2625" s="2">
        <v>0</v>
      </c>
      <c r="CK2625" s="2">
        <v>15</v>
      </c>
      <c r="CL2625" s="2">
        <v>0</v>
      </c>
    </row>
    <row r="2626" spans="1:90" x14ac:dyDescent="0.25">
      <c r="A2626" t="s">
        <v>115</v>
      </c>
      <c r="B2626">
        <v>10210</v>
      </c>
      <c r="C2626" t="s">
        <v>409</v>
      </c>
      <c r="D2626">
        <v>1</v>
      </c>
      <c r="E2626">
        <v>8</v>
      </c>
      <c r="F2626">
        <v>923597</v>
      </c>
      <c r="G2626">
        <v>35923597</v>
      </c>
      <c r="H2626" t="s">
        <v>8462</v>
      </c>
      <c r="I2626">
        <v>100</v>
      </c>
      <c r="J2626" t="s">
        <v>107</v>
      </c>
      <c r="K2626" t="s">
        <v>1653</v>
      </c>
      <c r="L2626">
        <v>36</v>
      </c>
      <c r="M2626" t="s">
        <v>410</v>
      </c>
      <c r="N2626">
        <v>8110840</v>
      </c>
      <c r="O2626" t="s">
        <v>294</v>
      </c>
      <c r="P2626" t="s">
        <v>8463</v>
      </c>
      <c r="Q2626">
        <v>0</v>
      </c>
      <c r="R2626">
        <v>11</v>
      </c>
      <c r="S2626">
        <v>29638145</v>
      </c>
      <c r="U2626" t="s">
        <v>8464</v>
      </c>
      <c r="V2626">
        <v>1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162</v>
      </c>
      <c r="AE2626" s="2">
        <v>172</v>
      </c>
      <c r="AF2626" s="2">
        <v>147</v>
      </c>
      <c r="AG2626" s="2">
        <v>178</v>
      </c>
      <c r="AH2626" s="2">
        <v>388</v>
      </c>
      <c r="AI2626" s="2">
        <v>309</v>
      </c>
      <c r="AJ2626" s="2">
        <v>279</v>
      </c>
      <c r="AK2626" s="2">
        <v>0</v>
      </c>
      <c r="AL2626" s="2">
        <v>0</v>
      </c>
      <c r="AM2626" s="2">
        <v>0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392</v>
      </c>
      <c r="BD2626" s="2">
        <v>0</v>
      </c>
      <c r="BE2626" s="2">
        <v>0</v>
      </c>
      <c r="BF2626" s="2">
        <v>0</v>
      </c>
      <c r="BG2626" s="2">
        <v>0</v>
      </c>
      <c r="BH2626" s="2">
        <v>0</v>
      </c>
      <c r="BI2626" s="2">
        <v>0</v>
      </c>
      <c r="BJ2626" s="2">
        <v>0</v>
      </c>
      <c r="BK2626" s="2">
        <v>0</v>
      </c>
      <c r="BL2626" s="2">
        <v>5</v>
      </c>
      <c r="BM2626" s="2">
        <v>5</v>
      </c>
      <c r="BN2626" s="2">
        <v>6</v>
      </c>
      <c r="BO2626" s="2">
        <v>8</v>
      </c>
      <c r="BP2626" s="2">
        <v>18</v>
      </c>
      <c r="BQ2626" s="2">
        <v>11</v>
      </c>
      <c r="BR2626" s="2">
        <v>8</v>
      </c>
      <c r="BS2626" s="2">
        <v>0</v>
      </c>
      <c r="BT2626" s="2">
        <v>0</v>
      </c>
      <c r="BU2626" s="2">
        <v>0</v>
      </c>
      <c r="BV2626" s="2">
        <v>0</v>
      </c>
      <c r="BW2626" s="2">
        <v>0</v>
      </c>
      <c r="BX2626" s="2">
        <v>0</v>
      </c>
      <c r="BY2626" s="2">
        <v>0</v>
      </c>
      <c r="BZ2626" s="2">
        <v>0</v>
      </c>
      <c r="CA2626" s="2">
        <v>0</v>
      </c>
      <c r="CB2626" s="2">
        <v>0</v>
      </c>
      <c r="CC2626" s="2">
        <v>0</v>
      </c>
      <c r="CD2626" s="2">
        <v>0</v>
      </c>
      <c r="CE2626" s="2">
        <v>0</v>
      </c>
      <c r="CF2626" s="2">
        <v>0</v>
      </c>
      <c r="CG2626" s="2">
        <v>0</v>
      </c>
      <c r="CH2626" s="2">
        <v>0</v>
      </c>
      <c r="CI2626" s="2">
        <v>0</v>
      </c>
      <c r="CJ2626" s="2">
        <v>0</v>
      </c>
      <c r="CK2626" s="2">
        <v>19</v>
      </c>
      <c r="CL2626" s="2">
        <v>0</v>
      </c>
    </row>
    <row r="2627" spans="1:90" x14ac:dyDescent="0.25">
      <c r="A2627" t="s">
        <v>115</v>
      </c>
      <c r="B2627">
        <v>10210</v>
      </c>
      <c r="C2627" t="s">
        <v>409</v>
      </c>
      <c r="D2627">
        <v>1</v>
      </c>
      <c r="E2627">
        <v>8</v>
      </c>
      <c r="F2627">
        <v>44349</v>
      </c>
      <c r="G2627">
        <v>35044349</v>
      </c>
      <c r="H2627" t="s">
        <v>1009</v>
      </c>
      <c r="I2627">
        <v>100</v>
      </c>
      <c r="J2627" t="s">
        <v>107</v>
      </c>
      <c r="K2627" t="s">
        <v>1010</v>
      </c>
      <c r="L2627">
        <v>84</v>
      </c>
      <c r="M2627" t="s">
        <v>709</v>
      </c>
      <c r="N2627">
        <v>8151260</v>
      </c>
      <c r="O2627" t="s">
        <v>92</v>
      </c>
      <c r="P2627" t="s">
        <v>1011</v>
      </c>
      <c r="Q2627">
        <v>200</v>
      </c>
      <c r="R2627">
        <v>11</v>
      </c>
      <c r="S2627">
        <v>20351820</v>
      </c>
      <c r="U2627" t="s">
        <v>1012</v>
      </c>
      <c r="V2627">
        <v>1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361</v>
      </c>
      <c r="AI2627" s="2">
        <v>394</v>
      </c>
      <c r="AJ2627" s="2">
        <v>420</v>
      </c>
      <c r="AK2627" s="2">
        <v>0</v>
      </c>
      <c r="AL2627" s="2">
        <v>0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92</v>
      </c>
      <c r="BD2627" s="2">
        <v>0</v>
      </c>
      <c r="BE2627" s="2">
        <v>0</v>
      </c>
      <c r="BF2627" s="2">
        <v>0</v>
      </c>
      <c r="BG2627" s="2">
        <v>0</v>
      </c>
      <c r="BH2627" s="2">
        <v>0</v>
      </c>
      <c r="BI2627" s="2">
        <v>0</v>
      </c>
      <c r="BJ2627" s="2">
        <v>0</v>
      </c>
      <c r="BK2627" s="2">
        <v>0</v>
      </c>
      <c r="BL2627" s="2">
        <v>0</v>
      </c>
      <c r="BM2627" s="2">
        <v>0</v>
      </c>
      <c r="BN2627" s="2">
        <v>0</v>
      </c>
      <c r="BO2627" s="2">
        <v>0</v>
      </c>
      <c r="BP2627" s="2">
        <v>14</v>
      </c>
      <c r="BQ2627" s="2">
        <v>14</v>
      </c>
      <c r="BR2627" s="2">
        <v>13</v>
      </c>
      <c r="BS2627" s="2">
        <v>0</v>
      </c>
      <c r="BT2627" s="2">
        <v>0</v>
      </c>
      <c r="BU2627" s="2">
        <v>0</v>
      </c>
      <c r="BV2627" s="2">
        <v>0</v>
      </c>
      <c r="BW2627" s="2">
        <v>0</v>
      </c>
      <c r="BX2627" s="2">
        <v>0</v>
      </c>
      <c r="BY2627" s="2">
        <v>0</v>
      </c>
      <c r="BZ2627" s="2">
        <v>0</v>
      </c>
      <c r="CA2627" s="2">
        <v>0</v>
      </c>
      <c r="CB2627" s="2">
        <v>0</v>
      </c>
      <c r="CC2627" s="2">
        <v>0</v>
      </c>
      <c r="CD2627" s="2">
        <v>0</v>
      </c>
      <c r="CE2627" s="2">
        <v>0</v>
      </c>
      <c r="CF2627" s="2">
        <v>0</v>
      </c>
      <c r="CG2627" s="2">
        <v>0</v>
      </c>
      <c r="CH2627" s="2">
        <v>0</v>
      </c>
      <c r="CI2627" s="2">
        <v>0</v>
      </c>
      <c r="CJ2627" s="2">
        <v>0</v>
      </c>
      <c r="CK2627" s="2">
        <v>4</v>
      </c>
      <c r="CL2627" s="2">
        <v>0</v>
      </c>
    </row>
    <row r="2628" spans="1:90" x14ac:dyDescent="0.25">
      <c r="A2628" t="s">
        <v>115</v>
      </c>
      <c r="B2628">
        <v>10211</v>
      </c>
      <c r="C2628" t="s">
        <v>363</v>
      </c>
      <c r="D2628">
        <v>1</v>
      </c>
      <c r="E2628">
        <v>8</v>
      </c>
      <c r="F2628">
        <v>3244</v>
      </c>
      <c r="G2628">
        <v>35003244</v>
      </c>
      <c r="H2628" t="s">
        <v>5499</v>
      </c>
      <c r="I2628">
        <v>100</v>
      </c>
      <c r="J2628" t="s">
        <v>107</v>
      </c>
      <c r="K2628" t="s">
        <v>1461</v>
      </c>
      <c r="L2628">
        <v>75</v>
      </c>
      <c r="M2628" t="s">
        <v>364</v>
      </c>
      <c r="N2628">
        <v>8330120</v>
      </c>
      <c r="O2628" t="s">
        <v>92</v>
      </c>
      <c r="P2628" t="s">
        <v>5500</v>
      </c>
      <c r="Q2628">
        <v>133</v>
      </c>
      <c r="R2628">
        <v>11</v>
      </c>
      <c r="S2628">
        <v>29192636</v>
      </c>
      <c r="T2628">
        <v>29624575</v>
      </c>
      <c r="U2628" t="s">
        <v>5501</v>
      </c>
      <c r="V2628">
        <v>1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116</v>
      </c>
      <c r="AE2628" s="2">
        <v>114</v>
      </c>
      <c r="AF2628" s="2">
        <v>104</v>
      </c>
      <c r="AG2628" s="2">
        <v>109</v>
      </c>
      <c r="AH2628" s="2">
        <v>271</v>
      </c>
      <c r="AI2628" s="2">
        <v>267</v>
      </c>
      <c r="AJ2628" s="2">
        <v>177</v>
      </c>
      <c r="AK2628" s="2">
        <v>0</v>
      </c>
      <c r="AL2628" s="2">
        <v>0</v>
      </c>
      <c r="AM2628" s="2">
        <v>0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425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81</v>
      </c>
      <c r="BD2628" s="2">
        <v>0</v>
      </c>
      <c r="BE2628" s="2">
        <v>0</v>
      </c>
      <c r="BF2628" s="2">
        <v>0</v>
      </c>
      <c r="BG2628" s="2">
        <v>0</v>
      </c>
      <c r="BH2628" s="2">
        <v>0</v>
      </c>
      <c r="BI2628" s="2">
        <v>0</v>
      </c>
      <c r="BJ2628" s="2">
        <v>0</v>
      </c>
      <c r="BK2628" s="2">
        <v>0</v>
      </c>
      <c r="BL2628" s="2">
        <v>6</v>
      </c>
      <c r="BM2628" s="2">
        <v>5</v>
      </c>
      <c r="BN2628" s="2">
        <v>4</v>
      </c>
      <c r="BO2628" s="2">
        <v>4</v>
      </c>
      <c r="BP2628" s="2">
        <v>10</v>
      </c>
      <c r="BQ2628" s="2">
        <v>9</v>
      </c>
      <c r="BR2628" s="2">
        <v>6</v>
      </c>
      <c r="BS2628" s="2">
        <v>0</v>
      </c>
      <c r="BT2628" s="2">
        <v>0</v>
      </c>
      <c r="BU2628" s="2">
        <v>0</v>
      </c>
      <c r="BV2628" s="2">
        <v>0</v>
      </c>
      <c r="BW2628" s="2">
        <v>0</v>
      </c>
      <c r="BX2628" s="2">
        <v>0</v>
      </c>
      <c r="BY2628" s="2">
        <v>0</v>
      </c>
      <c r="BZ2628" s="2">
        <v>0</v>
      </c>
      <c r="CA2628" s="2">
        <v>0</v>
      </c>
      <c r="CB2628" s="2">
        <v>0</v>
      </c>
      <c r="CC2628" s="2">
        <v>11</v>
      </c>
      <c r="CD2628" s="2">
        <v>0</v>
      </c>
      <c r="CE2628" s="2">
        <v>0</v>
      </c>
      <c r="CF2628" s="2">
        <v>0</v>
      </c>
      <c r="CG2628" s="2">
        <v>0</v>
      </c>
      <c r="CH2628" s="2">
        <v>0</v>
      </c>
      <c r="CI2628" s="2">
        <v>0</v>
      </c>
      <c r="CJ2628" s="2">
        <v>0</v>
      </c>
      <c r="CK2628" s="2">
        <v>5</v>
      </c>
      <c r="CL2628" s="2">
        <v>0</v>
      </c>
    </row>
    <row r="2629" spans="1:90" x14ac:dyDescent="0.25">
      <c r="A2629" t="s">
        <v>115</v>
      </c>
      <c r="B2629">
        <v>10211</v>
      </c>
      <c r="C2629" t="s">
        <v>363</v>
      </c>
      <c r="D2629">
        <v>1</v>
      </c>
      <c r="E2629">
        <v>8</v>
      </c>
      <c r="F2629">
        <v>3177</v>
      </c>
      <c r="G2629">
        <v>35003177</v>
      </c>
      <c r="H2629" t="s">
        <v>12253</v>
      </c>
      <c r="I2629">
        <v>100</v>
      </c>
      <c r="J2629" t="s">
        <v>107</v>
      </c>
      <c r="K2629" t="s">
        <v>2613</v>
      </c>
      <c r="L2629">
        <v>75</v>
      </c>
      <c r="M2629" t="s">
        <v>364</v>
      </c>
      <c r="N2629">
        <v>8390000</v>
      </c>
      <c r="O2629" t="s">
        <v>92</v>
      </c>
      <c r="P2629" t="s">
        <v>12254</v>
      </c>
      <c r="Q2629">
        <v>50</v>
      </c>
      <c r="R2629">
        <v>11</v>
      </c>
      <c r="S2629">
        <v>27512561</v>
      </c>
      <c r="T2629">
        <v>27515190</v>
      </c>
      <c r="U2629" t="s">
        <v>12255</v>
      </c>
      <c r="V2629">
        <v>1</v>
      </c>
      <c r="W2629" s="2">
        <v>0</v>
      </c>
      <c r="X2629" s="2">
        <v>0</v>
      </c>
      <c r="Y2629" s="2">
        <v>154</v>
      </c>
      <c r="Z2629" s="2">
        <v>155</v>
      </c>
      <c r="AA2629" s="2">
        <v>127</v>
      </c>
      <c r="AB2629" s="2">
        <v>128</v>
      </c>
      <c r="AC2629" s="2">
        <v>183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144</v>
      </c>
      <c r="BD2629" s="2">
        <v>0</v>
      </c>
      <c r="BE2629" s="2">
        <v>0</v>
      </c>
      <c r="BF2629" s="2">
        <v>0</v>
      </c>
      <c r="BG2629" s="2">
        <v>7</v>
      </c>
      <c r="BH2629" s="2">
        <v>5</v>
      </c>
      <c r="BI2629" s="2">
        <v>5</v>
      </c>
      <c r="BJ2629" s="2">
        <v>4</v>
      </c>
      <c r="BK2629" s="2">
        <v>8</v>
      </c>
      <c r="BL2629" s="2">
        <v>0</v>
      </c>
      <c r="BM2629" s="2">
        <v>0</v>
      </c>
      <c r="BN2629" s="2">
        <v>0</v>
      </c>
      <c r="BO2629" s="2">
        <v>0</v>
      </c>
      <c r="BP2629" s="2">
        <v>0</v>
      </c>
      <c r="BQ2629" s="2">
        <v>0</v>
      </c>
      <c r="BR2629" s="2">
        <v>0</v>
      </c>
      <c r="BS2629" s="2">
        <v>0</v>
      </c>
      <c r="BT2629" s="2">
        <v>0</v>
      </c>
      <c r="BU2629" s="2">
        <v>0</v>
      </c>
      <c r="BV2629" s="2">
        <v>0</v>
      </c>
      <c r="BW2629" s="2">
        <v>0</v>
      </c>
      <c r="BX2629" s="2">
        <v>0</v>
      </c>
      <c r="BY2629" s="2">
        <v>0</v>
      </c>
      <c r="BZ2629" s="2">
        <v>0</v>
      </c>
      <c r="CA2629" s="2">
        <v>0</v>
      </c>
      <c r="CB2629" s="2">
        <v>0</v>
      </c>
      <c r="CC2629" s="2">
        <v>0</v>
      </c>
      <c r="CD2629" s="2">
        <v>0</v>
      </c>
      <c r="CE2629" s="2">
        <v>0</v>
      </c>
      <c r="CF2629" s="2">
        <v>0</v>
      </c>
      <c r="CG2629" s="2">
        <v>0</v>
      </c>
      <c r="CH2629" s="2">
        <v>0</v>
      </c>
      <c r="CI2629" s="2">
        <v>0</v>
      </c>
      <c r="CJ2629" s="2">
        <v>0</v>
      </c>
      <c r="CK2629" s="2">
        <v>6</v>
      </c>
      <c r="CL2629" s="2">
        <v>0</v>
      </c>
    </row>
    <row r="2630" spans="1:90" x14ac:dyDescent="0.25">
      <c r="A2630" t="s">
        <v>115</v>
      </c>
      <c r="B2630">
        <v>10211</v>
      </c>
      <c r="C2630" t="s">
        <v>363</v>
      </c>
      <c r="D2630">
        <v>1</v>
      </c>
      <c r="E2630">
        <v>8</v>
      </c>
      <c r="F2630">
        <v>3311</v>
      </c>
      <c r="G2630">
        <v>35003311</v>
      </c>
      <c r="H2630" t="s">
        <v>16787</v>
      </c>
      <c r="I2630">
        <v>100</v>
      </c>
      <c r="J2630" t="s">
        <v>107</v>
      </c>
      <c r="K2630" t="s">
        <v>2059</v>
      </c>
      <c r="L2630">
        <v>75</v>
      </c>
      <c r="M2630" t="s">
        <v>364</v>
      </c>
      <c r="N2630">
        <v>8320200</v>
      </c>
      <c r="O2630" t="s">
        <v>92</v>
      </c>
      <c r="P2630" t="s">
        <v>16788</v>
      </c>
      <c r="Q2630">
        <v>145</v>
      </c>
      <c r="R2630">
        <v>11</v>
      </c>
      <c r="S2630">
        <v>29192253</v>
      </c>
      <c r="T2630">
        <v>29624286</v>
      </c>
      <c r="U2630" t="s">
        <v>16789</v>
      </c>
      <c r="V2630">
        <v>1</v>
      </c>
      <c r="W2630" s="2">
        <v>0</v>
      </c>
      <c r="X2630" s="2">
        <v>0</v>
      </c>
      <c r="Y2630" s="2">
        <v>111</v>
      </c>
      <c r="Z2630" s="2">
        <v>120</v>
      </c>
      <c r="AA2630" s="2">
        <v>124</v>
      </c>
      <c r="AB2630" s="2">
        <v>171</v>
      </c>
      <c r="AC2630" s="2">
        <v>147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0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3</v>
      </c>
      <c r="BC2630" s="2">
        <v>0</v>
      </c>
      <c r="BD2630" s="2">
        <v>9</v>
      </c>
      <c r="BE2630" s="2">
        <v>0</v>
      </c>
      <c r="BF2630" s="2">
        <v>0</v>
      </c>
      <c r="BG2630" s="2">
        <v>6</v>
      </c>
      <c r="BH2630" s="2">
        <v>5</v>
      </c>
      <c r="BI2630" s="2">
        <v>6</v>
      </c>
      <c r="BJ2630" s="2">
        <v>9</v>
      </c>
      <c r="BK2630" s="2">
        <v>9</v>
      </c>
      <c r="BL2630" s="2">
        <v>0</v>
      </c>
      <c r="BM2630" s="2">
        <v>0</v>
      </c>
      <c r="BN2630" s="2">
        <v>0</v>
      </c>
      <c r="BO2630" s="2">
        <v>0</v>
      </c>
      <c r="BP2630" s="2">
        <v>0</v>
      </c>
      <c r="BQ2630" s="2">
        <v>0</v>
      </c>
      <c r="BR2630" s="2">
        <v>0</v>
      </c>
      <c r="BS2630" s="2">
        <v>0</v>
      </c>
      <c r="BT2630" s="2">
        <v>0</v>
      </c>
      <c r="BU2630" s="2">
        <v>0</v>
      </c>
      <c r="BV2630" s="2">
        <v>0</v>
      </c>
      <c r="BW2630" s="2">
        <v>0</v>
      </c>
      <c r="BX2630" s="2">
        <v>0</v>
      </c>
      <c r="BY2630" s="2">
        <v>0</v>
      </c>
      <c r="BZ2630" s="2">
        <v>0</v>
      </c>
      <c r="CA2630" s="2">
        <v>0</v>
      </c>
      <c r="CB2630" s="2">
        <v>0</v>
      </c>
      <c r="CC2630" s="2">
        <v>0</v>
      </c>
      <c r="CD2630" s="2">
        <v>0</v>
      </c>
      <c r="CE2630" s="2">
        <v>0</v>
      </c>
      <c r="CF2630" s="2">
        <v>0</v>
      </c>
      <c r="CG2630" s="2">
        <v>0</v>
      </c>
      <c r="CH2630" s="2">
        <v>0</v>
      </c>
      <c r="CI2630" s="2">
        <v>0</v>
      </c>
      <c r="CJ2630" s="2">
        <v>3</v>
      </c>
      <c r="CK2630" s="2">
        <v>0</v>
      </c>
      <c r="CL2630" s="2">
        <v>2</v>
      </c>
    </row>
    <row r="2631" spans="1:90" x14ac:dyDescent="0.25">
      <c r="A2631" t="s">
        <v>115</v>
      </c>
      <c r="B2631">
        <v>10211</v>
      </c>
      <c r="C2631" t="s">
        <v>363</v>
      </c>
      <c r="D2631">
        <v>1</v>
      </c>
      <c r="E2631">
        <v>8</v>
      </c>
      <c r="F2631">
        <v>37047</v>
      </c>
      <c r="G2631">
        <v>35037047</v>
      </c>
      <c r="H2631" t="s">
        <v>17024</v>
      </c>
      <c r="I2631">
        <v>100</v>
      </c>
      <c r="J2631" t="s">
        <v>107</v>
      </c>
      <c r="K2631" t="s">
        <v>174</v>
      </c>
      <c r="L2631">
        <v>47</v>
      </c>
      <c r="M2631" t="s">
        <v>566</v>
      </c>
      <c r="N2631">
        <v>8215580</v>
      </c>
      <c r="O2631" t="s">
        <v>92</v>
      </c>
      <c r="P2631" t="s">
        <v>17025</v>
      </c>
      <c r="Q2631">
        <v>9</v>
      </c>
      <c r="R2631">
        <v>11</v>
      </c>
      <c r="S2631">
        <v>22056811</v>
      </c>
      <c r="T2631">
        <v>25242202</v>
      </c>
      <c r="U2631" t="s">
        <v>17026</v>
      </c>
      <c r="V2631">
        <v>1</v>
      </c>
      <c r="W2631" s="2">
        <v>0</v>
      </c>
      <c r="X2631" s="2">
        <v>0</v>
      </c>
      <c r="Y2631" s="2">
        <v>89</v>
      </c>
      <c r="Z2631" s="2">
        <v>99</v>
      </c>
      <c r="AA2631" s="2">
        <v>99</v>
      </c>
      <c r="AB2631" s="2">
        <v>101</v>
      </c>
      <c r="AC2631" s="2">
        <v>75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5</v>
      </c>
      <c r="BH2631" s="2">
        <v>5</v>
      </c>
      <c r="BI2631" s="2">
        <v>5</v>
      </c>
      <c r="BJ2631" s="2">
        <v>4</v>
      </c>
      <c r="BK2631" s="2">
        <v>3</v>
      </c>
      <c r="BL2631" s="2">
        <v>0</v>
      </c>
      <c r="BM2631" s="2">
        <v>0</v>
      </c>
      <c r="BN2631" s="2">
        <v>0</v>
      </c>
      <c r="BO2631" s="2">
        <v>0</v>
      </c>
      <c r="BP2631" s="2">
        <v>0</v>
      </c>
      <c r="BQ2631" s="2">
        <v>0</v>
      </c>
      <c r="BR2631" s="2">
        <v>0</v>
      </c>
      <c r="BS2631" s="2">
        <v>0</v>
      </c>
      <c r="BT2631" s="2">
        <v>0</v>
      </c>
      <c r="BU2631" s="2">
        <v>0</v>
      </c>
      <c r="BV2631" s="2">
        <v>0</v>
      </c>
      <c r="BW2631" s="2">
        <v>0</v>
      </c>
      <c r="BX2631" s="2">
        <v>0</v>
      </c>
      <c r="BY2631" s="2">
        <v>0</v>
      </c>
      <c r="BZ2631" s="2">
        <v>0</v>
      </c>
      <c r="CA2631" s="2">
        <v>0</v>
      </c>
      <c r="CB2631" s="2">
        <v>0</v>
      </c>
      <c r="CC2631" s="2">
        <v>0</v>
      </c>
      <c r="CD2631" s="2">
        <v>0</v>
      </c>
      <c r="CE2631" s="2">
        <v>0</v>
      </c>
      <c r="CF2631" s="2">
        <v>0</v>
      </c>
      <c r="CG2631" s="2">
        <v>0</v>
      </c>
      <c r="CH2631" s="2">
        <v>0</v>
      </c>
      <c r="CI2631" s="2">
        <v>0</v>
      </c>
      <c r="CJ2631" s="2">
        <v>0</v>
      </c>
      <c r="CK2631" s="2">
        <v>0</v>
      </c>
      <c r="CL2631" s="2">
        <v>0</v>
      </c>
    </row>
    <row r="2632" spans="1:90" x14ac:dyDescent="0.25">
      <c r="A2632" t="s">
        <v>115</v>
      </c>
      <c r="B2632">
        <v>10211</v>
      </c>
      <c r="C2632" t="s">
        <v>363</v>
      </c>
      <c r="D2632">
        <v>1</v>
      </c>
      <c r="E2632">
        <v>8</v>
      </c>
      <c r="F2632">
        <v>902615</v>
      </c>
      <c r="G2632">
        <v>35902615</v>
      </c>
      <c r="H2632" t="s">
        <v>16272</v>
      </c>
      <c r="I2632">
        <v>100</v>
      </c>
      <c r="J2632" t="s">
        <v>107</v>
      </c>
      <c r="K2632" t="s">
        <v>9734</v>
      </c>
      <c r="L2632">
        <v>33</v>
      </c>
      <c r="M2632" t="s">
        <v>574</v>
      </c>
      <c r="N2632">
        <v>8381020</v>
      </c>
      <c r="O2632" t="s">
        <v>92</v>
      </c>
      <c r="P2632" t="s">
        <v>9735</v>
      </c>
      <c r="Q2632">
        <v>101</v>
      </c>
      <c r="R2632">
        <v>11</v>
      </c>
      <c r="S2632">
        <v>27315159</v>
      </c>
      <c r="T2632">
        <v>27345011</v>
      </c>
      <c r="U2632" t="s">
        <v>16273</v>
      </c>
      <c r="V2632">
        <v>1</v>
      </c>
      <c r="W2632" s="2">
        <v>0</v>
      </c>
      <c r="X2632" s="2">
        <v>0</v>
      </c>
      <c r="Y2632" s="2">
        <v>65</v>
      </c>
      <c r="Z2632" s="2">
        <v>87</v>
      </c>
      <c r="AA2632" s="2">
        <v>89</v>
      </c>
      <c r="AB2632" s="2">
        <v>65</v>
      </c>
      <c r="AC2632" s="2">
        <v>120</v>
      </c>
      <c r="AD2632" s="2">
        <v>123</v>
      </c>
      <c r="AE2632" s="2">
        <v>136</v>
      </c>
      <c r="AF2632" s="2">
        <v>108</v>
      </c>
      <c r="AG2632" s="2">
        <v>75</v>
      </c>
      <c r="AH2632" s="2">
        <v>204</v>
      </c>
      <c r="AI2632" s="2">
        <v>125</v>
      </c>
      <c r="AJ2632" s="2">
        <v>146</v>
      </c>
      <c r="AK2632" s="2">
        <v>0</v>
      </c>
      <c r="AL2632" s="2">
        <v>0</v>
      </c>
      <c r="AM2632" s="2">
        <v>0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2">
        <v>21</v>
      </c>
      <c r="BD2632" s="2">
        <v>0</v>
      </c>
      <c r="BE2632" s="2">
        <v>0</v>
      </c>
      <c r="BF2632" s="2">
        <v>0</v>
      </c>
      <c r="BG2632" s="2">
        <v>2</v>
      </c>
      <c r="BH2632" s="2">
        <v>3</v>
      </c>
      <c r="BI2632" s="2">
        <v>3</v>
      </c>
      <c r="BJ2632" s="2">
        <v>3</v>
      </c>
      <c r="BK2632" s="2">
        <v>5</v>
      </c>
      <c r="BL2632" s="2">
        <v>4</v>
      </c>
      <c r="BM2632" s="2">
        <v>4</v>
      </c>
      <c r="BN2632" s="2">
        <v>4</v>
      </c>
      <c r="BO2632" s="2">
        <v>2</v>
      </c>
      <c r="BP2632" s="2">
        <v>7</v>
      </c>
      <c r="BQ2632" s="2">
        <v>4</v>
      </c>
      <c r="BR2632" s="2">
        <v>5</v>
      </c>
      <c r="BS2632" s="2">
        <v>0</v>
      </c>
      <c r="BT2632" s="2">
        <v>0</v>
      </c>
      <c r="BU2632" s="2">
        <v>0</v>
      </c>
      <c r="BV2632" s="2">
        <v>0</v>
      </c>
      <c r="BW2632" s="2">
        <v>0</v>
      </c>
      <c r="BX2632" s="2">
        <v>0</v>
      </c>
      <c r="BY2632" s="2">
        <v>0</v>
      </c>
      <c r="BZ2632" s="2">
        <v>0</v>
      </c>
      <c r="CA2632" s="2">
        <v>0</v>
      </c>
      <c r="CB2632" s="2">
        <v>0</v>
      </c>
      <c r="CC2632" s="2">
        <v>0</v>
      </c>
      <c r="CD2632" s="2">
        <v>0</v>
      </c>
      <c r="CE2632" s="2">
        <v>0</v>
      </c>
      <c r="CF2632" s="2">
        <v>0</v>
      </c>
      <c r="CG2632" s="2">
        <v>0</v>
      </c>
      <c r="CH2632" s="2">
        <v>0</v>
      </c>
      <c r="CI2632" s="2">
        <v>0</v>
      </c>
      <c r="CJ2632" s="2">
        <v>0</v>
      </c>
      <c r="CK2632" s="2">
        <v>1</v>
      </c>
      <c r="CL2632" s="2">
        <v>0</v>
      </c>
    </row>
    <row r="2633" spans="1:90" x14ac:dyDescent="0.25">
      <c r="A2633" t="s">
        <v>115</v>
      </c>
      <c r="B2633">
        <v>10211</v>
      </c>
      <c r="C2633" t="s">
        <v>363</v>
      </c>
      <c r="D2633">
        <v>1</v>
      </c>
      <c r="E2633">
        <v>8</v>
      </c>
      <c r="F2633">
        <v>352573</v>
      </c>
      <c r="G2633">
        <v>35352573</v>
      </c>
      <c r="H2633" t="s">
        <v>13683</v>
      </c>
      <c r="I2633">
        <v>100</v>
      </c>
      <c r="J2633" t="s">
        <v>107</v>
      </c>
      <c r="K2633" t="s">
        <v>3192</v>
      </c>
      <c r="L2633">
        <v>33</v>
      </c>
      <c r="M2633" t="s">
        <v>574</v>
      </c>
      <c r="N2633">
        <v>8344000</v>
      </c>
      <c r="O2633" t="s">
        <v>100</v>
      </c>
      <c r="P2633" t="s">
        <v>13684</v>
      </c>
      <c r="Q2633">
        <v>52</v>
      </c>
      <c r="R2633">
        <v>11</v>
      </c>
      <c r="S2633">
        <v>22536622</v>
      </c>
      <c r="T2633">
        <v>22536623</v>
      </c>
      <c r="U2633" t="s">
        <v>13685</v>
      </c>
      <c r="V2633">
        <v>1</v>
      </c>
      <c r="W2633" s="2">
        <v>0</v>
      </c>
      <c r="X2633" s="2">
        <v>0</v>
      </c>
      <c r="Y2633" s="2">
        <v>186</v>
      </c>
      <c r="Z2633" s="2">
        <v>132</v>
      </c>
      <c r="AA2633" s="2">
        <v>137</v>
      </c>
      <c r="AB2633" s="2">
        <v>92</v>
      </c>
      <c r="AC2633" s="2">
        <v>179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0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8</v>
      </c>
      <c r="BH2633" s="2">
        <v>6</v>
      </c>
      <c r="BI2633" s="2">
        <v>6</v>
      </c>
      <c r="BJ2633" s="2">
        <v>5</v>
      </c>
      <c r="BK2633" s="2">
        <v>6</v>
      </c>
      <c r="BL2633" s="2">
        <v>0</v>
      </c>
      <c r="BM2633" s="2">
        <v>0</v>
      </c>
      <c r="BN2633" s="2">
        <v>0</v>
      </c>
      <c r="BO2633" s="2">
        <v>0</v>
      </c>
      <c r="BP2633" s="2">
        <v>0</v>
      </c>
      <c r="BQ2633" s="2">
        <v>0</v>
      </c>
      <c r="BR2633" s="2">
        <v>0</v>
      </c>
      <c r="BS2633" s="2">
        <v>0</v>
      </c>
      <c r="BT2633" s="2">
        <v>0</v>
      </c>
      <c r="BU2633" s="2">
        <v>0</v>
      </c>
      <c r="BV2633" s="2">
        <v>0</v>
      </c>
      <c r="BW2633" s="2">
        <v>0</v>
      </c>
      <c r="BX2633" s="2">
        <v>0</v>
      </c>
      <c r="BY2633" s="2">
        <v>0</v>
      </c>
      <c r="BZ2633" s="2">
        <v>0</v>
      </c>
      <c r="CA2633" s="2">
        <v>0</v>
      </c>
      <c r="CB2633" s="2">
        <v>0</v>
      </c>
      <c r="CC2633" s="2">
        <v>0</v>
      </c>
      <c r="CD2633" s="2">
        <v>0</v>
      </c>
      <c r="CE2633" s="2">
        <v>0</v>
      </c>
      <c r="CF2633" s="2">
        <v>0</v>
      </c>
      <c r="CG2633" s="2">
        <v>0</v>
      </c>
      <c r="CH2633" s="2">
        <v>0</v>
      </c>
      <c r="CI2633" s="2">
        <v>0</v>
      </c>
      <c r="CJ2633" s="2">
        <v>0</v>
      </c>
      <c r="CK2633" s="2">
        <v>0</v>
      </c>
      <c r="CL2633" s="2">
        <v>0</v>
      </c>
    </row>
    <row r="2634" spans="1:90" x14ac:dyDescent="0.25">
      <c r="A2634" t="s">
        <v>115</v>
      </c>
      <c r="B2634">
        <v>10211</v>
      </c>
      <c r="C2634" t="s">
        <v>363</v>
      </c>
      <c r="D2634">
        <v>1</v>
      </c>
      <c r="E2634">
        <v>8</v>
      </c>
      <c r="F2634">
        <v>904302</v>
      </c>
      <c r="G2634">
        <v>35904302</v>
      </c>
      <c r="H2634" t="s">
        <v>11370</v>
      </c>
      <c r="I2634">
        <v>100</v>
      </c>
      <c r="J2634" t="s">
        <v>107</v>
      </c>
      <c r="K2634" t="s">
        <v>1142</v>
      </c>
      <c r="L2634">
        <v>31</v>
      </c>
      <c r="M2634" t="s">
        <v>632</v>
      </c>
      <c r="N2634">
        <v>8461620</v>
      </c>
      <c r="O2634" t="s">
        <v>92</v>
      </c>
      <c r="P2634" t="s">
        <v>11371</v>
      </c>
      <c r="Q2634">
        <v>1</v>
      </c>
      <c r="R2634">
        <v>11</v>
      </c>
      <c r="S2634">
        <v>25552788</v>
      </c>
      <c r="T2634">
        <v>25556909</v>
      </c>
      <c r="U2634" t="s">
        <v>11372</v>
      </c>
      <c r="V2634">
        <v>1</v>
      </c>
      <c r="W2634" s="2">
        <v>0</v>
      </c>
      <c r="X2634" s="2">
        <v>0</v>
      </c>
      <c r="Y2634" s="2">
        <v>81</v>
      </c>
      <c r="Z2634" s="2">
        <v>63</v>
      </c>
      <c r="AA2634" s="2">
        <v>87</v>
      </c>
      <c r="AB2634" s="2">
        <v>77</v>
      </c>
      <c r="AC2634" s="2">
        <v>60</v>
      </c>
      <c r="AD2634" s="2">
        <v>98</v>
      </c>
      <c r="AE2634" s="2">
        <v>74</v>
      </c>
      <c r="AF2634" s="2">
        <v>66</v>
      </c>
      <c r="AG2634" s="2">
        <v>98</v>
      </c>
      <c r="AH2634" s="2">
        <v>163</v>
      </c>
      <c r="AI2634" s="2">
        <v>173</v>
      </c>
      <c r="AJ2634" s="2">
        <v>125</v>
      </c>
      <c r="AK2634" s="2">
        <v>0</v>
      </c>
      <c r="AL2634" s="2">
        <v>0</v>
      </c>
      <c r="AM2634" s="2">
        <v>0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282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141</v>
      </c>
      <c r="BD2634" s="2">
        <v>0</v>
      </c>
      <c r="BE2634" s="2">
        <v>0</v>
      </c>
      <c r="BF2634" s="2">
        <v>0</v>
      </c>
      <c r="BG2634" s="2">
        <v>3</v>
      </c>
      <c r="BH2634" s="2">
        <v>2</v>
      </c>
      <c r="BI2634" s="2">
        <v>3</v>
      </c>
      <c r="BJ2634" s="2">
        <v>3</v>
      </c>
      <c r="BK2634" s="2">
        <v>3</v>
      </c>
      <c r="BL2634" s="2">
        <v>3</v>
      </c>
      <c r="BM2634" s="2">
        <v>2</v>
      </c>
      <c r="BN2634" s="2">
        <v>3</v>
      </c>
      <c r="BO2634" s="2">
        <v>4</v>
      </c>
      <c r="BP2634" s="2">
        <v>5</v>
      </c>
      <c r="BQ2634" s="2">
        <v>6</v>
      </c>
      <c r="BR2634" s="2">
        <v>4</v>
      </c>
      <c r="BS2634" s="2">
        <v>0</v>
      </c>
      <c r="BT2634" s="2">
        <v>0</v>
      </c>
      <c r="BU2634" s="2">
        <v>0</v>
      </c>
      <c r="BV2634" s="2">
        <v>0</v>
      </c>
      <c r="BW2634" s="2">
        <v>0</v>
      </c>
      <c r="BX2634" s="2">
        <v>0</v>
      </c>
      <c r="BY2634" s="2">
        <v>0</v>
      </c>
      <c r="BZ2634" s="2">
        <v>0</v>
      </c>
      <c r="CA2634" s="2">
        <v>0</v>
      </c>
      <c r="CB2634" s="2">
        <v>0</v>
      </c>
      <c r="CC2634" s="2">
        <v>10</v>
      </c>
      <c r="CD2634" s="2">
        <v>0</v>
      </c>
      <c r="CE2634" s="2">
        <v>0</v>
      </c>
      <c r="CF2634" s="2">
        <v>0</v>
      </c>
      <c r="CG2634" s="2">
        <v>0</v>
      </c>
      <c r="CH2634" s="2">
        <v>0</v>
      </c>
      <c r="CI2634" s="2">
        <v>0</v>
      </c>
      <c r="CJ2634" s="2">
        <v>0</v>
      </c>
      <c r="CK2634" s="2">
        <v>7</v>
      </c>
      <c r="CL2634" s="2">
        <v>0</v>
      </c>
    </row>
    <row r="2635" spans="1:90" x14ac:dyDescent="0.25">
      <c r="A2635" t="s">
        <v>115</v>
      </c>
      <c r="B2635">
        <v>10211</v>
      </c>
      <c r="C2635" t="s">
        <v>363</v>
      </c>
      <c r="D2635">
        <v>1</v>
      </c>
      <c r="E2635">
        <v>8</v>
      </c>
      <c r="F2635">
        <v>926048</v>
      </c>
      <c r="G2635">
        <v>35926048</v>
      </c>
      <c r="H2635" t="s">
        <v>8851</v>
      </c>
      <c r="I2635">
        <v>100</v>
      </c>
      <c r="J2635" t="s">
        <v>107</v>
      </c>
      <c r="K2635" t="s">
        <v>8311</v>
      </c>
      <c r="L2635">
        <v>25</v>
      </c>
      <c r="M2635" t="s">
        <v>929</v>
      </c>
      <c r="N2635">
        <v>8473533</v>
      </c>
      <c r="O2635" t="s">
        <v>92</v>
      </c>
      <c r="P2635" t="s">
        <v>8852</v>
      </c>
      <c r="Q2635" t="s">
        <v>8853</v>
      </c>
      <c r="R2635">
        <v>11</v>
      </c>
      <c r="S2635">
        <v>22856811</v>
      </c>
      <c r="T2635">
        <v>25583595</v>
      </c>
      <c r="U2635" t="s">
        <v>8854</v>
      </c>
      <c r="V2635">
        <v>1</v>
      </c>
      <c r="W2635" s="2">
        <v>0</v>
      </c>
      <c r="X2635" s="2">
        <v>0</v>
      </c>
      <c r="Y2635" s="2">
        <v>158</v>
      </c>
      <c r="Z2635" s="2">
        <v>110</v>
      </c>
      <c r="AA2635" s="2">
        <v>152</v>
      </c>
      <c r="AB2635" s="2">
        <v>109</v>
      </c>
      <c r="AC2635" s="2">
        <v>112</v>
      </c>
      <c r="AD2635" s="2">
        <v>138</v>
      </c>
      <c r="AE2635" s="2">
        <v>109</v>
      </c>
      <c r="AF2635" s="2">
        <v>112</v>
      </c>
      <c r="AG2635" s="2">
        <v>99</v>
      </c>
      <c r="AH2635" s="2">
        <v>254</v>
      </c>
      <c r="AI2635" s="2">
        <v>234</v>
      </c>
      <c r="AJ2635" s="2">
        <v>198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49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  <c r="BG2635" s="2">
        <v>6</v>
      </c>
      <c r="BH2635" s="2">
        <v>5</v>
      </c>
      <c r="BI2635" s="2">
        <v>5</v>
      </c>
      <c r="BJ2635" s="2">
        <v>5</v>
      </c>
      <c r="BK2635" s="2">
        <v>4</v>
      </c>
      <c r="BL2635" s="2">
        <v>5</v>
      </c>
      <c r="BM2635" s="2">
        <v>4</v>
      </c>
      <c r="BN2635" s="2">
        <v>5</v>
      </c>
      <c r="BO2635" s="2">
        <v>3</v>
      </c>
      <c r="BP2635" s="2">
        <v>9</v>
      </c>
      <c r="BQ2635" s="2">
        <v>7</v>
      </c>
      <c r="BR2635" s="2">
        <v>5</v>
      </c>
      <c r="BS2635" s="2">
        <v>0</v>
      </c>
      <c r="BT2635" s="2">
        <v>0</v>
      </c>
      <c r="BU2635" s="2">
        <v>0</v>
      </c>
      <c r="BV2635" s="2">
        <v>0</v>
      </c>
      <c r="BW2635" s="2">
        <v>0</v>
      </c>
      <c r="BX2635" s="2">
        <v>0</v>
      </c>
      <c r="BY2635" s="2">
        <v>0</v>
      </c>
      <c r="BZ2635" s="2">
        <v>0</v>
      </c>
      <c r="CA2635" s="2">
        <v>0</v>
      </c>
      <c r="CB2635" s="2">
        <v>0</v>
      </c>
      <c r="CC2635" s="2">
        <v>1</v>
      </c>
      <c r="CD2635" s="2">
        <v>0</v>
      </c>
      <c r="CE2635" s="2">
        <v>0</v>
      </c>
      <c r="CF2635" s="2">
        <v>0</v>
      </c>
      <c r="CG2635" s="2">
        <v>0</v>
      </c>
      <c r="CH2635" s="2">
        <v>0</v>
      </c>
      <c r="CI2635" s="2">
        <v>0</v>
      </c>
      <c r="CJ2635" s="2">
        <v>0</v>
      </c>
      <c r="CK2635" s="2">
        <v>0</v>
      </c>
      <c r="CL2635" s="2">
        <v>0</v>
      </c>
    </row>
    <row r="2636" spans="1:90" x14ac:dyDescent="0.25">
      <c r="A2636" t="s">
        <v>115</v>
      </c>
      <c r="B2636">
        <v>10211</v>
      </c>
      <c r="C2636" t="s">
        <v>363</v>
      </c>
      <c r="D2636">
        <v>1</v>
      </c>
      <c r="E2636">
        <v>8</v>
      </c>
      <c r="F2636">
        <v>284324</v>
      </c>
      <c r="G2636">
        <v>35284324</v>
      </c>
      <c r="H2636" t="s">
        <v>18691</v>
      </c>
      <c r="I2636">
        <v>100</v>
      </c>
      <c r="J2636" t="s">
        <v>107</v>
      </c>
      <c r="K2636" t="s">
        <v>3027</v>
      </c>
      <c r="L2636">
        <v>33</v>
      </c>
      <c r="M2636" t="s">
        <v>574</v>
      </c>
      <c r="N2636">
        <v>8473370</v>
      </c>
      <c r="O2636" t="s">
        <v>261</v>
      </c>
      <c r="P2636" t="s">
        <v>18692</v>
      </c>
      <c r="Q2636" t="s">
        <v>127</v>
      </c>
      <c r="R2636">
        <v>11</v>
      </c>
      <c r="S2636">
        <v>27362421</v>
      </c>
      <c r="T2636">
        <v>27363051</v>
      </c>
      <c r="U2636" t="s">
        <v>18693</v>
      </c>
      <c r="V2636">
        <v>1</v>
      </c>
      <c r="W2636" s="2">
        <v>0</v>
      </c>
      <c r="X2636" s="2">
        <v>0</v>
      </c>
      <c r="Y2636" s="2">
        <v>104</v>
      </c>
      <c r="Z2636" s="2">
        <v>77</v>
      </c>
      <c r="AA2636" s="2">
        <v>55</v>
      </c>
      <c r="AB2636" s="2">
        <v>56</v>
      </c>
      <c r="AC2636" s="2">
        <v>57</v>
      </c>
      <c r="AD2636" s="2">
        <v>72</v>
      </c>
      <c r="AE2636" s="2">
        <v>87</v>
      </c>
      <c r="AF2636" s="2">
        <v>55</v>
      </c>
      <c r="AG2636" s="2">
        <v>54</v>
      </c>
      <c r="AH2636" s="2">
        <v>224</v>
      </c>
      <c r="AI2636" s="2">
        <v>131</v>
      </c>
      <c r="AJ2636" s="2">
        <v>156</v>
      </c>
      <c r="AK2636" s="2">
        <v>0</v>
      </c>
      <c r="AL2636" s="2">
        <v>0</v>
      </c>
      <c r="AM2636" s="2">
        <v>0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5</v>
      </c>
      <c r="BH2636" s="2">
        <v>3</v>
      </c>
      <c r="BI2636" s="2">
        <v>2</v>
      </c>
      <c r="BJ2636" s="2">
        <v>3</v>
      </c>
      <c r="BK2636" s="2">
        <v>3</v>
      </c>
      <c r="BL2636" s="2">
        <v>2</v>
      </c>
      <c r="BM2636" s="2">
        <v>3</v>
      </c>
      <c r="BN2636" s="2">
        <v>3</v>
      </c>
      <c r="BO2636" s="2">
        <v>3</v>
      </c>
      <c r="BP2636" s="2">
        <v>10</v>
      </c>
      <c r="BQ2636" s="2">
        <v>4</v>
      </c>
      <c r="BR2636" s="2">
        <v>5</v>
      </c>
      <c r="BS2636" s="2">
        <v>0</v>
      </c>
      <c r="BT2636" s="2">
        <v>0</v>
      </c>
      <c r="BU2636" s="2">
        <v>0</v>
      </c>
      <c r="BV2636" s="2">
        <v>0</v>
      </c>
      <c r="BW2636" s="2">
        <v>0</v>
      </c>
      <c r="BX2636" s="2">
        <v>0</v>
      </c>
      <c r="BY2636" s="2">
        <v>0</v>
      </c>
      <c r="BZ2636" s="2">
        <v>0</v>
      </c>
      <c r="CA2636" s="2">
        <v>0</v>
      </c>
      <c r="CB2636" s="2">
        <v>0</v>
      </c>
      <c r="CC2636" s="2">
        <v>0</v>
      </c>
      <c r="CD2636" s="2">
        <v>0</v>
      </c>
      <c r="CE2636" s="2">
        <v>0</v>
      </c>
      <c r="CF2636" s="2">
        <v>0</v>
      </c>
      <c r="CG2636" s="2">
        <v>0</v>
      </c>
      <c r="CH2636" s="2">
        <v>0</v>
      </c>
      <c r="CI2636" s="2">
        <v>0</v>
      </c>
      <c r="CJ2636" s="2">
        <v>0</v>
      </c>
      <c r="CK2636" s="2">
        <v>0</v>
      </c>
      <c r="CL2636" s="2">
        <v>0</v>
      </c>
    </row>
    <row r="2637" spans="1:90" x14ac:dyDescent="0.25">
      <c r="A2637" t="s">
        <v>115</v>
      </c>
      <c r="B2637">
        <v>10211</v>
      </c>
      <c r="C2637" t="s">
        <v>363</v>
      </c>
      <c r="D2637">
        <v>1</v>
      </c>
      <c r="E2637">
        <v>8</v>
      </c>
      <c r="F2637">
        <v>906189</v>
      </c>
      <c r="G2637">
        <v>35906189</v>
      </c>
      <c r="H2637" t="s">
        <v>15911</v>
      </c>
      <c r="I2637">
        <v>100</v>
      </c>
      <c r="J2637" t="s">
        <v>107</v>
      </c>
      <c r="K2637" t="s">
        <v>2799</v>
      </c>
      <c r="L2637">
        <v>31</v>
      </c>
      <c r="M2637" t="s">
        <v>632</v>
      </c>
      <c r="N2637">
        <v>8465000</v>
      </c>
      <c r="O2637" t="s">
        <v>102</v>
      </c>
      <c r="P2637" t="s">
        <v>6475</v>
      </c>
      <c r="Q2637">
        <v>501</v>
      </c>
      <c r="R2637">
        <v>11</v>
      </c>
      <c r="S2637">
        <v>25552583</v>
      </c>
      <c r="T2637">
        <v>25552814</v>
      </c>
      <c r="U2637" t="s">
        <v>15912</v>
      </c>
      <c r="V2637">
        <v>1</v>
      </c>
      <c r="W2637" s="2">
        <v>0</v>
      </c>
      <c r="X2637" s="2">
        <v>0</v>
      </c>
      <c r="Y2637" s="2">
        <v>117</v>
      </c>
      <c r="Z2637" s="2">
        <v>125</v>
      </c>
      <c r="AA2637" s="2">
        <v>132</v>
      </c>
      <c r="AB2637" s="2">
        <v>104</v>
      </c>
      <c r="AC2637" s="2">
        <v>90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119</v>
      </c>
      <c r="BD2637" s="2">
        <v>0</v>
      </c>
      <c r="BE2637" s="2">
        <v>0</v>
      </c>
      <c r="BF2637" s="2">
        <v>0</v>
      </c>
      <c r="BG2637" s="2">
        <v>6</v>
      </c>
      <c r="BH2637" s="2">
        <v>5</v>
      </c>
      <c r="BI2637" s="2">
        <v>6</v>
      </c>
      <c r="BJ2637" s="2">
        <v>6</v>
      </c>
      <c r="BK2637" s="2">
        <v>4</v>
      </c>
      <c r="BL2637" s="2">
        <v>0</v>
      </c>
      <c r="BM2637" s="2">
        <v>0</v>
      </c>
      <c r="BN2637" s="2">
        <v>0</v>
      </c>
      <c r="BO2637" s="2">
        <v>0</v>
      </c>
      <c r="BP2637" s="2">
        <v>0</v>
      </c>
      <c r="BQ2637" s="2">
        <v>0</v>
      </c>
      <c r="BR2637" s="2">
        <v>0</v>
      </c>
      <c r="BS2637" s="2">
        <v>0</v>
      </c>
      <c r="BT2637" s="2">
        <v>0</v>
      </c>
      <c r="BU2637" s="2">
        <v>0</v>
      </c>
      <c r="BV2637" s="2">
        <v>0</v>
      </c>
      <c r="BW2637" s="2">
        <v>0</v>
      </c>
      <c r="BX2637" s="2">
        <v>0</v>
      </c>
      <c r="BY2637" s="2">
        <v>0</v>
      </c>
      <c r="BZ2637" s="2">
        <v>0</v>
      </c>
      <c r="CA2637" s="2">
        <v>0</v>
      </c>
      <c r="CB2637" s="2">
        <v>0</v>
      </c>
      <c r="CC2637" s="2">
        <v>0</v>
      </c>
      <c r="CD2637" s="2">
        <v>0</v>
      </c>
      <c r="CE2637" s="2">
        <v>0</v>
      </c>
      <c r="CF2637" s="2">
        <v>0</v>
      </c>
      <c r="CG2637" s="2">
        <v>0</v>
      </c>
      <c r="CH2637" s="2">
        <v>0</v>
      </c>
      <c r="CI2637" s="2">
        <v>0</v>
      </c>
      <c r="CJ2637" s="2">
        <v>0</v>
      </c>
      <c r="CK2637" s="2">
        <v>6</v>
      </c>
      <c r="CL2637" s="2">
        <v>0</v>
      </c>
    </row>
    <row r="2638" spans="1:90" x14ac:dyDescent="0.25">
      <c r="A2638" t="s">
        <v>115</v>
      </c>
      <c r="B2638">
        <v>10211</v>
      </c>
      <c r="C2638" t="s">
        <v>363</v>
      </c>
      <c r="D2638">
        <v>1</v>
      </c>
      <c r="E2638">
        <v>8</v>
      </c>
      <c r="F2638">
        <v>916730</v>
      </c>
      <c r="G2638">
        <v>35916730</v>
      </c>
      <c r="H2638" t="s">
        <v>14185</v>
      </c>
      <c r="I2638">
        <v>100</v>
      </c>
      <c r="J2638" t="s">
        <v>107</v>
      </c>
      <c r="K2638" t="s">
        <v>462</v>
      </c>
      <c r="L2638">
        <v>33</v>
      </c>
      <c r="M2638" t="s">
        <v>574</v>
      </c>
      <c r="N2638">
        <v>8341250</v>
      </c>
      <c r="O2638" t="s">
        <v>92</v>
      </c>
      <c r="P2638" t="s">
        <v>14186</v>
      </c>
      <c r="Q2638">
        <v>41</v>
      </c>
      <c r="R2638">
        <v>11</v>
      </c>
      <c r="S2638">
        <v>27310104</v>
      </c>
      <c r="T2638">
        <v>27342073</v>
      </c>
      <c r="U2638" t="s">
        <v>14187</v>
      </c>
      <c r="V2638">
        <v>1</v>
      </c>
      <c r="W2638" s="2">
        <v>0</v>
      </c>
      <c r="X2638" s="2">
        <v>0</v>
      </c>
      <c r="Y2638" s="2">
        <v>0</v>
      </c>
      <c r="Z2638" s="2">
        <v>0</v>
      </c>
      <c r="AA2638" s="2">
        <v>32</v>
      </c>
      <c r="AB2638" s="2">
        <v>70</v>
      </c>
      <c r="AC2638" s="2">
        <v>25</v>
      </c>
      <c r="AD2638" s="2">
        <v>62</v>
      </c>
      <c r="AE2638" s="2">
        <v>93</v>
      </c>
      <c r="AF2638" s="2">
        <v>66</v>
      </c>
      <c r="AG2638" s="2">
        <v>73</v>
      </c>
      <c r="AH2638" s="2">
        <v>434</v>
      </c>
      <c r="AI2638" s="2">
        <v>434</v>
      </c>
      <c r="AJ2638" s="2">
        <v>419</v>
      </c>
      <c r="AK2638" s="2">
        <v>0</v>
      </c>
      <c r="AL2638" s="2">
        <v>0</v>
      </c>
      <c r="AM2638" s="2">
        <v>0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121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104</v>
      </c>
      <c r="BD2638" s="2">
        <v>0</v>
      </c>
      <c r="BE2638" s="2">
        <v>0</v>
      </c>
      <c r="BF2638" s="2">
        <v>0</v>
      </c>
      <c r="BG2638" s="2">
        <v>0</v>
      </c>
      <c r="BH2638" s="2">
        <v>0</v>
      </c>
      <c r="BI2638" s="2">
        <v>1</v>
      </c>
      <c r="BJ2638" s="2">
        <v>3</v>
      </c>
      <c r="BK2638" s="2">
        <v>1</v>
      </c>
      <c r="BL2638" s="2">
        <v>3</v>
      </c>
      <c r="BM2638" s="2">
        <v>4</v>
      </c>
      <c r="BN2638" s="2">
        <v>3</v>
      </c>
      <c r="BO2638" s="2">
        <v>2</v>
      </c>
      <c r="BP2638" s="2">
        <v>17</v>
      </c>
      <c r="BQ2638" s="2">
        <v>17</v>
      </c>
      <c r="BR2638" s="2">
        <v>14</v>
      </c>
      <c r="BS2638" s="2">
        <v>0</v>
      </c>
      <c r="BT2638" s="2">
        <v>0</v>
      </c>
      <c r="BU2638" s="2">
        <v>0</v>
      </c>
      <c r="BV2638" s="2">
        <v>0</v>
      </c>
      <c r="BW2638" s="2">
        <v>0</v>
      </c>
      <c r="BX2638" s="2">
        <v>0</v>
      </c>
      <c r="BY2638" s="2">
        <v>0</v>
      </c>
      <c r="BZ2638" s="2">
        <v>0</v>
      </c>
      <c r="CA2638" s="2">
        <v>0</v>
      </c>
      <c r="CB2638" s="2">
        <v>0</v>
      </c>
      <c r="CC2638" s="2">
        <v>3</v>
      </c>
      <c r="CD2638" s="2">
        <v>0</v>
      </c>
      <c r="CE2638" s="2">
        <v>0</v>
      </c>
      <c r="CF2638" s="2">
        <v>0</v>
      </c>
      <c r="CG2638" s="2">
        <v>0</v>
      </c>
      <c r="CH2638" s="2">
        <v>0</v>
      </c>
      <c r="CI2638" s="2">
        <v>0</v>
      </c>
      <c r="CJ2638" s="2">
        <v>0</v>
      </c>
      <c r="CK2638" s="2">
        <v>5</v>
      </c>
      <c r="CL2638" s="2">
        <v>0</v>
      </c>
    </row>
    <row r="2639" spans="1:90" x14ac:dyDescent="0.25">
      <c r="A2639" t="s">
        <v>115</v>
      </c>
      <c r="B2639">
        <v>10211</v>
      </c>
      <c r="C2639" t="s">
        <v>363</v>
      </c>
      <c r="D2639">
        <v>1</v>
      </c>
      <c r="E2639">
        <v>8</v>
      </c>
      <c r="F2639">
        <v>906177</v>
      </c>
      <c r="G2639">
        <v>35906177</v>
      </c>
      <c r="H2639" t="s">
        <v>16195</v>
      </c>
      <c r="I2639">
        <v>100</v>
      </c>
      <c r="J2639" t="s">
        <v>107</v>
      </c>
      <c r="K2639" t="s">
        <v>929</v>
      </c>
      <c r="L2639">
        <v>25</v>
      </c>
      <c r="M2639" t="s">
        <v>929</v>
      </c>
      <c r="N2639">
        <v>8470600</v>
      </c>
      <c r="O2639" t="s">
        <v>92</v>
      </c>
      <c r="P2639" t="s">
        <v>16196</v>
      </c>
      <c r="Q2639">
        <v>85</v>
      </c>
      <c r="R2639">
        <v>11</v>
      </c>
      <c r="S2639">
        <v>22820090</v>
      </c>
      <c r="T2639">
        <v>22821750</v>
      </c>
      <c r="U2639" t="s">
        <v>16197</v>
      </c>
      <c r="V2639">
        <v>1</v>
      </c>
      <c r="W2639" s="2">
        <v>0</v>
      </c>
      <c r="X2639" s="2">
        <v>0</v>
      </c>
      <c r="Y2639" s="2">
        <v>80</v>
      </c>
      <c r="Z2639" s="2">
        <v>80</v>
      </c>
      <c r="AA2639" s="2">
        <v>50</v>
      </c>
      <c r="AB2639" s="2">
        <v>50</v>
      </c>
      <c r="AC2639" s="2">
        <v>59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3</v>
      </c>
      <c r="BH2639" s="2">
        <v>3</v>
      </c>
      <c r="BI2639" s="2">
        <v>3</v>
      </c>
      <c r="BJ2639" s="2">
        <v>2</v>
      </c>
      <c r="BK2639" s="2">
        <v>2</v>
      </c>
      <c r="BL2639" s="2">
        <v>0</v>
      </c>
      <c r="BM2639" s="2">
        <v>0</v>
      </c>
      <c r="BN2639" s="2">
        <v>0</v>
      </c>
      <c r="BO2639" s="2">
        <v>0</v>
      </c>
      <c r="BP2639" s="2">
        <v>0</v>
      </c>
      <c r="BQ2639" s="2">
        <v>0</v>
      </c>
      <c r="BR2639" s="2">
        <v>0</v>
      </c>
      <c r="BS2639" s="2">
        <v>0</v>
      </c>
      <c r="BT2639" s="2">
        <v>0</v>
      </c>
      <c r="BU2639" s="2">
        <v>0</v>
      </c>
      <c r="BV2639" s="2">
        <v>0</v>
      </c>
      <c r="BW2639" s="2">
        <v>0</v>
      </c>
      <c r="BX2639" s="2">
        <v>0</v>
      </c>
      <c r="BY2639" s="2">
        <v>0</v>
      </c>
      <c r="BZ2639" s="2">
        <v>0</v>
      </c>
      <c r="CA2639" s="2">
        <v>0</v>
      </c>
      <c r="CB2639" s="2">
        <v>0</v>
      </c>
      <c r="CC2639" s="2">
        <v>0</v>
      </c>
      <c r="CD2639" s="2">
        <v>0</v>
      </c>
      <c r="CE2639" s="2">
        <v>0</v>
      </c>
      <c r="CF2639" s="2">
        <v>0</v>
      </c>
      <c r="CG2639" s="2">
        <v>0</v>
      </c>
      <c r="CH2639" s="2">
        <v>0</v>
      </c>
      <c r="CI2639" s="2">
        <v>0</v>
      </c>
      <c r="CJ2639" s="2">
        <v>0</v>
      </c>
      <c r="CK2639" s="2">
        <v>0</v>
      </c>
      <c r="CL2639" s="2">
        <v>0</v>
      </c>
    </row>
    <row r="2640" spans="1:90" x14ac:dyDescent="0.25">
      <c r="A2640" t="s">
        <v>115</v>
      </c>
      <c r="B2640">
        <v>10211</v>
      </c>
      <c r="C2640" t="s">
        <v>363</v>
      </c>
      <c r="D2640">
        <v>1</v>
      </c>
      <c r="E2640">
        <v>8</v>
      </c>
      <c r="F2640">
        <v>904922</v>
      </c>
      <c r="G2640">
        <v>35904922</v>
      </c>
      <c r="H2640" t="s">
        <v>16667</v>
      </c>
      <c r="I2640">
        <v>100</v>
      </c>
      <c r="J2640" t="s">
        <v>107</v>
      </c>
      <c r="K2640" t="s">
        <v>1995</v>
      </c>
      <c r="L2640">
        <v>25</v>
      </c>
      <c r="M2640" t="s">
        <v>929</v>
      </c>
      <c r="N2640">
        <v>8474000</v>
      </c>
      <c r="O2640" t="s">
        <v>92</v>
      </c>
      <c r="P2640" t="s">
        <v>1996</v>
      </c>
      <c r="Q2640">
        <v>215</v>
      </c>
      <c r="R2640">
        <v>11</v>
      </c>
      <c r="S2640">
        <v>22820262</v>
      </c>
      <c r="T2640">
        <v>22828721</v>
      </c>
      <c r="U2640" t="s">
        <v>16668</v>
      </c>
      <c r="V2640">
        <v>1</v>
      </c>
      <c r="W2640" s="2">
        <v>0</v>
      </c>
      <c r="X2640" s="2">
        <v>0</v>
      </c>
      <c r="Y2640" s="2">
        <v>87</v>
      </c>
      <c r="Z2640" s="2">
        <v>111</v>
      </c>
      <c r="AA2640" s="2">
        <v>94</v>
      </c>
      <c r="AB2640" s="2">
        <v>108</v>
      </c>
      <c r="AC2640" s="2">
        <v>112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0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3</v>
      </c>
      <c r="BH2640" s="2">
        <v>5</v>
      </c>
      <c r="BI2640" s="2">
        <v>3</v>
      </c>
      <c r="BJ2640" s="2">
        <v>5</v>
      </c>
      <c r="BK2640" s="2">
        <v>4</v>
      </c>
      <c r="BL2640" s="2">
        <v>0</v>
      </c>
      <c r="BM2640" s="2">
        <v>0</v>
      </c>
      <c r="BN2640" s="2">
        <v>0</v>
      </c>
      <c r="BO2640" s="2">
        <v>0</v>
      </c>
      <c r="BP2640" s="2">
        <v>0</v>
      </c>
      <c r="BQ2640" s="2">
        <v>0</v>
      </c>
      <c r="BR2640" s="2">
        <v>0</v>
      </c>
      <c r="BS2640" s="2">
        <v>0</v>
      </c>
      <c r="BT2640" s="2">
        <v>0</v>
      </c>
      <c r="BU2640" s="2">
        <v>0</v>
      </c>
      <c r="BV2640" s="2">
        <v>0</v>
      </c>
      <c r="BW2640" s="2">
        <v>0</v>
      </c>
      <c r="BX2640" s="2">
        <v>0</v>
      </c>
      <c r="BY2640" s="2">
        <v>0</v>
      </c>
      <c r="BZ2640" s="2">
        <v>0</v>
      </c>
      <c r="CA2640" s="2">
        <v>0</v>
      </c>
      <c r="CB2640" s="2">
        <v>0</v>
      </c>
      <c r="CC2640" s="2">
        <v>0</v>
      </c>
      <c r="CD2640" s="2">
        <v>0</v>
      </c>
      <c r="CE2640" s="2">
        <v>0</v>
      </c>
      <c r="CF2640" s="2">
        <v>0</v>
      </c>
      <c r="CG2640" s="2">
        <v>0</v>
      </c>
      <c r="CH2640" s="2">
        <v>0</v>
      </c>
      <c r="CI2640" s="2">
        <v>0</v>
      </c>
      <c r="CJ2640" s="2">
        <v>0</v>
      </c>
      <c r="CK2640" s="2">
        <v>0</v>
      </c>
      <c r="CL2640" s="2">
        <v>0</v>
      </c>
    </row>
    <row r="2641" spans="1:90" x14ac:dyDescent="0.25">
      <c r="A2641" t="s">
        <v>115</v>
      </c>
      <c r="B2641">
        <v>10211</v>
      </c>
      <c r="C2641" t="s">
        <v>363</v>
      </c>
      <c r="D2641">
        <v>1</v>
      </c>
      <c r="E2641">
        <v>8</v>
      </c>
      <c r="F2641">
        <v>39251</v>
      </c>
      <c r="G2641">
        <v>35039251</v>
      </c>
      <c r="H2641" t="s">
        <v>11863</v>
      </c>
      <c r="I2641">
        <v>100</v>
      </c>
      <c r="J2641" t="s">
        <v>107</v>
      </c>
      <c r="K2641" t="s">
        <v>913</v>
      </c>
      <c r="L2641">
        <v>75</v>
      </c>
      <c r="M2641" t="s">
        <v>364</v>
      </c>
      <c r="N2641">
        <v>8390255</v>
      </c>
      <c r="O2641" t="s">
        <v>92</v>
      </c>
      <c r="P2641" t="s">
        <v>11864</v>
      </c>
      <c r="Q2641">
        <v>128</v>
      </c>
      <c r="R2641">
        <v>11</v>
      </c>
      <c r="S2641">
        <v>27512329</v>
      </c>
      <c r="T2641">
        <v>27519400</v>
      </c>
      <c r="U2641" t="s">
        <v>11865</v>
      </c>
      <c r="V2641">
        <v>1</v>
      </c>
      <c r="W2641" s="2">
        <v>0</v>
      </c>
      <c r="X2641" s="2">
        <v>0</v>
      </c>
      <c r="Y2641" s="2">
        <v>98</v>
      </c>
      <c r="Z2641" s="2">
        <v>117</v>
      </c>
      <c r="AA2641" s="2">
        <v>113</v>
      </c>
      <c r="AB2641" s="2">
        <v>113</v>
      </c>
      <c r="AC2641" s="2">
        <v>93</v>
      </c>
      <c r="AD2641" s="2">
        <v>76</v>
      </c>
      <c r="AE2641" s="2">
        <v>97</v>
      </c>
      <c r="AF2641" s="2">
        <v>94</v>
      </c>
      <c r="AG2641" s="2">
        <v>75</v>
      </c>
      <c r="AH2641" s="2">
        <v>133</v>
      </c>
      <c r="AI2641" s="2">
        <v>106</v>
      </c>
      <c r="AJ2641" s="2">
        <v>116</v>
      </c>
      <c r="AK2641" s="2">
        <v>0</v>
      </c>
      <c r="AL2641" s="2">
        <v>0</v>
      </c>
      <c r="AM2641" s="2">
        <v>0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4</v>
      </c>
      <c r="BH2641" s="2">
        <v>5</v>
      </c>
      <c r="BI2641" s="2">
        <v>5</v>
      </c>
      <c r="BJ2641" s="2">
        <v>6</v>
      </c>
      <c r="BK2641" s="2">
        <v>4</v>
      </c>
      <c r="BL2641" s="2">
        <v>4</v>
      </c>
      <c r="BM2641" s="2">
        <v>3</v>
      </c>
      <c r="BN2641" s="2">
        <v>3</v>
      </c>
      <c r="BO2641" s="2">
        <v>2</v>
      </c>
      <c r="BP2641" s="2">
        <v>5</v>
      </c>
      <c r="BQ2641" s="2">
        <v>5</v>
      </c>
      <c r="BR2641" s="2">
        <v>4</v>
      </c>
      <c r="BS2641" s="2">
        <v>0</v>
      </c>
      <c r="BT2641" s="2">
        <v>0</v>
      </c>
      <c r="BU2641" s="2">
        <v>0</v>
      </c>
      <c r="BV2641" s="2">
        <v>0</v>
      </c>
      <c r="BW2641" s="2">
        <v>0</v>
      </c>
      <c r="BX2641" s="2">
        <v>0</v>
      </c>
      <c r="BY2641" s="2">
        <v>0</v>
      </c>
      <c r="BZ2641" s="2">
        <v>0</v>
      </c>
      <c r="CA2641" s="2">
        <v>0</v>
      </c>
      <c r="CB2641" s="2">
        <v>0</v>
      </c>
      <c r="CC2641" s="2">
        <v>0</v>
      </c>
      <c r="CD2641" s="2">
        <v>0</v>
      </c>
      <c r="CE2641" s="2">
        <v>0</v>
      </c>
      <c r="CF2641" s="2">
        <v>0</v>
      </c>
      <c r="CG2641" s="2">
        <v>0</v>
      </c>
      <c r="CH2641" s="2">
        <v>0</v>
      </c>
      <c r="CI2641" s="2">
        <v>0</v>
      </c>
      <c r="CJ2641" s="2">
        <v>0</v>
      </c>
      <c r="CK2641" s="2">
        <v>0</v>
      </c>
      <c r="CL2641" s="2">
        <v>0</v>
      </c>
    </row>
    <row r="2642" spans="1:90" x14ac:dyDescent="0.25">
      <c r="A2642" t="s">
        <v>115</v>
      </c>
      <c r="B2642">
        <v>10211</v>
      </c>
      <c r="C2642" t="s">
        <v>363</v>
      </c>
      <c r="D2642">
        <v>1</v>
      </c>
      <c r="E2642">
        <v>8</v>
      </c>
      <c r="F2642">
        <v>909166</v>
      </c>
      <c r="G2642">
        <v>35909166</v>
      </c>
      <c r="H2642" t="s">
        <v>17030</v>
      </c>
      <c r="I2642">
        <v>100</v>
      </c>
      <c r="J2642" t="s">
        <v>107</v>
      </c>
      <c r="K2642" t="s">
        <v>17031</v>
      </c>
      <c r="L2642">
        <v>33</v>
      </c>
      <c r="M2642" t="s">
        <v>574</v>
      </c>
      <c r="N2642">
        <v>8381660</v>
      </c>
      <c r="O2642" t="s">
        <v>92</v>
      </c>
      <c r="P2642" t="s">
        <v>17032</v>
      </c>
      <c r="Q2642">
        <v>90</v>
      </c>
      <c r="R2642">
        <v>11</v>
      </c>
      <c r="S2642">
        <v>27314156</v>
      </c>
      <c r="T2642">
        <v>27344999</v>
      </c>
      <c r="U2642" t="s">
        <v>17033</v>
      </c>
      <c r="V2642">
        <v>1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137</v>
      </c>
      <c r="AE2642" s="2">
        <v>114</v>
      </c>
      <c r="AF2642" s="2">
        <v>148</v>
      </c>
      <c r="AG2642" s="2">
        <v>173</v>
      </c>
      <c r="AH2642" s="2">
        <v>331</v>
      </c>
      <c r="AI2642" s="2">
        <v>212</v>
      </c>
      <c r="AJ2642" s="2">
        <v>212</v>
      </c>
      <c r="AK2642" s="2">
        <v>0</v>
      </c>
      <c r="AL2642" s="2">
        <v>0</v>
      </c>
      <c r="AM2642" s="2">
        <v>0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2">
        <v>85</v>
      </c>
      <c r="BD2642" s="2">
        <v>0</v>
      </c>
      <c r="BE2642" s="2">
        <v>0</v>
      </c>
      <c r="BF2642" s="2">
        <v>0</v>
      </c>
      <c r="BG2642" s="2">
        <v>0</v>
      </c>
      <c r="BH2642" s="2">
        <v>0</v>
      </c>
      <c r="BI2642" s="2">
        <v>0</v>
      </c>
      <c r="BJ2642" s="2">
        <v>0</v>
      </c>
      <c r="BK2642" s="2">
        <v>0</v>
      </c>
      <c r="BL2642" s="2">
        <v>4</v>
      </c>
      <c r="BM2642" s="2">
        <v>3</v>
      </c>
      <c r="BN2642" s="2">
        <v>4</v>
      </c>
      <c r="BO2642" s="2">
        <v>6</v>
      </c>
      <c r="BP2642" s="2">
        <v>12</v>
      </c>
      <c r="BQ2642" s="2">
        <v>7</v>
      </c>
      <c r="BR2642" s="2">
        <v>8</v>
      </c>
      <c r="BS2642" s="2">
        <v>0</v>
      </c>
      <c r="BT2642" s="2">
        <v>0</v>
      </c>
      <c r="BU2642" s="2">
        <v>0</v>
      </c>
      <c r="BV2642" s="2">
        <v>0</v>
      </c>
      <c r="BW2642" s="2">
        <v>0</v>
      </c>
      <c r="BX2642" s="2">
        <v>0</v>
      </c>
      <c r="BY2642" s="2">
        <v>0</v>
      </c>
      <c r="BZ2642" s="2">
        <v>0</v>
      </c>
      <c r="CA2642" s="2">
        <v>0</v>
      </c>
      <c r="CB2642" s="2">
        <v>0</v>
      </c>
      <c r="CC2642" s="2">
        <v>0</v>
      </c>
      <c r="CD2642" s="2">
        <v>0</v>
      </c>
      <c r="CE2642" s="2">
        <v>0</v>
      </c>
      <c r="CF2642" s="2">
        <v>0</v>
      </c>
      <c r="CG2642" s="2">
        <v>0</v>
      </c>
      <c r="CH2642" s="2">
        <v>0</v>
      </c>
      <c r="CI2642" s="2">
        <v>0</v>
      </c>
      <c r="CJ2642" s="2">
        <v>0</v>
      </c>
      <c r="CK2642" s="2">
        <v>4</v>
      </c>
      <c r="CL2642" s="2">
        <v>0</v>
      </c>
    </row>
    <row r="2643" spans="1:90" x14ac:dyDescent="0.25">
      <c r="A2643" t="s">
        <v>115</v>
      </c>
      <c r="B2643">
        <v>10211</v>
      </c>
      <c r="C2643" t="s">
        <v>363</v>
      </c>
      <c r="D2643">
        <v>2</v>
      </c>
      <c r="E2643">
        <v>6</v>
      </c>
      <c r="F2643">
        <v>985089</v>
      </c>
      <c r="G2643">
        <v>35985089</v>
      </c>
      <c r="H2643" t="s">
        <v>14544</v>
      </c>
      <c r="I2643">
        <v>100</v>
      </c>
      <c r="J2643" t="s">
        <v>107</v>
      </c>
      <c r="K2643" t="s">
        <v>3834</v>
      </c>
      <c r="L2643">
        <v>47</v>
      </c>
      <c r="M2643" t="s">
        <v>566</v>
      </c>
      <c r="N2643">
        <v>8253580</v>
      </c>
      <c r="O2643" t="s">
        <v>92</v>
      </c>
      <c r="P2643" t="s">
        <v>10310</v>
      </c>
      <c r="Q2643">
        <v>200</v>
      </c>
      <c r="R2643">
        <v>11</v>
      </c>
      <c r="S2643">
        <v>25210110</v>
      </c>
      <c r="U2643" t="s">
        <v>14545</v>
      </c>
      <c r="V2643">
        <v>1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1591</v>
      </c>
      <c r="BD2643" s="2">
        <v>0</v>
      </c>
      <c r="BE2643" s="2">
        <v>0</v>
      </c>
      <c r="BF2643" s="2">
        <v>0</v>
      </c>
      <c r="BG2643" s="2">
        <v>0</v>
      </c>
      <c r="BH2643" s="2">
        <v>0</v>
      </c>
      <c r="BI2643" s="2">
        <v>0</v>
      </c>
      <c r="BJ2643" s="2">
        <v>0</v>
      </c>
      <c r="BK2643" s="2">
        <v>0</v>
      </c>
      <c r="BL2643" s="2">
        <v>0</v>
      </c>
      <c r="BM2643" s="2">
        <v>0</v>
      </c>
      <c r="BN2643" s="2">
        <v>0</v>
      </c>
      <c r="BO2643" s="2">
        <v>0</v>
      </c>
      <c r="BP2643" s="2">
        <v>0</v>
      </c>
      <c r="BQ2643" s="2">
        <v>0</v>
      </c>
      <c r="BR2643" s="2">
        <v>0</v>
      </c>
      <c r="BS2643" s="2">
        <v>0</v>
      </c>
      <c r="BT2643" s="2">
        <v>0</v>
      </c>
      <c r="BU2643" s="2">
        <v>0</v>
      </c>
      <c r="BV2643" s="2">
        <v>0</v>
      </c>
      <c r="BW2643" s="2">
        <v>0</v>
      </c>
      <c r="BX2643" s="2">
        <v>0</v>
      </c>
      <c r="BY2643" s="2">
        <v>0</v>
      </c>
      <c r="BZ2643" s="2">
        <v>0</v>
      </c>
      <c r="CA2643" s="2">
        <v>0</v>
      </c>
      <c r="CB2643" s="2">
        <v>0</v>
      </c>
      <c r="CC2643" s="2">
        <v>0</v>
      </c>
      <c r="CD2643" s="2">
        <v>0</v>
      </c>
      <c r="CE2643" s="2">
        <v>0</v>
      </c>
      <c r="CF2643" s="2">
        <v>0</v>
      </c>
      <c r="CG2643" s="2">
        <v>0</v>
      </c>
      <c r="CH2643" s="2">
        <v>0</v>
      </c>
      <c r="CI2643" s="2">
        <v>0</v>
      </c>
      <c r="CJ2643" s="2">
        <v>0</v>
      </c>
      <c r="CK2643" s="2">
        <v>74</v>
      </c>
      <c r="CL2643" s="2">
        <v>0</v>
      </c>
    </row>
    <row r="2644" spans="1:90" x14ac:dyDescent="0.25">
      <c r="A2644" t="s">
        <v>115</v>
      </c>
      <c r="B2644">
        <v>10211</v>
      </c>
      <c r="C2644" t="s">
        <v>363</v>
      </c>
      <c r="D2644">
        <v>2</v>
      </c>
      <c r="E2644">
        <v>34</v>
      </c>
      <c r="F2644">
        <v>559751</v>
      </c>
      <c r="G2644">
        <v>35559751</v>
      </c>
      <c r="H2644" t="s">
        <v>16415</v>
      </c>
      <c r="I2644">
        <v>100</v>
      </c>
      <c r="J2644" t="s">
        <v>107</v>
      </c>
      <c r="K2644" t="s">
        <v>4951</v>
      </c>
      <c r="L2644">
        <v>47</v>
      </c>
      <c r="M2644" t="s">
        <v>566</v>
      </c>
      <c r="N2644">
        <v>8260090</v>
      </c>
      <c r="O2644" t="s">
        <v>92</v>
      </c>
      <c r="P2644" t="s">
        <v>16416</v>
      </c>
      <c r="Q2644">
        <v>100</v>
      </c>
      <c r="R2644">
        <v>11</v>
      </c>
      <c r="S2644">
        <v>29279000</v>
      </c>
      <c r="U2644" t="s">
        <v>19586</v>
      </c>
      <c r="V2644">
        <v>1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1</v>
      </c>
      <c r="AC2644" s="2">
        <v>2</v>
      </c>
      <c r="AD2644" s="2">
        <v>5</v>
      </c>
      <c r="AE2644" s="2">
        <v>6</v>
      </c>
      <c r="AF2644" s="2">
        <v>8</v>
      </c>
      <c r="AG2644" s="2">
        <v>10</v>
      </c>
      <c r="AH2644" s="2">
        <v>0</v>
      </c>
      <c r="AI2644" s="2">
        <v>0</v>
      </c>
      <c r="AJ2644" s="2">
        <v>0</v>
      </c>
      <c r="AK2644" s="2">
        <v>0</v>
      </c>
      <c r="AL2644" s="2">
        <v>18</v>
      </c>
      <c r="AM2644" s="2">
        <v>0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0</v>
      </c>
      <c r="BI2644" s="2">
        <v>0</v>
      </c>
      <c r="BJ2644" s="2">
        <v>1</v>
      </c>
      <c r="BK2644" s="2">
        <v>1</v>
      </c>
      <c r="BL2644" s="2">
        <v>2</v>
      </c>
      <c r="BM2644" s="2">
        <v>1</v>
      </c>
      <c r="BN2644" s="2">
        <v>2</v>
      </c>
      <c r="BO2644" s="2">
        <v>2</v>
      </c>
      <c r="BP2644" s="2">
        <v>0</v>
      </c>
      <c r="BQ2644" s="2">
        <v>0</v>
      </c>
      <c r="BR2644" s="2">
        <v>0</v>
      </c>
      <c r="BS2644" s="2">
        <v>0</v>
      </c>
      <c r="BT2644" s="2">
        <v>2</v>
      </c>
      <c r="BU2644" s="2">
        <v>0</v>
      </c>
      <c r="BV2644" s="2">
        <v>0</v>
      </c>
      <c r="BW2644" s="2">
        <v>0</v>
      </c>
      <c r="BX2644" s="2">
        <v>0</v>
      </c>
      <c r="BY2644" s="2">
        <v>0</v>
      </c>
      <c r="BZ2644" s="2">
        <v>0</v>
      </c>
      <c r="CA2644" s="2">
        <v>0</v>
      </c>
      <c r="CB2644" s="2">
        <v>0</v>
      </c>
      <c r="CC2644" s="2">
        <v>0</v>
      </c>
      <c r="CD2644" s="2">
        <v>0</v>
      </c>
      <c r="CE2644" s="2">
        <v>0</v>
      </c>
      <c r="CF2644" s="2">
        <v>0</v>
      </c>
      <c r="CG2644" s="2">
        <v>0</v>
      </c>
      <c r="CH2644" s="2">
        <v>0</v>
      </c>
      <c r="CI2644" s="2">
        <v>0</v>
      </c>
      <c r="CJ2644" s="2">
        <v>0</v>
      </c>
      <c r="CK2644" s="2">
        <v>0</v>
      </c>
      <c r="CL2644" s="2">
        <v>0</v>
      </c>
    </row>
    <row r="2645" spans="1:90" x14ac:dyDescent="0.25">
      <c r="A2645" t="s">
        <v>115</v>
      </c>
      <c r="B2645">
        <v>10211</v>
      </c>
      <c r="C2645" t="s">
        <v>363</v>
      </c>
      <c r="D2645">
        <v>2</v>
      </c>
      <c r="E2645">
        <v>34</v>
      </c>
      <c r="F2645">
        <v>392832</v>
      </c>
      <c r="G2645">
        <v>35392832</v>
      </c>
      <c r="H2645" t="s">
        <v>6407</v>
      </c>
      <c r="I2645">
        <v>100</v>
      </c>
      <c r="J2645" t="s">
        <v>107</v>
      </c>
      <c r="K2645" t="s">
        <v>2799</v>
      </c>
      <c r="L2645">
        <v>31</v>
      </c>
      <c r="M2645" t="s">
        <v>632</v>
      </c>
      <c r="N2645">
        <v>8465009</v>
      </c>
      <c r="O2645" t="s">
        <v>92</v>
      </c>
      <c r="P2645" t="s">
        <v>6408</v>
      </c>
      <c r="Q2645" t="s">
        <v>127</v>
      </c>
      <c r="R2645">
        <v>11</v>
      </c>
      <c r="S2645">
        <v>34688928</v>
      </c>
      <c r="U2645" t="s">
        <v>19584</v>
      </c>
      <c r="V2645">
        <v>1</v>
      </c>
      <c r="W2645" s="2">
        <v>0</v>
      </c>
      <c r="X2645" s="2">
        <v>0</v>
      </c>
      <c r="Y2645" s="2">
        <v>0</v>
      </c>
      <c r="Z2645" s="2">
        <v>1</v>
      </c>
      <c r="AA2645" s="2">
        <v>0</v>
      </c>
      <c r="AB2645" s="2">
        <v>0</v>
      </c>
      <c r="AC2645" s="2">
        <v>3</v>
      </c>
      <c r="AD2645" s="2">
        <v>3</v>
      </c>
      <c r="AE2645" s="2">
        <v>1</v>
      </c>
      <c r="AF2645" s="2">
        <v>7</v>
      </c>
      <c r="AG2645" s="2">
        <v>7</v>
      </c>
      <c r="AH2645" s="2">
        <v>0</v>
      </c>
      <c r="AI2645" s="2">
        <v>0</v>
      </c>
      <c r="AJ2645" s="2">
        <v>0</v>
      </c>
      <c r="AK2645" s="2">
        <v>0</v>
      </c>
      <c r="AL2645" s="2">
        <v>22</v>
      </c>
      <c r="AM2645" s="2">
        <v>0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1</v>
      </c>
      <c r="BI2645" s="2">
        <v>0</v>
      </c>
      <c r="BJ2645" s="2">
        <v>0</v>
      </c>
      <c r="BK2645" s="2">
        <v>1</v>
      </c>
      <c r="BL2645" s="2">
        <v>1</v>
      </c>
      <c r="BM2645" s="2">
        <v>1</v>
      </c>
      <c r="BN2645" s="2">
        <v>1</v>
      </c>
      <c r="BO2645" s="2">
        <v>1</v>
      </c>
      <c r="BP2645" s="2">
        <v>0</v>
      </c>
      <c r="BQ2645" s="2">
        <v>0</v>
      </c>
      <c r="BR2645" s="2">
        <v>0</v>
      </c>
      <c r="BS2645" s="2">
        <v>0</v>
      </c>
      <c r="BT2645" s="2">
        <v>1</v>
      </c>
      <c r="BU2645" s="2">
        <v>0</v>
      </c>
      <c r="BV2645" s="2">
        <v>0</v>
      </c>
      <c r="BW2645" s="2">
        <v>0</v>
      </c>
      <c r="BX2645" s="2">
        <v>0</v>
      </c>
      <c r="BY2645" s="2">
        <v>0</v>
      </c>
      <c r="BZ2645" s="2">
        <v>0</v>
      </c>
      <c r="CA2645" s="2">
        <v>0</v>
      </c>
      <c r="CB2645" s="2">
        <v>0</v>
      </c>
      <c r="CC2645" s="2">
        <v>0</v>
      </c>
      <c r="CD2645" s="2">
        <v>0</v>
      </c>
      <c r="CE2645" s="2">
        <v>0</v>
      </c>
      <c r="CF2645" s="2">
        <v>0</v>
      </c>
      <c r="CG2645" s="2">
        <v>0</v>
      </c>
      <c r="CH2645" s="2">
        <v>0</v>
      </c>
      <c r="CI2645" s="2">
        <v>0</v>
      </c>
      <c r="CJ2645" s="2">
        <v>0</v>
      </c>
      <c r="CK2645" s="2">
        <v>0</v>
      </c>
      <c r="CL2645" s="2">
        <v>0</v>
      </c>
    </row>
    <row r="2646" spans="1:90" x14ac:dyDescent="0.25">
      <c r="A2646" t="s">
        <v>115</v>
      </c>
      <c r="B2646">
        <v>10211</v>
      </c>
      <c r="C2646" t="s">
        <v>363</v>
      </c>
      <c r="D2646">
        <v>2</v>
      </c>
      <c r="E2646">
        <v>34</v>
      </c>
      <c r="F2646">
        <v>392873</v>
      </c>
      <c r="G2646">
        <v>35392873</v>
      </c>
      <c r="H2646" t="s">
        <v>13812</v>
      </c>
      <c r="I2646">
        <v>100</v>
      </c>
      <c r="J2646" t="s">
        <v>107</v>
      </c>
      <c r="K2646" t="s">
        <v>2799</v>
      </c>
      <c r="L2646">
        <v>31</v>
      </c>
      <c r="M2646" t="s">
        <v>632</v>
      </c>
      <c r="N2646">
        <v>8465009</v>
      </c>
      <c r="O2646" t="s">
        <v>92</v>
      </c>
      <c r="P2646" t="s">
        <v>6408</v>
      </c>
      <c r="Q2646" t="s">
        <v>127</v>
      </c>
      <c r="R2646">
        <v>11</v>
      </c>
      <c r="S2646">
        <v>34688910</v>
      </c>
      <c r="U2646" t="s">
        <v>19585</v>
      </c>
      <c r="V2646">
        <v>1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4</v>
      </c>
      <c r="AE2646" s="2">
        <v>6</v>
      </c>
      <c r="AF2646" s="2">
        <v>11</v>
      </c>
      <c r="AG2646" s="2">
        <v>10</v>
      </c>
      <c r="AH2646" s="2">
        <v>0</v>
      </c>
      <c r="AI2646" s="2">
        <v>0</v>
      </c>
      <c r="AJ2646" s="2">
        <v>0</v>
      </c>
      <c r="AK2646" s="2">
        <v>0</v>
      </c>
      <c r="AL2646" s="2">
        <v>9</v>
      </c>
      <c r="AM2646" s="2">
        <v>0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0</v>
      </c>
      <c r="BI2646" s="2">
        <v>0</v>
      </c>
      <c r="BJ2646" s="2">
        <v>0</v>
      </c>
      <c r="BK2646" s="2">
        <v>0</v>
      </c>
      <c r="BL2646" s="2">
        <v>2</v>
      </c>
      <c r="BM2646" s="2">
        <v>1</v>
      </c>
      <c r="BN2646" s="2">
        <v>2</v>
      </c>
      <c r="BO2646" s="2">
        <v>3</v>
      </c>
      <c r="BP2646" s="2">
        <v>0</v>
      </c>
      <c r="BQ2646" s="2">
        <v>0</v>
      </c>
      <c r="BR2646" s="2">
        <v>0</v>
      </c>
      <c r="BS2646" s="2">
        <v>0</v>
      </c>
      <c r="BT2646" s="2">
        <v>1</v>
      </c>
      <c r="BU2646" s="2">
        <v>0</v>
      </c>
      <c r="BV2646" s="2">
        <v>0</v>
      </c>
      <c r="BW2646" s="2">
        <v>0</v>
      </c>
      <c r="BX2646" s="2">
        <v>0</v>
      </c>
      <c r="BY2646" s="2">
        <v>0</v>
      </c>
      <c r="BZ2646" s="2">
        <v>0</v>
      </c>
      <c r="CA2646" s="2">
        <v>0</v>
      </c>
      <c r="CB2646" s="2">
        <v>0</v>
      </c>
      <c r="CC2646" s="2">
        <v>0</v>
      </c>
      <c r="CD2646" s="2">
        <v>0</v>
      </c>
      <c r="CE2646" s="2">
        <v>0</v>
      </c>
      <c r="CF2646" s="2">
        <v>0</v>
      </c>
      <c r="CG2646" s="2">
        <v>0</v>
      </c>
      <c r="CH2646" s="2">
        <v>0</v>
      </c>
      <c r="CI2646" s="2">
        <v>0</v>
      </c>
      <c r="CJ2646" s="2">
        <v>0</v>
      </c>
      <c r="CK2646" s="2">
        <v>0</v>
      </c>
      <c r="CL2646" s="2">
        <v>0</v>
      </c>
    </row>
    <row r="2647" spans="1:90" x14ac:dyDescent="0.25">
      <c r="A2647" t="s">
        <v>115</v>
      </c>
      <c r="B2647">
        <v>10211</v>
      </c>
      <c r="C2647" t="s">
        <v>363</v>
      </c>
      <c r="D2647">
        <v>1</v>
      </c>
      <c r="E2647">
        <v>8</v>
      </c>
      <c r="F2647">
        <v>902627</v>
      </c>
      <c r="G2647">
        <v>35902627</v>
      </c>
      <c r="H2647" t="s">
        <v>18738</v>
      </c>
      <c r="I2647">
        <v>100</v>
      </c>
      <c r="J2647" t="s">
        <v>107</v>
      </c>
      <c r="K2647" t="s">
        <v>1142</v>
      </c>
      <c r="L2647">
        <v>25</v>
      </c>
      <c r="M2647" t="s">
        <v>929</v>
      </c>
      <c r="N2647">
        <v>8490000</v>
      </c>
      <c r="O2647" t="s">
        <v>92</v>
      </c>
      <c r="P2647" t="s">
        <v>8664</v>
      </c>
      <c r="Q2647">
        <v>1391</v>
      </c>
      <c r="R2647">
        <v>11</v>
      </c>
      <c r="S2647">
        <v>25554058</v>
      </c>
      <c r="T2647">
        <v>25554413</v>
      </c>
      <c r="U2647" t="s">
        <v>18739</v>
      </c>
      <c r="V2647">
        <v>1</v>
      </c>
      <c r="W2647" s="2">
        <v>0</v>
      </c>
      <c r="X2647" s="2">
        <v>0</v>
      </c>
      <c r="Y2647" s="2">
        <v>83</v>
      </c>
      <c r="Z2647" s="2">
        <v>29</v>
      </c>
      <c r="AA2647" s="2">
        <v>56</v>
      </c>
      <c r="AB2647" s="2">
        <v>49</v>
      </c>
      <c r="AC2647" s="2">
        <v>32</v>
      </c>
      <c r="AD2647" s="2">
        <v>67</v>
      </c>
      <c r="AE2647" s="2">
        <v>72</v>
      </c>
      <c r="AF2647" s="2">
        <v>106</v>
      </c>
      <c r="AG2647" s="2">
        <v>106</v>
      </c>
      <c r="AH2647" s="2">
        <v>242</v>
      </c>
      <c r="AI2647" s="2">
        <v>233</v>
      </c>
      <c r="AJ2647" s="2">
        <v>191</v>
      </c>
      <c r="AK2647" s="2">
        <v>0</v>
      </c>
      <c r="AL2647" s="2">
        <v>0</v>
      </c>
      <c r="AM2647" s="2">
        <v>0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4</v>
      </c>
      <c r="BH2647" s="2">
        <v>2</v>
      </c>
      <c r="BI2647" s="2">
        <v>2</v>
      </c>
      <c r="BJ2647" s="2">
        <v>2</v>
      </c>
      <c r="BK2647" s="2">
        <v>1</v>
      </c>
      <c r="BL2647" s="2">
        <v>2</v>
      </c>
      <c r="BM2647" s="2">
        <v>3</v>
      </c>
      <c r="BN2647" s="2">
        <v>3</v>
      </c>
      <c r="BO2647" s="2">
        <v>5</v>
      </c>
      <c r="BP2647" s="2">
        <v>9</v>
      </c>
      <c r="BQ2647" s="2">
        <v>9</v>
      </c>
      <c r="BR2647" s="2">
        <v>5</v>
      </c>
      <c r="BS2647" s="2">
        <v>0</v>
      </c>
      <c r="BT2647" s="2">
        <v>0</v>
      </c>
      <c r="BU2647" s="2">
        <v>0</v>
      </c>
      <c r="BV2647" s="2">
        <v>0</v>
      </c>
      <c r="BW2647" s="2">
        <v>0</v>
      </c>
      <c r="BX2647" s="2">
        <v>0</v>
      </c>
      <c r="BY2647" s="2">
        <v>0</v>
      </c>
      <c r="BZ2647" s="2">
        <v>0</v>
      </c>
      <c r="CA2647" s="2">
        <v>0</v>
      </c>
      <c r="CB2647" s="2">
        <v>0</v>
      </c>
      <c r="CC2647" s="2">
        <v>0</v>
      </c>
      <c r="CD2647" s="2">
        <v>0</v>
      </c>
      <c r="CE2647" s="2">
        <v>0</v>
      </c>
      <c r="CF2647" s="2">
        <v>0</v>
      </c>
      <c r="CG2647" s="2">
        <v>0</v>
      </c>
      <c r="CH2647" s="2">
        <v>0</v>
      </c>
      <c r="CI2647" s="2">
        <v>0</v>
      </c>
      <c r="CJ2647" s="2">
        <v>0</v>
      </c>
      <c r="CK2647" s="2">
        <v>0</v>
      </c>
      <c r="CL2647" s="2">
        <v>0</v>
      </c>
    </row>
    <row r="2648" spans="1:90" x14ac:dyDescent="0.25">
      <c r="A2648" t="s">
        <v>115</v>
      </c>
      <c r="B2648">
        <v>10211</v>
      </c>
      <c r="C2648" t="s">
        <v>363</v>
      </c>
      <c r="D2648">
        <v>1</v>
      </c>
      <c r="E2648">
        <v>8</v>
      </c>
      <c r="F2648">
        <v>922912</v>
      </c>
      <c r="G2648">
        <v>35922912</v>
      </c>
      <c r="H2648" t="s">
        <v>16409</v>
      </c>
      <c r="I2648">
        <v>100</v>
      </c>
      <c r="J2648" t="s">
        <v>107</v>
      </c>
      <c r="K2648" t="s">
        <v>6947</v>
      </c>
      <c r="L2648">
        <v>25</v>
      </c>
      <c r="M2648" t="s">
        <v>929</v>
      </c>
      <c r="N2648">
        <v>8472200</v>
      </c>
      <c r="O2648" t="s">
        <v>92</v>
      </c>
      <c r="P2648" t="s">
        <v>16410</v>
      </c>
      <c r="Q2648">
        <v>435</v>
      </c>
      <c r="R2648">
        <v>11</v>
      </c>
      <c r="S2648">
        <v>25553366</v>
      </c>
      <c r="T2648">
        <v>25556402</v>
      </c>
      <c r="U2648" t="s">
        <v>16411</v>
      </c>
      <c r="V2648">
        <v>1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23</v>
      </c>
      <c r="AG2648" s="2">
        <v>26</v>
      </c>
      <c r="AH2648" s="2">
        <v>116</v>
      </c>
      <c r="AI2648" s="2">
        <v>79</v>
      </c>
      <c r="AJ2648" s="2">
        <v>112</v>
      </c>
      <c r="AK2648" s="2">
        <v>0</v>
      </c>
      <c r="AL2648" s="2">
        <v>0</v>
      </c>
      <c r="AM2648" s="2">
        <v>0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380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0</v>
      </c>
      <c r="BI2648" s="2">
        <v>0</v>
      </c>
      <c r="BJ2648" s="2">
        <v>0</v>
      </c>
      <c r="BK2648" s="2">
        <v>0</v>
      </c>
      <c r="BL2648" s="2">
        <v>0</v>
      </c>
      <c r="BM2648" s="2">
        <v>0</v>
      </c>
      <c r="BN2648" s="2">
        <v>1</v>
      </c>
      <c r="BO2648" s="2">
        <v>1</v>
      </c>
      <c r="BP2648" s="2">
        <v>3</v>
      </c>
      <c r="BQ2648" s="2">
        <v>2</v>
      </c>
      <c r="BR2648" s="2">
        <v>6</v>
      </c>
      <c r="BS2648" s="2">
        <v>0</v>
      </c>
      <c r="BT2648" s="2">
        <v>0</v>
      </c>
      <c r="BU2648" s="2">
        <v>0</v>
      </c>
      <c r="BV2648" s="2">
        <v>0</v>
      </c>
      <c r="BW2648" s="2">
        <v>0</v>
      </c>
      <c r="BX2648" s="2">
        <v>0</v>
      </c>
      <c r="BY2648" s="2">
        <v>0</v>
      </c>
      <c r="BZ2648" s="2">
        <v>0</v>
      </c>
      <c r="CA2648" s="2">
        <v>0</v>
      </c>
      <c r="CB2648" s="2">
        <v>0</v>
      </c>
      <c r="CC2648" s="2">
        <v>9</v>
      </c>
      <c r="CD2648" s="2">
        <v>0</v>
      </c>
      <c r="CE2648" s="2">
        <v>0</v>
      </c>
      <c r="CF2648" s="2">
        <v>0</v>
      </c>
      <c r="CG2648" s="2">
        <v>0</v>
      </c>
      <c r="CH2648" s="2">
        <v>0</v>
      </c>
      <c r="CI2648" s="2">
        <v>0</v>
      </c>
      <c r="CJ2648" s="2">
        <v>0</v>
      </c>
      <c r="CK2648" s="2">
        <v>0</v>
      </c>
      <c r="CL2648" s="2">
        <v>0</v>
      </c>
    </row>
    <row r="2649" spans="1:90" x14ac:dyDescent="0.25">
      <c r="A2649" t="s">
        <v>115</v>
      </c>
      <c r="B2649">
        <v>10211</v>
      </c>
      <c r="C2649" t="s">
        <v>363</v>
      </c>
      <c r="D2649">
        <v>1</v>
      </c>
      <c r="E2649">
        <v>8</v>
      </c>
      <c r="F2649">
        <v>921464</v>
      </c>
      <c r="G2649">
        <v>35921464</v>
      </c>
      <c r="H2649" t="s">
        <v>3000</v>
      </c>
      <c r="I2649">
        <v>100</v>
      </c>
      <c r="J2649" t="s">
        <v>107</v>
      </c>
      <c r="K2649" t="s">
        <v>3001</v>
      </c>
      <c r="L2649">
        <v>33</v>
      </c>
      <c r="M2649" t="s">
        <v>574</v>
      </c>
      <c r="N2649">
        <v>8340520</v>
      </c>
      <c r="O2649" t="s">
        <v>102</v>
      </c>
      <c r="P2649" t="s">
        <v>3002</v>
      </c>
      <c r="Q2649">
        <v>317</v>
      </c>
      <c r="R2649">
        <v>11</v>
      </c>
      <c r="S2649">
        <v>27536800</v>
      </c>
      <c r="T2649">
        <v>27538435</v>
      </c>
      <c r="U2649" t="s">
        <v>3003</v>
      </c>
      <c r="V2649">
        <v>1</v>
      </c>
      <c r="W2649" s="2">
        <v>0</v>
      </c>
      <c r="X2649" s="2">
        <v>0</v>
      </c>
      <c r="Y2649" s="2">
        <v>117</v>
      </c>
      <c r="Z2649" s="2">
        <v>176</v>
      </c>
      <c r="AA2649" s="2">
        <v>152</v>
      </c>
      <c r="AB2649" s="2">
        <v>126</v>
      </c>
      <c r="AC2649" s="2">
        <v>145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5</v>
      </c>
      <c r="BH2649" s="2">
        <v>7</v>
      </c>
      <c r="BI2649" s="2">
        <v>5</v>
      </c>
      <c r="BJ2649" s="2">
        <v>4</v>
      </c>
      <c r="BK2649" s="2">
        <v>7</v>
      </c>
      <c r="BL2649" s="2">
        <v>0</v>
      </c>
      <c r="BM2649" s="2">
        <v>0</v>
      </c>
      <c r="BN2649" s="2">
        <v>0</v>
      </c>
      <c r="BO2649" s="2">
        <v>0</v>
      </c>
      <c r="BP2649" s="2">
        <v>0</v>
      </c>
      <c r="BQ2649" s="2">
        <v>0</v>
      </c>
      <c r="BR2649" s="2">
        <v>0</v>
      </c>
      <c r="BS2649" s="2">
        <v>0</v>
      </c>
      <c r="BT2649" s="2">
        <v>0</v>
      </c>
      <c r="BU2649" s="2">
        <v>0</v>
      </c>
      <c r="BV2649" s="2">
        <v>0</v>
      </c>
      <c r="BW2649" s="2">
        <v>0</v>
      </c>
      <c r="BX2649" s="2">
        <v>0</v>
      </c>
      <c r="BY2649" s="2">
        <v>0</v>
      </c>
      <c r="BZ2649" s="2">
        <v>0</v>
      </c>
      <c r="CA2649" s="2">
        <v>0</v>
      </c>
      <c r="CB2649" s="2">
        <v>0</v>
      </c>
      <c r="CC2649" s="2">
        <v>0</v>
      </c>
      <c r="CD2649" s="2">
        <v>0</v>
      </c>
      <c r="CE2649" s="2">
        <v>0</v>
      </c>
      <c r="CF2649" s="2">
        <v>0</v>
      </c>
      <c r="CG2649" s="2">
        <v>0</v>
      </c>
      <c r="CH2649" s="2">
        <v>0</v>
      </c>
      <c r="CI2649" s="2">
        <v>0</v>
      </c>
      <c r="CJ2649" s="2">
        <v>0</v>
      </c>
      <c r="CK2649" s="2">
        <v>0</v>
      </c>
      <c r="CL2649" s="2">
        <v>0</v>
      </c>
    </row>
    <row r="2650" spans="1:90" x14ac:dyDescent="0.25">
      <c r="A2650" t="s">
        <v>115</v>
      </c>
      <c r="B2650">
        <v>10211</v>
      </c>
      <c r="C2650" t="s">
        <v>363</v>
      </c>
      <c r="D2650">
        <v>1</v>
      </c>
      <c r="E2650">
        <v>8</v>
      </c>
      <c r="F2650">
        <v>916766</v>
      </c>
      <c r="G2650">
        <v>35916766</v>
      </c>
      <c r="H2650" t="s">
        <v>6705</v>
      </c>
      <c r="I2650">
        <v>100</v>
      </c>
      <c r="J2650" t="s">
        <v>107</v>
      </c>
      <c r="K2650" t="s">
        <v>3834</v>
      </c>
      <c r="L2650">
        <v>47</v>
      </c>
      <c r="M2650" t="s">
        <v>566</v>
      </c>
      <c r="N2650">
        <v>8257030</v>
      </c>
      <c r="O2650" t="s">
        <v>92</v>
      </c>
      <c r="P2650" t="s">
        <v>6706</v>
      </c>
      <c r="Q2650">
        <v>20</v>
      </c>
      <c r="R2650">
        <v>11</v>
      </c>
      <c r="S2650">
        <v>25215570</v>
      </c>
      <c r="T2650">
        <v>25219000</v>
      </c>
      <c r="U2650" t="s">
        <v>6707</v>
      </c>
      <c r="V2650">
        <v>1</v>
      </c>
      <c r="W2650" s="2">
        <v>0</v>
      </c>
      <c r="X2650" s="2">
        <v>0</v>
      </c>
      <c r="Y2650" s="2">
        <v>76</v>
      </c>
      <c r="Z2650" s="2">
        <v>88</v>
      </c>
      <c r="AA2650" s="2">
        <v>104</v>
      </c>
      <c r="AB2650" s="2">
        <v>87</v>
      </c>
      <c r="AC2650" s="2">
        <v>86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0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3</v>
      </c>
      <c r="BH2650" s="2">
        <v>4</v>
      </c>
      <c r="BI2650" s="2">
        <v>6</v>
      </c>
      <c r="BJ2650" s="2">
        <v>4</v>
      </c>
      <c r="BK2650" s="2">
        <v>4</v>
      </c>
      <c r="BL2650" s="2">
        <v>0</v>
      </c>
      <c r="BM2650" s="2">
        <v>0</v>
      </c>
      <c r="BN2650" s="2">
        <v>0</v>
      </c>
      <c r="BO2650" s="2">
        <v>0</v>
      </c>
      <c r="BP2650" s="2">
        <v>0</v>
      </c>
      <c r="BQ2650" s="2">
        <v>0</v>
      </c>
      <c r="BR2650" s="2">
        <v>0</v>
      </c>
      <c r="BS2650" s="2">
        <v>0</v>
      </c>
      <c r="BT2650" s="2">
        <v>0</v>
      </c>
      <c r="BU2650" s="2">
        <v>0</v>
      </c>
      <c r="BV2650" s="2">
        <v>0</v>
      </c>
      <c r="BW2650" s="2">
        <v>0</v>
      </c>
      <c r="BX2650" s="2">
        <v>0</v>
      </c>
      <c r="BY2650" s="2">
        <v>0</v>
      </c>
      <c r="BZ2650" s="2">
        <v>0</v>
      </c>
      <c r="CA2650" s="2">
        <v>0</v>
      </c>
      <c r="CB2650" s="2">
        <v>0</v>
      </c>
      <c r="CC2650" s="2">
        <v>0</v>
      </c>
      <c r="CD2650" s="2">
        <v>0</v>
      </c>
      <c r="CE2650" s="2">
        <v>0</v>
      </c>
      <c r="CF2650" s="2">
        <v>0</v>
      </c>
      <c r="CG2650" s="2">
        <v>0</v>
      </c>
      <c r="CH2650" s="2">
        <v>0</v>
      </c>
      <c r="CI2650" s="2">
        <v>0</v>
      </c>
      <c r="CJ2650" s="2">
        <v>0</v>
      </c>
      <c r="CK2650" s="2">
        <v>0</v>
      </c>
      <c r="CL2650" s="2">
        <v>0</v>
      </c>
    </row>
    <row r="2651" spans="1:90" x14ac:dyDescent="0.25">
      <c r="A2651" t="s">
        <v>115</v>
      </c>
      <c r="B2651">
        <v>10211</v>
      </c>
      <c r="C2651" t="s">
        <v>363</v>
      </c>
      <c r="D2651">
        <v>1</v>
      </c>
      <c r="E2651">
        <v>8</v>
      </c>
      <c r="F2651">
        <v>3128</v>
      </c>
      <c r="G2651">
        <v>35003128</v>
      </c>
      <c r="H2651" t="s">
        <v>17543</v>
      </c>
      <c r="I2651">
        <v>100</v>
      </c>
      <c r="J2651" t="s">
        <v>107</v>
      </c>
      <c r="K2651" t="s">
        <v>3890</v>
      </c>
      <c r="L2651">
        <v>75</v>
      </c>
      <c r="M2651" t="s">
        <v>364</v>
      </c>
      <c r="N2651">
        <v>8330230</v>
      </c>
      <c r="O2651" t="s">
        <v>92</v>
      </c>
      <c r="P2651" t="s">
        <v>17544</v>
      </c>
      <c r="Q2651">
        <v>95</v>
      </c>
      <c r="R2651">
        <v>11</v>
      </c>
      <c r="S2651">
        <v>29192287</v>
      </c>
      <c r="T2651">
        <v>29622640</v>
      </c>
      <c r="U2651" t="s">
        <v>17545</v>
      </c>
      <c r="V2651">
        <v>1</v>
      </c>
      <c r="W2651" s="2">
        <v>0</v>
      </c>
      <c r="X2651" s="2">
        <v>0</v>
      </c>
      <c r="Y2651" s="2">
        <v>107</v>
      </c>
      <c r="Z2651" s="2">
        <v>57</v>
      </c>
      <c r="AA2651" s="2">
        <v>89</v>
      </c>
      <c r="AB2651" s="2">
        <v>103</v>
      </c>
      <c r="AC2651" s="2">
        <v>72</v>
      </c>
      <c r="AD2651" s="2">
        <v>72</v>
      </c>
      <c r="AE2651" s="2">
        <v>87</v>
      </c>
      <c r="AF2651" s="2">
        <v>100</v>
      </c>
      <c r="AG2651" s="2">
        <v>97</v>
      </c>
      <c r="AH2651" s="2">
        <v>246</v>
      </c>
      <c r="AI2651" s="2">
        <v>189</v>
      </c>
      <c r="AJ2651" s="2">
        <v>139</v>
      </c>
      <c r="AK2651" s="2">
        <v>0</v>
      </c>
      <c r="AL2651" s="2">
        <v>0</v>
      </c>
      <c r="AM2651" s="2">
        <v>0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18</v>
      </c>
      <c r="BD2651" s="2">
        <v>0</v>
      </c>
      <c r="BE2651" s="2">
        <v>0</v>
      </c>
      <c r="BF2651" s="2">
        <v>0</v>
      </c>
      <c r="BG2651" s="2">
        <v>6</v>
      </c>
      <c r="BH2651" s="2">
        <v>2</v>
      </c>
      <c r="BI2651" s="2">
        <v>4</v>
      </c>
      <c r="BJ2651" s="2">
        <v>4</v>
      </c>
      <c r="BK2651" s="2">
        <v>3</v>
      </c>
      <c r="BL2651" s="2">
        <v>2</v>
      </c>
      <c r="BM2651" s="2">
        <v>3</v>
      </c>
      <c r="BN2651" s="2">
        <v>3</v>
      </c>
      <c r="BO2651" s="2">
        <v>4</v>
      </c>
      <c r="BP2651" s="2">
        <v>12</v>
      </c>
      <c r="BQ2651" s="2">
        <v>8</v>
      </c>
      <c r="BR2651" s="2">
        <v>4</v>
      </c>
      <c r="BS2651" s="2">
        <v>0</v>
      </c>
      <c r="BT2651" s="2">
        <v>0</v>
      </c>
      <c r="BU2651" s="2">
        <v>0</v>
      </c>
      <c r="BV2651" s="2">
        <v>0</v>
      </c>
      <c r="BW2651" s="2">
        <v>0</v>
      </c>
      <c r="BX2651" s="2">
        <v>0</v>
      </c>
      <c r="BY2651" s="2">
        <v>0</v>
      </c>
      <c r="BZ2651" s="2">
        <v>0</v>
      </c>
      <c r="CA2651" s="2">
        <v>0</v>
      </c>
      <c r="CB2651" s="2">
        <v>0</v>
      </c>
      <c r="CC2651" s="2">
        <v>0</v>
      </c>
      <c r="CD2651" s="2">
        <v>0</v>
      </c>
      <c r="CE2651" s="2">
        <v>0</v>
      </c>
      <c r="CF2651" s="2">
        <v>0</v>
      </c>
      <c r="CG2651" s="2">
        <v>0</v>
      </c>
      <c r="CH2651" s="2">
        <v>0</v>
      </c>
      <c r="CI2651" s="2">
        <v>0</v>
      </c>
      <c r="CJ2651" s="2">
        <v>0</v>
      </c>
      <c r="CK2651" s="2">
        <v>1</v>
      </c>
      <c r="CL2651" s="2">
        <v>0</v>
      </c>
    </row>
    <row r="2652" spans="1:90" x14ac:dyDescent="0.25">
      <c r="A2652" t="s">
        <v>115</v>
      </c>
      <c r="B2652">
        <v>10211</v>
      </c>
      <c r="C2652" t="s">
        <v>363</v>
      </c>
      <c r="D2652">
        <v>1</v>
      </c>
      <c r="E2652">
        <v>8</v>
      </c>
      <c r="F2652">
        <v>37084</v>
      </c>
      <c r="G2652">
        <v>35037084</v>
      </c>
      <c r="H2652" t="s">
        <v>14607</v>
      </c>
      <c r="I2652">
        <v>100</v>
      </c>
      <c r="J2652" t="s">
        <v>107</v>
      </c>
      <c r="K2652" t="s">
        <v>1142</v>
      </c>
      <c r="L2652">
        <v>31</v>
      </c>
      <c r="M2652" t="s">
        <v>632</v>
      </c>
      <c r="N2652">
        <v>8460365</v>
      </c>
      <c r="O2652" t="s">
        <v>92</v>
      </c>
      <c r="P2652" t="s">
        <v>3283</v>
      </c>
      <c r="Q2652">
        <v>418</v>
      </c>
      <c r="R2652">
        <v>11</v>
      </c>
      <c r="S2652">
        <v>25519286</v>
      </c>
      <c r="T2652">
        <v>25579399</v>
      </c>
      <c r="U2652" t="s">
        <v>14608</v>
      </c>
      <c r="V2652">
        <v>1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65</v>
      </c>
      <c r="AE2652" s="2">
        <v>66</v>
      </c>
      <c r="AF2652" s="2">
        <v>34</v>
      </c>
      <c r="AG2652" s="2">
        <v>97</v>
      </c>
      <c r="AH2652" s="2">
        <v>316</v>
      </c>
      <c r="AI2652" s="2">
        <v>232</v>
      </c>
      <c r="AJ2652" s="2">
        <v>206</v>
      </c>
      <c r="AK2652" s="2">
        <v>0</v>
      </c>
      <c r="AL2652" s="2">
        <v>0</v>
      </c>
      <c r="AM2652" s="2">
        <v>0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108</v>
      </c>
      <c r="BD2652" s="2">
        <v>0</v>
      </c>
      <c r="BE2652" s="2">
        <v>0</v>
      </c>
      <c r="BF2652" s="2">
        <v>0</v>
      </c>
      <c r="BG2652" s="2">
        <v>0</v>
      </c>
      <c r="BH2652" s="2">
        <v>0</v>
      </c>
      <c r="BI2652" s="2">
        <v>0</v>
      </c>
      <c r="BJ2652" s="2">
        <v>0</v>
      </c>
      <c r="BK2652" s="2">
        <v>0</v>
      </c>
      <c r="BL2652" s="2">
        <v>3</v>
      </c>
      <c r="BM2652" s="2">
        <v>2</v>
      </c>
      <c r="BN2652" s="2">
        <v>1</v>
      </c>
      <c r="BO2652" s="2">
        <v>5</v>
      </c>
      <c r="BP2652" s="2">
        <v>14</v>
      </c>
      <c r="BQ2652" s="2">
        <v>8</v>
      </c>
      <c r="BR2652" s="2">
        <v>9</v>
      </c>
      <c r="BS2652" s="2">
        <v>0</v>
      </c>
      <c r="BT2652" s="2">
        <v>0</v>
      </c>
      <c r="BU2652" s="2">
        <v>0</v>
      </c>
      <c r="BV2652" s="2">
        <v>0</v>
      </c>
      <c r="BW2652" s="2">
        <v>0</v>
      </c>
      <c r="BX2652" s="2">
        <v>0</v>
      </c>
      <c r="BY2652" s="2">
        <v>0</v>
      </c>
      <c r="BZ2652" s="2">
        <v>0</v>
      </c>
      <c r="CA2652" s="2">
        <v>0</v>
      </c>
      <c r="CB2652" s="2">
        <v>0</v>
      </c>
      <c r="CC2652" s="2">
        <v>0</v>
      </c>
      <c r="CD2652" s="2">
        <v>0</v>
      </c>
      <c r="CE2652" s="2">
        <v>0</v>
      </c>
      <c r="CF2652" s="2">
        <v>0</v>
      </c>
      <c r="CG2652" s="2">
        <v>0</v>
      </c>
      <c r="CH2652" s="2">
        <v>0</v>
      </c>
      <c r="CI2652" s="2">
        <v>0</v>
      </c>
      <c r="CJ2652" s="2">
        <v>0</v>
      </c>
      <c r="CK2652" s="2">
        <v>4</v>
      </c>
      <c r="CL2652" s="2">
        <v>0</v>
      </c>
    </row>
    <row r="2653" spans="1:90" x14ac:dyDescent="0.25">
      <c r="A2653" t="s">
        <v>115</v>
      </c>
      <c r="B2653">
        <v>10211</v>
      </c>
      <c r="C2653" t="s">
        <v>363</v>
      </c>
      <c r="D2653">
        <v>1</v>
      </c>
      <c r="E2653">
        <v>8</v>
      </c>
      <c r="F2653">
        <v>925226</v>
      </c>
      <c r="G2653">
        <v>35925226</v>
      </c>
      <c r="H2653" t="s">
        <v>18338</v>
      </c>
      <c r="I2653">
        <v>100</v>
      </c>
      <c r="J2653" t="s">
        <v>107</v>
      </c>
      <c r="K2653" t="s">
        <v>11026</v>
      </c>
      <c r="L2653">
        <v>47</v>
      </c>
      <c r="M2653" t="s">
        <v>566</v>
      </c>
      <c r="N2653">
        <v>8421520</v>
      </c>
      <c r="O2653" t="s">
        <v>92</v>
      </c>
      <c r="P2653" t="s">
        <v>18339</v>
      </c>
      <c r="Q2653">
        <v>267</v>
      </c>
      <c r="R2653">
        <v>11</v>
      </c>
      <c r="S2653">
        <v>22178275</v>
      </c>
      <c r="T2653">
        <v>25243214</v>
      </c>
      <c r="U2653" t="s">
        <v>18340</v>
      </c>
      <c r="V2653">
        <v>1</v>
      </c>
      <c r="W2653" s="2">
        <v>0</v>
      </c>
      <c r="X2653" s="2">
        <v>0</v>
      </c>
      <c r="Y2653" s="2">
        <v>78</v>
      </c>
      <c r="Z2653" s="2">
        <v>80</v>
      </c>
      <c r="AA2653" s="2">
        <v>84</v>
      </c>
      <c r="AB2653" s="2">
        <v>84</v>
      </c>
      <c r="AC2653" s="2">
        <v>61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0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2">
        <v>35</v>
      </c>
      <c r="BD2653" s="2">
        <v>0</v>
      </c>
      <c r="BE2653" s="2">
        <v>0</v>
      </c>
      <c r="BF2653" s="2">
        <v>0</v>
      </c>
      <c r="BG2653" s="2">
        <v>4</v>
      </c>
      <c r="BH2653" s="2">
        <v>3</v>
      </c>
      <c r="BI2653" s="2">
        <v>4</v>
      </c>
      <c r="BJ2653" s="2">
        <v>4</v>
      </c>
      <c r="BK2653" s="2">
        <v>4</v>
      </c>
      <c r="BL2653" s="2">
        <v>0</v>
      </c>
      <c r="BM2653" s="2">
        <v>0</v>
      </c>
      <c r="BN2653" s="2">
        <v>0</v>
      </c>
      <c r="BO2653" s="2">
        <v>0</v>
      </c>
      <c r="BP2653" s="2">
        <v>0</v>
      </c>
      <c r="BQ2653" s="2">
        <v>0</v>
      </c>
      <c r="BR2653" s="2">
        <v>0</v>
      </c>
      <c r="BS2653" s="2">
        <v>0</v>
      </c>
      <c r="BT2653" s="2">
        <v>0</v>
      </c>
      <c r="BU2653" s="2">
        <v>0</v>
      </c>
      <c r="BV2653" s="2">
        <v>0</v>
      </c>
      <c r="BW2653" s="2">
        <v>0</v>
      </c>
      <c r="BX2653" s="2">
        <v>0</v>
      </c>
      <c r="BY2653" s="2">
        <v>0</v>
      </c>
      <c r="BZ2653" s="2">
        <v>0</v>
      </c>
      <c r="CA2653" s="2">
        <v>0</v>
      </c>
      <c r="CB2653" s="2">
        <v>0</v>
      </c>
      <c r="CC2653" s="2">
        <v>0</v>
      </c>
      <c r="CD2653" s="2">
        <v>0</v>
      </c>
      <c r="CE2653" s="2">
        <v>0</v>
      </c>
      <c r="CF2653" s="2">
        <v>0</v>
      </c>
      <c r="CG2653" s="2">
        <v>0</v>
      </c>
      <c r="CH2653" s="2">
        <v>0</v>
      </c>
      <c r="CI2653" s="2">
        <v>0</v>
      </c>
      <c r="CJ2653" s="2">
        <v>0</v>
      </c>
      <c r="CK2653" s="2">
        <v>2</v>
      </c>
      <c r="CL2653" s="2">
        <v>0</v>
      </c>
    </row>
    <row r="2654" spans="1:90" x14ac:dyDescent="0.25">
      <c r="A2654" t="s">
        <v>115</v>
      </c>
      <c r="B2654">
        <v>10211</v>
      </c>
      <c r="C2654" t="s">
        <v>363</v>
      </c>
      <c r="D2654">
        <v>1</v>
      </c>
      <c r="E2654">
        <v>8</v>
      </c>
      <c r="F2654">
        <v>907029</v>
      </c>
      <c r="G2654">
        <v>35907029</v>
      </c>
      <c r="H2654" t="s">
        <v>19488</v>
      </c>
      <c r="I2654">
        <v>100</v>
      </c>
      <c r="J2654" t="s">
        <v>107</v>
      </c>
      <c r="K2654" t="s">
        <v>1142</v>
      </c>
      <c r="L2654">
        <v>31</v>
      </c>
      <c r="M2654" t="s">
        <v>632</v>
      </c>
      <c r="N2654">
        <v>8461420</v>
      </c>
      <c r="O2654" t="s">
        <v>92</v>
      </c>
      <c r="P2654" t="s">
        <v>14671</v>
      </c>
      <c r="Q2654">
        <v>60</v>
      </c>
      <c r="R2654">
        <v>11</v>
      </c>
      <c r="S2654">
        <v>25558125</v>
      </c>
      <c r="T2654">
        <v>25559516</v>
      </c>
      <c r="U2654" t="s">
        <v>19489</v>
      </c>
      <c r="V2654">
        <v>1</v>
      </c>
      <c r="W2654" s="2">
        <v>0</v>
      </c>
      <c r="X2654" s="2">
        <v>0</v>
      </c>
      <c r="Y2654" s="2">
        <v>182</v>
      </c>
      <c r="Z2654" s="2">
        <v>176</v>
      </c>
      <c r="AA2654" s="2">
        <v>128</v>
      </c>
      <c r="AB2654" s="2">
        <v>120</v>
      </c>
      <c r="AC2654" s="2">
        <v>177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0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8</v>
      </c>
      <c r="BH2654" s="2">
        <v>6</v>
      </c>
      <c r="BI2654" s="2">
        <v>5</v>
      </c>
      <c r="BJ2654" s="2">
        <v>5</v>
      </c>
      <c r="BK2654" s="2">
        <v>6</v>
      </c>
      <c r="BL2654" s="2">
        <v>0</v>
      </c>
      <c r="BM2654" s="2">
        <v>0</v>
      </c>
      <c r="BN2654" s="2">
        <v>0</v>
      </c>
      <c r="BO2654" s="2">
        <v>0</v>
      </c>
      <c r="BP2654" s="2">
        <v>0</v>
      </c>
      <c r="BQ2654" s="2">
        <v>0</v>
      </c>
      <c r="BR2654" s="2">
        <v>0</v>
      </c>
      <c r="BS2654" s="2">
        <v>0</v>
      </c>
      <c r="BT2654" s="2">
        <v>0</v>
      </c>
      <c r="BU2654" s="2">
        <v>0</v>
      </c>
      <c r="BV2654" s="2">
        <v>0</v>
      </c>
      <c r="BW2654" s="2">
        <v>0</v>
      </c>
      <c r="BX2654" s="2">
        <v>0</v>
      </c>
      <c r="BY2654" s="2">
        <v>0</v>
      </c>
      <c r="BZ2654" s="2">
        <v>0</v>
      </c>
      <c r="CA2654" s="2">
        <v>0</v>
      </c>
      <c r="CB2654" s="2">
        <v>0</v>
      </c>
      <c r="CC2654" s="2">
        <v>0</v>
      </c>
      <c r="CD2654" s="2">
        <v>0</v>
      </c>
      <c r="CE2654" s="2">
        <v>0</v>
      </c>
      <c r="CF2654" s="2">
        <v>0</v>
      </c>
      <c r="CG2654" s="2">
        <v>0</v>
      </c>
      <c r="CH2654" s="2">
        <v>0</v>
      </c>
      <c r="CI2654" s="2">
        <v>0</v>
      </c>
      <c r="CJ2654" s="2">
        <v>0</v>
      </c>
      <c r="CK2654" s="2">
        <v>0</v>
      </c>
      <c r="CL2654" s="2">
        <v>0</v>
      </c>
    </row>
    <row r="2655" spans="1:90" x14ac:dyDescent="0.25">
      <c r="A2655" t="s">
        <v>115</v>
      </c>
      <c r="B2655">
        <v>10211</v>
      </c>
      <c r="C2655" t="s">
        <v>363</v>
      </c>
      <c r="D2655">
        <v>1</v>
      </c>
      <c r="E2655">
        <v>8</v>
      </c>
      <c r="F2655">
        <v>44337</v>
      </c>
      <c r="G2655">
        <v>35044337</v>
      </c>
      <c r="H2655" t="s">
        <v>10309</v>
      </c>
      <c r="I2655">
        <v>100</v>
      </c>
      <c r="J2655" t="s">
        <v>107</v>
      </c>
      <c r="K2655" t="s">
        <v>3834</v>
      </c>
      <c r="L2655">
        <v>47</v>
      </c>
      <c r="M2655" t="s">
        <v>566</v>
      </c>
      <c r="N2655">
        <v>8253580</v>
      </c>
      <c r="O2655" t="s">
        <v>92</v>
      </c>
      <c r="P2655" t="s">
        <v>10310</v>
      </c>
      <c r="Q2655">
        <v>200</v>
      </c>
      <c r="R2655">
        <v>11</v>
      </c>
      <c r="S2655">
        <v>25210110</v>
      </c>
      <c r="T2655">
        <v>25215578</v>
      </c>
      <c r="U2655" t="s">
        <v>10311</v>
      </c>
      <c r="V2655">
        <v>1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109</v>
      </c>
      <c r="AE2655" s="2">
        <v>76</v>
      </c>
      <c r="AF2655" s="2">
        <v>106</v>
      </c>
      <c r="AG2655" s="2">
        <v>69</v>
      </c>
      <c r="AH2655" s="2">
        <v>242</v>
      </c>
      <c r="AI2655" s="2">
        <v>275</v>
      </c>
      <c r="AJ2655" s="2">
        <v>248</v>
      </c>
      <c r="AK2655" s="2">
        <v>0</v>
      </c>
      <c r="AL2655" s="2">
        <v>0</v>
      </c>
      <c r="AM2655" s="2">
        <v>0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44</v>
      </c>
      <c r="BD2655" s="2">
        <v>0</v>
      </c>
      <c r="BE2655" s="2">
        <v>0</v>
      </c>
      <c r="BF2655" s="2">
        <v>0</v>
      </c>
      <c r="BG2655" s="2">
        <v>0</v>
      </c>
      <c r="BH2655" s="2">
        <v>0</v>
      </c>
      <c r="BI2655" s="2">
        <v>0</v>
      </c>
      <c r="BJ2655" s="2">
        <v>0</v>
      </c>
      <c r="BK2655" s="2">
        <v>0</v>
      </c>
      <c r="BL2655" s="2">
        <v>3</v>
      </c>
      <c r="BM2655" s="2">
        <v>3</v>
      </c>
      <c r="BN2655" s="2">
        <v>4</v>
      </c>
      <c r="BO2655" s="2">
        <v>2</v>
      </c>
      <c r="BP2655" s="2">
        <v>10</v>
      </c>
      <c r="BQ2655" s="2">
        <v>9</v>
      </c>
      <c r="BR2655" s="2">
        <v>10</v>
      </c>
      <c r="BS2655" s="2">
        <v>0</v>
      </c>
      <c r="BT2655" s="2">
        <v>0</v>
      </c>
      <c r="BU2655" s="2">
        <v>0</v>
      </c>
      <c r="BV2655" s="2">
        <v>0</v>
      </c>
      <c r="BW2655" s="2">
        <v>0</v>
      </c>
      <c r="BX2655" s="2">
        <v>0</v>
      </c>
      <c r="BY2655" s="2">
        <v>0</v>
      </c>
      <c r="BZ2655" s="2">
        <v>0</v>
      </c>
      <c r="CA2655" s="2">
        <v>0</v>
      </c>
      <c r="CB2655" s="2">
        <v>0</v>
      </c>
      <c r="CC2655" s="2">
        <v>0</v>
      </c>
      <c r="CD2655" s="2">
        <v>0</v>
      </c>
      <c r="CE2655" s="2">
        <v>0</v>
      </c>
      <c r="CF2655" s="2">
        <v>0</v>
      </c>
      <c r="CG2655" s="2">
        <v>0</v>
      </c>
      <c r="CH2655" s="2">
        <v>0</v>
      </c>
      <c r="CI2655" s="2">
        <v>0</v>
      </c>
      <c r="CJ2655" s="2">
        <v>0</v>
      </c>
      <c r="CK2655" s="2">
        <v>3</v>
      </c>
      <c r="CL2655" s="2">
        <v>0</v>
      </c>
    </row>
    <row r="2656" spans="1:90" x14ac:dyDescent="0.25">
      <c r="A2656" t="s">
        <v>115</v>
      </c>
      <c r="B2656">
        <v>10211</v>
      </c>
      <c r="C2656" t="s">
        <v>363</v>
      </c>
      <c r="D2656">
        <v>1</v>
      </c>
      <c r="E2656">
        <v>8</v>
      </c>
      <c r="F2656">
        <v>902724</v>
      </c>
      <c r="G2656">
        <v>35902724</v>
      </c>
      <c r="H2656" t="s">
        <v>17789</v>
      </c>
      <c r="I2656">
        <v>100</v>
      </c>
      <c r="J2656" t="s">
        <v>107</v>
      </c>
      <c r="K2656" t="s">
        <v>929</v>
      </c>
      <c r="L2656">
        <v>25</v>
      </c>
      <c r="M2656" t="s">
        <v>929</v>
      </c>
      <c r="N2656">
        <v>8471520</v>
      </c>
      <c r="O2656" t="s">
        <v>92</v>
      </c>
      <c r="P2656" t="s">
        <v>17790</v>
      </c>
      <c r="Q2656">
        <v>10</v>
      </c>
      <c r="R2656">
        <v>11</v>
      </c>
      <c r="S2656">
        <v>22820868</v>
      </c>
      <c r="T2656">
        <v>29642313</v>
      </c>
      <c r="U2656" t="s">
        <v>11005</v>
      </c>
      <c r="V2656">
        <v>1</v>
      </c>
      <c r="W2656" s="2">
        <v>0</v>
      </c>
      <c r="X2656" s="2">
        <v>0</v>
      </c>
      <c r="Y2656" s="2">
        <v>65</v>
      </c>
      <c r="Z2656" s="2">
        <v>49</v>
      </c>
      <c r="AA2656" s="2">
        <v>42</v>
      </c>
      <c r="AB2656" s="2">
        <v>52</v>
      </c>
      <c r="AC2656" s="2">
        <v>43</v>
      </c>
      <c r="AD2656" s="2">
        <v>57</v>
      </c>
      <c r="AE2656" s="2">
        <v>48</v>
      </c>
      <c r="AF2656" s="2">
        <v>36</v>
      </c>
      <c r="AG2656" s="2">
        <v>65</v>
      </c>
      <c r="AH2656" s="2">
        <v>161</v>
      </c>
      <c r="AI2656" s="2">
        <v>116</v>
      </c>
      <c r="AJ2656" s="2">
        <v>95</v>
      </c>
      <c r="AK2656" s="2">
        <v>0</v>
      </c>
      <c r="AL2656" s="2">
        <v>0</v>
      </c>
      <c r="AM2656" s="2">
        <v>0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215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4</v>
      </c>
      <c r="BH2656" s="2">
        <v>2</v>
      </c>
      <c r="BI2656" s="2">
        <v>2</v>
      </c>
      <c r="BJ2656" s="2">
        <v>2</v>
      </c>
      <c r="BK2656" s="2">
        <v>2</v>
      </c>
      <c r="BL2656" s="2">
        <v>2</v>
      </c>
      <c r="BM2656" s="2">
        <v>2</v>
      </c>
      <c r="BN2656" s="2">
        <v>1</v>
      </c>
      <c r="BO2656" s="2">
        <v>2</v>
      </c>
      <c r="BP2656" s="2">
        <v>7</v>
      </c>
      <c r="BQ2656" s="2">
        <v>4</v>
      </c>
      <c r="BR2656" s="2">
        <v>3</v>
      </c>
      <c r="BS2656" s="2">
        <v>0</v>
      </c>
      <c r="BT2656" s="2">
        <v>0</v>
      </c>
      <c r="BU2656" s="2">
        <v>0</v>
      </c>
      <c r="BV2656" s="2">
        <v>0</v>
      </c>
      <c r="BW2656" s="2">
        <v>0</v>
      </c>
      <c r="BX2656" s="2">
        <v>0</v>
      </c>
      <c r="BY2656" s="2">
        <v>0</v>
      </c>
      <c r="BZ2656" s="2">
        <v>0</v>
      </c>
      <c r="CA2656" s="2">
        <v>0</v>
      </c>
      <c r="CB2656" s="2">
        <v>0</v>
      </c>
      <c r="CC2656" s="2">
        <v>7</v>
      </c>
      <c r="CD2656" s="2">
        <v>0</v>
      </c>
      <c r="CE2656" s="2">
        <v>0</v>
      </c>
      <c r="CF2656" s="2">
        <v>0</v>
      </c>
      <c r="CG2656" s="2">
        <v>0</v>
      </c>
      <c r="CH2656" s="2">
        <v>0</v>
      </c>
      <c r="CI2656" s="2">
        <v>0</v>
      </c>
      <c r="CJ2656" s="2">
        <v>0</v>
      </c>
      <c r="CK2656" s="2">
        <v>0</v>
      </c>
      <c r="CL2656" s="2">
        <v>0</v>
      </c>
    </row>
    <row r="2657" spans="1:90" x14ac:dyDescent="0.25">
      <c r="A2657" t="s">
        <v>115</v>
      </c>
      <c r="B2657">
        <v>10211</v>
      </c>
      <c r="C2657" t="s">
        <v>363</v>
      </c>
      <c r="D2657">
        <v>1</v>
      </c>
      <c r="E2657">
        <v>8</v>
      </c>
      <c r="F2657">
        <v>904284</v>
      </c>
      <c r="G2657">
        <v>35904284</v>
      </c>
      <c r="H2657" t="s">
        <v>13900</v>
      </c>
      <c r="I2657">
        <v>100</v>
      </c>
      <c r="J2657" t="s">
        <v>107</v>
      </c>
      <c r="K2657" t="s">
        <v>929</v>
      </c>
      <c r="L2657">
        <v>25</v>
      </c>
      <c r="M2657" t="s">
        <v>929</v>
      </c>
      <c r="N2657">
        <v>8471010</v>
      </c>
      <c r="O2657" t="s">
        <v>92</v>
      </c>
      <c r="P2657" t="s">
        <v>17601</v>
      </c>
      <c r="Q2657">
        <v>200</v>
      </c>
      <c r="R2657">
        <v>11</v>
      </c>
      <c r="S2657">
        <v>22820218</v>
      </c>
      <c r="T2657">
        <v>29642256</v>
      </c>
      <c r="U2657" t="s">
        <v>17937</v>
      </c>
      <c r="V2657">
        <v>1</v>
      </c>
      <c r="W2657" s="2">
        <v>0</v>
      </c>
      <c r="X2657" s="2">
        <v>0</v>
      </c>
      <c r="Y2657" s="2">
        <v>65</v>
      </c>
      <c r="Z2657" s="2">
        <v>32</v>
      </c>
      <c r="AA2657" s="2">
        <v>90</v>
      </c>
      <c r="AB2657" s="2">
        <v>73</v>
      </c>
      <c r="AC2657" s="2">
        <v>88</v>
      </c>
      <c r="AD2657" s="2">
        <v>0</v>
      </c>
      <c r="AE2657" s="2">
        <v>0</v>
      </c>
      <c r="AF2657" s="2">
        <v>0</v>
      </c>
      <c r="AG2657" s="2">
        <v>0</v>
      </c>
      <c r="AH2657" s="2">
        <v>406</v>
      </c>
      <c r="AI2657" s="2">
        <v>396</v>
      </c>
      <c r="AJ2657" s="2">
        <v>259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0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3</v>
      </c>
      <c r="BH2657" s="2">
        <v>1</v>
      </c>
      <c r="BI2657" s="2">
        <v>4</v>
      </c>
      <c r="BJ2657" s="2">
        <v>4</v>
      </c>
      <c r="BK2657" s="2">
        <v>3</v>
      </c>
      <c r="BL2657" s="2">
        <v>0</v>
      </c>
      <c r="BM2657" s="2">
        <v>0</v>
      </c>
      <c r="BN2657" s="2">
        <v>0</v>
      </c>
      <c r="BO2657" s="2">
        <v>0</v>
      </c>
      <c r="BP2657" s="2">
        <v>16</v>
      </c>
      <c r="BQ2657" s="2">
        <v>14</v>
      </c>
      <c r="BR2657" s="2">
        <v>8</v>
      </c>
      <c r="BS2657" s="2">
        <v>0</v>
      </c>
      <c r="BT2657" s="2">
        <v>0</v>
      </c>
      <c r="BU2657" s="2">
        <v>0</v>
      </c>
      <c r="BV2657" s="2">
        <v>0</v>
      </c>
      <c r="BW2657" s="2">
        <v>0</v>
      </c>
      <c r="BX2657" s="2">
        <v>0</v>
      </c>
      <c r="BY2657" s="2">
        <v>0</v>
      </c>
      <c r="BZ2657" s="2">
        <v>0</v>
      </c>
      <c r="CA2657" s="2">
        <v>0</v>
      </c>
      <c r="CB2657" s="2">
        <v>0</v>
      </c>
      <c r="CC2657" s="2">
        <v>0</v>
      </c>
      <c r="CD2657" s="2">
        <v>0</v>
      </c>
      <c r="CE2657" s="2">
        <v>0</v>
      </c>
      <c r="CF2657" s="2">
        <v>0</v>
      </c>
      <c r="CG2657" s="2">
        <v>0</v>
      </c>
      <c r="CH2657" s="2">
        <v>0</v>
      </c>
      <c r="CI2657" s="2">
        <v>0</v>
      </c>
      <c r="CJ2657" s="2">
        <v>0</v>
      </c>
      <c r="CK2657" s="2">
        <v>0</v>
      </c>
      <c r="CL2657" s="2">
        <v>0</v>
      </c>
    </row>
    <row r="2658" spans="1:90" x14ac:dyDescent="0.25">
      <c r="A2658" t="s">
        <v>115</v>
      </c>
      <c r="B2658">
        <v>10211</v>
      </c>
      <c r="C2658" t="s">
        <v>363</v>
      </c>
      <c r="D2658">
        <v>1</v>
      </c>
      <c r="E2658">
        <v>8</v>
      </c>
      <c r="F2658">
        <v>43746</v>
      </c>
      <c r="G2658">
        <v>35043746</v>
      </c>
      <c r="H2658" t="s">
        <v>12586</v>
      </c>
      <c r="I2658">
        <v>100</v>
      </c>
      <c r="J2658" t="s">
        <v>107</v>
      </c>
      <c r="K2658" t="s">
        <v>3834</v>
      </c>
      <c r="L2658">
        <v>47</v>
      </c>
      <c r="M2658" t="s">
        <v>566</v>
      </c>
      <c r="N2658">
        <v>8255410</v>
      </c>
      <c r="O2658" t="s">
        <v>174</v>
      </c>
      <c r="P2658" t="s">
        <v>12587</v>
      </c>
      <c r="Q2658">
        <v>20</v>
      </c>
      <c r="R2658">
        <v>11</v>
      </c>
      <c r="S2658">
        <v>25210885</v>
      </c>
      <c r="T2658">
        <v>25216164</v>
      </c>
      <c r="U2658" t="s">
        <v>12588</v>
      </c>
      <c r="V2658">
        <v>1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106</v>
      </c>
      <c r="AE2658" s="2">
        <v>72</v>
      </c>
      <c r="AF2658" s="2">
        <v>105</v>
      </c>
      <c r="AG2658" s="2">
        <v>66</v>
      </c>
      <c r="AH2658" s="2">
        <v>350</v>
      </c>
      <c r="AI2658" s="2">
        <v>289</v>
      </c>
      <c r="AJ2658" s="2">
        <v>314</v>
      </c>
      <c r="AK2658" s="2">
        <v>0</v>
      </c>
      <c r="AL2658" s="2">
        <v>0</v>
      </c>
      <c r="AM2658" s="2">
        <v>0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179</v>
      </c>
      <c r="BD2658" s="2">
        <v>0</v>
      </c>
      <c r="BE2658" s="2">
        <v>0</v>
      </c>
      <c r="BF2658" s="2">
        <v>0</v>
      </c>
      <c r="BG2658" s="2">
        <v>0</v>
      </c>
      <c r="BH2658" s="2">
        <v>0</v>
      </c>
      <c r="BI2658" s="2">
        <v>0</v>
      </c>
      <c r="BJ2658" s="2">
        <v>0</v>
      </c>
      <c r="BK2658" s="2">
        <v>0</v>
      </c>
      <c r="BL2658" s="2">
        <v>3</v>
      </c>
      <c r="BM2658" s="2">
        <v>2</v>
      </c>
      <c r="BN2658" s="2">
        <v>4</v>
      </c>
      <c r="BO2658" s="2">
        <v>3</v>
      </c>
      <c r="BP2658" s="2">
        <v>11</v>
      </c>
      <c r="BQ2658" s="2">
        <v>10</v>
      </c>
      <c r="BR2658" s="2">
        <v>9</v>
      </c>
      <c r="BS2658" s="2">
        <v>0</v>
      </c>
      <c r="BT2658" s="2">
        <v>0</v>
      </c>
      <c r="BU2658" s="2">
        <v>0</v>
      </c>
      <c r="BV2658" s="2">
        <v>0</v>
      </c>
      <c r="BW2658" s="2">
        <v>0</v>
      </c>
      <c r="BX2658" s="2">
        <v>0</v>
      </c>
      <c r="BY2658" s="2">
        <v>0</v>
      </c>
      <c r="BZ2658" s="2">
        <v>0</v>
      </c>
      <c r="CA2658" s="2">
        <v>0</v>
      </c>
      <c r="CB2658" s="2">
        <v>0</v>
      </c>
      <c r="CC2658" s="2">
        <v>0</v>
      </c>
      <c r="CD2658" s="2">
        <v>0</v>
      </c>
      <c r="CE2658" s="2">
        <v>0</v>
      </c>
      <c r="CF2658" s="2">
        <v>0</v>
      </c>
      <c r="CG2658" s="2">
        <v>0</v>
      </c>
      <c r="CH2658" s="2">
        <v>0</v>
      </c>
      <c r="CI2658" s="2">
        <v>0</v>
      </c>
      <c r="CJ2658" s="2">
        <v>0</v>
      </c>
      <c r="CK2658" s="2">
        <v>9</v>
      </c>
      <c r="CL2658" s="2">
        <v>0</v>
      </c>
    </row>
    <row r="2659" spans="1:90" x14ac:dyDescent="0.25">
      <c r="A2659" t="s">
        <v>115</v>
      </c>
      <c r="B2659">
        <v>10211</v>
      </c>
      <c r="C2659" t="s">
        <v>363</v>
      </c>
      <c r="D2659">
        <v>1</v>
      </c>
      <c r="E2659">
        <v>8</v>
      </c>
      <c r="F2659">
        <v>48707</v>
      </c>
      <c r="G2659">
        <v>35048707</v>
      </c>
      <c r="H2659" t="s">
        <v>13645</v>
      </c>
      <c r="I2659">
        <v>100</v>
      </c>
      <c r="J2659" t="s">
        <v>107</v>
      </c>
      <c r="K2659" t="s">
        <v>13646</v>
      </c>
      <c r="L2659">
        <v>31</v>
      </c>
      <c r="M2659" t="s">
        <v>632</v>
      </c>
      <c r="N2659">
        <v>8411100</v>
      </c>
      <c r="O2659" t="s">
        <v>92</v>
      </c>
      <c r="P2659" t="s">
        <v>13647</v>
      </c>
      <c r="Q2659">
        <v>115</v>
      </c>
      <c r="R2659">
        <v>11</v>
      </c>
      <c r="S2659">
        <v>25578139</v>
      </c>
      <c r="T2659">
        <v>25578247</v>
      </c>
      <c r="U2659" t="s">
        <v>13648</v>
      </c>
      <c r="V2659">
        <v>1</v>
      </c>
      <c r="W2659" s="2">
        <v>0</v>
      </c>
      <c r="X2659" s="2">
        <v>0</v>
      </c>
      <c r="Y2659" s="2">
        <v>44</v>
      </c>
      <c r="Z2659" s="2">
        <v>49</v>
      </c>
      <c r="AA2659" s="2">
        <v>32</v>
      </c>
      <c r="AB2659" s="2">
        <v>28</v>
      </c>
      <c r="AC2659" s="2">
        <v>39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0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2</v>
      </c>
      <c r="BH2659" s="2">
        <v>3</v>
      </c>
      <c r="BI2659" s="2">
        <v>1</v>
      </c>
      <c r="BJ2659" s="2">
        <v>1</v>
      </c>
      <c r="BK2659" s="2">
        <v>2</v>
      </c>
      <c r="BL2659" s="2">
        <v>0</v>
      </c>
      <c r="BM2659" s="2">
        <v>0</v>
      </c>
      <c r="BN2659" s="2">
        <v>0</v>
      </c>
      <c r="BO2659" s="2">
        <v>0</v>
      </c>
      <c r="BP2659" s="2">
        <v>0</v>
      </c>
      <c r="BQ2659" s="2">
        <v>0</v>
      </c>
      <c r="BR2659" s="2">
        <v>0</v>
      </c>
      <c r="BS2659" s="2">
        <v>0</v>
      </c>
      <c r="BT2659" s="2">
        <v>0</v>
      </c>
      <c r="BU2659" s="2">
        <v>0</v>
      </c>
      <c r="BV2659" s="2">
        <v>0</v>
      </c>
      <c r="BW2659" s="2">
        <v>0</v>
      </c>
      <c r="BX2659" s="2">
        <v>0</v>
      </c>
      <c r="BY2659" s="2">
        <v>0</v>
      </c>
      <c r="BZ2659" s="2">
        <v>0</v>
      </c>
      <c r="CA2659" s="2">
        <v>0</v>
      </c>
      <c r="CB2659" s="2">
        <v>0</v>
      </c>
      <c r="CC2659" s="2">
        <v>0</v>
      </c>
      <c r="CD2659" s="2">
        <v>0</v>
      </c>
      <c r="CE2659" s="2">
        <v>0</v>
      </c>
      <c r="CF2659" s="2">
        <v>0</v>
      </c>
      <c r="CG2659" s="2">
        <v>0</v>
      </c>
      <c r="CH2659" s="2">
        <v>0</v>
      </c>
      <c r="CI2659" s="2">
        <v>0</v>
      </c>
      <c r="CJ2659" s="2">
        <v>0</v>
      </c>
      <c r="CK2659" s="2">
        <v>0</v>
      </c>
      <c r="CL2659" s="2">
        <v>0</v>
      </c>
    </row>
    <row r="2660" spans="1:90" x14ac:dyDescent="0.25">
      <c r="A2660" t="s">
        <v>115</v>
      </c>
      <c r="B2660">
        <v>10211</v>
      </c>
      <c r="C2660" t="s">
        <v>363</v>
      </c>
      <c r="D2660">
        <v>1</v>
      </c>
      <c r="E2660">
        <v>8</v>
      </c>
      <c r="F2660">
        <v>920265</v>
      </c>
      <c r="G2660">
        <v>35920265</v>
      </c>
      <c r="H2660" t="s">
        <v>14429</v>
      </c>
      <c r="I2660">
        <v>100</v>
      </c>
      <c r="J2660" t="s">
        <v>107</v>
      </c>
      <c r="K2660" t="s">
        <v>929</v>
      </c>
      <c r="L2660">
        <v>25</v>
      </c>
      <c r="M2660" t="s">
        <v>929</v>
      </c>
      <c r="N2660">
        <v>8475350</v>
      </c>
      <c r="O2660" t="s">
        <v>92</v>
      </c>
      <c r="P2660" t="s">
        <v>14430</v>
      </c>
      <c r="Q2660">
        <v>61</v>
      </c>
      <c r="R2660">
        <v>11</v>
      </c>
      <c r="S2660">
        <v>29642257</v>
      </c>
      <c r="T2660">
        <v>29648541</v>
      </c>
      <c r="U2660" t="s">
        <v>14431</v>
      </c>
      <c r="V2660">
        <v>1</v>
      </c>
      <c r="W2660" s="2">
        <v>0</v>
      </c>
      <c r="X2660" s="2">
        <v>0</v>
      </c>
      <c r="Y2660" s="2">
        <v>116</v>
      </c>
      <c r="Z2660" s="2">
        <v>62</v>
      </c>
      <c r="AA2660" s="2">
        <v>60</v>
      </c>
      <c r="AB2660" s="2">
        <v>118</v>
      </c>
      <c r="AC2660" s="2">
        <v>119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39</v>
      </c>
      <c r="BD2660" s="2">
        <v>0</v>
      </c>
      <c r="BE2660" s="2">
        <v>0</v>
      </c>
      <c r="BF2660" s="2">
        <v>0</v>
      </c>
      <c r="BG2660" s="2">
        <v>4</v>
      </c>
      <c r="BH2660" s="2">
        <v>2</v>
      </c>
      <c r="BI2660" s="2">
        <v>3</v>
      </c>
      <c r="BJ2660" s="2">
        <v>5</v>
      </c>
      <c r="BK2660" s="2">
        <v>4</v>
      </c>
      <c r="BL2660" s="2">
        <v>0</v>
      </c>
      <c r="BM2660" s="2">
        <v>0</v>
      </c>
      <c r="BN2660" s="2">
        <v>0</v>
      </c>
      <c r="BO2660" s="2">
        <v>0</v>
      </c>
      <c r="BP2660" s="2">
        <v>0</v>
      </c>
      <c r="BQ2660" s="2">
        <v>0</v>
      </c>
      <c r="BR2660" s="2">
        <v>0</v>
      </c>
      <c r="BS2660" s="2">
        <v>0</v>
      </c>
      <c r="BT2660" s="2">
        <v>0</v>
      </c>
      <c r="BU2660" s="2">
        <v>0</v>
      </c>
      <c r="BV2660" s="2">
        <v>0</v>
      </c>
      <c r="BW2660" s="2">
        <v>0</v>
      </c>
      <c r="BX2660" s="2">
        <v>0</v>
      </c>
      <c r="BY2660" s="2">
        <v>0</v>
      </c>
      <c r="BZ2660" s="2">
        <v>0</v>
      </c>
      <c r="CA2660" s="2">
        <v>0</v>
      </c>
      <c r="CB2660" s="2">
        <v>0</v>
      </c>
      <c r="CC2660" s="2">
        <v>0</v>
      </c>
      <c r="CD2660" s="2">
        <v>0</v>
      </c>
      <c r="CE2660" s="2">
        <v>0</v>
      </c>
      <c r="CF2660" s="2">
        <v>0</v>
      </c>
      <c r="CG2660" s="2">
        <v>0</v>
      </c>
      <c r="CH2660" s="2">
        <v>0</v>
      </c>
      <c r="CI2660" s="2">
        <v>0</v>
      </c>
      <c r="CJ2660" s="2">
        <v>0</v>
      </c>
      <c r="CK2660" s="2">
        <v>2</v>
      </c>
      <c r="CL2660" s="2">
        <v>0</v>
      </c>
    </row>
    <row r="2661" spans="1:90" x14ac:dyDescent="0.25">
      <c r="A2661" t="s">
        <v>115</v>
      </c>
      <c r="B2661">
        <v>10211</v>
      </c>
      <c r="C2661" t="s">
        <v>363</v>
      </c>
      <c r="D2661">
        <v>1</v>
      </c>
      <c r="E2661">
        <v>8</v>
      </c>
      <c r="F2661">
        <v>910831</v>
      </c>
      <c r="G2661">
        <v>35910831</v>
      </c>
      <c r="H2661" t="s">
        <v>3983</v>
      </c>
      <c r="I2661">
        <v>100</v>
      </c>
      <c r="J2661" t="s">
        <v>107</v>
      </c>
      <c r="K2661" t="s">
        <v>2613</v>
      </c>
      <c r="L2661">
        <v>75</v>
      </c>
      <c r="M2661" t="s">
        <v>364</v>
      </c>
      <c r="N2661">
        <v>8390240</v>
      </c>
      <c r="O2661" t="s">
        <v>102</v>
      </c>
      <c r="P2661" t="s">
        <v>2614</v>
      </c>
      <c r="Q2661">
        <v>1175</v>
      </c>
      <c r="R2661">
        <v>11</v>
      </c>
      <c r="S2661">
        <v>27513399</v>
      </c>
      <c r="T2661">
        <v>27513840</v>
      </c>
      <c r="U2661" t="s">
        <v>3984</v>
      </c>
      <c r="V2661">
        <v>1</v>
      </c>
      <c r="W2661" s="2">
        <v>0</v>
      </c>
      <c r="X2661" s="2">
        <v>0</v>
      </c>
      <c r="Y2661" s="2">
        <v>115</v>
      </c>
      <c r="Z2661" s="2">
        <v>59</v>
      </c>
      <c r="AA2661" s="2">
        <v>119</v>
      </c>
      <c r="AB2661" s="2">
        <v>94</v>
      </c>
      <c r="AC2661" s="2">
        <v>103</v>
      </c>
      <c r="AD2661" s="2">
        <v>121</v>
      </c>
      <c r="AE2661" s="2">
        <v>97</v>
      </c>
      <c r="AF2661" s="2">
        <v>88</v>
      </c>
      <c r="AG2661" s="2">
        <v>70</v>
      </c>
      <c r="AH2661" s="2">
        <v>126</v>
      </c>
      <c r="AI2661" s="2">
        <v>152</v>
      </c>
      <c r="AJ2661" s="2">
        <v>85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271</v>
      </c>
      <c r="BD2661" s="2">
        <v>0</v>
      </c>
      <c r="BE2661" s="2">
        <v>0</v>
      </c>
      <c r="BF2661" s="2">
        <v>0</v>
      </c>
      <c r="BG2661" s="2">
        <v>4</v>
      </c>
      <c r="BH2661" s="2">
        <v>2</v>
      </c>
      <c r="BI2661" s="2">
        <v>4</v>
      </c>
      <c r="BJ2661" s="2">
        <v>5</v>
      </c>
      <c r="BK2661" s="2">
        <v>5</v>
      </c>
      <c r="BL2661" s="2">
        <v>4</v>
      </c>
      <c r="BM2661" s="2">
        <v>4</v>
      </c>
      <c r="BN2661" s="2">
        <v>3</v>
      </c>
      <c r="BO2661" s="2">
        <v>2</v>
      </c>
      <c r="BP2661" s="2">
        <v>4</v>
      </c>
      <c r="BQ2661" s="2">
        <v>4</v>
      </c>
      <c r="BR2661" s="2">
        <v>2</v>
      </c>
      <c r="BS2661" s="2">
        <v>0</v>
      </c>
      <c r="BT2661" s="2">
        <v>0</v>
      </c>
      <c r="BU2661" s="2">
        <v>0</v>
      </c>
      <c r="BV2661" s="2">
        <v>0</v>
      </c>
      <c r="BW2661" s="2">
        <v>0</v>
      </c>
      <c r="BX2661" s="2">
        <v>0</v>
      </c>
      <c r="BY2661" s="2">
        <v>0</v>
      </c>
      <c r="BZ2661" s="2">
        <v>0</v>
      </c>
      <c r="CA2661" s="2">
        <v>0</v>
      </c>
      <c r="CB2661" s="2">
        <v>0</v>
      </c>
      <c r="CC2661" s="2">
        <v>0</v>
      </c>
      <c r="CD2661" s="2">
        <v>0</v>
      </c>
      <c r="CE2661" s="2">
        <v>0</v>
      </c>
      <c r="CF2661" s="2">
        <v>0</v>
      </c>
      <c r="CG2661" s="2">
        <v>0</v>
      </c>
      <c r="CH2661" s="2">
        <v>0</v>
      </c>
      <c r="CI2661" s="2">
        <v>0</v>
      </c>
      <c r="CJ2661" s="2">
        <v>0</v>
      </c>
      <c r="CK2661" s="2">
        <v>11</v>
      </c>
      <c r="CL2661" s="2">
        <v>0</v>
      </c>
    </row>
    <row r="2662" spans="1:90" x14ac:dyDescent="0.25">
      <c r="A2662" t="s">
        <v>115</v>
      </c>
      <c r="B2662">
        <v>10211</v>
      </c>
      <c r="C2662" t="s">
        <v>363</v>
      </c>
      <c r="D2662">
        <v>1</v>
      </c>
      <c r="E2662">
        <v>8</v>
      </c>
      <c r="F2662">
        <v>904314</v>
      </c>
      <c r="G2662">
        <v>35904314</v>
      </c>
      <c r="H2662" t="s">
        <v>4165</v>
      </c>
      <c r="I2662">
        <v>100</v>
      </c>
      <c r="J2662" t="s">
        <v>107</v>
      </c>
      <c r="K2662" t="s">
        <v>2799</v>
      </c>
      <c r="L2662">
        <v>31</v>
      </c>
      <c r="M2662" t="s">
        <v>632</v>
      </c>
      <c r="N2662">
        <v>8465220</v>
      </c>
      <c r="O2662" t="s">
        <v>92</v>
      </c>
      <c r="P2662" t="s">
        <v>4166</v>
      </c>
      <c r="Q2662">
        <v>52</v>
      </c>
      <c r="R2662">
        <v>11</v>
      </c>
      <c r="S2662">
        <v>25552444</v>
      </c>
      <c r="T2662">
        <v>25555361</v>
      </c>
      <c r="U2662" t="s">
        <v>4167</v>
      </c>
      <c r="V2662">
        <v>1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65</v>
      </c>
      <c r="AE2662" s="2">
        <v>87</v>
      </c>
      <c r="AF2662" s="2">
        <v>59</v>
      </c>
      <c r="AG2662" s="2">
        <v>56</v>
      </c>
      <c r="AH2662" s="2">
        <v>129</v>
      </c>
      <c r="AI2662" s="2">
        <v>150</v>
      </c>
      <c r="AJ2662" s="2">
        <v>152</v>
      </c>
      <c r="AK2662" s="2">
        <v>0</v>
      </c>
      <c r="AL2662" s="2">
        <v>0</v>
      </c>
      <c r="AM2662" s="2">
        <v>0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98</v>
      </c>
      <c r="BD2662" s="2">
        <v>0</v>
      </c>
      <c r="BE2662" s="2">
        <v>0</v>
      </c>
      <c r="BF2662" s="2">
        <v>0</v>
      </c>
      <c r="BG2662" s="2">
        <v>0</v>
      </c>
      <c r="BH2662" s="2">
        <v>0</v>
      </c>
      <c r="BI2662" s="2">
        <v>0</v>
      </c>
      <c r="BJ2662" s="2">
        <v>0</v>
      </c>
      <c r="BK2662" s="2">
        <v>0</v>
      </c>
      <c r="BL2662" s="2">
        <v>2</v>
      </c>
      <c r="BM2662" s="2">
        <v>3</v>
      </c>
      <c r="BN2662" s="2">
        <v>2</v>
      </c>
      <c r="BO2662" s="2">
        <v>3</v>
      </c>
      <c r="BP2662" s="2">
        <v>4</v>
      </c>
      <c r="BQ2662" s="2">
        <v>5</v>
      </c>
      <c r="BR2662" s="2">
        <v>5</v>
      </c>
      <c r="BS2662" s="2">
        <v>0</v>
      </c>
      <c r="BT2662" s="2">
        <v>0</v>
      </c>
      <c r="BU2662" s="2">
        <v>0</v>
      </c>
      <c r="BV2662" s="2">
        <v>0</v>
      </c>
      <c r="BW2662" s="2">
        <v>0</v>
      </c>
      <c r="BX2662" s="2">
        <v>0</v>
      </c>
      <c r="BY2662" s="2">
        <v>0</v>
      </c>
      <c r="BZ2662" s="2">
        <v>0</v>
      </c>
      <c r="CA2662" s="2">
        <v>0</v>
      </c>
      <c r="CB2662" s="2">
        <v>0</v>
      </c>
      <c r="CC2662" s="2">
        <v>0</v>
      </c>
      <c r="CD2662" s="2">
        <v>0</v>
      </c>
      <c r="CE2662" s="2">
        <v>0</v>
      </c>
      <c r="CF2662" s="2">
        <v>0</v>
      </c>
      <c r="CG2662" s="2">
        <v>0</v>
      </c>
      <c r="CH2662" s="2">
        <v>0</v>
      </c>
      <c r="CI2662" s="2">
        <v>0</v>
      </c>
      <c r="CJ2662" s="2">
        <v>0</v>
      </c>
      <c r="CK2662" s="2">
        <v>5</v>
      </c>
      <c r="CL2662" s="2">
        <v>0</v>
      </c>
    </row>
    <row r="2663" spans="1:90" x14ac:dyDescent="0.25">
      <c r="A2663" t="s">
        <v>115</v>
      </c>
      <c r="B2663">
        <v>10211</v>
      </c>
      <c r="C2663" t="s">
        <v>363</v>
      </c>
      <c r="D2663">
        <v>1</v>
      </c>
      <c r="E2663">
        <v>8</v>
      </c>
      <c r="F2663">
        <v>922146</v>
      </c>
      <c r="G2663">
        <v>35922146</v>
      </c>
      <c r="H2663" t="s">
        <v>16606</v>
      </c>
      <c r="I2663">
        <v>100</v>
      </c>
      <c r="J2663" t="s">
        <v>107</v>
      </c>
      <c r="K2663" t="s">
        <v>16607</v>
      </c>
      <c r="L2663">
        <v>33</v>
      </c>
      <c r="M2663" t="s">
        <v>574</v>
      </c>
      <c r="N2663">
        <v>8382557</v>
      </c>
      <c r="O2663" t="s">
        <v>92</v>
      </c>
      <c r="P2663" t="s">
        <v>5585</v>
      </c>
      <c r="Q2663">
        <v>80</v>
      </c>
      <c r="R2663">
        <v>11</v>
      </c>
      <c r="S2663">
        <v>27314327</v>
      </c>
      <c r="T2663">
        <v>27344280</v>
      </c>
      <c r="U2663" t="s">
        <v>16608</v>
      </c>
      <c r="V2663">
        <v>1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110</v>
      </c>
      <c r="AE2663" s="2">
        <v>102</v>
      </c>
      <c r="AF2663" s="2">
        <v>80</v>
      </c>
      <c r="AG2663" s="2">
        <v>59</v>
      </c>
      <c r="AH2663" s="2">
        <v>143</v>
      </c>
      <c r="AI2663" s="2">
        <v>122</v>
      </c>
      <c r="AJ2663" s="2">
        <v>88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0</v>
      </c>
      <c r="BI2663" s="2">
        <v>0</v>
      </c>
      <c r="BJ2663" s="2">
        <v>0</v>
      </c>
      <c r="BK2663" s="2">
        <v>0</v>
      </c>
      <c r="BL2663" s="2">
        <v>4</v>
      </c>
      <c r="BM2663" s="2">
        <v>5</v>
      </c>
      <c r="BN2663" s="2">
        <v>3</v>
      </c>
      <c r="BO2663" s="2">
        <v>3</v>
      </c>
      <c r="BP2663" s="2">
        <v>5</v>
      </c>
      <c r="BQ2663" s="2">
        <v>4</v>
      </c>
      <c r="BR2663" s="2">
        <v>3</v>
      </c>
      <c r="BS2663" s="2">
        <v>0</v>
      </c>
      <c r="BT2663" s="2">
        <v>0</v>
      </c>
      <c r="BU2663" s="2">
        <v>0</v>
      </c>
      <c r="BV2663" s="2">
        <v>0</v>
      </c>
      <c r="BW2663" s="2">
        <v>0</v>
      </c>
      <c r="BX2663" s="2">
        <v>0</v>
      </c>
      <c r="BY2663" s="2">
        <v>0</v>
      </c>
      <c r="BZ2663" s="2">
        <v>0</v>
      </c>
      <c r="CA2663" s="2">
        <v>0</v>
      </c>
      <c r="CB2663" s="2">
        <v>0</v>
      </c>
      <c r="CC2663" s="2">
        <v>0</v>
      </c>
      <c r="CD2663" s="2">
        <v>0</v>
      </c>
      <c r="CE2663" s="2">
        <v>0</v>
      </c>
      <c r="CF2663" s="2">
        <v>0</v>
      </c>
      <c r="CG2663" s="2">
        <v>0</v>
      </c>
      <c r="CH2663" s="2">
        <v>0</v>
      </c>
      <c r="CI2663" s="2">
        <v>0</v>
      </c>
      <c r="CJ2663" s="2">
        <v>0</v>
      </c>
      <c r="CK2663" s="2">
        <v>0</v>
      </c>
      <c r="CL2663" s="2">
        <v>0</v>
      </c>
    </row>
    <row r="2664" spans="1:90" x14ac:dyDescent="0.25">
      <c r="A2664" t="s">
        <v>115</v>
      </c>
      <c r="B2664">
        <v>10211</v>
      </c>
      <c r="C2664" t="s">
        <v>363</v>
      </c>
      <c r="D2664">
        <v>1</v>
      </c>
      <c r="E2664">
        <v>8</v>
      </c>
      <c r="F2664">
        <v>37059</v>
      </c>
      <c r="G2664">
        <v>35037059</v>
      </c>
      <c r="H2664" t="s">
        <v>7467</v>
      </c>
      <c r="I2664">
        <v>100</v>
      </c>
      <c r="J2664" t="s">
        <v>107</v>
      </c>
      <c r="K2664" t="s">
        <v>3642</v>
      </c>
      <c r="L2664">
        <v>31</v>
      </c>
      <c r="M2664" t="s">
        <v>632</v>
      </c>
      <c r="N2664">
        <v>8410160</v>
      </c>
      <c r="O2664" t="s">
        <v>92</v>
      </c>
      <c r="P2664" t="s">
        <v>7468</v>
      </c>
      <c r="Q2664">
        <v>50</v>
      </c>
      <c r="R2664">
        <v>11</v>
      </c>
      <c r="S2664">
        <v>25570919</v>
      </c>
      <c r="T2664">
        <v>25579172</v>
      </c>
      <c r="U2664" t="s">
        <v>7469</v>
      </c>
      <c r="V2664">
        <v>1</v>
      </c>
      <c r="W2664" s="2">
        <v>0</v>
      </c>
      <c r="X2664" s="2">
        <v>0</v>
      </c>
      <c r="Y2664" s="2">
        <v>78</v>
      </c>
      <c r="Z2664" s="2">
        <v>121</v>
      </c>
      <c r="AA2664" s="2">
        <v>122</v>
      </c>
      <c r="AB2664" s="2">
        <v>122</v>
      </c>
      <c r="AC2664" s="2">
        <v>114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0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21</v>
      </c>
      <c r="BE2664" s="2">
        <v>0</v>
      </c>
      <c r="BF2664" s="2">
        <v>0</v>
      </c>
      <c r="BG2664" s="2">
        <v>4</v>
      </c>
      <c r="BH2664" s="2">
        <v>8</v>
      </c>
      <c r="BI2664" s="2">
        <v>6</v>
      </c>
      <c r="BJ2664" s="2">
        <v>7</v>
      </c>
      <c r="BK2664" s="2">
        <v>7</v>
      </c>
      <c r="BL2664" s="2">
        <v>0</v>
      </c>
      <c r="BM2664" s="2">
        <v>0</v>
      </c>
      <c r="BN2664" s="2">
        <v>0</v>
      </c>
      <c r="BO2664" s="2">
        <v>0</v>
      </c>
      <c r="BP2664" s="2">
        <v>0</v>
      </c>
      <c r="BQ2664" s="2">
        <v>0</v>
      </c>
      <c r="BR2664" s="2">
        <v>0</v>
      </c>
      <c r="BS2664" s="2">
        <v>0</v>
      </c>
      <c r="BT2664" s="2">
        <v>0</v>
      </c>
      <c r="BU2664" s="2">
        <v>0</v>
      </c>
      <c r="BV2664" s="2">
        <v>0</v>
      </c>
      <c r="BW2664" s="2">
        <v>0</v>
      </c>
      <c r="BX2664" s="2">
        <v>0</v>
      </c>
      <c r="BY2664" s="2">
        <v>0</v>
      </c>
      <c r="BZ2664" s="2">
        <v>0</v>
      </c>
      <c r="CA2664" s="2">
        <v>0</v>
      </c>
      <c r="CB2664" s="2">
        <v>0</v>
      </c>
      <c r="CC2664" s="2">
        <v>0</v>
      </c>
      <c r="CD2664" s="2">
        <v>0</v>
      </c>
      <c r="CE2664" s="2">
        <v>0</v>
      </c>
      <c r="CF2664" s="2">
        <v>0</v>
      </c>
      <c r="CG2664" s="2">
        <v>0</v>
      </c>
      <c r="CH2664" s="2">
        <v>0</v>
      </c>
      <c r="CI2664" s="2">
        <v>0</v>
      </c>
      <c r="CJ2664" s="2">
        <v>0</v>
      </c>
      <c r="CK2664" s="2">
        <v>0</v>
      </c>
      <c r="CL2664" s="2">
        <v>8</v>
      </c>
    </row>
    <row r="2665" spans="1:90" x14ac:dyDescent="0.25">
      <c r="A2665" t="s">
        <v>115</v>
      </c>
      <c r="B2665">
        <v>10211</v>
      </c>
      <c r="C2665" t="s">
        <v>363</v>
      </c>
      <c r="D2665">
        <v>1</v>
      </c>
      <c r="E2665">
        <v>8</v>
      </c>
      <c r="F2665">
        <v>48677</v>
      </c>
      <c r="G2665">
        <v>35048677</v>
      </c>
      <c r="H2665" t="s">
        <v>18395</v>
      </c>
      <c r="I2665">
        <v>100</v>
      </c>
      <c r="J2665" t="s">
        <v>107</v>
      </c>
      <c r="K2665" t="s">
        <v>3834</v>
      </c>
      <c r="L2665">
        <v>47</v>
      </c>
      <c r="M2665" t="s">
        <v>566</v>
      </c>
      <c r="N2665">
        <v>8250710</v>
      </c>
      <c r="O2665" t="s">
        <v>92</v>
      </c>
      <c r="P2665" t="s">
        <v>18396</v>
      </c>
      <c r="Q2665">
        <v>200</v>
      </c>
      <c r="R2665">
        <v>11</v>
      </c>
      <c r="S2665">
        <v>22861822</v>
      </c>
      <c r="T2665">
        <v>29446364</v>
      </c>
      <c r="U2665" t="s">
        <v>18397</v>
      </c>
      <c r="V2665">
        <v>1</v>
      </c>
      <c r="W2665" s="2">
        <v>0</v>
      </c>
      <c r="X2665" s="2">
        <v>0</v>
      </c>
      <c r="Y2665" s="2">
        <v>205</v>
      </c>
      <c r="Z2665" s="2">
        <v>202</v>
      </c>
      <c r="AA2665" s="2">
        <v>235</v>
      </c>
      <c r="AB2665" s="2">
        <v>230</v>
      </c>
      <c r="AC2665" s="2">
        <v>209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20</v>
      </c>
      <c r="BE2665" s="2">
        <v>0</v>
      </c>
      <c r="BF2665" s="2">
        <v>0</v>
      </c>
      <c r="BG2665" s="2">
        <v>14</v>
      </c>
      <c r="BH2665" s="2">
        <v>10</v>
      </c>
      <c r="BI2665" s="2">
        <v>11</v>
      </c>
      <c r="BJ2665" s="2">
        <v>11</v>
      </c>
      <c r="BK2665" s="2">
        <v>11</v>
      </c>
      <c r="BL2665" s="2">
        <v>0</v>
      </c>
      <c r="BM2665" s="2">
        <v>0</v>
      </c>
      <c r="BN2665" s="2">
        <v>0</v>
      </c>
      <c r="BO2665" s="2">
        <v>0</v>
      </c>
      <c r="BP2665" s="2">
        <v>0</v>
      </c>
      <c r="BQ2665" s="2">
        <v>0</v>
      </c>
      <c r="BR2665" s="2">
        <v>0</v>
      </c>
      <c r="BS2665" s="2">
        <v>0</v>
      </c>
      <c r="BT2665" s="2">
        <v>0</v>
      </c>
      <c r="BU2665" s="2">
        <v>0</v>
      </c>
      <c r="BV2665" s="2">
        <v>0</v>
      </c>
      <c r="BW2665" s="2">
        <v>0</v>
      </c>
      <c r="BX2665" s="2">
        <v>0</v>
      </c>
      <c r="BY2665" s="2">
        <v>0</v>
      </c>
      <c r="BZ2665" s="2">
        <v>0</v>
      </c>
      <c r="CA2665" s="2">
        <v>0</v>
      </c>
      <c r="CB2665" s="2">
        <v>0</v>
      </c>
      <c r="CC2665" s="2">
        <v>0</v>
      </c>
      <c r="CD2665" s="2">
        <v>0</v>
      </c>
      <c r="CE2665" s="2">
        <v>0</v>
      </c>
      <c r="CF2665" s="2">
        <v>0</v>
      </c>
      <c r="CG2665" s="2">
        <v>0</v>
      </c>
      <c r="CH2665" s="2">
        <v>0</v>
      </c>
      <c r="CI2665" s="2">
        <v>0</v>
      </c>
      <c r="CJ2665" s="2">
        <v>0</v>
      </c>
      <c r="CK2665" s="2">
        <v>0</v>
      </c>
      <c r="CL2665" s="2">
        <v>6</v>
      </c>
    </row>
    <row r="2666" spans="1:90" x14ac:dyDescent="0.25">
      <c r="A2666" t="s">
        <v>115</v>
      </c>
      <c r="B2666">
        <v>10211</v>
      </c>
      <c r="C2666" t="s">
        <v>363</v>
      </c>
      <c r="D2666">
        <v>1</v>
      </c>
      <c r="E2666">
        <v>8</v>
      </c>
      <c r="F2666">
        <v>904867</v>
      </c>
      <c r="G2666">
        <v>35904867</v>
      </c>
      <c r="H2666" t="s">
        <v>3641</v>
      </c>
      <c r="I2666">
        <v>100</v>
      </c>
      <c r="J2666" t="s">
        <v>107</v>
      </c>
      <c r="K2666" t="s">
        <v>3642</v>
      </c>
      <c r="L2666">
        <v>31</v>
      </c>
      <c r="M2666" t="s">
        <v>632</v>
      </c>
      <c r="N2666">
        <v>8410100</v>
      </c>
      <c r="O2666" t="s">
        <v>92</v>
      </c>
      <c r="P2666" t="s">
        <v>3643</v>
      </c>
      <c r="Q2666">
        <v>387</v>
      </c>
      <c r="R2666">
        <v>11</v>
      </c>
      <c r="S2666">
        <v>25577671</v>
      </c>
      <c r="T2666">
        <v>25578199</v>
      </c>
      <c r="U2666" t="s">
        <v>3644</v>
      </c>
      <c r="V2666">
        <v>1</v>
      </c>
      <c r="W2666" s="2">
        <v>0</v>
      </c>
      <c r="X2666" s="2">
        <v>0</v>
      </c>
      <c r="Y2666" s="2">
        <v>92</v>
      </c>
      <c r="Z2666" s="2">
        <v>87</v>
      </c>
      <c r="AA2666" s="2">
        <v>96</v>
      </c>
      <c r="AB2666" s="2">
        <v>83</v>
      </c>
      <c r="AC2666" s="2">
        <v>111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0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4</v>
      </c>
      <c r="BH2666" s="2">
        <v>3</v>
      </c>
      <c r="BI2666" s="2">
        <v>4</v>
      </c>
      <c r="BJ2666" s="2">
        <v>4</v>
      </c>
      <c r="BK2666" s="2">
        <v>5</v>
      </c>
      <c r="BL2666" s="2">
        <v>0</v>
      </c>
      <c r="BM2666" s="2">
        <v>0</v>
      </c>
      <c r="BN2666" s="2">
        <v>0</v>
      </c>
      <c r="BO2666" s="2">
        <v>0</v>
      </c>
      <c r="BP2666" s="2">
        <v>0</v>
      </c>
      <c r="BQ2666" s="2">
        <v>0</v>
      </c>
      <c r="BR2666" s="2">
        <v>0</v>
      </c>
      <c r="BS2666" s="2">
        <v>0</v>
      </c>
      <c r="BT2666" s="2">
        <v>0</v>
      </c>
      <c r="BU2666" s="2">
        <v>0</v>
      </c>
      <c r="BV2666" s="2">
        <v>0</v>
      </c>
      <c r="BW2666" s="2">
        <v>0</v>
      </c>
      <c r="BX2666" s="2">
        <v>0</v>
      </c>
      <c r="BY2666" s="2">
        <v>0</v>
      </c>
      <c r="BZ2666" s="2">
        <v>0</v>
      </c>
      <c r="CA2666" s="2">
        <v>0</v>
      </c>
      <c r="CB2666" s="2">
        <v>0</v>
      </c>
      <c r="CC2666" s="2">
        <v>0</v>
      </c>
      <c r="CD2666" s="2">
        <v>0</v>
      </c>
      <c r="CE2666" s="2">
        <v>0</v>
      </c>
      <c r="CF2666" s="2">
        <v>0</v>
      </c>
      <c r="CG2666" s="2">
        <v>0</v>
      </c>
      <c r="CH2666" s="2">
        <v>0</v>
      </c>
      <c r="CI2666" s="2">
        <v>0</v>
      </c>
      <c r="CJ2666" s="2">
        <v>0</v>
      </c>
      <c r="CK2666" s="2">
        <v>0</v>
      </c>
      <c r="CL2666" s="2">
        <v>0</v>
      </c>
    </row>
    <row r="2667" spans="1:90" x14ac:dyDescent="0.25">
      <c r="A2667" t="s">
        <v>115</v>
      </c>
      <c r="B2667">
        <v>10211</v>
      </c>
      <c r="C2667" t="s">
        <v>363</v>
      </c>
      <c r="D2667">
        <v>1</v>
      </c>
      <c r="E2667">
        <v>8</v>
      </c>
      <c r="F2667">
        <v>909117</v>
      </c>
      <c r="G2667">
        <v>35909117</v>
      </c>
      <c r="H2667" t="s">
        <v>13827</v>
      </c>
      <c r="I2667">
        <v>100</v>
      </c>
      <c r="J2667" t="s">
        <v>107</v>
      </c>
      <c r="K2667" t="s">
        <v>2059</v>
      </c>
      <c r="L2667">
        <v>75</v>
      </c>
      <c r="M2667" t="s">
        <v>364</v>
      </c>
      <c r="N2667">
        <v>8311060</v>
      </c>
      <c r="O2667" t="s">
        <v>92</v>
      </c>
      <c r="P2667" t="s">
        <v>13828</v>
      </c>
      <c r="Q2667">
        <v>165</v>
      </c>
      <c r="R2667">
        <v>11</v>
      </c>
      <c r="S2667">
        <v>29625969</v>
      </c>
      <c r="T2667">
        <v>29629018</v>
      </c>
      <c r="U2667" t="s">
        <v>13829</v>
      </c>
      <c r="V2667">
        <v>1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51</v>
      </c>
      <c r="AE2667" s="2">
        <v>59</v>
      </c>
      <c r="AF2667" s="2">
        <v>66</v>
      </c>
      <c r="AG2667" s="2">
        <v>76</v>
      </c>
      <c r="AH2667" s="2">
        <v>248</v>
      </c>
      <c r="AI2667" s="2">
        <v>261</v>
      </c>
      <c r="AJ2667" s="2">
        <v>181</v>
      </c>
      <c r="AK2667" s="2">
        <v>0</v>
      </c>
      <c r="AL2667" s="2">
        <v>0</v>
      </c>
      <c r="AM2667" s="2">
        <v>0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115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130</v>
      </c>
      <c r="BD2667" s="2">
        <v>0</v>
      </c>
      <c r="BE2667" s="2">
        <v>0</v>
      </c>
      <c r="BF2667" s="2">
        <v>0</v>
      </c>
      <c r="BG2667" s="2">
        <v>0</v>
      </c>
      <c r="BH2667" s="2">
        <v>0</v>
      </c>
      <c r="BI2667" s="2">
        <v>0</v>
      </c>
      <c r="BJ2667" s="2">
        <v>0</v>
      </c>
      <c r="BK2667" s="2">
        <v>0</v>
      </c>
      <c r="BL2667" s="2">
        <v>2</v>
      </c>
      <c r="BM2667" s="2">
        <v>3</v>
      </c>
      <c r="BN2667" s="2">
        <v>4</v>
      </c>
      <c r="BO2667" s="2">
        <v>3</v>
      </c>
      <c r="BP2667" s="2">
        <v>9</v>
      </c>
      <c r="BQ2667" s="2">
        <v>10</v>
      </c>
      <c r="BR2667" s="2">
        <v>5</v>
      </c>
      <c r="BS2667" s="2">
        <v>0</v>
      </c>
      <c r="BT2667" s="2">
        <v>0</v>
      </c>
      <c r="BU2667" s="2">
        <v>0</v>
      </c>
      <c r="BV2667" s="2">
        <v>0</v>
      </c>
      <c r="BW2667" s="2">
        <v>0</v>
      </c>
      <c r="BX2667" s="2">
        <v>0</v>
      </c>
      <c r="BY2667" s="2">
        <v>0</v>
      </c>
      <c r="BZ2667" s="2">
        <v>0</v>
      </c>
      <c r="CA2667" s="2">
        <v>0</v>
      </c>
      <c r="CB2667" s="2">
        <v>0</v>
      </c>
      <c r="CC2667" s="2">
        <v>4</v>
      </c>
      <c r="CD2667" s="2">
        <v>0</v>
      </c>
      <c r="CE2667" s="2">
        <v>0</v>
      </c>
      <c r="CF2667" s="2">
        <v>0</v>
      </c>
      <c r="CG2667" s="2">
        <v>0</v>
      </c>
      <c r="CH2667" s="2">
        <v>0</v>
      </c>
      <c r="CI2667" s="2">
        <v>0</v>
      </c>
      <c r="CJ2667" s="2">
        <v>0</v>
      </c>
      <c r="CK2667" s="2">
        <v>5</v>
      </c>
      <c r="CL2667" s="2">
        <v>0</v>
      </c>
    </row>
    <row r="2668" spans="1:90" x14ac:dyDescent="0.25">
      <c r="A2668" t="s">
        <v>115</v>
      </c>
      <c r="B2668">
        <v>10211</v>
      </c>
      <c r="C2668" t="s">
        <v>363</v>
      </c>
      <c r="D2668">
        <v>1</v>
      </c>
      <c r="E2668">
        <v>8</v>
      </c>
      <c r="F2668">
        <v>267971</v>
      </c>
      <c r="G2668">
        <v>35267971</v>
      </c>
      <c r="H2668" t="s">
        <v>11910</v>
      </c>
      <c r="I2668">
        <v>100</v>
      </c>
      <c r="J2668" t="s">
        <v>107</v>
      </c>
      <c r="K2668" t="s">
        <v>2129</v>
      </c>
      <c r="L2668">
        <v>25</v>
      </c>
      <c r="M2668" t="s">
        <v>929</v>
      </c>
      <c r="N2668">
        <v>8473175</v>
      </c>
      <c r="O2668" t="s">
        <v>92</v>
      </c>
      <c r="P2668" t="s">
        <v>11911</v>
      </c>
      <c r="Q2668" t="s">
        <v>127</v>
      </c>
      <c r="R2668">
        <v>11</v>
      </c>
      <c r="S2668">
        <v>25185429</v>
      </c>
      <c r="T2668">
        <v>25185587</v>
      </c>
      <c r="U2668" t="s">
        <v>11912</v>
      </c>
      <c r="V2668">
        <v>1</v>
      </c>
      <c r="W2668" s="2">
        <v>0</v>
      </c>
      <c r="X2668" s="2">
        <v>0</v>
      </c>
      <c r="Y2668" s="2">
        <v>122</v>
      </c>
      <c r="Z2668" s="2">
        <v>128</v>
      </c>
      <c r="AA2668" s="2">
        <v>63</v>
      </c>
      <c r="AB2668" s="2">
        <v>91</v>
      </c>
      <c r="AC2668" s="2">
        <v>86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0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4</v>
      </c>
      <c r="BH2668" s="2">
        <v>5</v>
      </c>
      <c r="BI2668" s="2">
        <v>2</v>
      </c>
      <c r="BJ2668" s="2">
        <v>3</v>
      </c>
      <c r="BK2668" s="2">
        <v>3</v>
      </c>
      <c r="BL2668" s="2">
        <v>0</v>
      </c>
      <c r="BM2668" s="2">
        <v>0</v>
      </c>
      <c r="BN2668" s="2">
        <v>0</v>
      </c>
      <c r="BO2668" s="2">
        <v>0</v>
      </c>
      <c r="BP2668" s="2">
        <v>0</v>
      </c>
      <c r="BQ2668" s="2">
        <v>0</v>
      </c>
      <c r="BR2668" s="2">
        <v>0</v>
      </c>
      <c r="BS2668" s="2">
        <v>0</v>
      </c>
      <c r="BT2668" s="2">
        <v>0</v>
      </c>
      <c r="BU2668" s="2">
        <v>0</v>
      </c>
      <c r="BV2668" s="2">
        <v>0</v>
      </c>
      <c r="BW2668" s="2">
        <v>0</v>
      </c>
      <c r="BX2668" s="2">
        <v>0</v>
      </c>
      <c r="BY2668" s="2">
        <v>0</v>
      </c>
      <c r="BZ2668" s="2">
        <v>0</v>
      </c>
      <c r="CA2668" s="2">
        <v>0</v>
      </c>
      <c r="CB2668" s="2">
        <v>0</v>
      </c>
      <c r="CC2668" s="2">
        <v>0</v>
      </c>
      <c r="CD2668" s="2">
        <v>0</v>
      </c>
      <c r="CE2668" s="2">
        <v>0</v>
      </c>
      <c r="CF2668" s="2">
        <v>0</v>
      </c>
      <c r="CG2668" s="2">
        <v>0</v>
      </c>
      <c r="CH2668" s="2">
        <v>0</v>
      </c>
      <c r="CI2668" s="2">
        <v>0</v>
      </c>
      <c r="CJ2668" s="2">
        <v>0</v>
      </c>
      <c r="CK2668" s="2">
        <v>0</v>
      </c>
      <c r="CL2668" s="2">
        <v>0</v>
      </c>
    </row>
    <row r="2669" spans="1:90" x14ac:dyDescent="0.25">
      <c r="A2669" t="s">
        <v>115</v>
      </c>
      <c r="B2669">
        <v>10211</v>
      </c>
      <c r="C2669" t="s">
        <v>363</v>
      </c>
      <c r="D2669">
        <v>1</v>
      </c>
      <c r="E2669">
        <v>8</v>
      </c>
      <c r="F2669">
        <v>923266</v>
      </c>
      <c r="G2669">
        <v>35923266</v>
      </c>
      <c r="H2669" t="s">
        <v>4730</v>
      </c>
      <c r="I2669">
        <v>100</v>
      </c>
      <c r="J2669" t="s">
        <v>107</v>
      </c>
      <c r="K2669" t="s">
        <v>4730</v>
      </c>
      <c r="L2669">
        <v>33</v>
      </c>
      <c r="M2669" t="s">
        <v>574</v>
      </c>
      <c r="N2669">
        <v>8380220</v>
      </c>
      <c r="O2669" t="s">
        <v>92</v>
      </c>
      <c r="P2669" t="s">
        <v>17268</v>
      </c>
      <c r="Q2669">
        <v>182</v>
      </c>
      <c r="R2669">
        <v>11</v>
      </c>
      <c r="S2669">
        <v>20598054</v>
      </c>
      <c r="T2669">
        <v>20598055</v>
      </c>
      <c r="U2669" t="s">
        <v>17269</v>
      </c>
      <c r="V2669">
        <v>1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142</v>
      </c>
      <c r="AE2669" s="2">
        <v>145</v>
      </c>
      <c r="AF2669" s="2">
        <v>149</v>
      </c>
      <c r="AG2669" s="2">
        <v>143</v>
      </c>
      <c r="AH2669" s="2">
        <v>440</v>
      </c>
      <c r="AI2669" s="2">
        <v>429</v>
      </c>
      <c r="AJ2669" s="2">
        <v>369</v>
      </c>
      <c r="AK2669" s="2">
        <v>0</v>
      </c>
      <c r="AL2669" s="2">
        <v>0</v>
      </c>
      <c r="AM2669" s="2">
        <v>0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0</v>
      </c>
      <c r="BI2669" s="2">
        <v>0</v>
      </c>
      <c r="BJ2669" s="2">
        <v>0</v>
      </c>
      <c r="BK2669" s="2">
        <v>0</v>
      </c>
      <c r="BL2669" s="2">
        <v>8</v>
      </c>
      <c r="BM2669" s="2">
        <v>4</v>
      </c>
      <c r="BN2669" s="2">
        <v>5</v>
      </c>
      <c r="BO2669" s="2">
        <v>4</v>
      </c>
      <c r="BP2669" s="2">
        <v>16</v>
      </c>
      <c r="BQ2669" s="2">
        <v>15</v>
      </c>
      <c r="BR2669" s="2">
        <v>14</v>
      </c>
      <c r="BS2669" s="2">
        <v>0</v>
      </c>
      <c r="BT2669" s="2">
        <v>0</v>
      </c>
      <c r="BU2669" s="2">
        <v>0</v>
      </c>
      <c r="BV2669" s="2">
        <v>0</v>
      </c>
      <c r="BW2669" s="2">
        <v>0</v>
      </c>
      <c r="BX2669" s="2">
        <v>0</v>
      </c>
      <c r="BY2669" s="2">
        <v>0</v>
      </c>
      <c r="BZ2669" s="2">
        <v>0</v>
      </c>
      <c r="CA2669" s="2">
        <v>0</v>
      </c>
      <c r="CB2669" s="2">
        <v>0</v>
      </c>
      <c r="CC2669" s="2">
        <v>0</v>
      </c>
      <c r="CD2669" s="2">
        <v>0</v>
      </c>
      <c r="CE2669" s="2">
        <v>0</v>
      </c>
      <c r="CF2669" s="2">
        <v>0</v>
      </c>
      <c r="CG2669" s="2">
        <v>0</v>
      </c>
      <c r="CH2669" s="2">
        <v>0</v>
      </c>
      <c r="CI2669" s="2">
        <v>0</v>
      </c>
      <c r="CJ2669" s="2">
        <v>0</v>
      </c>
      <c r="CK2669" s="2">
        <v>0</v>
      </c>
      <c r="CL2669" s="2">
        <v>0</v>
      </c>
    </row>
    <row r="2670" spans="1:90" x14ac:dyDescent="0.25">
      <c r="A2670" t="s">
        <v>115</v>
      </c>
      <c r="B2670">
        <v>10211</v>
      </c>
      <c r="C2670" t="s">
        <v>363</v>
      </c>
      <c r="D2670">
        <v>1</v>
      </c>
      <c r="E2670">
        <v>8</v>
      </c>
      <c r="F2670">
        <v>925412</v>
      </c>
      <c r="G2670">
        <v>35925412</v>
      </c>
      <c r="H2670" t="s">
        <v>10293</v>
      </c>
      <c r="I2670">
        <v>100</v>
      </c>
      <c r="J2670" t="s">
        <v>107</v>
      </c>
      <c r="K2670" t="s">
        <v>10294</v>
      </c>
      <c r="L2670">
        <v>33</v>
      </c>
      <c r="M2670" t="s">
        <v>574</v>
      </c>
      <c r="N2670">
        <v>8382190</v>
      </c>
      <c r="O2670" t="s">
        <v>92</v>
      </c>
      <c r="P2670" t="s">
        <v>10295</v>
      </c>
      <c r="Q2670">
        <v>8</v>
      </c>
      <c r="R2670">
        <v>11</v>
      </c>
      <c r="S2670">
        <v>27319161</v>
      </c>
      <c r="T2670">
        <v>27345511</v>
      </c>
      <c r="U2670" t="s">
        <v>10296</v>
      </c>
      <c r="V2670">
        <v>1</v>
      </c>
      <c r="W2670" s="2">
        <v>0</v>
      </c>
      <c r="X2670" s="2">
        <v>0</v>
      </c>
      <c r="Y2670" s="2">
        <v>129</v>
      </c>
      <c r="Z2670" s="2">
        <v>121</v>
      </c>
      <c r="AA2670" s="2">
        <v>118</v>
      </c>
      <c r="AB2670" s="2">
        <v>125</v>
      </c>
      <c r="AC2670" s="2">
        <v>97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0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204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6</v>
      </c>
      <c r="BH2670" s="2">
        <v>4</v>
      </c>
      <c r="BI2670" s="2">
        <v>4</v>
      </c>
      <c r="BJ2670" s="2">
        <v>4</v>
      </c>
      <c r="BK2670" s="2">
        <v>4</v>
      </c>
      <c r="BL2670" s="2">
        <v>0</v>
      </c>
      <c r="BM2670" s="2">
        <v>0</v>
      </c>
      <c r="BN2670" s="2">
        <v>0</v>
      </c>
      <c r="BO2670" s="2">
        <v>0</v>
      </c>
      <c r="BP2670" s="2">
        <v>0</v>
      </c>
      <c r="BQ2670" s="2">
        <v>0</v>
      </c>
      <c r="BR2670" s="2">
        <v>0</v>
      </c>
      <c r="BS2670" s="2">
        <v>0</v>
      </c>
      <c r="BT2670" s="2">
        <v>0</v>
      </c>
      <c r="BU2670" s="2">
        <v>0</v>
      </c>
      <c r="BV2670" s="2">
        <v>0</v>
      </c>
      <c r="BW2670" s="2">
        <v>0</v>
      </c>
      <c r="BX2670" s="2">
        <v>0</v>
      </c>
      <c r="BY2670" s="2">
        <v>0</v>
      </c>
      <c r="BZ2670" s="2">
        <v>0</v>
      </c>
      <c r="CA2670" s="2">
        <v>0</v>
      </c>
      <c r="CB2670" s="2">
        <v>0</v>
      </c>
      <c r="CC2670" s="2">
        <v>6</v>
      </c>
      <c r="CD2670" s="2">
        <v>0</v>
      </c>
      <c r="CE2670" s="2">
        <v>0</v>
      </c>
      <c r="CF2670" s="2">
        <v>0</v>
      </c>
      <c r="CG2670" s="2">
        <v>0</v>
      </c>
      <c r="CH2670" s="2">
        <v>0</v>
      </c>
      <c r="CI2670" s="2">
        <v>0</v>
      </c>
      <c r="CJ2670" s="2">
        <v>0</v>
      </c>
      <c r="CK2670" s="2">
        <v>0</v>
      </c>
      <c r="CL2670" s="2">
        <v>0</v>
      </c>
    </row>
    <row r="2671" spans="1:90" x14ac:dyDescent="0.25">
      <c r="A2671" t="s">
        <v>115</v>
      </c>
      <c r="B2671">
        <v>10211</v>
      </c>
      <c r="C2671" t="s">
        <v>363</v>
      </c>
      <c r="D2671">
        <v>1</v>
      </c>
      <c r="E2671">
        <v>8</v>
      </c>
      <c r="F2671">
        <v>433482</v>
      </c>
      <c r="G2671">
        <v>35433482</v>
      </c>
      <c r="H2671" t="s">
        <v>1906</v>
      </c>
      <c r="I2671">
        <v>100</v>
      </c>
      <c r="J2671" t="s">
        <v>107</v>
      </c>
      <c r="K2671" t="s">
        <v>1906</v>
      </c>
      <c r="L2671">
        <v>47</v>
      </c>
      <c r="M2671" t="s">
        <v>566</v>
      </c>
      <c r="N2671">
        <v>8490850</v>
      </c>
      <c r="O2671" t="s">
        <v>92</v>
      </c>
      <c r="P2671" t="s">
        <v>7391</v>
      </c>
      <c r="Q2671">
        <v>200</v>
      </c>
      <c r="R2671">
        <v>11</v>
      </c>
      <c r="S2671">
        <v>22853581</v>
      </c>
      <c r="T2671">
        <v>22853654</v>
      </c>
      <c r="U2671" t="s">
        <v>7392</v>
      </c>
      <c r="V2671">
        <v>1</v>
      </c>
      <c r="W2671" s="2">
        <v>0</v>
      </c>
      <c r="X2671" s="2">
        <v>0</v>
      </c>
      <c r="Y2671" s="2">
        <v>31</v>
      </c>
      <c r="Z2671" s="2">
        <v>69</v>
      </c>
      <c r="AA2671" s="2">
        <v>89</v>
      </c>
      <c r="AB2671" s="2">
        <v>50</v>
      </c>
      <c r="AC2671" s="2">
        <v>53</v>
      </c>
      <c r="AD2671" s="2">
        <v>74</v>
      </c>
      <c r="AE2671" s="2">
        <v>68</v>
      </c>
      <c r="AF2671" s="2">
        <v>62</v>
      </c>
      <c r="AG2671" s="2">
        <v>51</v>
      </c>
      <c r="AH2671" s="2">
        <v>211</v>
      </c>
      <c r="AI2671" s="2">
        <v>190</v>
      </c>
      <c r="AJ2671" s="2">
        <v>176</v>
      </c>
      <c r="AK2671" s="2">
        <v>0</v>
      </c>
      <c r="AL2671" s="2">
        <v>0</v>
      </c>
      <c r="AM2671" s="2">
        <v>0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  <c r="BG2671" s="2">
        <v>3</v>
      </c>
      <c r="BH2671" s="2">
        <v>3</v>
      </c>
      <c r="BI2671" s="2">
        <v>5</v>
      </c>
      <c r="BJ2671" s="2">
        <v>2</v>
      </c>
      <c r="BK2671" s="2">
        <v>3</v>
      </c>
      <c r="BL2671" s="2">
        <v>3</v>
      </c>
      <c r="BM2671" s="2">
        <v>3</v>
      </c>
      <c r="BN2671" s="2">
        <v>3</v>
      </c>
      <c r="BO2671" s="2">
        <v>2</v>
      </c>
      <c r="BP2671" s="2">
        <v>9</v>
      </c>
      <c r="BQ2671" s="2">
        <v>6</v>
      </c>
      <c r="BR2671" s="2">
        <v>6</v>
      </c>
      <c r="BS2671" s="2">
        <v>0</v>
      </c>
      <c r="BT2671" s="2">
        <v>0</v>
      </c>
      <c r="BU2671" s="2">
        <v>0</v>
      </c>
      <c r="BV2671" s="2">
        <v>0</v>
      </c>
      <c r="BW2671" s="2">
        <v>0</v>
      </c>
      <c r="BX2671" s="2">
        <v>0</v>
      </c>
      <c r="BY2671" s="2">
        <v>0</v>
      </c>
      <c r="BZ2671" s="2">
        <v>0</v>
      </c>
      <c r="CA2671" s="2">
        <v>0</v>
      </c>
      <c r="CB2671" s="2">
        <v>0</v>
      </c>
      <c r="CC2671" s="2">
        <v>0</v>
      </c>
      <c r="CD2671" s="2">
        <v>0</v>
      </c>
      <c r="CE2671" s="2">
        <v>0</v>
      </c>
      <c r="CF2671" s="2">
        <v>0</v>
      </c>
      <c r="CG2671" s="2">
        <v>0</v>
      </c>
      <c r="CH2671" s="2">
        <v>0</v>
      </c>
      <c r="CI2671" s="2">
        <v>0</v>
      </c>
      <c r="CJ2671" s="2">
        <v>0</v>
      </c>
      <c r="CK2671" s="2">
        <v>0</v>
      </c>
      <c r="CL2671" s="2">
        <v>0</v>
      </c>
    </row>
    <row r="2672" spans="1:90" x14ac:dyDescent="0.25">
      <c r="A2672" t="s">
        <v>115</v>
      </c>
      <c r="B2672">
        <v>10211</v>
      </c>
      <c r="C2672" t="s">
        <v>363</v>
      </c>
      <c r="D2672">
        <v>1</v>
      </c>
      <c r="E2672">
        <v>8</v>
      </c>
      <c r="F2672">
        <v>447663</v>
      </c>
      <c r="G2672">
        <v>35447663</v>
      </c>
      <c r="H2672" t="s">
        <v>18410</v>
      </c>
      <c r="I2672">
        <v>100</v>
      </c>
      <c r="J2672" t="s">
        <v>107</v>
      </c>
      <c r="K2672" t="s">
        <v>2613</v>
      </c>
      <c r="L2672">
        <v>75</v>
      </c>
      <c r="M2672" t="s">
        <v>364</v>
      </c>
      <c r="N2672">
        <v>8390000</v>
      </c>
      <c r="O2672" t="s">
        <v>92</v>
      </c>
      <c r="P2672" t="s">
        <v>12254</v>
      </c>
      <c r="Q2672" t="s">
        <v>18411</v>
      </c>
      <c r="R2672">
        <v>11</v>
      </c>
      <c r="S2672">
        <v>27513152</v>
      </c>
      <c r="T2672">
        <v>27518606</v>
      </c>
      <c r="U2672" t="s">
        <v>18412</v>
      </c>
      <c r="V2672">
        <v>1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110</v>
      </c>
      <c r="AE2672" s="2">
        <v>137</v>
      </c>
      <c r="AF2672" s="2">
        <v>100</v>
      </c>
      <c r="AG2672" s="2">
        <v>101</v>
      </c>
      <c r="AH2672" s="2">
        <v>354</v>
      </c>
      <c r="AI2672" s="2">
        <v>324</v>
      </c>
      <c r="AJ2672" s="2">
        <v>312</v>
      </c>
      <c r="AK2672" s="2">
        <v>0</v>
      </c>
      <c r="AL2672" s="2">
        <v>0</v>
      </c>
      <c r="AM2672" s="2">
        <v>0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0</v>
      </c>
      <c r="BI2672" s="2">
        <v>0</v>
      </c>
      <c r="BJ2672" s="2">
        <v>0</v>
      </c>
      <c r="BK2672" s="2">
        <v>0</v>
      </c>
      <c r="BL2672" s="2">
        <v>4</v>
      </c>
      <c r="BM2672" s="2">
        <v>5</v>
      </c>
      <c r="BN2672" s="2">
        <v>4</v>
      </c>
      <c r="BO2672" s="2">
        <v>5</v>
      </c>
      <c r="BP2672" s="2">
        <v>12</v>
      </c>
      <c r="BQ2672" s="2">
        <v>10</v>
      </c>
      <c r="BR2672" s="2">
        <v>11</v>
      </c>
      <c r="BS2672" s="2">
        <v>0</v>
      </c>
      <c r="BT2672" s="2">
        <v>0</v>
      </c>
      <c r="BU2672" s="2">
        <v>0</v>
      </c>
      <c r="BV2672" s="2">
        <v>0</v>
      </c>
      <c r="BW2672" s="2">
        <v>0</v>
      </c>
      <c r="BX2672" s="2">
        <v>0</v>
      </c>
      <c r="BY2672" s="2">
        <v>0</v>
      </c>
      <c r="BZ2672" s="2">
        <v>0</v>
      </c>
      <c r="CA2672" s="2">
        <v>0</v>
      </c>
      <c r="CB2672" s="2">
        <v>0</v>
      </c>
      <c r="CC2672" s="2">
        <v>0</v>
      </c>
      <c r="CD2672" s="2">
        <v>0</v>
      </c>
      <c r="CE2672" s="2">
        <v>0</v>
      </c>
      <c r="CF2672" s="2">
        <v>0</v>
      </c>
      <c r="CG2672" s="2">
        <v>0</v>
      </c>
      <c r="CH2672" s="2">
        <v>0</v>
      </c>
      <c r="CI2672" s="2">
        <v>0</v>
      </c>
      <c r="CJ2672" s="2">
        <v>0</v>
      </c>
      <c r="CK2672" s="2">
        <v>0</v>
      </c>
      <c r="CL2672" s="2">
        <v>0</v>
      </c>
    </row>
    <row r="2673" spans="1:90" x14ac:dyDescent="0.25">
      <c r="A2673" t="s">
        <v>115</v>
      </c>
      <c r="B2673">
        <v>10211</v>
      </c>
      <c r="C2673" t="s">
        <v>363</v>
      </c>
      <c r="D2673">
        <v>1</v>
      </c>
      <c r="E2673">
        <v>8</v>
      </c>
      <c r="F2673">
        <v>922900</v>
      </c>
      <c r="G2673">
        <v>35922900</v>
      </c>
      <c r="H2673" t="s">
        <v>4432</v>
      </c>
      <c r="I2673">
        <v>100</v>
      </c>
      <c r="J2673" t="s">
        <v>107</v>
      </c>
      <c r="K2673" t="s">
        <v>3027</v>
      </c>
      <c r="L2673">
        <v>25</v>
      </c>
      <c r="M2673" t="s">
        <v>929</v>
      </c>
      <c r="N2673">
        <v>8473440</v>
      </c>
      <c r="O2673" t="s">
        <v>92</v>
      </c>
      <c r="P2673" t="s">
        <v>4433</v>
      </c>
      <c r="Q2673" t="s">
        <v>127</v>
      </c>
      <c r="R2673">
        <v>11</v>
      </c>
      <c r="S2673">
        <v>25553928</v>
      </c>
      <c r="T2673">
        <v>25554255</v>
      </c>
      <c r="U2673" t="s">
        <v>4434</v>
      </c>
      <c r="V2673">
        <v>1</v>
      </c>
      <c r="W2673" s="2">
        <v>0</v>
      </c>
      <c r="X2673" s="2">
        <v>0</v>
      </c>
      <c r="Y2673" s="2">
        <v>40</v>
      </c>
      <c r="Z2673" s="2">
        <v>52</v>
      </c>
      <c r="AA2673" s="2">
        <v>54</v>
      </c>
      <c r="AB2673" s="2">
        <v>31</v>
      </c>
      <c r="AC2673" s="2">
        <v>29</v>
      </c>
      <c r="AD2673" s="2">
        <v>62</v>
      </c>
      <c r="AE2673" s="2">
        <v>49</v>
      </c>
      <c r="AF2673" s="2">
        <v>35</v>
      </c>
      <c r="AG2673" s="2">
        <v>29</v>
      </c>
      <c r="AH2673" s="2">
        <v>150</v>
      </c>
      <c r="AI2673" s="2">
        <v>144</v>
      </c>
      <c r="AJ2673" s="2">
        <v>93</v>
      </c>
      <c r="AK2673" s="2">
        <v>0</v>
      </c>
      <c r="AL2673" s="2">
        <v>0</v>
      </c>
      <c r="AM2673" s="2">
        <v>0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122</v>
      </c>
      <c r="BD2673" s="2">
        <v>0</v>
      </c>
      <c r="BE2673" s="2">
        <v>0</v>
      </c>
      <c r="BF2673" s="2">
        <v>0</v>
      </c>
      <c r="BG2673" s="2">
        <v>2</v>
      </c>
      <c r="BH2673" s="2">
        <v>2</v>
      </c>
      <c r="BI2673" s="2">
        <v>3</v>
      </c>
      <c r="BJ2673" s="2">
        <v>1</v>
      </c>
      <c r="BK2673" s="2">
        <v>2</v>
      </c>
      <c r="BL2673" s="2">
        <v>2</v>
      </c>
      <c r="BM2673" s="2">
        <v>2</v>
      </c>
      <c r="BN2673" s="2">
        <v>1</v>
      </c>
      <c r="BO2673" s="2">
        <v>1</v>
      </c>
      <c r="BP2673" s="2">
        <v>7</v>
      </c>
      <c r="BQ2673" s="2">
        <v>6</v>
      </c>
      <c r="BR2673" s="2">
        <v>3</v>
      </c>
      <c r="BS2673" s="2">
        <v>0</v>
      </c>
      <c r="BT2673" s="2">
        <v>0</v>
      </c>
      <c r="BU2673" s="2">
        <v>0</v>
      </c>
      <c r="BV2673" s="2">
        <v>0</v>
      </c>
      <c r="BW2673" s="2">
        <v>0</v>
      </c>
      <c r="BX2673" s="2">
        <v>0</v>
      </c>
      <c r="BY2673" s="2">
        <v>0</v>
      </c>
      <c r="BZ2673" s="2">
        <v>0</v>
      </c>
      <c r="CA2673" s="2">
        <v>0</v>
      </c>
      <c r="CB2673" s="2">
        <v>0</v>
      </c>
      <c r="CC2673" s="2">
        <v>0</v>
      </c>
      <c r="CD2673" s="2">
        <v>0</v>
      </c>
      <c r="CE2673" s="2">
        <v>0</v>
      </c>
      <c r="CF2673" s="2">
        <v>0</v>
      </c>
      <c r="CG2673" s="2">
        <v>0</v>
      </c>
      <c r="CH2673" s="2">
        <v>0</v>
      </c>
      <c r="CI2673" s="2">
        <v>0</v>
      </c>
      <c r="CJ2673" s="2">
        <v>0</v>
      </c>
      <c r="CK2673" s="2">
        <v>6</v>
      </c>
      <c r="CL2673" s="2">
        <v>0</v>
      </c>
    </row>
    <row r="2674" spans="1:90" x14ac:dyDescent="0.25">
      <c r="A2674" t="s">
        <v>115</v>
      </c>
      <c r="B2674">
        <v>10211</v>
      </c>
      <c r="C2674" t="s">
        <v>363</v>
      </c>
      <c r="D2674">
        <v>1</v>
      </c>
      <c r="E2674">
        <v>8</v>
      </c>
      <c r="F2674">
        <v>902718</v>
      </c>
      <c r="G2674">
        <v>35902718</v>
      </c>
      <c r="H2674" t="s">
        <v>18635</v>
      </c>
      <c r="I2674">
        <v>100</v>
      </c>
      <c r="J2674" t="s">
        <v>107</v>
      </c>
      <c r="K2674" t="s">
        <v>4951</v>
      </c>
      <c r="L2674">
        <v>47</v>
      </c>
      <c r="M2674" t="s">
        <v>566</v>
      </c>
      <c r="N2674">
        <v>8260140</v>
      </c>
      <c r="O2674" t="s">
        <v>92</v>
      </c>
      <c r="P2674" t="s">
        <v>18445</v>
      </c>
      <c r="Q2674">
        <v>758</v>
      </c>
      <c r="R2674">
        <v>11</v>
      </c>
      <c r="S2674">
        <v>25215092</v>
      </c>
      <c r="T2674">
        <v>25217950</v>
      </c>
      <c r="U2674" t="s">
        <v>18636</v>
      </c>
      <c r="V2674">
        <v>1</v>
      </c>
      <c r="W2674" s="2">
        <v>0</v>
      </c>
      <c r="X2674" s="2">
        <v>0</v>
      </c>
      <c r="Y2674" s="2">
        <v>56</v>
      </c>
      <c r="Z2674" s="2">
        <v>57</v>
      </c>
      <c r="AA2674" s="2">
        <v>32</v>
      </c>
      <c r="AB2674" s="2">
        <v>33</v>
      </c>
      <c r="AC2674" s="2">
        <v>58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0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2</v>
      </c>
      <c r="BH2674" s="2">
        <v>2</v>
      </c>
      <c r="BI2674" s="2">
        <v>1</v>
      </c>
      <c r="BJ2674" s="2">
        <v>1</v>
      </c>
      <c r="BK2674" s="2">
        <v>2</v>
      </c>
      <c r="BL2674" s="2">
        <v>0</v>
      </c>
      <c r="BM2674" s="2">
        <v>0</v>
      </c>
      <c r="BN2674" s="2">
        <v>0</v>
      </c>
      <c r="BO2674" s="2">
        <v>0</v>
      </c>
      <c r="BP2674" s="2">
        <v>0</v>
      </c>
      <c r="BQ2674" s="2">
        <v>0</v>
      </c>
      <c r="BR2674" s="2">
        <v>0</v>
      </c>
      <c r="BS2674" s="2">
        <v>0</v>
      </c>
      <c r="BT2674" s="2">
        <v>0</v>
      </c>
      <c r="BU2674" s="2">
        <v>0</v>
      </c>
      <c r="BV2674" s="2">
        <v>0</v>
      </c>
      <c r="BW2674" s="2">
        <v>0</v>
      </c>
      <c r="BX2674" s="2">
        <v>0</v>
      </c>
      <c r="BY2674" s="2">
        <v>0</v>
      </c>
      <c r="BZ2674" s="2">
        <v>0</v>
      </c>
      <c r="CA2674" s="2">
        <v>0</v>
      </c>
      <c r="CB2674" s="2">
        <v>0</v>
      </c>
      <c r="CC2674" s="2">
        <v>0</v>
      </c>
      <c r="CD2674" s="2">
        <v>0</v>
      </c>
      <c r="CE2674" s="2">
        <v>0</v>
      </c>
      <c r="CF2674" s="2">
        <v>0</v>
      </c>
      <c r="CG2674" s="2">
        <v>0</v>
      </c>
      <c r="CH2674" s="2">
        <v>0</v>
      </c>
      <c r="CI2674" s="2">
        <v>0</v>
      </c>
      <c r="CJ2674" s="2">
        <v>0</v>
      </c>
      <c r="CK2674" s="2">
        <v>0</v>
      </c>
      <c r="CL2674" s="2">
        <v>0</v>
      </c>
    </row>
    <row r="2675" spans="1:90" x14ac:dyDescent="0.25">
      <c r="A2675" t="s">
        <v>115</v>
      </c>
      <c r="B2675">
        <v>10211</v>
      </c>
      <c r="C2675" t="s">
        <v>363</v>
      </c>
      <c r="D2675">
        <v>1</v>
      </c>
      <c r="E2675">
        <v>8</v>
      </c>
      <c r="F2675">
        <v>48665</v>
      </c>
      <c r="G2675">
        <v>35048665</v>
      </c>
      <c r="H2675" t="s">
        <v>8284</v>
      </c>
      <c r="I2675">
        <v>100</v>
      </c>
      <c r="J2675" t="s">
        <v>107</v>
      </c>
      <c r="K2675" t="s">
        <v>8285</v>
      </c>
      <c r="L2675">
        <v>47</v>
      </c>
      <c r="M2675" t="s">
        <v>566</v>
      </c>
      <c r="N2675">
        <v>8253280</v>
      </c>
      <c r="O2675" t="s">
        <v>92</v>
      </c>
      <c r="P2675" t="s">
        <v>8286</v>
      </c>
      <c r="Q2675">
        <v>45</v>
      </c>
      <c r="R2675">
        <v>11</v>
      </c>
      <c r="S2675">
        <v>25211188</v>
      </c>
      <c r="T2675">
        <v>25211800</v>
      </c>
      <c r="U2675" t="s">
        <v>8287</v>
      </c>
      <c r="V2675">
        <v>1</v>
      </c>
      <c r="W2675" s="2">
        <v>0</v>
      </c>
      <c r="X2675" s="2">
        <v>0</v>
      </c>
      <c r="Y2675" s="2">
        <v>65</v>
      </c>
      <c r="Z2675" s="2">
        <v>99</v>
      </c>
      <c r="AA2675" s="2">
        <v>67</v>
      </c>
      <c r="AB2675" s="2">
        <v>96</v>
      </c>
      <c r="AC2675" s="2">
        <v>90</v>
      </c>
      <c r="AD2675" s="2">
        <v>147</v>
      </c>
      <c r="AE2675" s="2">
        <v>152</v>
      </c>
      <c r="AF2675" s="2">
        <v>122</v>
      </c>
      <c r="AG2675" s="2">
        <v>82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3</v>
      </c>
      <c r="BH2675" s="2">
        <v>5</v>
      </c>
      <c r="BI2675" s="2">
        <v>3</v>
      </c>
      <c r="BJ2675" s="2">
        <v>3</v>
      </c>
      <c r="BK2675" s="2">
        <v>4</v>
      </c>
      <c r="BL2675" s="2">
        <v>6</v>
      </c>
      <c r="BM2675" s="2">
        <v>5</v>
      </c>
      <c r="BN2675" s="2">
        <v>5</v>
      </c>
      <c r="BO2675" s="2">
        <v>4</v>
      </c>
      <c r="BP2675" s="2">
        <v>0</v>
      </c>
      <c r="BQ2675" s="2">
        <v>0</v>
      </c>
      <c r="BR2675" s="2">
        <v>0</v>
      </c>
      <c r="BS2675" s="2">
        <v>0</v>
      </c>
      <c r="BT2675" s="2">
        <v>0</v>
      </c>
      <c r="BU2675" s="2">
        <v>0</v>
      </c>
      <c r="BV2675" s="2">
        <v>0</v>
      </c>
      <c r="BW2675" s="2">
        <v>0</v>
      </c>
      <c r="BX2675" s="2">
        <v>0</v>
      </c>
      <c r="BY2675" s="2">
        <v>0</v>
      </c>
      <c r="BZ2675" s="2">
        <v>0</v>
      </c>
      <c r="CA2675" s="2">
        <v>0</v>
      </c>
      <c r="CB2675" s="2">
        <v>0</v>
      </c>
      <c r="CC2675" s="2">
        <v>0</v>
      </c>
      <c r="CD2675" s="2">
        <v>0</v>
      </c>
      <c r="CE2675" s="2">
        <v>0</v>
      </c>
      <c r="CF2675" s="2">
        <v>0</v>
      </c>
      <c r="CG2675" s="2">
        <v>0</v>
      </c>
      <c r="CH2675" s="2">
        <v>0</v>
      </c>
      <c r="CI2675" s="2">
        <v>0</v>
      </c>
      <c r="CJ2675" s="2">
        <v>0</v>
      </c>
      <c r="CK2675" s="2">
        <v>0</v>
      </c>
      <c r="CL2675" s="2">
        <v>0</v>
      </c>
    </row>
    <row r="2676" spans="1:90" x14ac:dyDescent="0.25">
      <c r="A2676" t="s">
        <v>115</v>
      </c>
      <c r="B2676">
        <v>10211</v>
      </c>
      <c r="C2676" t="s">
        <v>363</v>
      </c>
      <c r="D2676">
        <v>1</v>
      </c>
      <c r="E2676">
        <v>8</v>
      </c>
      <c r="F2676">
        <v>907017</v>
      </c>
      <c r="G2676">
        <v>35907017</v>
      </c>
      <c r="H2676" t="s">
        <v>14744</v>
      </c>
      <c r="I2676">
        <v>100</v>
      </c>
      <c r="J2676" t="s">
        <v>107</v>
      </c>
      <c r="K2676" t="s">
        <v>1995</v>
      </c>
      <c r="L2676">
        <v>25</v>
      </c>
      <c r="M2676" t="s">
        <v>929</v>
      </c>
      <c r="N2676">
        <v>8474120</v>
      </c>
      <c r="O2676" t="s">
        <v>92</v>
      </c>
      <c r="P2676" t="s">
        <v>14745</v>
      </c>
      <c r="Q2676">
        <v>700</v>
      </c>
      <c r="R2676">
        <v>11</v>
      </c>
      <c r="S2676">
        <v>22820266</v>
      </c>
      <c r="T2676">
        <v>22821743</v>
      </c>
      <c r="U2676" t="s">
        <v>14746</v>
      </c>
      <c r="V2676">
        <v>1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168</v>
      </c>
      <c r="AE2676" s="2">
        <v>157</v>
      </c>
      <c r="AF2676" s="2">
        <v>121</v>
      </c>
      <c r="AG2676" s="2">
        <v>71</v>
      </c>
      <c r="AH2676" s="2">
        <v>321</v>
      </c>
      <c r="AI2676" s="2">
        <v>206</v>
      </c>
      <c r="AJ2676" s="2">
        <v>252</v>
      </c>
      <c r="AK2676" s="2">
        <v>0</v>
      </c>
      <c r="AL2676" s="2">
        <v>0</v>
      </c>
      <c r="AM2676" s="2">
        <v>0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377</v>
      </c>
      <c r="AV2676" s="2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2">
        <v>58</v>
      </c>
      <c r="BD2676" s="2">
        <v>0</v>
      </c>
      <c r="BE2676" s="2">
        <v>0</v>
      </c>
      <c r="BF2676" s="2">
        <v>0</v>
      </c>
      <c r="BG2676" s="2">
        <v>0</v>
      </c>
      <c r="BH2676" s="2">
        <v>0</v>
      </c>
      <c r="BI2676" s="2">
        <v>0</v>
      </c>
      <c r="BJ2676" s="2">
        <v>0</v>
      </c>
      <c r="BK2676" s="2">
        <v>0</v>
      </c>
      <c r="BL2676" s="2">
        <v>6</v>
      </c>
      <c r="BM2676" s="2">
        <v>6</v>
      </c>
      <c r="BN2676" s="2">
        <v>4</v>
      </c>
      <c r="BO2676" s="2">
        <v>3</v>
      </c>
      <c r="BP2676" s="2">
        <v>12</v>
      </c>
      <c r="BQ2676" s="2">
        <v>10</v>
      </c>
      <c r="BR2676" s="2">
        <v>9</v>
      </c>
      <c r="BS2676" s="2">
        <v>0</v>
      </c>
      <c r="BT2676" s="2">
        <v>0</v>
      </c>
      <c r="BU2676" s="2">
        <v>0</v>
      </c>
      <c r="BV2676" s="2">
        <v>0</v>
      </c>
      <c r="BW2676" s="2">
        <v>0</v>
      </c>
      <c r="BX2676" s="2">
        <v>0</v>
      </c>
      <c r="BY2676" s="2">
        <v>0</v>
      </c>
      <c r="BZ2676" s="2">
        <v>0</v>
      </c>
      <c r="CA2676" s="2">
        <v>0</v>
      </c>
      <c r="CB2676" s="2">
        <v>0</v>
      </c>
      <c r="CC2676" s="2">
        <v>10</v>
      </c>
      <c r="CD2676" s="2">
        <v>0</v>
      </c>
      <c r="CE2676" s="2">
        <v>0</v>
      </c>
      <c r="CF2676" s="2">
        <v>0</v>
      </c>
      <c r="CG2676" s="2">
        <v>0</v>
      </c>
      <c r="CH2676" s="2">
        <v>0</v>
      </c>
      <c r="CI2676" s="2">
        <v>0</v>
      </c>
      <c r="CJ2676" s="2">
        <v>0</v>
      </c>
      <c r="CK2676" s="2">
        <v>2</v>
      </c>
      <c r="CL2676" s="2">
        <v>0</v>
      </c>
    </row>
    <row r="2677" spans="1:90" x14ac:dyDescent="0.25">
      <c r="A2677" t="s">
        <v>115</v>
      </c>
      <c r="B2677">
        <v>10211</v>
      </c>
      <c r="C2677" t="s">
        <v>363</v>
      </c>
      <c r="D2677">
        <v>1</v>
      </c>
      <c r="E2677">
        <v>8</v>
      </c>
      <c r="F2677">
        <v>412173</v>
      </c>
      <c r="G2677">
        <v>35412173</v>
      </c>
      <c r="H2677" t="s">
        <v>13745</v>
      </c>
      <c r="I2677">
        <v>100</v>
      </c>
      <c r="J2677" t="s">
        <v>107</v>
      </c>
      <c r="K2677" t="s">
        <v>13746</v>
      </c>
      <c r="L2677">
        <v>47</v>
      </c>
      <c r="M2677" t="s">
        <v>566</v>
      </c>
      <c r="N2677">
        <v>8260340</v>
      </c>
      <c r="O2677" t="s">
        <v>92</v>
      </c>
      <c r="P2677" t="s">
        <v>13747</v>
      </c>
      <c r="Q2677" t="s">
        <v>127</v>
      </c>
      <c r="R2677">
        <v>11</v>
      </c>
      <c r="S2677">
        <v>22178275</v>
      </c>
      <c r="T2677">
        <v>22178470</v>
      </c>
      <c r="U2677" t="s">
        <v>13748</v>
      </c>
      <c r="V2677">
        <v>1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78</v>
      </c>
      <c r="AE2677" s="2">
        <v>64</v>
      </c>
      <c r="AF2677" s="2">
        <v>70</v>
      </c>
      <c r="AG2677" s="2">
        <v>84</v>
      </c>
      <c r="AH2677" s="2">
        <v>320</v>
      </c>
      <c r="AI2677" s="2">
        <v>307</v>
      </c>
      <c r="AJ2677" s="2">
        <v>256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  <c r="BG2677" s="2">
        <v>0</v>
      </c>
      <c r="BH2677" s="2">
        <v>0</v>
      </c>
      <c r="BI2677" s="2">
        <v>0</v>
      </c>
      <c r="BJ2677" s="2">
        <v>0</v>
      </c>
      <c r="BK2677" s="2">
        <v>0</v>
      </c>
      <c r="BL2677" s="2">
        <v>4</v>
      </c>
      <c r="BM2677" s="2">
        <v>2</v>
      </c>
      <c r="BN2677" s="2">
        <v>3</v>
      </c>
      <c r="BO2677" s="2">
        <v>4</v>
      </c>
      <c r="BP2677" s="2">
        <v>16</v>
      </c>
      <c r="BQ2677" s="2">
        <v>13</v>
      </c>
      <c r="BR2677" s="2">
        <v>9</v>
      </c>
      <c r="BS2677" s="2">
        <v>0</v>
      </c>
      <c r="BT2677" s="2">
        <v>0</v>
      </c>
      <c r="BU2677" s="2">
        <v>0</v>
      </c>
      <c r="BV2677" s="2">
        <v>0</v>
      </c>
      <c r="BW2677" s="2">
        <v>0</v>
      </c>
      <c r="BX2677" s="2">
        <v>0</v>
      </c>
      <c r="BY2677" s="2">
        <v>0</v>
      </c>
      <c r="BZ2677" s="2">
        <v>0</v>
      </c>
      <c r="CA2677" s="2">
        <v>0</v>
      </c>
      <c r="CB2677" s="2">
        <v>0</v>
      </c>
      <c r="CC2677" s="2">
        <v>0</v>
      </c>
      <c r="CD2677" s="2">
        <v>0</v>
      </c>
      <c r="CE2677" s="2">
        <v>0</v>
      </c>
      <c r="CF2677" s="2">
        <v>0</v>
      </c>
      <c r="CG2677" s="2">
        <v>0</v>
      </c>
      <c r="CH2677" s="2">
        <v>0</v>
      </c>
      <c r="CI2677" s="2">
        <v>0</v>
      </c>
      <c r="CJ2677" s="2">
        <v>0</v>
      </c>
      <c r="CK2677" s="2">
        <v>0</v>
      </c>
      <c r="CL2677" s="2">
        <v>0</v>
      </c>
    </row>
    <row r="2678" spans="1:90" x14ac:dyDescent="0.25">
      <c r="A2678" t="s">
        <v>115</v>
      </c>
      <c r="B2678">
        <v>10211</v>
      </c>
      <c r="C2678" t="s">
        <v>363</v>
      </c>
      <c r="D2678">
        <v>1</v>
      </c>
      <c r="E2678">
        <v>8</v>
      </c>
      <c r="F2678">
        <v>3141</v>
      </c>
      <c r="G2678">
        <v>35003141</v>
      </c>
      <c r="H2678" t="s">
        <v>7085</v>
      </c>
      <c r="I2678">
        <v>100</v>
      </c>
      <c r="J2678" t="s">
        <v>107</v>
      </c>
      <c r="K2678" t="s">
        <v>1142</v>
      </c>
      <c r="L2678">
        <v>31</v>
      </c>
      <c r="M2678" t="s">
        <v>632</v>
      </c>
      <c r="N2678">
        <v>8461110</v>
      </c>
      <c r="O2678" t="s">
        <v>102</v>
      </c>
      <c r="P2678" t="s">
        <v>5544</v>
      </c>
      <c r="Q2678">
        <v>1447</v>
      </c>
      <c r="R2678">
        <v>11</v>
      </c>
      <c r="S2678">
        <v>25553470</v>
      </c>
      <c r="T2678">
        <v>25559016</v>
      </c>
      <c r="U2678" t="s">
        <v>7086</v>
      </c>
      <c r="V2678">
        <v>1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100</v>
      </c>
      <c r="AE2678" s="2">
        <v>109</v>
      </c>
      <c r="AF2678" s="2">
        <v>98</v>
      </c>
      <c r="AG2678" s="2">
        <v>30</v>
      </c>
      <c r="AH2678" s="2">
        <v>184</v>
      </c>
      <c r="AI2678" s="2">
        <v>190</v>
      </c>
      <c r="AJ2678" s="2">
        <v>138</v>
      </c>
      <c r="AK2678" s="2">
        <v>0</v>
      </c>
      <c r="AL2678" s="2">
        <v>0</v>
      </c>
      <c r="AM2678" s="2">
        <v>0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0</v>
      </c>
      <c r="BI2678" s="2">
        <v>0</v>
      </c>
      <c r="BJ2678" s="2">
        <v>0</v>
      </c>
      <c r="BK2678" s="2">
        <v>0</v>
      </c>
      <c r="BL2678" s="2">
        <v>5</v>
      </c>
      <c r="BM2678" s="2">
        <v>4</v>
      </c>
      <c r="BN2678" s="2">
        <v>5</v>
      </c>
      <c r="BO2678" s="2">
        <v>1</v>
      </c>
      <c r="BP2678" s="2">
        <v>7</v>
      </c>
      <c r="BQ2678" s="2">
        <v>8</v>
      </c>
      <c r="BR2678" s="2">
        <v>6</v>
      </c>
      <c r="BS2678" s="2">
        <v>0</v>
      </c>
      <c r="BT2678" s="2">
        <v>0</v>
      </c>
      <c r="BU2678" s="2">
        <v>0</v>
      </c>
      <c r="BV2678" s="2">
        <v>0</v>
      </c>
      <c r="BW2678" s="2">
        <v>0</v>
      </c>
      <c r="BX2678" s="2">
        <v>0</v>
      </c>
      <c r="BY2678" s="2">
        <v>0</v>
      </c>
      <c r="BZ2678" s="2">
        <v>0</v>
      </c>
      <c r="CA2678" s="2">
        <v>0</v>
      </c>
      <c r="CB2678" s="2">
        <v>0</v>
      </c>
      <c r="CC2678" s="2">
        <v>0</v>
      </c>
      <c r="CD2678" s="2">
        <v>0</v>
      </c>
      <c r="CE2678" s="2">
        <v>0</v>
      </c>
      <c r="CF2678" s="2">
        <v>0</v>
      </c>
      <c r="CG2678" s="2">
        <v>0</v>
      </c>
      <c r="CH2678" s="2">
        <v>0</v>
      </c>
      <c r="CI2678" s="2">
        <v>0</v>
      </c>
      <c r="CJ2678" s="2">
        <v>0</v>
      </c>
      <c r="CK2678" s="2">
        <v>0</v>
      </c>
      <c r="CL2678" s="2">
        <v>0</v>
      </c>
    </row>
    <row r="2679" spans="1:90" x14ac:dyDescent="0.25">
      <c r="A2679" t="s">
        <v>115</v>
      </c>
      <c r="B2679">
        <v>10211</v>
      </c>
      <c r="C2679" t="s">
        <v>363</v>
      </c>
      <c r="D2679">
        <v>1</v>
      </c>
      <c r="E2679">
        <v>8</v>
      </c>
      <c r="F2679">
        <v>902883</v>
      </c>
      <c r="G2679">
        <v>35902883</v>
      </c>
      <c r="H2679" t="s">
        <v>13234</v>
      </c>
      <c r="I2679">
        <v>100</v>
      </c>
      <c r="J2679" t="s">
        <v>107</v>
      </c>
      <c r="K2679" t="s">
        <v>3834</v>
      </c>
      <c r="L2679">
        <v>47</v>
      </c>
      <c r="M2679" t="s">
        <v>566</v>
      </c>
      <c r="N2679">
        <v>8253495</v>
      </c>
      <c r="O2679" t="s">
        <v>92</v>
      </c>
      <c r="P2679" t="s">
        <v>13235</v>
      </c>
      <c r="Q2679">
        <v>132</v>
      </c>
      <c r="R2679">
        <v>11</v>
      </c>
      <c r="S2679">
        <v>25213239</v>
      </c>
      <c r="T2679">
        <v>25214762</v>
      </c>
      <c r="U2679" t="s">
        <v>13236</v>
      </c>
      <c r="V2679">
        <v>1</v>
      </c>
      <c r="W2679" s="2">
        <v>0</v>
      </c>
      <c r="X2679" s="2">
        <v>0</v>
      </c>
      <c r="Y2679" s="2">
        <v>171</v>
      </c>
      <c r="Z2679" s="2">
        <v>157</v>
      </c>
      <c r="AA2679" s="2">
        <v>219</v>
      </c>
      <c r="AB2679" s="2">
        <v>186</v>
      </c>
      <c r="AC2679" s="2">
        <v>172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45</v>
      </c>
      <c r="BE2679" s="2">
        <v>0</v>
      </c>
      <c r="BF2679" s="2">
        <v>0</v>
      </c>
      <c r="BG2679" s="2">
        <v>11</v>
      </c>
      <c r="BH2679" s="2">
        <v>8</v>
      </c>
      <c r="BI2679" s="2">
        <v>9</v>
      </c>
      <c r="BJ2679" s="2">
        <v>8</v>
      </c>
      <c r="BK2679" s="2">
        <v>10</v>
      </c>
      <c r="BL2679" s="2">
        <v>0</v>
      </c>
      <c r="BM2679" s="2">
        <v>0</v>
      </c>
      <c r="BN2679" s="2">
        <v>0</v>
      </c>
      <c r="BO2679" s="2">
        <v>0</v>
      </c>
      <c r="BP2679" s="2">
        <v>0</v>
      </c>
      <c r="BQ2679" s="2">
        <v>0</v>
      </c>
      <c r="BR2679" s="2">
        <v>0</v>
      </c>
      <c r="BS2679" s="2">
        <v>0</v>
      </c>
      <c r="BT2679" s="2">
        <v>0</v>
      </c>
      <c r="BU2679" s="2">
        <v>0</v>
      </c>
      <c r="BV2679" s="2">
        <v>0</v>
      </c>
      <c r="BW2679" s="2">
        <v>0</v>
      </c>
      <c r="BX2679" s="2">
        <v>0</v>
      </c>
      <c r="BY2679" s="2">
        <v>0</v>
      </c>
      <c r="BZ2679" s="2">
        <v>0</v>
      </c>
      <c r="CA2679" s="2">
        <v>0</v>
      </c>
      <c r="CB2679" s="2">
        <v>0</v>
      </c>
      <c r="CC2679" s="2">
        <v>0</v>
      </c>
      <c r="CD2679" s="2">
        <v>0</v>
      </c>
      <c r="CE2679" s="2">
        <v>0</v>
      </c>
      <c r="CF2679" s="2">
        <v>0</v>
      </c>
      <c r="CG2679" s="2">
        <v>0</v>
      </c>
      <c r="CH2679" s="2">
        <v>0</v>
      </c>
      <c r="CI2679" s="2">
        <v>0</v>
      </c>
      <c r="CJ2679" s="2">
        <v>0</v>
      </c>
      <c r="CK2679" s="2">
        <v>0</v>
      </c>
      <c r="CL2679" s="2">
        <v>12</v>
      </c>
    </row>
    <row r="2680" spans="1:90" x14ac:dyDescent="0.25">
      <c r="A2680" t="s">
        <v>115</v>
      </c>
      <c r="B2680">
        <v>10211</v>
      </c>
      <c r="C2680" t="s">
        <v>363</v>
      </c>
      <c r="D2680">
        <v>1</v>
      </c>
      <c r="E2680">
        <v>8</v>
      </c>
      <c r="F2680">
        <v>923916</v>
      </c>
      <c r="G2680">
        <v>35923916</v>
      </c>
      <c r="H2680" t="s">
        <v>12325</v>
      </c>
      <c r="I2680">
        <v>100</v>
      </c>
      <c r="J2680" t="s">
        <v>107</v>
      </c>
      <c r="K2680" t="s">
        <v>2613</v>
      </c>
      <c r="L2680">
        <v>75</v>
      </c>
      <c r="M2680" t="s">
        <v>364</v>
      </c>
      <c r="N2680">
        <v>8390400</v>
      </c>
      <c r="O2680" t="s">
        <v>92</v>
      </c>
      <c r="P2680" t="s">
        <v>12326</v>
      </c>
      <c r="Q2680">
        <v>19</v>
      </c>
      <c r="R2680">
        <v>11</v>
      </c>
      <c r="S2680">
        <v>27512275</v>
      </c>
      <c r="T2680">
        <v>27512291</v>
      </c>
      <c r="U2680" t="s">
        <v>12327</v>
      </c>
      <c r="V2680">
        <v>1</v>
      </c>
      <c r="W2680" s="2">
        <v>0</v>
      </c>
      <c r="X2680" s="2">
        <v>0</v>
      </c>
      <c r="Y2680" s="2">
        <v>153</v>
      </c>
      <c r="Z2680" s="2">
        <v>116</v>
      </c>
      <c r="AA2680" s="2">
        <v>117</v>
      </c>
      <c r="AB2680" s="2">
        <v>161</v>
      </c>
      <c r="AC2680" s="2">
        <v>111</v>
      </c>
      <c r="AD2680" s="2">
        <v>166</v>
      </c>
      <c r="AE2680" s="2">
        <v>182</v>
      </c>
      <c r="AF2680" s="2">
        <v>97</v>
      </c>
      <c r="AG2680" s="2">
        <v>108</v>
      </c>
      <c r="AH2680" s="2">
        <v>208</v>
      </c>
      <c r="AI2680" s="2">
        <v>226</v>
      </c>
      <c r="AJ2680" s="2">
        <v>151</v>
      </c>
      <c r="AK2680" s="2">
        <v>0</v>
      </c>
      <c r="AL2680" s="2">
        <v>0</v>
      </c>
      <c r="AM2680" s="2">
        <v>0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310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39</v>
      </c>
      <c r="BD2680" s="2">
        <v>27</v>
      </c>
      <c r="BE2680" s="2">
        <v>0</v>
      </c>
      <c r="BF2680" s="2">
        <v>0</v>
      </c>
      <c r="BG2680" s="2">
        <v>6</v>
      </c>
      <c r="BH2680" s="2">
        <v>5</v>
      </c>
      <c r="BI2680" s="2">
        <v>6</v>
      </c>
      <c r="BJ2680" s="2">
        <v>6</v>
      </c>
      <c r="BK2680" s="2">
        <v>5</v>
      </c>
      <c r="BL2680" s="2">
        <v>6</v>
      </c>
      <c r="BM2680" s="2">
        <v>7</v>
      </c>
      <c r="BN2680" s="2">
        <v>3</v>
      </c>
      <c r="BO2680" s="2">
        <v>4</v>
      </c>
      <c r="BP2680" s="2">
        <v>10</v>
      </c>
      <c r="BQ2680" s="2">
        <v>9</v>
      </c>
      <c r="BR2680" s="2">
        <v>6</v>
      </c>
      <c r="BS2680" s="2">
        <v>0</v>
      </c>
      <c r="BT2680" s="2">
        <v>0</v>
      </c>
      <c r="BU2680" s="2">
        <v>0</v>
      </c>
      <c r="BV2680" s="2">
        <v>0</v>
      </c>
      <c r="BW2680" s="2">
        <v>0</v>
      </c>
      <c r="BX2680" s="2">
        <v>0</v>
      </c>
      <c r="BY2680" s="2">
        <v>0</v>
      </c>
      <c r="BZ2680" s="2">
        <v>0</v>
      </c>
      <c r="CA2680" s="2">
        <v>0</v>
      </c>
      <c r="CB2680" s="2">
        <v>0</v>
      </c>
      <c r="CC2680" s="2">
        <v>8</v>
      </c>
      <c r="CD2680" s="2">
        <v>0</v>
      </c>
      <c r="CE2680" s="2">
        <v>0</v>
      </c>
      <c r="CF2680" s="2">
        <v>0</v>
      </c>
      <c r="CG2680" s="2">
        <v>0</v>
      </c>
      <c r="CH2680" s="2">
        <v>0</v>
      </c>
      <c r="CI2680" s="2">
        <v>0</v>
      </c>
      <c r="CJ2680" s="2">
        <v>0</v>
      </c>
      <c r="CK2680" s="2">
        <v>2</v>
      </c>
      <c r="CL2680" s="2">
        <v>6</v>
      </c>
    </row>
    <row r="2681" spans="1:90" x14ac:dyDescent="0.25">
      <c r="A2681" t="s">
        <v>115</v>
      </c>
      <c r="B2681">
        <v>10211</v>
      </c>
      <c r="C2681" t="s">
        <v>363</v>
      </c>
      <c r="D2681">
        <v>1</v>
      </c>
      <c r="E2681">
        <v>8</v>
      </c>
      <c r="F2681">
        <v>904582</v>
      </c>
      <c r="G2681">
        <v>35904582</v>
      </c>
      <c r="H2681" t="s">
        <v>17444</v>
      </c>
      <c r="I2681">
        <v>100</v>
      </c>
      <c r="J2681" t="s">
        <v>107</v>
      </c>
      <c r="K2681" t="s">
        <v>929</v>
      </c>
      <c r="L2681">
        <v>25</v>
      </c>
      <c r="M2681" t="s">
        <v>929</v>
      </c>
      <c r="N2681">
        <v>8470480</v>
      </c>
      <c r="O2681" t="s">
        <v>92</v>
      </c>
      <c r="P2681" t="s">
        <v>17445</v>
      </c>
      <c r="Q2681">
        <v>300</v>
      </c>
      <c r="R2681">
        <v>11</v>
      </c>
      <c r="S2681">
        <v>22820464</v>
      </c>
      <c r="T2681">
        <v>29642875</v>
      </c>
      <c r="U2681" t="s">
        <v>17446</v>
      </c>
      <c r="V2681">
        <v>1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61</v>
      </c>
      <c r="AE2681" s="2">
        <v>44</v>
      </c>
      <c r="AF2681" s="2">
        <v>71</v>
      </c>
      <c r="AG2681" s="2">
        <v>46</v>
      </c>
      <c r="AH2681" s="2">
        <v>268</v>
      </c>
      <c r="AI2681" s="2">
        <v>188</v>
      </c>
      <c r="AJ2681" s="2">
        <v>199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141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0</v>
      </c>
      <c r="BI2681" s="2">
        <v>0</v>
      </c>
      <c r="BJ2681" s="2">
        <v>0</v>
      </c>
      <c r="BK2681" s="2">
        <v>0</v>
      </c>
      <c r="BL2681" s="2">
        <v>2</v>
      </c>
      <c r="BM2681" s="2">
        <v>3</v>
      </c>
      <c r="BN2681" s="2">
        <v>4</v>
      </c>
      <c r="BO2681" s="2">
        <v>2</v>
      </c>
      <c r="BP2681" s="2">
        <v>7</v>
      </c>
      <c r="BQ2681" s="2">
        <v>7</v>
      </c>
      <c r="BR2681" s="2">
        <v>7</v>
      </c>
      <c r="BS2681" s="2">
        <v>0</v>
      </c>
      <c r="BT2681" s="2">
        <v>0</v>
      </c>
      <c r="BU2681" s="2">
        <v>0</v>
      </c>
      <c r="BV2681" s="2">
        <v>0</v>
      </c>
      <c r="BW2681" s="2">
        <v>0</v>
      </c>
      <c r="BX2681" s="2">
        <v>0</v>
      </c>
      <c r="BY2681" s="2">
        <v>0</v>
      </c>
      <c r="BZ2681" s="2">
        <v>0</v>
      </c>
      <c r="CA2681" s="2">
        <v>0</v>
      </c>
      <c r="CB2681" s="2">
        <v>0</v>
      </c>
      <c r="CC2681" s="2">
        <v>3</v>
      </c>
      <c r="CD2681" s="2">
        <v>0</v>
      </c>
      <c r="CE2681" s="2">
        <v>0</v>
      </c>
      <c r="CF2681" s="2">
        <v>0</v>
      </c>
      <c r="CG2681" s="2">
        <v>0</v>
      </c>
      <c r="CH2681" s="2">
        <v>0</v>
      </c>
      <c r="CI2681" s="2">
        <v>0</v>
      </c>
      <c r="CJ2681" s="2">
        <v>0</v>
      </c>
      <c r="CK2681" s="2">
        <v>0</v>
      </c>
      <c r="CL2681" s="2">
        <v>0</v>
      </c>
    </row>
    <row r="2682" spans="1:90" x14ac:dyDescent="0.25">
      <c r="A2682" t="s">
        <v>115</v>
      </c>
      <c r="B2682">
        <v>10211</v>
      </c>
      <c r="C2682" t="s">
        <v>363</v>
      </c>
      <c r="D2682">
        <v>1</v>
      </c>
      <c r="E2682">
        <v>8</v>
      </c>
      <c r="F2682">
        <v>906980</v>
      </c>
      <c r="G2682">
        <v>35906980</v>
      </c>
      <c r="H2682" t="s">
        <v>8974</v>
      </c>
      <c r="I2682">
        <v>100</v>
      </c>
      <c r="J2682" t="s">
        <v>107</v>
      </c>
      <c r="K2682" t="s">
        <v>3834</v>
      </c>
      <c r="L2682">
        <v>47</v>
      </c>
      <c r="M2682" t="s">
        <v>566</v>
      </c>
      <c r="N2682">
        <v>8253050</v>
      </c>
      <c r="O2682" t="s">
        <v>92</v>
      </c>
      <c r="P2682" t="s">
        <v>8975</v>
      </c>
      <c r="Q2682">
        <v>51</v>
      </c>
      <c r="R2682">
        <v>11</v>
      </c>
      <c r="S2682">
        <v>22863810</v>
      </c>
      <c r="T2682">
        <v>29445017</v>
      </c>
      <c r="U2682" t="s">
        <v>8976</v>
      </c>
      <c r="V2682">
        <v>1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176</v>
      </c>
      <c r="AE2682" s="2">
        <v>192</v>
      </c>
      <c r="AF2682" s="2">
        <v>148</v>
      </c>
      <c r="AG2682" s="2">
        <v>115</v>
      </c>
      <c r="AH2682" s="2">
        <v>211</v>
      </c>
      <c r="AI2682" s="2">
        <v>237</v>
      </c>
      <c r="AJ2682" s="2">
        <v>271</v>
      </c>
      <c r="AK2682" s="2">
        <v>0</v>
      </c>
      <c r="AL2682" s="2">
        <v>0</v>
      </c>
      <c r="AM2682" s="2">
        <v>0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33</v>
      </c>
      <c r="BD2682" s="2">
        <v>0</v>
      </c>
      <c r="BE2682" s="2">
        <v>0</v>
      </c>
      <c r="BF2682" s="2">
        <v>0</v>
      </c>
      <c r="BG2682" s="2">
        <v>0</v>
      </c>
      <c r="BH2682" s="2">
        <v>0</v>
      </c>
      <c r="BI2682" s="2">
        <v>0</v>
      </c>
      <c r="BJ2682" s="2">
        <v>0</v>
      </c>
      <c r="BK2682" s="2">
        <v>0</v>
      </c>
      <c r="BL2682" s="2">
        <v>9</v>
      </c>
      <c r="BM2682" s="2">
        <v>8</v>
      </c>
      <c r="BN2682" s="2">
        <v>5</v>
      </c>
      <c r="BO2682" s="2">
        <v>5</v>
      </c>
      <c r="BP2682" s="2">
        <v>7</v>
      </c>
      <c r="BQ2682" s="2">
        <v>8</v>
      </c>
      <c r="BR2682" s="2">
        <v>10</v>
      </c>
      <c r="BS2682" s="2">
        <v>0</v>
      </c>
      <c r="BT2682" s="2">
        <v>0</v>
      </c>
      <c r="BU2682" s="2">
        <v>0</v>
      </c>
      <c r="BV2682" s="2">
        <v>0</v>
      </c>
      <c r="BW2682" s="2">
        <v>0</v>
      </c>
      <c r="BX2682" s="2">
        <v>0</v>
      </c>
      <c r="BY2682" s="2">
        <v>0</v>
      </c>
      <c r="BZ2682" s="2">
        <v>0</v>
      </c>
      <c r="CA2682" s="2">
        <v>0</v>
      </c>
      <c r="CB2682" s="2">
        <v>0</v>
      </c>
      <c r="CC2682" s="2">
        <v>0</v>
      </c>
      <c r="CD2682" s="2">
        <v>0</v>
      </c>
      <c r="CE2682" s="2">
        <v>0</v>
      </c>
      <c r="CF2682" s="2">
        <v>0</v>
      </c>
      <c r="CG2682" s="2">
        <v>0</v>
      </c>
      <c r="CH2682" s="2">
        <v>0</v>
      </c>
      <c r="CI2682" s="2">
        <v>0</v>
      </c>
      <c r="CJ2682" s="2">
        <v>0</v>
      </c>
      <c r="CK2682" s="2">
        <v>2</v>
      </c>
      <c r="CL2682" s="2">
        <v>0</v>
      </c>
    </row>
    <row r="2683" spans="1:90" x14ac:dyDescent="0.25">
      <c r="A2683" t="s">
        <v>115</v>
      </c>
      <c r="B2683">
        <v>10211</v>
      </c>
      <c r="C2683" t="s">
        <v>363</v>
      </c>
      <c r="D2683">
        <v>1</v>
      </c>
      <c r="E2683">
        <v>8</v>
      </c>
      <c r="F2683">
        <v>904296</v>
      </c>
      <c r="G2683">
        <v>35904296</v>
      </c>
      <c r="H2683" t="s">
        <v>17600</v>
      </c>
      <c r="I2683">
        <v>100</v>
      </c>
      <c r="J2683" t="s">
        <v>107</v>
      </c>
      <c r="K2683" t="s">
        <v>929</v>
      </c>
      <c r="L2683">
        <v>25</v>
      </c>
      <c r="M2683" t="s">
        <v>929</v>
      </c>
      <c r="N2683">
        <v>8471010</v>
      </c>
      <c r="O2683" t="s">
        <v>92</v>
      </c>
      <c r="P2683" t="s">
        <v>17601</v>
      </c>
      <c r="Q2683">
        <v>461</v>
      </c>
      <c r="R2683">
        <v>11</v>
      </c>
      <c r="S2683">
        <v>22820525</v>
      </c>
      <c r="T2683">
        <v>29642357</v>
      </c>
      <c r="U2683" t="s">
        <v>17602</v>
      </c>
      <c r="V2683">
        <v>1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125</v>
      </c>
      <c r="AE2683" s="2">
        <v>124</v>
      </c>
      <c r="AF2683" s="2">
        <v>134</v>
      </c>
      <c r="AG2683" s="2">
        <v>98</v>
      </c>
      <c r="AH2683" s="2">
        <v>226</v>
      </c>
      <c r="AI2683" s="2">
        <v>115</v>
      </c>
      <c r="AJ2683" s="2">
        <v>136</v>
      </c>
      <c r="AK2683" s="2">
        <v>0</v>
      </c>
      <c r="AL2683" s="2">
        <v>0</v>
      </c>
      <c r="AM2683" s="2">
        <v>0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135</v>
      </c>
      <c r="BD2683" s="2">
        <v>0</v>
      </c>
      <c r="BE2683" s="2">
        <v>0</v>
      </c>
      <c r="BF2683" s="2">
        <v>0</v>
      </c>
      <c r="BG2683" s="2">
        <v>0</v>
      </c>
      <c r="BH2683" s="2">
        <v>0</v>
      </c>
      <c r="BI2683" s="2">
        <v>0</v>
      </c>
      <c r="BJ2683" s="2">
        <v>0</v>
      </c>
      <c r="BK2683" s="2">
        <v>0</v>
      </c>
      <c r="BL2683" s="2">
        <v>4</v>
      </c>
      <c r="BM2683" s="2">
        <v>5</v>
      </c>
      <c r="BN2683" s="2">
        <v>4</v>
      </c>
      <c r="BO2683" s="2">
        <v>3</v>
      </c>
      <c r="BP2683" s="2">
        <v>6</v>
      </c>
      <c r="BQ2683" s="2">
        <v>6</v>
      </c>
      <c r="BR2683" s="2">
        <v>5</v>
      </c>
      <c r="BS2683" s="2">
        <v>0</v>
      </c>
      <c r="BT2683" s="2">
        <v>0</v>
      </c>
      <c r="BU2683" s="2">
        <v>0</v>
      </c>
      <c r="BV2683" s="2">
        <v>0</v>
      </c>
      <c r="BW2683" s="2">
        <v>0</v>
      </c>
      <c r="BX2683" s="2">
        <v>0</v>
      </c>
      <c r="BY2683" s="2">
        <v>0</v>
      </c>
      <c r="BZ2683" s="2">
        <v>0</v>
      </c>
      <c r="CA2683" s="2">
        <v>0</v>
      </c>
      <c r="CB2683" s="2">
        <v>0</v>
      </c>
      <c r="CC2683" s="2">
        <v>0</v>
      </c>
      <c r="CD2683" s="2">
        <v>0</v>
      </c>
      <c r="CE2683" s="2">
        <v>0</v>
      </c>
      <c r="CF2683" s="2">
        <v>0</v>
      </c>
      <c r="CG2683" s="2">
        <v>0</v>
      </c>
      <c r="CH2683" s="2">
        <v>0</v>
      </c>
      <c r="CI2683" s="2">
        <v>0</v>
      </c>
      <c r="CJ2683" s="2">
        <v>0</v>
      </c>
      <c r="CK2683" s="2">
        <v>7</v>
      </c>
      <c r="CL2683" s="2">
        <v>0</v>
      </c>
    </row>
    <row r="2684" spans="1:90" x14ac:dyDescent="0.25">
      <c r="A2684" t="s">
        <v>115</v>
      </c>
      <c r="B2684">
        <v>10211</v>
      </c>
      <c r="C2684" t="s">
        <v>363</v>
      </c>
      <c r="D2684">
        <v>1</v>
      </c>
      <c r="E2684">
        <v>8</v>
      </c>
      <c r="F2684">
        <v>48653</v>
      </c>
      <c r="G2684">
        <v>35048653</v>
      </c>
      <c r="H2684" t="s">
        <v>10167</v>
      </c>
      <c r="I2684">
        <v>100</v>
      </c>
      <c r="J2684" t="s">
        <v>107</v>
      </c>
      <c r="K2684" t="s">
        <v>10168</v>
      </c>
      <c r="L2684">
        <v>75</v>
      </c>
      <c r="M2684" t="s">
        <v>364</v>
      </c>
      <c r="N2684">
        <v>8320880</v>
      </c>
      <c r="O2684" t="s">
        <v>92</v>
      </c>
      <c r="P2684" t="s">
        <v>10169</v>
      </c>
      <c r="Q2684">
        <v>22</v>
      </c>
      <c r="R2684">
        <v>11</v>
      </c>
      <c r="S2684">
        <v>29193430</v>
      </c>
      <c r="T2684">
        <v>29627868</v>
      </c>
      <c r="U2684" t="s">
        <v>10170</v>
      </c>
      <c r="V2684">
        <v>1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90</v>
      </c>
      <c r="AE2684" s="2">
        <v>69</v>
      </c>
      <c r="AF2684" s="2">
        <v>87</v>
      </c>
      <c r="AG2684" s="2">
        <v>75</v>
      </c>
      <c r="AH2684" s="2">
        <v>107</v>
      </c>
      <c r="AI2684" s="2">
        <v>86</v>
      </c>
      <c r="AJ2684" s="2">
        <v>69</v>
      </c>
      <c r="AK2684" s="2">
        <v>0</v>
      </c>
      <c r="AL2684" s="2">
        <v>0</v>
      </c>
      <c r="AM2684" s="2">
        <v>0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93</v>
      </c>
      <c r="BD2684" s="2">
        <v>0</v>
      </c>
      <c r="BE2684" s="2">
        <v>0</v>
      </c>
      <c r="BF2684" s="2">
        <v>0</v>
      </c>
      <c r="BG2684" s="2">
        <v>0</v>
      </c>
      <c r="BH2684" s="2">
        <v>0</v>
      </c>
      <c r="BI2684" s="2">
        <v>0</v>
      </c>
      <c r="BJ2684" s="2">
        <v>0</v>
      </c>
      <c r="BK2684" s="2">
        <v>0</v>
      </c>
      <c r="BL2684" s="2">
        <v>3</v>
      </c>
      <c r="BM2684" s="2">
        <v>4</v>
      </c>
      <c r="BN2684" s="2">
        <v>3</v>
      </c>
      <c r="BO2684" s="2">
        <v>3</v>
      </c>
      <c r="BP2684" s="2">
        <v>4</v>
      </c>
      <c r="BQ2684" s="2">
        <v>3</v>
      </c>
      <c r="BR2684" s="2">
        <v>2</v>
      </c>
      <c r="BS2684" s="2">
        <v>0</v>
      </c>
      <c r="BT2684" s="2">
        <v>0</v>
      </c>
      <c r="BU2684" s="2">
        <v>0</v>
      </c>
      <c r="BV2684" s="2">
        <v>0</v>
      </c>
      <c r="BW2684" s="2">
        <v>0</v>
      </c>
      <c r="BX2684" s="2">
        <v>0</v>
      </c>
      <c r="BY2684" s="2">
        <v>0</v>
      </c>
      <c r="BZ2684" s="2">
        <v>0</v>
      </c>
      <c r="CA2684" s="2">
        <v>0</v>
      </c>
      <c r="CB2684" s="2">
        <v>0</v>
      </c>
      <c r="CC2684" s="2">
        <v>0</v>
      </c>
      <c r="CD2684" s="2">
        <v>0</v>
      </c>
      <c r="CE2684" s="2">
        <v>0</v>
      </c>
      <c r="CF2684" s="2">
        <v>0</v>
      </c>
      <c r="CG2684" s="2">
        <v>0</v>
      </c>
      <c r="CH2684" s="2">
        <v>0</v>
      </c>
      <c r="CI2684" s="2">
        <v>0</v>
      </c>
      <c r="CJ2684" s="2">
        <v>0</v>
      </c>
      <c r="CK2684" s="2">
        <v>5</v>
      </c>
      <c r="CL2684" s="2">
        <v>0</v>
      </c>
    </row>
    <row r="2685" spans="1:90" x14ac:dyDescent="0.25">
      <c r="A2685" t="s">
        <v>115</v>
      </c>
      <c r="B2685">
        <v>10211</v>
      </c>
      <c r="C2685" t="s">
        <v>363</v>
      </c>
      <c r="D2685">
        <v>1</v>
      </c>
      <c r="E2685">
        <v>8</v>
      </c>
      <c r="F2685">
        <v>36961</v>
      </c>
      <c r="G2685">
        <v>35036961</v>
      </c>
      <c r="H2685" t="s">
        <v>17524</v>
      </c>
      <c r="I2685">
        <v>100</v>
      </c>
      <c r="J2685" t="s">
        <v>107</v>
      </c>
      <c r="K2685" t="s">
        <v>3001</v>
      </c>
      <c r="L2685">
        <v>75</v>
      </c>
      <c r="M2685" t="s">
        <v>364</v>
      </c>
      <c r="N2685">
        <v>8340320</v>
      </c>
      <c r="O2685" t="s">
        <v>92</v>
      </c>
      <c r="P2685" t="s">
        <v>17525</v>
      </c>
      <c r="Q2685">
        <v>21</v>
      </c>
      <c r="R2685">
        <v>11</v>
      </c>
      <c r="S2685">
        <v>27540900</v>
      </c>
      <c r="T2685">
        <v>27541002</v>
      </c>
      <c r="U2685" t="s">
        <v>17526</v>
      </c>
      <c r="V2685">
        <v>1</v>
      </c>
      <c r="W2685" s="2">
        <v>0</v>
      </c>
      <c r="X2685" s="2">
        <v>0</v>
      </c>
      <c r="Y2685" s="2">
        <v>115</v>
      </c>
      <c r="Z2685" s="2">
        <v>106</v>
      </c>
      <c r="AA2685" s="2">
        <v>111</v>
      </c>
      <c r="AB2685" s="2">
        <v>94</v>
      </c>
      <c r="AC2685" s="2">
        <v>95</v>
      </c>
      <c r="AD2685" s="2">
        <v>149</v>
      </c>
      <c r="AE2685" s="2">
        <v>136</v>
      </c>
      <c r="AF2685" s="2">
        <v>106</v>
      </c>
      <c r="AG2685" s="2">
        <v>87</v>
      </c>
      <c r="AH2685" s="2">
        <v>257</v>
      </c>
      <c r="AI2685" s="2">
        <v>214</v>
      </c>
      <c r="AJ2685" s="2">
        <v>172</v>
      </c>
      <c r="AK2685" s="2">
        <v>0</v>
      </c>
      <c r="AL2685" s="2">
        <v>0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75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155</v>
      </c>
      <c r="BD2685" s="2">
        <v>0</v>
      </c>
      <c r="BE2685" s="2">
        <v>0</v>
      </c>
      <c r="BF2685" s="2">
        <v>0</v>
      </c>
      <c r="BG2685" s="2">
        <v>4</v>
      </c>
      <c r="BH2685" s="2">
        <v>5</v>
      </c>
      <c r="BI2685" s="2">
        <v>4</v>
      </c>
      <c r="BJ2685" s="2">
        <v>3</v>
      </c>
      <c r="BK2685" s="2">
        <v>4</v>
      </c>
      <c r="BL2685" s="2">
        <v>7</v>
      </c>
      <c r="BM2685" s="2">
        <v>5</v>
      </c>
      <c r="BN2685" s="2">
        <v>4</v>
      </c>
      <c r="BO2685" s="2">
        <v>4</v>
      </c>
      <c r="BP2685" s="2">
        <v>13</v>
      </c>
      <c r="BQ2685" s="2">
        <v>7</v>
      </c>
      <c r="BR2685" s="2">
        <v>6</v>
      </c>
      <c r="BS2685" s="2">
        <v>0</v>
      </c>
      <c r="BT2685" s="2">
        <v>0</v>
      </c>
      <c r="BU2685" s="2">
        <v>0</v>
      </c>
      <c r="BV2685" s="2">
        <v>0</v>
      </c>
      <c r="BW2685" s="2">
        <v>0</v>
      </c>
      <c r="BX2685" s="2">
        <v>0</v>
      </c>
      <c r="BY2685" s="2">
        <v>0</v>
      </c>
      <c r="BZ2685" s="2">
        <v>0</v>
      </c>
      <c r="CA2685" s="2">
        <v>0</v>
      </c>
      <c r="CB2685" s="2">
        <v>0</v>
      </c>
      <c r="CC2685" s="2">
        <v>2</v>
      </c>
      <c r="CD2685" s="2">
        <v>0</v>
      </c>
      <c r="CE2685" s="2">
        <v>0</v>
      </c>
      <c r="CF2685" s="2">
        <v>0</v>
      </c>
      <c r="CG2685" s="2">
        <v>0</v>
      </c>
      <c r="CH2685" s="2">
        <v>0</v>
      </c>
      <c r="CI2685" s="2">
        <v>0</v>
      </c>
      <c r="CJ2685" s="2">
        <v>0</v>
      </c>
      <c r="CK2685" s="2">
        <v>9</v>
      </c>
      <c r="CL2685" s="2">
        <v>0</v>
      </c>
    </row>
    <row r="2686" spans="1:90" x14ac:dyDescent="0.25">
      <c r="A2686" t="s">
        <v>115</v>
      </c>
      <c r="B2686">
        <v>10211</v>
      </c>
      <c r="C2686" t="s">
        <v>363</v>
      </c>
      <c r="D2686">
        <v>1</v>
      </c>
      <c r="E2686">
        <v>8</v>
      </c>
      <c r="F2686">
        <v>40472</v>
      </c>
      <c r="G2686">
        <v>35040472</v>
      </c>
      <c r="H2686" t="s">
        <v>6390</v>
      </c>
      <c r="I2686">
        <v>100</v>
      </c>
      <c r="J2686" t="s">
        <v>107</v>
      </c>
      <c r="K2686" t="s">
        <v>2059</v>
      </c>
      <c r="L2686">
        <v>75</v>
      </c>
      <c r="M2686" t="s">
        <v>364</v>
      </c>
      <c r="N2686">
        <v>8311230</v>
      </c>
      <c r="O2686" t="s">
        <v>92</v>
      </c>
      <c r="P2686" t="s">
        <v>6391</v>
      </c>
      <c r="Q2686">
        <v>45</v>
      </c>
      <c r="R2686">
        <v>11</v>
      </c>
      <c r="S2686">
        <v>27540408</v>
      </c>
      <c r="T2686">
        <v>27540532</v>
      </c>
      <c r="U2686" t="s">
        <v>6392</v>
      </c>
      <c r="V2686">
        <v>1</v>
      </c>
      <c r="W2686" s="2">
        <v>0</v>
      </c>
      <c r="X2686" s="2">
        <v>0</v>
      </c>
      <c r="Y2686" s="2">
        <v>104</v>
      </c>
      <c r="Z2686" s="2">
        <v>85</v>
      </c>
      <c r="AA2686" s="2">
        <v>100</v>
      </c>
      <c r="AB2686" s="2">
        <v>100</v>
      </c>
      <c r="AC2686" s="2">
        <v>94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0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5</v>
      </c>
      <c r="BH2686" s="2">
        <v>3</v>
      </c>
      <c r="BI2686" s="2">
        <v>5</v>
      </c>
      <c r="BJ2686" s="2">
        <v>7</v>
      </c>
      <c r="BK2686" s="2">
        <v>5</v>
      </c>
      <c r="BL2686" s="2">
        <v>0</v>
      </c>
      <c r="BM2686" s="2">
        <v>0</v>
      </c>
      <c r="BN2686" s="2">
        <v>0</v>
      </c>
      <c r="BO2686" s="2">
        <v>0</v>
      </c>
      <c r="BP2686" s="2">
        <v>0</v>
      </c>
      <c r="BQ2686" s="2">
        <v>0</v>
      </c>
      <c r="BR2686" s="2">
        <v>0</v>
      </c>
      <c r="BS2686" s="2">
        <v>0</v>
      </c>
      <c r="BT2686" s="2">
        <v>0</v>
      </c>
      <c r="BU2686" s="2">
        <v>0</v>
      </c>
      <c r="BV2686" s="2">
        <v>0</v>
      </c>
      <c r="BW2686" s="2">
        <v>0</v>
      </c>
      <c r="BX2686" s="2">
        <v>0</v>
      </c>
      <c r="BY2686" s="2">
        <v>0</v>
      </c>
      <c r="BZ2686" s="2">
        <v>0</v>
      </c>
      <c r="CA2686" s="2">
        <v>0</v>
      </c>
      <c r="CB2686" s="2">
        <v>0</v>
      </c>
      <c r="CC2686" s="2">
        <v>0</v>
      </c>
      <c r="CD2686" s="2">
        <v>0</v>
      </c>
      <c r="CE2686" s="2">
        <v>0</v>
      </c>
      <c r="CF2686" s="2">
        <v>0</v>
      </c>
      <c r="CG2686" s="2">
        <v>0</v>
      </c>
      <c r="CH2686" s="2">
        <v>0</v>
      </c>
      <c r="CI2686" s="2">
        <v>0</v>
      </c>
      <c r="CJ2686" s="2">
        <v>0</v>
      </c>
      <c r="CK2686" s="2">
        <v>0</v>
      </c>
      <c r="CL2686" s="2">
        <v>0</v>
      </c>
    </row>
    <row r="2687" spans="1:90" x14ac:dyDescent="0.25">
      <c r="A2687" t="s">
        <v>115</v>
      </c>
      <c r="B2687">
        <v>10211</v>
      </c>
      <c r="C2687" t="s">
        <v>363</v>
      </c>
      <c r="D2687">
        <v>1</v>
      </c>
      <c r="E2687">
        <v>8</v>
      </c>
      <c r="F2687">
        <v>908368</v>
      </c>
      <c r="G2687">
        <v>35908368</v>
      </c>
      <c r="H2687" t="s">
        <v>927</v>
      </c>
      <c r="I2687">
        <v>100</v>
      </c>
      <c r="J2687" t="s">
        <v>107</v>
      </c>
      <c r="K2687" t="s">
        <v>928</v>
      </c>
      <c r="L2687">
        <v>25</v>
      </c>
      <c r="M2687" t="s">
        <v>929</v>
      </c>
      <c r="N2687">
        <v>8490000</v>
      </c>
      <c r="O2687" t="s">
        <v>92</v>
      </c>
      <c r="P2687" t="s">
        <v>930</v>
      </c>
      <c r="Q2687">
        <v>3206</v>
      </c>
      <c r="R2687">
        <v>11</v>
      </c>
      <c r="S2687">
        <v>25552766</v>
      </c>
      <c r="T2687">
        <v>25554026</v>
      </c>
      <c r="U2687" t="s">
        <v>931</v>
      </c>
      <c r="V2687">
        <v>1</v>
      </c>
      <c r="W2687" s="2">
        <v>0</v>
      </c>
      <c r="X2687" s="2">
        <v>0</v>
      </c>
      <c r="Y2687" s="2">
        <v>82</v>
      </c>
      <c r="Z2687" s="2">
        <v>118</v>
      </c>
      <c r="AA2687" s="2">
        <v>122</v>
      </c>
      <c r="AB2687" s="2">
        <v>90</v>
      </c>
      <c r="AC2687" s="2">
        <v>90</v>
      </c>
      <c r="AD2687" s="2">
        <v>131</v>
      </c>
      <c r="AE2687" s="2">
        <v>139</v>
      </c>
      <c r="AF2687" s="2">
        <v>105</v>
      </c>
      <c r="AG2687" s="2">
        <v>79</v>
      </c>
      <c r="AH2687" s="2">
        <v>258</v>
      </c>
      <c r="AI2687" s="2">
        <v>201</v>
      </c>
      <c r="AJ2687" s="2">
        <v>162</v>
      </c>
      <c r="AK2687" s="2">
        <v>0</v>
      </c>
      <c r="AL2687" s="2">
        <v>0</v>
      </c>
      <c r="AM2687" s="2">
        <v>0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5</v>
      </c>
      <c r="BH2687" s="2">
        <v>5</v>
      </c>
      <c r="BI2687" s="2">
        <v>4</v>
      </c>
      <c r="BJ2687" s="2">
        <v>3</v>
      </c>
      <c r="BK2687" s="2">
        <v>3</v>
      </c>
      <c r="BL2687" s="2">
        <v>4</v>
      </c>
      <c r="BM2687" s="2">
        <v>6</v>
      </c>
      <c r="BN2687" s="2">
        <v>4</v>
      </c>
      <c r="BO2687" s="2">
        <v>3</v>
      </c>
      <c r="BP2687" s="2">
        <v>7</v>
      </c>
      <c r="BQ2687" s="2">
        <v>6</v>
      </c>
      <c r="BR2687" s="2">
        <v>6</v>
      </c>
      <c r="BS2687" s="2">
        <v>0</v>
      </c>
      <c r="BT2687" s="2">
        <v>0</v>
      </c>
      <c r="BU2687" s="2">
        <v>0</v>
      </c>
      <c r="BV2687" s="2">
        <v>0</v>
      </c>
      <c r="BW2687" s="2">
        <v>0</v>
      </c>
      <c r="BX2687" s="2">
        <v>0</v>
      </c>
      <c r="BY2687" s="2">
        <v>0</v>
      </c>
      <c r="BZ2687" s="2">
        <v>0</v>
      </c>
      <c r="CA2687" s="2">
        <v>0</v>
      </c>
      <c r="CB2687" s="2">
        <v>0</v>
      </c>
      <c r="CC2687" s="2">
        <v>0</v>
      </c>
      <c r="CD2687" s="2">
        <v>0</v>
      </c>
      <c r="CE2687" s="2">
        <v>0</v>
      </c>
      <c r="CF2687" s="2">
        <v>0</v>
      </c>
      <c r="CG2687" s="2">
        <v>0</v>
      </c>
      <c r="CH2687" s="2">
        <v>0</v>
      </c>
      <c r="CI2687" s="2">
        <v>0</v>
      </c>
      <c r="CJ2687" s="2">
        <v>0</v>
      </c>
      <c r="CK2687" s="2">
        <v>0</v>
      </c>
      <c r="CL2687" s="2">
        <v>0</v>
      </c>
    </row>
    <row r="2688" spans="1:90" x14ac:dyDescent="0.25">
      <c r="A2688" t="s">
        <v>115</v>
      </c>
      <c r="B2688">
        <v>10211</v>
      </c>
      <c r="C2688" t="s">
        <v>363</v>
      </c>
      <c r="D2688">
        <v>1</v>
      </c>
      <c r="E2688">
        <v>8</v>
      </c>
      <c r="F2688">
        <v>36812</v>
      </c>
      <c r="G2688">
        <v>35036812</v>
      </c>
      <c r="H2688" t="s">
        <v>1086</v>
      </c>
      <c r="I2688">
        <v>100</v>
      </c>
      <c r="J2688" t="s">
        <v>107</v>
      </c>
      <c r="K2688" t="s">
        <v>1087</v>
      </c>
      <c r="L2688">
        <v>25</v>
      </c>
      <c r="M2688" t="s">
        <v>929</v>
      </c>
      <c r="N2688">
        <v>8490020</v>
      </c>
      <c r="O2688" t="s">
        <v>632</v>
      </c>
      <c r="P2688" t="s">
        <v>1088</v>
      </c>
      <c r="Q2688">
        <v>199</v>
      </c>
      <c r="R2688">
        <v>11</v>
      </c>
      <c r="S2688">
        <v>25552305</v>
      </c>
      <c r="T2688">
        <v>25552982</v>
      </c>
      <c r="U2688" t="s">
        <v>1089</v>
      </c>
      <c r="V2688">
        <v>1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70</v>
      </c>
      <c r="AE2688" s="2">
        <v>81</v>
      </c>
      <c r="AF2688" s="2">
        <v>48</v>
      </c>
      <c r="AG2688" s="2">
        <v>35</v>
      </c>
      <c r="AH2688" s="2">
        <v>260</v>
      </c>
      <c r="AI2688" s="2">
        <v>181</v>
      </c>
      <c r="AJ2688" s="2">
        <v>129</v>
      </c>
      <c r="AK2688" s="2">
        <v>0</v>
      </c>
      <c r="AL2688" s="2">
        <v>0</v>
      </c>
      <c r="AM2688" s="2">
        <v>0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0</v>
      </c>
      <c r="BI2688" s="2">
        <v>0</v>
      </c>
      <c r="BJ2688" s="2">
        <v>0</v>
      </c>
      <c r="BK2688" s="2">
        <v>0</v>
      </c>
      <c r="BL2688" s="2">
        <v>3</v>
      </c>
      <c r="BM2688" s="2">
        <v>4</v>
      </c>
      <c r="BN2688" s="2">
        <v>2</v>
      </c>
      <c r="BO2688" s="2">
        <v>2</v>
      </c>
      <c r="BP2688" s="2">
        <v>10</v>
      </c>
      <c r="BQ2688" s="2">
        <v>7</v>
      </c>
      <c r="BR2688" s="2">
        <v>6</v>
      </c>
      <c r="BS2688" s="2">
        <v>0</v>
      </c>
      <c r="BT2688" s="2">
        <v>0</v>
      </c>
      <c r="BU2688" s="2">
        <v>0</v>
      </c>
      <c r="BV2688" s="2">
        <v>0</v>
      </c>
      <c r="BW2688" s="2">
        <v>0</v>
      </c>
      <c r="BX2688" s="2">
        <v>0</v>
      </c>
      <c r="BY2688" s="2">
        <v>0</v>
      </c>
      <c r="BZ2688" s="2">
        <v>0</v>
      </c>
      <c r="CA2688" s="2">
        <v>0</v>
      </c>
      <c r="CB2688" s="2">
        <v>0</v>
      </c>
      <c r="CC2688" s="2">
        <v>0</v>
      </c>
      <c r="CD2688" s="2">
        <v>0</v>
      </c>
      <c r="CE2688" s="2">
        <v>0</v>
      </c>
      <c r="CF2688" s="2">
        <v>0</v>
      </c>
      <c r="CG2688" s="2">
        <v>0</v>
      </c>
      <c r="CH2688" s="2">
        <v>0</v>
      </c>
      <c r="CI2688" s="2">
        <v>0</v>
      </c>
      <c r="CJ2688" s="2">
        <v>0</v>
      </c>
      <c r="CK2688" s="2">
        <v>0</v>
      </c>
      <c r="CL2688" s="2">
        <v>0</v>
      </c>
    </row>
    <row r="2689" spans="1:90" x14ac:dyDescent="0.25">
      <c r="A2689" t="s">
        <v>115</v>
      </c>
      <c r="B2689">
        <v>10211</v>
      </c>
      <c r="C2689" t="s">
        <v>363</v>
      </c>
      <c r="D2689">
        <v>1</v>
      </c>
      <c r="E2689">
        <v>8</v>
      </c>
      <c r="F2689">
        <v>3256</v>
      </c>
      <c r="G2689">
        <v>35003256</v>
      </c>
      <c r="H2689" t="s">
        <v>6878</v>
      </c>
      <c r="I2689">
        <v>100</v>
      </c>
      <c r="J2689" t="s">
        <v>107</v>
      </c>
      <c r="K2689" t="s">
        <v>3642</v>
      </c>
      <c r="L2689">
        <v>31</v>
      </c>
      <c r="M2689" t="s">
        <v>632</v>
      </c>
      <c r="N2689">
        <v>8410130</v>
      </c>
      <c r="O2689" t="s">
        <v>92</v>
      </c>
      <c r="P2689" t="s">
        <v>5523</v>
      </c>
      <c r="Q2689">
        <v>56</v>
      </c>
      <c r="R2689">
        <v>11</v>
      </c>
      <c r="S2689">
        <v>25579714</v>
      </c>
      <c r="T2689">
        <v>29612380</v>
      </c>
      <c r="U2689" t="s">
        <v>6879</v>
      </c>
      <c r="V2689">
        <v>1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62</v>
      </c>
      <c r="AE2689" s="2">
        <v>72</v>
      </c>
      <c r="AF2689" s="2">
        <v>37</v>
      </c>
      <c r="AG2689" s="2">
        <v>71</v>
      </c>
      <c r="AH2689" s="2">
        <v>212</v>
      </c>
      <c r="AI2689" s="2">
        <v>228</v>
      </c>
      <c r="AJ2689" s="2">
        <v>195</v>
      </c>
      <c r="AK2689" s="2">
        <v>0</v>
      </c>
      <c r="AL2689" s="2">
        <v>0</v>
      </c>
      <c r="AM2689" s="2">
        <v>0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306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0</v>
      </c>
      <c r="BI2689" s="2">
        <v>0</v>
      </c>
      <c r="BJ2689" s="2">
        <v>0</v>
      </c>
      <c r="BK2689" s="2">
        <v>0</v>
      </c>
      <c r="BL2689" s="2">
        <v>2</v>
      </c>
      <c r="BM2689" s="2">
        <v>2</v>
      </c>
      <c r="BN2689" s="2">
        <v>1</v>
      </c>
      <c r="BO2689" s="2">
        <v>3</v>
      </c>
      <c r="BP2689" s="2">
        <v>7</v>
      </c>
      <c r="BQ2689" s="2">
        <v>7</v>
      </c>
      <c r="BR2689" s="2">
        <v>9</v>
      </c>
      <c r="BS2689" s="2">
        <v>0</v>
      </c>
      <c r="BT2689" s="2">
        <v>0</v>
      </c>
      <c r="BU2689" s="2">
        <v>0</v>
      </c>
      <c r="BV2689" s="2">
        <v>0</v>
      </c>
      <c r="BW2689" s="2">
        <v>0</v>
      </c>
      <c r="BX2689" s="2">
        <v>0</v>
      </c>
      <c r="BY2689" s="2">
        <v>0</v>
      </c>
      <c r="BZ2689" s="2">
        <v>0</v>
      </c>
      <c r="CA2689" s="2">
        <v>0</v>
      </c>
      <c r="CB2689" s="2">
        <v>0</v>
      </c>
      <c r="CC2689" s="2">
        <v>10</v>
      </c>
      <c r="CD2689" s="2">
        <v>0</v>
      </c>
      <c r="CE2689" s="2">
        <v>0</v>
      </c>
      <c r="CF2689" s="2">
        <v>0</v>
      </c>
      <c r="CG2689" s="2">
        <v>0</v>
      </c>
      <c r="CH2689" s="2">
        <v>0</v>
      </c>
      <c r="CI2689" s="2">
        <v>0</v>
      </c>
      <c r="CJ2689" s="2">
        <v>0</v>
      </c>
      <c r="CK2689" s="2">
        <v>0</v>
      </c>
      <c r="CL2689" s="2">
        <v>0</v>
      </c>
    </row>
    <row r="2690" spans="1:90" x14ac:dyDescent="0.25">
      <c r="A2690" t="s">
        <v>115</v>
      </c>
      <c r="B2690">
        <v>10211</v>
      </c>
      <c r="C2690" t="s">
        <v>363</v>
      </c>
      <c r="D2690">
        <v>1</v>
      </c>
      <c r="E2690">
        <v>8</v>
      </c>
      <c r="F2690">
        <v>267983</v>
      </c>
      <c r="G2690">
        <v>35267983</v>
      </c>
      <c r="H2690" t="s">
        <v>14503</v>
      </c>
      <c r="I2690">
        <v>100</v>
      </c>
      <c r="J2690" t="s">
        <v>107</v>
      </c>
      <c r="K2690" t="s">
        <v>2933</v>
      </c>
      <c r="L2690">
        <v>33</v>
      </c>
      <c r="M2690" t="s">
        <v>574</v>
      </c>
      <c r="N2690">
        <v>8381800</v>
      </c>
      <c r="O2690" t="s">
        <v>92</v>
      </c>
      <c r="P2690" t="s">
        <v>14504</v>
      </c>
      <c r="Q2690">
        <v>73</v>
      </c>
      <c r="R2690">
        <v>11</v>
      </c>
      <c r="S2690">
        <v>22533600</v>
      </c>
      <c r="T2690">
        <v>27353500</v>
      </c>
      <c r="U2690" t="s">
        <v>14505</v>
      </c>
      <c r="V2690">
        <v>1</v>
      </c>
      <c r="W2690" s="2">
        <v>0</v>
      </c>
      <c r="X2690" s="2">
        <v>0</v>
      </c>
      <c r="Y2690" s="2">
        <v>123</v>
      </c>
      <c r="Z2690" s="2">
        <v>119</v>
      </c>
      <c r="AA2690" s="2">
        <v>94</v>
      </c>
      <c r="AB2690" s="2">
        <v>94</v>
      </c>
      <c r="AC2690" s="2">
        <v>113</v>
      </c>
      <c r="AD2690" s="2">
        <v>87</v>
      </c>
      <c r="AE2690" s="2">
        <v>143</v>
      </c>
      <c r="AF2690" s="2">
        <v>100</v>
      </c>
      <c r="AG2690" s="2">
        <v>70</v>
      </c>
      <c r="AH2690" s="2">
        <v>235</v>
      </c>
      <c r="AI2690" s="2">
        <v>209</v>
      </c>
      <c r="AJ2690" s="2">
        <v>188</v>
      </c>
      <c r="AK2690" s="2">
        <v>0</v>
      </c>
      <c r="AL2690" s="2">
        <v>0</v>
      </c>
      <c r="AM2690" s="2">
        <v>0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105</v>
      </c>
      <c r="BD2690" s="2">
        <v>0</v>
      </c>
      <c r="BE2690" s="2">
        <v>0</v>
      </c>
      <c r="BF2690" s="2">
        <v>0</v>
      </c>
      <c r="BG2690" s="2">
        <v>4</v>
      </c>
      <c r="BH2690" s="2">
        <v>4</v>
      </c>
      <c r="BI2690" s="2">
        <v>3</v>
      </c>
      <c r="BJ2690" s="2">
        <v>4</v>
      </c>
      <c r="BK2690" s="2">
        <v>4</v>
      </c>
      <c r="BL2690" s="2">
        <v>3</v>
      </c>
      <c r="BM2690" s="2">
        <v>6</v>
      </c>
      <c r="BN2690" s="2">
        <v>3</v>
      </c>
      <c r="BO2690" s="2">
        <v>2</v>
      </c>
      <c r="BP2690" s="2">
        <v>6</v>
      </c>
      <c r="BQ2690" s="2">
        <v>8</v>
      </c>
      <c r="BR2690" s="2">
        <v>6</v>
      </c>
      <c r="BS2690" s="2">
        <v>0</v>
      </c>
      <c r="BT2690" s="2">
        <v>0</v>
      </c>
      <c r="BU2690" s="2">
        <v>0</v>
      </c>
      <c r="BV2690" s="2">
        <v>0</v>
      </c>
      <c r="BW2690" s="2">
        <v>0</v>
      </c>
      <c r="BX2690" s="2">
        <v>0</v>
      </c>
      <c r="BY2690" s="2">
        <v>0</v>
      </c>
      <c r="BZ2690" s="2">
        <v>0</v>
      </c>
      <c r="CA2690" s="2">
        <v>0</v>
      </c>
      <c r="CB2690" s="2">
        <v>0</v>
      </c>
      <c r="CC2690" s="2">
        <v>0</v>
      </c>
      <c r="CD2690" s="2">
        <v>0</v>
      </c>
      <c r="CE2690" s="2">
        <v>0</v>
      </c>
      <c r="CF2690" s="2">
        <v>0</v>
      </c>
      <c r="CG2690" s="2">
        <v>0</v>
      </c>
      <c r="CH2690" s="2">
        <v>0</v>
      </c>
      <c r="CI2690" s="2">
        <v>0</v>
      </c>
      <c r="CJ2690" s="2">
        <v>0</v>
      </c>
      <c r="CK2690" s="2">
        <v>6</v>
      </c>
      <c r="CL2690" s="2">
        <v>0</v>
      </c>
    </row>
    <row r="2691" spans="1:90" x14ac:dyDescent="0.25">
      <c r="A2691" t="s">
        <v>115</v>
      </c>
      <c r="B2691">
        <v>10211</v>
      </c>
      <c r="C2691" t="s">
        <v>363</v>
      </c>
      <c r="D2691">
        <v>1</v>
      </c>
      <c r="E2691">
        <v>8</v>
      </c>
      <c r="F2691">
        <v>3323</v>
      </c>
      <c r="G2691">
        <v>35003323</v>
      </c>
      <c r="H2691" t="s">
        <v>15070</v>
      </c>
      <c r="I2691">
        <v>100</v>
      </c>
      <c r="J2691" t="s">
        <v>107</v>
      </c>
      <c r="K2691" t="s">
        <v>2297</v>
      </c>
      <c r="L2691">
        <v>33</v>
      </c>
      <c r="M2691" t="s">
        <v>574</v>
      </c>
      <c r="N2691">
        <v>8330180</v>
      </c>
      <c r="O2691" t="s">
        <v>15071</v>
      </c>
      <c r="P2691" t="s">
        <v>1197</v>
      </c>
      <c r="Q2691">
        <v>30500</v>
      </c>
      <c r="R2691">
        <v>11</v>
      </c>
      <c r="S2691">
        <v>27310141</v>
      </c>
      <c r="T2691">
        <v>27344138</v>
      </c>
      <c r="U2691" t="s">
        <v>15072</v>
      </c>
      <c r="V2691">
        <v>1</v>
      </c>
      <c r="W2691" s="2">
        <v>0</v>
      </c>
      <c r="X2691" s="2">
        <v>0</v>
      </c>
      <c r="Y2691" s="2">
        <v>165</v>
      </c>
      <c r="Z2691" s="2">
        <v>163</v>
      </c>
      <c r="AA2691" s="2">
        <v>163</v>
      </c>
      <c r="AB2691" s="2">
        <v>161</v>
      </c>
      <c r="AC2691" s="2">
        <v>187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7</v>
      </c>
      <c r="BH2691" s="2">
        <v>5</v>
      </c>
      <c r="BI2691" s="2">
        <v>5</v>
      </c>
      <c r="BJ2691" s="2">
        <v>7</v>
      </c>
      <c r="BK2691" s="2">
        <v>7</v>
      </c>
      <c r="BL2691" s="2">
        <v>0</v>
      </c>
      <c r="BM2691" s="2">
        <v>0</v>
      </c>
      <c r="BN2691" s="2">
        <v>0</v>
      </c>
      <c r="BO2691" s="2">
        <v>0</v>
      </c>
      <c r="BP2691" s="2">
        <v>0</v>
      </c>
      <c r="BQ2691" s="2">
        <v>0</v>
      </c>
      <c r="BR2691" s="2">
        <v>0</v>
      </c>
      <c r="BS2691" s="2">
        <v>0</v>
      </c>
      <c r="BT2691" s="2">
        <v>0</v>
      </c>
      <c r="BU2691" s="2">
        <v>0</v>
      </c>
      <c r="BV2691" s="2">
        <v>0</v>
      </c>
      <c r="BW2691" s="2">
        <v>0</v>
      </c>
      <c r="BX2691" s="2">
        <v>0</v>
      </c>
      <c r="BY2691" s="2">
        <v>0</v>
      </c>
      <c r="BZ2691" s="2">
        <v>0</v>
      </c>
      <c r="CA2691" s="2">
        <v>0</v>
      </c>
      <c r="CB2691" s="2">
        <v>0</v>
      </c>
      <c r="CC2691" s="2">
        <v>0</v>
      </c>
      <c r="CD2691" s="2">
        <v>0</v>
      </c>
      <c r="CE2691" s="2">
        <v>0</v>
      </c>
      <c r="CF2691" s="2">
        <v>0</v>
      </c>
      <c r="CG2691" s="2">
        <v>0</v>
      </c>
      <c r="CH2691" s="2">
        <v>0</v>
      </c>
      <c r="CI2691" s="2">
        <v>0</v>
      </c>
      <c r="CJ2691" s="2">
        <v>0</v>
      </c>
      <c r="CK2691" s="2">
        <v>0</v>
      </c>
      <c r="CL2691" s="2">
        <v>0</v>
      </c>
    </row>
    <row r="2692" spans="1:90" x14ac:dyDescent="0.25">
      <c r="A2692" t="s">
        <v>115</v>
      </c>
      <c r="B2692">
        <v>10211</v>
      </c>
      <c r="C2692" t="s">
        <v>363</v>
      </c>
      <c r="D2692">
        <v>1</v>
      </c>
      <c r="E2692">
        <v>8</v>
      </c>
      <c r="F2692">
        <v>37060</v>
      </c>
      <c r="G2692">
        <v>35037060</v>
      </c>
      <c r="H2692" t="s">
        <v>14322</v>
      </c>
      <c r="I2692">
        <v>100</v>
      </c>
      <c r="J2692" t="s">
        <v>107</v>
      </c>
      <c r="K2692" t="s">
        <v>2224</v>
      </c>
      <c r="L2692">
        <v>31</v>
      </c>
      <c r="M2692" t="s">
        <v>632</v>
      </c>
      <c r="N2692">
        <v>8411350</v>
      </c>
      <c r="O2692" t="s">
        <v>2224</v>
      </c>
      <c r="P2692" t="s">
        <v>14323</v>
      </c>
      <c r="Q2692">
        <v>143</v>
      </c>
      <c r="R2692">
        <v>11</v>
      </c>
      <c r="S2692">
        <v>25571391</v>
      </c>
      <c r="T2692">
        <v>25579140</v>
      </c>
      <c r="U2692" t="s">
        <v>14324</v>
      </c>
      <c r="V2692">
        <v>1</v>
      </c>
      <c r="W2692" s="2">
        <v>0</v>
      </c>
      <c r="X2692" s="2">
        <v>0</v>
      </c>
      <c r="Y2692" s="2">
        <v>110</v>
      </c>
      <c r="Z2692" s="2">
        <v>96</v>
      </c>
      <c r="AA2692" s="2">
        <v>86</v>
      </c>
      <c r="AB2692" s="2">
        <v>75</v>
      </c>
      <c r="AC2692" s="2">
        <v>61</v>
      </c>
      <c r="AD2692" s="2">
        <v>76</v>
      </c>
      <c r="AE2692" s="2">
        <v>68</v>
      </c>
      <c r="AF2692" s="2">
        <v>76</v>
      </c>
      <c r="AG2692" s="2">
        <v>58</v>
      </c>
      <c r="AH2692" s="2">
        <v>95</v>
      </c>
      <c r="AI2692" s="2">
        <v>74</v>
      </c>
      <c r="AJ2692" s="2">
        <v>58</v>
      </c>
      <c r="AK2692" s="2">
        <v>0</v>
      </c>
      <c r="AL2692" s="2">
        <v>0</v>
      </c>
      <c r="AM2692" s="2">
        <v>0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107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16</v>
      </c>
      <c r="BD2692" s="2">
        <v>0</v>
      </c>
      <c r="BE2692" s="2">
        <v>0</v>
      </c>
      <c r="BF2692" s="2">
        <v>0</v>
      </c>
      <c r="BG2692" s="2">
        <v>5</v>
      </c>
      <c r="BH2692" s="2">
        <v>4</v>
      </c>
      <c r="BI2692" s="2">
        <v>3</v>
      </c>
      <c r="BJ2692" s="2">
        <v>3</v>
      </c>
      <c r="BK2692" s="2">
        <v>2</v>
      </c>
      <c r="BL2692" s="2">
        <v>4</v>
      </c>
      <c r="BM2692" s="2">
        <v>5</v>
      </c>
      <c r="BN2692" s="2">
        <v>4</v>
      </c>
      <c r="BO2692" s="2">
        <v>3</v>
      </c>
      <c r="BP2692" s="2">
        <v>4</v>
      </c>
      <c r="BQ2692" s="2">
        <v>3</v>
      </c>
      <c r="BR2692" s="2">
        <v>3</v>
      </c>
      <c r="BS2692" s="2">
        <v>0</v>
      </c>
      <c r="BT2692" s="2">
        <v>0</v>
      </c>
      <c r="BU2692" s="2">
        <v>0</v>
      </c>
      <c r="BV2692" s="2">
        <v>0</v>
      </c>
      <c r="BW2692" s="2">
        <v>0</v>
      </c>
      <c r="BX2692" s="2">
        <v>0</v>
      </c>
      <c r="BY2692" s="2">
        <v>0</v>
      </c>
      <c r="BZ2692" s="2">
        <v>0</v>
      </c>
      <c r="CA2692" s="2">
        <v>0</v>
      </c>
      <c r="CB2692" s="2">
        <v>0</v>
      </c>
      <c r="CC2692" s="2">
        <v>3</v>
      </c>
      <c r="CD2692" s="2">
        <v>0</v>
      </c>
      <c r="CE2692" s="2">
        <v>0</v>
      </c>
      <c r="CF2692" s="2">
        <v>0</v>
      </c>
      <c r="CG2692" s="2">
        <v>0</v>
      </c>
      <c r="CH2692" s="2">
        <v>0</v>
      </c>
      <c r="CI2692" s="2">
        <v>0</v>
      </c>
      <c r="CJ2692" s="2">
        <v>0</v>
      </c>
      <c r="CK2692" s="2">
        <v>1</v>
      </c>
      <c r="CL2692" s="2">
        <v>0</v>
      </c>
    </row>
    <row r="2693" spans="1:90" x14ac:dyDescent="0.25">
      <c r="A2693" t="s">
        <v>115</v>
      </c>
      <c r="B2693">
        <v>10211</v>
      </c>
      <c r="C2693" t="s">
        <v>363</v>
      </c>
      <c r="D2693">
        <v>1</v>
      </c>
      <c r="E2693">
        <v>8</v>
      </c>
      <c r="F2693">
        <v>268276</v>
      </c>
      <c r="G2693">
        <v>35268276</v>
      </c>
      <c r="H2693" t="s">
        <v>13862</v>
      </c>
      <c r="I2693">
        <v>100</v>
      </c>
      <c r="J2693" t="s">
        <v>107</v>
      </c>
      <c r="K2693" t="s">
        <v>1995</v>
      </c>
      <c r="L2693">
        <v>25</v>
      </c>
      <c r="M2693" t="s">
        <v>929</v>
      </c>
      <c r="N2693">
        <v>8474210</v>
      </c>
      <c r="O2693" t="s">
        <v>92</v>
      </c>
      <c r="P2693" t="s">
        <v>13863</v>
      </c>
      <c r="Q2693">
        <v>280</v>
      </c>
      <c r="R2693">
        <v>11</v>
      </c>
      <c r="S2693">
        <v>22850901</v>
      </c>
      <c r="T2693">
        <v>25168081</v>
      </c>
      <c r="U2693" t="s">
        <v>13864</v>
      </c>
      <c r="V2693">
        <v>1</v>
      </c>
      <c r="W2693" s="2">
        <v>0</v>
      </c>
      <c r="X2693" s="2">
        <v>0</v>
      </c>
      <c r="Y2693" s="2">
        <v>100</v>
      </c>
      <c r="Z2693" s="2">
        <v>123</v>
      </c>
      <c r="AA2693" s="2">
        <v>118</v>
      </c>
      <c r="AB2693" s="2">
        <v>87</v>
      </c>
      <c r="AC2693" s="2">
        <v>69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2">
        <v>114</v>
      </c>
      <c r="BD2693" s="2">
        <v>1</v>
      </c>
      <c r="BE2693" s="2">
        <v>0</v>
      </c>
      <c r="BF2693" s="2">
        <v>0</v>
      </c>
      <c r="BG2693" s="2">
        <v>4</v>
      </c>
      <c r="BH2693" s="2">
        <v>5</v>
      </c>
      <c r="BI2693" s="2">
        <v>5</v>
      </c>
      <c r="BJ2693" s="2">
        <v>4</v>
      </c>
      <c r="BK2693" s="2">
        <v>4</v>
      </c>
      <c r="BL2693" s="2">
        <v>0</v>
      </c>
      <c r="BM2693" s="2">
        <v>0</v>
      </c>
      <c r="BN2693" s="2">
        <v>0</v>
      </c>
      <c r="BO2693" s="2">
        <v>0</v>
      </c>
      <c r="BP2693" s="2">
        <v>0</v>
      </c>
      <c r="BQ2693" s="2">
        <v>0</v>
      </c>
      <c r="BR2693" s="2">
        <v>0</v>
      </c>
      <c r="BS2693" s="2">
        <v>0</v>
      </c>
      <c r="BT2693" s="2">
        <v>0</v>
      </c>
      <c r="BU2693" s="2">
        <v>0</v>
      </c>
      <c r="BV2693" s="2">
        <v>0</v>
      </c>
      <c r="BW2693" s="2">
        <v>0</v>
      </c>
      <c r="BX2693" s="2">
        <v>0</v>
      </c>
      <c r="BY2693" s="2">
        <v>0</v>
      </c>
      <c r="BZ2693" s="2">
        <v>0</v>
      </c>
      <c r="CA2693" s="2">
        <v>0</v>
      </c>
      <c r="CB2693" s="2">
        <v>0</v>
      </c>
      <c r="CC2693" s="2">
        <v>0</v>
      </c>
      <c r="CD2693" s="2">
        <v>0</v>
      </c>
      <c r="CE2693" s="2">
        <v>0</v>
      </c>
      <c r="CF2693" s="2">
        <v>0</v>
      </c>
      <c r="CG2693" s="2">
        <v>0</v>
      </c>
      <c r="CH2693" s="2">
        <v>0</v>
      </c>
      <c r="CI2693" s="2">
        <v>0</v>
      </c>
      <c r="CJ2693" s="2">
        <v>0</v>
      </c>
      <c r="CK2693" s="2">
        <v>5</v>
      </c>
      <c r="CL2693" s="2">
        <v>1</v>
      </c>
    </row>
    <row r="2694" spans="1:90" x14ac:dyDescent="0.25">
      <c r="A2694" t="s">
        <v>115</v>
      </c>
      <c r="B2694">
        <v>10211</v>
      </c>
      <c r="C2694" t="s">
        <v>363</v>
      </c>
      <c r="D2694">
        <v>1</v>
      </c>
      <c r="E2694">
        <v>8</v>
      </c>
      <c r="F2694">
        <v>920277</v>
      </c>
      <c r="G2694">
        <v>35920277</v>
      </c>
      <c r="H2694" t="s">
        <v>18092</v>
      </c>
      <c r="I2694">
        <v>100</v>
      </c>
      <c r="J2694" t="s">
        <v>107</v>
      </c>
      <c r="K2694" t="s">
        <v>929</v>
      </c>
      <c r="L2694">
        <v>25</v>
      </c>
      <c r="M2694" t="s">
        <v>929</v>
      </c>
      <c r="N2694">
        <v>8471000</v>
      </c>
      <c r="O2694" t="s">
        <v>102</v>
      </c>
      <c r="P2694" t="s">
        <v>7989</v>
      </c>
      <c r="Q2694">
        <v>150</v>
      </c>
      <c r="R2694">
        <v>11</v>
      </c>
      <c r="S2694">
        <v>29643131</v>
      </c>
      <c r="T2694">
        <v>29648371</v>
      </c>
      <c r="U2694" t="s">
        <v>18093</v>
      </c>
      <c r="V2694">
        <v>1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58</v>
      </c>
      <c r="AF2694" s="2">
        <v>44</v>
      </c>
      <c r="AG2694" s="2">
        <v>58</v>
      </c>
      <c r="AH2694" s="2">
        <v>599</v>
      </c>
      <c r="AI2694" s="2">
        <v>567</v>
      </c>
      <c r="AJ2694" s="2">
        <v>388</v>
      </c>
      <c r="AK2694" s="2">
        <v>0</v>
      </c>
      <c r="AL2694" s="2">
        <v>0</v>
      </c>
      <c r="AM2694" s="2">
        <v>0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271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17</v>
      </c>
      <c r="BD2694" s="2">
        <v>0</v>
      </c>
      <c r="BE2694" s="2">
        <v>0</v>
      </c>
      <c r="BF2694" s="2">
        <v>0</v>
      </c>
      <c r="BG2694" s="2">
        <v>0</v>
      </c>
      <c r="BH2694" s="2">
        <v>0</v>
      </c>
      <c r="BI2694" s="2">
        <v>0</v>
      </c>
      <c r="BJ2694" s="2">
        <v>0</v>
      </c>
      <c r="BK2694" s="2">
        <v>0</v>
      </c>
      <c r="BL2694" s="2">
        <v>0</v>
      </c>
      <c r="BM2694" s="2">
        <v>2</v>
      </c>
      <c r="BN2694" s="2">
        <v>2</v>
      </c>
      <c r="BO2694" s="2">
        <v>2</v>
      </c>
      <c r="BP2694" s="2">
        <v>22</v>
      </c>
      <c r="BQ2694" s="2">
        <v>21</v>
      </c>
      <c r="BR2694" s="2">
        <v>16</v>
      </c>
      <c r="BS2694" s="2">
        <v>0</v>
      </c>
      <c r="BT2694" s="2">
        <v>0</v>
      </c>
      <c r="BU2694" s="2">
        <v>0</v>
      </c>
      <c r="BV2694" s="2">
        <v>0</v>
      </c>
      <c r="BW2694" s="2">
        <v>0</v>
      </c>
      <c r="BX2694" s="2">
        <v>0</v>
      </c>
      <c r="BY2694" s="2">
        <v>0</v>
      </c>
      <c r="BZ2694" s="2">
        <v>0</v>
      </c>
      <c r="CA2694" s="2">
        <v>0</v>
      </c>
      <c r="CB2694" s="2">
        <v>0</v>
      </c>
      <c r="CC2694" s="2">
        <v>7</v>
      </c>
      <c r="CD2694" s="2">
        <v>0</v>
      </c>
      <c r="CE2694" s="2">
        <v>0</v>
      </c>
      <c r="CF2694" s="2">
        <v>0</v>
      </c>
      <c r="CG2694" s="2">
        <v>0</v>
      </c>
      <c r="CH2694" s="2">
        <v>0</v>
      </c>
      <c r="CI2694" s="2">
        <v>0</v>
      </c>
      <c r="CJ2694" s="2">
        <v>0</v>
      </c>
      <c r="CK2694" s="2">
        <v>1</v>
      </c>
      <c r="CL2694" s="2">
        <v>0</v>
      </c>
    </row>
    <row r="2695" spans="1:90" x14ac:dyDescent="0.25">
      <c r="A2695" t="s">
        <v>115</v>
      </c>
      <c r="B2695">
        <v>10211</v>
      </c>
      <c r="C2695" t="s">
        <v>363</v>
      </c>
      <c r="D2695">
        <v>1</v>
      </c>
      <c r="E2695">
        <v>8</v>
      </c>
      <c r="F2695">
        <v>44325</v>
      </c>
      <c r="G2695">
        <v>35044325</v>
      </c>
      <c r="H2695" t="s">
        <v>6270</v>
      </c>
      <c r="I2695">
        <v>100</v>
      </c>
      <c r="J2695" t="s">
        <v>107</v>
      </c>
      <c r="K2695" t="s">
        <v>3834</v>
      </c>
      <c r="L2695">
        <v>47</v>
      </c>
      <c r="M2695" t="s">
        <v>566</v>
      </c>
      <c r="N2695">
        <v>8255010</v>
      </c>
      <c r="O2695" t="s">
        <v>92</v>
      </c>
      <c r="P2695" t="s">
        <v>6271</v>
      </c>
      <c r="Q2695">
        <v>100</v>
      </c>
      <c r="R2695">
        <v>11</v>
      </c>
      <c r="S2695">
        <v>25210892</v>
      </c>
      <c r="T2695">
        <v>25214771</v>
      </c>
      <c r="U2695" t="s">
        <v>6272</v>
      </c>
      <c r="V2695">
        <v>1</v>
      </c>
      <c r="W2695" s="2">
        <v>0</v>
      </c>
      <c r="X2695" s="2">
        <v>0</v>
      </c>
      <c r="Y2695" s="2">
        <v>19</v>
      </c>
      <c r="Z2695" s="2">
        <v>38</v>
      </c>
      <c r="AA2695" s="2">
        <v>48</v>
      </c>
      <c r="AB2695" s="2">
        <v>60</v>
      </c>
      <c r="AC2695" s="2">
        <v>84</v>
      </c>
      <c r="AD2695" s="2">
        <v>92</v>
      </c>
      <c r="AE2695" s="2">
        <v>142</v>
      </c>
      <c r="AF2695" s="2">
        <v>96</v>
      </c>
      <c r="AG2695" s="2">
        <v>85</v>
      </c>
      <c r="AH2695" s="2">
        <v>204</v>
      </c>
      <c r="AI2695" s="2">
        <v>149</v>
      </c>
      <c r="AJ2695" s="2">
        <v>144</v>
      </c>
      <c r="AK2695" s="2">
        <v>0</v>
      </c>
      <c r="AL2695" s="2">
        <v>0</v>
      </c>
      <c r="AM2695" s="2">
        <v>0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569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0</v>
      </c>
      <c r="BF2695" s="2">
        <v>0</v>
      </c>
      <c r="BG2695" s="2">
        <v>1</v>
      </c>
      <c r="BH2695" s="2">
        <v>3</v>
      </c>
      <c r="BI2695" s="2">
        <v>2</v>
      </c>
      <c r="BJ2695" s="2">
        <v>2</v>
      </c>
      <c r="BK2695" s="2">
        <v>4</v>
      </c>
      <c r="BL2695" s="2">
        <v>5</v>
      </c>
      <c r="BM2695" s="2">
        <v>6</v>
      </c>
      <c r="BN2695" s="2">
        <v>4</v>
      </c>
      <c r="BO2695" s="2">
        <v>5</v>
      </c>
      <c r="BP2695" s="2">
        <v>5</v>
      </c>
      <c r="BQ2695" s="2">
        <v>5</v>
      </c>
      <c r="BR2695" s="2">
        <v>4</v>
      </c>
      <c r="BS2695" s="2">
        <v>0</v>
      </c>
      <c r="BT2695" s="2">
        <v>0</v>
      </c>
      <c r="BU2695" s="2">
        <v>0</v>
      </c>
      <c r="BV2695" s="2">
        <v>0</v>
      </c>
      <c r="BW2695" s="2">
        <v>0</v>
      </c>
      <c r="BX2695" s="2">
        <v>0</v>
      </c>
      <c r="BY2695" s="2">
        <v>0</v>
      </c>
      <c r="BZ2695" s="2">
        <v>0</v>
      </c>
      <c r="CA2695" s="2">
        <v>0</v>
      </c>
      <c r="CB2695" s="2">
        <v>0</v>
      </c>
      <c r="CC2695" s="2">
        <v>14</v>
      </c>
      <c r="CD2695" s="2">
        <v>0</v>
      </c>
      <c r="CE2695" s="2">
        <v>0</v>
      </c>
      <c r="CF2695" s="2">
        <v>0</v>
      </c>
      <c r="CG2695" s="2">
        <v>0</v>
      </c>
      <c r="CH2695" s="2">
        <v>0</v>
      </c>
      <c r="CI2695" s="2">
        <v>0</v>
      </c>
      <c r="CJ2695" s="2">
        <v>0</v>
      </c>
      <c r="CK2695" s="2">
        <v>0</v>
      </c>
      <c r="CL2695" s="2">
        <v>0</v>
      </c>
    </row>
    <row r="2696" spans="1:90" x14ac:dyDescent="0.25">
      <c r="A2696" t="s">
        <v>115</v>
      </c>
      <c r="B2696">
        <v>10211</v>
      </c>
      <c r="C2696" t="s">
        <v>363</v>
      </c>
      <c r="D2696">
        <v>1</v>
      </c>
      <c r="E2696">
        <v>8</v>
      </c>
      <c r="F2696">
        <v>906967</v>
      </c>
      <c r="G2696">
        <v>35906967</v>
      </c>
      <c r="H2696" t="s">
        <v>18494</v>
      </c>
      <c r="I2696">
        <v>100</v>
      </c>
      <c r="J2696" t="s">
        <v>107</v>
      </c>
      <c r="K2696" t="s">
        <v>3834</v>
      </c>
      <c r="L2696">
        <v>47</v>
      </c>
      <c r="M2696" t="s">
        <v>566</v>
      </c>
      <c r="N2696">
        <v>8250690</v>
      </c>
      <c r="O2696" t="s">
        <v>92</v>
      </c>
      <c r="P2696" t="s">
        <v>18495</v>
      </c>
      <c r="Q2696">
        <v>139</v>
      </c>
      <c r="R2696">
        <v>11</v>
      </c>
      <c r="S2696">
        <v>22864775</v>
      </c>
      <c r="T2696">
        <v>29445277</v>
      </c>
      <c r="U2696" t="s">
        <v>18496</v>
      </c>
      <c r="V2696">
        <v>1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33</v>
      </c>
      <c r="AG2696" s="2">
        <v>42</v>
      </c>
      <c r="AH2696" s="2">
        <v>167</v>
      </c>
      <c r="AI2696" s="2">
        <v>73</v>
      </c>
      <c r="AJ2696" s="2">
        <v>51</v>
      </c>
      <c r="AK2696" s="2">
        <v>0</v>
      </c>
      <c r="AL2696" s="2">
        <v>0</v>
      </c>
      <c r="AM2696" s="2">
        <v>0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12</v>
      </c>
      <c r="BE2696" s="2">
        <v>0</v>
      </c>
      <c r="BF2696" s="2">
        <v>0</v>
      </c>
      <c r="BG2696" s="2">
        <v>0</v>
      </c>
      <c r="BH2696" s="2">
        <v>0</v>
      </c>
      <c r="BI2696" s="2">
        <v>0</v>
      </c>
      <c r="BJ2696" s="2">
        <v>0</v>
      </c>
      <c r="BK2696" s="2">
        <v>0</v>
      </c>
      <c r="BL2696" s="2">
        <v>0</v>
      </c>
      <c r="BM2696" s="2">
        <v>0</v>
      </c>
      <c r="BN2696" s="2">
        <v>1</v>
      </c>
      <c r="BO2696" s="2">
        <v>2</v>
      </c>
      <c r="BP2696" s="2">
        <v>9</v>
      </c>
      <c r="BQ2696" s="2">
        <v>3</v>
      </c>
      <c r="BR2696" s="2">
        <v>2</v>
      </c>
      <c r="BS2696" s="2">
        <v>0</v>
      </c>
      <c r="BT2696" s="2">
        <v>0</v>
      </c>
      <c r="BU2696" s="2">
        <v>0</v>
      </c>
      <c r="BV2696" s="2">
        <v>0</v>
      </c>
      <c r="BW2696" s="2">
        <v>0</v>
      </c>
      <c r="BX2696" s="2">
        <v>0</v>
      </c>
      <c r="BY2696" s="2">
        <v>0</v>
      </c>
      <c r="BZ2696" s="2">
        <v>0</v>
      </c>
      <c r="CA2696" s="2">
        <v>0</v>
      </c>
      <c r="CB2696" s="2">
        <v>0</v>
      </c>
      <c r="CC2696" s="2">
        <v>0</v>
      </c>
      <c r="CD2696" s="2">
        <v>0</v>
      </c>
      <c r="CE2696" s="2">
        <v>0</v>
      </c>
      <c r="CF2696" s="2">
        <v>0</v>
      </c>
      <c r="CG2696" s="2">
        <v>0</v>
      </c>
      <c r="CH2696" s="2">
        <v>0</v>
      </c>
      <c r="CI2696" s="2">
        <v>0</v>
      </c>
      <c r="CJ2696" s="2">
        <v>0</v>
      </c>
      <c r="CK2696" s="2">
        <v>0</v>
      </c>
      <c r="CL2696" s="2">
        <v>4</v>
      </c>
    </row>
    <row r="2697" spans="1:90" x14ac:dyDescent="0.25">
      <c r="A2697" t="s">
        <v>115</v>
      </c>
      <c r="B2697">
        <v>10211</v>
      </c>
      <c r="C2697" t="s">
        <v>363</v>
      </c>
      <c r="D2697">
        <v>1</v>
      </c>
      <c r="E2697">
        <v>8</v>
      </c>
      <c r="F2697">
        <v>909185</v>
      </c>
      <c r="G2697">
        <v>35909185</v>
      </c>
      <c r="H2697" t="s">
        <v>8572</v>
      </c>
      <c r="I2697">
        <v>100</v>
      </c>
      <c r="J2697" t="s">
        <v>107</v>
      </c>
      <c r="K2697" t="s">
        <v>8573</v>
      </c>
      <c r="L2697">
        <v>31</v>
      </c>
      <c r="M2697" t="s">
        <v>632</v>
      </c>
      <c r="N2697">
        <v>8460190</v>
      </c>
      <c r="O2697" t="s">
        <v>92</v>
      </c>
      <c r="P2697" t="s">
        <v>8574</v>
      </c>
      <c r="Q2697">
        <v>200</v>
      </c>
      <c r="R2697">
        <v>11</v>
      </c>
      <c r="S2697">
        <v>25570540</v>
      </c>
      <c r="T2697">
        <v>29612520</v>
      </c>
      <c r="U2697" t="s">
        <v>8575</v>
      </c>
      <c r="V2697">
        <v>1</v>
      </c>
      <c r="W2697" s="2">
        <v>0</v>
      </c>
      <c r="X2697" s="2">
        <v>0</v>
      </c>
      <c r="Y2697" s="2">
        <v>83</v>
      </c>
      <c r="Z2697" s="2">
        <v>87</v>
      </c>
      <c r="AA2697" s="2">
        <v>89</v>
      </c>
      <c r="AB2697" s="2">
        <v>57</v>
      </c>
      <c r="AC2697" s="2">
        <v>55</v>
      </c>
      <c r="AD2697" s="2">
        <v>51</v>
      </c>
      <c r="AE2697" s="2">
        <v>54</v>
      </c>
      <c r="AF2697" s="2">
        <v>58</v>
      </c>
      <c r="AG2697" s="2">
        <v>79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0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110</v>
      </c>
      <c r="BD2697" s="2">
        <v>0</v>
      </c>
      <c r="BE2697" s="2">
        <v>0</v>
      </c>
      <c r="BF2697" s="2">
        <v>0</v>
      </c>
      <c r="BG2697" s="2">
        <v>4</v>
      </c>
      <c r="BH2697" s="2">
        <v>3</v>
      </c>
      <c r="BI2697" s="2">
        <v>4</v>
      </c>
      <c r="BJ2697" s="2">
        <v>2</v>
      </c>
      <c r="BK2697" s="2">
        <v>3</v>
      </c>
      <c r="BL2697" s="2">
        <v>4</v>
      </c>
      <c r="BM2697" s="2">
        <v>2</v>
      </c>
      <c r="BN2697" s="2">
        <v>2</v>
      </c>
      <c r="BO2697" s="2">
        <v>5</v>
      </c>
      <c r="BP2697" s="2">
        <v>0</v>
      </c>
      <c r="BQ2697" s="2">
        <v>0</v>
      </c>
      <c r="BR2697" s="2">
        <v>0</v>
      </c>
      <c r="BS2697" s="2">
        <v>0</v>
      </c>
      <c r="BT2697" s="2">
        <v>0</v>
      </c>
      <c r="BU2697" s="2">
        <v>0</v>
      </c>
      <c r="BV2697" s="2">
        <v>0</v>
      </c>
      <c r="BW2697" s="2">
        <v>0</v>
      </c>
      <c r="BX2697" s="2">
        <v>0</v>
      </c>
      <c r="BY2697" s="2">
        <v>0</v>
      </c>
      <c r="BZ2697" s="2">
        <v>0</v>
      </c>
      <c r="CA2697" s="2">
        <v>0</v>
      </c>
      <c r="CB2697" s="2">
        <v>0</v>
      </c>
      <c r="CC2697" s="2">
        <v>0</v>
      </c>
      <c r="CD2697" s="2">
        <v>0</v>
      </c>
      <c r="CE2697" s="2">
        <v>0</v>
      </c>
      <c r="CF2697" s="2">
        <v>0</v>
      </c>
      <c r="CG2697" s="2">
        <v>0</v>
      </c>
      <c r="CH2697" s="2">
        <v>0</v>
      </c>
      <c r="CI2697" s="2">
        <v>0</v>
      </c>
      <c r="CJ2697" s="2">
        <v>0</v>
      </c>
      <c r="CK2697" s="2">
        <v>6</v>
      </c>
      <c r="CL2697" s="2">
        <v>0</v>
      </c>
    </row>
    <row r="2698" spans="1:90" x14ac:dyDescent="0.25">
      <c r="A2698" t="s">
        <v>115</v>
      </c>
      <c r="B2698">
        <v>10211</v>
      </c>
      <c r="C2698" t="s">
        <v>363</v>
      </c>
      <c r="D2698">
        <v>1</v>
      </c>
      <c r="E2698">
        <v>8</v>
      </c>
      <c r="F2698">
        <v>3268</v>
      </c>
      <c r="G2698">
        <v>35003268</v>
      </c>
      <c r="H2698" t="s">
        <v>8289</v>
      </c>
      <c r="I2698">
        <v>100</v>
      </c>
      <c r="J2698" t="s">
        <v>107</v>
      </c>
      <c r="K2698" t="s">
        <v>8290</v>
      </c>
      <c r="L2698">
        <v>31</v>
      </c>
      <c r="M2698" t="s">
        <v>632</v>
      </c>
      <c r="N2698">
        <v>8411280</v>
      </c>
      <c r="O2698" t="s">
        <v>92</v>
      </c>
      <c r="P2698" t="s">
        <v>8291</v>
      </c>
      <c r="Q2698">
        <v>45</v>
      </c>
      <c r="R2698">
        <v>11</v>
      </c>
      <c r="S2698">
        <v>25571248</v>
      </c>
      <c r="T2698">
        <v>25579167</v>
      </c>
      <c r="U2698" t="s">
        <v>8292</v>
      </c>
      <c r="V2698">
        <v>1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35</v>
      </c>
      <c r="AE2698" s="2">
        <v>45</v>
      </c>
      <c r="AF2698" s="2">
        <v>163</v>
      </c>
      <c r="AG2698" s="2">
        <v>96</v>
      </c>
      <c r="AH2698" s="2">
        <v>214</v>
      </c>
      <c r="AI2698" s="2">
        <v>216</v>
      </c>
      <c r="AJ2698" s="2">
        <v>158</v>
      </c>
      <c r="AK2698" s="2">
        <v>0</v>
      </c>
      <c r="AL2698" s="2">
        <v>0</v>
      </c>
      <c r="AM2698" s="2">
        <v>0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110</v>
      </c>
      <c r="BD2698" s="2">
        <v>0</v>
      </c>
      <c r="BE2698" s="2">
        <v>0</v>
      </c>
      <c r="BF2698" s="2">
        <v>0</v>
      </c>
      <c r="BG2698" s="2">
        <v>0</v>
      </c>
      <c r="BH2698" s="2">
        <v>0</v>
      </c>
      <c r="BI2698" s="2">
        <v>0</v>
      </c>
      <c r="BJ2698" s="2">
        <v>0</v>
      </c>
      <c r="BK2698" s="2">
        <v>0</v>
      </c>
      <c r="BL2698" s="2">
        <v>1</v>
      </c>
      <c r="BM2698" s="2">
        <v>2</v>
      </c>
      <c r="BN2698" s="2">
        <v>5</v>
      </c>
      <c r="BO2698" s="2">
        <v>3</v>
      </c>
      <c r="BP2698" s="2">
        <v>7</v>
      </c>
      <c r="BQ2698" s="2">
        <v>8</v>
      </c>
      <c r="BR2698" s="2">
        <v>6</v>
      </c>
      <c r="BS2698" s="2">
        <v>0</v>
      </c>
      <c r="BT2698" s="2">
        <v>0</v>
      </c>
      <c r="BU2698" s="2">
        <v>0</v>
      </c>
      <c r="BV2698" s="2">
        <v>0</v>
      </c>
      <c r="BW2698" s="2">
        <v>0</v>
      </c>
      <c r="BX2698" s="2">
        <v>0</v>
      </c>
      <c r="BY2698" s="2">
        <v>0</v>
      </c>
      <c r="BZ2698" s="2">
        <v>0</v>
      </c>
      <c r="CA2698" s="2">
        <v>0</v>
      </c>
      <c r="CB2698" s="2">
        <v>0</v>
      </c>
      <c r="CC2698" s="2">
        <v>0</v>
      </c>
      <c r="CD2698" s="2">
        <v>0</v>
      </c>
      <c r="CE2698" s="2">
        <v>0</v>
      </c>
      <c r="CF2698" s="2">
        <v>0</v>
      </c>
      <c r="CG2698" s="2">
        <v>0</v>
      </c>
      <c r="CH2698" s="2">
        <v>0</v>
      </c>
      <c r="CI2698" s="2">
        <v>0</v>
      </c>
      <c r="CJ2698" s="2">
        <v>0</v>
      </c>
      <c r="CK2698" s="2">
        <v>6</v>
      </c>
      <c r="CL2698" s="2">
        <v>0</v>
      </c>
    </row>
    <row r="2699" spans="1:90" x14ac:dyDescent="0.25">
      <c r="A2699" t="s">
        <v>115</v>
      </c>
      <c r="B2699">
        <v>10211</v>
      </c>
      <c r="C2699" t="s">
        <v>363</v>
      </c>
      <c r="D2699">
        <v>1</v>
      </c>
      <c r="E2699">
        <v>8</v>
      </c>
      <c r="F2699">
        <v>914712</v>
      </c>
      <c r="G2699">
        <v>35914712</v>
      </c>
      <c r="H2699" t="s">
        <v>11182</v>
      </c>
      <c r="I2699">
        <v>100</v>
      </c>
      <c r="J2699" t="s">
        <v>107</v>
      </c>
      <c r="K2699" t="s">
        <v>3027</v>
      </c>
      <c r="L2699">
        <v>31</v>
      </c>
      <c r="M2699" t="s">
        <v>632</v>
      </c>
      <c r="N2699">
        <v>8412000</v>
      </c>
      <c r="O2699" t="s">
        <v>92</v>
      </c>
      <c r="P2699" t="s">
        <v>11183</v>
      </c>
      <c r="Q2699">
        <v>1309</v>
      </c>
      <c r="R2699">
        <v>11</v>
      </c>
      <c r="S2699">
        <v>25519442</v>
      </c>
      <c r="T2699">
        <v>25576088</v>
      </c>
      <c r="U2699" t="s">
        <v>11184</v>
      </c>
      <c r="V2699">
        <v>1</v>
      </c>
      <c r="W2699" s="2">
        <v>0</v>
      </c>
      <c r="X2699" s="2">
        <v>0</v>
      </c>
      <c r="Y2699" s="2">
        <v>109</v>
      </c>
      <c r="Z2699" s="2">
        <v>101</v>
      </c>
      <c r="AA2699" s="2">
        <v>169</v>
      </c>
      <c r="AB2699" s="2">
        <v>119</v>
      </c>
      <c r="AC2699" s="2">
        <v>116</v>
      </c>
      <c r="AD2699" s="2">
        <v>105</v>
      </c>
      <c r="AE2699" s="2">
        <v>111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4</v>
      </c>
      <c r="BH2699" s="2">
        <v>4</v>
      </c>
      <c r="BI2699" s="2">
        <v>6</v>
      </c>
      <c r="BJ2699" s="2">
        <v>4</v>
      </c>
      <c r="BK2699" s="2">
        <v>5</v>
      </c>
      <c r="BL2699" s="2">
        <v>5</v>
      </c>
      <c r="BM2699" s="2">
        <v>4</v>
      </c>
      <c r="BN2699" s="2">
        <v>0</v>
      </c>
      <c r="BO2699" s="2">
        <v>0</v>
      </c>
      <c r="BP2699" s="2">
        <v>0</v>
      </c>
      <c r="BQ2699" s="2">
        <v>0</v>
      </c>
      <c r="BR2699" s="2">
        <v>0</v>
      </c>
      <c r="BS2699" s="2">
        <v>0</v>
      </c>
      <c r="BT2699" s="2">
        <v>0</v>
      </c>
      <c r="BU2699" s="2">
        <v>0</v>
      </c>
      <c r="BV2699" s="2">
        <v>0</v>
      </c>
      <c r="BW2699" s="2">
        <v>0</v>
      </c>
      <c r="BX2699" s="2">
        <v>0</v>
      </c>
      <c r="BY2699" s="2">
        <v>0</v>
      </c>
      <c r="BZ2699" s="2">
        <v>0</v>
      </c>
      <c r="CA2699" s="2">
        <v>0</v>
      </c>
      <c r="CB2699" s="2">
        <v>0</v>
      </c>
      <c r="CC2699" s="2">
        <v>0</v>
      </c>
      <c r="CD2699" s="2">
        <v>0</v>
      </c>
      <c r="CE2699" s="2">
        <v>0</v>
      </c>
      <c r="CF2699" s="2">
        <v>0</v>
      </c>
      <c r="CG2699" s="2">
        <v>0</v>
      </c>
      <c r="CH2699" s="2">
        <v>0</v>
      </c>
      <c r="CI2699" s="2">
        <v>0</v>
      </c>
      <c r="CJ2699" s="2">
        <v>0</v>
      </c>
      <c r="CK2699" s="2">
        <v>0</v>
      </c>
      <c r="CL2699" s="2">
        <v>0</v>
      </c>
    </row>
    <row r="2700" spans="1:90" x14ac:dyDescent="0.25">
      <c r="A2700" t="s">
        <v>115</v>
      </c>
      <c r="B2700">
        <v>10211</v>
      </c>
      <c r="C2700" t="s">
        <v>363</v>
      </c>
      <c r="D2700">
        <v>1</v>
      </c>
      <c r="E2700">
        <v>8</v>
      </c>
      <c r="F2700">
        <v>916785</v>
      </c>
      <c r="G2700">
        <v>35916785</v>
      </c>
      <c r="H2700" t="s">
        <v>17983</v>
      </c>
      <c r="I2700">
        <v>100</v>
      </c>
      <c r="J2700" t="s">
        <v>107</v>
      </c>
      <c r="K2700" t="s">
        <v>3493</v>
      </c>
      <c r="L2700">
        <v>25</v>
      </c>
      <c r="M2700" t="s">
        <v>929</v>
      </c>
      <c r="N2700">
        <v>8490010</v>
      </c>
      <c r="O2700" t="s">
        <v>102</v>
      </c>
      <c r="P2700" t="s">
        <v>17984</v>
      </c>
      <c r="Q2700">
        <v>1503</v>
      </c>
      <c r="R2700">
        <v>11</v>
      </c>
      <c r="S2700">
        <v>25552122</v>
      </c>
      <c r="T2700">
        <v>25566030</v>
      </c>
      <c r="U2700" t="s">
        <v>17985</v>
      </c>
      <c r="V2700">
        <v>1</v>
      </c>
      <c r="W2700" s="2">
        <v>0</v>
      </c>
      <c r="X2700" s="2">
        <v>0</v>
      </c>
      <c r="Y2700" s="2">
        <v>133</v>
      </c>
      <c r="Z2700" s="2">
        <v>162</v>
      </c>
      <c r="AA2700" s="2">
        <v>140</v>
      </c>
      <c r="AB2700" s="2">
        <v>134</v>
      </c>
      <c r="AC2700" s="2">
        <v>91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0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23</v>
      </c>
      <c r="BE2700" s="2">
        <v>0</v>
      </c>
      <c r="BF2700" s="2">
        <v>0</v>
      </c>
      <c r="BG2700" s="2">
        <v>7</v>
      </c>
      <c r="BH2700" s="2">
        <v>8</v>
      </c>
      <c r="BI2700" s="2">
        <v>6</v>
      </c>
      <c r="BJ2700" s="2">
        <v>7</v>
      </c>
      <c r="BK2700" s="2">
        <v>4</v>
      </c>
      <c r="BL2700" s="2">
        <v>0</v>
      </c>
      <c r="BM2700" s="2">
        <v>0</v>
      </c>
      <c r="BN2700" s="2">
        <v>0</v>
      </c>
      <c r="BO2700" s="2">
        <v>0</v>
      </c>
      <c r="BP2700" s="2">
        <v>0</v>
      </c>
      <c r="BQ2700" s="2">
        <v>0</v>
      </c>
      <c r="BR2700" s="2">
        <v>0</v>
      </c>
      <c r="BS2700" s="2">
        <v>0</v>
      </c>
      <c r="BT2700" s="2">
        <v>0</v>
      </c>
      <c r="BU2700" s="2">
        <v>0</v>
      </c>
      <c r="BV2700" s="2">
        <v>0</v>
      </c>
      <c r="BW2700" s="2">
        <v>0</v>
      </c>
      <c r="BX2700" s="2">
        <v>0</v>
      </c>
      <c r="BY2700" s="2">
        <v>0</v>
      </c>
      <c r="BZ2700" s="2">
        <v>0</v>
      </c>
      <c r="CA2700" s="2">
        <v>0</v>
      </c>
      <c r="CB2700" s="2">
        <v>0</v>
      </c>
      <c r="CC2700" s="2">
        <v>0</v>
      </c>
      <c r="CD2700" s="2">
        <v>0</v>
      </c>
      <c r="CE2700" s="2">
        <v>0</v>
      </c>
      <c r="CF2700" s="2">
        <v>0</v>
      </c>
      <c r="CG2700" s="2">
        <v>0</v>
      </c>
      <c r="CH2700" s="2">
        <v>0</v>
      </c>
      <c r="CI2700" s="2">
        <v>0</v>
      </c>
      <c r="CJ2700" s="2">
        <v>0</v>
      </c>
      <c r="CK2700" s="2">
        <v>0</v>
      </c>
      <c r="CL2700" s="2">
        <v>6</v>
      </c>
    </row>
    <row r="2701" spans="1:90" x14ac:dyDescent="0.25">
      <c r="A2701" t="s">
        <v>115</v>
      </c>
      <c r="B2701">
        <v>10211</v>
      </c>
      <c r="C2701" t="s">
        <v>363</v>
      </c>
      <c r="D2701">
        <v>1</v>
      </c>
      <c r="E2701">
        <v>8</v>
      </c>
      <c r="F2701">
        <v>923278</v>
      </c>
      <c r="G2701">
        <v>35923278</v>
      </c>
      <c r="H2701" t="s">
        <v>10742</v>
      </c>
      <c r="I2701">
        <v>100</v>
      </c>
      <c r="J2701" t="s">
        <v>107</v>
      </c>
      <c r="K2701" t="s">
        <v>2755</v>
      </c>
      <c r="L2701">
        <v>75</v>
      </c>
      <c r="M2701" t="s">
        <v>364</v>
      </c>
      <c r="N2701">
        <v>8310000</v>
      </c>
      <c r="O2701" t="s">
        <v>102</v>
      </c>
      <c r="P2701" t="s">
        <v>2756</v>
      </c>
      <c r="Q2701">
        <v>392</v>
      </c>
      <c r="R2701">
        <v>11</v>
      </c>
      <c r="S2701">
        <v>27513530</v>
      </c>
      <c r="T2701">
        <v>27518262</v>
      </c>
      <c r="U2701" t="s">
        <v>10743</v>
      </c>
      <c r="V2701">
        <v>1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71</v>
      </c>
      <c r="AE2701" s="2">
        <v>102</v>
      </c>
      <c r="AF2701" s="2">
        <v>104</v>
      </c>
      <c r="AG2701" s="2">
        <v>106</v>
      </c>
      <c r="AH2701" s="2">
        <v>496</v>
      </c>
      <c r="AI2701" s="2">
        <v>327</v>
      </c>
      <c r="AJ2701" s="2">
        <v>410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54</v>
      </c>
      <c r="BD2701" s="2">
        <v>0</v>
      </c>
      <c r="BE2701" s="2">
        <v>0</v>
      </c>
      <c r="BF2701" s="2">
        <v>0</v>
      </c>
      <c r="BG2701" s="2">
        <v>0</v>
      </c>
      <c r="BH2701" s="2">
        <v>0</v>
      </c>
      <c r="BI2701" s="2">
        <v>0</v>
      </c>
      <c r="BJ2701" s="2">
        <v>0</v>
      </c>
      <c r="BK2701" s="2">
        <v>0</v>
      </c>
      <c r="BL2701" s="2">
        <v>3</v>
      </c>
      <c r="BM2701" s="2">
        <v>5</v>
      </c>
      <c r="BN2701" s="2">
        <v>4</v>
      </c>
      <c r="BO2701" s="2">
        <v>3</v>
      </c>
      <c r="BP2701" s="2">
        <v>21</v>
      </c>
      <c r="BQ2701" s="2">
        <v>12</v>
      </c>
      <c r="BR2701" s="2">
        <v>15</v>
      </c>
      <c r="BS2701" s="2">
        <v>0</v>
      </c>
      <c r="BT2701" s="2">
        <v>0</v>
      </c>
      <c r="BU2701" s="2">
        <v>0</v>
      </c>
      <c r="BV2701" s="2">
        <v>0</v>
      </c>
      <c r="BW2701" s="2">
        <v>0</v>
      </c>
      <c r="BX2701" s="2">
        <v>0</v>
      </c>
      <c r="BY2701" s="2">
        <v>0</v>
      </c>
      <c r="BZ2701" s="2">
        <v>0</v>
      </c>
      <c r="CA2701" s="2">
        <v>0</v>
      </c>
      <c r="CB2701" s="2">
        <v>0</v>
      </c>
      <c r="CC2701" s="2">
        <v>0</v>
      </c>
      <c r="CD2701" s="2">
        <v>0</v>
      </c>
      <c r="CE2701" s="2">
        <v>0</v>
      </c>
      <c r="CF2701" s="2">
        <v>0</v>
      </c>
      <c r="CG2701" s="2">
        <v>0</v>
      </c>
      <c r="CH2701" s="2">
        <v>0</v>
      </c>
      <c r="CI2701" s="2">
        <v>0</v>
      </c>
      <c r="CJ2701" s="2">
        <v>0</v>
      </c>
      <c r="CK2701" s="2">
        <v>3</v>
      </c>
      <c r="CL2701" s="2">
        <v>0</v>
      </c>
    </row>
    <row r="2702" spans="1:90" x14ac:dyDescent="0.25">
      <c r="A2702" t="s">
        <v>115</v>
      </c>
      <c r="B2702">
        <v>10211</v>
      </c>
      <c r="C2702" t="s">
        <v>363</v>
      </c>
      <c r="D2702">
        <v>1</v>
      </c>
      <c r="E2702">
        <v>8</v>
      </c>
      <c r="F2702">
        <v>916742</v>
      </c>
      <c r="G2702">
        <v>35916742</v>
      </c>
      <c r="H2702" t="s">
        <v>2633</v>
      </c>
      <c r="I2702">
        <v>100</v>
      </c>
      <c r="J2702" t="s">
        <v>107</v>
      </c>
      <c r="K2702" t="s">
        <v>2634</v>
      </c>
      <c r="L2702">
        <v>33</v>
      </c>
      <c r="M2702" t="s">
        <v>574</v>
      </c>
      <c r="N2702">
        <v>8375000</v>
      </c>
      <c r="O2702" t="s">
        <v>102</v>
      </c>
      <c r="P2702" t="s">
        <v>2635</v>
      </c>
      <c r="Q2702">
        <v>4757</v>
      </c>
      <c r="R2702">
        <v>11</v>
      </c>
      <c r="S2702">
        <v>27315263</v>
      </c>
      <c r="T2702">
        <v>27315800</v>
      </c>
      <c r="U2702" t="s">
        <v>2636</v>
      </c>
      <c r="V2702">
        <v>1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564</v>
      </c>
      <c r="AI2702" s="2">
        <v>536</v>
      </c>
      <c r="AJ2702" s="2">
        <v>505</v>
      </c>
      <c r="AK2702" s="2">
        <v>0</v>
      </c>
      <c r="AL2702" s="2">
        <v>0</v>
      </c>
      <c r="AM2702" s="2">
        <v>0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322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0</v>
      </c>
      <c r="BI2702" s="2">
        <v>0</v>
      </c>
      <c r="BJ2702" s="2">
        <v>0</v>
      </c>
      <c r="BK2702" s="2">
        <v>0</v>
      </c>
      <c r="BL2702" s="2">
        <v>0</v>
      </c>
      <c r="BM2702" s="2">
        <v>0</v>
      </c>
      <c r="BN2702" s="2">
        <v>0</v>
      </c>
      <c r="BO2702" s="2">
        <v>0</v>
      </c>
      <c r="BP2702" s="2">
        <v>17</v>
      </c>
      <c r="BQ2702" s="2">
        <v>16</v>
      </c>
      <c r="BR2702" s="2">
        <v>14</v>
      </c>
      <c r="BS2702" s="2">
        <v>0</v>
      </c>
      <c r="BT2702" s="2">
        <v>0</v>
      </c>
      <c r="BU2702" s="2">
        <v>0</v>
      </c>
      <c r="BV2702" s="2">
        <v>0</v>
      </c>
      <c r="BW2702" s="2">
        <v>0</v>
      </c>
      <c r="BX2702" s="2">
        <v>0</v>
      </c>
      <c r="BY2702" s="2">
        <v>0</v>
      </c>
      <c r="BZ2702" s="2">
        <v>0</v>
      </c>
      <c r="CA2702" s="2">
        <v>0</v>
      </c>
      <c r="CB2702" s="2">
        <v>0</v>
      </c>
      <c r="CC2702" s="2">
        <v>10</v>
      </c>
      <c r="CD2702" s="2">
        <v>0</v>
      </c>
      <c r="CE2702" s="2">
        <v>0</v>
      </c>
      <c r="CF2702" s="2">
        <v>0</v>
      </c>
      <c r="CG2702" s="2">
        <v>0</v>
      </c>
      <c r="CH2702" s="2">
        <v>0</v>
      </c>
      <c r="CI2702" s="2">
        <v>0</v>
      </c>
      <c r="CJ2702" s="2">
        <v>0</v>
      </c>
      <c r="CK2702" s="2">
        <v>0</v>
      </c>
      <c r="CL2702" s="2">
        <v>0</v>
      </c>
    </row>
    <row r="2703" spans="1:90" x14ac:dyDescent="0.25">
      <c r="A2703" t="s">
        <v>115</v>
      </c>
      <c r="B2703">
        <v>10211</v>
      </c>
      <c r="C2703" t="s">
        <v>363</v>
      </c>
      <c r="D2703">
        <v>1</v>
      </c>
      <c r="E2703">
        <v>8</v>
      </c>
      <c r="F2703">
        <v>438112</v>
      </c>
      <c r="G2703">
        <v>35438112</v>
      </c>
      <c r="H2703" t="s">
        <v>14359</v>
      </c>
      <c r="I2703">
        <v>100</v>
      </c>
      <c r="J2703" t="s">
        <v>107</v>
      </c>
      <c r="K2703" t="s">
        <v>2129</v>
      </c>
      <c r="L2703">
        <v>25</v>
      </c>
      <c r="M2703" t="s">
        <v>929</v>
      </c>
      <c r="N2703">
        <v>8473000</v>
      </c>
      <c r="O2703" t="s">
        <v>92</v>
      </c>
      <c r="P2703" t="s">
        <v>14360</v>
      </c>
      <c r="Q2703">
        <v>35</v>
      </c>
      <c r="R2703">
        <v>11</v>
      </c>
      <c r="S2703">
        <v>25184578</v>
      </c>
      <c r="U2703" t="s">
        <v>14361</v>
      </c>
      <c r="V2703">
        <v>1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57</v>
      </c>
      <c r="AE2703" s="2">
        <v>126</v>
      </c>
      <c r="AF2703" s="2">
        <v>74</v>
      </c>
      <c r="AG2703" s="2">
        <v>39</v>
      </c>
      <c r="AH2703" s="2">
        <v>326</v>
      </c>
      <c r="AI2703" s="2">
        <v>317</v>
      </c>
      <c r="AJ2703" s="2">
        <v>312</v>
      </c>
      <c r="AK2703" s="2">
        <v>0</v>
      </c>
      <c r="AL2703" s="2">
        <v>0</v>
      </c>
      <c r="AM2703" s="2">
        <v>0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95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0</v>
      </c>
      <c r="BI2703" s="2">
        <v>0</v>
      </c>
      <c r="BJ2703" s="2">
        <v>0</v>
      </c>
      <c r="BK2703" s="2">
        <v>0</v>
      </c>
      <c r="BL2703" s="2">
        <v>2</v>
      </c>
      <c r="BM2703" s="2">
        <v>5</v>
      </c>
      <c r="BN2703" s="2">
        <v>2</v>
      </c>
      <c r="BO2703" s="2">
        <v>1</v>
      </c>
      <c r="BP2703" s="2">
        <v>13</v>
      </c>
      <c r="BQ2703" s="2">
        <v>13</v>
      </c>
      <c r="BR2703" s="2">
        <v>14</v>
      </c>
      <c r="BS2703" s="2">
        <v>0</v>
      </c>
      <c r="BT2703" s="2">
        <v>0</v>
      </c>
      <c r="BU2703" s="2">
        <v>0</v>
      </c>
      <c r="BV2703" s="2">
        <v>0</v>
      </c>
      <c r="BW2703" s="2">
        <v>0</v>
      </c>
      <c r="BX2703" s="2">
        <v>0</v>
      </c>
      <c r="BY2703" s="2">
        <v>0</v>
      </c>
      <c r="BZ2703" s="2">
        <v>0</v>
      </c>
      <c r="CA2703" s="2">
        <v>0</v>
      </c>
      <c r="CB2703" s="2">
        <v>0</v>
      </c>
      <c r="CC2703" s="2">
        <v>2</v>
      </c>
      <c r="CD2703" s="2">
        <v>0</v>
      </c>
      <c r="CE2703" s="2">
        <v>0</v>
      </c>
      <c r="CF2703" s="2">
        <v>0</v>
      </c>
      <c r="CG2703" s="2">
        <v>0</v>
      </c>
      <c r="CH2703" s="2">
        <v>0</v>
      </c>
      <c r="CI2703" s="2">
        <v>0</v>
      </c>
      <c r="CJ2703" s="2">
        <v>0</v>
      </c>
      <c r="CK2703" s="2">
        <v>0</v>
      </c>
      <c r="CL2703" s="2">
        <v>0</v>
      </c>
    </row>
    <row r="2704" spans="1:90" x14ac:dyDescent="0.25">
      <c r="A2704" t="s">
        <v>115</v>
      </c>
      <c r="B2704">
        <v>10211</v>
      </c>
      <c r="C2704" t="s">
        <v>363</v>
      </c>
      <c r="D2704">
        <v>1</v>
      </c>
      <c r="E2704">
        <v>8</v>
      </c>
      <c r="F2704">
        <v>909129</v>
      </c>
      <c r="G2704">
        <v>35909129</v>
      </c>
      <c r="H2704" t="s">
        <v>10944</v>
      </c>
      <c r="I2704">
        <v>100</v>
      </c>
      <c r="J2704" t="s">
        <v>107</v>
      </c>
      <c r="K2704" t="s">
        <v>1891</v>
      </c>
      <c r="L2704">
        <v>47</v>
      </c>
      <c r="M2704" t="s">
        <v>566</v>
      </c>
      <c r="N2704">
        <v>8420690</v>
      </c>
      <c r="O2704" t="s">
        <v>92</v>
      </c>
      <c r="P2704" t="s">
        <v>10945</v>
      </c>
      <c r="Q2704">
        <v>100</v>
      </c>
      <c r="R2704">
        <v>11</v>
      </c>
      <c r="S2704">
        <v>25519349</v>
      </c>
      <c r="T2704">
        <v>25579191</v>
      </c>
      <c r="U2704" t="s">
        <v>10946</v>
      </c>
      <c r="V2704">
        <v>1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47</v>
      </c>
      <c r="AE2704" s="2">
        <v>56</v>
      </c>
      <c r="AF2704" s="2">
        <v>36</v>
      </c>
      <c r="AG2704" s="2">
        <v>36</v>
      </c>
      <c r="AH2704" s="2">
        <v>140</v>
      </c>
      <c r="AI2704" s="2">
        <v>102</v>
      </c>
      <c r="AJ2704" s="2">
        <v>60</v>
      </c>
      <c r="AK2704" s="2">
        <v>0</v>
      </c>
      <c r="AL2704" s="2">
        <v>0</v>
      </c>
      <c r="AM2704" s="2">
        <v>0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224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16</v>
      </c>
      <c r="BD2704" s="2">
        <v>0</v>
      </c>
      <c r="BE2704" s="2">
        <v>0</v>
      </c>
      <c r="BF2704" s="2">
        <v>0</v>
      </c>
      <c r="BG2704" s="2">
        <v>0</v>
      </c>
      <c r="BH2704" s="2">
        <v>0</v>
      </c>
      <c r="BI2704" s="2">
        <v>0</v>
      </c>
      <c r="BJ2704" s="2">
        <v>0</v>
      </c>
      <c r="BK2704" s="2">
        <v>0</v>
      </c>
      <c r="BL2704" s="2">
        <v>4</v>
      </c>
      <c r="BM2704" s="2">
        <v>3</v>
      </c>
      <c r="BN2704" s="2">
        <v>2</v>
      </c>
      <c r="BO2704" s="2">
        <v>2</v>
      </c>
      <c r="BP2704" s="2">
        <v>5</v>
      </c>
      <c r="BQ2704" s="2">
        <v>5</v>
      </c>
      <c r="BR2704" s="2">
        <v>3</v>
      </c>
      <c r="BS2704" s="2">
        <v>0</v>
      </c>
      <c r="BT2704" s="2">
        <v>0</v>
      </c>
      <c r="BU2704" s="2">
        <v>0</v>
      </c>
      <c r="BV2704" s="2">
        <v>0</v>
      </c>
      <c r="BW2704" s="2">
        <v>0</v>
      </c>
      <c r="BX2704" s="2">
        <v>0</v>
      </c>
      <c r="BY2704" s="2">
        <v>0</v>
      </c>
      <c r="BZ2704" s="2">
        <v>0</v>
      </c>
      <c r="CA2704" s="2">
        <v>0</v>
      </c>
      <c r="CB2704" s="2">
        <v>0</v>
      </c>
      <c r="CC2704" s="2">
        <v>7</v>
      </c>
      <c r="CD2704" s="2">
        <v>0</v>
      </c>
      <c r="CE2704" s="2">
        <v>0</v>
      </c>
      <c r="CF2704" s="2">
        <v>0</v>
      </c>
      <c r="CG2704" s="2">
        <v>0</v>
      </c>
      <c r="CH2704" s="2">
        <v>0</v>
      </c>
      <c r="CI2704" s="2">
        <v>0</v>
      </c>
      <c r="CJ2704" s="2">
        <v>0</v>
      </c>
      <c r="CK2704" s="2">
        <v>1</v>
      </c>
      <c r="CL2704" s="2">
        <v>0</v>
      </c>
    </row>
    <row r="2705" spans="1:90" x14ac:dyDescent="0.25">
      <c r="A2705" t="s">
        <v>115</v>
      </c>
      <c r="B2705">
        <v>10211</v>
      </c>
      <c r="C2705" t="s">
        <v>363</v>
      </c>
      <c r="D2705">
        <v>1</v>
      </c>
      <c r="E2705">
        <v>8</v>
      </c>
      <c r="F2705">
        <v>908782</v>
      </c>
      <c r="G2705">
        <v>35908782</v>
      </c>
      <c r="H2705" t="s">
        <v>7718</v>
      </c>
      <c r="I2705">
        <v>100</v>
      </c>
      <c r="J2705" t="s">
        <v>107</v>
      </c>
      <c r="K2705" t="s">
        <v>1461</v>
      </c>
      <c r="L2705">
        <v>75</v>
      </c>
      <c r="M2705" t="s">
        <v>364</v>
      </c>
      <c r="N2705">
        <v>8330140</v>
      </c>
      <c r="O2705" t="s">
        <v>92</v>
      </c>
      <c r="P2705" t="s">
        <v>7719</v>
      </c>
      <c r="Q2705">
        <v>271</v>
      </c>
      <c r="R2705">
        <v>11</v>
      </c>
      <c r="S2705">
        <v>29622321</v>
      </c>
      <c r="T2705">
        <v>29626688</v>
      </c>
      <c r="U2705" t="s">
        <v>7720</v>
      </c>
      <c r="V2705">
        <v>1</v>
      </c>
      <c r="W2705" s="2">
        <v>0</v>
      </c>
      <c r="X2705" s="2">
        <v>0</v>
      </c>
      <c r="Y2705" s="2">
        <v>147</v>
      </c>
      <c r="Z2705" s="2">
        <v>122</v>
      </c>
      <c r="AA2705" s="2">
        <v>122</v>
      </c>
      <c r="AB2705" s="2">
        <v>122</v>
      </c>
      <c r="AC2705" s="2">
        <v>124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8</v>
      </c>
      <c r="BH2705" s="2">
        <v>4</v>
      </c>
      <c r="BI2705" s="2">
        <v>6</v>
      </c>
      <c r="BJ2705" s="2">
        <v>7</v>
      </c>
      <c r="BK2705" s="2">
        <v>6</v>
      </c>
      <c r="BL2705" s="2">
        <v>0</v>
      </c>
      <c r="BM2705" s="2">
        <v>0</v>
      </c>
      <c r="BN2705" s="2">
        <v>0</v>
      </c>
      <c r="BO2705" s="2">
        <v>0</v>
      </c>
      <c r="BP2705" s="2">
        <v>0</v>
      </c>
      <c r="BQ2705" s="2">
        <v>0</v>
      </c>
      <c r="BR2705" s="2">
        <v>0</v>
      </c>
      <c r="BS2705" s="2">
        <v>0</v>
      </c>
      <c r="BT2705" s="2">
        <v>0</v>
      </c>
      <c r="BU2705" s="2">
        <v>0</v>
      </c>
      <c r="BV2705" s="2">
        <v>0</v>
      </c>
      <c r="BW2705" s="2">
        <v>0</v>
      </c>
      <c r="BX2705" s="2">
        <v>0</v>
      </c>
      <c r="BY2705" s="2">
        <v>0</v>
      </c>
      <c r="BZ2705" s="2">
        <v>0</v>
      </c>
      <c r="CA2705" s="2">
        <v>0</v>
      </c>
      <c r="CB2705" s="2">
        <v>0</v>
      </c>
      <c r="CC2705" s="2">
        <v>0</v>
      </c>
      <c r="CD2705" s="2">
        <v>0</v>
      </c>
      <c r="CE2705" s="2">
        <v>0</v>
      </c>
      <c r="CF2705" s="2">
        <v>0</v>
      </c>
      <c r="CG2705" s="2">
        <v>0</v>
      </c>
      <c r="CH2705" s="2">
        <v>0</v>
      </c>
      <c r="CI2705" s="2">
        <v>0</v>
      </c>
      <c r="CJ2705" s="2">
        <v>0</v>
      </c>
      <c r="CK2705" s="2">
        <v>0</v>
      </c>
      <c r="CL2705" s="2">
        <v>0</v>
      </c>
    </row>
    <row r="2706" spans="1:90" x14ac:dyDescent="0.25">
      <c r="A2706" t="s">
        <v>115</v>
      </c>
      <c r="B2706">
        <v>10211</v>
      </c>
      <c r="C2706" t="s">
        <v>363</v>
      </c>
      <c r="D2706">
        <v>1</v>
      </c>
      <c r="E2706">
        <v>8</v>
      </c>
      <c r="F2706">
        <v>923047</v>
      </c>
      <c r="G2706">
        <v>35923047</v>
      </c>
      <c r="H2706" t="s">
        <v>8930</v>
      </c>
      <c r="I2706">
        <v>100</v>
      </c>
      <c r="J2706" t="s">
        <v>107</v>
      </c>
      <c r="K2706" t="s">
        <v>3192</v>
      </c>
      <c r="L2706">
        <v>33</v>
      </c>
      <c r="M2706" t="s">
        <v>574</v>
      </c>
      <c r="N2706">
        <v>8344600</v>
      </c>
      <c r="O2706" t="s">
        <v>100</v>
      </c>
      <c r="P2706" t="s">
        <v>9694</v>
      </c>
      <c r="Q2706" t="s">
        <v>127</v>
      </c>
      <c r="R2706">
        <v>11</v>
      </c>
      <c r="S2706">
        <v>27317940</v>
      </c>
      <c r="T2706">
        <v>27344173</v>
      </c>
      <c r="U2706" t="s">
        <v>9695</v>
      </c>
      <c r="V2706">
        <v>1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205</v>
      </c>
      <c r="AE2706" s="2">
        <v>193</v>
      </c>
      <c r="AF2706" s="2">
        <v>208</v>
      </c>
      <c r="AG2706" s="2">
        <v>214</v>
      </c>
      <c r="AH2706" s="2">
        <v>447</v>
      </c>
      <c r="AI2706" s="2">
        <v>373</v>
      </c>
      <c r="AJ2706" s="2">
        <v>275</v>
      </c>
      <c r="AK2706" s="2">
        <v>0</v>
      </c>
      <c r="AL2706" s="2">
        <v>0</v>
      </c>
      <c r="AM2706" s="2">
        <v>0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146</v>
      </c>
      <c r="BD2706" s="2">
        <v>0</v>
      </c>
      <c r="BE2706" s="2">
        <v>0</v>
      </c>
      <c r="BF2706" s="2">
        <v>0</v>
      </c>
      <c r="BG2706" s="2">
        <v>0</v>
      </c>
      <c r="BH2706" s="2">
        <v>0</v>
      </c>
      <c r="BI2706" s="2">
        <v>0</v>
      </c>
      <c r="BJ2706" s="2">
        <v>0</v>
      </c>
      <c r="BK2706" s="2">
        <v>0</v>
      </c>
      <c r="BL2706" s="2">
        <v>7</v>
      </c>
      <c r="BM2706" s="2">
        <v>6</v>
      </c>
      <c r="BN2706" s="2">
        <v>8</v>
      </c>
      <c r="BO2706" s="2">
        <v>7</v>
      </c>
      <c r="BP2706" s="2">
        <v>21</v>
      </c>
      <c r="BQ2706" s="2">
        <v>13</v>
      </c>
      <c r="BR2706" s="2">
        <v>8</v>
      </c>
      <c r="BS2706" s="2">
        <v>0</v>
      </c>
      <c r="BT2706" s="2">
        <v>0</v>
      </c>
      <c r="BU2706" s="2">
        <v>0</v>
      </c>
      <c r="BV2706" s="2">
        <v>0</v>
      </c>
      <c r="BW2706" s="2">
        <v>0</v>
      </c>
      <c r="BX2706" s="2">
        <v>0</v>
      </c>
      <c r="BY2706" s="2">
        <v>0</v>
      </c>
      <c r="BZ2706" s="2">
        <v>0</v>
      </c>
      <c r="CA2706" s="2">
        <v>0</v>
      </c>
      <c r="CB2706" s="2">
        <v>0</v>
      </c>
      <c r="CC2706" s="2">
        <v>0</v>
      </c>
      <c r="CD2706" s="2">
        <v>0</v>
      </c>
      <c r="CE2706" s="2">
        <v>0</v>
      </c>
      <c r="CF2706" s="2">
        <v>0</v>
      </c>
      <c r="CG2706" s="2">
        <v>0</v>
      </c>
      <c r="CH2706" s="2">
        <v>0</v>
      </c>
      <c r="CI2706" s="2">
        <v>0</v>
      </c>
      <c r="CJ2706" s="2">
        <v>0</v>
      </c>
      <c r="CK2706" s="2">
        <v>5</v>
      </c>
      <c r="CL2706" s="2">
        <v>0</v>
      </c>
    </row>
    <row r="2707" spans="1:90" x14ac:dyDescent="0.25">
      <c r="A2707" t="s">
        <v>115</v>
      </c>
      <c r="B2707">
        <v>10211</v>
      </c>
      <c r="C2707" t="s">
        <v>363</v>
      </c>
      <c r="D2707">
        <v>1</v>
      </c>
      <c r="E2707">
        <v>8</v>
      </c>
      <c r="F2707">
        <v>906207</v>
      </c>
      <c r="G2707">
        <v>35906207</v>
      </c>
      <c r="H2707" t="s">
        <v>14121</v>
      </c>
      <c r="I2707">
        <v>100</v>
      </c>
      <c r="J2707" t="s">
        <v>107</v>
      </c>
      <c r="K2707" t="s">
        <v>3834</v>
      </c>
      <c r="L2707">
        <v>47</v>
      </c>
      <c r="M2707" t="s">
        <v>566</v>
      </c>
      <c r="N2707">
        <v>8253440</v>
      </c>
      <c r="O2707" t="s">
        <v>92</v>
      </c>
      <c r="P2707" t="s">
        <v>14122</v>
      </c>
      <c r="Q2707">
        <v>353</v>
      </c>
      <c r="R2707">
        <v>11</v>
      </c>
      <c r="S2707">
        <v>25216167</v>
      </c>
      <c r="T2707">
        <v>25219870</v>
      </c>
      <c r="U2707" t="s">
        <v>14123</v>
      </c>
      <c r="V2707">
        <v>1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28</v>
      </c>
      <c r="AF2707" s="2">
        <v>0</v>
      </c>
      <c r="AG2707" s="2">
        <v>34</v>
      </c>
      <c r="AH2707" s="2">
        <v>144</v>
      </c>
      <c r="AI2707" s="2">
        <v>210</v>
      </c>
      <c r="AJ2707" s="2">
        <v>158</v>
      </c>
      <c r="AK2707" s="2">
        <v>0</v>
      </c>
      <c r="AL2707" s="2">
        <v>0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45</v>
      </c>
      <c r="BD2707" s="2">
        <v>0</v>
      </c>
      <c r="BE2707" s="2">
        <v>0</v>
      </c>
      <c r="BF2707" s="2">
        <v>0</v>
      </c>
      <c r="BG2707" s="2">
        <v>0</v>
      </c>
      <c r="BH2707" s="2">
        <v>0</v>
      </c>
      <c r="BI2707" s="2">
        <v>0</v>
      </c>
      <c r="BJ2707" s="2">
        <v>0</v>
      </c>
      <c r="BK2707" s="2">
        <v>0</v>
      </c>
      <c r="BL2707" s="2">
        <v>0</v>
      </c>
      <c r="BM2707" s="2">
        <v>2</v>
      </c>
      <c r="BN2707" s="2">
        <v>0</v>
      </c>
      <c r="BO2707" s="2">
        <v>2</v>
      </c>
      <c r="BP2707" s="2">
        <v>7</v>
      </c>
      <c r="BQ2707" s="2">
        <v>8</v>
      </c>
      <c r="BR2707" s="2">
        <v>7</v>
      </c>
      <c r="BS2707" s="2">
        <v>0</v>
      </c>
      <c r="BT2707" s="2">
        <v>0</v>
      </c>
      <c r="BU2707" s="2">
        <v>0</v>
      </c>
      <c r="BV2707" s="2">
        <v>0</v>
      </c>
      <c r="BW2707" s="2">
        <v>0</v>
      </c>
      <c r="BX2707" s="2">
        <v>0</v>
      </c>
      <c r="BY2707" s="2">
        <v>0</v>
      </c>
      <c r="BZ2707" s="2">
        <v>0</v>
      </c>
      <c r="CA2707" s="2">
        <v>0</v>
      </c>
      <c r="CB2707" s="2">
        <v>0</v>
      </c>
      <c r="CC2707" s="2">
        <v>0</v>
      </c>
      <c r="CD2707" s="2">
        <v>0</v>
      </c>
      <c r="CE2707" s="2">
        <v>0</v>
      </c>
      <c r="CF2707" s="2">
        <v>0</v>
      </c>
      <c r="CG2707" s="2">
        <v>0</v>
      </c>
      <c r="CH2707" s="2">
        <v>0</v>
      </c>
      <c r="CI2707" s="2">
        <v>0</v>
      </c>
      <c r="CJ2707" s="2">
        <v>0</v>
      </c>
      <c r="CK2707" s="2">
        <v>2</v>
      </c>
      <c r="CL2707" s="2">
        <v>0</v>
      </c>
    </row>
    <row r="2708" spans="1:90" x14ac:dyDescent="0.25">
      <c r="A2708" t="s">
        <v>115</v>
      </c>
      <c r="B2708">
        <v>10211</v>
      </c>
      <c r="C2708" t="s">
        <v>363</v>
      </c>
      <c r="D2708">
        <v>1</v>
      </c>
      <c r="E2708">
        <v>8</v>
      </c>
      <c r="F2708">
        <v>914721</v>
      </c>
      <c r="G2708">
        <v>35914721</v>
      </c>
      <c r="H2708" t="s">
        <v>9922</v>
      </c>
      <c r="I2708">
        <v>100</v>
      </c>
      <c r="J2708" t="s">
        <v>107</v>
      </c>
      <c r="K2708" t="s">
        <v>3642</v>
      </c>
      <c r="L2708">
        <v>31</v>
      </c>
      <c r="M2708" t="s">
        <v>632</v>
      </c>
      <c r="N2708">
        <v>8410410</v>
      </c>
      <c r="O2708" t="s">
        <v>92</v>
      </c>
      <c r="P2708" t="s">
        <v>9923</v>
      </c>
      <c r="Q2708">
        <v>830</v>
      </c>
      <c r="R2708">
        <v>11</v>
      </c>
      <c r="S2708">
        <v>25571013</v>
      </c>
      <c r="T2708">
        <v>25571338</v>
      </c>
      <c r="U2708" t="s">
        <v>9924</v>
      </c>
      <c r="V2708">
        <v>1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168</v>
      </c>
      <c r="AE2708" s="2">
        <v>181</v>
      </c>
      <c r="AF2708" s="2">
        <v>143</v>
      </c>
      <c r="AG2708" s="2">
        <v>104</v>
      </c>
      <c r="AH2708" s="2">
        <v>286</v>
      </c>
      <c r="AI2708" s="2">
        <v>294</v>
      </c>
      <c r="AJ2708" s="2">
        <v>305</v>
      </c>
      <c r="AK2708" s="2">
        <v>0</v>
      </c>
      <c r="AL2708" s="2">
        <v>0</v>
      </c>
      <c r="AM2708" s="2">
        <v>0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0</v>
      </c>
      <c r="BI2708" s="2">
        <v>0</v>
      </c>
      <c r="BJ2708" s="2">
        <v>0</v>
      </c>
      <c r="BK2708" s="2">
        <v>0</v>
      </c>
      <c r="BL2708" s="2">
        <v>5</v>
      </c>
      <c r="BM2708" s="2">
        <v>7</v>
      </c>
      <c r="BN2708" s="2">
        <v>6</v>
      </c>
      <c r="BO2708" s="2">
        <v>4</v>
      </c>
      <c r="BP2708" s="2">
        <v>13</v>
      </c>
      <c r="BQ2708" s="2">
        <v>14</v>
      </c>
      <c r="BR2708" s="2">
        <v>10</v>
      </c>
      <c r="BS2708" s="2">
        <v>0</v>
      </c>
      <c r="BT2708" s="2">
        <v>0</v>
      </c>
      <c r="BU2708" s="2">
        <v>0</v>
      </c>
      <c r="BV2708" s="2">
        <v>0</v>
      </c>
      <c r="BW2708" s="2">
        <v>0</v>
      </c>
      <c r="BX2708" s="2">
        <v>0</v>
      </c>
      <c r="BY2708" s="2">
        <v>0</v>
      </c>
      <c r="BZ2708" s="2">
        <v>0</v>
      </c>
      <c r="CA2708" s="2">
        <v>0</v>
      </c>
      <c r="CB2708" s="2">
        <v>0</v>
      </c>
      <c r="CC2708" s="2">
        <v>0</v>
      </c>
      <c r="CD2708" s="2">
        <v>0</v>
      </c>
      <c r="CE2708" s="2">
        <v>0</v>
      </c>
      <c r="CF2708" s="2">
        <v>0</v>
      </c>
      <c r="CG2708" s="2">
        <v>0</v>
      </c>
      <c r="CH2708" s="2">
        <v>0</v>
      </c>
      <c r="CI2708" s="2">
        <v>0</v>
      </c>
      <c r="CJ2708" s="2">
        <v>0</v>
      </c>
      <c r="CK2708" s="2">
        <v>0</v>
      </c>
      <c r="CL2708" s="2">
        <v>0</v>
      </c>
    </row>
    <row r="2709" spans="1:90" x14ac:dyDescent="0.25">
      <c r="A2709" t="s">
        <v>115</v>
      </c>
      <c r="B2709">
        <v>10208</v>
      </c>
      <c r="C2709" t="s">
        <v>141</v>
      </c>
      <c r="D2709">
        <v>1</v>
      </c>
      <c r="E2709">
        <v>8</v>
      </c>
      <c r="F2709">
        <v>909026</v>
      </c>
      <c r="G2709">
        <v>35909026</v>
      </c>
      <c r="H2709" t="s">
        <v>13124</v>
      </c>
      <c r="I2709">
        <v>100</v>
      </c>
      <c r="J2709" t="s">
        <v>107</v>
      </c>
      <c r="K2709" t="s">
        <v>5192</v>
      </c>
      <c r="L2709">
        <v>24</v>
      </c>
      <c r="M2709" t="s">
        <v>308</v>
      </c>
      <c r="N2709">
        <v>3570000</v>
      </c>
      <c r="O2709" t="s">
        <v>102</v>
      </c>
      <c r="P2709" t="s">
        <v>13125</v>
      </c>
      <c r="Q2709">
        <v>550</v>
      </c>
      <c r="R2709">
        <v>11</v>
      </c>
      <c r="S2709">
        <v>27414690</v>
      </c>
      <c r="T2709">
        <v>27438212</v>
      </c>
      <c r="U2709" t="s">
        <v>13126</v>
      </c>
      <c r="V2709">
        <v>1</v>
      </c>
      <c r="W2709" s="2">
        <v>0</v>
      </c>
      <c r="X2709" s="2">
        <v>0</v>
      </c>
      <c r="Y2709" s="2">
        <v>90</v>
      </c>
      <c r="Z2709" s="2">
        <v>88</v>
      </c>
      <c r="AA2709" s="2">
        <v>94</v>
      </c>
      <c r="AB2709" s="2">
        <v>59</v>
      </c>
      <c r="AC2709" s="2">
        <v>76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3</v>
      </c>
      <c r="BH2709" s="2">
        <v>3</v>
      </c>
      <c r="BI2709" s="2">
        <v>3</v>
      </c>
      <c r="BJ2709" s="2">
        <v>3</v>
      </c>
      <c r="BK2709" s="2">
        <v>5</v>
      </c>
      <c r="BL2709" s="2">
        <v>0</v>
      </c>
      <c r="BM2709" s="2">
        <v>0</v>
      </c>
      <c r="BN2709" s="2">
        <v>0</v>
      </c>
      <c r="BO2709" s="2">
        <v>0</v>
      </c>
      <c r="BP2709" s="2">
        <v>0</v>
      </c>
      <c r="BQ2709" s="2">
        <v>0</v>
      </c>
      <c r="BR2709" s="2">
        <v>0</v>
      </c>
      <c r="BS2709" s="2">
        <v>0</v>
      </c>
      <c r="BT2709" s="2">
        <v>0</v>
      </c>
      <c r="BU2709" s="2">
        <v>0</v>
      </c>
      <c r="BV2709" s="2">
        <v>0</v>
      </c>
      <c r="BW2709" s="2">
        <v>0</v>
      </c>
      <c r="BX2709" s="2">
        <v>0</v>
      </c>
      <c r="BY2709" s="2">
        <v>0</v>
      </c>
      <c r="BZ2709" s="2">
        <v>0</v>
      </c>
      <c r="CA2709" s="2">
        <v>0</v>
      </c>
      <c r="CB2709" s="2">
        <v>0</v>
      </c>
      <c r="CC2709" s="2">
        <v>0</v>
      </c>
      <c r="CD2709" s="2">
        <v>0</v>
      </c>
      <c r="CE2709" s="2">
        <v>0</v>
      </c>
      <c r="CF2709" s="2">
        <v>0</v>
      </c>
      <c r="CG2709" s="2">
        <v>0</v>
      </c>
      <c r="CH2709" s="2">
        <v>0</v>
      </c>
      <c r="CI2709" s="2">
        <v>0</v>
      </c>
      <c r="CJ2709" s="2">
        <v>0</v>
      </c>
      <c r="CK2709" s="2">
        <v>0</v>
      </c>
      <c r="CL2709" s="2">
        <v>0</v>
      </c>
    </row>
    <row r="2710" spans="1:90" x14ac:dyDescent="0.25">
      <c r="A2710" t="s">
        <v>115</v>
      </c>
      <c r="B2710">
        <v>10208</v>
      </c>
      <c r="C2710" t="s">
        <v>141</v>
      </c>
      <c r="D2710">
        <v>1</v>
      </c>
      <c r="E2710">
        <v>8</v>
      </c>
      <c r="F2710">
        <v>2549</v>
      </c>
      <c r="G2710">
        <v>35002549</v>
      </c>
      <c r="H2710" t="s">
        <v>9115</v>
      </c>
      <c r="I2710">
        <v>100</v>
      </c>
      <c r="J2710" t="s">
        <v>107</v>
      </c>
      <c r="K2710" t="s">
        <v>1051</v>
      </c>
      <c r="L2710">
        <v>91</v>
      </c>
      <c r="M2710" t="s">
        <v>287</v>
      </c>
      <c r="N2710">
        <v>3542050</v>
      </c>
      <c r="O2710" t="s">
        <v>92</v>
      </c>
      <c r="P2710" t="s">
        <v>9116</v>
      </c>
      <c r="Q2710">
        <v>677</v>
      </c>
      <c r="R2710">
        <v>11</v>
      </c>
      <c r="S2710">
        <v>29577309</v>
      </c>
      <c r="T2710">
        <v>29589190</v>
      </c>
      <c r="U2710" t="s">
        <v>9117</v>
      </c>
      <c r="V2710">
        <v>1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42</v>
      </c>
      <c r="AE2710" s="2">
        <v>56</v>
      </c>
      <c r="AF2710" s="2">
        <v>48</v>
      </c>
      <c r="AG2710" s="2">
        <v>72</v>
      </c>
      <c r="AH2710" s="2">
        <v>299</v>
      </c>
      <c r="AI2710" s="2">
        <v>218</v>
      </c>
      <c r="AJ2710" s="2">
        <v>167</v>
      </c>
      <c r="AK2710" s="2">
        <v>0</v>
      </c>
      <c r="AL2710" s="2">
        <v>0</v>
      </c>
      <c r="AM2710" s="2">
        <v>0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132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0</v>
      </c>
      <c r="BI2710" s="2">
        <v>0</v>
      </c>
      <c r="BJ2710" s="2">
        <v>0</v>
      </c>
      <c r="BK2710" s="2">
        <v>0</v>
      </c>
      <c r="BL2710" s="2">
        <v>2</v>
      </c>
      <c r="BM2710" s="2">
        <v>3</v>
      </c>
      <c r="BN2710" s="2">
        <v>3</v>
      </c>
      <c r="BO2710" s="2">
        <v>3</v>
      </c>
      <c r="BP2710" s="2">
        <v>13</v>
      </c>
      <c r="BQ2710" s="2">
        <v>8</v>
      </c>
      <c r="BR2710" s="2">
        <v>8</v>
      </c>
      <c r="BS2710" s="2">
        <v>0</v>
      </c>
      <c r="BT2710" s="2">
        <v>0</v>
      </c>
      <c r="BU2710" s="2">
        <v>0</v>
      </c>
      <c r="BV2710" s="2">
        <v>0</v>
      </c>
      <c r="BW2710" s="2">
        <v>0</v>
      </c>
      <c r="BX2710" s="2">
        <v>0</v>
      </c>
      <c r="BY2710" s="2">
        <v>0</v>
      </c>
      <c r="BZ2710" s="2">
        <v>0</v>
      </c>
      <c r="CA2710" s="2">
        <v>0</v>
      </c>
      <c r="CB2710" s="2">
        <v>0</v>
      </c>
      <c r="CC2710" s="2">
        <v>4</v>
      </c>
      <c r="CD2710" s="2">
        <v>0</v>
      </c>
      <c r="CE2710" s="2">
        <v>0</v>
      </c>
      <c r="CF2710" s="2">
        <v>0</v>
      </c>
      <c r="CG2710" s="2">
        <v>0</v>
      </c>
      <c r="CH2710" s="2">
        <v>0</v>
      </c>
      <c r="CI2710" s="2">
        <v>0</v>
      </c>
      <c r="CJ2710" s="2">
        <v>0</v>
      </c>
      <c r="CK2710" s="2">
        <v>0</v>
      </c>
      <c r="CL2710" s="2">
        <v>0</v>
      </c>
    </row>
    <row r="2711" spans="1:90" x14ac:dyDescent="0.25">
      <c r="A2711" t="s">
        <v>115</v>
      </c>
      <c r="B2711">
        <v>10208</v>
      </c>
      <c r="C2711" t="s">
        <v>141</v>
      </c>
      <c r="D2711">
        <v>1</v>
      </c>
      <c r="E2711">
        <v>8</v>
      </c>
      <c r="F2711">
        <v>3232</v>
      </c>
      <c r="G2711">
        <v>35003232</v>
      </c>
      <c r="H2711" t="s">
        <v>11250</v>
      </c>
      <c r="I2711">
        <v>100</v>
      </c>
      <c r="J2711" t="s">
        <v>107</v>
      </c>
      <c r="K2711" t="s">
        <v>8271</v>
      </c>
      <c r="L2711">
        <v>73</v>
      </c>
      <c r="M2711" t="s">
        <v>587</v>
      </c>
      <c r="N2711">
        <v>3973000</v>
      </c>
      <c r="O2711" t="s">
        <v>92</v>
      </c>
      <c r="P2711" t="s">
        <v>11251</v>
      </c>
      <c r="Q2711">
        <v>127</v>
      </c>
      <c r="R2711">
        <v>11</v>
      </c>
      <c r="S2711">
        <v>29191682</v>
      </c>
      <c r="T2711">
        <v>29625092</v>
      </c>
      <c r="U2711" t="s">
        <v>11252</v>
      </c>
      <c r="V2711">
        <v>1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68</v>
      </c>
      <c r="AE2711" s="2">
        <v>65</v>
      </c>
      <c r="AF2711" s="2">
        <v>34</v>
      </c>
      <c r="AG2711" s="2">
        <v>45</v>
      </c>
      <c r="AH2711" s="2">
        <v>131</v>
      </c>
      <c r="AI2711" s="2">
        <v>146</v>
      </c>
      <c r="AJ2711" s="2">
        <v>123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131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19</v>
      </c>
      <c r="BD2711" s="2">
        <v>0</v>
      </c>
      <c r="BE2711" s="2">
        <v>0</v>
      </c>
      <c r="BF2711" s="2">
        <v>0</v>
      </c>
      <c r="BG2711" s="2">
        <v>0</v>
      </c>
      <c r="BH2711" s="2">
        <v>0</v>
      </c>
      <c r="BI2711" s="2">
        <v>0</v>
      </c>
      <c r="BJ2711" s="2">
        <v>0</v>
      </c>
      <c r="BK2711" s="2">
        <v>0</v>
      </c>
      <c r="BL2711" s="2">
        <v>3</v>
      </c>
      <c r="BM2711" s="2">
        <v>3</v>
      </c>
      <c r="BN2711" s="2">
        <v>2</v>
      </c>
      <c r="BO2711" s="2">
        <v>3</v>
      </c>
      <c r="BP2711" s="2">
        <v>7</v>
      </c>
      <c r="BQ2711" s="2">
        <v>5</v>
      </c>
      <c r="BR2711" s="2">
        <v>6</v>
      </c>
      <c r="BS2711" s="2">
        <v>0</v>
      </c>
      <c r="BT2711" s="2">
        <v>0</v>
      </c>
      <c r="BU2711" s="2">
        <v>0</v>
      </c>
      <c r="BV2711" s="2">
        <v>0</v>
      </c>
      <c r="BW2711" s="2">
        <v>0</v>
      </c>
      <c r="BX2711" s="2">
        <v>0</v>
      </c>
      <c r="BY2711" s="2">
        <v>0</v>
      </c>
      <c r="BZ2711" s="2">
        <v>0</v>
      </c>
      <c r="CA2711" s="2">
        <v>0</v>
      </c>
      <c r="CB2711" s="2">
        <v>0</v>
      </c>
      <c r="CC2711" s="2">
        <v>3</v>
      </c>
      <c r="CD2711" s="2">
        <v>0</v>
      </c>
      <c r="CE2711" s="2">
        <v>0</v>
      </c>
      <c r="CF2711" s="2">
        <v>0</v>
      </c>
      <c r="CG2711" s="2">
        <v>0</v>
      </c>
      <c r="CH2711" s="2">
        <v>0</v>
      </c>
      <c r="CI2711" s="2">
        <v>0</v>
      </c>
      <c r="CJ2711" s="2">
        <v>0</v>
      </c>
      <c r="CK2711" s="2">
        <v>2</v>
      </c>
      <c r="CL2711" s="2">
        <v>0</v>
      </c>
    </row>
    <row r="2712" spans="1:90" x14ac:dyDescent="0.25">
      <c r="A2712" t="s">
        <v>115</v>
      </c>
      <c r="B2712">
        <v>10208</v>
      </c>
      <c r="C2712" t="s">
        <v>141</v>
      </c>
      <c r="D2712">
        <v>1</v>
      </c>
      <c r="E2712">
        <v>8</v>
      </c>
      <c r="F2712">
        <v>2653</v>
      </c>
      <c r="G2712">
        <v>35002653</v>
      </c>
      <c r="H2712" t="s">
        <v>14364</v>
      </c>
      <c r="I2712">
        <v>100</v>
      </c>
      <c r="J2712" t="s">
        <v>107</v>
      </c>
      <c r="K2712" t="s">
        <v>359</v>
      </c>
      <c r="L2712">
        <v>91</v>
      </c>
      <c r="M2712" t="s">
        <v>287</v>
      </c>
      <c r="N2712">
        <v>3525090</v>
      </c>
      <c r="O2712" t="s">
        <v>92</v>
      </c>
      <c r="P2712" t="s">
        <v>14365</v>
      </c>
      <c r="Q2712">
        <v>31</v>
      </c>
      <c r="R2712">
        <v>11</v>
      </c>
      <c r="S2712">
        <v>27831200</v>
      </c>
      <c r="T2712">
        <v>27837409</v>
      </c>
      <c r="U2712" t="s">
        <v>14366</v>
      </c>
      <c r="V2712">
        <v>1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63</v>
      </c>
      <c r="AE2712" s="2">
        <v>80</v>
      </c>
      <c r="AF2712" s="2">
        <v>73</v>
      </c>
      <c r="AG2712" s="2">
        <v>115</v>
      </c>
      <c r="AH2712" s="2">
        <v>193</v>
      </c>
      <c r="AI2712" s="2">
        <v>179</v>
      </c>
      <c r="AJ2712" s="2">
        <v>106</v>
      </c>
      <c r="AK2712" s="2">
        <v>0</v>
      </c>
      <c r="AL2712" s="2">
        <v>0</v>
      </c>
      <c r="AM2712" s="2">
        <v>0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168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40</v>
      </c>
      <c r="BD2712" s="2">
        <v>0</v>
      </c>
      <c r="BE2712" s="2">
        <v>0</v>
      </c>
      <c r="BF2712" s="2">
        <v>0</v>
      </c>
      <c r="BG2712" s="2">
        <v>0</v>
      </c>
      <c r="BH2712" s="2">
        <v>0</v>
      </c>
      <c r="BI2712" s="2">
        <v>0</v>
      </c>
      <c r="BJ2712" s="2">
        <v>0</v>
      </c>
      <c r="BK2712" s="2">
        <v>0</v>
      </c>
      <c r="BL2712" s="2">
        <v>3</v>
      </c>
      <c r="BM2712" s="2">
        <v>3</v>
      </c>
      <c r="BN2712" s="2">
        <v>4</v>
      </c>
      <c r="BO2712" s="2">
        <v>5</v>
      </c>
      <c r="BP2712" s="2">
        <v>7</v>
      </c>
      <c r="BQ2712" s="2">
        <v>7</v>
      </c>
      <c r="BR2712" s="2">
        <v>4</v>
      </c>
      <c r="BS2712" s="2">
        <v>0</v>
      </c>
      <c r="BT2712" s="2">
        <v>0</v>
      </c>
      <c r="BU2712" s="2">
        <v>0</v>
      </c>
      <c r="BV2712" s="2">
        <v>0</v>
      </c>
      <c r="BW2712" s="2">
        <v>0</v>
      </c>
      <c r="BX2712" s="2">
        <v>0</v>
      </c>
      <c r="BY2712" s="2">
        <v>0</v>
      </c>
      <c r="BZ2712" s="2">
        <v>0</v>
      </c>
      <c r="CA2712" s="2">
        <v>0</v>
      </c>
      <c r="CB2712" s="2">
        <v>0</v>
      </c>
      <c r="CC2712" s="2">
        <v>5</v>
      </c>
      <c r="CD2712" s="2">
        <v>0</v>
      </c>
      <c r="CE2712" s="2">
        <v>0</v>
      </c>
      <c r="CF2712" s="2">
        <v>0</v>
      </c>
      <c r="CG2712" s="2">
        <v>0</v>
      </c>
      <c r="CH2712" s="2">
        <v>0</v>
      </c>
      <c r="CI2712" s="2">
        <v>0</v>
      </c>
      <c r="CJ2712" s="2">
        <v>0</v>
      </c>
      <c r="CK2712" s="2">
        <v>2</v>
      </c>
      <c r="CL2712" s="2">
        <v>0</v>
      </c>
    </row>
    <row r="2713" spans="1:90" x14ac:dyDescent="0.25">
      <c r="A2713" t="s">
        <v>115</v>
      </c>
      <c r="B2713">
        <v>10208</v>
      </c>
      <c r="C2713" t="s">
        <v>141</v>
      </c>
      <c r="D2713">
        <v>1</v>
      </c>
      <c r="E2713">
        <v>8</v>
      </c>
      <c r="F2713">
        <v>3300</v>
      </c>
      <c r="G2713">
        <v>35003300</v>
      </c>
      <c r="H2713" t="s">
        <v>15417</v>
      </c>
      <c r="I2713">
        <v>100</v>
      </c>
      <c r="J2713" t="s">
        <v>107</v>
      </c>
      <c r="K2713" t="s">
        <v>6583</v>
      </c>
      <c r="L2713">
        <v>73</v>
      </c>
      <c r="M2713" t="s">
        <v>587</v>
      </c>
      <c r="N2713">
        <v>3946010</v>
      </c>
      <c r="O2713" t="s">
        <v>92</v>
      </c>
      <c r="P2713" t="s">
        <v>6584</v>
      </c>
      <c r="Q2713">
        <v>641</v>
      </c>
      <c r="R2713">
        <v>11</v>
      </c>
      <c r="S2713">
        <v>29191623</v>
      </c>
      <c r="T2713">
        <v>29624018</v>
      </c>
      <c r="U2713" t="s">
        <v>15418</v>
      </c>
      <c r="V2713">
        <v>1</v>
      </c>
      <c r="W2713" s="2">
        <v>0</v>
      </c>
      <c r="X2713" s="2">
        <v>0</v>
      </c>
      <c r="Y2713" s="2">
        <v>197</v>
      </c>
      <c r="Z2713" s="2">
        <v>178</v>
      </c>
      <c r="AA2713" s="2">
        <v>194</v>
      </c>
      <c r="AB2713" s="2">
        <v>167</v>
      </c>
      <c r="AC2713" s="2">
        <v>205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10</v>
      </c>
      <c r="BH2713" s="2">
        <v>7</v>
      </c>
      <c r="BI2713" s="2">
        <v>8</v>
      </c>
      <c r="BJ2713" s="2">
        <v>6</v>
      </c>
      <c r="BK2713" s="2">
        <v>11</v>
      </c>
      <c r="BL2713" s="2">
        <v>0</v>
      </c>
      <c r="BM2713" s="2">
        <v>0</v>
      </c>
      <c r="BN2713" s="2">
        <v>0</v>
      </c>
      <c r="BO2713" s="2">
        <v>0</v>
      </c>
      <c r="BP2713" s="2">
        <v>0</v>
      </c>
      <c r="BQ2713" s="2">
        <v>0</v>
      </c>
      <c r="BR2713" s="2">
        <v>0</v>
      </c>
      <c r="BS2713" s="2">
        <v>0</v>
      </c>
      <c r="BT2713" s="2">
        <v>0</v>
      </c>
      <c r="BU2713" s="2">
        <v>0</v>
      </c>
      <c r="BV2713" s="2">
        <v>0</v>
      </c>
      <c r="BW2713" s="2">
        <v>0</v>
      </c>
      <c r="BX2713" s="2">
        <v>0</v>
      </c>
      <c r="BY2713" s="2">
        <v>0</v>
      </c>
      <c r="BZ2713" s="2">
        <v>0</v>
      </c>
      <c r="CA2713" s="2">
        <v>0</v>
      </c>
      <c r="CB2713" s="2">
        <v>0</v>
      </c>
      <c r="CC2713" s="2">
        <v>0</v>
      </c>
      <c r="CD2713" s="2">
        <v>0</v>
      </c>
      <c r="CE2713" s="2">
        <v>0</v>
      </c>
      <c r="CF2713" s="2">
        <v>0</v>
      </c>
      <c r="CG2713" s="2">
        <v>0</v>
      </c>
      <c r="CH2713" s="2">
        <v>0</v>
      </c>
      <c r="CI2713" s="2">
        <v>0</v>
      </c>
      <c r="CJ2713" s="2">
        <v>0</v>
      </c>
      <c r="CK2713" s="2">
        <v>0</v>
      </c>
      <c r="CL2713" s="2">
        <v>0</v>
      </c>
    </row>
    <row r="2714" spans="1:90" x14ac:dyDescent="0.25">
      <c r="A2714" t="s">
        <v>115</v>
      </c>
      <c r="B2714">
        <v>10208</v>
      </c>
      <c r="C2714" t="s">
        <v>141</v>
      </c>
      <c r="D2714">
        <v>1</v>
      </c>
      <c r="E2714">
        <v>8</v>
      </c>
      <c r="F2714">
        <v>3189</v>
      </c>
      <c r="G2714">
        <v>35003189</v>
      </c>
      <c r="H2714" t="s">
        <v>16048</v>
      </c>
      <c r="I2714">
        <v>100</v>
      </c>
      <c r="J2714" t="s">
        <v>107</v>
      </c>
      <c r="K2714" t="s">
        <v>3016</v>
      </c>
      <c r="L2714">
        <v>73</v>
      </c>
      <c r="M2714" t="s">
        <v>587</v>
      </c>
      <c r="N2714">
        <v>3958010</v>
      </c>
      <c r="O2714" t="s">
        <v>92</v>
      </c>
      <c r="P2714" t="s">
        <v>16049</v>
      </c>
      <c r="Q2714">
        <v>1385</v>
      </c>
      <c r="R2714">
        <v>11</v>
      </c>
      <c r="S2714">
        <v>29194841</v>
      </c>
      <c r="T2714">
        <v>29623214</v>
      </c>
      <c r="U2714" t="s">
        <v>16050</v>
      </c>
      <c r="V2714">
        <v>1</v>
      </c>
      <c r="W2714" s="2">
        <v>0</v>
      </c>
      <c r="X2714" s="2">
        <v>0</v>
      </c>
      <c r="Y2714" s="2">
        <v>171</v>
      </c>
      <c r="Z2714" s="2">
        <v>188</v>
      </c>
      <c r="AA2714" s="2">
        <v>173</v>
      </c>
      <c r="AB2714" s="2">
        <v>142</v>
      </c>
      <c r="AC2714" s="2">
        <v>176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0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8</v>
      </c>
      <c r="BH2714" s="2">
        <v>8</v>
      </c>
      <c r="BI2714" s="2">
        <v>7</v>
      </c>
      <c r="BJ2714" s="2">
        <v>7</v>
      </c>
      <c r="BK2714" s="2">
        <v>7</v>
      </c>
      <c r="BL2714" s="2">
        <v>0</v>
      </c>
      <c r="BM2714" s="2">
        <v>0</v>
      </c>
      <c r="BN2714" s="2">
        <v>0</v>
      </c>
      <c r="BO2714" s="2">
        <v>0</v>
      </c>
      <c r="BP2714" s="2">
        <v>0</v>
      </c>
      <c r="BQ2714" s="2">
        <v>0</v>
      </c>
      <c r="BR2714" s="2">
        <v>0</v>
      </c>
      <c r="BS2714" s="2">
        <v>0</v>
      </c>
      <c r="BT2714" s="2">
        <v>0</v>
      </c>
      <c r="BU2714" s="2">
        <v>0</v>
      </c>
      <c r="BV2714" s="2">
        <v>0</v>
      </c>
      <c r="BW2714" s="2">
        <v>0</v>
      </c>
      <c r="BX2714" s="2">
        <v>0</v>
      </c>
      <c r="BY2714" s="2">
        <v>0</v>
      </c>
      <c r="BZ2714" s="2">
        <v>0</v>
      </c>
      <c r="CA2714" s="2">
        <v>0</v>
      </c>
      <c r="CB2714" s="2">
        <v>0</v>
      </c>
      <c r="CC2714" s="2">
        <v>0</v>
      </c>
      <c r="CD2714" s="2">
        <v>0</v>
      </c>
      <c r="CE2714" s="2">
        <v>0</v>
      </c>
      <c r="CF2714" s="2">
        <v>0</v>
      </c>
      <c r="CG2714" s="2">
        <v>0</v>
      </c>
      <c r="CH2714" s="2">
        <v>0</v>
      </c>
      <c r="CI2714" s="2">
        <v>0</v>
      </c>
      <c r="CJ2714" s="2">
        <v>0</v>
      </c>
      <c r="CK2714" s="2">
        <v>0</v>
      </c>
      <c r="CL2714" s="2">
        <v>0</v>
      </c>
    </row>
    <row r="2715" spans="1:90" x14ac:dyDescent="0.25">
      <c r="A2715" t="s">
        <v>115</v>
      </c>
      <c r="B2715">
        <v>10208</v>
      </c>
      <c r="C2715" t="s">
        <v>141</v>
      </c>
      <c r="D2715">
        <v>1</v>
      </c>
      <c r="E2715">
        <v>8</v>
      </c>
      <c r="F2715">
        <v>41671</v>
      </c>
      <c r="G2715">
        <v>35041671</v>
      </c>
      <c r="H2715" t="s">
        <v>11627</v>
      </c>
      <c r="I2715">
        <v>100</v>
      </c>
      <c r="J2715" t="s">
        <v>107</v>
      </c>
      <c r="K2715" t="s">
        <v>157</v>
      </c>
      <c r="L2715">
        <v>5</v>
      </c>
      <c r="M2715" t="s">
        <v>158</v>
      </c>
      <c r="N2715">
        <v>3589010</v>
      </c>
      <c r="O2715" t="s">
        <v>102</v>
      </c>
      <c r="P2715" t="s">
        <v>9482</v>
      </c>
      <c r="Q2715">
        <v>290</v>
      </c>
      <c r="R2715">
        <v>11</v>
      </c>
      <c r="S2715">
        <v>27414418</v>
      </c>
      <c r="T2715">
        <v>27433322</v>
      </c>
      <c r="U2715" t="s">
        <v>11628</v>
      </c>
      <c r="V2715">
        <v>1</v>
      </c>
      <c r="W2715" s="2">
        <v>0</v>
      </c>
      <c r="X2715" s="2">
        <v>0</v>
      </c>
      <c r="Y2715" s="2">
        <v>66</v>
      </c>
      <c r="Z2715" s="2">
        <v>90</v>
      </c>
      <c r="AA2715" s="2">
        <v>82</v>
      </c>
      <c r="AB2715" s="2">
        <v>70</v>
      </c>
      <c r="AC2715" s="2">
        <v>72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3</v>
      </c>
      <c r="BH2715" s="2">
        <v>4</v>
      </c>
      <c r="BI2715" s="2">
        <v>4</v>
      </c>
      <c r="BJ2715" s="2">
        <v>3</v>
      </c>
      <c r="BK2715" s="2">
        <v>3</v>
      </c>
      <c r="BL2715" s="2">
        <v>0</v>
      </c>
      <c r="BM2715" s="2">
        <v>0</v>
      </c>
      <c r="BN2715" s="2">
        <v>0</v>
      </c>
      <c r="BO2715" s="2">
        <v>0</v>
      </c>
      <c r="BP2715" s="2">
        <v>0</v>
      </c>
      <c r="BQ2715" s="2">
        <v>0</v>
      </c>
      <c r="BR2715" s="2">
        <v>0</v>
      </c>
      <c r="BS2715" s="2">
        <v>0</v>
      </c>
      <c r="BT2715" s="2">
        <v>0</v>
      </c>
      <c r="BU2715" s="2">
        <v>0</v>
      </c>
      <c r="BV2715" s="2">
        <v>0</v>
      </c>
      <c r="BW2715" s="2">
        <v>0</v>
      </c>
      <c r="BX2715" s="2">
        <v>0</v>
      </c>
      <c r="BY2715" s="2">
        <v>0</v>
      </c>
      <c r="BZ2715" s="2">
        <v>0</v>
      </c>
      <c r="CA2715" s="2">
        <v>0</v>
      </c>
      <c r="CB2715" s="2">
        <v>0</v>
      </c>
      <c r="CC2715" s="2">
        <v>0</v>
      </c>
      <c r="CD2715" s="2">
        <v>0</v>
      </c>
      <c r="CE2715" s="2">
        <v>0</v>
      </c>
      <c r="CF2715" s="2">
        <v>0</v>
      </c>
      <c r="CG2715" s="2">
        <v>0</v>
      </c>
      <c r="CH2715" s="2">
        <v>0</v>
      </c>
      <c r="CI2715" s="2">
        <v>0</v>
      </c>
      <c r="CJ2715" s="2">
        <v>0</v>
      </c>
      <c r="CK2715" s="2">
        <v>0</v>
      </c>
      <c r="CL2715" s="2">
        <v>0</v>
      </c>
    </row>
    <row r="2716" spans="1:90" x14ac:dyDescent="0.25">
      <c r="A2716" t="s">
        <v>115</v>
      </c>
      <c r="B2716">
        <v>10208</v>
      </c>
      <c r="C2716" t="s">
        <v>141</v>
      </c>
      <c r="D2716">
        <v>1</v>
      </c>
      <c r="E2716">
        <v>8</v>
      </c>
      <c r="F2716">
        <v>909002</v>
      </c>
      <c r="G2716">
        <v>35909002</v>
      </c>
      <c r="H2716" t="s">
        <v>652</v>
      </c>
      <c r="I2716">
        <v>100</v>
      </c>
      <c r="J2716" t="s">
        <v>107</v>
      </c>
      <c r="K2716" t="s">
        <v>653</v>
      </c>
      <c r="L2716">
        <v>24</v>
      </c>
      <c r="M2716" t="s">
        <v>308</v>
      </c>
      <c r="N2716">
        <v>3581200</v>
      </c>
      <c r="O2716" t="s">
        <v>92</v>
      </c>
      <c r="P2716" t="s">
        <v>654</v>
      </c>
      <c r="Q2716" t="s">
        <v>127</v>
      </c>
      <c r="R2716">
        <v>11</v>
      </c>
      <c r="S2716">
        <v>27424701</v>
      </c>
      <c r="T2716">
        <v>27427032</v>
      </c>
      <c r="U2716" t="s">
        <v>655</v>
      </c>
      <c r="V2716">
        <v>1</v>
      </c>
      <c r="W2716" s="2">
        <v>0</v>
      </c>
      <c r="X2716" s="2">
        <v>0</v>
      </c>
      <c r="Y2716" s="2">
        <v>61</v>
      </c>
      <c r="Z2716" s="2">
        <v>67</v>
      </c>
      <c r="AA2716" s="2">
        <v>86</v>
      </c>
      <c r="AB2716" s="2">
        <v>75</v>
      </c>
      <c r="AC2716" s="2">
        <v>64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0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3</v>
      </c>
      <c r="BH2716" s="2">
        <v>4</v>
      </c>
      <c r="BI2716" s="2">
        <v>4</v>
      </c>
      <c r="BJ2716" s="2">
        <v>4</v>
      </c>
      <c r="BK2716" s="2">
        <v>3</v>
      </c>
      <c r="BL2716" s="2">
        <v>0</v>
      </c>
      <c r="BM2716" s="2">
        <v>0</v>
      </c>
      <c r="BN2716" s="2">
        <v>0</v>
      </c>
      <c r="BO2716" s="2">
        <v>0</v>
      </c>
      <c r="BP2716" s="2">
        <v>0</v>
      </c>
      <c r="BQ2716" s="2">
        <v>0</v>
      </c>
      <c r="BR2716" s="2">
        <v>0</v>
      </c>
      <c r="BS2716" s="2">
        <v>0</v>
      </c>
      <c r="BT2716" s="2">
        <v>0</v>
      </c>
      <c r="BU2716" s="2">
        <v>0</v>
      </c>
      <c r="BV2716" s="2">
        <v>0</v>
      </c>
      <c r="BW2716" s="2">
        <v>0</v>
      </c>
      <c r="BX2716" s="2">
        <v>0</v>
      </c>
      <c r="BY2716" s="2">
        <v>0</v>
      </c>
      <c r="BZ2716" s="2">
        <v>0</v>
      </c>
      <c r="CA2716" s="2">
        <v>0</v>
      </c>
      <c r="CB2716" s="2">
        <v>0</v>
      </c>
      <c r="CC2716" s="2">
        <v>0</v>
      </c>
      <c r="CD2716" s="2">
        <v>0</v>
      </c>
      <c r="CE2716" s="2">
        <v>0</v>
      </c>
      <c r="CF2716" s="2">
        <v>0</v>
      </c>
      <c r="CG2716" s="2">
        <v>0</v>
      </c>
      <c r="CH2716" s="2">
        <v>0</v>
      </c>
      <c r="CI2716" s="2">
        <v>0</v>
      </c>
      <c r="CJ2716" s="2">
        <v>0</v>
      </c>
      <c r="CK2716" s="2">
        <v>0</v>
      </c>
      <c r="CL2716" s="2">
        <v>0</v>
      </c>
    </row>
    <row r="2717" spans="1:90" x14ac:dyDescent="0.25">
      <c r="A2717" t="s">
        <v>115</v>
      </c>
      <c r="B2717">
        <v>10208</v>
      </c>
      <c r="C2717" t="s">
        <v>141</v>
      </c>
      <c r="D2717">
        <v>1</v>
      </c>
      <c r="E2717">
        <v>8</v>
      </c>
      <c r="F2717">
        <v>46279</v>
      </c>
      <c r="G2717">
        <v>35046279</v>
      </c>
      <c r="H2717" t="s">
        <v>18802</v>
      </c>
      <c r="I2717">
        <v>100</v>
      </c>
      <c r="J2717" t="s">
        <v>107</v>
      </c>
      <c r="K2717" t="s">
        <v>8109</v>
      </c>
      <c r="L2717">
        <v>5</v>
      </c>
      <c r="M2717" t="s">
        <v>158</v>
      </c>
      <c r="N2717">
        <v>3591020</v>
      </c>
      <c r="O2717" t="s">
        <v>92</v>
      </c>
      <c r="P2717" t="s">
        <v>18803</v>
      </c>
      <c r="Q2717">
        <v>501</v>
      </c>
      <c r="R2717">
        <v>11</v>
      </c>
      <c r="S2717">
        <v>27416339</v>
      </c>
      <c r="T2717">
        <v>27428563</v>
      </c>
      <c r="U2717" t="s">
        <v>18804</v>
      </c>
      <c r="V2717">
        <v>1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143</v>
      </c>
      <c r="AE2717" s="2">
        <v>148</v>
      </c>
      <c r="AF2717" s="2">
        <v>92</v>
      </c>
      <c r="AG2717" s="2">
        <v>114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0</v>
      </c>
      <c r="BI2717" s="2">
        <v>0</v>
      </c>
      <c r="BJ2717" s="2">
        <v>0</v>
      </c>
      <c r="BK2717" s="2">
        <v>0</v>
      </c>
      <c r="BL2717" s="2">
        <v>7</v>
      </c>
      <c r="BM2717" s="2">
        <v>8</v>
      </c>
      <c r="BN2717" s="2">
        <v>3</v>
      </c>
      <c r="BO2717" s="2">
        <v>7</v>
      </c>
      <c r="BP2717" s="2">
        <v>0</v>
      </c>
      <c r="BQ2717" s="2">
        <v>0</v>
      </c>
      <c r="BR2717" s="2">
        <v>0</v>
      </c>
      <c r="BS2717" s="2">
        <v>0</v>
      </c>
      <c r="BT2717" s="2">
        <v>0</v>
      </c>
      <c r="BU2717" s="2">
        <v>0</v>
      </c>
      <c r="BV2717" s="2">
        <v>0</v>
      </c>
      <c r="BW2717" s="2">
        <v>0</v>
      </c>
      <c r="BX2717" s="2">
        <v>0</v>
      </c>
      <c r="BY2717" s="2">
        <v>0</v>
      </c>
      <c r="BZ2717" s="2">
        <v>0</v>
      </c>
      <c r="CA2717" s="2">
        <v>0</v>
      </c>
      <c r="CB2717" s="2">
        <v>0</v>
      </c>
      <c r="CC2717" s="2">
        <v>0</v>
      </c>
      <c r="CD2717" s="2">
        <v>0</v>
      </c>
      <c r="CE2717" s="2">
        <v>0</v>
      </c>
      <c r="CF2717" s="2">
        <v>0</v>
      </c>
      <c r="CG2717" s="2">
        <v>0</v>
      </c>
      <c r="CH2717" s="2">
        <v>0</v>
      </c>
      <c r="CI2717" s="2">
        <v>0</v>
      </c>
      <c r="CJ2717" s="2">
        <v>0</v>
      </c>
      <c r="CK2717" s="2">
        <v>0</v>
      </c>
      <c r="CL2717" s="2">
        <v>0</v>
      </c>
    </row>
    <row r="2718" spans="1:90" x14ac:dyDescent="0.25">
      <c r="A2718" t="s">
        <v>115</v>
      </c>
      <c r="B2718">
        <v>10208</v>
      </c>
      <c r="C2718" t="s">
        <v>141</v>
      </c>
      <c r="D2718">
        <v>1</v>
      </c>
      <c r="E2718">
        <v>8</v>
      </c>
      <c r="F2718">
        <v>1752</v>
      </c>
      <c r="G2718">
        <v>35001752</v>
      </c>
      <c r="H2718" t="s">
        <v>9004</v>
      </c>
      <c r="I2718">
        <v>100</v>
      </c>
      <c r="J2718" t="s">
        <v>107</v>
      </c>
      <c r="K2718" t="s">
        <v>136</v>
      </c>
      <c r="L2718">
        <v>76</v>
      </c>
      <c r="M2718" t="s">
        <v>142</v>
      </c>
      <c r="N2718">
        <v>3984020</v>
      </c>
      <c r="O2718" t="s">
        <v>92</v>
      </c>
      <c r="P2718" t="s">
        <v>9005</v>
      </c>
      <c r="Q2718" t="s">
        <v>127</v>
      </c>
      <c r="R2718">
        <v>11</v>
      </c>
      <c r="S2718">
        <v>27031852</v>
      </c>
      <c r="T2718">
        <v>27037434</v>
      </c>
      <c r="U2718" t="s">
        <v>9006</v>
      </c>
      <c r="V2718">
        <v>1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153</v>
      </c>
      <c r="AE2718" s="2">
        <v>149</v>
      </c>
      <c r="AF2718" s="2">
        <v>179</v>
      </c>
      <c r="AG2718" s="2">
        <v>143</v>
      </c>
      <c r="AH2718" s="2">
        <v>619</v>
      </c>
      <c r="AI2718" s="2">
        <v>408</v>
      </c>
      <c r="AJ2718" s="2">
        <v>392</v>
      </c>
      <c r="AK2718" s="2">
        <v>0</v>
      </c>
      <c r="AL2718" s="2">
        <v>0</v>
      </c>
      <c r="AM2718" s="2">
        <v>0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570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28</v>
      </c>
      <c r="BD2718" s="2">
        <v>0</v>
      </c>
      <c r="BE2718" s="2">
        <v>0</v>
      </c>
      <c r="BF2718" s="2">
        <v>0</v>
      </c>
      <c r="BG2718" s="2">
        <v>0</v>
      </c>
      <c r="BH2718" s="2">
        <v>0</v>
      </c>
      <c r="BI2718" s="2">
        <v>0</v>
      </c>
      <c r="BJ2718" s="2">
        <v>0</v>
      </c>
      <c r="BK2718" s="2">
        <v>0</v>
      </c>
      <c r="BL2718" s="2">
        <v>9</v>
      </c>
      <c r="BM2718" s="2">
        <v>5</v>
      </c>
      <c r="BN2718" s="2">
        <v>8</v>
      </c>
      <c r="BO2718" s="2">
        <v>5</v>
      </c>
      <c r="BP2718" s="2">
        <v>22</v>
      </c>
      <c r="BQ2718" s="2">
        <v>16</v>
      </c>
      <c r="BR2718" s="2">
        <v>15</v>
      </c>
      <c r="BS2718" s="2">
        <v>0</v>
      </c>
      <c r="BT2718" s="2">
        <v>0</v>
      </c>
      <c r="BU2718" s="2">
        <v>0</v>
      </c>
      <c r="BV2718" s="2">
        <v>0</v>
      </c>
      <c r="BW2718" s="2">
        <v>0</v>
      </c>
      <c r="BX2718" s="2">
        <v>0</v>
      </c>
      <c r="BY2718" s="2">
        <v>0</v>
      </c>
      <c r="BZ2718" s="2">
        <v>0</v>
      </c>
      <c r="CA2718" s="2">
        <v>0</v>
      </c>
      <c r="CB2718" s="2">
        <v>0</v>
      </c>
      <c r="CC2718" s="2">
        <v>13</v>
      </c>
      <c r="CD2718" s="2">
        <v>0</v>
      </c>
      <c r="CE2718" s="2">
        <v>0</v>
      </c>
      <c r="CF2718" s="2">
        <v>0</v>
      </c>
      <c r="CG2718" s="2">
        <v>0</v>
      </c>
      <c r="CH2718" s="2">
        <v>0</v>
      </c>
      <c r="CI2718" s="2">
        <v>0</v>
      </c>
      <c r="CJ2718" s="2">
        <v>0</v>
      </c>
      <c r="CK2718" s="2">
        <v>1</v>
      </c>
      <c r="CL2718" s="2">
        <v>0</v>
      </c>
    </row>
    <row r="2719" spans="1:90" x14ac:dyDescent="0.25">
      <c r="A2719" t="s">
        <v>115</v>
      </c>
      <c r="B2719">
        <v>10208</v>
      </c>
      <c r="C2719" t="s">
        <v>141</v>
      </c>
      <c r="D2719">
        <v>1</v>
      </c>
      <c r="E2719">
        <v>8</v>
      </c>
      <c r="F2719">
        <v>902809</v>
      </c>
      <c r="G2719">
        <v>35902809</v>
      </c>
      <c r="H2719" t="s">
        <v>9591</v>
      </c>
      <c r="I2719">
        <v>100</v>
      </c>
      <c r="J2719" t="s">
        <v>107</v>
      </c>
      <c r="K2719" t="s">
        <v>4353</v>
      </c>
      <c r="L2719">
        <v>76</v>
      </c>
      <c r="M2719" t="s">
        <v>142</v>
      </c>
      <c r="N2719">
        <v>3928235</v>
      </c>
      <c r="O2719" t="s">
        <v>92</v>
      </c>
      <c r="P2719" t="s">
        <v>8611</v>
      </c>
      <c r="Q2719">
        <v>951</v>
      </c>
      <c r="R2719">
        <v>11</v>
      </c>
      <c r="S2719">
        <v>27043381</v>
      </c>
      <c r="T2719">
        <v>27044241</v>
      </c>
      <c r="U2719" t="s">
        <v>9592</v>
      </c>
      <c r="V2719">
        <v>1</v>
      </c>
      <c r="W2719" s="2">
        <v>0</v>
      </c>
      <c r="X2719" s="2">
        <v>0</v>
      </c>
      <c r="Y2719" s="2">
        <v>41</v>
      </c>
      <c r="Z2719" s="2">
        <v>61</v>
      </c>
      <c r="AA2719" s="2">
        <v>61</v>
      </c>
      <c r="AB2719" s="2">
        <v>58</v>
      </c>
      <c r="AC2719" s="2">
        <v>60</v>
      </c>
      <c r="AD2719" s="2">
        <v>58</v>
      </c>
      <c r="AE2719" s="2">
        <v>57</v>
      </c>
      <c r="AF2719" s="2">
        <v>70</v>
      </c>
      <c r="AG2719" s="2">
        <v>74</v>
      </c>
      <c r="AH2719" s="2">
        <v>263</v>
      </c>
      <c r="AI2719" s="2">
        <v>147</v>
      </c>
      <c r="AJ2719" s="2">
        <v>135</v>
      </c>
      <c r="AK2719" s="2">
        <v>0</v>
      </c>
      <c r="AL2719" s="2">
        <v>0</v>
      </c>
      <c r="AM2719" s="2">
        <v>0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158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3</v>
      </c>
      <c r="BH2719" s="2">
        <v>3</v>
      </c>
      <c r="BI2719" s="2">
        <v>2</v>
      </c>
      <c r="BJ2719" s="2">
        <v>3</v>
      </c>
      <c r="BK2719" s="2">
        <v>3</v>
      </c>
      <c r="BL2719" s="2">
        <v>2</v>
      </c>
      <c r="BM2719" s="2">
        <v>2</v>
      </c>
      <c r="BN2719" s="2">
        <v>2</v>
      </c>
      <c r="BO2719" s="2">
        <v>5</v>
      </c>
      <c r="BP2719" s="2">
        <v>11</v>
      </c>
      <c r="BQ2719" s="2">
        <v>5</v>
      </c>
      <c r="BR2719" s="2">
        <v>6</v>
      </c>
      <c r="BS2719" s="2">
        <v>0</v>
      </c>
      <c r="BT2719" s="2">
        <v>0</v>
      </c>
      <c r="BU2719" s="2">
        <v>0</v>
      </c>
      <c r="BV2719" s="2">
        <v>0</v>
      </c>
      <c r="BW2719" s="2">
        <v>0</v>
      </c>
      <c r="BX2719" s="2">
        <v>0</v>
      </c>
      <c r="BY2719" s="2">
        <v>0</v>
      </c>
      <c r="BZ2719" s="2">
        <v>0</v>
      </c>
      <c r="CA2719" s="2">
        <v>0</v>
      </c>
      <c r="CB2719" s="2">
        <v>0</v>
      </c>
      <c r="CC2719" s="2">
        <v>5</v>
      </c>
      <c r="CD2719" s="2">
        <v>0</v>
      </c>
      <c r="CE2719" s="2">
        <v>0</v>
      </c>
      <c r="CF2719" s="2">
        <v>0</v>
      </c>
      <c r="CG2719" s="2">
        <v>0</v>
      </c>
      <c r="CH2719" s="2">
        <v>0</v>
      </c>
      <c r="CI2719" s="2">
        <v>0</v>
      </c>
      <c r="CJ2719" s="2">
        <v>0</v>
      </c>
      <c r="CK2719" s="2">
        <v>0</v>
      </c>
      <c r="CL2719" s="2">
        <v>0</v>
      </c>
    </row>
    <row r="2720" spans="1:90" x14ac:dyDescent="0.25">
      <c r="A2720" t="s">
        <v>115</v>
      </c>
      <c r="B2720">
        <v>10208</v>
      </c>
      <c r="C2720" t="s">
        <v>141</v>
      </c>
      <c r="D2720">
        <v>1</v>
      </c>
      <c r="E2720">
        <v>8</v>
      </c>
      <c r="F2720">
        <v>3098</v>
      </c>
      <c r="G2720">
        <v>35003098</v>
      </c>
      <c r="H2720" t="s">
        <v>13482</v>
      </c>
      <c r="I2720">
        <v>100</v>
      </c>
      <c r="J2720" t="s">
        <v>107</v>
      </c>
      <c r="K2720" t="s">
        <v>308</v>
      </c>
      <c r="L2720">
        <v>24</v>
      </c>
      <c r="M2720" t="s">
        <v>308</v>
      </c>
      <c r="N2720">
        <v>8280005</v>
      </c>
      <c r="O2720" t="s">
        <v>102</v>
      </c>
      <c r="P2720" t="s">
        <v>19569</v>
      </c>
      <c r="Q2720">
        <v>2168</v>
      </c>
      <c r="R2720">
        <v>11</v>
      </c>
      <c r="S2720">
        <v>27482693</v>
      </c>
      <c r="T2720">
        <v>27488685</v>
      </c>
      <c r="U2720" t="s">
        <v>13483</v>
      </c>
      <c r="V2720">
        <v>1</v>
      </c>
      <c r="W2720" s="2">
        <v>0</v>
      </c>
      <c r="X2720" s="2">
        <v>0</v>
      </c>
      <c r="Y2720" s="2">
        <v>104</v>
      </c>
      <c r="Z2720" s="2">
        <v>118</v>
      </c>
      <c r="AA2720" s="2">
        <v>124</v>
      </c>
      <c r="AB2720" s="2">
        <v>112</v>
      </c>
      <c r="AC2720" s="2">
        <v>102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0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  <c r="BG2720" s="2">
        <v>4</v>
      </c>
      <c r="BH2720" s="2">
        <v>7</v>
      </c>
      <c r="BI2720" s="2">
        <v>4</v>
      </c>
      <c r="BJ2720" s="2">
        <v>5</v>
      </c>
      <c r="BK2720" s="2">
        <v>5</v>
      </c>
      <c r="BL2720" s="2">
        <v>0</v>
      </c>
      <c r="BM2720" s="2">
        <v>0</v>
      </c>
      <c r="BN2720" s="2">
        <v>0</v>
      </c>
      <c r="BO2720" s="2">
        <v>0</v>
      </c>
      <c r="BP2720" s="2">
        <v>0</v>
      </c>
      <c r="BQ2720" s="2">
        <v>0</v>
      </c>
      <c r="BR2720" s="2">
        <v>0</v>
      </c>
      <c r="BS2720" s="2">
        <v>0</v>
      </c>
      <c r="BT2720" s="2">
        <v>0</v>
      </c>
      <c r="BU2720" s="2">
        <v>0</v>
      </c>
      <c r="BV2720" s="2">
        <v>0</v>
      </c>
      <c r="BW2720" s="2">
        <v>0</v>
      </c>
      <c r="BX2720" s="2">
        <v>0</v>
      </c>
      <c r="BY2720" s="2">
        <v>0</v>
      </c>
      <c r="BZ2720" s="2">
        <v>0</v>
      </c>
      <c r="CA2720" s="2">
        <v>0</v>
      </c>
      <c r="CB2720" s="2">
        <v>0</v>
      </c>
      <c r="CC2720" s="2">
        <v>0</v>
      </c>
      <c r="CD2720" s="2">
        <v>0</v>
      </c>
      <c r="CE2720" s="2">
        <v>0</v>
      </c>
      <c r="CF2720" s="2">
        <v>0</v>
      </c>
      <c r="CG2720" s="2">
        <v>0</v>
      </c>
      <c r="CH2720" s="2">
        <v>0</v>
      </c>
      <c r="CI2720" s="2">
        <v>0</v>
      </c>
      <c r="CJ2720" s="2">
        <v>0</v>
      </c>
      <c r="CK2720" s="2">
        <v>0</v>
      </c>
      <c r="CL2720" s="2">
        <v>0</v>
      </c>
    </row>
    <row r="2721" spans="1:90" x14ac:dyDescent="0.25">
      <c r="A2721" t="s">
        <v>115</v>
      </c>
      <c r="B2721">
        <v>10208</v>
      </c>
      <c r="C2721" t="s">
        <v>141</v>
      </c>
      <c r="D2721">
        <v>1</v>
      </c>
      <c r="E2721">
        <v>8</v>
      </c>
      <c r="F2721">
        <v>2598</v>
      </c>
      <c r="G2721">
        <v>35002598</v>
      </c>
      <c r="H2721" t="s">
        <v>5798</v>
      </c>
      <c r="I2721">
        <v>100</v>
      </c>
      <c r="J2721" t="s">
        <v>107</v>
      </c>
      <c r="K2721" t="s">
        <v>359</v>
      </c>
      <c r="L2721">
        <v>24</v>
      </c>
      <c r="M2721" t="s">
        <v>308</v>
      </c>
      <c r="N2721">
        <v>3526000</v>
      </c>
      <c r="O2721" t="s">
        <v>102</v>
      </c>
      <c r="P2721" t="s">
        <v>5207</v>
      </c>
      <c r="Q2721">
        <v>2417</v>
      </c>
      <c r="R2721">
        <v>11</v>
      </c>
      <c r="S2721">
        <v>27421923</v>
      </c>
      <c r="T2721">
        <v>27423077</v>
      </c>
      <c r="U2721" t="s">
        <v>5799</v>
      </c>
      <c r="V2721">
        <v>1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67</v>
      </c>
      <c r="AE2721" s="2">
        <v>60</v>
      </c>
      <c r="AF2721" s="2">
        <v>51</v>
      </c>
      <c r="AG2721" s="2">
        <v>58</v>
      </c>
      <c r="AH2721" s="2">
        <v>235</v>
      </c>
      <c r="AI2721" s="2">
        <v>154</v>
      </c>
      <c r="AJ2721" s="2">
        <v>175</v>
      </c>
      <c r="AK2721" s="2">
        <v>0</v>
      </c>
      <c r="AL2721" s="2">
        <v>0</v>
      </c>
      <c r="AM2721" s="2">
        <v>0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242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0</v>
      </c>
      <c r="BI2721" s="2">
        <v>0</v>
      </c>
      <c r="BJ2721" s="2">
        <v>0</v>
      </c>
      <c r="BK2721" s="2">
        <v>0</v>
      </c>
      <c r="BL2721" s="2">
        <v>3</v>
      </c>
      <c r="BM2721" s="2">
        <v>2</v>
      </c>
      <c r="BN2721" s="2">
        <v>3</v>
      </c>
      <c r="BO2721" s="2">
        <v>4</v>
      </c>
      <c r="BP2721" s="2">
        <v>7</v>
      </c>
      <c r="BQ2721" s="2">
        <v>4</v>
      </c>
      <c r="BR2721" s="2">
        <v>5</v>
      </c>
      <c r="BS2721" s="2">
        <v>0</v>
      </c>
      <c r="BT2721" s="2">
        <v>0</v>
      </c>
      <c r="BU2721" s="2">
        <v>0</v>
      </c>
      <c r="BV2721" s="2">
        <v>0</v>
      </c>
      <c r="BW2721" s="2">
        <v>0</v>
      </c>
      <c r="BX2721" s="2">
        <v>0</v>
      </c>
      <c r="BY2721" s="2">
        <v>0</v>
      </c>
      <c r="BZ2721" s="2">
        <v>0</v>
      </c>
      <c r="CA2721" s="2">
        <v>0</v>
      </c>
      <c r="CB2721" s="2">
        <v>0</v>
      </c>
      <c r="CC2721" s="2">
        <v>6</v>
      </c>
      <c r="CD2721" s="2">
        <v>0</v>
      </c>
      <c r="CE2721" s="2">
        <v>0</v>
      </c>
      <c r="CF2721" s="2">
        <v>0</v>
      </c>
      <c r="CG2721" s="2">
        <v>0</v>
      </c>
      <c r="CH2721" s="2">
        <v>0</v>
      </c>
      <c r="CI2721" s="2">
        <v>0</v>
      </c>
      <c r="CJ2721" s="2">
        <v>0</v>
      </c>
      <c r="CK2721" s="2">
        <v>0</v>
      </c>
      <c r="CL2721" s="2">
        <v>0</v>
      </c>
    </row>
    <row r="2722" spans="1:90" x14ac:dyDescent="0.25">
      <c r="A2722" t="s">
        <v>115</v>
      </c>
      <c r="B2722">
        <v>10208</v>
      </c>
      <c r="C2722" t="s">
        <v>141</v>
      </c>
      <c r="D2722">
        <v>1</v>
      </c>
      <c r="E2722">
        <v>8</v>
      </c>
      <c r="F2722">
        <v>36559</v>
      </c>
      <c r="G2722">
        <v>35036559</v>
      </c>
      <c r="H2722" t="s">
        <v>12457</v>
      </c>
      <c r="I2722">
        <v>100</v>
      </c>
      <c r="J2722" t="s">
        <v>107</v>
      </c>
      <c r="K2722" t="s">
        <v>12458</v>
      </c>
      <c r="L2722">
        <v>5</v>
      </c>
      <c r="M2722" t="s">
        <v>158</v>
      </c>
      <c r="N2722">
        <v>3563220</v>
      </c>
      <c r="O2722" t="s">
        <v>92</v>
      </c>
      <c r="P2722" t="s">
        <v>12459</v>
      </c>
      <c r="Q2722">
        <v>8</v>
      </c>
      <c r="R2722">
        <v>11</v>
      </c>
      <c r="S2722">
        <v>27413799</v>
      </c>
      <c r="T2722">
        <v>27424956</v>
      </c>
      <c r="U2722" t="s">
        <v>12460</v>
      </c>
      <c r="V2722">
        <v>1</v>
      </c>
      <c r="W2722" s="2">
        <v>0</v>
      </c>
      <c r="X2722" s="2">
        <v>0</v>
      </c>
      <c r="Y2722" s="2">
        <v>31</v>
      </c>
      <c r="Z2722" s="2">
        <v>30</v>
      </c>
      <c r="AA2722" s="2">
        <v>27</v>
      </c>
      <c r="AB2722" s="2">
        <v>23</v>
      </c>
      <c r="AC2722" s="2">
        <v>21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0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2</v>
      </c>
      <c r="BH2722" s="2">
        <v>1</v>
      </c>
      <c r="BI2722" s="2">
        <v>1</v>
      </c>
      <c r="BJ2722" s="2">
        <v>1</v>
      </c>
      <c r="BK2722" s="2">
        <v>1</v>
      </c>
      <c r="BL2722" s="2">
        <v>0</v>
      </c>
      <c r="BM2722" s="2">
        <v>0</v>
      </c>
      <c r="BN2722" s="2">
        <v>0</v>
      </c>
      <c r="BO2722" s="2">
        <v>0</v>
      </c>
      <c r="BP2722" s="2">
        <v>0</v>
      </c>
      <c r="BQ2722" s="2">
        <v>0</v>
      </c>
      <c r="BR2722" s="2">
        <v>0</v>
      </c>
      <c r="BS2722" s="2">
        <v>0</v>
      </c>
      <c r="BT2722" s="2">
        <v>0</v>
      </c>
      <c r="BU2722" s="2">
        <v>0</v>
      </c>
      <c r="BV2722" s="2">
        <v>0</v>
      </c>
      <c r="BW2722" s="2">
        <v>0</v>
      </c>
      <c r="BX2722" s="2">
        <v>0</v>
      </c>
      <c r="BY2722" s="2">
        <v>0</v>
      </c>
      <c r="BZ2722" s="2">
        <v>0</v>
      </c>
      <c r="CA2722" s="2">
        <v>0</v>
      </c>
      <c r="CB2722" s="2">
        <v>0</v>
      </c>
      <c r="CC2722" s="2">
        <v>0</v>
      </c>
      <c r="CD2722" s="2">
        <v>0</v>
      </c>
      <c r="CE2722" s="2">
        <v>0</v>
      </c>
      <c r="CF2722" s="2">
        <v>0</v>
      </c>
      <c r="CG2722" s="2">
        <v>0</v>
      </c>
      <c r="CH2722" s="2">
        <v>0</v>
      </c>
      <c r="CI2722" s="2">
        <v>0</v>
      </c>
      <c r="CJ2722" s="2">
        <v>0</v>
      </c>
      <c r="CK2722" s="2">
        <v>0</v>
      </c>
      <c r="CL2722" s="2">
        <v>0</v>
      </c>
    </row>
    <row r="2723" spans="1:90" x14ac:dyDescent="0.25">
      <c r="A2723" t="s">
        <v>115</v>
      </c>
      <c r="B2723">
        <v>10208</v>
      </c>
      <c r="C2723" t="s">
        <v>141</v>
      </c>
      <c r="D2723">
        <v>1</v>
      </c>
      <c r="E2723">
        <v>8</v>
      </c>
      <c r="F2723">
        <v>2458</v>
      </c>
      <c r="G2723">
        <v>35002458</v>
      </c>
      <c r="H2723" t="s">
        <v>9103</v>
      </c>
      <c r="I2723">
        <v>100</v>
      </c>
      <c r="J2723" t="s">
        <v>107</v>
      </c>
      <c r="K2723" t="s">
        <v>287</v>
      </c>
      <c r="L2723">
        <v>91</v>
      </c>
      <c r="M2723" t="s">
        <v>287</v>
      </c>
      <c r="N2723">
        <v>3530050</v>
      </c>
      <c r="O2723" t="s">
        <v>92</v>
      </c>
      <c r="P2723" t="s">
        <v>9104</v>
      </c>
      <c r="Q2723">
        <v>481</v>
      </c>
      <c r="R2723">
        <v>11</v>
      </c>
      <c r="S2723">
        <v>26511895</v>
      </c>
      <c r="T2723">
        <v>26519935</v>
      </c>
      <c r="U2723" t="s">
        <v>9105</v>
      </c>
      <c r="V2723">
        <v>1</v>
      </c>
      <c r="W2723" s="2">
        <v>0</v>
      </c>
      <c r="X2723" s="2">
        <v>0</v>
      </c>
      <c r="Y2723" s="2">
        <v>73</v>
      </c>
      <c r="Z2723" s="2">
        <v>100</v>
      </c>
      <c r="AA2723" s="2">
        <v>94</v>
      </c>
      <c r="AB2723" s="2">
        <v>88</v>
      </c>
      <c r="AC2723" s="2">
        <v>104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6</v>
      </c>
      <c r="BH2723" s="2">
        <v>4</v>
      </c>
      <c r="BI2723" s="2">
        <v>6</v>
      </c>
      <c r="BJ2723" s="2">
        <v>4</v>
      </c>
      <c r="BK2723" s="2">
        <v>6</v>
      </c>
      <c r="BL2723" s="2">
        <v>0</v>
      </c>
      <c r="BM2723" s="2">
        <v>0</v>
      </c>
      <c r="BN2723" s="2">
        <v>0</v>
      </c>
      <c r="BO2723" s="2">
        <v>0</v>
      </c>
      <c r="BP2723" s="2">
        <v>0</v>
      </c>
      <c r="BQ2723" s="2">
        <v>0</v>
      </c>
      <c r="BR2723" s="2">
        <v>0</v>
      </c>
      <c r="BS2723" s="2">
        <v>0</v>
      </c>
      <c r="BT2723" s="2">
        <v>0</v>
      </c>
      <c r="BU2723" s="2">
        <v>0</v>
      </c>
      <c r="BV2723" s="2">
        <v>0</v>
      </c>
      <c r="BW2723" s="2">
        <v>0</v>
      </c>
      <c r="BX2723" s="2">
        <v>0</v>
      </c>
      <c r="BY2723" s="2">
        <v>0</v>
      </c>
      <c r="BZ2723" s="2">
        <v>0</v>
      </c>
      <c r="CA2723" s="2">
        <v>0</v>
      </c>
      <c r="CB2723" s="2">
        <v>0</v>
      </c>
      <c r="CC2723" s="2">
        <v>0</v>
      </c>
      <c r="CD2723" s="2">
        <v>0</v>
      </c>
      <c r="CE2723" s="2">
        <v>0</v>
      </c>
      <c r="CF2723" s="2">
        <v>0</v>
      </c>
      <c r="CG2723" s="2">
        <v>0</v>
      </c>
      <c r="CH2723" s="2">
        <v>0</v>
      </c>
      <c r="CI2723" s="2">
        <v>0</v>
      </c>
      <c r="CJ2723" s="2">
        <v>0</v>
      </c>
      <c r="CK2723" s="2">
        <v>0</v>
      </c>
      <c r="CL2723" s="2">
        <v>0</v>
      </c>
    </row>
    <row r="2724" spans="1:90" x14ac:dyDescent="0.25">
      <c r="A2724" t="s">
        <v>115</v>
      </c>
      <c r="B2724">
        <v>10208</v>
      </c>
      <c r="C2724" t="s">
        <v>141</v>
      </c>
      <c r="D2724">
        <v>1</v>
      </c>
      <c r="E2724">
        <v>8</v>
      </c>
      <c r="F2724">
        <v>901714</v>
      </c>
      <c r="G2724">
        <v>35901714</v>
      </c>
      <c r="H2724" t="s">
        <v>11123</v>
      </c>
      <c r="I2724">
        <v>100</v>
      </c>
      <c r="J2724" t="s">
        <v>107</v>
      </c>
      <c r="K2724" t="s">
        <v>146</v>
      </c>
      <c r="L2724">
        <v>24</v>
      </c>
      <c r="M2724" t="s">
        <v>308</v>
      </c>
      <c r="N2724">
        <v>3576160</v>
      </c>
      <c r="O2724" t="s">
        <v>92</v>
      </c>
      <c r="P2724" t="s">
        <v>11124</v>
      </c>
      <c r="Q2724">
        <v>55</v>
      </c>
      <c r="R2724">
        <v>11</v>
      </c>
      <c r="S2724">
        <v>27273077</v>
      </c>
      <c r="T2724">
        <v>27273719</v>
      </c>
      <c r="U2724" t="s">
        <v>11125</v>
      </c>
      <c r="V2724">
        <v>1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78</v>
      </c>
      <c r="AE2724" s="2">
        <v>86</v>
      </c>
      <c r="AF2724" s="2">
        <v>45</v>
      </c>
      <c r="AG2724" s="2">
        <v>63</v>
      </c>
      <c r="AH2724" s="2">
        <v>159</v>
      </c>
      <c r="AI2724" s="2">
        <v>148</v>
      </c>
      <c r="AJ2724" s="2">
        <v>141</v>
      </c>
      <c r="AK2724" s="2">
        <v>0</v>
      </c>
      <c r="AL2724" s="2">
        <v>0</v>
      </c>
      <c r="AM2724" s="2">
        <v>0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0</v>
      </c>
      <c r="BI2724" s="2">
        <v>0</v>
      </c>
      <c r="BJ2724" s="2">
        <v>0</v>
      </c>
      <c r="BK2724" s="2">
        <v>0</v>
      </c>
      <c r="BL2724" s="2">
        <v>3</v>
      </c>
      <c r="BM2724" s="2">
        <v>4</v>
      </c>
      <c r="BN2724" s="2">
        <v>3</v>
      </c>
      <c r="BO2724" s="2">
        <v>2</v>
      </c>
      <c r="BP2724" s="2">
        <v>7</v>
      </c>
      <c r="BQ2724" s="2">
        <v>6</v>
      </c>
      <c r="BR2724" s="2">
        <v>7</v>
      </c>
      <c r="BS2724" s="2">
        <v>0</v>
      </c>
      <c r="BT2724" s="2">
        <v>0</v>
      </c>
      <c r="BU2724" s="2">
        <v>0</v>
      </c>
      <c r="BV2724" s="2">
        <v>0</v>
      </c>
      <c r="BW2724" s="2">
        <v>0</v>
      </c>
      <c r="BX2724" s="2">
        <v>0</v>
      </c>
      <c r="BY2724" s="2">
        <v>0</v>
      </c>
      <c r="BZ2724" s="2">
        <v>0</v>
      </c>
      <c r="CA2724" s="2">
        <v>0</v>
      </c>
      <c r="CB2724" s="2">
        <v>0</v>
      </c>
      <c r="CC2724" s="2">
        <v>0</v>
      </c>
      <c r="CD2724" s="2">
        <v>0</v>
      </c>
      <c r="CE2724" s="2">
        <v>0</v>
      </c>
      <c r="CF2724" s="2">
        <v>0</v>
      </c>
      <c r="CG2724" s="2">
        <v>0</v>
      </c>
      <c r="CH2724" s="2">
        <v>0</v>
      </c>
      <c r="CI2724" s="2">
        <v>0</v>
      </c>
      <c r="CJ2724" s="2">
        <v>0</v>
      </c>
      <c r="CK2724" s="2">
        <v>0</v>
      </c>
      <c r="CL2724" s="2">
        <v>0</v>
      </c>
    </row>
    <row r="2725" spans="1:90" x14ac:dyDescent="0.25">
      <c r="A2725" t="s">
        <v>115</v>
      </c>
      <c r="B2725">
        <v>10208</v>
      </c>
      <c r="C2725" t="s">
        <v>141</v>
      </c>
      <c r="D2725">
        <v>2</v>
      </c>
      <c r="E2725">
        <v>6</v>
      </c>
      <c r="F2725">
        <v>411875</v>
      </c>
      <c r="G2725">
        <v>35411875</v>
      </c>
      <c r="H2725" t="s">
        <v>7908</v>
      </c>
      <c r="I2725">
        <v>100</v>
      </c>
      <c r="J2725" t="s">
        <v>107</v>
      </c>
      <c r="K2725" t="s">
        <v>4285</v>
      </c>
      <c r="L2725">
        <v>91</v>
      </c>
      <c r="M2725" t="s">
        <v>287</v>
      </c>
      <c r="N2725">
        <v>3505000</v>
      </c>
      <c r="O2725" t="s">
        <v>92</v>
      </c>
      <c r="P2725" t="s">
        <v>7909</v>
      </c>
      <c r="Q2725">
        <v>740</v>
      </c>
      <c r="R2725">
        <v>11</v>
      </c>
      <c r="S2725">
        <v>20975767</v>
      </c>
      <c r="U2725" t="s">
        <v>19570</v>
      </c>
      <c r="V2725">
        <v>1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291</v>
      </c>
      <c r="BD2725" s="2">
        <v>0</v>
      </c>
      <c r="BE2725" s="2">
        <v>0</v>
      </c>
      <c r="BF2725" s="2">
        <v>0</v>
      </c>
      <c r="BG2725" s="2">
        <v>0</v>
      </c>
      <c r="BH2725" s="2">
        <v>0</v>
      </c>
      <c r="BI2725" s="2">
        <v>0</v>
      </c>
      <c r="BJ2725" s="2">
        <v>0</v>
      </c>
      <c r="BK2725" s="2">
        <v>0</v>
      </c>
      <c r="BL2725" s="2">
        <v>0</v>
      </c>
      <c r="BM2725" s="2">
        <v>0</v>
      </c>
      <c r="BN2725" s="2">
        <v>0</v>
      </c>
      <c r="BO2725" s="2">
        <v>0</v>
      </c>
      <c r="BP2725" s="2">
        <v>0</v>
      </c>
      <c r="BQ2725" s="2">
        <v>0</v>
      </c>
      <c r="BR2725" s="2">
        <v>0</v>
      </c>
      <c r="BS2725" s="2">
        <v>0</v>
      </c>
      <c r="BT2725" s="2">
        <v>0</v>
      </c>
      <c r="BU2725" s="2">
        <v>0</v>
      </c>
      <c r="BV2725" s="2">
        <v>0</v>
      </c>
      <c r="BW2725" s="2">
        <v>0</v>
      </c>
      <c r="BX2725" s="2">
        <v>0</v>
      </c>
      <c r="BY2725" s="2">
        <v>0</v>
      </c>
      <c r="BZ2725" s="2">
        <v>0</v>
      </c>
      <c r="CA2725" s="2">
        <v>0</v>
      </c>
      <c r="CB2725" s="2">
        <v>0</v>
      </c>
      <c r="CC2725" s="2">
        <v>0</v>
      </c>
      <c r="CD2725" s="2">
        <v>0</v>
      </c>
      <c r="CE2725" s="2">
        <v>0</v>
      </c>
      <c r="CF2725" s="2">
        <v>0</v>
      </c>
      <c r="CG2725" s="2">
        <v>0</v>
      </c>
      <c r="CH2725" s="2">
        <v>0</v>
      </c>
      <c r="CI2725" s="2">
        <v>0</v>
      </c>
      <c r="CJ2725" s="2">
        <v>0</v>
      </c>
      <c r="CK2725" s="2">
        <v>16</v>
      </c>
      <c r="CL2725" s="2">
        <v>0</v>
      </c>
    </row>
    <row r="2726" spans="1:90" x14ac:dyDescent="0.25">
      <c r="A2726" t="s">
        <v>115</v>
      </c>
      <c r="B2726">
        <v>10208</v>
      </c>
      <c r="C2726" t="s">
        <v>141</v>
      </c>
      <c r="D2726">
        <v>2</v>
      </c>
      <c r="E2726">
        <v>34</v>
      </c>
      <c r="F2726">
        <v>295985</v>
      </c>
      <c r="G2726">
        <v>35295985</v>
      </c>
      <c r="H2726" t="s">
        <v>12693</v>
      </c>
      <c r="I2726">
        <v>100</v>
      </c>
      <c r="J2726" t="s">
        <v>107</v>
      </c>
      <c r="K2726" t="s">
        <v>2608</v>
      </c>
      <c r="L2726">
        <v>24</v>
      </c>
      <c r="M2726" t="s">
        <v>308</v>
      </c>
      <c r="N2726">
        <v>8295005</v>
      </c>
      <c r="O2726" t="s">
        <v>102</v>
      </c>
      <c r="P2726" t="s">
        <v>12694</v>
      </c>
      <c r="Q2726" t="s">
        <v>127</v>
      </c>
      <c r="R2726">
        <v>11</v>
      </c>
      <c r="S2726">
        <v>20740496</v>
      </c>
      <c r="T2726">
        <v>20746830</v>
      </c>
      <c r="U2726" t="s">
        <v>19571</v>
      </c>
      <c r="V2726">
        <v>1</v>
      </c>
      <c r="W2726" s="2">
        <v>0</v>
      </c>
      <c r="X2726" s="2">
        <v>0</v>
      </c>
      <c r="Y2726" s="2">
        <v>0</v>
      </c>
      <c r="Z2726" s="2">
        <v>0</v>
      </c>
      <c r="AA2726" s="2">
        <v>1</v>
      </c>
      <c r="AB2726" s="2">
        <v>0</v>
      </c>
      <c r="AC2726" s="2">
        <v>0</v>
      </c>
      <c r="AD2726" s="2">
        <v>1</v>
      </c>
      <c r="AE2726" s="2">
        <v>11</v>
      </c>
      <c r="AF2726" s="2">
        <v>22</v>
      </c>
      <c r="AG2726" s="2">
        <v>15</v>
      </c>
      <c r="AH2726" s="2">
        <v>0</v>
      </c>
      <c r="AI2726" s="2">
        <v>0</v>
      </c>
      <c r="AJ2726" s="2">
        <v>0</v>
      </c>
      <c r="AK2726" s="2">
        <v>0</v>
      </c>
      <c r="AL2726" s="2">
        <v>44</v>
      </c>
      <c r="AM2726" s="2">
        <v>0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0</v>
      </c>
      <c r="BI2726" s="2">
        <v>1</v>
      </c>
      <c r="BJ2726" s="2">
        <v>0</v>
      </c>
      <c r="BK2726" s="2">
        <v>0</v>
      </c>
      <c r="BL2726" s="2">
        <v>1</v>
      </c>
      <c r="BM2726" s="2">
        <v>3</v>
      </c>
      <c r="BN2726" s="2">
        <v>4</v>
      </c>
      <c r="BO2726" s="2">
        <v>5</v>
      </c>
      <c r="BP2726" s="2">
        <v>0</v>
      </c>
      <c r="BQ2726" s="2">
        <v>0</v>
      </c>
      <c r="BR2726" s="2">
        <v>0</v>
      </c>
      <c r="BS2726" s="2">
        <v>0</v>
      </c>
      <c r="BT2726" s="2">
        <v>5</v>
      </c>
      <c r="BU2726" s="2">
        <v>0</v>
      </c>
      <c r="BV2726" s="2">
        <v>0</v>
      </c>
      <c r="BW2726" s="2">
        <v>0</v>
      </c>
      <c r="BX2726" s="2">
        <v>0</v>
      </c>
      <c r="BY2726" s="2">
        <v>0</v>
      </c>
      <c r="BZ2726" s="2">
        <v>0</v>
      </c>
      <c r="CA2726" s="2">
        <v>0</v>
      </c>
      <c r="CB2726" s="2">
        <v>0</v>
      </c>
      <c r="CC2726" s="2">
        <v>0</v>
      </c>
      <c r="CD2726" s="2">
        <v>0</v>
      </c>
      <c r="CE2726" s="2">
        <v>0</v>
      </c>
      <c r="CF2726" s="2">
        <v>0</v>
      </c>
      <c r="CG2726" s="2">
        <v>0</v>
      </c>
      <c r="CH2726" s="2">
        <v>0</v>
      </c>
      <c r="CI2726" s="2">
        <v>0</v>
      </c>
      <c r="CJ2726" s="2">
        <v>0</v>
      </c>
      <c r="CK2726" s="2">
        <v>0</v>
      </c>
      <c r="CL2726" s="2">
        <v>0</v>
      </c>
    </row>
    <row r="2727" spans="1:90" x14ac:dyDescent="0.25">
      <c r="A2727" t="s">
        <v>115</v>
      </c>
      <c r="B2727">
        <v>10208</v>
      </c>
      <c r="C2727" t="s">
        <v>141</v>
      </c>
      <c r="D2727">
        <v>1</v>
      </c>
      <c r="E2727">
        <v>8</v>
      </c>
      <c r="F2727">
        <v>39263</v>
      </c>
      <c r="G2727">
        <v>35039263</v>
      </c>
      <c r="H2727" t="s">
        <v>14801</v>
      </c>
      <c r="I2727">
        <v>100</v>
      </c>
      <c r="J2727" t="s">
        <v>107</v>
      </c>
      <c r="K2727" t="s">
        <v>3016</v>
      </c>
      <c r="L2727">
        <v>73</v>
      </c>
      <c r="M2727" t="s">
        <v>587</v>
      </c>
      <c r="N2727">
        <v>3966020</v>
      </c>
      <c r="O2727" t="s">
        <v>92</v>
      </c>
      <c r="P2727" t="s">
        <v>14802</v>
      </c>
      <c r="Q2727">
        <v>72</v>
      </c>
      <c r="R2727">
        <v>11</v>
      </c>
      <c r="S2727">
        <v>29191657</v>
      </c>
      <c r="T2727">
        <v>29620115</v>
      </c>
      <c r="U2727" t="s">
        <v>14803</v>
      </c>
      <c r="V2727">
        <v>1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72</v>
      </c>
      <c r="AE2727" s="2">
        <v>65</v>
      </c>
      <c r="AF2727" s="2">
        <v>33</v>
      </c>
      <c r="AG2727" s="2">
        <v>32</v>
      </c>
      <c r="AH2727" s="2">
        <v>171</v>
      </c>
      <c r="AI2727" s="2">
        <v>132</v>
      </c>
      <c r="AJ2727" s="2">
        <v>86</v>
      </c>
      <c r="AK2727" s="2">
        <v>0</v>
      </c>
      <c r="AL2727" s="2">
        <v>0</v>
      </c>
      <c r="AM2727" s="2">
        <v>0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369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0</v>
      </c>
      <c r="BI2727" s="2">
        <v>0</v>
      </c>
      <c r="BJ2727" s="2">
        <v>0</v>
      </c>
      <c r="BK2727" s="2">
        <v>0</v>
      </c>
      <c r="BL2727" s="2">
        <v>3</v>
      </c>
      <c r="BM2727" s="2">
        <v>2</v>
      </c>
      <c r="BN2727" s="2">
        <v>1</v>
      </c>
      <c r="BO2727" s="2">
        <v>1</v>
      </c>
      <c r="BP2727" s="2">
        <v>6</v>
      </c>
      <c r="BQ2727" s="2">
        <v>4</v>
      </c>
      <c r="BR2727" s="2">
        <v>5</v>
      </c>
      <c r="BS2727" s="2">
        <v>0</v>
      </c>
      <c r="BT2727" s="2">
        <v>0</v>
      </c>
      <c r="BU2727" s="2">
        <v>0</v>
      </c>
      <c r="BV2727" s="2">
        <v>0</v>
      </c>
      <c r="BW2727" s="2">
        <v>0</v>
      </c>
      <c r="BX2727" s="2">
        <v>0</v>
      </c>
      <c r="BY2727" s="2">
        <v>0</v>
      </c>
      <c r="BZ2727" s="2">
        <v>0</v>
      </c>
      <c r="CA2727" s="2">
        <v>0</v>
      </c>
      <c r="CB2727" s="2">
        <v>0</v>
      </c>
      <c r="CC2727" s="2">
        <v>14</v>
      </c>
      <c r="CD2727" s="2">
        <v>0</v>
      </c>
      <c r="CE2727" s="2">
        <v>0</v>
      </c>
      <c r="CF2727" s="2">
        <v>0</v>
      </c>
      <c r="CG2727" s="2">
        <v>0</v>
      </c>
      <c r="CH2727" s="2">
        <v>0</v>
      </c>
      <c r="CI2727" s="2">
        <v>0</v>
      </c>
      <c r="CJ2727" s="2">
        <v>0</v>
      </c>
      <c r="CK2727" s="2">
        <v>0</v>
      </c>
      <c r="CL2727" s="2">
        <v>0</v>
      </c>
    </row>
    <row r="2728" spans="1:90" x14ac:dyDescent="0.25">
      <c r="A2728" t="s">
        <v>115</v>
      </c>
      <c r="B2728">
        <v>10208</v>
      </c>
      <c r="C2728" t="s">
        <v>141</v>
      </c>
      <c r="D2728">
        <v>1</v>
      </c>
      <c r="E2728">
        <v>8</v>
      </c>
      <c r="F2728">
        <v>3104</v>
      </c>
      <c r="G2728">
        <v>35003104</v>
      </c>
      <c r="H2728" t="s">
        <v>15548</v>
      </c>
      <c r="I2728">
        <v>100</v>
      </c>
      <c r="J2728" t="s">
        <v>107</v>
      </c>
      <c r="K2728" t="s">
        <v>723</v>
      </c>
      <c r="L2728">
        <v>57</v>
      </c>
      <c r="M2728" t="s">
        <v>724</v>
      </c>
      <c r="N2728">
        <v>8280590</v>
      </c>
      <c r="O2728" t="s">
        <v>92</v>
      </c>
      <c r="P2728" t="s">
        <v>15549</v>
      </c>
      <c r="Q2728">
        <v>382</v>
      </c>
      <c r="R2728">
        <v>11</v>
      </c>
      <c r="S2728">
        <v>27486797</v>
      </c>
      <c r="T2728">
        <v>27489085</v>
      </c>
      <c r="U2728" t="s">
        <v>15550</v>
      </c>
      <c r="V2728">
        <v>1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191</v>
      </c>
      <c r="AE2728" s="2">
        <v>174</v>
      </c>
      <c r="AF2728" s="2">
        <v>116</v>
      </c>
      <c r="AG2728" s="2">
        <v>188</v>
      </c>
      <c r="AH2728" s="2">
        <v>513</v>
      </c>
      <c r="AI2728" s="2">
        <v>474</v>
      </c>
      <c r="AJ2728" s="2">
        <v>371</v>
      </c>
      <c r="AK2728" s="2">
        <v>0</v>
      </c>
      <c r="AL2728" s="2">
        <v>0</v>
      </c>
      <c r="AM2728" s="2">
        <v>0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307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111</v>
      </c>
      <c r="BD2728" s="2">
        <v>0</v>
      </c>
      <c r="BE2728" s="2">
        <v>0</v>
      </c>
      <c r="BF2728" s="2">
        <v>0</v>
      </c>
      <c r="BG2728" s="2">
        <v>0</v>
      </c>
      <c r="BH2728" s="2">
        <v>0</v>
      </c>
      <c r="BI2728" s="2">
        <v>0</v>
      </c>
      <c r="BJ2728" s="2">
        <v>0</v>
      </c>
      <c r="BK2728" s="2">
        <v>0</v>
      </c>
      <c r="BL2728" s="2">
        <v>9</v>
      </c>
      <c r="BM2728" s="2">
        <v>8</v>
      </c>
      <c r="BN2728" s="2">
        <v>6</v>
      </c>
      <c r="BO2728" s="2">
        <v>8</v>
      </c>
      <c r="BP2728" s="2">
        <v>18</v>
      </c>
      <c r="BQ2728" s="2">
        <v>17</v>
      </c>
      <c r="BR2728" s="2">
        <v>14</v>
      </c>
      <c r="BS2728" s="2">
        <v>0</v>
      </c>
      <c r="BT2728" s="2">
        <v>0</v>
      </c>
      <c r="BU2728" s="2">
        <v>0</v>
      </c>
      <c r="BV2728" s="2">
        <v>0</v>
      </c>
      <c r="BW2728" s="2">
        <v>0</v>
      </c>
      <c r="BX2728" s="2">
        <v>0</v>
      </c>
      <c r="BY2728" s="2">
        <v>0</v>
      </c>
      <c r="BZ2728" s="2">
        <v>0</v>
      </c>
      <c r="CA2728" s="2">
        <v>0</v>
      </c>
      <c r="CB2728" s="2">
        <v>0</v>
      </c>
      <c r="CC2728" s="2">
        <v>9</v>
      </c>
      <c r="CD2728" s="2">
        <v>0</v>
      </c>
      <c r="CE2728" s="2">
        <v>0</v>
      </c>
      <c r="CF2728" s="2">
        <v>0</v>
      </c>
      <c r="CG2728" s="2">
        <v>0</v>
      </c>
      <c r="CH2728" s="2">
        <v>0</v>
      </c>
      <c r="CI2728" s="2">
        <v>0</v>
      </c>
      <c r="CJ2728" s="2">
        <v>0</v>
      </c>
      <c r="CK2728" s="2">
        <v>7</v>
      </c>
      <c r="CL2728" s="2">
        <v>0</v>
      </c>
    </row>
    <row r="2729" spans="1:90" x14ac:dyDescent="0.25">
      <c r="A2729" t="s">
        <v>115</v>
      </c>
      <c r="B2729">
        <v>10208</v>
      </c>
      <c r="C2729" t="s">
        <v>141</v>
      </c>
      <c r="D2729">
        <v>1</v>
      </c>
      <c r="E2729">
        <v>8</v>
      </c>
      <c r="F2729">
        <v>37813</v>
      </c>
      <c r="G2729">
        <v>35037813</v>
      </c>
      <c r="H2729" t="s">
        <v>7668</v>
      </c>
      <c r="I2729">
        <v>100</v>
      </c>
      <c r="J2729" t="s">
        <v>107</v>
      </c>
      <c r="K2729" t="s">
        <v>7669</v>
      </c>
      <c r="L2729">
        <v>76</v>
      </c>
      <c r="M2729" t="s">
        <v>142</v>
      </c>
      <c r="N2729">
        <v>3270020</v>
      </c>
      <c r="O2729" t="s">
        <v>92</v>
      </c>
      <c r="P2729" t="s">
        <v>7670</v>
      </c>
      <c r="Q2729" t="s">
        <v>127</v>
      </c>
      <c r="R2729">
        <v>11</v>
      </c>
      <c r="S2729">
        <v>27037825</v>
      </c>
      <c r="T2729">
        <v>27189661</v>
      </c>
      <c r="U2729" t="s">
        <v>7671</v>
      </c>
      <c r="V2729">
        <v>1</v>
      </c>
      <c r="W2729" s="2">
        <v>0</v>
      </c>
      <c r="X2729" s="2">
        <v>0</v>
      </c>
      <c r="Y2729" s="2">
        <v>166</v>
      </c>
      <c r="Z2729" s="2">
        <v>137</v>
      </c>
      <c r="AA2729" s="2">
        <v>171</v>
      </c>
      <c r="AB2729" s="2">
        <v>164</v>
      </c>
      <c r="AC2729" s="2">
        <v>151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0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7</v>
      </c>
      <c r="BH2729" s="2">
        <v>5</v>
      </c>
      <c r="BI2729" s="2">
        <v>7</v>
      </c>
      <c r="BJ2729" s="2">
        <v>6</v>
      </c>
      <c r="BK2729" s="2">
        <v>6</v>
      </c>
      <c r="BL2729" s="2">
        <v>0</v>
      </c>
      <c r="BM2729" s="2">
        <v>0</v>
      </c>
      <c r="BN2729" s="2">
        <v>0</v>
      </c>
      <c r="BO2729" s="2">
        <v>0</v>
      </c>
      <c r="BP2729" s="2">
        <v>0</v>
      </c>
      <c r="BQ2729" s="2">
        <v>0</v>
      </c>
      <c r="BR2729" s="2">
        <v>0</v>
      </c>
      <c r="BS2729" s="2">
        <v>0</v>
      </c>
      <c r="BT2729" s="2">
        <v>0</v>
      </c>
      <c r="BU2729" s="2">
        <v>0</v>
      </c>
      <c r="BV2729" s="2">
        <v>0</v>
      </c>
      <c r="BW2729" s="2">
        <v>0</v>
      </c>
      <c r="BX2729" s="2">
        <v>0</v>
      </c>
      <c r="BY2729" s="2">
        <v>0</v>
      </c>
      <c r="BZ2729" s="2">
        <v>0</v>
      </c>
      <c r="CA2729" s="2">
        <v>0</v>
      </c>
      <c r="CB2729" s="2">
        <v>0</v>
      </c>
      <c r="CC2729" s="2">
        <v>0</v>
      </c>
      <c r="CD2729" s="2">
        <v>0</v>
      </c>
      <c r="CE2729" s="2">
        <v>0</v>
      </c>
      <c r="CF2729" s="2">
        <v>0</v>
      </c>
      <c r="CG2729" s="2">
        <v>0</v>
      </c>
      <c r="CH2729" s="2">
        <v>0</v>
      </c>
      <c r="CI2729" s="2">
        <v>0</v>
      </c>
      <c r="CJ2729" s="2">
        <v>0</v>
      </c>
      <c r="CK2729" s="2">
        <v>0</v>
      </c>
      <c r="CL2729" s="2">
        <v>0</v>
      </c>
    </row>
    <row r="2730" spans="1:90" x14ac:dyDescent="0.25">
      <c r="A2730" t="s">
        <v>115</v>
      </c>
      <c r="B2730">
        <v>10208</v>
      </c>
      <c r="C2730" t="s">
        <v>141</v>
      </c>
      <c r="D2730">
        <v>1</v>
      </c>
      <c r="E2730">
        <v>8</v>
      </c>
      <c r="F2730">
        <v>48628</v>
      </c>
      <c r="G2730">
        <v>35048628</v>
      </c>
      <c r="H2730" t="s">
        <v>16000</v>
      </c>
      <c r="I2730">
        <v>100</v>
      </c>
      <c r="J2730" t="s">
        <v>107</v>
      </c>
      <c r="K2730" t="s">
        <v>10086</v>
      </c>
      <c r="L2730">
        <v>76</v>
      </c>
      <c r="M2730" t="s">
        <v>142</v>
      </c>
      <c r="N2730">
        <v>3983090</v>
      </c>
      <c r="O2730" t="s">
        <v>92</v>
      </c>
      <c r="P2730" t="s">
        <v>16001</v>
      </c>
      <c r="Q2730">
        <v>322</v>
      </c>
      <c r="R2730">
        <v>11</v>
      </c>
      <c r="S2730">
        <v>27031185</v>
      </c>
      <c r="T2730">
        <v>27189713</v>
      </c>
      <c r="U2730" t="s">
        <v>16002</v>
      </c>
      <c r="V2730">
        <v>1</v>
      </c>
      <c r="W2730" s="2">
        <v>0</v>
      </c>
      <c r="X2730" s="2">
        <v>0</v>
      </c>
      <c r="Y2730" s="2">
        <v>152</v>
      </c>
      <c r="Z2730" s="2">
        <v>162</v>
      </c>
      <c r="AA2730" s="2">
        <v>125</v>
      </c>
      <c r="AB2730" s="2">
        <v>150</v>
      </c>
      <c r="AC2730" s="2">
        <v>120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0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59</v>
      </c>
      <c r="BD2730" s="2">
        <v>17</v>
      </c>
      <c r="BE2730" s="2">
        <v>0</v>
      </c>
      <c r="BF2730" s="2">
        <v>0</v>
      </c>
      <c r="BG2730" s="2">
        <v>6</v>
      </c>
      <c r="BH2730" s="2">
        <v>9</v>
      </c>
      <c r="BI2730" s="2">
        <v>6</v>
      </c>
      <c r="BJ2730" s="2">
        <v>7</v>
      </c>
      <c r="BK2730" s="2">
        <v>6</v>
      </c>
      <c r="BL2730" s="2">
        <v>0</v>
      </c>
      <c r="BM2730" s="2">
        <v>0</v>
      </c>
      <c r="BN2730" s="2">
        <v>0</v>
      </c>
      <c r="BO2730" s="2">
        <v>0</v>
      </c>
      <c r="BP2730" s="2">
        <v>0</v>
      </c>
      <c r="BQ2730" s="2">
        <v>0</v>
      </c>
      <c r="BR2730" s="2">
        <v>0</v>
      </c>
      <c r="BS2730" s="2">
        <v>0</v>
      </c>
      <c r="BT2730" s="2">
        <v>0</v>
      </c>
      <c r="BU2730" s="2">
        <v>0</v>
      </c>
      <c r="BV2730" s="2">
        <v>0</v>
      </c>
      <c r="BW2730" s="2">
        <v>0</v>
      </c>
      <c r="BX2730" s="2">
        <v>0</v>
      </c>
      <c r="BY2730" s="2">
        <v>0</v>
      </c>
      <c r="BZ2730" s="2">
        <v>0</v>
      </c>
      <c r="CA2730" s="2">
        <v>0</v>
      </c>
      <c r="CB2730" s="2">
        <v>0</v>
      </c>
      <c r="CC2730" s="2">
        <v>0</v>
      </c>
      <c r="CD2730" s="2">
        <v>0</v>
      </c>
      <c r="CE2730" s="2">
        <v>0</v>
      </c>
      <c r="CF2730" s="2">
        <v>0</v>
      </c>
      <c r="CG2730" s="2">
        <v>0</v>
      </c>
      <c r="CH2730" s="2">
        <v>0</v>
      </c>
      <c r="CI2730" s="2">
        <v>0</v>
      </c>
      <c r="CJ2730" s="2">
        <v>0</v>
      </c>
      <c r="CK2730" s="2">
        <v>3</v>
      </c>
      <c r="CL2730" s="2">
        <v>4</v>
      </c>
    </row>
    <row r="2731" spans="1:90" x14ac:dyDescent="0.25">
      <c r="A2731" t="s">
        <v>115</v>
      </c>
      <c r="B2731">
        <v>10208</v>
      </c>
      <c r="C2731" t="s">
        <v>141</v>
      </c>
      <c r="D2731">
        <v>1</v>
      </c>
      <c r="E2731">
        <v>8</v>
      </c>
      <c r="F2731">
        <v>2689</v>
      </c>
      <c r="G2731">
        <v>35002689</v>
      </c>
      <c r="H2731" t="s">
        <v>14048</v>
      </c>
      <c r="I2731">
        <v>100</v>
      </c>
      <c r="J2731" t="s">
        <v>107</v>
      </c>
      <c r="K2731" t="s">
        <v>12366</v>
      </c>
      <c r="L2731">
        <v>5</v>
      </c>
      <c r="M2731" t="s">
        <v>158</v>
      </c>
      <c r="N2731">
        <v>3685050</v>
      </c>
      <c r="O2731" t="s">
        <v>92</v>
      </c>
      <c r="P2731" t="s">
        <v>14049</v>
      </c>
      <c r="Q2731">
        <v>127</v>
      </c>
      <c r="R2731">
        <v>11</v>
      </c>
      <c r="S2731">
        <v>20464965</v>
      </c>
      <c r="T2731">
        <v>22803330</v>
      </c>
      <c r="U2731" t="s">
        <v>14050</v>
      </c>
      <c r="V2731">
        <v>1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172</v>
      </c>
      <c r="AI2731" s="2">
        <v>159</v>
      </c>
      <c r="AJ2731" s="2">
        <v>161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0</v>
      </c>
      <c r="BI2731" s="2">
        <v>0</v>
      </c>
      <c r="BJ2731" s="2">
        <v>0</v>
      </c>
      <c r="BK2731" s="2">
        <v>0</v>
      </c>
      <c r="BL2731" s="2">
        <v>0</v>
      </c>
      <c r="BM2731" s="2">
        <v>0</v>
      </c>
      <c r="BN2731" s="2">
        <v>0</v>
      </c>
      <c r="BO2731" s="2">
        <v>0</v>
      </c>
      <c r="BP2731" s="2">
        <v>11</v>
      </c>
      <c r="BQ2731" s="2">
        <v>7</v>
      </c>
      <c r="BR2731" s="2">
        <v>8</v>
      </c>
      <c r="BS2731" s="2">
        <v>0</v>
      </c>
      <c r="BT2731" s="2">
        <v>0</v>
      </c>
      <c r="BU2731" s="2">
        <v>0</v>
      </c>
      <c r="BV2731" s="2">
        <v>0</v>
      </c>
      <c r="BW2731" s="2">
        <v>0</v>
      </c>
      <c r="BX2731" s="2">
        <v>0</v>
      </c>
      <c r="BY2731" s="2">
        <v>0</v>
      </c>
      <c r="BZ2731" s="2">
        <v>0</v>
      </c>
      <c r="CA2731" s="2">
        <v>0</v>
      </c>
      <c r="CB2731" s="2">
        <v>0</v>
      </c>
      <c r="CC2731" s="2">
        <v>0</v>
      </c>
      <c r="CD2731" s="2">
        <v>0</v>
      </c>
      <c r="CE2731" s="2">
        <v>0</v>
      </c>
      <c r="CF2731" s="2">
        <v>0</v>
      </c>
      <c r="CG2731" s="2">
        <v>0</v>
      </c>
      <c r="CH2731" s="2">
        <v>0</v>
      </c>
      <c r="CI2731" s="2">
        <v>0</v>
      </c>
      <c r="CJ2731" s="2">
        <v>0</v>
      </c>
      <c r="CK2731" s="2">
        <v>0</v>
      </c>
      <c r="CL2731" s="2">
        <v>0</v>
      </c>
    </row>
    <row r="2732" spans="1:90" x14ac:dyDescent="0.25">
      <c r="A2732" t="s">
        <v>115</v>
      </c>
      <c r="B2732">
        <v>10208</v>
      </c>
      <c r="C2732" t="s">
        <v>141</v>
      </c>
      <c r="D2732">
        <v>1</v>
      </c>
      <c r="E2732">
        <v>8</v>
      </c>
      <c r="F2732">
        <v>268288</v>
      </c>
      <c r="G2732">
        <v>35268288</v>
      </c>
      <c r="H2732" t="s">
        <v>7104</v>
      </c>
      <c r="I2732">
        <v>100</v>
      </c>
      <c r="J2732" t="s">
        <v>107</v>
      </c>
      <c r="K2732" t="s">
        <v>5483</v>
      </c>
      <c r="L2732">
        <v>76</v>
      </c>
      <c r="M2732" t="s">
        <v>142</v>
      </c>
      <c r="N2732">
        <v>3977002</v>
      </c>
      <c r="O2732" t="s">
        <v>92</v>
      </c>
      <c r="P2732" t="s">
        <v>7105</v>
      </c>
      <c r="Q2732">
        <v>62</v>
      </c>
      <c r="R2732">
        <v>11</v>
      </c>
      <c r="S2732">
        <v>20176482</v>
      </c>
      <c r="T2732">
        <v>29192452</v>
      </c>
      <c r="U2732" t="s">
        <v>7106</v>
      </c>
      <c r="V2732">
        <v>1</v>
      </c>
      <c r="W2732" s="2">
        <v>0</v>
      </c>
      <c r="X2732" s="2">
        <v>0</v>
      </c>
      <c r="Y2732" s="2">
        <v>95</v>
      </c>
      <c r="Z2732" s="2">
        <v>84</v>
      </c>
      <c r="AA2732" s="2">
        <v>73</v>
      </c>
      <c r="AB2732" s="2">
        <v>71</v>
      </c>
      <c r="AC2732" s="2">
        <v>72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0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5</v>
      </c>
      <c r="BH2732" s="2">
        <v>3</v>
      </c>
      <c r="BI2732" s="2">
        <v>3</v>
      </c>
      <c r="BJ2732" s="2">
        <v>3</v>
      </c>
      <c r="BK2732" s="2">
        <v>3</v>
      </c>
      <c r="BL2732" s="2">
        <v>0</v>
      </c>
      <c r="BM2732" s="2">
        <v>0</v>
      </c>
      <c r="BN2732" s="2">
        <v>0</v>
      </c>
      <c r="BO2732" s="2">
        <v>0</v>
      </c>
      <c r="BP2732" s="2">
        <v>0</v>
      </c>
      <c r="BQ2732" s="2">
        <v>0</v>
      </c>
      <c r="BR2732" s="2">
        <v>0</v>
      </c>
      <c r="BS2732" s="2">
        <v>0</v>
      </c>
      <c r="BT2732" s="2">
        <v>0</v>
      </c>
      <c r="BU2732" s="2">
        <v>0</v>
      </c>
      <c r="BV2732" s="2">
        <v>0</v>
      </c>
      <c r="BW2732" s="2">
        <v>0</v>
      </c>
      <c r="BX2732" s="2">
        <v>0</v>
      </c>
      <c r="BY2732" s="2">
        <v>0</v>
      </c>
      <c r="BZ2732" s="2">
        <v>0</v>
      </c>
      <c r="CA2732" s="2">
        <v>0</v>
      </c>
      <c r="CB2732" s="2">
        <v>0</v>
      </c>
      <c r="CC2732" s="2">
        <v>0</v>
      </c>
      <c r="CD2732" s="2">
        <v>0</v>
      </c>
      <c r="CE2732" s="2">
        <v>0</v>
      </c>
      <c r="CF2732" s="2">
        <v>0</v>
      </c>
      <c r="CG2732" s="2">
        <v>0</v>
      </c>
      <c r="CH2732" s="2">
        <v>0</v>
      </c>
      <c r="CI2732" s="2">
        <v>0</v>
      </c>
      <c r="CJ2732" s="2">
        <v>0</v>
      </c>
      <c r="CK2732" s="2">
        <v>0</v>
      </c>
      <c r="CL2732" s="2">
        <v>0</v>
      </c>
    </row>
    <row r="2733" spans="1:90" x14ac:dyDescent="0.25">
      <c r="A2733" t="s">
        <v>115</v>
      </c>
      <c r="B2733">
        <v>10208</v>
      </c>
      <c r="C2733" t="s">
        <v>141</v>
      </c>
      <c r="D2733">
        <v>1</v>
      </c>
      <c r="E2733">
        <v>8</v>
      </c>
      <c r="F2733">
        <v>909063</v>
      </c>
      <c r="G2733">
        <v>35909063</v>
      </c>
      <c r="H2733" t="s">
        <v>5333</v>
      </c>
      <c r="I2733">
        <v>100</v>
      </c>
      <c r="J2733" t="s">
        <v>107</v>
      </c>
      <c r="K2733" t="s">
        <v>308</v>
      </c>
      <c r="L2733">
        <v>24</v>
      </c>
      <c r="M2733" t="s">
        <v>308</v>
      </c>
      <c r="N2733">
        <v>8285300</v>
      </c>
      <c r="O2733" t="s">
        <v>92</v>
      </c>
      <c r="P2733" t="s">
        <v>5334</v>
      </c>
      <c r="Q2733">
        <v>322</v>
      </c>
      <c r="R2733">
        <v>11</v>
      </c>
      <c r="S2733">
        <v>27423861</v>
      </c>
      <c r="T2733">
        <v>27424504</v>
      </c>
      <c r="U2733" t="s">
        <v>5335</v>
      </c>
      <c r="V2733">
        <v>1</v>
      </c>
      <c r="W2733" s="2">
        <v>0</v>
      </c>
      <c r="X2733" s="2">
        <v>0</v>
      </c>
      <c r="Y2733" s="2">
        <v>63</v>
      </c>
      <c r="Z2733" s="2">
        <v>81</v>
      </c>
      <c r="AA2733" s="2">
        <v>90</v>
      </c>
      <c r="AB2733" s="2">
        <v>72</v>
      </c>
      <c r="AC2733" s="2">
        <v>65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0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4</v>
      </c>
      <c r="BH2733" s="2">
        <v>3</v>
      </c>
      <c r="BI2733" s="2">
        <v>5</v>
      </c>
      <c r="BJ2733" s="2">
        <v>5</v>
      </c>
      <c r="BK2733" s="2">
        <v>4</v>
      </c>
      <c r="BL2733" s="2">
        <v>0</v>
      </c>
      <c r="BM2733" s="2">
        <v>0</v>
      </c>
      <c r="BN2733" s="2">
        <v>0</v>
      </c>
      <c r="BO2733" s="2">
        <v>0</v>
      </c>
      <c r="BP2733" s="2">
        <v>0</v>
      </c>
      <c r="BQ2733" s="2">
        <v>0</v>
      </c>
      <c r="BR2733" s="2">
        <v>0</v>
      </c>
      <c r="BS2733" s="2">
        <v>0</v>
      </c>
      <c r="BT2733" s="2">
        <v>0</v>
      </c>
      <c r="BU2733" s="2">
        <v>0</v>
      </c>
      <c r="BV2733" s="2">
        <v>0</v>
      </c>
      <c r="BW2733" s="2">
        <v>0</v>
      </c>
      <c r="BX2733" s="2">
        <v>0</v>
      </c>
      <c r="BY2733" s="2">
        <v>0</v>
      </c>
      <c r="BZ2733" s="2">
        <v>0</v>
      </c>
      <c r="CA2733" s="2">
        <v>0</v>
      </c>
      <c r="CB2733" s="2">
        <v>0</v>
      </c>
      <c r="CC2733" s="2">
        <v>0</v>
      </c>
      <c r="CD2733" s="2">
        <v>0</v>
      </c>
      <c r="CE2733" s="2">
        <v>0</v>
      </c>
      <c r="CF2733" s="2">
        <v>0</v>
      </c>
      <c r="CG2733" s="2">
        <v>0</v>
      </c>
      <c r="CH2733" s="2">
        <v>0</v>
      </c>
      <c r="CI2733" s="2">
        <v>0</v>
      </c>
      <c r="CJ2733" s="2">
        <v>0</v>
      </c>
      <c r="CK2733" s="2">
        <v>0</v>
      </c>
      <c r="CL2733" s="2">
        <v>0</v>
      </c>
    </row>
    <row r="2734" spans="1:90" x14ac:dyDescent="0.25">
      <c r="A2734" t="s">
        <v>115</v>
      </c>
      <c r="B2734">
        <v>10208</v>
      </c>
      <c r="C2734" t="s">
        <v>141</v>
      </c>
      <c r="D2734">
        <v>1</v>
      </c>
      <c r="E2734">
        <v>8</v>
      </c>
      <c r="F2734">
        <v>906190</v>
      </c>
      <c r="G2734">
        <v>35906190</v>
      </c>
      <c r="H2734" t="s">
        <v>2687</v>
      </c>
      <c r="I2734">
        <v>100</v>
      </c>
      <c r="J2734" t="s">
        <v>107</v>
      </c>
      <c r="K2734" t="s">
        <v>2688</v>
      </c>
      <c r="L2734">
        <v>57</v>
      </c>
      <c r="M2734" t="s">
        <v>724</v>
      </c>
      <c r="N2734">
        <v>8265290</v>
      </c>
      <c r="O2734" t="s">
        <v>92</v>
      </c>
      <c r="P2734" t="s">
        <v>2689</v>
      </c>
      <c r="Q2734" t="s">
        <v>127</v>
      </c>
      <c r="R2734">
        <v>11</v>
      </c>
      <c r="S2734">
        <v>25214923</v>
      </c>
      <c r="T2734">
        <v>25233827</v>
      </c>
      <c r="U2734" t="s">
        <v>2690</v>
      </c>
      <c r="V2734">
        <v>1</v>
      </c>
      <c r="W2734" s="2">
        <v>0</v>
      </c>
      <c r="X2734" s="2">
        <v>0</v>
      </c>
      <c r="Y2734" s="2">
        <v>64</v>
      </c>
      <c r="Z2734" s="2">
        <v>55</v>
      </c>
      <c r="AA2734" s="2">
        <v>52</v>
      </c>
      <c r="AB2734" s="2">
        <v>59</v>
      </c>
      <c r="AC2734" s="2">
        <v>53</v>
      </c>
      <c r="AD2734" s="2">
        <v>74</v>
      </c>
      <c r="AE2734" s="2">
        <v>67</v>
      </c>
      <c r="AF2734" s="2">
        <v>58</v>
      </c>
      <c r="AG2734" s="2">
        <v>37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0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53</v>
      </c>
      <c r="BD2734" s="2">
        <v>0</v>
      </c>
      <c r="BE2734" s="2">
        <v>0</v>
      </c>
      <c r="BF2734" s="2">
        <v>0</v>
      </c>
      <c r="BG2734" s="2">
        <v>5</v>
      </c>
      <c r="BH2734" s="2">
        <v>2</v>
      </c>
      <c r="BI2734" s="2">
        <v>3</v>
      </c>
      <c r="BJ2734" s="2">
        <v>2</v>
      </c>
      <c r="BK2734" s="2">
        <v>2</v>
      </c>
      <c r="BL2734" s="2">
        <v>4</v>
      </c>
      <c r="BM2734" s="2">
        <v>3</v>
      </c>
      <c r="BN2734" s="2">
        <v>2</v>
      </c>
      <c r="BO2734" s="2">
        <v>1</v>
      </c>
      <c r="BP2734" s="2">
        <v>0</v>
      </c>
      <c r="BQ2734" s="2">
        <v>0</v>
      </c>
      <c r="BR2734" s="2">
        <v>0</v>
      </c>
      <c r="BS2734" s="2">
        <v>0</v>
      </c>
      <c r="BT2734" s="2">
        <v>0</v>
      </c>
      <c r="BU2734" s="2">
        <v>0</v>
      </c>
      <c r="BV2734" s="2">
        <v>0</v>
      </c>
      <c r="BW2734" s="2">
        <v>0</v>
      </c>
      <c r="BX2734" s="2">
        <v>0</v>
      </c>
      <c r="BY2734" s="2">
        <v>0</v>
      </c>
      <c r="BZ2734" s="2">
        <v>0</v>
      </c>
      <c r="CA2734" s="2">
        <v>0</v>
      </c>
      <c r="CB2734" s="2">
        <v>0</v>
      </c>
      <c r="CC2734" s="2">
        <v>0</v>
      </c>
      <c r="CD2734" s="2">
        <v>0</v>
      </c>
      <c r="CE2734" s="2">
        <v>0</v>
      </c>
      <c r="CF2734" s="2">
        <v>0</v>
      </c>
      <c r="CG2734" s="2">
        <v>0</v>
      </c>
      <c r="CH2734" s="2">
        <v>0</v>
      </c>
      <c r="CI2734" s="2">
        <v>0</v>
      </c>
      <c r="CJ2734" s="2">
        <v>0</v>
      </c>
      <c r="CK2734" s="2">
        <v>2</v>
      </c>
      <c r="CL2734" s="2">
        <v>0</v>
      </c>
    </row>
    <row r="2735" spans="1:90" x14ac:dyDescent="0.25">
      <c r="A2735" t="s">
        <v>115</v>
      </c>
      <c r="B2735">
        <v>10208</v>
      </c>
      <c r="C2735" t="s">
        <v>141</v>
      </c>
      <c r="D2735">
        <v>1</v>
      </c>
      <c r="E2735">
        <v>8</v>
      </c>
      <c r="F2735">
        <v>909130</v>
      </c>
      <c r="G2735">
        <v>35909130</v>
      </c>
      <c r="H2735" t="s">
        <v>12019</v>
      </c>
      <c r="I2735">
        <v>100</v>
      </c>
      <c r="J2735" t="s">
        <v>107</v>
      </c>
      <c r="K2735" t="s">
        <v>6583</v>
      </c>
      <c r="L2735">
        <v>73</v>
      </c>
      <c r="M2735" t="s">
        <v>587</v>
      </c>
      <c r="N2735">
        <v>3945010</v>
      </c>
      <c r="O2735" t="s">
        <v>92</v>
      </c>
      <c r="P2735" t="s">
        <v>5499</v>
      </c>
      <c r="Q2735">
        <v>190</v>
      </c>
      <c r="R2735">
        <v>11</v>
      </c>
      <c r="S2735">
        <v>29191945</v>
      </c>
      <c r="T2735">
        <v>29620035</v>
      </c>
      <c r="U2735" t="s">
        <v>12020</v>
      </c>
      <c r="V2735">
        <v>1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181</v>
      </c>
      <c r="AE2735" s="2">
        <v>71</v>
      </c>
      <c r="AF2735" s="2">
        <v>71</v>
      </c>
      <c r="AG2735" s="2">
        <v>86</v>
      </c>
      <c r="AH2735" s="2">
        <v>389</v>
      </c>
      <c r="AI2735" s="2">
        <v>292</v>
      </c>
      <c r="AJ2735" s="2">
        <v>275</v>
      </c>
      <c r="AK2735" s="2">
        <v>0</v>
      </c>
      <c r="AL2735" s="2">
        <v>0</v>
      </c>
      <c r="AM2735" s="2">
        <v>0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0</v>
      </c>
      <c r="BI2735" s="2">
        <v>0</v>
      </c>
      <c r="BJ2735" s="2">
        <v>0</v>
      </c>
      <c r="BK2735" s="2">
        <v>0</v>
      </c>
      <c r="BL2735" s="2">
        <v>8</v>
      </c>
      <c r="BM2735" s="2">
        <v>3</v>
      </c>
      <c r="BN2735" s="2">
        <v>2</v>
      </c>
      <c r="BO2735" s="2">
        <v>5</v>
      </c>
      <c r="BP2735" s="2">
        <v>15</v>
      </c>
      <c r="BQ2735" s="2">
        <v>11</v>
      </c>
      <c r="BR2735" s="2">
        <v>11</v>
      </c>
      <c r="BS2735" s="2">
        <v>0</v>
      </c>
      <c r="BT2735" s="2">
        <v>0</v>
      </c>
      <c r="BU2735" s="2">
        <v>0</v>
      </c>
      <c r="BV2735" s="2">
        <v>0</v>
      </c>
      <c r="BW2735" s="2">
        <v>0</v>
      </c>
      <c r="BX2735" s="2">
        <v>0</v>
      </c>
      <c r="BY2735" s="2">
        <v>0</v>
      </c>
      <c r="BZ2735" s="2">
        <v>0</v>
      </c>
      <c r="CA2735" s="2">
        <v>0</v>
      </c>
      <c r="CB2735" s="2">
        <v>0</v>
      </c>
      <c r="CC2735" s="2">
        <v>0</v>
      </c>
      <c r="CD2735" s="2">
        <v>0</v>
      </c>
      <c r="CE2735" s="2">
        <v>0</v>
      </c>
      <c r="CF2735" s="2">
        <v>0</v>
      </c>
      <c r="CG2735" s="2">
        <v>0</v>
      </c>
      <c r="CH2735" s="2">
        <v>0</v>
      </c>
      <c r="CI2735" s="2">
        <v>0</v>
      </c>
      <c r="CJ2735" s="2">
        <v>0</v>
      </c>
      <c r="CK2735" s="2">
        <v>0</v>
      </c>
      <c r="CL2735" s="2">
        <v>0</v>
      </c>
    </row>
    <row r="2736" spans="1:90" x14ac:dyDescent="0.25">
      <c r="A2736" t="s">
        <v>115</v>
      </c>
      <c r="B2736">
        <v>10208</v>
      </c>
      <c r="C2736" t="s">
        <v>141</v>
      </c>
      <c r="D2736">
        <v>1</v>
      </c>
      <c r="E2736">
        <v>8</v>
      </c>
      <c r="F2736">
        <v>2636</v>
      </c>
      <c r="G2736">
        <v>35002636</v>
      </c>
      <c r="H2736" t="s">
        <v>2951</v>
      </c>
      <c r="I2736">
        <v>100</v>
      </c>
      <c r="J2736" t="s">
        <v>107</v>
      </c>
      <c r="K2736" t="s">
        <v>287</v>
      </c>
      <c r="L2736">
        <v>91</v>
      </c>
      <c r="M2736" t="s">
        <v>287</v>
      </c>
      <c r="N2736">
        <v>3515010</v>
      </c>
      <c r="O2736" t="s">
        <v>92</v>
      </c>
      <c r="P2736" t="s">
        <v>2952</v>
      </c>
      <c r="Q2736">
        <v>133</v>
      </c>
      <c r="R2736">
        <v>11</v>
      </c>
      <c r="S2736">
        <v>26530626</v>
      </c>
      <c r="T2736">
        <v>26532746</v>
      </c>
      <c r="U2736" t="s">
        <v>2953</v>
      </c>
      <c r="V2736">
        <v>1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107</v>
      </c>
      <c r="AE2736" s="2">
        <v>120</v>
      </c>
      <c r="AF2736" s="2">
        <v>75</v>
      </c>
      <c r="AG2736" s="2">
        <v>133</v>
      </c>
      <c r="AH2736" s="2">
        <v>357</v>
      </c>
      <c r="AI2736" s="2">
        <v>332</v>
      </c>
      <c r="AJ2736" s="2">
        <v>298</v>
      </c>
      <c r="AK2736" s="2">
        <v>0</v>
      </c>
      <c r="AL2736" s="2">
        <v>0</v>
      </c>
      <c r="AM2736" s="2">
        <v>0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0</v>
      </c>
      <c r="BD2736" s="2">
        <v>0</v>
      </c>
      <c r="BE2736" s="2">
        <v>0</v>
      </c>
      <c r="BF2736" s="2">
        <v>0</v>
      </c>
      <c r="BG2736" s="2">
        <v>0</v>
      </c>
      <c r="BH2736" s="2">
        <v>0</v>
      </c>
      <c r="BI2736" s="2">
        <v>0</v>
      </c>
      <c r="BJ2736" s="2">
        <v>0</v>
      </c>
      <c r="BK2736" s="2">
        <v>0</v>
      </c>
      <c r="BL2736" s="2">
        <v>4</v>
      </c>
      <c r="BM2736" s="2">
        <v>4</v>
      </c>
      <c r="BN2736" s="2">
        <v>2</v>
      </c>
      <c r="BO2736" s="2">
        <v>5</v>
      </c>
      <c r="BP2736" s="2">
        <v>11</v>
      </c>
      <c r="BQ2736" s="2">
        <v>10</v>
      </c>
      <c r="BR2736" s="2">
        <v>9</v>
      </c>
      <c r="BS2736" s="2">
        <v>0</v>
      </c>
      <c r="BT2736" s="2">
        <v>0</v>
      </c>
      <c r="BU2736" s="2">
        <v>0</v>
      </c>
      <c r="BV2736" s="2">
        <v>0</v>
      </c>
      <c r="BW2736" s="2">
        <v>0</v>
      </c>
      <c r="BX2736" s="2">
        <v>0</v>
      </c>
      <c r="BY2736" s="2">
        <v>0</v>
      </c>
      <c r="BZ2736" s="2">
        <v>0</v>
      </c>
      <c r="CA2736" s="2">
        <v>0</v>
      </c>
      <c r="CB2736" s="2">
        <v>0</v>
      </c>
      <c r="CC2736" s="2">
        <v>0</v>
      </c>
      <c r="CD2736" s="2">
        <v>0</v>
      </c>
      <c r="CE2736" s="2">
        <v>0</v>
      </c>
      <c r="CF2736" s="2">
        <v>0</v>
      </c>
      <c r="CG2736" s="2">
        <v>0</v>
      </c>
      <c r="CH2736" s="2">
        <v>0</v>
      </c>
      <c r="CI2736" s="2">
        <v>0</v>
      </c>
      <c r="CJ2736" s="2">
        <v>0</v>
      </c>
      <c r="CK2736" s="2">
        <v>0</v>
      </c>
      <c r="CL2736" s="2">
        <v>0</v>
      </c>
    </row>
    <row r="2737" spans="1:90" x14ac:dyDescent="0.25">
      <c r="A2737" t="s">
        <v>115</v>
      </c>
      <c r="B2737">
        <v>10208</v>
      </c>
      <c r="C2737" t="s">
        <v>141</v>
      </c>
      <c r="D2737">
        <v>1</v>
      </c>
      <c r="E2737">
        <v>8</v>
      </c>
      <c r="F2737">
        <v>924209</v>
      </c>
      <c r="G2737">
        <v>35924209</v>
      </c>
      <c r="H2737" t="s">
        <v>15434</v>
      </c>
      <c r="I2737">
        <v>100</v>
      </c>
      <c r="J2737" t="s">
        <v>107</v>
      </c>
      <c r="K2737" t="s">
        <v>2294</v>
      </c>
      <c r="L2737">
        <v>24</v>
      </c>
      <c r="M2737" t="s">
        <v>308</v>
      </c>
      <c r="N2737">
        <v>3579000</v>
      </c>
      <c r="O2737" t="s">
        <v>92</v>
      </c>
      <c r="P2737" t="s">
        <v>15435</v>
      </c>
      <c r="Q2737">
        <v>741</v>
      </c>
      <c r="R2737">
        <v>11</v>
      </c>
      <c r="S2737">
        <v>27428514</v>
      </c>
      <c r="T2737">
        <v>27438453</v>
      </c>
      <c r="U2737" t="s">
        <v>15436</v>
      </c>
      <c r="V2737">
        <v>1</v>
      </c>
      <c r="W2737" s="2">
        <v>0</v>
      </c>
      <c r="X2737" s="2">
        <v>0</v>
      </c>
      <c r="Y2737" s="2">
        <v>113</v>
      </c>
      <c r="Z2737" s="2">
        <v>130</v>
      </c>
      <c r="AA2737" s="2">
        <v>146</v>
      </c>
      <c r="AB2737" s="2">
        <v>127</v>
      </c>
      <c r="AC2737" s="2">
        <v>105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4</v>
      </c>
      <c r="BH2737" s="2">
        <v>7</v>
      </c>
      <c r="BI2737" s="2">
        <v>7</v>
      </c>
      <c r="BJ2737" s="2">
        <v>8</v>
      </c>
      <c r="BK2737" s="2">
        <v>4</v>
      </c>
      <c r="BL2737" s="2">
        <v>0</v>
      </c>
      <c r="BM2737" s="2">
        <v>0</v>
      </c>
      <c r="BN2737" s="2">
        <v>0</v>
      </c>
      <c r="BO2737" s="2">
        <v>0</v>
      </c>
      <c r="BP2737" s="2">
        <v>0</v>
      </c>
      <c r="BQ2737" s="2">
        <v>0</v>
      </c>
      <c r="BR2737" s="2">
        <v>0</v>
      </c>
      <c r="BS2737" s="2">
        <v>0</v>
      </c>
      <c r="BT2737" s="2">
        <v>0</v>
      </c>
      <c r="BU2737" s="2">
        <v>0</v>
      </c>
      <c r="BV2737" s="2">
        <v>0</v>
      </c>
      <c r="BW2737" s="2">
        <v>0</v>
      </c>
      <c r="BX2737" s="2">
        <v>0</v>
      </c>
      <c r="BY2737" s="2">
        <v>0</v>
      </c>
      <c r="BZ2737" s="2">
        <v>0</v>
      </c>
      <c r="CA2737" s="2">
        <v>0</v>
      </c>
      <c r="CB2737" s="2">
        <v>0</v>
      </c>
      <c r="CC2737" s="2">
        <v>0</v>
      </c>
      <c r="CD2737" s="2">
        <v>0</v>
      </c>
      <c r="CE2737" s="2">
        <v>0</v>
      </c>
      <c r="CF2737" s="2">
        <v>0</v>
      </c>
      <c r="CG2737" s="2">
        <v>0</v>
      </c>
      <c r="CH2737" s="2">
        <v>0</v>
      </c>
      <c r="CI2737" s="2">
        <v>0</v>
      </c>
      <c r="CJ2737" s="2">
        <v>0</v>
      </c>
      <c r="CK2737" s="2">
        <v>0</v>
      </c>
      <c r="CL2737" s="2">
        <v>0</v>
      </c>
    </row>
    <row r="2738" spans="1:90" x14ac:dyDescent="0.25">
      <c r="A2738" t="s">
        <v>115</v>
      </c>
      <c r="B2738">
        <v>10208</v>
      </c>
      <c r="C2738" t="s">
        <v>141</v>
      </c>
      <c r="D2738">
        <v>1</v>
      </c>
      <c r="E2738">
        <v>8</v>
      </c>
      <c r="F2738">
        <v>2434</v>
      </c>
      <c r="G2738">
        <v>35002434</v>
      </c>
      <c r="H2738" t="s">
        <v>10079</v>
      </c>
      <c r="I2738">
        <v>100</v>
      </c>
      <c r="J2738" t="s">
        <v>107</v>
      </c>
      <c r="K2738" t="s">
        <v>460</v>
      </c>
      <c r="L2738">
        <v>91</v>
      </c>
      <c r="M2738" t="s">
        <v>287</v>
      </c>
      <c r="N2738">
        <v>3556010</v>
      </c>
      <c r="O2738" t="s">
        <v>92</v>
      </c>
      <c r="P2738" t="s">
        <v>10080</v>
      </c>
      <c r="Q2738">
        <v>189</v>
      </c>
      <c r="R2738">
        <v>11</v>
      </c>
      <c r="S2738">
        <v>27490957</v>
      </c>
      <c r="T2738">
        <v>27494365</v>
      </c>
      <c r="U2738" t="s">
        <v>10081</v>
      </c>
      <c r="V2738">
        <v>1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67</v>
      </c>
      <c r="AE2738" s="2">
        <v>73</v>
      </c>
      <c r="AF2738" s="2">
        <v>70</v>
      </c>
      <c r="AG2738" s="2">
        <v>56</v>
      </c>
      <c r="AH2738" s="2">
        <v>84</v>
      </c>
      <c r="AI2738" s="2">
        <v>71</v>
      </c>
      <c r="AJ2738" s="2">
        <v>75</v>
      </c>
      <c r="AK2738" s="2">
        <v>0</v>
      </c>
      <c r="AL2738" s="2">
        <v>0</v>
      </c>
      <c r="AM2738" s="2">
        <v>0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0</v>
      </c>
      <c r="BI2738" s="2">
        <v>0</v>
      </c>
      <c r="BJ2738" s="2">
        <v>0</v>
      </c>
      <c r="BK2738" s="2">
        <v>0</v>
      </c>
      <c r="BL2738" s="2">
        <v>2</v>
      </c>
      <c r="BM2738" s="2">
        <v>2</v>
      </c>
      <c r="BN2738" s="2">
        <v>2</v>
      </c>
      <c r="BO2738" s="2">
        <v>2</v>
      </c>
      <c r="BP2738" s="2">
        <v>2</v>
      </c>
      <c r="BQ2738" s="2">
        <v>2</v>
      </c>
      <c r="BR2738" s="2">
        <v>2</v>
      </c>
      <c r="BS2738" s="2">
        <v>0</v>
      </c>
      <c r="BT2738" s="2">
        <v>0</v>
      </c>
      <c r="BU2738" s="2">
        <v>0</v>
      </c>
      <c r="BV2738" s="2">
        <v>0</v>
      </c>
      <c r="BW2738" s="2">
        <v>0</v>
      </c>
      <c r="BX2738" s="2">
        <v>0</v>
      </c>
      <c r="BY2738" s="2">
        <v>0</v>
      </c>
      <c r="BZ2738" s="2">
        <v>0</v>
      </c>
      <c r="CA2738" s="2">
        <v>0</v>
      </c>
      <c r="CB2738" s="2">
        <v>0</v>
      </c>
      <c r="CC2738" s="2">
        <v>0</v>
      </c>
      <c r="CD2738" s="2">
        <v>0</v>
      </c>
      <c r="CE2738" s="2">
        <v>0</v>
      </c>
      <c r="CF2738" s="2">
        <v>0</v>
      </c>
      <c r="CG2738" s="2">
        <v>0</v>
      </c>
      <c r="CH2738" s="2">
        <v>0</v>
      </c>
      <c r="CI2738" s="2">
        <v>0</v>
      </c>
      <c r="CJ2738" s="2">
        <v>0</v>
      </c>
      <c r="CK2738" s="2">
        <v>0</v>
      </c>
      <c r="CL2738" s="2">
        <v>0</v>
      </c>
    </row>
    <row r="2739" spans="1:90" x14ac:dyDescent="0.25">
      <c r="A2739" t="s">
        <v>115</v>
      </c>
      <c r="B2739">
        <v>10208</v>
      </c>
      <c r="C2739" t="s">
        <v>141</v>
      </c>
      <c r="D2739">
        <v>1</v>
      </c>
      <c r="E2739">
        <v>8</v>
      </c>
      <c r="F2739">
        <v>3165</v>
      </c>
      <c r="G2739">
        <v>35003165</v>
      </c>
      <c r="H2739" t="s">
        <v>14994</v>
      </c>
      <c r="I2739">
        <v>100</v>
      </c>
      <c r="J2739" t="s">
        <v>107</v>
      </c>
      <c r="K2739" t="s">
        <v>2663</v>
      </c>
      <c r="L2739">
        <v>76</v>
      </c>
      <c r="M2739" t="s">
        <v>142</v>
      </c>
      <c r="N2739">
        <v>3976020</v>
      </c>
      <c r="O2739" t="s">
        <v>92</v>
      </c>
      <c r="P2739" t="s">
        <v>14995</v>
      </c>
      <c r="Q2739">
        <v>1000</v>
      </c>
      <c r="R2739">
        <v>11</v>
      </c>
      <c r="S2739">
        <v>29191001</v>
      </c>
      <c r="T2739">
        <v>29629385</v>
      </c>
      <c r="U2739" t="s">
        <v>14996</v>
      </c>
      <c r="V2739">
        <v>1</v>
      </c>
      <c r="W2739" s="2">
        <v>0</v>
      </c>
      <c r="X2739" s="2">
        <v>0</v>
      </c>
      <c r="Y2739" s="2">
        <v>133</v>
      </c>
      <c r="Z2739" s="2">
        <v>161</v>
      </c>
      <c r="AA2739" s="2">
        <v>148</v>
      </c>
      <c r="AB2739" s="2">
        <v>142</v>
      </c>
      <c r="AC2739" s="2">
        <v>120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23</v>
      </c>
      <c r="BE2739" s="2">
        <v>0</v>
      </c>
      <c r="BF2739" s="2">
        <v>0</v>
      </c>
      <c r="BG2739" s="2">
        <v>6</v>
      </c>
      <c r="BH2739" s="2">
        <v>7</v>
      </c>
      <c r="BI2739" s="2">
        <v>8</v>
      </c>
      <c r="BJ2739" s="2">
        <v>9</v>
      </c>
      <c r="BK2739" s="2">
        <v>6</v>
      </c>
      <c r="BL2739" s="2">
        <v>0</v>
      </c>
      <c r="BM2739" s="2">
        <v>0</v>
      </c>
      <c r="BN2739" s="2">
        <v>0</v>
      </c>
      <c r="BO2739" s="2">
        <v>0</v>
      </c>
      <c r="BP2739" s="2">
        <v>0</v>
      </c>
      <c r="BQ2739" s="2">
        <v>0</v>
      </c>
      <c r="BR2739" s="2">
        <v>0</v>
      </c>
      <c r="BS2739" s="2">
        <v>0</v>
      </c>
      <c r="BT2739" s="2">
        <v>0</v>
      </c>
      <c r="BU2739" s="2">
        <v>0</v>
      </c>
      <c r="BV2739" s="2">
        <v>0</v>
      </c>
      <c r="BW2739" s="2">
        <v>0</v>
      </c>
      <c r="BX2739" s="2">
        <v>0</v>
      </c>
      <c r="BY2739" s="2">
        <v>0</v>
      </c>
      <c r="BZ2739" s="2">
        <v>0</v>
      </c>
      <c r="CA2739" s="2">
        <v>0</v>
      </c>
      <c r="CB2739" s="2">
        <v>0</v>
      </c>
      <c r="CC2739" s="2">
        <v>0</v>
      </c>
      <c r="CD2739" s="2">
        <v>0</v>
      </c>
      <c r="CE2739" s="2">
        <v>0</v>
      </c>
      <c r="CF2739" s="2">
        <v>0</v>
      </c>
      <c r="CG2739" s="2">
        <v>0</v>
      </c>
      <c r="CH2739" s="2">
        <v>0</v>
      </c>
      <c r="CI2739" s="2">
        <v>0</v>
      </c>
      <c r="CJ2739" s="2">
        <v>0</v>
      </c>
      <c r="CK2739" s="2">
        <v>0</v>
      </c>
      <c r="CL2739" s="2">
        <v>5</v>
      </c>
    </row>
    <row r="2740" spans="1:90" x14ac:dyDescent="0.25">
      <c r="A2740" t="s">
        <v>115</v>
      </c>
      <c r="B2740">
        <v>10208</v>
      </c>
      <c r="C2740" t="s">
        <v>141</v>
      </c>
      <c r="D2740">
        <v>1</v>
      </c>
      <c r="E2740">
        <v>8</v>
      </c>
      <c r="F2740">
        <v>902639</v>
      </c>
      <c r="G2740">
        <v>35902639</v>
      </c>
      <c r="H2740" t="s">
        <v>6235</v>
      </c>
      <c r="I2740">
        <v>100</v>
      </c>
      <c r="J2740" t="s">
        <v>107</v>
      </c>
      <c r="K2740" t="s">
        <v>3016</v>
      </c>
      <c r="L2740">
        <v>73</v>
      </c>
      <c r="M2740" t="s">
        <v>587</v>
      </c>
      <c r="N2740">
        <v>3958000</v>
      </c>
      <c r="O2740" t="s">
        <v>92</v>
      </c>
      <c r="P2740" t="s">
        <v>6236</v>
      </c>
      <c r="Q2740">
        <v>2868</v>
      </c>
      <c r="R2740">
        <v>11</v>
      </c>
      <c r="S2740">
        <v>20119033</v>
      </c>
      <c r="T2740">
        <v>29195990</v>
      </c>
      <c r="U2740" t="s">
        <v>6237</v>
      </c>
      <c r="V2740">
        <v>1</v>
      </c>
      <c r="W2740" s="2">
        <v>0</v>
      </c>
      <c r="X2740" s="2">
        <v>0</v>
      </c>
      <c r="Y2740" s="2">
        <v>94</v>
      </c>
      <c r="Z2740" s="2">
        <v>89</v>
      </c>
      <c r="AA2740" s="2">
        <v>90</v>
      </c>
      <c r="AB2740" s="2">
        <v>128</v>
      </c>
      <c r="AC2740" s="2">
        <v>143</v>
      </c>
      <c r="AD2740" s="2">
        <v>180</v>
      </c>
      <c r="AE2740" s="2">
        <v>180</v>
      </c>
      <c r="AF2740" s="2">
        <v>158</v>
      </c>
      <c r="AG2740" s="2">
        <v>161</v>
      </c>
      <c r="AH2740" s="2">
        <v>169</v>
      </c>
      <c r="AI2740" s="2">
        <v>158</v>
      </c>
      <c r="AJ2740" s="2">
        <v>136</v>
      </c>
      <c r="AK2740" s="2">
        <v>0</v>
      </c>
      <c r="AL2740" s="2">
        <v>0</v>
      </c>
      <c r="AM2740" s="2">
        <v>0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2">
        <v>135</v>
      </c>
      <c r="BD2740" s="2">
        <v>0</v>
      </c>
      <c r="BE2740" s="2">
        <v>0</v>
      </c>
      <c r="BF2740" s="2">
        <v>0</v>
      </c>
      <c r="BG2740" s="2">
        <v>3</v>
      </c>
      <c r="BH2740" s="2">
        <v>3</v>
      </c>
      <c r="BI2740" s="2">
        <v>4</v>
      </c>
      <c r="BJ2740" s="2">
        <v>7</v>
      </c>
      <c r="BK2740" s="2">
        <v>5</v>
      </c>
      <c r="BL2740" s="2">
        <v>9</v>
      </c>
      <c r="BM2740" s="2">
        <v>5</v>
      </c>
      <c r="BN2740" s="2">
        <v>6</v>
      </c>
      <c r="BO2740" s="2">
        <v>7</v>
      </c>
      <c r="BP2740" s="2">
        <v>8</v>
      </c>
      <c r="BQ2740" s="2">
        <v>4</v>
      </c>
      <c r="BR2740" s="2">
        <v>5</v>
      </c>
      <c r="BS2740" s="2">
        <v>0</v>
      </c>
      <c r="BT2740" s="2">
        <v>0</v>
      </c>
      <c r="BU2740" s="2">
        <v>0</v>
      </c>
      <c r="BV2740" s="2">
        <v>0</v>
      </c>
      <c r="BW2740" s="2">
        <v>0</v>
      </c>
      <c r="BX2740" s="2">
        <v>0</v>
      </c>
      <c r="BY2740" s="2">
        <v>0</v>
      </c>
      <c r="BZ2740" s="2">
        <v>0</v>
      </c>
      <c r="CA2740" s="2">
        <v>0</v>
      </c>
      <c r="CB2740" s="2">
        <v>0</v>
      </c>
      <c r="CC2740" s="2">
        <v>0</v>
      </c>
      <c r="CD2740" s="2">
        <v>0</v>
      </c>
      <c r="CE2740" s="2">
        <v>0</v>
      </c>
      <c r="CF2740" s="2">
        <v>0</v>
      </c>
      <c r="CG2740" s="2">
        <v>0</v>
      </c>
      <c r="CH2740" s="2">
        <v>0</v>
      </c>
      <c r="CI2740" s="2">
        <v>0</v>
      </c>
      <c r="CJ2740" s="2">
        <v>0</v>
      </c>
      <c r="CK2740" s="2">
        <v>7</v>
      </c>
      <c r="CL2740" s="2">
        <v>0</v>
      </c>
    </row>
    <row r="2741" spans="1:90" x14ac:dyDescent="0.25">
      <c r="A2741" t="s">
        <v>115</v>
      </c>
      <c r="B2741">
        <v>10208</v>
      </c>
      <c r="C2741" t="s">
        <v>141</v>
      </c>
      <c r="D2741">
        <v>1</v>
      </c>
      <c r="E2741">
        <v>8</v>
      </c>
      <c r="F2741">
        <v>2690</v>
      </c>
      <c r="G2741">
        <v>35002690</v>
      </c>
      <c r="H2741" t="s">
        <v>4765</v>
      </c>
      <c r="I2741">
        <v>100</v>
      </c>
      <c r="J2741" t="s">
        <v>107</v>
      </c>
      <c r="K2741" t="s">
        <v>668</v>
      </c>
      <c r="L2741">
        <v>5</v>
      </c>
      <c r="M2741" t="s">
        <v>158</v>
      </c>
      <c r="N2741">
        <v>3694060</v>
      </c>
      <c r="O2741" t="s">
        <v>92</v>
      </c>
      <c r="P2741" t="s">
        <v>4766</v>
      </c>
      <c r="Q2741">
        <v>189</v>
      </c>
      <c r="R2741">
        <v>11</v>
      </c>
      <c r="S2741">
        <v>20465385</v>
      </c>
      <c r="T2741">
        <v>22806711</v>
      </c>
      <c r="U2741" t="s">
        <v>4767</v>
      </c>
      <c r="V2741">
        <v>1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74</v>
      </c>
      <c r="AE2741" s="2">
        <v>72</v>
      </c>
      <c r="AF2741" s="2">
        <v>0</v>
      </c>
      <c r="AG2741" s="2">
        <v>37</v>
      </c>
      <c r="AH2741" s="2">
        <v>242</v>
      </c>
      <c r="AI2741" s="2">
        <v>157</v>
      </c>
      <c r="AJ2741" s="2">
        <v>114</v>
      </c>
      <c r="AK2741" s="2">
        <v>0</v>
      </c>
      <c r="AL2741" s="2">
        <v>0</v>
      </c>
      <c r="AM2741" s="2">
        <v>0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345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0</v>
      </c>
      <c r="BI2741" s="2">
        <v>0</v>
      </c>
      <c r="BJ2741" s="2">
        <v>0</v>
      </c>
      <c r="BK2741" s="2">
        <v>0</v>
      </c>
      <c r="BL2741" s="2">
        <v>2</v>
      </c>
      <c r="BM2741" s="2">
        <v>2</v>
      </c>
      <c r="BN2741" s="2">
        <v>0</v>
      </c>
      <c r="BO2741" s="2">
        <v>1</v>
      </c>
      <c r="BP2741" s="2">
        <v>8</v>
      </c>
      <c r="BQ2741" s="2">
        <v>6</v>
      </c>
      <c r="BR2741" s="2">
        <v>3</v>
      </c>
      <c r="BS2741" s="2">
        <v>0</v>
      </c>
      <c r="BT2741" s="2">
        <v>0</v>
      </c>
      <c r="BU2741" s="2">
        <v>0</v>
      </c>
      <c r="BV2741" s="2">
        <v>0</v>
      </c>
      <c r="BW2741" s="2">
        <v>0</v>
      </c>
      <c r="BX2741" s="2">
        <v>0</v>
      </c>
      <c r="BY2741" s="2">
        <v>0</v>
      </c>
      <c r="BZ2741" s="2">
        <v>0</v>
      </c>
      <c r="CA2741" s="2">
        <v>0</v>
      </c>
      <c r="CB2741" s="2">
        <v>0</v>
      </c>
      <c r="CC2741" s="2">
        <v>12</v>
      </c>
      <c r="CD2741" s="2">
        <v>0</v>
      </c>
      <c r="CE2741" s="2">
        <v>0</v>
      </c>
      <c r="CF2741" s="2">
        <v>0</v>
      </c>
      <c r="CG2741" s="2">
        <v>0</v>
      </c>
      <c r="CH2741" s="2">
        <v>0</v>
      </c>
      <c r="CI2741" s="2">
        <v>0</v>
      </c>
      <c r="CJ2741" s="2">
        <v>0</v>
      </c>
      <c r="CK2741" s="2">
        <v>0</v>
      </c>
      <c r="CL2741" s="2">
        <v>0</v>
      </c>
    </row>
    <row r="2742" spans="1:90" x14ac:dyDescent="0.25">
      <c r="A2742" t="s">
        <v>115</v>
      </c>
      <c r="B2742">
        <v>10208</v>
      </c>
      <c r="C2742" t="s">
        <v>141</v>
      </c>
      <c r="D2742">
        <v>1</v>
      </c>
      <c r="E2742">
        <v>8</v>
      </c>
      <c r="F2742">
        <v>909099</v>
      </c>
      <c r="G2742">
        <v>35909099</v>
      </c>
      <c r="H2742" t="s">
        <v>16987</v>
      </c>
      <c r="I2742">
        <v>100</v>
      </c>
      <c r="J2742" t="s">
        <v>107</v>
      </c>
      <c r="K2742" t="s">
        <v>2297</v>
      </c>
      <c r="L2742">
        <v>73</v>
      </c>
      <c r="M2742" t="s">
        <v>587</v>
      </c>
      <c r="N2742">
        <v>8331010</v>
      </c>
      <c r="O2742" t="s">
        <v>92</v>
      </c>
      <c r="P2742" t="s">
        <v>16988</v>
      </c>
      <c r="Q2742">
        <v>431</v>
      </c>
      <c r="R2742">
        <v>11</v>
      </c>
      <c r="S2742">
        <v>29622292</v>
      </c>
      <c r="T2742">
        <v>29625205</v>
      </c>
      <c r="U2742" t="s">
        <v>16989</v>
      </c>
      <c r="V2742">
        <v>1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254</v>
      </c>
      <c r="AI2742" s="2">
        <v>183</v>
      </c>
      <c r="AJ2742" s="2">
        <v>149</v>
      </c>
      <c r="AK2742" s="2">
        <v>0</v>
      </c>
      <c r="AL2742" s="2">
        <v>0</v>
      </c>
      <c r="AM2742" s="2">
        <v>0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0</v>
      </c>
      <c r="BI2742" s="2">
        <v>0</v>
      </c>
      <c r="BJ2742" s="2">
        <v>0</v>
      </c>
      <c r="BK2742" s="2">
        <v>0</v>
      </c>
      <c r="BL2742" s="2">
        <v>0</v>
      </c>
      <c r="BM2742" s="2">
        <v>0</v>
      </c>
      <c r="BN2742" s="2">
        <v>0</v>
      </c>
      <c r="BO2742" s="2">
        <v>0</v>
      </c>
      <c r="BP2742" s="2">
        <v>13</v>
      </c>
      <c r="BQ2742" s="2">
        <v>9</v>
      </c>
      <c r="BR2742" s="2">
        <v>6</v>
      </c>
      <c r="BS2742" s="2">
        <v>0</v>
      </c>
      <c r="BT2742" s="2">
        <v>0</v>
      </c>
      <c r="BU2742" s="2">
        <v>0</v>
      </c>
      <c r="BV2742" s="2">
        <v>0</v>
      </c>
      <c r="BW2742" s="2">
        <v>0</v>
      </c>
      <c r="BX2742" s="2">
        <v>0</v>
      </c>
      <c r="BY2742" s="2">
        <v>0</v>
      </c>
      <c r="BZ2742" s="2">
        <v>0</v>
      </c>
      <c r="CA2742" s="2">
        <v>0</v>
      </c>
      <c r="CB2742" s="2">
        <v>0</v>
      </c>
      <c r="CC2742" s="2">
        <v>0</v>
      </c>
      <c r="CD2742" s="2">
        <v>0</v>
      </c>
      <c r="CE2742" s="2">
        <v>0</v>
      </c>
      <c r="CF2742" s="2">
        <v>0</v>
      </c>
      <c r="CG2742" s="2">
        <v>0</v>
      </c>
      <c r="CH2742" s="2">
        <v>0</v>
      </c>
      <c r="CI2742" s="2">
        <v>0</v>
      </c>
      <c r="CJ2742" s="2">
        <v>0</v>
      </c>
      <c r="CK2742" s="2">
        <v>0</v>
      </c>
      <c r="CL2742" s="2">
        <v>0</v>
      </c>
    </row>
    <row r="2743" spans="1:90" x14ac:dyDescent="0.25">
      <c r="A2743" t="s">
        <v>115</v>
      </c>
      <c r="B2743">
        <v>10208</v>
      </c>
      <c r="C2743" t="s">
        <v>141</v>
      </c>
      <c r="D2743">
        <v>1</v>
      </c>
      <c r="E2743">
        <v>8</v>
      </c>
      <c r="F2743">
        <v>924490</v>
      </c>
      <c r="G2743">
        <v>35924490</v>
      </c>
      <c r="H2743" t="s">
        <v>5482</v>
      </c>
      <c r="I2743">
        <v>100</v>
      </c>
      <c r="J2743" t="s">
        <v>107</v>
      </c>
      <c r="K2743" t="s">
        <v>5483</v>
      </c>
      <c r="L2743">
        <v>76</v>
      </c>
      <c r="M2743" t="s">
        <v>142</v>
      </c>
      <c r="N2743">
        <v>3977397</v>
      </c>
      <c r="O2743" t="s">
        <v>92</v>
      </c>
      <c r="P2743" t="s">
        <v>5484</v>
      </c>
      <c r="Q2743">
        <v>47</v>
      </c>
      <c r="R2743">
        <v>11</v>
      </c>
      <c r="S2743">
        <v>20152722</v>
      </c>
      <c r="T2743">
        <v>20157984</v>
      </c>
      <c r="U2743" t="s">
        <v>5485</v>
      </c>
      <c r="V2743">
        <v>1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16</v>
      </c>
      <c r="AF2743" s="2">
        <v>19</v>
      </c>
      <c r="AG2743" s="2">
        <v>36</v>
      </c>
      <c r="AH2743" s="2">
        <v>70</v>
      </c>
      <c r="AI2743" s="2">
        <v>40</v>
      </c>
      <c r="AJ2743" s="2">
        <v>35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244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0</v>
      </c>
      <c r="BI2743" s="2">
        <v>0</v>
      </c>
      <c r="BJ2743" s="2">
        <v>0</v>
      </c>
      <c r="BK2743" s="2">
        <v>0</v>
      </c>
      <c r="BL2743" s="2">
        <v>0</v>
      </c>
      <c r="BM2743" s="2">
        <v>1</v>
      </c>
      <c r="BN2743" s="2">
        <v>1</v>
      </c>
      <c r="BO2743" s="2">
        <v>2</v>
      </c>
      <c r="BP2743" s="2">
        <v>2</v>
      </c>
      <c r="BQ2743" s="2">
        <v>1</v>
      </c>
      <c r="BR2743" s="2">
        <v>1</v>
      </c>
      <c r="BS2743" s="2">
        <v>0</v>
      </c>
      <c r="BT2743" s="2">
        <v>0</v>
      </c>
      <c r="BU2743" s="2">
        <v>0</v>
      </c>
      <c r="BV2743" s="2">
        <v>0</v>
      </c>
      <c r="BW2743" s="2">
        <v>0</v>
      </c>
      <c r="BX2743" s="2">
        <v>0</v>
      </c>
      <c r="BY2743" s="2">
        <v>0</v>
      </c>
      <c r="BZ2743" s="2">
        <v>0</v>
      </c>
      <c r="CA2743" s="2">
        <v>0</v>
      </c>
      <c r="CB2743" s="2">
        <v>0</v>
      </c>
      <c r="CC2743" s="2">
        <v>6</v>
      </c>
      <c r="CD2743" s="2">
        <v>0</v>
      </c>
      <c r="CE2743" s="2">
        <v>0</v>
      </c>
      <c r="CF2743" s="2">
        <v>0</v>
      </c>
      <c r="CG2743" s="2">
        <v>0</v>
      </c>
      <c r="CH2743" s="2">
        <v>0</v>
      </c>
      <c r="CI2743" s="2">
        <v>0</v>
      </c>
      <c r="CJ2743" s="2">
        <v>0</v>
      </c>
      <c r="CK2743" s="2">
        <v>0</v>
      </c>
      <c r="CL2743" s="2">
        <v>0</v>
      </c>
    </row>
    <row r="2744" spans="1:90" x14ac:dyDescent="0.25">
      <c r="A2744" t="s">
        <v>115</v>
      </c>
      <c r="B2744">
        <v>10208</v>
      </c>
      <c r="C2744" t="s">
        <v>141</v>
      </c>
      <c r="D2744">
        <v>1</v>
      </c>
      <c r="E2744">
        <v>8</v>
      </c>
      <c r="F2744">
        <v>1818</v>
      </c>
      <c r="G2744">
        <v>35001818</v>
      </c>
      <c r="H2744" t="s">
        <v>2980</v>
      </c>
      <c r="I2744">
        <v>100</v>
      </c>
      <c r="J2744" t="s">
        <v>107</v>
      </c>
      <c r="K2744" t="s">
        <v>2981</v>
      </c>
      <c r="L2744">
        <v>76</v>
      </c>
      <c r="M2744" t="s">
        <v>142</v>
      </c>
      <c r="N2744">
        <v>3986170</v>
      </c>
      <c r="O2744" t="s">
        <v>92</v>
      </c>
      <c r="P2744" t="s">
        <v>2982</v>
      </c>
      <c r="Q2744">
        <v>209</v>
      </c>
      <c r="R2744">
        <v>11</v>
      </c>
      <c r="S2744">
        <v>21431222</v>
      </c>
      <c r="T2744">
        <v>27189714</v>
      </c>
      <c r="U2744" t="s">
        <v>2983</v>
      </c>
      <c r="V2744">
        <v>1</v>
      </c>
      <c r="W2744" s="2">
        <v>0</v>
      </c>
      <c r="X2744" s="2">
        <v>0</v>
      </c>
      <c r="Y2744" s="2">
        <v>116</v>
      </c>
      <c r="Z2744" s="2">
        <v>124</v>
      </c>
      <c r="AA2744" s="2">
        <v>113</v>
      </c>
      <c r="AB2744" s="2">
        <v>137</v>
      </c>
      <c r="AC2744" s="2">
        <v>117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0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15</v>
      </c>
      <c r="BE2744" s="2">
        <v>0</v>
      </c>
      <c r="BF2744" s="2">
        <v>0</v>
      </c>
      <c r="BG2744" s="2">
        <v>6</v>
      </c>
      <c r="BH2744" s="2">
        <v>5</v>
      </c>
      <c r="BI2744" s="2">
        <v>4</v>
      </c>
      <c r="BJ2744" s="2">
        <v>9</v>
      </c>
      <c r="BK2744" s="2">
        <v>8</v>
      </c>
      <c r="BL2744" s="2">
        <v>0</v>
      </c>
      <c r="BM2744" s="2">
        <v>0</v>
      </c>
      <c r="BN2744" s="2">
        <v>0</v>
      </c>
      <c r="BO2744" s="2">
        <v>0</v>
      </c>
      <c r="BP2744" s="2">
        <v>0</v>
      </c>
      <c r="BQ2744" s="2">
        <v>0</v>
      </c>
      <c r="BR2744" s="2">
        <v>0</v>
      </c>
      <c r="BS2744" s="2">
        <v>0</v>
      </c>
      <c r="BT2744" s="2">
        <v>0</v>
      </c>
      <c r="BU2744" s="2">
        <v>0</v>
      </c>
      <c r="BV2744" s="2">
        <v>0</v>
      </c>
      <c r="BW2744" s="2">
        <v>0</v>
      </c>
      <c r="BX2744" s="2">
        <v>0</v>
      </c>
      <c r="BY2744" s="2">
        <v>0</v>
      </c>
      <c r="BZ2744" s="2">
        <v>0</v>
      </c>
      <c r="CA2744" s="2">
        <v>0</v>
      </c>
      <c r="CB2744" s="2">
        <v>0</v>
      </c>
      <c r="CC2744" s="2">
        <v>0</v>
      </c>
      <c r="CD2744" s="2">
        <v>0</v>
      </c>
      <c r="CE2744" s="2">
        <v>0</v>
      </c>
      <c r="CF2744" s="2">
        <v>0</v>
      </c>
      <c r="CG2744" s="2">
        <v>0</v>
      </c>
      <c r="CH2744" s="2">
        <v>0</v>
      </c>
      <c r="CI2744" s="2">
        <v>0</v>
      </c>
      <c r="CJ2744" s="2">
        <v>0</v>
      </c>
      <c r="CK2744" s="2">
        <v>0</v>
      </c>
      <c r="CL2744" s="2">
        <v>4</v>
      </c>
    </row>
    <row r="2745" spans="1:90" x14ac:dyDescent="0.25">
      <c r="A2745" t="s">
        <v>115</v>
      </c>
      <c r="B2745">
        <v>10208</v>
      </c>
      <c r="C2745" t="s">
        <v>141</v>
      </c>
      <c r="D2745">
        <v>1</v>
      </c>
      <c r="E2745">
        <v>8</v>
      </c>
      <c r="F2745">
        <v>43928</v>
      </c>
      <c r="G2745">
        <v>35043928</v>
      </c>
      <c r="H2745" t="s">
        <v>5072</v>
      </c>
      <c r="I2745">
        <v>100</v>
      </c>
      <c r="J2745" t="s">
        <v>107</v>
      </c>
      <c r="K2745" t="s">
        <v>1532</v>
      </c>
      <c r="L2745">
        <v>24</v>
      </c>
      <c r="M2745" t="s">
        <v>308</v>
      </c>
      <c r="N2745">
        <v>3572230</v>
      </c>
      <c r="O2745" t="s">
        <v>92</v>
      </c>
      <c r="P2745" t="s">
        <v>5073</v>
      </c>
      <c r="Q2745">
        <v>140</v>
      </c>
      <c r="R2745">
        <v>11</v>
      </c>
      <c r="S2745">
        <v>27210278</v>
      </c>
      <c r="T2745">
        <v>27222631</v>
      </c>
      <c r="U2745" t="s">
        <v>5074</v>
      </c>
      <c r="V2745">
        <v>1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112</v>
      </c>
      <c r="AE2745" s="2">
        <v>117</v>
      </c>
      <c r="AF2745" s="2">
        <v>91</v>
      </c>
      <c r="AG2745" s="2">
        <v>72</v>
      </c>
      <c r="AH2745" s="2">
        <v>195</v>
      </c>
      <c r="AI2745" s="2">
        <v>166</v>
      </c>
      <c r="AJ2745" s="2">
        <v>170</v>
      </c>
      <c r="AK2745" s="2">
        <v>0</v>
      </c>
      <c r="AL2745" s="2">
        <v>0</v>
      </c>
      <c r="AM2745" s="2">
        <v>0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129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183</v>
      </c>
      <c r="BD2745" s="2">
        <v>0</v>
      </c>
      <c r="BE2745" s="2">
        <v>0</v>
      </c>
      <c r="BF2745" s="2">
        <v>0</v>
      </c>
      <c r="BG2745" s="2">
        <v>0</v>
      </c>
      <c r="BH2745" s="2">
        <v>0</v>
      </c>
      <c r="BI2745" s="2">
        <v>0</v>
      </c>
      <c r="BJ2745" s="2">
        <v>0</v>
      </c>
      <c r="BK2745" s="2">
        <v>0</v>
      </c>
      <c r="BL2745" s="2">
        <v>4</v>
      </c>
      <c r="BM2745" s="2">
        <v>5</v>
      </c>
      <c r="BN2745" s="2">
        <v>3</v>
      </c>
      <c r="BO2745" s="2">
        <v>2</v>
      </c>
      <c r="BP2745" s="2">
        <v>6</v>
      </c>
      <c r="BQ2745" s="2">
        <v>7</v>
      </c>
      <c r="BR2745" s="2">
        <v>5</v>
      </c>
      <c r="BS2745" s="2">
        <v>0</v>
      </c>
      <c r="BT2745" s="2">
        <v>0</v>
      </c>
      <c r="BU2745" s="2">
        <v>0</v>
      </c>
      <c r="BV2745" s="2">
        <v>0</v>
      </c>
      <c r="BW2745" s="2">
        <v>0</v>
      </c>
      <c r="BX2745" s="2">
        <v>0</v>
      </c>
      <c r="BY2745" s="2">
        <v>0</v>
      </c>
      <c r="BZ2745" s="2">
        <v>0</v>
      </c>
      <c r="CA2745" s="2">
        <v>0</v>
      </c>
      <c r="CB2745" s="2">
        <v>0</v>
      </c>
      <c r="CC2745" s="2">
        <v>4</v>
      </c>
      <c r="CD2745" s="2">
        <v>0</v>
      </c>
      <c r="CE2745" s="2">
        <v>0</v>
      </c>
      <c r="CF2745" s="2">
        <v>0</v>
      </c>
      <c r="CG2745" s="2">
        <v>0</v>
      </c>
      <c r="CH2745" s="2">
        <v>0</v>
      </c>
      <c r="CI2745" s="2">
        <v>0</v>
      </c>
      <c r="CJ2745" s="2">
        <v>0</v>
      </c>
      <c r="CK2745" s="2">
        <v>9</v>
      </c>
      <c r="CL2745" s="2">
        <v>0</v>
      </c>
    </row>
    <row r="2746" spans="1:90" x14ac:dyDescent="0.25">
      <c r="A2746" t="s">
        <v>115</v>
      </c>
      <c r="B2746">
        <v>10208</v>
      </c>
      <c r="C2746" t="s">
        <v>141</v>
      </c>
      <c r="D2746">
        <v>1</v>
      </c>
      <c r="E2746">
        <v>8</v>
      </c>
      <c r="F2746">
        <v>41713</v>
      </c>
      <c r="G2746">
        <v>35041713</v>
      </c>
      <c r="H2746" t="s">
        <v>8602</v>
      </c>
      <c r="I2746">
        <v>100</v>
      </c>
      <c r="J2746" t="s">
        <v>107</v>
      </c>
      <c r="K2746" t="s">
        <v>8603</v>
      </c>
      <c r="L2746">
        <v>57</v>
      </c>
      <c r="M2746" t="s">
        <v>724</v>
      </c>
      <c r="N2746">
        <v>8265000</v>
      </c>
      <c r="O2746" t="s">
        <v>102</v>
      </c>
      <c r="P2746" t="s">
        <v>8604</v>
      </c>
      <c r="Q2746">
        <v>1195</v>
      </c>
      <c r="R2746">
        <v>11</v>
      </c>
      <c r="S2746">
        <v>25216781</v>
      </c>
      <c r="T2746">
        <v>25230991</v>
      </c>
      <c r="U2746" t="s">
        <v>8605</v>
      </c>
      <c r="V2746">
        <v>1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105</v>
      </c>
      <c r="AE2746" s="2">
        <v>92</v>
      </c>
      <c r="AF2746" s="2">
        <v>68</v>
      </c>
      <c r="AG2746" s="2">
        <v>71</v>
      </c>
      <c r="AH2746" s="2">
        <v>225</v>
      </c>
      <c r="AI2746" s="2">
        <v>152</v>
      </c>
      <c r="AJ2746" s="2">
        <v>130</v>
      </c>
      <c r="AK2746" s="2">
        <v>0</v>
      </c>
      <c r="AL2746" s="2">
        <v>0</v>
      </c>
      <c r="AM2746" s="2">
        <v>0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68</v>
      </c>
      <c r="BD2746" s="2">
        <v>0</v>
      </c>
      <c r="BE2746" s="2">
        <v>0</v>
      </c>
      <c r="BF2746" s="2">
        <v>0</v>
      </c>
      <c r="BG2746" s="2">
        <v>0</v>
      </c>
      <c r="BH2746" s="2">
        <v>0</v>
      </c>
      <c r="BI2746" s="2">
        <v>0</v>
      </c>
      <c r="BJ2746" s="2">
        <v>0</v>
      </c>
      <c r="BK2746" s="2">
        <v>0</v>
      </c>
      <c r="BL2746" s="2">
        <v>4</v>
      </c>
      <c r="BM2746" s="2">
        <v>3</v>
      </c>
      <c r="BN2746" s="2">
        <v>4</v>
      </c>
      <c r="BO2746" s="2">
        <v>2</v>
      </c>
      <c r="BP2746" s="2">
        <v>8</v>
      </c>
      <c r="BQ2746" s="2">
        <v>4</v>
      </c>
      <c r="BR2746" s="2">
        <v>7</v>
      </c>
      <c r="BS2746" s="2">
        <v>0</v>
      </c>
      <c r="BT2746" s="2">
        <v>0</v>
      </c>
      <c r="BU2746" s="2">
        <v>0</v>
      </c>
      <c r="BV2746" s="2">
        <v>0</v>
      </c>
      <c r="BW2746" s="2">
        <v>0</v>
      </c>
      <c r="BX2746" s="2">
        <v>0</v>
      </c>
      <c r="BY2746" s="2">
        <v>0</v>
      </c>
      <c r="BZ2746" s="2">
        <v>0</v>
      </c>
      <c r="CA2746" s="2">
        <v>0</v>
      </c>
      <c r="CB2746" s="2">
        <v>0</v>
      </c>
      <c r="CC2746" s="2">
        <v>0</v>
      </c>
      <c r="CD2746" s="2">
        <v>0</v>
      </c>
      <c r="CE2746" s="2">
        <v>0</v>
      </c>
      <c r="CF2746" s="2">
        <v>0</v>
      </c>
      <c r="CG2746" s="2">
        <v>0</v>
      </c>
      <c r="CH2746" s="2">
        <v>0</v>
      </c>
      <c r="CI2746" s="2">
        <v>0</v>
      </c>
      <c r="CJ2746" s="2">
        <v>0</v>
      </c>
      <c r="CK2746" s="2">
        <v>3</v>
      </c>
      <c r="CL2746" s="2">
        <v>0</v>
      </c>
    </row>
    <row r="2747" spans="1:90" x14ac:dyDescent="0.25">
      <c r="A2747" t="s">
        <v>115</v>
      </c>
      <c r="B2747">
        <v>10208</v>
      </c>
      <c r="C2747" t="s">
        <v>141</v>
      </c>
      <c r="D2747">
        <v>1</v>
      </c>
      <c r="E2747">
        <v>8</v>
      </c>
      <c r="F2747">
        <v>2641</v>
      </c>
      <c r="G2747">
        <v>35002641</v>
      </c>
      <c r="H2747" t="s">
        <v>6719</v>
      </c>
      <c r="I2747">
        <v>100</v>
      </c>
      <c r="J2747" t="s">
        <v>107</v>
      </c>
      <c r="K2747" t="s">
        <v>6720</v>
      </c>
      <c r="L2747">
        <v>91</v>
      </c>
      <c r="M2747" t="s">
        <v>287</v>
      </c>
      <c r="N2747">
        <v>3532020</v>
      </c>
      <c r="O2747" t="s">
        <v>92</v>
      </c>
      <c r="P2747" t="s">
        <v>6721</v>
      </c>
      <c r="Q2747">
        <v>264</v>
      </c>
      <c r="R2747">
        <v>11</v>
      </c>
      <c r="S2747">
        <v>26515800</v>
      </c>
      <c r="T2747">
        <v>26519929</v>
      </c>
      <c r="U2747" t="s">
        <v>6722</v>
      </c>
      <c r="V2747">
        <v>1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288</v>
      </c>
      <c r="AI2747" s="2">
        <v>210</v>
      </c>
      <c r="AJ2747" s="2">
        <v>269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0</v>
      </c>
      <c r="BI2747" s="2">
        <v>0</v>
      </c>
      <c r="BJ2747" s="2">
        <v>0</v>
      </c>
      <c r="BK2747" s="2">
        <v>0</v>
      </c>
      <c r="BL2747" s="2">
        <v>0</v>
      </c>
      <c r="BM2747" s="2">
        <v>0</v>
      </c>
      <c r="BN2747" s="2">
        <v>0</v>
      </c>
      <c r="BO2747" s="2">
        <v>0</v>
      </c>
      <c r="BP2747" s="2">
        <v>7</v>
      </c>
      <c r="BQ2747" s="2">
        <v>5</v>
      </c>
      <c r="BR2747" s="2">
        <v>8</v>
      </c>
      <c r="BS2747" s="2">
        <v>0</v>
      </c>
      <c r="BT2747" s="2">
        <v>0</v>
      </c>
      <c r="BU2747" s="2">
        <v>0</v>
      </c>
      <c r="BV2747" s="2">
        <v>0</v>
      </c>
      <c r="BW2747" s="2">
        <v>0</v>
      </c>
      <c r="BX2747" s="2">
        <v>0</v>
      </c>
      <c r="BY2747" s="2">
        <v>0</v>
      </c>
      <c r="BZ2747" s="2">
        <v>0</v>
      </c>
      <c r="CA2747" s="2">
        <v>0</v>
      </c>
      <c r="CB2747" s="2">
        <v>0</v>
      </c>
      <c r="CC2747" s="2">
        <v>0</v>
      </c>
      <c r="CD2747" s="2">
        <v>0</v>
      </c>
      <c r="CE2747" s="2">
        <v>0</v>
      </c>
      <c r="CF2747" s="2">
        <v>0</v>
      </c>
      <c r="CG2747" s="2">
        <v>0</v>
      </c>
      <c r="CH2747" s="2">
        <v>0</v>
      </c>
      <c r="CI2747" s="2">
        <v>0</v>
      </c>
      <c r="CJ2747" s="2">
        <v>0</v>
      </c>
      <c r="CK2747" s="2">
        <v>0</v>
      </c>
      <c r="CL2747" s="2">
        <v>0</v>
      </c>
    </row>
    <row r="2748" spans="1:90" x14ac:dyDescent="0.25">
      <c r="A2748" t="s">
        <v>115</v>
      </c>
      <c r="B2748">
        <v>10208</v>
      </c>
      <c r="C2748" t="s">
        <v>141</v>
      </c>
      <c r="D2748">
        <v>1</v>
      </c>
      <c r="E2748">
        <v>8</v>
      </c>
      <c r="F2748">
        <v>2677</v>
      </c>
      <c r="G2748">
        <v>35002677</v>
      </c>
      <c r="H2748" t="s">
        <v>8588</v>
      </c>
      <c r="I2748">
        <v>100</v>
      </c>
      <c r="J2748" t="s">
        <v>107</v>
      </c>
      <c r="K2748" t="s">
        <v>2901</v>
      </c>
      <c r="L2748">
        <v>91</v>
      </c>
      <c r="M2748" t="s">
        <v>287</v>
      </c>
      <c r="N2748">
        <v>3533000</v>
      </c>
      <c r="O2748" t="s">
        <v>102</v>
      </c>
      <c r="P2748" t="s">
        <v>8589</v>
      </c>
      <c r="Q2748">
        <v>452</v>
      </c>
      <c r="R2748">
        <v>11</v>
      </c>
      <c r="S2748">
        <v>26513914</v>
      </c>
      <c r="T2748">
        <v>26519933</v>
      </c>
      <c r="U2748" t="s">
        <v>8590</v>
      </c>
      <c r="V2748">
        <v>1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54</v>
      </c>
      <c r="AE2748" s="2">
        <v>47</v>
      </c>
      <c r="AF2748" s="2">
        <v>90</v>
      </c>
      <c r="AG2748" s="2">
        <v>88</v>
      </c>
      <c r="AH2748" s="2">
        <v>302</v>
      </c>
      <c r="AI2748" s="2">
        <v>232</v>
      </c>
      <c r="AJ2748" s="2">
        <v>198</v>
      </c>
      <c r="AK2748" s="2">
        <v>0</v>
      </c>
      <c r="AL2748" s="2">
        <v>0</v>
      </c>
      <c r="AM2748" s="2">
        <v>0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282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0</v>
      </c>
      <c r="BI2748" s="2">
        <v>0</v>
      </c>
      <c r="BJ2748" s="2">
        <v>0</v>
      </c>
      <c r="BK2748" s="2">
        <v>0</v>
      </c>
      <c r="BL2748" s="2">
        <v>3</v>
      </c>
      <c r="BM2748" s="2">
        <v>2</v>
      </c>
      <c r="BN2748" s="2">
        <v>3</v>
      </c>
      <c r="BO2748" s="2">
        <v>5</v>
      </c>
      <c r="BP2748" s="2">
        <v>12</v>
      </c>
      <c r="BQ2748" s="2">
        <v>8</v>
      </c>
      <c r="BR2748" s="2">
        <v>6</v>
      </c>
      <c r="BS2748" s="2">
        <v>0</v>
      </c>
      <c r="BT2748" s="2">
        <v>0</v>
      </c>
      <c r="BU2748" s="2">
        <v>0</v>
      </c>
      <c r="BV2748" s="2">
        <v>0</v>
      </c>
      <c r="BW2748" s="2">
        <v>0</v>
      </c>
      <c r="BX2748" s="2">
        <v>0</v>
      </c>
      <c r="BY2748" s="2">
        <v>0</v>
      </c>
      <c r="BZ2748" s="2">
        <v>0</v>
      </c>
      <c r="CA2748" s="2">
        <v>0</v>
      </c>
      <c r="CB2748" s="2">
        <v>0</v>
      </c>
      <c r="CC2748" s="2">
        <v>7</v>
      </c>
      <c r="CD2748" s="2">
        <v>0</v>
      </c>
      <c r="CE2748" s="2">
        <v>0</v>
      </c>
      <c r="CF2748" s="2">
        <v>0</v>
      </c>
      <c r="CG2748" s="2">
        <v>0</v>
      </c>
      <c r="CH2748" s="2">
        <v>0</v>
      </c>
      <c r="CI2748" s="2">
        <v>0</v>
      </c>
      <c r="CJ2748" s="2">
        <v>0</v>
      </c>
      <c r="CK2748" s="2">
        <v>0</v>
      </c>
      <c r="CL2748" s="2">
        <v>0</v>
      </c>
    </row>
    <row r="2749" spans="1:90" x14ac:dyDescent="0.25">
      <c r="A2749" t="s">
        <v>115</v>
      </c>
      <c r="B2749">
        <v>10208</v>
      </c>
      <c r="C2749" t="s">
        <v>141</v>
      </c>
      <c r="D2749">
        <v>1</v>
      </c>
      <c r="E2749">
        <v>8</v>
      </c>
      <c r="F2749">
        <v>902810</v>
      </c>
      <c r="G2749">
        <v>35902810</v>
      </c>
      <c r="H2749" t="s">
        <v>19327</v>
      </c>
      <c r="I2749">
        <v>100</v>
      </c>
      <c r="J2749" t="s">
        <v>107</v>
      </c>
      <c r="K2749" t="s">
        <v>723</v>
      </c>
      <c r="L2749">
        <v>57</v>
      </c>
      <c r="M2749" t="s">
        <v>724</v>
      </c>
      <c r="N2749">
        <v>8275490</v>
      </c>
      <c r="O2749" t="s">
        <v>92</v>
      </c>
      <c r="P2749" t="s">
        <v>19328</v>
      </c>
      <c r="Q2749">
        <v>200</v>
      </c>
      <c r="R2749">
        <v>11</v>
      </c>
      <c r="S2749">
        <v>27486421</v>
      </c>
      <c r="T2749">
        <v>27489464</v>
      </c>
      <c r="U2749" t="s">
        <v>19329</v>
      </c>
      <c r="V2749">
        <v>1</v>
      </c>
      <c r="W2749" s="2">
        <v>0</v>
      </c>
      <c r="X2749" s="2">
        <v>0</v>
      </c>
      <c r="Y2749" s="2">
        <v>47</v>
      </c>
      <c r="Z2749" s="2">
        <v>58</v>
      </c>
      <c r="AA2749" s="2">
        <v>55</v>
      </c>
      <c r="AB2749" s="2">
        <v>54</v>
      </c>
      <c r="AC2749" s="2">
        <v>31</v>
      </c>
      <c r="AD2749" s="2">
        <v>35</v>
      </c>
      <c r="AE2749" s="2">
        <v>61</v>
      </c>
      <c r="AF2749" s="2">
        <v>51</v>
      </c>
      <c r="AG2749" s="2">
        <v>53</v>
      </c>
      <c r="AH2749" s="2">
        <v>82</v>
      </c>
      <c r="AI2749" s="2">
        <v>39</v>
      </c>
      <c r="AJ2749" s="2">
        <v>31</v>
      </c>
      <c r="AK2749" s="2">
        <v>0</v>
      </c>
      <c r="AL2749" s="2">
        <v>0</v>
      </c>
      <c r="AM2749" s="2">
        <v>0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151</v>
      </c>
      <c r="BD2749" s="2">
        <v>0</v>
      </c>
      <c r="BE2749" s="2">
        <v>0</v>
      </c>
      <c r="BF2749" s="2">
        <v>0</v>
      </c>
      <c r="BG2749" s="2">
        <v>2</v>
      </c>
      <c r="BH2749" s="2">
        <v>2</v>
      </c>
      <c r="BI2749" s="2">
        <v>2</v>
      </c>
      <c r="BJ2749" s="2">
        <v>2</v>
      </c>
      <c r="BK2749" s="2">
        <v>1</v>
      </c>
      <c r="BL2749" s="2">
        <v>1</v>
      </c>
      <c r="BM2749" s="2">
        <v>3</v>
      </c>
      <c r="BN2749" s="2">
        <v>3</v>
      </c>
      <c r="BO2749" s="2">
        <v>3</v>
      </c>
      <c r="BP2749" s="2">
        <v>3</v>
      </c>
      <c r="BQ2749" s="2">
        <v>2</v>
      </c>
      <c r="BR2749" s="2">
        <v>1</v>
      </c>
      <c r="BS2749" s="2">
        <v>0</v>
      </c>
      <c r="BT2749" s="2">
        <v>0</v>
      </c>
      <c r="BU2749" s="2">
        <v>0</v>
      </c>
      <c r="BV2749" s="2">
        <v>0</v>
      </c>
      <c r="BW2749" s="2">
        <v>0</v>
      </c>
      <c r="BX2749" s="2">
        <v>0</v>
      </c>
      <c r="BY2749" s="2">
        <v>0</v>
      </c>
      <c r="BZ2749" s="2">
        <v>0</v>
      </c>
      <c r="CA2749" s="2">
        <v>0</v>
      </c>
      <c r="CB2749" s="2">
        <v>0</v>
      </c>
      <c r="CC2749" s="2">
        <v>0</v>
      </c>
      <c r="CD2749" s="2">
        <v>0</v>
      </c>
      <c r="CE2749" s="2">
        <v>0</v>
      </c>
      <c r="CF2749" s="2">
        <v>0</v>
      </c>
      <c r="CG2749" s="2">
        <v>0</v>
      </c>
      <c r="CH2749" s="2">
        <v>0</v>
      </c>
      <c r="CI2749" s="2">
        <v>0</v>
      </c>
      <c r="CJ2749" s="2">
        <v>0</v>
      </c>
      <c r="CK2749" s="2">
        <v>13</v>
      </c>
      <c r="CL2749" s="2">
        <v>0</v>
      </c>
    </row>
    <row r="2750" spans="1:90" x14ac:dyDescent="0.25">
      <c r="A2750" t="s">
        <v>115</v>
      </c>
      <c r="B2750">
        <v>10208</v>
      </c>
      <c r="C2750" t="s">
        <v>141</v>
      </c>
      <c r="D2750">
        <v>1</v>
      </c>
      <c r="E2750">
        <v>8</v>
      </c>
      <c r="F2750">
        <v>902792</v>
      </c>
      <c r="G2750">
        <v>35902792</v>
      </c>
      <c r="H2750" t="s">
        <v>13944</v>
      </c>
      <c r="I2750">
        <v>100</v>
      </c>
      <c r="J2750" t="s">
        <v>107</v>
      </c>
      <c r="K2750" t="s">
        <v>8752</v>
      </c>
      <c r="L2750">
        <v>76</v>
      </c>
      <c r="M2750" t="s">
        <v>142</v>
      </c>
      <c r="N2750">
        <v>3978180</v>
      </c>
      <c r="O2750" t="s">
        <v>92</v>
      </c>
      <c r="P2750" t="s">
        <v>13945</v>
      </c>
      <c r="Q2750">
        <v>1754</v>
      </c>
      <c r="R2750">
        <v>11</v>
      </c>
      <c r="S2750">
        <v>27041804</v>
      </c>
      <c r="T2750">
        <v>27044226</v>
      </c>
      <c r="U2750" t="s">
        <v>13946</v>
      </c>
      <c r="V2750">
        <v>1</v>
      </c>
      <c r="W2750" s="2">
        <v>0</v>
      </c>
      <c r="X2750" s="2">
        <v>0</v>
      </c>
      <c r="Y2750" s="2">
        <v>50</v>
      </c>
      <c r="Z2750" s="2">
        <v>48</v>
      </c>
      <c r="AA2750" s="2">
        <v>45</v>
      </c>
      <c r="AB2750" s="2">
        <v>31</v>
      </c>
      <c r="AC2750" s="2">
        <v>30</v>
      </c>
      <c r="AD2750" s="2">
        <v>65</v>
      </c>
      <c r="AE2750" s="2">
        <v>35</v>
      </c>
      <c r="AF2750" s="2">
        <v>47</v>
      </c>
      <c r="AG2750" s="2">
        <v>54</v>
      </c>
      <c r="AH2750" s="2">
        <v>38</v>
      </c>
      <c r="AI2750" s="2">
        <v>24</v>
      </c>
      <c r="AJ2750" s="2">
        <v>26</v>
      </c>
      <c r="AK2750" s="2">
        <v>0</v>
      </c>
      <c r="AL2750" s="2">
        <v>0</v>
      </c>
      <c r="AM2750" s="2">
        <v>0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3</v>
      </c>
      <c r="BH2750" s="2">
        <v>2</v>
      </c>
      <c r="BI2750" s="2">
        <v>4</v>
      </c>
      <c r="BJ2750" s="2">
        <v>1</v>
      </c>
      <c r="BK2750" s="2">
        <v>2</v>
      </c>
      <c r="BL2750" s="2">
        <v>2</v>
      </c>
      <c r="BM2750" s="2">
        <v>2</v>
      </c>
      <c r="BN2750" s="2">
        <v>3</v>
      </c>
      <c r="BO2750" s="2">
        <v>2</v>
      </c>
      <c r="BP2750" s="2">
        <v>1</v>
      </c>
      <c r="BQ2750" s="2">
        <v>2</v>
      </c>
      <c r="BR2750" s="2">
        <v>1</v>
      </c>
      <c r="BS2750" s="2">
        <v>0</v>
      </c>
      <c r="BT2750" s="2">
        <v>0</v>
      </c>
      <c r="BU2750" s="2">
        <v>0</v>
      </c>
      <c r="BV2750" s="2">
        <v>0</v>
      </c>
      <c r="BW2750" s="2">
        <v>0</v>
      </c>
      <c r="BX2750" s="2">
        <v>0</v>
      </c>
      <c r="BY2750" s="2">
        <v>0</v>
      </c>
      <c r="BZ2750" s="2">
        <v>0</v>
      </c>
      <c r="CA2750" s="2">
        <v>0</v>
      </c>
      <c r="CB2750" s="2">
        <v>0</v>
      </c>
      <c r="CC2750" s="2">
        <v>0</v>
      </c>
      <c r="CD2750" s="2">
        <v>0</v>
      </c>
      <c r="CE2750" s="2">
        <v>0</v>
      </c>
      <c r="CF2750" s="2">
        <v>0</v>
      </c>
      <c r="CG2750" s="2">
        <v>0</v>
      </c>
      <c r="CH2750" s="2">
        <v>0</v>
      </c>
      <c r="CI2750" s="2">
        <v>0</v>
      </c>
      <c r="CJ2750" s="2">
        <v>0</v>
      </c>
      <c r="CK2750" s="2">
        <v>0</v>
      </c>
      <c r="CL2750" s="2">
        <v>0</v>
      </c>
    </row>
    <row r="2751" spans="1:90" x14ac:dyDescent="0.25">
      <c r="A2751" t="s">
        <v>115</v>
      </c>
      <c r="B2751">
        <v>10208</v>
      </c>
      <c r="C2751" t="s">
        <v>141</v>
      </c>
      <c r="D2751">
        <v>1</v>
      </c>
      <c r="E2751">
        <v>8</v>
      </c>
      <c r="F2751">
        <v>39093</v>
      </c>
      <c r="G2751">
        <v>35039093</v>
      </c>
      <c r="H2751" t="s">
        <v>13737</v>
      </c>
      <c r="I2751">
        <v>100</v>
      </c>
      <c r="J2751" t="s">
        <v>107</v>
      </c>
      <c r="K2751" t="s">
        <v>7084</v>
      </c>
      <c r="L2751">
        <v>76</v>
      </c>
      <c r="M2751" t="s">
        <v>142</v>
      </c>
      <c r="N2751">
        <v>3918055</v>
      </c>
      <c r="O2751" t="s">
        <v>92</v>
      </c>
      <c r="P2751" t="s">
        <v>13738</v>
      </c>
      <c r="Q2751">
        <v>115</v>
      </c>
      <c r="R2751">
        <v>11</v>
      </c>
      <c r="S2751">
        <v>22160318</v>
      </c>
      <c r="T2751">
        <v>22167908</v>
      </c>
      <c r="U2751" t="s">
        <v>13739</v>
      </c>
      <c r="V2751">
        <v>1</v>
      </c>
      <c r="W2751" s="2">
        <v>0</v>
      </c>
      <c r="X2751" s="2">
        <v>0</v>
      </c>
      <c r="Y2751" s="2">
        <v>130</v>
      </c>
      <c r="Z2751" s="2">
        <v>96</v>
      </c>
      <c r="AA2751" s="2">
        <v>121</v>
      </c>
      <c r="AB2751" s="2">
        <v>106</v>
      </c>
      <c r="AC2751" s="2">
        <v>116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2">
        <v>25</v>
      </c>
      <c r="BD2751" s="2">
        <v>0</v>
      </c>
      <c r="BE2751" s="2">
        <v>0</v>
      </c>
      <c r="BF2751" s="2">
        <v>0</v>
      </c>
      <c r="BG2751" s="2">
        <v>7</v>
      </c>
      <c r="BH2751" s="2">
        <v>5</v>
      </c>
      <c r="BI2751" s="2">
        <v>5</v>
      </c>
      <c r="BJ2751" s="2">
        <v>5</v>
      </c>
      <c r="BK2751" s="2">
        <v>6</v>
      </c>
      <c r="BL2751" s="2">
        <v>0</v>
      </c>
      <c r="BM2751" s="2">
        <v>0</v>
      </c>
      <c r="BN2751" s="2">
        <v>0</v>
      </c>
      <c r="BO2751" s="2">
        <v>0</v>
      </c>
      <c r="BP2751" s="2">
        <v>0</v>
      </c>
      <c r="BQ2751" s="2">
        <v>0</v>
      </c>
      <c r="BR2751" s="2">
        <v>0</v>
      </c>
      <c r="BS2751" s="2">
        <v>0</v>
      </c>
      <c r="BT2751" s="2">
        <v>0</v>
      </c>
      <c r="BU2751" s="2">
        <v>0</v>
      </c>
      <c r="BV2751" s="2">
        <v>0</v>
      </c>
      <c r="BW2751" s="2">
        <v>0</v>
      </c>
      <c r="BX2751" s="2">
        <v>0</v>
      </c>
      <c r="BY2751" s="2">
        <v>0</v>
      </c>
      <c r="BZ2751" s="2">
        <v>0</v>
      </c>
      <c r="CA2751" s="2">
        <v>0</v>
      </c>
      <c r="CB2751" s="2">
        <v>0</v>
      </c>
      <c r="CC2751" s="2">
        <v>0</v>
      </c>
      <c r="CD2751" s="2">
        <v>0</v>
      </c>
      <c r="CE2751" s="2">
        <v>0</v>
      </c>
      <c r="CF2751" s="2">
        <v>0</v>
      </c>
      <c r="CG2751" s="2">
        <v>0</v>
      </c>
      <c r="CH2751" s="2">
        <v>0</v>
      </c>
      <c r="CI2751" s="2">
        <v>0</v>
      </c>
      <c r="CJ2751" s="2">
        <v>0</v>
      </c>
      <c r="CK2751" s="2">
        <v>2</v>
      </c>
      <c r="CL2751" s="2">
        <v>0</v>
      </c>
    </row>
    <row r="2752" spans="1:90" x14ac:dyDescent="0.25">
      <c r="A2752" t="s">
        <v>115</v>
      </c>
      <c r="B2752">
        <v>10208</v>
      </c>
      <c r="C2752" t="s">
        <v>141</v>
      </c>
      <c r="D2752">
        <v>1</v>
      </c>
      <c r="E2752">
        <v>8</v>
      </c>
      <c r="F2752">
        <v>909087</v>
      </c>
      <c r="G2752">
        <v>35909087</v>
      </c>
      <c r="H2752" t="s">
        <v>722</v>
      </c>
      <c r="I2752">
        <v>100</v>
      </c>
      <c r="J2752" t="s">
        <v>107</v>
      </c>
      <c r="K2752" t="s">
        <v>723</v>
      </c>
      <c r="L2752">
        <v>57</v>
      </c>
      <c r="M2752" t="s">
        <v>724</v>
      </c>
      <c r="N2752">
        <v>8270460</v>
      </c>
      <c r="O2752" t="s">
        <v>102</v>
      </c>
      <c r="P2752" t="s">
        <v>725</v>
      </c>
      <c r="Q2752">
        <v>520</v>
      </c>
      <c r="R2752">
        <v>11</v>
      </c>
      <c r="S2752">
        <v>25243839</v>
      </c>
      <c r="T2752">
        <v>25244256</v>
      </c>
      <c r="U2752" t="s">
        <v>726</v>
      </c>
      <c r="V2752">
        <v>1</v>
      </c>
      <c r="W2752" s="2">
        <v>0</v>
      </c>
      <c r="X2752" s="2">
        <v>0</v>
      </c>
      <c r="Y2752" s="2">
        <v>121</v>
      </c>
      <c r="Z2752" s="2">
        <v>99</v>
      </c>
      <c r="AA2752" s="2">
        <v>143</v>
      </c>
      <c r="AB2752" s="2">
        <v>148</v>
      </c>
      <c r="AC2752" s="2">
        <v>138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6</v>
      </c>
      <c r="BH2752" s="2">
        <v>4</v>
      </c>
      <c r="BI2752" s="2">
        <v>7</v>
      </c>
      <c r="BJ2752" s="2">
        <v>5</v>
      </c>
      <c r="BK2752" s="2">
        <v>6</v>
      </c>
      <c r="BL2752" s="2">
        <v>0</v>
      </c>
      <c r="BM2752" s="2">
        <v>0</v>
      </c>
      <c r="BN2752" s="2">
        <v>0</v>
      </c>
      <c r="BO2752" s="2">
        <v>0</v>
      </c>
      <c r="BP2752" s="2">
        <v>0</v>
      </c>
      <c r="BQ2752" s="2">
        <v>0</v>
      </c>
      <c r="BR2752" s="2">
        <v>0</v>
      </c>
      <c r="BS2752" s="2">
        <v>0</v>
      </c>
      <c r="BT2752" s="2">
        <v>0</v>
      </c>
      <c r="BU2752" s="2">
        <v>0</v>
      </c>
      <c r="BV2752" s="2">
        <v>0</v>
      </c>
      <c r="BW2752" s="2">
        <v>0</v>
      </c>
      <c r="BX2752" s="2">
        <v>0</v>
      </c>
      <c r="BY2752" s="2">
        <v>0</v>
      </c>
      <c r="BZ2752" s="2">
        <v>0</v>
      </c>
      <c r="CA2752" s="2">
        <v>0</v>
      </c>
      <c r="CB2752" s="2">
        <v>0</v>
      </c>
      <c r="CC2752" s="2">
        <v>0</v>
      </c>
      <c r="CD2752" s="2">
        <v>0</v>
      </c>
      <c r="CE2752" s="2">
        <v>0</v>
      </c>
      <c r="CF2752" s="2">
        <v>0</v>
      </c>
      <c r="CG2752" s="2">
        <v>0</v>
      </c>
      <c r="CH2752" s="2">
        <v>0</v>
      </c>
      <c r="CI2752" s="2">
        <v>0</v>
      </c>
      <c r="CJ2752" s="2">
        <v>0</v>
      </c>
      <c r="CK2752" s="2">
        <v>0</v>
      </c>
      <c r="CL2752" s="2">
        <v>0</v>
      </c>
    </row>
    <row r="2753" spans="1:90" x14ac:dyDescent="0.25">
      <c r="A2753" t="s">
        <v>115</v>
      </c>
      <c r="B2753">
        <v>10208</v>
      </c>
      <c r="C2753" t="s">
        <v>141</v>
      </c>
      <c r="D2753">
        <v>1</v>
      </c>
      <c r="E2753">
        <v>8</v>
      </c>
      <c r="F2753">
        <v>908939</v>
      </c>
      <c r="G2753">
        <v>35908939</v>
      </c>
      <c r="H2753" t="s">
        <v>15942</v>
      </c>
      <c r="I2753">
        <v>100</v>
      </c>
      <c r="J2753" t="s">
        <v>107</v>
      </c>
      <c r="K2753" t="s">
        <v>10086</v>
      </c>
      <c r="L2753">
        <v>76</v>
      </c>
      <c r="M2753" t="s">
        <v>142</v>
      </c>
      <c r="N2753">
        <v>3981020</v>
      </c>
      <c r="O2753" t="s">
        <v>92</v>
      </c>
      <c r="P2753" t="s">
        <v>15943</v>
      </c>
      <c r="Q2753">
        <v>457</v>
      </c>
      <c r="R2753">
        <v>11</v>
      </c>
      <c r="S2753">
        <v>27034839</v>
      </c>
      <c r="T2753">
        <v>27189716</v>
      </c>
      <c r="U2753" t="s">
        <v>15944</v>
      </c>
      <c r="V2753">
        <v>1</v>
      </c>
      <c r="W2753" s="2">
        <v>0</v>
      </c>
      <c r="X2753" s="2">
        <v>0</v>
      </c>
      <c r="Y2753" s="2">
        <v>60</v>
      </c>
      <c r="Z2753" s="2">
        <v>55</v>
      </c>
      <c r="AA2753" s="2">
        <v>59</v>
      </c>
      <c r="AB2753" s="2">
        <v>51</v>
      </c>
      <c r="AC2753" s="2">
        <v>60</v>
      </c>
      <c r="AD2753" s="2">
        <v>72</v>
      </c>
      <c r="AE2753" s="2">
        <v>59</v>
      </c>
      <c r="AF2753" s="2">
        <v>38</v>
      </c>
      <c r="AG2753" s="2">
        <v>62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3</v>
      </c>
      <c r="BH2753" s="2">
        <v>2</v>
      </c>
      <c r="BI2753" s="2">
        <v>3</v>
      </c>
      <c r="BJ2753" s="2">
        <v>3</v>
      </c>
      <c r="BK2753" s="2">
        <v>3</v>
      </c>
      <c r="BL2753" s="2">
        <v>4</v>
      </c>
      <c r="BM2753" s="2">
        <v>2</v>
      </c>
      <c r="BN2753" s="2">
        <v>2</v>
      </c>
      <c r="BO2753" s="2">
        <v>2</v>
      </c>
      <c r="BP2753" s="2">
        <v>0</v>
      </c>
      <c r="BQ2753" s="2">
        <v>0</v>
      </c>
      <c r="BR2753" s="2">
        <v>0</v>
      </c>
      <c r="BS2753" s="2">
        <v>0</v>
      </c>
      <c r="BT2753" s="2">
        <v>0</v>
      </c>
      <c r="BU2753" s="2">
        <v>0</v>
      </c>
      <c r="BV2753" s="2">
        <v>0</v>
      </c>
      <c r="BW2753" s="2">
        <v>0</v>
      </c>
      <c r="BX2753" s="2">
        <v>0</v>
      </c>
      <c r="BY2753" s="2">
        <v>0</v>
      </c>
      <c r="BZ2753" s="2">
        <v>0</v>
      </c>
      <c r="CA2753" s="2">
        <v>0</v>
      </c>
      <c r="CB2753" s="2">
        <v>0</v>
      </c>
      <c r="CC2753" s="2">
        <v>0</v>
      </c>
      <c r="CD2753" s="2">
        <v>0</v>
      </c>
      <c r="CE2753" s="2">
        <v>0</v>
      </c>
      <c r="CF2753" s="2">
        <v>0</v>
      </c>
      <c r="CG2753" s="2">
        <v>0</v>
      </c>
      <c r="CH2753" s="2">
        <v>0</v>
      </c>
      <c r="CI2753" s="2">
        <v>0</v>
      </c>
      <c r="CJ2753" s="2">
        <v>0</v>
      </c>
      <c r="CK2753" s="2">
        <v>0</v>
      </c>
      <c r="CL2753" s="2">
        <v>0</v>
      </c>
    </row>
    <row r="2754" spans="1:90" x14ac:dyDescent="0.25">
      <c r="A2754" t="s">
        <v>115</v>
      </c>
      <c r="B2754">
        <v>10208</v>
      </c>
      <c r="C2754" t="s">
        <v>141</v>
      </c>
      <c r="D2754">
        <v>1</v>
      </c>
      <c r="E2754">
        <v>8</v>
      </c>
      <c r="F2754">
        <v>3136</v>
      </c>
      <c r="G2754">
        <v>35003136</v>
      </c>
      <c r="H2754" t="s">
        <v>16777</v>
      </c>
      <c r="I2754">
        <v>100</v>
      </c>
      <c r="J2754" t="s">
        <v>107</v>
      </c>
      <c r="K2754" t="s">
        <v>334</v>
      </c>
      <c r="L2754">
        <v>57</v>
      </c>
      <c r="M2754" t="s">
        <v>724</v>
      </c>
      <c r="N2754">
        <v>8260005</v>
      </c>
      <c r="O2754" t="s">
        <v>102</v>
      </c>
      <c r="P2754" t="s">
        <v>16778</v>
      </c>
      <c r="Q2754">
        <v>1400</v>
      </c>
      <c r="R2754">
        <v>11</v>
      </c>
      <c r="S2754">
        <v>25219710</v>
      </c>
      <c r="U2754" t="s">
        <v>16779</v>
      </c>
      <c r="V2754">
        <v>1</v>
      </c>
      <c r="W2754" s="2">
        <v>0</v>
      </c>
      <c r="X2754" s="2">
        <v>0</v>
      </c>
      <c r="Y2754" s="2">
        <v>69</v>
      </c>
      <c r="Z2754" s="2">
        <v>82</v>
      </c>
      <c r="AA2754" s="2">
        <v>103</v>
      </c>
      <c r="AB2754" s="2">
        <v>81</v>
      </c>
      <c r="AC2754" s="2">
        <v>72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3</v>
      </c>
      <c r="BH2754" s="2">
        <v>3</v>
      </c>
      <c r="BI2754" s="2">
        <v>4</v>
      </c>
      <c r="BJ2754" s="2">
        <v>5</v>
      </c>
      <c r="BK2754" s="2">
        <v>3</v>
      </c>
      <c r="BL2754" s="2">
        <v>0</v>
      </c>
      <c r="BM2754" s="2">
        <v>0</v>
      </c>
      <c r="BN2754" s="2">
        <v>0</v>
      </c>
      <c r="BO2754" s="2">
        <v>0</v>
      </c>
      <c r="BP2754" s="2">
        <v>0</v>
      </c>
      <c r="BQ2754" s="2">
        <v>0</v>
      </c>
      <c r="BR2754" s="2">
        <v>0</v>
      </c>
      <c r="BS2754" s="2">
        <v>0</v>
      </c>
      <c r="BT2754" s="2">
        <v>0</v>
      </c>
      <c r="BU2754" s="2">
        <v>0</v>
      </c>
      <c r="BV2754" s="2">
        <v>0</v>
      </c>
      <c r="BW2754" s="2">
        <v>0</v>
      </c>
      <c r="BX2754" s="2">
        <v>0</v>
      </c>
      <c r="BY2754" s="2">
        <v>0</v>
      </c>
      <c r="BZ2754" s="2">
        <v>0</v>
      </c>
      <c r="CA2754" s="2">
        <v>0</v>
      </c>
      <c r="CB2754" s="2">
        <v>0</v>
      </c>
      <c r="CC2754" s="2">
        <v>0</v>
      </c>
      <c r="CD2754" s="2">
        <v>0</v>
      </c>
      <c r="CE2754" s="2">
        <v>0</v>
      </c>
      <c r="CF2754" s="2">
        <v>0</v>
      </c>
      <c r="CG2754" s="2">
        <v>0</v>
      </c>
      <c r="CH2754" s="2">
        <v>0</v>
      </c>
      <c r="CI2754" s="2">
        <v>0</v>
      </c>
      <c r="CJ2754" s="2">
        <v>0</v>
      </c>
      <c r="CK2754" s="2">
        <v>0</v>
      </c>
      <c r="CL2754" s="2">
        <v>0</v>
      </c>
    </row>
    <row r="2755" spans="1:90" x14ac:dyDescent="0.25">
      <c r="A2755" t="s">
        <v>115</v>
      </c>
      <c r="B2755">
        <v>10208</v>
      </c>
      <c r="C2755" t="s">
        <v>141</v>
      </c>
      <c r="D2755">
        <v>1</v>
      </c>
      <c r="E2755">
        <v>8</v>
      </c>
      <c r="F2755">
        <v>909051</v>
      </c>
      <c r="G2755">
        <v>35909051</v>
      </c>
      <c r="H2755" t="s">
        <v>12220</v>
      </c>
      <c r="I2755">
        <v>100</v>
      </c>
      <c r="J2755" t="s">
        <v>107</v>
      </c>
      <c r="K2755" t="s">
        <v>7276</v>
      </c>
      <c r="L2755">
        <v>73</v>
      </c>
      <c r="M2755" t="s">
        <v>587</v>
      </c>
      <c r="N2755">
        <v>3951090</v>
      </c>
      <c r="O2755" t="s">
        <v>92</v>
      </c>
      <c r="P2755" t="s">
        <v>7277</v>
      </c>
      <c r="Q2755">
        <v>1475</v>
      </c>
      <c r="R2755">
        <v>11</v>
      </c>
      <c r="S2755">
        <v>29623835</v>
      </c>
      <c r="T2755">
        <v>29629856</v>
      </c>
      <c r="U2755" t="s">
        <v>12221</v>
      </c>
      <c r="V2755">
        <v>1</v>
      </c>
      <c r="W2755" s="2">
        <v>0</v>
      </c>
      <c r="X2755" s="2">
        <v>0</v>
      </c>
      <c r="Y2755" s="2">
        <v>56</v>
      </c>
      <c r="Z2755" s="2">
        <v>29</v>
      </c>
      <c r="AA2755" s="2">
        <v>65</v>
      </c>
      <c r="AB2755" s="2">
        <v>46</v>
      </c>
      <c r="AC2755" s="2">
        <v>62</v>
      </c>
      <c r="AD2755" s="2">
        <v>80</v>
      </c>
      <c r="AE2755" s="2">
        <v>71</v>
      </c>
      <c r="AF2755" s="2">
        <v>66</v>
      </c>
      <c r="AG2755" s="2">
        <v>63</v>
      </c>
      <c r="AH2755" s="2">
        <v>126</v>
      </c>
      <c r="AI2755" s="2">
        <v>91</v>
      </c>
      <c r="AJ2755" s="2">
        <v>109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2</v>
      </c>
      <c r="BH2755" s="2">
        <v>1</v>
      </c>
      <c r="BI2755" s="2">
        <v>3</v>
      </c>
      <c r="BJ2755" s="2">
        <v>2</v>
      </c>
      <c r="BK2755" s="2">
        <v>3</v>
      </c>
      <c r="BL2755" s="2">
        <v>6</v>
      </c>
      <c r="BM2755" s="2">
        <v>3</v>
      </c>
      <c r="BN2755" s="2">
        <v>2</v>
      </c>
      <c r="BO2755" s="2">
        <v>2</v>
      </c>
      <c r="BP2755" s="2">
        <v>3</v>
      </c>
      <c r="BQ2755" s="2">
        <v>4</v>
      </c>
      <c r="BR2755" s="2">
        <v>3</v>
      </c>
      <c r="BS2755" s="2">
        <v>0</v>
      </c>
      <c r="BT2755" s="2">
        <v>0</v>
      </c>
      <c r="BU2755" s="2">
        <v>0</v>
      </c>
      <c r="BV2755" s="2">
        <v>0</v>
      </c>
      <c r="BW2755" s="2">
        <v>0</v>
      </c>
      <c r="BX2755" s="2">
        <v>0</v>
      </c>
      <c r="BY2755" s="2">
        <v>0</v>
      </c>
      <c r="BZ2755" s="2">
        <v>0</v>
      </c>
      <c r="CA2755" s="2">
        <v>0</v>
      </c>
      <c r="CB2755" s="2">
        <v>0</v>
      </c>
      <c r="CC2755" s="2">
        <v>0</v>
      </c>
      <c r="CD2755" s="2">
        <v>0</v>
      </c>
      <c r="CE2755" s="2">
        <v>0</v>
      </c>
      <c r="CF2755" s="2">
        <v>0</v>
      </c>
      <c r="CG2755" s="2">
        <v>0</v>
      </c>
      <c r="CH2755" s="2">
        <v>0</v>
      </c>
      <c r="CI2755" s="2">
        <v>0</v>
      </c>
      <c r="CJ2755" s="2">
        <v>0</v>
      </c>
      <c r="CK2755" s="2">
        <v>0</v>
      </c>
      <c r="CL2755" s="2">
        <v>0</v>
      </c>
    </row>
    <row r="2756" spans="1:90" x14ac:dyDescent="0.25">
      <c r="A2756" t="s">
        <v>115</v>
      </c>
      <c r="B2756">
        <v>10208</v>
      </c>
      <c r="C2756" t="s">
        <v>141</v>
      </c>
      <c r="D2756">
        <v>1</v>
      </c>
      <c r="E2756">
        <v>8</v>
      </c>
      <c r="F2756">
        <v>2409</v>
      </c>
      <c r="G2756">
        <v>35002409</v>
      </c>
      <c r="H2756" t="s">
        <v>1128</v>
      </c>
      <c r="I2756">
        <v>100</v>
      </c>
      <c r="J2756" t="s">
        <v>107</v>
      </c>
      <c r="K2756" t="s">
        <v>460</v>
      </c>
      <c r="L2756">
        <v>91</v>
      </c>
      <c r="M2756" t="s">
        <v>287</v>
      </c>
      <c r="N2756">
        <v>3540100</v>
      </c>
      <c r="O2756" t="s">
        <v>102</v>
      </c>
      <c r="P2756" t="s">
        <v>1129</v>
      </c>
      <c r="Q2756">
        <v>1778</v>
      </c>
      <c r="R2756">
        <v>11</v>
      </c>
      <c r="S2756">
        <v>26843709</v>
      </c>
      <c r="T2756">
        <v>29584271</v>
      </c>
      <c r="U2756" t="s">
        <v>1130</v>
      </c>
      <c r="V2756">
        <v>1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78</v>
      </c>
      <c r="AI2756" s="2">
        <v>37</v>
      </c>
      <c r="AJ2756" s="2">
        <v>44</v>
      </c>
      <c r="AK2756" s="2">
        <v>0</v>
      </c>
      <c r="AL2756" s="2">
        <v>0</v>
      </c>
      <c r="AM2756" s="2">
        <v>0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436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25</v>
      </c>
      <c r="BD2756" s="2">
        <v>0</v>
      </c>
      <c r="BE2756" s="2">
        <v>0</v>
      </c>
      <c r="BF2756" s="2">
        <v>0</v>
      </c>
      <c r="BG2756" s="2">
        <v>0</v>
      </c>
      <c r="BH2756" s="2">
        <v>0</v>
      </c>
      <c r="BI2756" s="2">
        <v>0</v>
      </c>
      <c r="BJ2756" s="2">
        <v>0</v>
      </c>
      <c r="BK2756" s="2">
        <v>0</v>
      </c>
      <c r="BL2756" s="2">
        <v>0</v>
      </c>
      <c r="BM2756" s="2">
        <v>0</v>
      </c>
      <c r="BN2756" s="2">
        <v>0</v>
      </c>
      <c r="BO2756" s="2">
        <v>0</v>
      </c>
      <c r="BP2756" s="2">
        <v>3</v>
      </c>
      <c r="BQ2756" s="2">
        <v>2</v>
      </c>
      <c r="BR2756" s="2">
        <v>2</v>
      </c>
      <c r="BS2756" s="2">
        <v>0</v>
      </c>
      <c r="BT2756" s="2">
        <v>0</v>
      </c>
      <c r="BU2756" s="2">
        <v>0</v>
      </c>
      <c r="BV2756" s="2">
        <v>0</v>
      </c>
      <c r="BW2756" s="2">
        <v>0</v>
      </c>
      <c r="BX2756" s="2">
        <v>0</v>
      </c>
      <c r="BY2756" s="2">
        <v>0</v>
      </c>
      <c r="BZ2756" s="2">
        <v>0</v>
      </c>
      <c r="CA2756" s="2">
        <v>0</v>
      </c>
      <c r="CB2756" s="2">
        <v>0</v>
      </c>
      <c r="CC2756" s="2">
        <v>13</v>
      </c>
      <c r="CD2756" s="2">
        <v>0</v>
      </c>
      <c r="CE2756" s="2">
        <v>0</v>
      </c>
      <c r="CF2756" s="2">
        <v>0</v>
      </c>
      <c r="CG2756" s="2">
        <v>0</v>
      </c>
      <c r="CH2756" s="2">
        <v>0</v>
      </c>
      <c r="CI2756" s="2">
        <v>0</v>
      </c>
      <c r="CJ2756" s="2">
        <v>0</v>
      </c>
      <c r="CK2756" s="2">
        <v>1</v>
      </c>
      <c r="CL2756" s="2">
        <v>0</v>
      </c>
    </row>
    <row r="2757" spans="1:90" x14ac:dyDescent="0.25">
      <c r="A2757" t="s">
        <v>115</v>
      </c>
      <c r="B2757">
        <v>10208</v>
      </c>
      <c r="C2757" t="s">
        <v>141</v>
      </c>
      <c r="D2757">
        <v>1</v>
      </c>
      <c r="E2757">
        <v>8</v>
      </c>
      <c r="F2757">
        <v>3153</v>
      </c>
      <c r="G2757">
        <v>35003153</v>
      </c>
      <c r="H2757" t="s">
        <v>5206</v>
      </c>
      <c r="I2757">
        <v>100</v>
      </c>
      <c r="J2757" t="s">
        <v>107</v>
      </c>
      <c r="K2757" t="s">
        <v>308</v>
      </c>
      <c r="L2757">
        <v>24</v>
      </c>
      <c r="M2757" t="s">
        <v>308</v>
      </c>
      <c r="N2757">
        <v>8285060</v>
      </c>
      <c r="O2757" t="s">
        <v>102</v>
      </c>
      <c r="P2757" t="s">
        <v>5207</v>
      </c>
      <c r="Q2757">
        <v>5912</v>
      </c>
      <c r="R2757">
        <v>11</v>
      </c>
      <c r="S2757">
        <v>27482486</v>
      </c>
      <c r="T2757">
        <v>27483722</v>
      </c>
      <c r="U2757" t="s">
        <v>5208</v>
      </c>
      <c r="V2757">
        <v>1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49</v>
      </c>
      <c r="AE2757" s="2">
        <v>76</v>
      </c>
      <c r="AF2757" s="2">
        <v>60</v>
      </c>
      <c r="AG2757" s="2">
        <v>50</v>
      </c>
      <c r="AH2757" s="2">
        <v>116</v>
      </c>
      <c r="AI2757" s="2">
        <v>138</v>
      </c>
      <c r="AJ2757" s="2">
        <v>129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0</v>
      </c>
      <c r="BI2757" s="2">
        <v>0</v>
      </c>
      <c r="BJ2757" s="2">
        <v>0</v>
      </c>
      <c r="BK2757" s="2">
        <v>0</v>
      </c>
      <c r="BL2757" s="2">
        <v>2</v>
      </c>
      <c r="BM2757" s="2">
        <v>4</v>
      </c>
      <c r="BN2757" s="2">
        <v>3</v>
      </c>
      <c r="BO2757" s="2">
        <v>4</v>
      </c>
      <c r="BP2757" s="2">
        <v>6</v>
      </c>
      <c r="BQ2757" s="2">
        <v>6</v>
      </c>
      <c r="BR2757" s="2">
        <v>4</v>
      </c>
      <c r="BS2757" s="2">
        <v>0</v>
      </c>
      <c r="BT2757" s="2">
        <v>0</v>
      </c>
      <c r="BU2757" s="2">
        <v>0</v>
      </c>
      <c r="BV2757" s="2">
        <v>0</v>
      </c>
      <c r="BW2757" s="2">
        <v>0</v>
      </c>
      <c r="BX2757" s="2">
        <v>0</v>
      </c>
      <c r="BY2757" s="2">
        <v>0</v>
      </c>
      <c r="BZ2757" s="2">
        <v>0</v>
      </c>
      <c r="CA2757" s="2">
        <v>0</v>
      </c>
      <c r="CB2757" s="2">
        <v>0</v>
      </c>
      <c r="CC2757" s="2">
        <v>0</v>
      </c>
      <c r="CD2757" s="2">
        <v>0</v>
      </c>
      <c r="CE2757" s="2">
        <v>0</v>
      </c>
      <c r="CF2757" s="2">
        <v>0</v>
      </c>
      <c r="CG2757" s="2">
        <v>0</v>
      </c>
      <c r="CH2757" s="2">
        <v>0</v>
      </c>
      <c r="CI2757" s="2">
        <v>0</v>
      </c>
      <c r="CJ2757" s="2">
        <v>0</v>
      </c>
      <c r="CK2757" s="2">
        <v>0</v>
      </c>
      <c r="CL2757" s="2">
        <v>0</v>
      </c>
    </row>
    <row r="2758" spans="1:90" x14ac:dyDescent="0.25">
      <c r="A2758" t="s">
        <v>115</v>
      </c>
      <c r="B2758">
        <v>10208</v>
      </c>
      <c r="C2758" t="s">
        <v>141</v>
      </c>
      <c r="D2758">
        <v>1</v>
      </c>
      <c r="E2758">
        <v>8</v>
      </c>
      <c r="F2758">
        <v>914812</v>
      </c>
      <c r="G2758">
        <v>35914812</v>
      </c>
      <c r="H2758" t="s">
        <v>15035</v>
      </c>
      <c r="I2758">
        <v>100</v>
      </c>
      <c r="J2758" t="s">
        <v>107</v>
      </c>
      <c r="K2758" t="s">
        <v>723</v>
      </c>
      <c r="L2758">
        <v>57</v>
      </c>
      <c r="M2758" t="s">
        <v>724</v>
      </c>
      <c r="N2758">
        <v>8280540</v>
      </c>
      <c r="O2758" t="s">
        <v>92</v>
      </c>
      <c r="P2758" t="s">
        <v>15036</v>
      </c>
      <c r="Q2758">
        <v>205</v>
      </c>
      <c r="R2758">
        <v>11</v>
      </c>
      <c r="S2758">
        <v>27480628</v>
      </c>
      <c r="T2758">
        <v>27485811</v>
      </c>
      <c r="U2758" t="s">
        <v>15037</v>
      </c>
      <c r="V2758">
        <v>1</v>
      </c>
      <c r="W2758" s="2">
        <v>0</v>
      </c>
      <c r="X2758" s="2">
        <v>0</v>
      </c>
      <c r="Y2758" s="2">
        <v>121</v>
      </c>
      <c r="Z2758" s="2">
        <v>122</v>
      </c>
      <c r="AA2758" s="2">
        <v>105</v>
      </c>
      <c r="AB2758" s="2">
        <v>121</v>
      </c>
      <c r="AC2758" s="2">
        <v>128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0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28</v>
      </c>
      <c r="BE2758" s="2">
        <v>0</v>
      </c>
      <c r="BF2758" s="2">
        <v>0</v>
      </c>
      <c r="BG2758" s="2">
        <v>7</v>
      </c>
      <c r="BH2758" s="2">
        <v>8</v>
      </c>
      <c r="BI2758" s="2">
        <v>5</v>
      </c>
      <c r="BJ2758" s="2">
        <v>9</v>
      </c>
      <c r="BK2758" s="2">
        <v>8</v>
      </c>
      <c r="BL2758" s="2">
        <v>0</v>
      </c>
      <c r="BM2758" s="2">
        <v>0</v>
      </c>
      <c r="BN2758" s="2">
        <v>0</v>
      </c>
      <c r="BO2758" s="2">
        <v>0</v>
      </c>
      <c r="BP2758" s="2">
        <v>0</v>
      </c>
      <c r="BQ2758" s="2">
        <v>0</v>
      </c>
      <c r="BR2758" s="2">
        <v>0</v>
      </c>
      <c r="BS2758" s="2">
        <v>0</v>
      </c>
      <c r="BT2758" s="2">
        <v>0</v>
      </c>
      <c r="BU2758" s="2">
        <v>0</v>
      </c>
      <c r="BV2758" s="2">
        <v>0</v>
      </c>
      <c r="BW2758" s="2">
        <v>0</v>
      </c>
      <c r="BX2758" s="2">
        <v>0</v>
      </c>
      <c r="BY2758" s="2">
        <v>0</v>
      </c>
      <c r="BZ2758" s="2">
        <v>0</v>
      </c>
      <c r="CA2758" s="2">
        <v>0</v>
      </c>
      <c r="CB2758" s="2">
        <v>0</v>
      </c>
      <c r="CC2758" s="2">
        <v>0</v>
      </c>
      <c r="CD2758" s="2">
        <v>0</v>
      </c>
      <c r="CE2758" s="2">
        <v>0</v>
      </c>
      <c r="CF2758" s="2">
        <v>0</v>
      </c>
      <c r="CG2758" s="2">
        <v>0</v>
      </c>
      <c r="CH2758" s="2">
        <v>0</v>
      </c>
      <c r="CI2758" s="2">
        <v>0</v>
      </c>
      <c r="CJ2758" s="2">
        <v>0</v>
      </c>
      <c r="CK2758" s="2">
        <v>0</v>
      </c>
      <c r="CL2758" s="2">
        <v>6</v>
      </c>
    </row>
    <row r="2759" spans="1:90" x14ac:dyDescent="0.25">
      <c r="A2759" t="s">
        <v>115</v>
      </c>
      <c r="B2759">
        <v>10208</v>
      </c>
      <c r="C2759" t="s">
        <v>141</v>
      </c>
      <c r="D2759">
        <v>1</v>
      </c>
      <c r="E2759">
        <v>8</v>
      </c>
      <c r="F2759">
        <v>2616</v>
      </c>
      <c r="G2759">
        <v>35002616</v>
      </c>
      <c r="H2759" t="s">
        <v>19353</v>
      </c>
      <c r="I2759">
        <v>100</v>
      </c>
      <c r="J2759" t="s">
        <v>107</v>
      </c>
      <c r="K2759" t="s">
        <v>6194</v>
      </c>
      <c r="L2759">
        <v>5</v>
      </c>
      <c r="M2759" t="s">
        <v>158</v>
      </c>
      <c r="N2759">
        <v>3565000</v>
      </c>
      <c r="O2759" t="s">
        <v>92</v>
      </c>
      <c r="P2759" t="s">
        <v>19354</v>
      </c>
      <c r="Q2759">
        <v>690</v>
      </c>
      <c r="R2759">
        <v>11</v>
      </c>
      <c r="S2759">
        <v>22170188</v>
      </c>
      <c r="T2759">
        <v>27428523</v>
      </c>
      <c r="U2759" t="s">
        <v>19355</v>
      </c>
      <c r="V2759">
        <v>1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71</v>
      </c>
      <c r="AE2759" s="2">
        <v>70</v>
      </c>
      <c r="AF2759" s="2">
        <v>64</v>
      </c>
      <c r="AG2759" s="2">
        <v>132</v>
      </c>
      <c r="AH2759" s="2">
        <v>353</v>
      </c>
      <c r="AI2759" s="2">
        <v>222</v>
      </c>
      <c r="AJ2759" s="2">
        <v>210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264</v>
      </c>
      <c r="AV2759" s="2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0</v>
      </c>
      <c r="BI2759" s="2">
        <v>0</v>
      </c>
      <c r="BJ2759" s="2">
        <v>0</v>
      </c>
      <c r="BK2759" s="2">
        <v>0</v>
      </c>
      <c r="BL2759" s="2">
        <v>4</v>
      </c>
      <c r="BM2759" s="2">
        <v>2</v>
      </c>
      <c r="BN2759" s="2">
        <v>4</v>
      </c>
      <c r="BO2759" s="2">
        <v>7</v>
      </c>
      <c r="BP2759" s="2">
        <v>15</v>
      </c>
      <c r="BQ2759" s="2">
        <v>10</v>
      </c>
      <c r="BR2759" s="2">
        <v>8</v>
      </c>
      <c r="BS2759" s="2">
        <v>0</v>
      </c>
      <c r="BT2759" s="2">
        <v>0</v>
      </c>
      <c r="BU2759" s="2">
        <v>0</v>
      </c>
      <c r="BV2759" s="2">
        <v>0</v>
      </c>
      <c r="BW2759" s="2">
        <v>0</v>
      </c>
      <c r="BX2759" s="2">
        <v>0</v>
      </c>
      <c r="BY2759" s="2">
        <v>0</v>
      </c>
      <c r="BZ2759" s="2">
        <v>0</v>
      </c>
      <c r="CA2759" s="2">
        <v>0</v>
      </c>
      <c r="CB2759" s="2">
        <v>0</v>
      </c>
      <c r="CC2759" s="2">
        <v>7</v>
      </c>
      <c r="CD2759" s="2">
        <v>0</v>
      </c>
      <c r="CE2759" s="2">
        <v>0</v>
      </c>
      <c r="CF2759" s="2">
        <v>0</v>
      </c>
      <c r="CG2759" s="2">
        <v>0</v>
      </c>
      <c r="CH2759" s="2">
        <v>0</v>
      </c>
      <c r="CI2759" s="2">
        <v>0</v>
      </c>
      <c r="CJ2759" s="2">
        <v>0</v>
      </c>
      <c r="CK2759" s="2">
        <v>0</v>
      </c>
      <c r="CL2759" s="2">
        <v>0</v>
      </c>
    </row>
    <row r="2760" spans="1:90" x14ac:dyDescent="0.25">
      <c r="A2760" t="s">
        <v>115</v>
      </c>
      <c r="B2760">
        <v>10208</v>
      </c>
      <c r="C2760" t="s">
        <v>141</v>
      </c>
      <c r="D2760">
        <v>1</v>
      </c>
      <c r="E2760">
        <v>8</v>
      </c>
      <c r="F2760">
        <v>41725</v>
      </c>
      <c r="G2760">
        <v>35041725</v>
      </c>
      <c r="H2760" t="s">
        <v>17153</v>
      </c>
      <c r="I2760">
        <v>100</v>
      </c>
      <c r="J2760" t="s">
        <v>107</v>
      </c>
      <c r="K2760" t="s">
        <v>2608</v>
      </c>
      <c r="L2760">
        <v>57</v>
      </c>
      <c r="M2760" t="s">
        <v>724</v>
      </c>
      <c r="N2760">
        <v>8290005</v>
      </c>
      <c r="O2760" t="s">
        <v>92</v>
      </c>
      <c r="P2760" t="s">
        <v>12732</v>
      </c>
      <c r="Q2760">
        <v>453</v>
      </c>
      <c r="R2760">
        <v>11</v>
      </c>
      <c r="S2760">
        <v>25245611</v>
      </c>
      <c r="T2760">
        <v>25246651</v>
      </c>
      <c r="U2760" t="s">
        <v>17154</v>
      </c>
      <c r="V2760">
        <v>1</v>
      </c>
      <c r="W2760" s="2">
        <v>0</v>
      </c>
      <c r="X2760" s="2">
        <v>0</v>
      </c>
      <c r="Y2760" s="2">
        <v>50</v>
      </c>
      <c r="Z2760" s="2">
        <v>69</v>
      </c>
      <c r="AA2760" s="2">
        <v>78</v>
      </c>
      <c r="AB2760" s="2">
        <v>76</v>
      </c>
      <c r="AC2760" s="2">
        <v>62</v>
      </c>
      <c r="AD2760" s="2">
        <v>92</v>
      </c>
      <c r="AE2760" s="2">
        <v>90</v>
      </c>
      <c r="AF2760" s="2">
        <v>105</v>
      </c>
      <c r="AG2760" s="2">
        <v>75</v>
      </c>
      <c r="AH2760" s="2">
        <v>195</v>
      </c>
      <c r="AI2760" s="2">
        <v>187</v>
      </c>
      <c r="AJ2760" s="2">
        <v>155</v>
      </c>
      <c r="AK2760" s="2">
        <v>0</v>
      </c>
      <c r="AL2760" s="2">
        <v>0</v>
      </c>
      <c r="AM2760" s="2">
        <v>0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522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106</v>
      </c>
      <c r="BD2760" s="2">
        <v>0</v>
      </c>
      <c r="BE2760" s="2">
        <v>0</v>
      </c>
      <c r="BF2760" s="2">
        <v>0</v>
      </c>
      <c r="BG2760" s="2">
        <v>2</v>
      </c>
      <c r="BH2760" s="2">
        <v>3</v>
      </c>
      <c r="BI2760" s="2">
        <v>3</v>
      </c>
      <c r="BJ2760" s="2">
        <v>5</v>
      </c>
      <c r="BK2760" s="2">
        <v>3</v>
      </c>
      <c r="BL2760" s="2">
        <v>5</v>
      </c>
      <c r="BM2760" s="2">
        <v>3</v>
      </c>
      <c r="BN2760" s="2">
        <v>4</v>
      </c>
      <c r="BO2760" s="2">
        <v>2</v>
      </c>
      <c r="BP2760" s="2">
        <v>7</v>
      </c>
      <c r="BQ2760" s="2">
        <v>7</v>
      </c>
      <c r="BR2760" s="2">
        <v>5</v>
      </c>
      <c r="BS2760" s="2">
        <v>0</v>
      </c>
      <c r="BT2760" s="2">
        <v>0</v>
      </c>
      <c r="BU2760" s="2">
        <v>0</v>
      </c>
      <c r="BV2760" s="2">
        <v>0</v>
      </c>
      <c r="BW2760" s="2">
        <v>0</v>
      </c>
      <c r="BX2760" s="2">
        <v>0</v>
      </c>
      <c r="BY2760" s="2">
        <v>0</v>
      </c>
      <c r="BZ2760" s="2">
        <v>0</v>
      </c>
      <c r="CA2760" s="2">
        <v>0</v>
      </c>
      <c r="CB2760" s="2">
        <v>0</v>
      </c>
      <c r="CC2760" s="2">
        <v>13</v>
      </c>
      <c r="CD2760" s="2">
        <v>0</v>
      </c>
      <c r="CE2760" s="2">
        <v>0</v>
      </c>
      <c r="CF2760" s="2">
        <v>0</v>
      </c>
      <c r="CG2760" s="2">
        <v>0</v>
      </c>
      <c r="CH2760" s="2">
        <v>0</v>
      </c>
      <c r="CI2760" s="2">
        <v>0</v>
      </c>
      <c r="CJ2760" s="2">
        <v>0</v>
      </c>
      <c r="CK2760" s="2">
        <v>6</v>
      </c>
      <c r="CL2760" s="2">
        <v>0</v>
      </c>
    </row>
    <row r="2761" spans="1:90" x14ac:dyDescent="0.25">
      <c r="A2761" t="s">
        <v>115</v>
      </c>
      <c r="B2761">
        <v>10208</v>
      </c>
      <c r="C2761" t="s">
        <v>141</v>
      </c>
      <c r="D2761">
        <v>1</v>
      </c>
      <c r="E2761">
        <v>8</v>
      </c>
      <c r="F2761">
        <v>902238</v>
      </c>
      <c r="G2761">
        <v>35902238</v>
      </c>
      <c r="H2761" t="s">
        <v>11690</v>
      </c>
      <c r="I2761">
        <v>100</v>
      </c>
      <c r="J2761" t="s">
        <v>107</v>
      </c>
      <c r="K2761" t="s">
        <v>307</v>
      </c>
      <c r="L2761">
        <v>24</v>
      </c>
      <c r="M2761" t="s">
        <v>308</v>
      </c>
      <c r="N2761">
        <v>3578050</v>
      </c>
      <c r="O2761" t="s">
        <v>92</v>
      </c>
      <c r="P2761" t="s">
        <v>11691</v>
      </c>
      <c r="Q2761">
        <v>37</v>
      </c>
      <c r="R2761">
        <v>11</v>
      </c>
      <c r="S2761">
        <v>27246365</v>
      </c>
      <c r="T2761">
        <v>27260101</v>
      </c>
      <c r="U2761" t="s">
        <v>11692</v>
      </c>
      <c r="V2761">
        <v>1</v>
      </c>
      <c r="W2761" s="2">
        <v>0</v>
      </c>
      <c r="X2761" s="2">
        <v>0</v>
      </c>
      <c r="Y2761" s="2">
        <v>52</v>
      </c>
      <c r="Z2761" s="2">
        <v>55</v>
      </c>
      <c r="AA2761" s="2">
        <v>52</v>
      </c>
      <c r="AB2761" s="2">
        <v>53</v>
      </c>
      <c r="AC2761" s="2">
        <v>53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2</v>
      </c>
      <c r="BH2761" s="2">
        <v>3</v>
      </c>
      <c r="BI2761" s="2">
        <v>2</v>
      </c>
      <c r="BJ2761" s="2">
        <v>2</v>
      </c>
      <c r="BK2761" s="2">
        <v>3</v>
      </c>
      <c r="BL2761" s="2">
        <v>0</v>
      </c>
      <c r="BM2761" s="2">
        <v>0</v>
      </c>
      <c r="BN2761" s="2">
        <v>0</v>
      </c>
      <c r="BO2761" s="2">
        <v>0</v>
      </c>
      <c r="BP2761" s="2">
        <v>0</v>
      </c>
      <c r="BQ2761" s="2">
        <v>0</v>
      </c>
      <c r="BR2761" s="2">
        <v>0</v>
      </c>
      <c r="BS2761" s="2">
        <v>0</v>
      </c>
      <c r="BT2761" s="2">
        <v>0</v>
      </c>
      <c r="BU2761" s="2">
        <v>0</v>
      </c>
      <c r="BV2761" s="2">
        <v>0</v>
      </c>
      <c r="BW2761" s="2">
        <v>0</v>
      </c>
      <c r="BX2761" s="2">
        <v>0</v>
      </c>
      <c r="BY2761" s="2">
        <v>0</v>
      </c>
      <c r="BZ2761" s="2">
        <v>0</v>
      </c>
      <c r="CA2761" s="2">
        <v>0</v>
      </c>
      <c r="CB2761" s="2">
        <v>0</v>
      </c>
      <c r="CC2761" s="2">
        <v>0</v>
      </c>
      <c r="CD2761" s="2">
        <v>0</v>
      </c>
      <c r="CE2761" s="2">
        <v>0</v>
      </c>
      <c r="CF2761" s="2">
        <v>0</v>
      </c>
      <c r="CG2761" s="2">
        <v>0</v>
      </c>
      <c r="CH2761" s="2">
        <v>0</v>
      </c>
      <c r="CI2761" s="2">
        <v>0</v>
      </c>
      <c r="CJ2761" s="2">
        <v>0</v>
      </c>
      <c r="CK2761" s="2">
        <v>0</v>
      </c>
      <c r="CL2761" s="2">
        <v>0</v>
      </c>
    </row>
    <row r="2762" spans="1:90" x14ac:dyDescent="0.25">
      <c r="A2762" t="s">
        <v>115</v>
      </c>
      <c r="B2762">
        <v>10208</v>
      </c>
      <c r="C2762" t="s">
        <v>141</v>
      </c>
      <c r="D2762">
        <v>1</v>
      </c>
      <c r="E2762">
        <v>8</v>
      </c>
      <c r="F2762">
        <v>2343</v>
      </c>
      <c r="G2762">
        <v>35002343</v>
      </c>
      <c r="H2762" t="s">
        <v>9057</v>
      </c>
      <c r="I2762">
        <v>100</v>
      </c>
      <c r="J2762" t="s">
        <v>107</v>
      </c>
      <c r="K2762" t="s">
        <v>287</v>
      </c>
      <c r="L2762">
        <v>91</v>
      </c>
      <c r="M2762" t="s">
        <v>287</v>
      </c>
      <c r="N2762">
        <v>3515000</v>
      </c>
      <c r="O2762" t="s">
        <v>92</v>
      </c>
      <c r="P2762" t="s">
        <v>9058</v>
      </c>
      <c r="Q2762">
        <v>456</v>
      </c>
      <c r="R2762">
        <v>11</v>
      </c>
      <c r="S2762">
        <v>26532789</v>
      </c>
      <c r="T2762">
        <v>26535445</v>
      </c>
      <c r="U2762" t="s">
        <v>9059</v>
      </c>
      <c r="V2762">
        <v>1</v>
      </c>
      <c r="W2762" s="2">
        <v>0</v>
      </c>
      <c r="X2762" s="2">
        <v>0</v>
      </c>
      <c r="Y2762" s="2">
        <v>48</v>
      </c>
      <c r="Z2762" s="2">
        <v>56</v>
      </c>
      <c r="AA2762" s="2">
        <v>77</v>
      </c>
      <c r="AB2762" s="2">
        <v>71</v>
      </c>
      <c r="AC2762" s="2">
        <v>93</v>
      </c>
      <c r="AD2762" s="2">
        <v>84</v>
      </c>
      <c r="AE2762" s="2">
        <v>85</v>
      </c>
      <c r="AF2762" s="2">
        <v>91</v>
      </c>
      <c r="AG2762" s="2">
        <v>51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13</v>
      </c>
      <c r="BE2762" s="2">
        <v>0</v>
      </c>
      <c r="BF2762" s="2">
        <v>0</v>
      </c>
      <c r="BG2762" s="2">
        <v>2</v>
      </c>
      <c r="BH2762" s="2">
        <v>2</v>
      </c>
      <c r="BI2762" s="2">
        <v>3</v>
      </c>
      <c r="BJ2762" s="2">
        <v>3</v>
      </c>
      <c r="BK2762" s="2">
        <v>4</v>
      </c>
      <c r="BL2762" s="2">
        <v>5</v>
      </c>
      <c r="BM2762" s="2">
        <v>5</v>
      </c>
      <c r="BN2762" s="2">
        <v>4</v>
      </c>
      <c r="BO2762" s="2">
        <v>4</v>
      </c>
      <c r="BP2762" s="2">
        <v>0</v>
      </c>
      <c r="BQ2762" s="2">
        <v>0</v>
      </c>
      <c r="BR2762" s="2">
        <v>0</v>
      </c>
      <c r="BS2762" s="2">
        <v>0</v>
      </c>
      <c r="BT2762" s="2">
        <v>0</v>
      </c>
      <c r="BU2762" s="2">
        <v>0</v>
      </c>
      <c r="BV2762" s="2">
        <v>0</v>
      </c>
      <c r="BW2762" s="2">
        <v>0</v>
      </c>
      <c r="BX2762" s="2">
        <v>0</v>
      </c>
      <c r="BY2762" s="2">
        <v>0</v>
      </c>
      <c r="BZ2762" s="2">
        <v>0</v>
      </c>
      <c r="CA2762" s="2">
        <v>0</v>
      </c>
      <c r="CB2762" s="2">
        <v>0</v>
      </c>
      <c r="CC2762" s="2">
        <v>0</v>
      </c>
      <c r="CD2762" s="2">
        <v>0</v>
      </c>
      <c r="CE2762" s="2">
        <v>0</v>
      </c>
      <c r="CF2762" s="2">
        <v>0</v>
      </c>
      <c r="CG2762" s="2">
        <v>0</v>
      </c>
      <c r="CH2762" s="2">
        <v>0</v>
      </c>
      <c r="CI2762" s="2">
        <v>0</v>
      </c>
      <c r="CJ2762" s="2">
        <v>0</v>
      </c>
      <c r="CK2762" s="2">
        <v>0</v>
      </c>
      <c r="CL2762" s="2">
        <v>3</v>
      </c>
    </row>
    <row r="2763" spans="1:90" x14ac:dyDescent="0.25">
      <c r="A2763" t="s">
        <v>115</v>
      </c>
      <c r="B2763">
        <v>10208</v>
      </c>
      <c r="C2763" t="s">
        <v>141</v>
      </c>
      <c r="D2763">
        <v>1</v>
      </c>
      <c r="E2763">
        <v>8</v>
      </c>
      <c r="F2763">
        <v>41701</v>
      </c>
      <c r="G2763">
        <v>35041701</v>
      </c>
      <c r="H2763" t="s">
        <v>15379</v>
      </c>
      <c r="I2763">
        <v>100</v>
      </c>
      <c r="J2763" t="s">
        <v>107</v>
      </c>
      <c r="K2763" t="s">
        <v>15380</v>
      </c>
      <c r="L2763">
        <v>73</v>
      </c>
      <c r="M2763" t="s">
        <v>587</v>
      </c>
      <c r="N2763">
        <v>3932050</v>
      </c>
      <c r="O2763" t="s">
        <v>92</v>
      </c>
      <c r="P2763" t="s">
        <v>15381</v>
      </c>
      <c r="Q2763">
        <v>149</v>
      </c>
      <c r="R2763">
        <v>11</v>
      </c>
      <c r="S2763">
        <v>27212924</v>
      </c>
      <c r="T2763">
        <v>27214574</v>
      </c>
      <c r="U2763" t="s">
        <v>15382</v>
      </c>
      <c r="V2763">
        <v>1</v>
      </c>
      <c r="W2763" s="2">
        <v>0</v>
      </c>
      <c r="X2763" s="2">
        <v>0</v>
      </c>
      <c r="Y2763" s="2">
        <v>202</v>
      </c>
      <c r="Z2763" s="2">
        <v>165</v>
      </c>
      <c r="AA2763" s="2">
        <v>191</v>
      </c>
      <c r="AB2763" s="2">
        <v>181</v>
      </c>
      <c r="AC2763" s="2">
        <v>195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19</v>
      </c>
      <c r="BE2763" s="2">
        <v>0</v>
      </c>
      <c r="BF2763" s="2">
        <v>0</v>
      </c>
      <c r="BG2763" s="2">
        <v>10</v>
      </c>
      <c r="BH2763" s="2">
        <v>7</v>
      </c>
      <c r="BI2763" s="2">
        <v>9</v>
      </c>
      <c r="BJ2763" s="2">
        <v>9</v>
      </c>
      <c r="BK2763" s="2">
        <v>10</v>
      </c>
      <c r="BL2763" s="2">
        <v>0</v>
      </c>
      <c r="BM2763" s="2">
        <v>0</v>
      </c>
      <c r="BN2763" s="2">
        <v>0</v>
      </c>
      <c r="BO2763" s="2">
        <v>0</v>
      </c>
      <c r="BP2763" s="2">
        <v>0</v>
      </c>
      <c r="BQ2763" s="2">
        <v>0</v>
      </c>
      <c r="BR2763" s="2">
        <v>0</v>
      </c>
      <c r="BS2763" s="2">
        <v>0</v>
      </c>
      <c r="BT2763" s="2">
        <v>0</v>
      </c>
      <c r="BU2763" s="2">
        <v>0</v>
      </c>
      <c r="BV2763" s="2">
        <v>0</v>
      </c>
      <c r="BW2763" s="2">
        <v>0</v>
      </c>
      <c r="BX2763" s="2">
        <v>0</v>
      </c>
      <c r="BY2763" s="2">
        <v>0</v>
      </c>
      <c r="BZ2763" s="2">
        <v>0</v>
      </c>
      <c r="CA2763" s="2">
        <v>0</v>
      </c>
      <c r="CB2763" s="2">
        <v>0</v>
      </c>
      <c r="CC2763" s="2">
        <v>0</v>
      </c>
      <c r="CD2763" s="2">
        <v>0</v>
      </c>
      <c r="CE2763" s="2">
        <v>0</v>
      </c>
      <c r="CF2763" s="2">
        <v>0</v>
      </c>
      <c r="CG2763" s="2">
        <v>0</v>
      </c>
      <c r="CH2763" s="2">
        <v>0</v>
      </c>
      <c r="CI2763" s="2">
        <v>0</v>
      </c>
      <c r="CJ2763" s="2">
        <v>0</v>
      </c>
      <c r="CK2763" s="2">
        <v>0</v>
      </c>
      <c r="CL2763" s="2">
        <v>5</v>
      </c>
    </row>
    <row r="2764" spans="1:90" x14ac:dyDescent="0.25">
      <c r="A2764" t="s">
        <v>115</v>
      </c>
      <c r="B2764">
        <v>10208</v>
      </c>
      <c r="C2764" t="s">
        <v>141</v>
      </c>
      <c r="D2764">
        <v>1</v>
      </c>
      <c r="E2764">
        <v>8</v>
      </c>
      <c r="F2764">
        <v>2355</v>
      </c>
      <c r="G2764">
        <v>35002355</v>
      </c>
      <c r="H2764" t="s">
        <v>12126</v>
      </c>
      <c r="I2764">
        <v>100</v>
      </c>
      <c r="J2764" t="s">
        <v>107</v>
      </c>
      <c r="K2764" t="s">
        <v>4285</v>
      </c>
      <c r="L2764">
        <v>91</v>
      </c>
      <c r="M2764" t="s">
        <v>287</v>
      </c>
      <c r="N2764">
        <v>3505000</v>
      </c>
      <c r="O2764" t="s">
        <v>92</v>
      </c>
      <c r="P2764" t="s">
        <v>7909</v>
      </c>
      <c r="Q2764">
        <v>1400</v>
      </c>
      <c r="R2764">
        <v>11</v>
      </c>
      <c r="S2764">
        <v>20938171</v>
      </c>
      <c r="T2764">
        <v>22932177</v>
      </c>
      <c r="U2764" t="s">
        <v>12127</v>
      </c>
      <c r="V2764">
        <v>1</v>
      </c>
      <c r="W2764" s="2">
        <v>0</v>
      </c>
      <c r="X2764" s="2">
        <v>0</v>
      </c>
      <c r="Y2764" s="2">
        <v>64</v>
      </c>
      <c r="Z2764" s="2">
        <v>65</v>
      </c>
      <c r="AA2764" s="2">
        <v>66</v>
      </c>
      <c r="AB2764" s="2">
        <v>61</v>
      </c>
      <c r="AC2764" s="2">
        <v>82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  <c r="BG2764" s="2">
        <v>2</v>
      </c>
      <c r="BH2764" s="2">
        <v>2</v>
      </c>
      <c r="BI2764" s="2">
        <v>2</v>
      </c>
      <c r="BJ2764" s="2">
        <v>2</v>
      </c>
      <c r="BK2764" s="2">
        <v>3</v>
      </c>
      <c r="BL2764" s="2">
        <v>0</v>
      </c>
      <c r="BM2764" s="2">
        <v>0</v>
      </c>
      <c r="BN2764" s="2">
        <v>0</v>
      </c>
      <c r="BO2764" s="2">
        <v>0</v>
      </c>
      <c r="BP2764" s="2">
        <v>0</v>
      </c>
      <c r="BQ2764" s="2">
        <v>0</v>
      </c>
      <c r="BR2764" s="2">
        <v>0</v>
      </c>
      <c r="BS2764" s="2">
        <v>0</v>
      </c>
      <c r="BT2764" s="2">
        <v>0</v>
      </c>
      <c r="BU2764" s="2">
        <v>0</v>
      </c>
      <c r="BV2764" s="2">
        <v>0</v>
      </c>
      <c r="BW2764" s="2">
        <v>0</v>
      </c>
      <c r="BX2764" s="2">
        <v>0</v>
      </c>
      <c r="BY2764" s="2">
        <v>0</v>
      </c>
      <c r="BZ2764" s="2">
        <v>0</v>
      </c>
      <c r="CA2764" s="2">
        <v>0</v>
      </c>
      <c r="CB2764" s="2">
        <v>0</v>
      </c>
      <c r="CC2764" s="2">
        <v>0</v>
      </c>
      <c r="CD2764" s="2">
        <v>0</v>
      </c>
      <c r="CE2764" s="2">
        <v>0</v>
      </c>
      <c r="CF2764" s="2">
        <v>0</v>
      </c>
      <c r="CG2764" s="2">
        <v>0</v>
      </c>
      <c r="CH2764" s="2">
        <v>0</v>
      </c>
      <c r="CI2764" s="2">
        <v>0</v>
      </c>
      <c r="CJ2764" s="2">
        <v>0</v>
      </c>
      <c r="CK2764" s="2">
        <v>0</v>
      </c>
      <c r="CL2764" s="2">
        <v>0</v>
      </c>
    </row>
    <row r="2765" spans="1:90" x14ac:dyDescent="0.25">
      <c r="A2765" t="s">
        <v>115</v>
      </c>
      <c r="B2765">
        <v>10208</v>
      </c>
      <c r="C2765" t="s">
        <v>141</v>
      </c>
      <c r="D2765">
        <v>1</v>
      </c>
      <c r="E2765">
        <v>8</v>
      </c>
      <c r="F2765">
        <v>908997</v>
      </c>
      <c r="G2765">
        <v>35908997</v>
      </c>
      <c r="H2765" t="s">
        <v>9784</v>
      </c>
      <c r="I2765">
        <v>100</v>
      </c>
      <c r="J2765" t="s">
        <v>107</v>
      </c>
      <c r="K2765" t="s">
        <v>916</v>
      </c>
      <c r="L2765">
        <v>91</v>
      </c>
      <c r="M2765" t="s">
        <v>287</v>
      </c>
      <c r="N2765">
        <v>3557010</v>
      </c>
      <c r="O2765" t="s">
        <v>92</v>
      </c>
      <c r="P2765" t="s">
        <v>9785</v>
      </c>
      <c r="Q2765">
        <v>540</v>
      </c>
      <c r="R2765">
        <v>11</v>
      </c>
      <c r="S2765">
        <v>26854819</v>
      </c>
      <c r="T2765">
        <v>29582952</v>
      </c>
      <c r="U2765" t="s">
        <v>9786</v>
      </c>
      <c r="V2765">
        <v>1</v>
      </c>
      <c r="W2765" s="2">
        <v>0</v>
      </c>
      <c r="X2765" s="2">
        <v>0</v>
      </c>
      <c r="Y2765" s="2">
        <v>80</v>
      </c>
      <c r="Z2765" s="2">
        <v>65</v>
      </c>
      <c r="AA2765" s="2">
        <v>78</v>
      </c>
      <c r="AB2765" s="2">
        <v>70</v>
      </c>
      <c r="AC2765" s="2">
        <v>66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6</v>
      </c>
      <c r="BE2765" s="2">
        <v>0</v>
      </c>
      <c r="BF2765" s="2">
        <v>0</v>
      </c>
      <c r="BG2765" s="2">
        <v>4</v>
      </c>
      <c r="BH2765" s="2">
        <v>4</v>
      </c>
      <c r="BI2765" s="2">
        <v>5</v>
      </c>
      <c r="BJ2765" s="2">
        <v>4</v>
      </c>
      <c r="BK2765" s="2">
        <v>4</v>
      </c>
      <c r="BL2765" s="2">
        <v>0</v>
      </c>
      <c r="BM2765" s="2">
        <v>0</v>
      </c>
      <c r="BN2765" s="2">
        <v>0</v>
      </c>
      <c r="BO2765" s="2">
        <v>0</v>
      </c>
      <c r="BP2765" s="2">
        <v>0</v>
      </c>
      <c r="BQ2765" s="2">
        <v>0</v>
      </c>
      <c r="BR2765" s="2">
        <v>0</v>
      </c>
      <c r="BS2765" s="2">
        <v>0</v>
      </c>
      <c r="BT2765" s="2">
        <v>0</v>
      </c>
      <c r="BU2765" s="2">
        <v>0</v>
      </c>
      <c r="BV2765" s="2">
        <v>0</v>
      </c>
      <c r="BW2765" s="2">
        <v>0</v>
      </c>
      <c r="BX2765" s="2">
        <v>0</v>
      </c>
      <c r="BY2765" s="2">
        <v>0</v>
      </c>
      <c r="BZ2765" s="2">
        <v>0</v>
      </c>
      <c r="CA2765" s="2">
        <v>0</v>
      </c>
      <c r="CB2765" s="2">
        <v>0</v>
      </c>
      <c r="CC2765" s="2">
        <v>0</v>
      </c>
      <c r="CD2765" s="2">
        <v>0</v>
      </c>
      <c r="CE2765" s="2">
        <v>0</v>
      </c>
      <c r="CF2765" s="2">
        <v>0</v>
      </c>
      <c r="CG2765" s="2">
        <v>0</v>
      </c>
      <c r="CH2765" s="2">
        <v>0</v>
      </c>
      <c r="CI2765" s="2">
        <v>0</v>
      </c>
      <c r="CJ2765" s="2">
        <v>0</v>
      </c>
      <c r="CK2765" s="2">
        <v>0</v>
      </c>
      <c r="CL2765" s="2">
        <v>3</v>
      </c>
    </row>
    <row r="2766" spans="1:90" x14ac:dyDescent="0.25">
      <c r="A2766" t="s">
        <v>115</v>
      </c>
      <c r="B2766">
        <v>10208</v>
      </c>
      <c r="C2766" t="s">
        <v>141</v>
      </c>
      <c r="D2766">
        <v>1</v>
      </c>
      <c r="E2766">
        <v>8</v>
      </c>
      <c r="F2766">
        <v>901702</v>
      </c>
      <c r="G2766">
        <v>35901702</v>
      </c>
      <c r="H2766" t="s">
        <v>8757</v>
      </c>
      <c r="I2766">
        <v>100</v>
      </c>
      <c r="J2766" t="s">
        <v>107</v>
      </c>
      <c r="K2766" t="s">
        <v>8618</v>
      </c>
      <c r="L2766">
        <v>76</v>
      </c>
      <c r="M2766" t="s">
        <v>142</v>
      </c>
      <c r="N2766">
        <v>3921130</v>
      </c>
      <c r="O2766" t="s">
        <v>92</v>
      </c>
      <c r="P2766" t="s">
        <v>8758</v>
      </c>
      <c r="Q2766">
        <v>157</v>
      </c>
      <c r="R2766">
        <v>11</v>
      </c>
      <c r="S2766">
        <v>22161095</v>
      </c>
      <c r="T2766">
        <v>22166303</v>
      </c>
      <c r="U2766" t="s">
        <v>8759</v>
      </c>
      <c r="V2766">
        <v>1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134</v>
      </c>
      <c r="AE2766" s="2">
        <v>156</v>
      </c>
      <c r="AF2766" s="2">
        <v>125</v>
      </c>
      <c r="AG2766" s="2">
        <v>102</v>
      </c>
      <c r="AH2766" s="2">
        <v>330</v>
      </c>
      <c r="AI2766" s="2">
        <v>321</v>
      </c>
      <c r="AJ2766" s="2">
        <v>259</v>
      </c>
      <c r="AK2766" s="2">
        <v>0</v>
      </c>
      <c r="AL2766" s="2">
        <v>0</v>
      </c>
      <c r="AM2766" s="2">
        <v>0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100</v>
      </c>
      <c r="BD2766" s="2">
        <v>0</v>
      </c>
      <c r="BE2766" s="2">
        <v>0</v>
      </c>
      <c r="BF2766" s="2">
        <v>0</v>
      </c>
      <c r="BG2766" s="2">
        <v>0</v>
      </c>
      <c r="BH2766" s="2">
        <v>0</v>
      </c>
      <c r="BI2766" s="2">
        <v>0</v>
      </c>
      <c r="BJ2766" s="2">
        <v>0</v>
      </c>
      <c r="BK2766" s="2">
        <v>0</v>
      </c>
      <c r="BL2766" s="2">
        <v>5</v>
      </c>
      <c r="BM2766" s="2">
        <v>5</v>
      </c>
      <c r="BN2766" s="2">
        <v>4</v>
      </c>
      <c r="BO2766" s="2">
        <v>4</v>
      </c>
      <c r="BP2766" s="2">
        <v>11</v>
      </c>
      <c r="BQ2766" s="2">
        <v>13</v>
      </c>
      <c r="BR2766" s="2">
        <v>8</v>
      </c>
      <c r="BS2766" s="2">
        <v>0</v>
      </c>
      <c r="BT2766" s="2">
        <v>0</v>
      </c>
      <c r="BU2766" s="2">
        <v>0</v>
      </c>
      <c r="BV2766" s="2">
        <v>0</v>
      </c>
      <c r="BW2766" s="2">
        <v>0</v>
      </c>
      <c r="BX2766" s="2">
        <v>0</v>
      </c>
      <c r="BY2766" s="2">
        <v>0</v>
      </c>
      <c r="BZ2766" s="2">
        <v>0</v>
      </c>
      <c r="CA2766" s="2">
        <v>0</v>
      </c>
      <c r="CB2766" s="2">
        <v>0</v>
      </c>
      <c r="CC2766" s="2">
        <v>0</v>
      </c>
      <c r="CD2766" s="2">
        <v>0</v>
      </c>
      <c r="CE2766" s="2">
        <v>0</v>
      </c>
      <c r="CF2766" s="2">
        <v>0</v>
      </c>
      <c r="CG2766" s="2">
        <v>0</v>
      </c>
      <c r="CH2766" s="2">
        <v>0</v>
      </c>
      <c r="CI2766" s="2">
        <v>0</v>
      </c>
      <c r="CJ2766" s="2">
        <v>0</v>
      </c>
      <c r="CK2766" s="2">
        <v>6</v>
      </c>
      <c r="CL2766" s="2">
        <v>0</v>
      </c>
    </row>
    <row r="2767" spans="1:90" x14ac:dyDescent="0.25">
      <c r="A2767" t="s">
        <v>115</v>
      </c>
      <c r="B2767">
        <v>10208</v>
      </c>
      <c r="C2767" t="s">
        <v>141</v>
      </c>
      <c r="D2767">
        <v>1</v>
      </c>
      <c r="E2767">
        <v>8</v>
      </c>
      <c r="F2767">
        <v>44283</v>
      </c>
      <c r="G2767">
        <v>35044283</v>
      </c>
      <c r="H2767" t="s">
        <v>1495</v>
      </c>
      <c r="I2767">
        <v>100</v>
      </c>
      <c r="J2767" t="s">
        <v>107</v>
      </c>
      <c r="K2767" t="s">
        <v>157</v>
      </c>
      <c r="L2767">
        <v>5</v>
      </c>
      <c r="M2767" t="s">
        <v>158</v>
      </c>
      <c r="N2767">
        <v>3589000</v>
      </c>
      <c r="O2767" t="s">
        <v>102</v>
      </c>
      <c r="P2767" t="s">
        <v>159</v>
      </c>
      <c r="Q2767">
        <v>850</v>
      </c>
      <c r="R2767">
        <v>11</v>
      </c>
      <c r="S2767">
        <v>27416973</v>
      </c>
      <c r="T2767">
        <v>27428526</v>
      </c>
      <c r="U2767" t="s">
        <v>1496</v>
      </c>
      <c r="V2767">
        <v>1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59</v>
      </c>
      <c r="AE2767" s="2">
        <v>34</v>
      </c>
      <c r="AF2767" s="2">
        <v>60</v>
      </c>
      <c r="AG2767" s="2">
        <v>88</v>
      </c>
      <c r="AH2767" s="2">
        <v>279</v>
      </c>
      <c r="AI2767" s="2">
        <v>186</v>
      </c>
      <c r="AJ2767" s="2">
        <v>173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0</v>
      </c>
      <c r="BI2767" s="2">
        <v>0</v>
      </c>
      <c r="BJ2767" s="2">
        <v>0</v>
      </c>
      <c r="BK2767" s="2">
        <v>0</v>
      </c>
      <c r="BL2767" s="2">
        <v>2</v>
      </c>
      <c r="BM2767" s="2">
        <v>1</v>
      </c>
      <c r="BN2767" s="2">
        <v>3</v>
      </c>
      <c r="BO2767" s="2">
        <v>5</v>
      </c>
      <c r="BP2767" s="2">
        <v>9</v>
      </c>
      <c r="BQ2767" s="2">
        <v>7</v>
      </c>
      <c r="BR2767" s="2">
        <v>7</v>
      </c>
      <c r="BS2767" s="2">
        <v>0</v>
      </c>
      <c r="BT2767" s="2">
        <v>0</v>
      </c>
      <c r="BU2767" s="2">
        <v>0</v>
      </c>
      <c r="BV2767" s="2">
        <v>0</v>
      </c>
      <c r="BW2767" s="2">
        <v>0</v>
      </c>
      <c r="BX2767" s="2">
        <v>0</v>
      </c>
      <c r="BY2767" s="2">
        <v>0</v>
      </c>
      <c r="BZ2767" s="2">
        <v>0</v>
      </c>
      <c r="CA2767" s="2">
        <v>0</v>
      </c>
      <c r="CB2767" s="2">
        <v>0</v>
      </c>
      <c r="CC2767" s="2">
        <v>0</v>
      </c>
      <c r="CD2767" s="2">
        <v>0</v>
      </c>
      <c r="CE2767" s="2">
        <v>0</v>
      </c>
      <c r="CF2767" s="2">
        <v>0</v>
      </c>
      <c r="CG2767" s="2">
        <v>0</v>
      </c>
      <c r="CH2767" s="2">
        <v>0</v>
      </c>
      <c r="CI2767" s="2">
        <v>0</v>
      </c>
      <c r="CJ2767" s="2">
        <v>0</v>
      </c>
      <c r="CK2767" s="2">
        <v>0</v>
      </c>
      <c r="CL2767" s="2">
        <v>0</v>
      </c>
    </row>
    <row r="2768" spans="1:90" x14ac:dyDescent="0.25">
      <c r="A2768" t="s">
        <v>115</v>
      </c>
      <c r="B2768">
        <v>10208</v>
      </c>
      <c r="C2768" t="s">
        <v>141</v>
      </c>
      <c r="D2768">
        <v>1</v>
      </c>
      <c r="E2768">
        <v>8</v>
      </c>
      <c r="F2768">
        <v>914678</v>
      </c>
      <c r="G2768">
        <v>35914678</v>
      </c>
      <c r="H2768" t="s">
        <v>978</v>
      </c>
      <c r="I2768">
        <v>100</v>
      </c>
      <c r="J2768" t="s">
        <v>107</v>
      </c>
      <c r="K2768" t="s">
        <v>157</v>
      </c>
      <c r="L2768">
        <v>5</v>
      </c>
      <c r="M2768" t="s">
        <v>158</v>
      </c>
      <c r="N2768">
        <v>3589001</v>
      </c>
      <c r="O2768" t="s">
        <v>102</v>
      </c>
      <c r="P2768" t="s">
        <v>159</v>
      </c>
      <c r="Q2768">
        <v>1477</v>
      </c>
      <c r="R2768">
        <v>11</v>
      </c>
      <c r="S2768">
        <v>27421291</v>
      </c>
      <c r="T2768">
        <v>27428524</v>
      </c>
      <c r="U2768" t="s">
        <v>979</v>
      </c>
      <c r="V2768">
        <v>1</v>
      </c>
      <c r="W2768" s="2">
        <v>0</v>
      </c>
      <c r="X2768" s="2">
        <v>0</v>
      </c>
      <c r="Y2768" s="2">
        <v>150</v>
      </c>
      <c r="Z2768" s="2">
        <v>156</v>
      </c>
      <c r="AA2768" s="2">
        <v>192</v>
      </c>
      <c r="AB2768" s="2">
        <v>179</v>
      </c>
      <c r="AC2768" s="2">
        <v>156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0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28</v>
      </c>
      <c r="BE2768" s="2">
        <v>0</v>
      </c>
      <c r="BF2768" s="2">
        <v>0</v>
      </c>
      <c r="BG2768" s="2">
        <v>9</v>
      </c>
      <c r="BH2768" s="2">
        <v>8</v>
      </c>
      <c r="BI2768" s="2">
        <v>11</v>
      </c>
      <c r="BJ2768" s="2">
        <v>10</v>
      </c>
      <c r="BK2768" s="2">
        <v>10</v>
      </c>
      <c r="BL2768" s="2">
        <v>0</v>
      </c>
      <c r="BM2768" s="2">
        <v>0</v>
      </c>
      <c r="BN2768" s="2">
        <v>0</v>
      </c>
      <c r="BO2768" s="2">
        <v>0</v>
      </c>
      <c r="BP2768" s="2">
        <v>0</v>
      </c>
      <c r="BQ2768" s="2">
        <v>0</v>
      </c>
      <c r="BR2768" s="2">
        <v>0</v>
      </c>
      <c r="BS2768" s="2">
        <v>0</v>
      </c>
      <c r="BT2768" s="2">
        <v>0</v>
      </c>
      <c r="BU2768" s="2">
        <v>0</v>
      </c>
      <c r="BV2768" s="2">
        <v>0</v>
      </c>
      <c r="BW2768" s="2">
        <v>0</v>
      </c>
      <c r="BX2768" s="2">
        <v>0</v>
      </c>
      <c r="BY2768" s="2">
        <v>0</v>
      </c>
      <c r="BZ2768" s="2">
        <v>0</v>
      </c>
      <c r="CA2768" s="2">
        <v>0</v>
      </c>
      <c r="CB2768" s="2">
        <v>0</v>
      </c>
      <c r="CC2768" s="2">
        <v>0</v>
      </c>
      <c r="CD2768" s="2">
        <v>0</v>
      </c>
      <c r="CE2768" s="2">
        <v>0</v>
      </c>
      <c r="CF2768" s="2">
        <v>0</v>
      </c>
      <c r="CG2768" s="2">
        <v>0</v>
      </c>
      <c r="CH2768" s="2">
        <v>0</v>
      </c>
      <c r="CI2768" s="2">
        <v>0</v>
      </c>
      <c r="CJ2768" s="2">
        <v>0</v>
      </c>
      <c r="CK2768" s="2">
        <v>0</v>
      </c>
      <c r="CL2768" s="2">
        <v>6</v>
      </c>
    </row>
    <row r="2769" spans="1:90" x14ac:dyDescent="0.25">
      <c r="A2769" t="s">
        <v>115</v>
      </c>
      <c r="B2769">
        <v>10208</v>
      </c>
      <c r="C2769" t="s">
        <v>141</v>
      </c>
      <c r="D2769">
        <v>1</v>
      </c>
      <c r="E2769">
        <v>8</v>
      </c>
      <c r="F2769">
        <v>2367</v>
      </c>
      <c r="G2769">
        <v>35002367</v>
      </c>
      <c r="H2769" t="s">
        <v>13567</v>
      </c>
      <c r="I2769">
        <v>100</v>
      </c>
      <c r="J2769" t="s">
        <v>107</v>
      </c>
      <c r="K2769" t="s">
        <v>359</v>
      </c>
      <c r="L2769">
        <v>91</v>
      </c>
      <c r="M2769" t="s">
        <v>287</v>
      </c>
      <c r="N2769">
        <v>3525080</v>
      </c>
      <c r="O2769" t="s">
        <v>92</v>
      </c>
      <c r="P2769" t="s">
        <v>13568</v>
      </c>
      <c r="Q2769">
        <v>29</v>
      </c>
      <c r="R2769">
        <v>11</v>
      </c>
      <c r="S2769">
        <v>27833593</v>
      </c>
      <c r="T2769">
        <v>27837442</v>
      </c>
      <c r="U2769" t="s">
        <v>13569</v>
      </c>
      <c r="V2769">
        <v>1</v>
      </c>
      <c r="W2769" s="2">
        <v>0</v>
      </c>
      <c r="X2769" s="2">
        <v>0</v>
      </c>
      <c r="Y2769" s="2">
        <v>78</v>
      </c>
      <c r="Z2769" s="2">
        <v>88</v>
      </c>
      <c r="AA2769" s="2">
        <v>118</v>
      </c>
      <c r="AB2769" s="2">
        <v>124</v>
      </c>
      <c r="AC2769" s="2">
        <v>99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3</v>
      </c>
      <c r="BH2769" s="2">
        <v>4</v>
      </c>
      <c r="BI2769" s="2">
        <v>4</v>
      </c>
      <c r="BJ2769" s="2">
        <v>7</v>
      </c>
      <c r="BK2769" s="2">
        <v>5</v>
      </c>
      <c r="BL2769" s="2">
        <v>0</v>
      </c>
      <c r="BM2769" s="2">
        <v>0</v>
      </c>
      <c r="BN2769" s="2">
        <v>0</v>
      </c>
      <c r="BO2769" s="2">
        <v>0</v>
      </c>
      <c r="BP2769" s="2">
        <v>0</v>
      </c>
      <c r="BQ2769" s="2">
        <v>0</v>
      </c>
      <c r="BR2769" s="2">
        <v>0</v>
      </c>
      <c r="BS2769" s="2">
        <v>0</v>
      </c>
      <c r="BT2769" s="2">
        <v>0</v>
      </c>
      <c r="BU2769" s="2">
        <v>0</v>
      </c>
      <c r="BV2769" s="2">
        <v>0</v>
      </c>
      <c r="BW2769" s="2">
        <v>0</v>
      </c>
      <c r="BX2769" s="2">
        <v>0</v>
      </c>
      <c r="BY2769" s="2">
        <v>0</v>
      </c>
      <c r="BZ2769" s="2">
        <v>0</v>
      </c>
      <c r="CA2769" s="2">
        <v>0</v>
      </c>
      <c r="CB2769" s="2">
        <v>0</v>
      </c>
      <c r="CC2769" s="2">
        <v>0</v>
      </c>
      <c r="CD2769" s="2">
        <v>0</v>
      </c>
      <c r="CE2769" s="2">
        <v>0</v>
      </c>
      <c r="CF2769" s="2">
        <v>0</v>
      </c>
      <c r="CG2769" s="2">
        <v>0</v>
      </c>
      <c r="CH2769" s="2">
        <v>0</v>
      </c>
      <c r="CI2769" s="2">
        <v>0</v>
      </c>
      <c r="CJ2769" s="2">
        <v>0</v>
      </c>
      <c r="CK2769" s="2">
        <v>0</v>
      </c>
      <c r="CL2769" s="2">
        <v>0</v>
      </c>
    </row>
    <row r="2770" spans="1:90" x14ac:dyDescent="0.25">
      <c r="A2770" t="s">
        <v>115</v>
      </c>
      <c r="B2770">
        <v>10208</v>
      </c>
      <c r="C2770" t="s">
        <v>141</v>
      </c>
      <c r="D2770">
        <v>1</v>
      </c>
      <c r="E2770">
        <v>8</v>
      </c>
      <c r="F2770">
        <v>44295</v>
      </c>
      <c r="G2770">
        <v>35044295</v>
      </c>
      <c r="H2770" t="s">
        <v>17744</v>
      </c>
      <c r="I2770">
        <v>100</v>
      </c>
      <c r="J2770" t="s">
        <v>107</v>
      </c>
      <c r="K2770" t="s">
        <v>11797</v>
      </c>
      <c r="L2770">
        <v>5</v>
      </c>
      <c r="M2770" t="s">
        <v>158</v>
      </c>
      <c r="N2770">
        <v>3590000</v>
      </c>
      <c r="O2770" t="s">
        <v>92</v>
      </c>
      <c r="P2770" t="s">
        <v>17745</v>
      </c>
      <c r="Q2770">
        <v>200</v>
      </c>
      <c r="R2770">
        <v>11</v>
      </c>
      <c r="S2770">
        <v>27417659</v>
      </c>
      <c r="T2770">
        <v>27433323</v>
      </c>
      <c r="U2770" t="s">
        <v>17746</v>
      </c>
      <c r="V2770">
        <v>1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173</v>
      </c>
      <c r="AE2770" s="2">
        <v>171</v>
      </c>
      <c r="AF2770" s="2">
        <v>135</v>
      </c>
      <c r="AG2770" s="2">
        <v>100</v>
      </c>
      <c r="AH2770" s="2">
        <v>387</v>
      </c>
      <c r="AI2770" s="2">
        <v>322</v>
      </c>
      <c r="AJ2770" s="2">
        <v>281</v>
      </c>
      <c r="AK2770" s="2">
        <v>0</v>
      </c>
      <c r="AL2770" s="2">
        <v>0</v>
      </c>
      <c r="AM2770" s="2">
        <v>0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242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5</v>
      </c>
      <c r="BE2770" s="2">
        <v>0</v>
      </c>
      <c r="BF2770" s="2">
        <v>0</v>
      </c>
      <c r="BG2770" s="2">
        <v>0</v>
      </c>
      <c r="BH2770" s="2">
        <v>0</v>
      </c>
      <c r="BI2770" s="2">
        <v>0</v>
      </c>
      <c r="BJ2770" s="2">
        <v>0</v>
      </c>
      <c r="BK2770" s="2">
        <v>0</v>
      </c>
      <c r="BL2770" s="2">
        <v>8</v>
      </c>
      <c r="BM2770" s="2">
        <v>8</v>
      </c>
      <c r="BN2770" s="2">
        <v>5</v>
      </c>
      <c r="BO2770" s="2">
        <v>4</v>
      </c>
      <c r="BP2770" s="2">
        <v>14</v>
      </c>
      <c r="BQ2770" s="2">
        <v>11</v>
      </c>
      <c r="BR2770" s="2">
        <v>12</v>
      </c>
      <c r="BS2770" s="2">
        <v>0</v>
      </c>
      <c r="BT2770" s="2">
        <v>0</v>
      </c>
      <c r="BU2770" s="2">
        <v>0</v>
      </c>
      <c r="BV2770" s="2">
        <v>0</v>
      </c>
      <c r="BW2770" s="2">
        <v>0</v>
      </c>
      <c r="BX2770" s="2">
        <v>0</v>
      </c>
      <c r="BY2770" s="2">
        <v>0</v>
      </c>
      <c r="BZ2770" s="2">
        <v>0</v>
      </c>
      <c r="CA2770" s="2">
        <v>0</v>
      </c>
      <c r="CB2770" s="2">
        <v>0</v>
      </c>
      <c r="CC2770" s="2">
        <v>11</v>
      </c>
      <c r="CD2770" s="2">
        <v>0</v>
      </c>
      <c r="CE2770" s="2">
        <v>0</v>
      </c>
      <c r="CF2770" s="2">
        <v>0</v>
      </c>
      <c r="CG2770" s="2">
        <v>0</v>
      </c>
      <c r="CH2770" s="2">
        <v>0</v>
      </c>
      <c r="CI2770" s="2">
        <v>0</v>
      </c>
      <c r="CJ2770" s="2">
        <v>0</v>
      </c>
      <c r="CK2770" s="2">
        <v>0</v>
      </c>
      <c r="CL2770" s="2">
        <v>3</v>
      </c>
    </row>
    <row r="2771" spans="1:90" x14ac:dyDescent="0.25">
      <c r="A2771" t="s">
        <v>115</v>
      </c>
      <c r="B2771">
        <v>10208</v>
      </c>
      <c r="C2771" t="s">
        <v>141</v>
      </c>
      <c r="D2771">
        <v>1</v>
      </c>
      <c r="E2771">
        <v>8</v>
      </c>
      <c r="F2771">
        <v>43722</v>
      </c>
      <c r="G2771">
        <v>35043722</v>
      </c>
      <c r="H2771" t="s">
        <v>13749</v>
      </c>
      <c r="I2771">
        <v>100</v>
      </c>
      <c r="J2771" t="s">
        <v>107</v>
      </c>
      <c r="K2771" t="s">
        <v>9751</v>
      </c>
      <c r="L2771">
        <v>5</v>
      </c>
      <c r="M2771" t="s">
        <v>158</v>
      </c>
      <c r="N2771">
        <v>3568020</v>
      </c>
      <c r="O2771" t="s">
        <v>102</v>
      </c>
      <c r="P2771" t="s">
        <v>13750</v>
      </c>
      <c r="Q2771">
        <v>196</v>
      </c>
      <c r="R2771">
        <v>11</v>
      </c>
      <c r="S2771">
        <v>27414314</v>
      </c>
      <c r="T2771">
        <v>27433324</v>
      </c>
      <c r="U2771" t="s">
        <v>13751</v>
      </c>
      <c r="V2771">
        <v>1</v>
      </c>
      <c r="W2771" s="2">
        <v>0</v>
      </c>
      <c r="X2771" s="2">
        <v>0</v>
      </c>
      <c r="Y2771" s="2">
        <v>159</v>
      </c>
      <c r="Z2771" s="2">
        <v>166</v>
      </c>
      <c r="AA2771" s="2">
        <v>169</v>
      </c>
      <c r="AB2771" s="2">
        <v>145</v>
      </c>
      <c r="AC2771" s="2">
        <v>189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8</v>
      </c>
      <c r="BH2771" s="2">
        <v>8</v>
      </c>
      <c r="BI2771" s="2">
        <v>8</v>
      </c>
      <c r="BJ2771" s="2">
        <v>7</v>
      </c>
      <c r="BK2771" s="2">
        <v>8</v>
      </c>
      <c r="BL2771" s="2">
        <v>0</v>
      </c>
      <c r="BM2771" s="2">
        <v>0</v>
      </c>
      <c r="BN2771" s="2">
        <v>0</v>
      </c>
      <c r="BO2771" s="2">
        <v>0</v>
      </c>
      <c r="BP2771" s="2">
        <v>0</v>
      </c>
      <c r="BQ2771" s="2">
        <v>0</v>
      </c>
      <c r="BR2771" s="2">
        <v>0</v>
      </c>
      <c r="BS2771" s="2">
        <v>0</v>
      </c>
      <c r="BT2771" s="2">
        <v>0</v>
      </c>
      <c r="BU2771" s="2">
        <v>0</v>
      </c>
      <c r="BV2771" s="2">
        <v>0</v>
      </c>
      <c r="BW2771" s="2">
        <v>0</v>
      </c>
      <c r="BX2771" s="2">
        <v>0</v>
      </c>
      <c r="BY2771" s="2">
        <v>0</v>
      </c>
      <c r="BZ2771" s="2">
        <v>0</v>
      </c>
      <c r="CA2771" s="2">
        <v>0</v>
      </c>
      <c r="CB2771" s="2">
        <v>0</v>
      </c>
      <c r="CC2771" s="2">
        <v>0</v>
      </c>
      <c r="CD2771" s="2">
        <v>0</v>
      </c>
      <c r="CE2771" s="2">
        <v>0</v>
      </c>
      <c r="CF2771" s="2">
        <v>0</v>
      </c>
      <c r="CG2771" s="2">
        <v>0</v>
      </c>
      <c r="CH2771" s="2">
        <v>0</v>
      </c>
      <c r="CI2771" s="2">
        <v>0</v>
      </c>
      <c r="CJ2771" s="2">
        <v>0</v>
      </c>
      <c r="CK2771" s="2">
        <v>0</v>
      </c>
      <c r="CL2771" s="2">
        <v>0</v>
      </c>
    </row>
    <row r="2772" spans="1:90" x14ac:dyDescent="0.25">
      <c r="A2772" t="s">
        <v>115</v>
      </c>
      <c r="B2772">
        <v>10208</v>
      </c>
      <c r="C2772" t="s">
        <v>141</v>
      </c>
      <c r="D2772">
        <v>1</v>
      </c>
      <c r="E2772">
        <v>8</v>
      </c>
      <c r="F2772">
        <v>909014</v>
      </c>
      <c r="G2772">
        <v>35909014</v>
      </c>
      <c r="H2772" t="s">
        <v>15811</v>
      </c>
      <c r="I2772">
        <v>100</v>
      </c>
      <c r="J2772" t="s">
        <v>107</v>
      </c>
      <c r="K2772" t="s">
        <v>5192</v>
      </c>
      <c r="L2772">
        <v>24</v>
      </c>
      <c r="M2772" t="s">
        <v>308</v>
      </c>
      <c r="N2772">
        <v>3570310</v>
      </c>
      <c r="O2772" t="s">
        <v>92</v>
      </c>
      <c r="P2772" t="s">
        <v>15812</v>
      </c>
      <c r="Q2772">
        <v>98</v>
      </c>
      <c r="R2772">
        <v>11</v>
      </c>
      <c r="S2772">
        <v>27217826</v>
      </c>
      <c r="T2772">
        <v>27218798</v>
      </c>
      <c r="U2772" t="s">
        <v>15813</v>
      </c>
      <c r="V2772">
        <v>1</v>
      </c>
      <c r="W2772" s="2">
        <v>0</v>
      </c>
      <c r="X2772" s="2">
        <v>0</v>
      </c>
      <c r="Y2772" s="2">
        <v>116</v>
      </c>
      <c r="Z2772" s="2">
        <v>129</v>
      </c>
      <c r="AA2772" s="2">
        <v>113</v>
      </c>
      <c r="AB2772" s="2">
        <v>132</v>
      </c>
      <c r="AC2772" s="2">
        <v>142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0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7</v>
      </c>
      <c r="BH2772" s="2">
        <v>6</v>
      </c>
      <c r="BI2772" s="2">
        <v>9</v>
      </c>
      <c r="BJ2772" s="2">
        <v>7</v>
      </c>
      <c r="BK2772" s="2">
        <v>8</v>
      </c>
      <c r="BL2772" s="2">
        <v>0</v>
      </c>
      <c r="BM2772" s="2">
        <v>0</v>
      </c>
      <c r="BN2772" s="2">
        <v>0</v>
      </c>
      <c r="BO2772" s="2">
        <v>0</v>
      </c>
      <c r="BP2772" s="2">
        <v>0</v>
      </c>
      <c r="BQ2772" s="2">
        <v>0</v>
      </c>
      <c r="BR2772" s="2">
        <v>0</v>
      </c>
      <c r="BS2772" s="2">
        <v>0</v>
      </c>
      <c r="BT2772" s="2">
        <v>0</v>
      </c>
      <c r="BU2772" s="2">
        <v>0</v>
      </c>
      <c r="BV2772" s="2">
        <v>0</v>
      </c>
      <c r="BW2772" s="2">
        <v>0</v>
      </c>
      <c r="BX2772" s="2">
        <v>0</v>
      </c>
      <c r="BY2772" s="2">
        <v>0</v>
      </c>
      <c r="BZ2772" s="2">
        <v>0</v>
      </c>
      <c r="CA2772" s="2">
        <v>0</v>
      </c>
      <c r="CB2772" s="2">
        <v>0</v>
      </c>
      <c r="CC2772" s="2">
        <v>0</v>
      </c>
      <c r="CD2772" s="2">
        <v>0</v>
      </c>
      <c r="CE2772" s="2">
        <v>0</v>
      </c>
      <c r="CF2772" s="2">
        <v>0</v>
      </c>
      <c r="CG2772" s="2">
        <v>0</v>
      </c>
      <c r="CH2772" s="2">
        <v>0</v>
      </c>
      <c r="CI2772" s="2">
        <v>0</v>
      </c>
      <c r="CJ2772" s="2">
        <v>0</v>
      </c>
      <c r="CK2772" s="2">
        <v>0</v>
      </c>
      <c r="CL2772" s="2">
        <v>0</v>
      </c>
    </row>
    <row r="2773" spans="1:90" x14ac:dyDescent="0.25">
      <c r="A2773" t="s">
        <v>115</v>
      </c>
      <c r="B2773">
        <v>10208</v>
      </c>
      <c r="C2773" t="s">
        <v>141</v>
      </c>
      <c r="D2773">
        <v>1</v>
      </c>
      <c r="E2773">
        <v>8</v>
      </c>
      <c r="F2773">
        <v>48641</v>
      </c>
      <c r="G2773">
        <v>35048641</v>
      </c>
      <c r="H2773" t="s">
        <v>17682</v>
      </c>
      <c r="I2773">
        <v>100</v>
      </c>
      <c r="J2773" t="s">
        <v>107</v>
      </c>
      <c r="K2773" t="s">
        <v>5192</v>
      </c>
      <c r="L2773">
        <v>24</v>
      </c>
      <c r="M2773" t="s">
        <v>308</v>
      </c>
      <c r="N2773">
        <v>3570160</v>
      </c>
      <c r="O2773" t="s">
        <v>92</v>
      </c>
      <c r="P2773" t="s">
        <v>17683</v>
      </c>
      <c r="Q2773">
        <v>85</v>
      </c>
      <c r="R2773">
        <v>11</v>
      </c>
      <c r="S2773">
        <v>27428527</v>
      </c>
      <c r="T2773">
        <v>27439338</v>
      </c>
      <c r="U2773" t="s">
        <v>17684</v>
      </c>
      <c r="V2773">
        <v>1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111</v>
      </c>
      <c r="AE2773" s="2">
        <v>115</v>
      </c>
      <c r="AF2773" s="2">
        <v>99</v>
      </c>
      <c r="AG2773" s="2">
        <v>110</v>
      </c>
      <c r="AH2773" s="2">
        <v>265</v>
      </c>
      <c r="AI2773" s="2">
        <v>197</v>
      </c>
      <c r="AJ2773" s="2">
        <v>145</v>
      </c>
      <c r="AK2773" s="2">
        <v>0</v>
      </c>
      <c r="AL2773" s="2">
        <v>0</v>
      </c>
      <c r="AM2773" s="2">
        <v>0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0</v>
      </c>
      <c r="BI2773" s="2">
        <v>0</v>
      </c>
      <c r="BJ2773" s="2">
        <v>0</v>
      </c>
      <c r="BK2773" s="2">
        <v>0</v>
      </c>
      <c r="BL2773" s="2">
        <v>5</v>
      </c>
      <c r="BM2773" s="2">
        <v>5</v>
      </c>
      <c r="BN2773" s="2">
        <v>3</v>
      </c>
      <c r="BO2773" s="2">
        <v>4</v>
      </c>
      <c r="BP2773" s="2">
        <v>12</v>
      </c>
      <c r="BQ2773" s="2">
        <v>6</v>
      </c>
      <c r="BR2773" s="2">
        <v>6</v>
      </c>
      <c r="BS2773" s="2">
        <v>0</v>
      </c>
      <c r="BT2773" s="2">
        <v>0</v>
      </c>
      <c r="BU2773" s="2">
        <v>0</v>
      </c>
      <c r="BV2773" s="2">
        <v>0</v>
      </c>
      <c r="BW2773" s="2">
        <v>0</v>
      </c>
      <c r="BX2773" s="2">
        <v>0</v>
      </c>
      <c r="BY2773" s="2">
        <v>0</v>
      </c>
      <c r="BZ2773" s="2">
        <v>0</v>
      </c>
      <c r="CA2773" s="2">
        <v>0</v>
      </c>
      <c r="CB2773" s="2">
        <v>0</v>
      </c>
      <c r="CC2773" s="2">
        <v>0</v>
      </c>
      <c r="CD2773" s="2">
        <v>0</v>
      </c>
      <c r="CE2773" s="2">
        <v>0</v>
      </c>
      <c r="CF2773" s="2">
        <v>0</v>
      </c>
      <c r="CG2773" s="2">
        <v>0</v>
      </c>
      <c r="CH2773" s="2">
        <v>0</v>
      </c>
      <c r="CI2773" s="2">
        <v>0</v>
      </c>
      <c r="CJ2773" s="2">
        <v>0</v>
      </c>
      <c r="CK2773" s="2">
        <v>0</v>
      </c>
      <c r="CL2773" s="2">
        <v>0</v>
      </c>
    </row>
    <row r="2774" spans="1:90" x14ac:dyDescent="0.25">
      <c r="A2774" t="s">
        <v>115</v>
      </c>
      <c r="B2774">
        <v>10208</v>
      </c>
      <c r="C2774" t="s">
        <v>141</v>
      </c>
      <c r="D2774">
        <v>1</v>
      </c>
      <c r="E2774">
        <v>8</v>
      </c>
      <c r="F2774">
        <v>2331</v>
      </c>
      <c r="G2774">
        <v>35002331</v>
      </c>
      <c r="H2774" t="s">
        <v>6573</v>
      </c>
      <c r="I2774">
        <v>100</v>
      </c>
      <c r="J2774" t="s">
        <v>107</v>
      </c>
      <c r="K2774" t="s">
        <v>4896</v>
      </c>
      <c r="L2774">
        <v>73</v>
      </c>
      <c r="M2774" t="s">
        <v>587</v>
      </c>
      <c r="N2774">
        <v>3935080</v>
      </c>
      <c r="O2774" t="s">
        <v>92</v>
      </c>
      <c r="P2774" t="s">
        <v>6574</v>
      </c>
      <c r="Q2774">
        <v>48</v>
      </c>
      <c r="R2774">
        <v>11</v>
      </c>
      <c r="S2774">
        <v>27212166</v>
      </c>
      <c r="T2774">
        <v>27212671</v>
      </c>
      <c r="U2774" t="s">
        <v>6575</v>
      </c>
      <c r="V2774">
        <v>1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185</v>
      </c>
      <c r="AE2774" s="2">
        <v>214</v>
      </c>
      <c r="AF2774" s="2">
        <v>207</v>
      </c>
      <c r="AG2774" s="2">
        <v>168</v>
      </c>
      <c r="AH2774" s="2">
        <v>471</v>
      </c>
      <c r="AI2774" s="2">
        <v>382</v>
      </c>
      <c r="AJ2774" s="2">
        <v>266</v>
      </c>
      <c r="AK2774" s="2">
        <v>0</v>
      </c>
      <c r="AL2774" s="2">
        <v>0</v>
      </c>
      <c r="AM2774" s="2">
        <v>0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234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41</v>
      </c>
      <c r="BD2774" s="2">
        <v>0</v>
      </c>
      <c r="BE2774" s="2">
        <v>0</v>
      </c>
      <c r="BF2774" s="2">
        <v>0</v>
      </c>
      <c r="BG2774" s="2">
        <v>0</v>
      </c>
      <c r="BH2774" s="2">
        <v>0</v>
      </c>
      <c r="BI2774" s="2">
        <v>0</v>
      </c>
      <c r="BJ2774" s="2">
        <v>0</v>
      </c>
      <c r="BK2774" s="2">
        <v>0</v>
      </c>
      <c r="BL2774" s="2">
        <v>7</v>
      </c>
      <c r="BM2774" s="2">
        <v>9</v>
      </c>
      <c r="BN2774" s="2">
        <v>7</v>
      </c>
      <c r="BO2774" s="2">
        <v>9</v>
      </c>
      <c r="BP2774" s="2">
        <v>16</v>
      </c>
      <c r="BQ2774" s="2">
        <v>14</v>
      </c>
      <c r="BR2774" s="2">
        <v>9</v>
      </c>
      <c r="BS2774" s="2">
        <v>0</v>
      </c>
      <c r="BT2774" s="2">
        <v>0</v>
      </c>
      <c r="BU2774" s="2">
        <v>0</v>
      </c>
      <c r="BV2774" s="2">
        <v>0</v>
      </c>
      <c r="BW2774" s="2">
        <v>0</v>
      </c>
      <c r="BX2774" s="2">
        <v>0</v>
      </c>
      <c r="BY2774" s="2">
        <v>0</v>
      </c>
      <c r="BZ2774" s="2">
        <v>0</v>
      </c>
      <c r="CA2774" s="2">
        <v>0</v>
      </c>
      <c r="CB2774" s="2">
        <v>0</v>
      </c>
      <c r="CC2774" s="2">
        <v>6</v>
      </c>
      <c r="CD2774" s="2">
        <v>0</v>
      </c>
      <c r="CE2774" s="2">
        <v>0</v>
      </c>
      <c r="CF2774" s="2">
        <v>0</v>
      </c>
      <c r="CG2774" s="2">
        <v>0</v>
      </c>
      <c r="CH2774" s="2">
        <v>0</v>
      </c>
      <c r="CI2774" s="2">
        <v>0</v>
      </c>
      <c r="CJ2774" s="2">
        <v>0</v>
      </c>
      <c r="CK2774" s="2">
        <v>3</v>
      </c>
      <c r="CL2774" s="2">
        <v>0</v>
      </c>
    </row>
    <row r="2775" spans="1:90" x14ac:dyDescent="0.25">
      <c r="A2775" t="s">
        <v>115</v>
      </c>
      <c r="B2775">
        <v>10208</v>
      </c>
      <c r="C2775" t="s">
        <v>141</v>
      </c>
      <c r="D2775">
        <v>1</v>
      </c>
      <c r="E2775">
        <v>8</v>
      </c>
      <c r="F2775">
        <v>39248</v>
      </c>
      <c r="G2775">
        <v>35039248</v>
      </c>
      <c r="H2775" t="s">
        <v>19181</v>
      </c>
      <c r="I2775">
        <v>100</v>
      </c>
      <c r="J2775" t="s">
        <v>107</v>
      </c>
      <c r="K2775" t="s">
        <v>2608</v>
      </c>
      <c r="L2775">
        <v>57</v>
      </c>
      <c r="M2775" t="s">
        <v>724</v>
      </c>
      <c r="N2775">
        <v>8270090</v>
      </c>
      <c r="O2775" t="s">
        <v>92</v>
      </c>
      <c r="P2775" t="s">
        <v>19182</v>
      </c>
      <c r="Q2775">
        <v>325</v>
      </c>
      <c r="R2775">
        <v>11</v>
      </c>
      <c r="S2775">
        <v>25244281</v>
      </c>
      <c r="T2775">
        <v>25246686</v>
      </c>
      <c r="U2775" t="s">
        <v>19183</v>
      </c>
      <c r="V2775">
        <v>1</v>
      </c>
      <c r="W2775" s="2">
        <v>0</v>
      </c>
      <c r="X2775" s="2">
        <v>0</v>
      </c>
      <c r="Y2775" s="2">
        <v>74</v>
      </c>
      <c r="Z2775" s="2">
        <v>102</v>
      </c>
      <c r="AA2775" s="2">
        <v>123</v>
      </c>
      <c r="AB2775" s="2">
        <v>114</v>
      </c>
      <c r="AC2775" s="2">
        <v>98</v>
      </c>
      <c r="AD2775" s="2">
        <v>184</v>
      </c>
      <c r="AE2775" s="2">
        <v>150</v>
      </c>
      <c r="AF2775" s="2">
        <v>136</v>
      </c>
      <c r="AG2775" s="2">
        <v>112</v>
      </c>
      <c r="AH2775" s="2">
        <v>155</v>
      </c>
      <c r="AI2775" s="2">
        <v>134</v>
      </c>
      <c r="AJ2775" s="2">
        <v>132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24</v>
      </c>
      <c r="BD2775" s="2">
        <v>0</v>
      </c>
      <c r="BE2775" s="2">
        <v>0</v>
      </c>
      <c r="BF2775" s="2">
        <v>0</v>
      </c>
      <c r="BG2775" s="2">
        <v>4</v>
      </c>
      <c r="BH2775" s="2">
        <v>5</v>
      </c>
      <c r="BI2775" s="2">
        <v>4</v>
      </c>
      <c r="BJ2775" s="2">
        <v>4</v>
      </c>
      <c r="BK2775" s="2">
        <v>4</v>
      </c>
      <c r="BL2775" s="2">
        <v>9</v>
      </c>
      <c r="BM2775" s="2">
        <v>7</v>
      </c>
      <c r="BN2775" s="2">
        <v>7</v>
      </c>
      <c r="BO2775" s="2">
        <v>4</v>
      </c>
      <c r="BP2775" s="2">
        <v>5</v>
      </c>
      <c r="BQ2775" s="2">
        <v>5</v>
      </c>
      <c r="BR2775" s="2">
        <v>5</v>
      </c>
      <c r="BS2775" s="2">
        <v>0</v>
      </c>
      <c r="BT2775" s="2">
        <v>0</v>
      </c>
      <c r="BU2775" s="2">
        <v>0</v>
      </c>
      <c r="BV2775" s="2">
        <v>0</v>
      </c>
      <c r="BW2775" s="2">
        <v>0</v>
      </c>
      <c r="BX2775" s="2">
        <v>0</v>
      </c>
      <c r="BY2775" s="2">
        <v>0</v>
      </c>
      <c r="BZ2775" s="2">
        <v>0</v>
      </c>
      <c r="CA2775" s="2">
        <v>0</v>
      </c>
      <c r="CB2775" s="2">
        <v>0</v>
      </c>
      <c r="CC2775" s="2">
        <v>0</v>
      </c>
      <c r="CD2775" s="2">
        <v>0</v>
      </c>
      <c r="CE2775" s="2">
        <v>0</v>
      </c>
      <c r="CF2775" s="2">
        <v>0</v>
      </c>
      <c r="CG2775" s="2">
        <v>0</v>
      </c>
      <c r="CH2775" s="2">
        <v>0</v>
      </c>
      <c r="CI2775" s="2">
        <v>0</v>
      </c>
      <c r="CJ2775" s="2">
        <v>0</v>
      </c>
      <c r="CK2775" s="2">
        <v>1</v>
      </c>
      <c r="CL2775" s="2">
        <v>0</v>
      </c>
    </row>
    <row r="2776" spans="1:90" x14ac:dyDescent="0.25">
      <c r="A2776" t="s">
        <v>115</v>
      </c>
      <c r="B2776">
        <v>10208</v>
      </c>
      <c r="C2776" t="s">
        <v>141</v>
      </c>
      <c r="D2776">
        <v>1</v>
      </c>
      <c r="E2776">
        <v>8</v>
      </c>
      <c r="F2776">
        <v>924647</v>
      </c>
      <c r="G2776">
        <v>35924647</v>
      </c>
      <c r="H2776" t="s">
        <v>15727</v>
      </c>
      <c r="I2776">
        <v>100</v>
      </c>
      <c r="J2776" t="s">
        <v>107</v>
      </c>
      <c r="K2776" t="s">
        <v>5483</v>
      </c>
      <c r="L2776">
        <v>76</v>
      </c>
      <c r="M2776" t="s">
        <v>142</v>
      </c>
      <c r="N2776">
        <v>3977409</v>
      </c>
      <c r="O2776" t="s">
        <v>92</v>
      </c>
      <c r="P2776" t="s">
        <v>15728</v>
      </c>
      <c r="Q2776">
        <v>1</v>
      </c>
      <c r="R2776">
        <v>11</v>
      </c>
      <c r="S2776">
        <v>20191099</v>
      </c>
      <c r="T2776">
        <v>21191099</v>
      </c>
      <c r="U2776" t="s">
        <v>15729</v>
      </c>
      <c r="V2776">
        <v>1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91</v>
      </c>
      <c r="AE2776" s="2">
        <v>102</v>
      </c>
      <c r="AF2776" s="2">
        <v>93</v>
      </c>
      <c r="AG2776" s="2">
        <v>94</v>
      </c>
      <c r="AH2776" s="2">
        <v>468</v>
      </c>
      <c r="AI2776" s="2">
        <v>385</v>
      </c>
      <c r="AJ2776" s="2">
        <v>361</v>
      </c>
      <c r="AK2776" s="2">
        <v>0</v>
      </c>
      <c r="AL2776" s="2">
        <v>0</v>
      </c>
      <c r="AM2776" s="2">
        <v>0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0</v>
      </c>
      <c r="BI2776" s="2">
        <v>0</v>
      </c>
      <c r="BJ2776" s="2">
        <v>0</v>
      </c>
      <c r="BK2776" s="2">
        <v>0</v>
      </c>
      <c r="BL2776" s="2">
        <v>5</v>
      </c>
      <c r="BM2776" s="2">
        <v>4</v>
      </c>
      <c r="BN2776" s="2">
        <v>4</v>
      </c>
      <c r="BO2776" s="2">
        <v>4</v>
      </c>
      <c r="BP2776" s="2">
        <v>22</v>
      </c>
      <c r="BQ2776" s="2">
        <v>14</v>
      </c>
      <c r="BR2776" s="2">
        <v>14</v>
      </c>
      <c r="BS2776" s="2">
        <v>0</v>
      </c>
      <c r="BT2776" s="2">
        <v>0</v>
      </c>
      <c r="BU2776" s="2">
        <v>0</v>
      </c>
      <c r="BV2776" s="2">
        <v>0</v>
      </c>
      <c r="BW2776" s="2">
        <v>0</v>
      </c>
      <c r="BX2776" s="2">
        <v>0</v>
      </c>
      <c r="BY2776" s="2">
        <v>0</v>
      </c>
      <c r="BZ2776" s="2">
        <v>0</v>
      </c>
      <c r="CA2776" s="2">
        <v>0</v>
      </c>
      <c r="CB2776" s="2">
        <v>0</v>
      </c>
      <c r="CC2776" s="2">
        <v>0</v>
      </c>
      <c r="CD2776" s="2">
        <v>0</v>
      </c>
      <c r="CE2776" s="2">
        <v>0</v>
      </c>
      <c r="CF2776" s="2">
        <v>0</v>
      </c>
      <c r="CG2776" s="2">
        <v>0</v>
      </c>
      <c r="CH2776" s="2">
        <v>0</v>
      </c>
      <c r="CI2776" s="2">
        <v>0</v>
      </c>
      <c r="CJ2776" s="2">
        <v>0</v>
      </c>
      <c r="CK2776" s="2">
        <v>0</v>
      </c>
      <c r="CL2776" s="2">
        <v>0</v>
      </c>
    </row>
    <row r="2777" spans="1:90" x14ac:dyDescent="0.25">
      <c r="A2777" t="s">
        <v>115</v>
      </c>
      <c r="B2777">
        <v>10208</v>
      </c>
      <c r="C2777" t="s">
        <v>141</v>
      </c>
      <c r="D2777">
        <v>1</v>
      </c>
      <c r="E2777">
        <v>8</v>
      </c>
      <c r="F2777">
        <v>48636</v>
      </c>
      <c r="G2777">
        <v>35048636</v>
      </c>
      <c r="H2777" t="s">
        <v>15084</v>
      </c>
      <c r="I2777">
        <v>100</v>
      </c>
      <c r="J2777" t="s">
        <v>107</v>
      </c>
      <c r="K2777" t="s">
        <v>1196</v>
      </c>
      <c r="L2777">
        <v>76</v>
      </c>
      <c r="M2777" t="s">
        <v>142</v>
      </c>
      <c r="N2777">
        <v>3978270</v>
      </c>
      <c r="O2777" t="s">
        <v>92</v>
      </c>
      <c r="P2777" t="s">
        <v>15085</v>
      </c>
      <c r="Q2777">
        <v>422</v>
      </c>
      <c r="R2777">
        <v>11</v>
      </c>
      <c r="S2777">
        <v>27031094</v>
      </c>
      <c r="T2777">
        <v>27189670</v>
      </c>
      <c r="U2777" t="s">
        <v>15086</v>
      </c>
      <c r="V2777">
        <v>1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26</v>
      </c>
      <c r="AE2777" s="2">
        <v>0</v>
      </c>
      <c r="AF2777" s="2">
        <v>35</v>
      </c>
      <c r="AG2777" s="2">
        <v>72</v>
      </c>
      <c r="AH2777" s="2">
        <v>411</v>
      </c>
      <c r="AI2777" s="2">
        <v>320</v>
      </c>
      <c r="AJ2777" s="2">
        <v>293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291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5</v>
      </c>
      <c r="BD2777" s="2">
        <v>0</v>
      </c>
      <c r="BE2777" s="2">
        <v>0</v>
      </c>
      <c r="BF2777" s="2">
        <v>0</v>
      </c>
      <c r="BG2777" s="2">
        <v>0</v>
      </c>
      <c r="BH2777" s="2">
        <v>0</v>
      </c>
      <c r="BI2777" s="2">
        <v>0</v>
      </c>
      <c r="BJ2777" s="2">
        <v>0</v>
      </c>
      <c r="BK2777" s="2">
        <v>0</v>
      </c>
      <c r="BL2777" s="2">
        <v>1</v>
      </c>
      <c r="BM2777" s="2">
        <v>0</v>
      </c>
      <c r="BN2777" s="2">
        <v>1</v>
      </c>
      <c r="BO2777" s="2">
        <v>2</v>
      </c>
      <c r="BP2777" s="2">
        <v>15</v>
      </c>
      <c r="BQ2777" s="2">
        <v>10</v>
      </c>
      <c r="BR2777" s="2">
        <v>12</v>
      </c>
      <c r="BS2777" s="2">
        <v>0</v>
      </c>
      <c r="BT2777" s="2">
        <v>0</v>
      </c>
      <c r="BU2777" s="2">
        <v>0</v>
      </c>
      <c r="BV2777" s="2">
        <v>0</v>
      </c>
      <c r="BW2777" s="2">
        <v>0</v>
      </c>
      <c r="BX2777" s="2">
        <v>0</v>
      </c>
      <c r="BY2777" s="2">
        <v>0</v>
      </c>
      <c r="BZ2777" s="2">
        <v>0</v>
      </c>
      <c r="CA2777" s="2">
        <v>0</v>
      </c>
      <c r="CB2777" s="2">
        <v>0</v>
      </c>
      <c r="CC2777" s="2">
        <v>8</v>
      </c>
      <c r="CD2777" s="2">
        <v>0</v>
      </c>
      <c r="CE2777" s="2">
        <v>0</v>
      </c>
      <c r="CF2777" s="2">
        <v>0</v>
      </c>
      <c r="CG2777" s="2">
        <v>0</v>
      </c>
      <c r="CH2777" s="2">
        <v>0</v>
      </c>
      <c r="CI2777" s="2">
        <v>0</v>
      </c>
      <c r="CJ2777" s="2">
        <v>0</v>
      </c>
      <c r="CK2777" s="2">
        <v>5</v>
      </c>
      <c r="CL2777" s="2">
        <v>0</v>
      </c>
    </row>
    <row r="2778" spans="1:90" x14ac:dyDescent="0.25">
      <c r="A2778" t="s">
        <v>115</v>
      </c>
      <c r="B2778">
        <v>10208</v>
      </c>
      <c r="C2778" t="s">
        <v>141</v>
      </c>
      <c r="D2778">
        <v>1</v>
      </c>
      <c r="E2778">
        <v>8</v>
      </c>
      <c r="F2778">
        <v>3273</v>
      </c>
      <c r="G2778">
        <v>35003273</v>
      </c>
      <c r="H2778" t="s">
        <v>17691</v>
      </c>
      <c r="I2778">
        <v>100</v>
      </c>
      <c r="J2778" t="s">
        <v>107</v>
      </c>
      <c r="K2778" t="s">
        <v>863</v>
      </c>
      <c r="L2778">
        <v>73</v>
      </c>
      <c r="M2778" t="s">
        <v>587</v>
      </c>
      <c r="N2778">
        <v>8340020</v>
      </c>
      <c r="O2778" t="s">
        <v>92</v>
      </c>
      <c r="P2778" t="s">
        <v>17692</v>
      </c>
      <c r="Q2778">
        <v>3</v>
      </c>
      <c r="R2778">
        <v>11</v>
      </c>
      <c r="S2778">
        <v>29190402</v>
      </c>
      <c r="T2778">
        <v>29624619</v>
      </c>
      <c r="U2778" t="s">
        <v>17693</v>
      </c>
      <c r="V2778">
        <v>1</v>
      </c>
      <c r="W2778" s="2">
        <v>0</v>
      </c>
      <c r="X2778" s="2">
        <v>0</v>
      </c>
      <c r="Y2778" s="2">
        <v>51</v>
      </c>
      <c r="Z2778" s="2">
        <v>52</v>
      </c>
      <c r="AA2778" s="2">
        <v>58</v>
      </c>
      <c r="AB2778" s="2">
        <v>33</v>
      </c>
      <c r="AC2778" s="2">
        <v>62</v>
      </c>
      <c r="AD2778" s="2">
        <v>73</v>
      </c>
      <c r="AE2778" s="2">
        <v>72</v>
      </c>
      <c r="AF2778" s="2">
        <v>94</v>
      </c>
      <c r="AG2778" s="2">
        <v>89</v>
      </c>
      <c r="AH2778" s="2">
        <v>269</v>
      </c>
      <c r="AI2778" s="2">
        <v>218</v>
      </c>
      <c r="AJ2778" s="2">
        <v>202</v>
      </c>
      <c r="AK2778" s="2">
        <v>0</v>
      </c>
      <c r="AL2778" s="2">
        <v>0</v>
      </c>
      <c r="AM2778" s="2">
        <v>0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307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13</v>
      </c>
      <c r="BE2778" s="2">
        <v>0</v>
      </c>
      <c r="BF2778" s="2">
        <v>0</v>
      </c>
      <c r="BG2778" s="2">
        <v>3</v>
      </c>
      <c r="BH2778" s="2">
        <v>3</v>
      </c>
      <c r="BI2778" s="2">
        <v>2</v>
      </c>
      <c r="BJ2778" s="2">
        <v>1</v>
      </c>
      <c r="BK2778" s="2">
        <v>3</v>
      </c>
      <c r="BL2778" s="2">
        <v>2</v>
      </c>
      <c r="BM2778" s="2">
        <v>3</v>
      </c>
      <c r="BN2778" s="2">
        <v>6</v>
      </c>
      <c r="BO2778" s="2">
        <v>5</v>
      </c>
      <c r="BP2778" s="2">
        <v>12</v>
      </c>
      <c r="BQ2778" s="2">
        <v>8</v>
      </c>
      <c r="BR2778" s="2">
        <v>7</v>
      </c>
      <c r="BS2778" s="2">
        <v>0</v>
      </c>
      <c r="BT2778" s="2">
        <v>0</v>
      </c>
      <c r="BU2778" s="2">
        <v>0</v>
      </c>
      <c r="BV2778" s="2">
        <v>0</v>
      </c>
      <c r="BW2778" s="2">
        <v>0</v>
      </c>
      <c r="BX2778" s="2">
        <v>0</v>
      </c>
      <c r="BY2778" s="2">
        <v>0</v>
      </c>
      <c r="BZ2778" s="2">
        <v>0</v>
      </c>
      <c r="CA2778" s="2">
        <v>0</v>
      </c>
      <c r="CB2778" s="2">
        <v>0</v>
      </c>
      <c r="CC2778" s="2">
        <v>11</v>
      </c>
      <c r="CD2778" s="2">
        <v>0</v>
      </c>
      <c r="CE2778" s="2">
        <v>0</v>
      </c>
      <c r="CF2778" s="2">
        <v>0</v>
      </c>
      <c r="CG2778" s="2">
        <v>0</v>
      </c>
      <c r="CH2778" s="2">
        <v>0</v>
      </c>
      <c r="CI2778" s="2">
        <v>0</v>
      </c>
      <c r="CJ2778" s="2">
        <v>0</v>
      </c>
      <c r="CK2778" s="2">
        <v>0</v>
      </c>
      <c r="CL2778" s="2">
        <v>3</v>
      </c>
    </row>
    <row r="2779" spans="1:90" x14ac:dyDescent="0.25">
      <c r="A2779" t="s">
        <v>115</v>
      </c>
      <c r="B2779">
        <v>10208</v>
      </c>
      <c r="C2779" t="s">
        <v>141</v>
      </c>
      <c r="D2779">
        <v>1</v>
      </c>
      <c r="E2779">
        <v>8</v>
      </c>
      <c r="F2779">
        <v>922894</v>
      </c>
      <c r="G2779">
        <v>35922894</v>
      </c>
      <c r="H2779" t="s">
        <v>142</v>
      </c>
      <c r="I2779">
        <v>100</v>
      </c>
      <c r="J2779" t="s">
        <v>107</v>
      </c>
      <c r="K2779" t="s">
        <v>2663</v>
      </c>
      <c r="L2779">
        <v>73</v>
      </c>
      <c r="M2779" t="s">
        <v>587</v>
      </c>
      <c r="N2779">
        <v>3929100</v>
      </c>
      <c r="O2779" t="s">
        <v>92</v>
      </c>
      <c r="P2779" t="s">
        <v>11996</v>
      </c>
      <c r="Q2779">
        <v>690</v>
      </c>
      <c r="R2779">
        <v>11</v>
      </c>
      <c r="S2779">
        <v>29192833</v>
      </c>
      <c r="T2779">
        <v>29620813</v>
      </c>
      <c r="U2779" t="s">
        <v>11997</v>
      </c>
      <c r="V2779">
        <v>1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187</v>
      </c>
      <c r="AE2779" s="2">
        <v>260</v>
      </c>
      <c r="AF2779" s="2">
        <v>245</v>
      </c>
      <c r="AG2779" s="2">
        <v>257</v>
      </c>
      <c r="AH2779" s="2">
        <v>466</v>
      </c>
      <c r="AI2779" s="2">
        <v>436</v>
      </c>
      <c r="AJ2779" s="2">
        <v>397</v>
      </c>
      <c r="AK2779" s="2">
        <v>0</v>
      </c>
      <c r="AL2779" s="2">
        <v>0</v>
      </c>
      <c r="AM2779" s="2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0</v>
      </c>
      <c r="BF2779" s="2">
        <v>0</v>
      </c>
      <c r="BG2779" s="2">
        <v>0</v>
      </c>
      <c r="BH2779" s="2">
        <v>0</v>
      </c>
      <c r="BI2779" s="2">
        <v>0</v>
      </c>
      <c r="BJ2779" s="2">
        <v>0</v>
      </c>
      <c r="BK2779" s="2">
        <v>0</v>
      </c>
      <c r="BL2779" s="2">
        <v>7</v>
      </c>
      <c r="BM2779" s="2">
        <v>9</v>
      </c>
      <c r="BN2779" s="2">
        <v>11</v>
      </c>
      <c r="BO2779" s="2">
        <v>12</v>
      </c>
      <c r="BP2779" s="2">
        <v>16</v>
      </c>
      <c r="BQ2779" s="2">
        <v>16</v>
      </c>
      <c r="BR2779" s="2">
        <v>13</v>
      </c>
      <c r="BS2779" s="2">
        <v>0</v>
      </c>
      <c r="BT2779" s="2">
        <v>0</v>
      </c>
      <c r="BU2779" s="2">
        <v>0</v>
      </c>
      <c r="BV2779" s="2">
        <v>0</v>
      </c>
      <c r="BW2779" s="2">
        <v>0</v>
      </c>
      <c r="BX2779" s="2">
        <v>0</v>
      </c>
      <c r="BY2779" s="2">
        <v>0</v>
      </c>
      <c r="BZ2779" s="2">
        <v>0</v>
      </c>
      <c r="CA2779" s="2">
        <v>0</v>
      </c>
      <c r="CB2779" s="2">
        <v>0</v>
      </c>
      <c r="CC2779" s="2">
        <v>0</v>
      </c>
      <c r="CD2779" s="2">
        <v>0</v>
      </c>
      <c r="CE2779" s="2">
        <v>0</v>
      </c>
      <c r="CF2779" s="2">
        <v>0</v>
      </c>
      <c r="CG2779" s="2">
        <v>0</v>
      </c>
      <c r="CH2779" s="2">
        <v>0</v>
      </c>
      <c r="CI2779" s="2">
        <v>0</v>
      </c>
      <c r="CJ2779" s="2">
        <v>0</v>
      </c>
      <c r="CK2779" s="2">
        <v>0</v>
      </c>
      <c r="CL2779" s="2">
        <v>0</v>
      </c>
    </row>
    <row r="2780" spans="1:90" x14ac:dyDescent="0.25">
      <c r="A2780" t="s">
        <v>115</v>
      </c>
      <c r="B2780">
        <v>10208</v>
      </c>
      <c r="C2780" t="s">
        <v>141</v>
      </c>
      <c r="D2780">
        <v>1</v>
      </c>
      <c r="E2780">
        <v>8</v>
      </c>
      <c r="F2780">
        <v>907112</v>
      </c>
      <c r="G2780">
        <v>35907112</v>
      </c>
      <c r="H2780" t="s">
        <v>15562</v>
      </c>
      <c r="I2780">
        <v>100</v>
      </c>
      <c r="J2780" t="s">
        <v>107</v>
      </c>
      <c r="K2780" t="s">
        <v>2294</v>
      </c>
      <c r="L2780">
        <v>24</v>
      </c>
      <c r="M2780" t="s">
        <v>308</v>
      </c>
      <c r="N2780">
        <v>3579140</v>
      </c>
      <c r="O2780" t="s">
        <v>92</v>
      </c>
      <c r="P2780" t="s">
        <v>15563</v>
      </c>
      <c r="Q2780">
        <v>305</v>
      </c>
      <c r="R2780">
        <v>11</v>
      </c>
      <c r="S2780">
        <v>27418712</v>
      </c>
      <c r="T2780">
        <v>27428545</v>
      </c>
      <c r="U2780" t="s">
        <v>15564</v>
      </c>
      <c r="V2780">
        <v>1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113</v>
      </c>
      <c r="AE2780" s="2">
        <v>107</v>
      </c>
      <c r="AF2780" s="2">
        <v>106</v>
      </c>
      <c r="AG2780" s="2">
        <v>110</v>
      </c>
      <c r="AH2780" s="2">
        <v>407</v>
      </c>
      <c r="AI2780" s="2">
        <v>326</v>
      </c>
      <c r="AJ2780" s="2">
        <v>265</v>
      </c>
      <c r="AK2780" s="2">
        <v>0</v>
      </c>
      <c r="AL2780" s="2">
        <v>0</v>
      </c>
      <c r="AM2780" s="2">
        <v>0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0</v>
      </c>
      <c r="BI2780" s="2">
        <v>0</v>
      </c>
      <c r="BJ2780" s="2">
        <v>0</v>
      </c>
      <c r="BK2780" s="2">
        <v>0</v>
      </c>
      <c r="BL2780" s="2">
        <v>3</v>
      </c>
      <c r="BM2780" s="2">
        <v>4</v>
      </c>
      <c r="BN2780" s="2">
        <v>4</v>
      </c>
      <c r="BO2780" s="2">
        <v>6</v>
      </c>
      <c r="BP2780" s="2">
        <v>12</v>
      </c>
      <c r="BQ2780" s="2">
        <v>11</v>
      </c>
      <c r="BR2780" s="2">
        <v>8</v>
      </c>
      <c r="BS2780" s="2">
        <v>0</v>
      </c>
      <c r="BT2780" s="2">
        <v>0</v>
      </c>
      <c r="BU2780" s="2">
        <v>0</v>
      </c>
      <c r="BV2780" s="2">
        <v>0</v>
      </c>
      <c r="BW2780" s="2">
        <v>0</v>
      </c>
      <c r="BX2780" s="2">
        <v>0</v>
      </c>
      <c r="BY2780" s="2">
        <v>0</v>
      </c>
      <c r="BZ2780" s="2">
        <v>0</v>
      </c>
      <c r="CA2780" s="2">
        <v>0</v>
      </c>
      <c r="CB2780" s="2">
        <v>0</v>
      </c>
      <c r="CC2780" s="2">
        <v>0</v>
      </c>
      <c r="CD2780" s="2">
        <v>0</v>
      </c>
      <c r="CE2780" s="2">
        <v>0</v>
      </c>
      <c r="CF2780" s="2">
        <v>0</v>
      </c>
      <c r="CG2780" s="2">
        <v>0</v>
      </c>
      <c r="CH2780" s="2">
        <v>0</v>
      </c>
      <c r="CI2780" s="2">
        <v>0</v>
      </c>
      <c r="CJ2780" s="2">
        <v>0</v>
      </c>
      <c r="CK2780" s="2">
        <v>0</v>
      </c>
      <c r="CL2780" s="2">
        <v>0</v>
      </c>
    </row>
    <row r="2781" spans="1:90" x14ac:dyDescent="0.25">
      <c r="A2781" t="s">
        <v>115</v>
      </c>
      <c r="B2781">
        <v>10208</v>
      </c>
      <c r="C2781" t="s">
        <v>141</v>
      </c>
      <c r="D2781">
        <v>1</v>
      </c>
      <c r="E2781">
        <v>8</v>
      </c>
      <c r="F2781">
        <v>902226</v>
      </c>
      <c r="G2781">
        <v>35902226</v>
      </c>
      <c r="H2781" t="s">
        <v>12986</v>
      </c>
      <c r="I2781">
        <v>100</v>
      </c>
      <c r="J2781" t="s">
        <v>107</v>
      </c>
      <c r="K2781" t="s">
        <v>4353</v>
      </c>
      <c r="L2781">
        <v>76</v>
      </c>
      <c r="M2781" t="s">
        <v>142</v>
      </c>
      <c r="N2781">
        <v>3928170</v>
      </c>
      <c r="O2781" t="s">
        <v>92</v>
      </c>
      <c r="P2781" t="s">
        <v>12792</v>
      </c>
      <c r="Q2781">
        <v>245</v>
      </c>
      <c r="R2781">
        <v>11</v>
      </c>
      <c r="S2781">
        <v>27041212</v>
      </c>
      <c r="T2781">
        <v>27044737</v>
      </c>
      <c r="U2781" t="s">
        <v>12987</v>
      </c>
      <c r="V2781">
        <v>1</v>
      </c>
      <c r="W2781" s="2">
        <v>0</v>
      </c>
      <c r="X2781" s="2">
        <v>0</v>
      </c>
      <c r="Y2781" s="2">
        <v>0</v>
      </c>
      <c r="Z2781" s="2">
        <v>0</v>
      </c>
      <c r="AA2781" s="2">
        <v>28</v>
      </c>
      <c r="AB2781" s="2">
        <v>16</v>
      </c>
      <c r="AC2781" s="2">
        <v>31</v>
      </c>
      <c r="AD2781" s="2">
        <v>34</v>
      </c>
      <c r="AE2781" s="2">
        <v>56</v>
      </c>
      <c r="AF2781" s="2">
        <v>34</v>
      </c>
      <c r="AG2781" s="2">
        <v>63</v>
      </c>
      <c r="AH2781" s="2">
        <v>423</v>
      </c>
      <c r="AI2781" s="2">
        <v>354</v>
      </c>
      <c r="AJ2781" s="2">
        <v>239</v>
      </c>
      <c r="AK2781" s="2">
        <v>0</v>
      </c>
      <c r="AL2781" s="2">
        <v>0</v>
      </c>
      <c r="AM2781" s="2">
        <v>0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212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0</v>
      </c>
      <c r="BI2781" s="2">
        <v>1</v>
      </c>
      <c r="BJ2781" s="2">
        <v>1</v>
      </c>
      <c r="BK2781" s="2">
        <v>1</v>
      </c>
      <c r="BL2781" s="2">
        <v>1</v>
      </c>
      <c r="BM2781" s="2">
        <v>2</v>
      </c>
      <c r="BN2781" s="2">
        <v>1</v>
      </c>
      <c r="BO2781" s="2">
        <v>2</v>
      </c>
      <c r="BP2781" s="2">
        <v>17</v>
      </c>
      <c r="BQ2781" s="2">
        <v>12</v>
      </c>
      <c r="BR2781" s="2">
        <v>7</v>
      </c>
      <c r="BS2781" s="2">
        <v>0</v>
      </c>
      <c r="BT2781" s="2">
        <v>0</v>
      </c>
      <c r="BU2781" s="2">
        <v>0</v>
      </c>
      <c r="BV2781" s="2">
        <v>0</v>
      </c>
      <c r="BW2781" s="2">
        <v>0</v>
      </c>
      <c r="BX2781" s="2">
        <v>0</v>
      </c>
      <c r="BY2781" s="2">
        <v>0</v>
      </c>
      <c r="BZ2781" s="2">
        <v>0</v>
      </c>
      <c r="CA2781" s="2">
        <v>0</v>
      </c>
      <c r="CB2781" s="2">
        <v>0</v>
      </c>
      <c r="CC2781" s="2">
        <v>7</v>
      </c>
      <c r="CD2781" s="2">
        <v>0</v>
      </c>
      <c r="CE2781" s="2">
        <v>0</v>
      </c>
      <c r="CF2781" s="2">
        <v>0</v>
      </c>
      <c r="CG2781" s="2">
        <v>0</v>
      </c>
      <c r="CH2781" s="2">
        <v>0</v>
      </c>
      <c r="CI2781" s="2">
        <v>0</v>
      </c>
      <c r="CJ2781" s="2">
        <v>0</v>
      </c>
      <c r="CK2781" s="2">
        <v>0</v>
      </c>
      <c r="CL2781" s="2">
        <v>0</v>
      </c>
    </row>
    <row r="2782" spans="1:90" x14ac:dyDescent="0.25">
      <c r="A2782" t="s">
        <v>115</v>
      </c>
      <c r="B2782">
        <v>10208</v>
      </c>
      <c r="C2782" t="s">
        <v>141</v>
      </c>
      <c r="D2782">
        <v>1</v>
      </c>
      <c r="E2782">
        <v>8</v>
      </c>
      <c r="F2782">
        <v>909105</v>
      </c>
      <c r="G2782">
        <v>35909105</v>
      </c>
      <c r="H2782" t="s">
        <v>18906</v>
      </c>
      <c r="I2782">
        <v>100</v>
      </c>
      <c r="J2782" t="s">
        <v>107</v>
      </c>
      <c r="K2782" t="s">
        <v>10197</v>
      </c>
      <c r="L2782">
        <v>76</v>
      </c>
      <c r="M2782" t="s">
        <v>142</v>
      </c>
      <c r="N2782">
        <v>3977310</v>
      </c>
      <c r="O2782" t="s">
        <v>92</v>
      </c>
      <c r="P2782" t="s">
        <v>18907</v>
      </c>
      <c r="Q2782">
        <v>145</v>
      </c>
      <c r="R2782">
        <v>11</v>
      </c>
      <c r="S2782">
        <v>29193823</v>
      </c>
      <c r="T2782">
        <v>29625727</v>
      </c>
      <c r="U2782" t="s">
        <v>18908</v>
      </c>
      <c r="V2782">
        <v>1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58</v>
      </c>
      <c r="AD2782" s="2">
        <v>36</v>
      </c>
      <c r="AE2782" s="2">
        <v>66</v>
      </c>
      <c r="AF2782" s="2">
        <v>0</v>
      </c>
      <c r="AG2782" s="2">
        <v>44</v>
      </c>
      <c r="AH2782" s="2">
        <v>156</v>
      </c>
      <c r="AI2782" s="2">
        <v>62</v>
      </c>
      <c r="AJ2782" s="2">
        <v>71</v>
      </c>
      <c r="AK2782" s="2">
        <v>0</v>
      </c>
      <c r="AL2782" s="2">
        <v>0</v>
      </c>
      <c r="AM2782" s="2">
        <v>0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93</v>
      </c>
      <c r="BD2782" s="2">
        <v>0</v>
      </c>
      <c r="BE2782" s="2">
        <v>0</v>
      </c>
      <c r="BF2782" s="2">
        <v>0</v>
      </c>
      <c r="BG2782" s="2">
        <v>0</v>
      </c>
      <c r="BH2782" s="2">
        <v>0</v>
      </c>
      <c r="BI2782" s="2">
        <v>0</v>
      </c>
      <c r="BJ2782" s="2">
        <v>0</v>
      </c>
      <c r="BK2782" s="2">
        <v>2</v>
      </c>
      <c r="BL2782" s="2">
        <v>1</v>
      </c>
      <c r="BM2782" s="2">
        <v>2</v>
      </c>
      <c r="BN2782" s="2">
        <v>0</v>
      </c>
      <c r="BO2782" s="2">
        <v>4</v>
      </c>
      <c r="BP2782" s="2">
        <v>5</v>
      </c>
      <c r="BQ2782" s="2">
        <v>2</v>
      </c>
      <c r="BR2782" s="2">
        <v>2</v>
      </c>
      <c r="BS2782" s="2">
        <v>0</v>
      </c>
      <c r="BT2782" s="2">
        <v>0</v>
      </c>
      <c r="BU2782" s="2">
        <v>0</v>
      </c>
      <c r="BV2782" s="2">
        <v>0</v>
      </c>
      <c r="BW2782" s="2">
        <v>0</v>
      </c>
      <c r="BX2782" s="2">
        <v>0</v>
      </c>
      <c r="BY2782" s="2">
        <v>0</v>
      </c>
      <c r="BZ2782" s="2">
        <v>0</v>
      </c>
      <c r="CA2782" s="2">
        <v>0</v>
      </c>
      <c r="CB2782" s="2">
        <v>0</v>
      </c>
      <c r="CC2782" s="2">
        <v>0</v>
      </c>
      <c r="CD2782" s="2">
        <v>0</v>
      </c>
      <c r="CE2782" s="2">
        <v>0</v>
      </c>
      <c r="CF2782" s="2">
        <v>0</v>
      </c>
      <c r="CG2782" s="2">
        <v>0</v>
      </c>
      <c r="CH2782" s="2">
        <v>0</v>
      </c>
      <c r="CI2782" s="2">
        <v>0</v>
      </c>
      <c r="CJ2782" s="2">
        <v>0</v>
      </c>
      <c r="CK2782" s="2">
        <v>5</v>
      </c>
      <c r="CL2782" s="2">
        <v>0</v>
      </c>
    </row>
    <row r="2783" spans="1:90" x14ac:dyDescent="0.25">
      <c r="A2783" t="s">
        <v>115</v>
      </c>
      <c r="B2783">
        <v>10208</v>
      </c>
      <c r="C2783" t="s">
        <v>141</v>
      </c>
      <c r="D2783">
        <v>1</v>
      </c>
      <c r="E2783">
        <v>8</v>
      </c>
      <c r="F2783">
        <v>1727</v>
      </c>
      <c r="G2783">
        <v>35001727</v>
      </c>
      <c r="H2783" t="s">
        <v>3884</v>
      </c>
      <c r="I2783">
        <v>100</v>
      </c>
      <c r="J2783" t="s">
        <v>107</v>
      </c>
      <c r="K2783" t="s">
        <v>1196</v>
      </c>
      <c r="L2783">
        <v>76</v>
      </c>
      <c r="M2783" t="s">
        <v>142</v>
      </c>
      <c r="N2783">
        <v>3988010</v>
      </c>
      <c r="O2783" t="s">
        <v>102</v>
      </c>
      <c r="P2783" t="s">
        <v>1197</v>
      </c>
      <c r="Q2783">
        <v>7763</v>
      </c>
      <c r="R2783">
        <v>11</v>
      </c>
      <c r="S2783">
        <v>27036046</v>
      </c>
      <c r="T2783">
        <v>27189687</v>
      </c>
      <c r="U2783" t="s">
        <v>3885</v>
      </c>
      <c r="V2783">
        <v>1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123</v>
      </c>
      <c r="AE2783" s="2">
        <v>107</v>
      </c>
      <c r="AF2783" s="2">
        <v>108</v>
      </c>
      <c r="AG2783" s="2">
        <v>79</v>
      </c>
      <c r="AH2783" s="2">
        <v>288</v>
      </c>
      <c r="AI2783" s="2">
        <v>223</v>
      </c>
      <c r="AJ2783" s="2">
        <v>203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293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0</v>
      </c>
      <c r="BI2783" s="2">
        <v>0</v>
      </c>
      <c r="BJ2783" s="2">
        <v>0</v>
      </c>
      <c r="BK2783" s="2">
        <v>0</v>
      </c>
      <c r="BL2783" s="2">
        <v>6</v>
      </c>
      <c r="BM2783" s="2">
        <v>6</v>
      </c>
      <c r="BN2783" s="2">
        <v>3</v>
      </c>
      <c r="BO2783" s="2">
        <v>4</v>
      </c>
      <c r="BP2783" s="2">
        <v>10</v>
      </c>
      <c r="BQ2783" s="2">
        <v>9</v>
      </c>
      <c r="BR2783" s="2">
        <v>9</v>
      </c>
      <c r="BS2783" s="2">
        <v>0</v>
      </c>
      <c r="BT2783" s="2">
        <v>0</v>
      </c>
      <c r="BU2783" s="2">
        <v>0</v>
      </c>
      <c r="BV2783" s="2">
        <v>0</v>
      </c>
      <c r="BW2783" s="2">
        <v>0</v>
      </c>
      <c r="BX2783" s="2">
        <v>0</v>
      </c>
      <c r="BY2783" s="2">
        <v>0</v>
      </c>
      <c r="BZ2783" s="2">
        <v>0</v>
      </c>
      <c r="CA2783" s="2">
        <v>0</v>
      </c>
      <c r="CB2783" s="2">
        <v>0</v>
      </c>
      <c r="CC2783" s="2">
        <v>9</v>
      </c>
      <c r="CD2783" s="2">
        <v>0</v>
      </c>
      <c r="CE2783" s="2">
        <v>0</v>
      </c>
      <c r="CF2783" s="2">
        <v>0</v>
      </c>
      <c r="CG2783" s="2">
        <v>0</v>
      </c>
      <c r="CH2783" s="2">
        <v>0</v>
      </c>
      <c r="CI2783" s="2">
        <v>0</v>
      </c>
      <c r="CJ2783" s="2">
        <v>0</v>
      </c>
      <c r="CK2783" s="2">
        <v>0</v>
      </c>
      <c r="CL2783" s="2">
        <v>0</v>
      </c>
    </row>
    <row r="2784" spans="1:90" x14ac:dyDescent="0.25">
      <c r="A2784" t="s">
        <v>115</v>
      </c>
      <c r="B2784">
        <v>10208</v>
      </c>
      <c r="C2784" t="s">
        <v>141</v>
      </c>
      <c r="D2784">
        <v>1</v>
      </c>
      <c r="E2784">
        <v>8</v>
      </c>
      <c r="F2784">
        <v>39354</v>
      </c>
      <c r="G2784">
        <v>35039354</v>
      </c>
      <c r="H2784" t="s">
        <v>7424</v>
      </c>
      <c r="I2784">
        <v>100</v>
      </c>
      <c r="J2784" t="s">
        <v>107</v>
      </c>
      <c r="K2784" t="s">
        <v>7425</v>
      </c>
      <c r="L2784">
        <v>73</v>
      </c>
      <c r="M2784" t="s">
        <v>587</v>
      </c>
      <c r="N2784">
        <v>3940090</v>
      </c>
      <c r="O2784" t="s">
        <v>92</v>
      </c>
      <c r="P2784" t="s">
        <v>7426</v>
      </c>
      <c r="Q2784">
        <v>117</v>
      </c>
      <c r="R2784">
        <v>11</v>
      </c>
      <c r="S2784">
        <v>27270181</v>
      </c>
      <c r="T2784">
        <v>27270976</v>
      </c>
      <c r="U2784" t="s">
        <v>7427</v>
      </c>
      <c r="V2784">
        <v>1</v>
      </c>
      <c r="W2784" s="2">
        <v>0</v>
      </c>
      <c r="X2784" s="2">
        <v>0</v>
      </c>
      <c r="Y2784" s="2">
        <v>156</v>
      </c>
      <c r="Z2784" s="2">
        <v>169</v>
      </c>
      <c r="AA2784" s="2">
        <v>186</v>
      </c>
      <c r="AB2784" s="2">
        <v>157</v>
      </c>
      <c r="AC2784" s="2">
        <v>172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0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10</v>
      </c>
      <c r="BH2784" s="2">
        <v>8</v>
      </c>
      <c r="BI2784" s="2">
        <v>6</v>
      </c>
      <c r="BJ2784" s="2">
        <v>6</v>
      </c>
      <c r="BK2784" s="2">
        <v>7</v>
      </c>
      <c r="BL2784" s="2">
        <v>0</v>
      </c>
      <c r="BM2784" s="2">
        <v>0</v>
      </c>
      <c r="BN2784" s="2">
        <v>0</v>
      </c>
      <c r="BO2784" s="2">
        <v>0</v>
      </c>
      <c r="BP2784" s="2">
        <v>0</v>
      </c>
      <c r="BQ2784" s="2">
        <v>0</v>
      </c>
      <c r="BR2784" s="2">
        <v>0</v>
      </c>
      <c r="BS2784" s="2">
        <v>0</v>
      </c>
      <c r="BT2784" s="2">
        <v>0</v>
      </c>
      <c r="BU2784" s="2">
        <v>0</v>
      </c>
      <c r="BV2784" s="2">
        <v>0</v>
      </c>
      <c r="BW2784" s="2">
        <v>0</v>
      </c>
      <c r="BX2784" s="2">
        <v>0</v>
      </c>
      <c r="BY2784" s="2">
        <v>0</v>
      </c>
      <c r="BZ2784" s="2">
        <v>0</v>
      </c>
      <c r="CA2784" s="2">
        <v>0</v>
      </c>
      <c r="CB2784" s="2">
        <v>0</v>
      </c>
      <c r="CC2784" s="2">
        <v>0</v>
      </c>
      <c r="CD2784" s="2">
        <v>0</v>
      </c>
      <c r="CE2784" s="2">
        <v>0</v>
      </c>
      <c r="CF2784" s="2">
        <v>0</v>
      </c>
      <c r="CG2784" s="2">
        <v>0</v>
      </c>
      <c r="CH2784" s="2">
        <v>0</v>
      </c>
      <c r="CI2784" s="2">
        <v>0</v>
      </c>
      <c r="CJ2784" s="2">
        <v>0</v>
      </c>
      <c r="CK2784" s="2">
        <v>0</v>
      </c>
      <c r="CL2784" s="2">
        <v>0</v>
      </c>
    </row>
    <row r="2785" spans="1:90" x14ac:dyDescent="0.25">
      <c r="A2785" t="s">
        <v>115</v>
      </c>
      <c r="B2785">
        <v>10208</v>
      </c>
      <c r="C2785" t="s">
        <v>141</v>
      </c>
      <c r="D2785">
        <v>1</v>
      </c>
      <c r="E2785">
        <v>8</v>
      </c>
      <c r="F2785">
        <v>3335</v>
      </c>
      <c r="G2785">
        <v>35003335</v>
      </c>
      <c r="H2785" t="s">
        <v>8270</v>
      </c>
      <c r="I2785">
        <v>100</v>
      </c>
      <c r="J2785" t="s">
        <v>107</v>
      </c>
      <c r="K2785" t="s">
        <v>8271</v>
      </c>
      <c r="L2785">
        <v>73</v>
      </c>
      <c r="M2785" t="s">
        <v>587</v>
      </c>
      <c r="N2785">
        <v>3972000</v>
      </c>
      <c r="O2785" t="s">
        <v>92</v>
      </c>
      <c r="P2785" t="s">
        <v>8272</v>
      </c>
      <c r="Q2785">
        <v>33</v>
      </c>
      <c r="R2785">
        <v>11</v>
      </c>
      <c r="S2785">
        <v>29192975</v>
      </c>
      <c r="T2785">
        <v>29621077</v>
      </c>
      <c r="U2785" t="s">
        <v>8273</v>
      </c>
      <c r="V2785">
        <v>1</v>
      </c>
      <c r="W2785" s="2">
        <v>0</v>
      </c>
      <c r="X2785" s="2">
        <v>0</v>
      </c>
      <c r="Y2785" s="2">
        <v>108</v>
      </c>
      <c r="Z2785" s="2">
        <v>86</v>
      </c>
      <c r="AA2785" s="2">
        <v>110</v>
      </c>
      <c r="AB2785" s="2">
        <v>101</v>
      </c>
      <c r="AC2785" s="2">
        <v>106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0</v>
      </c>
      <c r="BF2785" s="2">
        <v>0</v>
      </c>
      <c r="BG2785" s="2">
        <v>4</v>
      </c>
      <c r="BH2785" s="2">
        <v>4</v>
      </c>
      <c r="BI2785" s="2">
        <v>6</v>
      </c>
      <c r="BJ2785" s="2">
        <v>4</v>
      </c>
      <c r="BK2785" s="2">
        <v>5</v>
      </c>
      <c r="BL2785" s="2">
        <v>0</v>
      </c>
      <c r="BM2785" s="2">
        <v>0</v>
      </c>
      <c r="BN2785" s="2">
        <v>0</v>
      </c>
      <c r="BO2785" s="2">
        <v>0</v>
      </c>
      <c r="BP2785" s="2">
        <v>0</v>
      </c>
      <c r="BQ2785" s="2">
        <v>0</v>
      </c>
      <c r="BR2785" s="2">
        <v>0</v>
      </c>
      <c r="BS2785" s="2">
        <v>0</v>
      </c>
      <c r="BT2785" s="2">
        <v>0</v>
      </c>
      <c r="BU2785" s="2">
        <v>0</v>
      </c>
      <c r="BV2785" s="2">
        <v>0</v>
      </c>
      <c r="BW2785" s="2">
        <v>0</v>
      </c>
      <c r="BX2785" s="2">
        <v>0</v>
      </c>
      <c r="BY2785" s="2">
        <v>0</v>
      </c>
      <c r="BZ2785" s="2">
        <v>0</v>
      </c>
      <c r="CA2785" s="2">
        <v>0</v>
      </c>
      <c r="CB2785" s="2">
        <v>0</v>
      </c>
      <c r="CC2785" s="2">
        <v>0</v>
      </c>
      <c r="CD2785" s="2">
        <v>0</v>
      </c>
      <c r="CE2785" s="2">
        <v>0</v>
      </c>
      <c r="CF2785" s="2">
        <v>0</v>
      </c>
      <c r="CG2785" s="2">
        <v>0</v>
      </c>
      <c r="CH2785" s="2">
        <v>0</v>
      </c>
      <c r="CI2785" s="2">
        <v>0</v>
      </c>
      <c r="CJ2785" s="2">
        <v>0</v>
      </c>
      <c r="CK2785" s="2">
        <v>0</v>
      </c>
      <c r="CL2785" s="2">
        <v>0</v>
      </c>
    </row>
    <row r="2786" spans="1:90" x14ac:dyDescent="0.25">
      <c r="A2786" t="s">
        <v>115</v>
      </c>
      <c r="B2786">
        <v>10208</v>
      </c>
      <c r="C2786" t="s">
        <v>141</v>
      </c>
      <c r="D2786">
        <v>1</v>
      </c>
      <c r="E2786">
        <v>8</v>
      </c>
      <c r="F2786">
        <v>909075</v>
      </c>
      <c r="G2786">
        <v>35909075</v>
      </c>
      <c r="H2786" t="s">
        <v>15872</v>
      </c>
      <c r="I2786">
        <v>100</v>
      </c>
      <c r="J2786" t="s">
        <v>107</v>
      </c>
      <c r="K2786" t="s">
        <v>2297</v>
      </c>
      <c r="L2786">
        <v>73</v>
      </c>
      <c r="M2786" t="s">
        <v>587</v>
      </c>
      <c r="N2786">
        <v>8330415</v>
      </c>
      <c r="O2786" t="s">
        <v>92</v>
      </c>
      <c r="P2786" t="s">
        <v>15873</v>
      </c>
      <c r="Q2786">
        <v>321</v>
      </c>
      <c r="R2786">
        <v>11</v>
      </c>
      <c r="S2786">
        <v>29622298</v>
      </c>
      <c r="U2786" t="s">
        <v>15874</v>
      </c>
      <c r="V2786">
        <v>1</v>
      </c>
      <c r="W2786" s="2">
        <v>0</v>
      </c>
      <c r="X2786" s="2">
        <v>0</v>
      </c>
      <c r="Y2786" s="2">
        <v>52</v>
      </c>
      <c r="Z2786" s="2">
        <v>25</v>
      </c>
      <c r="AA2786" s="2">
        <v>50</v>
      </c>
      <c r="AB2786" s="2">
        <v>57</v>
      </c>
      <c r="AC2786" s="2">
        <v>51</v>
      </c>
      <c r="AD2786" s="2">
        <v>62</v>
      </c>
      <c r="AE2786" s="2">
        <v>71</v>
      </c>
      <c r="AF2786" s="2">
        <v>70</v>
      </c>
      <c r="AG2786" s="2">
        <v>79</v>
      </c>
      <c r="AH2786" s="2">
        <v>124</v>
      </c>
      <c r="AI2786" s="2">
        <v>106</v>
      </c>
      <c r="AJ2786" s="2">
        <v>73</v>
      </c>
      <c r="AK2786" s="2">
        <v>0</v>
      </c>
      <c r="AL2786" s="2">
        <v>0</v>
      </c>
      <c r="AM2786" s="2">
        <v>0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79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2</v>
      </c>
      <c r="BH2786" s="2">
        <v>1</v>
      </c>
      <c r="BI2786" s="2">
        <v>2</v>
      </c>
      <c r="BJ2786" s="2">
        <v>3</v>
      </c>
      <c r="BK2786" s="2">
        <v>2</v>
      </c>
      <c r="BL2786" s="2">
        <v>3</v>
      </c>
      <c r="BM2786" s="2">
        <v>3</v>
      </c>
      <c r="BN2786" s="2">
        <v>2</v>
      </c>
      <c r="BO2786" s="2">
        <v>4</v>
      </c>
      <c r="BP2786" s="2">
        <v>4</v>
      </c>
      <c r="BQ2786" s="2">
        <v>3</v>
      </c>
      <c r="BR2786" s="2">
        <v>3</v>
      </c>
      <c r="BS2786" s="2">
        <v>0</v>
      </c>
      <c r="BT2786" s="2">
        <v>0</v>
      </c>
      <c r="BU2786" s="2">
        <v>0</v>
      </c>
      <c r="BV2786" s="2">
        <v>0</v>
      </c>
      <c r="BW2786" s="2">
        <v>0</v>
      </c>
      <c r="BX2786" s="2">
        <v>0</v>
      </c>
      <c r="BY2786" s="2">
        <v>0</v>
      </c>
      <c r="BZ2786" s="2">
        <v>0</v>
      </c>
      <c r="CA2786" s="2">
        <v>0</v>
      </c>
      <c r="CB2786" s="2">
        <v>0</v>
      </c>
      <c r="CC2786" s="2">
        <v>2</v>
      </c>
      <c r="CD2786" s="2">
        <v>0</v>
      </c>
      <c r="CE2786" s="2">
        <v>0</v>
      </c>
      <c r="CF2786" s="2">
        <v>0</v>
      </c>
      <c r="CG2786" s="2">
        <v>0</v>
      </c>
      <c r="CH2786" s="2">
        <v>0</v>
      </c>
      <c r="CI2786" s="2">
        <v>0</v>
      </c>
      <c r="CJ2786" s="2">
        <v>0</v>
      </c>
      <c r="CK2786" s="2">
        <v>0</v>
      </c>
      <c r="CL2786" s="2">
        <v>0</v>
      </c>
    </row>
    <row r="2787" spans="1:90" x14ac:dyDescent="0.25">
      <c r="A2787" t="s">
        <v>115</v>
      </c>
      <c r="B2787">
        <v>10208</v>
      </c>
      <c r="C2787" t="s">
        <v>141</v>
      </c>
      <c r="D2787">
        <v>1</v>
      </c>
      <c r="E2787">
        <v>8</v>
      </c>
      <c r="F2787">
        <v>2471</v>
      </c>
      <c r="G2787">
        <v>35002471</v>
      </c>
      <c r="H2787" t="s">
        <v>13170</v>
      </c>
      <c r="I2787">
        <v>100</v>
      </c>
      <c r="J2787" t="s">
        <v>107</v>
      </c>
      <c r="K2787" t="s">
        <v>4285</v>
      </c>
      <c r="L2787">
        <v>91</v>
      </c>
      <c r="M2787" t="s">
        <v>287</v>
      </c>
      <c r="N2787">
        <v>3505000</v>
      </c>
      <c r="O2787" t="s">
        <v>92</v>
      </c>
      <c r="P2787" t="s">
        <v>7909</v>
      </c>
      <c r="Q2787">
        <v>740</v>
      </c>
      <c r="R2787">
        <v>11</v>
      </c>
      <c r="S2787">
        <v>20972312</v>
      </c>
      <c r="T2787">
        <v>20975767</v>
      </c>
      <c r="U2787" t="s">
        <v>13171</v>
      </c>
      <c r="V2787">
        <v>1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35</v>
      </c>
      <c r="AE2787" s="2">
        <v>53</v>
      </c>
      <c r="AF2787" s="2">
        <v>70</v>
      </c>
      <c r="AG2787" s="2">
        <v>60</v>
      </c>
      <c r="AH2787" s="2">
        <v>207</v>
      </c>
      <c r="AI2787" s="2">
        <v>153</v>
      </c>
      <c r="AJ2787" s="2">
        <v>143</v>
      </c>
      <c r="AK2787" s="2">
        <v>0</v>
      </c>
      <c r="AL2787" s="2">
        <v>0</v>
      </c>
      <c r="AM2787" s="2">
        <v>0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0</v>
      </c>
      <c r="BF2787" s="2">
        <v>0</v>
      </c>
      <c r="BG2787" s="2">
        <v>0</v>
      </c>
      <c r="BH2787" s="2">
        <v>0</v>
      </c>
      <c r="BI2787" s="2">
        <v>0</v>
      </c>
      <c r="BJ2787" s="2">
        <v>0</v>
      </c>
      <c r="BK2787" s="2">
        <v>0</v>
      </c>
      <c r="BL2787" s="2">
        <v>1</v>
      </c>
      <c r="BM2787" s="2">
        <v>2</v>
      </c>
      <c r="BN2787" s="2">
        <v>3</v>
      </c>
      <c r="BO2787" s="2">
        <v>2</v>
      </c>
      <c r="BP2787" s="2">
        <v>8</v>
      </c>
      <c r="BQ2787" s="2">
        <v>5</v>
      </c>
      <c r="BR2787" s="2">
        <v>4</v>
      </c>
      <c r="BS2787" s="2">
        <v>0</v>
      </c>
      <c r="BT2787" s="2">
        <v>0</v>
      </c>
      <c r="BU2787" s="2">
        <v>0</v>
      </c>
      <c r="BV2787" s="2">
        <v>0</v>
      </c>
      <c r="BW2787" s="2">
        <v>0</v>
      </c>
      <c r="BX2787" s="2">
        <v>0</v>
      </c>
      <c r="BY2787" s="2">
        <v>0</v>
      </c>
      <c r="BZ2787" s="2">
        <v>0</v>
      </c>
      <c r="CA2787" s="2">
        <v>0</v>
      </c>
      <c r="CB2787" s="2">
        <v>0</v>
      </c>
      <c r="CC2787" s="2">
        <v>0</v>
      </c>
      <c r="CD2787" s="2">
        <v>0</v>
      </c>
      <c r="CE2787" s="2">
        <v>0</v>
      </c>
      <c r="CF2787" s="2">
        <v>0</v>
      </c>
      <c r="CG2787" s="2">
        <v>0</v>
      </c>
      <c r="CH2787" s="2">
        <v>0</v>
      </c>
      <c r="CI2787" s="2">
        <v>0</v>
      </c>
      <c r="CJ2787" s="2">
        <v>0</v>
      </c>
      <c r="CK2787" s="2">
        <v>0</v>
      </c>
      <c r="CL2787" s="2">
        <v>0</v>
      </c>
    </row>
    <row r="2788" spans="1:90" x14ac:dyDescent="0.25">
      <c r="A2788" t="s">
        <v>115</v>
      </c>
      <c r="B2788">
        <v>10205</v>
      </c>
      <c r="C2788" t="s">
        <v>154</v>
      </c>
      <c r="D2788">
        <v>1</v>
      </c>
      <c r="E2788">
        <v>8</v>
      </c>
      <c r="F2788">
        <v>2239</v>
      </c>
      <c r="G2788">
        <v>35002239</v>
      </c>
      <c r="H2788" t="s">
        <v>14770</v>
      </c>
      <c r="I2788">
        <v>100</v>
      </c>
      <c r="J2788" t="s">
        <v>107</v>
      </c>
      <c r="K2788" t="s">
        <v>1429</v>
      </c>
      <c r="L2788">
        <v>85</v>
      </c>
      <c r="M2788" t="s">
        <v>300</v>
      </c>
      <c r="N2788">
        <v>3381000</v>
      </c>
      <c r="O2788" t="s">
        <v>92</v>
      </c>
      <c r="P2788" t="s">
        <v>14771</v>
      </c>
      <c r="Q2788">
        <v>571</v>
      </c>
      <c r="R2788">
        <v>11</v>
      </c>
      <c r="S2788">
        <v>22167254</v>
      </c>
      <c r="T2788">
        <v>23012305</v>
      </c>
      <c r="U2788" t="s">
        <v>14772</v>
      </c>
      <c r="V2788">
        <v>1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68</v>
      </c>
      <c r="AE2788" s="2">
        <v>64</v>
      </c>
      <c r="AF2788" s="2">
        <v>47</v>
      </c>
      <c r="AG2788" s="2">
        <v>46</v>
      </c>
      <c r="AH2788" s="2">
        <v>173</v>
      </c>
      <c r="AI2788" s="2">
        <v>66</v>
      </c>
      <c r="AJ2788" s="2">
        <v>67</v>
      </c>
      <c r="AK2788" s="2">
        <v>0</v>
      </c>
      <c r="AL2788" s="2">
        <v>0</v>
      </c>
      <c r="AM2788" s="2">
        <v>0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233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0</v>
      </c>
      <c r="BI2788" s="2">
        <v>0</v>
      </c>
      <c r="BJ2788" s="2">
        <v>0</v>
      </c>
      <c r="BK2788" s="2">
        <v>0</v>
      </c>
      <c r="BL2788" s="2">
        <v>5</v>
      </c>
      <c r="BM2788" s="2">
        <v>2</v>
      </c>
      <c r="BN2788" s="2">
        <v>2</v>
      </c>
      <c r="BO2788" s="2">
        <v>3</v>
      </c>
      <c r="BP2788" s="2">
        <v>9</v>
      </c>
      <c r="BQ2788" s="2">
        <v>5</v>
      </c>
      <c r="BR2788" s="2">
        <v>4</v>
      </c>
      <c r="BS2788" s="2">
        <v>0</v>
      </c>
      <c r="BT2788" s="2">
        <v>0</v>
      </c>
      <c r="BU2788" s="2">
        <v>0</v>
      </c>
      <c r="BV2788" s="2">
        <v>0</v>
      </c>
      <c r="BW2788" s="2">
        <v>0</v>
      </c>
      <c r="BX2788" s="2">
        <v>0</v>
      </c>
      <c r="BY2788" s="2">
        <v>0</v>
      </c>
      <c r="BZ2788" s="2">
        <v>0</v>
      </c>
      <c r="CA2788" s="2">
        <v>0</v>
      </c>
      <c r="CB2788" s="2">
        <v>0</v>
      </c>
      <c r="CC2788" s="2">
        <v>6</v>
      </c>
      <c r="CD2788" s="2">
        <v>0</v>
      </c>
      <c r="CE2788" s="2">
        <v>0</v>
      </c>
      <c r="CF2788" s="2">
        <v>0</v>
      </c>
      <c r="CG2788" s="2">
        <v>0</v>
      </c>
      <c r="CH2788" s="2">
        <v>0</v>
      </c>
      <c r="CI2788" s="2">
        <v>0</v>
      </c>
      <c r="CJ2788" s="2">
        <v>0</v>
      </c>
      <c r="CK2788" s="2">
        <v>0</v>
      </c>
      <c r="CL2788" s="2">
        <v>0</v>
      </c>
    </row>
    <row r="2789" spans="1:90" x14ac:dyDescent="0.25">
      <c r="A2789" t="s">
        <v>115</v>
      </c>
      <c r="B2789">
        <v>10205</v>
      </c>
      <c r="C2789" t="s">
        <v>154</v>
      </c>
      <c r="D2789">
        <v>1</v>
      </c>
      <c r="E2789">
        <v>8</v>
      </c>
      <c r="F2789">
        <v>2045</v>
      </c>
      <c r="G2789">
        <v>35002045</v>
      </c>
      <c r="H2789" t="s">
        <v>4366</v>
      </c>
      <c r="I2789">
        <v>100</v>
      </c>
      <c r="J2789" t="s">
        <v>107</v>
      </c>
      <c r="K2789" t="s">
        <v>4367</v>
      </c>
      <c r="L2789">
        <v>20</v>
      </c>
      <c r="M2789" t="s">
        <v>605</v>
      </c>
      <c r="N2789">
        <v>3406040</v>
      </c>
      <c r="P2789" t="s">
        <v>4368</v>
      </c>
      <c r="Q2789">
        <v>312</v>
      </c>
      <c r="R2789">
        <v>11</v>
      </c>
      <c r="S2789">
        <v>20972212</v>
      </c>
      <c r="T2789">
        <v>22932268</v>
      </c>
      <c r="U2789" t="s">
        <v>4369</v>
      </c>
      <c r="V2789">
        <v>1</v>
      </c>
      <c r="W2789" s="2">
        <v>0</v>
      </c>
      <c r="X2789" s="2">
        <v>0</v>
      </c>
      <c r="Y2789" s="2">
        <v>86</v>
      </c>
      <c r="Z2789" s="2">
        <v>89</v>
      </c>
      <c r="AA2789" s="2">
        <v>64</v>
      </c>
      <c r="AB2789" s="2">
        <v>58</v>
      </c>
      <c r="AC2789" s="2">
        <v>52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0</v>
      </c>
      <c r="BD2789" s="2">
        <v>10</v>
      </c>
      <c r="BE2789" s="2">
        <v>0</v>
      </c>
      <c r="BF2789" s="2">
        <v>0</v>
      </c>
      <c r="BG2789" s="2">
        <v>6</v>
      </c>
      <c r="BH2789" s="2">
        <v>4</v>
      </c>
      <c r="BI2789" s="2">
        <v>2</v>
      </c>
      <c r="BJ2789" s="2">
        <v>4</v>
      </c>
      <c r="BK2789" s="2">
        <v>3</v>
      </c>
      <c r="BL2789" s="2">
        <v>0</v>
      </c>
      <c r="BM2789" s="2">
        <v>0</v>
      </c>
      <c r="BN2789" s="2">
        <v>0</v>
      </c>
      <c r="BO2789" s="2">
        <v>0</v>
      </c>
      <c r="BP2789" s="2">
        <v>0</v>
      </c>
      <c r="BQ2789" s="2">
        <v>0</v>
      </c>
      <c r="BR2789" s="2">
        <v>0</v>
      </c>
      <c r="BS2789" s="2">
        <v>0</v>
      </c>
      <c r="BT2789" s="2">
        <v>0</v>
      </c>
      <c r="BU2789" s="2">
        <v>0</v>
      </c>
      <c r="BV2789" s="2">
        <v>0</v>
      </c>
      <c r="BW2789" s="2">
        <v>0</v>
      </c>
      <c r="BX2789" s="2">
        <v>0</v>
      </c>
      <c r="BY2789" s="2">
        <v>0</v>
      </c>
      <c r="BZ2789" s="2">
        <v>0</v>
      </c>
      <c r="CA2789" s="2">
        <v>0</v>
      </c>
      <c r="CB2789" s="2">
        <v>0</v>
      </c>
      <c r="CC2789" s="2">
        <v>0</v>
      </c>
      <c r="CD2789" s="2">
        <v>0</v>
      </c>
      <c r="CE2789" s="2">
        <v>0</v>
      </c>
      <c r="CF2789" s="2">
        <v>0</v>
      </c>
      <c r="CG2789" s="2">
        <v>0</v>
      </c>
      <c r="CH2789" s="2">
        <v>0</v>
      </c>
      <c r="CI2789" s="2">
        <v>0</v>
      </c>
      <c r="CJ2789" s="2">
        <v>0</v>
      </c>
      <c r="CK2789" s="2">
        <v>0</v>
      </c>
      <c r="CL2789" s="2">
        <v>2</v>
      </c>
    </row>
    <row r="2790" spans="1:90" x14ac:dyDescent="0.25">
      <c r="A2790" t="s">
        <v>115</v>
      </c>
      <c r="B2790">
        <v>10205</v>
      </c>
      <c r="C2790" t="s">
        <v>154</v>
      </c>
      <c r="D2790">
        <v>1</v>
      </c>
      <c r="E2790">
        <v>8</v>
      </c>
      <c r="F2790">
        <v>1466</v>
      </c>
      <c r="G2790">
        <v>35001466</v>
      </c>
      <c r="H2790" t="s">
        <v>516</v>
      </c>
      <c r="I2790">
        <v>100</v>
      </c>
      <c r="J2790" t="s">
        <v>107</v>
      </c>
      <c r="K2790" t="s">
        <v>517</v>
      </c>
      <c r="L2790">
        <v>8</v>
      </c>
      <c r="M2790" t="s">
        <v>518</v>
      </c>
      <c r="N2790">
        <v>3057040</v>
      </c>
      <c r="O2790" t="s">
        <v>519</v>
      </c>
      <c r="P2790" t="s">
        <v>520</v>
      </c>
      <c r="Q2790">
        <v>66</v>
      </c>
      <c r="R2790">
        <v>11</v>
      </c>
      <c r="S2790">
        <v>26943382</v>
      </c>
      <c r="T2790">
        <v>26948129</v>
      </c>
      <c r="U2790" t="s">
        <v>521</v>
      </c>
      <c r="V2790">
        <v>1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77</v>
      </c>
      <c r="AE2790" s="2">
        <v>62</v>
      </c>
      <c r="AF2790" s="2">
        <v>54</v>
      </c>
      <c r="AG2790" s="2">
        <v>61</v>
      </c>
      <c r="AH2790" s="2">
        <v>149</v>
      </c>
      <c r="AI2790" s="2">
        <v>97</v>
      </c>
      <c r="AJ2790" s="2">
        <v>84</v>
      </c>
      <c r="AK2790" s="2">
        <v>0</v>
      </c>
      <c r="AL2790" s="2">
        <v>0</v>
      </c>
      <c r="AM2790" s="2">
        <v>0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4</v>
      </c>
      <c r="BE2790" s="2">
        <v>0</v>
      </c>
      <c r="BF2790" s="2">
        <v>0</v>
      </c>
      <c r="BG2790" s="2">
        <v>0</v>
      </c>
      <c r="BH2790" s="2">
        <v>0</v>
      </c>
      <c r="BI2790" s="2">
        <v>0</v>
      </c>
      <c r="BJ2790" s="2">
        <v>0</v>
      </c>
      <c r="BK2790" s="2">
        <v>0</v>
      </c>
      <c r="BL2790" s="2">
        <v>4</v>
      </c>
      <c r="BM2790" s="2">
        <v>3</v>
      </c>
      <c r="BN2790" s="2">
        <v>2</v>
      </c>
      <c r="BO2790" s="2">
        <v>2</v>
      </c>
      <c r="BP2790" s="2">
        <v>7</v>
      </c>
      <c r="BQ2790" s="2">
        <v>6</v>
      </c>
      <c r="BR2790" s="2">
        <v>4</v>
      </c>
      <c r="BS2790" s="2">
        <v>0</v>
      </c>
      <c r="BT2790" s="2">
        <v>0</v>
      </c>
      <c r="BU2790" s="2">
        <v>0</v>
      </c>
      <c r="BV2790" s="2">
        <v>0</v>
      </c>
      <c r="BW2790" s="2">
        <v>0</v>
      </c>
      <c r="BX2790" s="2">
        <v>0</v>
      </c>
      <c r="BY2790" s="2">
        <v>0</v>
      </c>
      <c r="BZ2790" s="2">
        <v>0</v>
      </c>
      <c r="CA2790" s="2">
        <v>0</v>
      </c>
      <c r="CB2790" s="2">
        <v>0</v>
      </c>
      <c r="CC2790" s="2">
        <v>0</v>
      </c>
      <c r="CD2790" s="2">
        <v>0</v>
      </c>
      <c r="CE2790" s="2">
        <v>0</v>
      </c>
      <c r="CF2790" s="2">
        <v>0</v>
      </c>
      <c r="CG2790" s="2">
        <v>0</v>
      </c>
      <c r="CH2790" s="2">
        <v>0</v>
      </c>
      <c r="CI2790" s="2">
        <v>0</v>
      </c>
      <c r="CJ2790" s="2">
        <v>0</v>
      </c>
      <c r="CK2790" s="2">
        <v>0</v>
      </c>
      <c r="CL2790" s="2">
        <v>1</v>
      </c>
    </row>
    <row r="2791" spans="1:90" x14ac:dyDescent="0.25">
      <c r="A2791" t="s">
        <v>115</v>
      </c>
      <c r="B2791">
        <v>10205</v>
      </c>
      <c r="C2791" t="s">
        <v>154</v>
      </c>
      <c r="D2791">
        <v>1</v>
      </c>
      <c r="E2791">
        <v>8</v>
      </c>
      <c r="F2791">
        <v>2057</v>
      </c>
      <c r="G2791">
        <v>35002057</v>
      </c>
      <c r="H2791" t="s">
        <v>7291</v>
      </c>
      <c r="I2791">
        <v>100</v>
      </c>
      <c r="J2791" t="s">
        <v>107</v>
      </c>
      <c r="K2791" t="s">
        <v>7292</v>
      </c>
      <c r="L2791">
        <v>20</v>
      </c>
      <c r="M2791" t="s">
        <v>605</v>
      </c>
      <c r="N2791">
        <v>3433025</v>
      </c>
      <c r="O2791" t="s">
        <v>92</v>
      </c>
      <c r="P2791" t="s">
        <v>7293</v>
      </c>
      <c r="Q2791">
        <v>415</v>
      </c>
      <c r="R2791">
        <v>11</v>
      </c>
      <c r="S2791">
        <v>27810828</v>
      </c>
      <c r="T2791">
        <v>27817007</v>
      </c>
      <c r="U2791" t="s">
        <v>7294</v>
      </c>
      <c r="V2791">
        <v>1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138</v>
      </c>
      <c r="AE2791" s="2">
        <v>102</v>
      </c>
      <c r="AF2791" s="2">
        <v>103</v>
      </c>
      <c r="AG2791" s="2">
        <v>83</v>
      </c>
      <c r="AH2791" s="2">
        <v>190</v>
      </c>
      <c r="AI2791" s="2">
        <v>187</v>
      </c>
      <c r="AJ2791" s="2">
        <v>145</v>
      </c>
      <c r="AK2791" s="2">
        <v>0</v>
      </c>
      <c r="AL2791" s="2">
        <v>0</v>
      </c>
      <c r="AM2791" s="2">
        <v>0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129</v>
      </c>
      <c r="BD2791" s="2">
        <v>0</v>
      </c>
      <c r="BE2791" s="2">
        <v>0</v>
      </c>
      <c r="BF2791" s="2">
        <v>0</v>
      </c>
      <c r="BG2791" s="2">
        <v>0</v>
      </c>
      <c r="BH2791" s="2">
        <v>0</v>
      </c>
      <c r="BI2791" s="2">
        <v>0</v>
      </c>
      <c r="BJ2791" s="2">
        <v>0</v>
      </c>
      <c r="BK2791" s="2">
        <v>0</v>
      </c>
      <c r="BL2791" s="2">
        <v>5</v>
      </c>
      <c r="BM2791" s="2">
        <v>5</v>
      </c>
      <c r="BN2791" s="2">
        <v>4</v>
      </c>
      <c r="BO2791" s="2">
        <v>5</v>
      </c>
      <c r="BP2791" s="2">
        <v>8</v>
      </c>
      <c r="BQ2791" s="2">
        <v>8</v>
      </c>
      <c r="BR2791" s="2">
        <v>4</v>
      </c>
      <c r="BS2791" s="2">
        <v>0</v>
      </c>
      <c r="BT2791" s="2">
        <v>0</v>
      </c>
      <c r="BU2791" s="2">
        <v>0</v>
      </c>
      <c r="BV2791" s="2">
        <v>0</v>
      </c>
      <c r="BW2791" s="2">
        <v>0</v>
      </c>
      <c r="BX2791" s="2">
        <v>0</v>
      </c>
      <c r="BY2791" s="2">
        <v>0</v>
      </c>
      <c r="BZ2791" s="2">
        <v>0</v>
      </c>
      <c r="CA2791" s="2">
        <v>0</v>
      </c>
      <c r="CB2791" s="2">
        <v>0</v>
      </c>
      <c r="CC2791" s="2">
        <v>0</v>
      </c>
      <c r="CD2791" s="2">
        <v>0</v>
      </c>
      <c r="CE2791" s="2">
        <v>0</v>
      </c>
      <c r="CF2791" s="2">
        <v>0</v>
      </c>
      <c r="CG2791" s="2">
        <v>0</v>
      </c>
      <c r="CH2791" s="2">
        <v>0</v>
      </c>
      <c r="CI2791" s="2">
        <v>0</v>
      </c>
      <c r="CJ2791" s="2">
        <v>0</v>
      </c>
      <c r="CK2791" s="2">
        <v>7</v>
      </c>
      <c r="CL2791" s="2">
        <v>0</v>
      </c>
    </row>
    <row r="2792" spans="1:90" x14ac:dyDescent="0.25">
      <c r="A2792" t="s">
        <v>115</v>
      </c>
      <c r="B2792">
        <v>10205</v>
      </c>
      <c r="C2792" t="s">
        <v>154</v>
      </c>
      <c r="D2792">
        <v>1</v>
      </c>
      <c r="E2792">
        <v>8</v>
      </c>
      <c r="F2792">
        <v>1430</v>
      </c>
      <c r="G2792">
        <v>35001430</v>
      </c>
      <c r="H2792" t="s">
        <v>4914</v>
      </c>
      <c r="I2792">
        <v>100</v>
      </c>
      <c r="J2792" t="s">
        <v>107</v>
      </c>
      <c r="K2792" t="s">
        <v>1165</v>
      </c>
      <c r="L2792">
        <v>1</v>
      </c>
      <c r="M2792" t="s">
        <v>1140</v>
      </c>
      <c r="N2792">
        <v>3345000</v>
      </c>
      <c r="O2792" t="s">
        <v>102</v>
      </c>
      <c r="P2792" t="s">
        <v>1197</v>
      </c>
      <c r="Q2792">
        <v>3244</v>
      </c>
      <c r="R2792">
        <v>11</v>
      </c>
      <c r="S2792">
        <v>22113266</v>
      </c>
      <c r="T2792">
        <v>22160048</v>
      </c>
      <c r="U2792" t="s">
        <v>4915</v>
      </c>
      <c r="V2792">
        <v>1</v>
      </c>
      <c r="W2792" s="2">
        <v>0</v>
      </c>
      <c r="X2792" s="2">
        <v>0</v>
      </c>
      <c r="Y2792" s="2">
        <v>100</v>
      </c>
      <c r="Z2792" s="2">
        <v>115</v>
      </c>
      <c r="AA2792" s="2">
        <v>120</v>
      </c>
      <c r="AB2792" s="2">
        <v>120</v>
      </c>
      <c r="AC2792" s="2">
        <v>118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0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4</v>
      </c>
      <c r="BH2792" s="2">
        <v>6</v>
      </c>
      <c r="BI2792" s="2">
        <v>6</v>
      </c>
      <c r="BJ2792" s="2">
        <v>5</v>
      </c>
      <c r="BK2792" s="2">
        <v>7</v>
      </c>
      <c r="BL2792" s="2">
        <v>0</v>
      </c>
      <c r="BM2792" s="2">
        <v>0</v>
      </c>
      <c r="BN2792" s="2">
        <v>0</v>
      </c>
      <c r="BO2792" s="2">
        <v>0</v>
      </c>
      <c r="BP2792" s="2">
        <v>0</v>
      </c>
      <c r="BQ2792" s="2">
        <v>0</v>
      </c>
      <c r="BR2792" s="2">
        <v>0</v>
      </c>
      <c r="BS2792" s="2">
        <v>0</v>
      </c>
      <c r="BT2792" s="2">
        <v>0</v>
      </c>
      <c r="BU2792" s="2">
        <v>0</v>
      </c>
      <c r="BV2792" s="2">
        <v>0</v>
      </c>
      <c r="BW2792" s="2">
        <v>0</v>
      </c>
      <c r="BX2792" s="2">
        <v>0</v>
      </c>
      <c r="BY2792" s="2">
        <v>0</v>
      </c>
      <c r="BZ2792" s="2">
        <v>0</v>
      </c>
      <c r="CA2792" s="2">
        <v>0</v>
      </c>
      <c r="CB2792" s="2">
        <v>0</v>
      </c>
      <c r="CC2792" s="2">
        <v>0</v>
      </c>
      <c r="CD2792" s="2">
        <v>0</v>
      </c>
      <c r="CE2792" s="2">
        <v>0</v>
      </c>
      <c r="CF2792" s="2">
        <v>0</v>
      </c>
      <c r="CG2792" s="2">
        <v>0</v>
      </c>
      <c r="CH2792" s="2">
        <v>0</v>
      </c>
      <c r="CI2792" s="2">
        <v>0</v>
      </c>
      <c r="CJ2792" s="2">
        <v>0</v>
      </c>
      <c r="CK2792" s="2">
        <v>0</v>
      </c>
      <c r="CL2792" s="2">
        <v>0</v>
      </c>
    </row>
    <row r="2793" spans="1:90" x14ac:dyDescent="0.25">
      <c r="A2793" t="s">
        <v>115</v>
      </c>
      <c r="B2793">
        <v>10205</v>
      </c>
      <c r="C2793" t="s">
        <v>154</v>
      </c>
      <c r="D2793">
        <v>1</v>
      </c>
      <c r="E2793">
        <v>8</v>
      </c>
      <c r="F2793">
        <v>1442</v>
      </c>
      <c r="G2793">
        <v>35001442</v>
      </c>
      <c r="H2793" t="s">
        <v>15610</v>
      </c>
      <c r="I2793">
        <v>100</v>
      </c>
      <c r="J2793" t="s">
        <v>107</v>
      </c>
      <c r="K2793" t="s">
        <v>1591</v>
      </c>
      <c r="L2793">
        <v>1</v>
      </c>
      <c r="M2793" t="s">
        <v>1140</v>
      </c>
      <c r="N2793">
        <v>3165002</v>
      </c>
      <c r="O2793" t="s">
        <v>92</v>
      </c>
      <c r="P2793" t="s">
        <v>15611</v>
      </c>
      <c r="Q2793">
        <v>4650</v>
      </c>
      <c r="R2793">
        <v>11</v>
      </c>
      <c r="S2793">
        <v>26010184</v>
      </c>
      <c r="T2793">
        <v>26012848</v>
      </c>
      <c r="U2793" t="s">
        <v>15612</v>
      </c>
      <c r="V2793">
        <v>1</v>
      </c>
      <c r="W2793" s="2">
        <v>0</v>
      </c>
      <c r="X2793" s="2">
        <v>0</v>
      </c>
      <c r="Y2793" s="2">
        <v>40</v>
      </c>
      <c r="Z2793" s="2">
        <v>48</v>
      </c>
      <c r="AA2793" s="2">
        <v>30</v>
      </c>
      <c r="AB2793" s="2">
        <v>24</v>
      </c>
      <c r="AC2793" s="2">
        <v>49</v>
      </c>
      <c r="AD2793" s="2">
        <v>44</v>
      </c>
      <c r="AE2793" s="2">
        <v>54</v>
      </c>
      <c r="AF2793" s="2">
        <v>53</v>
      </c>
      <c r="AG2793" s="2">
        <v>36</v>
      </c>
      <c r="AH2793" s="2">
        <v>127</v>
      </c>
      <c r="AI2793" s="2">
        <v>71</v>
      </c>
      <c r="AJ2793" s="2">
        <v>61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40</v>
      </c>
      <c r="BD2793" s="2">
        <v>7</v>
      </c>
      <c r="BE2793" s="2">
        <v>0</v>
      </c>
      <c r="BF2793" s="2">
        <v>0</v>
      </c>
      <c r="BG2793" s="2">
        <v>2</v>
      </c>
      <c r="BH2793" s="2">
        <v>3</v>
      </c>
      <c r="BI2793" s="2">
        <v>2</v>
      </c>
      <c r="BJ2793" s="2">
        <v>2</v>
      </c>
      <c r="BK2793" s="2">
        <v>3</v>
      </c>
      <c r="BL2793" s="2">
        <v>4</v>
      </c>
      <c r="BM2793" s="2">
        <v>3</v>
      </c>
      <c r="BN2793" s="2">
        <v>4</v>
      </c>
      <c r="BO2793" s="2">
        <v>1</v>
      </c>
      <c r="BP2793" s="2">
        <v>6</v>
      </c>
      <c r="BQ2793" s="2">
        <v>4</v>
      </c>
      <c r="BR2793" s="2">
        <v>2</v>
      </c>
      <c r="BS2793" s="2">
        <v>0</v>
      </c>
      <c r="BT2793" s="2">
        <v>0</v>
      </c>
      <c r="BU2793" s="2">
        <v>0</v>
      </c>
      <c r="BV2793" s="2">
        <v>0</v>
      </c>
      <c r="BW2793" s="2">
        <v>0</v>
      </c>
      <c r="BX2793" s="2">
        <v>0</v>
      </c>
      <c r="BY2793" s="2">
        <v>0</v>
      </c>
      <c r="BZ2793" s="2">
        <v>0</v>
      </c>
      <c r="CA2793" s="2">
        <v>0</v>
      </c>
      <c r="CB2793" s="2">
        <v>0</v>
      </c>
      <c r="CC2793" s="2">
        <v>0</v>
      </c>
      <c r="CD2793" s="2">
        <v>0</v>
      </c>
      <c r="CE2793" s="2">
        <v>0</v>
      </c>
      <c r="CF2793" s="2">
        <v>0</v>
      </c>
      <c r="CG2793" s="2">
        <v>0</v>
      </c>
      <c r="CH2793" s="2">
        <v>0</v>
      </c>
      <c r="CI2793" s="2">
        <v>0</v>
      </c>
      <c r="CJ2793" s="2">
        <v>0</v>
      </c>
      <c r="CK2793" s="2">
        <v>2</v>
      </c>
      <c r="CL2793" s="2">
        <v>2</v>
      </c>
    </row>
    <row r="2794" spans="1:90" x14ac:dyDescent="0.25">
      <c r="A2794" t="s">
        <v>115</v>
      </c>
      <c r="B2794">
        <v>10205</v>
      </c>
      <c r="C2794" t="s">
        <v>154</v>
      </c>
      <c r="D2794">
        <v>1</v>
      </c>
      <c r="E2794">
        <v>8</v>
      </c>
      <c r="F2794">
        <v>1491</v>
      </c>
      <c r="G2794">
        <v>35001491</v>
      </c>
      <c r="H2794" t="s">
        <v>3561</v>
      </c>
      <c r="I2794">
        <v>100</v>
      </c>
      <c r="J2794" t="s">
        <v>107</v>
      </c>
      <c r="K2794" t="s">
        <v>2215</v>
      </c>
      <c r="L2794">
        <v>1</v>
      </c>
      <c r="M2794" t="s">
        <v>1140</v>
      </c>
      <c r="N2794">
        <v>3370040</v>
      </c>
      <c r="O2794" t="s">
        <v>92</v>
      </c>
      <c r="P2794" t="s">
        <v>3562</v>
      </c>
      <c r="Q2794">
        <v>149</v>
      </c>
      <c r="R2794">
        <v>11</v>
      </c>
      <c r="S2794">
        <v>22136265</v>
      </c>
      <c r="T2794">
        <v>22165757</v>
      </c>
      <c r="U2794" t="s">
        <v>3563</v>
      </c>
      <c r="V2794">
        <v>1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73</v>
      </c>
      <c r="AE2794" s="2">
        <v>97</v>
      </c>
      <c r="AF2794" s="2">
        <v>67</v>
      </c>
      <c r="AG2794" s="2">
        <v>72</v>
      </c>
      <c r="AH2794" s="2">
        <v>136</v>
      </c>
      <c r="AI2794" s="2">
        <v>121</v>
      </c>
      <c r="AJ2794" s="2">
        <v>107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0</v>
      </c>
      <c r="BI2794" s="2">
        <v>0</v>
      </c>
      <c r="BJ2794" s="2">
        <v>0</v>
      </c>
      <c r="BK2794" s="2">
        <v>0</v>
      </c>
      <c r="BL2794" s="2">
        <v>4</v>
      </c>
      <c r="BM2794" s="2">
        <v>5</v>
      </c>
      <c r="BN2794" s="2">
        <v>4</v>
      </c>
      <c r="BO2794" s="2">
        <v>3</v>
      </c>
      <c r="BP2794" s="2">
        <v>4</v>
      </c>
      <c r="BQ2794" s="2">
        <v>4</v>
      </c>
      <c r="BR2794" s="2">
        <v>3</v>
      </c>
      <c r="BS2794" s="2">
        <v>0</v>
      </c>
      <c r="BT2794" s="2">
        <v>0</v>
      </c>
      <c r="BU2794" s="2">
        <v>0</v>
      </c>
      <c r="BV2794" s="2">
        <v>0</v>
      </c>
      <c r="BW2794" s="2">
        <v>0</v>
      </c>
      <c r="BX2794" s="2">
        <v>0</v>
      </c>
      <c r="BY2794" s="2">
        <v>0</v>
      </c>
      <c r="BZ2794" s="2">
        <v>0</v>
      </c>
      <c r="CA2794" s="2">
        <v>0</v>
      </c>
      <c r="CB2794" s="2">
        <v>0</v>
      </c>
      <c r="CC2794" s="2">
        <v>0</v>
      </c>
      <c r="CD2794" s="2">
        <v>0</v>
      </c>
      <c r="CE2794" s="2">
        <v>0</v>
      </c>
      <c r="CF2794" s="2">
        <v>0</v>
      </c>
      <c r="CG2794" s="2">
        <v>0</v>
      </c>
      <c r="CH2794" s="2">
        <v>0</v>
      </c>
      <c r="CI2794" s="2">
        <v>0</v>
      </c>
      <c r="CJ2794" s="2">
        <v>0</v>
      </c>
      <c r="CK2794" s="2">
        <v>0</v>
      </c>
      <c r="CL2794" s="2">
        <v>0</v>
      </c>
    </row>
    <row r="2795" spans="1:90" x14ac:dyDescent="0.25">
      <c r="A2795" t="s">
        <v>115</v>
      </c>
      <c r="B2795">
        <v>10205</v>
      </c>
      <c r="C2795" t="s">
        <v>154</v>
      </c>
      <c r="D2795">
        <v>1</v>
      </c>
      <c r="E2795">
        <v>8</v>
      </c>
      <c r="F2795">
        <v>2240</v>
      </c>
      <c r="G2795">
        <v>35002240</v>
      </c>
      <c r="H2795" t="s">
        <v>13833</v>
      </c>
      <c r="I2795">
        <v>100</v>
      </c>
      <c r="J2795" t="s">
        <v>107</v>
      </c>
      <c r="K2795" t="s">
        <v>300</v>
      </c>
      <c r="L2795">
        <v>85</v>
      </c>
      <c r="M2795" t="s">
        <v>300</v>
      </c>
      <c r="N2795">
        <v>3360000</v>
      </c>
      <c r="O2795" t="s">
        <v>92</v>
      </c>
      <c r="P2795" t="s">
        <v>13067</v>
      </c>
      <c r="Q2795">
        <v>110</v>
      </c>
      <c r="R2795">
        <v>11</v>
      </c>
      <c r="S2795">
        <v>22167824</v>
      </c>
      <c r="T2795">
        <v>23013288</v>
      </c>
      <c r="U2795" t="s">
        <v>13834</v>
      </c>
      <c r="V2795">
        <v>1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124</v>
      </c>
      <c r="AE2795" s="2">
        <v>172</v>
      </c>
      <c r="AF2795" s="2">
        <v>144</v>
      </c>
      <c r="AG2795" s="2">
        <v>106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177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178</v>
      </c>
      <c r="BD2795" s="2">
        <v>0</v>
      </c>
      <c r="BE2795" s="2">
        <v>0</v>
      </c>
      <c r="BF2795" s="2">
        <v>0</v>
      </c>
      <c r="BG2795" s="2">
        <v>0</v>
      </c>
      <c r="BH2795" s="2">
        <v>0</v>
      </c>
      <c r="BI2795" s="2">
        <v>0</v>
      </c>
      <c r="BJ2795" s="2">
        <v>0</v>
      </c>
      <c r="BK2795" s="2">
        <v>0</v>
      </c>
      <c r="BL2795" s="2">
        <v>5</v>
      </c>
      <c r="BM2795" s="2">
        <v>5</v>
      </c>
      <c r="BN2795" s="2">
        <v>5</v>
      </c>
      <c r="BO2795" s="2">
        <v>5</v>
      </c>
      <c r="BP2795" s="2">
        <v>0</v>
      </c>
      <c r="BQ2795" s="2">
        <v>0</v>
      </c>
      <c r="BR2795" s="2">
        <v>0</v>
      </c>
      <c r="BS2795" s="2">
        <v>0</v>
      </c>
      <c r="BT2795" s="2">
        <v>0</v>
      </c>
      <c r="BU2795" s="2">
        <v>0</v>
      </c>
      <c r="BV2795" s="2">
        <v>0</v>
      </c>
      <c r="BW2795" s="2">
        <v>0</v>
      </c>
      <c r="BX2795" s="2">
        <v>0</v>
      </c>
      <c r="BY2795" s="2">
        <v>0</v>
      </c>
      <c r="BZ2795" s="2">
        <v>0</v>
      </c>
      <c r="CA2795" s="2">
        <v>0</v>
      </c>
      <c r="CB2795" s="2">
        <v>0</v>
      </c>
      <c r="CC2795" s="2">
        <v>7</v>
      </c>
      <c r="CD2795" s="2">
        <v>0</v>
      </c>
      <c r="CE2795" s="2">
        <v>0</v>
      </c>
      <c r="CF2795" s="2">
        <v>0</v>
      </c>
      <c r="CG2795" s="2">
        <v>0</v>
      </c>
      <c r="CH2795" s="2">
        <v>0</v>
      </c>
      <c r="CI2795" s="2">
        <v>0</v>
      </c>
      <c r="CJ2795" s="2">
        <v>0</v>
      </c>
      <c r="CK2795" s="2">
        <v>10</v>
      </c>
      <c r="CL2795" s="2">
        <v>0</v>
      </c>
    </row>
    <row r="2796" spans="1:90" x14ac:dyDescent="0.25">
      <c r="A2796" t="s">
        <v>115</v>
      </c>
      <c r="B2796">
        <v>10205</v>
      </c>
      <c r="C2796" t="s">
        <v>154</v>
      </c>
      <c r="D2796">
        <v>1</v>
      </c>
      <c r="E2796">
        <v>8</v>
      </c>
      <c r="F2796">
        <v>1508</v>
      </c>
      <c r="G2796">
        <v>35001508</v>
      </c>
      <c r="H2796" t="s">
        <v>16087</v>
      </c>
      <c r="I2796">
        <v>100</v>
      </c>
      <c r="J2796" t="s">
        <v>107</v>
      </c>
      <c r="K2796" t="s">
        <v>1590</v>
      </c>
      <c r="L2796">
        <v>8</v>
      </c>
      <c r="M2796" t="s">
        <v>518</v>
      </c>
      <c r="N2796">
        <v>3178000</v>
      </c>
      <c r="O2796" t="s">
        <v>92</v>
      </c>
      <c r="P2796" t="s">
        <v>16088</v>
      </c>
      <c r="Q2796">
        <v>372</v>
      </c>
      <c r="R2796">
        <v>11</v>
      </c>
      <c r="S2796">
        <v>26052270</v>
      </c>
      <c r="T2796">
        <v>26054992</v>
      </c>
      <c r="U2796" t="s">
        <v>16089</v>
      </c>
      <c r="V2796">
        <v>1</v>
      </c>
      <c r="W2796" s="2">
        <v>0</v>
      </c>
      <c r="X2796" s="2">
        <v>0</v>
      </c>
      <c r="Y2796" s="2">
        <v>75</v>
      </c>
      <c r="Z2796" s="2">
        <v>62</v>
      </c>
      <c r="AA2796" s="2">
        <v>89</v>
      </c>
      <c r="AB2796" s="2">
        <v>79</v>
      </c>
      <c r="AC2796" s="2">
        <v>78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3</v>
      </c>
      <c r="BE2796" s="2">
        <v>0</v>
      </c>
      <c r="BF2796" s="2">
        <v>0</v>
      </c>
      <c r="BG2796" s="2">
        <v>4</v>
      </c>
      <c r="BH2796" s="2">
        <v>3</v>
      </c>
      <c r="BI2796" s="2">
        <v>6</v>
      </c>
      <c r="BJ2796" s="2">
        <v>3</v>
      </c>
      <c r="BK2796" s="2">
        <v>4</v>
      </c>
      <c r="BL2796" s="2">
        <v>0</v>
      </c>
      <c r="BM2796" s="2">
        <v>0</v>
      </c>
      <c r="BN2796" s="2">
        <v>0</v>
      </c>
      <c r="BO2796" s="2">
        <v>0</v>
      </c>
      <c r="BP2796" s="2">
        <v>0</v>
      </c>
      <c r="BQ2796" s="2">
        <v>0</v>
      </c>
      <c r="BR2796" s="2">
        <v>0</v>
      </c>
      <c r="BS2796" s="2">
        <v>0</v>
      </c>
      <c r="BT2796" s="2">
        <v>0</v>
      </c>
      <c r="BU2796" s="2">
        <v>0</v>
      </c>
      <c r="BV2796" s="2">
        <v>0</v>
      </c>
      <c r="BW2796" s="2">
        <v>0</v>
      </c>
      <c r="BX2796" s="2">
        <v>0</v>
      </c>
      <c r="BY2796" s="2">
        <v>0</v>
      </c>
      <c r="BZ2796" s="2">
        <v>0</v>
      </c>
      <c r="CA2796" s="2">
        <v>0</v>
      </c>
      <c r="CB2796" s="2">
        <v>0</v>
      </c>
      <c r="CC2796" s="2">
        <v>0</v>
      </c>
      <c r="CD2796" s="2">
        <v>0</v>
      </c>
      <c r="CE2796" s="2">
        <v>0</v>
      </c>
      <c r="CF2796" s="2">
        <v>0</v>
      </c>
      <c r="CG2796" s="2">
        <v>0</v>
      </c>
      <c r="CH2796" s="2">
        <v>0</v>
      </c>
      <c r="CI2796" s="2">
        <v>0</v>
      </c>
      <c r="CJ2796" s="2">
        <v>0</v>
      </c>
      <c r="CK2796" s="2">
        <v>0</v>
      </c>
      <c r="CL2796" s="2">
        <v>1</v>
      </c>
    </row>
    <row r="2797" spans="1:90" x14ac:dyDescent="0.25">
      <c r="A2797" t="s">
        <v>115</v>
      </c>
      <c r="B2797">
        <v>10205</v>
      </c>
      <c r="C2797" t="s">
        <v>154</v>
      </c>
      <c r="D2797">
        <v>1</v>
      </c>
      <c r="E2797">
        <v>8</v>
      </c>
      <c r="F2797">
        <v>2069</v>
      </c>
      <c r="G2797">
        <v>35002069</v>
      </c>
      <c r="H2797" t="s">
        <v>10064</v>
      </c>
      <c r="I2797">
        <v>100</v>
      </c>
      <c r="J2797" t="s">
        <v>107</v>
      </c>
      <c r="K2797" t="s">
        <v>10065</v>
      </c>
      <c r="L2797">
        <v>4</v>
      </c>
      <c r="M2797" t="s">
        <v>2415</v>
      </c>
      <c r="N2797">
        <v>3908290</v>
      </c>
      <c r="O2797" t="s">
        <v>162</v>
      </c>
      <c r="P2797" t="s">
        <v>10066</v>
      </c>
      <c r="Q2797">
        <v>184</v>
      </c>
      <c r="R2797">
        <v>11</v>
      </c>
      <c r="S2797">
        <v>27212983</v>
      </c>
      <c r="T2797">
        <v>27213065</v>
      </c>
      <c r="U2797" t="s">
        <v>10067</v>
      </c>
      <c r="V2797">
        <v>1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70</v>
      </c>
      <c r="AE2797" s="2">
        <v>68</v>
      </c>
      <c r="AF2797" s="2">
        <v>97</v>
      </c>
      <c r="AG2797" s="2">
        <v>64</v>
      </c>
      <c r="AH2797" s="2">
        <v>288</v>
      </c>
      <c r="AI2797" s="2">
        <v>258</v>
      </c>
      <c r="AJ2797" s="2">
        <v>225</v>
      </c>
      <c r="AK2797" s="2">
        <v>0</v>
      </c>
      <c r="AL2797" s="2">
        <v>0</v>
      </c>
      <c r="AM2797" s="2">
        <v>0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2">
        <v>66</v>
      </c>
      <c r="BD2797" s="2">
        <v>0</v>
      </c>
      <c r="BE2797" s="2">
        <v>0</v>
      </c>
      <c r="BF2797" s="2">
        <v>0</v>
      </c>
      <c r="BG2797" s="2">
        <v>0</v>
      </c>
      <c r="BH2797" s="2">
        <v>0</v>
      </c>
      <c r="BI2797" s="2">
        <v>0</v>
      </c>
      <c r="BJ2797" s="2">
        <v>0</v>
      </c>
      <c r="BK2797" s="2">
        <v>0</v>
      </c>
      <c r="BL2797" s="2">
        <v>2</v>
      </c>
      <c r="BM2797" s="2">
        <v>2</v>
      </c>
      <c r="BN2797" s="2">
        <v>3</v>
      </c>
      <c r="BO2797" s="2">
        <v>3</v>
      </c>
      <c r="BP2797" s="2">
        <v>11</v>
      </c>
      <c r="BQ2797" s="2">
        <v>9</v>
      </c>
      <c r="BR2797" s="2">
        <v>8</v>
      </c>
      <c r="BS2797" s="2">
        <v>0</v>
      </c>
      <c r="BT2797" s="2">
        <v>0</v>
      </c>
      <c r="BU2797" s="2">
        <v>0</v>
      </c>
      <c r="BV2797" s="2">
        <v>0</v>
      </c>
      <c r="BW2797" s="2">
        <v>0</v>
      </c>
      <c r="BX2797" s="2">
        <v>0</v>
      </c>
      <c r="BY2797" s="2">
        <v>0</v>
      </c>
      <c r="BZ2797" s="2">
        <v>0</v>
      </c>
      <c r="CA2797" s="2">
        <v>0</v>
      </c>
      <c r="CB2797" s="2">
        <v>0</v>
      </c>
      <c r="CC2797" s="2">
        <v>0</v>
      </c>
      <c r="CD2797" s="2">
        <v>0</v>
      </c>
      <c r="CE2797" s="2">
        <v>0</v>
      </c>
      <c r="CF2797" s="2">
        <v>0</v>
      </c>
      <c r="CG2797" s="2">
        <v>0</v>
      </c>
      <c r="CH2797" s="2">
        <v>0</v>
      </c>
      <c r="CI2797" s="2">
        <v>0</v>
      </c>
      <c r="CJ2797" s="2">
        <v>0</v>
      </c>
      <c r="CK2797" s="2">
        <v>5</v>
      </c>
      <c r="CL2797" s="2">
        <v>0</v>
      </c>
    </row>
    <row r="2798" spans="1:90" x14ac:dyDescent="0.25">
      <c r="A2798" t="s">
        <v>115</v>
      </c>
      <c r="B2798">
        <v>10205</v>
      </c>
      <c r="C2798" t="s">
        <v>154</v>
      </c>
      <c r="D2798">
        <v>1</v>
      </c>
      <c r="E2798">
        <v>8</v>
      </c>
      <c r="F2798">
        <v>2252</v>
      </c>
      <c r="G2798">
        <v>35002252</v>
      </c>
      <c r="H2798" t="s">
        <v>16367</v>
      </c>
      <c r="I2798">
        <v>100</v>
      </c>
      <c r="J2798" t="s">
        <v>107</v>
      </c>
      <c r="K2798" t="s">
        <v>156</v>
      </c>
      <c r="L2798">
        <v>80</v>
      </c>
      <c r="M2798" t="s">
        <v>156</v>
      </c>
      <c r="N2798">
        <v>3307005</v>
      </c>
      <c r="O2798" t="s">
        <v>92</v>
      </c>
      <c r="P2798" t="s">
        <v>13817</v>
      </c>
      <c r="Q2798">
        <v>2865</v>
      </c>
      <c r="R2798">
        <v>11</v>
      </c>
      <c r="S2798">
        <v>26730125</v>
      </c>
      <c r="T2798">
        <v>26734996</v>
      </c>
      <c r="U2798" t="s">
        <v>16368</v>
      </c>
      <c r="V2798">
        <v>1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520</v>
      </c>
      <c r="AI2798" s="2">
        <v>512</v>
      </c>
      <c r="AJ2798" s="2">
        <v>456</v>
      </c>
      <c r="AK2798" s="2">
        <v>0</v>
      </c>
      <c r="AL2798" s="2">
        <v>0</v>
      </c>
      <c r="AM2798" s="2">
        <v>0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0</v>
      </c>
      <c r="BI2798" s="2">
        <v>0</v>
      </c>
      <c r="BJ2798" s="2">
        <v>0</v>
      </c>
      <c r="BK2798" s="2">
        <v>0</v>
      </c>
      <c r="BL2798" s="2">
        <v>0</v>
      </c>
      <c r="BM2798" s="2">
        <v>0</v>
      </c>
      <c r="BN2798" s="2">
        <v>0</v>
      </c>
      <c r="BO2798" s="2">
        <v>0</v>
      </c>
      <c r="BP2798" s="2">
        <v>18</v>
      </c>
      <c r="BQ2798" s="2">
        <v>17</v>
      </c>
      <c r="BR2798" s="2">
        <v>15</v>
      </c>
      <c r="BS2798" s="2">
        <v>0</v>
      </c>
      <c r="BT2798" s="2">
        <v>0</v>
      </c>
      <c r="BU2798" s="2">
        <v>0</v>
      </c>
      <c r="BV2798" s="2">
        <v>0</v>
      </c>
      <c r="BW2798" s="2">
        <v>0</v>
      </c>
      <c r="BX2798" s="2">
        <v>0</v>
      </c>
      <c r="BY2798" s="2">
        <v>0</v>
      </c>
      <c r="BZ2798" s="2">
        <v>0</v>
      </c>
      <c r="CA2798" s="2">
        <v>0</v>
      </c>
      <c r="CB2798" s="2">
        <v>0</v>
      </c>
      <c r="CC2798" s="2">
        <v>0</v>
      </c>
      <c r="CD2798" s="2">
        <v>0</v>
      </c>
      <c r="CE2798" s="2">
        <v>0</v>
      </c>
      <c r="CF2798" s="2">
        <v>0</v>
      </c>
      <c r="CG2798" s="2">
        <v>0</v>
      </c>
      <c r="CH2798" s="2">
        <v>0</v>
      </c>
      <c r="CI2798" s="2">
        <v>0</v>
      </c>
      <c r="CJ2798" s="2">
        <v>0</v>
      </c>
      <c r="CK2798" s="2">
        <v>0</v>
      </c>
      <c r="CL2798" s="2">
        <v>0</v>
      </c>
    </row>
    <row r="2799" spans="1:90" x14ac:dyDescent="0.25">
      <c r="A2799" t="s">
        <v>115</v>
      </c>
      <c r="B2799">
        <v>10205</v>
      </c>
      <c r="C2799" t="s">
        <v>154</v>
      </c>
      <c r="D2799">
        <v>1</v>
      </c>
      <c r="E2799">
        <v>8</v>
      </c>
      <c r="F2799">
        <v>1697</v>
      </c>
      <c r="G2799">
        <v>35001697</v>
      </c>
      <c r="H2799" t="s">
        <v>2984</v>
      </c>
      <c r="I2799">
        <v>100</v>
      </c>
      <c r="J2799" t="s">
        <v>107</v>
      </c>
      <c r="K2799" t="s">
        <v>2985</v>
      </c>
      <c r="L2799">
        <v>72</v>
      </c>
      <c r="M2799" t="s">
        <v>1786</v>
      </c>
      <c r="N2799">
        <v>3286000</v>
      </c>
      <c r="O2799" t="s">
        <v>92</v>
      </c>
      <c r="P2799" t="s">
        <v>2986</v>
      </c>
      <c r="Q2799">
        <v>366</v>
      </c>
      <c r="R2799">
        <v>11</v>
      </c>
      <c r="S2799">
        <v>22136505</v>
      </c>
      <c r="T2799">
        <v>22167730</v>
      </c>
      <c r="U2799" t="s">
        <v>2987</v>
      </c>
      <c r="V2799">
        <v>1</v>
      </c>
      <c r="W2799" s="2">
        <v>0</v>
      </c>
      <c r="X2799" s="2">
        <v>0</v>
      </c>
      <c r="Y2799" s="2">
        <v>94</v>
      </c>
      <c r="Z2799" s="2">
        <v>115</v>
      </c>
      <c r="AA2799" s="2">
        <v>127</v>
      </c>
      <c r="AB2799" s="2">
        <v>127</v>
      </c>
      <c r="AC2799" s="2">
        <v>128</v>
      </c>
      <c r="AD2799" s="2">
        <v>167</v>
      </c>
      <c r="AE2799" s="2">
        <v>137</v>
      </c>
      <c r="AF2799" s="2">
        <v>174</v>
      </c>
      <c r="AG2799" s="2">
        <v>171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119</v>
      </c>
      <c r="BD2799" s="2">
        <v>0</v>
      </c>
      <c r="BE2799" s="2">
        <v>0</v>
      </c>
      <c r="BF2799" s="2">
        <v>0</v>
      </c>
      <c r="BG2799" s="2">
        <v>4</v>
      </c>
      <c r="BH2799" s="2">
        <v>5</v>
      </c>
      <c r="BI2799" s="2">
        <v>4</v>
      </c>
      <c r="BJ2799" s="2">
        <v>8</v>
      </c>
      <c r="BK2799" s="2">
        <v>4</v>
      </c>
      <c r="BL2799" s="2">
        <v>5</v>
      </c>
      <c r="BM2799" s="2">
        <v>5</v>
      </c>
      <c r="BN2799" s="2">
        <v>7</v>
      </c>
      <c r="BO2799" s="2">
        <v>7</v>
      </c>
      <c r="BP2799" s="2">
        <v>0</v>
      </c>
      <c r="BQ2799" s="2">
        <v>0</v>
      </c>
      <c r="BR2799" s="2">
        <v>0</v>
      </c>
      <c r="BS2799" s="2">
        <v>0</v>
      </c>
      <c r="BT2799" s="2">
        <v>0</v>
      </c>
      <c r="BU2799" s="2">
        <v>0</v>
      </c>
      <c r="BV2799" s="2">
        <v>0</v>
      </c>
      <c r="BW2799" s="2">
        <v>0</v>
      </c>
      <c r="BX2799" s="2">
        <v>0</v>
      </c>
      <c r="BY2799" s="2">
        <v>0</v>
      </c>
      <c r="BZ2799" s="2">
        <v>0</v>
      </c>
      <c r="CA2799" s="2">
        <v>0</v>
      </c>
      <c r="CB2799" s="2">
        <v>0</v>
      </c>
      <c r="CC2799" s="2">
        <v>0</v>
      </c>
      <c r="CD2799" s="2">
        <v>0</v>
      </c>
      <c r="CE2799" s="2">
        <v>0</v>
      </c>
      <c r="CF2799" s="2">
        <v>0</v>
      </c>
      <c r="CG2799" s="2">
        <v>0</v>
      </c>
      <c r="CH2799" s="2">
        <v>0</v>
      </c>
      <c r="CI2799" s="2">
        <v>0</v>
      </c>
      <c r="CJ2799" s="2">
        <v>0</v>
      </c>
      <c r="CK2799" s="2">
        <v>6</v>
      </c>
      <c r="CL2799" s="2">
        <v>0</v>
      </c>
    </row>
    <row r="2800" spans="1:90" x14ac:dyDescent="0.25">
      <c r="A2800" t="s">
        <v>115</v>
      </c>
      <c r="B2800">
        <v>10205</v>
      </c>
      <c r="C2800" t="s">
        <v>154</v>
      </c>
      <c r="D2800">
        <v>1</v>
      </c>
      <c r="E2800">
        <v>8</v>
      </c>
      <c r="F2800">
        <v>2227</v>
      </c>
      <c r="G2800">
        <v>35002227</v>
      </c>
      <c r="H2800" t="s">
        <v>12159</v>
      </c>
      <c r="I2800">
        <v>100</v>
      </c>
      <c r="J2800" t="s">
        <v>107</v>
      </c>
      <c r="K2800" t="s">
        <v>2374</v>
      </c>
      <c r="L2800">
        <v>80</v>
      </c>
      <c r="M2800" t="s">
        <v>156</v>
      </c>
      <c r="N2800">
        <v>3085030</v>
      </c>
      <c r="O2800" t="s">
        <v>92</v>
      </c>
      <c r="P2800" t="s">
        <v>12160</v>
      </c>
      <c r="Q2800">
        <v>198</v>
      </c>
      <c r="R2800">
        <v>11</v>
      </c>
      <c r="S2800">
        <v>22962558</v>
      </c>
      <c r="T2800">
        <v>29427902</v>
      </c>
      <c r="U2800" t="s">
        <v>12161</v>
      </c>
      <c r="V2800">
        <v>1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95</v>
      </c>
      <c r="AE2800" s="2">
        <v>110</v>
      </c>
      <c r="AF2800" s="2">
        <v>111</v>
      </c>
      <c r="AG2800" s="2">
        <v>109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267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222</v>
      </c>
      <c r="BD2800" s="2">
        <v>0</v>
      </c>
      <c r="BE2800" s="2">
        <v>0</v>
      </c>
      <c r="BF2800" s="2">
        <v>0</v>
      </c>
      <c r="BG2800" s="2">
        <v>0</v>
      </c>
      <c r="BH2800" s="2">
        <v>0</v>
      </c>
      <c r="BI2800" s="2">
        <v>0</v>
      </c>
      <c r="BJ2800" s="2">
        <v>0</v>
      </c>
      <c r="BK2800" s="2">
        <v>0</v>
      </c>
      <c r="BL2800" s="2">
        <v>4</v>
      </c>
      <c r="BM2800" s="2">
        <v>5</v>
      </c>
      <c r="BN2800" s="2">
        <v>5</v>
      </c>
      <c r="BO2800" s="2">
        <v>8</v>
      </c>
      <c r="BP2800" s="2">
        <v>0</v>
      </c>
      <c r="BQ2800" s="2">
        <v>0</v>
      </c>
      <c r="BR2800" s="2">
        <v>0</v>
      </c>
      <c r="BS2800" s="2">
        <v>0</v>
      </c>
      <c r="BT2800" s="2">
        <v>0</v>
      </c>
      <c r="BU2800" s="2">
        <v>0</v>
      </c>
      <c r="BV2800" s="2">
        <v>0</v>
      </c>
      <c r="BW2800" s="2">
        <v>0</v>
      </c>
      <c r="BX2800" s="2">
        <v>0</v>
      </c>
      <c r="BY2800" s="2">
        <v>0</v>
      </c>
      <c r="BZ2800" s="2">
        <v>0</v>
      </c>
      <c r="CA2800" s="2">
        <v>0</v>
      </c>
      <c r="CB2800" s="2">
        <v>0</v>
      </c>
      <c r="CC2800" s="2">
        <v>7</v>
      </c>
      <c r="CD2800" s="2">
        <v>0</v>
      </c>
      <c r="CE2800" s="2">
        <v>0</v>
      </c>
      <c r="CF2800" s="2">
        <v>0</v>
      </c>
      <c r="CG2800" s="2">
        <v>0</v>
      </c>
      <c r="CH2800" s="2">
        <v>0</v>
      </c>
      <c r="CI2800" s="2">
        <v>0</v>
      </c>
      <c r="CJ2800" s="2">
        <v>0</v>
      </c>
      <c r="CK2800" s="2">
        <v>8</v>
      </c>
      <c r="CL2800" s="2">
        <v>0</v>
      </c>
    </row>
    <row r="2801" spans="1:90" x14ac:dyDescent="0.25">
      <c r="A2801" t="s">
        <v>115</v>
      </c>
      <c r="B2801">
        <v>10205</v>
      </c>
      <c r="C2801" t="s">
        <v>154</v>
      </c>
      <c r="D2801">
        <v>1</v>
      </c>
      <c r="E2801">
        <v>8</v>
      </c>
      <c r="F2801">
        <v>2070</v>
      </c>
      <c r="G2801">
        <v>35002070</v>
      </c>
      <c r="H2801" t="s">
        <v>3713</v>
      </c>
      <c r="I2801">
        <v>100</v>
      </c>
      <c r="J2801" t="s">
        <v>107</v>
      </c>
      <c r="K2801" t="s">
        <v>3714</v>
      </c>
      <c r="L2801">
        <v>80</v>
      </c>
      <c r="M2801" t="s">
        <v>156</v>
      </c>
      <c r="N2801">
        <v>3325000</v>
      </c>
      <c r="O2801" t="s">
        <v>92</v>
      </c>
      <c r="P2801" t="s">
        <v>3715</v>
      </c>
      <c r="Q2801">
        <v>831</v>
      </c>
      <c r="R2801">
        <v>11</v>
      </c>
      <c r="S2801">
        <v>26733779</v>
      </c>
      <c r="T2801">
        <v>26736373</v>
      </c>
      <c r="U2801" t="s">
        <v>3716</v>
      </c>
      <c r="V2801">
        <v>1</v>
      </c>
      <c r="W2801" s="2">
        <v>0</v>
      </c>
      <c r="X2801" s="2">
        <v>0</v>
      </c>
      <c r="Y2801" s="2">
        <v>67</v>
      </c>
      <c r="Z2801" s="2">
        <v>76</v>
      </c>
      <c r="AA2801" s="2">
        <v>85</v>
      </c>
      <c r="AB2801" s="2">
        <v>57</v>
      </c>
      <c r="AC2801" s="2">
        <v>75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3</v>
      </c>
      <c r="BH2801" s="2">
        <v>4</v>
      </c>
      <c r="BI2801" s="2">
        <v>5</v>
      </c>
      <c r="BJ2801" s="2">
        <v>3</v>
      </c>
      <c r="BK2801" s="2">
        <v>4</v>
      </c>
      <c r="BL2801" s="2">
        <v>0</v>
      </c>
      <c r="BM2801" s="2">
        <v>0</v>
      </c>
      <c r="BN2801" s="2">
        <v>0</v>
      </c>
      <c r="BO2801" s="2">
        <v>0</v>
      </c>
      <c r="BP2801" s="2">
        <v>0</v>
      </c>
      <c r="BQ2801" s="2">
        <v>0</v>
      </c>
      <c r="BR2801" s="2">
        <v>0</v>
      </c>
      <c r="BS2801" s="2">
        <v>0</v>
      </c>
      <c r="BT2801" s="2">
        <v>0</v>
      </c>
      <c r="BU2801" s="2">
        <v>0</v>
      </c>
      <c r="BV2801" s="2">
        <v>0</v>
      </c>
      <c r="BW2801" s="2">
        <v>0</v>
      </c>
      <c r="BX2801" s="2">
        <v>0</v>
      </c>
      <c r="BY2801" s="2">
        <v>0</v>
      </c>
      <c r="BZ2801" s="2">
        <v>0</v>
      </c>
      <c r="CA2801" s="2">
        <v>0</v>
      </c>
      <c r="CB2801" s="2">
        <v>0</v>
      </c>
      <c r="CC2801" s="2">
        <v>0</v>
      </c>
      <c r="CD2801" s="2">
        <v>0</v>
      </c>
      <c r="CE2801" s="2">
        <v>0</v>
      </c>
      <c r="CF2801" s="2">
        <v>0</v>
      </c>
      <c r="CG2801" s="2">
        <v>0</v>
      </c>
      <c r="CH2801" s="2">
        <v>0</v>
      </c>
      <c r="CI2801" s="2">
        <v>0</v>
      </c>
      <c r="CJ2801" s="2">
        <v>0</v>
      </c>
      <c r="CK2801" s="2">
        <v>0</v>
      </c>
      <c r="CL2801" s="2">
        <v>0</v>
      </c>
    </row>
    <row r="2802" spans="1:90" x14ac:dyDescent="0.25">
      <c r="A2802" t="s">
        <v>115</v>
      </c>
      <c r="B2802">
        <v>10205</v>
      </c>
      <c r="C2802" t="s">
        <v>154</v>
      </c>
      <c r="D2802">
        <v>1</v>
      </c>
      <c r="E2802">
        <v>8</v>
      </c>
      <c r="F2802">
        <v>2082</v>
      </c>
      <c r="G2802">
        <v>35002082</v>
      </c>
      <c r="H2802" t="s">
        <v>1821</v>
      </c>
      <c r="I2802">
        <v>100</v>
      </c>
      <c r="J2802" t="s">
        <v>107</v>
      </c>
      <c r="K2802" t="s">
        <v>1822</v>
      </c>
      <c r="L2802">
        <v>85</v>
      </c>
      <c r="M2802" t="s">
        <v>300</v>
      </c>
      <c r="N2802">
        <v>3335100</v>
      </c>
      <c r="O2802" t="s">
        <v>92</v>
      </c>
      <c r="P2802" t="s">
        <v>1823</v>
      </c>
      <c r="Q2802">
        <v>41</v>
      </c>
      <c r="R2802">
        <v>11</v>
      </c>
      <c r="S2802">
        <v>26711702</v>
      </c>
      <c r="T2802">
        <v>26712188</v>
      </c>
      <c r="U2802" t="s">
        <v>1824</v>
      </c>
      <c r="V2802">
        <v>1</v>
      </c>
      <c r="W2802" s="2">
        <v>0</v>
      </c>
      <c r="X2802" s="2">
        <v>0</v>
      </c>
      <c r="Y2802" s="2">
        <v>164</v>
      </c>
      <c r="Z2802" s="2">
        <v>177</v>
      </c>
      <c r="AA2802" s="2">
        <v>182</v>
      </c>
      <c r="AB2802" s="2">
        <v>180</v>
      </c>
      <c r="AC2802" s="2">
        <v>174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0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7</v>
      </c>
      <c r="BH2802" s="2">
        <v>7</v>
      </c>
      <c r="BI2802" s="2">
        <v>6</v>
      </c>
      <c r="BJ2802" s="2">
        <v>6</v>
      </c>
      <c r="BK2802" s="2">
        <v>7</v>
      </c>
      <c r="BL2802" s="2">
        <v>0</v>
      </c>
      <c r="BM2802" s="2">
        <v>0</v>
      </c>
      <c r="BN2802" s="2">
        <v>0</v>
      </c>
      <c r="BO2802" s="2">
        <v>0</v>
      </c>
      <c r="BP2802" s="2">
        <v>0</v>
      </c>
      <c r="BQ2802" s="2">
        <v>0</v>
      </c>
      <c r="BR2802" s="2">
        <v>0</v>
      </c>
      <c r="BS2802" s="2">
        <v>0</v>
      </c>
      <c r="BT2802" s="2">
        <v>0</v>
      </c>
      <c r="BU2802" s="2">
        <v>0</v>
      </c>
      <c r="BV2802" s="2">
        <v>0</v>
      </c>
      <c r="BW2802" s="2">
        <v>0</v>
      </c>
      <c r="BX2802" s="2">
        <v>0</v>
      </c>
      <c r="BY2802" s="2">
        <v>0</v>
      </c>
      <c r="BZ2802" s="2">
        <v>0</v>
      </c>
      <c r="CA2802" s="2">
        <v>0</v>
      </c>
      <c r="CB2802" s="2">
        <v>0</v>
      </c>
      <c r="CC2802" s="2">
        <v>0</v>
      </c>
      <c r="CD2802" s="2">
        <v>0</v>
      </c>
      <c r="CE2802" s="2">
        <v>0</v>
      </c>
      <c r="CF2802" s="2">
        <v>0</v>
      </c>
      <c r="CG2802" s="2">
        <v>0</v>
      </c>
      <c r="CH2802" s="2">
        <v>0</v>
      </c>
      <c r="CI2802" s="2">
        <v>0</v>
      </c>
      <c r="CJ2802" s="2">
        <v>0</v>
      </c>
      <c r="CK2802" s="2">
        <v>0</v>
      </c>
      <c r="CL2802" s="2">
        <v>0</v>
      </c>
    </row>
    <row r="2803" spans="1:90" x14ac:dyDescent="0.25">
      <c r="A2803" t="s">
        <v>115</v>
      </c>
      <c r="B2803">
        <v>10205</v>
      </c>
      <c r="C2803" t="s">
        <v>154</v>
      </c>
      <c r="D2803">
        <v>1</v>
      </c>
      <c r="E2803">
        <v>8</v>
      </c>
      <c r="F2803">
        <v>36973</v>
      </c>
      <c r="G2803">
        <v>35036973</v>
      </c>
      <c r="H2803" t="s">
        <v>16529</v>
      </c>
      <c r="I2803">
        <v>100</v>
      </c>
      <c r="J2803" t="s">
        <v>107</v>
      </c>
      <c r="K2803" t="s">
        <v>8504</v>
      </c>
      <c r="L2803">
        <v>72</v>
      </c>
      <c r="M2803" t="s">
        <v>1786</v>
      </c>
      <c r="N2803">
        <v>3210001</v>
      </c>
      <c r="O2803" t="s">
        <v>92</v>
      </c>
      <c r="P2803" t="s">
        <v>16530</v>
      </c>
      <c r="Q2803">
        <v>2521</v>
      </c>
      <c r="R2803">
        <v>11</v>
      </c>
      <c r="S2803">
        <v>22167658</v>
      </c>
      <c r="T2803">
        <v>27173487</v>
      </c>
      <c r="U2803" t="s">
        <v>16531</v>
      </c>
      <c r="V2803">
        <v>1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47</v>
      </c>
      <c r="AE2803" s="2">
        <v>40</v>
      </c>
      <c r="AF2803" s="2">
        <v>30</v>
      </c>
      <c r="AG2803" s="2">
        <v>35</v>
      </c>
      <c r="AH2803" s="2">
        <v>135</v>
      </c>
      <c r="AI2803" s="2">
        <v>107</v>
      </c>
      <c r="AJ2803" s="2">
        <v>80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0</v>
      </c>
      <c r="BI2803" s="2">
        <v>0</v>
      </c>
      <c r="BJ2803" s="2">
        <v>0</v>
      </c>
      <c r="BK2803" s="2">
        <v>0</v>
      </c>
      <c r="BL2803" s="2">
        <v>3</v>
      </c>
      <c r="BM2803" s="2">
        <v>2</v>
      </c>
      <c r="BN2803" s="2">
        <v>1</v>
      </c>
      <c r="BO2803" s="2">
        <v>1</v>
      </c>
      <c r="BP2803" s="2">
        <v>5</v>
      </c>
      <c r="BQ2803" s="2">
        <v>4</v>
      </c>
      <c r="BR2803" s="2">
        <v>3</v>
      </c>
      <c r="BS2803" s="2">
        <v>0</v>
      </c>
      <c r="BT2803" s="2">
        <v>0</v>
      </c>
      <c r="BU2803" s="2">
        <v>0</v>
      </c>
      <c r="BV2803" s="2">
        <v>0</v>
      </c>
      <c r="BW2803" s="2">
        <v>0</v>
      </c>
      <c r="BX2803" s="2">
        <v>0</v>
      </c>
      <c r="BY2803" s="2">
        <v>0</v>
      </c>
      <c r="BZ2803" s="2">
        <v>0</v>
      </c>
      <c r="CA2803" s="2">
        <v>0</v>
      </c>
      <c r="CB2803" s="2">
        <v>0</v>
      </c>
      <c r="CC2803" s="2">
        <v>0</v>
      </c>
      <c r="CD2803" s="2">
        <v>0</v>
      </c>
      <c r="CE2803" s="2">
        <v>0</v>
      </c>
      <c r="CF2803" s="2">
        <v>0</v>
      </c>
      <c r="CG2803" s="2">
        <v>0</v>
      </c>
      <c r="CH2803" s="2">
        <v>0</v>
      </c>
      <c r="CI2803" s="2">
        <v>0</v>
      </c>
      <c r="CJ2803" s="2">
        <v>0</v>
      </c>
      <c r="CK2803" s="2">
        <v>0</v>
      </c>
      <c r="CL2803" s="2">
        <v>0</v>
      </c>
    </row>
    <row r="2804" spans="1:90" x14ac:dyDescent="0.25">
      <c r="A2804" t="s">
        <v>115</v>
      </c>
      <c r="B2804">
        <v>10205</v>
      </c>
      <c r="C2804" t="s">
        <v>154</v>
      </c>
      <c r="D2804">
        <v>1</v>
      </c>
      <c r="E2804">
        <v>8</v>
      </c>
      <c r="F2804">
        <v>2136</v>
      </c>
      <c r="G2804">
        <v>35002136</v>
      </c>
      <c r="H2804" t="s">
        <v>6462</v>
      </c>
      <c r="I2804">
        <v>100</v>
      </c>
      <c r="J2804" t="s">
        <v>107</v>
      </c>
      <c r="K2804" t="s">
        <v>6262</v>
      </c>
      <c r="L2804">
        <v>4</v>
      </c>
      <c r="M2804" t="s">
        <v>2415</v>
      </c>
      <c r="N2804">
        <v>3460000</v>
      </c>
      <c r="O2804" t="s">
        <v>92</v>
      </c>
      <c r="P2804" t="s">
        <v>11674</v>
      </c>
      <c r="Q2804">
        <v>501</v>
      </c>
      <c r="R2804">
        <v>11</v>
      </c>
      <c r="S2804">
        <v>27832852</v>
      </c>
      <c r="T2804">
        <v>27833862</v>
      </c>
      <c r="U2804" t="s">
        <v>11675</v>
      </c>
      <c r="V2804">
        <v>1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73</v>
      </c>
      <c r="AE2804" s="2">
        <v>40</v>
      </c>
      <c r="AF2804" s="2">
        <v>35</v>
      </c>
      <c r="AG2804" s="2">
        <v>58</v>
      </c>
      <c r="AH2804" s="2">
        <v>205</v>
      </c>
      <c r="AI2804" s="2">
        <v>123</v>
      </c>
      <c r="AJ2804" s="2">
        <v>106</v>
      </c>
      <c r="AK2804" s="2">
        <v>0</v>
      </c>
      <c r="AL2804" s="2">
        <v>0</v>
      </c>
      <c r="AM2804" s="2">
        <v>0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157</v>
      </c>
      <c r="BD2804" s="2">
        <v>0</v>
      </c>
      <c r="BE2804" s="2">
        <v>0</v>
      </c>
      <c r="BF2804" s="2">
        <v>0</v>
      </c>
      <c r="BG2804" s="2">
        <v>0</v>
      </c>
      <c r="BH2804" s="2">
        <v>0</v>
      </c>
      <c r="BI2804" s="2">
        <v>0</v>
      </c>
      <c r="BJ2804" s="2">
        <v>0</v>
      </c>
      <c r="BK2804" s="2">
        <v>0</v>
      </c>
      <c r="BL2804" s="2">
        <v>3</v>
      </c>
      <c r="BM2804" s="2">
        <v>4</v>
      </c>
      <c r="BN2804" s="2">
        <v>1</v>
      </c>
      <c r="BO2804" s="2">
        <v>3</v>
      </c>
      <c r="BP2804" s="2">
        <v>11</v>
      </c>
      <c r="BQ2804" s="2">
        <v>4</v>
      </c>
      <c r="BR2804" s="2">
        <v>4</v>
      </c>
      <c r="BS2804" s="2">
        <v>0</v>
      </c>
      <c r="BT2804" s="2">
        <v>0</v>
      </c>
      <c r="BU2804" s="2">
        <v>0</v>
      </c>
      <c r="BV2804" s="2">
        <v>0</v>
      </c>
      <c r="BW2804" s="2">
        <v>0</v>
      </c>
      <c r="BX2804" s="2">
        <v>0</v>
      </c>
      <c r="BY2804" s="2">
        <v>0</v>
      </c>
      <c r="BZ2804" s="2">
        <v>0</v>
      </c>
      <c r="CA2804" s="2">
        <v>0</v>
      </c>
      <c r="CB2804" s="2">
        <v>0</v>
      </c>
      <c r="CC2804" s="2">
        <v>0</v>
      </c>
      <c r="CD2804" s="2">
        <v>0</v>
      </c>
      <c r="CE2804" s="2">
        <v>0</v>
      </c>
      <c r="CF2804" s="2">
        <v>0</v>
      </c>
      <c r="CG2804" s="2">
        <v>0</v>
      </c>
      <c r="CH2804" s="2">
        <v>0</v>
      </c>
      <c r="CI2804" s="2">
        <v>0</v>
      </c>
      <c r="CJ2804" s="2">
        <v>0</v>
      </c>
      <c r="CK2804" s="2">
        <v>10</v>
      </c>
      <c r="CL2804" s="2">
        <v>0</v>
      </c>
    </row>
    <row r="2805" spans="1:90" x14ac:dyDescent="0.25">
      <c r="A2805" t="s">
        <v>115</v>
      </c>
      <c r="B2805">
        <v>10205</v>
      </c>
      <c r="C2805" t="s">
        <v>154</v>
      </c>
      <c r="D2805">
        <v>1</v>
      </c>
      <c r="E2805">
        <v>8</v>
      </c>
      <c r="F2805">
        <v>2124</v>
      </c>
      <c r="G2805">
        <v>35002124</v>
      </c>
      <c r="H2805" t="s">
        <v>19155</v>
      </c>
      <c r="I2805">
        <v>100</v>
      </c>
      <c r="J2805" t="s">
        <v>107</v>
      </c>
      <c r="K2805" t="s">
        <v>5623</v>
      </c>
      <c r="L2805">
        <v>80</v>
      </c>
      <c r="M2805" t="s">
        <v>156</v>
      </c>
      <c r="N2805">
        <v>3073050</v>
      </c>
      <c r="O2805" t="s">
        <v>92</v>
      </c>
      <c r="P2805" t="s">
        <v>19156</v>
      </c>
      <c r="Q2805">
        <v>178</v>
      </c>
      <c r="R2805">
        <v>11</v>
      </c>
      <c r="S2805">
        <v>20971048</v>
      </c>
      <c r="T2805">
        <v>22949006</v>
      </c>
      <c r="U2805" t="s">
        <v>19157</v>
      </c>
      <c r="V2805">
        <v>1</v>
      </c>
      <c r="W2805" s="2">
        <v>0</v>
      </c>
      <c r="X2805" s="2">
        <v>0</v>
      </c>
      <c r="Y2805" s="2">
        <v>55</v>
      </c>
      <c r="Z2805" s="2">
        <v>57</v>
      </c>
      <c r="AA2805" s="2">
        <v>81</v>
      </c>
      <c r="AB2805" s="2">
        <v>49</v>
      </c>
      <c r="AC2805" s="2">
        <v>79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2</v>
      </c>
      <c r="BH2805" s="2">
        <v>4</v>
      </c>
      <c r="BI2805" s="2">
        <v>4</v>
      </c>
      <c r="BJ2805" s="2">
        <v>3</v>
      </c>
      <c r="BK2805" s="2">
        <v>3</v>
      </c>
      <c r="BL2805" s="2">
        <v>0</v>
      </c>
      <c r="BM2805" s="2">
        <v>0</v>
      </c>
      <c r="BN2805" s="2">
        <v>0</v>
      </c>
      <c r="BO2805" s="2">
        <v>0</v>
      </c>
      <c r="BP2805" s="2">
        <v>0</v>
      </c>
      <c r="BQ2805" s="2">
        <v>0</v>
      </c>
      <c r="BR2805" s="2">
        <v>0</v>
      </c>
      <c r="BS2805" s="2">
        <v>0</v>
      </c>
      <c r="BT2805" s="2">
        <v>0</v>
      </c>
      <c r="BU2805" s="2">
        <v>0</v>
      </c>
      <c r="BV2805" s="2">
        <v>0</v>
      </c>
      <c r="BW2805" s="2">
        <v>0</v>
      </c>
      <c r="BX2805" s="2">
        <v>0</v>
      </c>
      <c r="BY2805" s="2">
        <v>0</v>
      </c>
      <c r="BZ2805" s="2">
        <v>0</v>
      </c>
      <c r="CA2805" s="2">
        <v>0</v>
      </c>
      <c r="CB2805" s="2">
        <v>0</v>
      </c>
      <c r="CC2805" s="2">
        <v>0</v>
      </c>
      <c r="CD2805" s="2">
        <v>0</v>
      </c>
      <c r="CE2805" s="2">
        <v>0</v>
      </c>
      <c r="CF2805" s="2">
        <v>0</v>
      </c>
      <c r="CG2805" s="2">
        <v>0</v>
      </c>
      <c r="CH2805" s="2">
        <v>0</v>
      </c>
      <c r="CI2805" s="2">
        <v>0</v>
      </c>
      <c r="CJ2805" s="2">
        <v>0</v>
      </c>
      <c r="CK2805" s="2">
        <v>0</v>
      </c>
      <c r="CL2805" s="2">
        <v>0</v>
      </c>
    </row>
    <row r="2806" spans="1:90" x14ac:dyDescent="0.25">
      <c r="A2806" t="s">
        <v>115</v>
      </c>
      <c r="B2806">
        <v>10205</v>
      </c>
      <c r="C2806" t="s">
        <v>154</v>
      </c>
      <c r="D2806">
        <v>1</v>
      </c>
      <c r="E2806">
        <v>3</v>
      </c>
      <c r="F2806">
        <v>980018</v>
      </c>
      <c r="G2806">
        <v>35980018</v>
      </c>
      <c r="H2806" t="s">
        <v>14243</v>
      </c>
      <c r="I2806">
        <v>100</v>
      </c>
      <c r="J2806" t="s">
        <v>107</v>
      </c>
      <c r="K2806" t="s">
        <v>10252</v>
      </c>
      <c r="L2806">
        <v>8</v>
      </c>
      <c r="M2806" t="s">
        <v>518</v>
      </c>
      <c r="N2806">
        <v>3302000</v>
      </c>
      <c r="O2806" t="s">
        <v>102</v>
      </c>
      <c r="P2806" t="s">
        <v>14244</v>
      </c>
      <c r="Q2806">
        <v>4188</v>
      </c>
      <c r="R2806">
        <v>11</v>
      </c>
      <c r="S2806">
        <v>26057553</v>
      </c>
      <c r="T2806">
        <v>26059975</v>
      </c>
      <c r="U2806" t="s">
        <v>14245</v>
      </c>
      <c r="V2806">
        <v>1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0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2359</v>
      </c>
      <c r="AT2806" s="2">
        <v>0</v>
      </c>
      <c r="AU2806" s="2">
        <v>0</v>
      </c>
      <c r="AV2806" s="2">
        <v>6017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0</v>
      </c>
      <c r="BI2806" s="2">
        <v>0</v>
      </c>
      <c r="BJ2806" s="2">
        <v>0</v>
      </c>
      <c r="BK2806" s="2">
        <v>0</v>
      </c>
      <c r="BL2806" s="2">
        <v>0</v>
      </c>
      <c r="BM2806" s="2">
        <v>0</v>
      </c>
      <c r="BN2806" s="2">
        <v>0</v>
      </c>
      <c r="BO2806" s="2">
        <v>0</v>
      </c>
      <c r="BP2806" s="2">
        <v>0</v>
      </c>
      <c r="BQ2806" s="2">
        <v>0</v>
      </c>
      <c r="BR2806" s="2">
        <v>0</v>
      </c>
      <c r="BS2806" s="2">
        <v>0</v>
      </c>
      <c r="BT2806" s="2">
        <v>0</v>
      </c>
      <c r="BU2806" s="2">
        <v>0</v>
      </c>
      <c r="BV2806" s="2">
        <v>0</v>
      </c>
      <c r="BW2806" s="2">
        <v>0</v>
      </c>
      <c r="BX2806" s="2">
        <v>0</v>
      </c>
      <c r="BY2806" s="2">
        <v>0</v>
      </c>
      <c r="BZ2806" s="2">
        <v>0</v>
      </c>
      <c r="CA2806" s="2">
        <v>10</v>
      </c>
      <c r="CB2806" s="2">
        <v>0</v>
      </c>
      <c r="CC2806" s="2">
        <v>0</v>
      </c>
      <c r="CD2806" s="2">
        <v>25</v>
      </c>
      <c r="CE2806" s="2">
        <v>0</v>
      </c>
      <c r="CF2806" s="2">
        <v>0</v>
      </c>
      <c r="CG2806" s="2">
        <v>0</v>
      </c>
      <c r="CH2806" s="2">
        <v>0</v>
      </c>
      <c r="CI2806" s="2">
        <v>0</v>
      </c>
      <c r="CJ2806" s="2">
        <v>0</v>
      </c>
      <c r="CK2806" s="2">
        <v>0</v>
      </c>
      <c r="CL2806" s="2">
        <v>0</v>
      </c>
    </row>
    <row r="2807" spans="1:90" x14ac:dyDescent="0.25">
      <c r="A2807" t="s">
        <v>115</v>
      </c>
      <c r="B2807">
        <v>10205</v>
      </c>
      <c r="C2807" t="s">
        <v>154</v>
      </c>
      <c r="D2807">
        <v>2</v>
      </c>
      <c r="E2807">
        <v>6</v>
      </c>
      <c r="F2807">
        <v>985041</v>
      </c>
      <c r="G2807">
        <v>35985041</v>
      </c>
      <c r="H2807" t="s">
        <v>10089</v>
      </c>
      <c r="I2807">
        <v>100</v>
      </c>
      <c r="J2807" t="s">
        <v>107</v>
      </c>
      <c r="K2807" t="s">
        <v>3074</v>
      </c>
      <c r="L2807">
        <v>80</v>
      </c>
      <c r="M2807" t="s">
        <v>156</v>
      </c>
      <c r="N2807">
        <v>3069060</v>
      </c>
      <c r="O2807" t="s">
        <v>92</v>
      </c>
      <c r="P2807" t="s">
        <v>10090</v>
      </c>
      <c r="Q2807">
        <v>80</v>
      </c>
      <c r="R2807">
        <v>11</v>
      </c>
      <c r="S2807">
        <v>20970293</v>
      </c>
      <c r="T2807">
        <v>20972935</v>
      </c>
      <c r="U2807" t="s">
        <v>10091</v>
      </c>
      <c r="V2807">
        <v>1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0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418</v>
      </c>
      <c r="BD2807" s="2">
        <v>0</v>
      </c>
      <c r="BE2807" s="2">
        <v>0</v>
      </c>
      <c r="BF2807" s="2">
        <v>0</v>
      </c>
      <c r="BG2807" s="2">
        <v>0</v>
      </c>
      <c r="BH2807" s="2">
        <v>0</v>
      </c>
      <c r="BI2807" s="2">
        <v>0</v>
      </c>
      <c r="BJ2807" s="2">
        <v>0</v>
      </c>
      <c r="BK2807" s="2">
        <v>0</v>
      </c>
      <c r="BL2807" s="2">
        <v>0</v>
      </c>
      <c r="BM2807" s="2">
        <v>0</v>
      </c>
      <c r="BN2807" s="2">
        <v>0</v>
      </c>
      <c r="BO2807" s="2">
        <v>0</v>
      </c>
      <c r="BP2807" s="2">
        <v>0</v>
      </c>
      <c r="BQ2807" s="2">
        <v>0</v>
      </c>
      <c r="BR2807" s="2">
        <v>0</v>
      </c>
      <c r="BS2807" s="2">
        <v>0</v>
      </c>
      <c r="BT2807" s="2">
        <v>0</v>
      </c>
      <c r="BU2807" s="2">
        <v>0</v>
      </c>
      <c r="BV2807" s="2">
        <v>0</v>
      </c>
      <c r="BW2807" s="2">
        <v>0</v>
      </c>
      <c r="BX2807" s="2">
        <v>0</v>
      </c>
      <c r="BY2807" s="2">
        <v>0</v>
      </c>
      <c r="BZ2807" s="2">
        <v>0</v>
      </c>
      <c r="CA2807" s="2">
        <v>0</v>
      </c>
      <c r="CB2807" s="2">
        <v>0</v>
      </c>
      <c r="CC2807" s="2">
        <v>0</v>
      </c>
      <c r="CD2807" s="2">
        <v>0</v>
      </c>
      <c r="CE2807" s="2">
        <v>0</v>
      </c>
      <c r="CF2807" s="2">
        <v>0</v>
      </c>
      <c r="CG2807" s="2">
        <v>0</v>
      </c>
      <c r="CH2807" s="2">
        <v>0</v>
      </c>
      <c r="CI2807" s="2">
        <v>0</v>
      </c>
      <c r="CJ2807" s="2">
        <v>0</v>
      </c>
      <c r="CK2807" s="2">
        <v>26</v>
      </c>
      <c r="CL2807" s="2">
        <v>0</v>
      </c>
    </row>
    <row r="2808" spans="1:90" x14ac:dyDescent="0.25">
      <c r="A2808" t="s">
        <v>115</v>
      </c>
      <c r="B2808">
        <v>10205</v>
      </c>
      <c r="C2808" t="s">
        <v>154</v>
      </c>
      <c r="D2808">
        <v>2</v>
      </c>
      <c r="E2808">
        <v>6</v>
      </c>
      <c r="F2808">
        <v>458296</v>
      </c>
      <c r="G2808">
        <v>35458296</v>
      </c>
      <c r="H2808" t="s">
        <v>11804</v>
      </c>
      <c r="I2808">
        <v>100</v>
      </c>
      <c r="J2808" t="s">
        <v>107</v>
      </c>
      <c r="K2808" t="s">
        <v>300</v>
      </c>
      <c r="L2808">
        <v>85</v>
      </c>
      <c r="M2808" t="s">
        <v>300</v>
      </c>
      <c r="N2808">
        <v>3362050</v>
      </c>
      <c r="O2808" t="s">
        <v>92</v>
      </c>
      <c r="P2808" t="s">
        <v>301</v>
      </c>
      <c r="Q2808">
        <v>563</v>
      </c>
      <c r="R2808">
        <v>11</v>
      </c>
      <c r="S2808">
        <v>27810538</v>
      </c>
      <c r="T2808">
        <v>27817573</v>
      </c>
      <c r="U2808" t="s">
        <v>10091</v>
      </c>
      <c r="V2808">
        <v>1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0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531</v>
      </c>
      <c r="BD2808" s="2">
        <v>0</v>
      </c>
      <c r="BE2808" s="2">
        <v>0</v>
      </c>
      <c r="BF2808" s="2">
        <v>0</v>
      </c>
      <c r="BG2808" s="2">
        <v>0</v>
      </c>
      <c r="BH2808" s="2">
        <v>0</v>
      </c>
      <c r="BI2808" s="2">
        <v>0</v>
      </c>
      <c r="BJ2808" s="2">
        <v>0</v>
      </c>
      <c r="BK2808" s="2">
        <v>0</v>
      </c>
      <c r="BL2808" s="2">
        <v>0</v>
      </c>
      <c r="BM2808" s="2">
        <v>0</v>
      </c>
      <c r="BN2808" s="2">
        <v>0</v>
      </c>
      <c r="BO2808" s="2">
        <v>0</v>
      </c>
      <c r="BP2808" s="2">
        <v>0</v>
      </c>
      <c r="BQ2808" s="2">
        <v>0</v>
      </c>
      <c r="BR2808" s="2">
        <v>0</v>
      </c>
      <c r="BS2808" s="2">
        <v>0</v>
      </c>
      <c r="BT2808" s="2">
        <v>0</v>
      </c>
      <c r="BU2808" s="2">
        <v>0</v>
      </c>
      <c r="BV2808" s="2">
        <v>0</v>
      </c>
      <c r="BW2808" s="2">
        <v>0</v>
      </c>
      <c r="BX2808" s="2">
        <v>0</v>
      </c>
      <c r="BY2808" s="2">
        <v>0</v>
      </c>
      <c r="BZ2808" s="2">
        <v>0</v>
      </c>
      <c r="CA2808" s="2">
        <v>0</v>
      </c>
      <c r="CB2808" s="2">
        <v>0</v>
      </c>
      <c r="CC2808" s="2">
        <v>0</v>
      </c>
      <c r="CD2808" s="2">
        <v>0</v>
      </c>
      <c r="CE2808" s="2">
        <v>0</v>
      </c>
      <c r="CF2808" s="2">
        <v>0</v>
      </c>
      <c r="CG2808" s="2">
        <v>0</v>
      </c>
      <c r="CH2808" s="2">
        <v>0</v>
      </c>
      <c r="CI2808" s="2">
        <v>0</v>
      </c>
      <c r="CJ2808" s="2">
        <v>0</v>
      </c>
      <c r="CK2808" s="2">
        <v>25</v>
      </c>
      <c r="CL2808" s="2">
        <v>0</v>
      </c>
    </row>
    <row r="2809" spans="1:90" x14ac:dyDescent="0.25">
      <c r="A2809" t="s">
        <v>115</v>
      </c>
      <c r="B2809">
        <v>10205</v>
      </c>
      <c r="C2809" t="s">
        <v>154</v>
      </c>
      <c r="D2809">
        <v>2</v>
      </c>
      <c r="E2809">
        <v>6</v>
      </c>
      <c r="F2809">
        <v>985685</v>
      </c>
      <c r="G2809">
        <v>35985685</v>
      </c>
      <c r="H2809" t="s">
        <v>16366</v>
      </c>
      <c r="I2809">
        <v>100</v>
      </c>
      <c r="J2809" t="s">
        <v>107</v>
      </c>
      <c r="K2809" t="s">
        <v>1451</v>
      </c>
      <c r="L2809">
        <v>89</v>
      </c>
      <c r="M2809" t="s">
        <v>1451</v>
      </c>
      <c r="N2809">
        <v>2122011</v>
      </c>
      <c r="O2809" t="s">
        <v>92</v>
      </c>
      <c r="P2809" t="s">
        <v>14933</v>
      </c>
      <c r="Q2809">
        <v>1264</v>
      </c>
      <c r="R2809">
        <v>11</v>
      </c>
      <c r="S2809">
        <v>29544757</v>
      </c>
      <c r="U2809" t="s">
        <v>14934</v>
      </c>
      <c r="V2809">
        <v>1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223</v>
      </c>
      <c r="BD2809" s="2">
        <v>0</v>
      </c>
      <c r="BE2809" s="2">
        <v>0</v>
      </c>
      <c r="BF2809" s="2">
        <v>0</v>
      </c>
      <c r="BG2809" s="2">
        <v>0</v>
      </c>
      <c r="BH2809" s="2">
        <v>0</v>
      </c>
      <c r="BI2809" s="2">
        <v>0</v>
      </c>
      <c r="BJ2809" s="2">
        <v>0</v>
      </c>
      <c r="BK2809" s="2">
        <v>0</v>
      </c>
      <c r="BL2809" s="2">
        <v>0</v>
      </c>
      <c r="BM2809" s="2">
        <v>0</v>
      </c>
      <c r="BN2809" s="2">
        <v>0</v>
      </c>
      <c r="BO2809" s="2">
        <v>0</v>
      </c>
      <c r="BP2809" s="2">
        <v>0</v>
      </c>
      <c r="BQ2809" s="2">
        <v>0</v>
      </c>
      <c r="BR2809" s="2">
        <v>0</v>
      </c>
      <c r="BS2809" s="2">
        <v>0</v>
      </c>
      <c r="BT2809" s="2">
        <v>0</v>
      </c>
      <c r="BU2809" s="2">
        <v>0</v>
      </c>
      <c r="BV2809" s="2">
        <v>0</v>
      </c>
      <c r="BW2809" s="2">
        <v>0</v>
      </c>
      <c r="BX2809" s="2">
        <v>0</v>
      </c>
      <c r="BY2809" s="2">
        <v>0</v>
      </c>
      <c r="BZ2809" s="2">
        <v>0</v>
      </c>
      <c r="CA2809" s="2">
        <v>0</v>
      </c>
      <c r="CB2809" s="2">
        <v>0</v>
      </c>
      <c r="CC2809" s="2">
        <v>0</v>
      </c>
      <c r="CD2809" s="2">
        <v>0</v>
      </c>
      <c r="CE2809" s="2">
        <v>0</v>
      </c>
      <c r="CF2809" s="2">
        <v>0</v>
      </c>
      <c r="CG2809" s="2">
        <v>0</v>
      </c>
      <c r="CH2809" s="2">
        <v>0</v>
      </c>
      <c r="CI2809" s="2">
        <v>0</v>
      </c>
      <c r="CJ2809" s="2">
        <v>0</v>
      </c>
      <c r="CK2809" s="2">
        <v>12</v>
      </c>
      <c r="CL2809" s="2">
        <v>0</v>
      </c>
    </row>
    <row r="2810" spans="1:90" x14ac:dyDescent="0.25">
      <c r="A2810" t="s">
        <v>115</v>
      </c>
      <c r="B2810">
        <v>10205</v>
      </c>
      <c r="C2810" t="s">
        <v>154</v>
      </c>
      <c r="D2810">
        <v>2</v>
      </c>
      <c r="E2810">
        <v>34</v>
      </c>
      <c r="F2810">
        <v>4374</v>
      </c>
      <c r="G2810">
        <v>35004374</v>
      </c>
      <c r="H2810" t="s">
        <v>19124</v>
      </c>
      <c r="I2810">
        <v>100</v>
      </c>
      <c r="J2810" t="s">
        <v>107</v>
      </c>
      <c r="K2810" t="s">
        <v>3618</v>
      </c>
      <c r="L2810">
        <v>8</v>
      </c>
      <c r="M2810" t="s">
        <v>518</v>
      </c>
      <c r="N2810">
        <v>3074000</v>
      </c>
      <c r="P2810" t="s">
        <v>4982</v>
      </c>
      <c r="Q2810">
        <v>450</v>
      </c>
      <c r="R2810">
        <v>11</v>
      </c>
      <c r="S2810">
        <v>22220518</v>
      </c>
      <c r="T2810">
        <v>22220519</v>
      </c>
      <c r="U2810" t="s">
        <v>19567</v>
      </c>
      <c r="V2810">
        <v>1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3</v>
      </c>
      <c r="AE2810" s="2">
        <v>1</v>
      </c>
      <c r="AF2810" s="2">
        <v>5</v>
      </c>
      <c r="AG2810" s="2">
        <v>16</v>
      </c>
      <c r="AH2810" s="2">
        <v>0</v>
      </c>
      <c r="AI2810" s="2">
        <v>0</v>
      </c>
      <c r="AJ2810" s="2">
        <v>0</v>
      </c>
      <c r="AK2810" s="2">
        <v>0</v>
      </c>
      <c r="AL2810" s="2">
        <v>33</v>
      </c>
      <c r="AM2810" s="2">
        <v>0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0</v>
      </c>
      <c r="BI2810" s="2">
        <v>0</v>
      </c>
      <c r="BJ2810" s="2">
        <v>0</v>
      </c>
      <c r="BK2810" s="2">
        <v>0</v>
      </c>
      <c r="BL2810" s="2">
        <v>1</v>
      </c>
      <c r="BM2810" s="2">
        <v>1</v>
      </c>
      <c r="BN2810" s="2">
        <v>1</v>
      </c>
      <c r="BO2810" s="2">
        <v>1</v>
      </c>
      <c r="BP2810" s="2">
        <v>0</v>
      </c>
      <c r="BQ2810" s="2">
        <v>0</v>
      </c>
      <c r="BR2810" s="2">
        <v>0</v>
      </c>
      <c r="BS2810" s="2">
        <v>0</v>
      </c>
      <c r="BT2810" s="2">
        <v>3</v>
      </c>
      <c r="BU2810" s="2">
        <v>0</v>
      </c>
      <c r="BV2810" s="2">
        <v>0</v>
      </c>
      <c r="BW2810" s="2">
        <v>0</v>
      </c>
      <c r="BX2810" s="2">
        <v>0</v>
      </c>
      <c r="BY2810" s="2">
        <v>0</v>
      </c>
      <c r="BZ2810" s="2">
        <v>0</v>
      </c>
      <c r="CA2810" s="2">
        <v>0</v>
      </c>
      <c r="CB2810" s="2">
        <v>0</v>
      </c>
      <c r="CC2810" s="2">
        <v>0</v>
      </c>
      <c r="CD2810" s="2">
        <v>0</v>
      </c>
      <c r="CE2810" s="2">
        <v>0</v>
      </c>
      <c r="CF2810" s="2">
        <v>0</v>
      </c>
      <c r="CG2810" s="2">
        <v>0</v>
      </c>
      <c r="CH2810" s="2">
        <v>0</v>
      </c>
      <c r="CI2810" s="2">
        <v>0</v>
      </c>
      <c r="CJ2810" s="2">
        <v>0</v>
      </c>
      <c r="CK2810" s="2">
        <v>0</v>
      </c>
      <c r="CL2810" s="2">
        <v>0</v>
      </c>
    </row>
    <row r="2811" spans="1:90" x14ac:dyDescent="0.25">
      <c r="A2811" t="s">
        <v>115</v>
      </c>
      <c r="B2811">
        <v>10205</v>
      </c>
      <c r="C2811" t="s">
        <v>154</v>
      </c>
      <c r="D2811">
        <v>2</v>
      </c>
      <c r="E2811">
        <v>34</v>
      </c>
      <c r="F2811">
        <v>414360</v>
      </c>
      <c r="G2811">
        <v>35414360</v>
      </c>
      <c r="H2811" t="s">
        <v>12673</v>
      </c>
      <c r="I2811">
        <v>100</v>
      </c>
      <c r="J2811" t="s">
        <v>107</v>
      </c>
      <c r="K2811" t="s">
        <v>518</v>
      </c>
      <c r="L2811">
        <v>8</v>
      </c>
      <c r="M2811" t="s">
        <v>518</v>
      </c>
      <c r="N2811">
        <v>3074000</v>
      </c>
      <c r="O2811" t="s">
        <v>102</v>
      </c>
      <c r="P2811" t="s">
        <v>4816</v>
      </c>
      <c r="Q2811">
        <v>450</v>
      </c>
      <c r="R2811">
        <v>11</v>
      </c>
      <c r="S2811">
        <v>20813853</v>
      </c>
      <c r="T2811">
        <v>26184018</v>
      </c>
      <c r="U2811" t="s">
        <v>3251</v>
      </c>
      <c r="V2811">
        <v>1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2</v>
      </c>
      <c r="AE2811" s="2">
        <v>13</v>
      </c>
      <c r="AF2811" s="2">
        <v>13</v>
      </c>
      <c r="AG2811" s="2">
        <v>15</v>
      </c>
      <c r="AH2811" s="2">
        <v>0</v>
      </c>
      <c r="AI2811" s="2">
        <v>0</v>
      </c>
      <c r="AJ2811" s="2">
        <v>0</v>
      </c>
      <c r="AK2811" s="2">
        <v>0</v>
      </c>
      <c r="AL2811" s="2">
        <v>24</v>
      </c>
      <c r="AM2811" s="2">
        <v>0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0</v>
      </c>
      <c r="BI2811" s="2">
        <v>0</v>
      </c>
      <c r="BJ2811" s="2">
        <v>0</v>
      </c>
      <c r="BK2811" s="2">
        <v>0</v>
      </c>
      <c r="BL2811" s="2">
        <v>1</v>
      </c>
      <c r="BM2811" s="2">
        <v>4</v>
      </c>
      <c r="BN2811" s="2">
        <v>2</v>
      </c>
      <c r="BO2811" s="2">
        <v>3</v>
      </c>
      <c r="BP2811" s="2">
        <v>0</v>
      </c>
      <c r="BQ2811" s="2">
        <v>0</v>
      </c>
      <c r="BR2811" s="2">
        <v>0</v>
      </c>
      <c r="BS2811" s="2">
        <v>0</v>
      </c>
      <c r="BT2811" s="2">
        <v>3</v>
      </c>
      <c r="BU2811" s="2">
        <v>0</v>
      </c>
      <c r="BV2811" s="2">
        <v>0</v>
      </c>
      <c r="BW2811" s="2">
        <v>0</v>
      </c>
      <c r="BX2811" s="2">
        <v>0</v>
      </c>
      <c r="BY2811" s="2">
        <v>0</v>
      </c>
      <c r="BZ2811" s="2">
        <v>0</v>
      </c>
      <c r="CA2811" s="2">
        <v>0</v>
      </c>
      <c r="CB2811" s="2">
        <v>0</v>
      </c>
      <c r="CC2811" s="2">
        <v>0</v>
      </c>
      <c r="CD2811" s="2">
        <v>0</v>
      </c>
      <c r="CE2811" s="2">
        <v>0</v>
      </c>
      <c r="CF2811" s="2">
        <v>0</v>
      </c>
      <c r="CG2811" s="2">
        <v>0</v>
      </c>
      <c r="CH2811" s="2">
        <v>0</v>
      </c>
      <c r="CI2811" s="2">
        <v>0</v>
      </c>
      <c r="CJ2811" s="2">
        <v>0</v>
      </c>
      <c r="CK2811" s="2">
        <v>0</v>
      </c>
      <c r="CL2811" s="2">
        <v>0</v>
      </c>
    </row>
    <row r="2812" spans="1:90" x14ac:dyDescent="0.25">
      <c r="A2812" t="s">
        <v>115</v>
      </c>
      <c r="B2812">
        <v>10205</v>
      </c>
      <c r="C2812" t="s">
        <v>154</v>
      </c>
      <c r="D2812">
        <v>2</v>
      </c>
      <c r="E2812">
        <v>34</v>
      </c>
      <c r="F2812">
        <v>433329</v>
      </c>
      <c r="G2812">
        <v>35433329</v>
      </c>
      <c r="H2812" t="s">
        <v>6656</v>
      </c>
      <c r="I2812">
        <v>100</v>
      </c>
      <c r="J2812" t="s">
        <v>107</v>
      </c>
      <c r="K2812" t="s">
        <v>518</v>
      </c>
      <c r="L2812">
        <v>8</v>
      </c>
      <c r="M2812" t="s">
        <v>518</v>
      </c>
      <c r="N2812">
        <v>3074000</v>
      </c>
      <c r="O2812" t="s">
        <v>102</v>
      </c>
      <c r="P2812" t="s">
        <v>4816</v>
      </c>
      <c r="Q2812">
        <v>450</v>
      </c>
      <c r="R2812">
        <v>11</v>
      </c>
      <c r="S2812">
        <v>22918942</v>
      </c>
      <c r="T2812">
        <v>22919347</v>
      </c>
      <c r="U2812" t="s">
        <v>3251</v>
      </c>
      <c r="V2812">
        <v>1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2</v>
      </c>
      <c r="AE2812" s="2">
        <v>4</v>
      </c>
      <c r="AF2812" s="2">
        <v>10</v>
      </c>
      <c r="AG2812" s="2">
        <v>22</v>
      </c>
      <c r="AH2812" s="2">
        <v>0</v>
      </c>
      <c r="AI2812" s="2">
        <v>0</v>
      </c>
      <c r="AJ2812" s="2">
        <v>0</v>
      </c>
      <c r="AK2812" s="2">
        <v>0</v>
      </c>
      <c r="AL2812" s="2">
        <v>29</v>
      </c>
      <c r="AM2812" s="2">
        <v>0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0</v>
      </c>
      <c r="BI2812" s="2">
        <v>0</v>
      </c>
      <c r="BJ2812" s="2">
        <v>0</v>
      </c>
      <c r="BK2812" s="2">
        <v>0</v>
      </c>
      <c r="BL2812" s="2">
        <v>1</v>
      </c>
      <c r="BM2812" s="2">
        <v>2</v>
      </c>
      <c r="BN2812" s="2">
        <v>3</v>
      </c>
      <c r="BO2812" s="2">
        <v>3</v>
      </c>
      <c r="BP2812" s="2">
        <v>0</v>
      </c>
      <c r="BQ2812" s="2">
        <v>0</v>
      </c>
      <c r="BR2812" s="2">
        <v>0</v>
      </c>
      <c r="BS2812" s="2">
        <v>0</v>
      </c>
      <c r="BT2812" s="2">
        <v>2</v>
      </c>
      <c r="BU2812" s="2">
        <v>0</v>
      </c>
      <c r="BV2812" s="2">
        <v>0</v>
      </c>
      <c r="BW2812" s="2">
        <v>0</v>
      </c>
      <c r="BX2812" s="2">
        <v>0</v>
      </c>
      <c r="BY2812" s="2">
        <v>0</v>
      </c>
      <c r="BZ2812" s="2">
        <v>0</v>
      </c>
      <c r="CA2812" s="2">
        <v>0</v>
      </c>
      <c r="CB2812" s="2">
        <v>0</v>
      </c>
      <c r="CC2812" s="2">
        <v>0</v>
      </c>
      <c r="CD2812" s="2">
        <v>0</v>
      </c>
      <c r="CE2812" s="2">
        <v>0</v>
      </c>
      <c r="CF2812" s="2">
        <v>0</v>
      </c>
      <c r="CG2812" s="2">
        <v>0</v>
      </c>
      <c r="CH2812" s="2">
        <v>0</v>
      </c>
      <c r="CI2812" s="2">
        <v>0</v>
      </c>
      <c r="CJ2812" s="2">
        <v>0</v>
      </c>
      <c r="CK2812" s="2">
        <v>0</v>
      </c>
      <c r="CL2812" s="2">
        <v>0</v>
      </c>
    </row>
    <row r="2813" spans="1:90" x14ac:dyDescent="0.25">
      <c r="A2813" t="s">
        <v>115</v>
      </c>
      <c r="B2813">
        <v>10205</v>
      </c>
      <c r="C2813" t="s">
        <v>154</v>
      </c>
      <c r="D2813">
        <v>2</v>
      </c>
      <c r="E2813">
        <v>34</v>
      </c>
      <c r="F2813">
        <v>432015</v>
      </c>
      <c r="G2813">
        <v>35432015</v>
      </c>
      <c r="H2813" t="s">
        <v>3249</v>
      </c>
      <c r="I2813">
        <v>100</v>
      </c>
      <c r="J2813" t="s">
        <v>107</v>
      </c>
      <c r="K2813" t="s">
        <v>1451</v>
      </c>
      <c r="L2813">
        <v>89</v>
      </c>
      <c r="M2813" t="s">
        <v>1451</v>
      </c>
      <c r="N2813">
        <v>2170000</v>
      </c>
      <c r="O2813" t="s">
        <v>102</v>
      </c>
      <c r="P2813" t="s">
        <v>3250</v>
      </c>
      <c r="Q2813">
        <v>4210</v>
      </c>
      <c r="R2813">
        <v>11</v>
      </c>
      <c r="S2813">
        <v>26316279</v>
      </c>
      <c r="T2813">
        <v>26316290</v>
      </c>
      <c r="U2813" t="s">
        <v>3251</v>
      </c>
      <c r="V2813">
        <v>1</v>
      </c>
      <c r="W2813" s="2">
        <v>0</v>
      </c>
      <c r="X2813" s="2">
        <v>0</v>
      </c>
      <c r="Y2813" s="2">
        <v>0</v>
      </c>
      <c r="Z2813" s="2">
        <v>0</v>
      </c>
      <c r="AA2813" s="2">
        <v>1</v>
      </c>
      <c r="AB2813" s="2">
        <v>3</v>
      </c>
      <c r="AC2813" s="2">
        <v>4</v>
      </c>
      <c r="AD2813" s="2">
        <v>6</v>
      </c>
      <c r="AE2813" s="2">
        <v>16</v>
      </c>
      <c r="AF2813" s="2">
        <v>11</v>
      </c>
      <c r="AG2813" s="2">
        <v>8</v>
      </c>
      <c r="AH2813" s="2">
        <v>0</v>
      </c>
      <c r="AI2813" s="2">
        <v>0</v>
      </c>
      <c r="AJ2813" s="2">
        <v>0</v>
      </c>
      <c r="AK2813" s="2">
        <v>0</v>
      </c>
      <c r="AL2813" s="2">
        <v>13</v>
      </c>
      <c r="AM2813" s="2">
        <v>0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0</v>
      </c>
      <c r="BI2813" s="2">
        <v>1</v>
      </c>
      <c r="BJ2813" s="2">
        <v>1</v>
      </c>
      <c r="BK2813" s="2">
        <v>1</v>
      </c>
      <c r="BL2813" s="2">
        <v>4</v>
      </c>
      <c r="BM2813" s="2">
        <v>3</v>
      </c>
      <c r="BN2813" s="2">
        <v>4</v>
      </c>
      <c r="BO2813" s="2">
        <v>3</v>
      </c>
      <c r="BP2813" s="2">
        <v>0</v>
      </c>
      <c r="BQ2813" s="2">
        <v>0</v>
      </c>
      <c r="BR2813" s="2">
        <v>0</v>
      </c>
      <c r="BS2813" s="2">
        <v>0</v>
      </c>
      <c r="BT2813" s="2">
        <v>2</v>
      </c>
      <c r="BU2813" s="2">
        <v>0</v>
      </c>
      <c r="BV2813" s="2">
        <v>0</v>
      </c>
      <c r="BW2813" s="2">
        <v>0</v>
      </c>
      <c r="BX2813" s="2">
        <v>0</v>
      </c>
      <c r="BY2813" s="2">
        <v>0</v>
      </c>
      <c r="BZ2813" s="2">
        <v>0</v>
      </c>
      <c r="CA2813" s="2">
        <v>0</v>
      </c>
      <c r="CB2813" s="2">
        <v>0</v>
      </c>
      <c r="CC2813" s="2">
        <v>0</v>
      </c>
      <c r="CD2813" s="2">
        <v>0</v>
      </c>
      <c r="CE2813" s="2">
        <v>0</v>
      </c>
      <c r="CF2813" s="2">
        <v>0</v>
      </c>
      <c r="CG2813" s="2">
        <v>0</v>
      </c>
      <c r="CH2813" s="2">
        <v>0</v>
      </c>
      <c r="CI2813" s="2">
        <v>0</v>
      </c>
      <c r="CJ2813" s="2">
        <v>0</v>
      </c>
      <c r="CK2813" s="2">
        <v>0</v>
      </c>
      <c r="CL2813" s="2">
        <v>0</v>
      </c>
    </row>
    <row r="2814" spans="1:90" x14ac:dyDescent="0.25">
      <c r="A2814" t="s">
        <v>115</v>
      </c>
      <c r="B2814">
        <v>10205</v>
      </c>
      <c r="C2814" t="s">
        <v>154</v>
      </c>
      <c r="D2814">
        <v>2</v>
      </c>
      <c r="E2814">
        <v>34</v>
      </c>
      <c r="F2814">
        <v>414281</v>
      </c>
      <c r="G2814">
        <v>35414281</v>
      </c>
      <c r="H2814" t="s">
        <v>6749</v>
      </c>
      <c r="I2814">
        <v>100</v>
      </c>
      <c r="J2814" t="s">
        <v>107</v>
      </c>
      <c r="K2814" t="s">
        <v>1451</v>
      </c>
      <c r="L2814">
        <v>89</v>
      </c>
      <c r="M2814" t="s">
        <v>1451</v>
      </c>
      <c r="N2814">
        <v>2170000</v>
      </c>
      <c r="O2814" t="s">
        <v>102</v>
      </c>
      <c r="P2814" t="s">
        <v>3250</v>
      </c>
      <c r="Q2814">
        <v>4200</v>
      </c>
      <c r="R2814">
        <v>11</v>
      </c>
      <c r="S2814">
        <v>26362330</v>
      </c>
      <c r="T2814">
        <v>29672162</v>
      </c>
      <c r="U2814" t="s">
        <v>3251</v>
      </c>
      <c r="V2814">
        <v>1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1</v>
      </c>
      <c r="AE2814" s="2">
        <v>5</v>
      </c>
      <c r="AF2814" s="2">
        <v>11</v>
      </c>
      <c r="AG2814" s="2">
        <v>18</v>
      </c>
      <c r="AH2814" s="2">
        <v>0</v>
      </c>
      <c r="AI2814" s="2">
        <v>0</v>
      </c>
      <c r="AJ2814" s="2">
        <v>0</v>
      </c>
      <c r="AK2814" s="2">
        <v>0</v>
      </c>
      <c r="AL2814" s="2">
        <v>28</v>
      </c>
      <c r="AM2814" s="2">
        <v>0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0</v>
      </c>
      <c r="BI2814" s="2">
        <v>0</v>
      </c>
      <c r="BJ2814" s="2">
        <v>0</v>
      </c>
      <c r="BK2814" s="2">
        <v>0</v>
      </c>
      <c r="BL2814" s="2">
        <v>1</v>
      </c>
      <c r="BM2814" s="2">
        <v>2</v>
      </c>
      <c r="BN2814" s="2">
        <v>2</v>
      </c>
      <c r="BO2814" s="2">
        <v>2</v>
      </c>
      <c r="BP2814" s="2">
        <v>0</v>
      </c>
      <c r="BQ2814" s="2">
        <v>0</v>
      </c>
      <c r="BR2814" s="2">
        <v>0</v>
      </c>
      <c r="BS2814" s="2">
        <v>0</v>
      </c>
      <c r="BT2814" s="2">
        <v>2</v>
      </c>
      <c r="BU2814" s="2">
        <v>0</v>
      </c>
      <c r="BV2814" s="2">
        <v>0</v>
      </c>
      <c r="BW2814" s="2">
        <v>0</v>
      </c>
      <c r="BX2814" s="2">
        <v>0</v>
      </c>
      <c r="BY2814" s="2">
        <v>0</v>
      </c>
      <c r="BZ2814" s="2">
        <v>0</v>
      </c>
      <c r="CA2814" s="2">
        <v>0</v>
      </c>
      <c r="CB2814" s="2">
        <v>0</v>
      </c>
      <c r="CC2814" s="2">
        <v>0</v>
      </c>
      <c r="CD2814" s="2">
        <v>0</v>
      </c>
      <c r="CE2814" s="2">
        <v>0</v>
      </c>
      <c r="CF2814" s="2">
        <v>0</v>
      </c>
      <c r="CG2814" s="2">
        <v>0</v>
      </c>
      <c r="CH2814" s="2">
        <v>0</v>
      </c>
      <c r="CI2814" s="2">
        <v>0</v>
      </c>
      <c r="CJ2814" s="2">
        <v>0</v>
      </c>
      <c r="CK2814" s="2">
        <v>0</v>
      </c>
      <c r="CL2814" s="2">
        <v>0</v>
      </c>
    </row>
    <row r="2815" spans="1:90" x14ac:dyDescent="0.25">
      <c r="A2815" t="s">
        <v>115</v>
      </c>
      <c r="B2815">
        <v>10205</v>
      </c>
      <c r="C2815" t="s">
        <v>154</v>
      </c>
      <c r="D2815">
        <v>2</v>
      </c>
      <c r="E2815">
        <v>34</v>
      </c>
      <c r="F2815">
        <v>414323</v>
      </c>
      <c r="G2815">
        <v>35414323</v>
      </c>
      <c r="H2815" t="s">
        <v>16423</v>
      </c>
      <c r="I2815">
        <v>100</v>
      </c>
      <c r="J2815" t="s">
        <v>107</v>
      </c>
      <c r="K2815" t="s">
        <v>1451</v>
      </c>
      <c r="L2815">
        <v>89</v>
      </c>
      <c r="M2815" t="s">
        <v>1451</v>
      </c>
      <c r="N2815">
        <v>2170000</v>
      </c>
      <c r="O2815" t="s">
        <v>102</v>
      </c>
      <c r="P2815" t="s">
        <v>3250</v>
      </c>
      <c r="Q2815">
        <v>4215</v>
      </c>
      <c r="R2815">
        <v>11</v>
      </c>
      <c r="S2815">
        <v>26312333</v>
      </c>
      <c r="T2815">
        <v>26316349</v>
      </c>
      <c r="U2815" t="s">
        <v>3251</v>
      </c>
      <c r="V2815">
        <v>1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4</v>
      </c>
      <c r="AC2815" s="2">
        <v>4</v>
      </c>
      <c r="AD2815" s="2">
        <v>4</v>
      </c>
      <c r="AE2815" s="2">
        <v>10</v>
      </c>
      <c r="AF2815" s="2">
        <v>8</v>
      </c>
      <c r="AG2815" s="2">
        <v>10</v>
      </c>
      <c r="AH2815" s="2">
        <v>0</v>
      </c>
      <c r="AI2815" s="2">
        <v>0</v>
      </c>
      <c r="AJ2815" s="2">
        <v>0</v>
      </c>
      <c r="AK2815" s="2">
        <v>0</v>
      </c>
      <c r="AL2815" s="2">
        <v>27</v>
      </c>
      <c r="AM2815" s="2">
        <v>0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0</v>
      </c>
      <c r="BI2815" s="2">
        <v>0</v>
      </c>
      <c r="BJ2815" s="2">
        <v>1</v>
      </c>
      <c r="BK2815" s="2">
        <v>1</v>
      </c>
      <c r="BL2815" s="2">
        <v>2</v>
      </c>
      <c r="BM2815" s="2">
        <v>2</v>
      </c>
      <c r="BN2815" s="2">
        <v>2</v>
      </c>
      <c r="BO2815" s="2">
        <v>2</v>
      </c>
      <c r="BP2815" s="2">
        <v>0</v>
      </c>
      <c r="BQ2815" s="2">
        <v>0</v>
      </c>
      <c r="BR2815" s="2">
        <v>0</v>
      </c>
      <c r="BS2815" s="2">
        <v>0</v>
      </c>
      <c r="BT2815" s="2">
        <v>3</v>
      </c>
      <c r="BU2815" s="2">
        <v>0</v>
      </c>
      <c r="BV2815" s="2">
        <v>0</v>
      </c>
      <c r="BW2815" s="2">
        <v>0</v>
      </c>
      <c r="BX2815" s="2">
        <v>0</v>
      </c>
      <c r="BY2815" s="2">
        <v>0</v>
      </c>
      <c r="BZ2815" s="2">
        <v>0</v>
      </c>
      <c r="CA2815" s="2">
        <v>0</v>
      </c>
      <c r="CB2815" s="2">
        <v>0</v>
      </c>
      <c r="CC2815" s="2">
        <v>0</v>
      </c>
      <c r="CD2815" s="2">
        <v>0</v>
      </c>
      <c r="CE2815" s="2">
        <v>0</v>
      </c>
      <c r="CF2815" s="2">
        <v>0</v>
      </c>
      <c r="CG2815" s="2">
        <v>0</v>
      </c>
      <c r="CH2815" s="2">
        <v>0</v>
      </c>
      <c r="CI2815" s="2">
        <v>0</v>
      </c>
      <c r="CJ2815" s="2">
        <v>0</v>
      </c>
      <c r="CK2815" s="2">
        <v>0</v>
      </c>
      <c r="CL2815" s="2">
        <v>0</v>
      </c>
    </row>
    <row r="2816" spans="1:90" x14ac:dyDescent="0.25">
      <c r="A2816" t="s">
        <v>115</v>
      </c>
      <c r="B2816">
        <v>10205</v>
      </c>
      <c r="C2816" t="s">
        <v>154</v>
      </c>
      <c r="D2816">
        <v>2</v>
      </c>
      <c r="E2816">
        <v>34</v>
      </c>
      <c r="F2816">
        <v>414396</v>
      </c>
      <c r="G2816">
        <v>35414396</v>
      </c>
      <c r="H2816" t="s">
        <v>13479</v>
      </c>
      <c r="I2816">
        <v>100</v>
      </c>
      <c r="J2816" t="s">
        <v>107</v>
      </c>
      <c r="K2816" t="s">
        <v>518</v>
      </c>
      <c r="L2816">
        <v>8</v>
      </c>
      <c r="M2816" t="s">
        <v>518</v>
      </c>
      <c r="N2816">
        <v>3074000</v>
      </c>
      <c r="O2816" t="s">
        <v>102</v>
      </c>
      <c r="P2816" t="s">
        <v>4816</v>
      </c>
      <c r="Q2816">
        <v>450</v>
      </c>
      <c r="R2816">
        <v>11</v>
      </c>
      <c r="S2816">
        <v>22927815</v>
      </c>
      <c r="T2816">
        <v>26921979</v>
      </c>
      <c r="U2816" t="s">
        <v>3251</v>
      </c>
      <c r="V2816">
        <v>1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3</v>
      </c>
      <c r="AC2816" s="2">
        <v>3</v>
      </c>
      <c r="AD2816" s="2">
        <v>6</v>
      </c>
      <c r="AE2816" s="2">
        <v>14</v>
      </c>
      <c r="AF2816" s="2">
        <v>17</v>
      </c>
      <c r="AG2816" s="2">
        <v>15</v>
      </c>
      <c r="AH2816" s="2">
        <v>0</v>
      </c>
      <c r="AI2816" s="2">
        <v>0</v>
      </c>
      <c r="AJ2816" s="2">
        <v>0</v>
      </c>
      <c r="AK2816" s="2">
        <v>0</v>
      </c>
      <c r="AL2816" s="2">
        <v>38</v>
      </c>
      <c r="AM2816" s="2">
        <v>0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0</v>
      </c>
      <c r="BI2816" s="2">
        <v>0</v>
      </c>
      <c r="BJ2816" s="2">
        <v>1</v>
      </c>
      <c r="BK2816" s="2">
        <v>1</v>
      </c>
      <c r="BL2816" s="2">
        <v>3</v>
      </c>
      <c r="BM2816" s="2">
        <v>5</v>
      </c>
      <c r="BN2816" s="2">
        <v>5</v>
      </c>
      <c r="BO2816" s="2">
        <v>5</v>
      </c>
      <c r="BP2816" s="2">
        <v>0</v>
      </c>
      <c r="BQ2816" s="2">
        <v>0</v>
      </c>
      <c r="BR2816" s="2">
        <v>0</v>
      </c>
      <c r="BS2816" s="2">
        <v>0</v>
      </c>
      <c r="BT2816" s="2">
        <v>3</v>
      </c>
      <c r="BU2816" s="2">
        <v>0</v>
      </c>
      <c r="BV2816" s="2">
        <v>0</v>
      </c>
      <c r="BW2816" s="2">
        <v>0</v>
      </c>
      <c r="BX2816" s="2">
        <v>0</v>
      </c>
      <c r="BY2816" s="2">
        <v>0</v>
      </c>
      <c r="BZ2816" s="2">
        <v>0</v>
      </c>
      <c r="CA2816" s="2">
        <v>0</v>
      </c>
      <c r="CB2816" s="2">
        <v>0</v>
      </c>
      <c r="CC2816" s="2">
        <v>0</v>
      </c>
      <c r="CD2816" s="2">
        <v>0</v>
      </c>
      <c r="CE2816" s="2">
        <v>0</v>
      </c>
      <c r="CF2816" s="2">
        <v>0</v>
      </c>
      <c r="CG2816" s="2">
        <v>0</v>
      </c>
      <c r="CH2816" s="2">
        <v>0</v>
      </c>
      <c r="CI2816" s="2">
        <v>0</v>
      </c>
      <c r="CJ2816" s="2">
        <v>0</v>
      </c>
      <c r="CK2816" s="2">
        <v>0</v>
      </c>
      <c r="CL2816" s="2">
        <v>0</v>
      </c>
    </row>
    <row r="2817" spans="1:90" x14ac:dyDescent="0.25">
      <c r="A2817" t="s">
        <v>115</v>
      </c>
      <c r="B2817">
        <v>10205</v>
      </c>
      <c r="C2817" t="s">
        <v>154</v>
      </c>
      <c r="D2817">
        <v>2</v>
      </c>
      <c r="E2817">
        <v>34</v>
      </c>
      <c r="F2817">
        <v>428863</v>
      </c>
      <c r="G2817">
        <v>35428863</v>
      </c>
      <c r="H2817" t="s">
        <v>8397</v>
      </c>
      <c r="I2817">
        <v>100</v>
      </c>
      <c r="J2817" t="s">
        <v>107</v>
      </c>
      <c r="K2817" t="s">
        <v>1451</v>
      </c>
      <c r="L2817">
        <v>89</v>
      </c>
      <c r="M2817" t="s">
        <v>1451</v>
      </c>
      <c r="N2817">
        <v>2170000</v>
      </c>
      <c r="O2817" t="s">
        <v>102</v>
      </c>
      <c r="P2817" t="s">
        <v>3250</v>
      </c>
      <c r="Q2817">
        <v>4210</v>
      </c>
      <c r="R2817">
        <v>11</v>
      </c>
      <c r="S2817">
        <v>26314141</v>
      </c>
      <c r="T2817">
        <v>26316315</v>
      </c>
      <c r="U2817" t="s">
        <v>3251</v>
      </c>
      <c r="V2817">
        <v>1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2</v>
      </c>
      <c r="AE2817" s="2">
        <v>7</v>
      </c>
      <c r="AF2817" s="2">
        <v>9</v>
      </c>
      <c r="AG2817" s="2">
        <v>13</v>
      </c>
      <c r="AH2817" s="2">
        <v>0</v>
      </c>
      <c r="AI2817" s="2">
        <v>0</v>
      </c>
      <c r="AJ2817" s="2">
        <v>0</v>
      </c>
      <c r="AK2817" s="2">
        <v>0</v>
      </c>
      <c r="AL2817" s="2">
        <v>29</v>
      </c>
      <c r="AM2817" s="2">
        <v>0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0</v>
      </c>
      <c r="BI2817" s="2">
        <v>0</v>
      </c>
      <c r="BJ2817" s="2">
        <v>0</v>
      </c>
      <c r="BK2817" s="2">
        <v>0</v>
      </c>
      <c r="BL2817" s="2">
        <v>2</v>
      </c>
      <c r="BM2817" s="2">
        <v>3</v>
      </c>
      <c r="BN2817" s="2">
        <v>2</v>
      </c>
      <c r="BO2817" s="2">
        <v>2</v>
      </c>
      <c r="BP2817" s="2">
        <v>0</v>
      </c>
      <c r="BQ2817" s="2">
        <v>0</v>
      </c>
      <c r="BR2817" s="2">
        <v>0</v>
      </c>
      <c r="BS2817" s="2">
        <v>0</v>
      </c>
      <c r="BT2817" s="2">
        <v>2</v>
      </c>
      <c r="BU2817" s="2">
        <v>0</v>
      </c>
      <c r="BV2817" s="2">
        <v>0</v>
      </c>
      <c r="BW2817" s="2">
        <v>0</v>
      </c>
      <c r="BX2817" s="2">
        <v>0</v>
      </c>
      <c r="BY2817" s="2">
        <v>0</v>
      </c>
      <c r="BZ2817" s="2">
        <v>0</v>
      </c>
      <c r="CA2817" s="2">
        <v>0</v>
      </c>
      <c r="CB2817" s="2">
        <v>0</v>
      </c>
      <c r="CC2817" s="2">
        <v>0</v>
      </c>
      <c r="CD2817" s="2">
        <v>0</v>
      </c>
      <c r="CE2817" s="2">
        <v>0</v>
      </c>
      <c r="CF2817" s="2">
        <v>0</v>
      </c>
      <c r="CG2817" s="2">
        <v>0</v>
      </c>
      <c r="CH2817" s="2">
        <v>0</v>
      </c>
      <c r="CI2817" s="2">
        <v>0</v>
      </c>
      <c r="CJ2817" s="2">
        <v>0</v>
      </c>
      <c r="CK2817" s="2">
        <v>0</v>
      </c>
      <c r="CL2817" s="2">
        <v>0</v>
      </c>
    </row>
    <row r="2818" spans="1:90" x14ac:dyDescent="0.25">
      <c r="A2818" t="s">
        <v>115</v>
      </c>
      <c r="B2818">
        <v>10205</v>
      </c>
      <c r="C2818" t="s">
        <v>154</v>
      </c>
      <c r="D2818">
        <v>2</v>
      </c>
      <c r="E2818">
        <v>34</v>
      </c>
      <c r="F2818">
        <v>428875</v>
      </c>
      <c r="G2818">
        <v>35428875</v>
      </c>
      <c r="H2818" t="s">
        <v>8951</v>
      </c>
      <c r="I2818">
        <v>100</v>
      </c>
      <c r="J2818" t="s">
        <v>107</v>
      </c>
      <c r="K2818" t="s">
        <v>518</v>
      </c>
      <c r="L2818">
        <v>8</v>
      </c>
      <c r="M2818" t="s">
        <v>518</v>
      </c>
      <c r="N2818">
        <v>3074000</v>
      </c>
      <c r="O2818" t="s">
        <v>102</v>
      </c>
      <c r="P2818" t="s">
        <v>4816</v>
      </c>
      <c r="Q2818">
        <v>450</v>
      </c>
      <c r="R2818">
        <v>11</v>
      </c>
      <c r="S2818">
        <v>26921420</v>
      </c>
      <c r="U2818" t="s">
        <v>3251</v>
      </c>
      <c r="V2818">
        <v>1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1</v>
      </c>
      <c r="AC2818" s="2">
        <v>6</v>
      </c>
      <c r="AD2818" s="2">
        <v>6</v>
      </c>
      <c r="AE2818" s="2">
        <v>7</v>
      </c>
      <c r="AF2818" s="2">
        <v>5</v>
      </c>
      <c r="AG2818" s="2">
        <v>13</v>
      </c>
      <c r="AH2818" s="2">
        <v>0</v>
      </c>
      <c r="AI2818" s="2">
        <v>0</v>
      </c>
      <c r="AJ2818" s="2">
        <v>0</v>
      </c>
      <c r="AK2818" s="2">
        <v>0</v>
      </c>
      <c r="AL2818" s="2">
        <v>25</v>
      </c>
      <c r="AM2818" s="2">
        <v>0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0</v>
      </c>
      <c r="BI2818" s="2">
        <v>0</v>
      </c>
      <c r="BJ2818" s="2">
        <v>1</v>
      </c>
      <c r="BK2818" s="2">
        <v>2</v>
      </c>
      <c r="BL2818" s="2">
        <v>2</v>
      </c>
      <c r="BM2818" s="2">
        <v>2</v>
      </c>
      <c r="BN2818" s="2">
        <v>2</v>
      </c>
      <c r="BO2818" s="2">
        <v>3</v>
      </c>
      <c r="BP2818" s="2">
        <v>0</v>
      </c>
      <c r="BQ2818" s="2">
        <v>0</v>
      </c>
      <c r="BR2818" s="2">
        <v>0</v>
      </c>
      <c r="BS2818" s="2">
        <v>0</v>
      </c>
      <c r="BT2818" s="2">
        <v>2</v>
      </c>
      <c r="BU2818" s="2">
        <v>0</v>
      </c>
      <c r="BV2818" s="2">
        <v>0</v>
      </c>
      <c r="BW2818" s="2">
        <v>0</v>
      </c>
      <c r="BX2818" s="2">
        <v>0</v>
      </c>
      <c r="BY2818" s="2">
        <v>0</v>
      </c>
      <c r="BZ2818" s="2">
        <v>0</v>
      </c>
      <c r="CA2818" s="2">
        <v>0</v>
      </c>
      <c r="CB2818" s="2">
        <v>0</v>
      </c>
      <c r="CC2818" s="2">
        <v>0</v>
      </c>
      <c r="CD2818" s="2">
        <v>0</v>
      </c>
      <c r="CE2818" s="2">
        <v>0</v>
      </c>
      <c r="CF2818" s="2">
        <v>0</v>
      </c>
      <c r="CG2818" s="2">
        <v>0</v>
      </c>
      <c r="CH2818" s="2">
        <v>0</v>
      </c>
      <c r="CI2818" s="2">
        <v>0</v>
      </c>
      <c r="CJ2818" s="2">
        <v>0</v>
      </c>
      <c r="CK2818" s="2">
        <v>0</v>
      </c>
      <c r="CL2818" s="2">
        <v>0</v>
      </c>
    </row>
    <row r="2819" spans="1:90" x14ac:dyDescent="0.25">
      <c r="A2819" t="s">
        <v>115</v>
      </c>
      <c r="B2819">
        <v>10205</v>
      </c>
      <c r="C2819" t="s">
        <v>154</v>
      </c>
      <c r="D2819">
        <v>2</v>
      </c>
      <c r="E2819">
        <v>15</v>
      </c>
      <c r="F2819">
        <v>4451</v>
      </c>
      <c r="G2819">
        <v>35004451</v>
      </c>
      <c r="H2819" t="s">
        <v>4981</v>
      </c>
      <c r="I2819">
        <v>100</v>
      </c>
      <c r="J2819" t="s">
        <v>107</v>
      </c>
      <c r="K2819" t="s">
        <v>3618</v>
      </c>
      <c r="L2819">
        <v>8</v>
      </c>
      <c r="M2819" t="s">
        <v>518</v>
      </c>
      <c r="N2819">
        <v>3074000</v>
      </c>
      <c r="P2819" t="s">
        <v>4982</v>
      </c>
      <c r="Q2819">
        <v>900</v>
      </c>
      <c r="R2819">
        <v>11</v>
      </c>
      <c r="S2819">
        <v>22912009</v>
      </c>
      <c r="T2819">
        <v>22918274</v>
      </c>
      <c r="U2819" t="s">
        <v>19566</v>
      </c>
      <c r="V2819">
        <v>1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>
        <v>0</v>
      </c>
      <c r="AO2819" s="2">
        <v>6</v>
      </c>
      <c r="AP2819" s="2">
        <v>0</v>
      </c>
      <c r="AQ2819" s="2">
        <v>0</v>
      </c>
      <c r="AR2819" s="2">
        <v>7</v>
      </c>
      <c r="AS2819" s="2">
        <v>0</v>
      </c>
      <c r="AT2819" s="2">
        <v>0</v>
      </c>
      <c r="AU2819" s="2">
        <v>10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0</v>
      </c>
      <c r="BI2819" s="2">
        <v>0</v>
      </c>
      <c r="BJ2819" s="2">
        <v>0</v>
      </c>
      <c r="BK2819" s="2">
        <v>0</v>
      </c>
      <c r="BL2819" s="2">
        <v>0</v>
      </c>
      <c r="BM2819" s="2">
        <v>0</v>
      </c>
      <c r="BN2819" s="2">
        <v>0</v>
      </c>
      <c r="BO2819" s="2">
        <v>0</v>
      </c>
      <c r="BP2819" s="2">
        <v>0</v>
      </c>
      <c r="BQ2819" s="2">
        <v>0</v>
      </c>
      <c r="BR2819" s="2">
        <v>0</v>
      </c>
      <c r="BS2819" s="2">
        <v>0</v>
      </c>
      <c r="BT2819" s="2">
        <v>0</v>
      </c>
      <c r="BU2819" s="2">
        <v>0</v>
      </c>
      <c r="BV2819" s="2">
        <v>0</v>
      </c>
      <c r="BW2819" s="2">
        <v>2</v>
      </c>
      <c r="BX2819" s="2">
        <v>0</v>
      </c>
      <c r="BY2819" s="2">
        <v>0</v>
      </c>
      <c r="BZ2819" s="2">
        <v>2</v>
      </c>
      <c r="CA2819" s="2">
        <v>0</v>
      </c>
      <c r="CB2819" s="2">
        <v>0</v>
      </c>
      <c r="CC2819" s="2">
        <v>2</v>
      </c>
      <c r="CD2819" s="2">
        <v>0</v>
      </c>
      <c r="CE2819" s="2">
        <v>0</v>
      </c>
      <c r="CF2819" s="2">
        <v>0</v>
      </c>
      <c r="CG2819" s="2">
        <v>0</v>
      </c>
      <c r="CH2819" s="2">
        <v>0</v>
      </c>
      <c r="CI2819" s="2">
        <v>0</v>
      </c>
      <c r="CJ2819" s="2">
        <v>0</v>
      </c>
      <c r="CK2819" s="2">
        <v>0</v>
      </c>
      <c r="CL2819" s="2">
        <v>0</v>
      </c>
    </row>
    <row r="2820" spans="1:90" x14ac:dyDescent="0.25">
      <c r="A2820" t="s">
        <v>115</v>
      </c>
      <c r="B2820">
        <v>10205</v>
      </c>
      <c r="C2820" t="s">
        <v>154</v>
      </c>
      <c r="D2820">
        <v>2</v>
      </c>
      <c r="E2820">
        <v>15</v>
      </c>
      <c r="F2820">
        <v>4450</v>
      </c>
      <c r="G2820">
        <v>35004450</v>
      </c>
      <c r="H2820" t="s">
        <v>10973</v>
      </c>
      <c r="I2820">
        <v>100</v>
      </c>
      <c r="J2820" t="s">
        <v>107</v>
      </c>
      <c r="K2820" t="s">
        <v>3618</v>
      </c>
      <c r="L2820">
        <v>8</v>
      </c>
      <c r="M2820" t="s">
        <v>518</v>
      </c>
      <c r="N2820">
        <v>3074000</v>
      </c>
      <c r="P2820" t="s">
        <v>4982</v>
      </c>
      <c r="Q2820">
        <v>900</v>
      </c>
      <c r="R2820">
        <v>11</v>
      </c>
      <c r="S2820">
        <v>22912319</v>
      </c>
      <c r="T2820">
        <v>22916000</v>
      </c>
      <c r="U2820" t="s">
        <v>19565</v>
      </c>
      <c r="V2820">
        <v>1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>
        <v>0</v>
      </c>
      <c r="AO2820" s="2">
        <v>1</v>
      </c>
      <c r="AP2820" s="2">
        <v>0</v>
      </c>
      <c r="AQ2820" s="2">
        <v>0</v>
      </c>
      <c r="AR2820" s="2">
        <v>4</v>
      </c>
      <c r="AS2820" s="2">
        <v>0</v>
      </c>
      <c r="AT2820" s="2">
        <v>0</v>
      </c>
      <c r="AU2820" s="2">
        <v>9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0</v>
      </c>
      <c r="BI2820" s="2">
        <v>0</v>
      </c>
      <c r="BJ2820" s="2">
        <v>0</v>
      </c>
      <c r="BK2820" s="2">
        <v>0</v>
      </c>
      <c r="BL2820" s="2">
        <v>0</v>
      </c>
      <c r="BM2820" s="2">
        <v>0</v>
      </c>
      <c r="BN2820" s="2">
        <v>0</v>
      </c>
      <c r="BO2820" s="2">
        <v>0</v>
      </c>
      <c r="BP2820" s="2">
        <v>0</v>
      </c>
      <c r="BQ2820" s="2">
        <v>0</v>
      </c>
      <c r="BR2820" s="2">
        <v>0</v>
      </c>
      <c r="BS2820" s="2">
        <v>0</v>
      </c>
      <c r="BT2820" s="2">
        <v>0</v>
      </c>
      <c r="BU2820" s="2">
        <v>0</v>
      </c>
      <c r="BV2820" s="2">
        <v>0</v>
      </c>
      <c r="BW2820" s="2">
        <v>1</v>
      </c>
      <c r="BX2820" s="2">
        <v>0</v>
      </c>
      <c r="BY2820" s="2">
        <v>0</v>
      </c>
      <c r="BZ2820" s="2">
        <v>2</v>
      </c>
      <c r="CA2820" s="2">
        <v>0</v>
      </c>
      <c r="CB2820" s="2">
        <v>0</v>
      </c>
      <c r="CC2820" s="2">
        <v>1</v>
      </c>
      <c r="CD2820" s="2">
        <v>0</v>
      </c>
      <c r="CE2820" s="2">
        <v>0</v>
      </c>
      <c r="CF2820" s="2">
        <v>0</v>
      </c>
      <c r="CG2820" s="2">
        <v>0</v>
      </c>
      <c r="CH2820" s="2">
        <v>0</v>
      </c>
      <c r="CI2820" s="2">
        <v>0</v>
      </c>
      <c r="CJ2820" s="2">
        <v>0</v>
      </c>
      <c r="CK2820" s="2">
        <v>0</v>
      </c>
      <c r="CL2820" s="2">
        <v>0</v>
      </c>
    </row>
    <row r="2821" spans="1:90" x14ac:dyDescent="0.25">
      <c r="A2821" t="s">
        <v>115</v>
      </c>
      <c r="B2821">
        <v>10205</v>
      </c>
      <c r="C2821" t="s">
        <v>154</v>
      </c>
      <c r="D2821">
        <v>1</v>
      </c>
      <c r="E2821">
        <v>8</v>
      </c>
      <c r="F2821">
        <v>37369</v>
      </c>
      <c r="G2821">
        <v>35037369</v>
      </c>
      <c r="H2821" t="s">
        <v>13530</v>
      </c>
      <c r="I2821">
        <v>100</v>
      </c>
      <c r="J2821" t="s">
        <v>107</v>
      </c>
      <c r="K2821" t="s">
        <v>1429</v>
      </c>
      <c r="L2821">
        <v>85</v>
      </c>
      <c r="M2821" t="s">
        <v>300</v>
      </c>
      <c r="N2821">
        <v>3382167</v>
      </c>
      <c r="O2821" t="s">
        <v>92</v>
      </c>
      <c r="P2821" t="s">
        <v>13531</v>
      </c>
      <c r="Q2821">
        <v>108</v>
      </c>
      <c r="R2821">
        <v>11</v>
      </c>
      <c r="S2821">
        <v>22167328</v>
      </c>
      <c r="T2821">
        <v>23012284</v>
      </c>
      <c r="U2821" t="s">
        <v>13532</v>
      </c>
      <c r="V2821">
        <v>1</v>
      </c>
      <c r="W2821" s="2">
        <v>0</v>
      </c>
      <c r="X2821" s="2">
        <v>0</v>
      </c>
      <c r="Y2821" s="2">
        <v>106</v>
      </c>
      <c r="Z2821" s="2">
        <v>139</v>
      </c>
      <c r="AA2821" s="2">
        <v>140</v>
      </c>
      <c r="AB2821" s="2">
        <v>107</v>
      </c>
      <c r="AC2821" s="2">
        <v>109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4</v>
      </c>
      <c r="BH2821" s="2">
        <v>5</v>
      </c>
      <c r="BI2821" s="2">
        <v>5</v>
      </c>
      <c r="BJ2821" s="2">
        <v>5</v>
      </c>
      <c r="BK2821" s="2">
        <v>6</v>
      </c>
      <c r="BL2821" s="2">
        <v>0</v>
      </c>
      <c r="BM2821" s="2">
        <v>0</v>
      </c>
      <c r="BN2821" s="2">
        <v>0</v>
      </c>
      <c r="BO2821" s="2">
        <v>0</v>
      </c>
      <c r="BP2821" s="2">
        <v>0</v>
      </c>
      <c r="BQ2821" s="2">
        <v>0</v>
      </c>
      <c r="BR2821" s="2">
        <v>0</v>
      </c>
      <c r="BS2821" s="2">
        <v>0</v>
      </c>
      <c r="BT2821" s="2">
        <v>0</v>
      </c>
      <c r="BU2821" s="2">
        <v>0</v>
      </c>
      <c r="BV2821" s="2">
        <v>0</v>
      </c>
      <c r="BW2821" s="2">
        <v>0</v>
      </c>
      <c r="BX2821" s="2">
        <v>0</v>
      </c>
      <c r="BY2821" s="2">
        <v>0</v>
      </c>
      <c r="BZ2821" s="2">
        <v>0</v>
      </c>
      <c r="CA2821" s="2">
        <v>0</v>
      </c>
      <c r="CB2821" s="2">
        <v>0</v>
      </c>
      <c r="CC2821" s="2">
        <v>0</v>
      </c>
      <c r="CD2821" s="2">
        <v>0</v>
      </c>
      <c r="CE2821" s="2">
        <v>0</v>
      </c>
      <c r="CF2821" s="2">
        <v>0</v>
      </c>
      <c r="CG2821" s="2">
        <v>0</v>
      </c>
      <c r="CH2821" s="2">
        <v>0</v>
      </c>
      <c r="CI2821" s="2">
        <v>0</v>
      </c>
      <c r="CJ2821" s="2">
        <v>0</v>
      </c>
      <c r="CK2821" s="2">
        <v>0</v>
      </c>
      <c r="CL2821" s="2">
        <v>0</v>
      </c>
    </row>
    <row r="2822" spans="1:90" x14ac:dyDescent="0.25">
      <c r="A2822" t="s">
        <v>115</v>
      </c>
      <c r="B2822">
        <v>10205</v>
      </c>
      <c r="C2822" t="s">
        <v>154</v>
      </c>
      <c r="D2822">
        <v>1</v>
      </c>
      <c r="E2822">
        <v>8</v>
      </c>
      <c r="F2822">
        <v>1910</v>
      </c>
      <c r="G2822">
        <v>35001910</v>
      </c>
      <c r="H2822" t="s">
        <v>18536</v>
      </c>
      <c r="I2822">
        <v>100</v>
      </c>
      <c r="J2822" t="s">
        <v>107</v>
      </c>
      <c r="K2822" t="s">
        <v>15256</v>
      </c>
      <c r="L2822">
        <v>1</v>
      </c>
      <c r="M2822" t="s">
        <v>1140</v>
      </c>
      <c r="N2822">
        <v>3192100</v>
      </c>
      <c r="O2822" t="s">
        <v>92</v>
      </c>
      <c r="P2822" t="s">
        <v>17989</v>
      </c>
      <c r="Q2822">
        <v>234</v>
      </c>
      <c r="R2822">
        <v>11</v>
      </c>
      <c r="S2822">
        <v>29656564</v>
      </c>
      <c r="T2822">
        <v>29656767</v>
      </c>
      <c r="U2822" t="s">
        <v>18537</v>
      </c>
      <c r="V2822">
        <v>1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80</v>
      </c>
      <c r="AI2822" s="2">
        <v>56</v>
      </c>
      <c r="AJ2822" s="2">
        <v>35</v>
      </c>
      <c r="AK2822" s="2">
        <v>0</v>
      </c>
      <c r="AL2822" s="2">
        <v>0</v>
      </c>
      <c r="AM2822" s="2">
        <v>0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0</v>
      </c>
      <c r="BI2822" s="2">
        <v>0</v>
      </c>
      <c r="BJ2822" s="2">
        <v>0</v>
      </c>
      <c r="BK2822" s="2">
        <v>0</v>
      </c>
      <c r="BL2822" s="2">
        <v>0</v>
      </c>
      <c r="BM2822" s="2">
        <v>0</v>
      </c>
      <c r="BN2822" s="2">
        <v>0</v>
      </c>
      <c r="BO2822" s="2">
        <v>0</v>
      </c>
      <c r="BP2822" s="2">
        <v>2</v>
      </c>
      <c r="BQ2822" s="2">
        <v>3</v>
      </c>
      <c r="BR2822" s="2">
        <v>2</v>
      </c>
      <c r="BS2822" s="2">
        <v>0</v>
      </c>
      <c r="BT2822" s="2">
        <v>0</v>
      </c>
      <c r="BU2822" s="2">
        <v>0</v>
      </c>
      <c r="BV2822" s="2">
        <v>0</v>
      </c>
      <c r="BW2822" s="2">
        <v>0</v>
      </c>
      <c r="BX2822" s="2">
        <v>0</v>
      </c>
      <c r="BY2822" s="2">
        <v>0</v>
      </c>
      <c r="BZ2822" s="2">
        <v>0</v>
      </c>
      <c r="CA2822" s="2">
        <v>0</v>
      </c>
      <c r="CB2822" s="2">
        <v>0</v>
      </c>
      <c r="CC2822" s="2">
        <v>0</v>
      </c>
      <c r="CD2822" s="2">
        <v>0</v>
      </c>
      <c r="CE2822" s="2">
        <v>0</v>
      </c>
      <c r="CF2822" s="2">
        <v>0</v>
      </c>
      <c r="CG2822" s="2">
        <v>0</v>
      </c>
      <c r="CH2822" s="2">
        <v>0</v>
      </c>
      <c r="CI2822" s="2">
        <v>0</v>
      </c>
      <c r="CJ2822" s="2">
        <v>0</v>
      </c>
      <c r="CK2822" s="2">
        <v>0</v>
      </c>
      <c r="CL2822" s="2">
        <v>0</v>
      </c>
    </row>
    <row r="2823" spans="1:90" x14ac:dyDescent="0.25">
      <c r="A2823" t="s">
        <v>115</v>
      </c>
      <c r="B2823">
        <v>10205</v>
      </c>
      <c r="C2823" t="s">
        <v>154</v>
      </c>
      <c r="D2823">
        <v>1</v>
      </c>
      <c r="E2823">
        <v>8</v>
      </c>
      <c r="F2823">
        <v>2112</v>
      </c>
      <c r="G2823">
        <v>35002112</v>
      </c>
      <c r="H2823" t="s">
        <v>18229</v>
      </c>
      <c r="I2823">
        <v>100</v>
      </c>
      <c r="J2823" t="s">
        <v>107</v>
      </c>
      <c r="K2823" t="s">
        <v>156</v>
      </c>
      <c r="L2823">
        <v>80</v>
      </c>
      <c r="M2823" t="s">
        <v>156</v>
      </c>
      <c r="N2823">
        <v>3307005</v>
      </c>
      <c r="O2823" t="s">
        <v>92</v>
      </c>
      <c r="P2823" t="s">
        <v>13817</v>
      </c>
      <c r="Q2823">
        <v>2051</v>
      </c>
      <c r="R2823">
        <v>11</v>
      </c>
      <c r="S2823">
        <v>22933813</v>
      </c>
      <c r="T2823">
        <v>22936730</v>
      </c>
      <c r="U2823" t="s">
        <v>18230</v>
      </c>
      <c r="V2823">
        <v>1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148</v>
      </c>
      <c r="AE2823" s="2">
        <v>203</v>
      </c>
      <c r="AF2823" s="2">
        <v>172</v>
      </c>
      <c r="AG2823" s="2">
        <v>140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187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0</v>
      </c>
      <c r="BD2823" s="2">
        <v>0</v>
      </c>
      <c r="BE2823" s="2">
        <v>0</v>
      </c>
      <c r="BF2823" s="2">
        <v>0</v>
      </c>
      <c r="BG2823" s="2">
        <v>0</v>
      </c>
      <c r="BH2823" s="2">
        <v>0</v>
      </c>
      <c r="BI2823" s="2">
        <v>0</v>
      </c>
      <c r="BJ2823" s="2">
        <v>0</v>
      </c>
      <c r="BK2823" s="2">
        <v>0</v>
      </c>
      <c r="BL2823" s="2">
        <v>6</v>
      </c>
      <c r="BM2823" s="2">
        <v>6</v>
      </c>
      <c r="BN2823" s="2">
        <v>7</v>
      </c>
      <c r="BO2823" s="2">
        <v>4</v>
      </c>
      <c r="BP2823" s="2">
        <v>0</v>
      </c>
      <c r="BQ2823" s="2">
        <v>0</v>
      </c>
      <c r="BR2823" s="2">
        <v>0</v>
      </c>
      <c r="BS2823" s="2">
        <v>0</v>
      </c>
      <c r="BT2823" s="2">
        <v>0</v>
      </c>
      <c r="BU2823" s="2">
        <v>0</v>
      </c>
      <c r="BV2823" s="2">
        <v>0</v>
      </c>
      <c r="BW2823" s="2">
        <v>0</v>
      </c>
      <c r="BX2823" s="2">
        <v>0</v>
      </c>
      <c r="BY2823" s="2">
        <v>0</v>
      </c>
      <c r="BZ2823" s="2">
        <v>0</v>
      </c>
      <c r="CA2823" s="2">
        <v>0</v>
      </c>
      <c r="CB2823" s="2">
        <v>0</v>
      </c>
      <c r="CC2823" s="2">
        <v>6</v>
      </c>
      <c r="CD2823" s="2">
        <v>0</v>
      </c>
      <c r="CE2823" s="2">
        <v>0</v>
      </c>
      <c r="CF2823" s="2">
        <v>0</v>
      </c>
      <c r="CG2823" s="2">
        <v>0</v>
      </c>
      <c r="CH2823" s="2">
        <v>0</v>
      </c>
      <c r="CI2823" s="2">
        <v>0</v>
      </c>
      <c r="CJ2823" s="2">
        <v>0</v>
      </c>
      <c r="CK2823" s="2">
        <v>0</v>
      </c>
      <c r="CL2823" s="2">
        <v>0</v>
      </c>
    </row>
    <row r="2824" spans="1:90" x14ac:dyDescent="0.25">
      <c r="A2824" t="s">
        <v>115</v>
      </c>
      <c r="B2824">
        <v>10205</v>
      </c>
      <c r="C2824" t="s">
        <v>154</v>
      </c>
      <c r="D2824">
        <v>1</v>
      </c>
      <c r="E2824">
        <v>8</v>
      </c>
      <c r="F2824">
        <v>1582</v>
      </c>
      <c r="G2824">
        <v>35001582</v>
      </c>
      <c r="H2824" t="s">
        <v>18605</v>
      </c>
      <c r="I2824">
        <v>100</v>
      </c>
      <c r="J2824" t="s">
        <v>107</v>
      </c>
      <c r="K2824" t="s">
        <v>2218</v>
      </c>
      <c r="L2824">
        <v>8</v>
      </c>
      <c r="M2824" t="s">
        <v>518</v>
      </c>
      <c r="N2824">
        <v>3047000</v>
      </c>
      <c r="O2824" t="s">
        <v>92</v>
      </c>
      <c r="P2824" t="s">
        <v>18606</v>
      </c>
      <c r="Q2824">
        <v>970</v>
      </c>
      <c r="R2824">
        <v>11</v>
      </c>
      <c r="S2824">
        <v>26944081</v>
      </c>
      <c r="T2824">
        <v>26945287</v>
      </c>
      <c r="U2824" t="s">
        <v>18607</v>
      </c>
      <c r="V2824">
        <v>1</v>
      </c>
      <c r="W2824" s="2">
        <v>0</v>
      </c>
      <c r="X2824" s="2">
        <v>0</v>
      </c>
      <c r="Y2824" s="2">
        <v>167</v>
      </c>
      <c r="Z2824" s="2">
        <v>177</v>
      </c>
      <c r="AA2824" s="2">
        <v>155</v>
      </c>
      <c r="AB2824" s="2">
        <v>155</v>
      </c>
      <c r="AC2824" s="2">
        <v>145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6</v>
      </c>
      <c r="BE2824" s="2">
        <v>0</v>
      </c>
      <c r="BF2824" s="2">
        <v>0</v>
      </c>
      <c r="BG2824" s="2">
        <v>8</v>
      </c>
      <c r="BH2824" s="2">
        <v>9</v>
      </c>
      <c r="BI2824" s="2">
        <v>7</v>
      </c>
      <c r="BJ2824" s="2">
        <v>8</v>
      </c>
      <c r="BK2824" s="2">
        <v>8</v>
      </c>
      <c r="BL2824" s="2">
        <v>0</v>
      </c>
      <c r="BM2824" s="2">
        <v>0</v>
      </c>
      <c r="BN2824" s="2">
        <v>0</v>
      </c>
      <c r="BO2824" s="2">
        <v>0</v>
      </c>
      <c r="BP2824" s="2">
        <v>0</v>
      </c>
      <c r="BQ2824" s="2">
        <v>0</v>
      </c>
      <c r="BR2824" s="2">
        <v>0</v>
      </c>
      <c r="BS2824" s="2">
        <v>0</v>
      </c>
      <c r="BT2824" s="2">
        <v>0</v>
      </c>
      <c r="BU2824" s="2">
        <v>0</v>
      </c>
      <c r="BV2824" s="2">
        <v>0</v>
      </c>
      <c r="BW2824" s="2">
        <v>0</v>
      </c>
      <c r="BX2824" s="2">
        <v>0</v>
      </c>
      <c r="BY2824" s="2">
        <v>0</v>
      </c>
      <c r="BZ2824" s="2">
        <v>0</v>
      </c>
      <c r="CA2824" s="2">
        <v>0</v>
      </c>
      <c r="CB2824" s="2">
        <v>0</v>
      </c>
      <c r="CC2824" s="2">
        <v>0</v>
      </c>
      <c r="CD2824" s="2">
        <v>0</v>
      </c>
      <c r="CE2824" s="2">
        <v>0</v>
      </c>
      <c r="CF2824" s="2">
        <v>0</v>
      </c>
      <c r="CG2824" s="2">
        <v>0</v>
      </c>
      <c r="CH2824" s="2">
        <v>0</v>
      </c>
      <c r="CI2824" s="2">
        <v>0</v>
      </c>
      <c r="CJ2824" s="2">
        <v>0</v>
      </c>
      <c r="CK2824" s="2">
        <v>0</v>
      </c>
      <c r="CL2824" s="2">
        <v>2</v>
      </c>
    </row>
    <row r="2825" spans="1:90" x14ac:dyDescent="0.25">
      <c r="A2825" t="s">
        <v>115</v>
      </c>
      <c r="B2825">
        <v>10205</v>
      </c>
      <c r="C2825" t="s">
        <v>154</v>
      </c>
      <c r="D2825">
        <v>1</v>
      </c>
      <c r="E2825">
        <v>8</v>
      </c>
      <c r="F2825">
        <v>37333</v>
      </c>
      <c r="G2825">
        <v>35037333</v>
      </c>
      <c r="H2825" t="s">
        <v>1652</v>
      </c>
      <c r="I2825">
        <v>100</v>
      </c>
      <c r="J2825" t="s">
        <v>107</v>
      </c>
      <c r="K2825" t="s">
        <v>2414</v>
      </c>
      <c r="L2825">
        <v>4</v>
      </c>
      <c r="M2825" t="s">
        <v>2415</v>
      </c>
      <c r="N2825">
        <v>3474020</v>
      </c>
      <c r="O2825" t="s">
        <v>92</v>
      </c>
      <c r="P2825" t="s">
        <v>7995</v>
      </c>
      <c r="Q2825">
        <v>967</v>
      </c>
      <c r="R2825">
        <v>11</v>
      </c>
      <c r="S2825">
        <v>27214977</v>
      </c>
      <c r="T2825">
        <v>27217926</v>
      </c>
      <c r="U2825" t="s">
        <v>7996</v>
      </c>
      <c r="V2825">
        <v>1</v>
      </c>
      <c r="W2825" s="2">
        <v>0</v>
      </c>
      <c r="X2825" s="2">
        <v>0</v>
      </c>
      <c r="Y2825" s="2">
        <v>65</v>
      </c>
      <c r="Z2825" s="2">
        <v>67</v>
      </c>
      <c r="AA2825" s="2">
        <v>73</v>
      </c>
      <c r="AB2825" s="2">
        <v>58</v>
      </c>
      <c r="AC2825" s="2">
        <v>73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4</v>
      </c>
      <c r="BH2825" s="2">
        <v>4</v>
      </c>
      <c r="BI2825" s="2">
        <v>4</v>
      </c>
      <c r="BJ2825" s="2">
        <v>4</v>
      </c>
      <c r="BK2825" s="2">
        <v>3</v>
      </c>
      <c r="BL2825" s="2">
        <v>0</v>
      </c>
      <c r="BM2825" s="2">
        <v>0</v>
      </c>
      <c r="BN2825" s="2">
        <v>0</v>
      </c>
      <c r="BO2825" s="2">
        <v>0</v>
      </c>
      <c r="BP2825" s="2">
        <v>0</v>
      </c>
      <c r="BQ2825" s="2">
        <v>0</v>
      </c>
      <c r="BR2825" s="2">
        <v>0</v>
      </c>
      <c r="BS2825" s="2">
        <v>0</v>
      </c>
      <c r="BT2825" s="2">
        <v>0</v>
      </c>
      <c r="BU2825" s="2">
        <v>0</v>
      </c>
      <c r="BV2825" s="2">
        <v>0</v>
      </c>
      <c r="BW2825" s="2">
        <v>0</v>
      </c>
      <c r="BX2825" s="2">
        <v>0</v>
      </c>
      <c r="BY2825" s="2">
        <v>0</v>
      </c>
      <c r="BZ2825" s="2">
        <v>0</v>
      </c>
      <c r="CA2825" s="2">
        <v>0</v>
      </c>
      <c r="CB2825" s="2">
        <v>0</v>
      </c>
      <c r="CC2825" s="2">
        <v>0</v>
      </c>
      <c r="CD2825" s="2">
        <v>0</v>
      </c>
      <c r="CE2825" s="2">
        <v>0</v>
      </c>
      <c r="CF2825" s="2">
        <v>0</v>
      </c>
      <c r="CG2825" s="2">
        <v>0</v>
      </c>
      <c r="CH2825" s="2">
        <v>0</v>
      </c>
      <c r="CI2825" s="2">
        <v>0</v>
      </c>
      <c r="CJ2825" s="2">
        <v>0</v>
      </c>
      <c r="CK2825" s="2">
        <v>0</v>
      </c>
      <c r="CL2825" s="2">
        <v>0</v>
      </c>
    </row>
    <row r="2826" spans="1:90" x14ac:dyDescent="0.25">
      <c r="A2826" t="s">
        <v>115</v>
      </c>
      <c r="B2826">
        <v>10205</v>
      </c>
      <c r="C2826" t="s">
        <v>154</v>
      </c>
      <c r="D2826">
        <v>1</v>
      </c>
      <c r="E2826">
        <v>8</v>
      </c>
      <c r="F2826">
        <v>38106</v>
      </c>
      <c r="G2826">
        <v>35038106</v>
      </c>
      <c r="H2826" t="s">
        <v>17126</v>
      </c>
      <c r="I2826">
        <v>100</v>
      </c>
      <c r="J2826" t="s">
        <v>107</v>
      </c>
      <c r="K2826" t="s">
        <v>3214</v>
      </c>
      <c r="L2826">
        <v>4</v>
      </c>
      <c r="M2826" t="s">
        <v>2415</v>
      </c>
      <c r="N2826">
        <v>3911000</v>
      </c>
      <c r="O2826" t="s">
        <v>102</v>
      </c>
      <c r="P2826" t="s">
        <v>6105</v>
      </c>
      <c r="Q2826">
        <v>576</v>
      </c>
      <c r="R2826">
        <v>11</v>
      </c>
      <c r="S2826">
        <v>27245509</v>
      </c>
      <c r="T2826">
        <v>27245865</v>
      </c>
      <c r="U2826" t="s">
        <v>17127</v>
      </c>
      <c r="V2826">
        <v>1</v>
      </c>
      <c r="W2826" s="2">
        <v>0</v>
      </c>
      <c r="X2826" s="2">
        <v>0</v>
      </c>
      <c r="Y2826" s="2">
        <v>117</v>
      </c>
      <c r="Z2826" s="2">
        <v>120</v>
      </c>
      <c r="AA2826" s="2">
        <v>121</v>
      </c>
      <c r="AB2826" s="2">
        <v>112</v>
      </c>
      <c r="AC2826" s="2">
        <v>138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7</v>
      </c>
      <c r="BH2826" s="2">
        <v>5</v>
      </c>
      <c r="BI2826" s="2">
        <v>4</v>
      </c>
      <c r="BJ2826" s="2">
        <v>4</v>
      </c>
      <c r="BK2826" s="2">
        <v>5</v>
      </c>
      <c r="BL2826" s="2">
        <v>0</v>
      </c>
      <c r="BM2826" s="2">
        <v>0</v>
      </c>
      <c r="BN2826" s="2">
        <v>0</v>
      </c>
      <c r="BO2826" s="2">
        <v>0</v>
      </c>
      <c r="BP2826" s="2">
        <v>0</v>
      </c>
      <c r="BQ2826" s="2">
        <v>0</v>
      </c>
      <c r="BR2826" s="2">
        <v>0</v>
      </c>
      <c r="BS2826" s="2">
        <v>0</v>
      </c>
      <c r="BT2826" s="2">
        <v>0</v>
      </c>
      <c r="BU2826" s="2">
        <v>0</v>
      </c>
      <c r="BV2826" s="2">
        <v>0</v>
      </c>
      <c r="BW2826" s="2">
        <v>0</v>
      </c>
      <c r="BX2826" s="2">
        <v>0</v>
      </c>
      <c r="BY2826" s="2">
        <v>0</v>
      </c>
      <c r="BZ2826" s="2">
        <v>0</v>
      </c>
      <c r="CA2826" s="2">
        <v>0</v>
      </c>
      <c r="CB2826" s="2">
        <v>0</v>
      </c>
      <c r="CC2826" s="2">
        <v>0</v>
      </c>
      <c r="CD2826" s="2">
        <v>0</v>
      </c>
      <c r="CE2826" s="2">
        <v>0</v>
      </c>
      <c r="CF2826" s="2">
        <v>0</v>
      </c>
      <c r="CG2826" s="2">
        <v>0</v>
      </c>
      <c r="CH2826" s="2">
        <v>0</v>
      </c>
      <c r="CI2826" s="2">
        <v>0</v>
      </c>
      <c r="CJ2826" s="2">
        <v>0</v>
      </c>
      <c r="CK2826" s="2">
        <v>0</v>
      </c>
      <c r="CL2826" s="2">
        <v>0</v>
      </c>
    </row>
    <row r="2827" spans="1:90" x14ac:dyDescent="0.25">
      <c r="A2827" t="s">
        <v>115</v>
      </c>
      <c r="B2827">
        <v>10205</v>
      </c>
      <c r="C2827" t="s">
        <v>154</v>
      </c>
      <c r="D2827">
        <v>1</v>
      </c>
      <c r="E2827">
        <v>8</v>
      </c>
      <c r="F2827">
        <v>46048</v>
      </c>
      <c r="G2827">
        <v>35046048</v>
      </c>
      <c r="H2827" t="s">
        <v>5861</v>
      </c>
      <c r="I2827">
        <v>100</v>
      </c>
      <c r="J2827" t="s">
        <v>107</v>
      </c>
      <c r="K2827" t="s">
        <v>6875</v>
      </c>
      <c r="L2827">
        <v>4</v>
      </c>
      <c r="M2827" t="s">
        <v>2415</v>
      </c>
      <c r="N2827">
        <v>3463070</v>
      </c>
      <c r="O2827" t="s">
        <v>92</v>
      </c>
      <c r="P2827" t="s">
        <v>6876</v>
      </c>
      <c r="Q2827">
        <v>137</v>
      </c>
      <c r="R2827">
        <v>11</v>
      </c>
      <c r="S2827">
        <v>22166068</v>
      </c>
      <c r="T2827">
        <v>23010556</v>
      </c>
      <c r="U2827" t="s">
        <v>6877</v>
      </c>
      <c r="V2827">
        <v>1</v>
      </c>
      <c r="W2827" s="2">
        <v>0</v>
      </c>
      <c r="X2827" s="2">
        <v>0</v>
      </c>
      <c r="Y2827" s="2">
        <v>72</v>
      </c>
      <c r="Z2827" s="2">
        <v>60</v>
      </c>
      <c r="AA2827" s="2">
        <v>85</v>
      </c>
      <c r="AB2827" s="2">
        <v>63</v>
      </c>
      <c r="AC2827" s="2">
        <v>42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0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4</v>
      </c>
      <c r="BH2827" s="2">
        <v>2</v>
      </c>
      <c r="BI2827" s="2">
        <v>4</v>
      </c>
      <c r="BJ2827" s="2">
        <v>3</v>
      </c>
      <c r="BK2827" s="2">
        <v>2</v>
      </c>
      <c r="BL2827" s="2">
        <v>0</v>
      </c>
      <c r="BM2827" s="2">
        <v>0</v>
      </c>
      <c r="BN2827" s="2">
        <v>0</v>
      </c>
      <c r="BO2827" s="2">
        <v>0</v>
      </c>
      <c r="BP2827" s="2">
        <v>0</v>
      </c>
      <c r="BQ2827" s="2">
        <v>0</v>
      </c>
      <c r="BR2827" s="2">
        <v>0</v>
      </c>
      <c r="BS2827" s="2">
        <v>0</v>
      </c>
      <c r="BT2827" s="2">
        <v>0</v>
      </c>
      <c r="BU2827" s="2">
        <v>0</v>
      </c>
      <c r="BV2827" s="2">
        <v>0</v>
      </c>
      <c r="BW2827" s="2">
        <v>0</v>
      </c>
      <c r="BX2827" s="2">
        <v>0</v>
      </c>
      <c r="BY2827" s="2">
        <v>0</v>
      </c>
      <c r="BZ2827" s="2">
        <v>0</v>
      </c>
      <c r="CA2827" s="2">
        <v>0</v>
      </c>
      <c r="CB2827" s="2">
        <v>0</v>
      </c>
      <c r="CC2827" s="2">
        <v>0</v>
      </c>
      <c r="CD2827" s="2">
        <v>0</v>
      </c>
      <c r="CE2827" s="2">
        <v>0</v>
      </c>
      <c r="CF2827" s="2">
        <v>0</v>
      </c>
      <c r="CG2827" s="2">
        <v>0</v>
      </c>
      <c r="CH2827" s="2">
        <v>0</v>
      </c>
      <c r="CI2827" s="2">
        <v>0</v>
      </c>
      <c r="CJ2827" s="2">
        <v>0</v>
      </c>
      <c r="CK2827" s="2">
        <v>0</v>
      </c>
      <c r="CL2827" s="2">
        <v>0</v>
      </c>
    </row>
    <row r="2828" spans="1:90" x14ac:dyDescent="0.25">
      <c r="A2828" t="s">
        <v>115</v>
      </c>
      <c r="B2828">
        <v>10205</v>
      </c>
      <c r="C2828" t="s">
        <v>154</v>
      </c>
      <c r="D2828">
        <v>1</v>
      </c>
      <c r="E2828">
        <v>8</v>
      </c>
      <c r="F2828">
        <v>2100</v>
      </c>
      <c r="G2828">
        <v>35002100</v>
      </c>
      <c r="H2828" t="s">
        <v>15565</v>
      </c>
      <c r="I2828">
        <v>100</v>
      </c>
      <c r="J2828" t="s">
        <v>107</v>
      </c>
      <c r="K2828" t="s">
        <v>156</v>
      </c>
      <c r="L2828">
        <v>80</v>
      </c>
      <c r="M2828" t="s">
        <v>156</v>
      </c>
      <c r="N2828">
        <v>3081030</v>
      </c>
      <c r="O2828" t="s">
        <v>92</v>
      </c>
      <c r="P2828" t="s">
        <v>15566</v>
      </c>
      <c r="Q2828">
        <v>190</v>
      </c>
      <c r="R2828">
        <v>11</v>
      </c>
      <c r="S2828">
        <v>20935166</v>
      </c>
      <c r="T2828">
        <v>20935182</v>
      </c>
      <c r="U2828" t="s">
        <v>15567</v>
      </c>
      <c r="V2828">
        <v>1</v>
      </c>
      <c r="W2828" s="2">
        <v>0</v>
      </c>
      <c r="X2828" s="2">
        <v>0</v>
      </c>
      <c r="Y2828" s="2">
        <v>108</v>
      </c>
      <c r="Z2828" s="2">
        <v>94</v>
      </c>
      <c r="AA2828" s="2">
        <v>131</v>
      </c>
      <c r="AB2828" s="2">
        <v>110</v>
      </c>
      <c r="AC2828" s="2">
        <v>96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0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5</v>
      </c>
      <c r="BH2828" s="2">
        <v>4</v>
      </c>
      <c r="BI2828" s="2">
        <v>7</v>
      </c>
      <c r="BJ2828" s="2">
        <v>4</v>
      </c>
      <c r="BK2828" s="2">
        <v>4</v>
      </c>
      <c r="BL2828" s="2">
        <v>0</v>
      </c>
      <c r="BM2828" s="2">
        <v>0</v>
      </c>
      <c r="BN2828" s="2">
        <v>0</v>
      </c>
      <c r="BO2828" s="2">
        <v>0</v>
      </c>
      <c r="BP2828" s="2">
        <v>0</v>
      </c>
      <c r="BQ2828" s="2">
        <v>0</v>
      </c>
      <c r="BR2828" s="2">
        <v>0</v>
      </c>
      <c r="BS2828" s="2">
        <v>0</v>
      </c>
      <c r="BT2828" s="2">
        <v>0</v>
      </c>
      <c r="BU2828" s="2">
        <v>0</v>
      </c>
      <c r="BV2828" s="2">
        <v>0</v>
      </c>
      <c r="BW2828" s="2">
        <v>0</v>
      </c>
      <c r="BX2828" s="2">
        <v>0</v>
      </c>
      <c r="BY2828" s="2">
        <v>0</v>
      </c>
      <c r="BZ2828" s="2">
        <v>0</v>
      </c>
      <c r="CA2828" s="2">
        <v>0</v>
      </c>
      <c r="CB2828" s="2">
        <v>0</v>
      </c>
      <c r="CC2828" s="2">
        <v>0</v>
      </c>
      <c r="CD2828" s="2">
        <v>0</v>
      </c>
      <c r="CE2828" s="2">
        <v>0</v>
      </c>
      <c r="CF2828" s="2">
        <v>0</v>
      </c>
      <c r="CG2828" s="2">
        <v>0</v>
      </c>
      <c r="CH2828" s="2">
        <v>0</v>
      </c>
      <c r="CI2828" s="2">
        <v>0</v>
      </c>
      <c r="CJ2828" s="2">
        <v>0</v>
      </c>
      <c r="CK2828" s="2">
        <v>0</v>
      </c>
      <c r="CL2828" s="2">
        <v>0</v>
      </c>
    </row>
    <row r="2829" spans="1:90" x14ac:dyDescent="0.25">
      <c r="A2829" t="s">
        <v>115</v>
      </c>
      <c r="B2829">
        <v>10205</v>
      </c>
      <c r="C2829" t="s">
        <v>154</v>
      </c>
      <c r="D2829">
        <v>1</v>
      </c>
      <c r="E2829">
        <v>8</v>
      </c>
      <c r="F2829">
        <v>759</v>
      </c>
      <c r="G2829">
        <v>35000759</v>
      </c>
      <c r="H2829" t="s">
        <v>8427</v>
      </c>
      <c r="I2829">
        <v>100</v>
      </c>
      <c r="J2829" t="s">
        <v>107</v>
      </c>
      <c r="K2829" t="s">
        <v>1451</v>
      </c>
      <c r="L2829">
        <v>89</v>
      </c>
      <c r="M2829" t="s">
        <v>1451</v>
      </c>
      <c r="N2829">
        <v>2111031</v>
      </c>
      <c r="O2829" t="s">
        <v>92</v>
      </c>
      <c r="P2829" t="s">
        <v>8428</v>
      </c>
      <c r="Q2829">
        <v>748</v>
      </c>
      <c r="R2829">
        <v>11</v>
      </c>
      <c r="S2829">
        <v>26316886</v>
      </c>
      <c r="T2829">
        <v>29674820</v>
      </c>
      <c r="U2829" t="s">
        <v>8429</v>
      </c>
      <c r="V2829">
        <v>1</v>
      </c>
      <c r="W2829" s="2">
        <v>0</v>
      </c>
      <c r="X2829" s="2">
        <v>0</v>
      </c>
      <c r="Y2829" s="2">
        <v>141</v>
      </c>
      <c r="Z2829" s="2">
        <v>174</v>
      </c>
      <c r="AA2829" s="2">
        <v>151</v>
      </c>
      <c r="AB2829" s="2">
        <v>135</v>
      </c>
      <c r="AC2829" s="2">
        <v>149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19</v>
      </c>
      <c r="BE2829" s="2">
        <v>0</v>
      </c>
      <c r="BF2829" s="2">
        <v>0</v>
      </c>
      <c r="BG2829" s="2">
        <v>5</v>
      </c>
      <c r="BH2829" s="2">
        <v>7</v>
      </c>
      <c r="BI2829" s="2">
        <v>7</v>
      </c>
      <c r="BJ2829" s="2">
        <v>9</v>
      </c>
      <c r="BK2829" s="2">
        <v>10</v>
      </c>
      <c r="BL2829" s="2">
        <v>0</v>
      </c>
      <c r="BM2829" s="2">
        <v>0</v>
      </c>
      <c r="BN2829" s="2">
        <v>0</v>
      </c>
      <c r="BO2829" s="2">
        <v>0</v>
      </c>
      <c r="BP2829" s="2">
        <v>0</v>
      </c>
      <c r="BQ2829" s="2">
        <v>0</v>
      </c>
      <c r="BR2829" s="2">
        <v>0</v>
      </c>
      <c r="BS2829" s="2">
        <v>0</v>
      </c>
      <c r="BT2829" s="2">
        <v>0</v>
      </c>
      <c r="BU2829" s="2">
        <v>0</v>
      </c>
      <c r="BV2829" s="2">
        <v>0</v>
      </c>
      <c r="BW2829" s="2">
        <v>0</v>
      </c>
      <c r="BX2829" s="2">
        <v>0</v>
      </c>
      <c r="BY2829" s="2">
        <v>0</v>
      </c>
      <c r="BZ2829" s="2">
        <v>0</v>
      </c>
      <c r="CA2829" s="2">
        <v>0</v>
      </c>
      <c r="CB2829" s="2">
        <v>0</v>
      </c>
      <c r="CC2829" s="2">
        <v>0</v>
      </c>
      <c r="CD2829" s="2">
        <v>0</v>
      </c>
      <c r="CE2829" s="2">
        <v>0</v>
      </c>
      <c r="CF2829" s="2">
        <v>0</v>
      </c>
      <c r="CG2829" s="2">
        <v>0</v>
      </c>
      <c r="CH2829" s="2">
        <v>0</v>
      </c>
      <c r="CI2829" s="2">
        <v>0</v>
      </c>
      <c r="CJ2829" s="2">
        <v>0</v>
      </c>
      <c r="CK2829" s="2">
        <v>0</v>
      </c>
      <c r="CL2829" s="2">
        <v>7</v>
      </c>
    </row>
    <row r="2830" spans="1:90" x14ac:dyDescent="0.25">
      <c r="A2830" t="s">
        <v>115</v>
      </c>
      <c r="B2830">
        <v>10205</v>
      </c>
      <c r="C2830" t="s">
        <v>154</v>
      </c>
      <c r="D2830">
        <v>1</v>
      </c>
      <c r="E2830">
        <v>8</v>
      </c>
      <c r="F2830">
        <v>37370</v>
      </c>
      <c r="G2830">
        <v>35037370</v>
      </c>
      <c r="H2830" t="s">
        <v>17960</v>
      </c>
      <c r="I2830">
        <v>100</v>
      </c>
      <c r="J2830" t="s">
        <v>107</v>
      </c>
      <c r="K2830" t="s">
        <v>3870</v>
      </c>
      <c r="L2830">
        <v>89</v>
      </c>
      <c r="M2830" t="s">
        <v>1451</v>
      </c>
      <c r="N2830">
        <v>2124002</v>
      </c>
      <c r="O2830" t="s">
        <v>102</v>
      </c>
      <c r="P2830" t="s">
        <v>17961</v>
      </c>
      <c r="Q2830">
        <v>2435</v>
      </c>
      <c r="R2830">
        <v>11</v>
      </c>
      <c r="S2830">
        <v>22123422</v>
      </c>
      <c r="T2830">
        <v>29494536</v>
      </c>
      <c r="U2830" t="s">
        <v>17962</v>
      </c>
      <c r="V2830">
        <v>1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136</v>
      </c>
      <c r="AE2830" s="2">
        <v>102</v>
      </c>
      <c r="AF2830" s="2">
        <v>94</v>
      </c>
      <c r="AG2830" s="2">
        <v>117</v>
      </c>
      <c r="AH2830" s="2">
        <v>261</v>
      </c>
      <c r="AI2830" s="2">
        <v>191</v>
      </c>
      <c r="AJ2830" s="2">
        <v>130</v>
      </c>
      <c r="AK2830" s="2">
        <v>0</v>
      </c>
      <c r="AL2830" s="2">
        <v>0</v>
      </c>
      <c r="AM2830" s="2">
        <v>0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87</v>
      </c>
      <c r="BD2830" s="2">
        <v>0</v>
      </c>
      <c r="BE2830" s="2">
        <v>0</v>
      </c>
      <c r="BF2830" s="2">
        <v>0</v>
      </c>
      <c r="BG2830" s="2">
        <v>0</v>
      </c>
      <c r="BH2830" s="2">
        <v>0</v>
      </c>
      <c r="BI2830" s="2">
        <v>0</v>
      </c>
      <c r="BJ2830" s="2">
        <v>0</v>
      </c>
      <c r="BK2830" s="2">
        <v>0</v>
      </c>
      <c r="BL2830" s="2">
        <v>7</v>
      </c>
      <c r="BM2830" s="2">
        <v>4</v>
      </c>
      <c r="BN2830" s="2">
        <v>4</v>
      </c>
      <c r="BO2830" s="2">
        <v>6</v>
      </c>
      <c r="BP2830" s="2">
        <v>10</v>
      </c>
      <c r="BQ2830" s="2">
        <v>8</v>
      </c>
      <c r="BR2830" s="2">
        <v>4</v>
      </c>
      <c r="BS2830" s="2">
        <v>0</v>
      </c>
      <c r="BT2830" s="2">
        <v>0</v>
      </c>
      <c r="BU2830" s="2">
        <v>0</v>
      </c>
      <c r="BV2830" s="2">
        <v>0</v>
      </c>
      <c r="BW2830" s="2">
        <v>0</v>
      </c>
      <c r="BX2830" s="2">
        <v>0</v>
      </c>
      <c r="BY2830" s="2">
        <v>0</v>
      </c>
      <c r="BZ2830" s="2">
        <v>0</v>
      </c>
      <c r="CA2830" s="2">
        <v>0</v>
      </c>
      <c r="CB2830" s="2">
        <v>0</v>
      </c>
      <c r="CC2830" s="2">
        <v>0</v>
      </c>
      <c r="CD2830" s="2">
        <v>0</v>
      </c>
      <c r="CE2830" s="2">
        <v>0</v>
      </c>
      <c r="CF2830" s="2">
        <v>0</v>
      </c>
      <c r="CG2830" s="2">
        <v>0</v>
      </c>
      <c r="CH2830" s="2">
        <v>0</v>
      </c>
      <c r="CI2830" s="2">
        <v>0</v>
      </c>
      <c r="CJ2830" s="2">
        <v>0</v>
      </c>
      <c r="CK2830" s="2">
        <v>6</v>
      </c>
      <c r="CL2830" s="2">
        <v>0</v>
      </c>
    </row>
    <row r="2831" spans="1:90" x14ac:dyDescent="0.25">
      <c r="A2831" t="s">
        <v>115</v>
      </c>
      <c r="B2831">
        <v>10205</v>
      </c>
      <c r="C2831" t="s">
        <v>154</v>
      </c>
      <c r="D2831">
        <v>1</v>
      </c>
      <c r="E2831">
        <v>8</v>
      </c>
      <c r="F2831">
        <v>2094</v>
      </c>
      <c r="G2831">
        <v>35002094</v>
      </c>
      <c r="H2831" t="s">
        <v>8801</v>
      </c>
      <c r="I2831">
        <v>100</v>
      </c>
      <c r="J2831" t="s">
        <v>107</v>
      </c>
      <c r="K2831" t="s">
        <v>604</v>
      </c>
      <c r="L2831">
        <v>20</v>
      </c>
      <c r="M2831" t="s">
        <v>605</v>
      </c>
      <c r="N2831">
        <v>3421030</v>
      </c>
      <c r="O2831" t="s">
        <v>92</v>
      </c>
      <c r="P2831" t="s">
        <v>8802</v>
      </c>
      <c r="Q2831">
        <v>8</v>
      </c>
      <c r="R2831">
        <v>11</v>
      </c>
      <c r="S2831">
        <v>20912433</v>
      </c>
      <c r="T2831">
        <v>20970092</v>
      </c>
      <c r="U2831" t="s">
        <v>8803</v>
      </c>
      <c r="V2831">
        <v>1</v>
      </c>
      <c r="W2831" s="2">
        <v>0</v>
      </c>
      <c r="X2831" s="2">
        <v>0</v>
      </c>
      <c r="Y2831" s="2">
        <v>79</v>
      </c>
      <c r="Z2831" s="2">
        <v>60</v>
      </c>
      <c r="AA2831" s="2">
        <v>59</v>
      </c>
      <c r="AB2831" s="2">
        <v>56</v>
      </c>
      <c r="AC2831" s="2">
        <v>81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3</v>
      </c>
      <c r="BH2831" s="2">
        <v>2</v>
      </c>
      <c r="BI2831" s="2">
        <v>2</v>
      </c>
      <c r="BJ2831" s="2">
        <v>2</v>
      </c>
      <c r="BK2831" s="2">
        <v>3</v>
      </c>
      <c r="BL2831" s="2">
        <v>0</v>
      </c>
      <c r="BM2831" s="2">
        <v>0</v>
      </c>
      <c r="BN2831" s="2">
        <v>0</v>
      </c>
      <c r="BO2831" s="2">
        <v>0</v>
      </c>
      <c r="BP2831" s="2">
        <v>0</v>
      </c>
      <c r="BQ2831" s="2">
        <v>0</v>
      </c>
      <c r="BR2831" s="2">
        <v>0</v>
      </c>
      <c r="BS2831" s="2">
        <v>0</v>
      </c>
      <c r="BT2831" s="2">
        <v>0</v>
      </c>
      <c r="BU2831" s="2">
        <v>0</v>
      </c>
      <c r="BV2831" s="2">
        <v>0</v>
      </c>
      <c r="BW2831" s="2">
        <v>0</v>
      </c>
      <c r="BX2831" s="2">
        <v>0</v>
      </c>
      <c r="BY2831" s="2">
        <v>0</v>
      </c>
      <c r="BZ2831" s="2">
        <v>0</v>
      </c>
      <c r="CA2831" s="2">
        <v>0</v>
      </c>
      <c r="CB2831" s="2">
        <v>0</v>
      </c>
      <c r="CC2831" s="2">
        <v>0</v>
      </c>
      <c r="CD2831" s="2">
        <v>0</v>
      </c>
      <c r="CE2831" s="2">
        <v>0</v>
      </c>
      <c r="CF2831" s="2">
        <v>0</v>
      </c>
      <c r="CG2831" s="2">
        <v>0</v>
      </c>
      <c r="CH2831" s="2">
        <v>0</v>
      </c>
      <c r="CI2831" s="2">
        <v>0</v>
      </c>
      <c r="CJ2831" s="2">
        <v>0</v>
      </c>
      <c r="CK2831" s="2">
        <v>0</v>
      </c>
      <c r="CL2831" s="2">
        <v>0</v>
      </c>
    </row>
    <row r="2832" spans="1:90" x14ac:dyDescent="0.25">
      <c r="A2832" t="s">
        <v>115</v>
      </c>
      <c r="B2832">
        <v>10205</v>
      </c>
      <c r="C2832" t="s">
        <v>154</v>
      </c>
      <c r="D2832">
        <v>1</v>
      </c>
      <c r="E2832">
        <v>8</v>
      </c>
      <c r="F2832">
        <v>39100</v>
      </c>
      <c r="G2832">
        <v>35039100</v>
      </c>
      <c r="H2832" t="s">
        <v>13794</v>
      </c>
      <c r="I2832">
        <v>100</v>
      </c>
      <c r="J2832" t="s">
        <v>107</v>
      </c>
      <c r="K2832" t="s">
        <v>1429</v>
      </c>
      <c r="L2832">
        <v>85</v>
      </c>
      <c r="M2832" t="s">
        <v>300</v>
      </c>
      <c r="N2832">
        <v>3377010</v>
      </c>
      <c r="O2832" t="s">
        <v>92</v>
      </c>
      <c r="P2832" t="s">
        <v>10521</v>
      </c>
      <c r="Q2832">
        <v>405</v>
      </c>
      <c r="R2832">
        <v>11</v>
      </c>
      <c r="S2832">
        <v>21546677</v>
      </c>
      <c r="T2832">
        <v>22165960</v>
      </c>
      <c r="U2832" t="s">
        <v>19515</v>
      </c>
      <c r="V2832">
        <v>1</v>
      </c>
      <c r="W2832" s="2">
        <v>0</v>
      </c>
      <c r="X2832" s="2">
        <v>0</v>
      </c>
      <c r="Y2832" s="2">
        <v>88</v>
      </c>
      <c r="Z2832" s="2">
        <v>89</v>
      </c>
      <c r="AA2832" s="2">
        <v>106</v>
      </c>
      <c r="AB2832" s="2">
        <v>100</v>
      </c>
      <c r="AC2832" s="2">
        <v>88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0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4</v>
      </c>
      <c r="BH2832" s="2">
        <v>5</v>
      </c>
      <c r="BI2832" s="2">
        <v>5</v>
      </c>
      <c r="BJ2832" s="2">
        <v>4</v>
      </c>
      <c r="BK2832" s="2">
        <v>5</v>
      </c>
      <c r="BL2832" s="2">
        <v>0</v>
      </c>
      <c r="BM2832" s="2">
        <v>0</v>
      </c>
      <c r="BN2832" s="2">
        <v>0</v>
      </c>
      <c r="BO2832" s="2">
        <v>0</v>
      </c>
      <c r="BP2832" s="2">
        <v>0</v>
      </c>
      <c r="BQ2832" s="2">
        <v>0</v>
      </c>
      <c r="BR2832" s="2">
        <v>0</v>
      </c>
      <c r="BS2832" s="2">
        <v>0</v>
      </c>
      <c r="BT2832" s="2">
        <v>0</v>
      </c>
      <c r="BU2832" s="2">
        <v>0</v>
      </c>
      <c r="BV2832" s="2">
        <v>0</v>
      </c>
      <c r="BW2832" s="2">
        <v>0</v>
      </c>
      <c r="BX2832" s="2">
        <v>0</v>
      </c>
      <c r="BY2832" s="2">
        <v>0</v>
      </c>
      <c r="BZ2832" s="2">
        <v>0</v>
      </c>
      <c r="CA2832" s="2">
        <v>0</v>
      </c>
      <c r="CB2832" s="2">
        <v>0</v>
      </c>
      <c r="CC2832" s="2">
        <v>0</v>
      </c>
      <c r="CD2832" s="2">
        <v>0</v>
      </c>
      <c r="CE2832" s="2">
        <v>0</v>
      </c>
      <c r="CF2832" s="2">
        <v>0</v>
      </c>
      <c r="CG2832" s="2">
        <v>0</v>
      </c>
      <c r="CH2832" s="2">
        <v>0</v>
      </c>
      <c r="CI2832" s="2">
        <v>0</v>
      </c>
      <c r="CJ2832" s="2">
        <v>0</v>
      </c>
      <c r="CK2832" s="2">
        <v>0</v>
      </c>
      <c r="CL2832" s="2">
        <v>0</v>
      </c>
    </row>
    <row r="2833" spans="1:90" x14ac:dyDescent="0.25">
      <c r="A2833" t="s">
        <v>115</v>
      </c>
      <c r="B2833">
        <v>10205</v>
      </c>
      <c r="C2833" t="s">
        <v>154</v>
      </c>
      <c r="D2833">
        <v>1</v>
      </c>
      <c r="E2833">
        <v>8</v>
      </c>
      <c r="F2833">
        <v>1485</v>
      </c>
      <c r="G2833">
        <v>35001485</v>
      </c>
      <c r="H2833" t="s">
        <v>10251</v>
      </c>
      <c r="I2833">
        <v>100</v>
      </c>
      <c r="J2833" t="s">
        <v>107</v>
      </c>
      <c r="K2833" t="s">
        <v>10252</v>
      </c>
      <c r="L2833">
        <v>8</v>
      </c>
      <c r="M2833" t="s">
        <v>518</v>
      </c>
      <c r="N2833">
        <v>3174000</v>
      </c>
      <c r="O2833" t="s">
        <v>92</v>
      </c>
      <c r="P2833" t="s">
        <v>10253</v>
      </c>
      <c r="Q2833">
        <v>126</v>
      </c>
      <c r="R2833">
        <v>11</v>
      </c>
      <c r="S2833">
        <v>22928232</v>
      </c>
      <c r="T2833">
        <v>26946335</v>
      </c>
      <c r="U2833" t="s">
        <v>10254</v>
      </c>
      <c r="V2833">
        <v>1</v>
      </c>
      <c r="W2833" s="2">
        <v>0</v>
      </c>
      <c r="X2833" s="2">
        <v>0</v>
      </c>
      <c r="Y2833" s="2">
        <v>56</v>
      </c>
      <c r="Z2833" s="2">
        <v>57</v>
      </c>
      <c r="AA2833" s="2">
        <v>59</v>
      </c>
      <c r="AB2833" s="2">
        <v>52</v>
      </c>
      <c r="AC2833" s="2">
        <v>47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3</v>
      </c>
      <c r="BH2833" s="2">
        <v>2</v>
      </c>
      <c r="BI2833" s="2">
        <v>3</v>
      </c>
      <c r="BJ2833" s="2">
        <v>2</v>
      </c>
      <c r="BK2833" s="2">
        <v>2</v>
      </c>
      <c r="BL2833" s="2">
        <v>0</v>
      </c>
      <c r="BM2833" s="2">
        <v>0</v>
      </c>
      <c r="BN2833" s="2">
        <v>0</v>
      </c>
      <c r="BO2833" s="2">
        <v>0</v>
      </c>
      <c r="BP2833" s="2">
        <v>0</v>
      </c>
      <c r="BQ2833" s="2">
        <v>0</v>
      </c>
      <c r="BR2833" s="2">
        <v>0</v>
      </c>
      <c r="BS2833" s="2">
        <v>0</v>
      </c>
      <c r="BT2833" s="2">
        <v>0</v>
      </c>
      <c r="BU2833" s="2">
        <v>0</v>
      </c>
      <c r="BV2833" s="2">
        <v>0</v>
      </c>
      <c r="BW2833" s="2">
        <v>0</v>
      </c>
      <c r="BX2833" s="2">
        <v>0</v>
      </c>
      <c r="BY2833" s="2">
        <v>0</v>
      </c>
      <c r="BZ2833" s="2">
        <v>0</v>
      </c>
      <c r="CA2833" s="2">
        <v>0</v>
      </c>
      <c r="CB2833" s="2">
        <v>0</v>
      </c>
      <c r="CC2833" s="2">
        <v>0</v>
      </c>
      <c r="CD2833" s="2">
        <v>0</v>
      </c>
      <c r="CE2833" s="2">
        <v>0</v>
      </c>
      <c r="CF2833" s="2">
        <v>0</v>
      </c>
      <c r="CG2833" s="2">
        <v>0</v>
      </c>
      <c r="CH2833" s="2">
        <v>0</v>
      </c>
      <c r="CI2833" s="2">
        <v>0</v>
      </c>
      <c r="CJ2833" s="2">
        <v>0</v>
      </c>
      <c r="CK2833" s="2">
        <v>0</v>
      </c>
      <c r="CL2833" s="2">
        <v>0</v>
      </c>
    </row>
    <row r="2834" spans="1:90" x14ac:dyDescent="0.25">
      <c r="A2834" t="s">
        <v>115</v>
      </c>
      <c r="B2834">
        <v>10205</v>
      </c>
      <c r="C2834" t="s">
        <v>154</v>
      </c>
      <c r="D2834">
        <v>1</v>
      </c>
      <c r="E2834">
        <v>8</v>
      </c>
      <c r="F2834">
        <v>41695</v>
      </c>
      <c r="G2834">
        <v>35041695</v>
      </c>
      <c r="H2834" t="s">
        <v>5166</v>
      </c>
      <c r="I2834">
        <v>100</v>
      </c>
      <c r="J2834" t="s">
        <v>107</v>
      </c>
      <c r="K2834" t="s">
        <v>5167</v>
      </c>
      <c r="L2834">
        <v>4</v>
      </c>
      <c r="M2834" t="s">
        <v>2415</v>
      </c>
      <c r="N2834">
        <v>3909070</v>
      </c>
      <c r="O2834" t="s">
        <v>92</v>
      </c>
      <c r="P2834" t="s">
        <v>5168</v>
      </c>
      <c r="Q2834">
        <v>50</v>
      </c>
      <c r="R2834">
        <v>11</v>
      </c>
      <c r="S2834">
        <v>27213080</v>
      </c>
      <c r="T2834">
        <v>27219171</v>
      </c>
      <c r="U2834" t="s">
        <v>5169</v>
      </c>
      <c r="V2834">
        <v>1</v>
      </c>
      <c r="W2834" s="2">
        <v>0</v>
      </c>
      <c r="X2834" s="2">
        <v>0</v>
      </c>
      <c r="Y2834" s="2">
        <v>93</v>
      </c>
      <c r="Z2834" s="2">
        <v>100</v>
      </c>
      <c r="AA2834" s="2">
        <v>116</v>
      </c>
      <c r="AB2834" s="2">
        <v>111</v>
      </c>
      <c r="AC2834" s="2">
        <v>109</v>
      </c>
      <c r="AD2834" s="2">
        <v>165</v>
      </c>
      <c r="AE2834" s="2">
        <v>124</v>
      </c>
      <c r="AF2834" s="2">
        <v>103</v>
      </c>
      <c r="AG2834" s="2">
        <v>93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0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90</v>
      </c>
      <c r="BD2834" s="2">
        <v>0</v>
      </c>
      <c r="BE2834" s="2">
        <v>0</v>
      </c>
      <c r="BF2834" s="2">
        <v>0</v>
      </c>
      <c r="BG2834" s="2">
        <v>7</v>
      </c>
      <c r="BH2834" s="2">
        <v>4</v>
      </c>
      <c r="BI2834" s="2">
        <v>5</v>
      </c>
      <c r="BJ2834" s="2">
        <v>6</v>
      </c>
      <c r="BK2834" s="2">
        <v>4</v>
      </c>
      <c r="BL2834" s="2">
        <v>7</v>
      </c>
      <c r="BM2834" s="2">
        <v>4</v>
      </c>
      <c r="BN2834" s="2">
        <v>4</v>
      </c>
      <c r="BO2834" s="2">
        <v>3</v>
      </c>
      <c r="BP2834" s="2">
        <v>0</v>
      </c>
      <c r="BQ2834" s="2">
        <v>0</v>
      </c>
      <c r="BR2834" s="2">
        <v>0</v>
      </c>
      <c r="BS2834" s="2">
        <v>0</v>
      </c>
      <c r="BT2834" s="2">
        <v>0</v>
      </c>
      <c r="BU2834" s="2">
        <v>0</v>
      </c>
      <c r="BV2834" s="2">
        <v>0</v>
      </c>
      <c r="BW2834" s="2">
        <v>0</v>
      </c>
      <c r="BX2834" s="2">
        <v>0</v>
      </c>
      <c r="BY2834" s="2">
        <v>0</v>
      </c>
      <c r="BZ2834" s="2">
        <v>0</v>
      </c>
      <c r="CA2834" s="2">
        <v>0</v>
      </c>
      <c r="CB2834" s="2">
        <v>0</v>
      </c>
      <c r="CC2834" s="2">
        <v>0</v>
      </c>
      <c r="CD2834" s="2">
        <v>0</v>
      </c>
      <c r="CE2834" s="2">
        <v>0</v>
      </c>
      <c r="CF2834" s="2">
        <v>0</v>
      </c>
      <c r="CG2834" s="2">
        <v>0</v>
      </c>
      <c r="CH2834" s="2">
        <v>0</v>
      </c>
      <c r="CI2834" s="2">
        <v>0</v>
      </c>
      <c r="CJ2834" s="2">
        <v>0</v>
      </c>
      <c r="CK2834" s="2">
        <v>5</v>
      </c>
      <c r="CL2834" s="2">
        <v>0</v>
      </c>
    </row>
    <row r="2835" spans="1:90" x14ac:dyDescent="0.25">
      <c r="A2835" t="s">
        <v>115</v>
      </c>
      <c r="B2835">
        <v>10205</v>
      </c>
      <c r="C2835" t="s">
        <v>154</v>
      </c>
      <c r="D2835">
        <v>1</v>
      </c>
      <c r="E2835">
        <v>8</v>
      </c>
      <c r="F2835">
        <v>796</v>
      </c>
      <c r="G2835">
        <v>35000796</v>
      </c>
      <c r="H2835" t="s">
        <v>16334</v>
      </c>
      <c r="I2835">
        <v>100</v>
      </c>
      <c r="J2835" t="s">
        <v>107</v>
      </c>
      <c r="K2835" t="s">
        <v>1450</v>
      </c>
      <c r="L2835">
        <v>89</v>
      </c>
      <c r="M2835" t="s">
        <v>1451</v>
      </c>
      <c r="N2835">
        <v>2177020</v>
      </c>
      <c r="O2835" t="s">
        <v>92</v>
      </c>
      <c r="P2835" t="s">
        <v>16335</v>
      </c>
      <c r="Q2835" t="s">
        <v>127</v>
      </c>
      <c r="R2835">
        <v>11</v>
      </c>
      <c r="S2835">
        <v>29545915</v>
      </c>
      <c r="T2835">
        <v>29677056</v>
      </c>
      <c r="U2835" t="s">
        <v>16336</v>
      </c>
      <c r="V2835">
        <v>1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100</v>
      </c>
      <c r="AE2835" s="2">
        <v>104</v>
      </c>
      <c r="AF2835" s="2">
        <v>91</v>
      </c>
      <c r="AG2835" s="2">
        <v>76</v>
      </c>
      <c r="AH2835" s="2">
        <v>301</v>
      </c>
      <c r="AI2835" s="2">
        <v>230</v>
      </c>
      <c r="AJ2835" s="2">
        <v>215</v>
      </c>
      <c r="AK2835" s="2">
        <v>0</v>
      </c>
      <c r="AL2835" s="2">
        <v>0</v>
      </c>
      <c r="AM2835" s="2">
        <v>0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110</v>
      </c>
      <c r="BD2835" s="2">
        <v>0</v>
      </c>
      <c r="BE2835" s="2">
        <v>0</v>
      </c>
      <c r="BF2835" s="2">
        <v>0</v>
      </c>
      <c r="BG2835" s="2">
        <v>0</v>
      </c>
      <c r="BH2835" s="2">
        <v>0</v>
      </c>
      <c r="BI2835" s="2">
        <v>0</v>
      </c>
      <c r="BJ2835" s="2">
        <v>0</v>
      </c>
      <c r="BK2835" s="2">
        <v>0</v>
      </c>
      <c r="BL2835" s="2">
        <v>6</v>
      </c>
      <c r="BM2835" s="2">
        <v>7</v>
      </c>
      <c r="BN2835" s="2">
        <v>4</v>
      </c>
      <c r="BO2835" s="2">
        <v>4</v>
      </c>
      <c r="BP2835" s="2">
        <v>14</v>
      </c>
      <c r="BQ2835" s="2">
        <v>8</v>
      </c>
      <c r="BR2835" s="2">
        <v>6</v>
      </c>
      <c r="BS2835" s="2">
        <v>0</v>
      </c>
      <c r="BT2835" s="2">
        <v>0</v>
      </c>
      <c r="BU2835" s="2">
        <v>0</v>
      </c>
      <c r="BV2835" s="2">
        <v>0</v>
      </c>
      <c r="BW2835" s="2">
        <v>0</v>
      </c>
      <c r="BX2835" s="2">
        <v>0</v>
      </c>
      <c r="BY2835" s="2">
        <v>0</v>
      </c>
      <c r="BZ2835" s="2">
        <v>0</v>
      </c>
      <c r="CA2835" s="2">
        <v>0</v>
      </c>
      <c r="CB2835" s="2">
        <v>0</v>
      </c>
      <c r="CC2835" s="2">
        <v>0</v>
      </c>
      <c r="CD2835" s="2">
        <v>0</v>
      </c>
      <c r="CE2835" s="2">
        <v>0</v>
      </c>
      <c r="CF2835" s="2">
        <v>0</v>
      </c>
      <c r="CG2835" s="2">
        <v>0</v>
      </c>
      <c r="CH2835" s="2">
        <v>0</v>
      </c>
      <c r="CI2835" s="2">
        <v>0</v>
      </c>
      <c r="CJ2835" s="2">
        <v>0</v>
      </c>
      <c r="CK2835" s="2">
        <v>4</v>
      </c>
      <c r="CL2835" s="2">
        <v>0</v>
      </c>
    </row>
    <row r="2836" spans="1:90" x14ac:dyDescent="0.25">
      <c r="A2836" t="s">
        <v>115</v>
      </c>
      <c r="B2836">
        <v>10205</v>
      </c>
      <c r="C2836" t="s">
        <v>154</v>
      </c>
      <c r="D2836">
        <v>1</v>
      </c>
      <c r="E2836">
        <v>8</v>
      </c>
      <c r="F2836">
        <v>700</v>
      </c>
      <c r="G2836">
        <v>35000700</v>
      </c>
      <c r="H2836" t="s">
        <v>3922</v>
      </c>
      <c r="I2836">
        <v>100</v>
      </c>
      <c r="J2836" t="s">
        <v>107</v>
      </c>
      <c r="K2836" t="s">
        <v>1451</v>
      </c>
      <c r="L2836">
        <v>89</v>
      </c>
      <c r="M2836" t="s">
        <v>1451</v>
      </c>
      <c r="N2836">
        <v>2114002</v>
      </c>
      <c r="O2836" t="s">
        <v>92</v>
      </c>
      <c r="P2836" t="s">
        <v>3923</v>
      </c>
      <c r="Q2836">
        <v>1464</v>
      </c>
      <c r="R2836">
        <v>11</v>
      </c>
      <c r="S2836">
        <v>26365022</v>
      </c>
      <c r="T2836">
        <v>29544138</v>
      </c>
      <c r="U2836" t="s">
        <v>3924</v>
      </c>
      <c r="V2836">
        <v>1</v>
      </c>
      <c r="W2836" s="2">
        <v>0</v>
      </c>
      <c r="X2836" s="2">
        <v>0</v>
      </c>
      <c r="Y2836" s="2">
        <v>181</v>
      </c>
      <c r="Z2836" s="2">
        <v>175</v>
      </c>
      <c r="AA2836" s="2">
        <v>172</v>
      </c>
      <c r="AB2836" s="2">
        <v>151</v>
      </c>
      <c r="AC2836" s="2">
        <v>145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0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7</v>
      </c>
      <c r="BH2836" s="2">
        <v>9</v>
      </c>
      <c r="BI2836" s="2">
        <v>7</v>
      </c>
      <c r="BJ2836" s="2">
        <v>8</v>
      </c>
      <c r="BK2836" s="2">
        <v>6</v>
      </c>
      <c r="BL2836" s="2">
        <v>0</v>
      </c>
      <c r="BM2836" s="2">
        <v>0</v>
      </c>
      <c r="BN2836" s="2">
        <v>0</v>
      </c>
      <c r="BO2836" s="2">
        <v>0</v>
      </c>
      <c r="BP2836" s="2">
        <v>0</v>
      </c>
      <c r="BQ2836" s="2">
        <v>0</v>
      </c>
      <c r="BR2836" s="2">
        <v>0</v>
      </c>
      <c r="BS2836" s="2">
        <v>0</v>
      </c>
      <c r="BT2836" s="2">
        <v>0</v>
      </c>
      <c r="BU2836" s="2">
        <v>0</v>
      </c>
      <c r="BV2836" s="2">
        <v>0</v>
      </c>
      <c r="BW2836" s="2">
        <v>0</v>
      </c>
      <c r="BX2836" s="2">
        <v>0</v>
      </c>
      <c r="BY2836" s="2">
        <v>0</v>
      </c>
      <c r="BZ2836" s="2">
        <v>0</v>
      </c>
      <c r="CA2836" s="2">
        <v>0</v>
      </c>
      <c r="CB2836" s="2">
        <v>0</v>
      </c>
      <c r="CC2836" s="2">
        <v>0</v>
      </c>
      <c r="CD2836" s="2">
        <v>0</v>
      </c>
      <c r="CE2836" s="2">
        <v>0</v>
      </c>
      <c r="CF2836" s="2">
        <v>0</v>
      </c>
      <c r="CG2836" s="2">
        <v>0</v>
      </c>
      <c r="CH2836" s="2">
        <v>0</v>
      </c>
      <c r="CI2836" s="2">
        <v>0</v>
      </c>
      <c r="CJ2836" s="2">
        <v>0</v>
      </c>
      <c r="CK2836" s="2">
        <v>0</v>
      </c>
      <c r="CL2836" s="2">
        <v>0</v>
      </c>
    </row>
    <row r="2837" spans="1:90" x14ac:dyDescent="0.25">
      <c r="A2837" t="s">
        <v>115</v>
      </c>
      <c r="B2837">
        <v>10205</v>
      </c>
      <c r="C2837" t="s">
        <v>154</v>
      </c>
      <c r="D2837">
        <v>1</v>
      </c>
      <c r="E2837">
        <v>8</v>
      </c>
      <c r="F2837">
        <v>802</v>
      </c>
      <c r="G2837">
        <v>35000802</v>
      </c>
      <c r="H2837" t="s">
        <v>19130</v>
      </c>
      <c r="I2837">
        <v>100</v>
      </c>
      <c r="J2837" t="s">
        <v>107</v>
      </c>
      <c r="K2837" t="s">
        <v>3870</v>
      </c>
      <c r="L2837">
        <v>89</v>
      </c>
      <c r="M2837" t="s">
        <v>1451</v>
      </c>
      <c r="N2837">
        <v>2124050</v>
      </c>
      <c r="O2837" t="s">
        <v>92</v>
      </c>
      <c r="P2837" t="s">
        <v>19131</v>
      </c>
      <c r="Q2837">
        <v>571</v>
      </c>
      <c r="R2837">
        <v>11</v>
      </c>
      <c r="S2837">
        <v>22123411</v>
      </c>
      <c r="T2837">
        <v>29515609</v>
      </c>
      <c r="U2837" t="s">
        <v>19132</v>
      </c>
      <c r="V2837">
        <v>1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59</v>
      </c>
      <c r="AE2837" s="2">
        <v>47</v>
      </c>
      <c r="AF2837" s="2">
        <v>45</v>
      </c>
      <c r="AG2837" s="2">
        <v>74</v>
      </c>
      <c r="AH2837" s="2">
        <v>203</v>
      </c>
      <c r="AI2837" s="2">
        <v>158</v>
      </c>
      <c r="AJ2837" s="2">
        <v>145</v>
      </c>
      <c r="AK2837" s="2">
        <v>0</v>
      </c>
      <c r="AL2837" s="2">
        <v>0</v>
      </c>
      <c r="AM2837" s="2">
        <v>0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276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39</v>
      </c>
      <c r="BD2837" s="2">
        <v>0</v>
      </c>
      <c r="BE2837" s="2">
        <v>0</v>
      </c>
      <c r="BF2837" s="2">
        <v>0</v>
      </c>
      <c r="BG2837" s="2">
        <v>0</v>
      </c>
      <c r="BH2837" s="2">
        <v>0</v>
      </c>
      <c r="BI2837" s="2">
        <v>0</v>
      </c>
      <c r="BJ2837" s="2">
        <v>0</v>
      </c>
      <c r="BK2837" s="2">
        <v>0</v>
      </c>
      <c r="BL2837" s="2">
        <v>4</v>
      </c>
      <c r="BM2837" s="2">
        <v>3</v>
      </c>
      <c r="BN2837" s="2">
        <v>4</v>
      </c>
      <c r="BO2837" s="2">
        <v>4</v>
      </c>
      <c r="BP2837" s="2">
        <v>6</v>
      </c>
      <c r="BQ2837" s="2">
        <v>6</v>
      </c>
      <c r="BR2837" s="2">
        <v>6</v>
      </c>
      <c r="BS2837" s="2">
        <v>0</v>
      </c>
      <c r="BT2837" s="2">
        <v>0</v>
      </c>
      <c r="BU2837" s="2">
        <v>0</v>
      </c>
      <c r="BV2837" s="2">
        <v>0</v>
      </c>
      <c r="BW2837" s="2">
        <v>0</v>
      </c>
      <c r="BX2837" s="2">
        <v>0</v>
      </c>
      <c r="BY2837" s="2">
        <v>0</v>
      </c>
      <c r="BZ2837" s="2">
        <v>0</v>
      </c>
      <c r="CA2837" s="2">
        <v>0</v>
      </c>
      <c r="CB2837" s="2">
        <v>0</v>
      </c>
      <c r="CC2837" s="2">
        <v>6</v>
      </c>
      <c r="CD2837" s="2">
        <v>0</v>
      </c>
      <c r="CE2837" s="2">
        <v>0</v>
      </c>
      <c r="CF2837" s="2">
        <v>0</v>
      </c>
      <c r="CG2837" s="2">
        <v>0</v>
      </c>
      <c r="CH2837" s="2">
        <v>0</v>
      </c>
      <c r="CI2837" s="2">
        <v>0</v>
      </c>
      <c r="CJ2837" s="2">
        <v>0</v>
      </c>
      <c r="CK2837" s="2">
        <v>4</v>
      </c>
      <c r="CL2837" s="2">
        <v>0</v>
      </c>
    </row>
    <row r="2838" spans="1:90" x14ac:dyDescent="0.25">
      <c r="A2838" t="s">
        <v>115</v>
      </c>
      <c r="B2838">
        <v>10205</v>
      </c>
      <c r="C2838" t="s">
        <v>154</v>
      </c>
      <c r="D2838">
        <v>1</v>
      </c>
      <c r="E2838">
        <v>8</v>
      </c>
      <c r="F2838">
        <v>2197</v>
      </c>
      <c r="G2838">
        <v>35002197</v>
      </c>
      <c r="H2838" t="s">
        <v>11769</v>
      </c>
      <c r="I2838">
        <v>100</v>
      </c>
      <c r="J2838" t="s">
        <v>107</v>
      </c>
      <c r="K2838" t="s">
        <v>604</v>
      </c>
      <c r="L2838">
        <v>85</v>
      </c>
      <c r="M2838" t="s">
        <v>300</v>
      </c>
      <c r="N2838">
        <v>3423000</v>
      </c>
      <c r="O2838" t="s">
        <v>92</v>
      </c>
      <c r="P2838" t="s">
        <v>11770</v>
      </c>
      <c r="Q2838">
        <v>1966</v>
      </c>
      <c r="R2838">
        <v>11</v>
      </c>
      <c r="S2838">
        <v>20970189</v>
      </c>
      <c r="T2838">
        <v>20975384</v>
      </c>
      <c r="U2838" t="s">
        <v>11771</v>
      </c>
      <c r="V2838">
        <v>1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136</v>
      </c>
      <c r="AE2838" s="2">
        <v>170</v>
      </c>
      <c r="AF2838" s="2">
        <v>139</v>
      </c>
      <c r="AG2838" s="2">
        <v>129</v>
      </c>
      <c r="AH2838" s="2">
        <v>272</v>
      </c>
      <c r="AI2838" s="2">
        <v>189</v>
      </c>
      <c r="AJ2838" s="2">
        <v>161</v>
      </c>
      <c r="AK2838" s="2">
        <v>0</v>
      </c>
      <c r="AL2838" s="2">
        <v>0</v>
      </c>
      <c r="AM2838" s="2">
        <v>0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58</v>
      </c>
      <c r="BD2838" s="2">
        <v>0</v>
      </c>
      <c r="BE2838" s="2">
        <v>0</v>
      </c>
      <c r="BF2838" s="2">
        <v>0</v>
      </c>
      <c r="BG2838" s="2">
        <v>0</v>
      </c>
      <c r="BH2838" s="2">
        <v>0</v>
      </c>
      <c r="BI2838" s="2">
        <v>0</v>
      </c>
      <c r="BJ2838" s="2">
        <v>0</v>
      </c>
      <c r="BK2838" s="2">
        <v>0</v>
      </c>
      <c r="BL2838" s="2">
        <v>5</v>
      </c>
      <c r="BM2838" s="2">
        <v>6</v>
      </c>
      <c r="BN2838" s="2">
        <v>5</v>
      </c>
      <c r="BO2838" s="2">
        <v>5</v>
      </c>
      <c r="BP2838" s="2">
        <v>10</v>
      </c>
      <c r="BQ2838" s="2">
        <v>5</v>
      </c>
      <c r="BR2838" s="2">
        <v>6</v>
      </c>
      <c r="BS2838" s="2">
        <v>0</v>
      </c>
      <c r="BT2838" s="2">
        <v>0</v>
      </c>
      <c r="BU2838" s="2">
        <v>0</v>
      </c>
      <c r="BV2838" s="2">
        <v>0</v>
      </c>
      <c r="BW2838" s="2">
        <v>0</v>
      </c>
      <c r="BX2838" s="2">
        <v>0</v>
      </c>
      <c r="BY2838" s="2">
        <v>0</v>
      </c>
      <c r="BZ2838" s="2">
        <v>0</v>
      </c>
      <c r="CA2838" s="2">
        <v>0</v>
      </c>
      <c r="CB2838" s="2">
        <v>0</v>
      </c>
      <c r="CC2838" s="2">
        <v>0</v>
      </c>
      <c r="CD2838" s="2">
        <v>0</v>
      </c>
      <c r="CE2838" s="2">
        <v>0</v>
      </c>
      <c r="CF2838" s="2">
        <v>0</v>
      </c>
      <c r="CG2838" s="2">
        <v>0</v>
      </c>
      <c r="CH2838" s="2">
        <v>0</v>
      </c>
      <c r="CI2838" s="2">
        <v>0</v>
      </c>
      <c r="CJ2838" s="2">
        <v>0</v>
      </c>
      <c r="CK2838" s="2">
        <v>3</v>
      </c>
      <c r="CL2838" s="2">
        <v>0</v>
      </c>
    </row>
    <row r="2839" spans="1:90" x14ac:dyDescent="0.25">
      <c r="A2839" t="s">
        <v>115</v>
      </c>
      <c r="B2839">
        <v>10205</v>
      </c>
      <c r="C2839" t="s">
        <v>154</v>
      </c>
      <c r="D2839">
        <v>1</v>
      </c>
      <c r="E2839">
        <v>8</v>
      </c>
      <c r="F2839">
        <v>2021</v>
      </c>
      <c r="G2839">
        <v>35002021</v>
      </c>
      <c r="H2839" t="s">
        <v>15966</v>
      </c>
      <c r="I2839">
        <v>100</v>
      </c>
      <c r="J2839" t="s">
        <v>107</v>
      </c>
      <c r="K2839" t="s">
        <v>604</v>
      </c>
      <c r="L2839">
        <v>20</v>
      </c>
      <c r="M2839" t="s">
        <v>605</v>
      </c>
      <c r="N2839">
        <v>3448120</v>
      </c>
      <c r="O2839" t="s">
        <v>92</v>
      </c>
      <c r="P2839" t="s">
        <v>15967</v>
      </c>
      <c r="Q2839">
        <v>303</v>
      </c>
      <c r="R2839">
        <v>11</v>
      </c>
      <c r="S2839">
        <v>27817188</v>
      </c>
      <c r="T2839">
        <v>27819512</v>
      </c>
      <c r="U2839" t="s">
        <v>15968</v>
      </c>
      <c r="V2839">
        <v>1</v>
      </c>
      <c r="W2839" s="2">
        <v>0</v>
      </c>
      <c r="X2839" s="2">
        <v>0</v>
      </c>
      <c r="Y2839" s="2">
        <v>86</v>
      </c>
      <c r="Z2839" s="2">
        <v>90</v>
      </c>
      <c r="AA2839" s="2">
        <v>61</v>
      </c>
      <c r="AB2839" s="2">
        <v>89</v>
      </c>
      <c r="AC2839" s="2">
        <v>83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3</v>
      </c>
      <c r="BH2839" s="2">
        <v>3</v>
      </c>
      <c r="BI2839" s="2">
        <v>2</v>
      </c>
      <c r="BJ2839" s="2">
        <v>3</v>
      </c>
      <c r="BK2839" s="2">
        <v>3</v>
      </c>
      <c r="BL2839" s="2">
        <v>0</v>
      </c>
      <c r="BM2839" s="2">
        <v>0</v>
      </c>
      <c r="BN2839" s="2">
        <v>0</v>
      </c>
      <c r="BO2839" s="2">
        <v>0</v>
      </c>
      <c r="BP2839" s="2">
        <v>0</v>
      </c>
      <c r="BQ2839" s="2">
        <v>0</v>
      </c>
      <c r="BR2839" s="2">
        <v>0</v>
      </c>
      <c r="BS2839" s="2">
        <v>0</v>
      </c>
      <c r="BT2839" s="2">
        <v>0</v>
      </c>
      <c r="BU2839" s="2">
        <v>0</v>
      </c>
      <c r="BV2839" s="2">
        <v>0</v>
      </c>
      <c r="BW2839" s="2">
        <v>0</v>
      </c>
      <c r="BX2839" s="2">
        <v>0</v>
      </c>
      <c r="BY2839" s="2">
        <v>0</v>
      </c>
      <c r="BZ2839" s="2">
        <v>0</v>
      </c>
      <c r="CA2839" s="2">
        <v>0</v>
      </c>
      <c r="CB2839" s="2">
        <v>0</v>
      </c>
      <c r="CC2839" s="2">
        <v>0</v>
      </c>
      <c r="CD2839" s="2">
        <v>0</v>
      </c>
      <c r="CE2839" s="2">
        <v>0</v>
      </c>
      <c r="CF2839" s="2">
        <v>0</v>
      </c>
      <c r="CG2839" s="2">
        <v>0</v>
      </c>
      <c r="CH2839" s="2">
        <v>0</v>
      </c>
      <c r="CI2839" s="2">
        <v>0</v>
      </c>
      <c r="CJ2839" s="2">
        <v>0</v>
      </c>
      <c r="CK2839" s="2">
        <v>0</v>
      </c>
      <c r="CL2839" s="2">
        <v>0</v>
      </c>
    </row>
    <row r="2840" spans="1:90" x14ac:dyDescent="0.25">
      <c r="A2840" t="s">
        <v>115</v>
      </c>
      <c r="B2840">
        <v>10205</v>
      </c>
      <c r="C2840" t="s">
        <v>154</v>
      </c>
      <c r="D2840">
        <v>1</v>
      </c>
      <c r="E2840">
        <v>8</v>
      </c>
      <c r="F2840">
        <v>1417</v>
      </c>
      <c r="G2840">
        <v>35001417</v>
      </c>
      <c r="H2840" t="s">
        <v>13379</v>
      </c>
      <c r="I2840">
        <v>100</v>
      </c>
      <c r="J2840" t="s">
        <v>107</v>
      </c>
      <c r="K2840" t="s">
        <v>4611</v>
      </c>
      <c r="L2840">
        <v>1</v>
      </c>
      <c r="M2840" t="s">
        <v>1140</v>
      </c>
      <c r="N2840">
        <v>3349030</v>
      </c>
      <c r="O2840" t="s">
        <v>92</v>
      </c>
      <c r="P2840" t="s">
        <v>13380</v>
      </c>
      <c r="Q2840">
        <v>221</v>
      </c>
      <c r="R2840">
        <v>11</v>
      </c>
      <c r="S2840">
        <v>26711399</v>
      </c>
      <c r="T2840">
        <v>26716580</v>
      </c>
      <c r="U2840" t="s">
        <v>13381</v>
      </c>
      <c r="V2840">
        <v>1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62</v>
      </c>
      <c r="AI2840" s="2">
        <v>45</v>
      </c>
      <c r="AJ2840" s="2">
        <v>16</v>
      </c>
      <c r="AK2840" s="2">
        <v>0</v>
      </c>
      <c r="AL2840" s="2">
        <v>0</v>
      </c>
      <c r="AM2840" s="2">
        <v>0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171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0</v>
      </c>
      <c r="BI2840" s="2">
        <v>0</v>
      </c>
      <c r="BJ2840" s="2">
        <v>0</v>
      </c>
      <c r="BK2840" s="2">
        <v>0</v>
      </c>
      <c r="BL2840" s="2">
        <v>0</v>
      </c>
      <c r="BM2840" s="2">
        <v>0</v>
      </c>
      <c r="BN2840" s="2">
        <v>0</v>
      </c>
      <c r="BO2840" s="2">
        <v>0</v>
      </c>
      <c r="BP2840" s="2">
        <v>3</v>
      </c>
      <c r="BQ2840" s="2">
        <v>2</v>
      </c>
      <c r="BR2840" s="2">
        <v>1</v>
      </c>
      <c r="BS2840" s="2">
        <v>0</v>
      </c>
      <c r="BT2840" s="2">
        <v>0</v>
      </c>
      <c r="BU2840" s="2">
        <v>0</v>
      </c>
      <c r="BV2840" s="2">
        <v>0</v>
      </c>
      <c r="BW2840" s="2">
        <v>0</v>
      </c>
      <c r="BX2840" s="2">
        <v>0</v>
      </c>
      <c r="BY2840" s="2">
        <v>0</v>
      </c>
      <c r="BZ2840" s="2">
        <v>0</v>
      </c>
      <c r="CA2840" s="2">
        <v>0</v>
      </c>
      <c r="CB2840" s="2">
        <v>0</v>
      </c>
      <c r="CC2840" s="2">
        <v>5</v>
      </c>
      <c r="CD2840" s="2">
        <v>0</v>
      </c>
      <c r="CE2840" s="2">
        <v>0</v>
      </c>
      <c r="CF2840" s="2">
        <v>0</v>
      </c>
      <c r="CG2840" s="2">
        <v>0</v>
      </c>
      <c r="CH2840" s="2">
        <v>0</v>
      </c>
      <c r="CI2840" s="2">
        <v>0</v>
      </c>
      <c r="CJ2840" s="2">
        <v>0</v>
      </c>
      <c r="CK2840" s="2">
        <v>0</v>
      </c>
      <c r="CL2840" s="2">
        <v>0</v>
      </c>
    </row>
    <row r="2841" spans="1:90" x14ac:dyDescent="0.25">
      <c r="A2841" t="s">
        <v>115</v>
      </c>
      <c r="B2841">
        <v>10205</v>
      </c>
      <c r="C2841" t="s">
        <v>154</v>
      </c>
      <c r="D2841">
        <v>1</v>
      </c>
      <c r="E2841">
        <v>8</v>
      </c>
      <c r="F2841">
        <v>39111</v>
      </c>
      <c r="G2841">
        <v>35039111</v>
      </c>
      <c r="H2841" t="s">
        <v>3692</v>
      </c>
      <c r="I2841">
        <v>100</v>
      </c>
      <c r="J2841" t="s">
        <v>107</v>
      </c>
      <c r="K2841" t="s">
        <v>604</v>
      </c>
      <c r="L2841">
        <v>20</v>
      </c>
      <c r="M2841" t="s">
        <v>605</v>
      </c>
      <c r="N2841">
        <v>3437080</v>
      </c>
      <c r="O2841" t="s">
        <v>92</v>
      </c>
      <c r="P2841" t="s">
        <v>3693</v>
      </c>
      <c r="Q2841">
        <v>53</v>
      </c>
      <c r="R2841">
        <v>11</v>
      </c>
      <c r="S2841">
        <v>27817364</v>
      </c>
      <c r="T2841">
        <v>27817600</v>
      </c>
      <c r="U2841" t="s">
        <v>3694</v>
      </c>
      <c r="V2841">
        <v>1</v>
      </c>
      <c r="W2841" s="2">
        <v>0</v>
      </c>
      <c r="X2841" s="2">
        <v>0</v>
      </c>
      <c r="Y2841" s="2">
        <v>45</v>
      </c>
      <c r="Z2841" s="2">
        <v>49</v>
      </c>
      <c r="AA2841" s="2">
        <v>60</v>
      </c>
      <c r="AB2841" s="2">
        <v>52</v>
      </c>
      <c r="AC2841" s="2">
        <v>52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0</v>
      </c>
      <c r="BD2841" s="2">
        <v>0</v>
      </c>
      <c r="BE2841" s="2">
        <v>0</v>
      </c>
      <c r="BF2841" s="2">
        <v>0</v>
      </c>
      <c r="BG2841" s="2">
        <v>2</v>
      </c>
      <c r="BH2841" s="2">
        <v>3</v>
      </c>
      <c r="BI2841" s="2">
        <v>3</v>
      </c>
      <c r="BJ2841" s="2">
        <v>3</v>
      </c>
      <c r="BK2841" s="2">
        <v>2</v>
      </c>
      <c r="BL2841" s="2">
        <v>0</v>
      </c>
      <c r="BM2841" s="2">
        <v>0</v>
      </c>
      <c r="BN2841" s="2">
        <v>0</v>
      </c>
      <c r="BO2841" s="2">
        <v>0</v>
      </c>
      <c r="BP2841" s="2">
        <v>0</v>
      </c>
      <c r="BQ2841" s="2">
        <v>0</v>
      </c>
      <c r="BR2841" s="2">
        <v>0</v>
      </c>
      <c r="BS2841" s="2">
        <v>0</v>
      </c>
      <c r="BT2841" s="2">
        <v>0</v>
      </c>
      <c r="BU2841" s="2">
        <v>0</v>
      </c>
      <c r="BV2841" s="2">
        <v>0</v>
      </c>
      <c r="BW2841" s="2">
        <v>0</v>
      </c>
      <c r="BX2841" s="2">
        <v>0</v>
      </c>
      <c r="BY2841" s="2">
        <v>0</v>
      </c>
      <c r="BZ2841" s="2">
        <v>0</v>
      </c>
      <c r="CA2841" s="2">
        <v>0</v>
      </c>
      <c r="CB2841" s="2">
        <v>0</v>
      </c>
      <c r="CC2841" s="2">
        <v>0</v>
      </c>
      <c r="CD2841" s="2">
        <v>0</v>
      </c>
      <c r="CE2841" s="2">
        <v>0</v>
      </c>
      <c r="CF2841" s="2">
        <v>0</v>
      </c>
      <c r="CG2841" s="2">
        <v>0</v>
      </c>
      <c r="CH2841" s="2">
        <v>0</v>
      </c>
      <c r="CI2841" s="2">
        <v>0</v>
      </c>
      <c r="CJ2841" s="2">
        <v>0</v>
      </c>
      <c r="CK2841" s="2">
        <v>0</v>
      </c>
      <c r="CL2841" s="2">
        <v>0</v>
      </c>
    </row>
    <row r="2842" spans="1:90" x14ac:dyDescent="0.25">
      <c r="A2842" t="s">
        <v>115</v>
      </c>
      <c r="B2842">
        <v>10205</v>
      </c>
      <c r="C2842" t="s">
        <v>154</v>
      </c>
      <c r="D2842">
        <v>1</v>
      </c>
      <c r="E2842">
        <v>8</v>
      </c>
      <c r="F2842">
        <v>2173</v>
      </c>
      <c r="G2842">
        <v>35002173</v>
      </c>
      <c r="H2842" t="s">
        <v>12880</v>
      </c>
      <c r="I2842">
        <v>100</v>
      </c>
      <c r="J2842" t="s">
        <v>107</v>
      </c>
      <c r="K2842" t="s">
        <v>155</v>
      </c>
      <c r="L2842">
        <v>80</v>
      </c>
      <c r="M2842" t="s">
        <v>156</v>
      </c>
      <c r="N2842">
        <v>3310000</v>
      </c>
      <c r="O2842" t="s">
        <v>92</v>
      </c>
      <c r="P2842" t="s">
        <v>2763</v>
      </c>
      <c r="Q2842">
        <v>976</v>
      </c>
      <c r="R2842">
        <v>11</v>
      </c>
      <c r="S2842">
        <v>20973591</v>
      </c>
      <c r="T2842">
        <v>22932483</v>
      </c>
      <c r="U2842" t="s">
        <v>12881</v>
      </c>
      <c r="V2842">
        <v>1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140</v>
      </c>
      <c r="AE2842" s="2">
        <v>137</v>
      </c>
      <c r="AF2842" s="2">
        <v>142</v>
      </c>
      <c r="AG2842" s="2">
        <v>146</v>
      </c>
      <c r="AH2842" s="2">
        <v>199</v>
      </c>
      <c r="AI2842" s="2">
        <v>198</v>
      </c>
      <c r="AJ2842" s="2">
        <v>233</v>
      </c>
      <c r="AK2842" s="2">
        <v>0</v>
      </c>
      <c r="AL2842" s="2">
        <v>0</v>
      </c>
      <c r="AM2842" s="2">
        <v>0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0</v>
      </c>
      <c r="BI2842" s="2">
        <v>0</v>
      </c>
      <c r="BJ2842" s="2">
        <v>0</v>
      </c>
      <c r="BK2842" s="2">
        <v>0</v>
      </c>
      <c r="BL2842" s="2">
        <v>7</v>
      </c>
      <c r="BM2842" s="2">
        <v>4</v>
      </c>
      <c r="BN2842" s="2">
        <v>6</v>
      </c>
      <c r="BO2842" s="2">
        <v>6</v>
      </c>
      <c r="BP2842" s="2">
        <v>10</v>
      </c>
      <c r="BQ2842" s="2">
        <v>8</v>
      </c>
      <c r="BR2842" s="2">
        <v>11</v>
      </c>
      <c r="BS2842" s="2">
        <v>0</v>
      </c>
      <c r="BT2842" s="2">
        <v>0</v>
      </c>
      <c r="BU2842" s="2">
        <v>0</v>
      </c>
      <c r="BV2842" s="2">
        <v>0</v>
      </c>
      <c r="BW2842" s="2">
        <v>0</v>
      </c>
      <c r="BX2842" s="2">
        <v>0</v>
      </c>
      <c r="BY2842" s="2">
        <v>0</v>
      </c>
      <c r="BZ2842" s="2">
        <v>0</v>
      </c>
      <c r="CA2842" s="2">
        <v>0</v>
      </c>
      <c r="CB2842" s="2">
        <v>0</v>
      </c>
      <c r="CC2842" s="2">
        <v>0</v>
      </c>
      <c r="CD2842" s="2">
        <v>0</v>
      </c>
      <c r="CE2842" s="2">
        <v>0</v>
      </c>
      <c r="CF2842" s="2">
        <v>0</v>
      </c>
      <c r="CG2842" s="2">
        <v>0</v>
      </c>
      <c r="CH2842" s="2">
        <v>0</v>
      </c>
      <c r="CI2842" s="2">
        <v>0</v>
      </c>
      <c r="CJ2842" s="2">
        <v>0</v>
      </c>
      <c r="CK2842" s="2">
        <v>0</v>
      </c>
      <c r="CL2842" s="2">
        <v>0</v>
      </c>
    </row>
    <row r="2843" spans="1:90" x14ac:dyDescent="0.25">
      <c r="A2843" t="s">
        <v>115</v>
      </c>
      <c r="B2843">
        <v>10205</v>
      </c>
      <c r="C2843" t="s">
        <v>154</v>
      </c>
      <c r="D2843">
        <v>1</v>
      </c>
      <c r="E2843">
        <v>8</v>
      </c>
      <c r="F2843">
        <v>2012</v>
      </c>
      <c r="G2843">
        <v>35002012</v>
      </c>
      <c r="H2843" t="s">
        <v>13816</v>
      </c>
      <c r="I2843">
        <v>100</v>
      </c>
      <c r="J2843" t="s">
        <v>107</v>
      </c>
      <c r="K2843" t="s">
        <v>156</v>
      </c>
      <c r="L2843">
        <v>80</v>
      </c>
      <c r="M2843" t="s">
        <v>156</v>
      </c>
      <c r="N2843">
        <v>3307005</v>
      </c>
      <c r="O2843" t="s">
        <v>92</v>
      </c>
      <c r="P2843" t="s">
        <v>13817</v>
      </c>
      <c r="Q2843">
        <v>2965</v>
      </c>
      <c r="R2843">
        <v>11</v>
      </c>
      <c r="S2843">
        <v>26732414</v>
      </c>
      <c r="T2843">
        <v>26734100</v>
      </c>
      <c r="U2843" t="s">
        <v>13818</v>
      </c>
      <c r="V2843">
        <v>1</v>
      </c>
      <c r="W2843" s="2">
        <v>0</v>
      </c>
      <c r="X2843" s="2">
        <v>0</v>
      </c>
      <c r="Y2843" s="2">
        <v>94</v>
      </c>
      <c r="Z2843" s="2">
        <v>89</v>
      </c>
      <c r="AA2843" s="2">
        <v>158</v>
      </c>
      <c r="AB2843" s="2">
        <v>129</v>
      </c>
      <c r="AC2843" s="2">
        <v>129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5</v>
      </c>
      <c r="BE2843" s="2">
        <v>0</v>
      </c>
      <c r="BF2843" s="2">
        <v>0</v>
      </c>
      <c r="BG2843" s="2">
        <v>5</v>
      </c>
      <c r="BH2843" s="2">
        <v>4</v>
      </c>
      <c r="BI2843" s="2">
        <v>7</v>
      </c>
      <c r="BJ2843" s="2">
        <v>5</v>
      </c>
      <c r="BK2843" s="2">
        <v>5</v>
      </c>
      <c r="BL2843" s="2">
        <v>0</v>
      </c>
      <c r="BM2843" s="2">
        <v>0</v>
      </c>
      <c r="BN2843" s="2">
        <v>0</v>
      </c>
      <c r="BO2843" s="2">
        <v>0</v>
      </c>
      <c r="BP2843" s="2">
        <v>0</v>
      </c>
      <c r="BQ2843" s="2">
        <v>0</v>
      </c>
      <c r="BR2843" s="2">
        <v>0</v>
      </c>
      <c r="BS2843" s="2">
        <v>0</v>
      </c>
      <c r="BT2843" s="2">
        <v>0</v>
      </c>
      <c r="BU2843" s="2">
        <v>0</v>
      </c>
      <c r="BV2843" s="2">
        <v>0</v>
      </c>
      <c r="BW2843" s="2">
        <v>0</v>
      </c>
      <c r="BX2843" s="2">
        <v>0</v>
      </c>
      <c r="BY2843" s="2">
        <v>0</v>
      </c>
      <c r="BZ2843" s="2">
        <v>0</v>
      </c>
      <c r="CA2843" s="2">
        <v>0</v>
      </c>
      <c r="CB2843" s="2">
        <v>0</v>
      </c>
      <c r="CC2843" s="2">
        <v>0</v>
      </c>
      <c r="CD2843" s="2">
        <v>0</v>
      </c>
      <c r="CE2843" s="2">
        <v>0</v>
      </c>
      <c r="CF2843" s="2">
        <v>0</v>
      </c>
      <c r="CG2843" s="2">
        <v>0</v>
      </c>
      <c r="CH2843" s="2">
        <v>0</v>
      </c>
      <c r="CI2843" s="2">
        <v>0</v>
      </c>
      <c r="CJ2843" s="2">
        <v>0</v>
      </c>
      <c r="CK2843" s="2">
        <v>0</v>
      </c>
      <c r="CL2843" s="2">
        <v>2</v>
      </c>
    </row>
    <row r="2844" spans="1:90" x14ac:dyDescent="0.25">
      <c r="A2844" t="s">
        <v>115</v>
      </c>
      <c r="B2844">
        <v>10205</v>
      </c>
      <c r="C2844" t="s">
        <v>154</v>
      </c>
      <c r="D2844">
        <v>1</v>
      </c>
      <c r="E2844">
        <v>8</v>
      </c>
      <c r="F2844">
        <v>2008</v>
      </c>
      <c r="G2844">
        <v>35002008</v>
      </c>
      <c r="H2844" t="s">
        <v>13243</v>
      </c>
      <c r="I2844">
        <v>100</v>
      </c>
      <c r="J2844" t="s">
        <v>107</v>
      </c>
      <c r="K2844" t="s">
        <v>3074</v>
      </c>
      <c r="L2844">
        <v>80</v>
      </c>
      <c r="M2844" t="s">
        <v>156</v>
      </c>
      <c r="N2844">
        <v>3069060</v>
      </c>
      <c r="O2844" t="s">
        <v>92</v>
      </c>
      <c r="P2844" t="s">
        <v>10090</v>
      </c>
      <c r="Q2844">
        <v>80</v>
      </c>
      <c r="R2844">
        <v>11</v>
      </c>
      <c r="S2844">
        <v>20916860</v>
      </c>
      <c r="T2844">
        <v>20970293</v>
      </c>
      <c r="U2844" t="s">
        <v>10091</v>
      </c>
      <c r="V2844">
        <v>1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299</v>
      </c>
      <c r="AI2844" s="2">
        <v>282</v>
      </c>
      <c r="AJ2844" s="2">
        <v>241</v>
      </c>
      <c r="AK2844" s="2">
        <v>0</v>
      </c>
      <c r="AL2844" s="2">
        <v>0</v>
      </c>
      <c r="AM2844" s="2">
        <v>0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55</v>
      </c>
      <c r="BD2844" s="2">
        <v>0</v>
      </c>
      <c r="BE2844" s="2">
        <v>0</v>
      </c>
      <c r="BF2844" s="2">
        <v>0</v>
      </c>
      <c r="BG2844" s="2">
        <v>0</v>
      </c>
      <c r="BH2844" s="2">
        <v>0</v>
      </c>
      <c r="BI2844" s="2">
        <v>0</v>
      </c>
      <c r="BJ2844" s="2">
        <v>0</v>
      </c>
      <c r="BK2844" s="2">
        <v>0</v>
      </c>
      <c r="BL2844" s="2">
        <v>0</v>
      </c>
      <c r="BM2844" s="2">
        <v>0</v>
      </c>
      <c r="BN2844" s="2">
        <v>0</v>
      </c>
      <c r="BO2844" s="2">
        <v>0</v>
      </c>
      <c r="BP2844" s="2">
        <v>9</v>
      </c>
      <c r="BQ2844" s="2">
        <v>10</v>
      </c>
      <c r="BR2844" s="2">
        <v>9</v>
      </c>
      <c r="BS2844" s="2">
        <v>0</v>
      </c>
      <c r="BT2844" s="2">
        <v>0</v>
      </c>
      <c r="BU2844" s="2">
        <v>0</v>
      </c>
      <c r="BV2844" s="2">
        <v>0</v>
      </c>
      <c r="BW2844" s="2">
        <v>0</v>
      </c>
      <c r="BX2844" s="2">
        <v>0</v>
      </c>
      <c r="BY2844" s="2">
        <v>0</v>
      </c>
      <c r="BZ2844" s="2">
        <v>0</v>
      </c>
      <c r="CA2844" s="2">
        <v>0</v>
      </c>
      <c r="CB2844" s="2">
        <v>0</v>
      </c>
      <c r="CC2844" s="2">
        <v>0</v>
      </c>
      <c r="CD2844" s="2">
        <v>0</v>
      </c>
      <c r="CE2844" s="2">
        <v>0</v>
      </c>
      <c r="CF2844" s="2">
        <v>0</v>
      </c>
      <c r="CG2844" s="2">
        <v>0</v>
      </c>
      <c r="CH2844" s="2">
        <v>0</v>
      </c>
      <c r="CI2844" s="2">
        <v>0</v>
      </c>
      <c r="CJ2844" s="2">
        <v>0</v>
      </c>
      <c r="CK2844" s="2">
        <v>2</v>
      </c>
      <c r="CL2844" s="2">
        <v>0</v>
      </c>
    </row>
    <row r="2845" spans="1:90" x14ac:dyDescent="0.25">
      <c r="A2845" t="s">
        <v>115</v>
      </c>
      <c r="B2845">
        <v>10205</v>
      </c>
      <c r="C2845" t="s">
        <v>154</v>
      </c>
      <c r="D2845">
        <v>1</v>
      </c>
      <c r="E2845">
        <v>8</v>
      </c>
      <c r="F2845">
        <v>838</v>
      </c>
      <c r="G2845">
        <v>35000838</v>
      </c>
      <c r="H2845" t="s">
        <v>17365</v>
      </c>
      <c r="I2845">
        <v>100</v>
      </c>
      <c r="J2845" t="s">
        <v>107</v>
      </c>
      <c r="K2845" t="s">
        <v>1451</v>
      </c>
      <c r="L2845">
        <v>89</v>
      </c>
      <c r="M2845" t="s">
        <v>1451</v>
      </c>
      <c r="N2845">
        <v>2113012</v>
      </c>
      <c r="O2845" t="s">
        <v>102</v>
      </c>
      <c r="P2845" t="s">
        <v>17366</v>
      </c>
      <c r="Q2845">
        <v>1272</v>
      </c>
      <c r="R2845">
        <v>11</v>
      </c>
      <c r="S2845">
        <v>26311732</v>
      </c>
      <c r="T2845">
        <v>26312651</v>
      </c>
      <c r="U2845" t="s">
        <v>17367</v>
      </c>
      <c r="V2845">
        <v>1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88</v>
      </c>
      <c r="AE2845" s="2">
        <v>97</v>
      </c>
      <c r="AF2845" s="2">
        <v>91</v>
      </c>
      <c r="AG2845" s="2">
        <v>92</v>
      </c>
      <c r="AH2845" s="2">
        <v>258</v>
      </c>
      <c r="AI2845" s="2">
        <v>205</v>
      </c>
      <c r="AJ2845" s="2">
        <v>159</v>
      </c>
      <c r="AK2845" s="2">
        <v>0</v>
      </c>
      <c r="AL2845" s="2">
        <v>0</v>
      </c>
      <c r="AM2845" s="2">
        <v>0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225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92</v>
      </c>
      <c r="BD2845" s="2">
        <v>0</v>
      </c>
      <c r="BE2845" s="2">
        <v>0</v>
      </c>
      <c r="BF2845" s="2">
        <v>0</v>
      </c>
      <c r="BG2845" s="2">
        <v>0</v>
      </c>
      <c r="BH2845" s="2">
        <v>0</v>
      </c>
      <c r="BI2845" s="2">
        <v>0</v>
      </c>
      <c r="BJ2845" s="2">
        <v>0</v>
      </c>
      <c r="BK2845" s="2">
        <v>0</v>
      </c>
      <c r="BL2845" s="2">
        <v>5</v>
      </c>
      <c r="BM2845" s="2">
        <v>4</v>
      </c>
      <c r="BN2845" s="2">
        <v>4</v>
      </c>
      <c r="BO2845" s="2">
        <v>4</v>
      </c>
      <c r="BP2845" s="2">
        <v>11</v>
      </c>
      <c r="BQ2845" s="2">
        <v>6</v>
      </c>
      <c r="BR2845" s="2">
        <v>5</v>
      </c>
      <c r="BS2845" s="2">
        <v>0</v>
      </c>
      <c r="BT2845" s="2">
        <v>0</v>
      </c>
      <c r="BU2845" s="2">
        <v>0</v>
      </c>
      <c r="BV2845" s="2">
        <v>0</v>
      </c>
      <c r="BW2845" s="2">
        <v>0</v>
      </c>
      <c r="BX2845" s="2">
        <v>0</v>
      </c>
      <c r="BY2845" s="2">
        <v>0</v>
      </c>
      <c r="BZ2845" s="2">
        <v>0</v>
      </c>
      <c r="CA2845" s="2">
        <v>0</v>
      </c>
      <c r="CB2845" s="2">
        <v>0</v>
      </c>
      <c r="CC2845" s="2">
        <v>7</v>
      </c>
      <c r="CD2845" s="2">
        <v>0</v>
      </c>
      <c r="CE2845" s="2">
        <v>0</v>
      </c>
      <c r="CF2845" s="2">
        <v>0</v>
      </c>
      <c r="CG2845" s="2">
        <v>0</v>
      </c>
      <c r="CH2845" s="2">
        <v>0</v>
      </c>
      <c r="CI2845" s="2">
        <v>0</v>
      </c>
      <c r="CJ2845" s="2">
        <v>0</v>
      </c>
      <c r="CK2845" s="2">
        <v>6</v>
      </c>
      <c r="CL2845" s="2">
        <v>0</v>
      </c>
    </row>
    <row r="2846" spans="1:90" x14ac:dyDescent="0.25">
      <c r="A2846" t="s">
        <v>115</v>
      </c>
      <c r="B2846">
        <v>10205</v>
      </c>
      <c r="C2846" t="s">
        <v>154</v>
      </c>
      <c r="D2846">
        <v>1</v>
      </c>
      <c r="E2846">
        <v>8</v>
      </c>
      <c r="F2846">
        <v>1934</v>
      </c>
      <c r="G2846">
        <v>35001934</v>
      </c>
      <c r="H2846" t="s">
        <v>15761</v>
      </c>
      <c r="I2846">
        <v>100</v>
      </c>
      <c r="J2846" t="s">
        <v>107</v>
      </c>
      <c r="K2846" t="s">
        <v>5517</v>
      </c>
      <c r="L2846">
        <v>72</v>
      </c>
      <c r="M2846" t="s">
        <v>1786</v>
      </c>
      <c r="N2846">
        <v>3220200</v>
      </c>
      <c r="O2846" t="s">
        <v>102</v>
      </c>
      <c r="P2846" t="s">
        <v>15762</v>
      </c>
      <c r="Q2846">
        <v>4330</v>
      </c>
      <c r="R2846">
        <v>11</v>
      </c>
      <c r="S2846">
        <v>21432569</v>
      </c>
      <c r="T2846">
        <v>27021122</v>
      </c>
      <c r="U2846" t="s">
        <v>15763</v>
      </c>
      <c r="V2846">
        <v>1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65</v>
      </c>
      <c r="AE2846" s="2">
        <v>91</v>
      </c>
      <c r="AF2846" s="2">
        <v>105</v>
      </c>
      <c r="AG2846" s="2">
        <v>103</v>
      </c>
      <c r="AH2846" s="2">
        <v>242</v>
      </c>
      <c r="AI2846" s="2">
        <v>231</v>
      </c>
      <c r="AJ2846" s="2">
        <v>237</v>
      </c>
      <c r="AK2846" s="2">
        <v>0</v>
      </c>
      <c r="AL2846" s="2">
        <v>0</v>
      </c>
      <c r="AM2846" s="2">
        <v>0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41</v>
      </c>
      <c r="BD2846" s="2">
        <v>1</v>
      </c>
      <c r="BE2846" s="2">
        <v>0</v>
      </c>
      <c r="BF2846" s="2">
        <v>0</v>
      </c>
      <c r="BG2846" s="2">
        <v>0</v>
      </c>
      <c r="BH2846" s="2">
        <v>0</v>
      </c>
      <c r="BI2846" s="2">
        <v>0</v>
      </c>
      <c r="BJ2846" s="2">
        <v>0</v>
      </c>
      <c r="BK2846" s="2">
        <v>0</v>
      </c>
      <c r="BL2846" s="2">
        <v>2</v>
      </c>
      <c r="BM2846" s="2">
        <v>5</v>
      </c>
      <c r="BN2846" s="2">
        <v>4</v>
      </c>
      <c r="BO2846" s="2">
        <v>4</v>
      </c>
      <c r="BP2846" s="2">
        <v>9</v>
      </c>
      <c r="BQ2846" s="2">
        <v>8</v>
      </c>
      <c r="BR2846" s="2">
        <v>11</v>
      </c>
      <c r="BS2846" s="2">
        <v>0</v>
      </c>
      <c r="BT2846" s="2">
        <v>0</v>
      </c>
      <c r="BU2846" s="2">
        <v>0</v>
      </c>
      <c r="BV2846" s="2">
        <v>0</v>
      </c>
      <c r="BW2846" s="2">
        <v>0</v>
      </c>
      <c r="BX2846" s="2">
        <v>0</v>
      </c>
      <c r="BY2846" s="2">
        <v>0</v>
      </c>
      <c r="BZ2846" s="2">
        <v>0</v>
      </c>
      <c r="CA2846" s="2">
        <v>0</v>
      </c>
      <c r="CB2846" s="2">
        <v>0</v>
      </c>
      <c r="CC2846" s="2">
        <v>0</v>
      </c>
      <c r="CD2846" s="2">
        <v>0</v>
      </c>
      <c r="CE2846" s="2">
        <v>0</v>
      </c>
      <c r="CF2846" s="2">
        <v>0</v>
      </c>
      <c r="CG2846" s="2">
        <v>0</v>
      </c>
      <c r="CH2846" s="2">
        <v>0</v>
      </c>
      <c r="CI2846" s="2">
        <v>0</v>
      </c>
      <c r="CJ2846" s="2">
        <v>0</v>
      </c>
      <c r="CK2846" s="2">
        <v>3</v>
      </c>
      <c r="CL2846" s="2">
        <v>1</v>
      </c>
    </row>
    <row r="2847" spans="1:90" x14ac:dyDescent="0.25">
      <c r="A2847" t="s">
        <v>115</v>
      </c>
      <c r="B2847">
        <v>10205</v>
      </c>
      <c r="C2847" t="s">
        <v>154</v>
      </c>
      <c r="D2847">
        <v>1</v>
      </c>
      <c r="E2847">
        <v>8</v>
      </c>
      <c r="F2847">
        <v>37801</v>
      </c>
      <c r="G2847">
        <v>35037801</v>
      </c>
      <c r="H2847" t="s">
        <v>15268</v>
      </c>
      <c r="I2847">
        <v>100</v>
      </c>
      <c r="J2847" t="s">
        <v>107</v>
      </c>
      <c r="K2847" t="s">
        <v>2253</v>
      </c>
      <c r="L2847">
        <v>72</v>
      </c>
      <c r="M2847" t="s">
        <v>1786</v>
      </c>
      <c r="N2847">
        <v>3253005</v>
      </c>
      <c r="O2847" t="s">
        <v>92</v>
      </c>
      <c r="P2847" t="s">
        <v>15269</v>
      </c>
      <c r="Q2847">
        <v>51</v>
      </c>
      <c r="R2847">
        <v>11</v>
      </c>
      <c r="S2847">
        <v>21431233</v>
      </c>
      <c r="T2847">
        <v>27023807</v>
      </c>
      <c r="U2847" t="s">
        <v>15270</v>
      </c>
      <c r="V2847">
        <v>1</v>
      </c>
      <c r="W2847" s="2">
        <v>0</v>
      </c>
      <c r="X2847" s="2">
        <v>0</v>
      </c>
      <c r="Y2847" s="2">
        <v>86</v>
      </c>
      <c r="Z2847" s="2">
        <v>79</v>
      </c>
      <c r="AA2847" s="2">
        <v>85</v>
      </c>
      <c r="AB2847" s="2">
        <v>86</v>
      </c>
      <c r="AC2847" s="2">
        <v>73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820</v>
      </c>
      <c r="BD2847" s="2">
        <v>0</v>
      </c>
      <c r="BE2847" s="2">
        <v>0</v>
      </c>
      <c r="BF2847" s="2">
        <v>0</v>
      </c>
      <c r="BG2847" s="2">
        <v>4</v>
      </c>
      <c r="BH2847" s="2">
        <v>3</v>
      </c>
      <c r="BI2847" s="2">
        <v>3</v>
      </c>
      <c r="BJ2847" s="2">
        <v>4</v>
      </c>
      <c r="BK2847" s="2">
        <v>3</v>
      </c>
      <c r="BL2847" s="2">
        <v>0</v>
      </c>
      <c r="BM2847" s="2">
        <v>0</v>
      </c>
      <c r="BN2847" s="2">
        <v>0</v>
      </c>
      <c r="BO2847" s="2">
        <v>0</v>
      </c>
      <c r="BP2847" s="2">
        <v>0</v>
      </c>
      <c r="BQ2847" s="2">
        <v>0</v>
      </c>
      <c r="BR2847" s="2">
        <v>0</v>
      </c>
      <c r="BS2847" s="2">
        <v>0</v>
      </c>
      <c r="BT2847" s="2">
        <v>0</v>
      </c>
      <c r="BU2847" s="2">
        <v>0</v>
      </c>
      <c r="BV2847" s="2">
        <v>0</v>
      </c>
      <c r="BW2847" s="2">
        <v>0</v>
      </c>
      <c r="BX2847" s="2">
        <v>0</v>
      </c>
      <c r="BY2847" s="2">
        <v>0</v>
      </c>
      <c r="BZ2847" s="2">
        <v>0</v>
      </c>
      <c r="CA2847" s="2">
        <v>0</v>
      </c>
      <c r="CB2847" s="2">
        <v>0</v>
      </c>
      <c r="CC2847" s="2">
        <v>0</v>
      </c>
      <c r="CD2847" s="2">
        <v>0</v>
      </c>
      <c r="CE2847" s="2">
        <v>0</v>
      </c>
      <c r="CF2847" s="2">
        <v>0</v>
      </c>
      <c r="CG2847" s="2">
        <v>0</v>
      </c>
      <c r="CH2847" s="2">
        <v>0</v>
      </c>
      <c r="CI2847" s="2">
        <v>0</v>
      </c>
      <c r="CJ2847" s="2">
        <v>0</v>
      </c>
      <c r="CK2847" s="2">
        <v>38</v>
      </c>
      <c r="CL2847" s="2">
        <v>0</v>
      </c>
    </row>
    <row r="2848" spans="1:90" x14ac:dyDescent="0.25">
      <c r="A2848" t="s">
        <v>115</v>
      </c>
      <c r="B2848">
        <v>10205</v>
      </c>
      <c r="C2848" t="s">
        <v>154</v>
      </c>
      <c r="D2848">
        <v>1</v>
      </c>
      <c r="E2848">
        <v>8</v>
      </c>
      <c r="F2848">
        <v>1880</v>
      </c>
      <c r="G2848">
        <v>35001880</v>
      </c>
      <c r="H2848" t="s">
        <v>12708</v>
      </c>
      <c r="I2848">
        <v>100</v>
      </c>
      <c r="J2848" t="s">
        <v>107</v>
      </c>
      <c r="K2848" t="s">
        <v>3689</v>
      </c>
      <c r="L2848">
        <v>72</v>
      </c>
      <c r="M2848" t="s">
        <v>1786</v>
      </c>
      <c r="N2848">
        <v>3220100</v>
      </c>
      <c r="O2848" t="s">
        <v>102</v>
      </c>
      <c r="P2848" t="s">
        <v>4488</v>
      </c>
      <c r="Q2848">
        <v>2320</v>
      </c>
      <c r="R2848">
        <v>11</v>
      </c>
      <c r="S2848">
        <v>22136555</v>
      </c>
      <c r="T2848">
        <v>22167909</v>
      </c>
      <c r="U2848" t="s">
        <v>12709</v>
      </c>
      <c r="V2848">
        <v>1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111</v>
      </c>
      <c r="AE2848" s="2">
        <v>89</v>
      </c>
      <c r="AF2848" s="2">
        <v>110</v>
      </c>
      <c r="AG2848" s="2">
        <v>132</v>
      </c>
      <c r="AH2848" s="2">
        <v>302</v>
      </c>
      <c r="AI2848" s="2">
        <v>344</v>
      </c>
      <c r="AJ2848" s="2">
        <v>354</v>
      </c>
      <c r="AK2848" s="2">
        <v>0</v>
      </c>
      <c r="AL2848" s="2">
        <v>0</v>
      </c>
      <c r="AM2848" s="2">
        <v>0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262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503</v>
      </c>
      <c r="BD2848" s="2">
        <v>0</v>
      </c>
      <c r="BE2848" s="2">
        <v>0</v>
      </c>
      <c r="BF2848" s="2">
        <v>0</v>
      </c>
      <c r="BG2848" s="2">
        <v>0</v>
      </c>
      <c r="BH2848" s="2">
        <v>0</v>
      </c>
      <c r="BI2848" s="2">
        <v>0</v>
      </c>
      <c r="BJ2848" s="2">
        <v>0</v>
      </c>
      <c r="BK2848" s="2">
        <v>0</v>
      </c>
      <c r="BL2848" s="2">
        <v>4</v>
      </c>
      <c r="BM2848" s="2">
        <v>3</v>
      </c>
      <c r="BN2848" s="2">
        <v>4</v>
      </c>
      <c r="BO2848" s="2">
        <v>4</v>
      </c>
      <c r="BP2848" s="2">
        <v>10</v>
      </c>
      <c r="BQ2848" s="2">
        <v>11</v>
      </c>
      <c r="BR2848" s="2">
        <v>10</v>
      </c>
      <c r="BS2848" s="2">
        <v>0</v>
      </c>
      <c r="BT2848" s="2">
        <v>0</v>
      </c>
      <c r="BU2848" s="2">
        <v>0</v>
      </c>
      <c r="BV2848" s="2">
        <v>0</v>
      </c>
      <c r="BW2848" s="2">
        <v>0</v>
      </c>
      <c r="BX2848" s="2">
        <v>0</v>
      </c>
      <c r="BY2848" s="2">
        <v>0</v>
      </c>
      <c r="BZ2848" s="2">
        <v>0</v>
      </c>
      <c r="CA2848" s="2">
        <v>0</v>
      </c>
      <c r="CB2848" s="2">
        <v>0</v>
      </c>
      <c r="CC2848" s="2">
        <v>7</v>
      </c>
      <c r="CD2848" s="2">
        <v>0</v>
      </c>
      <c r="CE2848" s="2">
        <v>0</v>
      </c>
      <c r="CF2848" s="2">
        <v>0</v>
      </c>
      <c r="CG2848" s="2">
        <v>0</v>
      </c>
      <c r="CH2848" s="2">
        <v>0</v>
      </c>
      <c r="CI2848" s="2">
        <v>0</v>
      </c>
      <c r="CJ2848" s="2">
        <v>0</v>
      </c>
      <c r="CK2848" s="2">
        <v>27</v>
      </c>
      <c r="CL2848" s="2">
        <v>0</v>
      </c>
    </row>
    <row r="2849" spans="1:90" x14ac:dyDescent="0.25">
      <c r="A2849" t="s">
        <v>115</v>
      </c>
      <c r="B2849">
        <v>10205</v>
      </c>
      <c r="C2849" t="s">
        <v>154</v>
      </c>
      <c r="D2849">
        <v>1</v>
      </c>
      <c r="E2849">
        <v>8</v>
      </c>
      <c r="F2849">
        <v>2203</v>
      </c>
      <c r="G2849">
        <v>35002203</v>
      </c>
      <c r="H2849" t="s">
        <v>299</v>
      </c>
      <c r="I2849">
        <v>100</v>
      </c>
      <c r="J2849" t="s">
        <v>107</v>
      </c>
      <c r="K2849" t="s">
        <v>300</v>
      </c>
      <c r="L2849">
        <v>85</v>
      </c>
      <c r="M2849" t="s">
        <v>300</v>
      </c>
      <c r="N2849">
        <v>3362050</v>
      </c>
      <c r="O2849" t="s">
        <v>92</v>
      </c>
      <c r="P2849" t="s">
        <v>301</v>
      </c>
      <c r="Q2849">
        <v>563</v>
      </c>
      <c r="R2849">
        <v>11</v>
      </c>
      <c r="S2849">
        <v>27817573</v>
      </c>
      <c r="T2849">
        <v>27819822</v>
      </c>
      <c r="U2849" t="s">
        <v>302</v>
      </c>
      <c r="V2849">
        <v>1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436</v>
      </c>
      <c r="AI2849" s="2">
        <v>328</v>
      </c>
      <c r="AJ2849" s="2">
        <v>297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234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113</v>
      </c>
      <c r="BD2849" s="2">
        <v>0</v>
      </c>
      <c r="BE2849" s="2">
        <v>0</v>
      </c>
      <c r="BF2849" s="2">
        <v>0</v>
      </c>
      <c r="BG2849" s="2">
        <v>0</v>
      </c>
      <c r="BH2849" s="2">
        <v>0</v>
      </c>
      <c r="BI2849" s="2">
        <v>0</v>
      </c>
      <c r="BJ2849" s="2">
        <v>0</v>
      </c>
      <c r="BK2849" s="2">
        <v>0</v>
      </c>
      <c r="BL2849" s="2">
        <v>0</v>
      </c>
      <c r="BM2849" s="2">
        <v>0</v>
      </c>
      <c r="BN2849" s="2">
        <v>0</v>
      </c>
      <c r="BO2849" s="2">
        <v>0</v>
      </c>
      <c r="BP2849" s="2">
        <v>15</v>
      </c>
      <c r="BQ2849" s="2">
        <v>12</v>
      </c>
      <c r="BR2849" s="2">
        <v>9</v>
      </c>
      <c r="BS2849" s="2">
        <v>0</v>
      </c>
      <c r="BT2849" s="2">
        <v>0</v>
      </c>
      <c r="BU2849" s="2">
        <v>0</v>
      </c>
      <c r="BV2849" s="2">
        <v>0</v>
      </c>
      <c r="BW2849" s="2">
        <v>0</v>
      </c>
      <c r="BX2849" s="2">
        <v>0</v>
      </c>
      <c r="BY2849" s="2">
        <v>0</v>
      </c>
      <c r="BZ2849" s="2">
        <v>0</v>
      </c>
      <c r="CA2849" s="2">
        <v>0</v>
      </c>
      <c r="CB2849" s="2">
        <v>0</v>
      </c>
      <c r="CC2849" s="2">
        <v>7</v>
      </c>
      <c r="CD2849" s="2">
        <v>0</v>
      </c>
      <c r="CE2849" s="2">
        <v>0</v>
      </c>
      <c r="CF2849" s="2">
        <v>0</v>
      </c>
      <c r="CG2849" s="2">
        <v>0</v>
      </c>
      <c r="CH2849" s="2">
        <v>0</v>
      </c>
      <c r="CI2849" s="2">
        <v>0</v>
      </c>
      <c r="CJ2849" s="2">
        <v>0</v>
      </c>
      <c r="CK2849" s="2">
        <v>5</v>
      </c>
      <c r="CL2849" s="2">
        <v>0</v>
      </c>
    </row>
    <row r="2850" spans="1:90" x14ac:dyDescent="0.25">
      <c r="A2850" t="s">
        <v>115</v>
      </c>
      <c r="B2850">
        <v>10205</v>
      </c>
      <c r="C2850" t="s">
        <v>154</v>
      </c>
      <c r="D2850">
        <v>1</v>
      </c>
      <c r="E2850">
        <v>8</v>
      </c>
      <c r="F2850">
        <v>1806</v>
      </c>
      <c r="G2850">
        <v>35001806</v>
      </c>
      <c r="H2850" t="s">
        <v>17423</v>
      </c>
      <c r="I2850">
        <v>100</v>
      </c>
      <c r="J2850" t="s">
        <v>107</v>
      </c>
      <c r="K2850" t="s">
        <v>12443</v>
      </c>
      <c r="L2850">
        <v>1</v>
      </c>
      <c r="M2850" t="s">
        <v>1140</v>
      </c>
      <c r="N2850">
        <v>3273410</v>
      </c>
      <c r="O2850" t="s">
        <v>92</v>
      </c>
      <c r="P2850" t="s">
        <v>17424</v>
      </c>
      <c r="Q2850">
        <v>52</v>
      </c>
      <c r="R2850">
        <v>11</v>
      </c>
      <c r="S2850">
        <v>22110319</v>
      </c>
      <c r="T2850">
        <v>22136719</v>
      </c>
      <c r="U2850" t="s">
        <v>17425</v>
      </c>
      <c r="V2850">
        <v>1</v>
      </c>
      <c r="W2850" s="2">
        <v>0</v>
      </c>
      <c r="X2850" s="2">
        <v>0</v>
      </c>
      <c r="Y2850" s="2">
        <v>54</v>
      </c>
      <c r="Z2850" s="2">
        <v>60</v>
      </c>
      <c r="AA2850" s="2">
        <v>89</v>
      </c>
      <c r="AB2850" s="2">
        <v>56</v>
      </c>
      <c r="AC2850" s="2">
        <v>81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59</v>
      </c>
      <c r="BD2850" s="2">
        <v>25</v>
      </c>
      <c r="BE2850" s="2">
        <v>0</v>
      </c>
      <c r="BF2850" s="2">
        <v>0</v>
      </c>
      <c r="BG2850" s="2">
        <v>3</v>
      </c>
      <c r="BH2850" s="2">
        <v>4</v>
      </c>
      <c r="BI2850" s="2">
        <v>5</v>
      </c>
      <c r="BJ2850" s="2">
        <v>4</v>
      </c>
      <c r="BK2850" s="2">
        <v>5</v>
      </c>
      <c r="BL2850" s="2">
        <v>0</v>
      </c>
      <c r="BM2850" s="2">
        <v>0</v>
      </c>
      <c r="BN2850" s="2">
        <v>0</v>
      </c>
      <c r="BO2850" s="2">
        <v>0</v>
      </c>
      <c r="BP2850" s="2">
        <v>0</v>
      </c>
      <c r="BQ2850" s="2">
        <v>0</v>
      </c>
      <c r="BR2850" s="2">
        <v>0</v>
      </c>
      <c r="BS2850" s="2">
        <v>0</v>
      </c>
      <c r="BT2850" s="2">
        <v>0</v>
      </c>
      <c r="BU2850" s="2">
        <v>0</v>
      </c>
      <c r="BV2850" s="2">
        <v>0</v>
      </c>
      <c r="BW2850" s="2">
        <v>0</v>
      </c>
      <c r="BX2850" s="2">
        <v>0</v>
      </c>
      <c r="BY2850" s="2">
        <v>0</v>
      </c>
      <c r="BZ2850" s="2">
        <v>0</v>
      </c>
      <c r="CA2850" s="2">
        <v>0</v>
      </c>
      <c r="CB2850" s="2">
        <v>0</v>
      </c>
      <c r="CC2850" s="2">
        <v>0</v>
      </c>
      <c r="CD2850" s="2">
        <v>0</v>
      </c>
      <c r="CE2850" s="2">
        <v>0</v>
      </c>
      <c r="CF2850" s="2">
        <v>0</v>
      </c>
      <c r="CG2850" s="2">
        <v>0</v>
      </c>
      <c r="CH2850" s="2">
        <v>0</v>
      </c>
      <c r="CI2850" s="2">
        <v>0</v>
      </c>
      <c r="CJ2850" s="2">
        <v>0</v>
      </c>
      <c r="CK2850" s="2">
        <v>3</v>
      </c>
      <c r="CL2850" s="2">
        <v>6</v>
      </c>
    </row>
    <row r="2851" spans="1:90" x14ac:dyDescent="0.25">
      <c r="A2851" t="s">
        <v>115</v>
      </c>
      <c r="B2851">
        <v>10205</v>
      </c>
      <c r="C2851" t="s">
        <v>154</v>
      </c>
      <c r="D2851">
        <v>1</v>
      </c>
      <c r="E2851">
        <v>8</v>
      </c>
      <c r="F2851">
        <v>1995</v>
      </c>
      <c r="G2851">
        <v>35001995</v>
      </c>
      <c r="H2851" t="s">
        <v>11009</v>
      </c>
      <c r="I2851">
        <v>100</v>
      </c>
      <c r="J2851" t="s">
        <v>107</v>
      </c>
      <c r="K2851" t="s">
        <v>604</v>
      </c>
      <c r="L2851">
        <v>20</v>
      </c>
      <c r="M2851" t="s">
        <v>605</v>
      </c>
      <c r="N2851">
        <v>3427000</v>
      </c>
      <c r="O2851" t="s">
        <v>92</v>
      </c>
      <c r="P2851" t="s">
        <v>11010</v>
      </c>
      <c r="Q2851">
        <v>92</v>
      </c>
      <c r="R2851">
        <v>11</v>
      </c>
      <c r="S2851">
        <v>20918682</v>
      </c>
      <c r="T2851">
        <v>22961091</v>
      </c>
      <c r="U2851" t="s">
        <v>11011</v>
      </c>
      <c r="V2851">
        <v>1</v>
      </c>
      <c r="W2851" s="2">
        <v>0</v>
      </c>
      <c r="X2851" s="2">
        <v>0</v>
      </c>
      <c r="Y2851" s="2">
        <v>118</v>
      </c>
      <c r="Z2851" s="2">
        <v>109</v>
      </c>
      <c r="AA2851" s="2">
        <v>121</v>
      </c>
      <c r="AB2851" s="2">
        <v>117</v>
      </c>
      <c r="AC2851" s="2">
        <v>126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5</v>
      </c>
      <c r="BH2851" s="2">
        <v>5</v>
      </c>
      <c r="BI2851" s="2">
        <v>4</v>
      </c>
      <c r="BJ2851" s="2">
        <v>5</v>
      </c>
      <c r="BK2851" s="2">
        <v>7</v>
      </c>
      <c r="BL2851" s="2">
        <v>0</v>
      </c>
      <c r="BM2851" s="2">
        <v>0</v>
      </c>
      <c r="BN2851" s="2">
        <v>0</v>
      </c>
      <c r="BO2851" s="2">
        <v>0</v>
      </c>
      <c r="BP2851" s="2">
        <v>0</v>
      </c>
      <c r="BQ2851" s="2">
        <v>0</v>
      </c>
      <c r="BR2851" s="2">
        <v>0</v>
      </c>
      <c r="BS2851" s="2">
        <v>0</v>
      </c>
      <c r="BT2851" s="2">
        <v>0</v>
      </c>
      <c r="BU2851" s="2">
        <v>0</v>
      </c>
      <c r="BV2851" s="2">
        <v>0</v>
      </c>
      <c r="BW2851" s="2">
        <v>0</v>
      </c>
      <c r="BX2851" s="2">
        <v>0</v>
      </c>
      <c r="BY2851" s="2">
        <v>0</v>
      </c>
      <c r="BZ2851" s="2">
        <v>0</v>
      </c>
      <c r="CA2851" s="2">
        <v>0</v>
      </c>
      <c r="CB2851" s="2">
        <v>0</v>
      </c>
      <c r="CC2851" s="2">
        <v>0</v>
      </c>
      <c r="CD2851" s="2">
        <v>0</v>
      </c>
      <c r="CE2851" s="2">
        <v>0</v>
      </c>
      <c r="CF2851" s="2">
        <v>0</v>
      </c>
      <c r="CG2851" s="2">
        <v>0</v>
      </c>
      <c r="CH2851" s="2">
        <v>0</v>
      </c>
      <c r="CI2851" s="2">
        <v>0</v>
      </c>
      <c r="CJ2851" s="2">
        <v>0</v>
      </c>
      <c r="CK2851" s="2">
        <v>0</v>
      </c>
      <c r="CL2851" s="2">
        <v>0</v>
      </c>
    </row>
    <row r="2852" spans="1:90" x14ac:dyDescent="0.25">
      <c r="A2852" t="s">
        <v>115</v>
      </c>
      <c r="B2852">
        <v>10205</v>
      </c>
      <c r="C2852" t="s">
        <v>154</v>
      </c>
      <c r="D2852">
        <v>1</v>
      </c>
      <c r="E2852">
        <v>8</v>
      </c>
      <c r="F2852">
        <v>1922</v>
      </c>
      <c r="G2852">
        <v>35001922</v>
      </c>
      <c r="H2852" t="s">
        <v>5933</v>
      </c>
      <c r="I2852">
        <v>100</v>
      </c>
      <c r="J2852" t="s">
        <v>107</v>
      </c>
      <c r="K2852" t="s">
        <v>5321</v>
      </c>
      <c r="L2852">
        <v>72</v>
      </c>
      <c r="M2852" t="s">
        <v>1786</v>
      </c>
      <c r="N2852">
        <v>3236030</v>
      </c>
      <c r="O2852" t="s">
        <v>92</v>
      </c>
      <c r="P2852" t="s">
        <v>5934</v>
      </c>
      <c r="Q2852">
        <v>940</v>
      </c>
      <c r="R2852">
        <v>11</v>
      </c>
      <c r="S2852">
        <v>20846417</v>
      </c>
      <c r="T2852">
        <v>29122405</v>
      </c>
      <c r="U2852" t="s">
        <v>5935</v>
      </c>
      <c r="V2852">
        <v>1</v>
      </c>
      <c r="W2852" s="2">
        <v>0</v>
      </c>
      <c r="X2852" s="2">
        <v>0</v>
      </c>
      <c r="Y2852" s="2">
        <v>85</v>
      </c>
      <c r="Z2852" s="2">
        <v>59</v>
      </c>
      <c r="AA2852" s="2">
        <v>88</v>
      </c>
      <c r="AB2852" s="2">
        <v>88</v>
      </c>
      <c r="AC2852" s="2">
        <v>83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0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4</v>
      </c>
      <c r="BH2852" s="2">
        <v>2</v>
      </c>
      <c r="BI2852" s="2">
        <v>4</v>
      </c>
      <c r="BJ2852" s="2">
        <v>4</v>
      </c>
      <c r="BK2852" s="2">
        <v>5</v>
      </c>
      <c r="BL2852" s="2">
        <v>0</v>
      </c>
      <c r="BM2852" s="2">
        <v>0</v>
      </c>
      <c r="BN2852" s="2">
        <v>0</v>
      </c>
      <c r="BO2852" s="2">
        <v>0</v>
      </c>
      <c r="BP2852" s="2">
        <v>0</v>
      </c>
      <c r="BQ2852" s="2">
        <v>0</v>
      </c>
      <c r="BR2852" s="2">
        <v>0</v>
      </c>
      <c r="BS2852" s="2">
        <v>0</v>
      </c>
      <c r="BT2852" s="2">
        <v>0</v>
      </c>
      <c r="BU2852" s="2">
        <v>0</v>
      </c>
      <c r="BV2852" s="2">
        <v>0</v>
      </c>
      <c r="BW2852" s="2">
        <v>0</v>
      </c>
      <c r="BX2852" s="2">
        <v>0</v>
      </c>
      <c r="BY2852" s="2">
        <v>0</v>
      </c>
      <c r="BZ2852" s="2">
        <v>0</v>
      </c>
      <c r="CA2852" s="2">
        <v>0</v>
      </c>
      <c r="CB2852" s="2">
        <v>0</v>
      </c>
      <c r="CC2852" s="2">
        <v>0</v>
      </c>
      <c r="CD2852" s="2">
        <v>0</v>
      </c>
      <c r="CE2852" s="2">
        <v>0</v>
      </c>
      <c r="CF2852" s="2">
        <v>0</v>
      </c>
      <c r="CG2852" s="2">
        <v>0</v>
      </c>
      <c r="CH2852" s="2">
        <v>0</v>
      </c>
      <c r="CI2852" s="2">
        <v>0</v>
      </c>
      <c r="CJ2852" s="2">
        <v>0</v>
      </c>
      <c r="CK2852" s="2">
        <v>0</v>
      </c>
      <c r="CL2852" s="2">
        <v>0</v>
      </c>
    </row>
    <row r="2853" spans="1:90" x14ac:dyDescent="0.25">
      <c r="A2853" t="s">
        <v>115</v>
      </c>
      <c r="B2853">
        <v>10205</v>
      </c>
      <c r="C2853" t="s">
        <v>154</v>
      </c>
      <c r="D2853">
        <v>1</v>
      </c>
      <c r="E2853">
        <v>8</v>
      </c>
      <c r="F2853">
        <v>851</v>
      </c>
      <c r="G2853">
        <v>35000851</v>
      </c>
      <c r="H2853" t="s">
        <v>3802</v>
      </c>
      <c r="I2853">
        <v>100</v>
      </c>
      <c r="J2853" t="s">
        <v>107</v>
      </c>
      <c r="K2853" t="s">
        <v>756</v>
      </c>
      <c r="L2853">
        <v>89</v>
      </c>
      <c r="M2853" t="s">
        <v>1451</v>
      </c>
      <c r="N2853">
        <v>2130020</v>
      </c>
      <c r="O2853" t="s">
        <v>92</v>
      </c>
      <c r="P2853" t="s">
        <v>3803</v>
      </c>
      <c r="Q2853">
        <v>234</v>
      </c>
      <c r="R2853">
        <v>11</v>
      </c>
      <c r="S2853">
        <v>26317110</v>
      </c>
      <c r="T2853">
        <v>29541609</v>
      </c>
      <c r="U2853" t="s">
        <v>3804</v>
      </c>
      <c r="V2853">
        <v>1</v>
      </c>
      <c r="W2853" s="2">
        <v>0</v>
      </c>
      <c r="X2853" s="2">
        <v>0</v>
      </c>
      <c r="Y2853" s="2">
        <v>82</v>
      </c>
      <c r="Z2853" s="2">
        <v>74</v>
      </c>
      <c r="AA2853" s="2">
        <v>98</v>
      </c>
      <c r="AB2853" s="2">
        <v>67</v>
      </c>
      <c r="AC2853" s="2">
        <v>107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14</v>
      </c>
      <c r="BE2853" s="2">
        <v>0</v>
      </c>
      <c r="BF2853" s="2">
        <v>0</v>
      </c>
      <c r="BG2853" s="2">
        <v>4</v>
      </c>
      <c r="BH2853" s="2">
        <v>5</v>
      </c>
      <c r="BI2853" s="2">
        <v>5</v>
      </c>
      <c r="BJ2853" s="2">
        <v>5</v>
      </c>
      <c r="BK2853" s="2">
        <v>8</v>
      </c>
      <c r="BL2853" s="2">
        <v>0</v>
      </c>
      <c r="BM2853" s="2">
        <v>0</v>
      </c>
      <c r="BN2853" s="2">
        <v>0</v>
      </c>
      <c r="BO2853" s="2">
        <v>0</v>
      </c>
      <c r="BP2853" s="2">
        <v>0</v>
      </c>
      <c r="BQ2853" s="2">
        <v>0</v>
      </c>
      <c r="BR2853" s="2">
        <v>0</v>
      </c>
      <c r="BS2853" s="2">
        <v>0</v>
      </c>
      <c r="BT2853" s="2">
        <v>0</v>
      </c>
      <c r="BU2853" s="2">
        <v>0</v>
      </c>
      <c r="BV2853" s="2">
        <v>0</v>
      </c>
      <c r="BW2853" s="2">
        <v>0</v>
      </c>
      <c r="BX2853" s="2">
        <v>0</v>
      </c>
      <c r="BY2853" s="2">
        <v>0</v>
      </c>
      <c r="BZ2853" s="2">
        <v>0</v>
      </c>
      <c r="CA2853" s="2">
        <v>0</v>
      </c>
      <c r="CB2853" s="2">
        <v>0</v>
      </c>
      <c r="CC2853" s="2">
        <v>0</v>
      </c>
      <c r="CD2853" s="2">
        <v>0</v>
      </c>
      <c r="CE2853" s="2">
        <v>0</v>
      </c>
      <c r="CF2853" s="2">
        <v>0</v>
      </c>
      <c r="CG2853" s="2">
        <v>0</v>
      </c>
      <c r="CH2853" s="2">
        <v>0</v>
      </c>
      <c r="CI2853" s="2">
        <v>0</v>
      </c>
      <c r="CJ2853" s="2">
        <v>0</v>
      </c>
      <c r="CK2853" s="2">
        <v>0</v>
      </c>
      <c r="CL2853" s="2">
        <v>3</v>
      </c>
    </row>
    <row r="2854" spans="1:90" x14ac:dyDescent="0.25">
      <c r="A2854" t="s">
        <v>115</v>
      </c>
      <c r="B2854">
        <v>10205</v>
      </c>
      <c r="C2854" t="s">
        <v>154</v>
      </c>
      <c r="D2854">
        <v>1</v>
      </c>
      <c r="E2854">
        <v>8</v>
      </c>
      <c r="F2854">
        <v>1375</v>
      </c>
      <c r="G2854">
        <v>35001375</v>
      </c>
      <c r="H2854" t="s">
        <v>14935</v>
      </c>
      <c r="I2854">
        <v>100</v>
      </c>
      <c r="J2854" t="s">
        <v>107</v>
      </c>
      <c r="K2854" t="s">
        <v>10252</v>
      </c>
      <c r="L2854">
        <v>8</v>
      </c>
      <c r="M2854" t="s">
        <v>518</v>
      </c>
      <c r="N2854">
        <v>3303000</v>
      </c>
      <c r="O2854" t="s">
        <v>92</v>
      </c>
      <c r="P2854" t="s">
        <v>14936</v>
      </c>
      <c r="Q2854">
        <v>1330</v>
      </c>
      <c r="R2854">
        <v>11</v>
      </c>
      <c r="S2854">
        <v>26054795</v>
      </c>
      <c r="T2854">
        <v>26059329</v>
      </c>
      <c r="U2854" t="s">
        <v>14937</v>
      </c>
      <c r="V2854">
        <v>1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176</v>
      </c>
      <c r="AI2854" s="2">
        <v>159</v>
      </c>
      <c r="AJ2854" s="2">
        <v>191</v>
      </c>
      <c r="AK2854" s="2">
        <v>0</v>
      </c>
      <c r="AL2854" s="2">
        <v>0</v>
      </c>
      <c r="AM2854" s="2">
        <v>0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89</v>
      </c>
      <c r="BE2854" s="2">
        <v>0</v>
      </c>
      <c r="BF2854" s="2">
        <v>0</v>
      </c>
      <c r="BG2854" s="2">
        <v>0</v>
      </c>
      <c r="BH2854" s="2">
        <v>0</v>
      </c>
      <c r="BI2854" s="2">
        <v>0</v>
      </c>
      <c r="BJ2854" s="2">
        <v>0</v>
      </c>
      <c r="BK2854" s="2">
        <v>0</v>
      </c>
      <c r="BL2854" s="2">
        <v>0</v>
      </c>
      <c r="BM2854" s="2">
        <v>0</v>
      </c>
      <c r="BN2854" s="2">
        <v>0</v>
      </c>
      <c r="BO2854" s="2">
        <v>0</v>
      </c>
      <c r="BP2854" s="2">
        <v>5</v>
      </c>
      <c r="BQ2854" s="2">
        <v>6</v>
      </c>
      <c r="BR2854" s="2">
        <v>7</v>
      </c>
      <c r="BS2854" s="2">
        <v>0</v>
      </c>
      <c r="BT2854" s="2">
        <v>0</v>
      </c>
      <c r="BU2854" s="2">
        <v>0</v>
      </c>
      <c r="BV2854" s="2">
        <v>0</v>
      </c>
      <c r="BW2854" s="2">
        <v>0</v>
      </c>
      <c r="BX2854" s="2">
        <v>0</v>
      </c>
      <c r="BY2854" s="2">
        <v>0</v>
      </c>
      <c r="BZ2854" s="2">
        <v>0</v>
      </c>
      <c r="CA2854" s="2">
        <v>0</v>
      </c>
      <c r="CB2854" s="2">
        <v>0</v>
      </c>
      <c r="CC2854" s="2">
        <v>0</v>
      </c>
      <c r="CD2854" s="2">
        <v>0</v>
      </c>
      <c r="CE2854" s="2">
        <v>0</v>
      </c>
      <c r="CF2854" s="2">
        <v>0</v>
      </c>
      <c r="CG2854" s="2">
        <v>0</v>
      </c>
      <c r="CH2854" s="2">
        <v>0</v>
      </c>
      <c r="CI2854" s="2">
        <v>0</v>
      </c>
      <c r="CJ2854" s="2">
        <v>0</v>
      </c>
      <c r="CK2854" s="2">
        <v>0</v>
      </c>
      <c r="CL2854" s="2">
        <v>13</v>
      </c>
    </row>
    <row r="2855" spans="1:90" x14ac:dyDescent="0.25">
      <c r="A2855" t="s">
        <v>115</v>
      </c>
      <c r="B2855">
        <v>10205</v>
      </c>
      <c r="C2855" t="s">
        <v>154</v>
      </c>
      <c r="D2855">
        <v>1</v>
      </c>
      <c r="E2855">
        <v>8</v>
      </c>
      <c r="F2855">
        <v>1867</v>
      </c>
      <c r="G2855">
        <v>35001867</v>
      </c>
      <c r="H2855" t="s">
        <v>17489</v>
      </c>
      <c r="I2855">
        <v>100</v>
      </c>
      <c r="J2855" t="s">
        <v>107</v>
      </c>
      <c r="K2855" t="s">
        <v>3689</v>
      </c>
      <c r="L2855">
        <v>72</v>
      </c>
      <c r="M2855" t="s">
        <v>1786</v>
      </c>
      <c r="N2855">
        <v>3294100</v>
      </c>
      <c r="O2855" t="s">
        <v>102</v>
      </c>
      <c r="P2855" t="s">
        <v>17490</v>
      </c>
      <c r="Q2855">
        <v>5796</v>
      </c>
      <c r="R2855">
        <v>11</v>
      </c>
      <c r="S2855">
        <v>21155205</v>
      </c>
      <c r="T2855">
        <v>22117280</v>
      </c>
      <c r="U2855" t="s">
        <v>17491</v>
      </c>
      <c r="V2855">
        <v>1</v>
      </c>
      <c r="W2855" s="2">
        <v>0</v>
      </c>
      <c r="X2855" s="2">
        <v>0</v>
      </c>
      <c r="Y2855" s="2">
        <v>55</v>
      </c>
      <c r="Z2855" s="2">
        <v>58</v>
      </c>
      <c r="AA2855" s="2">
        <v>77</v>
      </c>
      <c r="AB2855" s="2">
        <v>57</v>
      </c>
      <c r="AC2855" s="2">
        <v>64</v>
      </c>
      <c r="AD2855" s="2">
        <v>68</v>
      </c>
      <c r="AE2855" s="2">
        <v>68</v>
      </c>
      <c r="AF2855" s="2">
        <v>72</v>
      </c>
      <c r="AG2855" s="2">
        <v>76</v>
      </c>
      <c r="AH2855" s="2">
        <v>307</v>
      </c>
      <c r="AI2855" s="2">
        <v>190</v>
      </c>
      <c r="AJ2855" s="2">
        <v>184</v>
      </c>
      <c r="AK2855" s="2">
        <v>0</v>
      </c>
      <c r="AL2855" s="2">
        <v>0</v>
      </c>
      <c r="AM2855" s="2">
        <v>0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2</v>
      </c>
      <c r="BH2855" s="2">
        <v>2</v>
      </c>
      <c r="BI2855" s="2">
        <v>3</v>
      </c>
      <c r="BJ2855" s="2">
        <v>2</v>
      </c>
      <c r="BK2855" s="2">
        <v>2</v>
      </c>
      <c r="BL2855" s="2">
        <v>3</v>
      </c>
      <c r="BM2855" s="2">
        <v>3</v>
      </c>
      <c r="BN2855" s="2">
        <v>3</v>
      </c>
      <c r="BO2855" s="2">
        <v>4</v>
      </c>
      <c r="BP2855" s="2">
        <v>14</v>
      </c>
      <c r="BQ2855" s="2">
        <v>8</v>
      </c>
      <c r="BR2855" s="2">
        <v>7</v>
      </c>
      <c r="BS2855" s="2">
        <v>0</v>
      </c>
      <c r="BT2855" s="2">
        <v>0</v>
      </c>
      <c r="BU2855" s="2">
        <v>0</v>
      </c>
      <c r="BV2855" s="2">
        <v>0</v>
      </c>
      <c r="BW2855" s="2">
        <v>0</v>
      </c>
      <c r="BX2855" s="2">
        <v>0</v>
      </c>
      <c r="BY2855" s="2">
        <v>0</v>
      </c>
      <c r="BZ2855" s="2">
        <v>0</v>
      </c>
      <c r="CA2855" s="2">
        <v>0</v>
      </c>
      <c r="CB2855" s="2">
        <v>0</v>
      </c>
      <c r="CC2855" s="2">
        <v>0</v>
      </c>
      <c r="CD2855" s="2">
        <v>0</v>
      </c>
      <c r="CE2855" s="2">
        <v>0</v>
      </c>
      <c r="CF2855" s="2">
        <v>0</v>
      </c>
      <c r="CG2855" s="2">
        <v>0</v>
      </c>
      <c r="CH2855" s="2">
        <v>0</v>
      </c>
      <c r="CI2855" s="2">
        <v>0</v>
      </c>
      <c r="CJ2855" s="2">
        <v>0</v>
      </c>
      <c r="CK2855" s="2">
        <v>0</v>
      </c>
      <c r="CL2855" s="2">
        <v>0</v>
      </c>
    </row>
    <row r="2856" spans="1:90" x14ac:dyDescent="0.25">
      <c r="A2856" t="s">
        <v>115</v>
      </c>
      <c r="B2856">
        <v>10205</v>
      </c>
      <c r="C2856" t="s">
        <v>154</v>
      </c>
      <c r="D2856">
        <v>1</v>
      </c>
      <c r="E2856">
        <v>8</v>
      </c>
      <c r="F2856">
        <v>1673</v>
      </c>
      <c r="G2856">
        <v>35001673</v>
      </c>
      <c r="H2856" t="s">
        <v>7059</v>
      </c>
      <c r="I2856">
        <v>100</v>
      </c>
      <c r="J2856" t="s">
        <v>107</v>
      </c>
      <c r="K2856" t="s">
        <v>1785</v>
      </c>
      <c r="L2856">
        <v>72</v>
      </c>
      <c r="M2856" t="s">
        <v>1786</v>
      </c>
      <c r="N2856">
        <v>3254120</v>
      </c>
      <c r="O2856" t="s">
        <v>92</v>
      </c>
      <c r="P2856" t="s">
        <v>7060</v>
      </c>
      <c r="Q2856">
        <v>110</v>
      </c>
      <c r="R2856">
        <v>11</v>
      </c>
      <c r="S2856">
        <v>21432626</v>
      </c>
      <c r="T2856">
        <v>21432634</v>
      </c>
      <c r="U2856" t="s">
        <v>7061</v>
      </c>
      <c r="V2856">
        <v>1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80</v>
      </c>
      <c r="AE2856" s="2">
        <v>56</v>
      </c>
      <c r="AF2856" s="2">
        <v>55</v>
      </c>
      <c r="AG2856" s="2">
        <v>89</v>
      </c>
      <c r="AH2856" s="2">
        <v>326</v>
      </c>
      <c r="AI2856" s="2">
        <v>217</v>
      </c>
      <c r="AJ2856" s="2">
        <v>226</v>
      </c>
      <c r="AK2856" s="2">
        <v>0</v>
      </c>
      <c r="AL2856" s="2">
        <v>0</v>
      </c>
      <c r="AM2856" s="2">
        <v>0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228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59</v>
      </c>
      <c r="BD2856" s="2">
        <v>0</v>
      </c>
      <c r="BE2856" s="2">
        <v>0</v>
      </c>
      <c r="BF2856" s="2">
        <v>0</v>
      </c>
      <c r="BG2856" s="2">
        <v>0</v>
      </c>
      <c r="BH2856" s="2">
        <v>0</v>
      </c>
      <c r="BI2856" s="2">
        <v>0</v>
      </c>
      <c r="BJ2856" s="2">
        <v>0</v>
      </c>
      <c r="BK2856" s="2">
        <v>0</v>
      </c>
      <c r="BL2856" s="2">
        <v>5</v>
      </c>
      <c r="BM2856" s="2">
        <v>4</v>
      </c>
      <c r="BN2856" s="2">
        <v>3</v>
      </c>
      <c r="BO2856" s="2">
        <v>4</v>
      </c>
      <c r="BP2856" s="2">
        <v>12</v>
      </c>
      <c r="BQ2856" s="2">
        <v>11</v>
      </c>
      <c r="BR2856" s="2">
        <v>7</v>
      </c>
      <c r="BS2856" s="2">
        <v>0</v>
      </c>
      <c r="BT2856" s="2">
        <v>0</v>
      </c>
      <c r="BU2856" s="2">
        <v>0</v>
      </c>
      <c r="BV2856" s="2">
        <v>0</v>
      </c>
      <c r="BW2856" s="2">
        <v>0</v>
      </c>
      <c r="BX2856" s="2">
        <v>0</v>
      </c>
      <c r="BY2856" s="2">
        <v>0</v>
      </c>
      <c r="BZ2856" s="2">
        <v>0</v>
      </c>
      <c r="CA2856" s="2">
        <v>0</v>
      </c>
      <c r="CB2856" s="2">
        <v>0</v>
      </c>
      <c r="CC2856" s="2">
        <v>7</v>
      </c>
      <c r="CD2856" s="2">
        <v>0</v>
      </c>
      <c r="CE2856" s="2">
        <v>0</v>
      </c>
      <c r="CF2856" s="2">
        <v>0</v>
      </c>
      <c r="CG2856" s="2">
        <v>0</v>
      </c>
      <c r="CH2856" s="2">
        <v>0</v>
      </c>
      <c r="CI2856" s="2">
        <v>0</v>
      </c>
      <c r="CJ2856" s="2">
        <v>0</v>
      </c>
      <c r="CK2856" s="2">
        <v>6</v>
      </c>
      <c r="CL2856" s="2">
        <v>0</v>
      </c>
    </row>
    <row r="2857" spans="1:90" x14ac:dyDescent="0.25">
      <c r="A2857" t="s">
        <v>115</v>
      </c>
      <c r="B2857">
        <v>10205</v>
      </c>
      <c r="C2857" t="s">
        <v>154</v>
      </c>
      <c r="D2857">
        <v>1</v>
      </c>
      <c r="E2857">
        <v>8</v>
      </c>
      <c r="F2857">
        <v>747</v>
      </c>
      <c r="G2857">
        <v>35000747</v>
      </c>
      <c r="H2857" t="s">
        <v>16385</v>
      </c>
      <c r="I2857">
        <v>100</v>
      </c>
      <c r="J2857" t="s">
        <v>107</v>
      </c>
      <c r="K2857" t="s">
        <v>3725</v>
      </c>
      <c r="L2857">
        <v>89</v>
      </c>
      <c r="M2857" t="s">
        <v>1451</v>
      </c>
      <c r="N2857">
        <v>2072002</v>
      </c>
      <c r="O2857" t="s">
        <v>102</v>
      </c>
      <c r="P2857" t="s">
        <v>418</v>
      </c>
      <c r="Q2857">
        <v>2288</v>
      </c>
      <c r="R2857">
        <v>11</v>
      </c>
      <c r="S2857">
        <v>29012490</v>
      </c>
      <c r="T2857">
        <v>29094973</v>
      </c>
      <c r="U2857" t="s">
        <v>16386</v>
      </c>
      <c r="V2857">
        <v>1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80</v>
      </c>
      <c r="AE2857" s="2">
        <v>93</v>
      </c>
      <c r="AF2857" s="2">
        <v>89</v>
      </c>
      <c r="AG2857" s="2">
        <v>120</v>
      </c>
      <c r="AH2857" s="2">
        <v>287</v>
      </c>
      <c r="AI2857" s="2">
        <v>286</v>
      </c>
      <c r="AJ2857" s="2">
        <v>335</v>
      </c>
      <c r="AK2857" s="2">
        <v>0</v>
      </c>
      <c r="AL2857" s="2">
        <v>0</v>
      </c>
      <c r="AM2857" s="2">
        <v>0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0</v>
      </c>
      <c r="BI2857" s="2">
        <v>0</v>
      </c>
      <c r="BJ2857" s="2">
        <v>0</v>
      </c>
      <c r="BK2857" s="2">
        <v>0</v>
      </c>
      <c r="BL2857" s="2">
        <v>4</v>
      </c>
      <c r="BM2857" s="2">
        <v>7</v>
      </c>
      <c r="BN2857" s="2">
        <v>5</v>
      </c>
      <c r="BO2857" s="2">
        <v>5</v>
      </c>
      <c r="BP2857" s="2">
        <v>10</v>
      </c>
      <c r="BQ2857" s="2">
        <v>10</v>
      </c>
      <c r="BR2857" s="2">
        <v>13</v>
      </c>
      <c r="BS2857" s="2">
        <v>0</v>
      </c>
      <c r="BT2857" s="2">
        <v>0</v>
      </c>
      <c r="BU2857" s="2">
        <v>0</v>
      </c>
      <c r="BV2857" s="2">
        <v>0</v>
      </c>
      <c r="BW2857" s="2">
        <v>0</v>
      </c>
      <c r="BX2857" s="2">
        <v>0</v>
      </c>
      <c r="BY2857" s="2">
        <v>0</v>
      </c>
      <c r="BZ2857" s="2">
        <v>0</v>
      </c>
      <c r="CA2857" s="2">
        <v>0</v>
      </c>
      <c r="CB2857" s="2">
        <v>0</v>
      </c>
      <c r="CC2857" s="2">
        <v>0</v>
      </c>
      <c r="CD2857" s="2">
        <v>0</v>
      </c>
      <c r="CE2857" s="2">
        <v>0</v>
      </c>
      <c r="CF2857" s="2">
        <v>0</v>
      </c>
      <c r="CG2857" s="2">
        <v>0</v>
      </c>
      <c r="CH2857" s="2">
        <v>0</v>
      </c>
      <c r="CI2857" s="2">
        <v>0</v>
      </c>
      <c r="CJ2857" s="2">
        <v>0</v>
      </c>
      <c r="CK2857" s="2">
        <v>0</v>
      </c>
      <c r="CL2857" s="2">
        <v>0</v>
      </c>
    </row>
    <row r="2858" spans="1:90" x14ac:dyDescent="0.25">
      <c r="A2858" t="s">
        <v>115</v>
      </c>
      <c r="B2858">
        <v>10205</v>
      </c>
      <c r="C2858" t="s">
        <v>154</v>
      </c>
      <c r="D2858">
        <v>1</v>
      </c>
      <c r="E2858">
        <v>8</v>
      </c>
      <c r="F2858">
        <v>908940</v>
      </c>
      <c r="G2858">
        <v>35908940</v>
      </c>
      <c r="H2858" t="s">
        <v>11106</v>
      </c>
      <c r="I2858">
        <v>100</v>
      </c>
      <c r="J2858" t="s">
        <v>107</v>
      </c>
      <c r="K2858" t="s">
        <v>11107</v>
      </c>
      <c r="L2858">
        <v>4</v>
      </c>
      <c r="M2858" t="s">
        <v>2415</v>
      </c>
      <c r="N2858">
        <v>3910070</v>
      </c>
      <c r="O2858" t="s">
        <v>92</v>
      </c>
      <c r="P2858" t="s">
        <v>11108</v>
      </c>
      <c r="Q2858">
        <v>283</v>
      </c>
      <c r="R2858">
        <v>11</v>
      </c>
      <c r="S2858">
        <v>27213377</v>
      </c>
      <c r="T2858">
        <v>27216473</v>
      </c>
      <c r="U2858" t="s">
        <v>11109</v>
      </c>
      <c r="V2858">
        <v>1</v>
      </c>
      <c r="W2858" s="2">
        <v>0</v>
      </c>
      <c r="X2858" s="2">
        <v>0</v>
      </c>
      <c r="Y2858" s="2">
        <v>150</v>
      </c>
      <c r="Z2858" s="2">
        <v>143</v>
      </c>
      <c r="AA2858" s="2">
        <v>119</v>
      </c>
      <c r="AB2858" s="2">
        <v>120</v>
      </c>
      <c r="AC2858" s="2">
        <v>130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0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7</v>
      </c>
      <c r="BH2858" s="2">
        <v>6</v>
      </c>
      <c r="BI2858" s="2">
        <v>4</v>
      </c>
      <c r="BJ2858" s="2">
        <v>7</v>
      </c>
      <c r="BK2858" s="2">
        <v>7</v>
      </c>
      <c r="BL2858" s="2">
        <v>0</v>
      </c>
      <c r="BM2858" s="2">
        <v>0</v>
      </c>
      <c r="BN2858" s="2">
        <v>0</v>
      </c>
      <c r="BO2858" s="2">
        <v>0</v>
      </c>
      <c r="BP2858" s="2">
        <v>0</v>
      </c>
      <c r="BQ2858" s="2">
        <v>0</v>
      </c>
      <c r="BR2858" s="2">
        <v>0</v>
      </c>
      <c r="BS2858" s="2">
        <v>0</v>
      </c>
      <c r="BT2858" s="2">
        <v>0</v>
      </c>
      <c r="BU2858" s="2">
        <v>0</v>
      </c>
      <c r="BV2858" s="2">
        <v>0</v>
      </c>
      <c r="BW2858" s="2">
        <v>0</v>
      </c>
      <c r="BX2858" s="2">
        <v>0</v>
      </c>
      <c r="BY2858" s="2">
        <v>0</v>
      </c>
      <c r="BZ2858" s="2">
        <v>0</v>
      </c>
      <c r="CA2858" s="2">
        <v>0</v>
      </c>
      <c r="CB2858" s="2">
        <v>0</v>
      </c>
      <c r="CC2858" s="2">
        <v>0</v>
      </c>
      <c r="CD2858" s="2">
        <v>0</v>
      </c>
      <c r="CE2858" s="2">
        <v>0</v>
      </c>
      <c r="CF2858" s="2">
        <v>0</v>
      </c>
      <c r="CG2858" s="2">
        <v>0</v>
      </c>
      <c r="CH2858" s="2">
        <v>0</v>
      </c>
      <c r="CI2858" s="2">
        <v>0</v>
      </c>
      <c r="CJ2858" s="2">
        <v>0</v>
      </c>
      <c r="CK2858" s="2">
        <v>0</v>
      </c>
      <c r="CL2858" s="2">
        <v>0</v>
      </c>
    </row>
    <row r="2859" spans="1:90" x14ac:dyDescent="0.25">
      <c r="A2859" t="s">
        <v>115</v>
      </c>
      <c r="B2859">
        <v>10205</v>
      </c>
      <c r="C2859" t="s">
        <v>154</v>
      </c>
      <c r="D2859">
        <v>1</v>
      </c>
      <c r="E2859">
        <v>8</v>
      </c>
      <c r="F2859">
        <v>1703</v>
      </c>
      <c r="G2859">
        <v>35001703</v>
      </c>
      <c r="H2859" t="s">
        <v>12442</v>
      </c>
      <c r="I2859">
        <v>100</v>
      </c>
      <c r="J2859" t="s">
        <v>107</v>
      </c>
      <c r="K2859" t="s">
        <v>12443</v>
      </c>
      <c r="L2859">
        <v>1</v>
      </c>
      <c r="M2859" t="s">
        <v>1140</v>
      </c>
      <c r="N2859">
        <v>3161010</v>
      </c>
      <c r="O2859" t="s">
        <v>92</v>
      </c>
      <c r="P2859" t="s">
        <v>12444</v>
      </c>
      <c r="Q2859">
        <v>234</v>
      </c>
      <c r="R2859">
        <v>11</v>
      </c>
      <c r="S2859">
        <v>29650384</v>
      </c>
      <c r="T2859">
        <v>29655814</v>
      </c>
      <c r="U2859" t="s">
        <v>12445</v>
      </c>
      <c r="V2859">
        <v>1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626</v>
      </c>
      <c r="AI2859" s="2">
        <v>544</v>
      </c>
      <c r="AJ2859" s="2">
        <v>525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66</v>
      </c>
      <c r="BD2859" s="2">
        <v>0</v>
      </c>
      <c r="BE2859" s="2">
        <v>0</v>
      </c>
      <c r="BF2859" s="2">
        <v>0</v>
      </c>
      <c r="BG2859" s="2">
        <v>0</v>
      </c>
      <c r="BH2859" s="2">
        <v>0</v>
      </c>
      <c r="BI2859" s="2">
        <v>0</v>
      </c>
      <c r="BJ2859" s="2">
        <v>0</v>
      </c>
      <c r="BK2859" s="2">
        <v>0</v>
      </c>
      <c r="BL2859" s="2">
        <v>0</v>
      </c>
      <c r="BM2859" s="2">
        <v>0</v>
      </c>
      <c r="BN2859" s="2">
        <v>0</v>
      </c>
      <c r="BO2859" s="2">
        <v>0</v>
      </c>
      <c r="BP2859" s="2">
        <v>17</v>
      </c>
      <c r="BQ2859" s="2">
        <v>15</v>
      </c>
      <c r="BR2859" s="2">
        <v>15</v>
      </c>
      <c r="BS2859" s="2">
        <v>0</v>
      </c>
      <c r="BT2859" s="2">
        <v>0</v>
      </c>
      <c r="BU2859" s="2">
        <v>0</v>
      </c>
      <c r="BV2859" s="2">
        <v>0</v>
      </c>
      <c r="BW2859" s="2">
        <v>0</v>
      </c>
      <c r="BX2859" s="2">
        <v>0</v>
      </c>
      <c r="BY2859" s="2">
        <v>0</v>
      </c>
      <c r="BZ2859" s="2">
        <v>0</v>
      </c>
      <c r="CA2859" s="2">
        <v>0</v>
      </c>
      <c r="CB2859" s="2">
        <v>0</v>
      </c>
      <c r="CC2859" s="2">
        <v>0</v>
      </c>
      <c r="CD2859" s="2">
        <v>0</v>
      </c>
      <c r="CE2859" s="2">
        <v>0</v>
      </c>
      <c r="CF2859" s="2">
        <v>0</v>
      </c>
      <c r="CG2859" s="2">
        <v>0</v>
      </c>
      <c r="CH2859" s="2">
        <v>0</v>
      </c>
      <c r="CI2859" s="2">
        <v>0</v>
      </c>
      <c r="CJ2859" s="2">
        <v>0</v>
      </c>
      <c r="CK2859" s="2">
        <v>3</v>
      </c>
      <c r="CL2859" s="2">
        <v>0</v>
      </c>
    </row>
    <row r="2860" spans="1:90" x14ac:dyDescent="0.25">
      <c r="A2860" t="s">
        <v>115</v>
      </c>
      <c r="B2860">
        <v>10205</v>
      </c>
      <c r="C2860" t="s">
        <v>154</v>
      </c>
      <c r="D2860">
        <v>1</v>
      </c>
      <c r="E2860">
        <v>8</v>
      </c>
      <c r="F2860">
        <v>39214</v>
      </c>
      <c r="G2860">
        <v>35039214</v>
      </c>
      <c r="H2860" t="s">
        <v>7654</v>
      </c>
      <c r="I2860">
        <v>100</v>
      </c>
      <c r="J2860" t="s">
        <v>107</v>
      </c>
      <c r="K2860" t="s">
        <v>1450</v>
      </c>
      <c r="L2860">
        <v>89</v>
      </c>
      <c r="M2860" t="s">
        <v>1451</v>
      </c>
      <c r="N2860">
        <v>2176020</v>
      </c>
      <c r="O2860" t="s">
        <v>92</v>
      </c>
      <c r="P2860" t="s">
        <v>7655</v>
      </c>
      <c r="Q2860">
        <v>174</v>
      </c>
      <c r="R2860">
        <v>11</v>
      </c>
      <c r="S2860">
        <v>26314422</v>
      </c>
      <c r="T2860">
        <v>29545480</v>
      </c>
      <c r="U2860" t="s">
        <v>7656</v>
      </c>
      <c r="V2860">
        <v>1</v>
      </c>
      <c r="W2860" s="2">
        <v>0</v>
      </c>
      <c r="X2860" s="2">
        <v>0</v>
      </c>
      <c r="Y2860" s="2">
        <v>149</v>
      </c>
      <c r="Z2860" s="2">
        <v>124</v>
      </c>
      <c r="AA2860" s="2">
        <v>141</v>
      </c>
      <c r="AB2860" s="2">
        <v>127</v>
      </c>
      <c r="AC2860" s="2">
        <v>125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6</v>
      </c>
      <c r="BH2860" s="2">
        <v>4</v>
      </c>
      <c r="BI2860" s="2">
        <v>5</v>
      </c>
      <c r="BJ2860" s="2">
        <v>6</v>
      </c>
      <c r="BK2860" s="2">
        <v>6</v>
      </c>
      <c r="BL2860" s="2">
        <v>0</v>
      </c>
      <c r="BM2860" s="2">
        <v>0</v>
      </c>
      <c r="BN2860" s="2">
        <v>0</v>
      </c>
      <c r="BO2860" s="2">
        <v>0</v>
      </c>
      <c r="BP2860" s="2">
        <v>0</v>
      </c>
      <c r="BQ2860" s="2">
        <v>0</v>
      </c>
      <c r="BR2860" s="2">
        <v>0</v>
      </c>
      <c r="BS2860" s="2">
        <v>0</v>
      </c>
      <c r="BT2860" s="2">
        <v>0</v>
      </c>
      <c r="BU2860" s="2">
        <v>0</v>
      </c>
      <c r="BV2860" s="2">
        <v>0</v>
      </c>
      <c r="BW2860" s="2">
        <v>0</v>
      </c>
      <c r="BX2860" s="2">
        <v>0</v>
      </c>
      <c r="BY2860" s="2">
        <v>0</v>
      </c>
      <c r="BZ2860" s="2">
        <v>0</v>
      </c>
      <c r="CA2860" s="2">
        <v>0</v>
      </c>
      <c r="CB2860" s="2">
        <v>0</v>
      </c>
      <c r="CC2860" s="2">
        <v>0</v>
      </c>
      <c r="CD2860" s="2">
        <v>0</v>
      </c>
      <c r="CE2860" s="2">
        <v>0</v>
      </c>
      <c r="CF2860" s="2">
        <v>0</v>
      </c>
      <c r="CG2860" s="2">
        <v>0</v>
      </c>
      <c r="CH2860" s="2">
        <v>0</v>
      </c>
      <c r="CI2860" s="2">
        <v>0</v>
      </c>
      <c r="CJ2860" s="2">
        <v>0</v>
      </c>
      <c r="CK2860" s="2">
        <v>0</v>
      </c>
      <c r="CL2860" s="2">
        <v>0</v>
      </c>
    </row>
    <row r="2861" spans="1:90" x14ac:dyDescent="0.25">
      <c r="A2861" t="s">
        <v>115</v>
      </c>
      <c r="B2861">
        <v>10205</v>
      </c>
      <c r="C2861" t="s">
        <v>154</v>
      </c>
      <c r="D2861">
        <v>1</v>
      </c>
      <c r="E2861">
        <v>8</v>
      </c>
      <c r="F2861">
        <v>1971</v>
      </c>
      <c r="G2861">
        <v>35001971</v>
      </c>
      <c r="H2861" t="s">
        <v>10514</v>
      </c>
      <c r="I2861">
        <v>100</v>
      </c>
      <c r="J2861" t="s">
        <v>107</v>
      </c>
      <c r="K2861" t="s">
        <v>10078</v>
      </c>
      <c r="L2861">
        <v>4</v>
      </c>
      <c r="M2861" t="s">
        <v>2415</v>
      </c>
      <c r="N2861">
        <v>3452100</v>
      </c>
      <c r="O2861" t="s">
        <v>102</v>
      </c>
      <c r="P2861" t="s">
        <v>10515</v>
      </c>
      <c r="Q2861">
        <v>2022</v>
      </c>
      <c r="R2861">
        <v>11</v>
      </c>
      <c r="S2861">
        <v>27213045</v>
      </c>
      <c r="T2861">
        <v>27217816</v>
      </c>
      <c r="U2861" t="s">
        <v>10516</v>
      </c>
      <c r="V2861">
        <v>1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140</v>
      </c>
      <c r="AE2861" s="2">
        <v>150</v>
      </c>
      <c r="AF2861" s="2">
        <v>171</v>
      </c>
      <c r="AG2861" s="2">
        <v>152</v>
      </c>
      <c r="AH2861" s="2">
        <v>341</v>
      </c>
      <c r="AI2861" s="2">
        <v>367</v>
      </c>
      <c r="AJ2861" s="2">
        <v>335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69</v>
      </c>
      <c r="BD2861" s="2">
        <v>0</v>
      </c>
      <c r="BE2861" s="2">
        <v>0</v>
      </c>
      <c r="BF2861" s="2">
        <v>0</v>
      </c>
      <c r="BG2861" s="2">
        <v>0</v>
      </c>
      <c r="BH2861" s="2">
        <v>0</v>
      </c>
      <c r="BI2861" s="2">
        <v>0</v>
      </c>
      <c r="BJ2861" s="2">
        <v>0</v>
      </c>
      <c r="BK2861" s="2">
        <v>0</v>
      </c>
      <c r="BL2861" s="2">
        <v>7</v>
      </c>
      <c r="BM2861" s="2">
        <v>6</v>
      </c>
      <c r="BN2861" s="2">
        <v>5</v>
      </c>
      <c r="BO2861" s="2">
        <v>6</v>
      </c>
      <c r="BP2861" s="2">
        <v>14</v>
      </c>
      <c r="BQ2861" s="2">
        <v>11</v>
      </c>
      <c r="BR2861" s="2">
        <v>11</v>
      </c>
      <c r="BS2861" s="2">
        <v>0</v>
      </c>
      <c r="BT2861" s="2">
        <v>0</v>
      </c>
      <c r="BU2861" s="2">
        <v>0</v>
      </c>
      <c r="BV2861" s="2">
        <v>0</v>
      </c>
      <c r="BW2861" s="2">
        <v>0</v>
      </c>
      <c r="BX2861" s="2">
        <v>0</v>
      </c>
      <c r="BY2861" s="2">
        <v>0</v>
      </c>
      <c r="BZ2861" s="2">
        <v>0</v>
      </c>
      <c r="CA2861" s="2">
        <v>0</v>
      </c>
      <c r="CB2861" s="2">
        <v>0</v>
      </c>
      <c r="CC2861" s="2">
        <v>0</v>
      </c>
      <c r="CD2861" s="2">
        <v>0</v>
      </c>
      <c r="CE2861" s="2">
        <v>0</v>
      </c>
      <c r="CF2861" s="2">
        <v>0</v>
      </c>
      <c r="CG2861" s="2">
        <v>0</v>
      </c>
      <c r="CH2861" s="2">
        <v>0</v>
      </c>
      <c r="CI2861" s="2">
        <v>0</v>
      </c>
      <c r="CJ2861" s="2">
        <v>0</v>
      </c>
      <c r="CK2861" s="2">
        <v>5</v>
      </c>
      <c r="CL2861" s="2">
        <v>0</v>
      </c>
    </row>
    <row r="2862" spans="1:90" x14ac:dyDescent="0.25">
      <c r="A2862" t="s">
        <v>115</v>
      </c>
      <c r="B2862">
        <v>10205</v>
      </c>
      <c r="C2862" t="s">
        <v>154</v>
      </c>
      <c r="D2862">
        <v>1</v>
      </c>
      <c r="E2862">
        <v>8</v>
      </c>
      <c r="F2862">
        <v>44271</v>
      </c>
      <c r="G2862">
        <v>35044271</v>
      </c>
      <c r="H2862" t="s">
        <v>12904</v>
      </c>
      <c r="I2862">
        <v>100</v>
      </c>
      <c r="J2862" t="s">
        <v>107</v>
      </c>
      <c r="K2862" t="s">
        <v>2414</v>
      </c>
      <c r="L2862">
        <v>4</v>
      </c>
      <c r="M2862" t="s">
        <v>2415</v>
      </c>
      <c r="N2862">
        <v>3474000</v>
      </c>
      <c r="O2862" t="s">
        <v>92</v>
      </c>
      <c r="P2862" t="s">
        <v>12905</v>
      </c>
      <c r="Q2862">
        <v>671</v>
      </c>
      <c r="R2862">
        <v>11</v>
      </c>
      <c r="S2862">
        <v>27246089</v>
      </c>
      <c r="T2862">
        <v>27273921</v>
      </c>
      <c r="U2862" t="s">
        <v>12906</v>
      </c>
      <c r="V2862">
        <v>1</v>
      </c>
      <c r="W2862" s="2">
        <v>0</v>
      </c>
      <c r="X2862" s="2">
        <v>0</v>
      </c>
      <c r="Y2862" s="2">
        <v>78</v>
      </c>
      <c r="Z2862" s="2">
        <v>66</v>
      </c>
      <c r="AA2862" s="2">
        <v>71</v>
      </c>
      <c r="AB2862" s="2">
        <v>113</v>
      </c>
      <c r="AC2862" s="2">
        <v>77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0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26</v>
      </c>
      <c r="BE2862" s="2">
        <v>0</v>
      </c>
      <c r="BF2862" s="2">
        <v>0</v>
      </c>
      <c r="BG2862" s="2">
        <v>4</v>
      </c>
      <c r="BH2862" s="2">
        <v>4</v>
      </c>
      <c r="BI2862" s="2">
        <v>3</v>
      </c>
      <c r="BJ2862" s="2">
        <v>7</v>
      </c>
      <c r="BK2862" s="2">
        <v>6</v>
      </c>
      <c r="BL2862" s="2">
        <v>0</v>
      </c>
      <c r="BM2862" s="2">
        <v>0</v>
      </c>
      <c r="BN2862" s="2">
        <v>0</v>
      </c>
      <c r="BO2862" s="2">
        <v>0</v>
      </c>
      <c r="BP2862" s="2">
        <v>0</v>
      </c>
      <c r="BQ2862" s="2">
        <v>0</v>
      </c>
      <c r="BR2862" s="2">
        <v>0</v>
      </c>
      <c r="BS2862" s="2">
        <v>0</v>
      </c>
      <c r="BT2862" s="2">
        <v>0</v>
      </c>
      <c r="BU2862" s="2">
        <v>0</v>
      </c>
      <c r="BV2862" s="2">
        <v>0</v>
      </c>
      <c r="BW2862" s="2">
        <v>0</v>
      </c>
      <c r="BX2862" s="2">
        <v>0</v>
      </c>
      <c r="BY2862" s="2">
        <v>0</v>
      </c>
      <c r="BZ2862" s="2">
        <v>0</v>
      </c>
      <c r="CA2862" s="2">
        <v>0</v>
      </c>
      <c r="CB2862" s="2">
        <v>0</v>
      </c>
      <c r="CC2862" s="2">
        <v>0</v>
      </c>
      <c r="CD2862" s="2">
        <v>0</v>
      </c>
      <c r="CE2862" s="2">
        <v>0</v>
      </c>
      <c r="CF2862" s="2">
        <v>0</v>
      </c>
      <c r="CG2862" s="2">
        <v>0</v>
      </c>
      <c r="CH2862" s="2">
        <v>0</v>
      </c>
      <c r="CI2862" s="2">
        <v>0</v>
      </c>
      <c r="CJ2862" s="2">
        <v>0</v>
      </c>
      <c r="CK2862" s="2">
        <v>0</v>
      </c>
      <c r="CL2862" s="2">
        <v>6</v>
      </c>
    </row>
    <row r="2863" spans="1:90" x14ac:dyDescent="0.25">
      <c r="A2863" t="s">
        <v>115</v>
      </c>
      <c r="B2863">
        <v>10205</v>
      </c>
      <c r="C2863" t="s">
        <v>154</v>
      </c>
      <c r="D2863">
        <v>1</v>
      </c>
      <c r="E2863">
        <v>8</v>
      </c>
      <c r="F2863">
        <v>1961</v>
      </c>
      <c r="G2863">
        <v>35001961</v>
      </c>
      <c r="H2863" t="s">
        <v>18011</v>
      </c>
      <c r="I2863">
        <v>100</v>
      </c>
      <c r="J2863" t="s">
        <v>107</v>
      </c>
      <c r="K2863" t="s">
        <v>2414</v>
      </c>
      <c r="L2863">
        <v>4</v>
      </c>
      <c r="M2863" t="s">
        <v>2415</v>
      </c>
      <c r="N2863">
        <v>3476000</v>
      </c>
      <c r="O2863" t="s">
        <v>92</v>
      </c>
      <c r="P2863" t="s">
        <v>18012</v>
      </c>
      <c r="Q2863">
        <v>365</v>
      </c>
      <c r="R2863">
        <v>11</v>
      </c>
      <c r="S2863">
        <v>27245466</v>
      </c>
      <c r="T2863">
        <v>27247408</v>
      </c>
      <c r="U2863" t="s">
        <v>18013</v>
      </c>
      <c r="V2863">
        <v>1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54</v>
      </c>
      <c r="AE2863" s="2">
        <v>62</v>
      </c>
      <c r="AF2863" s="2">
        <v>48</v>
      </c>
      <c r="AG2863" s="2">
        <v>26</v>
      </c>
      <c r="AH2863" s="2">
        <v>169</v>
      </c>
      <c r="AI2863" s="2">
        <v>85</v>
      </c>
      <c r="AJ2863" s="2">
        <v>83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314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0</v>
      </c>
      <c r="BI2863" s="2">
        <v>0</v>
      </c>
      <c r="BJ2863" s="2">
        <v>0</v>
      </c>
      <c r="BK2863" s="2">
        <v>0</v>
      </c>
      <c r="BL2863" s="2">
        <v>2</v>
      </c>
      <c r="BM2863" s="2">
        <v>2</v>
      </c>
      <c r="BN2863" s="2">
        <v>3</v>
      </c>
      <c r="BO2863" s="2">
        <v>2</v>
      </c>
      <c r="BP2863" s="2">
        <v>7</v>
      </c>
      <c r="BQ2863" s="2">
        <v>4</v>
      </c>
      <c r="BR2863" s="2">
        <v>3</v>
      </c>
      <c r="BS2863" s="2">
        <v>0</v>
      </c>
      <c r="BT2863" s="2">
        <v>0</v>
      </c>
      <c r="BU2863" s="2">
        <v>0</v>
      </c>
      <c r="BV2863" s="2">
        <v>0</v>
      </c>
      <c r="BW2863" s="2">
        <v>0</v>
      </c>
      <c r="BX2863" s="2">
        <v>0</v>
      </c>
      <c r="BY2863" s="2">
        <v>0</v>
      </c>
      <c r="BZ2863" s="2">
        <v>0</v>
      </c>
      <c r="CA2863" s="2">
        <v>0</v>
      </c>
      <c r="CB2863" s="2">
        <v>0</v>
      </c>
      <c r="CC2863" s="2">
        <v>9</v>
      </c>
      <c r="CD2863" s="2">
        <v>0</v>
      </c>
      <c r="CE2863" s="2">
        <v>0</v>
      </c>
      <c r="CF2863" s="2">
        <v>0</v>
      </c>
      <c r="CG2863" s="2">
        <v>0</v>
      </c>
      <c r="CH2863" s="2">
        <v>0</v>
      </c>
      <c r="CI2863" s="2">
        <v>0</v>
      </c>
      <c r="CJ2863" s="2">
        <v>0</v>
      </c>
      <c r="CK2863" s="2">
        <v>0</v>
      </c>
      <c r="CL2863" s="2">
        <v>0</v>
      </c>
    </row>
    <row r="2864" spans="1:90" x14ac:dyDescent="0.25">
      <c r="A2864" t="s">
        <v>115</v>
      </c>
      <c r="B2864">
        <v>10205</v>
      </c>
      <c r="C2864" t="s">
        <v>154</v>
      </c>
      <c r="D2864">
        <v>1</v>
      </c>
      <c r="E2864">
        <v>8</v>
      </c>
      <c r="F2864">
        <v>2297</v>
      </c>
      <c r="G2864">
        <v>35002297</v>
      </c>
      <c r="H2864" t="s">
        <v>5042</v>
      </c>
      <c r="I2864">
        <v>100</v>
      </c>
      <c r="J2864" t="s">
        <v>107</v>
      </c>
      <c r="K2864" t="s">
        <v>300</v>
      </c>
      <c r="L2864">
        <v>85</v>
      </c>
      <c r="M2864" t="s">
        <v>300</v>
      </c>
      <c r="N2864">
        <v>3360010</v>
      </c>
      <c r="O2864" t="s">
        <v>92</v>
      </c>
      <c r="P2864" t="s">
        <v>5043</v>
      </c>
      <c r="Q2864">
        <v>55</v>
      </c>
      <c r="R2864">
        <v>11</v>
      </c>
      <c r="S2864">
        <v>26742977</v>
      </c>
      <c r="T2864">
        <v>26747930</v>
      </c>
      <c r="U2864" t="s">
        <v>5044</v>
      </c>
      <c r="V2864">
        <v>1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55</v>
      </c>
      <c r="AE2864" s="2">
        <v>64</v>
      </c>
      <c r="AF2864" s="2">
        <v>51</v>
      </c>
      <c r="AG2864" s="2">
        <v>45</v>
      </c>
      <c r="AH2864" s="2">
        <v>152</v>
      </c>
      <c r="AI2864" s="2">
        <v>134</v>
      </c>
      <c r="AJ2864" s="2">
        <v>129</v>
      </c>
      <c r="AK2864" s="2">
        <v>0</v>
      </c>
      <c r="AL2864" s="2">
        <v>0</v>
      </c>
      <c r="AM2864" s="2">
        <v>0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0</v>
      </c>
      <c r="BI2864" s="2">
        <v>0</v>
      </c>
      <c r="BJ2864" s="2">
        <v>0</v>
      </c>
      <c r="BK2864" s="2">
        <v>0</v>
      </c>
      <c r="BL2864" s="2">
        <v>3</v>
      </c>
      <c r="BM2864" s="2">
        <v>3</v>
      </c>
      <c r="BN2864" s="2">
        <v>2</v>
      </c>
      <c r="BO2864" s="2">
        <v>3</v>
      </c>
      <c r="BP2864" s="2">
        <v>8</v>
      </c>
      <c r="BQ2864" s="2">
        <v>5</v>
      </c>
      <c r="BR2864" s="2">
        <v>6</v>
      </c>
      <c r="BS2864" s="2">
        <v>0</v>
      </c>
      <c r="BT2864" s="2">
        <v>0</v>
      </c>
      <c r="BU2864" s="2">
        <v>0</v>
      </c>
      <c r="BV2864" s="2">
        <v>0</v>
      </c>
      <c r="BW2864" s="2">
        <v>0</v>
      </c>
      <c r="BX2864" s="2">
        <v>0</v>
      </c>
      <c r="BY2864" s="2">
        <v>0</v>
      </c>
      <c r="BZ2864" s="2">
        <v>0</v>
      </c>
      <c r="CA2864" s="2">
        <v>0</v>
      </c>
      <c r="CB2864" s="2">
        <v>0</v>
      </c>
      <c r="CC2864" s="2">
        <v>0</v>
      </c>
      <c r="CD2864" s="2">
        <v>0</v>
      </c>
      <c r="CE2864" s="2">
        <v>0</v>
      </c>
      <c r="CF2864" s="2">
        <v>0</v>
      </c>
      <c r="CG2864" s="2">
        <v>0</v>
      </c>
      <c r="CH2864" s="2">
        <v>0</v>
      </c>
      <c r="CI2864" s="2">
        <v>0</v>
      </c>
      <c r="CJ2864" s="2">
        <v>0</v>
      </c>
      <c r="CK2864" s="2">
        <v>0</v>
      </c>
      <c r="CL2864" s="2">
        <v>0</v>
      </c>
    </row>
    <row r="2865" spans="1:90" x14ac:dyDescent="0.25">
      <c r="A2865" t="s">
        <v>115</v>
      </c>
      <c r="B2865">
        <v>10205</v>
      </c>
      <c r="C2865" t="s">
        <v>154</v>
      </c>
      <c r="D2865">
        <v>1</v>
      </c>
      <c r="E2865">
        <v>8</v>
      </c>
      <c r="F2865">
        <v>2264</v>
      </c>
      <c r="G2865">
        <v>35002264</v>
      </c>
      <c r="H2865" t="s">
        <v>12547</v>
      </c>
      <c r="I2865">
        <v>100</v>
      </c>
      <c r="J2865" t="s">
        <v>107</v>
      </c>
      <c r="K2865" t="s">
        <v>156</v>
      </c>
      <c r="L2865">
        <v>80</v>
      </c>
      <c r="M2865" t="s">
        <v>156</v>
      </c>
      <c r="N2865">
        <v>3065000</v>
      </c>
      <c r="O2865" t="s">
        <v>92</v>
      </c>
      <c r="P2865" t="s">
        <v>12548</v>
      </c>
      <c r="Q2865">
        <v>350</v>
      </c>
      <c r="R2865">
        <v>11</v>
      </c>
      <c r="S2865">
        <v>20922636</v>
      </c>
      <c r="T2865">
        <v>20925451</v>
      </c>
      <c r="U2865" t="s">
        <v>12549</v>
      </c>
      <c r="V2865">
        <v>1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584</v>
      </c>
      <c r="AI2865" s="2">
        <v>560</v>
      </c>
      <c r="AJ2865" s="2">
        <v>549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0</v>
      </c>
      <c r="BI2865" s="2">
        <v>0</v>
      </c>
      <c r="BJ2865" s="2">
        <v>0</v>
      </c>
      <c r="BK2865" s="2">
        <v>0</v>
      </c>
      <c r="BL2865" s="2">
        <v>0</v>
      </c>
      <c r="BM2865" s="2">
        <v>0</v>
      </c>
      <c r="BN2865" s="2">
        <v>0</v>
      </c>
      <c r="BO2865" s="2">
        <v>0</v>
      </c>
      <c r="BP2865" s="2">
        <v>19</v>
      </c>
      <c r="BQ2865" s="2">
        <v>17</v>
      </c>
      <c r="BR2865" s="2">
        <v>16</v>
      </c>
      <c r="BS2865" s="2">
        <v>0</v>
      </c>
      <c r="BT2865" s="2">
        <v>0</v>
      </c>
      <c r="BU2865" s="2">
        <v>0</v>
      </c>
      <c r="BV2865" s="2">
        <v>0</v>
      </c>
      <c r="BW2865" s="2">
        <v>0</v>
      </c>
      <c r="BX2865" s="2">
        <v>0</v>
      </c>
      <c r="BY2865" s="2">
        <v>0</v>
      </c>
      <c r="BZ2865" s="2">
        <v>0</v>
      </c>
      <c r="CA2865" s="2">
        <v>0</v>
      </c>
      <c r="CB2865" s="2">
        <v>0</v>
      </c>
      <c r="CC2865" s="2">
        <v>0</v>
      </c>
      <c r="CD2865" s="2">
        <v>0</v>
      </c>
      <c r="CE2865" s="2">
        <v>0</v>
      </c>
      <c r="CF2865" s="2">
        <v>0</v>
      </c>
      <c r="CG2865" s="2">
        <v>0</v>
      </c>
      <c r="CH2865" s="2">
        <v>0</v>
      </c>
      <c r="CI2865" s="2">
        <v>0</v>
      </c>
      <c r="CJ2865" s="2">
        <v>0</v>
      </c>
      <c r="CK2865" s="2">
        <v>0</v>
      </c>
      <c r="CL2865" s="2">
        <v>0</v>
      </c>
    </row>
    <row r="2866" spans="1:90" x14ac:dyDescent="0.25">
      <c r="A2866" t="s">
        <v>115</v>
      </c>
      <c r="B2866">
        <v>10205</v>
      </c>
      <c r="C2866" t="s">
        <v>154</v>
      </c>
      <c r="D2866">
        <v>1</v>
      </c>
      <c r="E2866">
        <v>8</v>
      </c>
      <c r="F2866">
        <v>2288</v>
      </c>
      <c r="G2866">
        <v>35002288</v>
      </c>
      <c r="H2866" t="s">
        <v>14229</v>
      </c>
      <c r="I2866">
        <v>100</v>
      </c>
      <c r="J2866" t="s">
        <v>107</v>
      </c>
      <c r="K2866" t="s">
        <v>1429</v>
      </c>
      <c r="L2866">
        <v>85</v>
      </c>
      <c r="M2866" t="s">
        <v>300</v>
      </c>
      <c r="N2866">
        <v>3378060</v>
      </c>
      <c r="O2866" t="s">
        <v>92</v>
      </c>
      <c r="P2866" t="s">
        <v>8823</v>
      </c>
      <c r="Q2866">
        <v>167</v>
      </c>
      <c r="R2866">
        <v>11</v>
      </c>
      <c r="S2866">
        <v>21543002</v>
      </c>
      <c r="T2866">
        <v>22111501</v>
      </c>
      <c r="U2866" t="s">
        <v>14230</v>
      </c>
      <c r="V2866">
        <v>1</v>
      </c>
      <c r="W2866" s="2">
        <v>0</v>
      </c>
      <c r="X2866" s="2">
        <v>0</v>
      </c>
      <c r="Y2866" s="2">
        <v>80</v>
      </c>
      <c r="Z2866" s="2">
        <v>105</v>
      </c>
      <c r="AA2866" s="2">
        <v>104</v>
      </c>
      <c r="AB2866" s="2">
        <v>86</v>
      </c>
      <c r="AC2866" s="2">
        <v>76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2">
        <v>0</v>
      </c>
      <c r="BD2866" s="2">
        <v>8</v>
      </c>
      <c r="BE2866" s="2">
        <v>0</v>
      </c>
      <c r="BF2866" s="2">
        <v>0</v>
      </c>
      <c r="BG2866" s="2">
        <v>7</v>
      </c>
      <c r="BH2866" s="2">
        <v>5</v>
      </c>
      <c r="BI2866" s="2">
        <v>5</v>
      </c>
      <c r="BJ2866" s="2">
        <v>4</v>
      </c>
      <c r="BK2866" s="2">
        <v>3</v>
      </c>
      <c r="BL2866" s="2">
        <v>0</v>
      </c>
      <c r="BM2866" s="2">
        <v>0</v>
      </c>
      <c r="BN2866" s="2">
        <v>0</v>
      </c>
      <c r="BO2866" s="2">
        <v>0</v>
      </c>
      <c r="BP2866" s="2">
        <v>0</v>
      </c>
      <c r="BQ2866" s="2">
        <v>0</v>
      </c>
      <c r="BR2866" s="2">
        <v>0</v>
      </c>
      <c r="BS2866" s="2">
        <v>0</v>
      </c>
      <c r="BT2866" s="2">
        <v>0</v>
      </c>
      <c r="BU2866" s="2">
        <v>0</v>
      </c>
      <c r="BV2866" s="2">
        <v>0</v>
      </c>
      <c r="BW2866" s="2">
        <v>0</v>
      </c>
      <c r="BX2866" s="2">
        <v>0</v>
      </c>
      <c r="BY2866" s="2">
        <v>0</v>
      </c>
      <c r="BZ2866" s="2">
        <v>0</v>
      </c>
      <c r="CA2866" s="2">
        <v>0</v>
      </c>
      <c r="CB2866" s="2">
        <v>0</v>
      </c>
      <c r="CC2866" s="2">
        <v>0</v>
      </c>
      <c r="CD2866" s="2">
        <v>0</v>
      </c>
      <c r="CE2866" s="2">
        <v>0</v>
      </c>
      <c r="CF2866" s="2">
        <v>0</v>
      </c>
      <c r="CG2866" s="2">
        <v>0</v>
      </c>
      <c r="CH2866" s="2">
        <v>0</v>
      </c>
      <c r="CI2866" s="2">
        <v>0</v>
      </c>
      <c r="CJ2866" s="2">
        <v>0</v>
      </c>
      <c r="CK2866" s="2">
        <v>0</v>
      </c>
      <c r="CL2866" s="2">
        <v>2</v>
      </c>
    </row>
    <row r="2867" spans="1:90" x14ac:dyDescent="0.25">
      <c r="A2867" t="s">
        <v>115</v>
      </c>
      <c r="B2867">
        <v>10205</v>
      </c>
      <c r="C2867" t="s">
        <v>154</v>
      </c>
      <c r="D2867">
        <v>1</v>
      </c>
      <c r="E2867">
        <v>8</v>
      </c>
      <c r="F2867">
        <v>673</v>
      </c>
      <c r="G2867">
        <v>35000673</v>
      </c>
      <c r="H2867" t="s">
        <v>14932</v>
      </c>
      <c r="I2867">
        <v>100</v>
      </c>
      <c r="J2867" t="s">
        <v>107</v>
      </c>
      <c r="K2867" t="s">
        <v>1451</v>
      </c>
      <c r="L2867">
        <v>89</v>
      </c>
      <c r="M2867" t="s">
        <v>1451</v>
      </c>
      <c r="N2867">
        <v>2122011</v>
      </c>
      <c r="O2867" t="s">
        <v>92</v>
      </c>
      <c r="P2867" t="s">
        <v>14933</v>
      </c>
      <c r="Q2867">
        <v>1264</v>
      </c>
      <c r="R2867">
        <v>11</v>
      </c>
      <c r="S2867">
        <v>26310204</v>
      </c>
      <c r="T2867">
        <v>26311180</v>
      </c>
      <c r="U2867" t="s">
        <v>14934</v>
      </c>
      <c r="V2867">
        <v>1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175</v>
      </c>
      <c r="AE2867" s="2">
        <v>115</v>
      </c>
      <c r="AF2867" s="2">
        <v>118</v>
      </c>
      <c r="AG2867" s="2">
        <v>141</v>
      </c>
      <c r="AH2867" s="2">
        <v>368</v>
      </c>
      <c r="AI2867" s="2">
        <v>277</v>
      </c>
      <c r="AJ2867" s="2">
        <v>210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300</v>
      </c>
      <c r="BD2867" s="2">
        <v>0</v>
      </c>
      <c r="BE2867" s="2">
        <v>0</v>
      </c>
      <c r="BF2867" s="2">
        <v>0</v>
      </c>
      <c r="BG2867" s="2">
        <v>0</v>
      </c>
      <c r="BH2867" s="2">
        <v>0</v>
      </c>
      <c r="BI2867" s="2">
        <v>0</v>
      </c>
      <c r="BJ2867" s="2">
        <v>0</v>
      </c>
      <c r="BK2867" s="2">
        <v>0</v>
      </c>
      <c r="BL2867" s="2">
        <v>10</v>
      </c>
      <c r="BM2867" s="2">
        <v>6</v>
      </c>
      <c r="BN2867" s="2">
        <v>5</v>
      </c>
      <c r="BO2867" s="2">
        <v>6</v>
      </c>
      <c r="BP2867" s="2">
        <v>17</v>
      </c>
      <c r="BQ2867" s="2">
        <v>8</v>
      </c>
      <c r="BR2867" s="2">
        <v>7</v>
      </c>
      <c r="BS2867" s="2">
        <v>0</v>
      </c>
      <c r="BT2867" s="2">
        <v>0</v>
      </c>
      <c r="BU2867" s="2">
        <v>0</v>
      </c>
      <c r="BV2867" s="2">
        <v>0</v>
      </c>
      <c r="BW2867" s="2">
        <v>0</v>
      </c>
      <c r="BX2867" s="2">
        <v>0</v>
      </c>
      <c r="BY2867" s="2">
        <v>0</v>
      </c>
      <c r="BZ2867" s="2">
        <v>0</v>
      </c>
      <c r="CA2867" s="2">
        <v>0</v>
      </c>
      <c r="CB2867" s="2">
        <v>0</v>
      </c>
      <c r="CC2867" s="2">
        <v>0</v>
      </c>
      <c r="CD2867" s="2">
        <v>0</v>
      </c>
      <c r="CE2867" s="2">
        <v>0</v>
      </c>
      <c r="CF2867" s="2">
        <v>0</v>
      </c>
      <c r="CG2867" s="2">
        <v>0</v>
      </c>
      <c r="CH2867" s="2">
        <v>0</v>
      </c>
      <c r="CI2867" s="2">
        <v>0</v>
      </c>
      <c r="CJ2867" s="2">
        <v>0</v>
      </c>
      <c r="CK2867" s="2">
        <v>20</v>
      </c>
      <c r="CL2867" s="2">
        <v>0</v>
      </c>
    </row>
    <row r="2868" spans="1:90" x14ac:dyDescent="0.25">
      <c r="A2868" t="s">
        <v>115</v>
      </c>
      <c r="B2868">
        <v>10205</v>
      </c>
      <c r="C2868" t="s">
        <v>154</v>
      </c>
      <c r="D2868">
        <v>1</v>
      </c>
      <c r="E2868">
        <v>8</v>
      </c>
      <c r="F2868">
        <v>1399</v>
      </c>
      <c r="G2868">
        <v>35001399</v>
      </c>
      <c r="H2868" t="s">
        <v>4191</v>
      </c>
      <c r="I2868">
        <v>100</v>
      </c>
      <c r="J2868" t="s">
        <v>107</v>
      </c>
      <c r="K2868" t="s">
        <v>4192</v>
      </c>
      <c r="L2868">
        <v>1</v>
      </c>
      <c r="M2868" t="s">
        <v>1140</v>
      </c>
      <c r="N2868">
        <v>3191130</v>
      </c>
      <c r="O2868" t="s">
        <v>92</v>
      </c>
      <c r="P2868" t="s">
        <v>4193</v>
      </c>
      <c r="Q2868">
        <v>141</v>
      </c>
      <c r="R2868">
        <v>11</v>
      </c>
      <c r="S2868">
        <v>29656609</v>
      </c>
      <c r="T2868">
        <v>29657796</v>
      </c>
      <c r="U2868" t="s">
        <v>4194</v>
      </c>
      <c r="V2868">
        <v>1</v>
      </c>
      <c r="W2868" s="2">
        <v>0</v>
      </c>
      <c r="X2868" s="2">
        <v>0</v>
      </c>
      <c r="Y2868" s="2">
        <v>57</v>
      </c>
      <c r="Z2868" s="2">
        <v>73</v>
      </c>
      <c r="AA2868" s="2">
        <v>72</v>
      </c>
      <c r="AB2868" s="2">
        <v>59</v>
      </c>
      <c r="AC2868" s="2">
        <v>75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3</v>
      </c>
      <c r="BH2868" s="2">
        <v>4</v>
      </c>
      <c r="BI2868" s="2">
        <v>4</v>
      </c>
      <c r="BJ2868" s="2">
        <v>4</v>
      </c>
      <c r="BK2868" s="2">
        <v>4</v>
      </c>
      <c r="BL2868" s="2">
        <v>0</v>
      </c>
      <c r="BM2868" s="2">
        <v>0</v>
      </c>
      <c r="BN2868" s="2">
        <v>0</v>
      </c>
      <c r="BO2868" s="2">
        <v>0</v>
      </c>
      <c r="BP2868" s="2">
        <v>0</v>
      </c>
      <c r="BQ2868" s="2">
        <v>0</v>
      </c>
      <c r="BR2868" s="2">
        <v>0</v>
      </c>
      <c r="BS2868" s="2">
        <v>0</v>
      </c>
      <c r="BT2868" s="2">
        <v>0</v>
      </c>
      <c r="BU2868" s="2">
        <v>0</v>
      </c>
      <c r="BV2868" s="2">
        <v>0</v>
      </c>
      <c r="BW2868" s="2">
        <v>0</v>
      </c>
      <c r="BX2868" s="2">
        <v>0</v>
      </c>
      <c r="BY2868" s="2">
        <v>0</v>
      </c>
      <c r="BZ2868" s="2">
        <v>0</v>
      </c>
      <c r="CA2868" s="2">
        <v>0</v>
      </c>
      <c r="CB2868" s="2">
        <v>0</v>
      </c>
      <c r="CC2868" s="2">
        <v>0</v>
      </c>
      <c r="CD2868" s="2">
        <v>0</v>
      </c>
      <c r="CE2868" s="2">
        <v>0</v>
      </c>
      <c r="CF2868" s="2">
        <v>0</v>
      </c>
      <c r="CG2868" s="2">
        <v>0</v>
      </c>
      <c r="CH2868" s="2">
        <v>0</v>
      </c>
      <c r="CI2868" s="2">
        <v>0</v>
      </c>
      <c r="CJ2868" s="2">
        <v>0</v>
      </c>
      <c r="CK2868" s="2">
        <v>0</v>
      </c>
      <c r="CL2868" s="2">
        <v>0</v>
      </c>
    </row>
    <row r="2869" spans="1:90" x14ac:dyDescent="0.25">
      <c r="A2869" t="s">
        <v>115</v>
      </c>
      <c r="B2869">
        <v>10205</v>
      </c>
      <c r="C2869" t="s">
        <v>154</v>
      </c>
      <c r="D2869">
        <v>1</v>
      </c>
      <c r="E2869">
        <v>8</v>
      </c>
      <c r="F2869">
        <v>2148</v>
      </c>
      <c r="G2869">
        <v>35002148</v>
      </c>
      <c r="H2869" t="s">
        <v>14469</v>
      </c>
      <c r="I2869">
        <v>100</v>
      </c>
      <c r="J2869" t="s">
        <v>107</v>
      </c>
      <c r="K2869" t="s">
        <v>156</v>
      </c>
      <c r="L2869">
        <v>80</v>
      </c>
      <c r="M2869" t="s">
        <v>156</v>
      </c>
      <c r="N2869">
        <v>3313000</v>
      </c>
      <c r="O2869" t="s">
        <v>92</v>
      </c>
      <c r="P2869" t="s">
        <v>14470</v>
      </c>
      <c r="Q2869">
        <v>475</v>
      </c>
      <c r="R2869">
        <v>11</v>
      </c>
      <c r="S2869">
        <v>20970743</v>
      </c>
      <c r="T2869">
        <v>22935253</v>
      </c>
      <c r="U2869" t="s">
        <v>14471</v>
      </c>
      <c r="V2869">
        <v>1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75</v>
      </c>
      <c r="AE2869" s="2">
        <v>69</v>
      </c>
      <c r="AF2869" s="2">
        <v>66</v>
      </c>
      <c r="AG2869" s="2">
        <v>65</v>
      </c>
      <c r="AH2869" s="2">
        <v>157</v>
      </c>
      <c r="AI2869" s="2">
        <v>123</v>
      </c>
      <c r="AJ2869" s="2">
        <v>136</v>
      </c>
      <c r="AK2869" s="2">
        <v>0</v>
      </c>
      <c r="AL2869" s="2">
        <v>0</v>
      </c>
      <c r="AM2869" s="2">
        <v>0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0</v>
      </c>
      <c r="BI2869" s="2">
        <v>0</v>
      </c>
      <c r="BJ2869" s="2">
        <v>0</v>
      </c>
      <c r="BK2869" s="2">
        <v>0</v>
      </c>
      <c r="BL2869" s="2">
        <v>4</v>
      </c>
      <c r="BM2869" s="2">
        <v>2</v>
      </c>
      <c r="BN2869" s="2">
        <v>3</v>
      </c>
      <c r="BO2869" s="2">
        <v>2</v>
      </c>
      <c r="BP2869" s="2">
        <v>6</v>
      </c>
      <c r="BQ2869" s="2">
        <v>4</v>
      </c>
      <c r="BR2869" s="2">
        <v>5</v>
      </c>
      <c r="BS2869" s="2">
        <v>0</v>
      </c>
      <c r="BT2869" s="2">
        <v>0</v>
      </c>
      <c r="BU2869" s="2">
        <v>0</v>
      </c>
      <c r="BV2869" s="2">
        <v>0</v>
      </c>
      <c r="BW2869" s="2">
        <v>0</v>
      </c>
      <c r="BX2869" s="2">
        <v>0</v>
      </c>
      <c r="BY2869" s="2">
        <v>0</v>
      </c>
      <c r="BZ2869" s="2">
        <v>0</v>
      </c>
      <c r="CA2869" s="2">
        <v>0</v>
      </c>
      <c r="CB2869" s="2">
        <v>0</v>
      </c>
      <c r="CC2869" s="2">
        <v>0</v>
      </c>
      <c r="CD2869" s="2">
        <v>0</v>
      </c>
      <c r="CE2869" s="2">
        <v>0</v>
      </c>
      <c r="CF2869" s="2">
        <v>0</v>
      </c>
      <c r="CG2869" s="2">
        <v>0</v>
      </c>
      <c r="CH2869" s="2">
        <v>0</v>
      </c>
      <c r="CI2869" s="2">
        <v>0</v>
      </c>
      <c r="CJ2869" s="2">
        <v>0</v>
      </c>
      <c r="CK2869" s="2">
        <v>0</v>
      </c>
      <c r="CL2869" s="2">
        <v>0</v>
      </c>
    </row>
    <row r="2870" spans="1:90" x14ac:dyDescent="0.25">
      <c r="A2870" t="s">
        <v>115</v>
      </c>
      <c r="B2870">
        <v>10205</v>
      </c>
      <c r="C2870" t="s">
        <v>154</v>
      </c>
      <c r="D2870">
        <v>1</v>
      </c>
      <c r="E2870">
        <v>8</v>
      </c>
      <c r="F2870">
        <v>2159</v>
      </c>
      <c r="G2870">
        <v>35002159</v>
      </c>
      <c r="H2870" t="s">
        <v>13487</v>
      </c>
      <c r="I2870">
        <v>100</v>
      </c>
      <c r="J2870" t="s">
        <v>107</v>
      </c>
      <c r="K2870" t="s">
        <v>4119</v>
      </c>
      <c r="L2870">
        <v>20</v>
      </c>
      <c r="M2870" t="s">
        <v>605</v>
      </c>
      <c r="N2870">
        <v>3440040</v>
      </c>
      <c r="O2870" t="s">
        <v>92</v>
      </c>
      <c r="P2870" t="s">
        <v>13488</v>
      </c>
      <c r="Q2870">
        <v>605</v>
      </c>
      <c r="R2870">
        <v>11</v>
      </c>
      <c r="S2870">
        <v>20970842</v>
      </c>
      <c r="T2870">
        <v>22934898</v>
      </c>
      <c r="U2870" t="s">
        <v>13489</v>
      </c>
      <c r="V2870">
        <v>1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17</v>
      </c>
      <c r="AE2870" s="2">
        <v>22</v>
      </c>
      <c r="AF2870" s="2">
        <v>28</v>
      </c>
      <c r="AG2870" s="2">
        <v>27</v>
      </c>
      <c r="AH2870" s="2">
        <v>144</v>
      </c>
      <c r="AI2870" s="2">
        <v>111</v>
      </c>
      <c r="AJ2870" s="2">
        <v>119</v>
      </c>
      <c r="AK2870" s="2">
        <v>0</v>
      </c>
      <c r="AL2870" s="2">
        <v>0</v>
      </c>
      <c r="AM2870" s="2">
        <v>0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0</v>
      </c>
      <c r="AU2870" s="2">
        <v>163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85</v>
      </c>
      <c r="BD2870" s="2">
        <v>0</v>
      </c>
      <c r="BE2870" s="2">
        <v>0</v>
      </c>
      <c r="BF2870" s="2">
        <v>0</v>
      </c>
      <c r="BG2870" s="2">
        <v>0</v>
      </c>
      <c r="BH2870" s="2">
        <v>0</v>
      </c>
      <c r="BI2870" s="2">
        <v>0</v>
      </c>
      <c r="BJ2870" s="2">
        <v>0</v>
      </c>
      <c r="BK2870" s="2">
        <v>0</v>
      </c>
      <c r="BL2870" s="2">
        <v>1</v>
      </c>
      <c r="BM2870" s="2">
        <v>1</v>
      </c>
      <c r="BN2870" s="2">
        <v>2</v>
      </c>
      <c r="BO2870" s="2">
        <v>1</v>
      </c>
      <c r="BP2870" s="2">
        <v>5</v>
      </c>
      <c r="BQ2870" s="2">
        <v>5</v>
      </c>
      <c r="BR2870" s="2">
        <v>4</v>
      </c>
      <c r="BS2870" s="2">
        <v>0</v>
      </c>
      <c r="BT2870" s="2">
        <v>0</v>
      </c>
      <c r="BU2870" s="2">
        <v>0</v>
      </c>
      <c r="BV2870" s="2">
        <v>0</v>
      </c>
      <c r="BW2870" s="2">
        <v>0</v>
      </c>
      <c r="BX2870" s="2">
        <v>0</v>
      </c>
      <c r="BY2870" s="2">
        <v>0</v>
      </c>
      <c r="BZ2870" s="2">
        <v>0</v>
      </c>
      <c r="CA2870" s="2">
        <v>0</v>
      </c>
      <c r="CB2870" s="2">
        <v>0</v>
      </c>
      <c r="CC2870" s="2">
        <v>6</v>
      </c>
      <c r="CD2870" s="2">
        <v>0</v>
      </c>
      <c r="CE2870" s="2">
        <v>0</v>
      </c>
      <c r="CF2870" s="2">
        <v>0</v>
      </c>
      <c r="CG2870" s="2">
        <v>0</v>
      </c>
      <c r="CH2870" s="2">
        <v>0</v>
      </c>
      <c r="CI2870" s="2">
        <v>0</v>
      </c>
      <c r="CJ2870" s="2">
        <v>0</v>
      </c>
      <c r="CK2870" s="2">
        <v>4</v>
      </c>
      <c r="CL2870" s="2">
        <v>0</v>
      </c>
    </row>
    <row r="2871" spans="1:90" x14ac:dyDescent="0.25">
      <c r="A2871" t="s">
        <v>115</v>
      </c>
      <c r="B2871">
        <v>10205</v>
      </c>
      <c r="C2871" t="s">
        <v>154</v>
      </c>
      <c r="D2871">
        <v>1</v>
      </c>
      <c r="E2871">
        <v>8</v>
      </c>
      <c r="F2871">
        <v>1600</v>
      </c>
      <c r="G2871">
        <v>35001600</v>
      </c>
      <c r="H2871" t="s">
        <v>15055</v>
      </c>
      <c r="I2871">
        <v>100</v>
      </c>
      <c r="J2871" t="s">
        <v>107</v>
      </c>
      <c r="K2871" t="s">
        <v>517</v>
      </c>
      <c r="L2871">
        <v>1</v>
      </c>
      <c r="M2871" t="s">
        <v>1140</v>
      </c>
      <c r="N2871">
        <v>3173010</v>
      </c>
      <c r="O2871" t="s">
        <v>92</v>
      </c>
      <c r="P2871" t="s">
        <v>12640</v>
      </c>
      <c r="Q2871">
        <v>2123</v>
      </c>
      <c r="R2871">
        <v>11</v>
      </c>
      <c r="S2871">
        <v>26057444</v>
      </c>
      <c r="T2871">
        <v>26060126</v>
      </c>
      <c r="U2871" t="s">
        <v>15056</v>
      </c>
      <c r="V2871">
        <v>1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87</v>
      </c>
      <c r="AE2871" s="2">
        <v>99</v>
      </c>
      <c r="AF2871" s="2">
        <v>103</v>
      </c>
      <c r="AG2871" s="2">
        <v>86</v>
      </c>
      <c r="AH2871" s="2">
        <v>193</v>
      </c>
      <c r="AI2871" s="2">
        <v>153</v>
      </c>
      <c r="AJ2871" s="2">
        <v>118</v>
      </c>
      <c r="AK2871" s="2">
        <v>0</v>
      </c>
      <c r="AL2871" s="2">
        <v>0</v>
      </c>
      <c r="AM2871" s="2">
        <v>0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0</v>
      </c>
      <c r="BH2871" s="2">
        <v>0</v>
      </c>
      <c r="BI2871" s="2">
        <v>0</v>
      </c>
      <c r="BJ2871" s="2">
        <v>0</v>
      </c>
      <c r="BK2871" s="2">
        <v>0</v>
      </c>
      <c r="BL2871" s="2">
        <v>4</v>
      </c>
      <c r="BM2871" s="2">
        <v>5</v>
      </c>
      <c r="BN2871" s="2">
        <v>5</v>
      </c>
      <c r="BO2871" s="2">
        <v>5</v>
      </c>
      <c r="BP2871" s="2">
        <v>5</v>
      </c>
      <c r="BQ2871" s="2">
        <v>6</v>
      </c>
      <c r="BR2871" s="2">
        <v>4</v>
      </c>
      <c r="BS2871" s="2">
        <v>0</v>
      </c>
      <c r="BT2871" s="2">
        <v>0</v>
      </c>
      <c r="BU2871" s="2">
        <v>0</v>
      </c>
      <c r="BV2871" s="2">
        <v>0</v>
      </c>
      <c r="BW2871" s="2">
        <v>0</v>
      </c>
      <c r="BX2871" s="2">
        <v>0</v>
      </c>
      <c r="BY2871" s="2">
        <v>0</v>
      </c>
      <c r="BZ2871" s="2">
        <v>0</v>
      </c>
      <c r="CA2871" s="2">
        <v>0</v>
      </c>
      <c r="CB2871" s="2">
        <v>0</v>
      </c>
      <c r="CC2871" s="2">
        <v>0</v>
      </c>
      <c r="CD2871" s="2">
        <v>0</v>
      </c>
      <c r="CE2871" s="2">
        <v>0</v>
      </c>
      <c r="CF2871" s="2">
        <v>0</v>
      </c>
      <c r="CG2871" s="2">
        <v>0</v>
      </c>
      <c r="CH2871" s="2">
        <v>0</v>
      </c>
      <c r="CI2871" s="2">
        <v>0</v>
      </c>
      <c r="CJ2871" s="2">
        <v>0</v>
      </c>
      <c r="CK2871" s="2">
        <v>0</v>
      </c>
      <c r="CL2871" s="2">
        <v>0</v>
      </c>
    </row>
    <row r="2872" spans="1:90" x14ac:dyDescent="0.25">
      <c r="A2872" t="s">
        <v>115</v>
      </c>
      <c r="B2872">
        <v>10205</v>
      </c>
      <c r="C2872" t="s">
        <v>154</v>
      </c>
      <c r="D2872">
        <v>1</v>
      </c>
      <c r="E2872">
        <v>8</v>
      </c>
      <c r="F2872">
        <v>2161</v>
      </c>
      <c r="G2872">
        <v>35002161</v>
      </c>
      <c r="H2872" t="s">
        <v>13419</v>
      </c>
      <c r="I2872">
        <v>100</v>
      </c>
      <c r="J2872" t="s">
        <v>107</v>
      </c>
      <c r="K2872" t="s">
        <v>604</v>
      </c>
      <c r="L2872">
        <v>20</v>
      </c>
      <c r="M2872" t="s">
        <v>605</v>
      </c>
      <c r="N2872">
        <v>3426000</v>
      </c>
      <c r="O2872" t="s">
        <v>92</v>
      </c>
      <c r="P2872" t="s">
        <v>1965</v>
      </c>
      <c r="Q2872">
        <v>31</v>
      </c>
      <c r="R2872">
        <v>11</v>
      </c>
      <c r="S2872">
        <v>20970607</v>
      </c>
      <c r="T2872">
        <v>22963657</v>
      </c>
      <c r="U2872" t="s">
        <v>13420</v>
      </c>
      <c r="V2872">
        <v>1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48</v>
      </c>
      <c r="AE2872" s="2">
        <v>64</v>
      </c>
      <c r="AF2872" s="2">
        <v>45</v>
      </c>
      <c r="AG2872" s="2">
        <v>47</v>
      </c>
      <c r="AH2872" s="2">
        <v>172</v>
      </c>
      <c r="AI2872" s="2">
        <v>106</v>
      </c>
      <c r="AJ2872" s="2">
        <v>80</v>
      </c>
      <c r="AK2872" s="2">
        <v>0</v>
      </c>
      <c r="AL2872" s="2">
        <v>0</v>
      </c>
      <c r="AM2872" s="2">
        <v>0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0</v>
      </c>
      <c r="BI2872" s="2">
        <v>0</v>
      </c>
      <c r="BJ2872" s="2">
        <v>0</v>
      </c>
      <c r="BK2872" s="2">
        <v>0</v>
      </c>
      <c r="BL2872" s="2">
        <v>3</v>
      </c>
      <c r="BM2872" s="2">
        <v>2</v>
      </c>
      <c r="BN2872" s="2">
        <v>3</v>
      </c>
      <c r="BO2872" s="2">
        <v>4</v>
      </c>
      <c r="BP2872" s="2">
        <v>6</v>
      </c>
      <c r="BQ2872" s="2">
        <v>3</v>
      </c>
      <c r="BR2872" s="2">
        <v>3</v>
      </c>
      <c r="BS2872" s="2">
        <v>0</v>
      </c>
      <c r="BT2872" s="2">
        <v>0</v>
      </c>
      <c r="BU2872" s="2">
        <v>0</v>
      </c>
      <c r="BV2872" s="2">
        <v>0</v>
      </c>
      <c r="BW2872" s="2">
        <v>0</v>
      </c>
      <c r="BX2872" s="2">
        <v>0</v>
      </c>
      <c r="BY2872" s="2">
        <v>0</v>
      </c>
      <c r="BZ2872" s="2">
        <v>0</v>
      </c>
      <c r="CA2872" s="2">
        <v>0</v>
      </c>
      <c r="CB2872" s="2">
        <v>0</v>
      </c>
      <c r="CC2872" s="2">
        <v>0</v>
      </c>
      <c r="CD2872" s="2">
        <v>0</v>
      </c>
      <c r="CE2872" s="2">
        <v>0</v>
      </c>
      <c r="CF2872" s="2">
        <v>0</v>
      </c>
      <c r="CG2872" s="2">
        <v>0</v>
      </c>
      <c r="CH2872" s="2">
        <v>0</v>
      </c>
      <c r="CI2872" s="2">
        <v>0</v>
      </c>
      <c r="CJ2872" s="2">
        <v>0</v>
      </c>
      <c r="CK2872" s="2">
        <v>0</v>
      </c>
      <c r="CL2872" s="2">
        <v>0</v>
      </c>
    </row>
    <row r="2873" spans="1:90" x14ac:dyDescent="0.25">
      <c r="A2873" t="s">
        <v>115</v>
      </c>
      <c r="B2873">
        <v>10205</v>
      </c>
      <c r="C2873" t="s">
        <v>154</v>
      </c>
      <c r="D2873">
        <v>1</v>
      </c>
      <c r="E2873">
        <v>8</v>
      </c>
      <c r="F2873">
        <v>2318</v>
      </c>
      <c r="G2873">
        <v>35002318</v>
      </c>
      <c r="H2873" t="s">
        <v>17218</v>
      </c>
      <c r="I2873">
        <v>100</v>
      </c>
      <c r="J2873" t="s">
        <v>107</v>
      </c>
      <c r="K2873" t="s">
        <v>4040</v>
      </c>
      <c r="L2873">
        <v>4</v>
      </c>
      <c r="M2873" t="s">
        <v>2415</v>
      </c>
      <c r="N2873">
        <v>3386000</v>
      </c>
      <c r="O2873" t="s">
        <v>102</v>
      </c>
      <c r="P2873" t="s">
        <v>4041</v>
      </c>
      <c r="Q2873">
        <v>795</v>
      </c>
      <c r="R2873">
        <v>11</v>
      </c>
      <c r="S2873">
        <v>22113598</v>
      </c>
      <c r="T2873">
        <v>23013842</v>
      </c>
      <c r="U2873" t="s">
        <v>17219</v>
      </c>
      <c r="V2873">
        <v>1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172</v>
      </c>
      <c r="AE2873" s="2">
        <v>171</v>
      </c>
      <c r="AF2873" s="2">
        <v>171</v>
      </c>
      <c r="AG2873" s="2">
        <v>172</v>
      </c>
      <c r="AH2873" s="2">
        <v>389</v>
      </c>
      <c r="AI2873" s="2">
        <v>354</v>
      </c>
      <c r="AJ2873" s="2">
        <v>255</v>
      </c>
      <c r="AK2873" s="2">
        <v>0</v>
      </c>
      <c r="AL2873" s="2">
        <v>0</v>
      </c>
      <c r="AM2873" s="2">
        <v>0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633</v>
      </c>
      <c r="BD2873" s="2">
        <v>0</v>
      </c>
      <c r="BE2873" s="2">
        <v>0</v>
      </c>
      <c r="BF2873" s="2">
        <v>0</v>
      </c>
      <c r="BG2873" s="2">
        <v>0</v>
      </c>
      <c r="BH2873" s="2">
        <v>0</v>
      </c>
      <c r="BI2873" s="2">
        <v>0</v>
      </c>
      <c r="BJ2873" s="2">
        <v>0</v>
      </c>
      <c r="BK2873" s="2">
        <v>0</v>
      </c>
      <c r="BL2873" s="2">
        <v>6</v>
      </c>
      <c r="BM2873" s="2">
        <v>8</v>
      </c>
      <c r="BN2873" s="2">
        <v>6</v>
      </c>
      <c r="BO2873" s="2">
        <v>7</v>
      </c>
      <c r="BP2873" s="2">
        <v>15</v>
      </c>
      <c r="BQ2873" s="2">
        <v>13</v>
      </c>
      <c r="BR2873" s="2">
        <v>10</v>
      </c>
      <c r="BS2873" s="2">
        <v>0</v>
      </c>
      <c r="BT2873" s="2">
        <v>0</v>
      </c>
      <c r="BU2873" s="2">
        <v>0</v>
      </c>
      <c r="BV2873" s="2">
        <v>0</v>
      </c>
      <c r="BW2873" s="2">
        <v>0</v>
      </c>
      <c r="BX2873" s="2">
        <v>0</v>
      </c>
      <c r="BY2873" s="2">
        <v>0</v>
      </c>
      <c r="BZ2873" s="2">
        <v>0</v>
      </c>
      <c r="CA2873" s="2">
        <v>0</v>
      </c>
      <c r="CB2873" s="2">
        <v>0</v>
      </c>
      <c r="CC2873" s="2">
        <v>0</v>
      </c>
      <c r="CD2873" s="2">
        <v>0</v>
      </c>
      <c r="CE2873" s="2">
        <v>0</v>
      </c>
      <c r="CF2873" s="2">
        <v>0</v>
      </c>
      <c r="CG2873" s="2">
        <v>0</v>
      </c>
      <c r="CH2873" s="2">
        <v>0</v>
      </c>
      <c r="CI2873" s="2">
        <v>0</v>
      </c>
      <c r="CJ2873" s="2">
        <v>0</v>
      </c>
      <c r="CK2873" s="2">
        <v>30</v>
      </c>
      <c r="CL2873" s="2">
        <v>0</v>
      </c>
    </row>
    <row r="2874" spans="1:90" x14ac:dyDescent="0.25">
      <c r="A2874" t="s">
        <v>115</v>
      </c>
      <c r="B2874">
        <v>10205</v>
      </c>
      <c r="C2874" t="s">
        <v>154</v>
      </c>
      <c r="D2874">
        <v>1</v>
      </c>
      <c r="E2874">
        <v>8</v>
      </c>
      <c r="F2874">
        <v>1776</v>
      </c>
      <c r="G2874">
        <v>35001776</v>
      </c>
      <c r="H2874" t="s">
        <v>17592</v>
      </c>
      <c r="I2874">
        <v>100</v>
      </c>
      <c r="J2874" t="s">
        <v>107</v>
      </c>
      <c r="K2874" t="s">
        <v>3150</v>
      </c>
      <c r="L2874">
        <v>72</v>
      </c>
      <c r="M2874" t="s">
        <v>1786</v>
      </c>
      <c r="N2874">
        <v>3223110</v>
      </c>
      <c r="O2874" t="s">
        <v>92</v>
      </c>
      <c r="P2874" t="s">
        <v>17593</v>
      </c>
      <c r="Q2874">
        <v>136</v>
      </c>
      <c r="R2874">
        <v>11</v>
      </c>
      <c r="S2874">
        <v>22118049</v>
      </c>
      <c r="T2874">
        <v>22119297</v>
      </c>
      <c r="U2874" t="s">
        <v>17594</v>
      </c>
      <c r="V2874">
        <v>1</v>
      </c>
      <c r="W2874" s="2">
        <v>0</v>
      </c>
      <c r="X2874" s="2">
        <v>0</v>
      </c>
      <c r="Y2874" s="2">
        <v>44</v>
      </c>
      <c r="Z2874" s="2">
        <v>42</v>
      </c>
      <c r="AA2874" s="2">
        <v>49</v>
      </c>
      <c r="AB2874" s="2">
        <v>57</v>
      </c>
      <c r="AC2874" s="2">
        <v>45</v>
      </c>
      <c r="AD2874" s="2">
        <v>46</v>
      </c>
      <c r="AE2874" s="2">
        <v>48</v>
      </c>
      <c r="AF2874" s="2">
        <v>62</v>
      </c>
      <c r="AG2874" s="2">
        <v>46</v>
      </c>
      <c r="AH2874" s="2">
        <v>108</v>
      </c>
      <c r="AI2874" s="2">
        <v>41</v>
      </c>
      <c r="AJ2874" s="2">
        <v>46</v>
      </c>
      <c r="AK2874" s="2">
        <v>0</v>
      </c>
      <c r="AL2874" s="2">
        <v>0</v>
      </c>
      <c r="AM2874" s="2">
        <v>0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192</v>
      </c>
      <c r="BD2874" s="2">
        <v>0</v>
      </c>
      <c r="BE2874" s="2">
        <v>0</v>
      </c>
      <c r="BF2874" s="2">
        <v>0</v>
      </c>
      <c r="BG2874" s="2">
        <v>4</v>
      </c>
      <c r="BH2874" s="2">
        <v>2</v>
      </c>
      <c r="BI2874" s="2">
        <v>2</v>
      </c>
      <c r="BJ2874" s="2">
        <v>3</v>
      </c>
      <c r="BK2874" s="2">
        <v>3</v>
      </c>
      <c r="BL2874" s="2">
        <v>3</v>
      </c>
      <c r="BM2874" s="2">
        <v>3</v>
      </c>
      <c r="BN2874" s="2">
        <v>3</v>
      </c>
      <c r="BO2874" s="2">
        <v>2</v>
      </c>
      <c r="BP2874" s="2">
        <v>5</v>
      </c>
      <c r="BQ2874" s="2">
        <v>2</v>
      </c>
      <c r="BR2874" s="2">
        <v>2</v>
      </c>
      <c r="BS2874" s="2">
        <v>0</v>
      </c>
      <c r="BT2874" s="2">
        <v>0</v>
      </c>
      <c r="BU2874" s="2">
        <v>0</v>
      </c>
      <c r="BV2874" s="2">
        <v>0</v>
      </c>
      <c r="BW2874" s="2">
        <v>0</v>
      </c>
      <c r="BX2874" s="2">
        <v>0</v>
      </c>
      <c r="BY2874" s="2">
        <v>0</v>
      </c>
      <c r="BZ2874" s="2">
        <v>0</v>
      </c>
      <c r="CA2874" s="2">
        <v>0</v>
      </c>
      <c r="CB2874" s="2">
        <v>0</v>
      </c>
      <c r="CC2874" s="2">
        <v>0</v>
      </c>
      <c r="CD2874" s="2">
        <v>0</v>
      </c>
      <c r="CE2874" s="2">
        <v>0</v>
      </c>
      <c r="CF2874" s="2">
        <v>0</v>
      </c>
      <c r="CG2874" s="2">
        <v>0</v>
      </c>
      <c r="CH2874" s="2">
        <v>0</v>
      </c>
      <c r="CI2874" s="2">
        <v>0</v>
      </c>
      <c r="CJ2874" s="2">
        <v>0</v>
      </c>
      <c r="CK2874" s="2">
        <v>13</v>
      </c>
      <c r="CL2874" s="2">
        <v>0</v>
      </c>
    </row>
    <row r="2875" spans="1:90" x14ac:dyDescent="0.25">
      <c r="A2875" t="s">
        <v>115</v>
      </c>
      <c r="B2875">
        <v>10205</v>
      </c>
      <c r="C2875" t="s">
        <v>154</v>
      </c>
      <c r="D2875">
        <v>1</v>
      </c>
      <c r="E2875">
        <v>8</v>
      </c>
      <c r="F2875">
        <v>1740</v>
      </c>
      <c r="G2875">
        <v>35001740</v>
      </c>
      <c r="H2875" t="s">
        <v>13427</v>
      </c>
      <c r="I2875">
        <v>100</v>
      </c>
      <c r="J2875" t="s">
        <v>107</v>
      </c>
      <c r="K2875" t="s">
        <v>12225</v>
      </c>
      <c r="L2875">
        <v>72</v>
      </c>
      <c r="M2875" t="s">
        <v>1786</v>
      </c>
      <c r="N2875">
        <v>3275090</v>
      </c>
      <c r="O2875" t="s">
        <v>92</v>
      </c>
      <c r="P2875" t="s">
        <v>13428</v>
      </c>
      <c r="Q2875">
        <v>225</v>
      </c>
      <c r="R2875">
        <v>11</v>
      </c>
      <c r="S2875">
        <v>21544166</v>
      </c>
      <c r="T2875">
        <v>22130020</v>
      </c>
      <c r="U2875" t="s">
        <v>13429</v>
      </c>
      <c r="V2875">
        <v>1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49</v>
      </c>
      <c r="AE2875" s="2">
        <v>53</v>
      </c>
      <c r="AF2875" s="2">
        <v>64</v>
      </c>
      <c r="AG2875" s="2">
        <v>62</v>
      </c>
      <c r="AH2875" s="2">
        <v>164</v>
      </c>
      <c r="AI2875" s="2">
        <v>170</v>
      </c>
      <c r="AJ2875" s="2">
        <v>131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130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0</v>
      </c>
      <c r="BI2875" s="2">
        <v>0</v>
      </c>
      <c r="BJ2875" s="2">
        <v>0</v>
      </c>
      <c r="BK2875" s="2">
        <v>0</v>
      </c>
      <c r="BL2875" s="2">
        <v>2</v>
      </c>
      <c r="BM2875" s="2">
        <v>2</v>
      </c>
      <c r="BN2875" s="2">
        <v>2</v>
      </c>
      <c r="BO2875" s="2">
        <v>2</v>
      </c>
      <c r="BP2875" s="2">
        <v>10</v>
      </c>
      <c r="BQ2875" s="2">
        <v>6</v>
      </c>
      <c r="BR2875" s="2">
        <v>5</v>
      </c>
      <c r="BS2875" s="2">
        <v>0</v>
      </c>
      <c r="BT2875" s="2">
        <v>0</v>
      </c>
      <c r="BU2875" s="2">
        <v>0</v>
      </c>
      <c r="BV2875" s="2">
        <v>0</v>
      </c>
      <c r="BW2875" s="2">
        <v>0</v>
      </c>
      <c r="BX2875" s="2">
        <v>0</v>
      </c>
      <c r="BY2875" s="2">
        <v>0</v>
      </c>
      <c r="BZ2875" s="2">
        <v>0</v>
      </c>
      <c r="CA2875" s="2">
        <v>0</v>
      </c>
      <c r="CB2875" s="2">
        <v>0</v>
      </c>
      <c r="CC2875" s="2">
        <v>4</v>
      </c>
      <c r="CD2875" s="2">
        <v>0</v>
      </c>
      <c r="CE2875" s="2">
        <v>0</v>
      </c>
      <c r="CF2875" s="2">
        <v>0</v>
      </c>
      <c r="CG2875" s="2">
        <v>0</v>
      </c>
      <c r="CH2875" s="2">
        <v>0</v>
      </c>
      <c r="CI2875" s="2">
        <v>0</v>
      </c>
      <c r="CJ2875" s="2">
        <v>0</v>
      </c>
      <c r="CK2875" s="2">
        <v>0</v>
      </c>
      <c r="CL2875" s="2">
        <v>0</v>
      </c>
    </row>
    <row r="2876" spans="1:90" x14ac:dyDescent="0.25">
      <c r="A2876" t="s">
        <v>115</v>
      </c>
      <c r="B2876">
        <v>10205</v>
      </c>
      <c r="C2876" t="s">
        <v>154</v>
      </c>
      <c r="D2876">
        <v>1</v>
      </c>
      <c r="E2876">
        <v>8</v>
      </c>
      <c r="F2876">
        <v>1387</v>
      </c>
      <c r="G2876">
        <v>35001387</v>
      </c>
      <c r="H2876" t="s">
        <v>9630</v>
      </c>
      <c r="I2876">
        <v>100</v>
      </c>
      <c r="J2876" t="s">
        <v>107</v>
      </c>
      <c r="K2876" t="s">
        <v>1165</v>
      </c>
      <c r="L2876">
        <v>1</v>
      </c>
      <c r="M2876" t="s">
        <v>1140</v>
      </c>
      <c r="N2876">
        <v>3342000</v>
      </c>
      <c r="O2876" t="s">
        <v>102</v>
      </c>
      <c r="P2876" t="s">
        <v>9631</v>
      </c>
      <c r="Q2876">
        <v>586</v>
      </c>
      <c r="R2876">
        <v>11</v>
      </c>
      <c r="S2876">
        <v>29650807</v>
      </c>
      <c r="T2876">
        <v>29667990</v>
      </c>
      <c r="U2876" t="s">
        <v>9632</v>
      </c>
      <c r="V2876">
        <v>1</v>
      </c>
      <c r="W2876" s="2">
        <v>0</v>
      </c>
      <c r="X2876" s="2">
        <v>0</v>
      </c>
      <c r="Y2876" s="2">
        <v>51</v>
      </c>
      <c r="Z2876" s="2">
        <v>57</v>
      </c>
      <c r="AA2876" s="2">
        <v>60</v>
      </c>
      <c r="AB2876" s="2">
        <v>59</v>
      </c>
      <c r="AC2876" s="2">
        <v>55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0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2</v>
      </c>
      <c r="BH2876" s="2">
        <v>2</v>
      </c>
      <c r="BI2876" s="2">
        <v>2</v>
      </c>
      <c r="BJ2876" s="2">
        <v>3</v>
      </c>
      <c r="BK2876" s="2">
        <v>3</v>
      </c>
      <c r="BL2876" s="2">
        <v>0</v>
      </c>
      <c r="BM2876" s="2">
        <v>0</v>
      </c>
      <c r="BN2876" s="2">
        <v>0</v>
      </c>
      <c r="BO2876" s="2">
        <v>0</v>
      </c>
      <c r="BP2876" s="2">
        <v>0</v>
      </c>
      <c r="BQ2876" s="2">
        <v>0</v>
      </c>
      <c r="BR2876" s="2">
        <v>0</v>
      </c>
      <c r="BS2876" s="2">
        <v>0</v>
      </c>
      <c r="BT2876" s="2">
        <v>0</v>
      </c>
      <c r="BU2876" s="2">
        <v>0</v>
      </c>
      <c r="BV2876" s="2">
        <v>0</v>
      </c>
      <c r="BW2876" s="2">
        <v>0</v>
      </c>
      <c r="BX2876" s="2">
        <v>0</v>
      </c>
      <c r="BY2876" s="2">
        <v>0</v>
      </c>
      <c r="BZ2876" s="2">
        <v>0</v>
      </c>
      <c r="CA2876" s="2">
        <v>0</v>
      </c>
      <c r="CB2876" s="2">
        <v>0</v>
      </c>
      <c r="CC2876" s="2">
        <v>0</v>
      </c>
      <c r="CD2876" s="2">
        <v>0</v>
      </c>
      <c r="CE2876" s="2">
        <v>0</v>
      </c>
      <c r="CF2876" s="2">
        <v>0</v>
      </c>
      <c r="CG2876" s="2">
        <v>0</v>
      </c>
      <c r="CH2876" s="2">
        <v>0</v>
      </c>
      <c r="CI2876" s="2">
        <v>0</v>
      </c>
      <c r="CJ2876" s="2">
        <v>0</v>
      </c>
      <c r="CK2876" s="2">
        <v>0</v>
      </c>
      <c r="CL2876" s="2">
        <v>0</v>
      </c>
    </row>
    <row r="2877" spans="1:90" x14ac:dyDescent="0.25">
      <c r="A2877" t="s">
        <v>115</v>
      </c>
      <c r="B2877">
        <v>10205</v>
      </c>
      <c r="C2877" t="s">
        <v>154</v>
      </c>
      <c r="D2877">
        <v>1</v>
      </c>
      <c r="E2877">
        <v>8</v>
      </c>
      <c r="F2877">
        <v>1624</v>
      </c>
      <c r="G2877">
        <v>35001624</v>
      </c>
      <c r="H2877" t="s">
        <v>15928</v>
      </c>
      <c r="I2877">
        <v>100</v>
      </c>
      <c r="J2877" t="s">
        <v>107</v>
      </c>
      <c r="K2877" t="s">
        <v>1165</v>
      </c>
      <c r="L2877">
        <v>1</v>
      </c>
      <c r="M2877" t="s">
        <v>1140</v>
      </c>
      <c r="N2877">
        <v>3344000</v>
      </c>
      <c r="O2877" t="s">
        <v>92</v>
      </c>
      <c r="P2877" t="s">
        <v>1166</v>
      </c>
      <c r="Q2877">
        <v>909</v>
      </c>
      <c r="R2877">
        <v>11</v>
      </c>
      <c r="S2877">
        <v>29650858</v>
      </c>
      <c r="T2877">
        <v>29651370</v>
      </c>
      <c r="U2877" t="s">
        <v>15929</v>
      </c>
      <c r="V2877">
        <v>1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235</v>
      </c>
      <c r="AE2877" s="2">
        <v>180</v>
      </c>
      <c r="AF2877" s="2">
        <v>175</v>
      </c>
      <c r="AG2877" s="2">
        <v>173</v>
      </c>
      <c r="AH2877" s="2">
        <v>350</v>
      </c>
      <c r="AI2877" s="2">
        <v>277</v>
      </c>
      <c r="AJ2877" s="2">
        <v>254</v>
      </c>
      <c r="AK2877" s="2">
        <v>0</v>
      </c>
      <c r="AL2877" s="2">
        <v>0</v>
      </c>
      <c r="AM2877" s="2">
        <v>0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561</v>
      </c>
      <c r="BD2877" s="2">
        <v>0</v>
      </c>
      <c r="BE2877" s="2">
        <v>0</v>
      </c>
      <c r="BF2877" s="2">
        <v>0</v>
      </c>
      <c r="BG2877" s="2">
        <v>0</v>
      </c>
      <c r="BH2877" s="2">
        <v>0</v>
      </c>
      <c r="BI2877" s="2">
        <v>0</v>
      </c>
      <c r="BJ2877" s="2">
        <v>0</v>
      </c>
      <c r="BK2877" s="2">
        <v>0</v>
      </c>
      <c r="BL2877" s="2">
        <v>8</v>
      </c>
      <c r="BM2877" s="2">
        <v>6</v>
      </c>
      <c r="BN2877" s="2">
        <v>5</v>
      </c>
      <c r="BO2877" s="2">
        <v>5</v>
      </c>
      <c r="BP2877" s="2">
        <v>11</v>
      </c>
      <c r="BQ2877" s="2">
        <v>8</v>
      </c>
      <c r="BR2877" s="2">
        <v>8</v>
      </c>
      <c r="BS2877" s="2">
        <v>0</v>
      </c>
      <c r="BT2877" s="2">
        <v>0</v>
      </c>
      <c r="BU2877" s="2">
        <v>0</v>
      </c>
      <c r="BV2877" s="2">
        <v>0</v>
      </c>
      <c r="BW2877" s="2">
        <v>0</v>
      </c>
      <c r="BX2877" s="2">
        <v>0</v>
      </c>
      <c r="BY2877" s="2">
        <v>0</v>
      </c>
      <c r="BZ2877" s="2">
        <v>0</v>
      </c>
      <c r="CA2877" s="2">
        <v>0</v>
      </c>
      <c r="CB2877" s="2">
        <v>0</v>
      </c>
      <c r="CC2877" s="2">
        <v>0</v>
      </c>
      <c r="CD2877" s="2">
        <v>0</v>
      </c>
      <c r="CE2877" s="2">
        <v>0</v>
      </c>
      <c r="CF2877" s="2">
        <v>0</v>
      </c>
      <c r="CG2877" s="2">
        <v>0</v>
      </c>
      <c r="CH2877" s="2">
        <v>0</v>
      </c>
      <c r="CI2877" s="2">
        <v>0</v>
      </c>
      <c r="CJ2877" s="2">
        <v>0</v>
      </c>
      <c r="CK2877" s="2">
        <v>27</v>
      </c>
      <c r="CL2877" s="2">
        <v>0</v>
      </c>
    </row>
    <row r="2878" spans="1:90" x14ac:dyDescent="0.25">
      <c r="A2878" t="s">
        <v>115</v>
      </c>
      <c r="B2878">
        <v>20408</v>
      </c>
      <c r="C2878" t="s">
        <v>498</v>
      </c>
      <c r="D2878">
        <v>1</v>
      </c>
      <c r="E2878">
        <v>8</v>
      </c>
      <c r="F2878">
        <v>917761</v>
      </c>
      <c r="G2878">
        <v>35917761</v>
      </c>
      <c r="H2878" t="s">
        <v>5574</v>
      </c>
      <c r="I2878">
        <v>276</v>
      </c>
      <c r="J2878" t="s">
        <v>1063</v>
      </c>
      <c r="K2878" t="s">
        <v>5575</v>
      </c>
      <c r="L2878">
        <v>1</v>
      </c>
      <c r="M2878" t="s">
        <v>1063</v>
      </c>
      <c r="N2878">
        <v>13150000</v>
      </c>
      <c r="O2878" t="s">
        <v>102</v>
      </c>
      <c r="P2878" t="s">
        <v>1561</v>
      </c>
      <c r="Q2878">
        <v>87</v>
      </c>
      <c r="R2878">
        <v>19</v>
      </c>
      <c r="S2878">
        <v>38721667</v>
      </c>
      <c r="T2878">
        <v>38727272</v>
      </c>
      <c r="U2878" t="s">
        <v>5576</v>
      </c>
      <c r="V2878">
        <v>1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104</v>
      </c>
      <c r="AI2878" s="2">
        <v>60</v>
      </c>
      <c r="AJ2878" s="2">
        <v>40</v>
      </c>
      <c r="AK2878" s="2">
        <v>0</v>
      </c>
      <c r="AL2878" s="2">
        <v>0</v>
      </c>
      <c r="AM2878" s="2">
        <v>0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0</v>
      </c>
      <c r="BI2878" s="2">
        <v>0</v>
      </c>
      <c r="BJ2878" s="2">
        <v>0</v>
      </c>
      <c r="BK2878" s="2">
        <v>0</v>
      </c>
      <c r="BL2878" s="2">
        <v>0</v>
      </c>
      <c r="BM2878" s="2">
        <v>0</v>
      </c>
      <c r="BN2878" s="2">
        <v>0</v>
      </c>
      <c r="BO2878" s="2">
        <v>0</v>
      </c>
      <c r="BP2878" s="2">
        <v>4</v>
      </c>
      <c r="BQ2878" s="2">
        <v>3</v>
      </c>
      <c r="BR2878" s="2">
        <v>2</v>
      </c>
      <c r="BS2878" s="2">
        <v>0</v>
      </c>
      <c r="BT2878" s="2">
        <v>0</v>
      </c>
      <c r="BU2878" s="2">
        <v>0</v>
      </c>
      <c r="BV2878" s="2">
        <v>0</v>
      </c>
      <c r="BW2878" s="2">
        <v>0</v>
      </c>
      <c r="BX2878" s="2">
        <v>0</v>
      </c>
      <c r="BY2878" s="2">
        <v>0</v>
      </c>
      <c r="BZ2878" s="2">
        <v>0</v>
      </c>
      <c r="CA2878" s="2">
        <v>0</v>
      </c>
      <c r="CB2878" s="2">
        <v>0</v>
      </c>
      <c r="CC2878" s="2">
        <v>0</v>
      </c>
      <c r="CD2878" s="2">
        <v>0</v>
      </c>
      <c r="CE2878" s="2">
        <v>0</v>
      </c>
      <c r="CF2878" s="2">
        <v>0</v>
      </c>
      <c r="CG2878" s="2">
        <v>0</v>
      </c>
      <c r="CH2878" s="2">
        <v>0</v>
      </c>
      <c r="CI2878" s="2">
        <v>0</v>
      </c>
      <c r="CJ2878" s="2">
        <v>0</v>
      </c>
      <c r="CK2878" s="2">
        <v>0</v>
      </c>
      <c r="CL2878" s="2">
        <v>0</v>
      </c>
    </row>
    <row r="2879" spans="1:90" x14ac:dyDescent="0.25">
      <c r="A2879" t="s">
        <v>115</v>
      </c>
      <c r="B2879">
        <v>20408</v>
      </c>
      <c r="C2879" t="s">
        <v>498</v>
      </c>
      <c r="D2879">
        <v>1</v>
      </c>
      <c r="E2879">
        <v>8</v>
      </c>
      <c r="F2879">
        <v>19938</v>
      </c>
      <c r="G2879">
        <v>35019938</v>
      </c>
      <c r="H2879" t="s">
        <v>12145</v>
      </c>
      <c r="I2879">
        <v>745</v>
      </c>
      <c r="J2879" t="s">
        <v>3628</v>
      </c>
      <c r="K2879" t="s">
        <v>91</v>
      </c>
      <c r="L2879">
        <v>1</v>
      </c>
      <c r="M2879" t="s">
        <v>3628</v>
      </c>
      <c r="N2879">
        <v>13165000</v>
      </c>
      <c r="O2879" t="s">
        <v>92</v>
      </c>
      <c r="P2879" t="s">
        <v>12146</v>
      </c>
      <c r="Q2879">
        <v>585</v>
      </c>
      <c r="R2879">
        <v>19</v>
      </c>
      <c r="S2879">
        <v>38579169</v>
      </c>
      <c r="T2879">
        <v>38579365</v>
      </c>
      <c r="U2879" t="s">
        <v>12147</v>
      </c>
      <c r="V2879">
        <v>1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214</v>
      </c>
      <c r="AE2879" s="2">
        <v>168</v>
      </c>
      <c r="AF2879" s="2">
        <v>210</v>
      </c>
      <c r="AG2879" s="2">
        <v>194</v>
      </c>
      <c r="AH2879" s="2">
        <v>179</v>
      </c>
      <c r="AI2879" s="2">
        <v>190</v>
      </c>
      <c r="AJ2879" s="2">
        <v>157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94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0</v>
      </c>
      <c r="BI2879" s="2">
        <v>0</v>
      </c>
      <c r="BJ2879" s="2">
        <v>0</v>
      </c>
      <c r="BK2879" s="2">
        <v>0</v>
      </c>
      <c r="BL2879" s="2">
        <v>11</v>
      </c>
      <c r="BM2879" s="2">
        <v>8</v>
      </c>
      <c r="BN2879" s="2">
        <v>9</v>
      </c>
      <c r="BO2879" s="2">
        <v>8</v>
      </c>
      <c r="BP2879" s="2">
        <v>6</v>
      </c>
      <c r="BQ2879" s="2">
        <v>7</v>
      </c>
      <c r="BR2879" s="2">
        <v>7</v>
      </c>
      <c r="BS2879" s="2">
        <v>0</v>
      </c>
      <c r="BT2879" s="2">
        <v>0</v>
      </c>
      <c r="BU2879" s="2">
        <v>0</v>
      </c>
      <c r="BV2879" s="2">
        <v>0</v>
      </c>
      <c r="BW2879" s="2">
        <v>0</v>
      </c>
      <c r="BX2879" s="2">
        <v>0</v>
      </c>
      <c r="BY2879" s="2">
        <v>0</v>
      </c>
      <c r="BZ2879" s="2">
        <v>0</v>
      </c>
      <c r="CA2879" s="2">
        <v>0</v>
      </c>
      <c r="CB2879" s="2">
        <v>0</v>
      </c>
      <c r="CC2879" s="2">
        <v>4</v>
      </c>
      <c r="CD2879" s="2">
        <v>0</v>
      </c>
      <c r="CE2879" s="2">
        <v>0</v>
      </c>
      <c r="CF2879" s="2">
        <v>0</v>
      </c>
      <c r="CG2879" s="2">
        <v>0</v>
      </c>
      <c r="CH2879" s="2">
        <v>0</v>
      </c>
      <c r="CI2879" s="2">
        <v>0</v>
      </c>
      <c r="CJ2879" s="2">
        <v>0</v>
      </c>
      <c r="CK2879" s="2">
        <v>0</v>
      </c>
      <c r="CL2879" s="2">
        <v>0</v>
      </c>
    </row>
    <row r="2880" spans="1:90" x14ac:dyDescent="0.25">
      <c r="A2880" t="s">
        <v>115</v>
      </c>
      <c r="B2880">
        <v>20408</v>
      </c>
      <c r="C2880" t="s">
        <v>498</v>
      </c>
      <c r="D2880">
        <v>1</v>
      </c>
      <c r="E2880">
        <v>8</v>
      </c>
      <c r="F2880">
        <v>20102</v>
      </c>
      <c r="G2880">
        <v>35020102</v>
      </c>
      <c r="H2880" t="s">
        <v>14711</v>
      </c>
      <c r="I2880">
        <v>417</v>
      </c>
      <c r="J2880" t="s">
        <v>498</v>
      </c>
      <c r="K2880" t="s">
        <v>10732</v>
      </c>
      <c r="L2880">
        <v>1</v>
      </c>
      <c r="M2880" t="s">
        <v>498</v>
      </c>
      <c r="N2880">
        <v>13480355</v>
      </c>
      <c r="O2880" t="s">
        <v>92</v>
      </c>
      <c r="P2880" t="s">
        <v>14712</v>
      </c>
      <c r="Q2880">
        <v>440</v>
      </c>
      <c r="R2880">
        <v>19</v>
      </c>
      <c r="S2880">
        <v>34415044</v>
      </c>
      <c r="T2880">
        <v>34957154</v>
      </c>
      <c r="U2880" t="s">
        <v>14713</v>
      </c>
      <c r="V2880">
        <v>1</v>
      </c>
      <c r="W2880" s="2">
        <v>0</v>
      </c>
      <c r="X2880" s="2">
        <v>0</v>
      </c>
      <c r="Y2880" s="2">
        <v>60</v>
      </c>
      <c r="Z2880" s="2">
        <v>60</v>
      </c>
      <c r="AA2880" s="2">
        <v>30</v>
      </c>
      <c r="AB2880" s="2">
        <v>30</v>
      </c>
      <c r="AC2880" s="2">
        <v>30</v>
      </c>
      <c r="AD2880" s="2">
        <v>107</v>
      </c>
      <c r="AE2880" s="2">
        <v>70</v>
      </c>
      <c r="AF2880" s="2">
        <v>69</v>
      </c>
      <c r="AG2880" s="2">
        <v>72</v>
      </c>
      <c r="AH2880" s="2">
        <v>119</v>
      </c>
      <c r="AI2880" s="2">
        <v>115</v>
      </c>
      <c r="AJ2880" s="2">
        <v>137</v>
      </c>
      <c r="AK2880" s="2">
        <v>0</v>
      </c>
      <c r="AL2880" s="2">
        <v>0</v>
      </c>
      <c r="AM2880" s="2">
        <v>0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0</v>
      </c>
      <c r="BD2880" s="2">
        <v>0</v>
      </c>
      <c r="BE2880" s="2">
        <v>0</v>
      </c>
      <c r="BF2880" s="2">
        <v>0</v>
      </c>
      <c r="BG2880" s="2">
        <v>2</v>
      </c>
      <c r="BH2880" s="2">
        <v>2</v>
      </c>
      <c r="BI2880" s="2">
        <v>1</v>
      </c>
      <c r="BJ2880" s="2">
        <v>1</v>
      </c>
      <c r="BK2880" s="2">
        <v>2</v>
      </c>
      <c r="BL2880" s="2">
        <v>4</v>
      </c>
      <c r="BM2880" s="2">
        <v>2</v>
      </c>
      <c r="BN2880" s="2">
        <v>2</v>
      </c>
      <c r="BO2880" s="2">
        <v>4</v>
      </c>
      <c r="BP2880" s="2">
        <v>3</v>
      </c>
      <c r="BQ2880" s="2">
        <v>3</v>
      </c>
      <c r="BR2880" s="2">
        <v>5</v>
      </c>
      <c r="BS2880" s="2">
        <v>0</v>
      </c>
      <c r="BT2880" s="2">
        <v>0</v>
      </c>
      <c r="BU2880" s="2">
        <v>0</v>
      </c>
      <c r="BV2880" s="2">
        <v>0</v>
      </c>
      <c r="BW2880" s="2">
        <v>0</v>
      </c>
      <c r="BX2880" s="2">
        <v>0</v>
      </c>
      <c r="BY2880" s="2">
        <v>0</v>
      </c>
      <c r="BZ2880" s="2">
        <v>0</v>
      </c>
      <c r="CA2880" s="2">
        <v>0</v>
      </c>
      <c r="CB2880" s="2">
        <v>0</v>
      </c>
      <c r="CC2880" s="2">
        <v>0</v>
      </c>
      <c r="CD2880" s="2">
        <v>0</v>
      </c>
      <c r="CE2880" s="2">
        <v>0</v>
      </c>
      <c r="CF2880" s="2">
        <v>0</v>
      </c>
      <c r="CG2880" s="2">
        <v>0</v>
      </c>
      <c r="CH2880" s="2">
        <v>0</v>
      </c>
      <c r="CI2880" s="2">
        <v>0</v>
      </c>
      <c r="CJ2880" s="2">
        <v>0</v>
      </c>
      <c r="CK2880" s="2">
        <v>0</v>
      </c>
      <c r="CL2880" s="2">
        <v>0</v>
      </c>
    </row>
    <row r="2881" spans="1:90" x14ac:dyDescent="0.25">
      <c r="A2881" t="s">
        <v>115</v>
      </c>
      <c r="B2881">
        <v>20408</v>
      </c>
      <c r="C2881" t="s">
        <v>498</v>
      </c>
      <c r="D2881">
        <v>1</v>
      </c>
      <c r="E2881">
        <v>8</v>
      </c>
      <c r="F2881">
        <v>20096</v>
      </c>
      <c r="G2881">
        <v>35020096</v>
      </c>
      <c r="H2881" t="s">
        <v>1614</v>
      </c>
      <c r="I2881">
        <v>417</v>
      </c>
      <c r="J2881" t="s">
        <v>498</v>
      </c>
      <c r="K2881" t="s">
        <v>1615</v>
      </c>
      <c r="L2881">
        <v>1</v>
      </c>
      <c r="M2881" t="s">
        <v>498</v>
      </c>
      <c r="N2881">
        <v>13484397</v>
      </c>
      <c r="O2881" t="s">
        <v>92</v>
      </c>
      <c r="P2881" t="s">
        <v>1616</v>
      </c>
      <c r="Q2881">
        <v>332</v>
      </c>
      <c r="R2881">
        <v>19</v>
      </c>
      <c r="S2881">
        <v>34414916</v>
      </c>
      <c r="T2881">
        <v>34519866</v>
      </c>
      <c r="U2881" t="s">
        <v>1617</v>
      </c>
      <c r="V2881">
        <v>1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175</v>
      </c>
      <c r="AE2881" s="2">
        <v>139</v>
      </c>
      <c r="AF2881" s="2">
        <v>175</v>
      </c>
      <c r="AG2881" s="2">
        <v>173</v>
      </c>
      <c r="AH2881" s="2">
        <v>370</v>
      </c>
      <c r="AI2881" s="2">
        <v>367</v>
      </c>
      <c r="AJ2881" s="2">
        <v>219</v>
      </c>
      <c r="AK2881" s="2">
        <v>0</v>
      </c>
      <c r="AL2881" s="2">
        <v>0</v>
      </c>
      <c r="AM2881" s="2">
        <v>0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0</v>
      </c>
      <c r="BI2881" s="2">
        <v>0</v>
      </c>
      <c r="BJ2881" s="2">
        <v>0</v>
      </c>
      <c r="BK2881" s="2">
        <v>0</v>
      </c>
      <c r="BL2881" s="2">
        <v>6</v>
      </c>
      <c r="BM2881" s="2">
        <v>7</v>
      </c>
      <c r="BN2881" s="2">
        <v>5</v>
      </c>
      <c r="BO2881" s="2">
        <v>7</v>
      </c>
      <c r="BP2881" s="2">
        <v>11</v>
      </c>
      <c r="BQ2881" s="2">
        <v>12</v>
      </c>
      <c r="BR2881" s="2">
        <v>7</v>
      </c>
      <c r="BS2881" s="2">
        <v>0</v>
      </c>
      <c r="BT2881" s="2">
        <v>0</v>
      </c>
      <c r="BU2881" s="2">
        <v>0</v>
      </c>
      <c r="BV2881" s="2">
        <v>0</v>
      </c>
      <c r="BW2881" s="2">
        <v>0</v>
      </c>
      <c r="BX2881" s="2">
        <v>0</v>
      </c>
      <c r="BY2881" s="2">
        <v>0</v>
      </c>
      <c r="BZ2881" s="2">
        <v>0</v>
      </c>
      <c r="CA2881" s="2">
        <v>0</v>
      </c>
      <c r="CB2881" s="2">
        <v>0</v>
      </c>
      <c r="CC2881" s="2">
        <v>0</v>
      </c>
      <c r="CD2881" s="2">
        <v>0</v>
      </c>
      <c r="CE2881" s="2">
        <v>0</v>
      </c>
      <c r="CF2881" s="2">
        <v>0</v>
      </c>
      <c r="CG2881" s="2">
        <v>0</v>
      </c>
      <c r="CH2881" s="2">
        <v>0</v>
      </c>
      <c r="CI2881" s="2">
        <v>0</v>
      </c>
      <c r="CJ2881" s="2">
        <v>0</v>
      </c>
      <c r="CK2881" s="2">
        <v>0</v>
      </c>
      <c r="CL2881" s="2">
        <v>0</v>
      </c>
    </row>
    <row r="2882" spans="1:90" x14ac:dyDescent="0.25">
      <c r="A2882" t="s">
        <v>115</v>
      </c>
      <c r="B2882">
        <v>20408</v>
      </c>
      <c r="C2882" t="s">
        <v>498</v>
      </c>
      <c r="D2882">
        <v>1</v>
      </c>
      <c r="E2882">
        <v>8</v>
      </c>
      <c r="F2882">
        <v>48461</v>
      </c>
      <c r="G2882">
        <v>35048461</v>
      </c>
      <c r="H2882" t="s">
        <v>4217</v>
      </c>
      <c r="I2882">
        <v>417</v>
      </c>
      <c r="J2882" t="s">
        <v>498</v>
      </c>
      <c r="K2882" t="s">
        <v>4218</v>
      </c>
      <c r="L2882">
        <v>1</v>
      </c>
      <c r="M2882" t="s">
        <v>498</v>
      </c>
      <c r="N2882">
        <v>13483040</v>
      </c>
      <c r="O2882" t="s">
        <v>4219</v>
      </c>
      <c r="P2882" t="s">
        <v>4220</v>
      </c>
      <c r="Q2882">
        <v>80</v>
      </c>
      <c r="R2882">
        <v>19</v>
      </c>
      <c r="S2882">
        <v>34413897</v>
      </c>
      <c r="T2882">
        <v>34519266</v>
      </c>
      <c r="U2882" t="s">
        <v>4221</v>
      </c>
      <c r="V2882">
        <v>1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37</v>
      </c>
      <c r="AE2882" s="2">
        <v>34</v>
      </c>
      <c r="AF2882" s="2">
        <v>69</v>
      </c>
      <c r="AG2882" s="2">
        <v>69</v>
      </c>
      <c r="AH2882" s="2">
        <v>64</v>
      </c>
      <c r="AI2882" s="2">
        <v>24</v>
      </c>
      <c r="AJ2882" s="2">
        <v>36</v>
      </c>
      <c r="AK2882" s="2">
        <v>0</v>
      </c>
      <c r="AL2882" s="2">
        <v>0</v>
      </c>
      <c r="AM2882" s="2">
        <v>0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0</v>
      </c>
      <c r="BI2882" s="2">
        <v>0</v>
      </c>
      <c r="BJ2882" s="2">
        <v>0</v>
      </c>
      <c r="BK2882" s="2">
        <v>0</v>
      </c>
      <c r="BL2882" s="2">
        <v>1</v>
      </c>
      <c r="BM2882" s="2">
        <v>1</v>
      </c>
      <c r="BN2882" s="2">
        <v>2</v>
      </c>
      <c r="BO2882" s="2">
        <v>3</v>
      </c>
      <c r="BP2882" s="2">
        <v>3</v>
      </c>
      <c r="BQ2882" s="2">
        <v>1</v>
      </c>
      <c r="BR2882" s="2">
        <v>1</v>
      </c>
      <c r="BS2882" s="2">
        <v>0</v>
      </c>
      <c r="BT2882" s="2">
        <v>0</v>
      </c>
      <c r="BU2882" s="2">
        <v>0</v>
      </c>
      <c r="BV2882" s="2">
        <v>0</v>
      </c>
      <c r="BW2882" s="2">
        <v>0</v>
      </c>
      <c r="BX2882" s="2">
        <v>0</v>
      </c>
      <c r="BY2882" s="2">
        <v>0</v>
      </c>
      <c r="BZ2882" s="2">
        <v>0</v>
      </c>
      <c r="CA2882" s="2">
        <v>0</v>
      </c>
      <c r="CB2882" s="2">
        <v>0</v>
      </c>
      <c r="CC2882" s="2">
        <v>0</v>
      </c>
      <c r="CD2882" s="2">
        <v>0</v>
      </c>
      <c r="CE2882" s="2">
        <v>0</v>
      </c>
      <c r="CF2882" s="2">
        <v>0</v>
      </c>
      <c r="CG2882" s="2">
        <v>0</v>
      </c>
      <c r="CH2882" s="2">
        <v>0</v>
      </c>
      <c r="CI2882" s="2">
        <v>0</v>
      </c>
      <c r="CJ2882" s="2">
        <v>0</v>
      </c>
      <c r="CK2882" s="2">
        <v>0</v>
      </c>
      <c r="CL2882" s="2">
        <v>0</v>
      </c>
    </row>
    <row r="2883" spans="1:90" x14ac:dyDescent="0.25">
      <c r="A2883" t="s">
        <v>115</v>
      </c>
      <c r="B2883">
        <v>20408</v>
      </c>
      <c r="C2883" t="s">
        <v>498</v>
      </c>
      <c r="D2883">
        <v>1</v>
      </c>
      <c r="E2883">
        <v>8</v>
      </c>
      <c r="F2883">
        <v>919317</v>
      </c>
      <c r="G2883">
        <v>35919317</v>
      </c>
      <c r="H2883" t="s">
        <v>19245</v>
      </c>
      <c r="I2883">
        <v>187</v>
      </c>
      <c r="J2883" t="s">
        <v>3130</v>
      </c>
      <c r="K2883" t="s">
        <v>19246</v>
      </c>
      <c r="L2883">
        <v>1</v>
      </c>
      <c r="M2883" t="s">
        <v>3130</v>
      </c>
      <c r="N2883">
        <v>13160000</v>
      </c>
      <c r="O2883" t="s">
        <v>92</v>
      </c>
      <c r="P2883" t="s">
        <v>19247</v>
      </c>
      <c r="Q2883" t="s">
        <v>127</v>
      </c>
      <c r="R2883">
        <v>19</v>
      </c>
      <c r="S2883">
        <v>38270212</v>
      </c>
      <c r="T2883">
        <v>38774496</v>
      </c>
      <c r="U2883" t="s">
        <v>19248</v>
      </c>
      <c r="V2883">
        <v>1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79</v>
      </c>
      <c r="AE2883" s="2">
        <v>61</v>
      </c>
      <c r="AF2883" s="2">
        <v>66</v>
      </c>
      <c r="AG2883" s="2">
        <v>85</v>
      </c>
      <c r="AH2883" s="2">
        <v>213</v>
      </c>
      <c r="AI2883" s="2">
        <v>167</v>
      </c>
      <c r="AJ2883" s="2">
        <v>107</v>
      </c>
      <c r="AK2883" s="2">
        <v>0</v>
      </c>
      <c r="AL2883" s="2">
        <v>0</v>
      </c>
      <c r="AM2883" s="2">
        <v>0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0</v>
      </c>
      <c r="BI2883" s="2">
        <v>0</v>
      </c>
      <c r="BJ2883" s="2">
        <v>0</v>
      </c>
      <c r="BK2883" s="2">
        <v>0</v>
      </c>
      <c r="BL2883" s="2">
        <v>5</v>
      </c>
      <c r="BM2883" s="2">
        <v>3</v>
      </c>
      <c r="BN2883" s="2">
        <v>4</v>
      </c>
      <c r="BO2883" s="2">
        <v>3</v>
      </c>
      <c r="BP2883" s="2">
        <v>6</v>
      </c>
      <c r="BQ2883" s="2">
        <v>7</v>
      </c>
      <c r="BR2883" s="2">
        <v>5</v>
      </c>
      <c r="BS2883" s="2">
        <v>0</v>
      </c>
      <c r="BT2883" s="2">
        <v>0</v>
      </c>
      <c r="BU2883" s="2">
        <v>0</v>
      </c>
      <c r="BV2883" s="2">
        <v>0</v>
      </c>
      <c r="BW2883" s="2">
        <v>0</v>
      </c>
      <c r="BX2883" s="2">
        <v>0</v>
      </c>
      <c r="BY2883" s="2">
        <v>0</v>
      </c>
      <c r="BZ2883" s="2">
        <v>0</v>
      </c>
      <c r="CA2883" s="2">
        <v>0</v>
      </c>
      <c r="CB2883" s="2">
        <v>0</v>
      </c>
      <c r="CC2883" s="2">
        <v>0</v>
      </c>
      <c r="CD2883" s="2">
        <v>0</v>
      </c>
      <c r="CE2883" s="2">
        <v>0</v>
      </c>
      <c r="CF2883" s="2">
        <v>0</v>
      </c>
      <c r="CG2883" s="2">
        <v>0</v>
      </c>
      <c r="CH2883" s="2">
        <v>0</v>
      </c>
      <c r="CI2883" s="2">
        <v>0</v>
      </c>
      <c r="CJ2883" s="2">
        <v>0</v>
      </c>
      <c r="CK2883" s="2">
        <v>0</v>
      </c>
      <c r="CL2883" s="2">
        <v>0</v>
      </c>
    </row>
    <row r="2884" spans="1:90" x14ac:dyDescent="0.25">
      <c r="A2884" t="s">
        <v>115</v>
      </c>
      <c r="B2884">
        <v>20408</v>
      </c>
      <c r="C2884" t="s">
        <v>498</v>
      </c>
      <c r="D2884">
        <v>1</v>
      </c>
      <c r="E2884">
        <v>8</v>
      </c>
      <c r="F2884">
        <v>47296</v>
      </c>
      <c r="G2884">
        <v>35047296</v>
      </c>
      <c r="H2884" t="s">
        <v>17499</v>
      </c>
      <c r="I2884">
        <v>417</v>
      </c>
      <c r="J2884" t="s">
        <v>498</v>
      </c>
      <c r="K2884" t="s">
        <v>17500</v>
      </c>
      <c r="L2884">
        <v>1</v>
      </c>
      <c r="M2884" t="s">
        <v>498</v>
      </c>
      <c r="N2884">
        <v>13485090</v>
      </c>
      <c r="O2884" t="s">
        <v>92</v>
      </c>
      <c r="P2884" t="s">
        <v>17501</v>
      </c>
      <c r="Q2884">
        <v>340</v>
      </c>
      <c r="R2884">
        <v>19</v>
      </c>
      <c r="S2884">
        <v>34519299</v>
      </c>
      <c r="U2884" t="s">
        <v>17502</v>
      </c>
      <c r="V2884">
        <v>1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76</v>
      </c>
      <c r="AE2884" s="2">
        <v>43</v>
      </c>
      <c r="AF2884" s="2">
        <v>89</v>
      </c>
      <c r="AG2884" s="2">
        <v>98</v>
      </c>
      <c r="AH2884" s="2">
        <v>110</v>
      </c>
      <c r="AI2884" s="2">
        <v>93</v>
      </c>
      <c r="AJ2884" s="2">
        <v>78</v>
      </c>
      <c r="AK2884" s="2">
        <v>0</v>
      </c>
      <c r="AL2884" s="2">
        <v>0</v>
      </c>
      <c r="AM2884" s="2">
        <v>0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0</v>
      </c>
      <c r="BI2884" s="2">
        <v>0</v>
      </c>
      <c r="BJ2884" s="2">
        <v>0</v>
      </c>
      <c r="BK2884" s="2">
        <v>0</v>
      </c>
      <c r="BL2884" s="2">
        <v>5</v>
      </c>
      <c r="BM2884" s="2">
        <v>3</v>
      </c>
      <c r="BN2884" s="2">
        <v>4</v>
      </c>
      <c r="BO2884" s="2">
        <v>4</v>
      </c>
      <c r="BP2884" s="2">
        <v>3</v>
      </c>
      <c r="BQ2884" s="2">
        <v>4</v>
      </c>
      <c r="BR2884" s="2">
        <v>2</v>
      </c>
      <c r="BS2884" s="2">
        <v>0</v>
      </c>
      <c r="BT2884" s="2">
        <v>0</v>
      </c>
      <c r="BU2884" s="2">
        <v>0</v>
      </c>
      <c r="BV2884" s="2">
        <v>0</v>
      </c>
      <c r="BW2884" s="2">
        <v>0</v>
      </c>
      <c r="BX2884" s="2">
        <v>0</v>
      </c>
      <c r="BY2884" s="2">
        <v>0</v>
      </c>
      <c r="BZ2884" s="2">
        <v>0</v>
      </c>
      <c r="CA2884" s="2">
        <v>0</v>
      </c>
      <c r="CB2884" s="2">
        <v>0</v>
      </c>
      <c r="CC2884" s="2">
        <v>0</v>
      </c>
      <c r="CD2884" s="2">
        <v>0</v>
      </c>
      <c r="CE2884" s="2">
        <v>0</v>
      </c>
      <c r="CF2884" s="2">
        <v>0</v>
      </c>
      <c r="CG2884" s="2">
        <v>0</v>
      </c>
      <c r="CH2884" s="2">
        <v>0</v>
      </c>
      <c r="CI2884" s="2">
        <v>0</v>
      </c>
      <c r="CJ2884" s="2">
        <v>0</v>
      </c>
      <c r="CK2884" s="2">
        <v>0</v>
      </c>
      <c r="CL2884" s="2">
        <v>0</v>
      </c>
    </row>
    <row r="2885" spans="1:90" x14ac:dyDescent="0.25">
      <c r="A2885" t="s">
        <v>115</v>
      </c>
      <c r="B2885">
        <v>20408</v>
      </c>
      <c r="C2885" t="s">
        <v>498</v>
      </c>
      <c r="D2885">
        <v>1</v>
      </c>
      <c r="E2885">
        <v>8</v>
      </c>
      <c r="F2885">
        <v>49529</v>
      </c>
      <c r="G2885">
        <v>35049529</v>
      </c>
      <c r="H2885" t="s">
        <v>986</v>
      </c>
      <c r="I2885">
        <v>417</v>
      </c>
      <c r="J2885" t="s">
        <v>498</v>
      </c>
      <c r="K2885" t="s">
        <v>987</v>
      </c>
      <c r="L2885">
        <v>1</v>
      </c>
      <c r="M2885" t="s">
        <v>498</v>
      </c>
      <c r="N2885">
        <v>13481340</v>
      </c>
      <c r="O2885" t="s">
        <v>102</v>
      </c>
      <c r="P2885" t="s">
        <v>988</v>
      </c>
      <c r="Q2885">
        <v>548</v>
      </c>
      <c r="R2885">
        <v>19</v>
      </c>
      <c r="S2885">
        <v>34414071</v>
      </c>
      <c r="T2885">
        <v>34515277</v>
      </c>
      <c r="U2885" t="s">
        <v>989</v>
      </c>
      <c r="V2885">
        <v>1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65</v>
      </c>
      <c r="AE2885" s="2">
        <v>62</v>
      </c>
      <c r="AF2885" s="2">
        <v>59</v>
      </c>
      <c r="AG2885" s="2">
        <v>55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0</v>
      </c>
      <c r="BI2885" s="2">
        <v>0</v>
      </c>
      <c r="BJ2885" s="2">
        <v>0</v>
      </c>
      <c r="BK2885" s="2">
        <v>0</v>
      </c>
      <c r="BL2885" s="2">
        <v>3</v>
      </c>
      <c r="BM2885" s="2">
        <v>3</v>
      </c>
      <c r="BN2885" s="2">
        <v>4</v>
      </c>
      <c r="BO2885" s="2">
        <v>2</v>
      </c>
      <c r="BP2885" s="2">
        <v>0</v>
      </c>
      <c r="BQ2885" s="2">
        <v>0</v>
      </c>
      <c r="BR2885" s="2">
        <v>0</v>
      </c>
      <c r="BS2885" s="2">
        <v>0</v>
      </c>
      <c r="BT2885" s="2">
        <v>0</v>
      </c>
      <c r="BU2885" s="2">
        <v>0</v>
      </c>
      <c r="BV2885" s="2">
        <v>0</v>
      </c>
      <c r="BW2885" s="2">
        <v>0</v>
      </c>
      <c r="BX2885" s="2">
        <v>0</v>
      </c>
      <c r="BY2885" s="2">
        <v>0</v>
      </c>
      <c r="BZ2885" s="2">
        <v>0</v>
      </c>
      <c r="CA2885" s="2">
        <v>0</v>
      </c>
      <c r="CB2885" s="2">
        <v>0</v>
      </c>
      <c r="CC2885" s="2">
        <v>0</v>
      </c>
      <c r="CD2885" s="2">
        <v>0</v>
      </c>
      <c r="CE2885" s="2">
        <v>0</v>
      </c>
      <c r="CF2885" s="2">
        <v>0</v>
      </c>
      <c r="CG2885" s="2">
        <v>0</v>
      </c>
      <c r="CH2885" s="2">
        <v>0</v>
      </c>
      <c r="CI2885" s="2">
        <v>0</v>
      </c>
      <c r="CJ2885" s="2">
        <v>0</v>
      </c>
      <c r="CK2885" s="2">
        <v>0</v>
      </c>
      <c r="CL2885" s="2">
        <v>0</v>
      </c>
    </row>
    <row r="2886" spans="1:90" x14ac:dyDescent="0.25">
      <c r="A2886" t="s">
        <v>115</v>
      </c>
      <c r="B2886">
        <v>20408</v>
      </c>
      <c r="C2886" t="s">
        <v>498</v>
      </c>
      <c r="D2886">
        <v>1</v>
      </c>
      <c r="E2886">
        <v>8</v>
      </c>
      <c r="F2886">
        <v>21787</v>
      </c>
      <c r="G2886">
        <v>35021787</v>
      </c>
      <c r="H2886" t="s">
        <v>18326</v>
      </c>
      <c r="I2886">
        <v>587</v>
      </c>
      <c r="J2886" t="s">
        <v>548</v>
      </c>
      <c r="K2886" t="s">
        <v>488</v>
      </c>
      <c r="L2886">
        <v>1</v>
      </c>
      <c r="M2886" t="s">
        <v>548</v>
      </c>
      <c r="N2886">
        <v>13504096</v>
      </c>
      <c r="O2886" t="s">
        <v>92</v>
      </c>
      <c r="P2886" t="s">
        <v>705</v>
      </c>
      <c r="Q2886">
        <v>2699</v>
      </c>
      <c r="R2886">
        <v>19</v>
      </c>
      <c r="S2886">
        <v>35244866</v>
      </c>
      <c r="T2886">
        <v>35248106</v>
      </c>
      <c r="U2886" t="s">
        <v>18327</v>
      </c>
      <c r="V2886">
        <v>1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140</v>
      </c>
      <c r="AE2886" s="2">
        <v>105</v>
      </c>
      <c r="AF2886" s="2">
        <v>208</v>
      </c>
      <c r="AG2886" s="2">
        <v>172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0</v>
      </c>
      <c r="BI2886" s="2">
        <v>0</v>
      </c>
      <c r="BJ2886" s="2">
        <v>0</v>
      </c>
      <c r="BK2886" s="2">
        <v>0</v>
      </c>
      <c r="BL2886" s="2">
        <v>6</v>
      </c>
      <c r="BM2886" s="2">
        <v>5</v>
      </c>
      <c r="BN2886" s="2">
        <v>6</v>
      </c>
      <c r="BO2886" s="2">
        <v>7</v>
      </c>
      <c r="BP2886" s="2">
        <v>0</v>
      </c>
      <c r="BQ2886" s="2">
        <v>0</v>
      </c>
      <c r="BR2886" s="2">
        <v>0</v>
      </c>
      <c r="BS2886" s="2">
        <v>0</v>
      </c>
      <c r="BT2886" s="2">
        <v>0</v>
      </c>
      <c r="BU2886" s="2">
        <v>0</v>
      </c>
      <c r="BV2886" s="2">
        <v>0</v>
      </c>
      <c r="BW2886" s="2">
        <v>0</v>
      </c>
      <c r="BX2886" s="2">
        <v>0</v>
      </c>
      <c r="BY2886" s="2">
        <v>0</v>
      </c>
      <c r="BZ2886" s="2">
        <v>0</v>
      </c>
      <c r="CA2886" s="2">
        <v>0</v>
      </c>
      <c r="CB2886" s="2">
        <v>0</v>
      </c>
      <c r="CC2886" s="2">
        <v>0</v>
      </c>
      <c r="CD2886" s="2">
        <v>0</v>
      </c>
      <c r="CE2886" s="2">
        <v>0</v>
      </c>
      <c r="CF2886" s="2">
        <v>0</v>
      </c>
      <c r="CG2886" s="2">
        <v>0</v>
      </c>
      <c r="CH2886" s="2">
        <v>0</v>
      </c>
      <c r="CI2886" s="2">
        <v>0</v>
      </c>
      <c r="CJ2886" s="2">
        <v>0</v>
      </c>
      <c r="CK2886" s="2">
        <v>0</v>
      </c>
      <c r="CL2886" s="2">
        <v>0</v>
      </c>
    </row>
    <row r="2887" spans="1:90" x14ac:dyDescent="0.25">
      <c r="A2887" t="s">
        <v>115</v>
      </c>
      <c r="B2887">
        <v>20408</v>
      </c>
      <c r="C2887" t="s">
        <v>498</v>
      </c>
      <c r="D2887">
        <v>1</v>
      </c>
      <c r="E2887">
        <v>8</v>
      </c>
      <c r="F2887">
        <v>20011</v>
      </c>
      <c r="G2887">
        <v>35020011</v>
      </c>
      <c r="H2887" t="s">
        <v>289</v>
      </c>
      <c r="I2887">
        <v>417</v>
      </c>
      <c r="J2887" t="s">
        <v>498</v>
      </c>
      <c r="K2887" t="s">
        <v>91</v>
      </c>
      <c r="L2887">
        <v>1</v>
      </c>
      <c r="M2887" t="s">
        <v>498</v>
      </c>
      <c r="N2887">
        <v>13480158</v>
      </c>
      <c r="O2887" t="s">
        <v>519</v>
      </c>
      <c r="P2887" t="s">
        <v>12431</v>
      </c>
      <c r="Q2887">
        <v>150</v>
      </c>
      <c r="R2887">
        <v>19</v>
      </c>
      <c r="S2887">
        <v>34418547</v>
      </c>
      <c r="T2887">
        <v>34517191</v>
      </c>
      <c r="U2887" t="s">
        <v>14057</v>
      </c>
      <c r="V2887">
        <v>1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147</v>
      </c>
      <c r="AI2887" s="2">
        <v>104</v>
      </c>
      <c r="AJ2887" s="2">
        <v>124</v>
      </c>
      <c r="AK2887" s="2">
        <v>0</v>
      </c>
      <c r="AL2887" s="2">
        <v>0</v>
      </c>
      <c r="AM2887" s="2">
        <v>0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366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0</v>
      </c>
      <c r="BI2887" s="2">
        <v>0</v>
      </c>
      <c r="BJ2887" s="2">
        <v>0</v>
      </c>
      <c r="BK2887" s="2">
        <v>0</v>
      </c>
      <c r="BL2887" s="2">
        <v>0</v>
      </c>
      <c r="BM2887" s="2">
        <v>0</v>
      </c>
      <c r="BN2887" s="2">
        <v>0</v>
      </c>
      <c r="BO2887" s="2">
        <v>0</v>
      </c>
      <c r="BP2887" s="2">
        <v>7</v>
      </c>
      <c r="BQ2887" s="2">
        <v>5</v>
      </c>
      <c r="BR2887" s="2">
        <v>5</v>
      </c>
      <c r="BS2887" s="2">
        <v>0</v>
      </c>
      <c r="BT2887" s="2">
        <v>0</v>
      </c>
      <c r="BU2887" s="2">
        <v>0</v>
      </c>
      <c r="BV2887" s="2">
        <v>0</v>
      </c>
      <c r="BW2887" s="2">
        <v>0</v>
      </c>
      <c r="BX2887" s="2">
        <v>0</v>
      </c>
      <c r="BY2887" s="2">
        <v>0</v>
      </c>
      <c r="BZ2887" s="2">
        <v>0</v>
      </c>
      <c r="CA2887" s="2">
        <v>0</v>
      </c>
      <c r="CB2887" s="2">
        <v>0</v>
      </c>
      <c r="CC2887" s="2">
        <v>19</v>
      </c>
      <c r="CD2887" s="2">
        <v>0</v>
      </c>
      <c r="CE2887" s="2">
        <v>0</v>
      </c>
      <c r="CF2887" s="2">
        <v>0</v>
      </c>
      <c r="CG2887" s="2">
        <v>0</v>
      </c>
      <c r="CH2887" s="2">
        <v>0</v>
      </c>
      <c r="CI2887" s="2">
        <v>0</v>
      </c>
      <c r="CJ2887" s="2">
        <v>0</v>
      </c>
      <c r="CK2887" s="2">
        <v>0</v>
      </c>
      <c r="CL2887" s="2">
        <v>0</v>
      </c>
    </row>
    <row r="2888" spans="1:90" x14ac:dyDescent="0.25">
      <c r="A2888" t="s">
        <v>115</v>
      </c>
      <c r="B2888">
        <v>20408</v>
      </c>
      <c r="C2888" t="s">
        <v>498</v>
      </c>
      <c r="D2888">
        <v>1</v>
      </c>
      <c r="E2888">
        <v>8</v>
      </c>
      <c r="F2888">
        <v>909524</v>
      </c>
      <c r="G2888">
        <v>35909524</v>
      </c>
      <c r="H2888" t="s">
        <v>3012</v>
      </c>
      <c r="I2888">
        <v>417</v>
      </c>
      <c r="J2888" t="s">
        <v>498</v>
      </c>
      <c r="K2888" t="s">
        <v>3013</v>
      </c>
      <c r="L2888">
        <v>1</v>
      </c>
      <c r="M2888" t="s">
        <v>498</v>
      </c>
      <c r="N2888">
        <v>13486572</v>
      </c>
      <c r="O2888" t="s">
        <v>102</v>
      </c>
      <c r="P2888" t="s">
        <v>3014</v>
      </c>
      <c r="Q2888">
        <v>1300</v>
      </c>
      <c r="R2888">
        <v>19</v>
      </c>
      <c r="S2888">
        <v>34516499</v>
      </c>
      <c r="T2888">
        <v>34518500</v>
      </c>
      <c r="U2888" t="s">
        <v>3015</v>
      </c>
      <c r="V2888">
        <v>1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95</v>
      </c>
      <c r="AE2888" s="2">
        <v>49</v>
      </c>
      <c r="AF2888" s="2">
        <v>64</v>
      </c>
      <c r="AG2888" s="2">
        <v>92</v>
      </c>
      <c r="AH2888" s="2">
        <v>121</v>
      </c>
      <c r="AI2888" s="2">
        <v>103</v>
      </c>
      <c r="AJ2888" s="2">
        <v>72</v>
      </c>
      <c r="AK2888" s="2">
        <v>0</v>
      </c>
      <c r="AL2888" s="2">
        <v>0</v>
      </c>
      <c r="AM2888" s="2">
        <v>0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89</v>
      </c>
      <c r="BD2888" s="2">
        <v>0</v>
      </c>
      <c r="BE2888" s="2">
        <v>0</v>
      </c>
      <c r="BF2888" s="2">
        <v>0</v>
      </c>
      <c r="BG2888" s="2">
        <v>0</v>
      </c>
      <c r="BH2888" s="2">
        <v>0</v>
      </c>
      <c r="BI2888" s="2">
        <v>0</v>
      </c>
      <c r="BJ2888" s="2">
        <v>0</v>
      </c>
      <c r="BK2888" s="2">
        <v>0</v>
      </c>
      <c r="BL2888" s="2">
        <v>7</v>
      </c>
      <c r="BM2888" s="2">
        <v>4</v>
      </c>
      <c r="BN2888" s="2">
        <v>3</v>
      </c>
      <c r="BO2888" s="2">
        <v>4</v>
      </c>
      <c r="BP2888" s="2">
        <v>7</v>
      </c>
      <c r="BQ2888" s="2">
        <v>4</v>
      </c>
      <c r="BR2888" s="2">
        <v>2</v>
      </c>
      <c r="BS2888" s="2">
        <v>0</v>
      </c>
      <c r="BT2888" s="2">
        <v>0</v>
      </c>
      <c r="BU2888" s="2">
        <v>0</v>
      </c>
      <c r="BV2888" s="2">
        <v>0</v>
      </c>
      <c r="BW2888" s="2">
        <v>0</v>
      </c>
      <c r="BX2888" s="2">
        <v>0</v>
      </c>
      <c r="BY2888" s="2">
        <v>0</v>
      </c>
      <c r="BZ2888" s="2">
        <v>0</v>
      </c>
      <c r="CA2888" s="2">
        <v>0</v>
      </c>
      <c r="CB2888" s="2">
        <v>0</v>
      </c>
      <c r="CC2888" s="2">
        <v>0</v>
      </c>
      <c r="CD2888" s="2">
        <v>0</v>
      </c>
      <c r="CE2888" s="2">
        <v>0</v>
      </c>
      <c r="CF2888" s="2">
        <v>0</v>
      </c>
      <c r="CG2888" s="2">
        <v>0</v>
      </c>
      <c r="CH2888" s="2">
        <v>0</v>
      </c>
      <c r="CI2888" s="2">
        <v>0</v>
      </c>
      <c r="CJ2888" s="2">
        <v>0</v>
      </c>
      <c r="CK2888" s="2">
        <v>3</v>
      </c>
      <c r="CL2888" s="2">
        <v>0</v>
      </c>
    </row>
    <row r="2889" spans="1:90" x14ac:dyDescent="0.25">
      <c r="A2889" t="s">
        <v>115</v>
      </c>
      <c r="B2889">
        <v>20408</v>
      </c>
      <c r="C2889" t="s">
        <v>498</v>
      </c>
      <c r="D2889">
        <v>1</v>
      </c>
      <c r="E2889">
        <v>8</v>
      </c>
      <c r="F2889">
        <v>21556</v>
      </c>
      <c r="G2889">
        <v>35021556</v>
      </c>
      <c r="H2889" t="s">
        <v>6807</v>
      </c>
      <c r="I2889">
        <v>587</v>
      </c>
      <c r="J2889" t="s">
        <v>548</v>
      </c>
      <c r="K2889" t="s">
        <v>1807</v>
      </c>
      <c r="L2889">
        <v>1</v>
      </c>
      <c r="M2889" t="s">
        <v>548</v>
      </c>
      <c r="N2889">
        <v>13506734</v>
      </c>
      <c r="O2889" t="s">
        <v>92</v>
      </c>
      <c r="P2889" t="s">
        <v>6808</v>
      </c>
      <c r="Q2889">
        <v>1191</v>
      </c>
      <c r="R2889">
        <v>19</v>
      </c>
      <c r="S2889">
        <v>35232467</v>
      </c>
      <c r="T2889">
        <v>35234308</v>
      </c>
      <c r="U2889" t="s">
        <v>6809</v>
      </c>
      <c r="V2889">
        <v>1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70</v>
      </c>
      <c r="AE2889" s="2">
        <v>69</v>
      </c>
      <c r="AF2889" s="2">
        <v>69</v>
      </c>
      <c r="AG2889" s="2">
        <v>66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0</v>
      </c>
      <c r="BI2889" s="2">
        <v>0</v>
      </c>
      <c r="BJ2889" s="2">
        <v>0</v>
      </c>
      <c r="BK2889" s="2">
        <v>0</v>
      </c>
      <c r="BL2889" s="2">
        <v>2</v>
      </c>
      <c r="BM2889" s="2">
        <v>2</v>
      </c>
      <c r="BN2889" s="2">
        <v>2</v>
      </c>
      <c r="BO2889" s="2">
        <v>3</v>
      </c>
      <c r="BP2889" s="2">
        <v>0</v>
      </c>
      <c r="BQ2889" s="2">
        <v>0</v>
      </c>
      <c r="BR2889" s="2">
        <v>0</v>
      </c>
      <c r="BS2889" s="2">
        <v>0</v>
      </c>
      <c r="BT2889" s="2">
        <v>0</v>
      </c>
      <c r="BU2889" s="2">
        <v>0</v>
      </c>
      <c r="BV2889" s="2">
        <v>0</v>
      </c>
      <c r="BW2889" s="2">
        <v>0</v>
      </c>
      <c r="BX2889" s="2">
        <v>0</v>
      </c>
      <c r="BY2889" s="2">
        <v>0</v>
      </c>
      <c r="BZ2889" s="2">
        <v>0</v>
      </c>
      <c r="CA2889" s="2">
        <v>0</v>
      </c>
      <c r="CB2889" s="2">
        <v>0</v>
      </c>
      <c r="CC2889" s="2">
        <v>0</v>
      </c>
      <c r="CD2889" s="2">
        <v>0</v>
      </c>
      <c r="CE2889" s="2">
        <v>0</v>
      </c>
      <c r="CF2889" s="2">
        <v>0</v>
      </c>
      <c r="CG2889" s="2">
        <v>0</v>
      </c>
      <c r="CH2889" s="2">
        <v>0</v>
      </c>
      <c r="CI2889" s="2">
        <v>0</v>
      </c>
      <c r="CJ2889" s="2">
        <v>0</v>
      </c>
      <c r="CK2889" s="2">
        <v>0</v>
      </c>
      <c r="CL2889" s="2">
        <v>0</v>
      </c>
    </row>
    <row r="2890" spans="1:90" x14ac:dyDescent="0.25">
      <c r="A2890" t="s">
        <v>115</v>
      </c>
      <c r="B2890">
        <v>20408</v>
      </c>
      <c r="C2890" t="s">
        <v>498</v>
      </c>
      <c r="D2890">
        <v>1</v>
      </c>
      <c r="E2890">
        <v>8</v>
      </c>
      <c r="F2890">
        <v>20229</v>
      </c>
      <c r="G2890">
        <v>35020229</v>
      </c>
      <c r="H2890" t="s">
        <v>18238</v>
      </c>
      <c r="I2890">
        <v>417</v>
      </c>
      <c r="J2890" t="s">
        <v>498</v>
      </c>
      <c r="K2890" t="s">
        <v>3362</v>
      </c>
      <c r="L2890">
        <v>1</v>
      </c>
      <c r="M2890" t="s">
        <v>498</v>
      </c>
      <c r="N2890">
        <v>13480406</v>
      </c>
      <c r="O2890" t="s">
        <v>92</v>
      </c>
      <c r="P2890" t="s">
        <v>9429</v>
      </c>
      <c r="Q2890">
        <v>472</v>
      </c>
      <c r="R2890">
        <v>19</v>
      </c>
      <c r="S2890">
        <v>34411464</v>
      </c>
      <c r="T2890">
        <v>34515977</v>
      </c>
      <c r="U2890" t="s">
        <v>18239</v>
      </c>
      <c r="V2890">
        <v>1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140</v>
      </c>
      <c r="AE2890" s="2">
        <v>55</v>
      </c>
      <c r="AF2890" s="2">
        <v>141</v>
      </c>
      <c r="AG2890" s="2">
        <v>162</v>
      </c>
      <c r="AH2890" s="2">
        <v>176</v>
      </c>
      <c r="AI2890" s="2">
        <v>126</v>
      </c>
      <c r="AJ2890" s="2">
        <v>117</v>
      </c>
      <c r="AK2890" s="2">
        <v>0</v>
      </c>
      <c r="AL2890" s="2">
        <v>0</v>
      </c>
      <c r="AM2890" s="2">
        <v>0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68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0</v>
      </c>
      <c r="BI2890" s="2">
        <v>0</v>
      </c>
      <c r="BJ2890" s="2">
        <v>0</v>
      </c>
      <c r="BK2890" s="2">
        <v>0</v>
      </c>
      <c r="BL2890" s="2">
        <v>8</v>
      </c>
      <c r="BM2890" s="2">
        <v>3</v>
      </c>
      <c r="BN2890" s="2">
        <v>7</v>
      </c>
      <c r="BO2890" s="2">
        <v>6</v>
      </c>
      <c r="BP2890" s="2">
        <v>7</v>
      </c>
      <c r="BQ2890" s="2">
        <v>5</v>
      </c>
      <c r="BR2890" s="2">
        <v>4</v>
      </c>
      <c r="BS2890" s="2">
        <v>0</v>
      </c>
      <c r="BT2890" s="2">
        <v>0</v>
      </c>
      <c r="BU2890" s="2">
        <v>0</v>
      </c>
      <c r="BV2890" s="2">
        <v>0</v>
      </c>
      <c r="BW2890" s="2">
        <v>0</v>
      </c>
      <c r="BX2890" s="2">
        <v>0</v>
      </c>
      <c r="BY2890" s="2">
        <v>0</v>
      </c>
      <c r="BZ2890" s="2">
        <v>0</v>
      </c>
      <c r="CA2890" s="2">
        <v>0</v>
      </c>
      <c r="CB2890" s="2">
        <v>0</v>
      </c>
      <c r="CC2890" s="2">
        <v>2</v>
      </c>
      <c r="CD2890" s="2">
        <v>0</v>
      </c>
      <c r="CE2890" s="2">
        <v>0</v>
      </c>
      <c r="CF2890" s="2">
        <v>0</v>
      </c>
      <c r="CG2890" s="2">
        <v>0</v>
      </c>
      <c r="CH2890" s="2">
        <v>0</v>
      </c>
      <c r="CI2890" s="2">
        <v>0</v>
      </c>
      <c r="CJ2890" s="2">
        <v>0</v>
      </c>
      <c r="CK2890" s="2">
        <v>0</v>
      </c>
      <c r="CL2890" s="2">
        <v>0</v>
      </c>
    </row>
    <row r="2891" spans="1:90" x14ac:dyDescent="0.25">
      <c r="A2891" t="s">
        <v>115</v>
      </c>
      <c r="B2891">
        <v>20408</v>
      </c>
      <c r="C2891" t="s">
        <v>498</v>
      </c>
      <c r="D2891">
        <v>2</v>
      </c>
      <c r="E2891">
        <v>6</v>
      </c>
      <c r="F2891">
        <v>985776</v>
      </c>
      <c r="G2891">
        <v>35985776</v>
      </c>
      <c r="H2891" t="s">
        <v>11506</v>
      </c>
      <c r="I2891">
        <v>417</v>
      </c>
      <c r="J2891" t="s">
        <v>498</v>
      </c>
      <c r="K2891" t="s">
        <v>6288</v>
      </c>
      <c r="L2891">
        <v>1</v>
      </c>
      <c r="M2891" t="s">
        <v>498</v>
      </c>
      <c r="N2891">
        <v>13480406</v>
      </c>
      <c r="O2891" t="s">
        <v>92</v>
      </c>
      <c r="P2891" t="s">
        <v>9429</v>
      </c>
      <c r="Q2891">
        <v>472</v>
      </c>
      <c r="R2891">
        <v>19</v>
      </c>
      <c r="S2891">
        <v>34411464</v>
      </c>
      <c r="U2891" t="s">
        <v>11507</v>
      </c>
      <c r="V2891">
        <v>1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410</v>
      </c>
      <c r="BD2891" s="2">
        <v>0</v>
      </c>
      <c r="BE2891" s="2">
        <v>0</v>
      </c>
      <c r="BF2891" s="2">
        <v>0</v>
      </c>
      <c r="BG2891" s="2">
        <v>0</v>
      </c>
      <c r="BH2891" s="2">
        <v>0</v>
      </c>
      <c r="BI2891" s="2">
        <v>0</v>
      </c>
      <c r="BJ2891" s="2">
        <v>0</v>
      </c>
      <c r="BK2891" s="2">
        <v>0</v>
      </c>
      <c r="BL2891" s="2">
        <v>0</v>
      </c>
      <c r="BM2891" s="2">
        <v>0</v>
      </c>
      <c r="BN2891" s="2">
        <v>0</v>
      </c>
      <c r="BO2891" s="2">
        <v>0</v>
      </c>
      <c r="BP2891" s="2">
        <v>0</v>
      </c>
      <c r="BQ2891" s="2">
        <v>0</v>
      </c>
      <c r="BR2891" s="2">
        <v>0</v>
      </c>
      <c r="BS2891" s="2">
        <v>0</v>
      </c>
      <c r="BT2891" s="2">
        <v>0</v>
      </c>
      <c r="BU2891" s="2">
        <v>0</v>
      </c>
      <c r="BV2891" s="2">
        <v>0</v>
      </c>
      <c r="BW2891" s="2">
        <v>0</v>
      </c>
      <c r="BX2891" s="2">
        <v>0</v>
      </c>
      <c r="BY2891" s="2">
        <v>0</v>
      </c>
      <c r="BZ2891" s="2">
        <v>0</v>
      </c>
      <c r="CA2891" s="2">
        <v>0</v>
      </c>
      <c r="CB2891" s="2">
        <v>0</v>
      </c>
      <c r="CC2891" s="2">
        <v>0</v>
      </c>
      <c r="CD2891" s="2">
        <v>0</v>
      </c>
      <c r="CE2891" s="2">
        <v>0</v>
      </c>
      <c r="CF2891" s="2">
        <v>0</v>
      </c>
      <c r="CG2891" s="2">
        <v>0</v>
      </c>
      <c r="CH2891" s="2">
        <v>0</v>
      </c>
      <c r="CI2891" s="2">
        <v>0</v>
      </c>
      <c r="CJ2891" s="2">
        <v>0</v>
      </c>
      <c r="CK2891" s="2">
        <v>18</v>
      </c>
      <c r="CL2891" s="2">
        <v>0</v>
      </c>
    </row>
    <row r="2892" spans="1:90" x14ac:dyDescent="0.25">
      <c r="A2892" t="s">
        <v>115</v>
      </c>
      <c r="B2892">
        <v>20408</v>
      </c>
      <c r="C2892" t="s">
        <v>498</v>
      </c>
      <c r="D2892">
        <v>2</v>
      </c>
      <c r="E2892">
        <v>6</v>
      </c>
      <c r="F2892">
        <v>459719</v>
      </c>
      <c r="G2892">
        <v>35459719</v>
      </c>
      <c r="H2892" t="s">
        <v>6815</v>
      </c>
      <c r="I2892">
        <v>587</v>
      </c>
      <c r="J2892" t="s">
        <v>548</v>
      </c>
      <c r="K2892" t="s">
        <v>6816</v>
      </c>
      <c r="L2892">
        <v>1</v>
      </c>
      <c r="M2892" t="s">
        <v>548</v>
      </c>
      <c r="N2892">
        <v>13500050</v>
      </c>
      <c r="O2892" t="s">
        <v>92</v>
      </c>
      <c r="P2892">
        <v>6</v>
      </c>
      <c r="Q2892">
        <v>437</v>
      </c>
      <c r="R2892">
        <v>19</v>
      </c>
      <c r="S2892">
        <v>35242097</v>
      </c>
      <c r="T2892">
        <v>35248455</v>
      </c>
      <c r="U2892" t="s">
        <v>19822</v>
      </c>
      <c r="V2892">
        <v>1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0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118</v>
      </c>
      <c r="BD2892" s="2">
        <v>0</v>
      </c>
      <c r="BE2892" s="2">
        <v>0</v>
      </c>
      <c r="BF2892" s="2">
        <v>0</v>
      </c>
      <c r="BG2892" s="2">
        <v>0</v>
      </c>
      <c r="BH2892" s="2">
        <v>0</v>
      </c>
      <c r="BI2892" s="2">
        <v>0</v>
      </c>
      <c r="BJ2892" s="2">
        <v>0</v>
      </c>
      <c r="BK2892" s="2">
        <v>0</v>
      </c>
      <c r="BL2892" s="2">
        <v>0</v>
      </c>
      <c r="BM2892" s="2">
        <v>0</v>
      </c>
      <c r="BN2892" s="2">
        <v>0</v>
      </c>
      <c r="BO2892" s="2">
        <v>0</v>
      </c>
      <c r="BP2892" s="2">
        <v>0</v>
      </c>
      <c r="BQ2892" s="2">
        <v>0</v>
      </c>
      <c r="BR2892" s="2">
        <v>0</v>
      </c>
      <c r="BS2892" s="2">
        <v>0</v>
      </c>
      <c r="BT2892" s="2">
        <v>0</v>
      </c>
      <c r="BU2892" s="2">
        <v>0</v>
      </c>
      <c r="BV2892" s="2">
        <v>0</v>
      </c>
      <c r="BW2892" s="2">
        <v>0</v>
      </c>
      <c r="BX2892" s="2">
        <v>0</v>
      </c>
      <c r="BY2892" s="2">
        <v>0</v>
      </c>
      <c r="BZ2892" s="2">
        <v>0</v>
      </c>
      <c r="CA2892" s="2">
        <v>0</v>
      </c>
      <c r="CB2892" s="2">
        <v>0</v>
      </c>
      <c r="CC2892" s="2">
        <v>0</v>
      </c>
      <c r="CD2892" s="2">
        <v>0</v>
      </c>
      <c r="CE2892" s="2">
        <v>0</v>
      </c>
      <c r="CF2892" s="2">
        <v>0</v>
      </c>
      <c r="CG2892" s="2">
        <v>0</v>
      </c>
      <c r="CH2892" s="2">
        <v>0</v>
      </c>
      <c r="CI2892" s="2">
        <v>0</v>
      </c>
      <c r="CJ2892" s="2">
        <v>0</v>
      </c>
      <c r="CK2892" s="2">
        <v>7</v>
      </c>
      <c r="CL2892" s="2">
        <v>0</v>
      </c>
    </row>
    <row r="2893" spans="1:90" x14ac:dyDescent="0.25">
      <c r="A2893" t="s">
        <v>115</v>
      </c>
      <c r="B2893">
        <v>20408</v>
      </c>
      <c r="C2893" t="s">
        <v>498</v>
      </c>
      <c r="D2893">
        <v>1</v>
      </c>
      <c r="E2893">
        <v>8</v>
      </c>
      <c r="F2893">
        <v>47272</v>
      </c>
      <c r="G2893">
        <v>35047272</v>
      </c>
      <c r="H2893" t="s">
        <v>7387</v>
      </c>
      <c r="I2893">
        <v>276</v>
      </c>
      <c r="J2893" t="s">
        <v>1063</v>
      </c>
      <c r="K2893" t="s">
        <v>7388</v>
      </c>
      <c r="L2893">
        <v>1</v>
      </c>
      <c r="M2893" t="s">
        <v>1063</v>
      </c>
      <c r="N2893">
        <v>13150000</v>
      </c>
      <c r="O2893" t="s">
        <v>102</v>
      </c>
      <c r="P2893" t="s">
        <v>7389</v>
      </c>
      <c r="Q2893" t="s">
        <v>127</v>
      </c>
      <c r="R2893">
        <v>19</v>
      </c>
      <c r="S2893">
        <v>38720282</v>
      </c>
      <c r="T2893">
        <v>38721655</v>
      </c>
      <c r="U2893" t="s">
        <v>7390</v>
      </c>
      <c r="V2893">
        <v>1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90</v>
      </c>
      <c r="AE2893" s="2">
        <v>64</v>
      </c>
      <c r="AF2893" s="2">
        <v>67</v>
      </c>
      <c r="AG2893" s="2">
        <v>98</v>
      </c>
      <c r="AH2893" s="2">
        <v>156</v>
      </c>
      <c r="AI2893" s="2">
        <v>106</v>
      </c>
      <c r="AJ2893" s="2">
        <v>103</v>
      </c>
      <c r="AK2893" s="2">
        <v>0</v>
      </c>
      <c r="AL2893" s="2">
        <v>0</v>
      </c>
      <c r="AM2893" s="2">
        <v>0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202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0</v>
      </c>
      <c r="BD2893" s="2">
        <v>0</v>
      </c>
      <c r="BE2893" s="2">
        <v>0</v>
      </c>
      <c r="BF2893" s="2">
        <v>0</v>
      </c>
      <c r="BG2893" s="2">
        <v>0</v>
      </c>
      <c r="BH2893" s="2">
        <v>0</v>
      </c>
      <c r="BI2893" s="2">
        <v>0</v>
      </c>
      <c r="BJ2893" s="2">
        <v>0</v>
      </c>
      <c r="BK2893" s="2">
        <v>0</v>
      </c>
      <c r="BL2893" s="2">
        <v>6</v>
      </c>
      <c r="BM2893" s="2">
        <v>4</v>
      </c>
      <c r="BN2893" s="2">
        <v>3</v>
      </c>
      <c r="BO2893" s="2">
        <v>5</v>
      </c>
      <c r="BP2893" s="2">
        <v>6</v>
      </c>
      <c r="BQ2893" s="2">
        <v>3</v>
      </c>
      <c r="BR2893" s="2">
        <v>3</v>
      </c>
      <c r="BS2893" s="2">
        <v>0</v>
      </c>
      <c r="BT2893" s="2">
        <v>0</v>
      </c>
      <c r="BU2893" s="2">
        <v>0</v>
      </c>
      <c r="BV2893" s="2">
        <v>0</v>
      </c>
      <c r="BW2893" s="2">
        <v>0</v>
      </c>
      <c r="BX2893" s="2">
        <v>0</v>
      </c>
      <c r="BY2893" s="2">
        <v>0</v>
      </c>
      <c r="BZ2893" s="2">
        <v>0</v>
      </c>
      <c r="CA2893" s="2">
        <v>0</v>
      </c>
      <c r="CB2893" s="2">
        <v>0</v>
      </c>
      <c r="CC2893" s="2">
        <v>9</v>
      </c>
      <c r="CD2893" s="2">
        <v>0</v>
      </c>
      <c r="CE2893" s="2">
        <v>0</v>
      </c>
      <c r="CF2893" s="2">
        <v>0</v>
      </c>
      <c r="CG2893" s="2">
        <v>0</v>
      </c>
      <c r="CH2893" s="2">
        <v>0</v>
      </c>
      <c r="CI2893" s="2">
        <v>0</v>
      </c>
      <c r="CJ2893" s="2">
        <v>0</v>
      </c>
      <c r="CK2893" s="2">
        <v>0</v>
      </c>
      <c r="CL2893" s="2">
        <v>0</v>
      </c>
    </row>
    <row r="2894" spans="1:90" x14ac:dyDescent="0.25">
      <c r="A2894" t="s">
        <v>115</v>
      </c>
      <c r="B2894">
        <v>20408</v>
      </c>
      <c r="C2894" t="s">
        <v>498</v>
      </c>
      <c r="D2894">
        <v>2</v>
      </c>
      <c r="E2894">
        <v>34</v>
      </c>
      <c r="F2894">
        <v>296351</v>
      </c>
      <c r="G2894">
        <v>35296351</v>
      </c>
      <c r="H2894" t="s">
        <v>14496</v>
      </c>
      <c r="I2894">
        <v>587</v>
      </c>
      <c r="J2894" t="s">
        <v>548</v>
      </c>
      <c r="K2894" t="s">
        <v>980</v>
      </c>
      <c r="L2894">
        <v>1</v>
      </c>
      <c r="M2894" t="s">
        <v>548</v>
      </c>
      <c r="N2894">
        <v>13505647</v>
      </c>
      <c r="O2894" t="s">
        <v>14497</v>
      </c>
      <c r="P2894" t="s">
        <v>14498</v>
      </c>
      <c r="Q2894" t="s">
        <v>127</v>
      </c>
      <c r="R2894">
        <v>19</v>
      </c>
      <c r="S2894">
        <v>35231960</v>
      </c>
      <c r="T2894">
        <v>35242226</v>
      </c>
      <c r="U2894" t="s">
        <v>14499</v>
      </c>
      <c r="V2894">
        <v>2</v>
      </c>
      <c r="W2894" s="2">
        <v>0</v>
      </c>
      <c r="X2894" s="2">
        <v>0</v>
      </c>
      <c r="Y2894" s="2">
        <v>1</v>
      </c>
      <c r="Z2894" s="2">
        <v>0</v>
      </c>
      <c r="AA2894" s="2">
        <v>0</v>
      </c>
      <c r="AB2894" s="2">
        <v>1</v>
      </c>
      <c r="AC2894" s="2">
        <v>1</v>
      </c>
      <c r="AD2894" s="2">
        <v>4</v>
      </c>
      <c r="AE2894" s="2">
        <v>12</v>
      </c>
      <c r="AF2894" s="2">
        <v>9</v>
      </c>
      <c r="AG2894" s="2">
        <v>5</v>
      </c>
      <c r="AH2894" s="2">
        <v>12</v>
      </c>
      <c r="AI2894" s="2">
        <v>0</v>
      </c>
      <c r="AJ2894" s="2">
        <v>0</v>
      </c>
      <c r="AK2894" s="2">
        <v>0</v>
      </c>
      <c r="AL2894" s="2">
        <v>7</v>
      </c>
      <c r="AM2894" s="2">
        <v>0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1</v>
      </c>
      <c r="BH2894" s="2">
        <v>0</v>
      </c>
      <c r="BI2894" s="2">
        <v>0</v>
      </c>
      <c r="BJ2894" s="2">
        <v>1</v>
      </c>
      <c r="BK2894" s="2">
        <v>1</v>
      </c>
      <c r="BL2894" s="2">
        <v>1</v>
      </c>
      <c r="BM2894" s="2">
        <v>2</v>
      </c>
      <c r="BN2894" s="2">
        <v>1</v>
      </c>
      <c r="BO2894" s="2">
        <v>1</v>
      </c>
      <c r="BP2894" s="2">
        <v>1</v>
      </c>
      <c r="BQ2894" s="2">
        <v>0</v>
      </c>
      <c r="BR2894" s="2">
        <v>0</v>
      </c>
      <c r="BS2894" s="2">
        <v>0</v>
      </c>
      <c r="BT2894" s="2">
        <v>1</v>
      </c>
      <c r="BU2894" s="2">
        <v>0</v>
      </c>
      <c r="BV2894" s="2">
        <v>0</v>
      </c>
      <c r="BW2894" s="2">
        <v>0</v>
      </c>
      <c r="BX2894" s="2">
        <v>0</v>
      </c>
      <c r="BY2894" s="2">
        <v>0</v>
      </c>
      <c r="BZ2894" s="2">
        <v>0</v>
      </c>
      <c r="CA2894" s="2">
        <v>0</v>
      </c>
      <c r="CB2894" s="2">
        <v>0</v>
      </c>
      <c r="CC2894" s="2">
        <v>0</v>
      </c>
      <c r="CD2894" s="2">
        <v>0</v>
      </c>
      <c r="CE2894" s="2">
        <v>0</v>
      </c>
      <c r="CF2894" s="2">
        <v>0</v>
      </c>
      <c r="CG2894" s="2">
        <v>0</v>
      </c>
      <c r="CH2894" s="2">
        <v>0</v>
      </c>
      <c r="CI2894" s="2">
        <v>0</v>
      </c>
      <c r="CJ2894" s="2">
        <v>0</v>
      </c>
      <c r="CK2894" s="2">
        <v>0</v>
      </c>
      <c r="CL2894" s="2">
        <v>0</v>
      </c>
    </row>
    <row r="2895" spans="1:90" x14ac:dyDescent="0.25">
      <c r="A2895" t="s">
        <v>115</v>
      </c>
      <c r="B2895">
        <v>20408</v>
      </c>
      <c r="C2895" t="s">
        <v>498</v>
      </c>
      <c r="D2895">
        <v>2</v>
      </c>
      <c r="E2895">
        <v>34</v>
      </c>
      <c r="F2895">
        <v>481531</v>
      </c>
      <c r="G2895">
        <v>35481531</v>
      </c>
      <c r="H2895" t="s">
        <v>8656</v>
      </c>
      <c r="I2895">
        <v>417</v>
      </c>
      <c r="J2895" t="s">
        <v>498</v>
      </c>
      <c r="K2895" t="s">
        <v>6627</v>
      </c>
      <c r="L2895">
        <v>1</v>
      </c>
      <c r="M2895" t="s">
        <v>498</v>
      </c>
      <c r="N2895">
        <v>13487170</v>
      </c>
      <c r="O2895" t="s">
        <v>8657</v>
      </c>
      <c r="P2895" t="s">
        <v>8658</v>
      </c>
      <c r="Q2895" t="s">
        <v>127</v>
      </c>
      <c r="R2895">
        <v>19</v>
      </c>
      <c r="S2895">
        <v>34447590</v>
      </c>
      <c r="T2895">
        <v>34447592</v>
      </c>
      <c r="U2895" t="s">
        <v>8659</v>
      </c>
      <c r="V2895">
        <v>2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1</v>
      </c>
      <c r="AD2895" s="2">
        <v>6</v>
      </c>
      <c r="AE2895" s="2">
        <v>5</v>
      </c>
      <c r="AF2895" s="2">
        <v>10</v>
      </c>
      <c r="AG2895" s="2">
        <v>14</v>
      </c>
      <c r="AH2895" s="2">
        <v>0</v>
      </c>
      <c r="AI2895" s="2">
        <v>0</v>
      </c>
      <c r="AJ2895" s="2">
        <v>0</v>
      </c>
      <c r="AK2895" s="2">
        <v>0</v>
      </c>
      <c r="AL2895" s="2">
        <v>7</v>
      </c>
      <c r="AM2895" s="2">
        <v>0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0</v>
      </c>
      <c r="BI2895" s="2">
        <v>0</v>
      </c>
      <c r="BJ2895" s="2">
        <v>0</v>
      </c>
      <c r="BK2895" s="2">
        <v>1</v>
      </c>
      <c r="BL2895" s="2">
        <v>1</v>
      </c>
      <c r="BM2895" s="2">
        <v>1</v>
      </c>
      <c r="BN2895" s="2">
        <v>1</v>
      </c>
      <c r="BO2895" s="2">
        <v>1</v>
      </c>
      <c r="BP2895" s="2">
        <v>0</v>
      </c>
      <c r="BQ2895" s="2">
        <v>0</v>
      </c>
      <c r="BR2895" s="2">
        <v>0</v>
      </c>
      <c r="BS2895" s="2">
        <v>0</v>
      </c>
      <c r="BT2895" s="2">
        <v>1</v>
      </c>
      <c r="BU2895" s="2">
        <v>0</v>
      </c>
      <c r="BV2895" s="2">
        <v>0</v>
      </c>
      <c r="BW2895" s="2">
        <v>0</v>
      </c>
      <c r="BX2895" s="2">
        <v>0</v>
      </c>
      <c r="BY2895" s="2">
        <v>0</v>
      </c>
      <c r="BZ2895" s="2">
        <v>0</v>
      </c>
      <c r="CA2895" s="2">
        <v>0</v>
      </c>
      <c r="CB2895" s="2">
        <v>0</v>
      </c>
      <c r="CC2895" s="2">
        <v>0</v>
      </c>
      <c r="CD2895" s="2">
        <v>0</v>
      </c>
      <c r="CE2895" s="2">
        <v>0</v>
      </c>
      <c r="CF2895" s="2">
        <v>0</v>
      </c>
      <c r="CG2895" s="2">
        <v>0</v>
      </c>
      <c r="CH2895" s="2">
        <v>0</v>
      </c>
      <c r="CI2895" s="2">
        <v>0</v>
      </c>
      <c r="CJ2895" s="2">
        <v>0</v>
      </c>
      <c r="CK2895" s="2">
        <v>0</v>
      </c>
      <c r="CL2895" s="2">
        <v>0</v>
      </c>
    </row>
    <row r="2896" spans="1:90" x14ac:dyDescent="0.25">
      <c r="A2896" t="s">
        <v>115</v>
      </c>
      <c r="B2896">
        <v>20408</v>
      </c>
      <c r="C2896" t="s">
        <v>498</v>
      </c>
      <c r="D2896">
        <v>2</v>
      </c>
      <c r="E2896">
        <v>34</v>
      </c>
      <c r="F2896">
        <v>481524</v>
      </c>
      <c r="G2896">
        <v>35481524</v>
      </c>
      <c r="H2896" t="s">
        <v>18090</v>
      </c>
      <c r="I2896">
        <v>417</v>
      </c>
      <c r="J2896" t="s">
        <v>498</v>
      </c>
      <c r="K2896" t="s">
        <v>6627</v>
      </c>
      <c r="L2896">
        <v>1</v>
      </c>
      <c r="M2896" t="s">
        <v>498</v>
      </c>
      <c r="N2896">
        <v>13487170</v>
      </c>
      <c r="O2896" t="s">
        <v>8657</v>
      </c>
      <c r="P2896" t="s">
        <v>8658</v>
      </c>
      <c r="Q2896" t="s">
        <v>127</v>
      </c>
      <c r="R2896">
        <v>19</v>
      </c>
      <c r="S2896">
        <v>34447574</v>
      </c>
      <c r="U2896" t="s">
        <v>18091</v>
      </c>
      <c r="V2896">
        <v>2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4</v>
      </c>
      <c r="AE2896" s="2">
        <v>8</v>
      </c>
      <c r="AF2896" s="2">
        <v>8</v>
      </c>
      <c r="AG2896" s="2">
        <v>17</v>
      </c>
      <c r="AH2896" s="2">
        <v>0</v>
      </c>
      <c r="AI2896" s="2">
        <v>0</v>
      </c>
      <c r="AJ2896" s="2">
        <v>0</v>
      </c>
      <c r="AK2896" s="2">
        <v>0</v>
      </c>
      <c r="AL2896" s="2">
        <v>25</v>
      </c>
      <c r="AM2896" s="2">
        <v>0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0</v>
      </c>
      <c r="BI2896" s="2">
        <v>0</v>
      </c>
      <c r="BJ2896" s="2">
        <v>0</v>
      </c>
      <c r="BK2896" s="2">
        <v>0</v>
      </c>
      <c r="BL2896" s="2">
        <v>3</v>
      </c>
      <c r="BM2896" s="2">
        <v>3</v>
      </c>
      <c r="BN2896" s="2">
        <v>3</v>
      </c>
      <c r="BO2896" s="2">
        <v>3</v>
      </c>
      <c r="BP2896" s="2">
        <v>0</v>
      </c>
      <c r="BQ2896" s="2">
        <v>0</v>
      </c>
      <c r="BR2896" s="2">
        <v>0</v>
      </c>
      <c r="BS2896" s="2">
        <v>0</v>
      </c>
      <c r="BT2896" s="2">
        <v>4</v>
      </c>
      <c r="BU2896" s="2">
        <v>0</v>
      </c>
      <c r="BV2896" s="2">
        <v>0</v>
      </c>
      <c r="BW2896" s="2">
        <v>0</v>
      </c>
      <c r="BX2896" s="2">
        <v>0</v>
      </c>
      <c r="BY2896" s="2">
        <v>0</v>
      </c>
      <c r="BZ2896" s="2">
        <v>0</v>
      </c>
      <c r="CA2896" s="2">
        <v>0</v>
      </c>
      <c r="CB2896" s="2">
        <v>0</v>
      </c>
      <c r="CC2896" s="2">
        <v>0</v>
      </c>
      <c r="CD2896" s="2">
        <v>0</v>
      </c>
      <c r="CE2896" s="2">
        <v>0</v>
      </c>
      <c r="CF2896" s="2">
        <v>0</v>
      </c>
      <c r="CG2896" s="2">
        <v>0</v>
      </c>
      <c r="CH2896" s="2">
        <v>0</v>
      </c>
      <c r="CI2896" s="2">
        <v>0</v>
      </c>
      <c r="CJ2896" s="2">
        <v>0</v>
      </c>
      <c r="CK2896" s="2">
        <v>0</v>
      </c>
      <c r="CL2896" s="2">
        <v>0</v>
      </c>
    </row>
    <row r="2897" spans="1:90" x14ac:dyDescent="0.25">
      <c r="A2897" t="s">
        <v>115</v>
      </c>
      <c r="B2897">
        <v>20408</v>
      </c>
      <c r="C2897" t="s">
        <v>498</v>
      </c>
      <c r="D2897">
        <v>2</v>
      </c>
      <c r="E2897">
        <v>15</v>
      </c>
      <c r="F2897">
        <v>102556</v>
      </c>
      <c r="G2897">
        <v>35102556</v>
      </c>
      <c r="H2897" t="s">
        <v>19362</v>
      </c>
      <c r="I2897">
        <v>417</v>
      </c>
      <c r="J2897" t="s">
        <v>498</v>
      </c>
      <c r="K2897" t="s">
        <v>4909</v>
      </c>
      <c r="L2897">
        <v>1</v>
      </c>
      <c r="M2897" t="s">
        <v>498</v>
      </c>
      <c r="N2897">
        <v>13480970</v>
      </c>
      <c r="P2897" t="s">
        <v>19363</v>
      </c>
      <c r="Q2897" t="s">
        <v>7010</v>
      </c>
      <c r="R2897">
        <v>19</v>
      </c>
      <c r="S2897">
        <v>34538858</v>
      </c>
      <c r="U2897" t="s">
        <v>17809</v>
      </c>
      <c r="V2897">
        <v>1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8</v>
      </c>
      <c r="AP2897" s="2">
        <v>0</v>
      </c>
      <c r="AQ2897" s="2">
        <v>0</v>
      </c>
      <c r="AR2897" s="2">
        <v>40</v>
      </c>
      <c r="AS2897" s="2">
        <v>0</v>
      </c>
      <c r="AT2897" s="2">
        <v>0</v>
      </c>
      <c r="AU2897" s="2">
        <v>45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0</v>
      </c>
      <c r="BI2897" s="2">
        <v>0</v>
      </c>
      <c r="BJ2897" s="2">
        <v>0</v>
      </c>
      <c r="BK2897" s="2">
        <v>0</v>
      </c>
      <c r="BL2897" s="2">
        <v>0</v>
      </c>
      <c r="BM2897" s="2">
        <v>0</v>
      </c>
      <c r="BN2897" s="2">
        <v>0</v>
      </c>
      <c r="BO2897" s="2">
        <v>0</v>
      </c>
      <c r="BP2897" s="2">
        <v>0</v>
      </c>
      <c r="BQ2897" s="2">
        <v>0</v>
      </c>
      <c r="BR2897" s="2">
        <v>0</v>
      </c>
      <c r="BS2897" s="2">
        <v>0</v>
      </c>
      <c r="BT2897" s="2">
        <v>0</v>
      </c>
      <c r="BU2897" s="2">
        <v>0</v>
      </c>
      <c r="BV2897" s="2">
        <v>0</v>
      </c>
      <c r="BW2897" s="2">
        <v>2</v>
      </c>
      <c r="BX2897" s="2">
        <v>0</v>
      </c>
      <c r="BY2897" s="2">
        <v>0</v>
      </c>
      <c r="BZ2897" s="2">
        <v>2</v>
      </c>
      <c r="CA2897" s="2">
        <v>0</v>
      </c>
      <c r="CB2897" s="2">
        <v>0</v>
      </c>
      <c r="CC2897" s="2">
        <v>2</v>
      </c>
      <c r="CD2897" s="2">
        <v>0</v>
      </c>
      <c r="CE2897" s="2">
        <v>0</v>
      </c>
      <c r="CF2897" s="2">
        <v>0</v>
      </c>
      <c r="CG2897" s="2">
        <v>0</v>
      </c>
      <c r="CH2897" s="2">
        <v>0</v>
      </c>
      <c r="CI2897" s="2">
        <v>0</v>
      </c>
      <c r="CJ2897" s="2">
        <v>0</v>
      </c>
      <c r="CK2897" s="2">
        <v>0</v>
      </c>
      <c r="CL2897" s="2">
        <v>0</v>
      </c>
    </row>
    <row r="2898" spans="1:90" x14ac:dyDescent="0.25">
      <c r="A2898" t="s">
        <v>115</v>
      </c>
      <c r="B2898">
        <v>20408</v>
      </c>
      <c r="C2898" t="s">
        <v>498</v>
      </c>
      <c r="D2898">
        <v>2</v>
      </c>
      <c r="E2898">
        <v>15</v>
      </c>
      <c r="F2898">
        <v>453675</v>
      </c>
      <c r="G2898">
        <v>35453675</v>
      </c>
      <c r="H2898" t="s">
        <v>12787</v>
      </c>
      <c r="I2898">
        <v>587</v>
      </c>
      <c r="J2898" t="s">
        <v>548</v>
      </c>
      <c r="K2898" t="s">
        <v>1253</v>
      </c>
      <c r="L2898">
        <v>1</v>
      </c>
      <c r="M2898" t="s">
        <v>548</v>
      </c>
      <c r="N2898">
        <v>13501290</v>
      </c>
      <c r="O2898" t="s">
        <v>92</v>
      </c>
      <c r="P2898" t="s">
        <v>12788</v>
      </c>
      <c r="Q2898" t="s">
        <v>127</v>
      </c>
      <c r="R2898">
        <v>19</v>
      </c>
      <c r="S2898">
        <v>35253384</v>
      </c>
      <c r="U2898" t="s">
        <v>18327</v>
      </c>
      <c r="V2898">
        <v>1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0</v>
      </c>
      <c r="AN2898" s="2">
        <v>0</v>
      </c>
      <c r="AO2898" s="2">
        <v>13</v>
      </c>
      <c r="AP2898" s="2">
        <v>0</v>
      </c>
      <c r="AQ2898" s="2">
        <v>0</v>
      </c>
      <c r="AR2898" s="2">
        <v>17</v>
      </c>
      <c r="AS2898" s="2">
        <v>0</v>
      </c>
      <c r="AT2898" s="2">
        <v>0</v>
      </c>
      <c r="AU2898" s="2">
        <v>33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0</v>
      </c>
      <c r="BI2898" s="2">
        <v>0</v>
      </c>
      <c r="BJ2898" s="2">
        <v>0</v>
      </c>
      <c r="BK2898" s="2">
        <v>0</v>
      </c>
      <c r="BL2898" s="2">
        <v>0</v>
      </c>
      <c r="BM2898" s="2">
        <v>0</v>
      </c>
      <c r="BN2898" s="2">
        <v>0</v>
      </c>
      <c r="BO2898" s="2">
        <v>0</v>
      </c>
      <c r="BP2898" s="2">
        <v>0</v>
      </c>
      <c r="BQ2898" s="2">
        <v>0</v>
      </c>
      <c r="BR2898" s="2">
        <v>0</v>
      </c>
      <c r="BS2898" s="2">
        <v>0</v>
      </c>
      <c r="BT2898" s="2">
        <v>0</v>
      </c>
      <c r="BU2898" s="2">
        <v>0</v>
      </c>
      <c r="BV2898" s="2">
        <v>0</v>
      </c>
      <c r="BW2898" s="2">
        <v>1</v>
      </c>
      <c r="BX2898" s="2">
        <v>0</v>
      </c>
      <c r="BY2898" s="2">
        <v>0</v>
      </c>
      <c r="BZ2898" s="2">
        <v>1</v>
      </c>
      <c r="CA2898" s="2">
        <v>0</v>
      </c>
      <c r="CB2898" s="2">
        <v>0</v>
      </c>
      <c r="CC2898" s="2">
        <v>1</v>
      </c>
      <c r="CD2898" s="2">
        <v>0</v>
      </c>
      <c r="CE2898" s="2">
        <v>0</v>
      </c>
      <c r="CF2898" s="2">
        <v>0</v>
      </c>
      <c r="CG2898" s="2">
        <v>0</v>
      </c>
      <c r="CH2898" s="2">
        <v>0</v>
      </c>
      <c r="CI2898" s="2">
        <v>0</v>
      </c>
      <c r="CJ2898" s="2">
        <v>0</v>
      </c>
      <c r="CK2898" s="2">
        <v>0</v>
      </c>
      <c r="CL2898" s="2">
        <v>0</v>
      </c>
    </row>
    <row r="2899" spans="1:90" x14ac:dyDescent="0.25">
      <c r="A2899" t="s">
        <v>115</v>
      </c>
      <c r="B2899">
        <v>20408</v>
      </c>
      <c r="C2899" t="s">
        <v>498</v>
      </c>
      <c r="D2899">
        <v>2</v>
      </c>
      <c r="E2899">
        <v>15</v>
      </c>
      <c r="F2899">
        <v>269207</v>
      </c>
      <c r="G2899">
        <v>35269207</v>
      </c>
      <c r="H2899" t="s">
        <v>13312</v>
      </c>
      <c r="I2899">
        <v>587</v>
      </c>
      <c r="J2899" t="s">
        <v>548</v>
      </c>
      <c r="K2899" t="s">
        <v>13313</v>
      </c>
      <c r="L2899">
        <v>1</v>
      </c>
      <c r="M2899" t="s">
        <v>548</v>
      </c>
      <c r="N2899">
        <v>13502340</v>
      </c>
      <c r="O2899" t="s">
        <v>92</v>
      </c>
      <c r="P2899" t="s">
        <v>13314</v>
      </c>
      <c r="Q2899">
        <v>200</v>
      </c>
      <c r="R2899">
        <v>19</v>
      </c>
      <c r="S2899">
        <v>35256614</v>
      </c>
      <c r="U2899" t="s">
        <v>13315</v>
      </c>
      <c r="V2899">
        <v>1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>
        <v>0</v>
      </c>
      <c r="AO2899" s="2">
        <v>29</v>
      </c>
      <c r="AP2899" s="2">
        <v>0</v>
      </c>
      <c r="AQ2899" s="2">
        <v>0</v>
      </c>
      <c r="AR2899" s="2">
        <v>58</v>
      </c>
      <c r="AS2899" s="2">
        <v>0</v>
      </c>
      <c r="AT2899" s="2">
        <v>0</v>
      </c>
      <c r="AU2899" s="2">
        <v>63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0</v>
      </c>
      <c r="BI2899" s="2">
        <v>0</v>
      </c>
      <c r="BJ2899" s="2">
        <v>0</v>
      </c>
      <c r="BK2899" s="2">
        <v>0</v>
      </c>
      <c r="BL2899" s="2">
        <v>0</v>
      </c>
      <c r="BM2899" s="2">
        <v>0</v>
      </c>
      <c r="BN2899" s="2">
        <v>0</v>
      </c>
      <c r="BO2899" s="2">
        <v>0</v>
      </c>
      <c r="BP2899" s="2">
        <v>0</v>
      </c>
      <c r="BQ2899" s="2">
        <v>0</v>
      </c>
      <c r="BR2899" s="2">
        <v>0</v>
      </c>
      <c r="BS2899" s="2">
        <v>0</v>
      </c>
      <c r="BT2899" s="2">
        <v>0</v>
      </c>
      <c r="BU2899" s="2">
        <v>0</v>
      </c>
      <c r="BV2899" s="2">
        <v>0</v>
      </c>
      <c r="BW2899" s="2">
        <v>2</v>
      </c>
      <c r="BX2899" s="2">
        <v>0</v>
      </c>
      <c r="BY2899" s="2">
        <v>0</v>
      </c>
      <c r="BZ2899" s="2">
        <v>2</v>
      </c>
      <c r="CA2899" s="2">
        <v>0</v>
      </c>
      <c r="CB2899" s="2">
        <v>0</v>
      </c>
      <c r="CC2899" s="2">
        <v>3</v>
      </c>
      <c r="CD2899" s="2">
        <v>0</v>
      </c>
      <c r="CE2899" s="2">
        <v>0</v>
      </c>
      <c r="CF2899" s="2">
        <v>0</v>
      </c>
      <c r="CG2899" s="2">
        <v>0</v>
      </c>
      <c r="CH2899" s="2">
        <v>0</v>
      </c>
      <c r="CI2899" s="2">
        <v>0</v>
      </c>
      <c r="CJ2899" s="2">
        <v>0</v>
      </c>
      <c r="CK2899" s="2">
        <v>0</v>
      </c>
      <c r="CL2899" s="2">
        <v>0</v>
      </c>
    </row>
    <row r="2900" spans="1:90" x14ac:dyDescent="0.25">
      <c r="A2900" t="s">
        <v>115</v>
      </c>
      <c r="B2900">
        <v>20408</v>
      </c>
      <c r="C2900" t="s">
        <v>498</v>
      </c>
      <c r="D2900">
        <v>1</v>
      </c>
      <c r="E2900">
        <v>8</v>
      </c>
      <c r="F2900">
        <v>20000</v>
      </c>
      <c r="G2900">
        <v>35020000</v>
      </c>
      <c r="H2900" t="s">
        <v>14954</v>
      </c>
      <c r="I2900">
        <v>362</v>
      </c>
      <c r="J2900" t="s">
        <v>3828</v>
      </c>
      <c r="K2900" t="s">
        <v>91</v>
      </c>
      <c r="L2900">
        <v>1</v>
      </c>
      <c r="M2900" t="s">
        <v>3828</v>
      </c>
      <c r="N2900">
        <v>13495000</v>
      </c>
      <c r="O2900" t="s">
        <v>162</v>
      </c>
      <c r="P2900" t="s">
        <v>14955</v>
      </c>
      <c r="Q2900">
        <v>440</v>
      </c>
      <c r="R2900">
        <v>19</v>
      </c>
      <c r="S2900">
        <v>34561172</v>
      </c>
      <c r="T2900">
        <v>34562625</v>
      </c>
      <c r="U2900" t="s">
        <v>14956</v>
      </c>
      <c r="V2900">
        <v>1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81</v>
      </c>
      <c r="AE2900" s="2">
        <v>96</v>
      </c>
      <c r="AF2900" s="2">
        <v>103</v>
      </c>
      <c r="AG2900" s="2">
        <v>104</v>
      </c>
      <c r="AH2900" s="2">
        <v>112</v>
      </c>
      <c r="AI2900" s="2">
        <v>72</v>
      </c>
      <c r="AJ2900" s="2">
        <v>90</v>
      </c>
      <c r="AK2900" s="2">
        <v>0</v>
      </c>
      <c r="AL2900" s="2">
        <v>0</v>
      </c>
      <c r="AM2900" s="2">
        <v>0</v>
      </c>
      <c r="AN2900" s="2">
        <v>0</v>
      </c>
      <c r="AO2900" s="2">
        <v>0</v>
      </c>
      <c r="AP2900" s="2">
        <v>0</v>
      </c>
      <c r="AQ2900" s="2">
        <v>0</v>
      </c>
      <c r="AR2900" s="2">
        <v>61</v>
      </c>
      <c r="AS2900" s="2">
        <v>0</v>
      </c>
      <c r="AT2900" s="2">
        <v>0</v>
      </c>
      <c r="AU2900" s="2">
        <v>110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53</v>
      </c>
      <c r="BD2900" s="2">
        <v>0</v>
      </c>
      <c r="BE2900" s="2">
        <v>0</v>
      </c>
      <c r="BF2900" s="2">
        <v>0</v>
      </c>
      <c r="BG2900" s="2">
        <v>0</v>
      </c>
      <c r="BH2900" s="2">
        <v>0</v>
      </c>
      <c r="BI2900" s="2">
        <v>0</v>
      </c>
      <c r="BJ2900" s="2">
        <v>0</v>
      </c>
      <c r="BK2900" s="2">
        <v>0</v>
      </c>
      <c r="BL2900" s="2">
        <v>5</v>
      </c>
      <c r="BM2900" s="2">
        <v>4</v>
      </c>
      <c r="BN2900" s="2">
        <v>4</v>
      </c>
      <c r="BO2900" s="2">
        <v>4</v>
      </c>
      <c r="BP2900" s="2">
        <v>3</v>
      </c>
      <c r="BQ2900" s="2">
        <v>2</v>
      </c>
      <c r="BR2900" s="2">
        <v>3</v>
      </c>
      <c r="BS2900" s="2">
        <v>0</v>
      </c>
      <c r="BT2900" s="2">
        <v>0</v>
      </c>
      <c r="BU2900" s="2">
        <v>0</v>
      </c>
      <c r="BV2900" s="2">
        <v>0</v>
      </c>
      <c r="BW2900" s="2">
        <v>0</v>
      </c>
      <c r="BX2900" s="2">
        <v>0</v>
      </c>
      <c r="BY2900" s="2">
        <v>0</v>
      </c>
      <c r="BZ2900" s="2">
        <v>6</v>
      </c>
      <c r="CA2900" s="2">
        <v>0</v>
      </c>
      <c r="CB2900" s="2">
        <v>0</v>
      </c>
      <c r="CC2900" s="2">
        <v>4</v>
      </c>
      <c r="CD2900" s="2">
        <v>0</v>
      </c>
      <c r="CE2900" s="2">
        <v>0</v>
      </c>
      <c r="CF2900" s="2">
        <v>0</v>
      </c>
      <c r="CG2900" s="2">
        <v>0</v>
      </c>
      <c r="CH2900" s="2">
        <v>0</v>
      </c>
      <c r="CI2900" s="2">
        <v>0</v>
      </c>
      <c r="CJ2900" s="2">
        <v>0</v>
      </c>
      <c r="CK2900" s="2">
        <v>3</v>
      </c>
      <c r="CL2900" s="2">
        <v>0</v>
      </c>
    </row>
    <row r="2901" spans="1:90" x14ac:dyDescent="0.25">
      <c r="A2901" t="s">
        <v>115</v>
      </c>
      <c r="B2901">
        <v>20408</v>
      </c>
      <c r="C2901" t="s">
        <v>498</v>
      </c>
      <c r="D2901">
        <v>1</v>
      </c>
      <c r="E2901">
        <v>8</v>
      </c>
      <c r="F2901">
        <v>49967</v>
      </c>
      <c r="G2901">
        <v>35049967</v>
      </c>
      <c r="H2901" t="s">
        <v>14923</v>
      </c>
      <c r="I2901">
        <v>587</v>
      </c>
      <c r="J2901" t="s">
        <v>548</v>
      </c>
      <c r="K2901" t="s">
        <v>14924</v>
      </c>
      <c r="L2901">
        <v>1</v>
      </c>
      <c r="M2901" t="s">
        <v>548</v>
      </c>
      <c r="N2901">
        <v>13502010</v>
      </c>
      <c r="O2901" t="s">
        <v>1420</v>
      </c>
      <c r="P2901" t="s">
        <v>14925</v>
      </c>
      <c r="Q2901">
        <v>303</v>
      </c>
      <c r="R2901">
        <v>19</v>
      </c>
      <c r="S2901">
        <v>35232039</v>
      </c>
      <c r="T2901">
        <v>35342535</v>
      </c>
      <c r="U2901" t="s">
        <v>14926</v>
      </c>
      <c r="V2901">
        <v>1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97</v>
      </c>
      <c r="AE2901" s="2">
        <v>64</v>
      </c>
      <c r="AF2901" s="2">
        <v>68</v>
      </c>
      <c r="AG2901" s="2">
        <v>71</v>
      </c>
      <c r="AH2901" s="2">
        <v>100</v>
      </c>
      <c r="AI2901" s="2">
        <v>50</v>
      </c>
      <c r="AJ2901" s="2">
        <v>136</v>
      </c>
      <c r="AK2901" s="2">
        <v>0</v>
      </c>
      <c r="AL2901" s="2">
        <v>0</v>
      </c>
      <c r="AM2901" s="2">
        <v>0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71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0</v>
      </c>
      <c r="BI2901" s="2">
        <v>0</v>
      </c>
      <c r="BJ2901" s="2">
        <v>0</v>
      </c>
      <c r="BK2901" s="2">
        <v>0</v>
      </c>
      <c r="BL2901" s="2">
        <v>4</v>
      </c>
      <c r="BM2901" s="2">
        <v>3</v>
      </c>
      <c r="BN2901" s="2">
        <v>3</v>
      </c>
      <c r="BO2901" s="2">
        <v>3</v>
      </c>
      <c r="BP2901" s="2">
        <v>4</v>
      </c>
      <c r="BQ2901" s="2">
        <v>3</v>
      </c>
      <c r="BR2901" s="2">
        <v>4</v>
      </c>
      <c r="BS2901" s="2">
        <v>0</v>
      </c>
      <c r="BT2901" s="2">
        <v>0</v>
      </c>
      <c r="BU2901" s="2">
        <v>0</v>
      </c>
      <c r="BV2901" s="2">
        <v>0</v>
      </c>
      <c r="BW2901" s="2">
        <v>0</v>
      </c>
      <c r="BX2901" s="2">
        <v>0</v>
      </c>
      <c r="BY2901" s="2">
        <v>0</v>
      </c>
      <c r="BZ2901" s="2">
        <v>0</v>
      </c>
      <c r="CA2901" s="2">
        <v>0</v>
      </c>
      <c r="CB2901" s="2">
        <v>0</v>
      </c>
      <c r="CC2901" s="2">
        <v>3</v>
      </c>
      <c r="CD2901" s="2">
        <v>0</v>
      </c>
      <c r="CE2901" s="2">
        <v>0</v>
      </c>
      <c r="CF2901" s="2">
        <v>0</v>
      </c>
      <c r="CG2901" s="2">
        <v>0</v>
      </c>
      <c r="CH2901" s="2">
        <v>0</v>
      </c>
      <c r="CI2901" s="2">
        <v>0</v>
      </c>
      <c r="CJ2901" s="2">
        <v>0</v>
      </c>
      <c r="CK2901" s="2">
        <v>0</v>
      </c>
      <c r="CL2901" s="2">
        <v>0</v>
      </c>
    </row>
    <row r="2902" spans="1:90" x14ac:dyDescent="0.25">
      <c r="A2902" t="s">
        <v>115</v>
      </c>
      <c r="B2902">
        <v>20408</v>
      </c>
      <c r="C2902" t="s">
        <v>498</v>
      </c>
      <c r="D2902">
        <v>1</v>
      </c>
      <c r="E2902">
        <v>8</v>
      </c>
      <c r="F2902">
        <v>914927</v>
      </c>
      <c r="G2902">
        <v>35914927</v>
      </c>
      <c r="H2902" t="s">
        <v>16313</v>
      </c>
      <c r="I2902">
        <v>417</v>
      </c>
      <c r="J2902" t="s">
        <v>498</v>
      </c>
      <c r="K2902" t="s">
        <v>5783</v>
      </c>
      <c r="L2902">
        <v>1</v>
      </c>
      <c r="M2902" t="s">
        <v>498</v>
      </c>
      <c r="N2902">
        <v>13480970</v>
      </c>
      <c r="P2902" t="s">
        <v>16314</v>
      </c>
      <c r="Q2902" t="s">
        <v>127</v>
      </c>
      <c r="R2902">
        <v>19</v>
      </c>
      <c r="S2902">
        <v>34491198</v>
      </c>
      <c r="U2902" t="s">
        <v>16315</v>
      </c>
      <c r="V2902">
        <v>2</v>
      </c>
      <c r="W2902" s="2">
        <v>0</v>
      </c>
      <c r="X2902" s="2">
        <v>0</v>
      </c>
      <c r="Y2902" s="2">
        <v>26</v>
      </c>
      <c r="Z2902" s="2">
        <v>23</v>
      </c>
      <c r="AA2902" s="2">
        <v>31</v>
      </c>
      <c r="AB2902" s="2">
        <v>22</v>
      </c>
      <c r="AC2902" s="2">
        <v>20</v>
      </c>
      <c r="AD2902" s="2">
        <v>90</v>
      </c>
      <c r="AE2902" s="2">
        <v>68</v>
      </c>
      <c r="AF2902" s="2">
        <v>87</v>
      </c>
      <c r="AG2902" s="2">
        <v>92</v>
      </c>
      <c r="AH2902" s="2">
        <v>83</v>
      </c>
      <c r="AI2902" s="2">
        <v>80</v>
      </c>
      <c r="AJ2902" s="2">
        <v>55</v>
      </c>
      <c r="AK2902" s="2">
        <v>0</v>
      </c>
      <c r="AL2902" s="2">
        <v>0</v>
      </c>
      <c r="AM2902" s="2">
        <v>0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266</v>
      </c>
      <c r="BD2902" s="2">
        <v>5</v>
      </c>
      <c r="BE2902" s="2">
        <v>0</v>
      </c>
      <c r="BF2902" s="2">
        <v>0</v>
      </c>
      <c r="BG2902" s="2">
        <v>2</v>
      </c>
      <c r="BH2902" s="2">
        <v>1</v>
      </c>
      <c r="BI2902" s="2">
        <v>1</v>
      </c>
      <c r="BJ2902" s="2">
        <v>1</v>
      </c>
      <c r="BK2902" s="2">
        <v>2</v>
      </c>
      <c r="BL2902" s="2">
        <v>6</v>
      </c>
      <c r="BM2902" s="2">
        <v>3</v>
      </c>
      <c r="BN2902" s="2">
        <v>5</v>
      </c>
      <c r="BO2902" s="2">
        <v>4</v>
      </c>
      <c r="BP2902" s="2">
        <v>5</v>
      </c>
      <c r="BQ2902" s="2">
        <v>3</v>
      </c>
      <c r="BR2902" s="2">
        <v>2</v>
      </c>
      <c r="BS2902" s="2">
        <v>0</v>
      </c>
      <c r="BT2902" s="2">
        <v>0</v>
      </c>
      <c r="BU2902" s="2">
        <v>0</v>
      </c>
      <c r="BV2902" s="2">
        <v>0</v>
      </c>
      <c r="BW2902" s="2">
        <v>0</v>
      </c>
      <c r="BX2902" s="2">
        <v>0</v>
      </c>
      <c r="BY2902" s="2">
        <v>0</v>
      </c>
      <c r="BZ2902" s="2">
        <v>0</v>
      </c>
      <c r="CA2902" s="2">
        <v>0</v>
      </c>
      <c r="CB2902" s="2">
        <v>0</v>
      </c>
      <c r="CC2902" s="2">
        <v>0</v>
      </c>
      <c r="CD2902" s="2">
        <v>0</v>
      </c>
      <c r="CE2902" s="2">
        <v>0</v>
      </c>
      <c r="CF2902" s="2">
        <v>0</v>
      </c>
      <c r="CG2902" s="2">
        <v>0</v>
      </c>
      <c r="CH2902" s="2">
        <v>0</v>
      </c>
      <c r="CI2902" s="2">
        <v>0</v>
      </c>
      <c r="CJ2902" s="2">
        <v>0</v>
      </c>
      <c r="CK2902" s="2">
        <v>18</v>
      </c>
      <c r="CL2902" s="2">
        <v>1</v>
      </c>
    </row>
    <row r="2903" spans="1:90" x14ac:dyDescent="0.25">
      <c r="A2903" t="s">
        <v>115</v>
      </c>
      <c r="B2903">
        <v>20408</v>
      </c>
      <c r="C2903" t="s">
        <v>498</v>
      </c>
      <c r="D2903">
        <v>1</v>
      </c>
      <c r="E2903">
        <v>8</v>
      </c>
      <c r="F2903">
        <v>20151</v>
      </c>
      <c r="G2903">
        <v>35020151</v>
      </c>
      <c r="H2903" t="s">
        <v>16871</v>
      </c>
      <c r="I2903">
        <v>417</v>
      </c>
      <c r="J2903" t="s">
        <v>498</v>
      </c>
      <c r="K2903" t="s">
        <v>91</v>
      </c>
      <c r="L2903">
        <v>1</v>
      </c>
      <c r="M2903" t="s">
        <v>498</v>
      </c>
      <c r="N2903">
        <v>13480041</v>
      </c>
      <c r="O2903" t="s">
        <v>92</v>
      </c>
      <c r="P2903" t="s">
        <v>1957</v>
      </c>
      <c r="Q2903">
        <v>996</v>
      </c>
      <c r="R2903">
        <v>19</v>
      </c>
      <c r="S2903">
        <v>34414967</v>
      </c>
      <c r="T2903">
        <v>34515422</v>
      </c>
      <c r="U2903" t="s">
        <v>16872</v>
      </c>
      <c r="V2903">
        <v>1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34</v>
      </c>
      <c r="AE2903" s="2">
        <v>63</v>
      </c>
      <c r="AF2903" s="2">
        <v>91</v>
      </c>
      <c r="AG2903" s="2">
        <v>115</v>
      </c>
      <c r="AH2903" s="2">
        <v>246</v>
      </c>
      <c r="AI2903" s="2">
        <v>145</v>
      </c>
      <c r="AJ2903" s="2">
        <v>106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0</v>
      </c>
      <c r="AQ2903" s="2">
        <v>0</v>
      </c>
      <c r="AR2903" s="2">
        <v>269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0</v>
      </c>
      <c r="BD2903" s="2">
        <v>25</v>
      </c>
      <c r="BE2903" s="2">
        <v>0</v>
      </c>
      <c r="BF2903" s="2">
        <v>0</v>
      </c>
      <c r="BG2903" s="2">
        <v>0</v>
      </c>
      <c r="BH2903" s="2">
        <v>0</v>
      </c>
      <c r="BI2903" s="2">
        <v>0</v>
      </c>
      <c r="BJ2903" s="2">
        <v>0</v>
      </c>
      <c r="BK2903" s="2">
        <v>0</v>
      </c>
      <c r="BL2903" s="2">
        <v>2</v>
      </c>
      <c r="BM2903" s="2">
        <v>2</v>
      </c>
      <c r="BN2903" s="2">
        <v>4</v>
      </c>
      <c r="BO2903" s="2">
        <v>4</v>
      </c>
      <c r="BP2903" s="2">
        <v>10</v>
      </c>
      <c r="BQ2903" s="2">
        <v>6</v>
      </c>
      <c r="BR2903" s="2">
        <v>5</v>
      </c>
      <c r="BS2903" s="2">
        <v>0</v>
      </c>
      <c r="BT2903" s="2">
        <v>0</v>
      </c>
      <c r="BU2903" s="2">
        <v>0</v>
      </c>
      <c r="BV2903" s="2">
        <v>0</v>
      </c>
      <c r="BW2903" s="2">
        <v>0</v>
      </c>
      <c r="BX2903" s="2">
        <v>0</v>
      </c>
      <c r="BY2903" s="2">
        <v>0</v>
      </c>
      <c r="BZ2903" s="2">
        <v>14</v>
      </c>
      <c r="CA2903" s="2">
        <v>0</v>
      </c>
      <c r="CB2903" s="2">
        <v>0</v>
      </c>
      <c r="CC2903" s="2">
        <v>0</v>
      </c>
      <c r="CD2903" s="2">
        <v>0</v>
      </c>
      <c r="CE2903" s="2">
        <v>0</v>
      </c>
      <c r="CF2903" s="2">
        <v>0</v>
      </c>
      <c r="CG2903" s="2">
        <v>0</v>
      </c>
      <c r="CH2903" s="2">
        <v>0</v>
      </c>
      <c r="CI2903" s="2">
        <v>0</v>
      </c>
      <c r="CJ2903" s="2">
        <v>0</v>
      </c>
      <c r="CK2903" s="2">
        <v>0</v>
      </c>
      <c r="CL2903" s="2">
        <v>6</v>
      </c>
    </row>
    <row r="2904" spans="1:90" x14ac:dyDescent="0.25">
      <c r="A2904" t="s">
        <v>115</v>
      </c>
      <c r="B2904">
        <v>20408</v>
      </c>
      <c r="C2904" t="s">
        <v>498</v>
      </c>
      <c r="D2904">
        <v>1</v>
      </c>
      <c r="E2904">
        <v>8</v>
      </c>
      <c r="F2904">
        <v>20163</v>
      </c>
      <c r="G2904">
        <v>35020163</v>
      </c>
      <c r="H2904" t="s">
        <v>9600</v>
      </c>
      <c r="I2904">
        <v>417</v>
      </c>
      <c r="J2904" t="s">
        <v>498</v>
      </c>
      <c r="K2904" t="s">
        <v>6536</v>
      </c>
      <c r="L2904">
        <v>1</v>
      </c>
      <c r="M2904" t="s">
        <v>498</v>
      </c>
      <c r="N2904">
        <v>13486161</v>
      </c>
      <c r="O2904" t="s">
        <v>92</v>
      </c>
      <c r="P2904" t="s">
        <v>9601</v>
      </c>
      <c r="Q2904">
        <v>330</v>
      </c>
      <c r="R2904">
        <v>19</v>
      </c>
      <c r="S2904">
        <v>34415017</v>
      </c>
      <c r="T2904">
        <v>34519788</v>
      </c>
      <c r="U2904" t="s">
        <v>9602</v>
      </c>
      <c r="V2904">
        <v>1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118</v>
      </c>
      <c r="AI2904" s="2">
        <v>119</v>
      </c>
      <c r="AJ2904" s="2">
        <v>97</v>
      </c>
      <c r="AK2904" s="2">
        <v>0</v>
      </c>
      <c r="AL2904" s="2">
        <v>0</v>
      </c>
      <c r="AM2904" s="2">
        <v>0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0</v>
      </c>
      <c r="BI2904" s="2">
        <v>0</v>
      </c>
      <c r="BJ2904" s="2">
        <v>0</v>
      </c>
      <c r="BK2904" s="2">
        <v>0</v>
      </c>
      <c r="BL2904" s="2">
        <v>0</v>
      </c>
      <c r="BM2904" s="2">
        <v>0</v>
      </c>
      <c r="BN2904" s="2">
        <v>0</v>
      </c>
      <c r="BO2904" s="2">
        <v>0</v>
      </c>
      <c r="BP2904" s="2">
        <v>3</v>
      </c>
      <c r="BQ2904" s="2">
        <v>5</v>
      </c>
      <c r="BR2904" s="2">
        <v>3</v>
      </c>
      <c r="BS2904" s="2">
        <v>0</v>
      </c>
      <c r="BT2904" s="2">
        <v>0</v>
      </c>
      <c r="BU2904" s="2">
        <v>0</v>
      </c>
      <c r="BV2904" s="2">
        <v>0</v>
      </c>
      <c r="BW2904" s="2">
        <v>0</v>
      </c>
      <c r="BX2904" s="2">
        <v>0</v>
      </c>
      <c r="BY2904" s="2">
        <v>0</v>
      </c>
      <c r="BZ2904" s="2">
        <v>0</v>
      </c>
      <c r="CA2904" s="2">
        <v>0</v>
      </c>
      <c r="CB2904" s="2">
        <v>0</v>
      </c>
      <c r="CC2904" s="2">
        <v>0</v>
      </c>
      <c r="CD2904" s="2">
        <v>0</v>
      </c>
      <c r="CE2904" s="2">
        <v>0</v>
      </c>
      <c r="CF2904" s="2">
        <v>0</v>
      </c>
      <c r="CG2904" s="2">
        <v>0</v>
      </c>
      <c r="CH2904" s="2">
        <v>0</v>
      </c>
      <c r="CI2904" s="2">
        <v>0</v>
      </c>
      <c r="CJ2904" s="2">
        <v>0</v>
      </c>
      <c r="CK2904" s="2">
        <v>0</v>
      </c>
      <c r="CL2904" s="2">
        <v>0</v>
      </c>
    </row>
    <row r="2905" spans="1:90" x14ac:dyDescent="0.25">
      <c r="A2905" t="s">
        <v>115</v>
      </c>
      <c r="B2905">
        <v>20408</v>
      </c>
      <c r="C2905" t="s">
        <v>498</v>
      </c>
      <c r="D2905">
        <v>1</v>
      </c>
      <c r="E2905">
        <v>8</v>
      </c>
      <c r="F2905">
        <v>904016</v>
      </c>
      <c r="G2905">
        <v>35904016</v>
      </c>
      <c r="H2905" t="s">
        <v>18268</v>
      </c>
      <c r="I2905">
        <v>417</v>
      </c>
      <c r="J2905" t="s">
        <v>498</v>
      </c>
      <c r="K2905" t="s">
        <v>2070</v>
      </c>
      <c r="L2905">
        <v>1</v>
      </c>
      <c r="M2905" t="s">
        <v>498</v>
      </c>
      <c r="N2905">
        <v>13481603</v>
      </c>
      <c r="O2905" t="s">
        <v>92</v>
      </c>
      <c r="P2905" t="s">
        <v>15491</v>
      </c>
      <c r="Q2905" t="s">
        <v>127</v>
      </c>
      <c r="R2905">
        <v>19</v>
      </c>
      <c r="S2905">
        <v>34510003</v>
      </c>
      <c r="T2905">
        <v>34510166</v>
      </c>
      <c r="U2905" t="s">
        <v>18269</v>
      </c>
      <c r="V2905">
        <v>1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179</v>
      </c>
      <c r="AE2905" s="2">
        <v>105</v>
      </c>
      <c r="AF2905" s="2">
        <v>143</v>
      </c>
      <c r="AG2905" s="2">
        <v>178</v>
      </c>
      <c r="AH2905" s="2">
        <v>369</v>
      </c>
      <c r="AI2905" s="2">
        <v>353</v>
      </c>
      <c r="AJ2905" s="2">
        <v>317</v>
      </c>
      <c r="AK2905" s="2">
        <v>0</v>
      </c>
      <c r="AL2905" s="2">
        <v>0</v>
      </c>
      <c r="AM2905" s="2">
        <v>0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0</v>
      </c>
      <c r="BI2905" s="2">
        <v>0</v>
      </c>
      <c r="BJ2905" s="2">
        <v>0</v>
      </c>
      <c r="BK2905" s="2">
        <v>0</v>
      </c>
      <c r="BL2905" s="2">
        <v>9</v>
      </c>
      <c r="BM2905" s="2">
        <v>5</v>
      </c>
      <c r="BN2905" s="2">
        <v>5</v>
      </c>
      <c r="BO2905" s="2">
        <v>6</v>
      </c>
      <c r="BP2905" s="2">
        <v>12</v>
      </c>
      <c r="BQ2905" s="2">
        <v>10</v>
      </c>
      <c r="BR2905" s="2">
        <v>11</v>
      </c>
      <c r="BS2905" s="2">
        <v>0</v>
      </c>
      <c r="BT2905" s="2">
        <v>0</v>
      </c>
      <c r="BU2905" s="2">
        <v>0</v>
      </c>
      <c r="BV2905" s="2">
        <v>0</v>
      </c>
      <c r="BW2905" s="2">
        <v>0</v>
      </c>
      <c r="BX2905" s="2">
        <v>0</v>
      </c>
      <c r="BY2905" s="2">
        <v>0</v>
      </c>
      <c r="BZ2905" s="2">
        <v>0</v>
      </c>
      <c r="CA2905" s="2">
        <v>0</v>
      </c>
      <c r="CB2905" s="2">
        <v>0</v>
      </c>
      <c r="CC2905" s="2">
        <v>0</v>
      </c>
      <c r="CD2905" s="2">
        <v>0</v>
      </c>
      <c r="CE2905" s="2">
        <v>0</v>
      </c>
      <c r="CF2905" s="2">
        <v>0</v>
      </c>
      <c r="CG2905" s="2">
        <v>0</v>
      </c>
      <c r="CH2905" s="2">
        <v>0</v>
      </c>
      <c r="CI2905" s="2">
        <v>0</v>
      </c>
      <c r="CJ2905" s="2">
        <v>0</v>
      </c>
      <c r="CK2905" s="2">
        <v>0</v>
      </c>
      <c r="CL2905" s="2">
        <v>0</v>
      </c>
    </row>
    <row r="2906" spans="1:90" x14ac:dyDescent="0.25">
      <c r="A2906" t="s">
        <v>115</v>
      </c>
      <c r="B2906">
        <v>20408</v>
      </c>
      <c r="C2906" t="s">
        <v>498</v>
      </c>
      <c r="D2906">
        <v>1</v>
      </c>
      <c r="E2906">
        <v>8</v>
      </c>
      <c r="F2906">
        <v>909567</v>
      </c>
      <c r="G2906">
        <v>35909567</v>
      </c>
      <c r="H2906" t="s">
        <v>13675</v>
      </c>
      <c r="I2906">
        <v>587</v>
      </c>
      <c r="J2906" t="s">
        <v>548</v>
      </c>
      <c r="K2906" t="s">
        <v>1807</v>
      </c>
      <c r="L2906">
        <v>1</v>
      </c>
      <c r="M2906" t="s">
        <v>548</v>
      </c>
      <c r="N2906">
        <v>13506747</v>
      </c>
      <c r="O2906" t="s">
        <v>92</v>
      </c>
      <c r="P2906" t="s">
        <v>13676</v>
      </c>
      <c r="Q2906">
        <v>181</v>
      </c>
      <c r="R2906">
        <v>19</v>
      </c>
      <c r="S2906">
        <v>35233235</v>
      </c>
      <c r="T2906">
        <v>35236175</v>
      </c>
      <c r="U2906" t="s">
        <v>13677</v>
      </c>
      <c r="V2906">
        <v>1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90</v>
      </c>
      <c r="AE2906" s="2">
        <v>123</v>
      </c>
      <c r="AF2906" s="2">
        <v>99</v>
      </c>
      <c r="AG2906" s="2">
        <v>103</v>
      </c>
      <c r="AH2906" s="2">
        <v>104</v>
      </c>
      <c r="AI2906" s="2">
        <v>0</v>
      </c>
      <c r="AJ2906" s="2">
        <v>113</v>
      </c>
      <c r="AK2906" s="2">
        <v>0</v>
      </c>
      <c r="AL2906" s="2">
        <v>0</v>
      </c>
      <c r="AM2906" s="2">
        <v>0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0</v>
      </c>
      <c r="BI2906" s="2">
        <v>0</v>
      </c>
      <c r="BJ2906" s="2">
        <v>0</v>
      </c>
      <c r="BK2906" s="2">
        <v>0</v>
      </c>
      <c r="BL2906" s="2">
        <v>5</v>
      </c>
      <c r="BM2906" s="2">
        <v>8</v>
      </c>
      <c r="BN2906" s="2">
        <v>3</v>
      </c>
      <c r="BO2906" s="2">
        <v>4</v>
      </c>
      <c r="BP2906" s="2">
        <v>6</v>
      </c>
      <c r="BQ2906" s="2">
        <v>0</v>
      </c>
      <c r="BR2906" s="2">
        <v>5</v>
      </c>
      <c r="BS2906" s="2">
        <v>0</v>
      </c>
      <c r="BT2906" s="2">
        <v>0</v>
      </c>
      <c r="BU2906" s="2">
        <v>0</v>
      </c>
      <c r="BV2906" s="2">
        <v>0</v>
      </c>
      <c r="BW2906" s="2">
        <v>0</v>
      </c>
      <c r="BX2906" s="2">
        <v>0</v>
      </c>
      <c r="BY2906" s="2">
        <v>0</v>
      </c>
      <c r="BZ2906" s="2">
        <v>0</v>
      </c>
      <c r="CA2906" s="2">
        <v>0</v>
      </c>
      <c r="CB2906" s="2">
        <v>0</v>
      </c>
      <c r="CC2906" s="2">
        <v>0</v>
      </c>
      <c r="CD2906" s="2">
        <v>0</v>
      </c>
      <c r="CE2906" s="2">
        <v>0</v>
      </c>
      <c r="CF2906" s="2">
        <v>0</v>
      </c>
      <c r="CG2906" s="2">
        <v>0</v>
      </c>
      <c r="CH2906" s="2">
        <v>0</v>
      </c>
      <c r="CI2906" s="2">
        <v>0</v>
      </c>
      <c r="CJ2906" s="2">
        <v>0</v>
      </c>
      <c r="CK2906" s="2">
        <v>0</v>
      </c>
      <c r="CL2906" s="2">
        <v>0</v>
      </c>
    </row>
    <row r="2907" spans="1:90" x14ac:dyDescent="0.25">
      <c r="A2907" t="s">
        <v>115</v>
      </c>
      <c r="B2907">
        <v>20408</v>
      </c>
      <c r="C2907" t="s">
        <v>498</v>
      </c>
      <c r="D2907">
        <v>1</v>
      </c>
      <c r="E2907">
        <v>8</v>
      </c>
      <c r="F2907">
        <v>49517</v>
      </c>
      <c r="G2907">
        <v>35049517</v>
      </c>
      <c r="H2907" t="s">
        <v>18579</v>
      </c>
      <c r="I2907">
        <v>417</v>
      </c>
      <c r="J2907" t="s">
        <v>498</v>
      </c>
      <c r="K2907" t="s">
        <v>3827</v>
      </c>
      <c r="L2907">
        <v>1</v>
      </c>
      <c r="M2907" t="s">
        <v>498</v>
      </c>
      <c r="N2907">
        <v>13487048</v>
      </c>
      <c r="O2907" t="s">
        <v>92</v>
      </c>
      <c r="P2907" t="s">
        <v>18580</v>
      </c>
      <c r="Q2907">
        <v>234</v>
      </c>
      <c r="R2907">
        <v>19</v>
      </c>
      <c r="S2907">
        <v>34413598</v>
      </c>
      <c r="T2907">
        <v>34514622</v>
      </c>
      <c r="U2907" t="s">
        <v>18581</v>
      </c>
      <c r="V2907">
        <v>1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88</v>
      </c>
      <c r="AE2907" s="2">
        <v>46</v>
      </c>
      <c r="AF2907" s="2">
        <v>71</v>
      </c>
      <c r="AG2907" s="2">
        <v>65</v>
      </c>
      <c r="AH2907" s="2">
        <v>182</v>
      </c>
      <c r="AI2907" s="2">
        <v>178</v>
      </c>
      <c r="AJ2907" s="2">
        <v>142</v>
      </c>
      <c r="AK2907" s="2">
        <v>0</v>
      </c>
      <c r="AL2907" s="2">
        <v>0</v>
      </c>
      <c r="AM2907" s="2">
        <v>0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130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0</v>
      </c>
      <c r="BI2907" s="2">
        <v>0</v>
      </c>
      <c r="BJ2907" s="2">
        <v>0</v>
      </c>
      <c r="BK2907" s="2">
        <v>0</v>
      </c>
      <c r="BL2907" s="2">
        <v>4</v>
      </c>
      <c r="BM2907" s="2">
        <v>3</v>
      </c>
      <c r="BN2907" s="2">
        <v>5</v>
      </c>
      <c r="BO2907" s="2">
        <v>2</v>
      </c>
      <c r="BP2907" s="2">
        <v>6</v>
      </c>
      <c r="BQ2907" s="2">
        <v>9</v>
      </c>
      <c r="BR2907" s="2">
        <v>4</v>
      </c>
      <c r="BS2907" s="2">
        <v>0</v>
      </c>
      <c r="BT2907" s="2">
        <v>0</v>
      </c>
      <c r="BU2907" s="2">
        <v>0</v>
      </c>
      <c r="BV2907" s="2">
        <v>0</v>
      </c>
      <c r="BW2907" s="2">
        <v>0</v>
      </c>
      <c r="BX2907" s="2">
        <v>0</v>
      </c>
      <c r="BY2907" s="2">
        <v>0</v>
      </c>
      <c r="BZ2907" s="2">
        <v>0</v>
      </c>
      <c r="CA2907" s="2">
        <v>0</v>
      </c>
      <c r="CB2907" s="2">
        <v>0</v>
      </c>
      <c r="CC2907" s="2">
        <v>5</v>
      </c>
      <c r="CD2907" s="2">
        <v>0</v>
      </c>
      <c r="CE2907" s="2">
        <v>0</v>
      </c>
      <c r="CF2907" s="2">
        <v>0</v>
      </c>
      <c r="CG2907" s="2">
        <v>0</v>
      </c>
      <c r="CH2907" s="2">
        <v>0</v>
      </c>
      <c r="CI2907" s="2">
        <v>0</v>
      </c>
      <c r="CJ2907" s="2">
        <v>0</v>
      </c>
      <c r="CK2907" s="2">
        <v>0</v>
      </c>
      <c r="CL2907" s="2">
        <v>0</v>
      </c>
    </row>
    <row r="2908" spans="1:90" x14ac:dyDescent="0.25">
      <c r="A2908" t="s">
        <v>115</v>
      </c>
      <c r="B2908">
        <v>20408</v>
      </c>
      <c r="C2908" t="s">
        <v>498</v>
      </c>
      <c r="D2908">
        <v>1</v>
      </c>
      <c r="E2908">
        <v>8</v>
      </c>
      <c r="F2908">
        <v>909385</v>
      </c>
      <c r="G2908">
        <v>35909385</v>
      </c>
      <c r="H2908" t="s">
        <v>5238</v>
      </c>
      <c r="I2908">
        <v>276</v>
      </c>
      <c r="J2908" t="s">
        <v>1063</v>
      </c>
      <c r="K2908" t="s">
        <v>5239</v>
      </c>
      <c r="L2908">
        <v>1</v>
      </c>
      <c r="M2908" t="s">
        <v>1063</v>
      </c>
      <c r="N2908">
        <v>13150000</v>
      </c>
      <c r="O2908" t="s">
        <v>102</v>
      </c>
      <c r="P2908" t="s">
        <v>3942</v>
      </c>
      <c r="Q2908">
        <v>1660</v>
      </c>
      <c r="R2908">
        <v>19</v>
      </c>
      <c r="S2908">
        <v>38722221</v>
      </c>
      <c r="T2908">
        <v>38725453</v>
      </c>
      <c r="U2908" t="s">
        <v>5240</v>
      </c>
      <c r="V2908">
        <v>1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118</v>
      </c>
      <c r="AI2908" s="2">
        <v>88</v>
      </c>
      <c r="AJ2908" s="2">
        <v>80</v>
      </c>
      <c r="AK2908" s="2">
        <v>0</v>
      </c>
      <c r="AL2908" s="2">
        <v>0</v>
      </c>
      <c r="AM2908" s="2">
        <v>0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0</v>
      </c>
      <c r="BI2908" s="2">
        <v>0</v>
      </c>
      <c r="BJ2908" s="2">
        <v>0</v>
      </c>
      <c r="BK2908" s="2">
        <v>0</v>
      </c>
      <c r="BL2908" s="2">
        <v>0</v>
      </c>
      <c r="BM2908" s="2">
        <v>0</v>
      </c>
      <c r="BN2908" s="2">
        <v>0</v>
      </c>
      <c r="BO2908" s="2">
        <v>0</v>
      </c>
      <c r="BP2908" s="2">
        <v>3</v>
      </c>
      <c r="BQ2908" s="2">
        <v>3</v>
      </c>
      <c r="BR2908" s="2">
        <v>3</v>
      </c>
      <c r="BS2908" s="2">
        <v>0</v>
      </c>
      <c r="BT2908" s="2">
        <v>0</v>
      </c>
      <c r="BU2908" s="2">
        <v>0</v>
      </c>
      <c r="BV2908" s="2">
        <v>0</v>
      </c>
      <c r="BW2908" s="2">
        <v>0</v>
      </c>
      <c r="BX2908" s="2">
        <v>0</v>
      </c>
      <c r="BY2908" s="2">
        <v>0</v>
      </c>
      <c r="BZ2908" s="2">
        <v>0</v>
      </c>
      <c r="CA2908" s="2">
        <v>0</v>
      </c>
      <c r="CB2908" s="2">
        <v>0</v>
      </c>
      <c r="CC2908" s="2">
        <v>0</v>
      </c>
      <c r="CD2908" s="2">
        <v>0</v>
      </c>
      <c r="CE2908" s="2">
        <v>0</v>
      </c>
      <c r="CF2908" s="2">
        <v>0</v>
      </c>
      <c r="CG2908" s="2">
        <v>0</v>
      </c>
      <c r="CH2908" s="2">
        <v>0</v>
      </c>
      <c r="CI2908" s="2">
        <v>0</v>
      </c>
      <c r="CJ2908" s="2">
        <v>0</v>
      </c>
      <c r="CK2908" s="2">
        <v>0</v>
      </c>
      <c r="CL2908" s="2">
        <v>0</v>
      </c>
    </row>
    <row r="2909" spans="1:90" x14ac:dyDescent="0.25">
      <c r="A2909" t="s">
        <v>115</v>
      </c>
      <c r="B2909">
        <v>20408</v>
      </c>
      <c r="C2909" t="s">
        <v>498</v>
      </c>
      <c r="D2909">
        <v>1</v>
      </c>
      <c r="E2909">
        <v>8</v>
      </c>
      <c r="F2909">
        <v>21775</v>
      </c>
      <c r="G2909">
        <v>35021775</v>
      </c>
      <c r="H2909" t="s">
        <v>12504</v>
      </c>
      <c r="I2909">
        <v>272</v>
      </c>
      <c r="J2909" t="s">
        <v>2256</v>
      </c>
      <c r="K2909" t="s">
        <v>436</v>
      </c>
      <c r="L2909">
        <v>1</v>
      </c>
      <c r="M2909" t="s">
        <v>2256</v>
      </c>
      <c r="N2909">
        <v>13490000</v>
      </c>
      <c r="O2909" t="s">
        <v>92</v>
      </c>
      <c r="P2909" t="s">
        <v>3852</v>
      </c>
      <c r="Q2909">
        <v>839</v>
      </c>
      <c r="R2909">
        <v>19</v>
      </c>
      <c r="S2909">
        <v>35462633</v>
      </c>
      <c r="T2909">
        <v>35462854</v>
      </c>
      <c r="U2909" t="s">
        <v>12505</v>
      </c>
      <c r="V2909">
        <v>1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170</v>
      </c>
      <c r="AE2909" s="2">
        <v>151</v>
      </c>
      <c r="AF2909" s="2">
        <v>130</v>
      </c>
      <c r="AG2909" s="2">
        <v>139</v>
      </c>
      <c r="AH2909" s="2">
        <v>138</v>
      </c>
      <c r="AI2909" s="2">
        <v>126</v>
      </c>
      <c r="AJ2909" s="2">
        <v>110</v>
      </c>
      <c r="AK2909" s="2">
        <v>0</v>
      </c>
      <c r="AL2909" s="2">
        <v>0</v>
      </c>
      <c r="AM2909" s="2">
        <v>0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90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0</v>
      </c>
      <c r="BI2909" s="2">
        <v>0</v>
      </c>
      <c r="BJ2909" s="2">
        <v>0</v>
      </c>
      <c r="BK2909" s="2">
        <v>0</v>
      </c>
      <c r="BL2909" s="2">
        <v>5</v>
      </c>
      <c r="BM2909" s="2">
        <v>7</v>
      </c>
      <c r="BN2909" s="2">
        <v>4</v>
      </c>
      <c r="BO2909" s="2">
        <v>4</v>
      </c>
      <c r="BP2909" s="2">
        <v>4</v>
      </c>
      <c r="BQ2909" s="2">
        <v>4</v>
      </c>
      <c r="BR2909" s="2">
        <v>3</v>
      </c>
      <c r="BS2909" s="2">
        <v>0</v>
      </c>
      <c r="BT2909" s="2">
        <v>0</v>
      </c>
      <c r="BU2909" s="2">
        <v>0</v>
      </c>
      <c r="BV2909" s="2">
        <v>0</v>
      </c>
      <c r="BW2909" s="2">
        <v>0</v>
      </c>
      <c r="BX2909" s="2">
        <v>0</v>
      </c>
      <c r="BY2909" s="2">
        <v>0</v>
      </c>
      <c r="BZ2909" s="2">
        <v>0</v>
      </c>
      <c r="CA2909" s="2">
        <v>0</v>
      </c>
      <c r="CB2909" s="2">
        <v>0</v>
      </c>
      <c r="CC2909" s="2">
        <v>4</v>
      </c>
      <c r="CD2909" s="2">
        <v>0</v>
      </c>
      <c r="CE2909" s="2">
        <v>0</v>
      </c>
      <c r="CF2909" s="2">
        <v>0</v>
      </c>
      <c r="CG2909" s="2">
        <v>0</v>
      </c>
      <c r="CH2909" s="2">
        <v>0</v>
      </c>
      <c r="CI2909" s="2">
        <v>0</v>
      </c>
      <c r="CJ2909" s="2">
        <v>0</v>
      </c>
      <c r="CK2909" s="2">
        <v>0</v>
      </c>
      <c r="CL2909" s="2">
        <v>0</v>
      </c>
    </row>
    <row r="2910" spans="1:90" x14ac:dyDescent="0.25">
      <c r="A2910" t="s">
        <v>115</v>
      </c>
      <c r="B2910">
        <v>20408</v>
      </c>
      <c r="C2910" t="s">
        <v>498</v>
      </c>
      <c r="D2910">
        <v>1</v>
      </c>
      <c r="E2910">
        <v>8</v>
      </c>
      <c r="F2910">
        <v>435485</v>
      </c>
      <c r="G2910">
        <v>35435485</v>
      </c>
      <c r="H2910" t="s">
        <v>6202</v>
      </c>
      <c r="I2910">
        <v>587</v>
      </c>
      <c r="J2910" t="s">
        <v>548</v>
      </c>
      <c r="K2910" t="s">
        <v>2994</v>
      </c>
      <c r="L2910">
        <v>1</v>
      </c>
      <c r="M2910" t="s">
        <v>548</v>
      </c>
      <c r="N2910">
        <v>13506070</v>
      </c>
      <c r="O2910" t="s">
        <v>92</v>
      </c>
      <c r="P2910" t="s">
        <v>6203</v>
      </c>
      <c r="Q2910">
        <v>450</v>
      </c>
      <c r="R2910">
        <v>19</v>
      </c>
      <c r="S2910">
        <v>35236829</v>
      </c>
      <c r="U2910" t="s">
        <v>6204</v>
      </c>
      <c r="V2910">
        <v>1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165</v>
      </c>
      <c r="AE2910" s="2">
        <v>156</v>
      </c>
      <c r="AF2910" s="2">
        <v>144</v>
      </c>
      <c r="AG2910" s="2">
        <v>131</v>
      </c>
      <c r="AH2910" s="2">
        <v>93</v>
      </c>
      <c r="AI2910" s="2">
        <v>29</v>
      </c>
      <c r="AJ2910" s="2">
        <v>75</v>
      </c>
      <c r="AK2910" s="2">
        <v>0</v>
      </c>
      <c r="AL2910" s="2">
        <v>0</v>
      </c>
      <c r="AM2910" s="2">
        <v>0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30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0</v>
      </c>
      <c r="BI2910" s="2">
        <v>0</v>
      </c>
      <c r="BJ2910" s="2">
        <v>0</v>
      </c>
      <c r="BK2910" s="2">
        <v>0</v>
      </c>
      <c r="BL2910" s="2">
        <v>9</v>
      </c>
      <c r="BM2910" s="2">
        <v>8</v>
      </c>
      <c r="BN2910" s="2">
        <v>6</v>
      </c>
      <c r="BO2910" s="2">
        <v>7</v>
      </c>
      <c r="BP2910" s="2">
        <v>3</v>
      </c>
      <c r="BQ2910" s="2">
        <v>1</v>
      </c>
      <c r="BR2910" s="2">
        <v>4</v>
      </c>
      <c r="BS2910" s="2">
        <v>0</v>
      </c>
      <c r="BT2910" s="2">
        <v>0</v>
      </c>
      <c r="BU2910" s="2">
        <v>0</v>
      </c>
      <c r="BV2910" s="2">
        <v>0</v>
      </c>
      <c r="BW2910" s="2">
        <v>0</v>
      </c>
      <c r="BX2910" s="2">
        <v>0</v>
      </c>
      <c r="BY2910" s="2">
        <v>0</v>
      </c>
      <c r="BZ2910" s="2">
        <v>0</v>
      </c>
      <c r="CA2910" s="2">
        <v>0</v>
      </c>
      <c r="CB2910" s="2">
        <v>0</v>
      </c>
      <c r="CC2910" s="2">
        <v>1</v>
      </c>
      <c r="CD2910" s="2">
        <v>0</v>
      </c>
      <c r="CE2910" s="2">
        <v>0</v>
      </c>
      <c r="CF2910" s="2">
        <v>0</v>
      </c>
      <c r="CG2910" s="2">
        <v>0</v>
      </c>
      <c r="CH2910" s="2">
        <v>0</v>
      </c>
      <c r="CI2910" s="2">
        <v>0</v>
      </c>
      <c r="CJ2910" s="2">
        <v>0</v>
      </c>
      <c r="CK2910" s="2">
        <v>0</v>
      </c>
      <c r="CL2910" s="2">
        <v>0</v>
      </c>
    </row>
    <row r="2911" spans="1:90" x14ac:dyDescent="0.25">
      <c r="A2911" t="s">
        <v>115</v>
      </c>
      <c r="B2911">
        <v>20408</v>
      </c>
      <c r="C2911" t="s">
        <v>498</v>
      </c>
      <c r="D2911">
        <v>1</v>
      </c>
      <c r="E2911">
        <v>8</v>
      </c>
      <c r="F2911">
        <v>581124</v>
      </c>
      <c r="G2911">
        <v>35581124</v>
      </c>
      <c r="H2911" t="s">
        <v>4533</v>
      </c>
      <c r="I2911">
        <v>417</v>
      </c>
      <c r="J2911" t="s">
        <v>498</v>
      </c>
      <c r="K2911" t="s">
        <v>19817</v>
      </c>
      <c r="L2911">
        <v>1</v>
      </c>
      <c r="M2911" t="s">
        <v>498</v>
      </c>
      <c r="N2911">
        <v>13482608</v>
      </c>
      <c r="O2911" t="s">
        <v>92</v>
      </c>
      <c r="P2911" t="s">
        <v>19818</v>
      </c>
      <c r="Q2911">
        <v>170</v>
      </c>
      <c r="R2911">
        <v>19</v>
      </c>
      <c r="S2911">
        <v>34495644</v>
      </c>
      <c r="T2911">
        <v>34495647</v>
      </c>
      <c r="U2911" t="s">
        <v>19819</v>
      </c>
      <c r="V2911">
        <v>1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116</v>
      </c>
      <c r="AE2911" s="2">
        <v>72</v>
      </c>
      <c r="AF2911" s="2">
        <v>104</v>
      </c>
      <c r="AG2911" s="2">
        <v>99</v>
      </c>
      <c r="AH2911" s="2">
        <v>135</v>
      </c>
      <c r="AI2911" s="2">
        <v>91</v>
      </c>
      <c r="AJ2911" s="2">
        <v>57</v>
      </c>
      <c r="AK2911" s="2">
        <v>0</v>
      </c>
      <c r="AL2911" s="2">
        <v>0</v>
      </c>
      <c r="AM2911" s="2">
        <v>0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88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0</v>
      </c>
      <c r="BI2911" s="2">
        <v>0</v>
      </c>
      <c r="BJ2911" s="2">
        <v>0</v>
      </c>
      <c r="BK2911" s="2">
        <v>0</v>
      </c>
      <c r="BL2911" s="2">
        <v>8</v>
      </c>
      <c r="BM2911" s="2">
        <v>3</v>
      </c>
      <c r="BN2911" s="2">
        <v>5</v>
      </c>
      <c r="BO2911" s="2">
        <v>5</v>
      </c>
      <c r="BP2911" s="2">
        <v>6</v>
      </c>
      <c r="BQ2911" s="2">
        <v>4</v>
      </c>
      <c r="BR2911" s="2">
        <v>2</v>
      </c>
      <c r="BS2911" s="2">
        <v>0</v>
      </c>
      <c r="BT2911" s="2">
        <v>0</v>
      </c>
      <c r="BU2911" s="2">
        <v>0</v>
      </c>
      <c r="BV2911" s="2">
        <v>0</v>
      </c>
      <c r="BW2911" s="2">
        <v>0</v>
      </c>
      <c r="BX2911" s="2">
        <v>0</v>
      </c>
      <c r="BY2911" s="2">
        <v>0</v>
      </c>
      <c r="BZ2911" s="2">
        <v>0</v>
      </c>
      <c r="CA2911" s="2">
        <v>0</v>
      </c>
      <c r="CB2911" s="2">
        <v>0</v>
      </c>
      <c r="CC2911" s="2">
        <v>3</v>
      </c>
      <c r="CD2911" s="2">
        <v>0</v>
      </c>
      <c r="CE2911" s="2">
        <v>0</v>
      </c>
      <c r="CF2911" s="2">
        <v>0</v>
      </c>
      <c r="CG2911" s="2">
        <v>0</v>
      </c>
      <c r="CH2911" s="2">
        <v>0</v>
      </c>
      <c r="CI2911" s="2">
        <v>0</v>
      </c>
      <c r="CJ2911" s="2">
        <v>0</v>
      </c>
      <c r="CK2911" s="2">
        <v>0</v>
      </c>
      <c r="CL2911" s="2">
        <v>0</v>
      </c>
    </row>
    <row r="2912" spans="1:90" x14ac:dyDescent="0.25">
      <c r="A2912" t="s">
        <v>115</v>
      </c>
      <c r="B2912">
        <v>20408</v>
      </c>
      <c r="C2912" t="s">
        <v>498</v>
      </c>
      <c r="D2912">
        <v>1</v>
      </c>
      <c r="E2912">
        <v>8</v>
      </c>
      <c r="F2912">
        <v>478209</v>
      </c>
      <c r="G2912">
        <v>35478209</v>
      </c>
      <c r="H2912" t="s">
        <v>16137</v>
      </c>
      <c r="I2912">
        <v>187</v>
      </c>
      <c r="J2912" t="s">
        <v>3130</v>
      </c>
      <c r="K2912" t="s">
        <v>4248</v>
      </c>
      <c r="L2912">
        <v>1</v>
      </c>
      <c r="M2912" t="s">
        <v>3130</v>
      </c>
      <c r="N2912">
        <v>13160000</v>
      </c>
      <c r="O2912" t="s">
        <v>92</v>
      </c>
      <c r="P2912" t="s">
        <v>16138</v>
      </c>
      <c r="Q2912">
        <v>1550</v>
      </c>
      <c r="R2912">
        <v>19</v>
      </c>
      <c r="S2912">
        <v>38773321</v>
      </c>
      <c r="U2912" t="s">
        <v>16139</v>
      </c>
      <c r="V2912">
        <v>1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93</v>
      </c>
      <c r="AE2912" s="2">
        <v>41</v>
      </c>
      <c r="AF2912" s="2">
        <v>31</v>
      </c>
      <c r="AG2912" s="2">
        <v>53</v>
      </c>
      <c r="AH2912" s="2">
        <v>68</v>
      </c>
      <c r="AI2912" s="2">
        <v>37</v>
      </c>
      <c r="AJ2912" s="2">
        <v>36</v>
      </c>
      <c r="AK2912" s="2">
        <v>0</v>
      </c>
      <c r="AL2912" s="2">
        <v>0</v>
      </c>
      <c r="AM2912" s="2">
        <v>0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0</v>
      </c>
      <c r="BI2912" s="2">
        <v>0</v>
      </c>
      <c r="BJ2912" s="2">
        <v>0</v>
      </c>
      <c r="BK2912" s="2">
        <v>0</v>
      </c>
      <c r="BL2912" s="2">
        <v>5</v>
      </c>
      <c r="BM2912" s="2">
        <v>3</v>
      </c>
      <c r="BN2912" s="2">
        <v>1</v>
      </c>
      <c r="BO2912" s="2">
        <v>2</v>
      </c>
      <c r="BP2912" s="2">
        <v>2</v>
      </c>
      <c r="BQ2912" s="2">
        <v>1</v>
      </c>
      <c r="BR2912" s="2">
        <v>2</v>
      </c>
      <c r="BS2912" s="2">
        <v>0</v>
      </c>
      <c r="BT2912" s="2">
        <v>0</v>
      </c>
      <c r="BU2912" s="2">
        <v>0</v>
      </c>
      <c r="BV2912" s="2">
        <v>0</v>
      </c>
      <c r="BW2912" s="2">
        <v>0</v>
      </c>
      <c r="BX2912" s="2">
        <v>0</v>
      </c>
      <c r="BY2912" s="2">
        <v>0</v>
      </c>
      <c r="BZ2912" s="2">
        <v>0</v>
      </c>
      <c r="CA2912" s="2">
        <v>0</v>
      </c>
      <c r="CB2912" s="2">
        <v>0</v>
      </c>
      <c r="CC2912" s="2">
        <v>0</v>
      </c>
      <c r="CD2912" s="2">
        <v>0</v>
      </c>
      <c r="CE2912" s="2">
        <v>0</v>
      </c>
      <c r="CF2912" s="2">
        <v>0</v>
      </c>
      <c r="CG2912" s="2">
        <v>0</v>
      </c>
      <c r="CH2912" s="2">
        <v>0</v>
      </c>
      <c r="CI2912" s="2">
        <v>0</v>
      </c>
      <c r="CJ2912" s="2">
        <v>0</v>
      </c>
      <c r="CK2912" s="2">
        <v>0</v>
      </c>
      <c r="CL2912" s="2">
        <v>0</v>
      </c>
    </row>
    <row r="2913" spans="1:90" x14ac:dyDescent="0.25">
      <c r="A2913" t="s">
        <v>115</v>
      </c>
      <c r="B2913">
        <v>20408</v>
      </c>
      <c r="C2913" t="s">
        <v>498</v>
      </c>
      <c r="D2913">
        <v>1</v>
      </c>
      <c r="E2913">
        <v>8</v>
      </c>
      <c r="F2913">
        <v>921944</v>
      </c>
      <c r="G2913">
        <v>35921944</v>
      </c>
      <c r="H2913" t="s">
        <v>9087</v>
      </c>
      <c r="I2913">
        <v>587</v>
      </c>
      <c r="J2913" t="s">
        <v>548</v>
      </c>
      <c r="K2913" t="s">
        <v>3904</v>
      </c>
      <c r="L2913">
        <v>1</v>
      </c>
      <c r="M2913" t="s">
        <v>548</v>
      </c>
      <c r="N2913">
        <v>13502414</v>
      </c>
      <c r="O2913" t="s">
        <v>92</v>
      </c>
      <c r="P2913" t="s">
        <v>9088</v>
      </c>
      <c r="Q2913">
        <v>11</v>
      </c>
      <c r="R2913">
        <v>19</v>
      </c>
      <c r="S2913">
        <v>35233180</v>
      </c>
      <c r="T2913">
        <v>35249460</v>
      </c>
      <c r="U2913" t="s">
        <v>9089</v>
      </c>
      <c r="V2913">
        <v>1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74</v>
      </c>
      <c r="AE2913" s="2">
        <v>66</v>
      </c>
      <c r="AF2913" s="2">
        <v>36</v>
      </c>
      <c r="AG2913" s="2">
        <v>62</v>
      </c>
      <c r="AH2913" s="2">
        <v>50</v>
      </c>
      <c r="AI2913" s="2">
        <v>13</v>
      </c>
      <c r="AJ2913" s="2">
        <v>38</v>
      </c>
      <c r="AK2913" s="2">
        <v>0</v>
      </c>
      <c r="AL2913" s="2">
        <v>0</v>
      </c>
      <c r="AM2913" s="2">
        <v>0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23</v>
      </c>
      <c r="BE2913" s="2">
        <v>0</v>
      </c>
      <c r="BF2913" s="2">
        <v>0</v>
      </c>
      <c r="BG2913" s="2">
        <v>0</v>
      </c>
      <c r="BH2913" s="2">
        <v>0</v>
      </c>
      <c r="BI2913" s="2">
        <v>0</v>
      </c>
      <c r="BJ2913" s="2">
        <v>0</v>
      </c>
      <c r="BK2913" s="2">
        <v>0</v>
      </c>
      <c r="BL2913" s="2">
        <v>4</v>
      </c>
      <c r="BM2913" s="2">
        <v>3</v>
      </c>
      <c r="BN2913" s="2">
        <v>2</v>
      </c>
      <c r="BO2913" s="2">
        <v>4</v>
      </c>
      <c r="BP2913" s="2">
        <v>3</v>
      </c>
      <c r="BQ2913" s="2">
        <v>2</v>
      </c>
      <c r="BR2913" s="2">
        <v>1</v>
      </c>
      <c r="BS2913" s="2">
        <v>0</v>
      </c>
      <c r="BT2913" s="2">
        <v>0</v>
      </c>
      <c r="BU2913" s="2">
        <v>0</v>
      </c>
      <c r="BV2913" s="2">
        <v>0</v>
      </c>
      <c r="BW2913" s="2">
        <v>0</v>
      </c>
      <c r="BX2913" s="2">
        <v>0</v>
      </c>
      <c r="BY2913" s="2">
        <v>0</v>
      </c>
      <c r="BZ2913" s="2">
        <v>0</v>
      </c>
      <c r="CA2913" s="2">
        <v>0</v>
      </c>
      <c r="CB2913" s="2">
        <v>0</v>
      </c>
      <c r="CC2913" s="2">
        <v>0</v>
      </c>
      <c r="CD2913" s="2">
        <v>0</v>
      </c>
      <c r="CE2913" s="2">
        <v>0</v>
      </c>
      <c r="CF2913" s="2">
        <v>0</v>
      </c>
      <c r="CG2913" s="2">
        <v>0</v>
      </c>
      <c r="CH2913" s="2">
        <v>0</v>
      </c>
      <c r="CI2913" s="2">
        <v>0</v>
      </c>
      <c r="CJ2913" s="2">
        <v>0</v>
      </c>
      <c r="CK2913" s="2">
        <v>0</v>
      </c>
      <c r="CL2913" s="2">
        <v>5</v>
      </c>
    </row>
    <row r="2914" spans="1:90" x14ac:dyDescent="0.25">
      <c r="A2914" t="s">
        <v>115</v>
      </c>
      <c r="B2914">
        <v>20408</v>
      </c>
      <c r="C2914" t="s">
        <v>498</v>
      </c>
      <c r="D2914">
        <v>1</v>
      </c>
      <c r="E2914">
        <v>8</v>
      </c>
      <c r="F2914">
        <v>21702</v>
      </c>
      <c r="G2914">
        <v>35021702</v>
      </c>
      <c r="H2914" t="s">
        <v>1581</v>
      </c>
      <c r="I2914">
        <v>587</v>
      </c>
      <c r="J2914" t="s">
        <v>548</v>
      </c>
      <c r="K2914" t="s">
        <v>1582</v>
      </c>
      <c r="L2914">
        <v>1</v>
      </c>
      <c r="M2914" t="s">
        <v>548</v>
      </c>
      <c r="N2914">
        <v>13505151</v>
      </c>
      <c r="O2914" t="s">
        <v>102</v>
      </c>
      <c r="P2914" t="s">
        <v>764</v>
      </c>
      <c r="Q2914">
        <v>182</v>
      </c>
      <c r="R2914">
        <v>19</v>
      </c>
      <c r="S2914">
        <v>35233014</v>
      </c>
      <c r="T2914">
        <v>35236124</v>
      </c>
      <c r="U2914" t="s">
        <v>1583</v>
      </c>
      <c r="V2914">
        <v>1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131</v>
      </c>
      <c r="AE2914" s="2">
        <v>205</v>
      </c>
      <c r="AF2914" s="2">
        <v>102</v>
      </c>
      <c r="AG2914" s="2">
        <v>70</v>
      </c>
      <c r="AH2914" s="2">
        <v>373</v>
      </c>
      <c r="AI2914" s="2">
        <v>148</v>
      </c>
      <c r="AJ2914" s="2">
        <v>333</v>
      </c>
      <c r="AK2914" s="2">
        <v>0</v>
      </c>
      <c r="AL2914" s="2">
        <v>0</v>
      </c>
      <c r="AM2914" s="2">
        <v>0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0</v>
      </c>
      <c r="BI2914" s="2">
        <v>0</v>
      </c>
      <c r="BJ2914" s="2">
        <v>0</v>
      </c>
      <c r="BK2914" s="2">
        <v>0</v>
      </c>
      <c r="BL2914" s="2">
        <v>6</v>
      </c>
      <c r="BM2914" s="2">
        <v>7</v>
      </c>
      <c r="BN2914" s="2">
        <v>3</v>
      </c>
      <c r="BO2914" s="2">
        <v>3</v>
      </c>
      <c r="BP2914" s="2">
        <v>13</v>
      </c>
      <c r="BQ2914" s="2">
        <v>5</v>
      </c>
      <c r="BR2914" s="2">
        <v>12</v>
      </c>
      <c r="BS2914" s="2">
        <v>0</v>
      </c>
      <c r="BT2914" s="2">
        <v>0</v>
      </c>
      <c r="BU2914" s="2">
        <v>0</v>
      </c>
      <c r="BV2914" s="2">
        <v>0</v>
      </c>
      <c r="BW2914" s="2">
        <v>0</v>
      </c>
      <c r="BX2914" s="2">
        <v>0</v>
      </c>
      <c r="BY2914" s="2">
        <v>0</v>
      </c>
      <c r="BZ2914" s="2">
        <v>0</v>
      </c>
      <c r="CA2914" s="2">
        <v>0</v>
      </c>
      <c r="CB2914" s="2">
        <v>0</v>
      </c>
      <c r="CC2914" s="2">
        <v>0</v>
      </c>
      <c r="CD2914" s="2">
        <v>0</v>
      </c>
      <c r="CE2914" s="2">
        <v>0</v>
      </c>
      <c r="CF2914" s="2">
        <v>0</v>
      </c>
      <c r="CG2914" s="2">
        <v>0</v>
      </c>
      <c r="CH2914" s="2">
        <v>0</v>
      </c>
      <c r="CI2914" s="2">
        <v>0</v>
      </c>
      <c r="CJ2914" s="2">
        <v>0</v>
      </c>
      <c r="CK2914" s="2">
        <v>0</v>
      </c>
      <c r="CL2914" s="2">
        <v>0</v>
      </c>
    </row>
    <row r="2915" spans="1:90" x14ac:dyDescent="0.25">
      <c r="A2915" t="s">
        <v>115</v>
      </c>
      <c r="B2915">
        <v>20408</v>
      </c>
      <c r="C2915" t="s">
        <v>498</v>
      </c>
      <c r="D2915">
        <v>1</v>
      </c>
      <c r="E2915">
        <v>8</v>
      </c>
      <c r="F2915">
        <v>47284</v>
      </c>
      <c r="G2915">
        <v>35047284</v>
      </c>
      <c r="H2915" t="s">
        <v>13071</v>
      </c>
      <c r="I2915">
        <v>362</v>
      </c>
      <c r="J2915" t="s">
        <v>3828</v>
      </c>
      <c r="K2915" t="s">
        <v>15189</v>
      </c>
      <c r="L2915">
        <v>1</v>
      </c>
      <c r="M2915" t="s">
        <v>3828</v>
      </c>
      <c r="N2915">
        <v>13495000</v>
      </c>
      <c r="O2915" t="s">
        <v>162</v>
      </c>
      <c r="P2915" t="s">
        <v>15190</v>
      </c>
      <c r="Q2915">
        <v>255</v>
      </c>
      <c r="R2915">
        <v>19</v>
      </c>
      <c r="S2915">
        <v>34561686</v>
      </c>
      <c r="T2915">
        <v>34562211</v>
      </c>
      <c r="U2915" t="s">
        <v>15191</v>
      </c>
      <c r="V2915">
        <v>1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62</v>
      </c>
      <c r="AE2915" s="2">
        <v>62</v>
      </c>
      <c r="AF2915" s="2">
        <v>92</v>
      </c>
      <c r="AG2915" s="2">
        <v>78</v>
      </c>
      <c r="AH2915" s="2">
        <v>174</v>
      </c>
      <c r="AI2915" s="2">
        <v>148</v>
      </c>
      <c r="AJ2915" s="2">
        <v>117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43</v>
      </c>
      <c r="BD2915" s="2">
        <v>0</v>
      </c>
      <c r="BE2915" s="2">
        <v>0</v>
      </c>
      <c r="BF2915" s="2">
        <v>0</v>
      </c>
      <c r="BG2915" s="2">
        <v>0</v>
      </c>
      <c r="BH2915" s="2">
        <v>0</v>
      </c>
      <c r="BI2915" s="2">
        <v>0</v>
      </c>
      <c r="BJ2915" s="2">
        <v>0</v>
      </c>
      <c r="BK2915" s="2">
        <v>0</v>
      </c>
      <c r="BL2915" s="2">
        <v>3</v>
      </c>
      <c r="BM2915" s="2">
        <v>3</v>
      </c>
      <c r="BN2915" s="2">
        <v>4</v>
      </c>
      <c r="BO2915" s="2">
        <v>4</v>
      </c>
      <c r="BP2915" s="2">
        <v>9</v>
      </c>
      <c r="BQ2915" s="2">
        <v>6</v>
      </c>
      <c r="BR2915" s="2">
        <v>6</v>
      </c>
      <c r="BS2915" s="2">
        <v>0</v>
      </c>
      <c r="BT2915" s="2">
        <v>0</v>
      </c>
      <c r="BU2915" s="2">
        <v>0</v>
      </c>
      <c r="BV2915" s="2">
        <v>0</v>
      </c>
      <c r="BW2915" s="2">
        <v>0</v>
      </c>
      <c r="BX2915" s="2">
        <v>0</v>
      </c>
      <c r="BY2915" s="2">
        <v>0</v>
      </c>
      <c r="BZ2915" s="2">
        <v>0</v>
      </c>
      <c r="CA2915" s="2">
        <v>0</v>
      </c>
      <c r="CB2915" s="2">
        <v>0</v>
      </c>
      <c r="CC2915" s="2">
        <v>0</v>
      </c>
      <c r="CD2915" s="2">
        <v>0</v>
      </c>
      <c r="CE2915" s="2">
        <v>0</v>
      </c>
      <c r="CF2915" s="2">
        <v>0</v>
      </c>
      <c r="CG2915" s="2">
        <v>0</v>
      </c>
      <c r="CH2915" s="2">
        <v>0</v>
      </c>
      <c r="CI2915" s="2">
        <v>0</v>
      </c>
      <c r="CJ2915" s="2">
        <v>0</v>
      </c>
      <c r="CK2915" s="2">
        <v>3</v>
      </c>
      <c r="CL2915" s="2">
        <v>0</v>
      </c>
    </row>
    <row r="2916" spans="1:90" x14ac:dyDescent="0.25">
      <c r="A2916" t="s">
        <v>115</v>
      </c>
      <c r="B2916">
        <v>20408</v>
      </c>
      <c r="C2916" t="s">
        <v>498</v>
      </c>
      <c r="D2916">
        <v>1</v>
      </c>
      <c r="E2916">
        <v>8</v>
      </c>
      <c r="F2916">
        <v>21611</v>
      </c>
      <c r="G2916">
        <v>35021611</v>
      </c>
      <c r="H2916" t="s">
        <v>1677</v>
      </c>
      <c r="I2916">
        <v>587</v>
      </c>
      <c r="J2916" t="s">
        <v>548</v>
      </c>
      <c r="K2916" t="s">
        <v>91</v>
      </c>
      <c r="L2916">
        <v>1</v>
      </c>
      <c r="M2916" t="s">
        <v>548</v>
      </c>
      <c r="N2916">
        <v>13500050</v>
      </c>
      <c r="O2916" t="s">
        <v>92</v>
      </c>
      <c r="P2916" t="s">
        <v>1520</v>
      </c>
      <c r="Q2916">
        <v>437</v>
      </c>
      <c r="R2916">
        <v>19</v>
      </c>
      <c r="S2916">
        <v>35231117</v>
      </c>
      <c r="T2916">
        <v>35242097</v>
      </c>
      <c r="U2916" t="s">
        <v>1678</v>
      </c>
      <c r="V2916">
        <v>1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139</v>
      </c>
      <c r="AI2916" s="2">
        <v>85</v>
      </c>
      <c r="AJ2916" s="2">
        <v>164</v>
      </c>
      <c r="AK2916" s="2">
        <v>0</v>
      </c>
      <c r="AL2916" s="2">
        <v>0</v>
      </c>
      <c r="AM2916" s="2">
        <v>0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258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0</v>
      </c>
      <c r="BI2916" s="2">
        <v>0</v>
      </c>
      <c r="BJ2916" s="2">
        <v>0</v>
      </c>
      <c r="BK2916" s="2">
        <v>0</v>
      </c>
      <c r="BL2916" s="2">
        <v>0</v>
      </c>
      <c r="BM2916" s="2">
        <v>0</v>
      </c>
      <c r="BN2916" s="2">
        <v>0</v>
      </c>
      <c r="BO2916" s="2">
        <v>0</v>
      </c>
      <c r="BP2916" s="2">
        <v>4</v>
      </c>
      <c r="BQ2916" s="2">
        <v>4</v>
      </c>
      <c r="BR2916" s="2">
        <v>6</v>
      </c>
      <c r="BS2916" s="2">
        <v>0</v>
      </c>
      <c r="BT2916" s="2">
        <v>0</v>
      </c>
      <c r="BU2916" s="2">
        <v>0</v>
      </c>
      <c r="BV2916" s="2">
        <v>0</v>
      </c>
      <c r="BW2916" s="2">
        <v>0</v>
      </c>
      <c r="BX2916" s="2">
        <v>0</v>
      </c>
      <c r="BY2916" s="2">
        <v>0</v>
      </c>
      <c r="BZ2916" s="2">
        <v>0</v>
      </c>
      <c r="CA2916" s="2">
        <v>0</v>
      </c>
      <c r="CB2916" s="2">
        <v>0</v>
      </c>
      <c r="CC2916" s="2">
        <v>8</v>
      </c>
      <c r="CD2916" s="2">
        <v>0</v>
      </c>
      <c r="CE2916" s="2">
        <v>0</v>
      </c>
      <c r="CF2916" s="2">
        <v>0</v>
      </c>
      <c r="CG2916" s="2">
        <v>0</v>
      </c>
      <c r="CH2916" s="2">
        <v>0</v>
      </c>
      <c r="CI2916" s="2">
        <v>0</v>
      </c>
      <c r="CJ2916" s="2">
        <v>0</v>
      </c>
      <c r="CK2916" s="2">
        <v>0</v>
      </c>
      <c r="CL2916" s="2">
        <v>0</v>
      </c>
    </row>
    <row r="2917" spans="1:90" x14ac:dyDescent="0.25">
      <c r="A2917" t="s">
        <v>115</v>
      </c>
      <c r="B2917">
        <v>20408</v>
      </c>
      <c r="C2917" t="s">
        <v>498</v>
      </c>
      <c r="D2917">
        <v>1</v>
      </c>
      <c r="E2917">
        <v>8</v>
      </c>
      <c r="F2917">
        <v>21573</v>
      </c>
      <c r="G2917">
        <v>35021573</v>
      </c>
      <c r="H2917" t="s">
        <v>17495</v>
      </c>
      <c r="I2917">
        <v>587</v>
      </c>
      <c r="J2917" t="s">
        <v>548</v>
      </c>
      <c r="K2917" t="s">
        <v>91</v>
      </c>
      <c r="L2917">
        <v>1</v>
      </c>
      <c r="M2917" t="s">
        <v>548</v>
      </c>
      <c r="N2917">
        <v>13500143</v>
      </c>
      <c r="O2917" t="s">
        <v>92</v>
      </c>
      <c r="P2917" t="s">
        <v>1236</v>
      </c>
      <c r="Q2917">
        <v>793</v>
      </c>
      <c r="R2917">
        <v>19</v>
      </c>
      <c r="S2917">
        <v>35235195</v>
      </c>
      <c r="T2917">
        <v>35243301</v>
      </c>
      <c r="U2917" t="s">
        <v>17496</v>
      </c>
      <c r="V2917">
        <v>1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149</v>
      </c>
      <c r="AE2917" s="2">
        <v>209</v>
      </c>
      <c r="AF2917" s="2">
        <v>105</v>
      </c>
      <c r="AG2917" s="2">
        <v>191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0</v>
      </c>
      <c r="BI2917" s="2">
        <v>0</v>
      </c>
      <c r="BJ2917" s="2">
        <v>0</v>
      </c>
      <c r="BK2917" s="2">
        <v>0</v>
      </c>
      <c r="BL2917" s="2">
        <v>6</v>
      </c>
      <c r="BM2917" s="2">
        <v>12</v>
      </c>
      <c r="BN2917" s="2">
        <v>5</v>
      </c>
      <c r="BO2917" s="2">
        <v>9</v>
      </c>
      <c r="BP2917" s="2">
        <v>0</v>
      </c>
      <c r="BQ2917" s="2">
        <v>0</v>
      </c>
      <c r="BR2917" s="2">
        <v>0</v>
      </c>
      <c r="BS2917" s="2">
        <v>0</v>
      </c>
      <c r="BT2917" s="2">
        <v>0</v>
      </c>
      <c r="BU2917" s="2">
        <v>0</v>
      </c>
      <c r="BV2917" s="2">
        <v>0</v>
      </c>
      <c r="BW2917" s="2">
        <v>0</v>
      </c>
      <c r="BX2917" s="2">
        <v>0</v>
      </c>
      <c r="BY2917" s="2">
        <v>0</v>
      </c>
      <c r="BZ2917" s="2">
        <v>0</v>
      </c>
      <c r="CA2917" s="2">
        <v>0</v>
      </c>
      <c r="CB2917" s="2">
        <v>0</v>
      </c>
      <c r="CC2917" s="2">
        <v>0</v>
      </c>
      <c r="CD2917" s="2">
        <v>0</v>
      </c>
      <c r="CE2917" s="2">
        <v>0</v>
      </c>
      <c r="CF2917" s="2">
        <v>0</v>
      </c>
      <c r="CG2917" s="2">
        <v>0</v>
      </c>
      <c r="CH2917" s="2">
        <v>0</v>
      </c>
      <c r="CI2917" s="2">
        <v>0</v>
      </c>
      <c r="CJ2917" s="2">
        <v>0</v>
      </c>
      <c r="CK2917" s="2">
        <v>0</v>
      </c>
      <c r="CL2917" s="2">
        <v>0</v>
      </c>
    </row>
    <row r="2918" spans="1:90" x14ac:dyDescent="0.25">
      <c r="A2918" t="s">
        <v>115</v>
      </c>
      <c r="B2918">
        <v>20408</v>
      </c>
      <c r="C2918" t="s">
        <v>498</v>
      </c>
      <c r="D2918">
        <v>1</v>
      </c>
      <c r="E2918">
        <v>8</v>
      </c>
      <c r="F2918">
        <v>191346</v>
      </c>
      <c r="G2918">
        <v>35191346</v>
      </c>
      <c r="H2918" t="s">
        <v>17843</v>
      </c>
      <c r="I2918">
        <v>362</v>
      </c>
      <c r="J2918" t="s">
        <v>3828</v>
      </c>
      <c r="K2918" t="s">
        <v>17844</v>
      </c>
      <c r="L2918">
        <v>1</v>
      </c>
      <c r="M2918" t="s">
        <v>3828</v>
      </c>
      <c r="N2918">
        <v>13495000</v>
      </c>
      <c r="O2918" t="s">
        <v>162</v>
      </c>
      <c r="P2918" t="s">
        <v>17845</v>
      </c>
      <c r="Q2918">
        <v>26</v>
      </c>
      <c r="R2918">
        <v>19</v>
      </c>
      <c r="S2918">
        <v>34563323</v>
      </c>
      <c r="U2918" t="s">
        <v>17846</v>
      </c>
      <c r="V2918">
        <v>1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91</v>
      </c>
      <c r="AE2918" s="2">
        <v>56</v>
      </c>
      <c r="AF2918" s="2">
        <v>97</v>
      </c>
      <c r="AG2918" s="2">
        <v>85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0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2">
        <v>59</v>
      </c>
      <c r="BD2918" s="2">
        <v>7</v>
      </c>
      <c r="BE2918" s="2">
        <v>0</v>
      </c>
      <c r="BF2918" s="2">
        <v>0</v>
      </c>
      <c r="BG2918" s="2">
        <v>0</v>
      </c>
      <c r="BH2918" s="2">
        <v>0</v>
      </c>
      <c r="BI2918" s="2">
        <v>0</v>
      </c>
      <c r="BJ2918" s="2">
        <v>0</v>
      </c>
      <c r="BK2918" s="2">
        <v>0</v>
      </c>
      <c r="BL2918" s="2">
        <v>5</v>
      </c>
      <c r="BM2918" s="2">
        <v>3</v>
      </c>
      <c r="BN2918" s="2">
        <v>6</v>
      </c>
      <c r="BO2918" s="2">
        <v>5</v>
      </c>
      <c r="BP2918" s="2">
        <v>0</v>
      </c>
      <c r="BQ2918" s="2">
        <v>0</v>
      </c>
      <c r="BR2918" s="2">
        <v>0</v>
      </c>
      <c r="BS2918" s="2">
        <v>0</v>
      </c>
      <c r="BT2918" s="2">
        <v>0</v>
      </c>
      <c r="BU2918" s="2">
        <v>0</v>
      </c>
      <c r="BV2918" s="2">
        <v>0</v>
      </c>
      <c r="BW2918" s="2">
        <v>0</v>
      </c>
      <c r="BX2918" s="2">
        <v>0</v>
      </c>
      <c r="BY2918" s="2">
        <v>0</v>
      </c>
      <c r="BZ2918" s="2">
        <v>0</v>
      </c>
      <c r="CA2918" s="2">
        <v>0</v>
      </c>
      <c r="CB2918" s="2">
        <v>0</v>
      </c>
      <c r="CC2918" s="2">
        <v>0</v>
      </c>
      <c r="CD2918" s="2">
        <v>0</v>
      </c>
      <c r="CE2918" s="2">
        <v>0</v>
      </c>
      <c r="CF2918" s="2">
        <v>0</v>
      </c>
      <c r="CG2918" s="2">
        <v>0</v>
      </c>
      <c r="CH2918" s="2">
        <v>0</v>
      </c>
      <c r="CI2918" s="2">
        <v>0</v>
      </c>
      <c r="CJ2918" s="2">
        <v>0</v>
      </c>
      <c r="CK2918" s="2">
        <v>2</v>
      </c>
      <c r="CL2918" s="2">
        <v>2</v>
      </c>
    </row>
    <row r="2919" spans="1:90" x14ac:dyDescent="0.25">
      <c r="A2919" t="s">
        <v>115</v>
      </c>
      <c r="B2919">
        <v>20408</v>
      </c>
      <c r="C2919" t="s">
        <v>498</v>
      </c>
      <c r="D2919">
        <v>1</v>
      </c>
      <c r="E2919">
        <v>8</v>
      </c>
      <c r="F2919">
        <v>20230</v>
      </c>
      <c r="G2919">
        <v>35020230</v>
      </c>
      <c r="H2919" t="s">
        <v>17655</v>
      </c>
      <c r="I2919">
        <v>187</v>
      </c>
      <c r="J2919" t="s">
        <v>3130</v>
      </c>
      <c r="K2919" t="s">
        <v>91</v>
      </c>
      <c r="L2919">
        <v>1</v>
      </c>
      <c r="M2919" t="s">
        <v>3130</v>
      </c>
      <c r="N2919">
        <v>13160000</v>
      </c>
      <c r="O2919" t="s">
        <v>92</v>
      </c>
      <c r="P2919" t="s">
        <v>279</v>
      </c>
      <c r="Q2919">
        <v>1224</v>
      </c>
      <c r="R2919">
        <v>19</v>
      </c>
      <c r="S2919">
        <v>38775035</v>
      </c>
      <c r="U2919" t="s">
        <v>17656</v>
      </c>
      <c r="V2919">
        <v>1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68</v>
      </c>
      <c r="AE2919" s="2">
        <v>86</v>
      </c>
      <c r="AF2919" s="2">
        <v>39</v>
      </c>
      <c r="AG2919" s="2">
        <v>67</v>
      </c>
      <c r="AH2919" s="2">
        <v>120</v>
      </c>
      <c r="AI2919" s="2">
        <v>97</v>
      </c>
      <c r="AJ2919" s="2">
        <v>116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185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31</v>
      </c>
      <c r="BD2919" s="2">
        <v>0</v>
      </c>
      <c r="BE2919" s="2">
        <v>0</v>
      </c>
      <c r="BF2919" s="2">
        <v>0</v>
      </c>
      <c r="BG2919" s="2">
        <v>0</v>
      </c>
      <c r="BH2919" s="2">
        <v>0</v>
      </c>
      <c r="BI2919" s="2">
        <v>0</v>
      </c>
      <c r="BJ2919" s="2">
        <v>0</v>
      </c>
      <c r="BK2919" s="2">
        <v>0</v>
      </c>
      <c r="BL2919" s="2">
        <v>2</v>
      </c>
      <c r="BM2919" s="2">
        <v>3</v>
      </c>
      <c r="BN2919" s="2">
        <v>3</v>
      </c>
      <c r="BO2919" s="2">
        <v>2</v>
      </c>
      <c r="BP2919" s="2">
        <v>5</v>
      </c>
      <c r="BQ2919" s="2">
        <v>4</v>
      </c>
      <c r="BR2919" s="2">
        <v>4</v>
      </c>
      <c r="BS2919" s="2">
        <v>0</v>
      </c>
      <c r="BT2919" s="2">
        <v>0</v>
      </c>
      <c r="BU2919" s="2">
        <v>0</v>
      </c>
      <c r="BV2919" s="2">
        <v>0</v>
      </c>
      <c r="BW2919" s="2">
        <v>0</v>
      </c>
      <c r="BX2919" s="2">
        <v>0</v>
      </c>
      <c r="BY2919" s="2">
        <v>0</v>
      </c>
      <c r="BZ2919" s="2">
        <v>0</v>
      </c>
      <c r="CA2919" s="2">
        <v>0</v>
      </c>
      <c r="CB2919" s="2">
        <v>0</v>
      </c>
      <c r="CC2919" s="2">
        <v>7</v>
      </c>
      <c r="CD2919" s="2">
        <v>0</v>
      </c>
      <c r="CE2919" s="2">
        <v>0</v>
      </c>
      <c r="CF2919" s="2">
        <v>0</v>
      </c>
      <c r="CG2919" s="2">
        <v>0</v>
      </c>
      <c r="CH2919" s="2">
        <v>0</v>
      </c>
      <c r="CI2919" s="2">
        <v>0</v>
      </c>
      <c r="CJ2919" s="2">
        <v>0</v>
      </c>
      <c r="CK2919" s="2">
        <v>1</v>
      </c>
      <c r="CL2919" s="2">
        <v>0</v>
      </c>
    </row>
    <row r="2920" spans="1:90" x14ac:dyDescent="0.25">
      <c r="A2920" t="s">
        <v>115</v>
      </c>
      <c r="B2920">
        <v>20408</v>
      </c>
      <c r="C2920" t="s">
        <v>498</v>
      </c>
      <c r="D2920">
        <v>1</v>
      </c>
      <c r="E2920">
        <v>8</v>
      </c>
      <c r="F2920">
        <v>924854</v>
      </c>
      <c r="G2920">
        <v>35924854</v>
      </c>
      <c r="H2920" t="s">
        <v>13244</v>
      </c>
      <c r="I2920">
        <v>187</v>
      </c>
      <c r="J2920" t="s">
        <v>3130</v>
      </c>
      <c r="K2920" t="s">
        <v>13245</v>
      </c>
      <c r="L2920">
        <v>1</v>
      </c>
      <c r="M2920" t="s">
        <v>3130</v>
      </c>
      <c r="N2920">
        <v>13160000</v>
      </c>
      <c r="O2920" t="s">
        <v>92</v>
      </c>
      <c r="P2920" t="s">
        <v>13246</v>
      </c>
      <c r="Q2920">
        <v>400</v>
      </c>
      <c r="R2920">
        <v>19</v>
      </c>
      <c r="S2920">
        <v>38272524</v>
      </c>
      <c r="T2920">
        <v>38272553</v>
      </c>
      <c r="U2920" t="s">
        <v>13247</v>
      </c>
      <c r="V2920">
        <v>1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140</v>
      </c>
      <c r="AE2920" s="2">
        <v>175</v>
      </c>
      <c r="AF2920" s="2">
        <v>127</v>
      </c>
      <c r="AG2920" s="2">
        <v>102</v>
      </c>
      <c r="AH2920" s="2">
        <v>117</v>
      </c>
      <c r="AI2920" s="2">
        <v>138</v>
      </c>
      <c r="AJ2920" s="2">
        <v>142</v>
      </c>
      <c r="AK2920" s="2">
        <v>0</v>
      </c>
      <c r="AL2920" s="2">
        <v>0</v>
      </c>
      <c r="AM2920" s="2">
        <v>0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238</v>
      </c>
      <c r="BD2920" s="2">
        <v>0</v>
      </c>
      <c r="BE2920" s="2">
        <v>0</v>
      </c>
      <c r="BF2920" s="2">
        <v>0</v>
      </c>
      <c r="BG2920" s="2">
        <v>0</v>
      </c>
      <c r="BH2920" s="2">
        <v>0</v>
      </c>
      <c r="BI2920" s="2">
        <v>0</v>
      </c>
      <c r="BJ2920" s="2">
        <v>0</v>
      </c>
      <c r="BK2920" s="2">
        <v>0</v>
      </c>
      <c r="BL2920" s="2">
        <v>8</v>
      </c>
      <c r="BM2920" s="2">
        <v>7</v>
      </c>
      <c r="BN2920" s="2">
        <v>6</v>
      </c>
      <c r="BO2920" s="2">
        <v>6</v>
      </c>
      <c r="BP2920" s="2">
        <v>5</v>
      </c>
      <c r="BQ2920" s="2">
        <v>5</v>
      </c>
      <c r="BR2920" s="2">
        <v>5</v>
      </c>
      <c r="BS2920" s="2">
        <v>0</v>
      </c>
      <c r="BT2920" s="2">
        <v>0</v>
      </c>
      <c r="BU2920" s="2">
        <v>0</v>
      </c>
      <c r="BV2920" s="2">
        <v>0</v>
      </c>
      <c r="BW2920" s="2">
        <v>0</v>
      </c>
      <c r="BX2920" s="2">
        <v>0</v>
      </c>
      <c r="BY2920" s="2">
        <v>0</v>
      </c>
      <c r="BZ2920" s="2">
        <v>0</v>
      </c>
      <c r="CA2920" s="2">
        <v>0</v>
      </c>
      <c r="CB2920" s="2">
        <v>0</v>
      </c>
      <c r="CC2920" s="2">
        <v>0</v>
      </c>
      <c r="CD2920" s="2">
        <v>0</v>
      </c>
      <c r="CE2920" s="2">
        <v>0</v>
      </c>
      <c r="CF2920" s="2">
        <v>0</v>
      </c>
      <c r="CG2920" s="2">
        <v>0</v>
      </c>
      <c r="CH2920" s="2">
        <v>0</v>
      </c>
      <c r="CI2920" s="2">
        <v>0</v>
      </c>
      <c r="CJ2920" s="2">
        <v>0</v>
      </c>
      <c r="CK2920" s="2">
        <v>20</v>
      </c>
      <c r="CL2920" s="2">
        <v>0</v>
      </c>
    </row>
    <row r="2921" spans="1:90" x14ac:dyDescent="0.25">
      <c r="A2921" t="s">
        <v>115</v>
      </c>
      <c r="B2921">
        <v>20408</v>
      </c>
      <c r="C2921" t="s">
        <v>498</v>
      </c>
      <c r="D2921">
        <v>1</v>
      </c>
      <c r="E2921">
        <v>8</v>
      </c>
      <c r="F2921">
        <v>45895</v>
      </c>
      <c r="G2921">
        <v>35045895</v>
      </c>
      <c r="H2921" t="s">
        <v>11397</v>
      </c>
      <c r="I2921">
        <v>587</v>
      </c>
      <c r="J2921" t="s">
        <v>548</v>
      </c>
      <c r="K2921" t="s">
        <v>11398</v>
      </c>
      <c r="L2921">
        <v>1</v>
      </c>
      <c r="M2921" t="s">
        <v>548</v>
      </c>
      <c r="N2921">
        <v>13506083</v>
      </c>
      <c r="O2921" t="s">
        <v>92</v>
      </c>
      <c r="P2921" t="s">
        <v>11399</v>
      </c>
      <c r="Q2921">
        <v>2383</v>
      </c>
      <c r="R2921">
        <v>19</v>
      </c>
      <c r="S2921">
        <v>35271605</v>
      </c>
      <c r="U2921" t="s">
        <v>11400</v>
      </c>
      <c r="V2921">
        <v>1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124</v>
      </c>
      <c r="AE2921" s="2">
        <v>155</v>
      </c>
      <c r="AF2921" s="2">
        <v>123</v>
      </c>
      <c r="AG2921" s="2">
        <v>121</v>
      </c>
      <c r="AH2921" s="2">
        <v>61</v>
      </c>
      <c r="AI2921" s="2">
        <v>30</v>
      </c>
      <c r="AJ2921" s="2">
        <v>88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103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130</v>
      </c>
      <c r="BD2921" s="2">
        <v>0</v>
      </c>
      <c r="BE2921" s="2">
        <v>0</v>
      </c>
      <c r="BF2921" s="2">
        <v>0</v>
      </c>
      <c r="BG2921" s="2">
        <v>0</v>
      </c>
      <c r="BH2921" s="2">
        <v>0</v>
      </c>
      <c r="BI2921" s="2">
        <v>0</v>
      </c>
      <c r="BJ2921" s="2">
        <v>0</v>
      </c>
      <c r="BK2921" s="2">
        <v>0</v>
      </c>
      <c r="BL2921" s="2">
        <v>5</v>
      </c>
      <c r="BM2921" s="2">
        <v>6</v>
      </c>
      <c r="BN2921" s="2">
        <v>5</v>
      </c>
      <c r="BO2921" s="2">
        <v>5</v>
      </c>
      <c r="BP2921" s="2">
        <v>3</v>
      </c>
      <c r="BQ2921" s="2">
        <v>1</v>
      </c>
      <c r="BR2921" s="2">
        <v>5</v>
      </c>
      <c r="BS2921" s="2">
        <v>0</v>
      </c>
      <c r="BT2921" s="2">
        <v>0</v>
      </c>
      <c r="BU2921" s="2">
        <v>0</v>
      </c>
      <c r="BV2921" s="2">
        <v>0</v>
      </c>
      <c r="BW2921" s="2">
        <v>0</v>
      </c>
      <c r="BX2921" s="2">
        <v>0</v>
      </c>
      <c r="BY2921" s="2">
        <v>0</v>
      </c>
      <c r="BZ2921" s="2">
        <v>0</v>
      </c>
      <c r="CA2921" s="2">
        <v>0</v>
      </c>
      <c r="CB2921" s="2">
        <v>0</v>
      </c>
      <c r="CC2921" s="2">
        <v>6</v>
      </c>
      <c r="CD2921" s="2">
        <v>0</v>
      </c>
      <c r="CE2921" s="2">
        <v>0</v>
      </c>
      <c r="CF2921" s="2">
        <v>0</v>
      </c>
      <c r="CG2921" s="2">
        <v>0</v>
      </c>
      <c r="CH2921" s="2">
        <v>0</v>
      </c>
      <c r="CI2921" s="2">
        <v>0</v>
      </c>
      <c r="CJ2921" s="2">
        <v>0</v>
      </c>
      <c r="CK2921" s="2">
        <v>6</v>
      </c>
      <c r="CL2921" s="2">
        <v>0</v>
      </c>
    </row>
    <row r="2922" spans="1:90" x14ac:dyDescent="0.25">
      <c r="A2922" t="s">
        <v>115</v>
      </c>
      <c r="B2922">
        <v>20408</v>
      </c>
      <c r="C2922" t="s">
        <v>498</v>
      </c>
      <c r="D2922">
        <v>1</v>
      </c>
      <c r="E2922">
        <v>8</v>
      </c>
      <c r="F2922">
        <v>21623</v>
      </c>
      <c r="G2922">
        <v>35021623</v>
      </c>
      <c r="H2922" t="s">
        <v>3160</v>
      </c>
      <c r="I2922">
        <v>587</v>
      </c>
      <c r="J2922" t="s">
        <v>548</v>
      </c>
      <c r="K2922" t="s">
        <v>3161</v>
      </c>
      <c r="L2922">
        <v>2</v>
      </c>
      <c r="M2922" t="s">
        <v>3162</v>
      </c>
      <c r="N2922">
        <v>13508970</v>
      </c>
      <c r="P2922" t="s">
        <v>2238</v>
      </c>
      <c r="Q2922">
        <v>735</v>
      </c>
      <c r="R2922">
        <v>19</v>
      </c>
      <c r="S2922">
        <v>35391202</v>
      </c>
      <c r="T2922">
        <v>35391390</v>
      </c>
      <c r="U2922" t="s">
        <v>3163</v>
      </c>
      <c r="V2922">
        <v>1</v>
      </c>
      <c r="W2922" s="2">
        <v>0</v>
      </c>
      <c r="X2922" s="2">
        <v>0</v>
      </c>
      <c r="Y2922" s="2">
        <v>42</v>
      </c>
      <c r="Z2922" s="2">
        <v>48</v>
      </c>
      <c r="AA2922" s="2">
        <v>41</v>
      </c>
      <c r="AB2922" s="2">
        <v>48</v>
      </c>
      <c r="AC2922" s="2">
        <v>49</v>
      </c>
      <c r="AD2922" s="2">
        <v>68</v>
      </c>
      <c r="AE2922" s="2">
        <v>63</v>
      </c>
      <c r="AF2922" s="2">
        <v>0</v>
      </c>
      <c r="AG2922" s="2">
        <v>56</v>
      </c>
      <c r="AH2922" s="2">
        <v>68</v>
      </c>
      <c r="AI2922" s="2">
        <v>57</v>
      </c>
      <c r="AJ2922" s="2">
        <v>59</v>
      </c>
      <c r="AK2922" s="2">
        <v>0</v>
      </c>
      <c r="AL2922" s="2">
        <v>0</v>
      </c>
      <c r="AM2922" s="2">
        <v>0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  <c r="BG2922" s="2">
        <v>2</v>
      </c>
      <c r="BH2922" s="2">
        <v>2</v>
      </c>
      <c r="BI2922" s="2">
        <v>2</v>
      </c>
      <c r="BJ2922" s="2">
        <v>2</v>
      </c>
      <c r="BK2922" s="2">
        <v>2</v>
      </c>
      <c r="BL2922" s="2">
        <v>2</v>
      </c>
      <c r="BM2922" s="2">
        <v>3</v>
      </c>
      <c r="BN2922" s="2">
        <v>0</v>
      </c>
      <c r="BO2922" s="2">
        <v>2</v>
      </c>
      <c r="BP2922" s="2">
        <v>2</v>
      </c>
      <c r="BQ2922" s="2">
        <v>3</v>
      </c>
      <c r="BR2922" s="2">
        <v>2</v>
      </c>
      <c r="BS2922" s="2">
        <v>0</v>
      </c>
      <c r="BT2922" s="2">
        <v>0</v>
      </c>
      <c r="BU2922" s="2">
        <v>0</v>
      </c>
      <c r="BV2922" s="2">
        <v>0</v>
      </c>
      <c r="BW2922" s="2">
        <v>0</v>
      </c>
      <c r="BX2922" s="2">
        <v>0</v>
      </c>
      <c r="BY2922" s="2">
        <v>0</v>
      </c>
      <c r="BZ2922" s="2">
        <v>0</v>
      </c>
      <c r="CA2922" s="2">
        <v>0</v>
      </c>
      <c r="CB2922" s="2">
        <v>0</v>
      </c>
      <c r="CC2922" s="2">
        <v>0</v>
      </c>
      <c r="CD2922" s="2">
        <v>0</v>
      </c>
      <c r="CE2922" s="2">
        <v>0</v>
      </c>
      <c r="CF2922" s="2">
        <v>0</v>
      </c>
      <c r="CG2922" s="2">
        <v>0</v>
      </c>
      <c r="CH2922" s="2">
        <v>0</v>
      </c>
      <c r="CI2922" s="2">
        <v>0</v>
      </c>
      <c r="CJ2922" s="2">
        <v>0</v>
      </c>
      <c r="CK2922" s="2">
        <v>0</v>
      </c>
      <c r="CL2922" s="2">
        <v>0</v>
      </c>
    </row>
    <row r="2923" spans="1:90" x14ac:dyDescent="0.25">
      <c r="A2923" t="s">
        <v>115</v>
      </c>
      <c r="B2923">
        <v>20408</v>
      </c>
      <c r="C2923" t="s">
        <v>498</v>
      </c>
      <c r="D2923">
        <v>1</v>
      </c>
      <c r="E2923">
        <v>8</v>
      </c>
      <c r="F2923">
        <v>47302</v>
      </c>
      <c r="G2923">
        <v>35047302</v>
      </c>
      <c r="H2923" t="s">
        <v>18769</v>
      </c>
      <c r="I2923">
        <v>417</v>
      </c>
      <c r="J2923" t="s">
        <v>498</v>
      </c>
      <c r="K2923" t="s">
        <v>2283</v>
      </c>
      <c r="L2923">
        <v>1</v>
      </c>
      <c r="M2923" t="s">
        <v>498</v>
      </c>
      <c r="N2923">
        <v>13487290</v>
      </c>
      <c r="O2923" t="s">
        <v>92</v>
      </c>
      <c r="P2923" t="s">
        <v>18770</v>
      </c>
      <c r="Q2923">
        <v>181</v>
      </c>
      <c r="R2923">
        <v>19</v>
      </c>
      <c r="S2923">
        <v>34510221</v>
      </c>
      <c r="T2923">
        <v>34511244</v>
      </c>
      <c r="U2923" t="s">
        <v>18771</v>
      </c>
      <c r="V2923">
        <v>1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65</v>
      </c>
      <c r="AE2923" s="2">
        <v>66</v>
      </c>
      <c r="AF2923" s="2">
        <v>60</v>
      </c>
      <c r="AG2923" s="2">
        <v>66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0</v>
      </c>
      <c r="BG2923" s="2">
        <v>0</v>
      </c>
      <c r="BH2923" s="2">
        <v>0</v>
      </c>
      <c r="BI2923" s="2">
        <v>0</v>
      </c>
      <c r="BJ2923" s="2">
        <v>0</v>
      </c>
      <c r="BK2923" s="2">
        <v>0</v>
      </c>
      <c r="BL2923" s="2">
        <v>4</v>
      </c>
      <c r="BM2923" s="2">
        <v>2</v>
      </c>
      <c r="BN2923" s="2">
        <v>2</v>
      </c>
      <c r="BO2923" s="2">
        <v>4</v>
      </c>
      <c r="BP2923" s="2">
        <v>0</v>
      </c>
      <c r="BQ2923" s="2">
        <v>0</v>
      </c>
      <c r="BR2923" s="2">
        <v>0</v>
      </c>
      <c r="BS2923" s="2">
        <v>0</v>
      </c>
      <c r="BT2923" s="2">
        <v>0</v>
      </c>
      <c r="BU2923" s="2">
        <v>0</v>
      </c>
      <c r="BV2923" s="2">
        <v>0</v>
      </c>
      <c r="BW2923" s="2">
        <v>0</v>
      </c>
      <c r="BX2923" s="2">
        <v>0</v>
      </c>
      <c r="BY2923" s="2">
        <v>0</v>
      </c>
      <c r="BZ2923" s="2">
        <v>0</v>
      </c>
      <c r="CA2923" s="2">
        <v>0</v>
      </c>
      <c r="CB2923" s="2">
        <v>0</v>
      </c>
      <c r="CC2923" s="2">
        <v>0</v>
      </c>
      <c r="CD2923" s="2">
        <v>0</v>
      </c>
      <c r="CE2923" s="2">
        <v>0</v>
      </c>
      <c r="CF2923" s="2">
        <v>0</v>
      </c>
      <c r="CG2923" s="2">
        <v>0</v>
      </c>
      <c r="CH2923" s="2">
        <v>0</v>
      </c>
      <c r="CI2923" s="2">
        <v>0</v>
      </c>
      <c r="CJ2923" s="2">
        <v>0</v>
      </c>
      <c r="CK2923" s="2">
        <v>0</v>
      </c>
      <c r="CL2923" s="2">
        <v>0</v>
      </c>
    </row>
    <row r="2924" spans="1:90" x14ac:dyDescent="0.25">
      <c r="A2924" t="s">
        <v>115</v>
      </c>
      <c r="B2924">
        <v>20408</v>
      </c>
      <c r="C2924" t="s">
        <v>498</v>
      </c>
      <c r="D2924">
        <v>1</v>
      </c>
      <c r="E2924">
        <v>8</v>
      </c>
      <c r="F2924">
        <v>21763</v>
      </c>
      <c r="G2924">
        <v>35021763</v>
      </c>
      <c r="H2924" t="s">
        <v>18188</v>
      </c>
      <c r="I2924">
        <v>272</v>
      </c>
      <c r="J2924" t="s">
        <v>2256</v>
      </c>
      <c r="K2924" t="s">
        <v>91</v>
      </c>
      <c r="L2924">
        <v>1</v>
      </c>
      <c r="M2924" t="s">
        <v>2256</v>
      </c>
      <c r="N2924">
        <v>13490000</v>
      </c>
      <c r="O2924" t="s">
        <v>92</v>
      </c>
      <c r="P2924" t="s">
        <v>3070</v>
      </c>
      <c r="Q2924">
        <v>437</v>
      </c>
      <c r="R2924">
        <v>19</v>
      </c>
      <c r="S2924">
        <v>35461548</v>
      </c>
      <c r="T2924">
        <v>35462624</v>
      </c>
      <c r="U2924" t="s">
        <v>18189</v>
      </c>
      <c r="V2924">
        <v>1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79</v>
      </c>
      <c r="AI2924" s="2">
        <v>71</v>
      </c>
      <c r="AJ2924" s="2">
        <v>64</v>
      </c>
      <c r="AK2924" s="2">
        <v>0</v>
      </c>
      <c r="AL2924" s="2">
        <v>0</v>
      </c>
      <c r="AM2924" s="2">
        <v>0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0</v>
      </c>
      <c r="BI2924" s="2">
        <v>0</v>
      </c>
      <c r="BJ2924" s="2">
        <v>0</v>
      </c>
      <c r="BK2924" s="2">
        <v>0</v>
      </c>
      <c r="BL2924" s="2">
        <v>0</v>
      </c>
      <c r="BM2924" s="2">
        <v>0</v>
      </c>
      <c r="BN2924" s="2">
        <v>0</v>
      </c>
      <c r="BO2924" s="2">
        <v>0</v>
      </c>
      <c r="BP2924" s="2">
        <v>2</v>
      </c>
      <c r="BQ2924" s="2">
        <v>3</v>
      </c>
      <c r="BR2924" s="2">
        <v>4</v>
      </c>
      <c r="BS2924" s="2">
        <v>0</v>
      </c>
      <c r="BT2924" s="2">
        <v>0</v>
      </c>
      <c r="BU2924" s="2">
        <v>0</v>
      </c>
      <c r="BV2924" s="2">
        <v>0</v>
      </c>
      <c r="BW2924" s="2">
        <v>0</v>
      </c>
      <c r="BX2924" s="2">
        <v>0</v>
      </c>
      <c r="BY2924" s="2">
        <v>0</v>
      </c>
      <c r="BZ2924" s="2">
        <v>0</v>
      </c>
      <c r="CA2924" s="2">
        <v>0</v>
      </c>
      <c r="CB2924" s="2">
        <v>0</v>
      </c>
      <c r="CC2924" s="2">
        <v>0</v>
      </c>
      <c r="CD2924" s="2">
        <v>0</v>
      </c>
      <c r="CE2924" s="2">
        <v>0</v>
      </c>
      <c r="CF2924" s="2">
        <v>0</v>
      </c>
      <c r="CG2924" s="2">
        <v>0</v>
      </c>
      <c r="CH2924" s="2">
        <v>0</v>
      </c>
      <c r="CI2924" s="2">
        <v>0</v>
      </c>
      <c r="CJ2924" s="2">
        <v>0</v>
      </c>
      <c r="CK2924" s="2">
        <v>0</v>
      </c>
      <c r="CL2924" s="2">
        <v>0</v>
      </c>
    </row>
    <row r="2925" spans="1:90" x14ac:dyDescent="0.25">
      <c r="A2925" t="s">
        <v>115</v>
      </c>
      <c r="B2925">
        <v>20408</v>
      </c>
      <c r="C2925" t="s">
        <v>498</v>
      </c>
      <c r="D2925">
        <v>1</v>
      </c>
      <c r="E2925">
        <v>8</v>
      </c>
      <c r="F2925">
        <v>36109</v>
      </c>
      <c r="G2925">
        <v>35036109</v>
      </c>
      <c r="H2925" t="s">
        <v>13819</v>
      </c>
      <c r="I2925">
        <v>417</v>
      </c>
      <c r="J2925" t="s">
        <v>498</v>
      </c>
      <c r="K2925" t="s">
        <v>8022</v>
      </c>
      <c r="L2925">
        <v>1</v>
      </c>
      <c r="M2925" t="s">
        <v>498</v>
      </c>
      <c r="N2925">
        <v>13486034</v>
      </c>
      <c r="O2925" t="s">
        <v>92</v>
      </c>
      <c r="P2925" t="s">
        <v>19816</v>
      </c>
      <c r="Q2925">
        <v>1280</v>
      </c>
      <c r="R2925">
        <v>19</v>
      </c>
      <c r="S2925">
        <v>34416648</v>
      </c>
      <c r="U2925" t="s">
        <v>13820</v>
      </c>
      <c r="V2925">
        <v>1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68</v>
      </c>
      <c r="AE2925" s="2">
        <v>57</v>
      </c>
      <c r="AF2925" s="2">
        <v>61</v>
      </c>
      <c r="AG2925" s="2">
        <v>62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0</v>
      </c>
      <c r="BI2925" s="2">
        <v>0</v>
      </c>
      <c r="BJ2925" s="2">
        <v>0</v>
      </c>
      <c r="BK2925" s="2">
        <v>0</v>
      </c>
      <c r="BL2925" s="2">
        <v>4</v>
      </c>
      <c r="BM2925" s="2">
        <v>3</v>
      </c>
      <c r="BN2925" s="2">
        <v>3</v>
      </c>
      <c r="BO2925" s="2">
        <v>3</v>
      </c>
      <c r="BP2925" s="2">
        <v>0</v>
      </c>
      <c r="BQ2925" s="2">
        <v>0</v>
      </c>
      <c r="BR2925" s="2">
        <v>0</v>
      </c>
      <c r="BS2925" s="2">
        <v>0</v>
      </c>
      <c r="BT2925" s="2">
        <v>0</v>
      </c>
      <c r="BU2925" s="2">
        <v>0</v>
      </c>
      <c r="BV2925" s="2">
        <v>0</v>
      </c>
      <c r="BW2925" s="2">
        <v>0</v>
      </c>
      <c r="BX2925" s="2">
        <v>0</v>
      </c>
      <c r="BY2925" s="2">
        <v>0</v>
      </c>
      <c r="BZ2925" s="2">
        <v>0</v>
      </c>
      <c r="CA2925" s="2">
        <v>0</v>
      </c>
      <c r="CB2925" s="2">
        <v>0</v>
      </c>
      <c r="CC2925" s="2">
        <v>0</v>
      </c>
      <c r="CD2925" s="2">
        <v>0</v>
      </c>
      <c r="CE2925" s="2">
        <v>0</v>
      </c>
      <c r="CF2925" s="2">
        <v>0</v>
      </c>
      <c r="CG2925" s="2">
        <v>0</v>
      </c>
      <c r="CH2925" s="2">
        <v>0</v>
      </c>
      <c r="CI2925" s="2">
        <v>0</v>
      </c>
      <c r="CJ2925" s="2">
        <v>0</v>
      </c>
      <c r="CK2925" s="2">
        <v>0</v>
      </c>
      <c r="CL2925" s="2">
        <v>0</v>
      </c>
    </row>
    <row r="2926" spans="1:90" x14ac:dyDescent="0.25">
      <c r="A2926" t="s">
        <v>115</v>
      </c>
      <c r="B2926">
        <v>20408</v>
      </c>
      <c r="C2926" t="s">
        <v>498</v>
      </c>
      <c r="D2926">
        <v>1</v>
      </c>
      <c r="E2926">
        <v>8</v>
      </c>
      <c r="F2926">
        <v>20114</v>
      </c>
      <c r="G2926">
        <v>35020114</v>
      </c>
      <c r="H2926" t="s">
        <v>2365</v>
      </c>
      <c r="I2926">
        <v>417</v>
      </c>
      <c r="J2926" t="s">
        <v>498</v>
      </c>
      <c r="K2926" t="s">
        <v>2366</v>
      </c>
      <c r="L2926">
        <v>1</v>
      </c>
      <c r="M2926" t="s">
        <v>498</v>
      </c>
      <c r="N2926">
        <v>13484070</v>
      </c>
      <c r="O2926" t="s">
        <v>92</v>
      </c>
      <c r="P2926" t="s">
        <v>2367</v>
      </c>
      <c r="Q2926">
        <v>788</v>
      </c>
      <c r="R2926">
        <v>19</v>
      </c>
      <c r="S2926">
        <v>34514377</v>
      </c>
      <c r="T2926">
        <v>34957170</v>
      </c>
      <c r="U2926" t="s">
        <v>2368</v>
      </c>
      <c r="V2926">
        <v>1</v>
      </c>
      <c r="W2926" s="2">
        <v>0</v>
      </c>
      <c r="X2926" s="2">
        <v>0</v>
      </c>
      <c r="Y2926" s="2">
        <v>29</v>
      </c>
      <c r="Z2926" s="2">
        <v>48</v>
      </c>
      <c r="AA2926" s="2">
        <v>52</v>
      </c>
      <c r="AB2926" s="2">
        <v>55</v>
      </c>
      <c r="AC2926" s="2">
        <v>53</v>
      </c>
      <c r="AD2926" s="2">
        <v>70</v>
      </c>
      <c r="AE2926" s="2">
        <v>66</v>
      </c>
      <c r="AF2926" s="2">
        <v>105</v>
      </c>
      <c r="AG2926" s="2">
        <v>101</v>
      </c>
      <c r="AH2926" s="2">
        <v>107</v>
      </c>
      <c r="AI2926" s="2">
        <v>84</v>
      </c>
      <c r="AJ2926" s="2">
        <v>98</v>
      </c>
      <c r="AK2926" s="2">
        <v>0</v>
      </c>
      <c r="AL2926" s="2">
        <v>0</v>
      </c>
      <c r="AM2926" s="2">
        <v>0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2</v>
      </c>
      <c r="BH2926" s="2">
        <v>2</v>
      </c>
      <c r="BI2926" s="2">
        <v>2</v>
      </c>
      <c r="BJ2926" s="2">
        <v>2</v>
      </c>
      <c r="BK2926" s="2">
        <v>3</v>
      </c>
      <c r="BL2926" s="2">
        <v>3</v>
      </c>
      <c r="BM2926" s="2">
        <v>2</v>
      </c>
      <c r="BN2926" s="2">
        <v>4</v>
      </c>
      <c r="BO2926" s="2">
        <v>5</v>
      </c>
      <c r="BP2926" s="2">
        <v>3</v>
      </c>
      <c r="BQ2926" s="2">
        <v>5</v>
      </c>
      <c r="BR2926" s="2">
        <v>3</v>
      </c>
      <c r="BS2926" s="2">
        <v>0</v>
      </c>
      <c r="BT2926" s="2">
        <v>0</v>
      </c>
      <c r="BU2926" s="2">
        <v>0</v>
      </c>
      <c r="BV2926" s="2">
        <v>0</v>
      </c>
      <c r="BW2926" s="2">
        <v>0</v>
      </c>
      <c r="BX2926" s="2">
        <v>0</v>
      </c>
      <c r="BY2926" s="2">
        <v>0</v>
      </c>
      <c r="BZ2926" s="2">
        <v>0</v>
      </c>
      <c r="CA2926" s="2">
        <v>0</v>
      </c>
      <c r="CB2926" s="2">
        <v>0</v>
      </c>
      <c r="CC2926" s="2">
        <v>0</v>
      </c>
      <c r="CD2926" s="2">
        <v>0</v>
      </c>
      <c r="CE2926" s="2">
        <v>0</v>
      </c>
      <c r="CF2926" s="2">
        <v>0</v>
      </c>
      <c r="CG2926" s="2">
        <v>0</v>
      </c>
      <c r="CH2926" s="2">
        <v>0</v>
      </c>
      <c r="CI2926" s="2">
        <v>0</v>
      </c>
      <c r="CJ2926" s="2">
        <v>0</v>
      </c>
      <c r="CK2926" s="2">
        <v>0</v>
      </c>
      <c r="CL2926" s="2">
        <v>0</v>
      </c>
    </row>
    <row r="2927" spans="1:90" x14ac:dyDescent="0.25">
      <c r="A2927" t="s">
        <v>115</v>
      </c>
      <c r="B2927">
        <v>20408</v>
      </c>
      <c r="C2927" t="s">
        <v>498</v>
      </c>
      <c r="D2927">
        <v>1</v>
      </c>
      <c r="E2927">
        <v>8</v>
      </c>
      <c r="F2927">
        <v>917837</v>
      </c>
      <c r="G2927">
        <v>35917837</v>
      </c>
      <c r="H2927" t="s">
        <v>5294</v>
      </c>
      <c r="I2927">
        <v>417</v>
      </c>
      <c r="J2927" t="s">
        <v>498</v>
      </c>
      <c r="K2927" t="s">
        <v>1381</v>
      </c>
      <c r="L2927">
        <v>1</v>
      </c>
      <c r="M2927" t="s">
        <v>498</v>
      </c>
      <c r="N2927">
        <v>13483332</v>
      </c>
      <c r="O2927" t="s">
        <v>92</v>
      </c>
      <c r="P2927" t="s">
        <v>5295</v>
      </c>
      <c r="Q2927" t="s">
        <v>127</v>
      </c>
      <c r="R2927">
        <v>19</v>
      </c>
      <c r="S2927">
        <v>34510373</v>
      </c>
      <c r="T2927">
        <v>34517422</v>
      </c>
      <c r="U2927" t="s">
        <v>5296</v>
      </c>
      <c r="V2927">
        <v>1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100</v>
      </c>
      <c r="AE2927" s="2">
        <v>82</v>
      </c>
      <c r="AF2927" s="2">
        <v>104</v>
      </c>
      <c r="AG2927" s="2">
        <v>111</v>
      </c>
      <c r="AH2927" s="2">
        <v>96</v>
      </c>
      <c r="AI2927" s="2">
        <v>53</v>
      </c>
      <c r="AJ2927" s="2">
        <v>50</v>
      </c>
      <c r="AK2927" s="2">
        <v>0</v>
      </c>
      <c r="AL2927" s="2">
        <v>0</v>
      </c>
      <c r="AM2927" s="2">
        <v>0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0</v>
      </c>
      <c r="BI2927" s="2">
        <v>0</v>
      </c>
      <c r="BJ2927" s="2">
        <v>0</v>
      </c>
      <c r="BK2927" s="2">
        <v>0</v>
      </c>
      <c r="BL2927" s="2">
        <v>6</v>
      </c>
      <c r="BM2927" s="2">
        <v>3</v>
      </c>
      <c r="BN2927" s="2">
        <v>5</v>
      </c>
      <c r="BO2927" s="2">
        <v>4</v>
      </c>
      <c r="BP2927" s="2">
        <v>3</v>
      </c>
      <c r="BQ2927" s="2">
        <v>3</v>
      </c>
      <c r="BR2927" s="2">
        <v>2</v>
      </c>
      <c r="BS2927" s="2">
        <v>0</v>
      </c>
      <c r="BT2927" s="2">
        <v>0</v>
      </c>
      <c r="BU2927" s="2">
        <v>0</v>
      </c>
      <c r="BV2927" s="2">
        <v>0</v>
      </c>
      <c r="BW2927" s="2">
        <v>0</v>
      </c>
      <c r="BX2927" s="2">
        <v>0</v>
      </c>
      <c r="BY2927" s="2">
        <v>0</v>
      </c>
      <c r="BZ2927" s="2">
        <v>0</v>
      </c>
      <c r="CA2927" s="2">
        <v>0</v>
      </c>
      <c r="CB2927" s="2">
        <v>0</v>
      </c>
      <c r="CC2927" s="2">
        <v>0</v>
      </c>
      <c r="CD2927" s="2">
        <v>0</v>
      </c>
      <c r="CE2927" s="2">
        <v>0</v>
      </c>
      <c r="CF2927" s="2">
        <v>0</v>
      </c>
      <c r="CG2927" s="2">
        <v>0</v>
      </c>
      <c r="CH2927" s="2">
        <v>0</v>
      </c>
      <c r="CI2927" s="2">
        <v>0</v>
      </c>
      <c r="CJ2927" s="2">
        <v>0</v>
      </c>
      <c r="CK2927" s="2">
        <v>0</v>
      </c>
      <c r="CL2927" s="2">
        <v>0</v>
      </c>
    </row>
    <row r="2928" spans="1:90" x14ac:dyDescent="0.25">
      <c r="A2928" t="s">
        <v>115</v>
      </c>
      <c r="B2928">
        <v>20408</v>
      </c>
      <c r="C2928" t="s">
        <v>498</v>
      </c>
      <c r="D2928">
        <v>1</v>
      </c>
      <c r="E2928">
        <v>8</v>
      </c>
      <c r="F2928">
        <v>20126</v>
      </c>
      <c r="G2928">
        <v>35020126</v>
      </c>
      <c r="H2928" t="s">
        <v>14836</v>
      </c>
      <c r="I2928">
        <v>417</v>
      </c>
      <c r="J2928" t="s">
        <v>498</v>
      </c>
      <c r="K2928" t="s">
        <v>3231</v>
      </c>
      <c r="L2928">
        <v>1</v>
      </c>
      <c r="M2928" t="s">
        <v>498</v>
      </c>
      <c r="N2928">
        <v>13486094</v>
      </c>
      <c r="O2928" t="s">
        <v>92</v>
      </c>
      <c r="P2928" t="s">
        <v>11858</v>
      </c>
      <c r="Q2928">
        <v>79</v>
      </c>
      <c r="R2928">
        <v>19</v>
      </c>
      <c r="S2928">
        <v>34417919</v>
      </c>
      <c r="T2928">
        <v>34957189</v>
      </c>
      <c r="U2928" t="s">
        <v>14837</v>
      </c>
      <c r="V2928">
        <v>1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140</v>
      </c>
      <c r="AE2928" s="2">
        <v>103</v>
      </c>
      <c r="AF2928" s="2">
        <v>173</v>
      </c>
      <c r="AG2928" s="2">
        <v>205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0</v>
      </c>
      <c r="BI2928" s="2">
        <v>0</v>
      </c>
      <c r="BJ2928" s="2">
        <v>0</v>
      </c>
      <c r="BK2928" s="2">
        <v>0</v>
      </c>
      <c r="BL2928" s="2">
        <v>7</v>
      </c>
      <c r="BM2928" s="2">
        <v>5</v>
      </c>
      <c r="BN2928" s="2">
        <v>7</v>
      </c>
      <c r="BO2928" s="2">
        <v>8</v>
      </c>
      <c r="BP2928" s="2">
        <v>0</v>
      </c>
      <c r="BQ2928" s="2">
        <v>0</v>
      </c>
      <c r="BR2928" s="2">
        <v>0</v>
      </c>
      <c r="BS2928" s="2">
        <v>0</v>
      </c>
      <c r="BT2928" s="2">
        <v>0</v>
      </c>
      <c r="BU2928" s="2">
        <v>0</v>
      </c>
      <c r="BV2928" s="2">
        <v>0</v>
      </c>
      <c r="BW2928" s="2">
        <v>0</v>
      </c>
      <c r="BX2928" s="2">
        <v>0</v>
      </c>
      <c r="BY2928" s="2">
        <v>0</v>
      </c>
      <c r="BZ2928" s="2">
        <v>0</v>
      </c>
      <c r="CA2928" s="2">
        <v>0</v>
      </c>
      <c r="CB2928" s="2">
        <v>0</v>
      </c>
      <c r="CC2928" s="2">
        <v>0</v>
      </c>
      <c r="CD2928" s="2">
        <v>0</v>
      </c>
      <c r="CE2928" s="2">
        <v>0</v>
      </c>
      <c r="CF2928" s="2">
        <v>0</v>
      </c>
      <c r="CG2928" s="2">
        <v>0</v>
      </c>
      <c r="CH2928" s="2">
        <v>0</v>
      </c>
      <c r="CI2928" s="2">
        <v>0</v>
      </c>
      <c r="CJ2928" s="2">
        <v>0</v>
      </c>
      <c r="CK2928" s="2">
        <v>0</v>
      </c>
      <c r="CL2928" s="2">
        <v>0</v>
      </c>
    </row>
    <row r="2929" spans="1:90" x14ac:dyDescent="0.25">
      <c r="A2929" t="s">
        <v>115</v>
      </c>
      <c r="B2929">
        <v>20408</v>
      </c>
      <c r="C2929" t="s">
        <v>498</v>
      </c>
      <c r="D2929">
        <v>1</v>
      </c>
      <c r="E2929">
        <v>8</v>
      </c>
      <c r="F2929">
        <v>45834</v>
      </c>
      <c r="G2929">
        <v>35045834</v>
      </c>
      <c r="H2929" t="s">
        <v>2804</v>
      </c>
      <c r="I2929">
        <v>276</v>
      </c>
      <c r="J2929" t="s">
        <v>1063</v>
      </c>
      <c r="K2929" t="s">
        <v>2805</v>
      </c>
      <c r="L2929">
        <v>1</v>
      </c>
      <c r="M2929" t="s">
        <v>1063</v>
      </c>
      <c r="N2929">
        <v>13150000</v>
      </c>
      <c r="O2929" t="s">
        <v>102</v>
      </c>
      <c r="P2929" t="s">
        <v>2806</v>
      </c>
      <c r="Q2929">
        <v>418</v>
      </c>
      <c r="R2929">
        <v>19</v>
      </c>
      <c r="S2929">
        <v>38122226</v>
      </c>
      <c r="T2929">
        <v>38125539</v>
      </c>
      <c r="U2929" t="s">
        <v>2807</v>
      </c>
      <c r="V2929">
        <v>1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36</v>
      </c>
      <c r="AE2929" s="2">
        <v>28</v>
      </c>
      <c r="AF2929" s="2">
        <v>36</v>
      </c>
      <c r="AG2929" s="2">
        <v>112</v>
      </c>
      <c r="AH2929" s="2">
        <v>189</v>
      </c>
      <c r="AI2929" s="2">
        <v>196</v>
      </c>
      <c r="AJ2929" s="2">
        <v>233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0</v>
      </c>
      <c r="BI2929" s="2">
        <v>0</v>
      </c>
      <c r="BJ2929" s="2">
        <v>0</v>
      </c>
      <c r="BK2929" s="2">
        <v>0</v>
      </c>
      <c r="BL2929" s="2">
        <v>2</v>
      </c>
      <c r="BM2929" s="2">
        <v>2</v>
      </c>
      <c r="BN2929" s="2">
        <v>3</v>
      </c>
      <c r="BO2929" s="2">
        <v>5</v>
      </c>
      <c r="BP2929" s="2">
        <v>8</v>
      </c>
      <c r="BQ2929" s="2">
        <v>7</v>
      </c>
      <c r="BR2929" s="2">
        <v>7</v>
      </c>
      <c r="BS2929" s="2">
        <v>0</v>
      </c>
      <c r="BT2929" s="2">
        <v>0</v>
      </c>
      <c r="BU2929" s="2">
        <v>0</v>
      </c>
      <c r="BV2929" s="2">
        <v>0</v>
      </c>
      <c r="BW2929" s="2">
        <v>0</v>
      </c>
      <c r="BX2929" s="2">
        <v>0</v>
      </c>
      <c r="BY2929" s="2">
        <v>0</v>
      </c>
      <c r="BZ2929" s="2">
        <v>0</v>
      </c>
      <c r="CA2929" s="2">
        <v>0</v>
      </c>
      <c r="CB2929" s="2">
        <v>0</v>
      </c>
      <c r="CC2929" s="2">
        <v>0</v>
      </c>
      <c r="CD2929" s="2">
        <v>0</v>
      </c>
      <c r="CE2929" s="2">
        <v>0</v>
      </c>
      <c r="CF2929" s="2">
        <v>0</v>
      </c>
      <c r="CG2929" s="2">
        <v>0</v>
      </c>
      <c r="CH2929" s="2">
        <v>0</v>
      </c>
      <c r="CI2929" s="2">
        <v>0</v>
      </c>
      <c r="CJ2929" s="2">
        <v>0</v>
      </c>
      <c r="CK2929" s="2">
        <v>0</v>
      </c>
      <c r="CL2929" s="2">
        <v>0</v>
      </c>
    </row>
    <row r="2930" spans="1:90" x14ac:dyDescent="0.25">
      <c r="A2930" t="s">
        <v>115</v>
      </c>
      <c r="B2930">
        <v>20408</v>
      </c>
      <c r="C2930" t="s">
        <v>498</v>
      </c>
      <c r="D2930">
        <v>1</v>
      </c>
      <c r="E2930">
        <v>8</v>
      </c>
      <c r="F2930">
        <v>901258</v>
      </c>
      <c r="G2930">
        <v>35901258</v>
      </c>
      <c r="H2930" t="s">
        <v>9227</v>
      </c>
      <c r="I2930">
        <v>417</v>
      </c>
      <c r="J2930" t="s">
        <v>498</v>
      </c>
      <c r="K2930" t="s">
        <v>9228</v>
      </c>
      <c r="L2930">
        <v>1</v>
      </c>
      <c r="M2930" t="s">
        <v>498</v>
      </c>
      <c r="N2930">
        <v>13486449</v>
      </c>
      <c r="O2930" t="s">
        <v>92</v>
      </c>
      <c r="P2930" t="s">
        <v>9229</v>
      </c>
      <c r="Q2930">
        <v>76</v>
      </c>
      <c r="R2930">
        <v>19</v>
      </c>
      <c r="S2930">
        <v>34510680</v>
      </c>
      <c r="T2930">
        <v>34512643</v>
      </c>
      <c r="U2930" t="s">
        <v>9230</v>
      </c>
      <c r="V2930">
        <v>1</v>
      </c>
      <c r="W2930" s="2">
        <v>0</v>
      </c>
      <c r="X2930" s="2">
        <v>0</v>
      </c>
      <c r="Y2930" s="2">
        <v>39</v>
      </c>
      <c r="Z2930" s="2">
        <v>32</v>
      </c>
      <c r="AA2930" s="2">
        <v>44</v>
      </c>
      <c r="AB2930" s="2">
        <v>45</v>
      </c>
      <c r="AC2930" s="2">
        <v>30</v>
      </c>
      <c r="AD2930" s="2">
        <v>70</v>
      </c>
      <c r="AE2930" s="2">
        <v>34</v>
      </c>
      <c r="AF2930" s="2">
        <v>70</v>
      </c>
      <c r="AG2930" s="2">
        <v>87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0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12</v>
      </c>
      <c r="BE2930" s="2">
        <v>0</v>
      </c>
      <c r="BF2930" s="2">
        <v>0</v>
      </c>
      <c r="BG2930" s="2">
        <v>2</v>
      </c>
      <c r="BH2930" s="2">
        <v>2</v>
      </c>
      <c r="BI2930" s="2">
        <v>2</v>
      </c>
      <c r="BJ2930" s="2">
        <v>3</v>
      </c>
      <c r="BK2930" s="2">
        <v>2</v>
      </c>
      <c r="BL2930" s="2">
        <v>4</v>
      </c>
      <c r="BM2930" s="2">
        <v>2</v>
      </c>
      <c r="BN2930" s="2">
        <v>2</v>
      </c>
      <c r="BO2930" s="2">
        <v>5</v>
      </c>
      <c r="BP2930" s="2">
        <v>0</v>
      </c>
      <c r="BQ2930" s="2">
        <v>0</v>
      </c>
      <c r="BR2930" s="2">
        <v>0</v>
      </c>
      <c r="BS2930" s="2">
        <v>0</v>
      </c>
      <c r="BT2930" s="2">
        <v>0</v>
      </c>
      <c r="BU2930" s="2">
        <v>0</v>
      </c>
      <c r="BV2930" s="2">
        <v>0</v>
      </c>
      <c r="BW2930" s="2">
        <v>0</v>
      </c>
      <c r="BX2930" s="2">
        <v>0</v>
      </c>
      <c r="BY2930" s="2">
        <v>0</v>
      </c>
      <c r="BZ2930" s="2">
        <v>0</v>
      </c>
      <c r="CA2930" s="2">
        <v>0</v>
      </c>
      <c r="CB2930" s="2">
        <v>0</v>
      </c>
      <c r="CC2930" s="2">
        <v>0</v>
      </c>
      <c r="CD2930" s="2">
        <v>0</v>
      </c>
      <c r="CE2930" s="2">
        <v>0</v>
      </c>
      <c r="CF2930" s="2">
        <v>0</v>
      </c>
      <c r="CG2930" s="2">
        <v>0</v>
      </c>
      <c r="CH2930" s="2">
        <v>0</v>
      </c>
      <c r="CI2930" s="2">
        <v>0</v>
      </c>
      <c r="CJ2930" s="2">
        <v>0</v>
      </c>
      <c r="CK2930" s="2">
        <v>0</v>
      </c>
      <c r="CL2930" s="2">
        <v>3</v>
      </c>
    </row>
    <row r="2931" spans="1:90" x14ac:dyDescent="0.25">
      <c r="A2931" t="s">
        <v>115</v>
      </c>
      <c r="B2931">
        <v>20408</v>
      </c>
      <c r="C2931" t="s">
        <v>498</v>
      </c>
      <c r="D2931">
        <v>1</v>
      </c>
      <c r="E2931">
        <v>8</v>
      </c>
      <c r="F2931">
        <v>903991</v>
      </c>
      <c r="G2931">
        <v>35903991</v>
      </c>
      <c r="H2931" t="s">
        <v>12335</v>
      </c>
      <c r="I2931">
        <v>187</v>
      </c>
      <c r="J2931" t="s">
        <v>3130</v>
      </c>
      <c r="K2931" t="s">
        <v>136</v>
      </c>
      <c r="L2931">
        <v>1</v>
      </c>
      <c r="M2931" t="s">
        <v>3130</v>
      </c>
      <c r="N2931">
        <v>13160000</v>
      </c>
      <c r="O2931" t="s">
        <v>92</v>
      </c>
      <c r="P2931" t="s">
        <v>12336</v>
      </c>
      <c r="Q2931">
        <v>200</v>
      </c>
      <c r="R2931">
        <v>19</v>
      </c>
      <c r="S2931">
        <v>38771566</v>
      </c>
      <c r="U2931" t="s">
        <v>12337</v>
      </c>
      <c r="V2931">
        <v>1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168</v>
      </c>
      <c r="AE2931" s="2">
        <v>168</v>
      </c>
      <c r="AF2931" s="2">
        <v>98</v>
      </c>
      <c r="AG2931" s="2">
        <v>104</v>
      </c>
      <c r="AH2931" s="2">
        <v>164</v>
      </c>
      <c r="AI2931" s="2">
        <v>137</v>
      </c>
      <c r="AJ2931" s="2">
        <v>133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0</v>
      </c>
      <c r="BI2931" s="2">
        <v>0</v>
      </c>
      <c r="BJ2931" s="2">
        <v>0</v>
      </c>
      <c r="BK2931" s="2">
        <v>0</v>
      </c>
      <c r="BL2931" s="2">
        <v>6</v>
      </c>
      <c r="BM2931" s="2">
        <v>7</v>
      </c>
      <c r="BN2931" s="2">
        <v>4</v>
      </c>
      <c r="BO2931" s="2">
        <v>4</v>
      </c>
      <c r="BP2931" s="2">
        <v>5</v>
      </c>
      <c r="BQ2931" s="2">
        <v>5</v>
      </c>
      <c r="BR2931" s="2">
        <v>5</v>
      </c>
      <c r="BS2931" s="2">
        <v>0</v>
      </c>
      <c r="BT2931" s="2">
        <v>0</v>
      </c>
      <c r="BU2931" s="2">
        <v>0</v>
      </c>
      <c r="BV2931" s="2">
        <v>0</v>
      </c>
      <c r="BW2931" s="2">
        <v>0</v>
      </c>
      <c r="BX2931" s="2">
        <v>0</v>
      </c>
      <c r="BY2931" s="2">
        <v>0</v>
      </c>
      <c r="BZ2931" s="2">
        <v>0</v>
      </c>
      <c r="CA2931" s="2">
        <v>0</v>
      </c>
      <c r="CB2931" s="2">
        <v>0</v>
      </c>
      <c r="CC2931" s="2">
        <v>0</v>
      </c>
      <c r="CD2931" s="2">
        <v>0</v>
      </c>
      <c r="CE2931" s="2">
        <v>0</v>
      </c>
      <c r="CF2931" s="2">
        <v>0</v>
      </c>
      <c r="CG2931" s="2">
        <v>0</v>
      </c>
      <c r="CH2931" s="2">
        <v>0</v>
      </c>
      <c r="CI2931" s="2">
        <v>0</v>
      </c>
      <c r="CJ2931" s="2">
        <v>0</v>
      </c>
      <c r="CK2931" s="2">
        <v>0</v>
      </c>
      <c r="CL2931" s="2">
        <v>0</v>
      </c>
    </row>
    <row r="2932" spans="1:90" x14ac:dyDescent="0.25">
      <c r="A2932" t="s">
        <v>115</v>
      </c>
      <c r="B2932">
        <v>20408</v>
      </c>
      <c r="C2932" t="s">
        <v>498</v>
      </c>
      <c r="D2932">
        <v>1</v>
      </c>
      <c r="E2932">
        <v>8</v>
      </c>
      <c r="F2932">
        <v>904028</v>
      </c>
      <c r="G2932">
        <v>35904028</v>
      </c>
      <c r="H2932" t="s">
        <v>3886</v>
      </c>
      <c r="I2932">
        <v>417</v>
      </c>
      <c r="J2932" t="s">
        <v>498</v>
      </c>
      <c r="K2932" t="s">
        <v>3887</v>
      </c>
      <c r="L2932">
        <v>1</v>
      </c>
      <c r="M2932" t="s">
        <v>498</v>
      </c>
      <c r="N2932">
        <v>13484489</v>
      </c>
      <c r="O2932" t="s">
        <v>162</v>
      </c>
      <c r="P2932" t="s">
        <v>3888</v>
      </c>
      <c r="Q2932">
        <v>26</v>
      </c>
      <c r="R2932">
        <v>19</v>
      </c>
      <c r="S2932">
        <v>34510001</v>
      </c>
      <c r="T2932">
        <v>34519822</v>
      </c>
      <c r="U2932" t="s">
        <v>3889</v>
      </c>
      <c r="V2932">
        <v>1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107</v>
      </c>
      <c r="AE2932" s="2">
        <v>67</v>
      </c>
      <c r="AF2932" s="2">
        <v>104</v>
      </c>
      <c r="AG2932" s="2">
        <v>121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0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97</v>
      </c>
      <c r="BD2932" s="2">
        <v>0</v>
      </c>
      <c r="BE2932" s="2">
        <v>0</v>
      </c>
      <c r="BF2932" s="2">
        <v>0</v>
      </c>
      <c r="BG2932" s="2">
        <v>0</v>
      </c>
      <c r="BH2932" s="2">
        <v>0</v>
      </c>
      <c r="BI2932" s="2">
        <v>0</v>
      </c>
      <c r="BJ2932" s="2">
        <v>0</v>
      </c>
      <c r="BK2932" s="2">
        <v>0</v>
      </c>
      <c r="BL2932" s="2">
        <v>5</v>
      </c>
      <c r="BM2932" s="2">
        <v>4</v>
      </c>
      <c r="BN2932" s="2">
        <v>4</v>
      </c>
      <c r="BO2932" s="2">
        <v>6</v>
      </c>
      <c r="BP2932" s="2">
        <v>0</v>
      </c>
      <c r="BQ2932" s="2">
        <v>0</v>
      </c>
      <c r="BR2932" s="2">
        <v>0</v>
      </c>
      <c r="BS2932" s="2">
        <v>0</v>
      </c>
      <c r="BT2932" s="2">
        <v>0</v>
      </c>
      <c r="BU2932" s="2">
        <v>0</v>
      </c>
      <c r="BV2932" s="2">
        <v>0</v>
      </c>
      <c r="BW2932" s="2">
        <v>0</v>
      </c>
      <c r="BX2932" s="2">
        <v>0</v>
      </c>
      <c r="BY2932" s="2">
        <v>0</v>
      </c>
      <c r="BZ2932" s="2">
        <v>0</v>
      </c>
      <c r="CA2932" s="2">
        <v>0</v>
      </c>
      <c r="CB2932" s="2">
        <v>0</v>
      </c>
      <c r="CC2932" s="2">
        <v>0</v>
      </c>
      <c r="CD2932" s="2">
        <v>0</v>
      </c>
      <c r="CE2932" s="2">
        <v>0</v>
      </c>
      <c r="CF2932" s="2">
        <v>0</v>
      </c>
      <c r="CG2932" s="2">
        <v>0</v>
      </c>
      <c r="CH2932" s="2">
        <v>0</v>
      </c>
      <c r="CI2932" s="2">
        <v>0</v>
      </c>
      <c r="CJ2932" s="2">
        <v>0</v>
      </c>
      <c r="CK2932" s="2">
        <v>7</v>
      </c>
      <c r="CL2932" s="2">
        <v>0</v>
      </c>
    </row>
    <row r="2933" spans="1:90" x14ac:dyDescent="0.25">
      <c r="A2933" t="s">
        <v>115</v>
      </c>
      <c r="B2933">
        <v>20408</v>
      </c>
      <c r="C2933" t="s">
        <v>498</v>
      </c>
      <c r="D2933">
        <v>1</v>
      </c>
      <c r="E2933">
        <v>8</v>
      </c>
      <c r="F2933">
        <v>21672</v>
      </c>
      <c r="G2933">
        <v>35021672</v>
      </c>
      <c r="H2933" t="s">
        <v>5863</v>
      </c>
      <c r="I2933">
        <v>359</v>
      </c>
      <c r="J2933" t="s">
        <v>5864</v>
      </c>
      <c r="K2933" t="s">
        <v>91</v>
      </c>
      <c r="L2933">
        <v>1</v>
      </c>
      <c r="M2933" t="s">
        <v>5864</v>
      </c>
      <c r="N2933">
        <v>13537000</v>
      </c>
      <c r="O2933" t="s">
        <v>102</v>
      </c>
      <c r="P2933" t="s">
        <v>2403</v>
      </c>
      <c r="Q2933">
        <v>219</v>
      </c>
      <c r="R2933">
        <v>19</v>
      </c>
      <c r="S2933">
        <v>35761242</v>
      </c>
      <c r="T2933">
        <v>35761582</v>
      </c>
      <c r="U2933" t="s">
        <v>1583</v>
      </c>
      <c r="V2933">
        <v>1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110</v>
      </c>
      <c r="AE2933" s="2">
        <v>102</v>
      </c>
      <c r="AF2933" s="2">
        <v>79</v>
      </c>
      <c r="AG2933" s="2">
        <v>120</v>
      </c>
      <c r="AH2933" s="2">
        <v>117</v>
      </c>
      <c r="AI2933" s="2">
        <v>92</v>
      </c>
      <c r="AJ2933" s="2">
        <v>88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0</v>
      </c>
      <c r="BE2933" s="2">
        <v>0</v>
      </c>
      <c r="BF2933" s="2">
        <v>0</v>
      </c>
      <c r="BG2933" s="2">
        <v>0</v>
      </c>
      <c r="BH2933" s="2">
        <v>0</v>
      </c>
      <c r="BI2933" s="2">
        <v>0</v>
      </c>
      <c r="BJ2933" s="2">
        <v>0</v>
      </c>
      <c r="BK2933" s="2">
        <v>0</v>
      </c>
      <c r="BL2933" s="2">
        <v>7</v>
      </c>
      <c r="BM2933" s="2">
        <v>4</v>
      </c>
      <c r="BN2933" s="2">
        <v>5</v>
      </c>
      <c r="BO2933" s="2">
        <v>7</v>
      </c>
      <c r="BP2933" s="2">
        <v>4</v>
      </c>
      <c r="BQ2933" s="2">
        <v>3</v>
      </c>
      <c r="BR2933" s="2">
        <v>3</v>
      </c>
      <c r="BS2933" s="2">
        <v>0</v>
      </c>
      <c r="BT2933" s="2">
        <v>0</v>
      </c>
      <c r="BU2933" s="2">
        <v>0</v>
      </c>
      <c r="BV2933" s="2">
        <v>0</v>
      </c>
      <c r="BW2933" s="2">
        <v>0</v>
      </c>
      <c r="BX2933" s="2">
        <v>0</v>
      </c>
      <c r="BY2933" s="2">
        <v>0</v>
      </c>
      <c r="BZ2933" s="2">
        <v>0</v>
      </c>
      <c r="CA2933" s="2">
        <v>0</v>
      </c>
      <c r="CB2933" s="2">
        <v>0</v>
      </c>
      <c r="CC2933" s="2">
        <v>0</v>
      </c>
      <c r="CD2933" s="2">
        <v>0</v>
      </c>
      <c r="CE2933" s="2">
        <v>0</v>
      </c>
      <c r="CF2933" s="2">
        <v>0</v>
      </c>
      <c r="CG2933" s="2">
        <v>0</v>
      </c>
      <c r="CH2933" s="2">
        <v>0</v>
      </c>
      <c r="CI2933" s="2">
        <v>0</v>
      </c>
      <c r="CJ2933" s="2">
        <v>0</v>
      </c>
      <c r="CK2933" s="2">
        <v>0</v>
      </c>
      <c r="CL2933" s="2">
        <v>0</v>
      </c>
    </row>
    <row r="2934" spans="1:90" x14ac:dyDescent="0.25">
      <c r="A2934" t="s">
        <v>115</v>
      </c>
      <c r="B2934">
        <v>20408</v>
      </c>
      <c r="C2934" t="s">
        <v>498</v>
      </c>
      <c r="D2934">
        <v>1</v>
      </c>
      <c r="E2934">
        <v>8</v>
      </c>
      <c r="F2934">
        <v>21696</v>
      </c>
      <c r="G2934">
        <v>35021696</v>
      </c>
      <c r="H2934" t="s">
        <v>7349</v>
      </c>
      <c r="I2934">
        <v>587</v>
      </c>
      <c r="J2934" t="s">
        <v>548</v>
      </c>
      <c r="K2934" t="s">
        <v>779</v>
      </c>
      <c r="L2934">
        <v>1</v>
      </c>
      <c r="M2934" t="s">
        <v>548</v>
      </c>
      <c r="N2934">
        <v>13506820</v>
      </c>
      <c r="O2934" t="s">
        <v>102</v>
      </c>
      <c r="P2934" t="s">
        <v>2736</v>
      </c>
      <c r="Q2934">
        <v>139</v>
      </c>
      <c r="R2934">
        <v>19</v>
      </c>
      <c r="S2934">
        <v>35231960</v>
      </c>
      <c r="T2934">
        <v>35242226</v>
      </c>
      <c r="U2934" t="s">
        <v>7350</v>
      </c>
      <c r="V2934">
        <v>1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115</v>
      </c>
      <c r="AI2934" s="2">
        <v>38</v>
      </c>
      <c r="AJ2934" s="2">
        <v>93</v>
      </c>
      <c r="AK2934" s="2">
        <v>0</v>
      </c>
      <c r="AL2934" s="2">
        <v>0</v>
      </c>
      <c r="AM2934" s="2">
        <v>0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0</v>
      </c>
      <c r="BI2934" s="2">
        <v>0</v>
      </c>
      <c r="BJ2934" s="2">
        <v>0</v>
      </c>
      <c r="BK2934" s="2">
        <v>0</v>
      </c>
      <c r="BL2934" s="2">
        <v>0</v>
      </c>
      <c r="BM2934" s="2">
        <v>0</v>
      </c>
      <c r="BN2934" s="2">
        <v>0</v>
      </c>
      <c r="BO2934" s="2">
        <v>0</v>
      </c>
      <c r="BP2934" s="2">
        <v>3</v>
      </c>
      <c r="BQ2934" s="2">
        <v>2</v>
      </c>
      <c r="BR2934" s="2">
        <v>5</v>
      </c>
      <c r="BS2934" s="2">
        <v>0</v>
      </c>
      <c r="BT2934" s="2">
        <v>0</v>
      </c>
      <c r="BU2934" s="2">
        <v>0</v>
      </c>
      <c r="BV2934" s="2">
        <v>0</v>
      </c>
      <c r="BW2934" s="2">
        <v>0</v>
      </c>
      <c r="BX2934" s="2">
        <v>0</v>
      </c>
      <c r="BY2934" s="2">
        <v>0</v>
      </c>
      <c r="BZ2934" s="2">
        <v>0</v>
      </c>
      <c r="CA2934" s="2">
        <v>0</v>
      </c>
      <c r="CB2934" s="2">
        <v>0</v>
      </c>
      <c r="CC2934" s="2">
        <v>0</v>
      </c>
      <c r="CD2934" s="2">
        <v>0</v>
      </c>
      <c r="CE2934" s="2">
        <v>0</v>
      </c>
      <c r="CF2934" s="2">
        <v>0</v>
      </c>
      <c r="CG2934" s="2">
        <v>0</v>
      </c>
      <c r="CH2934" s="2">
        <v>0</v>
      </c>
      <c r="CI2934" s="2">
        <v>0</v>
      </c>
      <c r="CJ2934" s="2">
        <v>0</v>
      </c>
      <c r="CK2934" s="2">
        <v>0</v>
      </c>
      <c r="CL2934" s="2">
        <v>0</v>
      </c>
    </row>
    <row r="2935" spans="1:90" x14ac:dyDescent="0.25">
      <c r="A2935" t="s">
        <v>115</v>
      </c>
      <c r="B2935">
        <v>20408</v>
      </c>
      <c r="C2935" t="s">
        <v>498</v>
      </c>
      <c r="D2935">
        <v>1</v>
      </c>
      <c r="E2935">
        <v>8</v>
      </c>
      <c r="F2935">
        <v>920113</v>
      </c>
      <c r="G2935">
        <v>35920113</v>
      </c>
      <c r="H2935" t="s">
        <v>8594</v>
      </c>
      <c r="I2935">
        <v>417</v>
      </c>
      <c r="J2935" t="s">
        <v>498</v>
      </c>
      <c r="K2935" t="s">
        <v>2133</v>
      </c>
      <c r="L2935">
        <v>1</v>
      </c>
      <c r="M2935" t="s">
        <v>498</v>
      </c>
      <c r="N2935">
        <v>13481035</v>
      </c>
      <c r="O2935" t="s">
        <v>92</v>
      </c>
      <c r="P2935" t="s">
        <v>8595</v>
      </c>
      <c r="Q2935" t="s">
        <v>127</v>
      </c>
      <c r="R2935">
        <v>19</v>
      </c>
      <c r="S2935">
        <v>34510004</v>
      </c>
      <c r="T2935">
        <v>34510699</v>
      </c>
      <c r="U2935" t="s">
        <v>8596</v>
      </c>
      <c r="V2935">
        <v>1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145</v>
      </c>
      <c r="AE2935" s="2">
        <v>71</v>
      </c>
      <c r="AF2935" s="2">
        <v>137</v>
      </c>
      <c r="AG2935" s="2">
        <v>156</v>
      </c>
      <c r="AH2935" s="2">
        <v>155</v>
      </c>
      <c r="AI2935" s="2">
        <v>122</v>
      </c>
      <c r="AJ2935" s="2">
        <v>120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0</v>
      </c>
      <c r="BI2935" s="2">
        <v>0</v>
      </c>
      <c r="BJ2935" s="2">
        <v>0</v>
      </c>
      <c r="BK2935" s="2">
        <v>0</v>
      </c>
      <c r="BL2935" s="2">
        <v>5</v>
      </c>
      <c r="BM2935" s="2">
        <v>5</v>
      </c>
      <c r="BN2935" s="2">
        <v>5</v>
      </c>
      <c r="BO2935" s="2">
        <v>7</v>
      </c>
      <c r="BP2935" s="2">
        <v>4</v>
      </c>
      <c r="BQ2935" s="2">
        <v>4</v>
      </c>
      <c r="BR2935" s="2">
        <v>4</v>
      </c>
      <c r="BS2935" s="2">
        <v>0</v>
      </c>
      <c r="BT2935" s="2">
        <v>0</v>
      </c>
      <c r="BU2935" s="2">
        <v>0</v>
      </c>
      <c r="BV2935" s="2">
        <v>0</v>
      </c>
      <c r="BW2935" s="2">
        <v>0</v>
      </c>
      <c r="BX2935" s="2">
        <v>0</v>
      </c>
      <c r="BY2935" s="2">
        <v>0</v>
      </c>
      <c r="BZ2935" s="2">
        <v>0</v>
      </c>
      <c r="CA2935" s="2">
        <v>0</v>
      </c>
      <c r="CB2935" s="2">
        <v>0</v>
      </c>
      <c r="CC2935" s="2">
        <v>0</v>
      </c>
      <c r="CD2935" s="2">
        <v>0</v>
      </c>
      <c r="CE2935" s="2">
        <v>0</v>
      </c>
      <c r="CF2935" s="2">
        <v>0</v>
      </c>
      <c r="CG2935" s="2">
        <v>0</v>
      </c>
      <c r="CH2935" s="2">
        <v>0</v>
      </c>
      <c r="CI2935" s="2">
        <v>0</v>
      </c>
      <c r="CJ2935" s="2">
        <v>0</v>
      </c>
      <c r="CK2935" s="2">
        <v>0</v>
      </c>
      <c r="CL2935" s="2">
        <v>0</v>
      </c>
    </row>
    <row r="2936" spans="1:90" x14ac:dyDescent="0.25">
      <c r="A2936" t="s">
        <v>115</v>
      </c>
      <c r="B2936">
        <v>20408</v>
      </c>
      <c r="C2936" t="s">
        <v>498</v>
      </c>
      <c r="D2936">
        <v>1</v>
      </c>
      <c r="E2936">
        <v>8</v>
      </c>
      <c r="F2936">
        <v>904004</v>
      </c>
      <c r="G2936">
        <v>35904004</v>
      </c>
      <c r="H2936" t="s">
        <v>17807</v>
      </c>
      <c r="I2936">
        <v>417</v>
      </c>
      <c r="J2936" t="s">
        <v>498</v>
      </c>
      <c r="K2936" t="s">
        <v>3897</v>
      </c>
      <c r="L2936">
        <v>1</v>
      </c>
      <c r="M2936" t="s">
        <v>498</v>
      </c>
      <c r="N2936">
        <v>13487216</v>
      </c>
      <c r="O2936" t="s">
        <v>92</v>
      </c>
      <c r="P2936" t="s">
        <v>17808</v>
      </c>
      <c r="Q2936">
        <v>240</v>
      </c>
      <c r="R2936">
        <v>19</v>
      </c>
      <c r="S2936">
        <v>34511192</v>
      </c>
      <c r="T2936">
        <v>34519466</v>
      </c>
      <c r="U2936" t="s">
        <v>17809</v>
      </c>
      <c r="V2936">
        <v>1</v>
      </c>
      <c r="W2936" s="2">
        <v>0</v>
      </c>
      <c r="X2936" s="2">
        <v>0</v>
      </c>
      <c r="Y2936" s="2">
        <v>0</v>
      </c>
      <c r="Z2936" s="2">
        <v>15</v>
      </c>
      <c r="AA2936" s="2">
        <v>23</v>
      </c>
      <c r="AB2936" s="2">
        <v>18</v>
      </c>
      <c r="AC2936" s="2">
        <v>21</v>
      </c>
      <c r="AD2936" s="2">
        <v>52</v>
      </c>
      <c r="AE2936" s="2">
        <v>28</v>
      </c>
      <c r="AF2936" s="2">
        <v>50</v>
      </c>
      <c r="AG2936" s="2">
        <v>44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>
        <v>0</v>
      </c>
      <c r="AO2936" s="2">
        <v>0</v>
      </c>
      <c r="AP2936" s="2">
        <v>0</v>
      </c>
      <c r="AQ2936" s="2">
        <v>0</v>
      </c>
      <c r="AR2936" s="2">
        <v>126</v>
      </c>
      <c r="AS2936" s="2">
        <v>0</v>
      </c>
      <c r="AT2936" s="2">
        <v>0</v>
      </c>
      <c r="AU2936" s="2">
        <v>58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0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2</v>
      </c>
      <c r="BI2936" s="2">
        <v>1</v>
      </c>
      <c r="BJ2936" s="2">
        <v>2</v>
      </c>
      <c r="BK2936" s="2">
        <v>1</v>
      </c>
      <c r="BL2936" s="2">
        <v>2</v>
      </c>
      <c r="BM2936" s="2">
        <v>2</v>
      </c>
      <c r="BN2936" s="2">
        <v>3</v>
      </c>
      <c r="BO2936" s="2">
        <v>3</v>
      </c>
      <c r="BP2936" s="2">
        <v>0</v>
      </c>
      <c r="BQ2936" s="2">
        <v>0</v>
      </c>
      <c r="BR2936" s="2">
        <v>0</v>
      </c>
      <c r="BS2936" s="2">
        <v>0</v>
      </c>
      <c r="BT2936" s="2">
        <v>0</v>
      </c>
      <c r="BU2936" s="2">
        <v>0</v>
      </c>
      <c r="BV2936" s="2">
        <v>0</v>
      </c>
      <c r="BW2936" s="2">
        <v>0</v>
      </c>
      <c r="BX2936" s="2">
        <v>0</v>
      </c>
      <c r="BY2936" s="2">
        <v>0</v>
      </c>
      <c r="BZ2936" s="2">
        <v>7</v>
      </c>
      <c r="CA2936" s="2">
        <v>0</v>
      </c>
      <c r="CB2936" s="2">
        <v>0</v>
      </c>
      <c r="CC2936" s="2">
        <v>3</v>
      </c>
      <c r="CD2936" s="2">
        <v>0</v>
      </c>
      <c r="CE2936" s="2">
        <v>0</v>
      </c>
      <c r="CF2936" s="2">
        <v>0</v>
      </c>
      <c r="CG2936" s="2">
        <v>0</v>
      </c>
      <c r="CH2936" s="2">
        <v>0</v>
      </c>
      <c r="CI2936" s="2">
        <v>0</v>
      </c>
      <c r="CJ2936" s="2">
        <v>0</v>
      </c>
      <c r="CK2936" s="2">
        <v>0</v>
      </c>
      <c r="CL2936" s="2">
        <v>0</v>
      </c>
    </row>
    <row r="2937" spans="1:90" x14ac:dyDescent="0.25">
      <c r="A2937" t="s">
        <v>115</v>
      </c>
      <c r="B2937">
        <v>20408</v>
      </c>
      <c r="C2937" t="s">
        <v>498</v>
      </c>
      <c r="D2937">
        <v>1</v>
      </c>
      <c r="E2937">
        <v>8</v>
      </c>
      <c r="F2937">
        <v>4065</v>
      </c>
      <c r="G2937">
        <v>35004065</v>
      </c>
      <c r="H2937" t="s">
        <v>19812</v>
      </c>
      <c r="I2937">
        <v>615</v>
      </c>
      <c r="J2937" t="s">
        <v>499</v>
      </c>
      <c r="K2937" t="s">
        <v>19813</v>
      </c>
      <c r="L2937">
        <v>1</v>
      </c>
      <c r="M2937" t="s">
        <v>499</v>
      </c>
      <c r="N2937">
        <v>13510000</v>
      </c>
      <c r="P2937" t="s">
        <v>19814</v>
      </c>
      <c r="Q2937">
        <v>540</v>
      </c>
      <c r="R2937">
        <v>19</v>
      </c>
      <c r="S2937">
        <v>35455287</v>
      </c>
      <c r="U2937" t="s">
        <v>19815</v>
      </c>
      <c r="V2937">
        <v>1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166</v>
      </c>
      <c r="AI2937" s="2">
        <v>162</v>
      </c>
      <c r="AJ2937" s="2">
        <v>166</v>
      </c>
      <c r="AK2937" s="2">
        <v>0</v>
      </c>
      <c r="AL2937" s="2">
        <v>0</v>
      </c>
      <c r="AM2937" s="2">
        <v>0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0</v>
      </c>
      <c r="BI2937" s="2">
        <v>0</v>
      </c>
      <c r="BJ2937" s="2">
        <v>0</v>
      </c>
      <c r="BK2937" s="2">
        <v>0</v>
      </c>
      <c r="BL2937" s="2">
        <v>0</v>
      </c>
      <c r="BM2937" s="2">
        <v>0</v>
      </c>
      <c r="BN2937" s="2">
        <v>0</v>
      </c>
      <c r="BO2937" s="2">
        <v>0</v>
      </c>
      <c r="BP2937" s="2">
        <v>7</v>
      </c>
      <c r="BQ2937" s="2">
        <v>4</v>
      </c>
      <c r="BR2937" s="2">
        <v>5</v>
      </c>
      <c r="BS2937" s="2">
        <v>0</v>
      </c>
      <c r="BT2937" s="2">
        <v>0</v>
      </c>
      <c r="BU2937" s="2">
        <v>0</v>
      </c>
      <c r="BV2937" s="2">
        <v>0</v>
      </c>
      <c r="BW2937" s="2">
        <v>0</v>
      </c>
      <c r="BX2937" s="2">
        <v>0</v>
      </c>
      <c r="BY2937" s="2">
        <v>0</v>
      </c>
      <c r="BZ2937" s="2">
        <v>0</v>
      </c>
      <c r="CA2937" s="2">
        <v>0</v>
      </c>
      <c r="CB2937" s="2">
        <v>0</v>
      </c>
      <c r="CC2937" s="2">
        <v>0</v>
      </c>
      <c r="CD2937" s="2">
        <v>0</v>
      </c>
      <c r="CE2937" s="2">
        <v>0</v>
      </c>
      <c r="CF2937" s="2">
        <v>0</v>
      </c>
      <c r="CG2937" s="2">
        <v>0</v>
      </c>
      <c r="CH2937" s="2">
        <v>0</v>
      </c>
      <c r="CI2937" s="2">
        <v>0</v>
      </c>
      <c r="CJ2937" s="2">
        <v>0</v>
      </c>
      <c r="CK2937" s="2">
        <v>0</v>
      </c>
      <c r="CL2937" s="2">
        <v>0</v>
      </c>
    </row>
    <row r="2938" spans="1:90" x14ac:dyDescent="0.25">
      <c r="A2938" t="s">
        <v>115</v>
      </c>
      <c r="B2938">
        <v>20408</v>
      </c>
      <c r="C2938" t="s">
        <v>498</v>
      </c>
      <c r="D2938">
        <v>1</v>
      </c>
      <c r="E2938">
        <v>8</v>
      </c>
      <c r="F2938">
        <v>45822</v>
      </c>
      <c r="G2938">
        <v>35045822</v>
      </c>
      <c r="H2938" t="s">
        <v>4634</v>
      </c>
      <c r="I2938">
        <v>417</v>
      </c>
      <c r="J2938" t="s">
        <v>498</v>
      </c>
      <c r="K2938" t="s">
        <v>3439</v>
      </c>
      <c r="L2938">
        <v>1</v>
      </c>
      <c r="M2938" t="s">
        <v>498</v>
      </c>
      <c r="N2938">
        <v>13482052</v>
      </c>
      <c r="O2938" t="s">
        <v>92</v>
      </c>
      <c r="P2938" t="s">
        <v>4635</v>
      </c>
      <c r="Q2938">
        <v>303</v>
      </c>
      <c r="R2938">
        <v>19</v>
      </c>
      <c r="S2938">
        <v>34510005</v>
      </c>
      <c r="T2938">
        <v>34514644</v>
      </c>
      <c r="U2938" t="s">
        <v>4636</v>
      </c>
      <c r="V2938">
        <v>1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174</v>
      </c>
      <c r="AE2938" s="2">
        <v>103</v>
      </c>
      <c r="AF2938" s="2">
        <v>139</v>
      </c>
      <c r="AG2938" s="2">
        <v>175</v>
      </c>
      <c r="AH2938" s="2">
        <v>193</v>
      </c>
      <c r="AI2938" s="2">
        <v>184</v>
      </c>
      <c r="AJ2938" s="2">
        <v>138</v>
      </c>
      <c r="AK2938" s="2">
        <v>0</v>
      </c>
      <c r="AL2938" s="2">
        <v>0</v>
      </c>
      <c r="AM2938" s="2">
        <v>0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0</v>
      </c>
      <c r="BI2938" s="2">
        <v>0</v>
      </c>
      <c r="BJ2938" s="2">
        <v>0</v>
      </c>
      <c r="BK2938" s="2">
        <v>0</v>
      </c>
      <c r="BL2938" s="2">
        <v>8</v>
      </c>
      <c r="BM2938" s="2">
        <v>4</v>
      </c>
      <c r="BN2938" s="2">
        <v>4</v>
      </c>
      <c r="BO2938" s="2">
        <v>5</v>
      </c>
      <c r="BP2938" s="2">
        <v>6</v>
      </c>
      <c r="BQ2938" s="2">
        <v>6</v>
      </c>
      <c r="BR2938" s="2">
        <v>5</v>
      </c>
      <c r="BS2938" s="2">
        <v>0</v>
      </c>
      <c r="BT2938" s="2">
        <v>0</v>
      </c>
      <c r="BU2938" s="2">
        <v>0</v>
      </c>
      <c r="BV2938" s="2">
        <v>0</v>
      </c>
      <c r="BW2938" s="2">
        <v>0</v>
      </c>
      <c r="BX2938" s="2">
        <v>0</v>
      </c>
      <c r="BY2938" s="2">
        <v>0</v>
      </c>
      <c r="BZ2938" s="2">
        <v>0</v>
      </c>
      <c r="CA2938" s="2">
        <v>0</v>
      </c>
      <c r="CB2938" s="2">
        <v>0</v>
      </c>
      <c r="CC2938" s="2">
        <v>0</v>
      </c>
      <c r="CD2938" s="2">
        <v>0</v>
      </c>
      <c r="CE2938" s="2">
        <v>0</v>
      </c>
      <c r="CF2938" s="2">
        <v>0</v>
      </c>
      <c r="CG2938" s="2">
        <v>0</v>
      </c>
      <c r="CH2938" s="2">
        <v>0</v>
      </c>
      <c r="CI2938" s="2">
        <v>0</v>
      </c>
      <c r="CJ2938" s="2">
        <v>0</v>
      </c>
      <c r="CK2938" s="2">
        <v>0</v>
      </c>
      <c r="CL2938" s="2">
        <v>0</v>
      </c>
    </row>
    <row r="2939" spans="1:90" x14ac:dyDescent="0.25">
      <c r="A2939" t="s">
        <v>115</v>
      </c>
      <c r="B2939">
        <v>20408</v>
      </c>
      <c r="C2939" t="s">
        <v>498</v>
      </c>
      <c r="D2939">
        <v>1</v>
      </c>
      <c r="E2939">
        <v>8</v>
      </c>
      <c r="F2939">
        <v>914915</v>
      </c>
      <c r="G2939">
        <v>35914915</v>
      </c>
      <c r="H2939" t="s">
        <v>16030</v>
      </c>
      <c r="I2939">
        <v>417</v>
      </c>
      <c r="J2939" t="s">
        <v>498</v>
      </c>
      <c r="K2939" t="s">
        <v>4218</v>
      </c>
      <c r="L2939">
        <v>1</v>
      </c>
      <c r="M2939" t="s">
        <v>498</v>
      </c>
      <c r="N2939">
        <v>13483083</v>
      </c>
      <c r="O2939" t="s">
        <v>16031</v>
      </c>
      <c r="P2939" t="s">
        <v>19821</v>
      </c>
      <c r="Q2939">
        <v>80</v>
      </c>
      <c r="R2939">
        <v>19</v>
      </c>
      <c r="S2939">
        <v>34510789</v>
      </c>
      <c r="T2939">
        <v>34516755</v>
      </c>
      <c r="U2939" t="s">
        <v>16032</v>
      </c>
      <c r="V2939">
        <v>1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134</v>
      </c>
      <c r="AE2939" s="2">
        <v>54</v>
      </c>
      <c r="AF2939" s="2">
        <v>103</v>
      </c>
      <c r="AG2939" s="2">
        <v>59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0</v>
      </c>
      <c r="BI2939" s="2">
        <v>0</v>
      </c>
      <c r="BJ2939" s="2">
        <v>0</v>
      </c>
      <c r="BK2939" s="2">
        <v>0</v>
      </c>
      <c r="BL2939" s="2">
        <v>7</v>
      </c>
      <c r="BM2939" s="2">
        <v>4</v>
      </c>
      <c r="BN2939" s="2">
        <v>4</v>
      </c>
      <c r="BO2939" s="2">
        <v>3</v>
      </c>
      <c r="BP2939" s="2">
        <v>0</v>
      </c>
      <c r="BQ2939" s="2">
        <v>0</v>
      </c>
      <c r="BR2939" s="2">
        <v>0</v>
      </c>
      <c r="BS2939" s="2">
        <v>0</v>
      </c>
      <c r="BT2939" s="2">
        <v>0</v>
      </c>
      <c r="BU2939" s="2">
        <v>0</v>
      </c>
      <c r="BV2939" s="2">
        <v>0</v>
      </c>
      <c r="BW2939" s="2">
        <v>0</v>
      </c>
      <c r="BX2939" s="2">
        <v>0</v>
      </c>
      <c r="BY2939" s="2">
        <v>0</v>
      </c>
      <c r="BZ2939" s="2">
        <v>0</v>
      </c>
      <c r="CA2939" s="2">
        <v>0</v>
      </c>
      <c r="CB2939" s="2">
        <v>0</v>
      </c>
      <c r="CC2939" s="2">
        <v>0</v>
      </c>
      <c r="CD2939" s="2">
        <v>0</v>
      </c>
      <c r="CE2939" s="2">
        <v>0</v>
      </c>
      <c r="CF2939" s="2">
        <v>0</v>
      </c>
      <c r="CG2939" s="2">
        <v>0</v>
      </c>
      <c r="CH2939" s="2">
        <v>0</v>
      </c>
      <c r="CI2939" s="2">
        <v>0</v>
      </c>
      <c r="CJ2939" s="2">
        <v>0</v>
      </c>
      <c r="CK2939" s="2">
        <v>0</v>
      </c>
      <c r="CL2939" s="2">
        <v>0</v>
      </c>
    </row>
    <row r="2940" spans="1:90" x14ac:dyDescent="0.25">
      <c r="A2940" t="s">
        <v>115</v>
      </c>
      <c r="B2940">
        <v>20408</v>
      </c>
      <c r="C2940" t="s">
        <v>498</v>
      </c>
      <c r="D2940">
        <v>1</v>
      </c>
      <c r="E2940">
        <v>8</v>
      </c>
      <c r="F2940">
        <v>21726</v>
      </c>
      <c r="G2940">
        <v>35021726</v>
      </c>
      <c r="H2940" t="s">
        <v>9084</v>
      </c>
      <c r="I2940">
        <v>587</v>
      </c>
      <c r="J2940" t="s">
        <v>548</v>
      </c>
      <c r="K2940" t="s">
        <v>2037</v>
      </c>
      <c r="L2940">
        <v>1</v>
      </c>
      <c r="M2940" t="s">
        <v>548</v>
      </c>
      <c r="N2940">
        <v>13503400</v>
      </c>
      <c r="O2940" t="s">
        <v>102</v>
      </c>
      <c r="P2940" t="s">
        <v>9085</v>
      </c>
      <c r="Q2940">
        <v>1858</v>
      </c>
      <c r="R2940">
        <v>19</v>
      </c>
      <c r="S2940">
        <v>35235209</v>
      </c>
      <c r="T2940">
        <v>35243660</v>
      </c>
      <c r="U2940" t="s">
        <v>9086</v>
      </c>
      <c r="V2940">
        <v>1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174</v>
      </c>
      <c r="AE2940" s="2">
        <v>170</v>
      </c>
      <c r="AF2940" s="2">
        <v>208</v>
      </c>
      <c r="AG2940" s="2">
        <v>101</v>
      </c>
      <c r="AH2940" s="2">
        <v>146</v>
      </c>
      <c r="AI2940" s="2">
        <v>71</v>
      </c>
      <c r="AJ2940" s="2">
        <v>152</v>
      </c>
      <c r="AK2940" s="2">
        <v>0</v>
      </c>
      <c r="AL2940" s="2">
        <v>0</v>
      </c>
      <c r="AM2940" s="2">
        <v>0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234</v>
      </c>
      <c r="BD2940" s="2">
        <v>0</v>
      </c>
      <c r="BE2940" s="2">
        <v>0</v>
      </c>
      <c r="BF2940" s="2">
        <v>0</v>
      </c>
      <c r="BG2940" s="2">
        <v>0</v>
      </c>
      <c r="BH2940" s="2">
        <v>0</v>
      </c>
      <c r="BI2940" s="2">
        <v>0</v>
      </c>
      <c r="BJ2940" s="2">
        <v>0</v>
      </c>
      <c r="BK2940" s="2">
        <v>0</v>
      </c>
      <c r="BL2940" s="2">
        <v>7</v>
      </c>
      <c r="BM2940" s="2">
        <v>6</v>
      </c>
      <c r="BN2940" s="2">
        <v>9</v>
      </c>
      <c r="BO2940" s="2">
        <v>3</v>
      </c>
      <c r="BP2940" s="2">
        <v>4</v>
      </c>
      <c r="BQ2940" s="2">
        <v>2</v>
      </c>
      <c r="BR2940" s="2">
        <v>5</v>
      </c>
      <c r="BS2940" s="2">
        <v>0</v>
      </c>
      <c r="BT2940" s="2">
        <v>0</v>
      </c>
      <c r="BU2940" s="2">
        <v>0</v>
      </c>
      <c r="BV2940" s="2">
        <v>0</v>
      </c>
      <c r="BW2940" s="2">
        <v>0</v>
      </c>
      <c r="BX2940" s="2">
        <v>0</v>
      </c>
      <c r="BY2940" s="2">
        <v>0</v>
      </c>
      <c r="BZ2940" s="2">
        <v>0</v>
      </c>
      <c r="CA2940" s="2">
        <v>0</v>
      </c>
      <c r="CB2940" s="2">
        <v>0</v>
      </c>
      <c r="CC2940" s="2">
        <v>0</v>
      </c>
      <c r="CD2940" s="2">
        <v>0</v>
      </c>
      <c r="CE2940" s="2">
        <v>0</v>
      </c>
      <c r="CF2940" s="2">
        <v>0</v>
      </c>
      <c r="CG2940" s="2">
        <v>0</v>
      </c>
      <c r="CH2940" s="2">
        <v>0</v>
      </c>
      <c r="CI2940" s="2">
        <v>0</v>
      </c>
      <c r="CJ2940" s="2">
        <v>0</v>
      </c>
      <c r="CK2940" s="2">
        <v>9</v>
      </c>
      <c r="CL2940" s="2">
        <v>0</v>
      </c>
    </row>
    <row r="2941" spans="1:90" x14ac:dyDescent="0.25">
      <c r="A2941" t="s">
        <v>115</v>
      </c>
      <c r="B2941">
        <v>20408</v>
      </c>
      <c r="C2941" t="s">
        <v>498</v>
      </c>
      <c r="D2941">
        <v>1</v>
      </c>
      <c r="E2941">
        <v>8</v>
      </c>
      <c r="F2941">
        <v>41661</v>
      </c>
      <c r="G2941">
        <v>35041661</v>
      </c>
      <c r="H2941" t="s">
        <v>2369</v>
      </c>
      <c r="I2941">
        <v>587</v>
      </c>
      <c r="J2941" t="s">
        <v>548</v>
      </c>
      <c r="K2941" t="s">
        <v>2276</v>
      </c>
      <c r="L2941">
        <v>1</v>
      </c>
      <c r="M2941" t="s">
        <v>548</v>
      </c>
      <c r="N2941">
        <v>13505315</v>
      </c>
      <c r="O2941" t="s">
        <v>92</v>
      </c>
      <c r="P2941" t="s">
        <v>2370</v>
      </c>
      <c r="Q2941">
        <v>951</v>
      </c>
      <c r="R2941">
        <v>19</v>
      </c>
      <c r="S2941">
        <v>35232744</v>
      </c>
      <c r="T2941">
        <v>35250218</v>
      </c>
      <c r="U2941" t="s">
        <v>2371</v>
      </c>
      <c r="V2941">
        <v>1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110</v>
      </c>
      <c r="AE2941" s="2">
        <v>130</v>
      </c>
      <c r="AF2941" s="2">
        <v>90</v>
      </c>
      <c r="AG2941" s="2">
        <v>109</v>
      </c>
      <c r="AH2941" s="2">
        <v>69</v>
      </c>
      <c r="AI2941" s="2">
        <v>25</v>
      </c>
      <c r="AJ2941" s="2">
        <v>82</v>
      </c>
      <c r="AK2941" s="2">
        <v>0</v>
      </c>
      <c r="AL2941" s="2">
        <v>0</v>
      </c>
      <c r="AM2941" s="2">
        <v>0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0</v>
      </c>
      <c r="BI2941" s="2">
        <v>0</v>
      </c>
      <c r="BJ2941" s="2">
        <v>0</v>
      </c>
      <c r="BK2941" s="2">
        <v>0</v>
      </c>
      <c r="BL2941" s="2">
        <v>5</v>
      </c>
      <c r="BM2941" s="2">
        <v>6</v>
      </c>
      <c r="BN2941" s="2">
        <v>4</v>
      </c>
      <c r="BO2941" s="2">
        <v>4</v>
      </c>
      <c r="BP2941" s="2">
        <v>3</v>
      </c>
      <c r="BQ2941" s="2">
        <v>2</v>
      </c>
      <c r="BR2941" s="2">
        <v>4</v>
      </c>
      <c r="BS2941" s="2">
        <v>0</v>
      </c>
      <c r="BT2941" s="2">
        <v>0</v>
      </c>
      <c r="BU2941" s="2">
        <v>0</v>
      </c>
      <c r="BV2941" s="2">
        <v>0</v>
      </c>
      <c r="BW2941" s="2">
        <v>0</v>
      </c>
      <c r="BX2941" s="2">
        <v>0</v>
      </c>
      <c r="BY2941" s="2">
        <v>0</v>
      </c>
      <c r="BZ2941" s="2">
        <v>0</v>
      </c>
      <c r="CA2941" s="2">
        <v>0</v>
      </c>
      <c r="CB2941" s="2">
        <v>0</v>
      </c>
      <c r="CC2941" s="2">
        <v>0</v>
      </c>
      <c r="CD2941" s="2">
        <v>0</v>
      </c>
      <c r="CE2941" s="2">
        <v>0</v>
      </c>
      <c r="CF2941" s="2">
        <v>0</v>
      </c>
      <c r="CG2941" s="2">
        <v>0</v>
      </c>
      <c r="CH2941" s="2">
        <v>0</v>
      </c>
      <c r="CI2941" s="2">
        <v>0</v>
      </c>
      <c r="CJ2941" s="2">
        <v>0</v>
      </c>
      <c r="CK2941" s="2">
        <v>0</v>
      </c>
      <c r="CL2941" s="2">
        <v>0</v>
      </c>
    </row>
    <row r="2942" spans="1:90" x14ac:dyDescent="0.25">
      <c r="A2942" t="s">
        <v>115</v>
      </c>
      <c r="B2942">
        <v>20408</v>
      </c>
      <c r="C2942" t="s">
        <v>498</v>
      </c>
      <c r="D2942">
        <v>1</v>
      </c>
      <c r="E2942">
        <v>8</v>
      </c>
      <c r="F2942">
        <v>47314</v>
      </c>
      <c r="G2942">
        <v>35047314</v>
      </c>
      <c r="H2942" t="s">
        <v>8476</v>
      </c>
      <c r="I2942">
        <v>417</v>
      </c>
      <c r="J2942" t="s">
        <v>498</v>
      </c>
      <c r="K2942" t="s">
        <v>8477</v>
      </c>
      <c r="L2942">
        <v>1</v>
      </c>
      <c r="M2942" t="s">
        <v>498</v>
      </c>
      <c r="N2942">
        <v>13482378</v>
      </c>
      <c r="O2942" t="s">
        <v>92</v>
      </c>
      <c r="P2942" t="s">
        <v>8478</v>
      </c>
      <c r="Q2942">
        <v>435</v>
      </c>
      <c r="R2942">
        <v>19</v>
      </c>
      <c r="S2942">
        <v>34413947</v>
      </c>
      <c r="T2942">
        <v>34516546</v>
      </c>
      <c r="U2942" t="s">
        <v>8479</v>
      </c>
      <c r="V2942">
        <v>1</v>
      </c>
      <c r="W2942" s="2">
        <v>0</v>
      </c>
      <c r="X2942" s="2">
        <v>0</v>
      </c>
      <c r="Y2942" s="2">
        <v>21</v>
      </c>
      <c r="Z2942" s="2">
        <v>28</v>
      </c>
      <c r="AA2942" s="2">
        <v>39</v>
      </c>
      <c r="AB2942" s="2">
        <v>30</v>
      </c>
      <c r="AC2942" s="2">
        <v>30</v>
      </c>
      <c r="AD2942" s="2">
        <v>71</v>
      </c>
      <c r="AE2942" s="2">
        <v>70</v>
      </c>
      <c r="AF2942" s="2">
        <v>72</v>
      </c>
      <c r="AG2942" s="2">
        <v>101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1</v>
      </c>
      <c r="BH2942" s="2">
        <v>1</v>
      </c>
      <c r="BI2942" s="2">
        <v>3</v>
      </c>
      <c r="BJ2942" s="2">
        <v>2</v>
      </c>
      <c r="BK2942" s="2">
        <v>2</v>
      </c>
      <c r="BL2942" s="2">
        <v>2</v>
      </c>
      <c r="BM2942" s="2">
        <v>4</v>
      </c>
      <c r="BN2942" s="2">
        <v>4</v>
      </c>
      <c r="BO2942" s="2">
        <v>4</v>
      </c>
      <c r="BP2942" s="2">
        <v>0</v>
      </c>
      <c r="BQ2942" s="2">
        <v>0</v>
      </c>
      <c r="BR2942" s="2">
        <v>0</v>
      </c>
      <c r="BS2942" s="2">
        <v>0</v>
      </c>
      <c r="BT2942" s="2">
        <v>0</v>
      </c>
      <c r="BU2942" s="2">
        <v>0</v>
      </c>
      <c r="BV2942" s="2">
        <v>0</v>
      </c>
      <c r="BW2942" s="2">
        <v>0</v>
      </c>
      <c r="BX2942" s="2">
        <v>0</v>
      </c>
      <c r="BY2942" s="2">
        <v>0</v>
      </c>
      <c r="BZ2942" s="2">
        <v>0</v>
      </c>
      <c r="CA2942" s="2">
        <v>0</v>
      </c>
      <c r="CB2942" s="2">
        <v>0</v>
      </c>
      <c r="CC2942" s="2">
        <v>0</v>
      </c>
      <c r="CD2942" s="2">
        <v>0</v>
      </c>
      <c r="CE2942" s="2">
        <v>0</v>
      </c>
      <c r="CF2942" s="2">
        <v>0</v>
      </c>
      <c r="CG2942" s="2">
        <v>0</v>
      </c>
      <c r="CH2942" s="2">
        <v>0</v>
      </c>
      <c r="CI2942" s="2">
        <v>0</v>
      </c>
      <c r="CJ2942" s="2">
        <v>0</v>
      </c>
      <c r="CK2942" s="2">
        <v>0</v>
      </c>
      <c r="CL2942" s="2">
        <v>0</v>
      </c>
    </row>
    <row r="2943" spans="1:90" x14ac:dyDescent="0.25">
      <c r="A2943" t="s">
        <v>115</v>
      </c>
      <c r="B2943">
        <v>20408</v>
      </c>
      <c r="C2943" t="s">
        <v>498</v>
      </c>
      <c r="D2943">
        <v>1</v>
      </c>
      <c r="E2943">
        <v>8</v>
      </c>
      <c r="F2943">
        <v>922547</v>
      </c>
      <c r="G2943">
        <v>35922547</v>
      </c>
      <c r="H2943" t="s">
        <v>19038</v>
      </c>
      <c r="I2943">
        <v>272</v>
      </c>
      <c r="J2943" t="s">
        <v>2256</v>
      </c>
      <c r="K2943" t="s">
        <v>1705</v>
      </c>
      <c r="L2943">
        <v>1</v>
      </c>
      <c r="M2943" t="s">
        <v>2256</v>
      </c>
      <c r="N2943">
        <v>13490000</v>
      </c>
      <c r="O2943" t="s">
        <v>92</v>
      </c>
      <c r="P2943" t="s">
        <v>19039</v>
      </c>
      <c r="Q2943">
        <v>600</v>
      </c>
      <c r="R2943">
        <v>19</v>
      </c>
      <c r="S2943">
        <v>35462893</v>
      </c>
      <c r="T2943">
        <v>35462982</v>
      </c>
      <c r="U2943" t="s">
        <v>19040</v>
      </c>
      <c r="V2943">
        <v>1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149</v>
      </c>
      <c r="AE2943" s="2">
        <v>138</v>
      </c>
      <c r="AF2943" s="2">
        <v>129</v>
      </c>
      <c r="AG2943" s="2">
        <v>137</v>
      </c>
      <c r="AH2943" s="2">
        <v>74</v>
      </c>
      <c r="AI2943" s="2">
        <v>78</v>
      </c>
      <c r="AJ2943" s="2">
        <v>80</v>
      </c>
      <c r="AK2943" s="2">
        <v>0</v>
      </c>
      <c r="AL2943" s="2">
        <v>0</v>
      </c>
      <c r="AM2943" s="2">
        <v>0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0</v>
      </c>
      <c r="BI2943" s="2">
        <v>0</v>
      </c>
      <c r="BJ2943" s="2">
        <v>0</v>
      </c>
      <c r="BK2943" s="2">
        <v>0</v>
      </c>
      <c r="BL2943" s="2">
        <v>6</v>
      </c>
      <c r="BM2943" s="2">
        <v>6</v>
      </c>
      <c r="BN2943" s="2">
        <v>5</v>
      </c>
      <c r="BO2943" s="2">
        <v>5</v>
      </c>
      <c r="BP2943" s="2">
        <v>3</v>
      </c>
      <c r="BQ2943" s="2">
        <v>3</v>
      </c>
      <c r="BR2943" s="2">
        <v>3</v>
      </c>
      <c r="BS2943" s="2">
        <v>0</v>
      </c>
      <c r="BT2943" s="2">
        <v>0</v>
      </c>
      <c r="BU2943" s="2">
        <v>0</v>
      </c>
      <c r="BV2943" s="2">
        <v>0</v>
      </c>
      <c r="BW2943" s="2">
        <v>0</v>
      </c>
      <c r="BX2943" s="2">
        <v>0</v>
      </c>
      <c r="BY2943" s="2">
        <v>0</v>
      </c>
      <c r="BZ2943" s="2">
        <v>0</v>
      </c>
      <c r="CA2943" s="2">
        <v>0</v>
      </c>
      <c r="CB2943" s="2">
        <v>0</v>
      </c>
      <c r="CC2943" s="2">
        <v>0</v>
      </c>
      <c r="CD2943" s="2">
        <v>0</v>
      </c>
      <c r="CE2943" s="2">
        <v>0</v>
      </c>
      <c r="CF2943" s="2">
        <v>0</v>
      </c>
      <c r="CG2943" s="2">
        <v>0</v>
      </c>
      <c r="CH2943" s="2">
        <v>0</v>
      </c>
      <c r="CI2943" s="2">
        <v>0</v>
      </c>
      <c r="CJ2943" s="2">
        <v>0</v>
      </c>
      <c r="CK2943" s="2">
        <v>0</v>
      </c>
      <c r="CL2943" s="2">
        <v>0</v>
      </c>
    </row>
    <row r="2944" spans="1:90" x14ac:dyDescent="0.25">
      <c r="A2944" t="s">
        <v>115</v>
      </c>
      <c r="B2944">
        <v>20408</v>
      </c>
      <c r="C2944" t="s">
        <v>498</v>
      </c>
      <c r="D2944">
        <v>1</v>
      </c>
      <c r="E2944">
        <v>8</v>
      </c>
      <c r="F2944">
        <v>21738</v>
      </c>
      <c r="G2944">
        <v>35021738</v>
      </c>
      <c r="H2944" t="s">
        <v>7802</v>
      </c>
      <c r="I2944">
        <v>587</v>
      </c>
      <c r="J2944" t="s">
        <v>548</v>
      </c>
      <c r="K2944" t="s">
        <v>7803</v>
      </c>
      <c r="L2944">
        <v>1</v>
      </c>
      <c r="M2944" t="s">
        <v>548</v>
      </c>
      <c r="N2944">
        <v>13503185</v>
      </c>
      <c r="O2944" t="s">
        <v>92</v>
      </c>
      <c r="P2944">
        <v>17</v>
      </c>
      <c r="Q2944">
        <v>1726</v>
      </c>
      <c r="R2944">
        <v>19</v>
      </c>
      <c r="S2944">
        <v>35235196</v>
      </c>
      <c r="T2944">
        <v>35244988</v>
      </c>
      <c r="U2944" t="s">
        <v>7804</v>
      </c>
      <c r="V2944">
        <v>1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155</v>
      </c>
      <c r="AE2944" s="2">
        <v>140</v>
      </c>
      <c r="AF2944" s="2">
        <v>130</v>
      </c>
      <c r="AG2944" s="2">
        <v>128</v>
      </c>
      <c r="AH2944" s="2">
        <v>100</v>
      </c>
      <c r="AI2944" s="2">
        <v>59</v>
      </c>
      <c r="AJ2944" s="2">
        <v>75</v>
      </c>
      <c r="AK2944" s="2">
        <v>0</v>
      </c>
      <c r="AL2944" s="2">
        <v>0</v>
      </c>
      <c r="AM2944" s="2">
        <v>0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133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0</v>
      </c>
      <c r="BI2944" s="2">
        <v>0</v>
      </c>
      <c r="BJ2944" s="2">
        <v>0</v>
      </c>
      <c r="BK2944" s="2">
        <v>0</v>
      </c>
      <c r="BL2944" s="2">
        <v>8</v>
      </c>
      <c r="BM2944" s="2">
        <v>7</v>
      </c>
      <c r="BN2944" s="2">
        <v>6</v>
      </c>
      <c r="BO2944" s="2">
        <v>5</v>
      </c>
      <c r="BP2944" s="2">
        <v>4</v>
      </c>
      <c r="BQ2944" s="2">
        <v>3</v>
      </c>
      <c r="BR2944" s="2">
        <v>3</v>
      </c>
      <c r="BS2944" s="2">
        <v>0</v>
      </c>
      <c r="BT2944" s="2">
        <v>0</v>
      </c>
      <c r="BU2944" s="2">
        <v>0</v>
      </c>
      <c r="BV2944" s="2">
        <v>0</v>
      </c>
      <c r="BW2944" s="2">
        <v>0</v>
      </c>
      <c r="BX2944" s="2">
        <v>0</v>
      </c>
      <c r="BY2944" s="2">
        <v>0</v>
      </c>
      <c r="BZ2944" s="2">
        <v>0</v>
      </c>
      <c r="CA2944" s="2">
        <v>0</v>
      </c>
      <c r="CB2944" s="2">
        <v>0</v>
      </c>
      <c r="CC2944" s="2">
        <v>4</v>
      </c>
      <c r="CD2944" s="2">
        <v>0</v>
      </c>
      <c r="CE2944" s="2">
        <v>0</v>
      </c>
      <c r="CF2944" s="2">
        <v>0</v>
      </c>
      <c r="CG2944" s="2">
        <v>0</v>
      </c>
      <c r="CH2944" s="2">
        <v>0</v>
      </c>
      <c r="CI2944" s="2">
        <v>0</v>
      </c>
      <c r="CJ2944" s="2">
        <v>0</v>
      </c>
      <c r="CK2944" s="2">
        <v>0</v>
      </c>
      <c r="CL2944" s="2">
        <v>0</v>
      </c>
    </row>
    <row r="2945" spans="1:90" x14ac:dyDescent="0.25">
      <c r="A2945" t="s">
        <v>115</v>
      </c>
      <c r="B2945">
        <v>20408</v>
      </c>
      <c r="C2945" t="s">
        <v>498</v>
      </c>
      <c r="D2945">
        <v>1</v>
      </c>
      <c r="E2945">
        <v>8</v>
      </c>
      <c r="F2945">
        <v>905598</v>
      </c>
      <c r="G2945">
        <v>35905598</v>
      </c>
      <c r="H2945" t="s">
        <v>8559</v>
      </c>
      <c r="I2945">
        <v>587</v>
      </c>
      <c r="J2945" t="s">
        <v>548</v>
      </c>
      <c r="K2945" t="s">
        <v>1717</v>
      </c>
      <c r="L2945">
        <v>1</v>
      </c>
      <c r="M2945" t="s">
        <v>548</v>
      </c>
      <c r="N2945">
        <v>13504365</v>
      </c>
      <c r="O2945" t="s">
        <v>92</v>
      </c>
      <c r="P2945">
        <v>21</v>
      </c>
      <c r="Q2945">
        <v>3955</v>
      </c>
      <c r="R2945">
        <v>19</v>
      </c>
      <c r="S2945">
        <v>35233253</v>
      </c>
      <c r="T2945">
        <v>35249905</v>
      </c>
      <c r="U2945" t="s">
        <v>8560</v>
      </c>
      <c r="V2945">
        <v>1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157</v>
      </c>
      <c r="AE2945" s="2">
        <v>153</v>
      </c>
      <c r="AF2945" s="2">
        <v>120</v>
      </c>
      <c r="AG2945" s="2">
        <v>139</v>
      </c>
      <c r="AH2945" s="2">
        <v>115</v>
      </c>
      <c r="AI2945" s="2">
        <v>57</v>
      </c>
      <c r="AJ2945" s="2">
        <v>132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0</v>
      </c>
      <c r="BI2945" s="2">
        <v>0</v>
      </c>
      <c r="BJ2945" s="2">
        <v>0</v>
      </c>
      <c r="BK2945" s="2">
        <v>0</v>
      </c>
      <c r="BL2945" s="2">
        <v>10</v>
      </c>
      <c r="BM2945" s="2">
        <v>8</v>
      </c>
      <c r="BN2945" s="2">
        <v>4</v>
      </c>
      <c r="BO2945" s="2">
        <v>6</v>
      </c>
      <c r="BP2945" s="2">
        <v>5</v>
      </c>
      <c r="BQ2945" s="2">
        <v>4</v>
      </c>
      <c r="BR2945" s="2">
        <v>4</v>
      </c>
      <c r="BS2945" s="2">
        <v>0</v>
      </c>
      <c r="BT2945" s="2">
        <v>0</v>
      </c>
      <c r="BU2945" s="2">
        <v>0</v>
      </c>
      <c r="BV2945" s="2">
        <v>0</v>
      </c>
      <c r="BW2945" s="2">
        <v>0</v>
      </c>
      <c r="BX2945" s="2">
        <v>0</v>
      </c>
      <c r="BY2945" s="2">
        <v>0</v>
      </c>
      <c r="BZ2945" s="2">
        <v>0</v>
      </c>
      <c r="CA2945" s="2">
        <v>0</v>
      </c>
      <c r="CB2945" s="2">
        <v>0</v>
      </c>
      <c r="CC2945" s="2">
        <v>0</v>
      </c>
      <c r="CD2945" s="2">
        <v>0</v>
      </c>
      <c r="CE2945" s="2">
        <v>0</v>
      </c>
      <c r="CF2945" s="2">
        <v>0</v>
      </c>
      <c r="CG2945" s="2">
        <v>0</v>
      </c>
      <c r="CH2945" s="2">
        <v>0</v>
      </c>
      <c r="CI2945" s="2">
        <v>0</v>
      </c>
      <c r="CJ2945" s="2">
        <v>0</v>
      </c>
      <c r="CK2945" s="2">
        <v>0</v>
      </c>
      <c r="CL2945" s="2">
        <v>0</v>
      </c>
    </row>
    <row r="2946" spans="1:90" x14ac:dyDescent="0.25">
      <c r="A2946" t="s">
        <v>115</v>
      </c>
      <c r="B2946">
        <v>20408</v>
      </c>
      <c r="C2946" t="s">
        <v>498</v>
      </c>
      <c r="D2946">
        <v>1</v>
      </c>
      <c r="E2946">
        <v>8</v>
      </c>
      <c r="F2946">
        <v>911148</v>
      </c>
      <c r="G2946">
        <v>35911148</v>
      </c>
      <c r="H2946" t="s">
        <v>10793</v>
      </c>
      <c r="I2946">
        <v>587</v>
      </c>
      <c r="J2946" t="s">
        <v>548</v>
      </c>
      <c r="K2946" t="s">
        <v>10794</v>
      </c>
      <c r="L2946">
        <v>1</v>
      </c>
      <c r="M2946" t="s">
        <v>548</v>
      </c>
      <c r="N2946">
        <v>13509000</v>
      </c>
      <c r="O2946" t="s">
        <v>92</v>
      </c>
      <c r="P2946" t="s">
        <v>1789</v>
      </c>
      <c r="Q2946" t="s">
        <v>127</v>
      </c>
      <c r="R2946">
        <v>19</v>
      </c>
      <c r="S2946">
        <v>35348737</v>
      </c>
      <c r="U2946" t="s">
        <v>10795</v>
      </c>
      <c r="V2946">
        <v>1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21</v>
      </c>
      <c r="AE2946" s="2">
        <v>36</v>
      </c>
      <c r="AF2946" s="2">
        <v>25</v>
      </c>
      <c r="AG2946" s="2">
        <v>20</v>
      </c>
      <c r="AH2946" s="2">
        <v>17</v>
      </c>
      <c r="AI2946" s="2">
        <v>0</v>
      </c>
      <c r="AJ2946" s="2">
        <v>9</v>
      </c>
      <c r="AK2946" s="2">
        <v>0</v>
      </c>
      <c r="AL2946" s="2">
        <v>0</v>
      </c>
      <c r="AM2946" s="2">
        <v>0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12</v>
      </c>
      <c r="BD2946" s="2">
        <v>0</v>
      </c>
      <c r="BE2946" s="2">
        <v>0</v>
      </c>
      <c r="BF2946" s="2">
        <v>0</v>
      </c>
      <c r="BG2946" s="2">
        <v>0</v>
      </c>
      <c r="BH2946" s="2">
        <v>0</v>
      </c>
      <c r="BI2946" s="2">
        <v>0</v>
      </c>
      <c r="BJ2946" s="2">
        <v>0</v>
      </c>
      <c r="BK2946" s="2">
        <v>0</v>
      </c>
      <c r="BL2946" s="2">
        <v>2</v>
      </c>
      <c r="BM2946" s="2">
        <v>1</v>
      </c>
      <c r="BN2946" s="2">
        <v>2</v>
      </c>
      <c r="BO2946" s="2">
        <v>1</v>
      </c>
      <c r="BP2946" s="2">
        <v>1</v>
      </c>
      <c r="BQ2946" s="2">
        <v>0</v>
      </c>
      <c r="BR2946" s="2">
        <v>1</v>
      </c>
      <c r="BS2946" s="2">
        <v>0</v>
      </c>
      <c r="BT2946" s="2">
        <v>0</v>
      </c>
      <c r="BU2946" s="2">
        <v>0</v>
      </c>
      <c r="BV2946" s="2">
        <v>0</v>
      </c>
      <c r="BW2946" s="2">
        <v>0</v>
      </c>
      <c r="BX2946" s="2">
        <v>0</v>
      </c>
      <c r="BY2946" s="2">
        <v>0</v>
      </c>
      <c r="BZ2946" s="2">
        <v>0</v>
      </c>
      <c r="CA2946" s="2">
        <v>0</v>
      </c>
      <c r="CB2946" s="2">
        <v>0</v>
      </c>
      <c r="CC2946" s="2">
        <v>0</v>
      </c>
      <c r="CD2946" s="2">
        <v>0</v>
      </c>
      <c r="CE2946" s="2">
        <v>0</v>
      </c>
      <c r="CF2946" s="2">
        <v>0</v>
      </c>
      <c r="CG2946" s="2">
        <v>0</v>
      </c>
      <c r="CH2946" s="2">
        <v>0</v>
      </c>
      <c r="CI2946" s="2">
        <v>0</v>
      </c>
      <c r="CJ2946" s="2">
        <v>0</v>
      </c>
      <c r="CK2946" s="2">
        <v>1</v>
      </c>
      <c r="CL2946" s="2">
        <v>0</v>
      </c>
    </row>
    <row r="2947" spans="1:90" x14ac:dyDescent="0.25">
      <c r="A2947" t="s">
        <v>115</v>
      </c>
      <c r="B2947">
        <v>20408</v>
      </c>
      <c r="C2947" t="s">
        <v>498</v>
      </c>
      <c r="D2947">
        <v>1</v>
      </c>
      <c r="E2947">
        <v>8</v>
      </c>
      <c r="F2947">
        <v>901261</v>
      </c>
      <c r="G2947">
        <v>35901261</v>
      </c>
      <c r="H2947" t="s">
        <v>7650</v>
      </c>
      <c r="I2947">
        <v>417</v>
      </c>
      <c r="J2947" t="s">
        <v>498</v>
      </c>
      <c r="K2947" t="s">
        <v>7651</v>
      </c>
      <c r="L2947">
        <v>1</v>
      </c>
      <c r="M2947" t="s">
        <v>498</v>
      </c>
      <c r="N2947">
        <v>13483215</v>
      </c>
      <c r="P2947" t="s">
        <v>19820</v>
      </c>
      <c r="Q2947">
        <v>333</v>
      </c>
      <c r="R2947">
        <v>19</v>
      </c>
      <c r="S2947">
        <v>34414941</v>
      </c>
      <c r="T2947">
        <v>34513566</v>
      </c>
      <c r="U2947" t="s">
        <v>7652</v>
      </c>
      <c r="V2947">
        <v>1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74</v>
      </c>
      <c r="AE2947" s="2">
        <v>31</v>
      </c>
      <c r="AF2947" s="2">
        <v>69</v>
      </c>
      <c r="AG2947" s="2">
        <v>61</v>
      </c>
      <c r="AH2947" s="2">
        <v>226</v>
      </c>
      <c r="AI2947" s="2">
        <v>210</v>
      </c>
      <c r="AJ2947" s="2">
        <v>189</v>
      </c>
      <c r="AK2947" s="2">
        <v>0</v>
      </c>
      <c r="AL2947" s="2">
        <v>0</v>
      </c>
      <c r="AM2947" s="2">
        <v>0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0</v>
      </c>
      <c r="BI2947" s="2">
        <v>0</v>
      </c>
      <c r="BJ2947" s="2">
        <v>0</v>
      </c>
      <c r="BK2947" s="2">
        <v>0</v>
      </c>
      <c r="BL2947" s="2">
        <v>6</v>
      </c>
      <c r="BM2947" s="2">
        <v>1</v>
      </c>
      <c r="BN2947" s="2">
        <v>3</v>
      </c>
      <c r="BO2947" s="2">
        <v>4</v>
      </c>
      <c r="BP2947" s="2">
        <v>8</v>
      </c>
      <c r="BQ2947" s="2">
        <v>7</v>
      </c>
      <c r="BR2947" s="2">
        <v>6</v>
      </c>
      <c r="BS2947" s="2">
        <v>0</v>
      </c>
      <c r="BT2947" s="2">
        <v>0</v>
      </c>
      <c r="BU2947" s="2">
        <v>0</v>
      </c>
      <c r="BV2947" s="2">
        <v>0</v>
      </c>
      <c r="BW2947" s="2">
        <v>0</v>
      </c>
      <c r="BX2947" s="2">
        <v>0</v>
      </c>
      <c r="BY2947" s="2">
        <v>0</v>
      </c>
      <c r="BZ2947" s="2">
        <v>0</v>
      </c>
      <c r="CA2947" s="2">
        <v>0</v>
      </c>
      <c r="CB2947" s="2">
        <v>0</v>
      </c>
      <c r="CC2947" s="2">
        <v>0</v>
      </c>
      <c r="CD2947" s="2">
        <v>0</v>
      </c>
      <c r="CE2947" s="2">
        <v>0</v>
      </c>
      <c r="CF2947" s="2">
        <v>0</v>
      </c>
      <c r="CG2947" s="2">
        <v>0</v>
      </c>
      <c r="CH2947" s="2">
        <v>0</v>
      </c>
      <c r="CI2947" s="2">
        <v>0</v>
      </c>
      <c r="CJ2947" s="2">
        <v>0</v>
      </c>
      <c r="CK2947" s="2">
        <v>0</v>
      </c>
      <c r="CL2947" s="2">
        <v>0</v>
      </c>
    </row>
    <row r="2948" spans="1:90" x14ac:dyDescent="0.25">
      <c r="A2948" t="s">
        <v>115</v>
      </c>
      <c r="B2948">
        <v>20408</v>
      </c>
      <c r="C2948" t="s">
        <v>498</v>
      </c>
      <c r="D2948">
        <v>1</v>
      </c>
      <c r="E2948">
        <v>8</v>
      </c>
      <c r="F2948">
        <v>19975</v>
      </c>
      <c r="G2948">
        <v>35019975</v>
      </c>
      <c r="H2948" t="s">
        <v>4963</v>
      </c>
      <c r="I2948">
        <v>276</v>
      </c>
      <c r="J2948" t="s">
        <v>1063</v>
      </c>
      <c r="K2948" t="s">
        <v>4964</v>
      </c>
      <c r="L2948">
        <v>1</v>
      </c>
      <c r="M2948" t="s">
        <v>1063</v>
      </c>
      <c r="N2948">
        <v>13150000</v>
      </c>
      <c r="O2948" t="s">
        <v>102</v>
      </c>
      <c r="P2948" t="s">
        <v>4965</v>
      </c>
      <c r="Q2948">
        <v>137</v>
      </c>
      <c r="R2948">
        <v>19</v>
      </c>
      <c r="S2948">
        <v>38721603</v>
      </c>
      <c r="U2948" t="s">
        <v>4966</v>
      </c>
      <c r="V2948">
        <v>1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194</v>
      </c>
      <c r="AI2948" s="2">
        <v>207</v>
      </c>
      <c r="AJ2948" s="2">
        <v>228</v>
      </c>
      <c r="AK2948" s="2">
        <v>0</v>
      </c>
      <c r="AL2948" s="2">
        <v>0</v>
      </c>
      <c r="AM2948" s="2">
        <v>0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0</v>
      </c>
      <c r="BI2948" s="2">
        <v>0</v>
      </c>
      <c r="BJ2948" s="2">
        <v>0</v>
      </c>
      <c r="BK2948" s="2">
        <v>0</v>
      </c>
      <c r="BL2948" s="2">
        <v>0</v>
      </c>
      <c r="BM2948" s="2">
        <v>0</v>
      </c>
      <c r="BN2948" s="2">
        <v>0</v>
      </c>
      <c r="BO2948" s="2">
        <v>0</v>
      </c>
      <c r="BP2948" s="2">
        <v>7</v>
      </c>
      <c r="BQ2948" s="2">
        <v>7</v>
      </c>
      <c r="BR2948" s="2">
        <v>7</v>
      </c>
      <c r="BS2948" s="2">
        <v>0</v>
      </c>
      <c r="BT2948" s="2">
        <v>0</v>
      </c>
      <c r="BU2948" s="2">
        <v>0</v>
      </c>
      <c r="BV2948" s="2">
        <v>0</v>
      </c>
      <c r="BW2948" s="2">
        <v>0</v>
      </c>
      <c r="BX2948" s="2">
        <v>0</v>
      </c>
      <c r="BY2948" s="2">
        <v>0</v>
      </c>
      <c r="BZ2948" s="2">
        <v>0</v>
      </c>
      <c r="CA2948" s="2">
        <v>0</v>
      </c>
      <c r="CB2948" s="2">
        <v>0</v>
      </c>
      <c r="CC2948" s="2">
        <v>0</v>
      </c>
      <c r="CD2948" s="2">
        <v>0</v>
      </c>
      <c r="CE2948" s="2">
        <v>0</v>
      </c>
      <c r="CF2948" s="2">
        <v>0</v>
      </c>
      <c r="CG2948" s="2">
        <v>0</v>
      </c>
      <c r="CH2948" s="2">
        <v>0</v>
      </c>
      <c r="CI2948" s="2">
        <v>0</v>
      </c>
      <c r="CJ2948" s="2">
        <v>0</v>
      </c>
      <c r="CK2948" s="2">
        <v>0</v>
      </c>
      <c r="CL2948" s="2">
        <v>0</v>
      </c>
    </row>
    <row r="2949" spans="1:90" x14ac:dyDescent="0.25">
      <c r="A2949" t="s">
        <v>115</v>
      </c>
      <c r="B2949">
        <v>20408</v>
      </c>
      <c r="C2949" t="s">
        <v>498</v>
      </c>
      <c r="D2949">
        <v>1</v>
      </c>
      <c r="E2949">
        <v>8</v>
      </c>
      <c r="F2949">
        <v>21635</v>
      </c>
      <c r="G2949">
        <v>35021635</v>
      </c>
      <c r="H2949" t="s">
        <v>5170</v>
      </c>
      <c r="I2949">
        <v>615</v>
      </c>
      <c r="J2949" t="s">
        <v>499</v>
      </c>
      <c r="K2949" t="s">
        <v>91</v>
      </c>
      <c r="L2949">
        <v>1</v>
      </c>
      <c r="M2949" t="s">
        <v>499</v>
      </c>
      <c r="N2949">
        <v>13510000</v>
      </c>
      <c r="O2949" t="s">
        <v>92</v>
      </c>
      <c r="P2949" t="s">
        <v>1789</v>
      </c>
      <c r="Q2949">
        <v>533</v>
      </c>
      <c r="R2949">
        <v>19</v>
      </c>
      <c r="S2949">
        <v>35450379</v>
      </c>
      <c r="T2949">
        <v>35451319</v>
      </c>
      <c r="U2949" t="s">
        <v>5171</v>
      </c>
      <c r="V2949">
        <v>1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122</v>
      </c>
      <c r="AI2949" s="2">
        <v>97</v>
      </c>
      <c r="AJ2949" s="2">
        <v>143</v>
      </c>
      <c r="AK2949" s="2">
        <v>0</v>
      </c>
      <c r="AL2949" s="2">
        <v>0</v>
      </c>
      <c r="AM2949" s="2">
        <v>0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81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0</v>
      </c>
      <c r="BI2949" s="2">
        <v>0</v>
      </c>
      <c r="BJ2949" s="2">
        <v>0</v>
      </c>
      <c r="BK2949" s="2">
        <v>0</v>
      </c>
      <c r="BL2949" s="2">
        <v>0</v>
      </c>
      <c r="BM2949" s="2">
        <v>0</v>
      </c>
      <c r="BN2949" s="2">
        <v>0</v>
      </c>
      <c r="BO2949" s="2">
        <v>0</v>
      </c>
      <c r="BP2949" s="2">
        <v>4</v>
      </c>
      <c r="BQ2949" s="2">
        <v>4</v>
      </c>
      <c r="BR2949" s="2">
        <v>5</v>
      </c>
      <c r="BS2949" s="2">
        <v>0</v>
      </c>
      <c r="BT2949" s="2">
        <v>0</v>
      </c>
      <c r="BU2949" s="2">
        <v>0</v>
      </c>
      <c r="BV2949" s="2">
        <v>0</v>
      </c>
      <c r="BW2949" s="2">
        <v>0</v>
      </c>
      <c r="BX2949" s="2">
        <v>0</v>
      </c>
      <c r="BY2949" s="2">
        <v>0</v>
      </c>
      <c r="BZ2949" s="2">
        <v>0</v>
      </c>
      <c r="CA2949" s="2">
        <v>0</v>
      </c>
      <c r="CB2949" s="2">
        <v>0</v>
      </c>
      <c r="CC2949" s="2">
        <v>4</v>
      </c>
      <c r="CD2949" s="2">
        <v>0</v>
      </c>
      <c r="CE2949" s="2">
        <v>0</v>
      </c>
      <c r="CF2949" s="2">
        <v>0</v>
      </c>
      <c r="CG2949" s="2">
        <v>0</v>
      </c>
      <c r="CH2949" s="2">
        <v>0</v>
      </c>
      <c r="CI2949" s="2">
        <v>0</v>
      </c>
      <c r="CJ2949" s="2">
        <v>0</v>
      </c>
      <c r="CK2949" s="2">
        <v>0</v>
      </c>
      <c r="CL2949" s="2">
        <v>0</v>
      </c>
    </row>
    <row r="2950" spans="1:90" x14ac:dyDescent="0.25">
      <c r="A2950" t="s">
        <v>115</v>
      </c>
      <c r="B2950">
        <v>20408</v>
      </c>
      <c r="C2950" t="s">
        <v>498</v>
      </c>
      <c r="D2950">
        <v>1</v>
      </c>
      <c r="E2950">
        <v>8</v>
      </c>
      <c r="F2950">
        <v>21748</v>
      </c>
      <c r="G2950">
        <v>35021748</v>
      </c>
      <c r="H2950" t="s">
        <v>14247</v>
      </c>
      <c r="I2950">
        <v>587</v>
      </c>
      <c r="J2950" t="s">
        <v>548</v>
      </c>
      <c r="K2950" t="s">
        <v>330</v>
      </c>
      <c r="L2950">
        <v>1</v>
      </c>
      <c r="M2950" t="s">
        <v>548</v>
      </c>
      <c r="N2950">
        <v>13504090</v>
      </c>
      <c r="O2950" t="s">
        <v>92</v>
      </c>
      <c r="P2950" t="s">
        <v>6124</v>
      </c>
      <c r="Q2950">
        <v>2877</v>
      </c>
      <c r="R2950">
        <v>19</v>
      </c>
      <c r="S2950">
        <v>35235418</v>
      </c>
      <c r="T2950">
        <v>35242324</v>
      </c>
      <c r="U2950" t="s">
        <v>14248</v>
      </c>
      <c r="V2950">
        <v>1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118</v>
      </c>
      <c r="AI2950" s="2">
        <v>27</v>
      </c>
      <c r="AJ2950" s="2">
        <v>97</v>
      </c>
      <c r="AK2950" s="2">
        <v>0</v>
      </c>
      <c r="AL2950" s="2">
        <v>0</v>
      </c>
      <c r="AM2950" s="2">
        <v>0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0</v>
      </c>
      <c r="BI2950" s="2">
        <v>0</v>
      </c>
      <c r="BJ2950" s="2">
        <v>0</v>
      </c>
      <c r="BK2950" s="2">
        <v>0</v>
      </c>
      <c r="BL2950" s="2">
        <v>0</v>
      </c>
      <c r="BM2950" s="2">
        <v>0</v>
      </c>
      <c r="BN2950" s="2">
        <v>0</v>
      </c>
      <c r="BO2950" s="2">
        <v>0</v>
      </c>
      <c r="BP2950" s="2">
        <v>4</v>
      </c>
      <c r="BQ2950" s="2">
        <v>2</v>
      </c>
      <c r="BR2950" s="2">
        <v>6</v>
      </c>
      <c r="BS2950" s="2">
        <v>0</v>
      </c>
      <c r="BT2950" s="2">
        <v>0</v>
      </c>
      <c r="BU2950" s="2">
        <v>0</v>
      </c>
      <c r="BV2950" s="2">
        <v>0</v>
      </c>
      <c r="BW2950" s="2">
        <v>0</v>
      </c>
      <c r="BX2950" s="2">
        <v>0</v>
      </c>
      <c r="BY2950" s="2">
        <v>0</v>
      </c>
      <c r="BZ2950" s="2">
        <v>0</v>
      </c>
      <c r="CA2950" s="2">
        <v>0</v>
      </c>
      <c r="CB2950" s="2">
        <v>0</v>
      </c>
      <c r="CC2950" s="2">
        <v>0</v>
      </c>
      <c r="CD2950" s="2">
        <v>0</v>
      </c>
      <c r="CE2950" s="2">
        <v>0</v>
      </c>
      <c r="CF2950" s="2">
        <v>0</v>
      </c>
      <c r="CG2950" s="2">
        <v>0</v>
      </c>
      <c r="CH2950" s="2">
        <v>0</v>
      </c>
      <c r="CI2950" s="2">
        <v>0</v>
      </c>
      <c r="CJ2950" s="2">
        <v>0</v>
      </c>
      <c r="CK2950" s="2">
        <v>0</v>
      </c>
      <c r="CL2950" s="2">
        <v>0</v>
      </c>
    </row>
    <row r="2951" spans="1:90" x14ac:dyDescent="0.25">
      <c r="A2951" t="s">
        <v>115</v>
      </c>
      <c r="B2951">
        <v>20408</v>
      </c>
      <c r="C2951" t="s">
        <v>498</v>
      </c>
      <c r="D2951">
        <v>1</v>
      </c>
      <c r="E2951">
        <v>8</v>
      </c>
      <c r="F2951">
        <v>905586</v>
      </c>
      <c r="G2951">
        <v>35905586</v>
      </c>
      <c r="H2951" t="s">
        <v>19007</v>
      </c>
      <c r="I2951">
        <v>587</v>
      </c>
      <c r="J2951" t="s">
        <v>548</v>
      </c>
      <c r="K2951" t="s">
        <v>1818</v>
      </c>
      <c r="L2951">
        <v>1</v>
      </c>
      <c r="M2951" t="s">
        <v>548</v>
      </c>
      <c r="N2951">
        <v>13504687</v>
      </c>
      <c r="O2951" t="s">
        <v>102</v>
      </c>
      <c r="P2951" t="s">
        <v>19008</v>
      </c>
      <c r="Q2951" t="s">
        <v>127</v>
      </c>
      <c r="R2951">
        <v>19</v>
      </c>
      <c r="S2951">
        <v>35233919</v>
      </c>
      <c r="T2951">
        <v>35243902</v>
      </c>
      <c r="U2951" t="s">
        <v>19009</v>
      </c>
      <c r="V2951">
        <v>1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121</v>
      </c>
      <c r="AE2951" s="2">
        <v>111</v>
      </c>
      <c r="AF2951" s="2">
        <v>98</v>
      </c>
      <c r="AG2951" s="2">
        <v>56</v>
      </c>
      <c r="AH2951" s="2">
        <v>43</v>
      </c>
      <c r="AI2951" s="2">
        <v>24</v>
      </c>
      <c r="AJ2951" s="2">
        <v>53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91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0</v>
      </c>
      <c r="BI2951" s="2">
        <v>0</v>
      </c>
      <c r="BJ2951" s="2">
        <v>0</v>
      </c>
      <c r="BK2951" s="2">
        <v>0</v>
      </c>
      <c r="BL2951" s="2">
        <v>5</v>
      </c>
      <c r="BM2951" s="2">
        <v>5</v>
      </c>
      <c r="BN2951" s="2">
        <v>4</v>
      </c>
      <c r="BO2951" s="2">
        <v>2</v>
      </c>
      <c r="BP2951" s="2">
        <v>2</v>
      </c>
      <c r="BQ2951" s="2">
        <v>1</v>
      </c>
      <c r="BR2951" s="2">
        <v>2</v>
      </c>
      <c r="BS2951" s="2">
        <v>0</v>
      </c>
      <c r="BT2951" s="2">
        <v>0</v>
      </c>
      <c r="BU2951" s="2">
        <v>0</v>
      </c>
      <c r="BV2951" s="2">
        <v>0</v>
      </c>
      <c r="BW2951" s="2">
        <v>0</v>
      </c>
      <c r="BX2951" s="2">
        <v>0</v>
      </c>
      <c r="BY2951" s="2">
        <v>0</v>
      </c>
      <c r="BZ2951" s="2">
        <v>0</v>
      </c>
      <c r="CA2951" s="2">
        <v>0</v>
      </c>
      <c r="CB2951" s="2">
        <v>0</v>
      </c>
      <c r="CC2951" s="2">
        <v>3</v>
      </c>
      <c r="CD2951" s="2">
        <v>0</v>
      </c>
      <c r="CE2951" s="2">
        <v>0</v>
      </c>
      <c r="CF2951" s="2">
        <v>0</v>
      </c>
      <c r="CG2951" s="2">
        <v>0</v>
      </c>
      <c r="CH2951" s="2">
        <v>0</v>
      </c>
      <c r="CI2951" s="2">
        <v>0</v>
      </c>
      <c r="CJ2951" s="2">
        <v>0</v>
      </c>
      <c r="CK2951" s="2">
        <v>0</v>
      </c>
      <c r="CL2951" s="2">
        <v>0</v>
      </c>
    </row>
    <row r="2952" spans="1:90" x14ac:dyDescent="0.25">
      <c r="A2952" t="s">
        <v>115</v>
      </c>
      <c r="B2952">
        <v>20408</v>
      </c>
      <c r="C2952" t="s">
        <v>498</v>
      </c>
      <c r="D2952">
        <v>1</v>
      </c>
      <c r="E2952">
        <v>8</v>
      </c>
      <c r="F2952">
        <v>20148</v>
      </c>
      <c r="G2952">
        <v>35020148</v>
      </c>
      <c r="H2952" t="s">
        <v>10263</v>
      </c>
      <c r="I2952">
        <v>417</v>
      </c>
      <c r="J2952" t="s">
        <v>498</v>
      </c>
      <c r="K2952" t="s">
        <v>1891</v>
      </c>
      <c r="L2952">
        <v>1</v>
      </c>
      <c r="M2952" t="s">
        <v>498</v>
      </c>
      <c r="N2952">
        <v>13486054</v>
      </c>
      <c r="O2952" t="s">
        <v>92</v>
      </c>
      <c r="P2952" t="s">
        <v>10264</v>
      </c>
      <c r="Q2952">
        <v>1915</v>
      </c>
      <c r="R2952">
        <v>19</v>
      </c>
      <c r="S2952">
        <v>34415441</v>
      </c>
      <c r="T2952">
        <v>34516440</v>
      </c>
      <c r="U2952" t="s">
        <v>10265</v>
      </c>
      <c r="V2952">
        <v>1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72</v>
      </c>
      <c r="AE2952" s="2">
        <v>56</v>
      </c>
      <c r="AF2952" s="2">
        <v>68</v>
      </c>
      <c r="AG2952" s="2">
        <v>72</v>
      </c>
      <c r="AH2952" s="2">
        <v>151</v>
      </c>
      <c r="AI2952" s="2">
        <v>78</v>
      </c>
      <c r="AJ2952" s="2">
        <v>97</v>
      </c>
      <c r="AK2952" s="2">
        <v>0</v>
      </c>
      <c r="AL2952" s="2">
        <v>0</v>
      </c>
      <c r="AM2952" s="2">
        <v>0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0</v>
      </c>
      <c r="BI2952" s="2">
        <v>0</v>
      </c>
      <c r="BJ2952" s="2">
        <v>0</v>
      </c>
      <c r="BK2952" s="2">
        <v>0</v>
      </c>
      <c r="BL2952" s="2">
        <v>3</v>
      </c>
      <c r="BM2952" s="2">
        <v>2</v>
      </c>
      <c r="BN2952" s="2">
        <v>2</v>
      </c>
      <c r="BO2952" s="2">
        <v>4</v>
      </c>
      <c r="BP2952" s="2">
        <v>6</v>
      </c>
      <c r="BQ2952" s="2">
        <v>3</v>
      </c>
      <c r="BR2952" s="2">
        <v>6</v>
      </c>
      <c r="BS2952" s="2">
        <v>0</v>
      </c>
      <c r="BT2952" s="2">
        <v>0</v>
      </c>
      <c r="BU2952" s="2">
        <v>0</v>
      </c>
      <c r="BV2952" s="2">
        <v>0</v>
      </c>
      <c r="BW2952" s="2">
        <v>0</v>
      </c>
      <c r="BX2952" s="2">
        <v>0</v>
      </c>
      <c r="BY2952" s="2">
        <v>0</v>
      </c>
      <c r="BZ2952" s="2">
        <v>0</v>
      </c>
      <c r="CA2952" s="2">
        <v>0</v>
      </c>
      <c r="CB2952" s="2">
        <v>0</v>
      </c>
      <c r="CC2952" s="2">
        <v>0</v>
      </c>
      <c r="CD2952" s="2">
        <v>0</v>
      </c>
      <c r="CE2952" s="2">
        <v>0</v>
      </c>
      <c r="CF2952" s="2">
        <v>0</v>
      </c>
      <c r="CG2952" s="2">
        <v>0</v>
      </c>
      <c r="CH2952" s="2">
        <v>0</v>
      </c>
      <c r="CI2952" s="2">
        <v>0</v>
      </c>
      <c r="CJ2952" s="2">
        <v>0</v>
      </c>
      <c r="CK2952" s="2">
        <v>0</v>
      </c>
      <c r="CL2952" s="2">
        <v>0</v>
      </c>
    </row>
    <row r="2953" spans="1:90" x14ac:dyDescent="0.25">
      <c r="A2953" t="s">
        <v>115</v>
      </c>
      <c r="B2953">
        <v>20408</v>
      </c>
      <c r="C2953" t="s">
        <v>498</v>
      </c>
      <c r="D2953">
        <v>1</v>
      </c>
      <c r="E2953">
        <v>8</v>
      </c>
      <c r="F2953">
        <v>924866</v>
      </c>
      <c r="G2953">
        <v>35924866</v>
      </c>
      <c r="H2953" t="s">
        <v>7899</v>
      </c>
      <c r="I2953">
        <v>187</v>
      </c>
      <c r="J2953" t="s">
        <v>3130</v>
      </c>
      <c r="K2953" t="s">
        <v>6126</v>
      </c>
      <c r="L2953">
        <v>1</v>
      </c>
      <c r="M2953" t="s">
        <v>3130</v>
      </c>
      <c r="N2953">
        <v>13160000</v>
      </c>
      <c r="O2953" t="s">
        <v>92</v>
      </c>
      <c r="P2953" t="s">
        <v>7900</v>
      </c>
      <c r="Q2953">
        <v>380</v>
      </c>
      <c r="R2953">
        <v>19</v>
      </c>
      <c r="S2953">
        <v>38273025</v>
      </c>
      <c r="T2953">
        <v>38273078</v>
      </c>
      <c r="U2953" t="s">
        <v>7901</v>
      </c>
      <c r="V2953">
        <v>1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80</v>
      </c>
      <c r="AE2953" s="2">
        <v>84</v>
      </c>
      <c r="AF2953" s="2">
        <v>65</v>
      </c>
      <c r="AG2953" s="2">
        <v>71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0</v>
      </c>
      <c r="AP2953" s="2">
        <v>0</v>
      </c>
      <c r="AQ2953" s="2">
        <v>0</v>
      </c>
      <c r="AR2953" s="2">
        <v>195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0</v>
      </c>
      <c r="BI2953" s="2">
        <v>0</v>
      </c>
      <c r="BJ2953" s="2">
        <v>0</v>
      </c>
      <c r="BK2953" s="2">
        <v>0</v>
      </c>
      <c r="BL2953" s="2">
        <v>4</v>
      </c>
      <c r="BM2953" s="2">
        <v>5</v>
      </c>
      <c r="BN2953" s="2">
        <v>3</v>
      </c>
      <c r="BO2953" s="2">
        <v>3</v>
      </c>
      <c r="BP2953" s="2">
        <v>0</v>
      </c>
      <c r="BQ2953" s="2">
        <v>0</v>
      </c>
      <c r="BR2953" s="2">
        <v>0</v>
      </c>
      <c r="BS2953" s="2">
        <v>0</v>
      </c>
      <c r="BT2953" s="2">
        <v>0</v>
      </c>
      <c r="BU2953" s="2">
        <v>0</v>
      </c>
      <c r="BV2953" s="2">
        <v>0</v>
      </c>
      <c r="BW2953" s="2">
        <v>0</v>
      </c>
      <c r="BX2953" s="2">
        <v>0</v>
      </c>
      <c r="BY2953" s="2">
        <v>0</v>
      </c>
      <c r="BZ2953" s="2">
        <v>7</v>
      </c>
      <c r="CA2953" s="2">
        <v>0</v>
      </c>
      <c r="CB2953" s="2">
        <v>0</v>
      </c>
      <c r="CC2953" s="2">
        <v>0</v>
      </c>
      <c r="CD2953" s="2">
        <v>0</v>
      </c>
      <c r="CE2953" s="2">
        <v>0</v>
      </c>
      <c r="CF2953" s="2">
        <v>0</v>
      </c>
      <c r="CG2953" s="2">
        <v>0</v>
      </c>
      <c r="CH2953" s="2">
        <v>0</v>
      </c>
      <c r="CI2953" s="2">
        <v>0</v>
      </c>
      <c r="CJ2953" s="2">
        <v>0</v>
      </c>
      <c r="CK2953" s="2">
        <v>0</v>
      </c>
      <c r="CL2953" s="2">
        <v>0</v>
      </c>
    </row>
    <row r="2954" spans="1:90" x14ac:dyDescent="0.25">
      <c r="A2954" t="s">
        <v>115</v>
      </c>
      <c r="B2954">
        <v>20408</v>
      </c>
      <c r="C2954" t="s">
        <v>498</v>
      </c>
      <c r="D2954">
        <v>1</v>
      </c>
      <c r="E2954">
        <v>8</v>
      </c>
      <c r="F2954">
        <v>925780</v>
      </c>
      <c r="G2954">
        <v>35925780</v>
      </c>
      <c r="H2954" t="s">
        <v>18214</v>
      </c>
      <c r="I2954">
        <v>417</v>
      </c>
      <c r="J2954" t="s">
        <v>498</v>
      </c>
      <c r="K2954" t="s">
        <v>13151</v>
      </c>
      <c r="L2954">
        <v>1</v>
      </c>
      <c r="M2954" t="s">
        <v>498</v>
      </c>
      <c r="N2954">
        <v>13481500</v>
      </c>
      <c r="O2954" t="s">
        <v>102</v>
      </c>
      <c r="P2954" t="s">
        <v>18215</v>
      </c>
      <c r="Q2954" t="s">
        <v>127</v>
      </c>
      <c r="R2954">
        <v>19</v>
      </c>
      <c r="S2954">
        <v>34444470</v>
      </c>
      <c r="T2954">
        <v>34444474</v>
      </c>
      <c r="U2954" t="s">
        <v>18216</v>
      </c>
      <c r="V2954">
        <v>1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187</v>
      </c>
      <c r="AE2954" s="2">
        <v>168</v>
      </c>
      <c r="AF2954" s="2">
        <v>173</v>
      </c>
      <c r="AG2954" s="2">
        <v>169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0</v>
      </c>
      <c r="AN2954" s="2">
        <v>0</v>
      </c>
      <c r="AO2954" s="2">
        <v>0</v>
      </c>
      <c r="AP2954" s="2">
        <v>0</v>
      </c>
      <c r="AQ2954" s="2">
        <v>0</v>
      </c>
      <c r="AR2954" s="2">
        <v>128</v>
      </c>
      <c r="AS2954" s="2">
        <v>0</v>
      </c>
      <c r="AT2954" s="2">
        <v>0</v>
      </c>
      <c r="AU2954" s="2">
        <v>144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0</v>
      </c>
      <c r="BD2954" s="2">
        <v>0</v>
      </c>
      <c r="BE2954" s="2">
        <v>0</v>
      </c>
      <c r="BF2954" s="2">
        <v>0</v>
      </c>
      <c r="BG2954" s="2">
        <v>0</v>
      </c>
      <c r="BH2954" s="2">
        <v>0</v>
      </c>
      <c r="BI2954" s="2">
        <v>0</v>
      </c>
      <c r="BJ2954" s="2">
        <v>0</v>
      </c>
      <c r="BK2954" s="2">
        <v>0</v>
      </c>
      <c r="BL2954" s="2">
        <v>12</v>
      </c>
      <c r="BM2954" s="2">
        <v>10</v>
      </c>
      <c r="BN2954" s="2">
        <v>8</v>
      </c>
      <c r="BO2954" s="2">
        <v>7</v>
      </c>
      <c r="BP2954" s="2">
        <v>0</v>
      </c>
      <c r="BQ2954" s="2">
        <v>0</v>
      </c>
      <c r="BR2954" s="2">
        <v>0</v>
      </c>
      <c r="BS2954" s="2">
        <v>0</v>
      </c>
      <c r="BT2954" s="2">
        <v>0</v>
      </c>
      <c r="BU2954" s="2">
        <v>0</v>
      </c>
      <c r="BV2954" s="2">
        <v>0</v>
      </c>
      <c r="BW2954" s="2">
        <v>0</v>
      </c>
      <c r="BX2954" s="2">
        <v>0</v>
      </c>
      <c r="BY2954" s="2">
        <v>0</v>
      </c>
      <c r="BZ2954" s="2">
        <v>7</v>
      </c>
      <c r="CA2954" s="2">
        <v>0</v>
      </c>
      <c r="CB2954" s="2">
        <v>0</v>
      </c>
      <c r="CC2954" s="2">
        <v>5</v>
      </c>
      <c r="CD2954" s="2">
        <v>0</v>
      </c>
      <c r="CE2954" s="2">
        <v>0</v>
      </c>
      <c r="CF2954" s="2">
        <v>0</v>
      </c>
      <c r="CG2954" s="2">
        <v>0</v>
      </c>
      <c r="CH2954" s="2">
        <v>0</v>
      </c>
      <c r="CI2954" s="2">
        <v>0</v>
      </c>
      <c r="CJ2954" s="2">
        <v>0</v>
      </c>
      <c r="CK2954" s="2">
        <v>0</v>
      </c>
      <c r="CL2954" s="2">
        <v>0</v>
      </c>
    </row>
    <row r="2955" spans="1:90" x14ac:dyDescent="0.25">
      <c r="A2955" t="s">
        <v>115</v>
      </c>
      <c r="B2955">
        <v>20408</v>
      </c>
      <c r="C2955" t="s">
        <v>498</v>
      </c>
      <c r="D2955">
        <v>1</v>
      </c>
      <c r="E2955">
        <v>8</v>
      </c>
      <c r="F2955">
        <v>45810</v>
      </c>
      <c r="G2955">
        <v>35045810</v>
      </c>
      <c r="H2955" t="s">
        <v>8910</v>
      </c>
      <c r="I2955">
        <v>417</v>
      </c>
      <c r="J2955" t="s">
        <v>498</v>
      </c>
      <c r="K2955" t="s">
        <v>1450</v>
      </c>
      <c r="L2955">
        <v>1</v>
      </c>
      <c r="M2955" t="s">
        <v>498</v>
      </c>
      <c r="N2955">
        <v>13481385</v>
      </c>
      <c r="O2955" t="s">
        <v>92</v>
      </c>
      <c r="P2955" t="s">
        <v>8911</v>
      </c>
      <c r="Q2955">
        <v>234</v>
      </c>
      <c r="R2955">
        <v>19</v>
      </c>
      <c r="S2955">
        <v>34415147</v>
      </c>
      <c r="T2955">
        <v>34514300</v>
      </c>
      <c r="U2955" t="s">
        <v>8912</v>
      </c>
      <c r="V2955">
        <v>1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123</v>
      </c>
      <c r="AE2955" s="2">
        <v>100</v>
      </c>
      <c r="AF2955" s="2">
        <v>163</v>
      </c>
      <c r="AG2955" s="2">
        <v>140</v>
      </c>
      <c r="AH2955" s="2">
        <v>258</v>
      </c>
      <c r="AI2955" s="2">
        <v>231</v>
      </c>
      <c r="AJ2955" s="2">
        <v>270</v>
      </c>
      <c r="AK2955" s="2">
        <v>0</v>
      </c>
      <c r="AL2955" s="2">
        <v>0</v>
      </c>
      <c r="AM2955" s="2">
        <v>0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0</v>
      </c>
      <c r="BI2955" s="2">
        <v>0</v>
      </c>
      <c r="BJ2955" s="2">
        <v>0</v>
      </c>
      <c r="BK2955" s="2">
        <v>0</v>
      </c>
      <c r="BL2955" s="2">
        <v>6</v>
      </c>
      <c r="BM2955" s="2">
        <v>6</v>
      </c>
      <c r="BN2955" s="2">
        <v>5</v>
      </c>
      <c r="BO2955" s="2">
        <v>5</v>
      </c>
      <c r="BP2955" s="2">
        <v>8</v>
      </c>
      <c r="BQ2955" s="2">
        <v>8</v>
      </c>
      <c r="BR2955" s="2">
        <v>8</v>
      </c>
      <c r="BS2955" s="2">
        <v>0</v>
      </c>
      <c r="BT2955" s="2">
        <v>0</v>
      </c>
      <c r="BU2955" s="2">
        <v>0</v>
      </c>
      <c r="BV2955" s="2">
        <v>0</v>
      </c>
      <c r="BW2955" s="2">
        <v>0</v>
      </c>
      <c r="BX2955" s="2">
        <v>0</v>
      </c>
      <c r="BY2955" s="2">
        <v>0</v>
      </c>
      <c r="BZ2955" s="2">
        <v>0</v>
      </c>
      <c r="CA2955" s="2">
        <v>0</v>
      </c>
      <c r="CB2955" s="2">
        <v>0</v>
      </c>
      <c r="CC2955" s="2">
        <v>0</v>
      </c>
      <c r="CD2955" s="2">
        <v>0</v>
      </c>
      <c r="CE2955" s="2">
        <v>0</v>
      </c>
      <c r="CF2955" s="2">
        <v>0</v>
      </c>
      <c r="CG2955" s="2">
        <v>0</v>
      </c>
      <c r="CH2955" s="2">
        <v>0</v>
      </c>
      <c r="CI2955" s="2">
        <v>0</v>
      </c>
      <c r="CJ2955" s="2">
        <v>0</v>
      </c>
      <c r="CK2955" s="2">
        <v>0</v>
      </c>
      <c r="CL2955" s="2">
        <v>0</v>
      </c>
    </row>
    <row r="2956" spans="1:90" x14ac:dyDescent="0.25">
      <c r="A2956" t="s">
        <v>115</v>
      </c>
      <c r="B2956">
        <v>20408</v>
      </c>
      <c r="C2956" t="s">
        <v>498</v>
      </c>
      <c r="D2956">
        <v>1</v>
      </c>
      <c r="E2956">
        <v>8</v>
      </c>
      <c r="F2956">
        <v>917916</v>
      </c>
      <c r="G2956">
        <v>35917916</v>
      </c>
      <c r="H2956" t="s">
        <v>12123</v>
      </c>
      <c r="I2956">
        <v>587</v>
      </c>
      <c r="J2956" t="s">
        <v>548</v>
      </c>
      <c r="K2956" t="s">
        <v>2286</v>
      </c>
      <c r="L2956">
        <v>1</v>
      </c>
      <c r="M2956" t="s">
        <v>548</v>
      </c>
      <c r="N2956">
        <v>13505001</v>
      </c>
      <c r="O2956" t="s">
        <v>102</v>
      </c>
      <c r="P2956" t="s">
        <v>12124</v>
      </c>
      <c r="Q2956">
        <v>639</v>
      </c>
      <c r="R2956">
        <v>19</v>
      </c>
      <c r="S2956">
        <v>35232519</v>
      </c>
      <c r="T2956">
        <v>35245173</v>
      </c>
      <c r="U2956" t="s">
        <v>12125</v>
      </c>
      <c r="V2956">
        <v>1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149</v>
      </c>
      <c r="AE2956" s="2">
        <v>174</v>
      </c>
      <c r="AF2956" s="2">
        <v>163</v>
      </c>
      <c r="AG2956" s="2">
        <v>166</v>
      </c>
      <c r="AH2956" s="2">
        <v>122</v>
      </c>
      <c r="AI2956" s="2">
        <v>79</v>
      </c>
      <c r="AJ2956" s="2">
        <v>177</v>
      </c>
      <c r="AK2956" s="2">
        <v>0</v>
      </c>
      <c r="AL2956" s="2">
        <v>0</v>
      </c>
      <c r="AM2956" s="2">
        <v>0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0</v>
      </c>
      <c r="BI2956" s="2">
        <v>0</v>
      </c>
      <c r="BJ2956" s="2">
        <v>0</v>
      </c>
      <c r="BK2956" s="2">
        <v>0</v>
      </c>
      <c r="BL2956" s="2">
        <v>8</v>
      </c>
      <c r="BM2956" s="2">
        <v>6</v>
      </c>
      <c r="BN2956" s="2">
        <v>8</v>
      </c>
      <c r="BO2956" s="2">
        <v>7</v>
      </c>
      <c r="BP2956" s="2">
        <v>6</v>
      </c>
      <c r="BQ2956" s="2">
        <v>2</v>
      </c>
      <c r="BR2956" s="2">
        <v>8</v>
      </c>
      <c r="BS2956" s="2">
        <v>0</v>
      </c>
      <c r="BT2956" s="2">
        <v>0</v>
      </c>
      <c r="BU2956" s="2">
        <v>0</v>
      </c>
      <c r="BV2956" s="2">
        <v>0</v>
      </c>
      <c r="BW2956" s="2">
        <v>0</v>
      </c>
      <c r="BX2956" s="2">
        <v>0</v>
      </c>
      <c r="BY2956" s="2">
        <v>0</v>
      </c>
      <c r="BZ2956" s="2">
        <v>0</v>
      </c>
      <c r="CA2956" s="2">
        <v>0</v>
      </c>
      <c r="CB2956" s="2">
        <v>0</v>
      </c>
      <c r="CC2956" s="2">
        <v>0</v>
      </c>
      <c r="CD2956" s="2">
        <v>0</v>
      </c>
      <c r="CE2956" s="2">
        <v>0</v>
      </c>
      <c r="CF2956" s="2">
        <v>0</v>
      </c>
      <c r="CG2956" s="2">
        <v>0</v>
      </c>
      <c r="CH2956" s="2">
        <v>0</v>
      </c>
      <c r="CI2956" s="2">
        <v>0</v>
      </c>
      <c r="CJ2956" s="2">
        <v>0</v>
      </c>
      <c r="CK2956" s="2">
        <v>0</v>
      </c>
      <c r="CL2956" s="2">
        <v>0</v>
      </c>
    </row>
    <row r="2957" spans="1:90" x14ac:dyDescent="0.25">
      <c r="A2957" t="s">
        <v>115</v>
      </c>
      <c r="B2957">
        <v>20604</v>
      </c>
      <c r="C2957" t="s">
        <v>98</v>
      </c>
      <c r="D2957">
        <v>1</v>
      </c>
      <c r="E2957">
        <v>8</v>
      </c>
      <c r="F2957">
        <v>26189</v>
      </c>
      <c r="G2957">
        <v>35026189</v>
      </c>
      <c r="H2957" t="s">
        <v>9219</v>
      </c>
      <c r="I2957">
        <v>419</v>
      </c>
      <c r="J2957" t="s">
        <v>98</v>
      </c>
      <c r="K2957" t="s">
        <v>91</v>
      </c>
      <c r="L2957">
        <v>1</v>
      </c>
      <c r="M2957" t="s">
        <v>98</v>
      </c>
      <c r="N2957">
        <v>16400086</v>
      </c>
      <c r="O2957" t="s">
        <v>92</v>
      </c>
      <c r="P2957" t="s">
        <v>3691</v>
      </c>
      <c r="Q2957">
        <v>1134</v>
      </c>
      <c r="R2957">
        <v>14</v>
      </c>
      <c r="S2957">
        <v>35221511</v>
      </c>
      <c r="T2957">
        <v>35223421</v>
      </c>
      <c r="U2957" t="s">
        <v>9220</v>
      </c>
      <c r="V2957">
        <v>1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64</v>
      </c>
      <c r="AE2957" s="2">
        <v>138</v>
      </c>
      <c r="AF2957" s="2">
        <v>102</v>
      </c>
      <c r="AG2957" s="2">
        <v>107</v>
      </c>
      <c r="AH2957" s="2">
        <v>178</v>
      </c>
      <c r="AI2957" s="2">
        <v>165</v>
      </c>
      <c r="AJ2957" s="2">
        <v>202</v>
      </c>
      <c r="AK2957" s="2">
        <v>0</v>
      </c>
      <c r="AL2957" s="2">
        <v>0</v>
      </c>
      <c r="AM2957" s="2">
        <v>0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137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178</v>
      </c>
      <c r="BD2957" s="2">
        <v>19</v>
      </c>
      <c r="BE2957" s="2">
        <v>0</v>
      </c>
      <c r="BF2957" s="2">
        <v>0</v>
      </c>
      <c r="BG2957" s="2">
        <v>0</v>
      </c>
      <c r="BH2957" s="2">
        <v>0</v>
      </c>
      <c r="BI2957" s="2">
        <v>0</v>
      </c>
      <c r="BJ2957" s="2">
        <v>0</v>
      </c>
      <c r="BK2957" s="2">
        <v>0</v>
      </c>
      <c r="BL2957" s="2">
        <v>5</v>
      </c>
      <c r="BM2957" s="2">
        <v>7</v>
      </c>
      <c r="BN2957" s="2">
        <v>5</v>
      </c>
      <c r="BO2957" s="2">
        <v>6</v>
      </c>
      <c r="BP2957" s="2">
        <v>7</v>
      </c>
      <c r="BQ2957" s="2">
        <v>8</v>
      </c>
      <c r="BR2957" s="2">
        <v>7</v>
      </c>
      <c r="BS2957" s="2">
        <v>0</v>
      </c>
      <c r="BT2957" s="2">
        <v>0</v>
      </c>
      <c r="BU2957" s="2">
        <v>0</v>
      </c>
      <c r="BV2957" s="2">
        <v>0</v>
      </c>
      <c r="BW2957" s="2">
        <v>0</v>
      </c>
      <c r="BX2957" s="2">
        <v>0</v>
      </c>
      <c r="BY2957" s="2">
        <v>0</v>
      </c>
      <c r="BZ2957" s="2">
        <v>0</v>
      </c>
      <c r="CA2957" s="2">
        <v>0</v>
      </c>
      <c r="CB2957" s="2">
        <v>0</v>
      </c>
      <c r="CC2957" s="2">
        <v>9</v>
      </c>
      <c r="CD2957" s="2">
        <v>0</v>
      </c>
      <c r="CE2957" s="2">
        <v>0</v>
      </c>
      <c r="CF2957" s="2">
        <v>0</v>
      </c>
      <c r="CG2957" s="2">
        <v>0</v>
      </c>
      <c r="CH2957" s="2">
        <v>0</v>
      </c>
      <c r="CI2957" s="2">
        <v>0</v>
      </c>
      <c r="CJ2957" s="2">
        <v>0</v>
      </c>
      <c r="CK2957" s="2">
        <v>9</v>
      </c>
      <c r="CL2957" s="2">
        <v>5</v>
      </c>
    </row>
    <row r="2958" spans="1:90" x14ac:dyDescent="0.25">
      <c r="A2958" t="s">
        <v>115</v>
      </c>
      <c r="B2958">
        <v>20604</v>
      </c>
      <c r="C2958" t="s">
        <v>98</v>
      </c>
      <c r="D2958">
        <v>1</v>
      </c>
      <c r="E2958">
        <v>8</v>
      </c>
      <c r="F2958">
        <v>26311</v>
      </c>
      <c r="G2958">
        <v>35026311</v>
      </c>
      <c r="H2958" t="s">
        <v>4154</v>
      </c>
      <c r="I2958">
        <v>237</v>
      </c>
      <c r="J2958" t="s">
        <v>99</v>
      </c>
      <c r="K2958" t="s">
        <v>91</v>
      </c>
      <c r="L2958">
        <v>1</v>
      </c>
      <c r="M2958" t="s">
        <v>99</v>
      </c>
      <c r="N2958">
        <v>16500000</v>
      </c>
      <c r="P2958" t="s">
        <v>4155</v>
      </c>
      <c r="Q2958">
        <v>298</v>
      </c>
      <c r="R2958">
        <v>14</v>
      </c>
      <c r="S2958">
        <v>35541257</v>
      </c>
      <c r="T2958">
        <v>35541865</v>
      </c>
      <c r="U2958" t="s">
        <v>4156</v>
      </c>
      <c r="V2958">
        <v>1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109</v>
      </c>
      <c r="AE2958" s="2">
        <v>79</v>
      </c>
      <c r="AF2958" s="2">
        <v>108</v>
      </c>
      <c r="AG2958" s="2">
        <v>92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0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138</v>
      </c>
      <c r="BD2958" s="2">
        <v>0</v>
      </c>
      <c r="BE2958" s="2">
        <v>0</v>
      </c>
      <c r="BF2958" s="2">
        <v>0</v>
      </c>
      <c r="BG2958" s="2">
        <v>0</v>
      </c>
      <c r="BH2958" s="2">
        <v>0</v>
      </c>
      <c r="BI2958" s="2">
        <v>0</v>
      </c>
      <c r="BJ2958" s="2">
        <v>0</v>
      </c>
      <c r="BK2958" s="2">
        <v>0</v>
      </c>
      <c r="BL2958" s="2">
        <v>7</v>
      </c>
      <c r="BM2958" s="2">
        <v>4</v>
      </c>
      <c r="BN2958" s="2">
        <v>4</v>
      </c>
      <c r="BO2958" s="2">
        <v>6</v>
      </c>
      <c r="BP2958" s="2">
        <v>0</v>
      </c>
      <c r="BQ2958" s="2">
        <v>0</v>
      </c>
      <c r="BR2958" s="2">
        <v>0</v>
      </c>
      <c r="BS2958" s="2">
        <v>0</v>
      </c>
      <c r="BT2958" s="2">
        <v>0</v>
      </c>
      <c r="BU2958" s="2">
        <v>0</v>
      </c>
      <c r="BV2958" s="2">
        <v>0</v>
      </c>
      <c r="BW2958" s="2">
        <v>0</v>
      </c>
      <c r="BX2958" s="2">
        <v>0</v>
      </c>
      <c r="BY2958" s="2">
        <v>0</v>
      </c>
      <c r="BZ2958" s="2">
        <v>0</v>
      </c>
      <c r="CA2958" s="2">
        <v>0</v>
      </c>
      <c r="CB2958" s="2">
        <v>0</v>
      </c>
      <c r="CC2958" s="2">
        <v>0</v>
      </c>
      <c r="CD2958" s="2">
        <v>0</v>
      </c>
      <c r="CE2958" s="2">
        <v>0</v>
      </c>
      <c r="CF2958" s="2">
        <v>0</v>
      </c>
      <c r="CG2958" s="2">
        <v>0</v>
      </c>
      <c r="CH2958" s="2">
        <v>0</v>
      </c>
      <c r="CI2958" s="2">
        <v>0</v>
      </c>
      <c r="CJ2958" s="2">
        <v>0</v>
      </c>
      <c r="CK2958" s="2">
        <v>5</v>
      </c>
      <c r="CL2958" s="2">
        <v>0</v>
      </c>
    </row>
    <row r="2959" spans="1:90" x14ac:dyDescent="0.25">
      <c r="A2959" t="s">
        <v>115</v>
      </c>
      <c r="B2959">
        <v>20604</v>
      </c>
      <c r="C2959" t="s">
        <v>98</v>
      </c>
      <c r="D2959">
        <v>1</v>
      </c>
      <c r="E2959">
        <v>8</v>
      </c>
      <c r="F2959">
        <v>26384</v>
      </c>
      <c r="G2959">
        <v>35026384</v>
      </c>
      <c r="H2959" t="s">
        <v>9861</v>
      </c>
      <c r="I2959">
        <v>318</v>
      </c>
      <c r="J2959" t="s">
        <v>5187</v>
      </c>
      <c r="K2959" t="s">
        <v>91</v>
      </c>
      <c r="L2959">
        <v>1</v>
      </c>
      <c r="M2959" t="s">
        <v>5187</v>
      </c>
      <c r="N2959">
        <v>16450000</v>
      </c>
      <c r="O2959" t="s">
        <v>162</v>
      </c>
      <c r="P2959" t="s">
        <v>1988</v>
      </c>
      <c r="Q2959">
        <v>233</v>
      </c>
      <c r="R2959">
        <v>14</v>
      </c>
      <c r="S2959">
        <v>35521305</v>
      </c>
      <c r="T2959">
        <v>35521804</v>
      </c>
      <c r="U2959" t="s">
        <v>9862</v>
      </c>
      <c r="V2959">
        <v>1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50</v>
      </c>
      <c r="AG2959" s="2">
        <v>31</v>
      </c>
      <c r="AH2959" s="2">
        <v>165</v>
      </c>
      <c r="AI2959" s="2">
        <v>113</v>
      </c>
      <c r="AJ2959" s="2">
        <v>105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56</v>
      </c>
      <c r="BD2959" s="2">
        <v>0</v>
      </c>
      <c r="BE2959" s="2">
        <v>0</v>
      </c>
      <c r="BF2959" s="2">
        <v>0</v>
      </c>
      <c r="BG2959" s="2">
        <v>0</v>
      </c>
      <c r="BH2959" s="2">
        <v>0</v>
      </c>
      <c r="BI2959" s="2">
        <v>0</v>
      </c>
      <c r="BJ2959" s="2">
        <v>0</v>
      </c>
      <c r="BK2959" s="2">
        <v>0</v>
      </c>
      <c r="BL2959" s="2">
        <v>0</v>
      </c>
      <c r="BM2959" s="2">
        <v>0</v>
      </c>
      <c r="BN2959" s="2">
        <v>2</v>
      </c>
      <c r="BO2959" s="2">
        <v>1</v>
      </c>
      <c r="BP2959" s="2">
        <v>4</v>
      </c>
      <c r="BQ2959" s="2">
        <v>3</v>
      </c>
      <c r="BR2959" s="2">
        <v>3</v>
      </c>
      <c r="BS2959" s="2">
        <v>0</v>
      </c>
      <c r="BT2959" s="2">
        <v>0</v>
      </c>
      <c r="BU2959" s="2">
        <v>0</v>
      </c>
      <c r="BV2959" s="2">
        <v>0</v>
      </c>
      <c r="BW2959" s="2">
        <v>0</v>
      </c>
      <c r="BX2959" s="2">
        <v>0</v>
      </c>
      <c r="BY2959" s="2">
        <v>0</v>
      </c>
      <c r="BZ2959" s="2">
        <v>0</v>
      </c>
      <c r="CA2959" s="2">
        <v>0</v>
      </c>
      <c r="CB2959" s="2">
        <v>0</v>
      </c>
      <c r="CC2959" s="2">
        <v>0</v>
      </c>
      <c r="CD2959" s="2">
        <v>0</v>
      </c>
      <c r="CE2959" s="2">
        <v>0</v>
      </c>
      <c r="CF2959" s="2">
        <v>0</v>
      </c>
      <c r="CG2959" s="2">
        <v>0</v>
      </c>
      <c r="CH2959" s="2">
        <v>0</v>
      </c>
      <c r="CI2959" s="2">
        <v>0</v>
      </c>
      <c r="CJ2959" s="2">
        <v>0</v>
      </c>
      <c r="CK2959" s="2">
        <v>2</v>
      </c>
      <c r="CL2959" s="2">
        <v>0</v>
      </c>
    </row>
    <row r="2960" spans="1:90" x14ac:dyDescent="0.25">
      <c r="A2960" t="s">
        <v>115</v>
      </c>
      <c r="B2960">
        <v>20604</v>
      </c>
      <c r="C2960" t="s">
        <v>98</v>
      </c>
      <c r="D2960">
        <v>1</v>
      </c>
      <c r="E2960">
        <v>8</v>
      </c>
      <c r="F2960">
        <v>35233</v>
      </c>
      <c r="G2960">
        <v>35035233</v>
      </c>
      <c r="H2960" t="s">
        <v>13130</v>
      </c>
      <c r="I2960">
        <v>564</v>
      </c>
      <c r="J2960" t="s">
        <v>572</v>
      </c>
      <c r="K2960" t="s">
        <v>91</v>
      </c>
      <c r="L2960">
        <v>1</v>
      </c>
      <c r="M2960" t="s">
        <v>572</v>
      </c>
      <c r="N2960">
        <v>16370000</v>
      </c>
      <c r="O2960" t="s">
        <v>92</v>
      </c>
      <c r="P2960" t="s">
        <v>13131</v>
      </c>
      <c r="Q2960">
        <v>967</v>
      </c>
      <c r="R2960">
        <v>14</v>
      </c>
      <c r="S2960">
        <v>35410563</v>
      </c>
      <c r="T2960">
        <v>35411228</v>
      </c>
      <c r="U2960" t="s">
        <v>13132</v>
      </c>
      <c r="V2960">
        <v>1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83</v>
      </c>
      <c r="AE2960" s="2">
        <v>62</v>
      </c>
      <c r="AF2960" s="2">
        <v>64</v>
      </c>
      <c r="AG2960" s="2">
        <v>110</v>
      </c>
      <c r="AH2960" s="2">
        <v>334</v>
      </c>
      <c r="AI2960" s="2">
        <v>257</v>
      </c>
      <c r="AJ2960" s="2">
        <v>233</v>
      </c>
      <c r="AK2960" s="2">
        <v>0</v>
      </c>
      <c r="AL2960" s="2">
        <v>0</v>
      </c>
      <c r="AM2960" s="2">
        <v>0</v>
      </c>
      <c r="AN2960" s="2">
        <v>0</v>
      </c>
      <c r="AO2960" s="2">
        <v>0</v>
      </c>
      <c r="AP2960" s="2">
        <v>0</v>
      </c>
      <c r="AQ2960" s="2">
        <v>0</v>
      </c>
      <c r="AR2960" s="2">
        <v>106</v>
      </c>
      <c r="AS2960" s="2">
        <v>0</v>
      </c>
      <c r="AT2960" s="2">
        <v>0</v>
      </c>
      <c r="AU2960" s="2">
        <v>259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110</v>
      </c>
      <c r="BD2960" s="2">
        <v>0</v>
      </c>
      <c r="BE2960" s="2">
        <v>0</v>
      </c>
      <c r="BF2960" s="2">
        <v>0</v>
      </c>
      <c r="BG2960" s="2">
        <v>0</v>
      </c>
      <c r="BH2960" s="2">
        <v>0</v>
      </c>
      <c r="BI2960" s="2">
        <v>0</v>
      </c>
      <c r="BJ2960" s="2">
        <v>0</v>
      </c>
      <c r="BK2960" s="2">
        <v>0</v>
      </c>
      <c r="BL2960" s="2">
        <v>4</v>
      </c>
      <c r="BM2960" s="2">
        <v>4</v>
      </c>
      <c r="BN2960" s="2">
        <v>3</v>
      </c>
      <c r="BO2960" s="2">
        <v>5</v>
      </c>
      <c r="BP2960" s="2">
        <v>15</v>
      </c>
      <c r="BQ2960" s="2">
        <v>12</v>
      </c>
      <c r="BR2960" s="2">
        <v>8</v>
      </c>
      <c r="BS2960" s="2">
        <v>0</v>
      </c>
      <c r="BT2960" s="2">
        <v>0</v>
      </c>
      <c r="BU2960" s="2">
        <v>0</v>
      </c>
      <c r="BV2960" s="2">
        <v>0</v>
      </c>
      <c r="BW2960" s="2">
        <v>0</v>
      </c>
      <c r="BX2960" s="2">
        <v>0</v>
      </c>
      <c r="BY2960" s="2">
        <v>0</v>
      </c>
      <c r="BZ2960" s="2">
        <v>6</v>
      </c>
      <c r="CA2960" s="2">
        <v>0</v>
      </c>
      <c r="CB2960" s="2">
        <v>0</v>
      </c>
      <c r="CC2960" s="2">
        <v>11</v>
      </c>
      <c r="CD2960" s="2">
        <v>0</v>
      </c>
      <c r="CE2960" s="2">
        <v>0</v>
      </c>
      <c r="CF2960" s="2">
        <v>0</v>
      </c>
      <c r="CG2960" s="2">
        <v>0</v>
      </c>
      <c r="CH2960" s="2">
        <v>0</v>
      </c>
      <c r="CI2960" s="2">
        <v>0</v>
      </c>
      <c r="CJ2960" s="2">
        <v>0</v>
      </c>
      <c r="CK2960" s="2">
        <v>4</v>
      </c>
      <c r="CL2960" s="2">
        <v>0</v>
      </c>
    </row>
    <row r="2961" spans="1:90" x14ac:dyDescent="0.25">
      <c r="A2961" t="s">
        <v>115</v>
      </c>
      <c r="B2961">
        <v>20604</v>
      </c>
      <c r="C2961" t="s">
        <v>98</v>
      </c>
      <c r="D2961">
        <v>1</v>
      </c>
      <c r="E2961">
        <v>8</v>
      </c>
      <c r="F2961">
        <v>26347</v>
      </c>
      <c r="G2961">
        <v>35026347</v>
      </c>
      <c r="H2961" t="s">
        <v>10384</v>
      </c>
      <c r="I2961">
        <v>320</v>
      </c>
      <c r="J2961" t="s">
        <v>3913</v>
      </c>
      <c r="K2961" t="s">
        <v>91</v>
      </c>
      <c r="L2961">
        <v>1</v>
      </c>
      <c r="M2961" t="s">
        <v>3913</v>
      </c>
      <c r="N2961">
        <v>16430000</v>
      </c>
      <c r="O2961" t="s">
        <v>92</v>
      </c>
      <c r="P2961" t="s">
        <v>6307</v>
      </c>
      <c r="Q2961">
        <v>462</v>
      </c>
      <c r="R2961">
        <v>14</v>
      </c>
      <c r="S2961">
        <v>35471245</v>
      </c>
      <c r="T2961">
        <v>35471414</v>
      </c>
      <c r="U2961" t="s">
        <v>10385</v>
      </c>
      <c r="V2961">
        <v>1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89</v>
      </c>
      <c r="AE2961" s="2">
        <v>70</v>
      </c>
      <c r="AF2961" s="2">
        <v>85</v>
      </c>
      <c r="AG2961" s="2">
        <v>116</v>
      </c>
      <c r="AH2961" s="2">
        <v>153</v>
      </c>
      <c r="AI2961" s="2">
        <v>101</v>
      </c>
      <c r="AJ2961" s="2">
        <v>99</v>
      </c>
      <c r="AK2961" s="2">
        <v>0</v>
      </c>
      <c r="AL2961" s="2">
        <v>0</v>
      </c>
      <c r="AM2961" s="2">
        <v>0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222</v>
      </c>
      <c r="BD2961" s="2">
        <v>17</v>
      </c>
      <c r="BE2961" s="2">
        <v>0</v>
      </c>
      <c r="BF2961" s="2">
        <v>0</v>
      </c>
      <c r="BG2961" s="2">
        <v>0</v>
      </c>
      <c r="BH2961" s="2">
        <v>0</v>
      </c>
      <c r="BI2961" s="2">
        <v>0</v>
      </c>
      <c r="BJ2961" s="2">
        <v>0</v>
      </c>
      <c r="BK2961" s="2">
        <v>0</v>
      </c>
      <c r="BL2961" s="2">
        <v>8</v>
      </c>
      <c r="BM2961" s="2">
        <v>4</v>
      </c>
      <c r="BN2961" s="2">
        <v>6</v>
      </c>
      <c r="BO2961" s="2">
        <v>8</v>
      </c>
      <c r="BP2961" s="2">
        <v>10</v>
      </c>
      <c r="BQ2961" s="2">
        <v>3</v>
      </c>
      <c r="BR2961" s="2">
        <v>5</v>
      </c>
      <c r="BS2961" s="2">
        <v>0</v>
      </c>
      <c r="BT2961" s="2">
        <v>0</v>
      </c>
      <c r="BU2961" s="2">
        <v>0</v>
      </c>
      <c r="BV2961" s="2">
        <v>0</v>
      </c>
      <c r="BW2961" s="2">
        <v>0</v>
      </c>
      <c r="BX2961" s="2">
        <v>0</v>
      </c>
      <c r="BY2961" s="2">
        <v>0</v>
      </c>
      <c r="BZ2961" s="2">
        <v>0</v>
      </c>
      <c r="CA2961" s="2">
        <v>0</v>
      </c>
      <c r="CB2961" s="2">
        <v>0</v>
      </c>
      <c r="CC2961" s="2">
        <v>0</v>
      </c>
      <c r="CD2961" s="2">
        <v>0</v>
      </c>
      <c r="CE2961" s="2">
        <v>0</v>
      </c>
      <c r="CF2961" s="2">
        <v>0</v>
      </c>
      <c r="CG2961" s="2">
        <v>0</v>
      </c>
      <c r="CH2961" s="2">
        <v>0</v>
      </c>
      <c r="CI2961" s="2">
        <v>0</v>
      </c>
      <c r="CJ2961" s="2">
        <v>0</v>
      </c>
      <c r="CK2961" s="2">
        <v>15</v>
      </c>
      <c r="CL2961" s="2">
        <v>4</v>
      </c>
    </row>
    <row r="2962" spans="1:90" x14ac:dyDescent="0.25">
      <c r="A2962" t="s">
        <v>115</v>
      </c>
      <c r="B2962">
        <v>20604</v>
      </c>
      <c r="C2962" t="s">
        <v>98</v>
      </c>
      <c r="D2962">
        <v>1</v>
      </c>
      <c r="E2962">
        <v>3</v>
      </c>
      <c r="F2962">
        <v>497976</v>
      </c>
      <c r="G2962">
        <v>35497976</v>
      </c>
      <c r="H2962" t="s">
        <v>14402</v>
      </c>
      <c r="I2962">
        <v>419</v>
      </c>
      <c r="J2962" t="s">
        <v>98</v>
      </c>
      <c r="K2962" t="s">
        <v>91</v>
      </c>
      <c r="L2962">
        <v>1</v>
      </c>
      <c r="M2962" t="s">
        <v>98</v>
      </c>
      <c r="N2962">
        <v>16400060</v>
      </c>
      <c r="O2962" t="s">
        <v>92</v>
      </c>
      <c r="P2962" t="s">
        <v>7421</v>
      </c>
      <c r="Q2962">
        <v>512</v>
      </c>
      <c r="R2962">
        <v>14</v>
      </c>
      <c r="S2962">
        <v>35234580</v>
      </c>
      <c r="T2962">
        <v>35236112</v>
      </c>
      <c r="U2962" t="s">
        <v>14403</v>
      </c>
      <c r="V2962">
        <v>1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0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365</v>
      </c>
      <c r="AT2962" s="2">
        <v>0</v>
      </c>
      <c r="AU2962" s="2">
        <v>0</v>
      </c>
      <c r="AV2962" s="2">
        <v>855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0</v>
      </c>
      <c r="BI2962" s="2">
        <v>0</v>
      </c>
      <c r="BJ2962" s="2">
        <v>0</v>
      </c>
      <c r="BK2962" s="2">
        <v>0</v>
      </c>
      <c r="BL2962" s="2">
        <v>0</v>
      </c>
      <c r="BM2962" s="2">
        <v>0</v>
      </c>
      <c r="BN2962" s="2">
        <v>0</v>
      </c>
      <c r="BO2962" s="2">
        <v>0</v>
      </c>
      <c r="BP2962" s="2">
        <v>0</v>
      </c>
      <c r="BQ2962" s="2">
        <v>0</v>
      </c>
      <c r="BR2962" s="2">
        <v>0</v>
      </c>
      <c r="BS2962" s="2">
        <v>0</v>
      </c>
      <c r="BT2962" s="2">
        <v>0</v>
      </c>
      <c r="BU2962" s="2">
        <v>0</v>
      </c>
      <c r="BV2962" s="2">
        <v>0</v>
      </c>
      <c r="BW2962" s="2">
        <v>0</v>
      </c>
      <c r="BX2962" s="2">
        <v>0</v>
      </c>
      <c r="BY2962" s="2">
        <v>0</v>
      </c>
      <c r="BZ2962" s="2">
        <v>0</v>
      </c>
      <c r="CA2962" s="2">
        <v>2</v>
      </c>
      <c r="CB2962" s="2">
        <v>0</v>
      </c>
      <c r="CC2962" s="2">
        <v>0</v>
      </c>
      <c r="CD2962" s="2">
        <v>4</v>
      </c>
      <c r="CE2962" s="2">
        <v>0</v>
      </c>
      <c r="CF2962" s="2">
        <v>0</v>
      </c>
      <c r="CG2962" s="2">
        <v>0</v>
      </c>
      <c r="CH2962" s="2">
        <v>0</v>
      </c>
      <c r="CI2962" s="2">
        <v>0</v>
      </c>
      <c r="CJ2962" s="2">
        <v>0</v>
      </c>
      <c r="CK2962" s="2">
        <v>0</v>
      </c>
      <c r="CL2962" s="2">
        <v>0</v>
      </c>
    </row>
    <row r="2963" spans="1:90" x14ac:dyDescent="0.25">
      <c r="A2963" t="s">
        <v>115</v>
      </c>
      <c r="B2963">
        <v>20604</v>
      </c>
      <c r="C2963" t="s">
        <v>98</v>
      </c>
      <c r="D2963">
        <v>2</v>
      </c>
      <c r="E2963">
        <v>6</v>
      </c>
      <c r="F2963">
        <v>449106</v>
      </c>
      <c r="G2963">
        <v>35449106</v>
      </c>
      <c r="H2963" t="s">
        <v>15087</v>
      </c>
      <c r="I2963">
        <v>419</v>
      </c>
      <c r="J2963" t="s">
        <v>98</v>
      </c>
      <c r="K2963" t="s">
        <v>91</v>
      </c>
      <c r="L2963">
        <v>1</v>
      </c>
      <c r="M2963" t="s">
        <v>98</v>
      </c>
      <c r="N2963">
        <v>16400111</v>
      </c>
      <c r="O2963" t="s">
        <v>92</v>
      </c>
      <c r="P2963" t="s">
        <v>4472</v>
      </c>
      <c r="Q2963">
        <v>1276</v>
      </c>
      <c r="R2963">
        <v>14</v>
      </c>
      <c r="S2963">
        <v>35221266</v>
      </c>
      <c r="T2963">
        <v>35224037</v>
      </c>
      <c r="U2963" t="s">
        <v>15088</v>
      </c>
      <c r="V2963">
        <v>1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462</v>
      </c>
      <c r="BD2963" s="2">
        <v>0</v>
      </c>
      <c r="BE2963" s="2">
        <v>0</v>
      </c>
      <c r="BF2963" s="2">
        <v>0</v>
      </c>
      <c r="BG2963" s="2">
        <v>0</v>
      </c>
      <c r="BH2963" s="2">
        <v>0</v>
      </c>
      <c r="BI2963" s="2">
        <v>0</v>
      </c>
      <c r="BJ2963" s="2">
        <v>0</v>
      </c>
      <c r="BK2963" s="2">
        <v>0</v>
      </c>
      <c r="BL2963" s="2">
        <v>0</v>
      </c>
      <c r="BM2963" s="2">
        <v>0</v>
      </c>
      <c r="BN2963" s="2">
        <v>0</v>
      </c>
      <c r="BO2963" s="2">
        <v>0</v>
      </c>
      <c r="BP2963" s="2">
        <v>0</v>
      </c>
      <c r="BQ2963" s="2">
        <v>0</v>
      </c>
      <c r="BR2963" s="2">
        <v>0</v>
      </c>
      <c r="BS2963" s="2">
        <v>0</v>
      </c>
      <c r="BT2963" s="2">
        <v>0</v>
      </c>
      <c r="BU2963" s="2">
        <v>0</v>
      </c>
      <c r="BV2963" s="2">
        <v>0</v>
      </c>
      <c r="BW2963" s="2">
        <v>0</v>
      </c>
      <c r="BX2963" s="2">
        <v>0</v>
      </c>
      <c r="BY2963" s="2">
        <v>0</v>
      </c>
      <c r="BZ2963" s="2">
        <v>0</v>
      </c>
      <c r="CA2963" s="2">
        <v>0</v>
      </c>
      <c r="CB2963" s="2">
        <v>0</v>
      </c>
      <c r="CC2963" s="2">
        <v>0</v>
      </c>
      <c r="CD2963" s="2">
        <v>0</v>
      </c>
      <c r="CE2963" s="2">
        <v>0</v>
      </c>
      <c r="CF2963" s="2">
        <v>0</v>
      </c>
      <c r="CG2963" s="2">
        <v>0</v>
      </c>
      <c r="CH2963" s="2">
        <v>0</v>
      </c>
      <c r="CI2963" s="2">
        <v>0</v>
      </c>
      <c r="CJ2963" s="2">
        <v>0</v>
      </c>
      <c r="CK2963" s="2">
        <v>27</v>
      </c>
      <c r="CL2963" s="2">
        <v>0</v>
      </c>
    </row>
    <row r="2964" spans="1:90" x14ac:dyDescent="0.25">
      <c r="A2964" t="s">
        <v>115</v>
      </c>
      <c r="B2964">
        <v>20604</v>
      </c>
      <c r="C2964" t="s">
        <v>98</v>
      </c>
      <c r="D2964">
        <v>2</v>
      </c>
      <c r="E2964">
        <v>34</v>
      </c>
      <c r="F2964">
        <v>365051</v>
      </c>
      <c r="G2964">
        <v>35365051</v>
      </c>
      <c r="H2964" t="s">
        <v>9691</v>
      </c>
      <c r="I2964">
        <v>419</v>
      </c>
      <c r="J2964" t="s">
        <v>98</v>
      </c>
      <c r="K2964" t="s">
        <v>1929</v>
      </c>
      <c r="L2964">
        <v>1</v>
      </c>
      <c r="M2964" t="s">
        <v>98</v>
      </c>
      <c r="N2964">
        <v>16400970</v>
      </c>
      <c r="P2964" t="s">
        <v>9692</v>
      </c>
      <c r="Q2964" t="s">
        <v>7253</v>
      </c>
      <c r="R2964">
        <v>14</v>
      </c>
      <c r="S2964">
        <v>35333049</v>
      </c>
      <c r="U2964" t="s">
        <v>9693</v>
      </c>
      <c r="V2964">
        <v>2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1</v>
      </c>
      <c r="AC2964" s="2">
        <v>1</v>
      </c>
      <c r="AD2964" s="2">
        <v>8</v>
      </c>
      <c r="AE2964" s="2">
        <v>9</v>
      </c>
      <c r="AF2964" s="2">
        <v>34</v>
      </c>
      <c r="AG2964" s="2">
        <v>28</v>
      </c>
      <c r="AH2964" s="2">
        <v>0</v>
      </c>
      <c r="AI2964" s="2">
        <v>0</v>
      </c>
      <c r="AJ2964" s="2">
        <v>0</v>
      </c>
      <c r="AK2964" s="2">
        <v>0</v>
      </c>
      <c r="AL2964" s="2">
        <v>65</v>
      </c>
      <c r="AM2964" s="2">
        <v>0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0</v>
      </c>
      <c r="BI2964" s="2">
        <v>0</v>
      </c>
      <c r="BJ2964" s="2">
        <v>1</v>
      </c>
      <c r="BK2964" s="2">
        <v>1</v>
      </c>
      <c r="BL2964" s="2">
        <v>4</v>
      </c>
      <c r="BM2964" s="2">
        <v>6</v>
      </c>
      <c r="BN2964" s="2">
        <v>8</v>
      </c>
      <c r="BO2964" s="2">
        <v>8</v>
      </c>
      <c r="BP2964" s="2">
        <v>0</v>
      </c>
      <c r="BQ2964" s="2">
        <v>0</v>
      </c>
      <c r="BR2964" s="2">
        <v>0</v>
      </c>
      <c r="BS2964" s="2">
        <v>0</v>
      </c>
      <c r="BT2964" s="2">
        <v>9</v>
      </c>
      <c r="BU2964" s="2">
        <v>0</v>
      </c>
      <c r="BV2964" s="2">
        <v>0</v>
      </c>
      <c r="BW2964" s="2">
        <v>0</v>
      </c>
      <c r="BX2964" s="2">
        <v>0</v>
      </c>
      <c r="BY2964" s="2">
        <v>0</v>
      </c>
      <c r="BZ2964" s="2">
        <v>0</v>
      </c>
      <c r="CA2964" s="2">
        <v>0</v>
      </c>
      <c r="CB2964" s="2">
        <v>0</v>
      </c>
      <c r="CC2964" s="2">
        <v>0</v>
      </c>
      <c r="CD2964" s="2">
        <v>0</v>
      </c>
      <c r="CE2964" s="2">
        <v>0</v>
      </c>
      <c r="CF2964" s="2">
        <v>0</v>
      </c>
      <c r="CG2964" s="2">
        <v>0</v>
      </c>
      <c r="CH2964" s="2">
        <v>0</v>
      </c>
      <c r="CI2964" s="2">
        <v>0</v>
      </c>
      <c r="CJ2964" s="2">
        <v>0</v>
      </c>
      <c r="CK2964" s="2">
        <v>0</v>
      </c>
      <c r="CL2964" s="2">
        <v>0</v>
      </c>
    </row>
    <row r="2965" spans="1:90" x14ac:dyDescent="0.25">
      <c r="A2965" t="s">
        <v>115</v>
      </c>
      <c r="B2965">
        <v>20604</v>
      </c>
      <c r="C2965" t="s">
        <v>98</v>
      </c>
      <c r="D2965">
        <v>2</v>
      </c>
      <c r="E2965">
        <v>34</v>
      </c>
      <c r="F2965">
        <v>560649</v>
      </c>
      <c r="G2965">
        <v>35560649</v>
      </c>
      <c r="H2965" t="s">
        <v>17769</v>
      </c>
      <c r="I2965">
        <v>419</v>
      </c>
      <c r="J2965" t="s">
        <v>98</v>
      </c>
      <c r="K2965" t="s">
        <v>1929</v>
      </c>
      <c r="L2965">
        <v>1</v>
      </c>
      <c r="M2965" t="s">
        <v>98</v>
      </c>
      <c r="N2965">
        <v>16401490</v>
      </c>
      <c r="O2965" t="s">
        <v>1015</v>
      </c>
      <c r="P2965" t="s">
        <v>9692</v>
      </c>
      <c r="Q2965" t="s">
        <v>16202</v>
      </c>
      <c r="R2965">
        <v>14</v>
      </c>
      <c r="S2965">
        <v>35333061</v>
      </c>
      <c r="T2965">
        <v>35333068</v>
      </c>
      <c r="U2965" t="s">
        <v>17770</v>
      </c>
      <c r="V2965">
        <v>2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1</v>
      </c>
      <c r="AD2965" s="2">
        <v>6</v>
      </c>
      <c r="AE2965" s="2">
        <v>6</v>
      </c>
      <c r="AF2965" s="2">
        <v>7</v>
      </c>
      <c r="AG2965" s="2">
        <v>15</v>
      </c>
      <c r="AH2965" s="2">
        <v>0</v>
      </c>
      <c r="AI2965" s="2">
        <v>0</v>
      </c>
      <c r="AJ2965" s="2">
        <v>0</v>
      </c>
      <c r="AK2965" s="2">
        <v>0</v>
      </c>
      <c r="AL2965" s="2">
        <v>24</v>
      </c>
      <c r="AM2965" s="2">
        <v>0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0</v>
      </c>
      <c r="BI2965" s="2">
        <v>0</v>
      </c>
      <c r="BJ2965" s="2">
        <v>0</v>
      </c>
      <c r="BK2965" s="2">
        <v>1</v>
      </c>
      <c r="BL2965" s="2">
        <v>4</v>
      </c>
      <c r="BM2965" s="2">
        <v>4</v>
      </c>
      <c r="BN2965" s="2">
        <v>4</v>
      </c>
      <c r="BO2965" s="2">
        <v>5</v>
      </c>
      <c r="BP2965" s="2">
        <v>0</v>
      </c>
      <c r="BQ2965" s="2">
        <v>0</v>
      </c>
      <c r="BR2965" s="2">
        <v>0</v>
      </c>
      <c r="BS2965" s="2">
        <v>0</v>
      </c>
      <c r="BT2965" s="2">
        <v>3</v>
      </c>
      <c r="BU2965" s="2">
        <v>0</v>
      </c>
      <c r="BV2965" s="2">
        <v>0</v>
      </c>
      <c r="BW2965" s="2">
        <v>0</v>
      </c>
      <c r="BX2965" s="2">
        <v>0</v>
      </c>
      <c r="BY2965" s="2">
        <v>0</v>
      </c>
      <c r="BZ2965" s="2">
        <v>0</v>
      </c>
      <c r="CA2965" s="2">
        <v>0</v>
      </c>
      <c r="CB2965" s="2">
        <v>0</v>
      </c>
      <c r="CC2965" s="2">
        <v>0</v>
      </c>
      <c r="CD2965" s="2">
        <v>0</v>
      </c>
      <c r="CE2965" s="2">
        <v>0</v>
      </c>
      <c r="CF2965" s="2">
        <v>0</v>
      </c>
      <c r="CG2965" s="2">
        <v>0</v>
      </c>
      <c r="CH2965" s="2">
        <v>0</v>
      </c>
      <c r="CI2965" s="2">
        <v>0</v>
      </c>
      <c r="CJ2965" s="2">
        <v>0</v>
      </c>
      <c r="CK2965" s="2">
        <v>0</v>
      </c>
      <c r="CL2965" s="2">
        <v>0</v>
      </c>
    </row>
    <row r="2966" spans="1:90" x14ac:dyDescent="0.25">
      <c r="A2966" t="s">
        <v>115</v>
      </c>
      <c r="B2966">
        <v>20604</v>
      </c>
      <c r="C2966" t="s">
        <v>98</v>
      </c>
      <c r="D2966">
        <v>2</v>
      </c>
      <c r="E2966">
        <v>15</v>
      </c>
      <c r="F2966">
        <v>453845</v>
      </c>
      <c r="G2966">
        <v>35453845</v>
      </c>
      <c r="H2966" t="s">
        <v>4322</v>
      </c>
      <c r="I2966">
        <v>419</v>
      </c>
      <c r="J2966" t="s">
        <v>98</v>
      </c>
      <c r="K2966" t="s">
        <v>4323</v>
      </c>
      <c r="L2966">
        <v>1</v>
      </c>
      <c r="M2966" t="s">
        <v>98</v>
      </c>
      <c r="N2966">
        <v>16400787</v>
      </c>
      <c r="O2966" t="s">
        <v>92</v>
      </c>
      <c r="P2966" t="s">
        <v>4324</v>
      </c>
      <c r="Q2966" t="s">
        <v>127</v>
      </c>
      <c r="R2966">
        <v>14</v>
      </c>
      <c r="S2966">
        <v>35236144</v>
      </c>
      <c r="U2966" t="s">
        <v>4325</v>
      </c>
      <c r="V2966">
        <v>2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0</v>
      </c>
      <c r="AN2966" s="2">
        <v>0</v>
      </c>
      <c r="AO2966" s="2">
        <v>17</v>
      </c>
      <c r="AP2966" s="2">
        <v>0</v>
      </c>
      <c r="AQ2966" s="2">
        <v>0</v>
      </c>
      <c r="AR2966" s="2">
        <v>32</v>
      </c>
      <c r="AS2966" s="2">
        <v>0</v>
      </c>
      <c r="AT2966" s="2">
        <v>0</v>
      </c>
      <c r="AU2966" s="2">
        <v>36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0</v>
      </c>
      <c r="BI2966" s="2">
        <v>0</v>
      </c>
      <c r="BJ2966" s="2">
        <v>0</v>
      </c>
      <c r="BK2966" s="2">
        <v>0</v>
      </c>
      <c r="BL2966" s="2">
        <v>0</v>
      </c>
      <c r="BM2966" s="2">
        <v>0</v>
      </c>
      <c r="BN2966" s="2">
        <v>0</v>
      </c>
      <c r="BO2966" s="2">
        <v>0</v>
      </c>
      <c r="BP2966" s="2">
        <v>0</v>
      </c>
      <c r="BQ2966" s="2">
        <v>0</v>
      </c>
      <c r="BR2966" s="2">
        <v>0</v>
      </c>
      <c r="BS2966" s="2">
        <v>0</v>
      </c>
      <c r="BT2966" s="2">
        <v>0</v>
      </c>
      <c r="BU2966" s="2">
        <v>0</v>
      </c>
      <c r="BV2966" s="2">
        <v>0</v>
      </c>
      <c r="BW2966" s="2">
        <v>1</v>
      </c>
      <c r="BX2966" s="2">
        <v>0</v>
      </c>
      <c r="BY2966" s="2">
        <v>0</v>
      </c>
      <c r="BZ2966" s="2">
        <v>2</v>
      </c>
      <c r="CA2966" s="2">
        <v>0</v>
      </c>
      <c r="CB2966" s="2">
        <v>0</v>
      </c>
      <c r="CC2966" s="2">
        <v>2</v>
      </c>
      <c r="CD2966" s="2">
        <v>0</v>
      </c>
      <c r="CE2966" s="2">
        <v>0</v>
      </c>
      <c r="CF2966" s="2">
        <v>0</v>
      </c>
      <c r="CG2966" s="2">
        <v>0</v>
      </c>
      <c r="CH2966" s="2">
        <v>0</v>
      </c>
      <c r="CI2966" s="2">
        <v>0</v>
      </c>
      <c r="CJ2966" s="2">
        <v>0</v>
      </c>
      <c r="CK2966" s="2">
        <v>0</v>
      </c>
      <c r="CL2966" s="2">
        <v>0</v>
      </c>
    </row>
    <row r="2967" spans="1:90" x14ac:dyDescent="0.25">
      <c r="A2967" t="s">
        <v>115</v>
      </c>
      <c r="B2967">
        <v>20604</v>
      </c>
      <c r="C2967" t="s">
        <v>98</v>
      </c>
      <c r="D2967">
        <v>1</v>
      </c>
      <c r="E2967">
        <v>36</v>
      </c>
      <c r="F2967">
        <v>911616</v>
      </c>
      <c r="G2967">
        <v>35911616</v>
      </c>
      <c r="H2967" t="s">
        <v>6184</v>
      </c>
      <c r="I2967">
        <v>564</v>
      </c>
      <c r="J2967" t="s">
        <v>572</v>
      </c>
      <c r="K2967" t="s">
        <v>6185</v>
      </c>
      <c r="L2967">
        <v>1</v>
      </c>
      <c r="M2967" t="s">
        <v>572</v>
      </c>
      <c r="N2967">
        <v>16370000</v>
      </c>
      <c r="O2967" t="s">
        <v>6186</v>
      </c>
      <c r="P2967" t="s">
        <v>6187</v>
      </c>
      <c r="Q2967" t="s">
        <v>127</v>
      </c>
      <c r="R2967">
        <v>14</v>
      </c>
      <c r="S2967">
        <v>991028727</v>
      </c>
      <c r="U2967" t="s">
        <v>6188</v>
      </c>
      <c r="V2967">
        <v>2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11</v>
      </c>
      <c r="AC2967" s="2">
        <v>11</v>
      </c>
      <c r="AD2967" s="2">
        <v>22</v>
      </c>
      <c r="AE2967" s="2">
        <v>27</v>
      </c>
      <c r="AF2967" s="2">
        <v>26</v>
      </c>
      <c r="AG2967" s="2">
        <v>18</v>
      </c>
      <c r="AH2967" s="2">
        <v>29</v>
      </c>
      <c r="AI2967" s="2">
        <v>21</v>
      </c>
      <c r="AJ2967" s="2">
        <v>25</v>
      </c>
      <c r="AK2967" s="2">
        <v>0</v>
      </c>
      <c r="AL2967" s="2">
        <v>0</v>
      </c>
      <c r="AM2967" s="2">
        <v>0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0</v>
      </c>
      <c r="BD2967" s="2">
        <v>0</v>
      </c>
      <c r="BE2967" s="2">
        <v>0</v>
      </c>
      <c r="BF2967" s="2">
        <v>0</v>
      </c>
      <c r="BG2967" s="2">
        <v>0</v>
      </c>
      <c r="BH2967" s="2">
        <v>0</v>
      </c>
      <c r="BI2967" s="2">
        <v>0</v>
      </c>
      <c r="BJ2967" s="2">
        <v>1</v>
      </c>
      <c r="BK2967" s="2">
        <v>1</v>
      </c>
      <c r="BL2967" s="2">
        <v>3</v>
      </c>
      <c r="BM2967" s="2">
        <v>1</v>
      </c>
      <c r="BN2967" s="2">
        <v>1</v>
      </c>
      <c r="BO2967" s="2">
        <v>1</v>
      </c>
      <c r="BP2967" s="2">
        <v>2</v>
      </c>
      <c r="BQ2967" s="2">
        <v>2</v>
      </c>
      <c r="BR2967" s="2">
        <v>3</v>
      </c>
      <c r="BS2967" s="2">
        <v>0</v>
      </c>
      <c r="BT2967" s="2">
        <v>0</v>
      </c>
      <c r="BU2967" s="2">
        <v>0</v>
      </c>
      <c r="BV2967" s="2">
        <v>0</v>
      </c>
      <c r="BW2967" s="2">
        <v>0</v>
      </c>
      <c r="BX2967" s="2">
        <v>0</v>
      </c>
      <c r="BY2967" s="2">
        <v>0</v>
      </c>
      <c r="BZ2967" s="2">
        <v>0</v>
      </c>
      <c r="CA2967" s="2">
        <v>0</v>
      </c>
      <c r="CB2967" s="2">
        <v>0</v>
      </c>
      <c r="CC2967" s="2">
        <v>0</v>
      </c>
      <c r="CD2967" s="2">
        <v>0</v>
      </c>
      <c r="CE2967" s="2">
        <v>0</v>
      </c>
      <c r="CF2967" s="2">
        <v>0</v>
      </c>
      <c r="CG2967" s="2">
        <v>0</v>
      </c>
      <c r="CH2967" s="2">
        <v>0</v>
      </c>
      <c r="CI2967" s="2">
        <v>0</v>
      </c>
      <c r="CJ2967" s="2">
        <v>0</v>
      </c>
      <c r="CK2967" s="2">
        <v>0</v>
      </c>
      <c r="CL2967" s="2">
        <v>0</v>
      </c>
    </row>
    <row r="2968" spans="1:90" x14ac:dyDescent="0.25">
      <c r="A2968" t="s">
        <v>115</v>
      </c>
      <c r="B2968">
        <v>20604</v>
      </c>
      <c r="C2968" t="s">
        <v>98</v>
      </c>
      <c r="D2968">
        <v>1</v>
      </c>
      <c r="E2968">
        <v>8</v>
      </c>
      <c r="F2968">
        <v>903589</v>
      </c>
      <c r="G2968">
        <v>35903589</v>
      </c>
      <c r="H2968" t="s">
        <v>5717</v>
      </c>
      <c r="I2968">
        <v>419</v>
      </c>
      <c r="J2968" t="s">
        <v>98</v>
      </c>
      <c r="K2968" t="s">
        <v>5718</v>
      </c>
      <c r="L2968">
        <v>1</v>
      </c>
      <c r="M2968" t="s">
        <v>98</v>
      </c>
      <c r="N2968">
        <v>16403315</v>
      </c>
      <c r="O2968" t="s">
        <v>92</v>
      </c>
      <c r="P2968" t="s">
        <v>5719</v>
      </c>
      <c r="Q2968">
        <v>260</v>
      </c>
      <c r="R2968">
        <v>14</v>
      </c>
      <c r="S2968">
        <v>35222836</v>
      </c>
      <c r="T2968">
        <v>35225155</v>
      </c>
      <c r="U2968" t="s">
        <v>5720</v>
      </c>
      <c r="V2968">
        <v>1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61</v>
      </c>
      <c r="AE2968" s="2">
        <v>60</v>
      </c>
      <c r="AF2968" s="2">
        <v>26</v>
      </c>
      <c r="AG2968" s="2">
        <v>59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8</v>
      </c>
      <c r="BE2968" s="2">
        <v>0</v>
      </c>
      <c r="BF2968" s="2">
        <v>0</v>
      </c>
      <c r="BG2968" s="2">
        <v>0</v>
      </c>
      <c r="BH2968" s="2">
        <v>0</v>
      </c>
      <c r="BI2968" s="2">
        <v>0</v>
      </c>
      <c r="BJ2968" s="2">
        <v>0</v>
      </c>
      <c r="BK2968" s="2">
        <v>0</v>
      </c>
      <c r="BL2968" s="2">
        <v>3</v>
      </c>
      <c r="BM2968" s="2">
        <v>4</v>
      </c>
      <c r="BN2968" s="2">
        <v>2</v>
      </c>
      <c r="BO2968" s="2">
        <v>4</v>
      </c>
      <c r="BP2968" s="2">
        <v>0</v>
      </c>
      <c r="BQ2968" s="2">
        <v>0</v>
      </c>
      <c r="BR2968" s="2">
        <v>0</v>
      </c>
      <c r="BS2968" s="2">
        <v>0</v>
      </c>
      <c r="BT2968" s="2">
        <v>0</v>
      </c>
      <c r="BU2968" s="2">
        <v>0</v>
      </c>
      <c r="BV2968" s="2">
        <v>0</v>
      </c>
      <c r="BW2968" s="2">
        <v>0</v>
      </c>
      <c r="BX2968" s="2">
        <v>0</v>
      </c>
      <c r="BY2968" s="2">
        <v>0</v>
      </c>
      <c r="BZ2968" s="2">
        <v>0</v>
      </c>
      <c r="CA2968" s="2">
        <v>0</v>
      </c>
      <c r="CB2968" s="2">
        <v>0</v>
      </c>
      <c r="CC2968" s="2">
        <v>0</v>
      </c>
      <c r="CD2968" s="2">
        <v>0</v>
      </c>
      <c r="CE2968" s="2">
        <v>0</v>
      </c>
      <c r="CF2968" s="2">
        <v>0</v>
      </c>
      <c r="CG2968" s="2">
        <v>0</v>
      </c>
      <c r="CH2968" s="2">
        <v>0</v>
      </c>
      <c r="CI2968" s="2">
        <v>0</v>
      </c>
      <c r="CJ2968" s="2">
        <v>0</v>
      </c>
      <c r="CK2968" s="2">
        <v>0</v>
      </c>
      <c r="CL2968" s="2">
        <v>2</v>
      </c>
    </row>
    <row r="2969" spans="1:90" x14ac:dyDescent="0.25">
      <c r="A2969" t="s">
        <v>115</v>
      </c>
      <c r="B2969">
        <v>20604</v>
      </c>
      <c r="C2969" t="s">
        <v>98</v>
      </c>
      <c r="D2969">
        <v>1</v>
      </c>
      <c r="E2969">
        <v>8</v>
      </c>
      <c r="F2969">
        <v>26448</v>
      </c>
      <c r="G2969">
        <v>35026448</v>
      </c>
      <c r="H2969" t="s">
        <v>13275</v>
      </c>
      <c r="I2969">
        <v>419</v>
      </c>
      <c r="J2969" t="s">
        <v>98</v>
      </c>
      <c r="K2969" t="s">
        <v>13276</v>
      </c>
      <c r="L2969">
        <v>1</v>
      </c>
      <c r="M2969" t="s">
        <v>98</v>
      </c>
      <c r="N2969">
        <v>16400720</v>
      </c>
      <c r="O2969" t="s">
        <v>92</v>
      </c>
      <c r="P2969" t="s">
        <v>9427</v>
      </c>
      <c r="Q2969">
        <v>73</v>
      </c>
      <c r="R2969">
        <v>14</v>
      </c>
      <c r="S2969">
        <v>35222342</v>
      </c>
      <c r="U2969" t="s">
        <v>13277</v>
      </c>
      <c r="V2969">
        <v>1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124</v>
      </c>
      <c r="AE2969" s="2">
        <v>110</v>
      </c>
      <c r="AF2969" s="2">
        <v>81</v>
      </c>
      <c r="AG2969" s="2">
        <v>82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46</v>
      </c>
      <c r="BD2969" s="2">
        <v>13</v>
      </c>
      <c r="BE2969" s="2">
        <v>0</v>
      </c>
      <c r="BF2969" s="2">
        <v>0</v>
      </c>
      <c r="BG2969" s="2">
        <v>0</v>
      </c>
      <c r="BH2969" s="2">
        <v>0</v>
      </c>
      <c r="BI2969" s="2">
        <v>0</v>
      </c>
      <c r="BJ2969" s="2">
        <v>0</v>
      </c>
      <c r="BK2969" s="2">
        <v>0</v>
      </c>
      <c r="BL2969" s="2">
        <v>8</v>
      </c>
      <c r="BM2969" s="2">
        <v>6</v>
      </c>
      <c r="BN2969" s="2">
        <v>5</v>
      </c>
      <c r="BO2969" s="2">
        <v>5</v>
      </c>
      <c r="BP2969" s="2">
        <v>0</v>
      </c>
      <c r="BQ2969" s="2">
        <v>0</v>
      </c>
      <c r="BR2969" s="2">
        <v>0</v>
      </c>
      <c r="BS2969" s="2">
        <v>0</v>
      </c>
      <c r="BT2969" s="2">
        <v>0</v>
      </c>
      <c r="BU2969" s="2">
        <v>0</v>
      </c>
      <c r="BV2969" s="2">
        <v>0</v>
      </c>
      <c r="BW2969" s="2">
        <v>0</v>
      </c>
      <c r="BX2969" s="2">
        <v>0</v>
      </c>
      <c r="BY2969" s="2">
        <v>0</v>
      </c>
      <c r="BZ2969" s="2">
        <v>0</v>
      </c>
      <c r="CA2969" s="2">
        <v>0</v>
      </c>
      <c r="CB2969" s="2">
        <v>0</v>
      </c>
      <c r="CC2969" s="2">
        <v>0</v>
      </c>
      <c r="CD2969" s="2">
        <v>0</v>
      </c>
      <c r="CE2969" s="2">
        <v>0</v>
      </c>
      <c r="CF2969" s="2">
        <v>0</v>
      </c>
      <c r="CG2969" s="2">
        <v>0</v>
      </c>
      <c r="CH2969" s="2">
        <v>0</v>
      </c>
      <c r="CI2969" s="2">
        <v>0</v>
      </c>
      <c r="CJ2969" s="2">
        <v>0</v>
      </c>
      <c r="CK2969" s="2">
        <v>2</v>
      </c>
      <c r="CL2969" s="2">
        <v>3</v>
      </c>
    </row>
    <row r="2970" spans="1:90" x14ac:dyDescent="0.25">
      <c r="A2970" t="s">
        <v>115</v>
      </c>
      <c r="B2970">
        <v>20604</v>
      </c>
      <c r="C2970" t="s">
        <v>98</v>
      </c>
      <c r="D2970">
        <v>1</v>
      </c>
      <c r="E2970">
        <v>8</v>
      </c>
      <c r="F2970">
        <v>919135</v>
      </c>
      <c r="G2970">
        <v>35919135</v>
      </c>
      <c r="H2970" t="s">
        <v>5586</v>
      </c>
      <c r="I2970">
        <v>419</v>
      </c>
      <c r="J2970" t="s">
        <v>98</v>
      </c>
      <c r="K2970" t="s">
        <v>5587</v>
      </c>
      <c r="L2970">
        <v>1</v>
      </c>
      <c r="M2970" t="s">
        <v>98</v>
      </c>
      <c r="N2970">
        <v>16402146</v>
      </c>
      <c r="O2970" t="s">
        <v>92</v>
      </c>
      <c r="P2970" t="s">
        <v>5588</v>
      </c>
      <c r="Q2970">
        <v>550</v>
      </c>
      <c r="R2970">
        <v>14</v>
      </c>
      <c r="S2970">
        <v>35232942</v>
      </c>
      <c r="U2970" t="s">
        <v>5589</v>
      </c>
      <c r="V2970">
        <v>1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120</v>
      </c>
      <c r="AE2970" s="2">
        <v>102</v>
      </c>
      <c r="AF2970" s="2">
        <v>76</v>
      </c>
      <c r="AG2970" s="2">
        <v>97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42</v>
      </c>
      <c r="BD2970" s="2">
        <v>20</v>
      </c>
      <c r="BE2970" s="2">
        <v>0</v>
      </c>
      <c r="BF2970" s="2">
        <v>0</v>
      </c>
      <c r="BG2970" s="2">
        <v>0</v>
      </c>
      <c r="BH2970" s="2">
        <v>0</v>
      </c>
      <c r="BI2970" s="2">
        <v>0</v>
      </c>
      <c r="BJ2970" s="2">
        <v>0</v>
      </c>
      <c r="BK2970" s="2">
        <v>0</v>
      </c>
      <c r="BL2970" s="2">
        <v>10</v>
      </c>
      <c r="BM2970" s="2">
        <v>6</v>
      </c>
      <c r="BN2970" s="2">
        <v>5</v>
      </c>
      <c r="BO2970" s="2">
        <v>7</v>
      </c>
      <c r="BP2970" s="2">
        <v>0</v>
      </c>
      <c r="BQ2970" s="2">
        <v>0</v>
      </c>
      <c r="BR2970" s="2">
        <v>0</v>
      </c>
      <c r="BS2970" s="2">
        <v>0</v>
      </c>
      <c r="BT2970" s="2">
        <v>0</v>
      </c>
      <c r="BU2970" s="2">
        <v>0</v>
      </c>
      <c r="BV2970" s="2">
        <v>0</v>
      </c>
      <c r="BW2970" s="2">
        <v>0</v>
      </c>
      <c r="BX2970" s="2">
        <v>0</v>
      </c>
      <c r="BY2970" s="2">
        <v>0</v>
      </c>
      <c r="BZ2970" s="2">
        <v>0</v>
      </c>
      <c r="CA2970" s="2">
        <v>0</v>
      </c>
      <c r="CB2970" s="2">
        <v>0</v>
      </c>
      <c r="CC2970" s="2">
        <v>0</v>
      </c>
      <c r="CD2970" s="2">
        <v>0</v>
      </c>
      <c r="CE2970" s="2">
        <v>0</v>
      </c>
      <c r="CF2970" s="2">
        <v>0</v>
      </c>
      <c r="CG2970" s="2">
        <v>0</v>
      </c>
      <c r="CH2970" s="2">
        <v>0</v>
      </c>
      <c r="CI2970" s="2">
        <v>0</v>
      </c>
      <c r="CJ2970" s="2">
        <v>0</v>
      </c>
      <c r="CK2970" s="2">
        <v>3</v>
      </c>
      <c r="CL2970" s="2">
        <v>6</v>
      </c>
    </row>
    <row r="2971" spans="1:90" x14ac:dyDescent="0.25">
      <c r="A2971" t="s">
        <v>115</v>
      </c>
      <c r="B2971">
        <v>20604</v>
      </c>
      <c r="C2971" t="s">
        <v>98</v>
      </c>
      <c r="D2971">
        <v>1</v>
      </c>
      <c r="E2971">
        <v>8</v>
      </c>
      <c r="F2971">
        <v>26219</v>
      </c>
      <c r="G2971">
        <v>35026219</v>
      </c>
      <c r="H2971" t="s">
        <v>17620</v>
      </c>
      <c r="I2971">
        <v>549</v>
      </c>
      <c r="J2971" t="s">
        <v>8937</v>
      </c>
      <c r="K2971" t="s">
        <v>91</v>
      </c>
      <c r="L2971">
        <v>1</v>
      </c>
      <c r="M2971" t="s">
        <v>8937</v>
      </c>
      <c r="N2971">
        <v>16660000</v>
      </c>
      <c r="O2971" t="s">
        <v>519</v>
      </c>
      <c r="P2971" t="s">
        <v>17621</v>
      </c>
      <c r="Q2971">
        <v>375</v>
      </c>
      <c r="R2971">
        <v>14</v>
      </c>
      <c r="S2971">
        <v>35811113</v>
      </c>
      <c r="T2971">
        <v>35811129</v>
      </c>
      <c r="U2971" t="s">
        <v>17622</v>
      </c>
      <c r="V2971">
        <v>1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40</v>
      </c>
      <c r="AE2971" s="2">
        <v>23</v>
      </c>
      <c r="AF2971" s="2">
        <v>43</v>
      </c>
      <c r="AG2971" s="2">
        <v>38</v>
      </c>
      <c r="AH2971" s="2">
        <v>49</v>
      </c>
      <c r="AI2971" s="2">
        <v>31</v>
      </c>
      <c r="AJ2971" s="2">
        <v>42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170</v>
      </c>
      <c r="BD2971" s="2">
        <v>0</v>
      </c>
      <c r="BE2971" s="2">
        <v>0</v>
      </c>
      <c r="BF2971" s="2">
        <v>0</v>
      </c>
      <c r="BG2971" s="2">
        <v>0</v>
      </c>
      <c r="BH2971" s="2">
        <v>0</v>
      </c>
      <c r="BI2971" s="2">
        <v>0</v>
      </c>
      <c r="BJ2971" s="2">
        <v>0</v>
      </c>
      <c r="BK2971" s="2">
        <v>0</v>
      </c>
      <c r="BL2971" s="2">
        <v>4</v>
      </c>
      <c r="BM2971" s="2">
        <v>1</v>
      </c>
      <c r="BN2971" s="2">
        <v>3</v>
      </c>
      <c r="BO2971" s="2">
        <v>2</v>
      </c>
      <c r="BP2971" s="2">
        <v>2</v>
      </c>
      <c r="BQ2971" s="2">
        <v>2</v>
      </c>
      <c r="BR2971" s="2">
        <v>2</v>
      </c>
      <c r="BS2971" s="2">
        <v>0</v>
      </c>
      <c r="BT2971" s="2">
        <v>0</v>
      </c>
      <c r="BU2971" s="2">
        <v>0</v>
      </c>
      <c r="BV2971" s="2">
        <v>0</v>
      </c>
      <c r="BW2971" s="2">
        <v>0</v>
      </c>
      <c r="BX2971" s="2">
        <v>0</v>
      </c>
      <c r="BY2971" s="2">
        <v>0</v>
      </c>
      <c r="BZ2971" s="2">
        <v>0</v>
      </c>
      <c r="CA2971" s="2">
        <v>0</v>
      </c>
      <c r="CB2971" s="2">
        <v>0</v>
      </c>
      <c r="CC2971" s="2">
        <v>0</v>
      </c>
      <c r="CD2971" s="2">
        <v>0</v>
      </c>
      <c r="CE2971" s="2">
        <v>0</v>
      </c>
      <c r="CF2971" s="2">
        <v>0</v>
      </c>
      <c r="CG2971" s="2">
        <v>0</v>
      </c>
      <c r="CH2971" s="2">
        <v>0</v>
      </c>
      <c r="CI2971" s="2">
        <v>0</v>
      </c>
      <c r="CJ2971" s="2">
        <v>0</v>
      </c>
      <c r="CK2971" s="2">
        <v>10</v>
      </c>
      <c r="CL2971" s="2">
        <v>0</v>
      </c>
    </row>
    <row r="2972" spans="1:90" x14ac:dyDescent="0.25">
      <c r="A2972" t="s">
        <v>115</v>
      </c>
      <c r="B2972">
        <v>20604</v>
      </c>
      <c r="C2972" t="s">
        <v>98</v>
      </c>
      <c r="D2972">
        <v>1</v>
      </c>
      <c r="E2972">
        <v>8</v>
      </c>
      <c r="F2972">
        <v>26116</v>
      </c>
      <c r="G2972">
        <v>35026116</v>
      </c>
      <c r="H2972" t="s">
        <v>14941</v>
      </c>
      <c r="I2972">
        <v>419</v>
      </c>
      <c r="J2972" t="s">
        <v>98</v>
      </c>
      <c r="K2972" t="s">
        <v>91</v>
      </c>
      <c r="L2972">
        <v>1</v>
      </c>
      <c r="M2972" t="s">
        <v>98</v>
      </c>
      <c r="N2972">
        <v>16400111</v>
      </c>
      <c r="O2972" t="s">
        <v>92</v>
      </c>
      <c r="P2972" t="s">
        <v>4472</v>
      </c>
      <c r="Q2972">
        <v>1276</v>
      </c>
      <c r="R2972">
        <v>14</v>
      </c>
      <c r="S2972">
        <v>35221266</v>
      </c>
      <c r="T2972">
        <v>35224037</v>
      </c>
      <c r="U2972" t="s">
        <v>15088</v>
      </c>
      <c r="V2972">
        <v>1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55</v>
      </c>
      <c r="AE2972" s="2">
        <v>56</v>
      </c>
      <c r="AF2972" s="2">
        <v>59</v>
      </c>
      <c r="AG2972" s="2">
        <v>93</v>
      </c>
      <c r="AH2972" s="2">
        <v>176</v>
      </c>
      <c r="AI2972" s="2">
        <v>155</v>
      </c>
      <c r="AJ2972" s="2">
        <v>106</v>
      </c>
      <c r="AK2972" s="2">
        <v>0</v>
      </c>
      <c r="AL2972" s="2">
        <v>0</v>
      </c>
      <c r="AM2972" s="2">
        <v>0</v>
      </c>
      <c r="AN2972" s="2">
        <v>0</v>
      </c>
      <c r="AO2972" s="2">
        <v>0</v>
      </c>
      <c r="AP2972" s="2">
        <v>0</v>
      </c>
      <c r="AQ2972" s="2">
        <v>0</v>
      </c>
      <c r="AR2972" s="2">
        <v>98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62</v>
      </c>
      <c r="BD2972" s="2">
        <v>51</v>
      </c>
      <c r="BE2972" s="2">
        <v>0</v>
      </c>
      <c r="BF2972" s="2">
        <v>0</v>
      </c>
      <c r="BG2972" s="2">
        <v>0</v>
      </c>
      <c r="BH2972" s="2">
        <v>0</v>
      </c>
      <c r="BI2972" s="2">
        <v>0</v>
      </c>
      <c r="BJ2972" s="2">
        <v>0</v>
      </c>
      <c r="BK2972" s="2">
        <v>0</v>
      </c>
      <c r="BL2972" s="2">
        <v>5</v>
      </c>
      <c r="BM2972" s="2">
        <v>4</v>
      </c>
      <c r="BN2972" s="2">
        <v>4</v>
      </c>
      <c r="BO2972" s="2">
        <v>7</v>
      </c>
      <c r="BP2972" s="2">
        <v>8</v>
      </c>
      <c r="BQ2972" s="2">
        <v>9</v>
      </c>
      <c r="BR2972" s="2">
        <v>4</v>
      </c>
      <c r="BS2972" s="2">
        <v>0</v>
      </c>
      <c r="BT2972" s="2">
        <v>0</v>
      </c>
      <c r="BU2972" s="2">
        <v>0</v>
      </c>
      <c r="BV2972" s="2">
        <v>0</v>
      </c>
      <c r="BW2972" s="2">
        <v>0</v>
      </c>
      <c r="BX2972" s="2">
        <v>0</v>
      </c>
      <c r="BY2972" s="2">
        <v>0</v>
      </c>
      <c r="BZ2972" s="2">
        <v>6</v>
      </c>
      <c r="CA2972" s="2">
        <v>0</v>
      </c>
      <c r="CB2972" s="2">
        <v>0</v>
      </c>
      <c r="CC2972" s="2">
        <v>0</v>
      </c>
      <c r="CD2972" s="2">
        <v>0</v>
      </c>
      <c r="CE2972" s="2">
        <v>0</v>
      </c>
      <c r="CF2972" s="2">
        <v>0</v>
      </c>
      <c r="CG2972" s="2">
        <v>0</v>
      </c>
      <c r="CH2972" s="2">
        <v>0</v>
      </c>
      <c r="CI2972" s="2">
        <v>0</v>
      </c>
      <c r="CJ2972" s="2">
        <v>0</v>
      </c>
      <c r="CK2972" s="2">
        <v>5</v>
      </c>
      <c r="CL2972" s="2">
        <v>15</v>
      </c>
    </row>
    <row r="2973" spans="1:90" x14ac:dyDescent="0.25">
      <c r="A2973" t="s">
        <v>115</v>
      </c>
      <c r="B2973">
        <v>20604</v>
      </c>
      <c r="C2973" t="s">
        <v>98</v>
      </c>
      <c r="D2973">
        <v>1</v>
      </c>
      <c r="E2973">
        <v>8</v>
      </c>
      <c r="F2973">
        <v>26165</v>
      </c>
      <c r="G2973">
        <v>35026165</v>
      </c>
      <c r="H2973" t="s">
        <v>3917</v>
      </c>
      <c r="I2973">
        <v>419</v>
      </c>
      <c r="J2973" t="s">
        <v>98</v>
      </c>
      <c r="K2973" t="s">
        <v>3918</v>
      </c>
      <c r="L2973">
        <v>1</v>
      </c>
      <c r="M2973" t="s">
        <v>98</v>
      </c>
      <c r="N2973">
        <v>16401340</v>
      </c>
      <c r="O2973" t="s">
        <v>102</v>
      </c>
      <c r="P2973" t="s">
        <v>3919</v>
      </c>
      <c r="Q2973">
        <v>306</v>
      </c>
      <c r="R2973">
        <v>14</v>
      </c>
      <c r="S2973">
        <v>35221744</v>
      </c>
      <c r="T2973">
        <v>35222035</v>
      </c>
      <c r="U2973" t="s">
        <v>3920</v>
      </c>
      <c r="V2973">
        <v>1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148</v>
      </c>
      <c r="AE2973" s="2">
        <v>118</v>
      </c>
      <c r="AF2973" s="2">
        <v>95</v>
      </c>
      <c r="AG2973" s="2">
        <v>115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22</v>
      </c>
      <c r="BD2973" s="2">
        <v>0</v>
      </c>
      <c r="BE2973" s="2">
        <v>0</v>
      </c>
      <c r="BF2973" s="2">
        <v>0</v>
      </c>
      <c r="BG2973" s="2">
        <v>0</v>
      </c>
      <c r="BH2973" s="2">
        <v>0</v>
      </c>
      <c r="BI2973" s="2">
        <v>0</v>
      </c>
      <c r="BJ2973" s="2">
        <v>0</v>
      </c>
      <c r="BK2973" s="2">
        <v>0</v>
      </c>
      <c r="BL2973" s="2">
        <v>9</v>
      </c>
      <c r="BM2973" s="2">
        <v>5</v>
      </c>
      <c r="BN2973" s="2">
        <v>6</v>
      </c>
      <c r="BO2973" s="2">
        <v>6</v>
      </c>
      <c r="BP2973" s="2">
        <v>0</v>
      </c>
      <c r="BQ2973" s="2">
        <v>0</v>
      </c>
      <c r="BR2973" s="2">
        <v>0</v>
      </c>
      <c r="BS2973" s="2">
        <v>0</v>
      </c>
      <c r="BT2973" s="2">
        <v>0</v>
      </c>
      <c r="BU2973" s="2">
        <v>0</v>
      </c>
      <c r="BV2973" s="2">
        <v>0</v>
      </c>
      <c r="BW2973" s="2">
        <v>0</v>
      </c>
      <c r="BX2973" s="2">
        <v>0</v>
      </c>
      <c r="BY2973" s="2">
        <v>0</v>
      </c>
      <c r="BZ2973" s="2">
        <v>0</v>
      </c>
      <c r="CA2973" s="2">
        <v>0</v>
      </c>
      <c r="CB2973" s="2">
        <v>0</v>
      </c>
      <c r="CC2973" s="2">
        <v>0</v>
      </c>
      <c r="CD2973" s="2">
        <v>0</v>
      </c>
      <c r="CE2973" s="2">
        <v>0</v>
      </c>
      <c r="CF2973" s="2">
        <v>0</v>
      </c>
      <c r="CG2973" s="2">
        <v>0</v>
      </c>
      <c r="CH2973" s="2">
        <v>0</v>
      </c>
      <c r="CI2973" s="2">
        <v>0</v>
      </c>
      <c r="CJ2973" s="2">
        <v>0</v>
      </c>
      <c r="CK2973" s="2">
        <v>2</v>
      </c>
      <c r="CL2973" s="2">
        <v>0</v>
      </c>
    </row>
    <row r="2974" spans="1:90" x14ac:dyDescent="0.25">
      <c r="A2974" t="s">
        <v>115</v>
      </c>
      <c r="B2974">
        <v>20604</v>
      </c>
      <c r="C2974" t="s">
        <v>98</v>
      </c>
      <c r="D2974">
        <v>1</v>
      </c>
      <c r="E2974">
        <v>8</v>
      </c>
      <c r="F2974">
        <v>26177</v>
      </c>
      <c r="G2974">
        <v>35026177</v>
      </c>
      <c r="H2974" t="s">
        <v>15596</v>
      </c>
      <c r="I2974">
        <v>419</v>
      </c>
      <c r="J2974" t="s">
        <v>98</v>
      </c>
      <c r="K2974" t="s">
        <v>3918</v>
      </c>
      <c r="L2974">
        <v>1</v>
      </c>
      <c r="M2974" t="s">
        <v>98</v>
      </c>
      <c r="N2974">
        <v>16401323</v>
      </c>
      <c r="O2974" t="s">
        <v>92</v>
      </c>
      <c r="P2974" t="s">
        <v>9500</v>
      </c>
      <c r="Q2974">
        <v>380</v>
      </c>
      <c r="R2974">
        <v>14</v>
      </c>
      <c r="S2974">
        <v>35221422</v>
      </c>
      <c r="T2974">
        <v>35232378</v>
      </c>
      <c r="U2974" t="s">
        <v>15597</v>
      </c>
      <c r="V2974">
        <v>1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15</v>
      </c>
      <c r="AE2974" s="2">
        <v>30</v>
      </c>
      <c r="AF2974" s="2">
        <v>19</v>
      </c>
      <c r="AG2974" s="2">
        <v>34</v>
      </c>
      <c r="AH2974" s="2">
        <v>311</v>
      </c>
      <c r="AI2974" s="2">
        <v>199</v>
      </c>
      <c r="AJ2974" s="2">
        <v>128</v>
      </c>
      <c r="AK2974" s="2">
        <v>0</v>
      </c>
      <c r="AL2974" s="2">
        <v>0</v>
      </c>
      <c r="AM2974" s="2">
        <v>0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72</v>
      </c>
      <c r="BD2974" s="2">
        <v>0</v>
      </c>
      <c r="BE2974" s="2">
        <v>0</v>
      </c>
      <c r="BF2974" s="2">
        <v>0</v>
      </c>
      <c r="BG2974" s="2">
        <v>0</v>
      </c>
      <c r="BH2974" s="2">
        <v>0</v>
      </c>
      <c r="BI2974" s="2">
        <v>0</v>
      </c>
      <c r="BJ2974" s="2">
        <v>0</v>
      </c>
      <c r="BK2974" s="2">
        <v>0</v>
      </c>
      <c r="BL2974" s="2">
        <v>1</v>
      </c>
      <c r="BM2974" s="2">
        <v>2</v>
      </c>
      <c r="BN2974" s="2">
        <v>1</v>
      </c>
      <c r="BO2974" s="2">
        <v>2</v>
      </c>
      <c r="BP2974" s="2">
        <v>16</v>
      </c>
      <c r="BQ2974" s="2">
        <v>8</v>
      </c>
      <c r="BR2974" s="2">
        <v>4</v>
      </c>
      <c r="BS2974" s="2">
        <v>0</v>
      </c>
      <c r="BT2974" s="2">
        <v>0</v>
      </c>
      <c r="BU2974" s="2">
        <v>0</v>
      </c>
      <c r="BV2974" s="2">
        <v>0</v>
      </c>
      <c r="BW2974" s="2">
        <v>0</v>
      </c>
      <c r="BX2974" s="2">
        <v>0</v>
      </c>
      <c r="BY2974" s="2">
        <v>0</v>
      </c>
      <c r="BZ2974" s="2">
        <v>0</v>
      </c>
      <c r="CA2974" s="2">
        <v>0</v>
      </c>
      <c r="CB2974" s="2">
        <v>0</v>
      </c>
      <c r="CC2974" s="2">
        <v>0</v>
      </c>
      <c r="CD2974" s="2">
        <v>0</v>
      </c>
      <c r="CE2974" s="2">
        <v>0</v>
      </c>
      <c r="CF2974" s="2">
        <v>0</v>
      </c>
      <c r="CG2974" s="2">
        <v>0</v>
      </c>
      <c r="CH2974" s="2">
        <v>0</v>
      </c>
      <c r="CI2974" s="2">
        <v>0</v>
      </c>
      <c r="CJ2974" s="2">
        <v>0</v>
      </c>
      <c r="CK2974" s="2">
        <v>4</v>
      </c>
      <c r="CL2974" s="2">
        <v>0</v>
      </c>
    </row>
    <row r="2975" spans="1:90" x14ac:dyDescent="0.25">
      <c r="A2975" t="s">
        <v>115</v>
      </c>
      <c r="B2975">
        <v>20604</v>
      </c>
      <c r="C2975" t="s">
        <v>98</v>
      </c>
      <c r="D2975">
        <v>1</v>
      </c>
      <c r="E2975">
        <v>8</v>
      </c>
      <c r="F2975">
        <v>26141</v>
      </c>
      <c r="G2975">
        <v>35026141</v>
      </c>
      <c r="H2975" t="s">
        <v>5814</v>
      </c>
      <c r="I2975">
        <v>564</v>
      </c>
      <c r="J2975" t="s">
        <v>572</v>
      </c>
      <c r="K2975" t="s">
        <v>5815</v>
      </c>
      <c r="L2975">
        <v>2</v>
      </c>
      <c r="M2975" t="s">
        <v>5815</v>
      </c>
      <c r="N2975">
        <v>16370000</v>
      </c>
      <c r="O2975" t="s">
        <v>92</v>
      </c>
      <c r="P2975" t="s">
        <v>4479</v>
      </c>
      <c r="Q2975">
        <v>224</v>
      </c>
      <c r="R2975">
        <v>14</v>
      </c>
      <c r="S2975">
        <v>35421120</v>
      </c>
      <c r="U2975" t="s">
        <v>5816</v>
      </c>
      <c r="V2975">
        <v>1</v>
      </c>
      <c r="W2975" s="2">
        <v>0</v>
      </c>
      <c r="X2975" s="2">
        <v>0</v>
      </c>
      <c r="Y2975" s="2">
        <v>7</v>
      </c>
      <c r="Z2975" s="2">
        <v>10</v>
      </c>
      <c r="AA2975" s="2">
        <v>10</v>
      </c>
      <c r="AB2975" s="2">
        <v>6</v>
      </c>
      <c r="AC2975" s="2">
        <v>10</v>
      </c>
      <c r="AD2975" s="2">
        <v>7</v>
      </c>
      <c r="AE2975" s="2">
        <v>9</v>
      </c>
      <c r="AF2975" s="2">
        <v>7</v>
      </c>
      <c r="AG2975" s="2">
        <v>11</v>
      </c>
      <c r="AH2975" s="2">
        <v>9</v>
      </c>
      <c r="AI2975" s="2">
        <v>4</v>
      </c>
      <c r="AJ2975" s="2">
        <v>7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73</v>
      </c>
      <c r="BD2975" s="2">
        <v>0</v>
      </c>
      <c r="BE2975" s="2">
        <v>0</v>
      </c>
      <c r="BF2975" s="2">
        <v>0</v>
      </c>
      <c r="BG2975" s="2">
        <v>1</v>
      </c>
      <c r="BH2975" s="2">
        <v>1</v>
      </c>
      <c r="BI2975" s="2">
        <v>1</v>
      </c>
      <c r="BJ2975" s="2">
        <v>1</v>
      </c>
      <c r="BK2975" s="2">
        <v>1</v>
      </c>
      <c r="BL2975" s="2">
        <v>1</v>
      </c>
      <c r="BM2975" s="2">
        <v>1</v>
      </c>
      <c r="BN2975" s="2">
        <v>1</v>
      </c>
      <c r="BO2975" s="2">
        <v>1</v>
      </c>
      <c r="BP2975" s="2">
        <v>2</v>
      </c>
      <c r="BQ2975" s="2">
        <v>1</v>
      </c>
      <c r="BR2975" s="2">
        <v>1</v>
      </c>
      <c r="BS2975" s="2">
        <v>0</v>
      </c>
      <c r="BT2975" s="2">
        <v>0</v>
      </c>
      <c r="BU2975" s="2">
        <v>0</v>
      </c>
      <c r="BV2975" s="2">
        <v>0</v>
      </c>
      <c r="BW2975" s="2">
        <v>0</v>
      </c>
      <c r="BX2975" s="2">
        <v>0</v>
      </c>
      <c r="BY2975" s="2">
        <v>0</v>
      </c>
      <c r="BZ2975" s="2">
        <v>0</v>
      </c>
      <c r="CA2975" s="2">
        <v>0</v>
      </c>
      <c r="CB2975" s="2">
        <v>0</v>
      </c>
      <c r="CC2975" s="2">
        <v>0</v>
      </c>
      <c r="CD2975" s="2">
        <v>0</v>
      </c>
      <c r="CE2975" s="2">
        <v>0</v>
      </c>
      <c r="CF2975" s="2">
        <v>0</v>
      </c>
      <c r="CG2975" s="2">
        <v>0</v>
      </c>
      <c r="CH2975" s="2">
        <v>0</v>
      </c>
      <c r="CI2975" s="2">
        <v>0</v>
      </c>
      <c r="CJ2975" s="2">
        <v>0</v>
      </c>
      <c r="CK2975" s="2">
        <v>4</v>
      </c>
      <c r="CL2975" s="2">
        <v>0</v>
      </c>
    </row>
    <row r="2976" spans="1:90" x14ac:dyDescent="0.25">
      <c r="A2976" t="s">
        <v>115</v>
      </c>
      <c r="B2976">
        <v>20604</v>
      </c>
      <c r="C2976" t="s">
        <v>98</v>
      </c>
      <c r="D2976">
        <v>1</v>
      </c>
      <c r="E2976">
        <v>8</v>
      </c>
      <c r="F2976">
        <v>26293</v>
      </c>
      <c r="G2976">
        <v>35026293</v>
      </c>
      <c r="H2976" t="s">
        <v>1801</v>
      </c>
      <c r="I2976">
        <v>237</v>
      </c>
      <c r="J2976" t="s">
        <v>99</v>
      </c>
      <c r="K2976" t="s">
        <v>91</v>
      </c>
      <c r="L2976">
        <v>2</v>
      </c>
      <c r="M2976" t="s">
        <v>1802</v>
      </c>
      <c r="N2976">
        <v>16520000</v>
      </c>
      <c r="O2976" t="s">
        <v>92</v>
      </c>
      <c r="P2976" t="s">
        <v>119</v>
      </c>
      <c r="Q2976" t="s">
        <v>127</v>
      </c>
      <c r="R2976">
        <v>14</v>
      </c>
      <c r="S2976">
        <v>35561110</v>
      </c>
      <c r="T2976">
        <v>35561159</v>
      </c>
      <c r="U2976" t="s">
        <v>1803</v>
      </c>
      <c r="V2976">
        <v>1</v>
      </c>
      <c r="W2976" s="2">
        <v>0</v>
      </c>
      <c r="X2976" s="2">
        <v>0</v>
      </c>
      <c r="Y2976" s="2">
        <v>19</v>
      </c>
      <c r="Z2976" s="2">
        <v>16</v>
      </c>
      <c r="AA2976" s="2">
        <v>18</v>
      </c>
      <c r="AB2976" s="2">
        <v>19</v>
      </c>
      <c r="AC2976" s="2">
        <v>15</v>
      </c>
      <c r="AD2976" s="2">
        <v>16</v>
      </c>
      <c r="AE2976" s="2">
        <v>11</v>
      </c>
      <c r="AF2976" s="2">
        <v>18</v>
      </c>
      <c r="AG2976" s="2">
        <v>20</v>
      </c>
      <c r="AH2976" s="2">
        <v>13</v>
      </c>
      <c r="AI2976" s="2">
        <v>13</v>
      </c>
      <c r="AJ2976" s="2">
        <v>10</v>
      </c>
      <c r="AK2976" s="2">
        <v>0</v>
      </c>
      <c r="AL2976" s="2">
        <v>0</v>
      </c>
      <c r="AM2976" s="2">
        <v>0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21</v>
      </c>
      <c r="BD2976" s="2">
        <v>0</v>
      </c>
      <c r="BE2976" s="2">
        <v>0</v>
      </c>
      <c r="BF2976" s="2">
        <v>0</v>
      </c>
      <c r="BG2976" s="2">
        <v>1</v>
      </c>
      <c r="BH2976" s="2">
        <v>1</v>
      </c>
      <c r="BI2976" s="2">
        <v>1</v>
      </c>
      <c r="BJ2976" s="2">
        <v>1</v>
      </c>
      <c r="BK2976" s="2">
        <v>1</v>
      </c>
      <c r="BL2976" s="2">
        <v>1</v>
      </c>
      <c r="BM2976" s="2">
        <v>2</v>
      </c>
      <c r="BN2976" s="2">
        <v>2</v>
      </c>
      <c r="BO2976" s="2">
        <v>1</v>
      </c>
      <c r="BP2976" s="2">
        <v>1</v>
      </c>
      <c r="BQ2976" s="2">
        <v>1</v>
      </c>
      <c r="BR2976" s="2">
        <v>1</v>
      </c>
      <c r="BS2976" s="2">
        <v>0</v>
      </c>
      <c r="BT2976" s="2">
        <v>0</v>
      </c>
      <c r="BU2976" s="2">
        <v>0</v>
      </c>
      <c r="BV2976" s="2">
        <v>0</v>
      </c>
      <c r="BW2976" s="2">
        <v>0</v>
      </c>
      <c r="BX2976" s="2">
        <v>0</v>
      </c>
      <c r="BY2976" s="2">
        <v>0</v>
      </c>
      <c r="BZ2976" s="2">
        <v>0</v>
      </c>
      <c r="CA2976" s="2">
        <v>0</v>
      </c>
      <c r="CB2976" s="2">
        <v>0</v>
      </c>
      <c r="CC2976" s="2">
        <v>0</v>
      </c>
      <c r="CD2976" s="2">
        <v>0</v>
      </c>
      <c r="CE2976" s="2">
        <v>0</v>
      </c>
      <c r="CF2976" s="2">
        <v>0</v>
      </c>
      <c r="CG2976" s="2">
        <v>0</v>
      </c>
      <c r="CH2976" s="2">
        <v>0</v>
      </c>
      <c r="CI2976" s="2">
        <v>0</v>
      </c>
      <c r="CJ2976" s="2">
        <v>0</v>
      </c>
      <c r="CK2976" s="2">
        <v>1</v>
      </c>
      <c r="CL2976" s="2">
        <v>0</v>
      </c>
    </row>
    <row r="2977" spans="1:90" x14ac:dyDescent="0.25">
      <c r="A2977" t="s">
        <v>115</v>
      </c>
      <c r="B2977">
        <v>20604</v>
      </c>
      <c r="C2977" t="s">
        <v>98</v>
      </c>
      <c r="D2977">
        <v>1</v>
      </c>
      <c r="E2977">
        <v>8</v>
      </c>
      <c r="F2977">
        <v>479329</v>
      </c>
      <c r="G2977">
        <v>35479329</v>
      </c>
      <c r="H2977" t="s">
        <v>5050</v>
      </c>
      <c r="I2977">
        <v>320</v>
      </c>
      <c r="J2977" t="s">
        <v>3913</v>
      </c>
      <c r="K2977" t="s">
        <v>5050</v>
      </c>
      <c r="L2977">
        <v>1</v>
      </c>
      <c r="M2977" t="s">
        <v>3913</v>
      </c>
      <c r="N2977">
        <v>16430000</v>
      </c>
      <c r="P2977" t="s">
        <v>15419</v>
      </c>
      <c r="Q2977" t="s">
        <v>4942</v>
      </c>
      <c r="R2977">
        <v>14</v>
      </c>
      <c r="S2977">
        <v>35471129</v>
      </c>
      <c r="U2977" t="s">
        <v>15420</v>
      </c>
      <c r="V2977">
        <v>1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38</v>
      </c>
      <c r="AE2977" s="2">
        <v>55</v>
      </c>
      <c r="AF2977" s="2">
        <v>65</v>
      </c>
      <c r="AG2977" s="2">
        <v>57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3</v>
      </c>
      <c r="BE2977" s="2">
        <v>0</v>
      </c>
      <c r="BF2977" s="2">
        <v>0</v>
      </c>
      <c r="BG2977" s="2">
        <v>0</v>
      </c>
      <c r="BH2977" s="2">
        <v>0</v>
      </c>
      <c r="BI2977" s="2">
        <v>0</v>
      </c>
      <c r="BJ2977" s="2">
        <v>0</v>
      </c>
      <c r="BK2977" s="2">
        <v>0</v>
      </c>
      <c r="BL2977" s="2">
        <v>1</v>
      </c>
      <c r="BM2977" s="2">
        <v>3</v>
      </c>
      <c r="BN2977" s="2">
        <v>4</v>
      </c>
      <c r="BO2977" s="2">
        <v>3</v>
      </c>
      <c r="BP2977" s="2">
        <v>0</v>
      </c>
      <c r="BQ2977" s="2">
        <v>0</v>
      </c>
      <c r="BR2977" s="2">
        <v>0</v>
      </c>
      <c r="BS2977" s="2">
        <v>0</v>
      </c>
      <c r="BT2977" s="2">
        <v>0</v>
      </c>
      <c r="BU2977" s="2">
        <v>0</v>
      </c>
      <c r="BV2977" s="2">
        <v>0</v>
      </c>
      <c r="BW2977" s="2">
        <v>0</v>
      </c>
      <c r="BX2977" s="2">
        <v>0</v>
      </c>
      <c r="BY2977" s="2">
        <v>0</v>
      </c>
      <c r="BZ2977" s="2">
        <v>0</v>
      </c>
      <c r="CA2977" s="2">
        <v>0</v>
      </c>
      <c r="CB2977" s="2">
        <v>0</v>
      </c>
      <c r="CC2977" s="2">
        <v>0</v>
      </c>
      <c r="CD2977" s="2">
        <v>0</v>
      </c>
      <c r="CE2977" s="2">
        <v>0</v>
      </c>
      <c r="CF2977" s="2">
        <v>0</v>
      </c>
      <c r="CG2977" s="2">
        <v>0</v>
      </c>
      <c r="CH2977" s="2">
        <v>0</v>
      </c>
      <c r="CI2977" s="2">
        <v>0</v>
      </c>
      <c r="CJ2977" s="2">
        <v>0</v>
      </c>
      <c r="CK2977" s="2">
        <v>0</v>
      </c>
      <c r="CL2977" s="2">
        <v>1</v>
      </c>
    </row>
    <row r="2978" spans="1:90" x14ac:dyDescent="0.25">
      <c r="A2978" t="s">
        <v>115</v>
      </c>
      <c r="B2978">
        <v>20604</v>
      </c>
      <c r="C2978" t="s">
        <v>98</v>
      </c>
      <c r="D2978">
        <v>1</v>
      </c>
      <c r="E2978">
        <v>8</v>
      </c>
      <c r="F2978">
        <v>26207</v>
      </c>
      <c r="G2978">
        <v>35026207</v>
      </c>
      <c r="H2978" t="s">
        <v>2474</v>
      </c>
      <c r="I2978">
        <v>594</v>
      </c>
      <c r="J2978" t="s">
        <v>2475</v>
      </c>
      <c r="K2978" t="s">
        <v>91</v>
      </c>
      <c r="L2978">
        <v>1</v>
      </c>
      <c r="M2978" t="s">
        <v>2475</v>
      </c>
      <c r="N2978">
        <v>16440000</v>
      </c>
      <c r="P2978" t="s">
        <v>2476</v>
      </c>
      <c r="Q2978">
        <v>1155</v>
      </c>
      <c r="R2978">
        <v>14</v>
      </c>
      <c r="S2978">
        <v>35461110</v>
      </c>
      <c r="T2978">
        <v>35461289</v>
      </c>
      <c r="U2978" t="s">
        <v>2477</v>
      </c>
      <c r="V2978">
        <v>1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89</v>
      </c>
      <c r="AE2978" s="2">
        <v>79</v>
      </c>
      <c r="AF2978" s="2">
        <v>53</v>
      </c>
      <c r="AG2978" s="2">
        <v>52</v>
      </c>
      <c r="AH2978" s="2">
        <v>57</v>
      </c>
      <c r="AI2978" s="2">
        <v>57</v>
      </c>
      <c r="AJ2978" s="2">
        <v>35</v>
      </c>
      <c r="AK2978" s="2">
        <v>0</v>
      </c>
      <c r="AL2978" s="2">
        <v>0</v>
      </c>
      <c r="AM2978" s="2">
        <v>0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148</v>
      </c>
      <c r="BD2978" s="2">
        <v>0</v>
      </c>
      <c r="BE2978" s="2">
        <v>0</v>
      </c>
      <c r="BF2978" s="2">
        <v>0</v>
      </c>
      <c r="BG2978" s="2">
        <v>0</v>
      </c>
      <c r="BH2978" s="2">
        <v>0</v>
      </c>
      <c r="BI2978" s="2">
        <v>0</v>
      </c>
      <c r="BJ2978" s="2">
        <v>0</v>
      </c>
      <c r="BK2978" s="2">
        <v>0</v>
      </c>
      <c r="BL2978" s="2">
        <v>4</v>
      </c>
      <c r="BM2978" s="2">
        <v>4</v>
      </c>
      <c r="BN2978" s="2">
        <v>2</v>
      </c>
      <c r="BO2978" s="2">
        <v>3</v>
      </c>
      <c r="BP2978" s="2">
        <v>2</v>
      </c>
      <c r="BQ2978" s="2">
        <v>2</v>
      </c>
      <c r="BR2978" s="2">
        <v>1</v>
      </c>
      <c r="BS2978" s="2">
        <v>0</v>
      </c>
      <c r="BT2978" s="2">
        <v>0</v>
      </c>
      <c r="BU2978" s="2">
        <v>0</v>
      </c>
      <c r="BV2978" s="2">
        <v>0</v>
      </c>
      <c r="BW2978" s="2">
        <v>0</v>
      </c>
      <c r="BX2978" s="2">
        <v>0</v>
      </c>
      <c r="BY2978" s="2">
        <v>0</v>
      </c>
      <c r="BZ2978" s="2">
        <v>0</v>
      </c>
      <c r="CA2978" s="2">
        <v>0</v>
      </c>
      <c r="CB2978" s="2">
        <v>0</v>
      </c>
      <c r="CC2978" s="2">
        <v>0</v>
      </c>
      <c r="CD2978" s="2">
        <v>0</v>
      </c>
      <c r="CE2978" s="2">
        <v>0</v>
      </c>
      <c r="CF2978" s="2">
        <v>0</v>
      </c>
      <c r="CG2978" s="2">
        <v>0</v>
      </c>
      <c r="CH2978" s="2">
        <v>0</v>
      </c>
      <c r="CI2978" s="2">
        <v>0</v>
      </c>
      <c r="CJ2978" s="2">
        <v>0</v>
      </c>
      <c r="CK2978" s="2">
        <v>7</v>
      </c>
      <c r="CL2978" s="2">
        <v>0</v>
      </c>
    </row>
    <row r="2979" spans="1:90" x14ac:dyDescent="0.25">
      <c r="A2979" t="s">
        <v>115</v>
      </c>
      <c r="B2979">
        <v>20604</v>
      </c>
      <c r="C2979" t="s">
        <v>98</v>
      </c>
      <c r="D2979">
        <v>1</v>
      </c>
      <c r="E2979">
        <v>8</v>
      </c>
      <c r="F2979">
        <v>26098</v>
      </c>
      <c r="G2979">
        <v>35026098</v>
      </c>
      <c r="H2979" t="s">
        <v>2604</v>
      </c>
      <c r="I2979">
        <v>564</v>
      </c>
      <c r="J2979" t="s">
        <v>572</v>
      </c>
      <c r="K2979" t="s">
        <v>91</v>
      </c>
      <c r="L2979">
        <v>1</v>
      </c>
      <c r="M2979" t="s">
        <v>572</v>
      </c>
      <c r="N2979">
        <v>16370000</v>
      </c>
      <c r="O2979" t="s">
        <v>92</v>
      </c>
      <c r="P2979" t="s">
        <v>2605</v>
      </c>
      <c r="Q2979">
        <v>92</v>
      </c>
      <c r="R2979">
        <v>14</v>
      </c>
      <c r="S2979">
        <v>35410108</v>
      </c>
      <c r="U2979" t="s">
        <v>2606</v>
      </c>
      <c r="V2979">
        <v>1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96</v>
      </c>
      <c r="AE2979" s="2">
        <v>82</v>
      </c>
      <c r="AF2979" s="2">
        <v>87</v>
      </c>
      <c r="AG2979" s="2">
        <v>78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68</v>
      </c>
      <c r="BD2979" s="2">
        <v>4</v>
      </c>
      <c r="BE2979" s="2">
        <v>0</v>
      </c>
      <c r="BF2979" s="2">
        <v>0</v>
      </c>
      <c r="BG2979" s="2">
        <v>0</v>
      </c>
      <c r="BH2979" s="2">
        <v>0</v>
      </c>
      <c r="BI2979" s="2">
        <v>0</v>
      </c>
      <c r="BJ2979" s="2">
        <v>0</v>
      </c>
      <c r="BK2979" s="2">
        <v>0</v>
      </c>
      <c r="BL2979" s="2">
        <v>5</v>
      </c>
      <c r="BM2979" s="2">
        <v>3</v>
      </c>
      <c r="BN2979" s="2">
        <v>6</v>
      </c>
      <c r="BO2979" s="2">
        <v>5</v>
      </c>
      <c r="BP2979" s="2">
        <v>0</v>
      </c>
      <c r="BQ2979" s="2">
        <v>0</v>
      </c>
      <c r="BR2979" s="2">
        <v>0</v>
      </c>
      <c r="BS2979" s="2">
        <v>0</v>
      </c>
      <c r="BT2979" s="2">
        <v>0</v>
      </c>
      <c r="BU2979" s="2">
        <v>0</v>
      </c>
      <c r="BV2979" s="2">
        <v>0</v>
      </c>
      <c r="BW2979" s="2">
        <v>0</v>
      </c>
      <c r="BX2979" s="2">
        <v>0</v>
      </c>
      <c r="BY2979" s="2">
        <v>0</v>
      </c>
      <c r="BZ2979" s="2">
        <v>0</v>
      </c>
      <c r="CA2979" s="2">
        <v>0</v>
      </c>
      <c r="CB2979" s="2">
        <v>0</v>
      </c>
      <c r="CC2979" s="2">
        <v>0</v>
      </c>
      <c r="CD2979" s="2">
        <v>0</v>
      </c>
      <c r="CE2979" s="2">
        <v>0</v>
      </c>
      <c r="CF2979" s="2">
        <v>0</v>
      </c>
      <c r="CG2979" s="2">
        <v>0</v>
      </c>
      <c r="CH2979" s="2">
        <v>0</v>
      </c>
      <c r="CI2979" s="2">
        <v>0</v>
      </c>
      <c r="CJ2979" s="2">
        <v>0</v>
      </c>
      <c r="CK2979" s="2">
        <v>4</v>
      </c>
      <c r="CL2979" s="2">
        <v>1</v>
      </c>
    </row>
    <row r="2980" spans="1:90" x14ac:dyDescent="0.25">
      <c r="A2980" t="s">
        <v>115</v>
      </c>
      <c r="B2980">
        <v>20604</v>
      </c>
      <c r="C2980" t="s">
        <v>98</v>
      </c>
      <c r="D2980">
        <v>1</v>
      </c>
      <c r="E2980">
        <v>8</v>
      </c>
      <c r="F2980">
        <v>906979</v>
      </c>
      <c r="G2980">
        <v>35906979</v>
      </c>
      <c r="H2980" t="s">
        <v>7087</v>
      </c>
      <c r="I2980">
        <v>419</v>
      </c>
      <c r="J2980" t="s">
        <v>98</v>
      </c>
      <c r="K2980" t="s">
        <v>2974</v>
      </c>
      <c r="L2980">
        <v>1</v>
      </c>
      <c r="M2980" t="s">
        <v>98</v>
      </c>
      <c r="N2980">
        <v>16400835</v>
      </c>
      <c r="O2980" t="s">
        <v>92</v>
      </c>
      <c r="P2980" t="s">
        <v>7088</v>
      </c>
      <c r="Q2980">
        <v>221</v>
      </c>
      <c r="R2980">
        <v>14</v>
      </c>
      <c r="S2980">
        <v>35226654</v>
      </c>
      <c r="T2980">
        <v>35232526</v>
      </c>
      <c r="U2980" t="s">
        <v>7089</v>
      </c>
      <c r="V2980">
        <v>1</v>
      </c>
      <c r="W2980" s="2">
        <v>0</v>
      </c>
      <c r="X2980" s="2">
        <v>0</v>
      </c>
      <c r="Y2980" s="2">
        <v>50</v>
      </c>
      <c r="Z2980" s="2">
        <v>54</v>
      </c>
      <c r="AA2980" s="2">
        <v>56</v>
      </c>
      <c r="AB2980" s="2">
        <v>48</v>
      </c>
      <c r="AC2980" s="2">
        <v>49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0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2</v>
      </c>
      <c r="BH2980" s="2">
        <v>3</v>
      </c>
      <c r="BI2980" s="2">
        <v>4</v>
      </c>
      <c r="BJ2980" s="2">
        <v>3</v>
      </c>
      <c r="BK2980" s="2">
        <v>2</v>
      </c>
      <c r="BL2980" s="2">
        <v>0</v>
      </c>
      <c r="BM2980" s="2">
        <v>0</v>
      </c>
      <c r="BN2980" s="2">
        <v>0</v>
      </c>
      <c r="BO2980" s="2">
        <v>0</v>
      </c>
      <c r="BP2980" s="2">
        <v>0</v>
      </c>
      <c r="BQ2980" s="2">
        <v>0</v>
      </c>
      <c r="BR2980" s="2">
        <v>0</v>
      </c>
      <c r="BS2980" s="2">
        <v>0</v>
      </c>
      <c r="BT2980" s="2">
        <v>0</v>
      </c>
      <c r="BU2980" s="2">
        <v>0</v>
      </c>
      <c r="BV2980" s="2">
        <v>0</v>
      </c>
      <c r="BW2980" s="2">
        <v>0</v>
      </c>
      <c r="BX2980" s="2">
        <v>0</v>
      </c>
      <c r="BY2980" s="2">
        <v>0</v>
      </c>
      <c r="BZ2980" s="2">
        <v>0</v>
      </c>
      <c r="CA2980" s="2">
        <v>0</v>
      </c>
      <c r="CB2980" s="2">
        <v>0</v>
      </c>
      <c r="CC2980" s="2">
        <v>0</v>
      </c>
      <c r="CD2980" s="2">
        <v>0</v>
      </c>
      <c r="CE2980" s="2">
        <v>0</v>
      </c>
      <c r="CF2980" s="2">
        <v>0</v>
      </c>
      <c r="CG2980" s="2">
        <v>0</v>
      </c>
      <c r="CH2980" s="2">
        <v>0</v>
      </c>
      <c r="CI2980" s="2">
        <v>0</v>
      </c>
      <c r="CJ2980" s="2">
        <v>0</v>
      </c>
      <c r="CK2980" s="2">
        <v>0</v>
      </c>
      <c r="CL2980" s="2">
        <v>0</v>
      </c>
    </row>
    <row r="2981" spans="1:90" x14ac:dyDescent="0.25">
      <c r="A2981" t="s">
        <v>115</v>
      </c>
      <c r="B2981">
        <v>20604</v>
      </c>
      <c r="C2981" t="s">
        <v>98</v>
      </c>
      <c r="D2981">
        <v>1</v>
      </c>
      <c r="E2981">
        <v>8</v>
      </c>
      <c r="F2981">
        <v>26074</v>
      </c>
      <c r="G2981">
        <v>35026074</v>
      </c>
      <c r="H2981" t="s">
        <v>5683</v>
      </c>
      <c r="I2981">
        <v>419</v>
      </c>
      <c r="J2981" t="s">
        <v>98</v>
      </c>
      <c r="K2981" t="s">
        <v>91</v>
      </c>
      <c r="L2981">
        <v>1</v>
      </c>
      <c r="M2981" t="s">
        <v>98</v>
      </c>
      <c r="N2981">
        <v>16400115</v>
      </c>
      <c r="O2981" t="s">
        <v>102</v>
      </c>
      <c r="P2981" t="s">
        <v>4439</v>
      </c>
      <c r="Q2981">
        <v>804</v>
      </c>
      <c r="R2981">
        <v>14</v>
      </c>
      <c r="S2981">
        <v>35221032</v>
      </c>
      <c r="T2981">
        <v>35227446</v>
      </c>
      <c r="U2981" t="s">
        <v>5684</v>
      </c>
      <c r="V2981">
        <v>1</v>
      </c>
      <c r="W2981" s="2">
        <v>0</v>
      </c>
      <c r="X2981" s="2">
        <v>0</v>
      </c>
      <c r="Y2981" s="2">
        <v>189</v>
      </c>
      <c r="Z2981" s="2">
        <v>190</v>
      </c>
      <c r="AA2981" s="2">
        <v>226</v>
      </c>
      <c r="AB2981" s="2">
        <v>166</v>
      </c>
      <c r="AC2981" s="2">
        <v>133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7</v>
      </c>
      <c r="BH2981" s="2">
        <v>8</v>
      </c>
      <c r="BI2981" s="2">
        <v>10</v>
      </c>
      <c r="BJ2981" s="2">
        <v>8</v>
      </c>
      <c r="BK2981" s="2">
        <v>6</v>
      </c>
      <c r="BL2981" s="2">
        <v>0</v>
      </c>
      <c r="BM2981" s="2">
        <v>0</v>
      </c>
      <c r="BN2981" s="2">
        <v>0</v>
      </c>
      <c r="BO2981" s="2">
        <v>0</v>
      </c>
      <c r="BP2981" s="2">
        <v>0</v>
      </c>
      <c r="BQ2981" s="2">
        <v>0</v>
      </c>
      <c r="BR2981" s="2">
        <v>0</v>
      </c>
      <c r="BS2981" s="2">
        <v>0</v>
      </c>
      <c r="BT2981" s="2">
        <v>0</v>
      </c>
      <c r="BU2981" s="2">
        <v>0</v>
      </c>
      <c r="BV2981" s="2">
        <v>0</v>
      </c>
      <c r="BW2981" s="2">
        <v>0</v>
      </c>
      <c r="BX2981" s="2">
        <v>0</v>
      </c>
      <c r="BY2981" s="2">
        <v>0</v>
      </c>
      <c r="BZ2981" s="2">
        <v>0</v>
      </c>
      <c r="CA2981" s="2">
        <v>0</v>
      </c>
      <c r="CB2981" s="2">
        <v>0</v>
      </c>
      <c r="CC2981" s="2">
        <v>0</v>
      </c>
      <c r="CD2981" s="2">
        <v>0</v>
      </c>
      <c r="CE2981" s="2">
        <v>0</v>
      </c>
      <c r="CF2981" s="2">
        <v>0</v>
      </c>
      <c r="CG2981" s="2">
        <v>0</v>
      </c>
      <c r="CH2981" s="2">
        <v>0</v>
      </c>
      <c r="CI2981" s="2">
        <v>0</v>
      </c>
      <c r="CJ2981" s="2">
        <v>0</v>
      </c>
      <c r="CK2981" s="2">
        <v>0</v>
      </c>
      <c r="CL2981" s="2">
        <v>0</v>
      </c>
    </row>
    <row r="2982" spans="1:90" x14ac:dyDescent="0.25">
      <c r="A2982" t="s">
        <v>115</v>
      </c>
      <c r="B2982">
        <v>20604</v>
      </c>
      <c r="C2982" t="s">
        <v>98</v>
      </c>
      <c r="D2982">
        <v>1</v>
      </c>
      <c r="E2982">
        <v>8</v>
      </c>
      <c r="F2982">
        <v>26153</v>
      </c>
      <c r="G2982">
        <v>35026153</v>
      </c>
      <c r="H2982" t="s">
        <v>19225</v>
      </c>
      <c r="I2982">
        <v>419</v>
      </c>
      <c r="J2982" t="s">
        <v>98</v>
      </c>
      <c r="K2982" t="s">
        <v>14824</v>
      </c>
      <c r="L2982">
        <v>1</v>
      </c>
      <c r="M2982" t="s">
        <v>98</v>
      </c>
      <c r="N2982">
        <v>16400400</v>
      </c>
      <c r="O2982" t="s">
        <v>102</v>
      </c>
      <c r="P2982" t="s">
        <v>19226</v>
      </c>
      <c r="Q2982">
        <v>77</v>
      </c>
      <c r="R2982">
        <v>14</v>
      </c>
      <c r="S2982">
        <v>35221445</v>
      </c>
      <c r="U2982" t="s">
        <v>19227</v>
      </c>
      <c r="V2982">
        <v>1</v>
      </c>
      <c r="W2982" s="2">
        <v>0</v>
      </c>
      <c r="X2982" s="2">
        <v>0</v>
      </c>
      <c r="Y2982" s="2">
        <v>85</v>
      </c>
      <c r="Z2982" s="2">
        <v>118</v>
      </c>
      <c r="AA2982" s="2">
        <v>119</v>
      </c>
      <c r="AB2982" s="2">
        <v>88</v>
      </c>
      <c r="AC2982" s="2">
        <v>108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0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3</v>
      </c>
      <c r="BH2982" s="2">
        <v>5</v>
      </c>
      <c r="BI2982" s="2">
        <v>7</v>
      </c>
      <c r="BJ2982" s="2">
        <v>4</v>
      </c>
      <c r="BK2982" s="2">
        <v>5</v>
      </c>
      <c r="BL2982" s="2">
        <v>0</v>
      </c>
      <c r="BM2982" s="2">
        <v>0</v>
      </c>
      <c r="BN2982" s="2">
        <v>0</v>
      </c>
      <c r="BO2982" s="2">
        <v>0</v>
      </c>
      <c r="BP2982" s="2">
        <v>0</v>
      </c>
      <c r="BQ2982" s="2">
        <v>0</v>
      </c>
      <c r="BR2982" s="2">
        <v>0</v>
      </c>
      <c r="BS2982" s="2">
        <v>0</v>
      </c>
      <c r="BT2982" s="2">
        <v>0</v>
      </c>
      <c r="BU2982" s="2">
        <v>0</v>
      </c>
      <c r="BV2982" s="2">
        <v>0</v>
      </c>
      <c r="BW2982" s="2">
        <v>0</v>
      </c>
      <c r="BX2982" s="2">
        <v>0</v>
      </c>
      <c r="BY2982" s="2">
        <v>0</v>
      </c>
      <c r="BZ2982" s="2">
        <v>0</v>
      </c>
      <c r="CA2982" s="2">
        <v>0</v>
      </c>
      <c r="CB2982" s="2">
        <v>0</v>
      </c>
      <c r="CC2982" s="2">
        <v>0</v>
      </c>
      <c r="CD2982" s="2">
        <v>0</v>
      </c>
      <c r="CE2982" s="2">
        <v>0</v>
      </c>
      <c r="CF2982" s="2">
        <v>0</v>
      </c>
      <c r="CG2982" s="2">
        <v>0</v>
      </c>
      <c r="CH2982" s="2">
        <v>0</v>
      </c>
      <c r="CI2982" s="2">
        <v>0</v>
      </c>
      <c r="CJ2982" s="2">
        <v>0</v>
      </c>
      <c r="CK2982" s="2">
        <v>0</v>
      </c>
      <c r="CL2982" s="2">
        <v>0</v>
      </c>
    </row>
    <row r="2983" spans="1:90" x14ac:dyDescent="0.25">
      <c r="A2983" t="s">
        <v>115</v>
      </c>
      <c r="B2983">
        <v>20604</v>
      </c>
      <c r="C2983" t="s">
        <v>98</v>
      </c>
      <c r="D2983">
        <v>1</v>
      </c>
      <c r="E2983">
        <v>8</v>
      </c>
      <c r="F2983">
        <v>26396</v>
      </c>
      <c r="G2983">
        <v>35026396</v>
      </c>
      <c r="H2983" t="s">
        <v>7045</v>
      </c>
      <c r="I2983">
        <v>321</v>
      </c>
      <c r="J2983" t="s">
        <v>4580</v>
      </c>
      <c r="K2983" t="s">
        <v>91</v>
      </c>
      <c r="L2983">
        <v>1</v>
      </c>
      <c r="M2983" t="s">
        <v>4580</v>
      </c>
      <c r="N2983">
        <v>16480000</v>
      </c>
      <c r="O2983" t="s">
        <v>92</v>
      </c>
      <c r="P2983" t="s">
        <v>6397</v>
      </c>
      <c r="Q2983">
        <v>333</v>
      </c>
      <c r="R2983">
        <v>14</v>
      </c>
      <c r="S2983">
        <v>35531188</v>
      </c>
      <c r="T2983">
        <v>35531400</v>
      </c>
      <c r="U2983" t="s">
        <v>7046</v>
      </c>
      <c r="V2983">
        <v>1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100</v>
      </c>
      <c r="AE2983" s="2">
        <v>50</v>
      </c>
      <c r="AF2983" s="2">
        <v>96</v>
      </c>
      <c r="AG2983" s="2">
        <v>82</v>
      </c>
      <c r="AH2983" s="2">
        <v>89</v>
      </c>
      <c r="AI2983" s="2">
        <v>71</v>
      </c>
      <c r="AJ2983" s="2">
        <v>71</v>
      </c>
      <c r="AK2983" s="2">
        <v>0</v>
      </c>
      <c r="AL2983" s="2">
        <v>0</v>
      </c>
      <c r="AM2983" s="2">
        <v>0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108</v>
      </c>
      <c r="BD2983" s="2">
        <v>0</v>
      </c>
      <c r="BE2983" s="2">
        <v>0</v>
      </c>
      <c r="BF2983" s="2">
        <v>0</v>
      </c>
      <c r="BG2983" s="2">
        <v>0</v>
      </c>
      <c r="BH2983" s="2">
        <v>0</v>
      </c>
      <c r="BI2983" s="2">
        <v>0</v>
      </c>
      <c r="BJ2983" s="2">
        <v>0</v>
      </c>
      <c r="BK2983" s="2">
        <v>0</v>
      </c>
      <c r="BL2983" s="2">
        <v>8</v>
      </c>
      <c r="BM2983" s="2">
        <v>3</v>
      </c>
      <c r="BN2983" s="2">
        <v>4</v>
      </c>
      <c r="BO2983" s="2">
        <v>5</v>
      </c>
      <c r="BP2983" s="2">
        <v>5</v>
      </c>
      <c r="BQ2983" s="2">
        <v>3</v>
      </c>
      <c r="BR2983" s="2">
        <v>2</v>
      </c>
      <c r="BS2983" s="2">
        <v>0</v>
      </c>
      <c r="BT2983" s="2">
        <v>0</v>
      </c>
      <c r="BU2983" s="2">
        <v>0</v>
      </c>
      <c r="BV2983" s="2">
        <v>0</v>
      </c>
      <c r="BW2983" s="2">
        <v>0</v>
      </c>
      <c r="BX2983" s="2">
        <v>0</v>
      </c>
      <c r="BY2983" s="2">
        <v>0</v>
      </c>
      <c r="BZ2983" s="2">
        <v>0</v>
      </c>
      <c r="CA2983" s="2">
        <v>0</v>
      </c>
      <c r="CB2983" s="2">
        <v>0</v>
      </c>
      <c r="CC2983" s="2">
        <v>0</v>
      </c>
      <c r="CD2983" s="2">
        <v>0</v>
      </c>
      <c r="CE2983" s="2">
        <v>0</v>
      </c>
      <c r="CF2983" s="2">
        <v>0</v>
      </c>
      <c r="CG2983" s="2">
        <v>0</v>
      </c>
      <c r="CH2983" s="2">
        <v>0</v>
      </c>
      <c r="CI2983" s="2">
        <v>0</v>
      </c>
      <c r="CJ2983" s="2">
        <v>0</v>
      </c>
      <c r="CK2983" s="2">
        <v>4</v>
      </c>
      <c r="CL2983" s="2">
        <v>0</v>
      </c>
    </row>
    <row r="2984" spans="1:90" x14ac:dyDescent="0.25">
      <c r="A2984" t="s">
        <v>115</v>
      </c>
      <c r="B2984">
        <v>20604</v>
      </c>
      <c r="C2984" t="s">
        <v>98</v>
      </c>
      <c r="D2984">
        <v>1</v>
      </c>
      <c r="E2984">
        <v>8</v>
      </c>
      <c r="F2984">
        <v>26402</v>
      </c>
      <c r="G2984">
        <v>35026402</v>
      </c>
      <c r="H2984" t="s">
        <v>14968</v>
      </c>
      <c r="I2984">
        <v>329</v>
      </c>
      <c r="J2984" t="s">
        <v>2745</v>
      </c>
      <c r="K2984" t="s">
        <v>91</v>
      </c>
      <c r="L2984">
        <v>1</v>
      </c>
      <c r="M2984" t="s">
        <v>2745</v>
      </c>
      <c r="N2984">
        <v>16570000</v>
      </c>
      <c r="P2984" t="s">
        <v>3266</v>
      </c>
      <c r="Q2984">
        <v>554</v>
      </c>
      <c r="R2984">
        <v>14</v>
      </c>
      <c r="S2984">
        <v>35861126</v>
      </c>
      <c r="T2984">
        <v>35861245</v>
      </c>
      <c r="U2984" t="s">
        <v>14969</v>
      </c>
      <c r="V2984">
        <v>1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78</v>
      </c>
      <c r="AE2984" s="2">
        <v>64</v>
      </c>
      <c r="AF2984" s="2">
        <v>112</v>
      </c>
      <c r="AG2984" s="2">
        <v>76</v>
      </c>
      <c r="AH2984" s="2">
        <v>74</v>
      </c>
      <c r="AI2984" s="2">
        <v>63</v>
      </c>
      <c r="AJ2984" s="2">
        <v>69</v>
      </c>
      <c r="AK2984" s="2">
        <v>0</v>
      </c>
      <c r="AL2984" s="2">
        <v>0</v>
      </c>
      <c r="AM2984" s="2">
        <v>0</v>
      </c>
      <c r="AN2984" s="2">
        <v>0</v>
      </c>
      <c r="AO2984" s="2">
        <v>0</v>
      </c>
      <c r="AP2984" s="2">
        <v>0</v>
      </c>
      <c r="AQ2984" s="2">
        <v>0</v>
      </c>
      <c r="AR2984" s="2">
        <v>7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68</v>
      </c>
      <c r="BD2984" s="2">
        <v>0</v>
      </c>
      <c r="BE2984" s="2">
        <v>0</v>
      </c>
      <c r="BF2984" s="2">
        <v>0</v>
      </c>
      <c r="BG2984" s="2">
        <v>0</v>
      </c>
      <c r="BH2984" s="2">
        <v>0</v>
      </c>
      <c r="BI2984" s="2">
        <v>0</v>
      </c>
      <c r="BJ2984" s="2">
        <v>0</v>
      </c>
      <c r="BK2984" s="2">
        <v>0</v>
      </c>
      <c r="BL2984" s="2">
        <v>4</v>
      </c>
      <c r="BM2984" s="2">
        <v>3</v>
      </c>
      <c r="BN2984" s="2">
        <v>5</v>
      </c>
      <c r="BO2984" s="2">
        <v>4</v>
      </c>
      <c r="BP2984" s="2">
        <v>3</v>
      </c>
      <c r="BQ2984" s="2">
        <v>2</v>
      </c>
      <c r="BR2984" s="2">
        <v>2</v>
      </c>
      <c r="BS2984" s="2">
        <v>0</v>
      </c>
      <c r="BT2984" s="2">
        <v>0</v>
      </c>
      <c r="BU2984" s="2">
        <v>0</v>
      </c>
      <c r="BV2984" s="2">
        <v>0</v>
      </c>
      <c r="BW2984" s="2">
        <v>0</v>
      </c>
      <c r="BX2984" s="2">
        <v>0</v>
      </c>
      <c r="BY2984" s="2">
        <v>0</v>
      </c>
      <c r="BZ2984" s="2">
        <v>1</v>
      </c>
      <c r="CA2984" s="2">
        <v>0</v>
      </c>
      <c r="CB2984" s="2">
        <v>0</v>
      </c>
      <c r="CC2984" s="2">
        <v>0</v>
      </c>
      <c r="CD2984" s="2">
        <v>0</v>
      </c>
      <c r="CE2984" s="2">
        <v>0</v>
      </c>
      <c r="CF2984" s="2">
        <v>0</v>
      </c>
      <c r="CG2984" s="2">
        <v>0</v>
      </c>
      <c r="CH2984" s="2">
        <v>0</v>
      </c>
      <c r="CI2984" s="2">
        <v>0</v>
      </c>
      <c r="CJ2984" s="2">
        <v>0</v>
      </c>
      <c r="CK2984" s="2">
        <v>3</v>
      </c>
      <c r="CL2984" s="2">
        <v>0</v>
      </c>
    </row>
    <row r="2985" spans="1:90" x14ac:dyDescent="0.25">
      <c r="A2985" t="s">
        <v>115</v>
      </c>
      <c r="B2985">
        <v>20604</v>
      </c>
      <c r="C2985" t="s">
        <v>98</v>
      </c>
      <c r="D2985">
        <v>1</v>
      </c>
      <c r="E2985">
        <v>8</v>
      </c>
      <c r="F2985">
        <v>26360</v>
      </c>
      <c r="G2985">
        <v>35026360</v>
      </c>
      <c r="H2985" t="s">
        <v>19324</v>
      </c>
      <c r="I2985">
        <v>318</v>
      </c>
      <c r="J2985" t="s">
        <v>5187</v>
      </c>
      <c r="K2985" t="s">
        <v>19325</v>
      </c>
      <c r="L2985">
        <v>2</v>
      </c>
      <c r="M2985" t="s">
        <v>19325</v>
      </c>
      <c r="N2985">
        <v>16460000</v>
      </c>
      <c r="O2985" t="s">
        <v>102</v>
      </c>
      <c r="P2985" t="s">
        <v>12456</v>
      </c>
      <c r="Q2985">
        <v>350</v>
      </c>
      <c r="R2985">
        <v>14</v>
      </c>
      <c r="S2985">
        <v>35522550</v>
      </c>
      <c r="T2985">
        <v>35522555</v>
      </c>
      <c r="U2985" t="s">
        <v>19326</v>
      </c>
      <c r="V2985">
        <v>1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12</v>
      </c>
      <c r="AE2985" s="2">
        <v>10</v>
      </c>
      <c r="AF2985" s="2">
        <v>19</v>
      </c>
      <c r="AG2985" s="2">
        <v>13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0</v>
      </c>
      <c r="BE2985" s="2">
        <v>0</v>
      </c>
      <c r="BF2985" s="2">
        <v>0</v>
      </c>
      <c r="BG2985" s="2">
        <v>0</v>
      </c>
      <c r="BH2985" s="2">
        <v>0</v>
      </c>
      <c r="BI2985" s="2">
        <v>0</v>
      </c>
      <c r="BJ2985" s="2">
        <v>0</v>
      </c>
      <c r="BK2985" s="2">
        <v>0</v>
      </c>
      <c r="BL2985" s="2">
        <v>2</v>
      </c>
      <c r="BM2985" s="2">
        <v>1</v>
      </c>
      <c r="BN2985" s="2">
        <v>2</v>
      </c>
      <c r="BO2985" s="2">
        <v>1</v>
      </c>
      <c r="BP2985" s="2">
        <v>0</v>
      </c>
      <c r="BQ2985" s="2">
        <v>0</v>
      </c>
      <c r="BR2985" s="2">
        <v>0</v>
      </c>
      <c r="BS2985" s="2">
        <v>0</v>
      </c>
      <c r="BT2985" s="2">
        <v>0</v>
      </c>
      <c r="BU2985" s="2">
        <v>0</v>
      </c>
      <c r="BV2985" s="2">
        <v>0</v>
      </c>
      <c r="BW2985" s="2">
        <v>0</v>
      </c>
      <c r="BX2985" s="2">
        <v>0</v>
      </c>
      <c r="BY2985" s="2">
        <v>0</v>
      </c>
      <c r="BZ2985" s="2">
        <v>0</v>
      </c>
      <c r="CA2985" s="2">
        <v>0</v>
      </c>
      <c r="CB2985" s="2">
        <v>0</v>
      </c>
      <c r="CC2985" s="2">
        <v>0</v>
      </c>
      <c r="CD2985" s="2">
        <v>0</v>
      </c>
      <c r="CE2985" s="2">
        <v>0</v>
      </c>
      <c r="CF2985" s="2">
        <v>0</v>
      </c>
      <c r="CG2985" s="2">
        <v>0</v>
      </c>
      <c r="CH2985" s="2">
        <v>0</v>
      </c>
      <c r="CI2985" s="2">
        <v>0</v>
      </c>
      <c r="CJ2985" s="2">
        <v>0</v>
      </c>
      <c r="CK2985" s="2">
        <v>0</v>
      </c>
      <c r="CL2985" s="2">
        <v>0</v>
      </c>
    </row>
    <row r="2986" spans="1:90" x14ac:dyDescent="0.25">
      <c r="A2986" t="s">
        <v>115</v>
      </c>
      <c r="B2986">
        <v>20604</v>
      </c>
      <c r="C2986" t="s">
        <v>98</v>
      </c>
      <c r="D2986">
        <v>1</v>
      </c>
      <c r="E2986">
        <v>8</v>
      </c>
      <c r="F2986">
        <v>42997</v>
      </c>
      <c r="G2986">
        <v>35042997</v>
      </c>
      <c r="H2986" t="s">
        <v>2744</v>
      </c>
      <c r="I2986">
        <v>329</v>
      </c>
      <c r="J2986" t="s">
        <v>2745</v>
      </c>
      <c r="K2986" t="s">
        <v>91</v>
      </c>
      <c r="L2986">
        <v>1</v>
      </c>
      <c r="M2986" t="s">
        <v>2745</v>
      </c>
      <c r="N2986">
        <v>16570000</v>
      </c>
      <c r="O2986" t="s">
        <v>102</v>
      </c>
      <c r="P2986" t="s">
        <v>2746</v>
      </c>
      <c r="Q2986">
        <v>165</v>
      </c>
      <c r="R2986">
        <v>14</v>
      </c>
      <c r="S2986">
        <v>35861234</v>
      </c>
      <c r="U2986" t="s">
        <v>2747</v>
      </c>
      <c r="V2986">
        <v>1</v>
      </c>
      <c r="W2986" s="2">
        <v>0</v>
      </c>
      <c r="X2986" s="2">
        <v>0</v>
      </c>
      <c r="Y2986" s="2">
        <v>0</v>
      </c>
      <c r="Z2986" s="2">
        <v>98</v>
      </c>
      <c r="AA2986" s="2">
        <v>116</v>
      </c>
      <c r="AB2986" s="2">
        <v>81</v>
      </c>
      <c r="AC2986" s="2">
        <v>83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7</v>
      </c>
      <c r="BI2986" s="2">
        <v>6</v>
      </c>
      <c r="BJ2986" s="2">
        <v>4</v>
      </c>
      <c r="BK2986" s="2">
        <v>3</v>
      </c>
      <c r="BL2986" s="2">
        <v>0</v>
      </c>
      <c r="BM2986" s="2">
        <v>0</v>
      </c>
      <c r="BN2986" s="2">
        <v>0</v>
      </c>
      <c r="BO2986" s="2">
        <v>0</v>
      </c>
      <c r="BP2986" s="2">
        <v>0</v>
      </c>
      <c r="BQ2986" s="2">
        <v>0</v>
      </c>
      <c r="BR2986" s="2">
        <v>0</v>
      </c>
      <c r="BS2986" s="2">
        <v>0</v>
      </c>
      <c r="BT2986" s="2">
        <v>0</v>
      </c>
      <c r="BU2986" s="2">
        <v>0</v>
      </c>
      <c r="BV2986" s="2">
        <v>0</v>
      </c>
      <c r="BW2986" s="2">
        <v>0</v>
      </c>
      <c r="BX2986" s="2">
        <v>0</v>
      </c>
      <c r="BY2986" s="2">
        <v>0</v>
      </c>
      <c r="BZ2986" s="2">
        <v>0</v>
      </c>
      <c r="CA2986" s="2">
        <v>0</v>
      </c>
      <c r="CB2986" s="2">
        <v>0</v>
      </c>
      <c r="CC2986" s="2">
        <v>0</v>
      </c>
      <c r="CD2986" s="2">
        <v>0</v>
      </c>
      <c r="CE2986" s="2">
        <v>0</v>
      </c>
      <c r="CF2986" s="2">
        <v>0</v>
      </c>
      <c r="CG2986" s="2">
        <v>0</v>
      </c>
      <c r="CH2986" s="2">
        <v>0</v>
      </c>
      <c r="CI2986" s="2">
        <v>0</v>
      </c>
      <c r="CJ2986" s="2">
        <v>0</v>
      </c>
      <c r="CK2986" s="2">
        <v>0</v>
      </c>
      <c r="CL2986" s="2">
        <v>0</v>
      </c>
    </row>
    <row r="2987" spans="1:90" x14ac:dyDescent="0.25">
      <c r="A2987" t="s">
        <v>115</v>
      </c>
      <c r="B2987">
        <v>20604</v>
      </c>
      <c r="C2987" t="s">
        <v>98</v>
      </c>
      <c r="D2987">
        <v>1</v>
      </c>
      <c r="E2987">
        <v>8</v>
      </c>
      <c r="F2987">
        <v>26451</v>
      </c>
      <c r="G2987">
        <v>35026451</v>
      </c>
      <c r="H2987" t="s">
        <v>4659</v>
      </c>
      <c r="I2987">
        <v>419</v>
      </c>
      <c r="J2987" t="s">
        <v>98</v>
      </c>
      <c r="K2987" t="s">
        <v>711</v>
      </c>
      <c r="L2987">
        <v>1</v>
      </c>
      <c r="M2987" t="s">
        <v>98</v>
      </c>
      <c r="N2987">
        <v>16401409</v>
      </c>
      <c r="O2987" t="s">
        <v>100</v>
      </c>
      <c r="P2987" t="s">
        <v>4660</v>
      </c>
      <c r="Q2987">
        <v>66</v>
      </c>
      <c r="R2987">
        <v>14</v>
      </c>
      <c r="S2987">
        <v>35224867</v>
      </c>
      <c r="U2987" t="s">
        <v>4661</v>
      </c>
      <c r="V2987">
        <v>1</v>
      </c>
      <c r="W2987" s="2">
        <v>0</v>
      </c>
      <c r="X2987" s="2">
        <v>0</v>
      </c>
      <c r="Y2987" s="2">
        <v>72</v>
      </c>
      <c r="Z2987" s="2">
        <v>67</v>
      </c>
      <c r="AA2987" s="2">
        <v>63</v>
      </c>
      <c r="AB2987" s="2">
        <v>80</v>
      </c>
      <c r="AC2987" s="2">
        <v>57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4</v>
      </c>
      <c r="BH2987" s="2">
        <v>4</v>
      </c>
      <c r="BI2987" s="2">
        <v>5</v>
      </c>
      <c r="BJ2987" s="2">
        <v>5</v>
      </c>
      <c r="BK2987" s="2">
        <v>4</v>
      </c>
      <c r="BL2987" s="2">
        <v>0</v>
      </c>
      <c r="BM2987" s="2">
        <v>0</v>
      </c>
      <c r="BN2987" s="2">
        <v>0</v>
      </c>
      <c r="BO2987" s="2">
        <v>0</v>
      </c>
      <c r="BP2987" s="2">
        <v>0</v>
      </c>
      <c r="BQ2987" s="2">
        <v>0</v>
      </c>
      <c r="BR2987" s="2">
        <v>0</v>
      </c>
      <c r="BS2987" s="2">
        <v>0</v>
      </c>
      <c r="BT2987" s="2">
        <v>0</v>
      </c>
      <c r="BU2987" s="2">
        <v>0</v>
      </c>
      <c r="BV2987" s="2">
        <v>0</v>
      </c>
      <c r="BW2987" s="2">
        <v>0</v>
      </c>
      <c r="BX2987" s="2">
        <v>0</v>
      </c>
      <c r="BY2987" s="2">
        <v>0</v>
      </c>
      <c r="BZ2987" s="2">
        <v>0</v>
      </c>
      <c r="CA2987" s="2">
        <v>0</v>
      </c>
      <c r="CB2987" s="2">
        <v>0</v>
      </c>
      <c r="CC2987" s="2">
        <v>0</v>
      </c>
      <c r="CD2987" s="2">
        <v>0</v>
      </c>
      <c r="CE2987" s="2">
        <v>0</v>
      </c>
      <c r="CF2987" s="2">
        <v>0</v>
      </c>
      <c r="CG2987" s="2">
        <v>0</v>
      </c>
      <c r="CH2987" s="2">
        <v>0</v>
      </c>
      <c r="CI2987" s="2">
        <v>0</v>
      </c>
      <c r="CJ2987" s="2">
        <v>0</v>
      </c>
      <c r="CK2987" s="2">
        <v>0</v>
      </c>
      <c r="CL2987" s="2">
        <v>0</v>
      </c>
    </row>
    <row r="2988" spans="1:90" x14ac:dyDescent="0.25">
      <c r="A2988" t="s">
        <v>115</v>
      </c>
      <c r="B2988">
        <v>20604</v>
      </c>
      <c r="C2988" t="s">
        <v>98</v>
      </c>
      <c r="D2988">
        <v>1</v>
      </c>
      <c r="E2988">
        <v>8</v>
      </c>
      <c r="F2988">
        <v>26475</v>
      </c>
      <c r="G2988">
        <v>35026475</v>
      </c>
      <c r="H2988" t="s">
        <v>7137</v>
      </c>
      <c r="I2988">
        <v>564</v>
      </c>
      <c r="J2988" t="s">
        <v>572</v>
      </c>
      <c r="K2988" t="s">
        <v>91</v>
      </c>
      <c r="L2988">
        <v>1</v>
      </c>
      <c r="M2988" t="s">
        <v>572</v>
      </c>
      <c r="N2988">
        <v>16370000</v>
      </c>
      <c r="O2988" t="s">
        <v>92</v>
      </c>
      <c r="P2988" t="s">
        <v>19907</v>
      </c>
      <c r="Q2988" t="s">
        <v>127</v>
      </c>
      <c r="R2988">
        <v>14</v>
      </c>
      <c r="S2988">
        <v>35410766</v>
      </c>
      <c r="T2988">
        <v>35410913</v>
      </c>
      <c r="U2988" t="s">
        <v>7138</v>
      </c>
      <c r="V2988">
        <v>1</v>
      </c>
      <c r="W2988" s="2">
        <v>0</v>
      </c>
      <c r="X2988" s="2">
        <v>0</v>
      </c>
      <c r="Y2988" s="2">
        <v>89</v>
      </c>
      <c r="Z2988" s="2">
        <v>89</v>
      </c>
      <c r="AA2988" s="2">
        <v>129</v>
      </c>
      <c r="AB2988" s="2">
        <v>119</v>
      </c>
      <c r="AC2988" s="2">
        <v>131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0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14</v>
      </c>
      <c r="BE2988" s="2">
        <v>0</v>
      </c>
      <c r="BF2988" s="2">
        <v>0</v>
      </c>
      <c r="BG2988" s="2">
        <v>3</v>
      </c>
      <c r="BH2988" s="2">
        <v>3</v>
      </c>
      <c r="BI2988" s="2">
        <v>9</v>
      </c>
      <c r="BJ2988" s="2">
        <v>6</v>
      </c>
      <c r="BK2988" s="2">
        <v>9</v>
      </c>
      <c r="BL2988" s="2">
        <v>0</v>
      </c>
      <c r="BM2988" s="2">
        <v>0</v>
      </c>
      <c r="BN2988" s="2">
        <v>0</v>
      </c>
      <c r="BO2988" s="2">
        <v>0</v>
      </c>
      <c r="BP2988" s="2">
        <v>0</v>
      </c>
      <c r="BQ2988" s="2">
        <v>0</v>
      </c>
      <c r="BR2988" s="2">
        <v>0</v>
      </c>
      <c r="BS2988" s="2">
        <v>0</v>
      </c>
      <c r="BT2988" s="2">
        <v>0</v>
      </c>
      <c r="BU2988" s="2">
        <v>0</v>
      </c>
      <c r="BV2988" s="2">
        <v>0</v>
      </c>
      <c r="BW2988" s="2">
        <v>0</v>
      </c>
      <c r="BX2988" s="2">
        <v>0</v>
      </c>
      <c r="BY2988" s="2">
        <v>0</v>
      </c>
      <c r="BZ2988" s="2">
        <v>0</v>
      </c>
      <c r="CA2988" s="2">
        <v>0</v>
      </c>
      <c r="CB2988" s="2">
        <v>0</v>
      </c>
      <c r="CC2988" s="2">
        <v>0</v>
      </c>
      <c r="CD2988" s="2">
        <v>0</v>
      </c>
      <c r="CE2988" s="2">
        <v>0</v>
      </c>
      <c r="CF2988" s="2">
        <v>0</v>
      </c>
      <c r="CG2988" s="2">
        <v>0</v>
      </c>
      <c r="CH2988" s="2">
        <v>0</v>
      </c>
      <c r="CI2988" s="2">
        <v>0</v>
      </c>
      <c r="CJ2988" s="2">
        <v>0</v>
      </c>
      <c r="CK2988" s="2">
        <v>0</v>
      </c>
      <c r="CL2988" s="2">
        <v>3</v>
      </c>
    </row>
    <row r="2989" spans="1:90" x14ac:dyDescent="0.25">
      <c r="A2989" t="s">
        <v>115</v>
      </c>
      <c r="B2989">
        <v>20604</v>
      </c>
      <c r="C2989" t="s">
        <v>98</v>
      </c>
      <c r="D2989">
        <v>1</v>
      </c>
      <c r="E2989">
        <v>8</v>
      </c>
      <c r="F2989">
        <v>26086</v>
      </c>
      <c r="G2989">
        <v>35026086</v>
      </c>
      <c r="H2989" t="s">
        <v>6886</v>
      </c>
      <c r="I2989">
        <v>419</v>
      </c>
      <c r="J2989" t="s">
        <v>98</v>
      </c>
      <c r="K2989" t="s">
        <v>6887</v>
      </c>
      <c r="L2989">
        <v>1</v>
      </c>
      <c r="M2989" t="s">
        <v>98</v>
      </c>
      <c r="N2989">
        <v>16403139</v>
      </c>
      <c r="O2989" t="s">
        <v>92</v>
      </c>
      <c r="P2989" t="s">
        <v>6888</v>
      </c>
      <c r="Q2989">
        <v>1519</v>
      </c>
      <c r="R2989">
        <v>14</v>
      </c>
      <c r="S2989">
        <v>35221711</v>
      </c>
      <c r="T2989">
        <v>35221933</v>
      </c>
      <c r="U2989" t="s">
        <v>6889</v>
      </c>
      <c r="V2989">
        <v>1</v>
      </c>
      <c r="W2989" s="2">
        <v>0</v>
      </c>
      <c r="X2989" s="2">
        <v>0</v>
      </c>
      <c r="Y2989" s="2">
        <v>61</v>
      </c>
      <c r="Z2989" s="2">
        <v>65</v>
      </c>
      <c r="AA2989" s="2">
        <v>69</v>
      </c>
      <c r="AB2989" s="2">
        <v>85</v>
      </c>
      <c r="AC2989" s="2">
        <v>71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2</v>
      </c>
      <c r="BH2989" s="2">
        <v>2</v>
      </c>
      <c r="BI2989" s="2">
        <v>4</v>
      </c>
      <c r="BJ2989" s="2">
        <v>4</v>
      </c>
      <c r="BK2989" s="2">
        <v>4</v>
      </c>
      <c r="BL2989" s="2">
        <v>0</v>
      </c>
      <c r="BM2989" s="2">
        <v>0</v>
      </c>
      <c r="BN2989" s="2">
        <v>0</v>
      </c>
      <c r="BO2989" s="2">
        <v>0</v>
      </c>
      <c r="BP2989" s="2">
        <v>0</v>
      </c>
      <c r="BQ2989" s="2">
        <v>0</v>
      </c>
      <c r="BR2989" s="2">
        <v>0</v>
      </c>
      <c r="BS2989" s="2">
        <v>0</v>
      </c>
      <c r="BT2989" s="2">
        <v>0</v>
      </c>
      <c r="BU2989" s="2">
        <v>0</v>
      </c>
      <c r="BV2989" s="2">
        <v>0</v>
      </c>
      <c r="BW2989" s="2">
        <v>0</v>
      </c>
      <c r="BX2989" s="2">
        <v>0</v>
      </c>
      <c r="BY2989" s="2">
        <v>0</v>
      </c>
      <c r="BZ2989" s="2">
        <v>0</v>
      </c>
      <c r="CA2989" s="2">
        <v>0</v>
      </c>
      <c r="CB2989" s="2">
        <v>0</v>
      </c>
      <c r="CC2989" s="2">
        <v>0</v>
      </c>
      <c r="CD2989" s="2">
        <v>0</v>
      </c>
      <c r="CE2989" s="2">
        <v>0</v>
      </c>
      <c r="CF2989" s="2">
        <v>0</v>
      </c>
      <c r="CG2989" s="2">
        <v>0</v>
      </c>
      <c r="CH2989" s="2">
        <v>0</v>
      </c>
      <c r="CI2989" s="2">
        <v>0</v>
      </c>
      <c r="CJ2989" s="2">
        <v>0</v>
      </c>
      <c r="CK2989" s="2">
        <v>0</v>
      </c>
      <c r="CL2989" s="2">
        <v>0</v>
      </c>
    </row>
    <row r="2990" spans="1:90" x14ac:dyDescent="0.25">
      <c r="A2990" t="s">
        <v>115</v>
      </c>
      <c r="B2990">
        <v>20604</v>
      </c>
      <c r="C2990" t="s">
        <v>98</v>
      </c>
      <c r="D2990">
        <v>1</v>
      </c>
      <c r="E2990">
        <v>8</v>
      </c>
      <c r="F2990">
        <v>431597</v>
      </c>
      <c r="G2990">
        <v>35431597</v>
      </c>
      <c r="H2990" t="s">
        <v>11651</v>
      </c>
      <c r="I2990">
        <v>564</v>
      </c>
      <c r="J2990" t="s">
        <v>572</v>
      </c>
      <c r="K2990" t="s">
        <v>914</v>
      </c>
      <c r="L2990">
        <v>1</v>
      </c>
      <c r="M2990" t="s">
        <v>572</v>
      </c>
      <c r="N2990">
        <v>16370000</v>
      </c>
      <c r="O2990" t="s">
        <v>92</v>
      </c>
      <c r="P2990" t="s">
        <v>11652</v>
      </c>
      <c r="Q2990" t="s">
        <v>127</v>
      </c>
      <c r="R2990">
        <v>14</v>
      </c>
      <c r="S2990">
        <v>35415849</v>
      </c>
      <c r="U2990" t="s">
        <v>11653</v>
      </c>
      <c r="V2990">
        <v>1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141</v>
      </c>
      <c r="AE2990" s="2">
        <v>93</v>
      </c>
      <c r="AF2990" s="2">
        <v>108</v>
      </c>
      <c r="AG2990" s="2">
        <v>114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0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54</v>
      </c>
      <c r="BD2990" s="2">
        <v>0</v>
      </c>
      <c r="BE2990" s="2">
        <v>0</v>
      </c>
      <c r="BF2990" s="2">
        <v>0</v>
      </c>
      <c r="BG2990" s="2">
        <v>0</v>
      </c>
      <c r="BH2990" s="2">
        <v>0</v>
      </c>
      <c r="BI2990" s="2">
        <v>0</v>
      </c>
      <c r="BJ2990" s="2">
        <v>0</v>
      </c>
      <c r="BK2990" s="2">
        <v>0</v>
      </c>
      <c r="BL2990" s="2">
        <v>8</v>
      </c>
      <c r="BM2990" s="2">
        <v>6</v>
      </c>
      <c r="BN2990" s="2">
        <v>5</v>
      </c>
      <c r="BO2990" s="2">
        <v>5</v>
      </c>
      <c r="BP2990" s="2">
        <v>0</v>
      </c>
      <c r="BQ2990" s="2">
        <v>0</v>
      </c>
      <c r="BR2990" s="2">
        <v>0</v>
      </c>
      <c r="BS2990" s="2">
        <v>0</v>
      </c>
      <c r="BT2990" s="2">
        <v>0</v>
      </c>
      <c r="BU2990" s="2">
        <v>0</v>
      </c>
      <c r="BV2990" s="2">
        <v>0</v>
      </c>
      <c r="BW2990" s="2">
        <v>0</v>
      </c>
      <c r="BX2990" s="2">
        <v>0</v>
      </c>
      <c r="BY2990" s="2">
        <v>0</v>
      </c>
      <c r="BZ2990" s="2">
        <v>0</v>
      </c>
      <c r="CA2990" s="2">
        <v>0</v>
      </c>
      <c r="CB2990" s="2">
        <v>0</v>
      </c>
      <c r="CC2990" s="2">
        <v>0</v>
      </c>
      <c r="CD2990" s="2">
        <v>0</v>
      </c>
      <c r="CE2990" s="2">
        <v>0</v>
      </c>
      <c r="CF2990" s="2">
        <v>0</v>
      </c>
      <c r="CG2990" s="2">
        <v>0</v>
      </c>
      <c r="CH2990" s="2">
        <v>0</v>
      </c>
      <c r="CI2990" s="2">
        <v>0</v>
      </c>
      <c r="CJ2990" s="2">
        <v>0</v>
      </c>
      <c r="CK2990" s="2">
        <v>2</v>
      </c>
      <c r="CL2990" s="2">
        <v>0</v>
      </c>
    </row>
    <row r="2991" spans="1:90" x14ac:dyDescent="0.25">
      <c r="A2991" t="s">
        <v>115</v>
      </c>
      <c r="B2991">
        <v>20604</v>
      </c>
      <c r="C2991" t="s">
        <v>98</v>
      </c>
      <c r="D2991">
        <v>1</v>
      </c>
      <c r="E2991">
        <v>8</v>
      </c>
      <c r="F2991">
        <v>47557</v>
      </c>
      <c r="G2991">
        <v>35047557</v>
      </c>
      <c r="H2991" t="s">
        <v>8619</v>
      </c>
      <c r="I2991">
        <v>419</v>
      </c>
      <c r="J2991" t="s">
        <v>98</v>
      </c>
      <c r="K2991" t="s">
        <v>1948</v>
      </c>
      <c r="L2991">
        <v>1</v>
      </c>
      <c r="M2991" t="s">
        <v>98</v>
      </c>
      <c r="N2991">
        <v>16406015</v>
      </c>
      <c r="O2991" t="s">
        <v>92</v>
      </c>
      <c r="P2991" t="s">
        <v>8620</v>
      </c>
      <c r="Q2991">
        <v>825</v>
      </c>
      <c r="R2991">
        <v>14</v>
      </c>
      <c r="S2991">
        <v>35223783</v>
      </c>
      <c r="U2991" t="s">
        <v>8621</v>
      </c>
      <c r="V2991">
        <v>1</v>
      </c>
      <c r="W2991" s="2">
        <v>0</v>
      </c>
      <c r="X2991" s="2">
        <v>0</v>
      </c>
      <c r="Y2991" s="2">
        <v>21</v>
      </c>
      <c r="Z2991" s="2">
        <v>16</v>
      </c>
      <c r="AA2991" s="2">
        <v>23</v>
      </c>
      <c r="AB2991" s="2">
        <v>15</v>
      </c>
      <c r="AC2991" s="2">
        <v>22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1</v>
      </c>
      <c r="BH2991" s="2">
        <v>1</v>
      </c>
      <c r="BI2991" s="2">
        <v>2</v>
      </c>
      <c r="BJ2991" s="2">
        <v>1</v>
      </c>
      <c r="BK2991" s="2">
        <v>2</v>
      </c>
      <c r="BL2991" s="2">
        <v>0</v>
      </c>
      <c r="BM2991" s="2">
        <v>0</v>
      </c>
      <c r="BN2991" s="2">
        <v>0</v>
      </c>
      <c r="BO2991" s="2">
        <v>0</v>
      </c>
      <c r="BP2991" s="2">
        <v>0</v>
      </c>
      <c r="BQ2991" s="2">
        <v>0</v>
      </c>
      <c r="BR2991" s="2">
        <v>0</v>
      </c>
      <c r="BS2991" s="2">
        <v>0</v>
      </c>
      <c r="BT2991" s="2">
        <v>0</v>
      </c>
      <c r="BU2991" s="2">
        <v>0</v>
      </c>
      <c r="BV2991" s="2">
        <v>0</v>
      </c>
      <c r="BW2991" s="2">
        <v>0</v>
      </c>
      <c r="BX2991" s="2">
        <v>0</v>
      </c>
      <c r="BY2991" s="2">
        <v>0</v>
      </c>
      <c r="BZ2991" s="2">
        <v>0</v>
      </c>
      <c r="CA2991" s="2">
        <v>0</v>
      </c>
      <c r="CB2991" s="2">
        <v>0</v>
      </c>
      <c r="CC2991" s="2">
        <v>0</v>
      </c>
      <c r="CD2991" s="2">
        <v>0</v>
      </c>
      <c r="CE2991" s="2">
        <v>0</v>
      </c>
      <c r="CF2991" s="2">
        <v>0</v>
      </c>
      <c r="CG2991" s="2">
        <v>0</v>
      </c>
      <c r="CH2991" s="2">
        <v>0</v>
      </c>
      <c r="CI2991" s="2">
        <v>0</v>
      </c>
      <c r="CJ2991" s="2">
        <v>0</v>
      </c>
      <c r="CK2991" s="2">
        <v>0</v>
      </c>
      <c r="CL2991" s="2">
        <v>0</v>
      </c>
    </row>
    <row r="2992" spans="1:90" x14ac:dyDescent="0.25">
      <c r="A2992" t="s">
        <v>115</v>
      </c>
      <c r="B2992">
        <v>20604</v>
      </c>
      <c r="C2992" t="s">
        <v>98</v>
      </c>
      <c r="D2992">
        <v>1</v>
      </c>
      <c r="E2992">
        <v>8</v>
      </c>
      <c r="F2992">
        <v>26128</v>
      </c>
      <c r="G2992">
        <v>35026128</v>
      </c>
      <c r="H2992" t="s">
        <v>11244</v>
      </c>
      <c r="I2992">
        <v>419</v>
      </c>
      <c r="J2992" t="s">
        <v>98</v>
      </c>
      <c r="K2992" t="s">
        <v>3082</v>
      </c>
      <c r="L2992">
        <v>1</v>
      </c>
      <c r="M2992" t="s">
        <v>98</v>
      </c>
      <c r="N2992">
        <v>16403195</v>
      </c>
      <c r="O2992" t="s">
        <v>92</v>
      </c>
      <c r="P2992" t="s">
        <v>11245</v>
      </c>
      <c r="Q2992">
        <v>120</v>
      </c>
      <c r="R2992">
        <v>14</v>
      </c>
      <c r="S2992">
        <v>35222376</v>
      </c>
      <c r="U2992" t="s">
        <v>11246</v>
      </c>
      <c r="V2992">
        <v>1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74</v>
      </c>
      <c r="AE2992" s="2">
        <v>57</v>
      </c>
      <c r="AF2992" s="2">
        <v>67</v>
      </c>
      <c r="AG2992" s="2">
        <v>70</v>
      </c>
      <c r="AH2992" s="2">
        <v>185</v>
      </c>
      <c r="AI2992" s="2">
        <v>135</v>
      </c>
      <c r="AJ2992" s="2">
        <v>107</v>
      </c>
      <c r="AK2992" s="2">
        <v>0</v>
      </c>
      <c r="AL2992" s="2">
        <v>0</v>
      </c>
      <c r="AM2992" s="2">
        <v>0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0</v>
      </c>
      <c r="BB2992" s="2">
        <v>0</v>
      </c>
      <c r="BC2992" s="2">
        <v>203</v>
      </c>
      <c r="BD2992" s="2">
        <v>0</v>
      </c>
      <c r="BE2992" s="2">
        <v>0</v>
      </c>
      <c r="BF2992" s="2">
        <v>0</v>
      </c>
      <c r="BG2992" s="2">
        <v>0</v>
      </c>
      <c r="BH2992" s="2">
        <v>0</v>
      </c>
      <c r="BI2992" s="2">
        <v>0</v>
      </c>
      <c r="BJ2992" s="2">
        <v>0</v>
      </c>
      <c r="BK2992" s="2">
        <v>0</v>
      </c>
      <c r="BL2992" s="2">
        <v>5</v>
      </c>
      <c r="BM2992" s="2">
        <v>3</v>
      </c>
      <c r="BN2992" s="2">
        <v>4</v>
      </c>
      <c r="BO2992" s="2">
        <v>3</v>
      </c>
      <c r="BP2992" s="2">
        <v>6</v>
      </c>
      <c r="BQ2992" s="2">
        <v>5</v>
      </c>
      <c r="BR2992" s="2">
        <v>5</v>
      </c>
      <c r="BS2992" s="2">
        <v>0</v>
      </c>
      <c r="BT2992" s="2">
        <v>0</v>
      </c>
      <c r="BU2992" s="2">
        <v>0</v>
      </c>
      <c r="BV2992" s="2">
        <v>0</v>
      </c>
      <c r="BW2992" s="2">
        <v>0</v>
      </c>
      <c r="BX2992" s="2">
        <v>0</v>
      </c>
      <c r="BY2992" s="2">
        <v>0</v>
      </c>
      <c r="BZ2992" s="2">
        <v>0</v>
      </c>
      <c r="CA2992" s="2">
        <v>0</v>
      </c>
      <c r="CB2992" s="2">
        <v>0</v>
      </c>
      <c r="CC2992" s="2">
        <v>0</v>
      </c>
      <c r="CD2992" s="2">
        <v>0</v>
      </c>
      <c r="CE2992" s="2">
        <v>0</v>
      </c>
      <c r="CF2992" s="2">
        <v>0</v>
      </c>
      <c r="CG2992" s="2">
        <v>0</v>
      </c>
      <c r="CH2992" s="2">
        <v>0</v>
      </c>
      <c r="CI2992" s="2">
        <v>0</v>
      </c>
      <c r="CJ2992" s="2">
        <v>0</v>
      </c>
      <c r="CK2992" s="2">
        <v>14</v>
      </c>
      <c r="CL2992" s="2">
        <v>0</v>
      </c>
    </row>
    <row r="2993" spans="1:90" x14ac:dyDescent="0.25">
      <c r="A2993" t="s">
        <v>115</v>
      </c>
      <c r="B2993">
        <v>20604</v>
      </c>
      <c r="C2993" t="s">
        <v>98</v>
      </c>
      <c r="D2993">
        <v>1</v>
      </c>
      <c r="E2993">
        <v>8</v>
      </c>
      <c r="F2993">
        <v>26104</v>
      </c>
      <c r="G2993">
        <v>35026104</v>
      </c>
      <c r="H2993" t="s">
        <v>8992</v>
      </c>
      <c r="I2993">
        <v>564</v>
      </c>
      <c r="J2993" t="s">
        <v>572</v>
      </c>
      <c r="K2993" t="s">
        <v>91</v>
      </c>
      <c r="L2993">
        <v>1</v>
      </c>
      <c r="M2993" t="s">
        <v>572</v>
      </c>
      <c r="N2993">
        <v>16370000</v>
      </c>
      <c r="O2993" t="s">
        <v>92</v>
      </c>
      <c r="P2993" t="s">
        <v>8993</v>
      </c>
      <c r="Q2993">
        <v>1294</v>
      </c>
      <c r="R2993">
        <v>14</v>
      </c>
      <c r="S2993">
        <v>35410110</v>
      </c>
      <c r="T2993">
        <v>35411235</v>
      </c>
      <c r="U2993" t="s">
        <v>8994</v>
      </c>
      <c r="V2993">
        <v>1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103</v>
      </c>
      <c r="AE2993" s="2">
        <v>86</v>
      </c>
      <c r="AF2993" s="2">
        <v>63</v>
      </c>
      <c r="AG2993" s="2">
        <v>90</v>
      </c>
      <c r="AH2993" s="2">
        <v>182</v>
      </c>
      <c r="AI2993" s="2">
        <v>85</v>
      </c>
      <c r="AJ2993" s="2">
        <v>90</v>
      </c>
      <c r="AK2993" s="2">
        <v>0</v>
      </c>
      <c r="AL2993" s="2">
        <v>0</v>
      </c>
      <c r="AM2993" s="2">
        <v>0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106</v>
      </c>
      <c r="BD2993" s="2">
        <v>39</v>
      </c>
      <c r="BE2993" s="2">
        <v>0</v>
      </c>
      <c r="BF2993" s="2">
        <v>0</v>
      </c>
      <c r="BG2993" s="2">
        <v>0</v>
      </c>
      <c r="BH2993" s="2">
        <v>0</v>
      </c>
      <c r="BI2993" s="2">
        <v>0</v>
      </c>
      <c r="BJ2993" s="2">
        <v>0</v>
      </c>
      <c r="BK2993" s="2">
        <v>0</v>
      </c>
      <c r="BL2993" s="2">
        <v>8</v>
      </c>
      <c r="BM2993" s="2">
        <v>6</v>
      </c>
      <c r="BN2993" s="2">
        <v>4</v>
      </c>
      <c r="BO2993" s="2">
        <v>8</v>
      </c>
      <c r="BP2993" s="2">
        <v>10</v>
      </c>
      <c r="BQ2993" s="2">
        <v>4</v>
      </c>
      <c r="BR2993" s="2">
        <v>4</v>
      </c>
      <c r="BS2993" s="2">
        <v>0</v>
      </c>
      <c r="BT2993" s="2">
        <v>0</v>
      </c>
      <c r="BU2993" s="2">
        <v>0</v>
      </c>
      <c r="BV2993" s="2">
        <v>0</v>
      </c>
      <c r="BW2993" s="2">
        <v>0</v>
      </c>
      <c r="BX2993" s="2">
        <v>0</v>
      </c>
      <c r="BY2993" s="2">
        <v>0</v>
      </c>
      <c r="BZ2993" s="2">
        <v>0</v>
      </c>
      <c r="CA2993" s="2">
        <v>0</v>
      </c>
      <c r="CB2993" s="2">
        <v>0</v>
      </c>
      <c r="CC2993" s="2">
        <v>0</v>
      </c>
      <c r="CD2993" s="2">
        <v>0</v>
      </c>
      <c r="CE2993" s="2">
        <v>0</v>
      </c>
      <c r="CF2993" s="2">
        <v>0</v>
      </c>
      <c r="CG2993" s="2">
        <v>0</v>
      </c>
      <c r="CH2993" s="2">
        <v>0</v>
      </c>
      <c r="CI2993" s="2">
        <v>0</v>
      </c>
      <c r="CJ2993" s="2">
        <v>0</v>
      </c>
      <c r="CK2993" s="2">
        <v>7</v>
      </c>
      <c r="CL2993" s="2">
        <v>8</v>
      </c>
    </row>
    <row r="2994" spans="1:90" x14ac:dyDescent="0.25">
      <c r="A2994" t="s">
        <v>115</v>
      </c>
      <c r="B2994">
        <v>20604</v>
      </c>
      <c r="C2994" t="s">
        <v>98</v>
      </c>
      <c r="D2994">
        <v>1</v>
      </c>
      <c r="E2994">
        <v>8</v>
      </c>
      <c r="F2994">
        <v>26190</v>
      </c>
      <c r="G2994">
        <v>35026190</v>
      </c>
      <c r="H2994" t="s">
        <v>11366</v>
      </c>
      <c r="I2994">
        <v>706</v>
      </c>
      <c r="J2994" t="s">
        <v>11367</v>
      </c>
      <c r="K2994" t="s">
        <v>91</v>
      </c>
      <c r="L2994">
        <v>1</v>
      </c>
      <c r="M2994" t="s">
        <v>11367</v>
      </c>
      <c r="N2994">
        <v>16650000</v>
      </c>
      <c r="O2994" t="s">
        <v>92</v>
      </c>
      <c r="P2994" t="s">
        <v>11368</v>
      </c>
      <c r="Q2994">
        <v>235</v>
      </c>
      <c r="R2994">
        <v>14</v>
      </c>
      <c r="S2994">
        <v>35821150</v>
      </c>
      <c r="U2994" t="s">
        <v>11369</v>
      </c>
      <c r="V2994">
        <v>1</v>
      </c>
      <c r="W2994" s="2">
        <v>0</v>
      </c>
      <c r="X2994" s="2">
        <v>0</v>
      </c>
      <c r="Y2994" s="2">
        <v>0</v>
      </c>
      <c r="Z2994" s="2">
        <v>16</v>
      </c>
      <c r="AA2994" s="2">
        <v>20</v>
      </c>
      <c r="AB2994" s="2">
        <v>19</v>
      </c>
      <c r="AC2994" s="2">
        <v>13</v>
      </c>
      <c r="AD2994" s="2">
        <v>12</v>
      </c>
      <c r="AE2994" s="2">
        <v>25</v>
      </c>
      <c r="AF2994" s="2">
        <v>24</v>
      </c>
      <c r="AG2994" s="2">
        <v>19</v>
      </c>
      <c r="AH2994" s="2">
        <v>12</v>
      </c>
      <c r="AI2994" s="2">
        <v>25</v>
      </c>
      <c r="AJ2994" s="2">
        <v>20</v>
      </c>
      <c r="AK2994" s="2">
        <v>0</v>
      </c>
      <c r="AL2994" s="2">
        <v>0</v>
      </c>
      <c r="AM2994" s="2">
        <v>0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89</v>
      </c>
      <c r="BD2994" s="2">
        <v>8</v>
      </c>
      <c r="BE2994" s="2">
        <v>0</v>
      </c>
      <c r="BF2994" s="2">
        <v>0</v>
      </c>
      <c r="BG2994" s="2">
        <v>0</v>
      </c>
      <c r="BH2994" s="2">
        <v>1</v>
      </c>
      <c r="BI2994" s="2">
        <v>2</v>
      </c>
      <c r="BJ2994" s="2">
        <v>2</v>
      </c>
      <c r="BK2994" s="2">
        <v>2</v>
      </c>
      <c r="BL2994" s="2">
        <v>2</v>
      </c>
      <c r="BM2994" s="2">
        <v>2</v>
      </c>
      <c r="BN2994" s="2">
        <v>1</v>
      </c>
      <c r="BO2994" s="2">
        <v>2</v>
      </c>
      <c r="BP2994" s="2">
        <v>1</v>
      </c>
      <c r="BQ2994" s="2">
        <v>1</v>
      </c>
      <c r="BR2994" s="2">
        <v>1</v>
      </c>
      <c r="BS2994" s="2">
        <v>0</v>
      </c>
      <c r="BT2994" s="2">
        <v>0</v>
      </c>
      <c r="BU2994" s="2">
        <v>0</v>
      </c>
      <c r="BV2994" s="2">
        <v>0</v>
      </c>
      <c r="BW2994" s="2">
        <v>0</v>
      </c>
      <c r="BX2994" s="2">
        <v>0</v>
      </c>
      <c r="BY2994" s="2">
        <v>0</v>
      </c>
      <c r="BZ2994" s="2">
        <v>0</v>
      </c>
      <c r="CA2994" s="2">
        <v>0</v>
      </c>
      <c r="CB2994" s="2">
        <v>0</v>
      </c>
      <c r="CC2994" s="2">
        <v>0</v>
      </c>
      <c r="CD2994" s="2">
        <v>0</v>
      </c>
      <c r="CE2994" s="2">
        <v>0</v>
      </c>
      <c r="CF2994" s="2">
        <v>0</v>
      </c>
      <c r="CG2994" s="2">
        <v>0</v>
      </c>
      <c r="CH2994" s="2">
        <v>0</v>
      </c>
      <c r="CI2994" s="2">
        <v>0</v>
      </c>
      <c r="CJ2994" s="2">
        <v>0</v>
      </c>
      <c r="CK2994" s="2">
        <v>6</v>
      </c>
      <c r="CL2994" s="2">
        <v>2</v>
      </c>
    </row>
    <row r="2995" spans="1:90" x14ac:dyDescent="0.25">
      <c r="A2995" t="s">
        <v>115</v>
      </c>
      <c r="B2995">
        <v>20604</v>
      </c>
      <c r="C2995" t="s">
        <v>98</v>
      </c>
      <c r="D2995">
        <v>2</v>
      </c>
      <c r="E2995">
        <v>15</v>
      </c>
      <c r="F2995">
        <v>453444</v>
      </c>
      <c r="G2995">
        <v>35453444</v>
      </c>
      <c r="H2995" t="s">
        <v>8078</v>
      </c>
      <c r="I2995">
        <v>318</v>
      </c>
      <c r="J2995" t="s">
        <v>5187</v>
      </c>
      <c r="K2995" t="s">
        <v>8079</v>
      </c>
      <c r="L2995">
        <v>1</v>
      </c>
      <c r="M2995" t="s">
        <v>5187</v>
      </c>
      <c r="N2995">
        <v>16450000</v>
      </c>
      <c r="O2995" t="s">
        <v>8080</v>
      </c>
      <c r="P2995" t="s">
        <v>8081</v>
      </c>
      <c r="Q2995" t="s">
        <v>127</v>
      </c>
      <c r="R2995">
        <v>14</v>
      </c>
      <c r="S2995">
        <v>35521811</v>
      </c>
      <c r="U2995" t="s">
        <v>8082</v>
      </c>
      <c r="V2995">
        <v>2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0</v>
      </c>
      <c r="AN2995" s="2">
        <v>0</v>
      </c>
      <c r="AO2995" s="2">
        <v>37</v>
      </c>
      <c r="AP2995" s="2">
        <v>0</v>
      </c>
      <c r="AQ2995" s="2">
        <v>0</v>
      </c>
      <c r="AR2995" s="2">
        <v>144</v>
      </c>
      <c r="AS2995" s="2">
        <v>0</v>
      </c>
      <c r="AT2995" s="2">
        <v>0</v>
      </c>
      <c r="AU2995" s="2">
        <v>74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0</v>
      </c>
      <c r="BH2995" s="2">
        <v>0</v>
      </c>
      <c r="BI2995" s="2">
        <v>0</v>
      </c>
      <c r="BJ2995" s="2">
        <v>0</v>
      </c>
      <c r="BK2995" s="2">
        <v>0</v>
      </c>
      <c r="BL2995" s="2">
        <v>0</v>
      </c>
      <c r="BM2995" s="2">
        <v>0</v>
      </c>
      <c r="BN2995" s="2">
        <v>0</v>
      </c>
      <c r="BO2995" s="2">
        <v>0</v>
      </c>
      <c r="BP2995" s="2">
        <v>0</v>
      </c>
      <c r="BQ2995" s="2">
        <v>0</v>
      </c>
      <c r="BR2995" s="2">
        <v>0</v>
      </c>
      <c r="BS2995" s="2">
        <v>0</v>
      </c>
      <c r="BT2995" s="2">
        <v>0</v>
      </c>
      <c r="BU2995" s="2">
        <v>0</v>
      </c>
      <c r="BV2995" s="2">
        <v>0</v>
      </c>
      <c r="BW2995" s="2">
        <v>3</v>
      </c>
      <c r="BX2995" s="2">
        <v>0</v>
      </c>
      <c r="BY2995" s="2">
        <v>0</v>
      </c>
      <c r="BZ2995" s="2">
        <v>9</v>
      </c>
      <c r="CA2995" s="2">
        <v>0</v>
      </c>
      <c r="CB2995" s="2">
        <v>0</v>
      </c>
      <c r="CC2995" s="2">
        <v>4</v>
      </c>
      <c r="CD2995" s="2">
        <v>0</v>
      </c>
      <c r="CE2995" s="2">
        <v>0</v>
      </c>
      <c r="CF2995" s="2">
        <v>0</v>
      </c>
      <c r="CG2995" s="2">
        <v>0</v>
      </c>
      <c r="CH2995" s="2">
        <v>0</v>
      </c>
      <c r="CI2995" s="2">
        <v>0</v>
      </c>
      <c r="CJ2995" s="2">
        <v>0</v>
      </c>
      <c r="CK2995" s="2">
        <v>0</v>
      </c>
      <c r="CL2995" s="2">
        <v>0</v>
      </c>
    </row>
    <row r="2996" spans="1:90" x14ac:dyDescent="0.25">
      <c r="A2996" t="s">
        <v>115</v>
      </c>
      <c r="B2996">
        <v>20604</v>
      </c>
      <c r="C2996" t="s">
        <v>98</v>
      </c>
      <c r="D2996">
        <v>1</v>
      </c>
      <c r="E2996">
        <v>8</v>
      </c>
      <c r="F2996">
        <v>26372</v>
      </c>
      <c r="G2996">
        <v>35026372</v>
      </c>
      <c r="H2996" t="s">
        <v>10927</v>
      </c>
      <c r="I2996">
        <v>318</v>
      </c>
      <c r="J2996" t="s">
        <v>5187</v>
      </c>
      <c r="K2996" t="s">
        <v>91</v>
      </c>
      <c r="L2996">
        <v>1</v>
      </c>
      <c r="M2996" t="s">
        <v>5187</v>
      </c>
      <c r="N2996">
        <v>16450000</v>
      </c>
      <c r="O2996" t="s">
        <v>162</v>
      </c>
      <c r="P2996" t="s">
        <v>5598</v>
      </c>
      <c r="Q2996" t="s">
        <v>127</v>
      </c>
      <c r="R2996">
        <v>14</v>
      </c>
      <c r="S2996">
        <v>35521343</v>
      </c>
      <c r="T2996">
        <v>35522882</v>
      </c>
      <c r="U2996" t="s">
        <v>10928</v>
      </c>
      <c r="V2996">
        <v>1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110</v>
      </c>
      <c r="AE2996" s="2">
        <v>78</v>
      </c>
      <c r="AF2996" s="2">
        <v>68</v>
      </c>
      <c r="AG2996" s="2">
        <v>68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277</v>
      </c>
      <c r="BD2996" s="2">
        <v>0</v>
      </c>
      <c r="BE2996" s="2">
        <v>0</v>
      </c>
      <c r="BF2996" s="2">
        <v>0</v>
      </c>
      <c r="BG2996" s="2">
        <v>0</v>
      </c>
      <c r="BH2996" s="2">
        <v>0</v>
      </c>
      <c r="BI2996" s="2">
        <v>0</v>
      </c>
      <c r="BJ2996" s="2">
        <v>0</v>
      </c>
      <c r="BK2996" s="2">
        <v>0</v>
      </c>
      <c r="BL2996" s="2">
        <v>4</v>
      </c>
      <c r="BM2996" s="2">
        <v>3</v>
      </c>
      <c r="BN2996" s="2">
        <v>3</v>
      </c>
      <c r="BO2996" s="2">
        <v>3</v>
      </c>
      <c r="BP2996" s="2">
        <v>0</v>
      </c>
      <c r="BQ2996" s="2">
        <v>0</v>
      </c>
      <c r="BR2996" s="2">
        <v>0</v>
      </c>
      <c r="BS2996" s="2">
        <v>0</v>
      </c>
      <c r="BT2996" s="2">
        <v>0</v>
      </c>
      <c r="BU2996" s="2">
        <v>0</v>
      </c>
      <c r="BV2996" s="2">
        <v>0</v>
      </c>
      <c r="BW2996" s="2">
        <v>0</v>
      </c>
      <c r="BX2996" s="2">
        <v>0</v>
      </c>
      <c r="BY2996" s="2">
        <v>0</v>
      </c>
      <c r="BZ2996" s="2">
        <v>0</v>
      </c>
      <c r="CA2996" s="2">
        <v>0</v>
      </c>
      <c r="CB2996" s="2">
        <v>0</v>
      </c>
      <c r="CC2996" s="2">
        <v>0</v>
      </c>
      <c r="CD2996" s="2">
        <v>0</v>
      </c>
      <c r="CE2996" s="2">
        <v>0</v>
      </c>
      <c r="CF2996" s="2">
        <v>0</v>
      </c>
      <c r="CG2996" s="2">
        <v>0</v>
      </c>
      <c r="CH2996" s="2">
        <v>0</v>
      </c>
      <c r="CI2996" s="2">
        <v>0</v>
      </c>
      <c r="CJ2996" s="2">
        <v>0</v>
      </c>
      <c r="CK2996" s="2">
        <v>15</v>
      </c>
      <c r="CL2996" s="2">
        <v>0</v>
      </c>
    </row>
    <row r="2997" spans="1:90" x14ac:dyDescent="0.25">
      <c r="A2997" t="s">
        <v>115</v>
      </c>
      <c r="B2997">
        <v>20604</v>
      </c>
      <c r="C2997" t="s">
        <v>98</v>
      </c>
      <c r="D2997">
        <v>1</v>
      </c>
      <c r="E2997">
        <v>8</v>
      </c>
      <c r="F2997">
        <v>26463</v>
      </c>
      <c r="G2997">
        <v>35026463</v>
      </c>
      <c r="H2997" t="s">
        <v>18321</v>
      </c>
      <c r="I2997">
        <v>564</v>
      </c>
      <c r="J2997" t="s">
        <v>572</v>
      </c>
      <c r="K2997" t="s">
        <v>3088</v>
      </c>
      <c r="L2997">
        <v>1</v>
      </c>
      <c r="M2997" t="s">
        <v>572</v>
      </c>
      <c r="N2997">
        <v>16370000</v>
      </c>
      <c r="O2997" t="s">
        <v>92</v>
      </c>
      <c r="P2997" t="s">
        <v>7041</v>
      </c>
      <c r="Q2997">
        <v>11</v>
      </c>
      <c r="R2997">
        <v>14</v>
      </c>
      <c r="S2997">
        <v>35410755</v>
      </c>
      <c r="T2997">
        <v>35411222</v>
      </c>
      <c r="U2997" t="s">
        <v>18322</v>
      </c>
      <c r="V2997">
        <v>1</v>
      </c>
      <c r="W2997" s="2">
        <v>0</v>
      </c>
      <c r="X2997" s="2">
        <v>0</v>
      </c>
      <c r="Y2997" s="2">
        <v>41</v>
      </c>
      <c r="Z2997" s="2">
        <v>54</v>
      </c>
      <c r="AA2997" s="2">
        <v>41</v>
      </c>
      <c r="AB2997" s="2">
        <v>40</v>
      </c>
      <c r="AC2997" s="2">
        <v>48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2</v>
      </c>
      <c r="BH2997" s="2">
        <v>2</v>
      </c>
      <c r="BI2997" s="2">
        <v>2</v>
      </c>
      <c r="BJ2997" s="2">
        <v>4</v>
      </c>
      <c r="BK2997" s="2">
        <v>3</v>
      </c>
      <c r="BL2997" s="2">
        <v>0</v>
      </c>
      <c r="BM2997" s="2">
        <v>0</v>
      </c>
      <c r="BN2997" s="2">
        <v>0</v>
      </c>
      <c r="BO2997" s="2">
        <v>0</v>
      </c>
      <c r="BP2997" s="2">
        <v>0</v>
      </c>
      <c r="BQ2997" s="2">
        <v>0</v>
      </c>
      <c r="BR2997" s="2">
        <v>0</v>
      </c>
      <c r="BS2997" s="2">
        <v>0</v>
      </c>
      <c r="BT2997" s="2">
        <v>0</v>
      </c>
      <c r="BU2997" s="2">
        <v>0</v>
      </c>
      <c r="BV2997" s="2">
        <v>0</v>
      </c>
      <c r="BW2997" s="2">
        <v>0</v>
      </c>
      <c r="BX2997" s="2">
        <v>0</v>
      </c>
      <c r="BY2997" s="2">
        <v>0</v>
      </c>
      <c r="BZ2997" s="2">
        <v>0</v>
      </c>
      <c r="CA2997" s="2">
        <v>0</v>
      </c>
      <c r="CB2997" s="2">
        <v>0</v>
      </c>
      <c r="CC2997" s="2">
        <v>0</v>
      </c>
      <c r="CD2997" s="2">
        <v>0</v>
      </c>
      <c r="CE2997" s="2">
        <v>0</v>
      </c>
      <c r="CF2997" s="2">
        <v>0</v>
      </c>
      <c r="CG2997" s="2">
        <v>0</v>
      </c>
      <c r="CH2997" s="2">
        <v>0</v>
      </c>
      <c r="CI2997" s="2">
        <v>0</v>
      </c>
      <c r="CJ2997" s="2">
        <v>0</v>
      </c>
      <c r="CK2997" s="2">
        <v>0</v>
      </c>
      <c r="CL2997" s="2">
        <v>0</v>
      </c>
    </row>
    <row r="2998" spans="1:90" x14ac:dyDescent="0.25">
      <c r="A2998" t="s">
        <v>115</v>
      </c>
      <c r="B2998">
        <v>20604</v>
      </c>
      <c r="C2998" t="s">
        <v>98</v>
      </c>
      <c r="D2998">
        <v>1</v>
      </c>
      <c r="E2998">
        <v>8</v>
      </c>
      <c r="F2998">
        <v>26335</v>
      </c>
      <c r="G2998">
        <v>35026335</v>
      </c>
      <c r="H2998" t="s">
        <v>18046</v>
      </c>
      <c r="I2998">
        <v>237</v>
      </c>
      <c r="J2998" t="s">
        <v>99</v>
      </c>
      <c r="K2998" t="s">
        <v>91</v>
      </c>
      <c r="L2998">
        <v>1</v>
      </c>
      <c r="M2998" t="s">
        <v>99</v>
      </c>
      <c r="N2998">
        <v>16500000</v>
      </c>
      <c r="O2998" t="s">
        <v>100</v>
      </c>
      <c r="P2998" t="s">
        <v>18047</v>
      </c>
      <c r="Q2998" t="s">
        <v>127</v>
      </c>
      <c r="R2998">
        <v>14</v>
      </c>
      <c r="S2998">
        <v>35541564</v>
      </c>
      <c r="T2998">
        <v>35542013</v>
      </c>
      <c r="U2998" t="s">
        <v>18048</v>
      </c>
      <c r="V2998">
        <v>1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87</v>
      </c>
      <c r="AE2998" s="2">
        <v>33</v>
      </c>
      <c r="AF2998" s="2">
        <v>61</v>
      </c>
      <c r="AG2998" s="2">
        <v>62</v>
      </c>
      <c r="AH2998" s="2">
        <v>136</v>
      </c>
      <c r="AI2998" s="2">
        <v>137</v>
      </c>
      <c r="AJ2998" s="2">
        <v>118</v>
      </c>
      <c r="AK2998" s="2">
        <v>0</v>
      </c>
      <c r="AL2998" s="2">
        <v>0</v>
      </c>
      <c r="AM2998" s="2">
        <v>0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186</v>
      </c>
      <c r="BD2998" s="2">
        <v>27</v>
      </c>
      <c r="BE2998" s="2">
        <v>0</v>
      </c>
      <c r="BF2998" s="2">
        <v>0</v>
      </c>
      <c r="BG2998" s="2">
        <v>0</v>
      </c>
      <c r="BH2998" s="2">
        <v>0</v>
      </c>
      <c r="BI2998" s="2">
        <v>0</v>
      </c>
      <c r="BJ2998" s="2">
        <v>0</v>
      </c>
      <c r="BK2998" s="2">
        <v>0</v>
      </c>
      <c r="BL2998" s="2">
        <v>7</v>
      </c>
      <c r="BM2998" s="2">
        <v>2</v>
      </c>
      <c r="BN2998" s="2">
        <v>4</v>
      </c>
      <c r="BO2998" s="2">
        <v>6</v>
      </c>
      <c r="BP2998" s="2">
        <v>9</v>
      </c>
      <c r="BQ2998" s="2">
        <v>7</v>
      </c>
      <c r="BR2998" s="2">
        <v>5</v>
      </c>
      <c r="BS2998" s="2">
        <v>0</v>
      </c>
      <c r="BT2998" s="2">
        <v>0</v>
      </c>
      <c r="BU2998" s="2">
        <v>0</v>
      </c>
      <c r="BV2998" s="2">
        <v>0</v>
      </c>
      <c r="BW2998" s="2">
        <v>0</v>
      </c>
      <c r="BX2998" s="2">
        <v>0</v>
      </c>
      <c r="BY2998" s="2">
        <v>0</v>
      </c>
      <c r="BZ2998" s="2">
        <v>0</v>
      </c>
      <c r="CA2998" s="2">
        <v>0</v>
      </c>
      <c r="CB2998" s="2">
        <v>0</v>
      </c>
      <c r="CC2998" s="2">
        <v>0</v>
      </c>
      <c r="CD2998" s="2">
        <v>0</v>
      </c>
      <c r="CE2998" s="2">
        <v>0</v>
      </c>
      <c r="CF2998" s="2">
        <v>0</v>
      </c>
      <c r="CG2998" s="2">
        <v>0</v>
      </c>
      <c r="CH2998" s="2">
        <v>0</v>
      </c>
      <c r="CI2998" s="2">
        <v>0</v>
      </c>
      <c r="CJ2998" s="2">
        <v>0</v>
      </c>
      <c r="CK2998" s="2">
        <v>14</v>
      </c>
      <c r="CL2998" s="2">
        <v>6</v>
      </c>
    </row>
    <row r="2999" spans="1:90" x14ac:dyDescent="0.25">
      <c r="A2999" t="s">
        <v>115</v>
      </c>
      <c r="B2999">
        <v>20604</v>
      </c>
      <c r="C2999" t="s">
        <v>98</v>
      </c>
      <c r="D2999">
        <v>1</v>
      </c>
      <c r="E2999">
        <v>8</v>
      </c>
      <c r="F2999">
        <v>909312</v>
      </c>
      <c r="G2999">
        <v>35909312</v>
      </c>
      <c r="H2999" t="s">
        <v>9380</v>
      </c>
      <c r="I2999">
        <v>419</v>
      </c>
      <c r="J2999" t="s">
        <v>98</v>
      </c>
      <c r="K2999" t="s">
        <v>4708</v>
      </c>
      <c r="L2999">
        <v>1</v>
      </c>
      <c r="M2999" t="s">
        <v>98</v>
      </c>
      <c r="N2999">
        <v>16402300</v>
      </c>
      <c r="O2999" t="s">
        <v>92</v>
      </c>
      <c r="P2999" t="s">
        <v>9381</v>
      </c>
      <c r="Q2999">
        <v>633</v>
      </c>
      <c r="R2999">
        <v>14</v>
      </c>
      <c r="S2999">
        <v>35233003</v>
      </c>
      <c r="U2999" t="s">
        <v>9382</v>
      </c>
      <c r="V2999">
        <v>1</v>
      </c>
      <c r="W2999" s="2">
        <v>0</v>
      </c>
      <c r="X2999" s="2">
        <v>0</v>
      </c>
      <c r="Y2999" s="2">
        <v>29</v>
      </c>
      <c r="Z2999" s="2">
        <v>35</v>
      </c>
      <c r="AA2999" s="2">
        <v>31</v>
      </c>
      <c r="AB2999" s="2">
        <v>30</v>
      </c>
      <c r="AC2999" s="2">
        <v>28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0</v>
      </c>
      <c r="BE2999" s="2">
        <v>0</v>
      </c>
      <c r="BF2999" s="2">
        <v>0</v>
      </c>
      <c r="BG2999" s="2">
        <v>1</v>
      </c>
      <c r="BH2999" s="2">
        <v>2</v>
      </c>
      <c r="BI2999" s="2">
        <v>1</v>
      </c>
      <c r="BJ2999" s="2">
        <v>1</v>
      </c>
      <c r="BK2999" s="2">
        <v>1</v>
      </c>
      <c r="BL2999" s="2">
        <v>0</v>
      </c>
      <c r="BM2999" s="2">
        <v>0</v>
      </c>
      <c r="BN2999" s="2">
        <v>0</v>
      </c>
      <c r="BO2999" s="2">
        <v>0</v>
      </c>
      <c r="BP2999" s="2">
        <v>0</v>
      </c>
      <c r="BQ2999" s="2">
        <v>0</v>
      </c>
      <c r="BR2999" s="2">
        <v>0</v>
      </c>
      <c r="BS2999" s="2">
        <v>0</v>
      </c>
      <c r="BT2999" s="2">
        <v>0</v>
      </c>
      <c r="BU2999" s="2">
        <v>0</v>
      </c>
      <c r="BV2999" s="2">
        <v>0</v>
      </c>
      <c r="BW2999" s="2">
        <v>0</v>
      </c>
      <c r="BX2999" s="2">
        <v>0</v>
      </c>
      <c r="BY2999" s="2">
        <v>0</v>
      </c>
      <c r="BZ2999" s="2">
        <v>0</v>
      </c>
      <c r="CA2999" s="2">
        <v>0</v>
      </c>
      <c r="CB2999" s="2">
        <v>0</v>
      </c>
      <c r="CC2999" s="2">
        <v>0</v>
      </c>
      <c r="CD2999" s="2">
        <v>0</v>
      </c>
      <c r="CE2999" s="2">
        <v>0</v>
      </c>
      <c r="CF2999" s="2">
        <v>0</v>
      </c>
      <c r="CG2999" s="2">
        <v>0</v>
      </c>
      <c r="CH2999" s="2">
        <v>0</v>
      </c>
      <c r="CI2999" s="2">
        <v>0</v>
      </c>
      <c r="CJ2999" s="2">
        <v>0</v>
      </c>
      <c r="CK2999" s="2">
        <v>0</v>
      </c>
      <c r="CL2999" s="2">
        <v>0</v>
      </c>
    </row>
    <row r="3000" spans="1:90" x14ac:dyDescent="0.25">
      <c r="A3000" t="s">
        <v>115</v>
      </c>
      <c r="B3000">
        <v>20604</v>
      </c>
      <c r="C3000" t="s">
        <v>98</v>
      </c>
      <c r="D3000">
        <v>1</v>
      </c>
      <c r="E3000">
        <v>8</v>
      </c>
      <c r="F3000">
        <v>26300</v>
      </c>
      <c r="G3000">
        <v>35026300</v>
      </c>
      <c r="H3000" t="s">
        <v>14412</v>
      </c>
      <c r="I3000">
        <v>237</v>
      </c>
      <c r="J3000" t="s">
        <v>99</v>
      </c>
      <c r="K3000" t="s">
        <v>6007</v>
      </c>
      <c r="L3000">
        <v>4</v>
      </c>
      <c r="M3000" t="s">
        <v>14413</v>
      </c>
      <c r="N3000">
        <v>16510000</v>
      </c>
      <c r="O3000" t="s">
        <v>92</v>
      </c>
      <c r="P3000" t="s">
        <v>14414</v>
      </c>
      <c r="Q3000">
        <v>350</v>
      </c>
      <c r="R3000">
        <v>14</v>
      </c>
      <c r="S3000">
        <v>35561120</v>
      </c>
      <c r="U3000" t="s">
        <v>14415</v>
      </c>
      <c r="V3000">
        <v>1</v>
      </c>
      <c r="W3000" s="2">
        <v>0</v>
      </c>
      <c r="X3000" s="2">
        <v>0</v>
      </c>
      <c r="Y3000" s="2">
        <v>14</v>
      </c>
      <c r="Z3000" s="2">
        <v>21</v>
      </c>
      <c r="AA3000" s="2">
        <v>20</v>
      </c>
      <c r="AB3000" s="2">
        <v>12</v>
      </c>
      <c r="AC3000" s="2">
        <v>12</v>
      </c>
      <c r="AD3000" s="2">
        <v>16</v>
      </c>
      <c r="AE3000" s="2">
        <v>13</v>
      </c>
      <c r="AF3000" s="2">
        <v>13</v>
      </c>
      <c r="AG3000" s="2">
        <v>18</v>
      </c>
      <c r="AH3000" s="2">
        <v>14</v>
      </c>
      <c r="AI3000" s="2">
        <v>10</v>
      </c>
      <c r="AJ3000" s="2">
        <v>31</v>
      </c>
      <c r="AK3000" s="2">
        <v>0</v>
      </c>
      <c r="AL3000" s="2">
        <v>0</v>
      </c>
      <c r="AM3000" s="2">
        <v>0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2">
        <v>68</v>
      </c>
      <c r="BD3000" s="2">
        <v>0</v>
      </c>
      <c r="BE3000" s="2">
        <v>0</v>
      </c>
      <c r="BF3000" s="2">
        <v>0</v>
      </c>
      <c r="BG3000" s="2">
        <v>1</v>
      </c>
      <c r="BH3000" s="2">
        <v>1</v>
      </c>
      <c r="BI3000" s="2">
        <v>1</v>
      </c>
      <c r="BJ3000" s="2">
        <v>1</v>
      </c>
      <c r="BK3000" s="2">
        <v>1</v>
      </c>
      <c r="BL3000" s="2">
        <v>1</v>
      </c>
      <c r="BM3000" s="2">
        <v>1</v>
      </c>
      <c r="BN3000" s="2">
        <v>1</v>
      </c>
      <c r="BO3000" s="2">
        <v>1</v>
      </c>
      <c r="BP3000" s="2">
        <v>1</v>
      </c>
      <c r="BQ3000" s="2">
        <v>1</v>
      </c>
      <c r="BR3000" s="2">
        <v>2</v>
      </c>
      <c r="BS3000" s="2">
        <v>0</v>
      </c>
      <c r="BT3000" s="2">
        <v>0</v>
      </c>
      <c r="BU3000" s="2">
        <v>0</v>
      </c>
      <c r="BV3000" s="2">
        <v>0</v>
      </c>
      <c r="BW3000" s="2">
        <v>0</v>
      </c>
      <c r="BX3000" s="2">
        <v>0</v>
      </c>
      <c r="BY3000" s="2">
        <v>0</v>
      </c>
      <c r="BZ3000" s="2">
        <v>0</v>
      </c>
      <c r="CA3000" s="2">
        <v>0</v>
      </c>
      <c r="CB3000" s="2">
        <v>0</v>
      </c>
      <c r="CC3000" s="2">
        <v>0</v>
      </c>
      <c r="CD3000" s="2">
        <v>0</v>
      </c>
      <c r="CE3000" s="2">
        <v>0</v>
      </c>
      <c r="CF3000" s="2">
        <v>0</v>
      </c>
      <c r="CG3000" s="2">
        <v>0</v>
      </c>
      <c r="CH3000" s="2">
        <v>0</v>
      </c>
      <c r="CI3000" s="2">
        <v>0</v>
      </c>
      <c r="CJ3000" s="2">
        <v>0</v>
      </c>
      <c r="CK3000" s="2">
        <v>4</v>
      </c>
      <c r="CL3000" s="2">
        <v>0</v>
      </c>
    </row>
    <row r="3001" spans="1:90" x14ac:dyDescent="0.25">
      <c r="A3001" t="s">
        <v>115</v>
      </c>
      <c r="B3001">
        <v>21003</v>
      </c>
      <c r="C3001" t="s">
        <v>147</v>
      </c>
      <c r="D3001">
        <v>1</v>
      </c>
      <c r="E3001">
        <v>8</v>
      </c>
      <c r="F3001">
        <v>33881</v>
      </c>
      <c r="G3001">
        <v>35033881</v>
      </c>
      <c r="H3001" t="s">
        <v>7661</v>
      </c>
      <c r="I3001">
        <v>548</v>
      </c>
      <c r="J3001" t="s">
        <v>2409</v>
      </c>
      <c r="K3001" t="s">
        <v>7662</v>
      </c>
      <c r="L3001">
        <v>1</v>
      </c>
      <c r="M3001" t="s">
        <v>2409</v>
      </c>
      <c r="N3001">
        <v>17580000</v>
      </c>
      <c r="O3001" t="s">
        <v>92</v>
      </c>
      <c r="P3001" t="s">
        <v>7663</v>
      </c>
      <c r="Q3001">
        <v>1129</v>
      </c>
      <c r="R3001">
        <v>14</v>
      </c>
      <c r="S3001">
        <v>34521393</v>
      </c>
      <c r="T3001">
        <v>34523597</v>
      </c>
      <c r="U3001" t="s">
        <v>7664</v>
      </c>
      <c r="V3001">
        <v>1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83</v>
      </c>
      <c r="AE3001" s="2">
        <v>65</v>
      </c>
      <c r="AF3001" s="2">
        <v>69</v>
      </c>
      <c r="AG3001" s="2">
        <v>104</v>
      </c>
      <c r="AH3001" s="2">
        <v>75</v>
      </c>
      <c r="AI3001" s="2">
        <v>84</v>
      </c>
      <c r="AJ3001" s="2">
        <v>96</v>
      </c>
      <c r="AK3001" s="2">
        <v>0</v>
      </c>
      <c r="AL3001" s="2">
        <v>0</v>
      </c>
      <c r="AM3001" s="2">
        <v>0</v>
      </c>
      <c r="AN3001" s="2">
        <v>0</v>
      </c>
      <c r="AO3001" s="2">
        <v>0</v>
      </c>
      <c r="AP3001" s="2">
        <v>0</v>
      </c>
      <c r="AQ3001" s="2">
        <v>0</v>
      </c>
      <c r="AR3001" s="2">
        <v>43</v>
      </c>
      <c r="AS3001" s="2">
        <v>0</v>
      </c>
      <c r="AT3001" s="2">
        <v>0</v>
      </c>
      <c r="AU3001" s="2">
        <v>81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176</v>
      </c>
      <c r="BD3001" s="2">
        <v>0</v>
      </c>
      <c r="BE3001" s="2">
        <v>0</v>
      </c>
      <c r="BF3001" s="2">
        <v>0</v>
      </c>
      <c r="BG3001" s="2">
        <v>0</v>
      </c>
      <c r="BH3001" s="2">
        <v>0</v>
      </c>
      <c r="BI3001" s="2">
        <v>0</v>
      </c>
      <c r="BJ3001" s="2">
        <v>0</v>
      </c>
      <c r="BK3001" s="2">
        <v>0</v>
      </c>
      <c r="BL3001" s="2">
        <v>3</v>
      </c>
      <c r="BM3001" s="2">
        <v>4</v>
      </c>
      <c r="BN3001" s="2">
        <v>3</v>
      </c>
      <c r="BO3001" s="2">
        <v>5</v>
      </c>
      <c r="BP3001" s="2">
        <v>4</v>
      </c>
      <c r="BQ3001" s="2">
        <v>5</v>
      </c>
      <c r="BR3001" s="2">
        <v>5</v>
      </c>
      <c r="BS3001" s="2">
        <v>0</v>
      </c>
      <c r="BT3001" s="2">
        <v>0</v>
      </c>
      <c r="BU3001" s="2">
        <v>0</v>
      </c>
      <c r="BV3001" s="2">
        <v>0</v>
      </c>
      <c r="BW3001" s="2">
        <v>0</v>
      </c>
      <c r="BX3001" s="2">
        <v>0</v>
      </c>
      <c r="BY3001" s="2">
        <v>0</v>
      </c>
      <c r="BZ3001" s="2">
        <v>3</v>
      </c>
      <c r="CA3001" s="2">
        <v>0</v>
      </c>
      <c r="CB3001" s="2">
        <v>0</v>
      </c>
      <c r="CC3001" s="2">
        <v>3</v>
      </c>
      <c r="CD3001" s="2">
        <v>0</v>
      </c>
      <c r="CE3001" s="2">
        <v>0</v>
      </c>
      <c r="CF3001" s="2">
        <v>0</v>
      </c>
      <c r="CG3001" s="2">
        <v>0</v>
      </c>
      <c r="CH3001" s="2">
        <v>0</v>
      </c>
      <c r="CI3001" s="2">
        <v>0</v>
      </c>
      <c r="CJ3001" s="2">
        <v>0</v>
      </c>
      <c r="CK3001" s="2">
        <v>10</v>
      </c>
      <c r="CL3001" s="2">
        <v>0</v>
      </c>
    </row>
    <row r="3002" spans="1:90" x14ac:dyDescent="0.25">
      <c r="A3002" t="s">
        <v>115</v>
      </c>
      <c r="B3002">
        <v>21003</v>
      </c>
      <c r="C3002" t="s">
        <v>147</v>
      </c>
      <c r="D3002">
        <v>1</v>
      </c>
      <c r="E3002">
        <v>8</v>
      </c>
      <c r="F3002">
        <v>33820</v>
      </c>
      <c r="G3002">
        <v>35033820</v>
      </c>
      <c r="H3002" t="s">
        <v>7346</v>
      </c>
      <c r="I3002">
        <v>438</v>
      </c>
      <c r="J3002" t="s">
        <v>147</v>
      </c>
      <c r="K3002" t="s">
        <v>4502</v>
      </c>
      <c r="L3002">
        <v>1</v>
      </c>
      <c r="M3002" t="s">
        <v>147</v>
      </c>
      <c r="N3002">
        <v>17502276</v>
      </c>
      <c r="O3002" t="s">
        <v>92</v>
      </c>
      <c r="P3002" t="s">
        <v>7347</v>
      </c>
      <c r="Q3002">
        <v>72</v>
      </c>
      <c r="R3002">
        <v>14</v>
      </c>
      <c r="S3002">
        <v>34226525</v>
      </c>
      <c r="T3002">
        <v>34332341</v>
      </c>
      <c r="U3002" t="s">
        <v>7348</v>
      </c>
      <c r="V3002">
        <v>1</v>
      </c>
      <c r="W3002" s="2">
        <v>0</v>
      </c>
      <c r="X3002" s="2">
        <v>0</v>
      </c>
      <c r="Y3002" s="2">
        <v>35</v>
      </c>
      <c r="Z3002" s="2">
        <v>45</v>
      </c>
      <c r="AA3002" s="2">
        <v>41</v>
      </c>
      <c r="AB3002" s="2">
        <v>28</v>
      </c>
      <c r="AC3002" s="2">
        <v>33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0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2</v>
      </c>
      <c r="BH3002" s="2">
        <v>2</v>
      </c>
      <c r="BI3002" s="2">
        <v>3</v>
      </c>
      <c r="BJ3002" s="2">
        <v>1</v>
      </c>
      <c r="BK3002" s="2">
        <v>2</v>
      </c>
      <c r="BL3002" s="2">
        <v>0</v>
      </c>
      <c r="BM3002" s="2">
        <v>0</v>
      </c>
      <c r="BN3002" s="2">
        <v>0</v>
      </c>
      <c r="BO3002" s="2">
        <v>0</v>
      </c>
      <c r="BP3002" s="2">
        <v>0</v>
      </c>
      <c r="BQ3002" s="2">
        <v>0</v>
      </c>
      <c r="BR3002" s="2">
        <v>0</v>
      </c>
      <c r="BS3002" s="2">
        <v>0</v>
      </c>
      <c r="BT3002" s="2">
        <v>0</v>
      </c>
      <c r="BU3002" s="2">
        <v>0</v>
      </c>
      <c r="BV3002" s="2">
        <v>0</v>
      </c>
      <c r="BW3002" s="2">
        <v>0</v>
      </c>
      <c r="BX3002" s="2">
        <v>0</v>
      </c>
      <c r="BY3002" s="2">
        <v>0</v>
      </c>
      <c r="BZ3002" s="2">
        <v>0</v>
      </c>
      <c r="CA3002" s="2">
        <v>0</v>
      </c>
      <c r="CB3002" s="2">
        <v>0</v>
      </c>
      <c r="CC3002" s="2">
        <v>0</v>
      </c>
      <c r="CD3002" s="2">
        <v>0</v>
      </c>
      <c r="CE3002" s="2">
        <v>0</v>
      </c>
      <c r="CF3002" s="2">
        <v>0</v>
      </c>
      <c r="CG3002" s="2">
        <v>0</v>
      </c>
      <c r="CH3002" s="2">
        <v>0</v>
      </c>
      <c r="CI3002" s="2">
        <v>0</v>
      </c>
      <c r="CJ3002" s="2">
        <v>0</v>
      </c>
      <c r="CK3002" s="2">
        <v>0</v>
      </c>
      <c r="CL3002" s="2">
        <v>0</v>
      </c>
    </row>
    <row r="3003" spans="1:90" x14ac:dyDescent="0.25">
      <c r="A3003" t="s">
        <v>115</v>
      </c>
      <c r="B3003">
        <v>21003</v>
      </c>
      <c r="C3003" t="s">
        <v>147</v>
      </c>
      <c r="D3003">
        <v>1</v>
      </c>
      <c r="E3003">
        <v>8</v>
      </c>
      <c r="F3003">
        <v>33406</v>
      </c>
      <c r="G3003">
        <v>35033406</v>
      </c>
      <c r="H3003" t="s">
        <v>1833</v>
      </c>
      <c r="I3003">
        <v>315</v>
      </c>
      <c r="J3003" t="s">
        <v>149</v>
      </c>
      <c r="K3003" t="s">
        <v>1834</v>
      </c>
      <c r="L3003">
        <v>1</v>
      </c>
      <c r="M3003" t="s">
        <v>149</v>
      </c>
      <c r="N3003">
        <v>17400000</v>
      </c>
      <c r="O3003" t="s">
        <v>102</v>
      </c>
      <c r="P3003" t="s">
        <v>1835</v>
      </c>
      <c r="Q3003">
        <v>440</v>
      </c>
      <c r="R3003">
        <v>14</v>
      </c>
      <c r="S3003">
        <v>34062445</v>
      </c>
      <c r="T3003">
        <v>34711221</v>
      </c>
      <c r="U3003" t="s">
        <v>1836</v>
      </c>
      <c r="V3003">
        <v>1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57</v>
      </c>
      <c r="AE3003" s="2">
        <v>63</v>
      </c>
      <c r="AF3003" s="2">
        <v>57</v>
      </c>
      <c r="AG3003" s="2">
        <v>68</v>
      </c>
      <c r="AH3003" s="2">
        <v>88</v>
      </c>
      <c r="AI3003" s="2">
        <v>62</v>
      </c>
      <c r="AJ3003" s="2">
        <v>61</v>
      </c>
      <c r="AK3003" s="2">
        <v>0</v>
      </c>
      <c r="AL3003" s="2">
        <v>0</v>
      </c>
      <c r="AM3003" s="2">
        <v>0</v>
      </c>
      <c r="AN3003" s="2">
        <v>0</v>
      </c>
      <c r="AO3003" s="2">
        <v>0</v>
      </c>
      <c r="AP3003" s="2">
        <v>0</v>
      </c>
      <c r="AQ3003" s="2">
        <v>0</v>
      </c>
      <c r="AR3003" s="2">
        <v>111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67</v>
      </c>
      <c r="BD3003" s="2">
        <v>21</v>
      </c>
      <c r="BE3003" s="2">
        <v>0</v>
      </c>
      <c r="BF3003" s="2">
        <v>0</v>
      </c>
      <c r="BG3003" s="2">
        <v>0</v>
      </c>
      <c r="BH3003" s="2">
        <v>0</v>
      </c>
      <c r="BI3003" s="2">
        <v>0</v>
      </c>
      <c r="BJ3003" s="2">
        <v>0</v>
      </c>
      <c r="BK3003" s="2">
        <v>0</v>
      </c>
      <c r="BL3003" s="2">
        <v>4</v>
      </c>
      <c r="BM3003" s="2">
        <v>4</v>
      </c>
      <c r="BN3003" s="2">
        <v>4</v>
      </c>
      <c r="BO3003" s="2">
        <v>2</v>
      </c>
      <c r="BP3003" s="2">
        <v>6</v>
      </c>
      <c r="BQ3003" s="2">
        <v>3</v>
      </c>
      <c r="BR3003" s="2">
        <v>4</v>
      </c>
      <c r="BS3003" s="2">
        <v>0</v>
      </c>
      <c r="BT3003" s="2">
        <v>0</v>
      </c>
      <c r="BU3003" s="2">
        <v>0</v>
      </c>
      <c r="BV3003" s="2">
        <v>0</v>
      </c>
      <c r="BW3003" s="2">
        <v>0</v>
      </c>
      <c r="BX3003" s="2">
        <v>0</v>
      </c>
      <c r="BY3003" s="2">
        <v>0</v>
      </c>
      <c r="BZ3003" s="2">
        <v>6</v>
      </c>
      <c r="CA3003" s="2">
        <v>0</v>
      </c>
      <c r="CB3003" s="2">
        <v>0</v>
      </c>
      <c r="CC3003" s="2">
        <v>0</v>
      </c>
      <c r="CD3003" s="2">
        <v>0</v>
      </c>
      <c r="CE3003" s="2">
        <v>0</v>
      </c>
      <c r="CF3003" s="2">
        <v>0</v>
      </c>
      <c r="CG3003" s="2">
        <v>0</v>
      </c>
      <c r="CH3003" s="2">
        <v>0</v>
      </c>
      <c r="CI3003" s="2">
        <v>0</v>
      </c>
      <c r="CJ3003" s="2">
        <v>0</v>
      </c>
      <c r="CK3003" s="2">
        <v>3</v>
      </c>
      <c r="CL3003" s="2">
        <v>6</v>
      </c>
    </row>
    <row r="3004" spans="1:90" x14ac:dyDescent="0.25">
      <c r="A3004" t="s">
        <v>115</v>
      </c>
      <c r="B3004">
        <v>21003</v>
      </c>
      <c r="C3004" t="s">
        <v>147</v>
      </c>
      <c r="D3004">
        <v>1</v>
      </c>
      <c r="E3004">
        <v>8</v>
      </c>
      <c r="F3004">
        <v>920836</v>
      </c>
      <c r="G3004">
        <v>35920836</v>
      </c>
      <c r="H3004" t="s">
        <v>15004</v>
      </c>
      <c r="I3004">
        <v>438</v>
      </c>
      <c r="J3004" t="s">
        <v>147</v>
      </c>
      <c r="K3004" t="s">
        <v>5716</v>
      </c>
      <c r="L3004">
        <v>1</v>
      </c>
      <c r="M3004" t="s">
        <v>147</v>
      </c>
      <c r="N3004">
        <v>17505040</v>
      </c>
      <c r="O3004" t="s">
        <v>92</v>
      </c>
      <c r="P3004" t="s">
        <v>15005</v>
      </c>
      <c r="Q3004">
        <v>87</v>
      </c>
      <c r="R3004">
        <v>14</v>
      </c>
      <c r="S3004">
        <v>34131276</v>
      </c>
      <c r="T3004">
        <v>34333069</v>
      </c>
      <c r="U3004" t="s">
        <v>15006</v>
      </c>
      <c r="V3004">
        <v>1</v>
      </c>
      <c r="W3004" s="2">
        <v>0</v>
      </c>
      <c r="X3004" s="2">
        <v>0</v>
      </c>
      <c r="Y3004" s="2">
        <v>23</v>
      </c>
      <c r="Z3004" s="2">
        <v>27</v>
      </c>
      <c r="AA3004" s="2">
        <v>28</v>
      </c>
      <c r="AB3004" s="2">
        <v>18</v>
      </c>
      <c r="AC3004" s="2">
        <v>33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0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2</v>
      </c>
      <c r="BH3004" s="2">
        <v>1</v>
      </c>
      <c r="BI3004" s="2">
        <v>2</v>
      </c>
      <c r="BJ3004" s="2">
        <v>1</v>
      </c>
      <c r="BK3004" s="2">
        <v>2</v>
      </c>
      <c r="BL3004" s="2">
        <v>0</v>
      </c>
      <c r="BM3004" s="2">
        <v>0</v>
      </c>
      <c r="BN3004" s="2">
        <v>0</v>
      </c>
      <c r="BO3004" s="2">
        <v>0</v>
      </c>
      <c r="BP3004" s="2">
        <v>0</v>
      </c>
      <c r="BQ3004" s="2">
        <v>0</v>
      </c>
      <c r="BR3004" s="2">
        <v>0</v>
      </c>
      <c r="BS3004" s="2">
        <v>0</v>
      </c>
      <c r="BT3004" s="2">
        <v>0</v>
      </c>
      <c r="BU3004" s="2">
        <v>0</v>
      </c>
      <c r="BV3004" s="2">
        <v>0</v>
      </c>
      <c r="BW3004" s="2">
        <v>0</v>
      </c>
      <c r="BX3004" s="2">
        <v>0</v>
      </c>
      <c r="BY3004" s="2">
        <v>0</v>
      </c>
      <c r="BZ3004" s="2">
        <v>0</v>
      </c>
      <c r="CA3004" s="2">
        <v>0</v>
      </c>
      <c r="CB3004" s="2">
        <v>0</v>
      </c>
      <c r="CC3004" s="2">
        <v>0</v>
      </c>
      <c r="CD3004" s="2">
        <v>0</v>
      </c>
      <c r="CE3004" s="2">
        <v>0</v>
      </c>
      <c r="CF3004" s="2">
        <v>0</v>
      </c>
      <c r="CG3004" s="2">
        <v>0</v>
      </c>
      <c r="CH3004" s="2">
        <v>0</v>
      </c>
      <c r="CI3004" s="2">
        <v>0</v>
      </c>
      <c r="CJ3004" s="2">
        <v>0</v>
      </c>
      <c r="CK3004" s="2">
        <v>0</v>
      </c>
      <c r="CL3004" s="2">
        <v>0</v>
      </c>
    </row>
    <row r="3005" spans="1:90" x14ac:dyDescent="0.25">
      <c r="A3005" t="s">
        <v>115</v>
      </c>
      <c r="B3005">
        <v>21003</v>
      </c>
      <c r="C3005" t="s">
        <v>147</v>
      </c>
      <c r="D3005">
        <v>1</v>
      </c>
      <c r="E3005">
        <v>8</v>
      </c>
      <c r="F3005">
        <v>914198</v>
      </c>
      <c r="G3005">
        <v>35914198</v>
      </c>
      <c r="H3005" t="s">
        <v>8804</v>
      </c>
      <c r="I3005">
        <v>438</v>
      </c>
      <c r="J3005" t="s">
        <v>147</v>
      </c>
      <c r="K3005" t="s">
        <v>1255</v>
      </c>
      <c r="L3005">
        <v>1</v>
      </c>
      <c r="M3005" t="s">
        <v>147</v>
      </c>
      <c r="N3005">
        <v>17512150</v>
      </c>
      <c r="O3005" t="s">
        <v>92</v>
      </c>
      <c r="P3005" t="s">
        <v>8805</v>
      </c>
      <c r="Q3005">
        <v>470</v>
      </c>
      <c r="R3005">
        <v>14</v>
      </c>
      <c r="S3005">
        <v>34252950</v>
      </c>
      <c r="T3005">
        <v>34253214</v>
      </c>
      <c r="U3005" t="s">
        <v>8806</v>
      </c>
      <c r="V3005">
        <v>1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93</v>
      </c>
      <c r="AE3005" s="2">
        <v>63</v>
      </c>
      <c r="AF3005" s="2">
        <v>82</v>
      </c>
      <c r="AG3005" s="2">
        <v>49</v>
      </c>
      <c r="AH3005" s="2">
        <v>89</v>
      </c>
      <c r="AI3005" s="2">
        <v>91</v>
      </c>
      <c r="AJ3005" s="2">
        <v>120</v>
      </c>
      <c r="AK3005" s="2">
        <v>0</v>
      </c>
      <c r="AL3005" s="2">
        <v>0</v>
      </c>
      <c r="AM3005" s="2">
        <v>0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136</v>
      </c>
      <c r="BD3005" s="2">
        <v>0</v>
      </c>
      <c r="BE3005" s="2">
        <v>0</v>
      </c>
      <c r="BF3005" s="2">
        <v>0</v>
      </c>
      <c r="BG3005" s="2">
        <v>0</v>
      </c>
      <c r="BH3005" s="2">
        <v>0</v>
      </c>
      <c r="BI3005" s="2">
        <v>0</v>
      </c>
      <c r="BJ3005" s="2">
        <v>0</v>
      </c>
      <c r="BK3005" s="2">
        <v>0</v>
      </c>
      <c r="BL3005" s="2">
        <v>7</v>
      </c>
      <c r="BM3005" s="2">
        <v>2</v>
      </c>
      <c r="BN3005" s="2">
        <v>4</v>
      </c>
      <c r="BO3005" s="2">
        <v>2</v>
      </c>
      <c r="BP3005" s="2">
        <v>4</v>
      </c>
      <c r="BQ3005" s="2">
        <v>5</v>
      </c>
      <c r="BR3005" s="2">
        <v>3</v>
      </c>
      <c r="BS3005" s="2">
        <v>0</v>
      </c>
      <c r="BT3005" s="2">
        <v>0</v>
      </c>
      <c r="BU3005" s="2">
        <v>0</v>
      </c>
      <c r="BV3005" s="2">
        <v>0</v>
      </c>
      <c r="BW3005" s="2">
        <v>0</v>
      </c>
      <c r="BX3005" s="2">
        <v>0</v>
      </c>
      <c r="BY3005" s="2">
        <v>0</v>
      </c>
      <c r="BZ3005" s="2">
        <v>0</v>
      </c>
      <c r="CA3005" s="2">
        <v>0</v>
      </c>
      <c r="CB3005" s="2">
        <v>0</v>
      </c>
      <c r="CC3005" s="2">
        <v>0</v>
      </c>
      <c r="CD3005" s="2">
        <v>0</v>
      </c>
      <c r="CE3005" s="2">
        <v>0</v>
      </c>
      <c r="CF3005" s="2">
        <v>0</v>
      </c>
      <c r="CG3005" s="2">
        <v>0</v>
      </c>
      <c r="CH3005" s="2">
        <v>0</v>
      </c>
      <c r="CI3005" s="2">
        <v>0</v>
      </c>
      <c r="CJ3005" s="2">
        <v>0</v>
      </c>
      <c r="CK3005" s="2">
        <v>5</v>
      </c>
      <c r="CL3005" s="2">
        <v>0</v>
      </c>
    </row>
    <row r="3006" spans="1:90" x14ac:dyDescent="0.25">
      <c r="A3006" t="s">
        <v>115</v>
      </c>
      <c r="B3006">
        <v>21003</v>
      </c>
      <c r="C3006" t="s">
        <v>147</v>
      </c>
      <c r="D3006">
        <v>1</v>
      </c>
      <c r="E3006">
        <v>8</v>
      </c>
      <c r="F3006">
        <v>33728</v>
      </c>
      <c r="G3006">
        <v>35033728</v>
      </c>
      <c r="H3006" t="s">
        <v>5859</v>
      </c>
      <c r="I3006">
        <v>438</v>
      </c>
      <c r="J3006" t="s">
        <v>147</v>
      </c>
      <c r="K3006" t="s">
        <v>5860</v>
      </c>
      <c r="L3006">
        <v>1</v>
      </c>
      <c r="M3006" t="s">
        <v>147</v>
      </c>
      <c r="N3006">
        <v>17515430</v>
      </c>
      <c r="O3006" t="s">
        <v>102</v>
      </c>
      <c r="P3006" t="s">
        <v>5861</v>
      </c>
      <c r="Q3006">
        <v>265</v>
      </c>
      <c r="R3006">
        <v>14</v>
      </c>
      <c r="S3006">
        <v>34136127</v>
      </c>
      <c r="T3006">
        <v>34333518</v>
      </c>
      <c r="U3006" t="s">
        <v>5862</v>
      </c>
      <c r="V3006">
        <v>1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104</v>
      </c>
      <c r="AI3006" s="2">
        <v>110</v>
      </c>
      <c r="AJ3006" s="2">
        <v>105</v>
      </c>
      <c r="AK3006" s="2">
        <v>0</v>
      </c>
      <c r="AL3006" s="2">
        <v>0</v>
      </c>
      <c r="AM3006" s="2">
        <v>0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2</v>
      </c>
      <c r="BE3006" s="2">
        <v>0</v>
      </c>
      <c r="BF3006" s="2">
        <v>0</v>
      </c>
      <c r="BG3006" s="2">
        <v>0</v>
      </c>
      <c r="BH3006" s="2">
        <v>0</v>
      </c>
      <c r="BI3006" s="2">
        <v>0</v>
      </c>
      <c r="BJ3006" s="2">
        <v>0</v>
      </c>
      <c r="BK3006" s="2">
        <v>0</v>
      </c>
      <c r="BL3006" s="2">
        <v>0</v>
      </c>
      <c r="BM3006" s="2">
        <v>0</v>
      </c>
      <c r="BN3006" s="2">
        <v>0</v>
      </c>
      <c r="BO3006" s="2">
        <v>0</v>
      </c>
      <c r="BP3006" s="2">
        <v>3</v>
      </c>
      <c r="BQ3006" s="2">
        <v>5</v>
      </c>
      <c r="BR3006" s="2">
        <v>4</v>
      </c>
      <c r="BS3006" s="2">
        <v>0</v>
      </c>
      <c r="BT3006" s="2">
        <v>0</v>
      </c>
      <c r="BU3006" s="2">
        <v>0</v>
      </c>
      <c r="BV3006" s="2">
        <v>0</v>
      </c>
      <c r="BW3006" s="2">
        <v>0</v>
      </c>
      <c r="BX3006" s="2">
        <v>0</v>
      </c>
      <c r="BY3006" s="2">
        <v>0</v>
      </c>
      <c r="BZ3006" s="2">
        <v>0</v>
      </c>
      <c r="CA3006" s="2">
        <v>0</v>
      </c>
      <c r="CB3006" s="2">
        <v>0</v>
      </c>
      <c r="CC3006" s="2">
        <v>0</v>
      </c>
      <c r="CD3006" s="2">
        <v>0</v>
      </c>
      <c r="CE3006" s="2">
        <v>0</v>
      </c>
      <c r="CF3006" s="2">
        <v>0</v>
      </c>
      <c r="CG3006" s="2">
        <v>0</v>
      </c>
      <c r="CH3006" s="2">
        <v>0</v>
      </c>
      <c r="CI3006" s="2">
        <v>0</v>
      </c>
      <c r="CJ3006" s="2">
        <v>0</v>
      </c>
      <c r="CK3006" s="2">
        <v>0</v>
      </c>
      <c r="CL3006" s="2">
        <v>2</v>
      </c>
    </row>
    <row r="3007" spans="1:90" x14ac:dyDescent="0.25">
      <c r="A3007" t="s">
        <v>115</v>
      </c>
      <c r="B3007">
        <v>21003</v>
      </c>
      <c r="C3007" t="s">
        <v>147</v>
      </c>
      <c r="D3007">
        <v>1</v>
      </c>
      <c r="E3007">
        <v>8</v>
      </c>
      <c r="F3007">
        <v>33832</v>
      </c>
      <c r="G3007">
        <v>35033832</v>
      </c>
      <c r="H3007" t="s">
        <v>17161</v>
      </c>
      <c r="I3007">
        <v>438</v>
      </c>
      <c r="J3007" t="s">
        <v>147</v>
      </c>
      <c r="K3007" t="s">
        <v>2374</v>
      </c>
      <c r="L3007">
        <v>1</v>
      </c>
      <c r="M3007" t="s">
        <v>147</v>
      </c>
      <c r="N3007">
        <v>17520244</v>
      </c>
      <c r="O3007" t="s">
        <v>92</v>
      </c>
      <c r="P3007" t="s">
        <v>17162</v>
      </c>
      <c r="Q3007">
        <v>245</v>
      </c>
      <c r="R3007">
        <v>14</v>
      </c>
      <c r="S3007">
        <v>34173577</v>
      </c>
      <c r="T3007">
        <v>34174996</v>
      </c>
      <c r="U3007" t="s">
        <v>17163</v>
      </c>
      <c r="V3007">
        <v>1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64</v>
      </c>
      <c r="AE3007" s="2">
        <v>92</v>
      </c>
      <c r="AF3007" s="2">
        <v>62</v>
      </c>
      <c r="AG3007" s="2">
        <v>43</v>
      </c>
      <c r="AH3007" s="2">
        <v>129</v>
      </c>
      <c r="AI3007" s="2">
        <v>116</v>
      </c>
      <c r="AJ3007" s="2">
        <v>165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0</v>
      </c>
      <c r="AQ3007" s="2">
        <v>0</v>
      </c>
      <c r="AR3007" s="2">
        <v>50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76</v>
      </c>
      <c r="BD3007" s="2">
        <v>0</v>
      </c>
      <c r="BE3007" s="2">
        <v>0</v>
      </c>
      <c r="BF3007" s="2">
        <v>0</v>
      </c>
      <c r="BG3007" s="2">
        <v>0</v>
      </c>
      <c r="BH3007" s="2">
        <v>0</v>
      </c>
      <c r="BI3007" s="2">
        <v>0</v>
      </c>
      <c r="BJ3007" s="2">
        <v>0</v>
      </c>
      <c r="BK3007" s="2">
        <v>0</v>
      </c>
      <c r="BL3007" s="2">
        <v>4</v>
      </c>
      <c r="BM3007" s="2">
        <v>4</v>
      </c>
      <c r="BN3007" s="2">
        <v>2</v>
      </c>
      <c r="BO3007" s="2">
        <v>3</v>
      </c>
      <c r="BP3007" s="2">
        <v>5</v>
      </c>
      <c r="BQ3007" s="2">
        <v>5</v>
      </c>
      <c r="BR3007" s="2">
        <v>7</v>
      </c>
      <c r="BS3007" s="2">
        <v>0</v>
      </c>
      <c r="BT3007" s="2">
        <v>0</v>
      </c>
      <c r="BU3007" s="2">
        <v>0</v>
      </c>
      <c r="BV3007" s="2">
        <v>0</v>
      </c>
      <c r="BW3007" s="2">
        <v>0</v>
      </c>
      <c r="BX3007" s="2">
        <v>0</v>
      </c>
      <c r="BY3007" s="2">
        <v>0</v>
      </c>
      <c r="BZ3007" s="2">
        <v>3</v>
      </c>
      <c r="CA3007" s="2">
        <v>0</v>
      </c>
      <c r="CB3007" s="2">
        <v>0</v>
      </c>
      <c r="CC3007" s="2">
        <v>0</v>
      </c>
      <c r="CD3007" s="2">
        <v>0</v>
      </c>
      <c r="CE3007" s="2">
        <v>0</v>
      </c>
      <c r="CF3007" s="2">
        <v>0</v>
      </c>
      <c r="CG3007" s="2">
        <v>0</v>
      </c>
      <c r="CH3007" s="2">
        <v>0</v>
      </c>
      <c r="CI3007" s="2">
        <v>0</v>
      </c>
      <c r="CJ3007" s="2">
        <v>0</v>
      </c>
      <c r="CK3007" s="2">
        <v>5</v>
      </c>
      <c r="CL3007" s="2">
        <v>0</v>
      </c>
    </row>
    <row r="3008" spans="1:90" x14ac:dyDescent="0.25">
      <c r="A3008" t="s">
        <v>115</v>
      </c>
      <c r="B3008">
        <v>21003</v>
      </c>
      <c r="C3008" t="s">
        <v>147</v>
      </c>
      <c r="D3008">
        <v>1</v>
      </c>
      <c r="E3008">
        <v>8</v>
      </c>
      <c r="F3008">
        <v>33467</v>
      </c>
      <c r="G3008">
        <v>35033467</v>
      </c>
      <c r="H3008" t="s">
        <v>13525</v>
      </c>
      <c r="I3008">
        <v>426</v>
      </c>
      <c r="J3008" t="s">
        <v>5853</v>
      </c>
      <c r="K3008" t="s">
        <v>903</v>
      </c>
      <c r="L3008">
        <v>1</v>
      </c>
      <c r="M3008" t="s">
        <v>5853</v>
      </c>
      <c r="N3008">
        <v>17420000</v>
      </c>
      <c r="O3008" t="s">
        <v>92</v>
      </c>
      <c r="P3008" t="s">
        <v>13526</v>
      </c>
      <c r="Q3008">
        <v>167</v>
      </c>
      <c r="R3008">
        <v>14</v>
      </c>
      <c r="S3008">
        <v>34741200</v>
      </c>
      <c r="U3008" t="s">
        <v>13527</v>
      </c>
      <c r="V3008">
        <v>1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18</v>
      </c>
      <c r="AE3008" s="2">
        <v>19</v>
      </c>
      <c r="AF3008" s="2">
        <v>11</v>
      </c>
      <c r="AG3008" s="2">
        <v>18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80</v>
      </c>
      <c r="BD3008" s="2">
        <v>0</v>
      </c>
      <c r="BE3008" s="2">
        <v>0</v>
      </c>
      <c r="BF3008" s="2">
        <v>0</v>
      </c>
      <c r="BG3008" s="2">
        <v>0</v>
      </c>
      <c r="BH3008" s="2">
        <v>0</v>
      </c>
      <c r="BI3008" s="2">
        <v>0</v>
      </c>
      <c r="BJ3008" s="2">
        <v>0</v>
      </c>
      <c r="BK3008" s="2">
        <v>0</v>
      </c>
      <c r="BL3008" s="2">
        <v>1</v>
      </c>
      <c r="BM3008" s="2">
        <v>2</v>
      </c>
      <c r="BN3008" s="2">
        <v>2</v>
      </c>
      <c r="BO3008" s="2">
        <v>2</v>
      </c>
      <c r="BP3008" s="2">
        <v>0</v>
      </c>
      <c r="BQ3008" s="2">
        <v>0</v>
      </c>
      <c r="BR3008" s="2">
        <v>0</v>
      </c>
      <c r="BS3008" s="2">
        <v>0</v>
      </c>
      <c r="BT3008" s="2">
        <v>0</v>
      </c>
      <c r="BU3008" s="2">
        <v>0</v>
      </c>
      <c r="BV3008" s="2">
        <v>0</v>
      </c>
      <c r="BW3008" s="2">
        <v>0</v>
      </c>
      <c r="BX3008" s="2">
        <v>0</v>
      </c>
      <c r="BY3008" s="2">
        <v>0</v>
      </c>
      <c r="BZ3008" s="2">
        <v>0</v>
      </c>
      <c r="CA3008" s="2">
        <v>0</v>
      </c>
      <c r="CB3008" s="2">
        <v>0</v>
      </c>
      <c r="CC3008" s="2">
        <v>0</v>
      </c>
      <c r="CD3008" s="2">
        <v>0</v>
      </c>
      <c r="CE3008" s="2">
        <v>0</v>
      </c>
      <c r="CF3008" s="2">
        <v>0</v>
      </c>
      <c r="CG3008" s="2">
        <v>0</v>
      </c>
      <c r="CH3008" s="2">
        <v>0</v>
      </c>
      <c r="CI3008" s="2">
        <v>0</v>
      </c>
      <c r="CJ3008" s="2">
        <v>0</v>
      </c>
      <c r="CK3008" s="2">
        <v>8</v>
      </c>
      <c r="CL3008" s="2">
        <v>0</v>
      </c>
    </row>
    <row r="3009" spans="1:90" x14ac:dyDescent="0.25">
      <c r="A3009" t="s">
        <v>115</v>
      </c>
      <c r="B3009">
        <v>21003</v>
      </c>
      <c r="C3009" t="s">
        <v>147</v>
      </c>
      <c r="D3009">
        <v>1</v>
      </c>
      <c r="E3009">
        <v>8</v>
      </c>
      <c r="F3009">
        <v>33561</v>
      </c>
      <c r="G3009">
        <v>35033561</v>
      </c>
      <c r="H3009" t="s">
        <v>4780</v>
      </c>
      <c r="I3009">
        <v>438</v>
      </c>
      <c r="J3009" t="s">
        <v>147</v>
      </c>
      <c r="K3009" t="s">
        <v>4781</v>
      </c>
      <c r="L3009">
        <v>1</v>
      </c>
      <c r="M3009" t="s">
        <v>147</v>
      </c>
      <c r="N3009">
        <v>17511190</v>
      </c>
      <c r="O3009" t="s">
        <v>102</v>
      </c>
      <c r="P3009" t="s">
        <v>4585</v>
      </c>
      <c r="Q3009">
        <v>1019</v>
      </c>
      <c r="R3009">
        <v>14</v>
      </c>
      <c r="S3009">
        <v>34251466</v>
      </c>
      <c r="T3009">
        <v>34251701</v>
      </c>
      <c r="U3009" t="s">
        <v>4782</v>
      </c>
      <c r="V3009">
        <v>1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98</v>
      </c>
      <c r="AE3009" s="2">
        <v>98</v>
      </c>
      <c r="AF3009" s="2">
        <v>98</v>
      </c>
      <c r="AG3009" s="2">
        <v>68</v>
      </c>
      <c r="AH3009" s="2">
        <v>97</v>
      </c>
      <c r="AI3009" s="2">
        <v>85</v>
      </c>
      <c r="AJ3009" s="2">
        <v>111</v>
      </c>
      <c r="AK3009" s="2">
        <v>0</v>
      </c>
      <c r="AL3009" s="2">
        <v>0</v>
      </c>
      <c r="AM3009" s="2">
        <v>0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0</v>
      </c>
      <c r="BI3009" s="2">
        <v>0</v>
      </c>
      <c r="BJ3009" s="2">
        <v>0</v>
      </c>
      <c r="BK3009" s="2">
        <v>0</v>
      </c>
      <c r="BL3009" s="2">
        <v>5</v>
      </c>
      <c r="BM3009" s="2">
        <v>5</v>
      </c>
      <c r="BN3009" s="2">
        <v>6</v>
      </c>
      <c r="BO3009" s="2">
        <v>3</v>
      </c>
      <c r="BP3009" s="2">
        <v>4</v>
      </c>
      <c r="BQ3009" s="2">
        <v>4</v>
      </c>
      <c r="BR3009" s="2">
        <v>6</v>
      </c>
      <c r="BS3009" s="2">
        <v>0</v>
      </c>
      <c r="BT3009" s="2">
        <v>0</v>
      </c>
      <c r="BU3009" s="2">
        <v>0</v>
      </c>
      <c r="BV3009" s="2">
        <v>0</v>
      </c>
      <c r="BW3009" s="2">
        <v>0</v>
      </c>
      <c r="BX3009" s="2">
        <v>0</v>
      </c>
      <c r="BY3009" s="2">
        <v>0</v>
      </c>
      <c r="BZ3009" s="2">
        <v>0</v>
      </c>
      <c r="CA3009" s="2">
        <v>0</v>
      </c>
      <c r="CB3009" s="2">
        <v>0</v>
      </c>
      <c r="CC3009" s="2">
        <v>0</v>
      </c>
      <c r="CD3009" s="2">
        <v>0</v>
      </c>
      <c r="CE3009" s="2">
        <v>0</v>
      </c>
      <c r="CF3009" s="2">
        <v>0</v>
      </c>
      <c r="CG3009" s="2">
        <v>0</v>
      </c>
      <c r="CH3009" s="2">
        <v>0</v>
      </c>
      <c r="CI3009" s="2">
        <v>0</v>
      </c>
      <c r="CJ3009" s="2">
        <v>0</v>
      </c>
      <c r="CK3009" s="2">
        <v>0</v>
      </c>
      <c r="CL3009" s="2">
        <v>0</v>
      </c>
    </row>
    <row r="3010" spans="1:90" x14ac:dyDescent="0.25">
      <c r="A3010" t="s">
        <v>115</v>
      </c>
      <c r="B3010">
        <v>21003</v>
      </c>
      <c r="C3010" t="s">
        <v>147</v>
      </c>
      <c r="D3010">
        <v>1</v>
      </c>
      <c r="E3010">
        <v>8</v>
      </c>
      <c r="F3010">
        <v>33741</v>
      </c>
      <c r="G3010">
        <v>35033741</v>
      </c>
      <c r="H3010" t="s">
        <v>6222</v>
      </c>
      <c r="I3010">
        <v>438</v>
      </c>
      <c r="J3010" t="s">
        <v>147</v>
      </c>
      <c r="K3010" t="s">
        <v>4328</v>
      </c>
      <c r="L3010">
        <v>1</v>
      </c>
      <c r="M3010" t="s">
        <v>147</v>
      </c>
      <c r="N3010">
        <v>17506060</v>
      </c>
      <c r="O3010" t="s">
        <v>92</v>
      </c>
      <c r="P3010" t="s">
        <v>6223</v>
      </c>
      <c r="Q3010">
        <v>75</v>
      </c>
      <c r="R3010">
        <v>14</v>
      </c>
      <c r="S3010">
        <v>34133126</v>
      </c>
      <c r="T3010">
        <v>34335024</v>
      </c>
      <c r="U3010" t="s">
        <v>6224</v>
      </c>
      <c r="V3010">
        <v>1</v>
      </c>
      <c r="W3010" s="2">
        <v>0</v>
      </c>
      <c r="X3010" s="2">
        <v>0</v>
      </c>
      <c r="Y3010" s="2">
        <v>83</v>
      </c>
      <c r="Z3010" s="2">
        <v>77</v>
      </c>
      <c r="AA3010" s="2">
        <v>79</v>
      </c>
      <c r="AB3010" s="2">
        <v>85</v>
      </c>
      <c r="AC3010" s="2">
        <v>73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0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476</v>
      </c>
      <c r="BD3010" s="2">
        <v>0</v>
      </c>
      <c r="BE3010" s="2">
        <v>0</v>
      </c>
      <c r="BF3010" s="2">
        <v>0</v>
      </c>
      <c r="BG3010" s="2">
        <v>5</v>
      </c>
      <c r="BH3010" s="2">
        <v>4</v>
      </c>
      <c r="BI3010" s="2">
        <v>4</v>
      </c>
      <c r="BJ3010" s="2">
        <v>5</v>
      </c>
      <c r="BK3010" s="2">
        <v>5</v>
      </c>
      <c r="BL3010" s="2">
        <v>0</v>
      </c>
      <c r="BM3010" s="2">
        <v>0</v>
      </c>
      <c r="BN3010" s="2">
        <v>0</v>
      </c>
      <c r="BO3010" s="2">
        <v>0</v>
      </c>
      <c r="BP3010" s="2">
        <v>0</v>
      </c>
      <c r="BQ3010" s="2">
        <v>0</v>
      </c>
      <c r="BR3010" s="2">
        <v>0</v>
      </c>
      <c r="BS3010" s="2">
        <v>0</v>
      </c>
      <c r="BT3010" s="2">
        <v>0</v>
      </c>
      <c r="BU3010" s="2">
        <v>0</v>
      </c>
      <c r="BV3010" s="2">
        <v>0</v>
      </c>
      <c r="BW3010" s="2">
        <v>0</v>
      </c>
      <c r="BX3010" s="2">
        <v>0</v>
      </c>
      <c r="BY3010" s="2">
        <v>0</v>
      </c>
      <c r="BZ3010" s="2">
        <v>0</v>
      </c>
      <c r="CA3010" s="2">
        <v>0</v>
      </c>
      <c r="CB3010" s="2">
        <v>0</v>
      </c>
      <c r="CC3010" s="2">
        <v>0</v>
      </c>
      <c r="CD3010" s="2">
        <v>0</v>
      </c>
      <c r="CE3010" s="2">
        <v>0</v>
      </c>
      <c r="CF3010" s="2">
        <v>0</v>
      </c>
      <c r="CG3010" s="2">
        <v>0</v>
      </c>
      <c r="CH3010" s="2">
        <v>0</v>
      </c>
      <c r="CI3010" s="2">
        <v>0</v>
      </c>
      <c r="CJ3010" s="2">
        <v>0</v>
      </c>
      <c r="CK3010" s="2">
        <v>24</v>
      </c>
      <c r="CL3010" s="2">
        <v>0</v>
      </c>
    </row>
    <row r="3011" spans="1:90" x14ac:dyDescent="0.25">
      <c r="A3011" t="s">
        <v>115</v>
      </c>
      <c r="B3011">
        <v>21003</v>
      </c>
      <c r="C3011" t="s">
        <v>147</v>
      </c>
      <c r="D3011">
        <v>1</v>
      </c>
      <c r="E3011">
        <v>8</v>
      </c>
      <c r="F3011">
        <v>43242</v>
      </c>
      <c r="G3011">
        <v>35043242</v>
      </c>
      <c r="H3011" t="s">
        <v>12757</v>
      </c>
      <c r="I3011">
        <v>438</v>
      </c>
      <c r="J3011" t="s">
        <v>147</v>
      </c>
      <c r="K3011" t="s">
        <v>1123</v>
      </c>
      <c r="L3011">
        <v>1</v>
      </c>
      <c r="M3011" t="s">
        <v>147</v>
      </c>
      <c r="N3011">
        <v>17511360</v>
      </c>
      <c r="O3011" t="s">
        <v>92</v>
      </c>
      <c r="P3011" t="s">
        <v>1806</v>
      </c>
      <c r="Q3011">
        <v>807</v>
      </c>
      <c r="R3011">
        <v>14</v>
      </c>
      <c r="S3011">
        <v>34252107</v>
      </c>
      <c r="T3011">
        <v>34253044</v>
      </c>
      <c r="U3011" t="s">
        <v>12758</v>
      </c>
      <c r="V3011">
        <v>1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100</v>
      </c>
      <c r="AE3011" s="2">
        <v>99</v>
      </c>
      <c r="AF3011" s="2">
        <v>136</v>
      </c>
      <c r="AG3011" s="2">
        <v>86</v>
      </c>
      <c r="AH3011" s="2">
        <v>189</v>
      </c>
      <c r="AI3011" s="2">
        <v>191</v>
      </c>
      <c r="AJ3011" s="2">
        <v>248</v>
      </c>
      <c r="AK3011" s="2">
        <v>0</v>
      </c>
      <c r="AL3011" s="2">
        <v>0</v>
      </c>
      <c r="AM3011" s="2">
        <v>0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126</v>
      </c>
      <c r="BD3011" s="2">
        <v>0</v>
      </c>
      <c r="BE3011" s="2">
        <v>0</v>
      </c>
      <c r="BF3011" s="2">
        <v>0</v>
      </c>
      <c r="BG3011" s="2">
        <v>0</v>
      </c>
      <c r="BH3011" s="2">
        <v>0</v>
      </c>
      <c r="BI3011" s="2">
        <v>0</v>
      </c>
      <c r="BJ3011" s="2">
        <v>0</v>
      </c>
      <c r="BK3011" s="2">
        <v>0</v>
      </c>
      <c r="BL3011" s="2">
        <v>5</v>
      </c>
      <c r="BM3011" s="2">
        <v>3</v>
      </c>
      <c r="BN3011" s="2">
        <v>7</v>
      </c>
      <c r="BO3011" s="2">
        <v>4</v>
      </c>
      <c r="BP3011" s="2">
        <v>5</v>
      </c>
      <c r="BQ3011" s="2">
        <v>6</v>
      </c>
      <c r="BR3011" s="2">
        <v>8</v>
      </c>
      <c r="BS3011" s="2">
        <v>0</v>
      </c>
      <c r="BT3011" s="2">
        <v>0</v>
      </c>
      <c r="BU3011" s="2">
        <v>0</v>
      </c>
      <c r="BV3011" s="2">
        <v>0</v>
      </c>
      <c r="BW3011" s="2">
        <v>0</v>
      </c>
      <c r="BX3011" s="2">
        <v>0</v>
      </c>
      <c r="BY3011" s="2">
        <v>0</v>
      </c>
      <c r="BZ3011" s="2">
        <v>0</v>
      </c>
      <c r="CA3011" s="2">
        <v>0</v>
      </c>
      <c r="CB3011" s="2">
        <v>0</v>
      </c>
      <c r="CC3011" s="2">
        <v>0</v>
      </c>
      <c r="CD3011" s="2">
        <v>0</v>
      </c>
      <c r="CE3011" s="2">
        <v>0</v>
      </c>
      <c r="CF3011" s="2">
        <v>0</v>
      </c>
      <c r="CG3011" s="2">
        <v>0</v>
      </c>
      <c r="CH3011" s="2">
        <v>0</v>
      </c>
      <c r="CI3011" s="2">
        <v>0</v>
      </c>
      <c r="CJ3011" s="2">
        <v>0</v>
      </c>
      <c r="CK3011" s="2">
        <v>7</v>
      </c>
      <c r="CL3011" s="2">
        <v>0</v>
      </c>
    </row>
    <row r="3012" spans="1:90" x14ac:dyDescent="0.25">
      <c r="A3012" t="s">
        <v>115</v>
      </c>
      <c r="B3012">
        <v>21003</v>
      </c>
      <c r="C3012" t="s">
        <v>147</v>
      </c>
      <c r="D3012">
        <v>1</v>
      </c>
      <c r="E3012">
        <v>8</v>
      </c>
      <c r="F3012">
        <v>43266</v>
      </c>
      <c r="G3012">
        <v>35043266</v>
      </c>
      <c r="H3012" t="s">
        <v>5286</v>
      </c>
      <c r="I3012">
        <v>489</v>
      </c>
      <c r="J3012" t="s">
        <v>5287</v>
      </c>
      <c r="K3012" t="s">
        <v>91</v>
      </c>
      <c r="L3012">
        <v>1</v>
      </c>
      <c r="M3012" t="s">
        <v>5287</v>
      </c>
      <c r="N3012">
        <v>17570000</v>
      </c>
      <c r="O3012" t="s">
        <v>92</v>
      </c>
      <c r="P3012" t="s">
        <v>5288</v>
      </c>
      <c r="Q3012">
        <v>308</v>
      </c>
      <c r="R3012">
        <v>14</v>
      </c>
      <c r="S3012">
        <v>34561172</v>
      </c>
      <c r="U3012" t="s">
        <v>5289</v>
      </c>
      <c r="V3012">
        <v>1</v>
      </c>
      <c r="W3012" s="2">
        <v>0</v>
      </c>
      <c r="X3012" s="2">
        <v>0</v>
      </c>
      <c r="Y3012" s="2">
        <v>0</v>
      </c>
      <c r="Z3012" s="2">
        <v>0</v>
      </c>
      <c r="AA3012" s="2">
        <v>75</v>
      </c>
      <c r="AB3012" s="2">
        <v>50</v>
      </c>
      <c r="AC3012" s="2">
        <v>61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0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0</v>
      </c>
      <c r="BI3012" s="2">
        <v>4</v>
      </c>
      <c r="BJ3012" s="2">
        <v>2</v>
      </c>
      <c r="BK3012" s="2">
        <v>2</v>
      </c>
      <c r="BL3012" s="2">
        <v>0</v>
      </c>
      <c r="BM3012" s="2">
        <v>0</v>
      </c>
      <c r="BN3012" s="2">
        <v>0</v>
      </c>
      <c r="BO3012" s="2">
        <v>0</v>
      </c>
      <c r="BP3012" s="2">
        <v>0</v>
      </c>
      <c r="BQ3012" s="2">
        <v>0</v>
      </c>
      <c r="BR3012" s="2">
        <v>0</v>
      </c>
      <c r="BS3012" s="2">
        <v>0</v>
      </c>
      <c r="BT3012" s="2">
        <v>0</v>
      </c>
      <c r="BU3012" s="2">
        <v>0</v>
      </c>
      <c r="BV3012" s="2">
        <v>0</v>
      </c>
      <c r="BW3012" s="2">
        <v>0</v>
      </c>
      <c r="BX3012" s="2">
        <v>0</v>
      </c>
      <c r="BY3012" s="2">
        <v>0</v>
      </c>
      <c r="BZ3012" s="2">
        <v>0</v>
      </c>
      <c r="CA3012" s="2">
        <v>0</v>
      </c>
      <c r="CB3012" s="2">
        <v>0</v>
      </c>
      <c r="CC3012" s="2">
        <v>0</v>
      </c>
      <c r="CD3012" s="2">
        <v>0</v>
      </c>
      <c r="CE3012" s="2">
        <v>0</v>
      </c>
      <c r="CF3012" s="2">
        <v>0</v>
      </c>
      <c r="CG3012" s="2">
        <v>0</v>
      </c>
      <c r="CH3012" s="2">
        <v>0</v>
      </c>
      <c r="CI3012" s="2">
        <v>0</v>
      </c>
      <c r="CJ3012" s="2">
        <v>0</v>
      </c>
      <c r="CK3012" s="2">
        <v>0</v>
      </c>
      <c r="CL3012" s="2">
        <v>0</v>
      </c>
    </row>
    <row r="3013" spans="1:90" x14ac:dyDescent="0.25">
      <c r="A3013" t="s">
        <v>115</v>
      </c>
      <c r="B3013">
        <v>21003</v>
      </c>
      <c r="C3013" t="s">
        <v>147</v>
      </c>
      <c r="D3013">
        <v>1</v>
      </c>
      <c r="E3013">
        <v>8</v>
      </c>
      <c r="F3013">
        <v>33856</v>
      </c>
      <c r="G3013">
        <v>35033856</v>
      </c>
      <c r="H3013" t="s">
        <v>15892</v>
      </c>
      <c r="I3013">
        <v>438</v>
      </c>
      <c r="J3013" t="s">
        <v>147</v>
      </c>
      <c r="K3013" t="s">
        <v>13238</v>
      </c>
      <c r="L3013">
        <v>1</v>
      </c>
      <c r="M3013" t="s">
        <v>147</v>
      </c>
      <c r="N3013">
        <v>17506030</v>
      </c>
      <c r="O3013" t="s">
        <v>92</v>
      </c>
      <c r="P3013" t="s">
        <v>10239</v>
      </c>
      <c r="Q3013">
        <v>2687</v>
      </c>
      <c r="R3013">
        <v>14</v>
      </c>
      <c r="S3013">
        <v>34330536</v>
      </c>
      <c r="U3013" t="s">
        <v>15893</v>
      </c>
      <c r="V3013">
        <v>1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79</v>
      </c>
      <c r="AE3013" s="2">
        <v>63</v>
      </c>
      <c r="AF3013" s="2">
        <v>66</v>
      </c>
      <c r="AG3013" s="2">
        <v>71</v>
      </c>
      <c r="AH3013" s="2">
        <v>235</v>
      </c>
      <c r="AI3013" s="2">
        <v>273</v>
      </c>
      <c r="AJ3013" s="2">
        <v>296</v>
      </c>
      <c r="AK3013" s="2">
        <v>0</v>
      </c>
      <c r="AL3013" s="2">
        <v>0</v>
      </c>
      <c r="AM3013" s="2">
        <v>0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28</v>
      </c>
      <c r="BD3013" s="2">
        <v>7</v>
      </c>
      <c r="BE3013" s="2">
        <v>0</v>
      </c>
      <c r="BF3013" s="2">
        <v>0</v>
      </c>
      <c r="BG3013" s="2">
        <v>0</v>
      </c>
      <c r="BH3013" s="2">
        <v>0</v>
      </c>
      <c r="BI3013" s="2">
        <v>0</v>
      </c>
      <c r="BJ3013" s="2">
        <v>0</v>
      </c>
      <c r="BK3013" s="2">
        <v>0</v>
      </c>
      <c r="BL3013" s="2">
        <v>4</v>
      </c>
      <c r="BM3013" s="2">
        <v>3</v>
      </c>
      <c r="BN3013" s="2">
        <v>4</v>
      </c>
      <c r="BO3013" s="2">
        <v>3</v>
      </c>
      <c r="BP3013" s="2">
        <v>10</v>
      </c>
      <c r="BQ3013" s="2">
        <v>8</v>
      </c>
      <c r="BR3013" s="2">
        <v>11</v>
      </c>
      <c r="BS3013" s="2">
        <v>0</v>
      </c>
      <c r="BT3013" s="2">
        <v>0</v>
      </c>
      <c r="BU3013" s="2">
        <v>0</v>
      </c>
      <c r="BV3013" s="2">
        <v>0</v>
      </c>
      <c r="BW3013" s="2">
        <v>0</v>
      </c>
      <c r="BX3013" s="2">
        <v>0</v>
      </c>
      <c r="BY3013" s="2">
        <v>0</v>
      </c>
      <c r="BZ3013" s="2">
        <v>0</v>
      </c>
      <c r="CA3013" s="2">
        <v>0</v>
      </c>
      <c r="CB3013" s="2">
        <v>0</v>
      </c>
      <c r="CC3013" s="2">
        <v>0</v>
      </c>
      <c r="CD3013" s="2">
        <v>0</v>
      </c>
      <c r="CE3013" s="2">
        <v>0</v>
      </c>
      <c r="CF3013" s="2">
        <v>0</v>
      </c>
      <c r="CG3013" s="2">
        <v>0</v>
      </c>
      <c r="CH3013" s="2">
        <v>0</v>
      </c>
      <c r="CI3013" s="2">
        <v>0</v>
      </c>
      <c r="CJ3013" s="2">
        <v>0</v>
      </c>
      <c r="CK3013" s="2">
        <v>2</v>
      </c>
      <c r="CL3013" s="2">
        <v>3</v>
      </c>
    </row>
    <row r="3014" spans="1:90" x14ac:dyDescent="0.25">
      <c r="A3014" t="s">
        <v>115</v>
      </c>
      <c r="B3014">
        <v>21003</v>
      </c>
      <c r="C3014" t="s">
        <v>147</v>
      </c>
      <c r="D3014">
        <v>1</v>
      </c>
      <c r="E3014">
        <v>8</v>
      </c>
      <c r="F3014">
        <v>903693</v>
      </c>
      <c r="G3014">
        <v>35903693</v>
      </c>
      <c r="H3014" t="s">
        <v>1254</v>
      </c>
      <c r="I3014">
        <v>438</v>
      </c>
      <c r="J3014" t="s">
        <v>147</v>
      </c>
      <c r="K3014" t="s">
        <v>1255</v>
      </c>
      <c r="L3014">
        <v>1</v>
      </c>
      <c r="M3014" t="s">
        <v>147</v>
      </c>
      <c r="N3014">
        <v>17512260</v>
      </c>
      <c r="O3014" t="s">
        <v>102</v>
      </c>
      <c r="P3014" t="s">
        <v>1256</v>
      </c>
      <c r="Q3014">
        <v>600</v>
      </c>
      <c r="R3014">
        <v>14</v>
      </c>
      <c r="S3014">
        <v>34251155</v>
      </c>
      <c r="T3014">
        <v>34251432</v>
      </c>
      <c r="U3014" t="s">
        <v>1257</v>
      </c>
      <c r="V3014">
        <v>1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82</v>
      </c>
      <c r="AE3014" s="2">
        <v>83</v>
      </c>
      <c r="AF3014" s="2">
        <v>96</v>
      </c>
      <c r="AG3014" s="2">
        <v>69</v>
      </c>
      <c r="AH3014" s="2">
        <v>133</v>
      </c>
      <c r="AI3014" s="2">
        <v>116</v>
      </c>
      <c r="AJ3014" s="2">
        <v>189</v>
      </c>
      <c r="AK3014" s="2">
        <v>0</v>
      </c>
      <c r="AL3014" s="2">
        <v>0</v>
      </c>
      <c r="AM3014" s="2">
        <v>0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2">
        <v>145</v>
      </c>
      <c r="BD3014" s="2">
        <v>0</v>
      </c>
      <c r="BE3014" s="2">
        <v>0</v>
      </c>
      <c r="BF3014" s="2">
        <v>0</v>
      </c>
      <c r="BG3014" s="2">
        <v>0</v>
      </c>
      <c r="BH3014" s="2">
        <v>0</v>
      </c>
      <c r="BI3014" s="2">
        <v>0</v>
      </c>
      <c r="BJ3014" s="2">
        <v>0</v>
      </c>
      <c r="BK3014" s="2">
        <v>0</v>
      </c>
      <c r="BL3014" s="2">
        <v>3</v>
      </c>
      <c r="BM3014" s="2">
        <v>5</v>
      </c>
      <c r="BN3014" s="2">
        <v>3</v>
      </c>
      <c r="BO3014" s="2">
        <v>3</v>
      </c>
      <c r="BP3014" s="2">
        <v>6</v>
      </c>
      <c r="BQ3014" s="2">
        <v>4</v>
      </c>
      <c r="BR3014" s="2">
        <v>8</v>
      </c>
      <c r="BS3014" s="2">
        <v>0</v>
      </c>
      <c r="BT3014" s="2">
        <v>0</v>
      </c>
      <c r="BU3014" s="2">
        <v>0</v>
      </c>
      <c r="BV3014" s="2">
        <v>0</v>
      </c>
      <c r="BW3014" s="2">
        <v>0</v>
      </c>
      <c r="BX3014" s="2">
        <v>0</v>
      </c>
      <c r="BY3014" s="2">
        <v>0</v>
      </c>
      <c r="BZ3014" s="2">
        <v>0</v>
      </c>
      <c r="CA3014" s="2">
        <v>0</v>
      </c>
      <c r="CB3014" s="2">
        <v>0</v>
      </c>
      <c r="CC3014" s="2">
        <v>0</v>
      </c>
      <c r="CD3014" s="2">
        <v>0</v>
      </c>
      <c r="CE3014" s="2">
        <v>0</v>
      </c>
      <c r="CF3014" s="2">
        <v>0</v>
      </c>
      <c r="CG3014" s="2">
        <v>0</v>
      </c>
      <c r="CH3014" s="2">
        <v>0</v>
      </c>
      <c r="CI3014" s="2">
        <v>0</v>
      </c>
      <c r="CJ3014" s="2">
        <v>0</v>
      </c>
      <c r="CK3014" s="2">
        <v>6</v>
      </c>
      <c r="CL3014" s="2">
        <v>0</v>
      </c>
    </row>
    <row r="3015" spans="1:90" x14ac:dyDescent="0.25">
      <c r="A3015" t="s">
        <v>115</v>
      </c>
      <c r="B3015">
        <v>21003</v>
      </c>
      <c r="C3015" t="s">
        <v>147</v>
      </c>
      <c r="D3015">
        <v>1</v>
      </c>
      <c r="E3015">
        <v>8</v>
      </c>
      <c r="F3015">
        <v>33662</v>
      </c>
      <c r="G3015">
        <v>35033662</v>
      </c>
      <c r="H3015" t="s">
        <v>11810</v>
      </c>
      <c r="I3015">
        <v>438</v>
      </c>
      <c r="J3015" t="s">
        <v>147</v>
      </c>
      <c r="K3015" t="s">
        <v>5860</v>
      </c>
      <c r="L3015">
        <v>1</v>
      </c>
      <c r="M3015" t="s">
        <v>147</v>
      </c>
      <c r="N3015">
        <v>17515450</v>
      </c>
      <c r="O3015" t="s">
        <v>92</v>
      </c>
      <c r="P3015" t="s">
        <v>11811</v>
      </c>
      <c r="Q3015">
        <v>252</v>
      </c>
      <c r="R3015">
        <v>14</v>
      </c>
      <c r="S3015">
        <v>34132606</v>
      </c>
      <c r="T3015">
        <v>34331257</v>
      </c>
      <c r="U3015" t="s">
        <v>11812</v>
      </c>
      <c r="V3015">
        <v>1</v>
      </c>
      <c r="W3015" s="2">
        <v>0</v>
      </c>
      <c r="X3015" s="2">
        <v>0</v>
      </c>
      <c r="Y3015" s="2">
        <v>118</v>
      </c>
      <c r="Z3015" s="2">
        <v>119</v>
      </c>
      <c r="AA3015" s="2">
        <v>117</v>
      </c>
      <c r="AB3015" s="2">
        <v>124</v>
      </c>
      <c r="AC3015" s="2">
        <v>118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0</v>
      </c>
      <c r="AU3015" s="2">
        <v>0</v>
      </c>
      <c r="AV3015" s="2">
        <v>0</v>
      </c>
      <c r="AW3015" s="2">
        <v>0</v>
      </c>
      <c r="AX3015" s="2">
        <v>0</v>
      </c>
      <c r="AY3015" s="2">
        <v>0</v>
      </c>
      <c r="AZ3015" s="2">
        <v>0</v>
      </c>
      <c r="BA3015" s="2">
        <v>0</v>
      </c>
      <c r="BB3015" s="2">
        <v>0</v>
      </c>
      <c r="BC3015" s="2">
        <v>82</v>
      </c>
      <c r="BD3015" s="2">
        <v>12</v>
      </c>
      <c r="BE3015" s="2">
        <v>0</v>
      </c>
      <c r="BF3015" s="2">
        <v>0</v>
      </c>
      <c r="BG3015" s="2">
        <v>5</v>
      </c>
      <c r="BH3015" s="2">
        <v>5</v>
      </c>
      <c r="BI3015" s="2">
        <v>4</v>
      </c>
      <c r="BJ3015" s="2">
        <v>6</v>
      </c>
      <c r="BK3015" s="2">
        <v>6</v>
      </c>
      <c r="BL3015" s="2">
        <v>0</v>
      </c>
      <c r="BM3015" s="2">
        <v>0</v>
      </c>
      <c r="BN3015" s="2">
        <v>0</v>
      </c>
      <c r="BO3015" s="2">
        <v>0</v>
      </c>
      <c r="BP3015" s="2">
        <v>0</v>
      </c>
      <c r="BQ3015" s="2">
        <v>0</v>
      </c>
      <c r="BR3015" s="2">
        <v>0</v>
      </c>
      <c r="BS3015" s="2">
        <v>0</v>
      </c>
      <c r="BT3015" s="2">
        <v>0</v>
      </c>
      <c r="BU3015" s="2">
        <v>0</v>
      </c>
      <c r="BV3015" s="2">
        <v>0</v>
      </c>
      <c r="BW3015" s="2">
        <v>0</v>
      </c>
      <c r="BX3015" s="2">
        <v>0</v>
      </c>
      <c r="BY3015" s="2">
        <v>0</v>
      </c>
      <c r="BZ3015" s="2">
        <v>0</v>
      </c>
      <c r="CA3015" s="2">
        <v>0</v>
      </c>
      <c r="CB3015" s="2">
        <v>0</v>
      </c>
      <c r="CC3015" s="2">
        <v>0</v>
      </c>
      <c r="CD3015" s="2">
        <v>0</v>
      </c>
      <c r="CE3015" s="2">
        <v>0</v>
      </c>
      <c r="CF3015" s="2">
        <v>0</v>
      </c>
      <c r="CG3015" s="2">
        <v>0</v>
      </c>
      <c r="CH3015" s="2">
        <v>0</v>
      </c>
      <c r="CI3015" s="2">
        <v>0</v>
      </c>
      <c r="CJ3015" s="2">
        <v>0</v>
      </c>
      <c r="CK3015" s="2">
        <v>4</v>
      </c>
      <c r="CL3015" s="2">
        <v>6</v>
      </c>
    </row>
    <row r="3016" spans="1:90" x14ac:dyDescent="0.25">
      <c r="A3016" t="s">
        <v>115</v>
      </c>
      <c r="B3016">
        <v>21003</v>
      </c>
      <c r="C3016" t="s">
        <v>147</v>
      </c>
      <c r="D3016">
        <v>1</v>
      </c>
      <c r="E3016">
        <v>8</v>
      </c>
      <c r="F3016">
        <v>33753</v>
      </c>
      <c r="G3016">
        <v>35033753</v>
      </c>
      <c r="H3016" t="s">
        <v>10608</v>
      </c>
      <c r="I3016">
        <v>438</v>
      </c>
      <c r="J3016" t="s">
        <v>147</v>
      </c>
      <c r="K3016" t="s">
        <v>5669</v>
      </c>
      <c r="L3016">
        <v>1</v>
      </c>
      <c r="M3016" t="s">
        <v>147</v>
      </c>
      <c r="N3016">
        <v>17502000</v>
      </c>
      <c r="O3016" t="s">
        <v>102</v>
      </c>
      <c r="P3016" t="s">
        <v>3691</v>
      </c>
      <c r="Q3016">
        <v>803</v>
      </c>
      <c r="R3016">
        <v>14</v>
      </c>
      <c r="S3016">
        <v>34134738</v>
      </c>
      <c r="T3016">
        <v>34335163</v>
      </c>
      <c r="U3016" t="s">
        <v>7559</v>
      </c>
      <c r="V3016">
        <v>1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67</v>
      </c>
      <c r="AE3016" s="2">
        <v>60</v>
      </c>
      <c r="AF3016" s="2">
        <v>79</v>
      </c>
      <c r="AG3016" s="2">
        <v>46</v>
      </c>
      <c r="AH3016" s="2">
        <v>135</v>
      </c>
      <c r="AI3016" s="2">
        <v>143</v>
      </c>
      <c r="AJ3016" s="2">
        <v>146</v>
      </c>
      <c r="AK3016" s="2">
        <v>0</v>
      </c>
      <c r="AL3016" s="2">
        <v>0</v>
      </c>
      <c r="AM3016" s="2">
        <v>0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0</v>
      </c>
      <c r="AU3016" s="2">
        <v>0</v>
      </c>
      <c r="AV3016" s="2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2">
        <v>0</v>
      </c>
      <c r="BD3016" s="2">
        <v>10</v>
      </c>
      <c r="BE3016" s="2">
        <v>0</v>
      </c>
      <c r="BF3016" s="2">
        <v>0</v>
      </c>
      <c r="BG3016" s="2">
        <v>0</v>
      </c>
      <c r="BH3016" s="2">
        <v>0</v>
      </c>
      <c r="BI3016" s="2">
        <v>0</v>
      </c>
      <c r="BJ3016" s="2">
        <v>0</v>
      </c>
      <c r="BK3016" s="2">
        <v>0</v>
      </c>
      <c r="BL3016" s="2">
        <v>4</v>
      </c>
      <c r="BM3016" s="2">
        <v>2</v>
      </c>
      <c r="BN3016" s="2">
        <v>4</v>
      </c>
      <c r="BO3016" s="2">
        <v>2</v>
      </c>
      <c r="BP3016" s="2">
        <v>5</v>
      </c>
      <c r="BQ3016" s="2">
        <v>6</v>
      </c>
      <c r="BR3016" s="2">
        <v>6</v>
      </c>
      <c r="BS3016" s="2">
        <v>0</v>
      </c>
      <c r="BT3016" s="2">
        <v>0</v>
      </c>
      <c r="BU3016" s="2">
        <v>0</v>
      </c>
      <c r="BV3016" s="2">
        <v>0</v>
      </c>
      <c r="BW3016" s="2">
        <v>0</v>
      </c>
      <c r="BX3016" s="2">
        <v>0</v>
      </c>
      <c r="BY3016" s="2">
        <v>0</v>
      </c>
      <c r="BZ3016" s="2">
        <v>0</v>
      </c>
      <c r="CA3016" s="2">
        <v>0</v>
      </c>
      <c r="CB3016" s="2">
        <v>0</v>
      </c>
      <c r="CC3016" s="2">
        <v>0</v>
      </c>
      <c r="CD3016" s="2">
        <v>0</v>
      </c>
      <c r="CE3016" s="2">
        <v>0</v>
      </c>
      <c r="CF3016" s="2">
        <v>0</v>
      </c>
      <c r="CG3016" s="2">
        <v>0</v>
      </c>
      <c r="CH3016" s="2">
        <v>0</v>
      </c>
      <c r="CI3016" s="2">
        <v>0</v>
      </c>
      <c r="CJ3016" s="2">
        <v>0</v>
      </c>
      <c r="CK3016" s="2">
        <v>0</v>
      </c>
      <c r="CL3016" s="2">
        <v>4</v>
      </c>
    </row>
    <row r="3017" spans="1:90" x14ac:dyDescent="0.25">
      <c r="A3017" t="s">
        <v>115</v>
      </c>
      <c r="B3017">
        <v>21003</v>
      </c>
      <c r="C3017" t="s">
        <v>147</v>
      </c>
      <c r="D3017">
        <v>1</v>
      </c>
      <c r="E3017">
        <v>8</v>
      </c>
      <c r="F3017">
        <v>33736</v>
      </c>
      <c r="G3017">
        <v>35033736</v>
      </c>
      <c r="H3017" t="s">
        <v>8398</v>
      </c>
      <c r="I3017">
        <v>438</v>
      </c>
      <c r="J3017" t="s">
        <v>147</v>
      </c>
      <c r="K3017" t="s">
        <v>8399</v>
      </c>
      <c r="L3017">
        <v>1</v>
      </c>
      <c r="M3017" t="s">
        <v>147</v>
      </c>
      <c r="N3017">
        <v>17501280</v>
      </c>
      <c r="O3017" t="s">
        <v>92</v>
      </c>
      <c r="P3017" t="s">
        <v>8400</v>
      </c>
      <c r="Q3017">
        <v>344</v>
      </c>
      <c r="R3017">
        <v>14</v>
      </c>
      <c r="S3017">
        <v>34136031</v>
      </c>
      <c r="T3017">
        <v>34338928</v>
      </c>
      <c r="U3017" t="s">
        <v>8401</v>
      </c>
      <c r="V3017">
        <v>1</v>
      </c>
      <c r="W3017" s="2">
        <v>0</v>
      </c>
      <c r="X3017" s="2">
        <v>0</v>
      </c>
      <c r="Y3017" s="2">
        <v>134</v>
      </c>
      <c r="Z3017" s="2">
        <v>90</v>
      </c>
      <c r="AA3017" s="2">
        <v>78</v>
      </c>
      <c r="AB3017" s="2">
        <v>64</v>
      </c>
      <c r="AC3017" s="2">
        <v>74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2">
        <v>61</v>
      </c>
      <c r="BD3017" s="2">
        <v>11</v>
      </c>
      <c r="BE3017" s="2">
        <v>0</v>
      </c>
      <c r="BF3017" s="2">
        <v>0</v>
      </c>
      <c r="BG3017" s="2">
        <v>6</v>
      </c>
      <c r="BH3017" s="2">
        <v>4</v>
      </c>
      <c r="BI3017" s="2">
        <v>4</v>
      </c>
      <c r="BJ3017" s="2">
        <v>3</v>
      </c>
      <c r="BK3017" s="2">
        <v>4</v>
      </c>
      <c r="BL3017" s="2">
        <v>0</v>
      </c>
      <c r="BM3017" s="2">
        <v>0</v>
      </c>
      <c r="BN3017" s="2">
        <v>0</v>
      </c>
      <c r="BO3017" s="2">
        <v>0</v>
      </c>
      <c r="BP3017" s="2">
        <v>0</v>
      </c>
      <c r="BQ3017" s="2">
        <v>0</v>
      </c>
      <c r="BR3017" s="2">
        <v>0</v>
      </c>
      <c r="BS3017" s="2">
        <v>0</v>
      </c>
      <c r="BT3017" s="2">
        <v>0</v>
      </c>
      <c r="BU3017" s="2">
        <v>0</v>
      </c>
      <c r="BV3017" s="2">
        <v>0</v>
      </c>
      <c r="BW3017" s="2">
        <v>0</v>
      </c>
      <c r="BX3017" s="2">
        <v>0</v>
      </c>
      <c r="BY3017" s="2">
        <v>0</v>
      </c>
      <c r="BZ3017" s="2">
        <v>0</v>
      </c>
      <c r="CA3017" s="2">
        <v>0</v>
      </c>
      <c r="CB3017" s="2">
        <v>0</v>
      </c>
      <c r="CC3017" s="2">
        <v>0</v>
      </c>
      <c r="CD3017" s="2">
        <v>0</v>
      </c>
      <c r="CE3017" s="2">
        <v>0</v>
      </c>
      <c r="CF3017" s="2">
        <v>0</v>
      </c>
      <c r="CG3017" s="2">
        <v>0</v>
      </c>
      <c r="CH3017" s="2">
        <v>0</v>
      </c>
      <c r="CI3017" s="2">
        <v>0</v>
      </c>
      <c r="CJ3017" s="2">
        <v>0</v>
      </c>
      <c r="CK3017" s="2">
        <v>4</v>
      </c>
      <c r="CL3017" s="2">
        <v>3</v>
      </c>
    </row>
    <row r="3018" spans="1:90" x14ac:dyDescent="0.25">
      <c r="A3018" t="s">
        <v>115</v>
      </c>
      <c r="B3018">
        <v>21003</v>
      </c>
      <c r="C3018" t="s">
        <v>147</v>
      </c>
      <c r="D3018">
        <v>1</v>
      </c>
      <c r="E3018">
        <v>8</v>
      </c>
      <c r="F3018">
        <v>33613</v>
      </c>
      <c r="G3018">
        <v>35033613</v>
      </c>
      <c r="H3018" t="s">
        <v>5655</v>
      </c>
      <c r="I3018">
        <v>713</v>
      </c>
      <c r="J3018" t="s">
        <v>4107</v>
      </c>
      <c r="K3018" t="s">
        <v>91</v>
      </c>
      <c r="L3018">
        <v>1</v>
      </c>
      <c r="M3018" t="s">
        <v>4107</v>
      </c>
      <c r="N3018">
        <v>17560000</v>
      </c>
      <c r="O3018" t="s">
        <v>92</v>
      </c>
      <c r="P3018" t="s">
        <v>5656</v>
      </c>
      <c r="Q3018">
        <v>414</v>
      </c>
      <c r="R3018">
        <v>14</v>
      </c>
      <c r="S3018">
        <v>34921330</v>
      </c>
      <c r="T3018">
        <v>34922082</v>
      </c>
      <c r="U3018" t="s">
        <v>5657</v>
      </c>
      <c r="V3018">
        <v>1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60</v>
      </c>
      <c r="AE3018" s="2">
        <v>54</v>
      </c>
      <c r="AF3018" s="2">
        <v>29</v>
      </c>
      <c r="AG3018" s="2">
        <v>53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0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0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0</v>
      </c>
      <c r="BC3018" s="2">
        <v>0</v>
      </c>
      <c r="BD3018" s="2">
        <v>0</v>
      </c>
      <c r="BE3018" s="2">
        <v>0</v>
      </c>
      <c r="BF3018" s="2">
        <v>0</v>
      </c>
      <c r="BG3018" s="2">
        <v>0</v>
      </c>
      <c r="BH3018" s="2">
        <v>0</v>
      </c>
      <c r="BI3018" s="2">
        <v>0</v>
      </c>
      <c r="BJ3018" s="2">
        <v>0</v>
      </c>
      <c r="BK3018" s="2">
        <v>0</v>
      </c>
      <c r="BL3018" s="2">
        <v>4</v>
      </c>
      <c r="BM3018" s="2">
        <v>3</v>
      </c>
      <c r="BN3018" s="2">
        <v>1</v>
      </c>
      <c r="BO3018" s="2">
        <v>3</v>
      </c>
      <c r="BP3018" s="2">
        <v>0</v>
      </c>
      <c r="BQ3018" s="2">
        <v>0</v>
      </c>
      <c r="BR3018" s="2">
        <v>0</v>
      </c>
      <c r="BS3018" s="2">
        <v>0</v>
      </c>
      <c r="BT3018" s="2">
        <v>0</v>
      </c>
      <c r="BU3018" s="2">
        <v>0</v>
      </c>
      <c r="BV3018" s="2">
        <v>0</v>
      </c>
      <c r="BW3018" s="2">
        <v>0</v>
      </c>
      <c r="BX3018" s="2">
        <v>0</v>
      </c>
      <c r="BY3018" s="2">
        <v>0</v>
      </c>
      <c r="BZ3018" s="2">
        <v>0</v>
      </c>
      <c r="CA3018" s="2">
        <v>0</v>
      </c>
      <c r="CB3018" s="2">
        <v>0</v>
      </c>
      <c r="CC3018" s="2">
        <v>0</v>
      </c>
      <c r="CD3018" s="2">
        <v>0</v>
      </c>
      <c r="CE3018" s="2">
        <v>0</v>
      </c>
      <c r="CF3018" s="2">
        <v>0</v>
      </c>
      <c r="CG3018" s="2">
        <v>0</v>
      </c>
      <c r="CH3018" s="2">
        <v>0</v>
      </c>
      <c r="CI3018" s="2">
        <v>0</v>
      </c>
      <c r="CJ3018" s="2">
        <v>0</v>
      </c>
      <c r="CK3018" s="2">
        <v>0</v>
      </c>
      <c r="CL3018" s="2">
        <v>0</v>
      </c>
    </row>
    <row r="3019" spans="1:90" x14ac:dyDescent="0.25">
      <c r="A3019" t="s">
        <v>115</v>
      </c>
      <c r="B3019">
        <v>21003</v>
      </c>
      <c r="C3019" t="s">
        <v>147</v>
      </c>
      <c r="D3019">
        <v>1</v>
      </c>
      <c r="E3019">
        <v>3</v>
      </c>
      <c r="F3019">
        <v>980043</v>
      </c>
      <c r="G3019">
        <v>35980043</v>
      </c>
      <c r="H3019" t="s">
        <v>10238</v>
      </c>
      <c r="I3019">
        <v>438</v>
      </c>
      <c r="J3019" t="s">
        <v>147</v>
      </c>
      <c r="K3019" t="s">
        <v>3203</v>
      </c>
      <c r="L3019">
        <v>1</v>
      </c>
      <c r="M3019" t="s">
        <v>147</v>
      </c>
      <c r="N3019">
        <v>17501460</v>
      </c>
      <c r="O3019" t="s">
        <v>92</v>
      </c>
      <c r="P3019" t="s">
        <v>10239</v>
      </c>
      <c r="Q3019">
        <v>162</v>
      </c>
      <c r="R3019">
        <v>14</v>
      </c>
      <c r="S3019">
        <v>34334142</v>
      </c>
      <c r="T3019">
        <v>34339261</v>
      </c>
      <c r="U3019" t="s">
        <v>10240</v>
      </c>
      <c r="V3019">
        <v>1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648</v>
      </c>
      <c r="AT3019" s="2">
        <v>0</v>
      </c>
      <c r="AU3019" s="2">
        <v>0</v>
      </c>
      <c r="AV3019" s="2">
        <v>1853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2">
        <v>0</v>
      </c>
      <c r="BD3019" s="2">
        <v>0</v>
      </c>
      <c r="BE3019" s="2">
        <v>0</v>
      </c>
      <c r="BF3019" s="2">
        <v>0</v>
      </c>
      <c r="BG3019" s="2">
        <v>0</v>
      </c>
      <c r="BH3019" s="2">
        <v>0</v>
      </c>
      <c r="BI3019" s="2">
        <v>0</v>
      </c>
      <c r="BJ3019" s="2">
        <v>0</v>
      </c>
      <c r="BK3019" s="2">
        <v>0</v>
      </c>
      <c r="BL3019" s="2">
        <v>0</v>
      </c>
      <c r="BM3019" s="2">
        <v>0</v>
      </c>
      <c r="BN3019" s="2">
        <v>0</v>
      </c>
      <c r="BO3019" s="2">
        <v>0</v>
      </c>
      <c r="BP3019" s="2">
        <v>0</v>
      </c>
      <c r="BQ3019" s="2">
        <v>0</v>
      </c>
      <c r="BR3019" s="2">
        <v>0</v>
      </c>
      <c r="BS3019" s="2">
        <v>0</v>
      </c>
      <c r="BT3019" s="2">
        <v>0</v>
      </c>
      <c r="BU3019" s="2">
        <v>0</v>
      </c>
      <c r="BV3019" s="2">
        <v>0</v>
      </c>
      <c r="BW3019" s="2">
        <v>0</v>
      </c>
      <c r="BX3019" s="2">
        <v>0</v>
      </c>
      <c r="BY3019" s="2">
        <v>0</v>
      </c>
      <c r="BZ3019" s="2">
        <v>0</v>
      </c>
      <c r="CA3019" s="2">
        <v>4</v>
      </c>
      <c r="CB3019" s="2">
        <v>0</v>
      </c>
      <c r="CC3019" s="2">
        <v>0</v>
      </c>
      <c r="CD3019" s="2">
        <v>8</v>
      </c>
      <c r="CE3019" s="2">
        <v>0</v>
      </c>
      <c r="CF3019" s="2">
        <v>0</v>
      </c>
      <c r="CG3019" s="2">
        <v>0</v>
      </c>
      <c r="CH3019" s="2">
        <v>0</v>
      </c>
      <c r="CI3019" s="2">
        <v>0</v>
      </c>
      <c r="CJ3019" s="2">
        <v>0</v>
      </c>
      <c r="CK3019" s="2">
        <v>0</v>
      </c>
      <c r="CL3019" s="2">
        <v>0</v>
      </c>
    </row>
    <row r="3020" spans="1:90" x14ac:dyDescent="0.25">
      <c r="A3020" t="s">
        <v>115</v>
      </c>
      <c r="B3020">
        <v>21003</v>
      </c>
      <c r="C3020" t="s">
        <v>147</v>
      </c>
      <c r="D3020">
        <v>2</v>
      </c>
      <c r="E3020">
        <v>6</v>
      </c>
      <c r="F3020">
        <v>459768</v>
      </c>
      <c r="G3020">
        <v>35459768</v>
      </c>
      <c r="H3020" t="s">
        <v>18463</v>
      </c>
      <c r="I3020">
        <v>548</v>
      </c>
      <c r="J3020" t="s">
        <v>2409</v>
      </c>
      <c r="K3020" t="s">
        <v>91</v>
      </c>
      <c r="L3020">
        <v>1</v>
      </c>
      <c r="M3020" t="s">
        <v>2409</v>
      </c>
      <c r="N3020">
        <v>17580000</v>
      </c>
      <c r="O3020" t="s">
        <v>92</v>
      </c>
      <c r="P3020" t="s">
        <v>18464</v>
      </c>
      <c r="Q3020">
        <v>400</v>
      </c>
      <c r="R3020">
        <v>14</v>
      </c>
      <c r="S3020">
        <v>34521234</v>
      </c>
      <c r="U3020" t="s">
        <v>19954</v>
      </c>
      <c r="V3020">
        <v>1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0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2">
        <v>116</v>
      </c>
      <c r="BD3020" s="2">
        <v>0</v>
      </c>
      <c r="BE3020" s="2">
        <v>0</v>
      </c>
      <c r="BF3020" s="2">
        <v>0</v>
      </c>
      <c r="BG3020" s="2">
        <v>0</v>
      </c>
      <c r="BH3020" s="2">
        <v>0</v>
      </c>
      <c r="BI3020" s="2">
        <v>0</v>
      </c>
      <c r="BJ3020" s="2">
        <v>0</v>
      </c>
      <c r="BK3020" s="2">
        <v>0</v>
      </c>
      <c r="BL3020" s="2">
        <v>0</v>
      </c>
      <c r="BM3020" s="2">
        <v>0</v>
      </c>
      <c r="BN3020" s="2">
        <v>0</v>
      </c>
      <c r="BO3020" s="2">
        <v>0</v>
      </c>
      <c r="BP3020" s="2">
        <v>0</v>
      </c>
      <c r="BQ3020" s="2">
        <v>0</v>
      </c>
      <c r="BR3020" s="2">
        <v>0</v>
      </c>
      <c r="BS3020" s="2">
        <v>0</v>
      </c>
      <c r="BT3020" s="2">
        <v>0</v>
      </c>
      <c r="BU3020" s="2">
        <v>0</v>
      </c>
      <c r="BV3020" s="2">
        <v>0</v>
      </c>
      <c r="BW3020" s="2">
        <v>0</v>
      </c>
      <c r="BX3020" s="2">
        <v>0</v>
      </c>
      <c r="BY3020" s="2">
        <v>0</v>
      </c>
      <c r="BZ3020" s="2">
        <v>0</v>
      </c>
      <c r="CA3020" s="2">
        <v>0</v>
      </c>
      <c r="CB3020" s="2">
        <v>0</v>
      </c>
      <c r="CC3020" s="2">
        <v>0</v>
      </c>
      <c r="CD3020" s="2">
        <v>0</v>
      </c>
      <c r="CE3020" s="2">
        <v>0</v>
      </c>
      <c r="CF3020" s="2">
        <v>0</v>
      </c>
      <c r="CG3020" s="2">
        <v>0</v>
      </c>
      <c r="CH3020" s="2">
        <v>0</v>
      </c>
      <c r="CI3020" s="2">
        <v>0</v>
      </c>
      <c r="CJ3020" s="2">
        <v>0</v>
      </c>
      <c r="CK3020" s="2">
        <v>10</v>
      </c>
      <c r="CL3020" s="2">
        <v>0</v>
      </c>
    </row>
    <row r="3021" spans="1:90" x14ac:dyDescent="0.25">
      <c r="A3021" t="s">
        <v>115</v>
      </c>
      <c r="B3021">
        <v>21003</v>
      </c>
      <c r="C3021" t="s">
        <v>147</v>
      </c>
      <c r="D3021">
        <v>2</v>
      </c>
      <c r="E3021">
        <v>6</v>
      </c>
      <c r="F3021">
        <v>985508</v>
      </c>
      <c r="G3021">
        <v>35985508</v>
      </c>
      <c r="H3021" t="s">
        <v>8388</v>
      </c>
      <c r="I3021">
        <v>438</v>
      </c>
      <c r="J3021" t="s">
        <v>147</v>
      </c>
      <c r="K3021" t="s">
        <v>5669</v>
      </c>
      <c r="L3021">
        <v>1</v>
      </c>
      <c r="M3021" t="s">
        <v>147</v>
      </c>
      <c r="N3021">
        <v>17502000</v>
      </c>
      <c r="O3021" t="s">
        <v>102</v>
      </c>
      <c r="P3021" t="s">
        <v>3691</v>
      </c>
      <c r="Q3021">
        <v>803</v>
      </c>
      <c r="R3021">
        <v>14</v>
      </c>
      <c r="S3021">
        <v>34335163</v>
      </c>
      <c r="U3021" t="s">
        <v>8389</v>
      </c>
      <c r="V3021">
        <v>1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0</v>
      </c>
      <c r="BB3021" s="2">
        <v>0</v>
      </c>
      <c r="BC3021" s="2">
        <v>260</v>
      </c>
      <c r="BD3021" s="2">
        <v>0</v>
      </c>
      <c r="BE3021" s="2">
        <v>0</v>
      </c>
      <c r="BF3021" s="2">
        <v>0</v>
      </c>
      <c r="BG3021" s="2">
        <v>0</v>
      </c>
      <c r="BH3021" s="2">
        <v>0</v>
      </c>
      <c r="BI3021" s="2">
        <v>0</v>
      </c>
      <c r="BJ3021" s="2">
        <v>0</v>
      </c>
      <c r="BK3021" s="2">
        <v>0</v>
      </c>
      <c r="BL3021" s="2">
        <v>0</v>
      </c>
      <c r="BM3021" s="2">
        <v>0</v>
      </c>
      <c r="BN3021" s="2">
        <v>0</v>
      </c>
      <c r="BO3021" s="2">
        <v>0</v>
      </c>
      <c r="BP3021" s="2">
        <v>0</v>
      </c>
      <c r="BQ3021" s="2">
        <v>0</v>
      </c>
      <c r="BR3021" s="2">
        <v>0</v>
      </c>
      <c r="BS3021" s="2">
        <v>0</v>
      </c>
      <c r="BT3021" s="2">
        <v>0</v>
      </c>
      <c r="BU3021" s="2">
        <v>0</v>
      </c>
      <c r="BV3021" s="2">
        <v>0</v>
      </c>
      <c r="BW3021" s="2">
        <v>0</v>
      </c>
      <c r="BX3021" s="2">
        <v>0</v>
      </c>
      <c r="BY3021" s="2">
        <v>0</v>
      </c>
      <c r="BZ3021" s="2">
        <v>0</v>
      </c>
      <c r="CA3021" s="2">
        <v>0</v>
      </c>
      <c r="CB3021" s="2">
        <v>0</v>
      </c>
      <c r="CC3021" s="2">
        <v>0</v>
      </c>
      <c r="CD3021" s="2">
        <v>0</v>
      </c>
      <c r="CE3021" s="2">
        <v>0</v>
      </c>
      <c r="CF3021" s="2">
        <v>0</v>
      </c>
      <c r="CG3021" s="2">
        <v>0</v>
      </c>
      <c r="CH3021" s="2">
        <v>0</v>
      </c>
      <c r="CI3021" s="2">
        <v>0</v>
      </c>
      <c r="CJ3021" s="2">
        <v>0</v>
      </c>
      <c r="CK3021" s="2">
        <v>18</v>
      </c>
      <c r="CL3021" s="2">
        <v>0</v>
      </c>
    </row>
    <row r="3022" spans="1:90" x14ac:dyDescent="0.25">
      <c r="A3022" t="s">
        <v>115</v>
      </c>
      <c r="B3022">
        <v>21003</v>
      </c>
      <c r="C3022" t="s">
        <v>147</v>
      </c>
      <c r="D3022">
        <v>2</v>
      </c>
      <c r="E3022">
        <v>6</v>
      </c>
      <c r="F3022">
        <v>985491</v>
      </c>
      <c r="G3022">
        <v>35985491</v>
      </c>
      <c r="H3022" t="s">
        <v>9475</v>
      </c>
      <c r="I3022">
        <v>315</v>
      </c>
      <c r="J3022" t="s">
        <v>149</v>
      </c>
      <c r="K3022" t="s">
        <v>150</v>
      </c>
      <c r="L3022">
        <v>1</v>
      </c>
      <c r="M3022" t="s">
        <v>149</v>
      </c>
      <c r="N3022">
        <v>17400000</v>
      </c>
      <c r="P3022" t="s">
        <v>9476</v>
      </c>
      <c r="Q3022">
        <v>568</v>
      </c>
      <c r="R3022">
        <v>14</v>
      </c>
      <c r="S3022">
        <v>34711177</v>
      </c>
      <c r="T3022">
        <v>34712190</v>
      </c>
      <c r="U3022" t="s">
        <v>9477</v>
      </c>
      <c r="V3022">
        <v>1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0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2">
        <v>29</v>
      </c>
      <c r="BD3022" s="2">
        <v>0</v>
      </c>
      <c r="BE3022" s="2">
        <v>0</v>
      </c>
      <c r="BF3022" s="2">
        <v>0</v>
      </c>
      <c r="BG3022" s="2">
        <v>0</v>
      </c>
      <c r="BH3022" s="2">
        <v>0</v>
      </c>
      <c r="BI3022" s="2">
        <v>0</v>
      </c>
      <c r="BJ3022" s="2">
        <v>0</v>
      </c>
      <c r="BK3022" s="2">
        <v>0</v>
      </c>
      <c r="BL3022" s="2">
        <v>0</v>
      </c>
      <c r="BM3022" s="2">
        <v>0</v>
      </c>
      <c r="BN3022" s="2">
        <v>0</v>
      </c>
      <c r="BO3022" s="2">
        <v>0</v>
      </c>
      <c r="BP3022" s="2">
        <v>0</v>
      </c>
      <c r="BQ3022" s="2">
        <v>0</v>
      </c>
      <c r="BR3022" s="2">
        <v>0</v>
      </c>
      <c r="BS3022" s="2">
        <v>0</v>
      </c>
      <c r="BT3022" s="2">
        <v>0</v>
      </c>
      <c r="BU3022" s="2">
        <v>0</v>
      </c>
      <c r="BV3022" s="2">
        <v>0</v>
      </c>
      <c r="BW3022" s="2">
        <v>0</v>
      </c>
      <c r="BX3022" s="2">
        <v>0</v>
      </c>
      <c r="BY3022" s="2">
        <v>0</v>
      </c>
      <c r="BZ3022" s="2">
        <v>0</v>
      </c>
      <c r="CA3022" s="2">
        <v>0</v>
      </c>
      <c r="CB3022" s="2">
        <v>0</v>
      </c>
      <c r="CC3022" s="2">
        <v>0</v>
      </c>
      <c r="CD3022" s="2">
        <v>0</v>
      </c>
      <c r="CE3022" s="2">
        <v>0</v>
      </c>
      <c r="CF3022" s="2">
        <v>0</v>
      </c>
      <c r="CG3022" s="2">
        <v>0</v>
      </c>
      <c r="CH3022" s="2">
        <v>0</v>
      </c>
      <c r="CI3022" s="2">
        <v>0</v>
      </c>
      <c r="CJ3022" s="2">
        <v>0</v>
      </c>
      <c r="CK3022" s="2">
        <v>2</v>
      </c>
      <c r="CL3022" s="2">
        <v>0</v>
      </c>
    </row>
    <row r="3023" spans="1:90" x14ac:dyDescent="0.25">
      <c r="A3023" t="s">
        <v>115</v>
      </c>
      <c r="B3023">
        <v>21003</v>
      </c>
      <c r="C3023" t="s">
        <v>147</v>
      </c>
      <c r="D3023">
        <v>2</v>
      </c>
      <c r="E3023">
        <v>34</v>
      </c>
      <c r="F3023">
        <v>559581</v>
      </c>
      <c r="G3023">
        <v>35559581</v>
      </c>
      <c r="H3023" t="s">
        <v>7556</v>
      </c>
      <c r="I3023">
        <v>438</v>
      </c>
      <c r="J3023" t="s">
        <v>147</v>
      </c>
      <c r="K3023" t="s">
        <v>516</v>
      </c>
      <c r="L3023">
        <v>1</v>
      </c>
      <c r="M3023" t="s">
        <v>147</v>
      </c>
      <c r="N3023">
        <v>17500970</v>
      </c>
      <c r="P3023" t="s">
        <v>7557</v>
      </c>
      <c r="Q3023" t="s">
        <v>7558</v>
      </c>
      <c r="R3023">
        <v>14</v>
      </c>
      <c r="S3023">
        <v>34134738</v>
      </c>
      <c r="T3023">
        <v>34335163</v>
      </c>
      <c r="U3023" t="s">
        <v>7559</v>
      </c>
      <c r="V3023">
        <v>2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4</v>
      </c>
      <c r="AE3023" s="2">
        <v>10</v>
      </c>
      <c r="AF3023" s="2">
        <v>9</v>
      </c>
      <c r="AG3023" s="2">
        <v>23</v>
      </c>
      <c r="AH3023" s="2">
        <v>0</v>
      </c>
      <c r="AI3023" s="2">
        <v>0</v>
      </c>
      <c r="AJ3023" s="2">
        <v>0</v>
      </c>
      <c r="AK3023" s="2">
        <v>0</v>
      </c>
      <c r="AL3023" s="2">
        <v>48</v>
      </c>
      <c r="AM3023" s="2">
        <v>0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2">
        <v>0</v>
      </c>
      <c r="BD3023" s="2">
        <v>0</v>
      </c>
      <c r="BE3023" s="2">
        <v>0</v>
      </c>
      <c r="BF3023" s="2">
        <v>0</v>
      </c>
      <c r="BG3023" s="2">
        <v>0</v>
      </c>
      <c r="BH3023" s="2">
        <v>0</v>
      </c>
      <c r="BI3023" s="2">
        <v>0</v>
      </c>
      <c r="BJ3023" s="2">
        <v>0</v>
      </c>
      <c r="BK3023" s="2">
        <v>0</v>
      </c>
      <c r="BL3023" s="2">
        <v>2</v>
      </c>
      <c r="BM3023" s="2">
        <v>6</v>
      </c>
      <c r="BN3023" s="2">
        <v>7</v>
      </c>
      <c r="BO3023" s="2">
        <v>4</v>
      </c>
      <c r="BP3023" s="2">
        <v>0</v>
      </c>
      <c r="BQ3023" s="2">
        <v>0</v>
      </c>
      <c r="BR3023" s="2">
        <v>0</v>
      </c>
      <c r="BS3023" s="2">
        <v>0</v>
      </c>
      <c r="BT3023" s="2">
        <v>8</v>
      </c>
      <c r="BU3023" s="2">
        <v>0</v>
      </c>
      <c r="BV3023" s="2">
        <v>0</v>
      </c>
      <c r="BW3023" s="2">
        <v>0</v>
      </c>
      <c r="BX3023" s="2">
        <v>0</v>
      </c>
      <c r="BY3023" s="2">
        <v>0</v>
      </c>
      <c r="BZ3023" s="2">
        <v>0</v>
      </c>
      <c r="CA3023" s="2">
        <v>0</v>
      </c>
      <c r="CB3023" s="2">
        <v>0</v>
      </c>
      <c r="CC3023" s="2">
        <v>0</v>
      </c>
      <c r="CD3023" s="2">
        <v>0</v>
      </c>
      <c r="CE3023" s="2">
        <v>0</v>
      </c>
      <c r="CF3023" s="2">
        <v>0</v>
      </c>
      <c r="CG3023" s="2">
        <v>0</v>
      </c>
      <c r="CH3023" s="2">
        <v>0</v>
      </c>
      <c r="CI3023" s="2">
        <v>0</v>
      </c>
      <c r="CJ3023" s="2">
        <v>0</v>
      </c>
      <c r="CK3023" s="2">
        <v>0</v>
      </c>
      <c r="CL3023" s="2">
        <v>0</v>
      </c>
    </row>
    <row r="3024" spans="1:90" x14ac:dyDescent="0.25">
      <c r="A3024" t="s">
        <v>115</v>
      </c>
      <c r="B3024">
        <v>21003</v>
      </c>
      <c r="C3024" t="s">
        <v>147</v>
      </c>
      <c r="D3024">
        <v>2</v>
      </c>
      <c r="E3024">
        <v>15</v>
      </c>
      <c r="F3024">
        <v>453262</v>
      </c>
      <c r="G3024">
        <v>35453262</v>
      </c>
      <c r="H3024" t="s">
        <v>16641</v>
      </c>
      <c r="I3024">
        <v>438</v>
      </c>
      <c r="J3024" t="s">
        <v>147</v>
      </c>
      <c r="K3024" t="s">
        <v>16642</v>
      </c>
      <c r="L3024">
        <v>6</v>
      </c>
      <c r="M3024" t="s">
        <v>12714</v>
      </c>
      <c r="N3024">
        <v>17500000</v>
      </c>
      <c r="O3024" t="s">
        <v>16643</v>
      </c>
      <c r="P3024" t="s">
        <v>16644</v>
      </c>
      <c r="Q3024" t="s">
        <v>127</v>
      </c>
      <c r="R3024">
        <v>14</v>
      </c>
      <c r="S3024">
        <v>34153888</v>
      </c>
      <c r="T3024">
        <v>34153911</v>
      </c>
      <c r="U3024" t="s">
        <v>19956</v>
      </c>
      <c r="V3024">
        <v>2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0</v>
      </c>
      <c r="AN3024" s="2">
        <v>0</v>
      </c>
      <c r="AO3024" s="2">
        <v>13</v>
      </c>
      <c r="AP3024" s="2">
        <v>0</v>
      </c>
      <c r="AQ3024" s="2">
        <v>0</v>
      </c>
      <c r="AR3024" s="2">
        <v>46</v>
      </c>
      <c r="AS3024" s="2">
        <v>0</v>
      </c>
      <c r="AT3024" s="2">
        <v>0</v>
      </c>
      <c r="AU3024" s="2">
        <v>33</v>
      </c>
      <c r="AV3024" s="2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2">
        <v>0</v>
      </c>
      <c r="BD3024" s="2">
        <v>0</v>
      </c>
      <c r="BE3024" s="2">
        <v>0</v>
      </c>
      <c r="BF3024" s="2">
        <v>0</v>
      </c>
      <c r="BG3024" s="2">
        <v>0</v>
      </c>
      <c r="BH3024" s="2">
        <v>0</v>
      </c>
      <c r="BI3024" s="2">
        <v>0</v>
      </c>
      <c r="BJ3024" s="2">
        <v>0</v>
      </c>
      <c r="BK3024" s="2">
        <v>0</v>
      </c>
      <c r="BL3024" s="2">
        <v>0</v>
      </c>
      <c r="BM3024" s="2">
        <v>0</v>
      </c>
      <c r="BN3024" s="2">
        <v>0</v>
      </c>
      <c r="BO3024" s="2">
        <v>0</v>
      </c>
      <c r="BP3024" s="2">
        <v>0</v>
      </c>
      <c r="BQ3024" s="2">
        <v>0</v>
      </c>
      <c r="BR3024" s="2">
        <v>0</v>
      </c>
      <c r="BS3024" s="2">
        <v>0</v>
      </c>
      <c r="BT3024" s="2">
        <v>0</v>
      </c>
      <c r="BU3024" s="2">
        <v>0</v>
      </c>
      <c r="BV3024" s="2">
        <v>0</v>
      </c>
      <c r="BW3024" s="2">
        <v>2</v>
      </c>
      <c r="BX3024" s="2">
        <v>0</v>
      </c>
      <c r="BY3024" s="2">
        <v>0</v>
      </c>
      <c r="BZ3024" s="2">
        <v>4</v>
      </c>
      <c r="CA3024" s="2">
        <v>0</v>
      </c>
      <c r="CB3024" s="2">
        <v>0</v>
      </c>
      <c r="CC3024" s="2">
        <v>2</v>
      </c>
      <c r="CD3024" s="2">
        <v>0</v>
      </c>
      <c r="CE3024" s="2">
        <v>0</v>
      </c>
      <c r="CF3024" s="2">
        <v>0</v>
      </c>
      <c r="CG3024" s="2">
        <v>0</v>
      </c>
      <c r="CH3024" s="2">
        <v>0</v>
      </c>
      <c r="CI3024" s="2">
        <v>0</v>
      </c>
      <c r="CJ3024" s="2">
        <v>0</v>
      </c>
      <c r="CK3024" s="2">
        <v>0</v>
      </c>
      <c r="CL3024" s="2">
        <v>0</v>
      </c>
    </row>
    <row r="3025" spans="1:90" x14ac:dyDescent="0.25">
      <c r="A3025" t="s">
        <v>115</v>
      </c>
      <c r="B3025">
        <v>21003</v>
      </c>
      <c r="C3025" t="s">
        <v>147</v>
      </c>
      <c r="D3025">
        <v>1</v>
      </c>
      <c r="E3025">
        <v>8</v>
      </c>
      <c r="F3025">
        <v>33625</v>
      </c>
      <c r="G3025">
        <v>35033625</v>
      </c>
      <c r="H3025" t="s">
        <v>5248</v>
      </c>
      <c r="I3025">
        <v>548</v>
      </c>
      <c r="J3025" t="s">
        <v>2409</v>
      </c>
      <c r="K3025" t="s">
        <v>91</v>
      </c>
      <c r="L3025">
        <v>1</v>
      </c>
      <c r="M3025" t="s">
        <v>2409</v>
      </c>
      <c r="N3025">
        <v>17580000</v>
      </c>
      <c r="O3025" t="s">
        <v>92</v>
      </c>
      <c r="P3025" t="s">
        <v>5249</v>
      </c>
      <c r="Q3025">
        <v>400</v>
      </c>
      <c r="R3025">
        <v>14</v>
      </c>
      <c r="S3025">
        <v>34521234</v>
      </c>
      <c r="T3025">
        <v>34523598</v>
      </c>
      <c r="U3025" t="s">
        <v>5250</v>
      </c>
      <c r="V3025">
        <v>1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83</v>
      </c>
      <c r="AE3025" s="2">
        <v>82</v>
      </c>
      <c r="AF3025" s="2">
        <v>72</v>
      </c>
      <c r="AG3025" s="2">
        <v>121</v>
      </c>
      <c r="AH3025" s="2">
        <v>150</v>
      </c>
      <c r="AI3025" s="2">
        <v>150</v>
      </c>
      <c r="AJ3025" s="2">
        <v>212</v>
      </c>
      <c r="AK3025" s="2">
        <v>0</v>
      </c>
      <c r="AL3025" s="2">
        <v>0</v>
      </c>
      <c r="AM3025" s="2">
        <v>0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0</v>
      </c>
      <c r="AU3025" s="2">
        <v>0</v>
      </c>
      <c r="AV3025" s="2">
        <v>0</v>
      </c>
      <c r="AW3025" s="2">
        <v>0</v>
      </c>
      <c r="AX3025" s="2">
        <v>0</v>
      </c>
      <c r="AY3025" s="2">
        <v>0</v>
      </c>
      <c r="AZ3025" s="2">
        <v>0</v>
      </c>
      <c r="BA3025" s="2">
        <v>0</v>
      </c>
      <c r="BB3025" s="2">
        <v>0</v>
      </c>
      <c r="BC3025" s="2">
        <v>269</v>
      </c>
      <c r="BD3025" s="2">
        <v>1</v>
      </c>
      <c r="BE3025" s="2">
        <v>0</v>
      </c>
      <c r="BF3025" s="2">
        <v>0</v>
      </c>
      <c r="BG3025" s="2">
        <v>0</v>
      </c>
      <c r="BH3025" s="2">
        <v>0</v>
      </c>
      <c r="BI3025" s="2">
        <v>0</v>
      </c>
      <c r="BJ3025" s="2">
        <v>0</v>
      </c>
      <c r="BK3025" s="2">
        <v>0</v>
      </c>
      <c r="BL3025" s="2">
        <v>3</v>
      </c>
      <c r="BM3025" s="2">
        <v>3</v>
      </c>
      <c r="BN3025" s="2">
        <v>4</v>
      </c>
      <c r="BO3025" s="2">
        <v>6</v>
      </c>
      <c r="BP3025" s="2">
        <v>5</v>
      </c>
      <c r="BQ3025" s="2">
        <v>6</v>
      </c>
      <c r="BR3025" s="2">
        <v>7</v>
      </c>
      <c r="BS3025" s="2">
        <v>0</v>
      </c>
      <c r="BT3025" s="2">
        <v>0</v>
      </c>
      <c r="BU3025" s="2">
        <v>0</v>
      </c>
      <c r="BV3025" s="2">
        <v>0</v>
      </c>
      <c r="BW3025" s="2">
        <v>0</v>
      </c>
      <c r="BX3025" s="2">
        <v>0</v>
      </c>
      <c r="BY3025" s="2">
        <v>0</v>
      </c>
      <c r="BZ3025" s="2">
        <v>0</v>
      </c>
      <c r="CA3025" s="2">
        <v>0</v>
      </c>
      <c r="CB3025" s="2">
        <v>0</v>
      </c>
      <c r="CC3025" s="2">
        <v>0</v>
      </c>
      <c r="CD3025" s="2">
        <v>0</v>
      </c>
      <c r="CE3025" s="2">
        <v>0</v>
      </c>
      <c r="CF3025" s="2">
        <v>0</v>
      </c>
      <c r="CG3025" s="2">
        <v>0</v>
      </c>
      <c r="CH3025" s="2">
        <v>0</v>
      </c>
      <c r="CI3025" s="2">
        <v>0</v>
      </c>
      <c r="CJ3025" s="2">
        <v>0</v>
      </c>
      <c r="CK3025" s="2">
        <v>13</v>
      </c>
      <c r="CL3025" s="2">
        <v>1</v>
      </c>
    </row>
    <row r="3026" spans="1:90" x14ac:dyDescent="0.25">
      <c r="A3026" t="s">
        <v>115</v>
      </c>
      <c r="B3026">
        <v>21003</v>
      </c>
      <c r="C3026" t="s">
        <v>147</v>
      </c>
      <c r="D3026">
        <v>1</v>
      </c>
      <c r="E3026">
        <v>8</v>
      </c>
      <c r="F3026">
        <v>33558</v>
      </c>
      <c r="G3026">
        <v>35033558</v>
      </c>
      <c r="H3026" t="s">
        <v>6054</v>
      </c>
      <c r="I3026">
        <v>713</v>
      </c>
      <c r="J3026" t="s">
        <v>4107</v>
      </c>
      <c r="K3026" t="s">
        <v>91</v>
      </c>
      <c r="L3026">
        <v>1</v>
      </c>
      <c r="M3026" t="s">
        <v>4107</v>
      </c>
      <c r="N3026">
        <v>17560000</v>
      </c>
      <c r="O3026" t="s">
        <v>92</v>
      </c>
      <c r="P3026" t="s">
        <v>5656</v>
      </c>
      <c r="Q3026">
        <v>920</v>
      </c>
      <c r="R3026">
        <v>14</v>
      </c>
      <c r="S3026">
        <v>34921597</v>
      </c>
      <c r="T3026">
        <v>34921788</v>
      </c>
      <c r="U3026" t="s">
        <v>6055</v>
      </c>
      <c r="V3026">
        <v>1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49</v>
      </c>
      <c r="AE3026" s="2">
        <v>58</v>
      </c>
      <c r="AF3026" s="2">
        <v>94</v>
      </c>
      <c r="AG3026" s="2">
        <v>87</v>
      </c>
      <c r="AH3026" s="2">
        <v>112</v>
      </c>
      <c r="AI3026" s="2">
        <v>81</v>
      </c>
      <c r="AJ3026" s="2">
        <v>96</v>
      </c>
      <c r="AK3026" s="2">
        <v>0</v>
      </c>
      <c r="AL3026" s="2">
        <v>0</v>
      </c>
      <c r="AM3026" s="2">
        <v>0</v>
      </c>
      <c r="AN3026" s="2">
        <v>0</v>
      </c>
      <c r="AO3026" s="2">
        <v>0</v>
      </c>
      <c r="AP3026" s="2">
        <v>0</v>
      </c>
      <c r="AQ3026" s="2">
        <v>0</v>
      </c>
      <c r="AR3026" s="2">
        <v>12</v>
      </c>
      <c r="AS3026" s="2">
        <v>0</v>
      </c>
      <c r="AT3026" s="2">
        <v>0</v>
      </c>
      <c r="AU3026" s="2">
        <v>49</v>
      </c>
      <c r="AV3026" s="2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2">
        <v>120</v>
      </c>
      <c r="BD3026" s="2">
        <v>12</v>
      </c>
      <c r="BE3026" s="2">
        <v>0</v>
      </c>
      <c r="BF3026" s="2">
        <v>0</v>
      </c>
      <c r="BG3026" s="2">
        <v>0</v>
      </c>
      <c r="BH3026" s="2">
        <v>0</v>
      </c>
      <c r="BI3026" s="2">
        <v>0</v>
      </c>
      <c r="BJ3026" s="2">
        <v>0</v>
      </c>
      <c r="BK3026" s="2">
        <v>0</v>
      </c>
      <c r="BL3026" s="2">
        <v>4</v>
      </c>
      <c r="BM3026" s="2">
        <v>3</v>
      </c>
      <c r="BN3026" s="2">
        <v>4</v>
      </c>
      <c r="BO3026" s="2">
        <v>4</v>
      </c>
      <c r="BP3026" s="2">
        <v>5</v>
      </c>
      <c r="BQ3026" s="2">
        <v>6</v>
      </c>
      <c r="BR3026" s="2">
        <v>5</v>
      </c>
      <c r="BS3026" s="2">
        <v>0</v>
      </c>
      <c r="BT3026" s="2">
        <v>0</v>
      </c>
      <c r="BU3026" s="2">
        <v>0</v>
      </c>
      <c r="BV3026" s="2">
        <v>0</v>
      </c>
      <c r="BW3026" s="2">
        <v>0</v>
      </c>
      <c r="BX3026" s="2">
        <v>0</v>
      </c>
      <c r="BY3026" s="2">
        <v>0</v>
      </c>
      <c r="BZ3026" s="2">
        <v>1</v>
      </c>
      <c r="CA3026" s="2">
        <v>0</v>
      </c>
      <c r="CB3026" s="2">
        <v>0</v>
      </c>
      <c r="CC3026" s="2">
        <v>2</v>
      </c>
      <c r="CD3026" s="2">
        <v>0</v>
      </c>
      <c r="CE3026" s="2">
        <v>0</v>
      </c>
      <c r="CF3026" s="2">
        <v>0</v>
      </c>
      <c r="CG3026" s="2">
        <v>0</v>
      </c>
      <c r="CH3026" s="2">
        <v>0</v>
      </c>
      <c r="CI3026" s="2">
        <v>0</v>
      </c>
      <c r="CJ3026" s="2">
        <v>0</v>
      </c>
      <c r="CK3026" s="2">
        <v>8</v>
      </c>
      <c r="CL3026" s="2">
        <v>3</v>
      </c>
    </row>
    <row r="3027" spans="1:90" x14ac:dyDescent="0.25">
      <c r="A3027" t="s">
        <v>115</v>
      </c>
      <c r="B3027">
        <v>21003</v>
      </c>
      <c r="C3027" t="s">
        <v>147</v>
      </c>
      <c r="D3027">
        <v>1</v>
      </c>
      <c r="E3027">
        <v>8</v>
      </c>
      <c r="F3027">
        <v>923000</v>
      </c>
      <c r="G3027">
        <v>35923000</v>
      </c>
      <c r="H3027" t="s">
        <v>11606</v>
      </c>
      <c r="I3027">
        <v>438</v>
      </c>
      <c r="J3027" t="s">
        <v>147</v>
      </c>
      <c r="K3027" t="s">
        <v>1123</v>
      </c>
      <c r="L3027">
        <v>1</v>
      </c>
      <c r="M3027" t="s">
        <v>147</v>
      </c>
      <c r="N3027">
        <v>17511210</v>
      </c>
      <c r="P3027" t="s">
        <v>11607</v>
      </c>
      <c r="Q3027">
        <v>1475</v>
      </c>
      <c r="R3027">
        <v>14</v>
      </c>
      <c r="S3027">
        <v>34252164</v>
      </c>
      <c r="T3027">
        <v>34253534</v>
      </c>
      <c r="U3027" t="s">
        <v>11608</v>
      </c>
      <c r="V3027">
        <v>1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68</v>
      </c>
      <c r="AI3027" s="2">
        <v>73</v>
      </c>
      <c r="AJ3027" s="2">
        <v>50</v>
      </c>
      <c r="AK3027" s="2">
        <v>0</v>
      </c>
      <c r="AL3027" s="2">
        <v>0</v>
      </c>
      <c r="AM3027" s="2">
        <v>0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0</v>
      </c>
      <c r="AU3027" s="2">
        <v>0</v>
      </c>
      <c r="AV3027" s="2">
        <v>0</v>
      </c>
      <c r="AW3027" s="2">
        <v>0</v>
      </c>
      <c r="AX3027" s="2">
        <v>0</v>
      </c>
      <c r="AY3027" s="2">
        <v>0</v>
      </c>
      <c r="AZ3027" s="2">
        <v>0</v>
      </c>
      <c r="BA3027" s="2">
        <v>0</v>
      </c>
      <c r="BB3027" s="2">
        <v>0</v>
      </c>
      <c r="BC3027" s="2">
        <v>0</v>
      </c>
      <c r="BD3027" s="2">
        <v>1</v>
      </c>
      <c r="BE3027" s="2">
        <v>0</v>
      </c>
      <c r="BF3027" s="2">
        <v>0</v>
      </c>
      <c r="BG3027" s="2">
        <v>0</v>
      </c>
      <c r="BH3027" s="2">
        <v>0</v>
      </c>
      <c r="BI3027" s="2">
        <v>0</v>
      </c>
      <c r="BJ3027" s="2">
        <v>0</v>
      </c>
      <c r="BK3027" s="2">
        <v>0</v>
      </c>
      <c r="BL3027" s="2">
        <v>0</v>
      </c>
      <c r="BM3027" s="2">
        <v>0</v>
      </c>
      <c r="BN3027" s="2">
        <v>0</v>
      </c>
      <c r="BO3027" s="2">
        <v>0</v>
      </c>
      <c r="BP3027" s="2">
        <v>4</v>
      </c>
      <c r="BQ3027" s="2">
        <v>2</v>
      </c>
      <c r="BR3027" s="2">
        <v>3</v>
      </c>
      <c r="BS3027" s="2">
        <v>0</v>
      </c>
      <c r="BT3027" s="2">
        <v>0</v>
      </c>
      <c r="BU3027" s="2">
        <v>0</v>
      </c>
      <c r="BV3027" s="2">
        <v>0</v>
      </c>
      <c r="BW3027" s="2">
        <v>0</v>
      </c>
      <c r="BX3027" s="2">
        <v>0</v>
      </c>
      <c r="BY3027" s="2">
        <v>0</v>
      </c>
      <c r="BZ3027" s="2">
        <v>0</v>
      </c>
      <c r="CA3027" s="2">
        <v>0</v>
      </c>
      <c r="CB3027" s="2">
        <v>0</v>
      </c>
      <c r="CC3027" s="2">
        <v>0</v>
      </c>
      <c r="CD3027" s="2">
        <v>0</v>
      </c>
      <c r="CE3027" s="2">
        <v>0</v>
      </c>
      <c r="CF3027" s="2">
        <v>0</v>
      </c>
      <c r="CG3027" s="2">
        <v>0</v>
      </c>
      <c r="CH3027" s="2">
        <v>0</v>
      </c>
      <c r="CI3027" s="2">
        <v>0</v>
      </c>
      <c r="CJ3027" s="2">
        <v>0</v>
      </c>
      <c r="CK3027" s="2">
        <v>0</v>
      </c>
      <c r="CL3027" s="2">
        <v>1</v>
      </c>
    </row>
    <row r="3028" spans="1:90" x14ac:dyDescent="0.25">
      <c r="A3028" t="s">
        <v>115</v>
      </c>
      <c r="B3028">
        <v>21003</v>
      </c>
      <c r="C3028" t="s">
        <v>147</v>
      </c>
      <c r="D3028">
        <v>1</v>
      </c>
      <c r="E3028">
        <v>8</v>
      </c>
      <c r="F3028">
        <v>33522</v>
      </c>
      <c r="G3028">
        <v>35033522</v>
      </c>
      <c r="H3028" t="s">
        <v>10354</v>
      </c>
      <c r="I3028">
        <v>786</v>
      </c>
      <c r="J3028" t="s">
        <v>4495</v>
      </c>
      <c r="K3028" t="s">
        <v>91</v>
      </c>
      <c r="L3028">
        <v>1</v>
      </c>
      <c r="M3028" t="s">
        <v>4495</v>
      </c>
      <c r="N3028">
        <v>17455000</v>
      </c>
      <c r="O3028" t="s">
        <v>102</v>
      </c>
      <c r="P3028" t="s">
        <v>10355</v>
      </c>
      <c r="Q3028">
        <v>240</v>
      </c>
      <c r="R3028">
        <v>14</v>
      </c>
      <c r="S3028">
        <v>32731006</v>
      </c>
      <c r="T3028">
        <v>32731017</v>
      </c>
      <c r="U3028" t="s">
        <v>10356</v>
      </c>
      <c r="V3028">
        <v>1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34</v>
      </c>
      <c r="AE3028" s="2">
        <v>31</v>
      </c>
      <c r="AF3028" s="2">
        <v>27</v>
      </c>
      <c r="AG3028" s="2">
        <v>28</v>
      </c>
      <c r="AH3028" s="2">
        <v>19</v>
      </c>
      <c r="AI3028" s="2">
        <v>26</v>
      </c>
      <c r="AJ3028" s="2">
        <v>19</v>
      </c>
      <c r="AK3028" s="2">
        <v>0</v>
      </c>
      <c r="AL3028" s="2">
        <v>0</v>
      </c>
      <c r="AM3028" s="2">
        <v>0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0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2">
        <v>267</v>
      </c>
      <c r="BD3028" s="2">
        <v>0</v>
      </c>
      <c r="BE3028" s="2">
        <v>0</v>
      </c>
      <c r="BF3028" s="2">
        <v>0</v>
      </c>
      <c r="BG3028" s="2">
        <v>0</v>
      </c>
      <c r="BH3028" s="2">
        <v>0</v>
      </c>
      <c r="BI3028" s="2">
        <v>0</v>
      </c>
      <c r="BJ3028" s="2">
        <v>0</v>
      </c>
      <c r="BK3028" s="2">
        <v>0</v>
      </c>
      <c r="BL3028" s="2">
        <v>2</v>
      </c>
      <c r="BM3028" s="2">
        <v>2</v>
      </c>
      <c r="BN3028" s="2">
        <v>1</v>
      </c>
      <c r="BO3028" s="2">
        <v>1</v>
      </c>
      <c r="BP3028" s="2">
        <v>1</v>
      </c>
      <c r="BQ3028" s="2">
        <v>1</v>
      </c>
      <c r="BR3028" s="2">
        <v>1</v>
      </c>
      <c r="BS3028" s="2">
        <v>0</v>
      </c>
      <c r="BT3028" s="2">
        <v>0</v>
      </c>
      <c r="BU3028" s="2">
        <v>0</v>
      </c>
      <c r="BV3028" s="2">
        <v>0</v>
      </c>
      <c r="BW3028" s="2">
        <v>0</v>
      </c>
      <c r="BX3028" s="2">
        <v>0</v>
      </c>
      <c r="BY3028" s="2">
        <v>0</v>
      </c>
      <c r="BZ3028" s="2">
        <v>0</v>
      </c>
      <c r="CA3028" s="2">
        <v>0</v>
      </c>
      <c r="CB3028" s="2">
        <v>0</v>
      </c>
      <c r="CC3028" s="2">
        <v>0</v>
      </c>
      <c r="CD3028" s="2">
        <v>0</v>
      </c>
      <c r="CE3028" s="2">
        <v>0</v>
      </c>
      <c r="CF3028" s="2">
        <v>0</v>
      </c>
      <c r="CG3028" s="2">
        <v>0</v>
      </c>
      <c r="CH3028" s="2">
        <v>0</v>
      </c>
      <c r="CI3028" s="2">
        <v>0</v>
      </c>
      <c r="CJ3028" s="2">
        <v>0</v>
      </c>
      <c r="CK3028" s="2">
        <v>18</v>
      </c>
      <c r="CL3028" s="2">
        <v>0</v>
      </c>
    </row>
    <row r="3029" spans="1:90" x14ac:dyDescent="0.25">
      <c r="A3029" t="s">
        <v>115</v>
      </c>
      <c r="B3029">
        <v>21003</v>
      </c>
      <c r="C3029" t="s">
        <v>147</v>
      </c>
      <c r="D3029">
        <v>1</v>
      </c>
      <c r="E3029">
        <v>8</v>
      </c>
      <c r="F3029">
        <v>446920</v>
      </c>
      <c r="G3029">
        <v>35446920</v>
      </c>
      <c r="H3029" t="s">
        <v>9617</v>
      </c>
      <c r="I3029">
        <v>438</v>
      </c>
      <c r="J3029" t="s">
        <v>147</v>
      </c>
      <c r="K3029" t="s">
        <v>2485</v>
      </c>
      <c r="L3029">
        <v>1</v>
      </c>
      <c r="M3029" t="s">
        <v>147</v>
      </c>
      <c r="N3029">
        <v>17522580</v>
      </c>
      <c r="O3029" t="s">
        <v>92</v>
      </c>
      <c r="P3029" t="s">
        <v>9618</v>
      </c>
      <c r="Q3029">
        <v>319</v>
      </c>
      <c r="R3029">
        <v>14</v>
      </c>
      <c r="S3029">
        <v>34171316</v>
      </c>
      <c r="T3029">
        <v>34177577</v>
      </c>
      <c r="U3029" t="s">
        <v>9619</v>
      </c>
      <c r="V3029">
        <v>1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87</v>
      </c>
      <c r="AE3029" s="2">
        <v>61</v>
      </c>
      <c r="AF3029" s="2">
        <v>61</v>
      </c>
      <c r="AG3029" s="2">
        <v>56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0</v>
      </c>
      <c r="AU3029" s="2">
        <v>0</v>
      </c>
      <c r="AV3029" s="2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2">
        <v>0</v>
      </c>
      <c r="BD3029" s="2">
        <v>2</v>
      </c>
      <c r="BE3029" s="2">
        <v>0</v>
      </c>
      <c r="BF3029" s="2">
        <v>0</v>
      </c>
      <c r="BG3029" s="2">
        <v>0</v>
      </c>
      <c r="BH3029" s="2">
        <v>0</v>
      </c>
      <c r="BI3029" s="2">
        <v>0</v>
      </c>
      <c r="BJ3029" s="2">
        <v>0</v>
      </c>
      <c r="BK3029" s="2">
        <v>0</v>
      </c>
      <c r="BL3029" s="2">
        <v>4</v>
      </c>
      <c r="BM3029" s="2">
        <v>3</v>
      </c>
      <c r="BN3029" s="2">
        <v>3</v>
      </c>
      <c r="BO3029" s="2">
        <v>2</v>
      </c>
      <c r="BP3029" s="2">
        <v>0</v>
      </c>
      <c r="BQ3029" s="2">
        <v>0</v>
      </c>
      <c r="BR3029" s="2">
        <v>0</v>
      </c>
      <c r="BS3029" s="2">
        <v>0</v>
      </c>
      <c r="BT3029" s="2">
        <v>0</v>
      </c>
      <c r="BU3029" s="2">
        <v>0</v>
      </c>
      <c r="BV3029" s="2">
        <v>0</v>
      </c>
      <c r="BW3029" s="2">
        <v>0</v>
      </c>
      <c r="BX3029" s="2">
        <v>0</v>
      </c>
      <c r="BY3029" s="2">
        <v>0</v>
      </c>
      <c r="BZ3029" s="2">
        <v>0</v>
      </c>
      <c r="CA3029" s="2">
        <v>0</v>
      </c>
      <c r="CB3029" s="2">
        <v>0</v>
      </c>
      <c r="CC3029" s="2">
        <v>0</v>
      </c>
      <c r="CD3029" s="2">
        <v>0</v>
      </c>
      <c r="CE3029" s="2">
        <v>0</v>
      </c>
      <c r="CF3029" s="2">
        <v>0</v>
      </c>
      <c r="CG3029" s="2">
        <v>0</v>
      </c>
      <c r="CH3029" s="2">
        <v>0</v>
      </c>
      <c r="CI3029" s="2">
        <v>0</v>
      </c>
      <c r="CJ3029" s="2">
        <v>0</v>
      </c>
      <c r="CK3029" s="2">
        <v>0</v>
      </c>
      <c r="CL3029" s="2">
        <v>2</v>
      </c>
    </row>
    <row r="3030" spans="1:90" x14ac:dyDescent="0.25">
      <c r="A3030" t="s">
        <v>115</v>
      </c>
      <c r="B3030">
        <v>21003</v>
      </c>
      <c r="C3030" t="s">
        <v>147</v>
      </c>
      <c r="D3030">
        <v>1</v>
      </c>
      <c r="E3030">
        <v>8</v>
      </c>
      <c r="F3030">
        <v>33479</v>
      </c>
      <c r="G3030">
        <v>35033479</v>
      </c>
      <c r="H3030" t="s">
        <v>4717</v>
      </c>
      <c r="I3030">
        <v>485</v>
      </c>
      <c r="J3030" t="s">
        <v>4250</v>
      </c>
      <c r="K3030" t="s">
        <v>91</v>
      </c>
      <c r="L3030">
        <v>1</v>
      </c>
      <c r="M3030" t="s">
        <v>4250</v>
      </c>
      <c r="N3030">
        <v>17540000</v>
      </c>
      <c r="O3030" t="s">
        <v>102</v>
      </c>
      <c r="P3030" t="s">
        <v>4718</v>
      </c>
      <c r="Q3030" t="s">
        <v>4719</v>
      </c>
      <c r="R3030">
        <v>14</v>
      </c>
      <c r="S3030">
        <v>34751219</v>
      </c>
      <c r="T3030">
        <v>34751393</v>
      </c>
      <c r="U3030" t="s">
        <v>4720</v>
      </c>
      <c r="V3030">
        <v>1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71</v>
      </c>
      <c r="AE3030" s="2">
        <v>50</v>
      </c>
      <c r="AF3030" s="2">
        <v>31</v>
      </c>
      <c r="AG3030" s="2">
        <v>49</v>
      </c>
      <c r="AH3030" s="2">
        <v>58</v>
      </c>
      <c r="AI3030" s="2">
        <v>66</v>
      </c>
      <c r="AJ3030" s="2">
        <v>45</v>
      </c>
      <c r="AK3030" s="2">
        <v>0</v>
      </c>
      <c r="AL3030" s="2">
        <v>0</v>
      </c>
      <c r="AM3030" s="2">
        <v>0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2">
        <v>0</v>
      </c>
      <c r="BD3030" s="2">
        <v>0</v>
      </c>
      <c r="BE3030" s="2">
        <v>0</v>
      </c>
      <c r="BF3030" s="2">
        <v>0</v>
      </c>
      <c r="BG3030" s="2">
        <v>0</v>
      </c>
      <c r="BH3030" s="2">
        <v>0</v>
      </c>
      <c r="BI3030" s="2">
        <v>0</v>
      </c>
      <c r="BJ3030" s="2">
        <v>0</v>
      </c>
      <c r="BK3030" s="2">
        <v>0</v>
      </c>
      <c r="BL3030" s="2">
        <v>4</v>
      </c>
      <c r="BM3030" s="2">
        <v>3</v>
      </c>
      <c r="BN3030" s="2">
        <v>2</v>
      </c>
      <c r="BO3030" s="2">
        <v>4</v>
      </c>
      <c r="BP3030" s="2">
        <v>3</v>
      </c>
      <c r="BQ3030" s="2">
        <v>4</v>
      </c>
      <c r="BR3030" s="2">
        <v>2</v>
      </c>
      <c r="BS3030" s="2">
        <v>0</v>
      </c>
      <c r="BT3030" s="2">
        <v>0</v>
      </c>
      <c r="BU3030" s="2">
        <v>0</v>
      </c>
      <c r="BV3030" s="2">
        <v>0</v>
      </c>
      <c r="BW3030" s="2">
        <v>0</v>
      </c>
      <c r="BX3030" s="2">
        <v>0</v>
      </c>
      <c r="BY3030" s="2">
        <v>0</v>
      </c>
      <c r="BZ3030" s="2">
        <v>0</v>
      </c>
      <c r="CA3030" s="2">
        <v>0</v>
      </c>
      <c r="CB3030" s="2">
        <v>0</v>
      </c>
      <c r="CC3030" s="2">
        <v>0</v>
      </c>
      <c r="CD3030" s="2">
        <v>0</v>
      </c>
      <c r="CE3030" s="2">
        <v>0</v>
      </c>
      <c r="CF3030" s="2">
        <v>0</v>
      </c>
      <c r="CG3030" s="2">
        <v>0</v>
      </c>
      <c r="CH3030" s="2">
        <v>0</v>
      </c>
      <c r="CI3030" s="2">
        <v>0</v>
      </c>
      <c r="CJ3030" s="2">
        <v>0</v>
      </c>
      <c r="CK3030" s="2">
        <v>0</v>
      </c>
      <c r="CL3030" s="2">
        <v>0</v>
      </c>
    </row>
    <row r="3031" spans="1:90" x14ac:dyDescent="0.25">
      <c r="A3031" t="s">
        <v>115</v>
      </c>
      <c r="B3031">
        <v>21003</v>
      </c>
      <c r="C3031" t="s">
        <v>147</v>
      </c>
      <c r="D3031">
        <v>1</v>
      </c>
      <c r="E3031">
        <v>8</v>
      </c>
      <c r="F3031">
        <v>33674</v>
      </c>
      <c r="G3031">
        <v>35033674</v>
      </c>
      <c r="H3031" t="s">
        <v>12094</v>
      </c>
      <c r="I3031">
        <v>438</v>
      </c>
      <c r="J3031" t="s">
        <v>147</v>
      </c>
      <c r="K3031" t="s">
        <v>5669</v>
      </c>
      <c r="L3031">
        <v>1</v>
      </c>
      <c r="M3031" t="s">
        <v>147</v>
      </c>
      <c r="N3031">
        <v>17504020</v>
      </c>
      <c r="O3031" t="s">
        <v>102</v>
      </c>
      <c r="P3031" t="s">
        <v>1640</v>
      </c>
      <c r="Q3031">
        <v>981</v>
      </c>
      <c r="R3031">
        <v>14</v>
      </c>
      <c r="S3031">
        <v>34133732</v>
      </c>
      <c r="T3031">
        <v>34331762</v>
      </c>
      <c r="U3031" t="s">
        <v>12095</v>
      </c>
      <c r="V3031">
        <v>1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69</v>
      </c>
      <c r="AE3031" s="2">
        <v>100</v>
      </c>
      <c r="AF3031" s="2">
        <v>69</v>
      </c>
      <c r="AG3031" s="2">
        <v>66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2">
        <v>0</v>
      </c>
      <c r="BD3031" s="2">
        <v>3</v>
      </c>
      <c r="BE3031" s="2">
        <v>0</v>
      </c>
      <c r="BF3031" s="2">
        <v>0</v>
      </c>
      <c r="BG3031" s="2">
        <v>0</v>
      </c>
      <c r="BH3031" s="2">
        <v>0</v>
      </c>
      <c r="BI3031" s="2">
        <v>0</v>
      </c>
      <c r="BJ3031" s="2">
        <v>0</v>
      </c>
      <c r="BK3031" s="2">
        <v>0</v>
      </c>
      <c r="BL3031" s="2">
        <v>3</v>
      </c>
      <c r="BM3031" s="2">
        <v>4</v>
      </c>
      <c r="BN3031" s="2">
        <v>2</v>
      </c>
      <c r="BO3031" s="2">
        <v>3</v>
      </c>
      <c r="BP3031" s="2">
        <v>0</v>
      </c>
      <c r="BQ3031" s="2">
        <v>0</v>
      </c>
      <c r="BR3031" s="2">
        <v>0</v>
      </c>
      <c r="BS3031" s="2">
        <v>0</v>
      </c>
      <c r="BT3031" s="2">
        <v>0</v>
      </c>
      <c r="BU3031" s="2">
        <v>0</v>
      </c>
      <c r="BV3031" s="2">
        <v>0</v>
      </c>
      <c r="BW3031" s="2">
        <v>0</v>
      </c>
      <c r="BX3031" s="2">
        <v>0</v>
      </c>
      <c r="BY3031" s="2">
        <v>0</v>
      </c>
      <c r="BZ3031" s="2">
        <v>0</v>
      </c>
      <c r="CA3031" s="2">
        <v>0</v>
      </c>
      <c r="CB3031" s="2">
        <v>0</v>
      </c>
      <c r="CC3031" s="2">
        <v>0</v>
      </c>
      <c r="CD3031" s="2">
        <v>0</v>
      </c>
      <c r="CE3031" s="2">
        <v>0</v>
      </c>
      <c r="CF3031" s="2">
        <v>0</v>
      </c>
      <c r="CG3031" s="2">
        <v>0</v>
      </c>
      <c r="CH3031" s="2">
        <v>0</v>
      </c>
      <c r="CI3031" s="2">
        <v>0</v>
      </c>
      <c r="CJ3031" s="2">
        <v>0</v>
      </c>
      <c r="CK3031" s="2">
        <v>0</v>
      </c>
      <c r="CL3031" s="2">
        <v>2</v>
      </c>
    </row>
    <row r="3032" spans="1:90" x14ac:dyDescent="0.25">
      <c r="A3032" t="s">
        <v>115</v>
      </c>
      <c r="B3032">
        <v>21003</v>
      </c>
      <c r="C3032" t="s">
        <v>147</v>
      </c>
      <c r="D3032">
        <v>1</v>
      </c>
      <c r="E3032">
        <v>8</v>
      </c>
      <c r="F3032">
        <v>33716</v>
      </c>
      <c r="G3032">
        <v>35033716</v>
      </c>
      <c r="H3032" t="s">
        <v>13453</v>
      </c>
      <c r="I3032">
        <v>438</v>
      </c>
      <c r="J3032" t="s">
        <v>147</v>
      </c>
      <c r="K3032" t="s">
        <v>1123</v>
      </c>
      <c r="L3032">
        <v>1</v>
      </c>
      <c r="M3032" t="s">
        <v>147</v>
      </c>
      <c r="N3032">
        <v>17510415</v>
      </c>
      <c r="O3032" t="s">
        <v>92</v>
      </c>
      <c r="P3032" t="s">
        <v>13454</v>
      </c>
      <c r="Q3032">
        <v>115</v>
      </c>
      <c r="R3032">
        <v>14</v>
      </c>
      <c r="S3032">
        <v>34331776</v>
      </c>
      <c r="T3032">
        <v>34336708</v>
      </c>
      <c r="U3032" t="s">
        <v>13455</v>
      </c>
      <c r="V3032">
        <v>1</v>
      </c>
      <c r="W3032" s="2">
        <v>0</v>
      </c>
      <c r="X3032" s="2">
        <v>0</v>
      </c>
      <c r="Y3032" s="2">
        <v>74</v>
      </c>
      <c r="Z3032" s="2">
        <v>69</v>
      </c>
      <c r="AA3032" s="2">
        <v>64</v>
      </c>
      <c r="AB3032" s="2">
        <v>70</v>
      </c>
      <c r="AC3032" s="2">
        <v>75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2">
        <v>0</v>
      </c>
      <c r="BD3032" s="2">
        <v>14</v>
      </c>
      <c r="BE3032" s="2">
        <v>0</v>
      </c>
      <c r="BF3032" s="2">
        <v>0</v>
      </c>
      <c r="BG3032" s="2">
        <v>3</v>
      </c>
      <c r="BH3032" s="2">
        <v>4</v>
      </c>
      <c r="BI3032" s="2">
        <v>4</v>
      </c>
      <c r="BJ3032" s="2">
        <v>4</v>
      </c>
      <c r="BK3032" s="2">
        <v>4</v>
      </c>
      <c r="BL3032" s="2">
        <v>0</v>
      </c>
      <c r="BM3032" s="2">
        <v>0</v>
      </c>
      <c r="BN3032" s="2">
        <v>0</v>
      </c>
      <c r="BO3032" s="2">
        <v>0</v>
      </c>
      <c r="BP3032" s="2">
        <v>0</v>
      </c>
      <c r="BQ3032" s="2">
        <v>0</v>
      </c>
      <c r="BR3032" s="2">
        <v>0</v>
      </c>
      <c r="BS3032" s="2">
        <v>0</v>
      </c>
      <c r="BT3032" s="2">
        <v>0</v>
      </c>
      <c r="BU3032" s="2">
        <v>0</v>
      </c>
      <c r="BV3032" s="2">
        <v>0</v>
      </c>
      <c r="BW3032" s="2">
        <v>0</v>
      </c>
      <c r="BX3032" s="2">
        <v>0</v>
      </c>
      <c r="BY3032" s="2">
        <v>0</v>
      </c>
      <c r="BZ3032" s="2">
        <v>0</v>
      </c>
      <c r="CA3032" s="2">
        <v>0</v>
      </c>
      <c r="CB3032" s="2">
        <v>0</v>
      </c>
      <c r="CC3032" s="2">
        <v>0</v>
      </c>
      <c r="CD3032" s="2">
        <v>0</v>
      </c>
      <c r="CE3032" s="2">
        <v>0</v>
      </c>
      <c r="CF3032" s="2">
        <v>0</v>
      </c>
      <c r="CG3032" s="2">
        <v>0</v>
      </c>
      <c r="CH3032" s="2">
        <v>0</v>
      </c>
      <c r="CI3032" s="2">
        <v>0</v>
      </c>
      <c r="CJ3032" s="2">
        <v>0</v>
      </c>
      <c r="CK3032" s="2">
        <v>0</v>
      </c>
      <c r="CL3032" s="2">
        <v>4</v>
      </c>
    </row>
    <row r="3033" spans="1:90" x14ac:dyDescent="0.25">
      <c r="A3033" t="s">
        <v>115</v>
      </c>
      <c r="B3033">
        <v>21003</v>
      </c>
      <c r="C3033" t="s">
        <v>147</v>
      </c>
      <c r="D3033">
        <v>1</v>
      </c>
      <c r="E3033">
        <v>8</v>
      </c>
      <c r="F3033">
        <v>33534</v>
      </c>
      <c r="G3033">
        <v>35033534</v>
      </c>
      <c r="H3033" t="s">
        <v>15356</v>
      </c>
      <c r="I3033">
        <v>314</v>
      </c>
      <c r="J3033" t="s">
        <v>2497</v>
      </c>
      <c r="K3033" t="s">
        <v>3270</v>
      </c>
      <c r="L3033">
        <v>1</v>
      </c>
      <c r="M3033" t="s">
        <v>2497</v>
      </c>
      <c r="N3033">
        <v>17450000</v>
      </c>
      <c r="O3033" t="s">
        <v>102</v>
      </c>
      <c r="P3033" t="s">
        <v>15357</v>
      </c>
      <c r="Q3033">
        <v>1086</v>
      </c>
      <c r="R3033">
        <v>14</v>
      </c>
      <c r="S3033">
        <v>32741136</v>
      </c>
      <c r="T3033">
        <v>32741196</v>
      </c>
      <c r="U3033" t="s">
        <v>15358</v>
      </c>
      <c r="V3033">
        <v>1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59</v>
      </c>
      <c r="AE3033" s="2">
        <v>49</v>
      </c>
      <c r="AF3033" s="2">
        <v>60</v>
      </c>
      <c r="AG3033" s="2">
        <v>48</v>
      </c>
      <c r="AH3033" s="2">
        <v>60</v>
      </c>
      <c r="AI3033" s="2">
        <v>61</v>
      </c>
      <c r="AJ3033" s="2">
        <v>45</v>
      </c>
      <c r="AK3033" s="2">
        <v>0</v>
      </c>
      <c r="AL3033" s="2">
        <v>0</v>
      </c>
      <c r="AM3033" s="2">
        <v>0</v>
      </c>
      <c r="AN3033" s="2">
        <v>0</v>
      </c>
      <c r="AO3033" s="2">
        <v>0</v>
      </c>
      <c r="AP3033" s="2">
        <v>0</v>
      </c>
      <c r="AQ3033" s="2">
        <v>0</v>
      </c>
      <c r="AR3033" s="2">
        <v>10</v>
      </c>
      <c r="AS3033" s="2">
        <v>0</v>
      </c>
      <c r="AT3033" s="2">
        <v>0</v>
      </c>
      <c r="AU3033" s="2">
        <v>31</v>
      </c>
      <c r="AV3033" s="2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2">
        <v>0</v>
      </c>
      <c r="BD3033" s="2">
        <v>12</v>
      </c>
      <c r="BE3033" s="2">
        <v>0</v>
      </c>
      <c r="BF3033" s="2">
        <v>0</v>
      </c>
      <c r="BG3033" s="2">
        <v>0</v>
      </c>
      <c r="BH3033" s="2">
        <v>0</v>
      </c>
      <c r="BI3033" s="2">
        <v>0</v>
      </c>
      <c r="BJ3033" s="2">
        <v>0</v>
      </c>
      <c r="BK3033" s="2">
        <v>0</v>
      </c>
      <c r="BL3033" s="2">
        <v>5</v>
      </c>
      <c r="BM3033" s="2">
        <v>3</v>
      </c>
      <c r="BN3033" s="2">
        <v>4</v>
      </c>
      <c r="BO3033" s="2">
        <v>3</v>
      </c>
      <c r="BP3033" s="2">
        <v>3</v>
      </c>
      <c r="BQ3033" s="2">
        <v>3</v>
      </c>
      <c r="BR3033" s="2">
        <v>3</v>
      </c>
      <c r="BS3033" s="2">
        <v>0</v>
      </c>
      <c r="BT3033" s="2">
        <v>0</v>
      </c>
      <c r="BU3033" s="2">
        <v>0</v>
      </c>
      <c r="BV3033" s="2">
        <v>0</v>
      </c>
      <c r="BW3033" s="2">
        <v>0</v>
      </c>
      <c r="BX3033" s="2">
        <v>0</v>
      </c>
      <c r="BY3033" s="2">
        <v>0</v>
      </c>
      <c r="BZ3033" s="2">
        <v>1</v>
      </c>
      <c r="CA3033" s="2">
        <v>0</v>
      </c>
      <c r="CB3033" s="2">
        <v>0</v>
      </c>
      <c r="CC3033" s="2">
        <v>2</v>
      </c>
      <c r="CD3033" s="2">
        <v>0</v>
      </c>
      <c r="CE3033" s="2">
        <v>0</v>
      </c>
      <c r="CF3033" s="2">
        <v>0</v>
      </c>
      <c r="CG3033" s="2">
        <v>0</v>
      </c>
      <c r="CH3033" s="2">
        <v>0</v>
      </c>
      <c r="CI3033" s="2">
        <v>0</v>
      </c>
      <c r="CJ3033" s="2">
        <v>0</v>
      </c>
      <c r="CK3033" s="2">
        <v>0</v>
      </c>
      <c r="CL3033" s="2">
        <v>3</v>
      </c>
    </row>
    <row r="3034" spans="1:90" x14ac:dyDescent="0.25">
      <c r="A3034" t="s">
        <v>115</v>
      </c>
      <c r="B3034">
        <v>21003</v>
      </c>
      <c r="C3034" t="s">
        <v>147</v>
      </c>
      <c r="D3034">
        <v>1</v>
      </c>
      <c r="E3034">
        <v>8</v>
      </c>
      <c r="F3034">
        <v>903673</v>
      </c>
      <c r="G3034">
        <v>35903673</v>
      </c>
      <c r="H3034" t="s">
        <v>1109</v>
      </c>
      <c r="I3034">
        <v>315</v>
      </c>
      <c r="J3034" t="s">
        <v>149</v>
      </c>
      <c r="K3034" t="s">
        <v>1110</v>
      </c>
      <c r="L3034">
        <v>1</v>
      </c>
      <c r="M3034" t="s">
        <v>149</v>
      </c>
      <c r="N3034">
        <v>17400000</v>
      </c>
      <c r="O3034" t="s">
        <v>102</v>
      </c>
      <c r="P3034" t="s">
        <v>1111</v>
      </c>
      <c r="Q3034">
        <v>1400</v>
      </c>
      <c r="R3034">
        <v>14</v>
      </c>
      <c r="S3034">
        <v>34710805</v>
      </c>
      <c r="T3034">
        <v>34714767</v>
      </c>
      <c r="U3034" t="s">
        <v>1112</v>
      </c>
      <c r="V3034">
        <v>1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149</v>
      </c>
      <c r="AE3034" s="2">
        <v>91</v>
      </c>
      <c r="AF3034" s="2">
        <v>95</v>
      </c>
      <c r="AG3034" s="2">
        <v>94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0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2">
        <v>68</v>
      </c>
      <c r="BD3034" s="2">
        <v>14</v>
      </c>
      <c r="BE3034" s="2">
        <v>0</v>
      </c>
      <c r="BF3034" s="2">
        <v>0</v>
      </c>
      <c r="BG3034" s="2">
        <v>0</v>
      </c>
      <c r="BH3034" s="2">
        <v>0</v>
      </c>
      <c r="BI3034" s="2">
        <v>0</v>
      </c>
      <c r="BJ3034" s="2">
        <v>0</v>
      </c>
      <c r="BK3034" s="2">
        <v>0</v>
      </c>
      <c r="BL3034" s="2">
        <v>7</v>
      </c>
      <c r="BM3034" s="2">
        <v>6</v>
      </c>
      <c r="BN3034" s="2">
        <v>5</v>
      </c>
      <c r="BO3034" s="2">
        <v>4</v>
      </c>
      <c r="BP3034" s="2">
        <v>0</v>
      </c>
      <c r="BQ3034" s="2">
        <v>0</v>
      </c>
      <c r="BR3034" s="2">
        <v>0</v>
      </c>
      <c r="BS3034" s="2">
        <v>0</v>
      </c>
      <c r="BT3034" s="2">
        <v>0</v>
      </c>
      <c r="BU3034" s="2">
        <v>0</v>
      </c>
      <c r="BV3034" s="2">
        <v>0</v>
      </c>
      <c r="BW3034" s="2">
        <v>0</v>
      </c>
      <c r="BX3034" s="2">
        <v>0</v>
      </c>
      <c r="BY3034" s="2">
        <v>0</v>
      </c>
      <c r="BZ3034" s="2">
        <v>0</v>
      </c>
      <c r="CA3034" s="2">
        <v>0</v>
      </c>
      <c r="CB3034" s="2">
        <v>0</v>
      </c>
      <c r="CC3034" s="2">
        <v>0</v>
      </c>
      <c r="CD3034" s="2">
        <v>0</v>
      </c>
      <c r="CE3034" s="2">
        <v>0</v>
      </c>
      <c r="CF3034" s="2">
        <v>0</v>
      </c>
      <c r="CG3034" s="2">
        <v>0</v>
      </c>
      <c r="CH3034" s="2">
        <v>0</v>
      </c>
      <c r="CI3034" s="2">
        <v>0</v>
      </c>
      <c r="CJ3034" s="2">
        <v>0</v>
      </c>
      <c r="CK3034" s="2">
        <v>3</v>
      </c>
      <c r="CL3034" s="2">
        <v>6</v>
      </c>
    </row>
    <row r="3035" spans="1:90" x14ac:dyDescent="0.25">
      <c r="A3035" t="s">
        <v>115</v>
      </c>
      <c r="B3035">
        <v>21003</v>
      </c>
      <c r="C3035" t="s">
        <v>147</v>
      </c>
      <c r="D3035">
        <v>1</v>
      </c>
      <c r="E3035">
        <v>8</v>
      </c>
      <c r="F3035">
        <v>33492</v>
      </c>
      <c r="G3035">
        <v>35033492</v>
      </c>
      <c r="H3035" t="s">
        <v>2699</v>
      </c>
      <c r="I3035">
        <v>315</v>
      </c>
      <c r="J3035" t="s">
        <v>149</v>
      </c>
      <c r="K3035" t="s">
        <v>2700</v>
      </c>
      <c r="L3035">
        <v>1</v>
      </c>
      <c r="M3035" t="s">
        <v>149</v>
      </c>
      <c r="N3035">
        <v>17400000</v>
      </c>
      <c r="O3035" t="s">
        <v>102</v>
      </c>
      <c r="P3035" t="s">
        <v>2701</v>
      </c>
      <c r="Q3035">
        <v>35</v>
      </c>
      <c r="R3035">
        <v>14</v>
      </c>
      <c r="S3035">
        <v>34061700</v>
      </c>
      <c r="T3035">
        <v>34710223</v>
      </c>
      <c r="U3035" t="s">
        <v>2702</v>
      </c>
      <c r="V3035">
        <v>1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93</v>
      </c>
      <c r="AE3035" s="2">
        <v>120</v>
      </c>
      <c r="AF3035" s="2">
        <v>101</v>
      </c>
      <c r="AG3035" s="2">
        <v>100</v>
      </c>
      <c r="AH3035" s="2">
        <v>167</v>
      </c>
      <c r="AI3035" s="2">
        <v>142</v>
      </c>
      <c r="AJ3035" s="2">
        <v>137</v>
      </c>
      <c r="AK3035" s="2">
        <v>0</v>
      </c>
      <c r="AL3035" s="2">
        <v>0</v>
      </c>
      <c r="AM3035" s="2">
        <v>0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157</v>
      </c>
      <c r="AV3035" s="2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2">
        <v>224</v>
      </c>
      <c r="BD3035" s="2">
        <v>7</v>
      </c>
      <c r="BE3035" s="2">
        <v>0</v>
      </c>
      <c r="BF3035" s="2">
        <v>0</v>
      </c>
      <c r="BG3035" s="2">
        <v>0</v>
      </c>
      <c r="BH3035" s="2">
        <v>0</v>
      </c>
      <c r="BI3035" s="2">
        <v>0</v>
      </c>
      <c r="BJ3035" s="2">
        <v>0</v>
      </c>
      <c r="BK3035" s="2">
        <v>0</v>
      </c>
      <c r="BL3035" s="2">
        <v>4</v>
      </c>
      <c r="BM3035" s="2">
        <v>7</v>
      </c>
      <c r="BN3035" s="2">
        <v>6</v>
      </c>
      <c r="BO3035" s="2">
        <v>4</v>
      </c>
      <c r="BP3035" s="2">
        <v>7</v>
      </c>
      <c r="BQ3035" s="2">
        <v>6</v>
      </c>
      <c r="BR3035" s="2">
        <v>5</v>
      </c>
      <c r="BS3035" s="2">
        <v>0</v>
      </c>
      <c r="BT3035" s="2">
        <v>0</v>
      </c>
      <c r="BU3035" s="2">
        <v>0</v>
      </c>
      <c r="BV3035" s="2">
        <v>0</v>
      </c>
      <c r="BW3035" s="2">
        <v>0</v>
      </c>
      <c r="BX3035" s="2">
        <v>0</v>
      </c>
      <c r="BY3035" s="2">
        <v>0</v>
      </c>
      <c r="BZ3035" s="2">
        <v>0</v>
      </c>
      <c r="CA3035" s="2">
        <v>0</v>
      </c>
      <c r="CB3035" s="2">
        <v>0</v>
      </c>
      <c r="CC3035" s="2">
        <v>9</v>
      </c>
      <c r="CD3035" s="2">
        <v>0</v>
      </c>
      <c r="CE3035" s="2">
        <v>0</v>
      </c>
      <c r="CF3035" s="2">
        <v>0</v>
      </c>
      <c r="CG3035" s="2">
        <v>0</v>
      </c>
      <c r="CH3035" s="2">
        <v>0</v>
      </c>
      <c r="CI3035" s="2">
        <v>0</v>
      </c>
      <c r="CJ3035" s="2">
        <v>0</v>
      </c>
      <c r="CK3035" s="2">
        <v>9</v>
      </c>
      <c r="CL3035" s="2">
        <v>3</v>
      </c>
    </row>
    <row r="3036" spans="1:90" x14ac:dyDescent="0.25">
      <c r="A3036" t="s">
        <v>115</v>
      </c>
      <c r="B3036">
        <v>21003</v>
      </c>
      <c r="C3036" t="s">
        <v>147</v>
      </c>
      <c r="D3036">
        <v>1</v>
      </c>
      <c r="E3036">
        <v>8</v>
      </c>
      <c r="F3036">
        <v>33455</v>
      </c>
      <c r="G3036">
        <v>35033455</v>
      </c>
      <c r="H3036" t="s">
        <v>15606</v>
      </c>
      <c r="I3036">
        <v>426</v>
      </c>
      <c r="J3036" t="s">
        <v>5853</v>
      </c>
      <c r="K3036" t="s">
        <v>91</v>
      </c>
      <c r="L3036">
        <v>1</v>
      </c>
      <c r="M3036" t="s">
        <v>5853</v>
      </c>
      <c r="N3036">
        <v>17420000</v>
      </c>
      <c r="O3036" t="s">
        <v>92</v>
      </c>
      <c r="P3036" t="s">
        <v>6867</v>
      </c>
      <c r="Q3036">
        <v>600</v>
      </c>
      <c r="R3036">
        <v>14</v>
      </c>
      <c r="S3036">
        <v>34741122</v>
      </c>
      <c r="U3036" t="s">
        <v>15607</v>
      </c>
      <c r="V3036">
        <v>1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40</v>
      </c>
      <c r="AE3036" s="2">
        <v>35</v>
      </c>
      <c r="AF3036" s="2">
        <v>22</v>
      </c>
      <c r="AG3036" s="2">
        <v>43</v>
      </c>
      <c r="AH3036" s="2">
        <v>61</v>
      </c>
      <c r="AI3036" s="2">
        <v>42</v>
      </c>
      <c r="AJ3036" s="2">
        <v>41</v>
      </c>
      <c r="AK3036" s="2">
        <v>0</v>
      </c>
      <c r="AL3036" s="2">
        <v>0</v>
      </c>
      <c r="AM3036" s="2">
        <v>0</v>
      </c>
      <c r="AN3036" s="2">
        <v>0</v>
      </c>
      <c r="AO3036" s="2">
        <v>0</v>
      </c>
      <c r="AP3036" s="2">
        <v>0</v>
      </c>
      <c r="AQ3036" s="2">
        <v>0</v>
      </c>
      <c r="AR3036" s="2">
        <v>10</v>
      </c>
      <c r="AS3036" s="2">
        <v>0</v>
      </c>
      <c r="AT3036" s="2">
        <v>0</v>
      </c>
      <c r="AU3036" s="2">
        <v>27</v>
      </c>
      <c r="AV3036" s="2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  <c r="BG3036" s="2">
        <v>0</v>
      </c>
      <c r="BH3036" s="2">
        <v>0</v>
      </c>
      <c r="BI3036" s="2">
        <v>0</v>
      </c>
      <c r="BJ3036" s="2">
        <v>0</v>
      </c>
      <c r="BK3036" s="2">
        <v>0</v>
      </c>
      <c r="BL3036" s="2">
        <v>3</v>
      </c>
      <c r="BM3036" s="2">
        <v>2</v>
      </c>
      <c r="BN3036" s="2">
        <v>1</v>
      </c>
      <c r="BO3036" s="2">
        <v>2</v>
      </c>
      <c r="BP3036" s="2">
        <v>2</v>
      </c>
      <c r="BQ3036" s="2">
        <v>2</v>
      </c>
      <c r="BR3036" s="2">
        <v>2</v>
      </c>
      <c r="BS3036" s="2">
        <v>0</v>
      </c>
      <c r="BT3036" s="2">
        <v>0</v>
      </c>
      <c r="BU3036" s="2">
        <v>0</v>
      </c>
      <c r="BV3036" s="2">
        <v>0</v>
      </c>
      <c r="BW3036" s="2">
        <v>0</v>
      </c>
      <c r="BX3036" s="2">
        <v>0</v>
      </c>
      <c r="BY3036" s="2">
        <v>0</v>
      </c>
      <c r="BZ3036" s="2">
        <v>1</v>
      </c>
      <c r="CA3036" s="2">
        <v>0</v>
      </c>
      <c r="CB3036" s="2">
        <v>0</v>
      </c>
      <c r="CC3036" s="2">
        <v>1</v>
      </c>
      <c r="CD3036" s="2">
        <v>0</v>
      </c>
      <c r="CE3036" s="2">
        <v>0</v>
      </c>
      <c r="CF3036" s="2">
        <v>0</v>
      </c>
      <c r="CG3036" s="2">
        <v>0</v>
      </c>
      <c r="CH3036" s="2">
        <v>0</v>
      </c>
      <c r="CI3036" s="2">
        <v>0</v>
      </c>
      <c r="CJ3036" s="2">
        <v>0</v>
      </c>
      <c r="CK3036" s="2">
        <v>0</v>
      </c>
      <c r="CL3036" s="2">
        <v>0</v>
      </c>
    </row>
    <row r="3037" spans="1:90" x14ac:dyDescent="0.25">
      <c r="A3037" t="s">
        <v>115</v>
      </c>
      <c r="B3037">
        <v>21003</v>
      </c>
      <c r="C3037" t="s">
        <v>147</v>
      </c>
      <c r="D3037">
        <v>1</v>
      </c>
      <c r="E3037">
        <v>8</v>
      </c>
      <c r="F3037">
        <v>474629</v>
      </c>
      <c r="G3037">
        <v>35474629</v>
      </c>
      <c r="H3037" t="s">
        <v>4243</v>
      </c>
      <c r="I3037">
        <v>438</v>
      </c>
      <c r="J3037" t="s">
        <v>147</v>
      </c>
      <c r="K3037" t="s">
        <v>4244</v>
      </c>
      <c r="L3037">
        <v>1</v>
      </c>
      <c r="M3037" t="s">
        <v>147</v>
      </c>
      <c r="N3037">
        <v>17512864</v>
      </c>
      <c r="O3037" t="s">
        <v>102</v>
      </c>
      <c r="P3037" t="s">
        <v>4245</v>
      </c>
      <c r="Q3037">
        <v>165</v>
      </c>
      <c r="R3037">
        <v>14</v>
      </c>
      <c r="S3037">
        <v>34152149</v>
      </c>
      <c r="U3037" t="s">
        <v>4246</v>
      </c>
      <c r="V3037">
        <v>1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63</v>
      </c>
      <c r="AE3037" s="2">
        <v>73</v>
      </c>
      <c r="AF3037" s="2">
        <v>77</v>
      </c>
      <c r="AG3037" s="2">
        <v>44</v>
      </c>
      <c r="AH3037" s="2">
        <v>66</v>
      </c>
      <c r="AI3037" s="2">
        <v>58</v>
      </c>
      <c r="AJ3037" s="2">
        <v>45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0</v>
      </c>
      <c r="AV3037" s="2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2">
        <v>64</v>
      </c>
      <c r="BD3037" s="2">
        <v>20</v>
      </c>
      <c r="BE3037" s="2">
        <v>0</v>
      </c>
      <c r="BF3037" s="2">
        <v>0</v>
      </c>
      <c r="BG3037" s="2">
        <v>0</v>
      </c>
      <c r="BH3037" s="2">
        <v>0</v>
      </c>
      <c r="BI3037" s="2">
        <v>0</v>
      </c>
      <c r="BJ3037" s="2">
        <v>0</v>
      </c>
      <c r="BK3037" s="2">
        <v>0</v>
      </c>
      <c r="BL3037" s="2">
        <v>4</v>
      </c>
      <c r="BM3037" s="2">
        <v>5</v>
      </c>
      <c r="BN3037" s="2">
        <v>5</v>
      </c>
      <c r="BO3037" s="2">
        <v>4</v>
      </c>
      <c r="BP3037" s="2">
        <v>3</v>
      </c>
      <c r="BQ3037" s="2">
        <v>4</v>
      </c>
      <c r="BR3037" s="2">
        <v>3</v>
      </c>
      <c r="BS3037" s="2">
        <v>0</v>
      </c>
      <c r="BT3037" s="2">
        <v>0</v>
      </c>
      <c r="BU3037" s="2">
        <v>0</v>
      </c>
      <c r="BV3037" s="2">
        <v>0</v>
      </c>
      <c r="BW3037" s="2">
        <v>0</v>
      </c>
      <c r="BX3037" s="2">
        <v>0</v>
      </c>
      <c r="BY3037" s="2">
        <v>0</v>
      </c>
      <c r="BZ3037" s="2">
        <v>0</v>
      </c>
      <c r="CA3037" s="2">
        <v>0</v>
      </c>
      <c r="CB3037" s="2">
        <v>0</v>
      </c>
      <c r="CC3037" s="2">
        <v>0</v>
      </c>
      <c r="CD3037" s="2">
        <v>0</v>
      </c>
      <c r="CE3037" s="2">
        <v>0</v>
      </c>
      <c r="CF3037" s="2">
        <v>0</v>
      </c>
      <c r="CG3037" s="2">
        <v>0</v>
      </c>
      <c r="CH3037" s="2">
        <v>0</v>
      </c>
      <c r="CI3037" s="2">
        <v>0</v>
      </c>
      <c r="CJ3037" s="2">
        <v>0</v>
      </c>
      <c r="CK3037" s="2">
        <v>6</v>
      </c>
      <c r="CL3037" s="2">
        <v>5</v>
      </c>
    </row>
    <row r="3038" spans="1:90" x14ac:dyDescent="0.25">
      <c r="A3038" t="s">
        <v>115</v>
      </c>
      <c r="B3038">
        <v>21003</v>
      </c>
      <c r="C3038" t="s">
        <v>147</v>
      </c>
      <c r="D3038">
        <v>1</v>
      </c>
      <c r="E3038">
        <v>8</v>
      </c>
      <c r="F3038">
        <v>462688</v>
      </c>
      <c r="G3038">
        <v>35462688</v>
      </c>
      <c r="H3038" t="s">
        <v>1255</v>
      </c>
      <c r="I3038">
        <v>438</v>
      </c>
      <c r="J3038" t="s">
        <v>147</v>
      </c>
      <c r="K3038" t="s">
        <v>1255</v>
      </c>
      <c r="L3038">
        <v>1</v>
      </c>
      <c r="M3038" t="s">
        <v>147</v>
      </c>
      <c r="N3038">
        <v>17512420</v>
      </c>
      <c r="O3038" t="s">
        <v>92</v>
      </c>
      <c r="P3038" t="s">
        <v>4242</v>
      </c>
      <c r="Q3038">
        <v>11</v>
      </c>
      <c r="R3038">
        <v>14</v>
      </c>
      <c r="S3038">
        <v>34253154</v>
      </c>
      <c r="U3038" t="s">
        <v>18010</v>
      </c>
      <c r="V3038">
        <v>1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60</v>
      </c>
      <c r="AE3038" s="2">
        <v>65</v>
      </c>
      <c r="AF3038" s="2">
        <v>79</v>
      </c>
      <c r="AG3038" s="2">
        <v>49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0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0</v>
      </c>
      <c r="AV3038" s="2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2">
        <v>0</v>
      </c>
      <c r="BD3038" s="2">
        <v>3</v>
      </c>
      <c r="BE3038" s="2">
        <v>0</v>
      </c>
      <c r="BF3038" s="2">
        <v>0</v>
      </c>
      <c r="BG3038" s="2">
        <v>0</v>
      </c>
      <c r="BH3038" s="2">
        <v>0</v>
      </c>
      <c r="BI3038" s="2">
        <v>0</v>
      </c>
      <c r="BJ3038" s="2">
        <v>0</v>
      </c>
      <c r="BK3038" s="2">
        <v>0</v>
      </c>
      <c r="BL3038" s="2">
        <v>2</v>
      </c>
      <c r="BM3038" s="2">
        <v>3</v>
      </c>
      <c r="BN3038" s="2">
        <v>3</v>
      </c>
      <c r="BO3038" s="2">
        <v>3</v>
      </c>
      <c r="BP3038" s="2">
        <v>0</v>
      </c>
      <c r="BQ3038" s="2">
        <v>0</v>
      </c>
      <c r="BR3038" s="2">
        <v>0</v>
      </c>
      <c r="BS3038" s="2">
        <v>0</v>
      </c>
      <c r="BT3038" s="2">
        <v>0</v>
      </c>
      <c r="BU3038" s="2">
        <v>0</v>
      </c>
      <c r="BV3038" s="2">
        <v>0</v>
      </c>
      <c r="BW3038" s="2">
        <v>0</v>
      </c>
      <c r="BX3038" s="2">
        <v>0</v>
      </c>
      <c r="BY3038" s="2">
        <v>0</v>
      </c>
      <c r="BZ3038" s="2">
        <v>0</v>
      </c>
      <c r="CA3038" s="2">
        <v>0</v>
      </c>
      <c r="CB3038" s="2">
        <v>0</v>
      </c>
      <c r="CC3038" s="2">
        <v>0</v>
      </c>
      <c r="CD3038" s="2">
        <v>0</v>
      </c>
      <c r="CE3038" s="2">
        <v>0</v>
      </c>
      <c r="CF3038" s="2">
        <v>0</v>
      </c>
      <c r="CG3038" s="2">
        <v>0</v>
      </c>
      <c r="CH3038" s="2">
        <v>0</v>
      </c>
      <c r="CI3038" s="2">
        <v>0</v>
      </c>
      <c r="CJ3038" s="2">
        <v>0</v>
      </c>
      <c r="CK3038" s="2">
        <v>0</v>
      </c>
      <c r="CL3038" s="2">
        <v>1</v>
      </c>
    </row>
    <row r="3039" spans="1:90" x14ac:dyDescent="0.25">
      <c r="A3039" t="s">
        <v>115</v>
      </c>
      <c r="B3039">
        <v>21003</v>
      </c>
      <c r="C3039" t="s">
        <v>147</v>
      </c>
      <c r="D3039">
        <v>1</v>
      </c>
      <c r="E3039">
        <v>8</v>
      </c>
      <c r="F3039">
        <v>907650</v>
      </c>
      <c r="G3039">
        <v>35907650</v>
      </c>
      <c r="H3039" t="s">
        <v>17417</v>
      </c>
      <c r="I3039">
        <v>438</v>
      </c>
      <c r="J3039" t="s">
        <v>147</v>
      </c>
      <c r="K3039" t="s">
        <v>136</v>
      </c>
      <c r="L3039">
        <v>1</v>
      </c>
      <c r="M3039" t="s">
        <v>147</v>
      </c>
      <c r="N3039">
        <v>17523440</v>
      </c>
      <c r="O3039" t="s">
        <v>92</v>
      </c>
      <c r="P3039" t="s">
        <v>17418</v>
      </c>
      <c r="Q3039">
        <v>277</v>
      </c>
      <c r="R3039">
        <v>14</v>
      </c>
      <c r="S3039">
        <v>34171520</v>
      </c>
      <c r="T3039">
        <v>34172719</v>
      </c>
      <c r="U3039" t="s">
        <v>17419</v>
      </c>
      <c r="V3039">
        <v>1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82</v>
      </c>
      <c r="AE3039" s="2">
        <v>97</v>
      </c>
      <c r="AF3039" s="2">
        <v>125</v>
      </c>
      <c r="AG3039" s="2">
        <v>58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0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2">
        <v>96</v>
      </c>
      <c r="BD3039" s="2">
        <v>0</v>
      </c>
      <c r="BE3039" s="2">
        <v>0</v>
      </c>
      <c r="BF3039" s="2">
        <v>0</v>
      </c>
      <c r="BG3039" s="2">
        <v>0</v>
      </c>
      <c r="BH3039" s="2">
        <v>0</v>
      </c>
      <c r="BI3039" s="2">
        <v>0</v>
      </c>
      <c r="BJ3039" s="2">
        <v>0</v>
      </c>
      <c r="BK3039" s="2">
        <v>0</v>
      </c>
      <c r="BL3039" s="2">
        <v>6</v>
      </c>
      <c r="BM3039" s="2">
        <v>4</v>
      </c>
      <c r="BN3039" s="2">
        <v>8</v>
      </c>
      <c r="BO3039" s="2">
        <v>4</v>
      </c>
      <c r="BP3039" s="2">
        <v>0</v>
      </c>
      <c r="BQ3039" s="2">
        <v>0</v>
      </c>
      <c r="BR3039" s="2">
        <v>0</v>
      </c>
      <c r="BS3039" s="2">
        <v>0</v>
      </c>
      <c r="BT3039" s="2">
        <v>0</v>
      </c>
      <c r="BU3039" s="2">
        <v>0</v>
      </c>
      <c r="BV3039" s="2">
        <v>0</v>
      </c>
      <c r="BW3039" s="2">
        <v>0</v>
      </c>
      <c r="BX3039" s="2">
        <v>0</v>
      </c>
      <c r="BY3039" s="2">
        <v>0</v>
      </c>
      <c r="BZ3039" s="2">
        <v>0</v>
      </c>
      <c r="CA3039" s="2">
        <v>0</v>
      </c>
      <c r="CB3039" s="2">
        <v>0</v>
      </c>
      <c r="CC3039" s="2">
        <v>0</v>
      </c>
      <c r="CD3039" s="2">
        <v>0</v>
      </c>
      <c r="CE3039" s="2">
        <v>0</v>
      </c>
      <c r="CF3039" s="2">
        <v>0</v>
      </c>
      <c r="CG3039" s="2">
        <v>0</v>
      </c>
      <c r="CH3039" s="2">
        <v>0</v>
      </c>
      <c r="CI3039" s="2">
        <v>0</v>
      </c>
      <c r="CJ3039" s="2">
        <v>0</v>
      </c>
      <c r="CK3039" s="2">
        <v>5</v>
      </c>
      <c r="CL3039" s="2">
        <v>0</v>
      </c>
    </row>
    <row r="3040" spans="1:90" x14ac:dyDescent="0.25">
      <c r="A3040" t="s">
        <v>115</v>
      </c>
      <c r="B3040">
        <v>21003</v>
      </c>
      <c r="C3040" t="s">
        <v>147</v>
      </c>
      <c r="D3040">
        <v>1</v>
      </c>
      <c r="E3040">
        <v>8</v>
      </c>
      <c r="F3040">
        <v>43254</v>
      </c>
      <c r="G3040">
        <v>35043254</v>
      </c>
      <c r="H3040" t="s">
        <v>11654</v>
      </c>
      <c r="I3040">
        <v>438</v>
      </c>
      <c r="J3040" t="s">
        <v>147</v>
      </c>
      <c r="K3040" t="s">
        <v>4695</v>
      </c>
      <c r="L3040">
        <v>1</v>
      </c>
      <c r="M3040" t="s">
        <v>147</v>
      </c>
      <c r="N3040">
        <v>17524119</v>
      </c>
      <c r="O3040" t="s">
        <v>102</v>
      </c>
      <c r="P3040" t="s">
        <v>6090</v>
      </c>
      <c r="Q3040">
        <v>5</v>
      </c>
      <c r="R3040">
        <v>14</v>
      </c>
      <c r="S3040">
        <v>34173952</v>
      </c>
      <c r="T3040">
        <v>34174910</v>
      </c>
      <c r="U3040" t="s">
        <v>11655</v>
      </c>
      <c r="V3040">
        <v>1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43</v>
      </c>
      <c r="AE3040" s="2">
        <v>40</v>
      </c>
      <c r="AF3040" s="2">
        <v>52</v>
      </c>
      <c r="AG3040" s="2">
        <v>37</v>
      </c>
      <c r="AH3040" s="2">
        <v>118</v>
      </c>
      <c r="AI3040" s="2">
        <v>116</v>
      </c>
      <c r="AJ3040" s="2">
        <v>114</v>
      </c>
      <c r="AK3040" s="2">
        <v>0</v>
      </c>
      <c r="AL3040" s="2">
        <v>0</v>
      </c>
      <c r="AM3040" s="2">
        <v>0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2">
        <v>105</v>
      </c>
      <c r="BD3040" s="2">
        <v>9</v>
      </c>
      <c r="BE3040" s="2">
        <v>0</v>
      </c>
      <c r="BF3040" s="2">
        <v>0</v>
      </c>
      <c r="BG3040" s="2">
        <v>0</v>
      </c>
      <c r="BH3040" s="2">
        <v>0</v>
      </c>
      <c r="BI3040" s="2">
        <v>0</v>
      </c>
      <c r="BJ3040" s="2">
        <v>0</v>
      </c>
      <c r="BK3040" s="2">
        <v>0</v>
      </c>
      <c r="BL3040" s="2">
        <v>4</v>
      </c>
      <c r="BM3040" s="2">
        <v>2</v>
      </c>
      <c r="BN3040" s="2">
        <v>2</v>
      </c>
      <c r="BO3040" s="2">
        <v>2</v>
      </c>
      <c r="BP3040" s="2">
        <v>3</v>
      </c>
      <c r="BQ3040" s="2">
        <v>4</v>
      </c>
      <c r="BR3040" s="2">
        <v>4</v>
      </c>
      <c r="BS3040" s="2">
        <v>0</v>
      </c>
      <c r="BT3040" s="2">
        <v>0</v>
      </c>
      <c r="BU3040" s="2">
        <v>0</v>
      </c>
      <c r="BV3040" s="2">
        <v>0</v>
      </c>
      <c r="BW3040" s="2">
        <v>0</v>
      </c>
      <c r="BX3040" s="2">
        <v>0</v>
      </c>
      <c r="BY3040" s="2">
        <v>0</v>
      </c>
      <c r="BZ3040" s="2">
        <v>0</v>
      </c>
      <c r="CA3040" s="2">
        <v>0</v>
      </c>
      <c r="CB3040" s="2">
        <v>0</v>
      </c>
      <c r="CC3040" s="2">
        <v>0</v>
      </c>
      <c r="CD3040" s="2">
        <v>0</v>
      </c>
      <c r="CE3040" s="2">
        <v>0</v>
      </c>
      <c r="CF3040" s="2">
        <v>0</v>
      </c>
      <c r="CG3040" s="2">
        <v>0</v>
      </c>
      <c r="CH3040" s="2">
        <v>0</v>
      </c>
      <c r="CI3040" s="2">
        <v>0</v>
      </c>
      <c r="CJ3040" s="2">
        <v>0</v>
      </c>
      <c r="CK3040" s="2">
        <v>5</v>
      </c>
      <c r="CL3040" s="2">
        <v>2</v>
      </c>
    </row>
    <row r="3041" spans="1:90" x14ac:dyDescent="0.25">
      <c r="A3041" t="s">
        <v>115</v>
      </c>
      <c r="B3041">
        <v>21003</v>
      </c>
      <c r="C3041" t="s">
        <v>147</v>
      </c>
      <c r="D3041">
        <v>1</v>
      </c>
      <c r="E3041">
        <v>8</v>
      </c>
      <c r="F3041">
        <v>33650</v>
      </c>
      <c r="G3041">
        <v>35033650</v>
      </c>
      <c r="H3041" t="s">
        <v>12419</v>
      </c>
      <c r="I3041">
        <v>493</v>
      </c>
      <c r="J3041" t="s">
        <v>9899</v>
      </c>
      <c r="K3041" t="s">
        <v>91</v>
      </c>
      <c r="L3041">
        <v>1</v>
      </c>
      <c r="M3041" t="s">
        <v>9899</v>
      </c>
      <c r="N3041">
        <v>19770000</v>
      </c>
      <c r="O3041" t="s">
        <v>92</v>
      </c>
      <c r="P3041" t="s">
        <v>9900</v>
      </c>
      <c r="Q3041">
        <v>555</v>
      </c>
      <c r="R3041">
        <v>14</v>
      </c>
      <c r="S3041">
        <v>34571281</v>
      </c>
      <c r="T3041">
        <v>34571389</v>
      </c>
      <c r="U3041" t="s">
        <v>12420</v>
      </c>
      <c r="V3041">
        <v>1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41</v>
      </c>
      <c r="AI3041" s="2">
        <v>14</v>
      </c>
      <c r="AJ3041" s="2">
        <v>16</v>
      </c>
      <c r="AK3041" s="2">
        <v>0</v>
      </c>
      <c r="AL3041" s="2">
        <v>0</v>
      </c>
      <c r="AM3041" s="2">
        <v>0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8</v>
      </c>
      <c r="AV3041" s="2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2">
        <v>47</v>
      </c>
      <c r="BD3041" s="2">
        <v>0</v>
      </c>
      <c r="BE3041" s="2">
        <v>0</v>
      </c>
      <c r="BF3041" s="2">
        <v>0</v>
      </c>
      <c r="BG3041" s="2">
        <v>0</v>
      </c>
      <c r="BH3041" s="2">
        <v>0</v>
      </c>
      <c r="BI3041" s="2">
        <v>0</v>
      </c>
      <c r="BJ3041" s="2">
        <v>0</v>
      </c>
      <c r="BK3041" s="2">
        <v>0</v>
      </c>
      <c r="BL3041" s="2">
        <v>0</v>
      </c>
      <c r="BM3041" s="2">
        <v>0</v>
      </c>
      <c r="BN3041" s="2">
        <v>0</v>
      </c>
      <c r="BO3041" s="2">
        <v>0</v>
      </c>
      <c r="BP3041" s="2">
        <v>3</v>
      </c>
      <c r="BQ3041" s="2">
        <v>1</v>
      </c>
      <c r="BR3041" s="2">
        <v>1</v>
      </c>
      <c r="BS3041" s="2">
        <v>0</v>
      </c>
      <c r="BT3041" s="2">
        <v>0</v>
      </c>
      <c r="BU3041" s="2">
        <v>0</v>
      </c>
      <c r="BV3041" s="2">
        <v>0</v>
      </c>
      <c r="BW3041" s="2">
        <v>0</v>
      </c>
      <c r="BX3041" s="2">
        <v>0</v>
      </c>
      <c r="BY3041" s="2">
        <v>0</v>
      </c>
      <c r="BZ3041" s="2">
        <v>0</v>
      </c>
      <c r="CA3041" s="2">
        <v>0</v>
      </c>
      <c r="CB3041" s="2">
        <v>0</v>
      </c>
      <c r="CC3041" s="2">
        <v>1</v>
      </c>
      <c r="CD3041" s="2">
        <v>0</v>
      </c>
      <c r="CE3041" s="2">
        <v>0</v>
      </c>
      <c r="CF3041" s="2">
        <v>0</v>
      </c>
      <c r="CG3041" s="2">
        <v>0</v>
      </c>
      <c r="CH3041" s="2">
        <v>0</v>
      </c>
      <c r="CI3041" s="2">
        <v>0</v>
      </c>
      <c r="CJ3041" s="2">
        <v>0</v>
      </c>
      <c r="CK3041" s="2">
        <v>3</v>
      </c>
      <c r="CL3041" s="2">
        <v>0</v>
      </c>
    </row>
    <row r="3042" spans="1:90" x14ac:dyDescent="0.25">
      <c r="A3042" t="s">
        <v>115</v>
      </c>
      <c r="B3042">
        <v>21003</v>
      </c>
      <c r="C3042" t="s">
        <v>147</v>
      </c>
      <c r="D3042">
        <v>1</v>
      </c>
      <c r="E3042">
        <v>8</v>
      </c>
      <c r="F3042">
        <v>33686</v>
      </c>
      <c r="G3042">
        <v>35033686</v>
      </c>
      <c r="H3042" t="s">
        <v>11540</v>
      </c>
      <c r="I3042">
        <v>438</v>
      </c>
      <c r="J3042" t="s">
        <v>147</v>
      </c>
      <c r="K3042" t="s">
        <v>11541</v>
      </c>
      <c r="L3042">
        <v>3</v>
      </c>
      <c r="M3042" t="s">
        <v>11542</v>
      </c>
      <c r="N3042">
        <v>17532000</v>
      </c>
      <c r="O3042" t="s">
        <v>92</v>
      </c>
      <c r="P3042" t="s">
        <v>11543</v>
      </c>
      <c r="Q3042">
        <v>301</v>
      </c>
      <c r="R3042">
        <v>14</v>
      </c>
      <c r="S3042">
        <v>34791041</v>
      </c>
      <c r="T3042">
        <v>34791111</v>
      </c>
      <c r="U3042" t="s">
        <v>11544</v>
      </c>
      <c r="V3042">
        <v>2</v>
      </c>
      <c r="W3042" s="2">
        <v>0</v>
      </c>
      <c r="X3042" s="2">
        <v>0</v>
      </c>
      <c r="Y3042" s="2">
        <v>8</v>
      </c>
      <c r="Z3042" s="2">
        <v>20</v>
      </c>
      <c r="AA3042" s="2">
        <v>10</v>
      </c>
      <c r="AB3042" s="2">
        <v>16</v>
      </c>
      <c r="AC3042" s="2">
        <v>12</v>
      </c>
      <c r="AD3042" s="2">
        <v>23</v>
      </c>
      <c r="AE3042" s="2">
        <v>26</v>
      </c>
      <c r="AF3042" s="2">
        <v>24</v>
      </c>
      <c r="AG3042" s="2">
        <v>12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0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0</v>
      </c>
      <c r="AV3042" s="2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2">
        <v>69</v>
      </c>
      <c r="BD3042" s="2">
        <v>0</v>
      </c>
      <c r="BE3042" s="2">
        <v>0</v>
      </c>
      <c r="BF3042" s="2">
        <v>0</v>
      </c>
      <c r="BG3042" s="2">
        <v>1</v>
      </c>
      <c r="BH3042" s="2">
        <v>1</v>
      </c>
      <c r="BI3042" s="2">
        <v>1</v>
      </c>
      <c r="BJ3042" s="2">
        <v>1</v>
      </c>
      <c r="BK3042" s="2">
        <v>1</v>
      </c>
      <c r="BL3042" s="2">
        <v>1</v>
      </c>
      <c r="BM3042" s="2">
        <v>1</v>
      </c>
      <c r="BN3042" s="2">
        <v>2</v>
      </c>
      <c r="BO3042" s="2">
        <v>2</v>
      </c>
      <c r="BP3042" s="2">
        <v>0</v>
      </c>
      <c r="BQ3042" s="2">
        <v>0</v>
      </c>
      <c r="BR3042" s="2">
        <v>0</v>
      </c>
      <c r="BS3042" s="2">
        <v>0</v>
      </c>
      <c r="BT3042" s="2">
        <v>0</v>
      </c>
      <c r="BU3042" s="2">
        <v>0</v>
      </c>
      <c r="BV3042" s="2">
        <v>0</v>
      </c>
      <c r="BW3042" s="2">
        <v>0</v>
      </c>
      <c r="BX3042" s="2">
        <v>0</v>
      </c>
      <c r="BY3042" s="2">
        <v>0</v>
      </c>
      <c r="BZ3042" s="2">
        <v>0</v>
      </c>
      <c r="CA3042" s="2">
        <v>0</v>
      </c>
      <c r="CB3042" s="2">
        <v>0</v>
      </c>
      <c r="CC3042" s="2">
        <v>0</v>
      </c>
      <c r="CD3042" s="2">
        <v>0</v>
      </c>
      <c r="CE3042" s="2">
        <v>0</v>
      </c>
      <c r="CF3042" s="2">
        <v>0</v>
      </c>
      <c r="CG3042" s="2">
        <v>0</v>
      </c>
      <c r="CH3042" s="2">
        <v>0</v>
      </c>
      <c r="CI3042" s="2">
        <v>0</v>
      </c>
      <c r="CJ3042" s="2">
        <v>0</v>
      </c>
      <c r="CK3042" s="2">
        <v>5</v>
      </c>
      <c r="CL3042" s="2">
        <v>0</v>
      </c>
    </row>
    <row r="3043" spans="1:90" x14ac:dyDescent="0.25">
      <c r="A3043" t="s">
        <v>115</v>
      </c>
      <c r="B3043">
        <v>21003</v>
      </c>
      <c r="C3043" t="s">
        <v>147</v>
      </c>
      <c r="D3043">
        <v>1</v>
      </c>
      <c r="E3043">
        <v>8</v>
      </c>
      <c r="F3043">
        <v>33376</v>
      </c>
      <c r="G3043">
        <v>35033376</v>
      </c>
      <c r="H3043" t="s">
        <v>5117</v>
      </c>
      <c r="I3043">
        <v>164</v>
      </c>
      <c r="J3043" t="s">
        <v>703</v>
      </c>
      <c r="K3043" t="s">
        <v>91</v>
      </c>
      <c r="L3043">
        <v>1</v>
      </c>
      <c r="M3043" t="s">
        <v>703</v>
      </c>
      <c r="N3043">
        <v>17430000</v>
      </c>
      <c r="O3043" t="s">
        <v>102</v>
      </c>
      <c r="P3043" t="s">
        <v>5118</v>
      </c>
      <c r="Q3043">
        <v>65</v>
      </c>
      <c r="R3043">
        <v>14</v>
      </c>
      <c r="S3043">
        <v>34731066</v>
      </c>
      <c r="T3043">
        <v>34731117</v>
      </c>
      <c r="U3043" t="s">
        <v>5119</v>
      </c>
      <c r="V3043">
        <v>1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67</v>
      </c>
      <c r="AE3043" s="2">
        <v>31</v>
      </c>
      <c r="AF3043" s="2">
        <v>44</v>
      </c>
      <c r="AG3043" s="2">
        <v>47</v>
      </c>
      <c r="AH3043" s="2">
        <v>36</v>
      </c>
      <c r="AI3043" s="2">
        <v>35</v>
      </c>
      <c r="AJ3043" s="2">
        <v>35</v>
      </c>
      <c r="AK3043" s="2">
        <v>0</v>
      </c>
      <c r="AL3043" s="2">
        <v>0</v>
      </c>
      <c r="AM3043" s="2">
        <v>0</v>
      </c>
      <c r="AN3043" s="2">
        <v>0</v>
      </c>
      <c r="AO3043" s="2">
        <v>0</v>
      </c>
      <c r="AP3043" s="2">
        <v>0</v>
      </c>
      <c r="AQ3043" s="2">
        <v>0</v>
      </c>
      <c r="AR3043" s="2">
        <v>22</v>
      </c>
      <c r="AS3043" s="2">
        <v>0</v>
      </c>
      <c r="AT3043" s="2">
        <v>0</v>
      </c>
      <c r="AU3043" s="2">
        <v>30</v>
      </c>
      <c r="AV3043" s="2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2">
        <v>144</v>
      </c>
      <c r="BD3043" s="2">
        <v>7</v>
      </c>
      <c r="BE3043" s="2">
        <v>0</v>
      </c>
      <c r="BF3043" s="2">
        <v>0</v>
      </c>
      <c r="BG3043" s="2">
        <v>0</v>
      </c>
      <c r="BH3043" s="2">
        <v>0</v>
      </c>
      <c r="BI3043" s="2">
        <v>0</v>
      </c>
      <c r="BJ3043" s="2">
        <v>0</v>
      </c>
      <c r="BK3043" s="2">
        <v>0</v>
      </c>
      <c r="BL3043" s="2">
        <v>4</v>
      </c>
      <c r="BM3043" s="2">
        <v>2</v>
      </c>
      <c r="BN3043" s="2">
        <v>3</v>
      </c>
      <c r="BO3043" s="2">
        <v>2</v>
      </c>
      <c r="BP3043" s="2">
        <v>2</v>
      </c>
      <c r="BQ3043" s="2">
        <v>2</v>
      </c>
      <c r="BR3043" s="2">
        <v>3</v>
      </c>
      <c r="BS3043" s="2">
        <v>0</v>
      </c>
      <c r="BT3043" s="2">
        <v>0</v>
      </c>
      <c r="BU3043" s="2">
        <v>0</v>
      </c>
      <c r="BV3043" s="2">
        <v>0</v>
      </c>
      <c r="BW3043" s="2">
        <v>0</v>
      </c>
      <c r="BX3043" s="2">
        <v>0</v>
      </c>
      <c r="BY3043" s="2">
        <v>0</v>
      </c>
      <c r="BZ3043" s="2">
        <v>2</v>
      </c>
      <c r="CA3043" s="2">
        <v>0</v>
      </c>
      <c r="CB3043" s="2">
        <v>0</v>
      </c>
      <c r="CC3043" s="2">
        <v>2</v>
      </c>
      <c r="CD3043" s="2">
        <v>0</v>
      </c>
      <c r="CE3043" s="2">
        <v>0</v>
      </c>
      <c r="CF3043" s="2">
        <v>0</v>
      </c>
      <c r="CG3043" s="2">
        <v>0</v>
      </c>
      <c r="CH3043" s="2">
        <v>0</v>
      </c>
      <c r="CI3043" s="2">
        <v>0</v>
      </c>
      <c r="CJ3043" s="2">
        <v>0</v>
      </c>
      <c r="CK3043" s="2">
        <v>7</v>
      </c>
      <c r="CL3043" s="2">
        <v>3</v>
      </c>
    </row>
    <row r="3044" spans="1:90" x14ac:dyDescent="0.25">
      <c r="A3044" t="s">
        <v>115</v>
      </c>
      <c r="B3044">
        <v>21003</v>
      </c>
      <c r="C3044" t="s">
        <v>147</v>
      </c>
      <c r="D3044">
        <v>1</v>
      </c>
      <c r="E3044">
        <v>8</v>
      </c>
      <c r="F3044">
        <v>26414</v>
      </c>
      <c r="G3044">
        <v>35026414</v>
      </c>
      <c r="H3044" t="s">
        <v>8761</v>
      </c>
      <c r="I3044">
        <v>406</v>
      </c>
      <c r="J3044" t="s">
        <v>3422</v>
      </c>
      <c r="K3044" t="s">
        <v>91</v>
      </c>
      <c r="L3044">
        <v>1</v>
      </c>
      <c r="M3044" t="s">
        <v>3422</v>
      </c>
      <c r="N3044">
        <v>17550000</v>
      </c>
      <c r="O3044" t="s">
        <v>92</v>
      </c>
      <c r="P3044" t="s">
        <v>3814</v>
      </c>
      <c r="Q3044">
        <v>967</v>
      </c>
      <c r="R3044">
        <v>14</v>
      </c>
      <c r="S3044">
        <v>34871132</v>
      </c>
      <c r="T3044">
        <v>34871149</v>
      </c>
      <c r="U3044" t="s">
        <v>8762</v>
      </c>
      <c r="V3044">
        <v>1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37</v>
      </c>
      <c r="AE3044" s="2">
        <v>53</v>
      </c>
      <c r="AF3044" s="2">
        <v>66</v>
      </c>
      <c r="AG3044" s="2">
        <v>74</v>
      </c>
      <c r="AH3044" s="2">
        <v>56</v>
      </c>
      <c r="AI3044" s="2">
        <v>70</v>
      </c>
      <c r="AJ3044" s="2">
        <v>75</v>
      </c>
      <c r="AK3044" s="2">
        <v>0</v>
      </c>
      <c r="AL3044" s="2">
        <v>0</v>
      </c>
      <c r="AM3044" s="2">
        <v>0</v>
      </c>
      <c r="AN3044" s="2">
        <v>0</v>
      </c>
      <c r="AO3044" s="2">
        <v>0</v>
      </c>
      <c r="AP3044" s="2">
        <v>0</v>
      </c>
      <c r="AQ3044" s="2">
        <v>0</v>
      </c>
      <c r="AR3044" s="2">
        <v>22</v>
      </c>
      <c r="AS3044" s="2">
        <v>0</v>
      </c>
      <c r="AT3044" s="2">
        <v>0</v>
      </c>
      <c r="AU3044" s="2">
        <v>29</v>
      </c>
      <c r="AV3044" s="2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2">
        <v>80</v>
      </c>
      <c r="BD3044" s="2">
        <v>0</v>
      </c>
      <c r="BE3044" s="2">
        <v>0</v>
      </c>
      <c r="BF3044" s="2">
        <v>0</v>
      </c>
      <c r="BG3044" s="2">
        <v>0</v>
      </c>
      <c r="BH3044" s="2">
        <v>0</v>
      </c>
      <c r="BI3044" s="2">
        <v>0</v>
      </c>
      <c r="BJ3044" s="2">
        <v>0</v>
      </c>
      <c r="BK3044" s="2">
        <v>0</v>
      </c>
      <c r="BL3044" s="2">
        <v>1</v>
      </c>
      <c r="BM3044" s="2">
        <v>2</v>
      </c>
      <c r="BN3044" s="2">
        <v>2</v>
      </c>
      <c r="BO3044" s="2">
        <v>2</v>
      </c>
      <c r="BP3044" s="2">
        <v>3</v>
      </c>
      <c r="BQ3044" s="2">
        <v>3</v>
      </c>
      <c r="BR3044" s="2">
        <v>3</v>
      </c>
      <c r="BS3044" s="2">
        <v>0</v>
      </c>
      <c r="BT3044" s="2">
        <v>0</v>
      </c>
      <c r="BU3044" s="2">
        <v>0</v>
      </c>
      <c r="BV3044" s="2">
        <v>0</v>
      </c>
      <c r="BW3044" s="2">
        <v>0</v>
      </c>
      <c r="BX3044" s="2">
        <v>0</v>
      </c>
      <c r="BY3044" s="2">
        <v>0</v>
      </c>
      <c r="BZ3044" s="2">
        <v>2</v>
      </c>
      <c r="CA3044" s="2">
        <v>0</v>
      </c>
      <c r="CB3044" s="2">
        <v>0</v>
      </c>
      <c r="CC3044" s="2">
        <v>3</v>
      </c>
      <c r="CD3044" s="2">
        <v>0</v>
      </c>
      <c r="CE3044" s="2">
        <v>0</v>
      </c>
      <c r="CF3044" s="2">
        <v>0</v>
      </c>
      <c r="CG3044" s="2">
        <v>0</v>
      </c>
      <c r="CH3044" s="2">
        <v>0</v>
      </c>
      <c r="CI3044" s="2">
        <v>0</v>
      </c>
      <c r="CJ3044" s="2">
        <v>0</v>
      </c>
      <c r="CK3044" s="2">
        <v>4</v>
      </c>
      <c r="CL3044" s="2">
        <v>0</v>
      </c>
    </row>
    <row r="3045" spans="1:90" x14ac:dyDescent="0.25">
      <c r="A3045" t="s">
        <v>115</v>
      </c>
      <c r="B3045">
        <v>21003</v>
      </c>
      <c r="C3045" t="s">
        <v>147</v>
      </c>
      <c r="D3045">
        <v>1</v>
      </c>
      <c r="E3045">
        <v>8</v>
      </c>
      <c r="F3045">
        <v>33704</v>
      </c>
      <c r="G3045">
        <v>35033704</v>
      </c>
      <c r="H3045" t="s">
        <v>3423</v>
      </c>
      <c r="I3045">
        <v>438</v>
      </c>
      <c r="J3045" t="s">
        <v>147</v>
      </c>
      <c r="K3045" t="s">
        <v>3424</v>
      </c>
      <c r="L3045">
        <v>1</v>
      </c>
      <c r="M3045" t="s">
        <v>147</v>
      </c>
      <c r="N3045">
        <v>17507070</v>
      </c>
      <c r="O3045" t="s">
        <v>92</v>
      </c>
      <c r="P3045" t="s">
        <v>3425</v>
      </c>
      <c r="Q3045">
        <v>397</v>
      </c>
      <c r="R3045">
        <v>14</v>
      </c>
      <c r="S3045">
        <v>34332997</v>
      </c>
      <c r="T3045">
        <v>34338690</v>
      </c>
      <c r="U3045" t="s">
        <v>3426</v>
      </c>
      <c r="V3045">
        <v>1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104</v>
      </c>
      <c r="AE3045" s="2">
        <v>137</v>
      </c>
      <c r="AF3045" s="2">
        <v>167</v>
      </c>
      <c r="AG3045" s="2">
        <v>68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0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2">
        <v>109</v>
      </c>
      <c r="BD3045" s="2">
        <v>20</v>
      </c>
      <c r="BE3045" s="2">
        <v>0</v>
      </c>
      <c r="BF3045" s="2">
        <v>0</v>
      </c>
      <c r="BG3045" s="2">
        <v>0</v>
      </c>
      <c r="BH3045" s="2">
        <v>0</v>
      </c>
      <c r="BI3045" s="2">
        <v>0</v>
      </c>
      <c r="BJ3045" s="2">
        <v>0</v>
      </c>
      <c r="BK3045" s="2">
        <v>0</v>
      </c>
      <c r="BL3045" s="2">
        <v>5</v>
      </c>
      <c r="BM3045" s="2">
        <v>6</v>
      </c>
      <c r="BN3045" s="2">
        <v>8</v>
      </c>
      <c r="BO3045" s="2">
        <v>4</v>
      </c>
      <c r="BP3045" s="2">
        <v>0</v>
      </c>
      <c r="BQ3045" s="2">
        <v>0</v>
      </c>
      <c r="BR3045" s="2">
        <v>0</v>
      </c>
      <c r="BS3045" s="2">
        <v>0</v>
      </c>
      <c r="BT3045" s="2">
        <v>0</v>
      </c>
      <c r="BU3045" s="2">
        <v>0</v>
      </c>
      <c r="BV3045" s="2">
        <v>0</v>
      </c>
      <c r="BW3045" s="2">
        <v>0</v>
      </c>
      <c r="BX3045" s="2">
        <v>0</v>
      </c>
      <c r="BY3045" s="2">
        <v>0</v>
      </c>
      <c r="BZ3045" s="2">
        <v>0</v>
      </c>
      <c r="CA3045" s="2">
        <v>0</v>
      </c>
      <c r="CB3045" s="2">
        <v>0</v>
      </c>
      <c r="CC3045" s="2">
        <v>0</v>
      </c>
      <c r="CD3045" s="2">
        <v>0</v>
      </c>
      <c r="CE3045" s="2">
        <v>0</v>
      </c>
      <c r="CF3045" s="2">
        <v>0</v>
      </c>
      <c r="CG3045" s="2">
        <v>0</v>
      </c>
      <c r="CH3045" s="2">
        <v>0</v>
      </c>
      <c r="CI3045" s="2">
        <v>0</v>
      </c>
      <c r="CJ3045" s="2">
        <v>0</v>
      </c>
      <c r="CK3045" s="2">
        <v>6</v>
      </c>
      <c r="CL3045" s="2">
        <v>6</v>
      </c>
    </row>
    <row r="3046" spans="1:90" x14ac:dyDescent="0.25">
      <c r="A3046" t="s">
        <v>115</v>
      </c>
      <c r="B3046">
        <v>21003</v>
      </c>
      <c r="C3046" t="s">
        <v>147</v>
      </c>
      <c r="D3046">
        <v>1</v>
      </c>
      <c r="E3046">
        <v>8</v>
      </c>
      <c r="F3046">
        <v>33388</v>
      </c>
      <c r="G3046">
        <v>35033388</v>
      </c>
      <c r="H3046" t="s">
        <v>148</v>
      </c>
      <c r="I3046">
        <v>315</v>
      </c>
      <c r="J3046" t="s">
        <v>149</v>
      </c>
      <c r="K3046" t="s">
        <v>150</v>
      </c>
      <c r="L3046">
        <v>1</v>
      </c>
      <c r="M3046" t="s">
        <v>149</v>
      </c>
      <c r="N3046">
        <v>17400000</v>
      </c>
      <c r="O3046" t="s">
        <v>102</v>
      </c>
      <c r="P3046" t="s">
        <v>151</v>
      </c>
      <c r="Q3046">
        <v>568</v>
      </c>
      <c r="R3046">
        <v>14</v>
      </c>
      <c r="S3046">
        <v>34061226</v>
      </c>
      <c r="T3046">
        <v>34711177</v>
      </c>
      <c r="U3046" t="s">
        <v>152</v>
      </c>
      <c r="V3046">
        <v>1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43</v>
      </c>
      <c r="AE3046" s="2">
        <v>37</v>
      </c>
      <c r="AF3046" s="2">
        <v>40</v>
      </c>
      <c r="AG3046" s="2">
        <v>68</v>
      </c>
      <c r="AH3046" s="2">
        <v>46</v>
      </c>
      <c r="AI3046" s="2">
        <v>49</v>
      </c>
      <c r="AJ3046" s="2">
        <v>104</v>
      </c>
      <c r="AK3046" s="2">
        <v>0</v>
      </c>
      <c r="AL3046" s="2">
        <v>0</v>
      </c>
      <c r="AM3046" s="2">
        <v>0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2">
        <v>192</v>
      </c>
      <c r="BD3046" s="2">
        <v>0</v>
      </c>
      <c r="BE3046" s="2">
        <v>0</v>
      </c>
      <c r="BF3046" s="2">
        <v>0</v>
      </c>
      <c r="BG3046" s="2">
        <v>0</v>
      </c>
      <c r="BH3046" s="2">
        <v>0</v>
      </c>
      <c r="BI3046" s="2">
        <v>0</v>
      </c>
      <c r="BJ3046" s="2">
        <v>0</v>
      </c>
      <c r="BK3046" s="2">
        <v>0</v>
      </c>
      <c r="BL3046" s="2">
        <v>2</v>
      </c>
      <c r="BM3046" s="2">
        <v>2</v>
      </c>
      <c r="BN3046" s="2">
        <v>3</v>
      </c>
      <c r="BO3046" s="2">
        <v>3</v>
      </c>
      <c r="BP3046" s="2">
        <v>2</v>
      </c>
      <c r="BQ3046" s="2">
        <v>2</v>
      </c>
      <c r="BR3046" s="2">
        <v>3</v>
      </c>
      <c r="BS3046" s="2">
        <v>0</v>
      </c>
      <c r="BT3046" s="2">
        <v>0</v>
      </c>
      <c r="BU3046" s="2">
        <v>0</v>
      </c>
      <c r="BV3046" s="2">
        <v>0</v>
      </c>
      <c r="BW3046" s="2">
        <v>0</v>
      </c>
      <c r="BX3046" s="2">
        <v>0</v>
      </c>
      <c r="BY3046" s="2">
        <v>0</v>
      </c>
      <c r="BZ3046" s="2">
        <v>0</v>
      </c>
      <c r="CA3046" s="2">
        <v>0</v>
      </c>
      <c r="CB3046" s="2">
        <v>0</v>
      </c>
      <c r="CC3046" s="2">
        <v>0</v>
      </c>
      <c r="CD3046" s="2">
        <v>0</v>
      </c>
      <c r="CE3046" s="2">
        <v>0</v>
      </c>
      <c r="CF3046" s="2">
        <v>0</v>
      </c>
      <c r="CG3046" s="2">
        <v>0</v>
      </c>
      <c r="CH3046" s="2">
        <v>0</v>
      </c>
      <c r="CI3046" s="2">
        <v>0</v>
      </c>
      <c r="CJ3046" s="2">
        <v>0</v>
      </c>
      <c r="CK3046" s="2">
        <v>10</v>
      </c>
      <c r="CL3046" s="2">
        <v>0</v>
      </c>
    </row>
    <row r="3047" spans="1:90" x14ac:dyDescent="0.25">
      <c r="A3047" t="s">
        <v>115</v>
      </c>
      <c r="B3047">
        <v>21003</v>
      </c>
      <c r="C3047" t="s">
        <v>147</v>
      </c>
      <c r="D3047">
        <v>1</v>
      </c>
      <c r="E3047">
        <v>8</v>
      </c>
      <c r="F3047">
        <v>47855</v>
      </c>
      <c r="G3047">
        <v>35047855</v>
      </c>
      <c r="H3047" t="s">
        <v>2484</v>
      </c>
      <c r="I3047">
        <v>438</v>
      </c>
      <c r="J3047" t="s">
        <v>147</v>
      </c>
      <c r="K3047" t="s">
        <v>2485</v>
      </c>
      <c r="L3047">
        <v>1</v>
      </c>
      <c r="M3047" t="s">
        <v>147</v>
      </c>
      <c r="N3047">
        <v>17522390</v>
      </c>
      <c r="O3047" t="s">
        <v>92</v>
      </c>
      <c r="P3047" t="s">
        <v>2486</v>
      </c>
      <c r="Q3047">
        <v>70</v>
      </c>
      <c r="R3047">
        <v>14</v>
      </c>
      <c r="S3047">
        <v>34171548</v>
      </c>
      <c r="T3047">
        <v>34173155</v>
      </c>
      <c r="U3047" t="s">
        <v>2487</v>
      </c>
      <c r="V3047">
        <v>1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69</v>
      </c>
      <c r="AE3047" s="2">
        <v>70</v>
      </c>
      <c r="AF3047" s="2">
        <v>69</v>
      </c>
      <c r="AG3047" s="2">
        <v>45</v>
      </c>
      <c r="AH3047" s="2">
        <v>119</v>
      </c>
      <c r="AI3047" s="2">
        <v>96</v>
      </c>
      <c r="AJ3047" s="2">
        <v>100</v>
      </c>
      <c r="AK3047" s="2">
        <v>0</v>
      </c>
      <c r="AL3047" s="2">
        <v>0</v>
      </c>
      <c r="AM3047" s="2">
        <v>0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2">
        <v>40</v>
      </c>
      <c r="BD3047" s="2">
        <v>0</v>
      </c>
      <c r="BE3047" s="2">
        <v>0</v>
      </c>
      <c r="BF3047" s="2">
        <v>0</v>
      </c>
      <c r="BG3047" s="2">
        <v>0</v>
      </c>
      <c r="BH3047" s="2">
        <v>0</v>
      </c>
      <c r="BI3047" s="2">
        <v>0</v>
      </c>
      <c r="BJ3047" s="2">
        <v>0</v>
      </c>
      <c r="BK3047" s="2">
        <v>0</v>
      </c>
      <c r="BL3047" s="2">
        <v>2</v>
      </c>
      <c r="BM3047" s="2">
        <v>4</v>
      </c>
      <c r="BN3047" s="2">
        <v>3</v>
      </c>
      <c r="BO3047" s="2">
        <v>4</v>
      </c>
      <c r="BP3047" s="2">
        <v>4</v>
      </c>
      <c r="BQ3047" s="2">
        <v>6</v>
      </c>
      <c r="BR3047" s="2">
        <v>4</v>
      </c>
      <c r="BS3047" s="2">
        <v>0</v>
      </c>
      <c r="BT3047" s="2">
        <v>0</v>
      </c>
      <c r="BU3047" s="2">
        <v>0</v>
      </c>
      <c r="BV3047" s="2">
        <v>0</v>
      </c>
      <c r="BW3047" s="2">
        <v>0</v>
      </c>
      <c r="BX3047" s="2">
        <v>0</v>
      </c>
      <c r="BY3047" s="2">
        <v>0</v>
      </c>
      <c r="BZ3047" s="2">
        <v>0</v>
      </c>
      <c r="CA3047" s="2">
        <v>0</v>
      </c>
      <c r="CB3047" s="2">
        <v>0</v>
      </c>
      <c r="CC3047" s="2">
        <v>0</v>
      </c>
      <c r="CD3047" s="2">
        <v>0</v>
      </c>
      <c r="CE3047" s="2">
        <v>0</v>
      </c>
      <c r="CF3047" s="2">
        <v>0</v>
      </c>
      <c r="CG3047" s="2">
        <v>0</v>
      </c>
      <c r="CH3047" s="2">
        <v>0</v>
      </c>
      <c r="CI3047" s="2">
        <v>0</v>
      </c>
      <c r="CJ3047" s="2">
        <v>0</v>
      </c>
      <c r="CK3047" s="2">
        <v>2</v>
      </c>
      <c r="CL3047" s="2">
        <v>0</v>
      </c>
    </row>
    <row r="3048" spans="1:90" x14ac:dyDescent="0.25">
      <c r="A3048" t="s">
        <v>115</v>
      </c>
      <c r="B3048">
        <v>21003</v>
      </c>
      <c r="C3048" t="s">
        <v>147</v>
      </c>
      <c r="D3048">
        <v>1</v>
      </c>
      <c r="E3048">
        <v>8</v>
      </c>
      <c r="F3048">
        <v>33819</v>
      </c>
      <c r="G3048">
        <v>35033819</v>
      </c>
      <c r="H3048" t="s">
        <v>12713</v>
      </c>
      <c r="I3048">
        <v>438</v>
      </c>
      <c r="J3048" t="s">
        <v>147</v>
      </c>
      <c r="K3048" t="s">
        <v>91</v>
      </c>
      <c r="L3048">
        <v>6</v>
      </c>
      <c r="M3048" t="s">
        <v>12714</v>
      </c>
      <c r="N3048">
        <v>17533000</v>
      </c>
      <c r="P3048" t="s">
        <v>12715</v>
      </c>
      <c r="Q3048">
        <v>626</v>
      </c>
      <c r="R3048">
        <v>14</v>
      </c>
      <c r="S3048">
        <v>34251944</v>
      </c>
      <c r="T3048">
        <v>34818244</v>
      </c>
      <c r="U3048" t="s">
        <v>12716</v>
      </c>
      <c r="V3048">
        <v>1</v>
      </c>
      <c r="W3048" s="2">
        <v>0</v>
      </c>
      <c r="X3048" s="2">
        <v>0</v>
      </c>
      <c r="Y3048" s="2">
        <v>57</v>
      </c>
      <c r="Z3048" s="2">
        <v>62</v>
      </c>
      <c r="AA3048" s="2">
        <v>64</v>
      </c>
      <c r="AB3048" s="2">
        <v>49</v>
      </c>
      <c r="AC3048" s="2">
        <v>58</v>
      </c>
      <c r="AD3048" s="2">
        <v>60</v>
      </c>
      <c r="AE3048" s="2">
        <v>65</v>
      </c>
      <c r="AF3048" s="2">
        <v>66</v>
      </c>
      <c r="AG3048" s="2">
        <v>50</v>
      </c>
      <c r="AH3048" s="2">
        <v>47</v>
      </c>
      <c r="AI3048" s="2">
        <v>42</v>
      </c>
      <c r="AJ3048" s="2">
        <v>47</v>
      </c>
      <c r="AK3048" s="2">
        <v>0</v>
      </c>
      <c r="AL3048" s="2">
        <v>0</v>
      </c>
      <c r="AM3048" s="2">
        <v>0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0</v>
      </c>
      <c r="AU3048" s="2">
        <v>0</v>
      </c>
      <c r="AV3048" s="2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2">
        <v>169</v>
      </c>
      <c r="BD3048" s="2">
        <v>0</v>
      </c>
      <c r="BE3048" s="2">
        <v>0</v>
      </c>
      <c r="BF3048" s="2">
        <v>0</v>
      </c>
      <c r="BG3048" s="2">
        <v>2</v>
      </c>
      <c r="BH3048" s="2">
        <v>3</v>
      </c>
      <c r="BI3048" s="2">
        <v>2</v>
      </c>
      <c r="BJ3048" s="2">
        <v>2</v>
      </c>
      <c r="BK3048" s="2">
        <v>3</v>
      </c>
      <c r="BL3048" s="2">
        <v>3</v>
      </c>
      <c r="BM3048" s="2">
        <v>3</v>
      </c>
      <c r="BN3048" s="2">
        <v>2</v>
      </c>
      <c r="BO3048" s="2">
        <v>4</v>
      </c>
      <c r="BP3048" s="2">
        <v>2</v>
      </c>
      <c r="BQ3048" s="2">
        <v>2</v>
      </c>
      <c r="BR3048" s="2">
        <v>3</v>
      </c>
      <c r="BS3048" s="2">
        <v>0</v>
      </c>
      <c r="BT3048" s="2">
        <v>0</v>
      </c>
      <c r="BU3048" s="2">
        <v>0</v>
      </c>
      <c r="BV3048" s="2">
        <v>0</v>
      </c>
      <c r="BW3048" s="2">
        <v>0</v>
      </c>
      <c r="BX3048" s="2">
        <v>0</v>
      </c>
      <c r="BY3048" s="2">
        <v>0</v>
      </c>
      <c r="BZ3048" s="2">
        <v>0</v>
      </c>
      <c r="CA3048" s="2">
        <v>0</v>
      </c>
      <c r="CB3048" s="2">
        <v>0</v>
      </c>
      <c r="CC3048" s="2">
        <v>0</v>
      </c>
      <c r="CD3048" s="2">
        <v>0</v>
      </c>
      <c r="CE3048" s="2">
        <v>0</v>
      </c>
      <c r="CF3048" s="2">
        <v>0</v>
      </c>
      <c r="CG3048" s="2">
        <v>0</v>
      </c>
      <c r="CH3048" s="2">
        <v>0</v>
      </c>
      <c r="CI3048" s="2">
        <v>0</v>
      </c>
      <c r="CJ3048" s="2">
        <v>0</v>
      </c>
      <c r="CK3048" s="2">
        <v>6</v>
      </c>
      <c r="CL3048" s="2">
        <v>0</v>
      </c>
    </row>
    <row r="3049" spans="1:90" x14ac:dyDescent="0.25">
      <c r="A3049" t="s">
        <v>115</v>
      </c>
      <c r="B3049">
        <v>21003</v>
      </c>
      <c r="C3049" t="s">
        <v>147</v>
      </c>
      <c r="D3049">
        <v>1</v>
      </c>
      <c r="E3049">
        <v>8</v>
      </c>
      <c r="F3049">
        <v>36250</v>
      </c>
      <c r="G3049">
        <v>35036250</v>
      </c>
      <c r="H3049" t="s">
        <v>5626</v>
      </c>
      <c r="I3049">
        <v>438</v>
      </c>
      <c r="J3049" t="s">
        <v>147</v>
      </c>
      <c r="K3049" t="s">
        <v>1123</v>
      </c>
      <c r="L3049">
        <v>1</v>
      </c>
      <c r="M3049" t="s">
        <v>147</v>
      </c>
      <c r="N3049">
        <v>17510409</v>
      </c>
      <c r="O3049" t="s">
        <v>92</v>
      </c>
      <c r="P3049" t="s">
        <v>5627</v>
      </c>
      <c r="Q3049">
        <v>674</v>
      </c>
      <c r="R3049">
        <v>14</v>
      </c>
      <c r="S3049">
        <v>34131038</v>
      </c>
      <c r="T3049">
        <v>34336553</v>
      </c>
      <c r="U3049" t="s">
        <v>5628</v>
      </c>
      <c r="V3049">
        <v>1</v>
      </c>
      <c r="W3049" s="2">
        <v>0</v>
      </c>
      <c r="X3049" s="2">
        <v>0</v>
      </c>
      <c r="Y3049" s="2">
        <v>36</v>
      </c>
      <c r="Z3049" s="2">
        <v>27</v>
      </c>
      <c r="AA3049" s="2">
        <v>46</v>
      </c>
      <c r="AB3049" s="2">
        <v>31</v>
      </c>
      <c r="AC3049" s="2">
        <v>30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0</v>
      </c>
      <c r="AV3049" s="2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5</v>
      </c>
      <c r="BC3049" s="2">
        <v>0</v>
      </c>
      <c r="BD3049" s="2">
        <v>1</v>
      </c>
      <c r="BE3049" s="2">
        <v>0</v>
      </c>
      <c r="BF3049" s="2">
        <v>0</v>
      </c>
      <c r="BG3049" s="2">
        <v>2</v>
      </c>
      <c r="BH3049" s="2">
        <v>1</v>
      </c>
      <c r="BI3049" s="2">
        <v>3</v>
      </c>
      <c r="BJ3049" s="2">
        <v>2</v>
      </c>
      <c r="BK3049" s="2">
        <v>1</v>
      </c>
      <c r="BL3049" s="2">
        <v>0</v>
      </c>
      <c r="BM3049" s="2">
        <v>0</v>
      </c>
      <c r="BN3049" s="2">
        <v>0</v>
      </c>
      <c r="BO3049" s="2">
        <v>0</v>
      </c>
      <c r="BP3049" s="2">
        <v>0</v>
      </c>
      <c r="BQ3049" s="2">
        <v>0</v>
      </c>
      <c r="BR3049" s="2">
        <v>0</v>
      </c>
      <c r="BS3049" s="2">
        <v>0</v>
      </c>
      <c r="BT3049" s="2">
        <v>0</v>
      </c>
      <c r="BU3049" s="2">
        <v>0</v>
      </c>
      <c r="BV3049" s="2">
        <v>0</v>
      </c>
      <c r="BW3049" s="2">
        <v>0</v>
      </c>
      <c r="BX3049" s="2">
        <v>0</v>
      </c>
      <c r="BY3049" s="2">
        <v>0</v>
      </c>
      <c r="BZ3049" s="2">
        <v>0</v>
      </c>
      <c r="CA3049" s="2">
        <v>0</v>
      </c>
      <c r="CB3049" s="2">
        <v>0</v>
      </c>
      <c r="CC3049" s="2">
        <v>0</v>
      </c>
      <c r="CD3049" s="2">
        <v>0</v>
      </c>
      <c r="CE3049" s="2">
        <v>0</v>
      </c>
      <c r="CF3049" s="2">
        <v>0</v>
      </c>
      <c r="CG3049" s="2">
        <v>0</v>
      </c>
      <c r="CH3049" s="2">
        <v>0</v>
      </c>
      <c r="CI3049" s="2">
        <v>0</v>
      </c>
      <c r="CJ3049" s="2">
        <v>2</v>
      </c>
      <c r="CK3049" s="2">
        <v>0</v>
      </c>
      <c r="CL3049" s="2">
        <v>1</v>
      </c>
    </row>
    <row r="3050" spans="1:90" x14ac:dyDescent="0.25">
      <c r="A3050" t="s">
        <v>115</v>
      </c>
      <c r="B3050">
        <v>21003</v>
      </c>
      <c r="C3050" t="s">
        <v>147</v>
      </c>
      <c r="D3050">
        <v>1</v>
      </c>
      <c r="E3050">
        <v>8</v>
      </c>
      <c r="F3050">
        <v>47703</v>
      </c>
      <c r="G3050">
        <v>35047703</v>
      </c>
      <c r="H3050" t="s">
        <v>11341</v>
      </c>
      <c r="I3050">
        <v>295</v>
      </c>
      <c r="J3050" t="s">
        <v>3316</v>
      </c>
      <c r="K3050" t="s">
        <v>91</v>
      </c>
      <c r="L3050">
        <v>1</v>
      </c>
      <c r="M3050" t="s">
        <v>3316</v>
      </c>
      <c r="N3050">
        <v>19830000</v>
      </c>
      <c r="O3050" t="s">
        <v>162</v>
      </c>
      <c r="P3050" t="s">
        <v>3317</v>
      </c>
      <c r="Q3050">
        <v>381</v>
      </c>
      <c r="R3050">
        <v>18</v>
      </c>
      <c r="S3050">
        <v>33561251</v>
      </c>
      <c r="T3050">
        <v>33561679</v>
      </c>
      <c r="U3050" t="s">
        <v>11342</v>
      </c>
      <c r="V3050">
        <v>1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83</v>
      </c>
      <c r="AE3050" s="2">
        <v>76</v>
      </c>
      <c r="AF3050" s="2">
        <v>73</v>
      </c>
      <c r="AG3050" s="2">
        <v>83</v>
      </c>
      <c r="AH3050" s="2">
        <v>68</v>
      </c>
      <c r="AI3050" s="2">
        <v>65</v>
      </c>
      <c r="AJ3050" s="2">
        <v>75</v>
      </c>
      <c r="AK3050" s="2">
        <v>0</v>
      </c>
      <c r="AL3050" s="2">
        <v>0</v>
      </c>
      <c r="AM3050" s="2">
        <v>0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0</v>
      </c>
      <c r="AU3050" s="2">
        <v>0</v>
      </c>
      <c r="AV3050" s="2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2">
        <v>107</v>
      </c>
      <c r="BD3050" s="2">
        <v>0</v>
      </c>
      <c r="BE3050" s="2">
        <v>0</v>
      </c>
      <c r="BF3050" s="2">
        <v>0</v>
      </c>
      <c r="BG3050" s="2">
        <v>0</v>
      </c>
      <c r="BH3050" s="2">
        <v>0</v>
      </c>
      <c r="BI3050" s="2">
        <v>0</v>
      </c>
      <c r="BJ3050" s="2">
        <v>0</v>
      </c>
      <c r="BK3050" s="2">
        <v>0</v>
      </c>
      <c r="BL3050" s="2">
        <v>5</v>
      </c>
      <c r="BM3050" s="2">
        <v>4</v>
      </c>
      <c r="BN3050" s="2">
        <v>3</v>
      </c>
      <c r="BO3050" s="2">
        <v>3</v>
      </c>
      <c r="BP3050" s="2">
        <v>2</v>
      </c>
      <c r="BQ3050" s="2">
        <v>3</v>
      </c>
      <c r="BR3050" s="2">
        <v>3</v>
      </c>
      <c r="BS3050" s="2">
        <v>0</v>
      </c>
      <c r="BT3050" s="2">
        <v>0</v>
      </c>
      <c r="BU3050" s="2">
        <v>0</v>
      </c>
      <c r="BV3050" s="2">
        <v>0</v>
      </c>
      <c r="BW3050" s="2">
        <v>0</v>
      </c>
      <c r="BX3050" s="2">
        <v>0</v>
      </c>
      <c r="BY3050" s="2">
        <v>0</v>
      </c>
      <c r="BZ3050" s="2">
        <v>0</v>
      </c>
      <c r="CA3050" s="2">
        <v>0</v>
      </c>
      <c r="CB3050" s="2">
        <v>0</v>
      </c>
      <c r="CC3050" s="2">
        <v>0</v>
      </c>
      <c r="CD3050" s="2">
        <v>0</v>
      </c>
      <c r="CE3050" s="2">
        <v>0</v>
      </c>
      <c r="CF3050" s="2">
        <v>0</v>
      </c>
      <c r="CG3050" s="2">
        <v>0</v>
      </c>
      <c r="CH3050" s="2">
        <v>0</v>
      </c>
      <c r="CI3050" s="2">
        <v>0</v>
      </c>
      <c r="CJ3050" s="2">
        <v>0</v>
      </c>
      <c r="CK3050" s="2">
        <v>6</v>
      </c>
      <c r="CL3050" s="2">
        <v>0</v>
      </c>
    </row>
    <row r="3051" spans="1:90" x14ac:dyDescent="0.25">
      <c r="A3051" t="s">
        <v>115</v>
      </c>
      <c r="B3051">
        <v>21003</v>
      </c>
      <c r="C3051" t="s">
        <v>147</v>
      </c>
      <c r="D3051">
        <v>1</v>
      </c>
      <c r="E3051">
        <v>8</v>
      </c>
      <c r="F3051">
        <v>917990</v>
      </c>
      <c r="G3051">
        <v>35917990</v>
      </c>
      <c r="H3051" t="s">
        <v>4525</v>
      </c>
      <c r="I3051">
        <v>438</v>
      </c>
      <c r="J3051" t="s">
        <v>147</v>
      </c>
      <c r="K3051" t="s">
        <v>4526</v>
      </c>
      <c r="L3051">
        <v>1</v>
      </c>
      <c r="M3051" t="s">
        <v>147</v>
      </c>
      <c r="N3051">
        <v>17523823</v>
      </c>
      <c r="O3051" t="s">
        <v>92</v>
      </c>
      <c r="P3051" t="s">
        <v>4527</v>
      </c>
      <c r="Q3051">
        <v>280</v>
      </c>
      <c r="R3051">
        <v>14</v>
      </c>
      <c r="S3051">
        <v>34173100</v>
      </c>
      <c r="T3051">
        <v>34174692</v>
      </c>
      <c r="U3051" t="s">
        <v>4528</v>
      </c>
      <c r="V3051">
        <v>1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44</v>
      </c>
      <c r="AE3051" s="2">
        <v>28</v>
      </c>
      <c r="AF3051" s="2">
        <v>29</v>
      </c>
      <c r="AG3051" s="2">
        <v>34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2">
        <v>0</v>
      </c>
      <c r="BD3051" s="2">
        <v>0</v>
      </c>
      <c r="BE3051" s="2">
        <v>0</v>
      </c>
      <c r="BF3051" s="2">
        <v>0</v>
      </c>
      <c r="BG3051" s="2">
        <v>0</v>
      </c>
      <c r="BH3051" s="2">
        <v>0</v>
      </c>
      <c r="BI3051" s="2">
        <v>0</v>
      </c>
      <c r="BJ3051" s="2">
        <v>0</v>
      </c>
      <c r="BK3051" s="2">
        <v>0</v>
      </c>
      <c r="BL3051" s="2">
        <v>3</v>
      </c>
      <c r="BM3051" s="2">
        <v>1</v>
      </c>
      <c r="BN3051" s="2">
        <v>1</v>
      </c>
      <c r="BO3051" s="2">
        <v>2</v>
      </c>
      <c r="BP3051" s="2">
        <v>0</v>
      </c>
      <c r="BQ3051" s="2">
        <v>0</v>
      </c>
      <c r="BR3051" s="2">
        <v>0</v>
      </c>
      <c r="BS3051" s="2">
        <v>0</v>
      </c>
      <c r="BT3051" s="2">
        <v>0</v>
      </c>
      <c r="BU3051" s="2">
        <v>0</v>
      </c>
      <c r="BV3051" s="2">
        <v>0</v>
      </c>
      <c r="BW3051" s="2">
        <v>0</v>
      </c>
      <c r="BX3051" s="2">
        <v>0</v>
      </c>
      <c r="BY3051" s="2">
        <v>0</v>
      </c>
      <c r="BZ3051" s="2">
        <v>0</v>
      </c>
      <c r="CA3051" s="2">
        <v>0</v>
      </c>
      <c r="CB3051" s="2">
        <v>0</v>
      </c>
      <c r="CC3051" s="2">
        <v>0</v>
      </c>
      <c r="CD3051" s="2">
        <v>0</v>
      </c>
      <c r="CE3051" s="2">
        <v>0</v>
      </c>
      <c r="CF3051" s="2">
        <v>0</v>
      </c>
      <c r="CG3051" s="2">
        <v>0</v>
      </c>
      <c r="CH3051" s="2">
        <v>0</v>
      </c>
      <c r="CI3051" s="2">
        <v>0</v>
      </c>
      <c r="CJ3051" s="2">
        <v>0</v>
      </c>
      <c r="CK3051" s="2">
        <v>0</v>
      </c>
      <c r="CL3051" s="2">
        <v>0</v>
      </c>
    </row>
    <row r="3052" spans="1:90" x14ac:dyDescent="0.25">
      <c r="A3052" t="s">
        <v>115</v>
      </c>
      <c r="B3052">
        <v>21003</v>
      </c>
      <c r="C3052" t="s">
        <v>147</v>
      </c>
      <c r="D3052">
        <v>1</v>
      </c>
      <c r="E3052">
        <v>8</v>
      </c>
      <c r="F3052">
        <v>33698</v>
      </c>
      <c r="G3052">
        <v>35033698</v>
      </c>
      <c r="H3052" t="s">
        <v>14153</v>
      </c>
      <c r="I3052">
        <v>438</v>
      </c>
      <c r="J3052" t="s">
        <v>147</v>
      </c>
      <c r="K3052" t="s">
        <v>966</v>
      </c>
      <c r="L3052">
        <v>1</v>
      </c>
      <c r="M3052" t="s">
        <v>147</v>
      </c>
      <c r="N3052">
        <v>17521250</v>
      </c>
      <c r="O3052" t="s">
        <v>92</v>
      </c>
      <c r="P3052" t="s">
        <v>14154</v>
      </c>
      <c r="Q3052">
        <v>86</v>
      </c>
      <c r="R3052">
        <v>14</v>
      </c>
      <c r="S3052">
        <v>34173066</v>
      </c>
      <c r="T3052">
        <v>34173991</v>
      </c>
      <c r="U3052" t="s">
        <v>14155</v>
      </c>
      <c r="V3052">
        <v>1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57</v>
      </c>
      <c r="AE3052" s="2">
        <v>60</v>
      </c>
      <c r="AF3052" s="2">
        <v>64</v>
      </c>
      <c r="AG3052" s="2">
        <v>43</v>
      </c>
      <c r="AH3052" s="2">
        <v>64</v>
      </c>
      <c r="AI3052" s="2">
        <v>49</v>
      </c>
      <c r="AJ3052" s="2">
        <v>72</v>
      </c>
      <c r="AK3052" s="2">
        <v>0</v>
      </c>
      <c r="AL3052" s="2">
        <v>0</v>
      </c>
      <c r="AM3052" s="2">
        <v>0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0</v>
      </c>
      <c r="AV3052" s="2">
        <v>0</v>
      </c>
      <c r="AW3052" s="2">
        <v>0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2">
        <v>112</v>
      </c>
      <c r="BD3052" s="2">
        <v>0</v>
      </c>
      <c r="BE3052" s="2">
        <v>0</v>
      </c>
      <c r="BF3052" s="2">
        <v>0</v>
      </c>
      <c r="BG3052" s="2">
        <v>0</v>
      </c>
      <c r="BH3052" s="2">
        <v>0</v>
      </c>
      <c r="BI3052" s="2">
        <v>0</v>
      </c>
      <c r="BJ3052" s="2">
        <v>0</v>
      </c>
      <c r="BK3052" s="2">
        <v>0</v>
      </c>
      <c r="BL3052" s="2">
        <v>3</v>
      </c>
      <c r="BM3052" s="2">
        <v>3</v>
      </c>
      <c r="BN3052" s="2">
        <v>2</v>
      </c>
      <c r="BO3052" s="2">
        <v>3</v>
      </c>
      <c r="BP3052" s="2">
        <v>4</v>
      </c>
      <c r="BQ3052" s="2">
        <v>2</v>
      </c>
      <c r="BR3052" s="2">
        <v>2</v>
      </c>
      <c r="BS3052" s="2">
        <v>0</v>
      </c>
      <c r="BT3052" s="2">
        <v>0</v>
      </c>
      <c r="BU3052" s="2">
        <v>0</v>
      </c>
      <c r="BV3052" s="2">
        <v>0</v>
      </c>
      <c r="BW3052" s="2">
        <v>0</v>
      </c>
      <c r="BX3052" s="2">
        <v>0</v>
      </c>
      <c r="BY3052" s="2">
        <v>0</v>
      </c>
      <c r="BZ3052" s="2">
        <v>0</v>
      </c>
      <c r="CA3052" s="2">
        <v>0</v>
      </c>
      <c r="CB3052" s="2">
        <v>0</v>
      </c>
      <c r="CC3052" s="2">
        <v>0</v>
      </c>
      <c r="CD3052" s="2">
        <v>0</v>
      </c>
      <c r="CE3052" s="2">
        <v>0</v>
      </c>
      <c r="CF3052" s="2">
        <v>0</v>
      </c>
      <c r="CG3052" s="2">
        <v>0</v>
      </c>
      <c r="CH3052" s="2">
        <v>0</v>
      </c>
      <c r="CI3052" s="2">
        <v>0</v>
      </c>
      <c r="CJ3052" s="2">
        <v>0</v>
      </c>
      <c r="CK3052" s="2">
        <v>4</v>
      </c>
      <c r="CL3052" s="2">
        <v>0</v>
      </c>
    </row>
    <row r="3053" spans="1:90" x14ac:dyDescent="0.25">
      <c r="A3053" t="s">
        <v>115</v>
      </c>
      <c r="B3053">
        <v>21003</v>
      </c>
      <c r="C3053" t="s">
        <v>147</v>
      </c>
      <c r="D3053">
        <v>1</v>
      </c>
      <c r="E3053">
        <v>8</v>
      </c>
      <c r="F3053">
        <v>33424</v>
      </c>
      <c r="G3053">
        <v>35033424</v>
      </c>
      <c r="H3053" t="s">
        <v>15342</v>
      </c>
      <c r="I3053">
        <v>315</v>
      </c>
      <c r="J3053" t="s">
        <v>149</v>
      </c>
      <c r="K3053" t="s">
        <v>1110</v>
      </c>
      <c r="L3053">
        <v>1</v>
      </c>
      <c r="M3053" t="s">
        <v>149</v>
      </c>
      <c r="N3053">
        <v>17400000</v>
      </c>
      <c r="O3053" t="s">
        <v>102</v>
      </c>
      <c r="P3053" t="s">
        <v>5625</v>
      </c>
      <c r="Q3053">
        <v>1120</v>
      </c>
      <c r="R3053">
        <v>14</v>
      </c>
      <c r="S3053">
        <v>34062177</v>
      </c>
      <c r="T3053">
        <v>34063146</v>
      </c>
      <c r="U3053" t="s">
        <v>15343</v>
      </c>
      <c r="V3053">
        <v>1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66</v>
      </c>
      <c r="AE3053" s="2">
        <v>70</v>
      </c>
      <c r="AF3053" s="2">
        <v>35</v>
      </c>
      <c r="AG3053" s="2">
        <v>91</v>
      </c>
      <c r="AH3053" s="2">
        <v>52</v>
      </c>
      <c r="AI3053" s="2">
        <v>55</v>
      </c>
      <c r="AJ3053" s="2">
        <v>33</v>
      </c>
      <c r="AK3053" s="2">
        <v>0</v>
      </c>
      <c r="AL3053" s="2">
        <v>0</v>
      </c>
      <c r="AM3053" s="2">
        <v>0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2">
        <v>0</v>
      </c>
      <c r="BD3053" s="2">
        <v>0</v>
      </c>
      <c r="BE3053" s="2">
        <v>0</v>
      </c>
      <c r="BF3053" s="2">
        <v>0</v>
      </c>
      <c r="BG3053" s="2">
        <v>0</v>
      </c>
      <c r="BH3053" s="2">
        <v>0</v>
      </c>
      <c r="BI3053" s="2">
        <v>0</v>
      </c>
      <c r="BJ3053" s="2">
        <v>0</v>
      </c>
      <c r="BK3053" s="2">
        <v>0</v>
      </c>
      <c r="BL3053" s="2">
        <v>2</v>
      </c>
      <c r="BM3053" s="2">
        <v>2</v>
      </c>
      <c r="BN3053" s="2">
        <v>1</v>
      </c>
      <c r="BO3053" s="2">
        <v>3</v>
      </c>
      <c r="BP3053" s="2">
        <v>2</v>
      </c>
      <c r="BQ3053" s="2">
        <v>2</v>
      </c>
      <c r="BR3053" s="2">
        <v>1</v>
      </c>
      <c r="BS3053" s="2">
        <v>0</v>
      </c>
      <c r="BT3053" s="2">
        <v>0</v>
      </c>
      <c r="BU3053" s="2">
        <v>0</v>
      </c>
      <c r="BV3053" s="2">
        <v>0</v>
      </c>
      <c r="BW3053" s="2">
        <v>0</v>
      </c>
      <c r="BX3053" s="2">
        <v>0</v>
      </c>
      <c r="BY3053" s="2">
        <v>0</v>
      </c>
      <c r="BZ3053" s="2">
        <v>0</v>
      </c>
      <c r="CA3053" s="2">
        <v>0</v>
      </c>
      <c r="CB3053" s="2">
        <v>0</v>
      </c>
      <c r="CC3053" s="2">
        <v>0</v>
      </c>
      <c r="CD3053" s="2">
        <v>0</v>
      </c>
      <c r="CE3053" s="2">
        <v>0</v>
      </c>
      <c r="CF3053" s="2">
        <v>0</v>
      </c>
      <c r="CG3053" s="2">
        <v>0</v>
      </c>
      <c r="CH3053" s="2">
        <v>0</v>
      </c>
      <c r="CI3053" s="2">
        <v>0</v>
      </c>
      <c r="CJ3053" s="2">
        <v>0</v>
      </c>
      <c r="CK3053" s="2">
        <v>0</v>
      </c>
      <c r="CL3053" s="2">
        <v>0</v>
      </c>
    </row>
    <row r="3054" spans="1:90" x14ac:dyDescent="0.25">
      <c r="A3054" t="s">
        <v>115</v>
      </c>
      <c r="B3054">
        <v>21003</v>
      </c>
      <c r="C3054" t="s">
        <v>147</v>
      </c>
      <c r="D3054">
        <v>1</v>
      </c>
      <c r="E3054">
        <v>8</v>
      </c>
      <c r="F3054">
        <v>33777</v>
      </c>
      <c r="G3054">
        <v>35033777</v>
      </c>
      <c r="H3054" t="s">
        <v>15869</v>
      </c>
      <c r="I3054">
        <v>438</v>
      </c>
      <c r="J3054" t="s">
        <v>147</v>
      </c>
      <c r="K3054" t="s">
        <v>8459</v>
      </c>
      <c r="L3054">
        <v>5</v>
      </c>
      <c r="M3054" t="s">
        <v>13493</v>
      </c>
      <c r="N3054">
        <v>17539000</v>
      </c>
      <c r="O3054" t="s">
        <v>92</v>
      </c>
      <c r="P3054" t="s">
        <v>10654</v>
      </c>
      <c r="Q3054">
        <v>70</v>
      </c>
      <c r="R3054">
        <v>14</v>
      </c>
      <c r="S3054">
        <v>34171694</v>
      </c>
      <c r="T3054">
        <v>34174100</v>
      </c>
      <c r="U3054" t="s">
        <v>15870</v>
      </c>
      <c r="V3054">
        <v>1</v>
      </c>
      <c r="W3054" s="2">
        <v>0</v>
      </c>
      <c r="X3054" s="2">
        <v>0</v>
      </c>
      <c r="Y3054" s="2">
        <v>20</v>
      </c>
      <c r="Z3054" s="2">
        <v>20</v>
      </c>
      <c r="AA3054" s="2">
        <v>15</v>
      </c>
      <c r="AB3054" s="2">
        <v>12</v>
      </c>
      <c r="AC3054" s="2">
        <v>16</v>
      </c>
      <c r="AD3054" s="2">
        <v>25</v>
      </c>
      <c r="AE3054" s="2">
        <v>20</v>
      </c>
      <c r="AF3054" s="2">
        <v>17</v>
      </c>
      <c r="AG3054" s="2">
        <v>17</v>
      </c>
      <c r="AH3054" s="2">
        <v>15</v>
      </c>
      <c r="AI3054" s="2">
        <v>14</v>
      </c>
      <c r="AJ3054" s="2">
        <v>31</v>
      </c>
      <c r="AK3054" s="2">
        <v>0</v>
      </c>
      <c r="AL3054" s="2">
        <v>0</v>
      </c>
      <c r="AM3054" s="2">
        <v>0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0</v>
      </c>
      <c r="AV3054" s="2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2">
        <v>90</v>
      </c>
      <c r="BD3054" s="2">
        <v>0</v>
      </c>
      <c r="BE3054" s="2">
        <v>0</v>
      </c>
      <c r="BF3054" s="2">
        <v>0</v>
      </c>
      <c r="BG3054" s="2">
        <v>1</v>
      </c>
      <c r="BH3054" s="2">
        <v>2</v>
      </c>
      <c r="BI3054" s="2">
        <v>2</v>
      </c>
      <c r="BJ3054" s="2">
        <v>1</v>
      </c>
      <c r="BK3054" s="2">
        <v>2</v>
      </c>
      <c r="BL3054" s="2">
        <v>1</v>
      </c>
      <c r="BM3054" s="2">
        <v>1</v>
      </c>
      <c r="BN3054" s="2">
        <v>2</v>
      </c>
      <c r="BO3054" s="2">
        <v>1</v>
      </c>
      <c r="BP3054" s="2">
        <v>1</v>
      </c>
      <c r="BQ3054" s="2">
        <v>1</v>
      </c>
      <c r="BR3054" s="2">
        <v>1</v>
      </c>
      <c r="BS3054" s="2">
        <v>0</v>
      </c>
      <c r="BT3054" s="2">
        <v>0</v>
      </c>
      <c r="BU3054" s="2">
        <v>0</v>
      </c>
      <c r="BV3054" s="2">
        <v>0</v>
      </c>
      <c r="BW3054" s="2">
        <v>0</v>
      </c>
      <c r="BX3054" s="2">
        <v>0</v>
      </c>
      <c r="BY3054" s="2">
        <v>0</v>
      </c>
      <c r="BZ3054" s="2">
        <v>0</v>
      </c>
      <c r="CA3054" s="2">
        <v>0</v>
      </c>
      <c r="CB3054" s="2">
        <v>0</v>
      </c>
      <c r="CC3054" s="2">
        <v>0</v>
      </c>
      <c r="CD3054" s="2">
        <v>0</v>
      </c>
      <c r="CE3054" s="2">
        <v>0</v>
      </c>
      <c r="CF3054" s="2">
        <v>0</v>
      </c>
      <c r="CG3054" s="2">
        <v>0</v>
      </c>
      <c r="CH3054" s="2">
        <v>0</v>
      </c>
      <c r="CI3054" s="2">
        <v>0</v>
      </c>
      <c r="CJ3054" s="2">
        <v>0</v>
      </c>
      <c r="CK3054" s="2">
        <v>7</v>
      </c>
      <c r="CL3054" s="2">
        <v>0</v>
      </c>
    </row>
    <row r="3055" spans="1:90" x14ac:dyDescent="0.25">
      <c r="A3055" t="s">
        <v>115</v>
      </c>
      <c r="B3055">
        <v>21003</v>
      </c>
      <c r="C3055" t="s">
        <v>147</v>
      </c>
      <c r="D3055">
        <v>1</v>
      </c>
      <c r="E3055">
        <v>8</v>
      </c>
      <c r="F3055">
        <v>33443</v>
      </c>
      <c r="G3055">
        <v>35033443</v>
      </c>
      <c r="H3055" t="s">
        <v>11872</v>
      </c>
      <c r="I3055">
        <v>315</v>
      </c>
      <c r="J3055" t="s">
        <v>149</v>
      </c>
      <c r="K3055" t="s">
        <v>19952</v>
      </c>
      <c r="L3055">
        <v>2</v>
      </c>
      <c r="M3055" t="s">
        <v>11873</v>
      </c>
      <c r="N3055">
        <v>17405000</v>
      </c>
      <c r="P3055" t="s">
        <v>289</v>
      </c>
      <c r="Q3055">
        <v>455</v>
      </c>
      <c r="R3055">
        <v>14</v>
      </c>
      <c r="S3055">
        <v>34061405</v>
      </c>
      <c r="T3055">
        <v>34711469</v>
      </c>
      <c r="U3055" t="s">
        <v>11874</v>
      </c>
      <c r="V3055">
        <v>1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16</v>
      </c>
      <c r="AE3055" s="2">
        <v>27</v>
      </c>
      <c r="AF3055" s="2">
        <v>21</v>
      </c>
      <c r="AG3055" s="2">
        <v>24</v>
      </c>
      <c r="AH3055" s="2">
        <v>30</v>
      </c>
      <c r="AI3055" s="2">
        <v>31</v>
      </c>
      <c r="AJ3055" s="2">
        <v>31</v>
      </c>
      <c r="AK3055" s="2">
        <v>0</v>
      </c>
      <c r="AL3055" s="2">
        <v>0</v>
      </c>
      <c r="AM3055" s="2">
        <v>0</v>
      </c>
      <c r="AN3055" s="2">
        <v>0</v>
      </c>
      <c r="AO3055" s="2">
        <v>0</v>
      </c>
      <c r="AP3055" s="2">
        <v>0</v>
      </c>
      <c r="AQ3055" s="2">
        <v>0</v>
      </c>
      <c r="AR3055" s="2">
        <v>14</v>
      </c>
      <c r="AS3055" s="2">
        <v>0</v>
      </c>
      <c r="AT3055" s="2">
        <v>0</v>
      </c>
      <c r="AU3055" s="2">
        <v>20</v>
      </c>
      <c r="AV3055" s="2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2">
        <v>30</v>
      </c>
      <c r="BD3055" s="2">
        <v>2</v>
      </c>
      <c r="BE3055" s="2">
        <v>0</v>
      </c>
      <c r="BF3055" s="2">
        <v>0</v>
      </c>
      <c r="BG3055" s="2">
        <v>0</v>
      </c>
      <c r="BH3055" s="2">
        <v>0</v>
      </c>
      <c r="BI3055" s="2">
        <v>0</v>
      </c>
      <c r="BJ3055" s="2">
        <v>0</v>
      </c>
      <c r="BK3055" s="2">
        <v>0</v>
      </c>
      <c r="BL3055" s="2">
        <v>1</v>
      </c>
      <c r="BM3055" s="2">
        <v>1</v>
      </c>
      <c r="BN3055" s="2">
        <v>2</v>
      </c>
      <c r="BO3055" s="2">
        <v>1</v>
      </c>
      <c r="BP3055" s="2">
        <v>2</v>
      </c>
      <c r="BQ3055" s="2">
        <v>2</v>
      </c>
      <c r="BR3055" s="2">
        <v>3</v>
      </c>
      <c r="BS3055" s="2">
        <v>0</v>
      </c>
      <c r="BT3055" s="2">
        <v>0</v>
      </c>
      <c r="BU3055" s="2">
        <v>0</v>
      </c>
      <c r="BV3055" s="2">
        <v>0</v>
      </c>
      <c r="BW3055" s="2">
        <v>0</v>
      </c>
      <c r="BX3055" s="2">
        <v>0</v>
      </c>
      <c r="BY3055" s="2">
        <v>0</v>
      </c>
      <c r="BZ3055" s="2">
        <v>1</v>
      </c>
      <c r="CA3055" s="2">
        <v>0</v>
      </c>
      <c r="CB3055" s="2">
        <v>0</v>
      </c>
      <c r="CC3055" s="2">
        <v>1</v>
      </c>
      <c r="CD3055" s="2">
        <v>0</v>
      </c>
      <c r="CE3055" s="2">
        <v>0</v>
      </c>
      <c r="CF3055" s="2">
        <v>0</v>
      </c>
      <c r="CG3055" s="2">
        <v>0</v>
      </c>
      <c r="CH3055" s="2">
        <v>0</v>
      </c>
      <c r="CI3055" s="2">
        <v>0</v>
      </c>
      <c r="CJ3055" s="2">
        <v>0</v>
      </c>
      <c r="CK3055" s="2">
        <v>2</v>
      </c>
      <c r="CL3055" s="2">
        <v>1</v>
      </c>
    </row>
    <row r="3056" spans="1:90" x14ac:dyDescent="0.25">
      <c r="A3056" t="s">
        <v>115</v>
      </c>
      <c r="B3056">
        <v>21003</v>
      </c>
      <c r="C3056" t="s">
        <v>147</v>
      </c>
      <c r="D3056">
        <v>1</v>
      </c>
      <c r="E3056">
        <v>8</v>
      </c>
      <c r="F3056">
        <v>43655</v>
      </c>
      <c r="G3056">
        <v>35043655</v>
      </c>
      <c r="H3056" t="s">
        <v>8261</v>
      </c>
      <c r="I3056">
        <v>438</v>
      </c>
      <c r="J3056" t="s">
        <v>147</v>
      </c>
      <c r="K3056" t="s">
        <v>804</v>
      </c>
      <c r="L3056">
        <v>1</v>
      </c>
      <c r="M3056" t="s">
        <v>147</v>
      </c>
      <c r="N3056">
        <v>17505300</v>
      </c>
      <c r="O3056" t="s">
        <v>92</v>
      </c>
      <c r="P3056" t="s">
        <v>8262</v>
      </c>
      <c r="Q3056">
        <v>275</v>
      </c>
      <c r="R3056">
        <v>14</v>
      </c>
      <c r="S3056">
        <v>34133672</v>
      </c>
      <c r="T3056">
        <v>34335331</v>
      </c>
      <c r="U3056" t="s">
        <v>8263</v>
      </c>
      <c r="V3056">
        <v>1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56</v>
      </c>
      <c r="AE3056" s="2">
        <v>33</v>
      </c>
      <c r="AF3056" s="2">
        <v>45</v>
      </c>
      <c r="AG3056" s="2">
        <v>35</v>
      </c>
      <c r="AH3056" s="2">
        <v>60</v>
      </c>
      <c r="AI3056" s="2">
        <v>50</v>
      </c>
      <c r="AJ3056" s="2">
        <v>48</v>
      </c>
      <c r="AK3056" s="2">
        <v>0</v>
      </c>
      <c r="AL3056" s="2">
        <v>0</v>
      </c>
      <c r="AM3056" s="2">
        <v>0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2">
        <v>286</v>
      </c>
      <c r="BD3056" s="2">
        <v>10</v>
      </c>
      <c r="BE3056" s="2">
        <v>0</v>
      </c>
      <c r="BF3056" s="2">
        <v>0</v>
      </c>
      <c r="BG3056" s="2">
        <v>0</v>
      </c>
      <c r="BH3056" s="2">
        <v>0</v>
      </c>
      <c r="BI3056" s="2">
        <v>0</v>
      </c>
      <c r="BJ3056" s="2">
        <v>0</v>
      </c>
      <c r="BK3056" s="2">
        <v>0</v>
      </c>
      <c r="BL3056" s="2">
        <v>3</v>
      </c>
      <c r="BM3056" s="2">
        <v>1</v>
      </c>
      <c r="BN3056" s="2">
        <v>4</v>
      </c>
      <c r="BO3056" s="2">
        <v>1</v>
      </c>
      <c r="BP3056" s="2">
        <v>3</v>
      </c>
      <c r="BQ3056" s="2">
        <v>3</v>
      </c>
      <c r="BR3056" s="2">
        <v>2</v>
      </c>
      <c r="BS3056" s="2">
        <v>0</v>
      </c>
      <c r="BT3056" s="2">
        <v>0</v>
      </c>
      <c r="BU3056" s="2">
        <v>0</v>
      </c>
      <c r="BV3056" s="2">
        <v>0</v>
      </c>
      <c r="BW3056" s="2">
        <v>0</v>
      </c>
      <c r="BX3056" s="2">
        <v>0</v>
      </c>
      <c r="BY3056" s="2">
        <v>0</v>
      </c>
      <c r="BZ3056" s="2">
        <v>0</v>
      </c>
      <c r="CA3056" s="2">
        <v>0</v>
      </c>
      <c r="CB3056" s="2">
        <v>0</v>
      </c>
      <c r="CC3056" s="2">
        <v>0</v>
      </c>
      <c r="CD3056" s="2">
        <v>0</v>
      </c>
      <c r="CE3056" s="2">
        <v>0</v>
      </c>
      <c r="CF3056" s="2">
        <v>0</v>
      </c>
      <c r="CG3056" s="2">
        <v>0</v>
      </c>
      <c r="CH3056" s="2">
        <v>0</v>
      </c>
      <c r="CI3056" s="2">
        <v>0</v>
      </c>
      <c r="CJ3056" s="2">
        <v>0</v>
      </c>
      <c r="CK3056" s="2">
        <v>15</v>
      </c>
      <c r="CL3056" s="2">
        <v>3</v>
      </c>
    </row>
    <row r="3057" spans="1:90" x14ac:dyDescent="0.25">
      <c r="A3057" t="s">
        <v>115</v>
      </c>
      <c r="B3057">
        <v>21003</v>
      </c>
      <c r="C3057" t="s">
        <v>147</v>
      </c>
      <c r="D3057">
        <v>2</v>
      </c>
      <c r="E3057">
        <v>15</v>
      </c>
      <c r="F3057">
        <v>453237</v>
      </c>
      <c r="G3057">
        <v>35453237</v>
      </c>
      <c r="H3057" t="s">
        <v>18295</v>
      </c>
      <c r="I3057">
        <v>438</v>
      </c>
      <c r="J3057" t="s">
        <v>147</v>
      </c>
      <c r="K3057" t="s">
        <v>16642</v>
      </c>
      <c r="L3057">
        <v>1</v>
      </c>
      <c r="M3057" t="s">
        <v>147</v>
      </c>
      <c r="N3057">
        <v>17525320</v>
      </c>
      <c r="O3057" t="s">
        <v>16643</v>
      </c>
      <c r="P3057" t="s">
        <v>16644</v>
      </c>
      <c r="Q3057" t="s">
        <v>127</v>
      </c>
      <c r="R3057">
        <v>14</v>
      </c>
      <c r="S3057">
        <v>34252888</v>
      </c>
      <c r="U3057" t="s">
        <v>19955</v>
      </c>
      <c r="V3057">
        <v>2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10</v>
      </c>
      <c r="AP3057" s="2">
        <v>0</v>
      </c>
      <c r="AQ3057" s="2">
        <v>0</v>
      </c>
      <c r="AR3057" s="2">
        <v>85</v>
      </c>
      <c r="AS3057" s="2">
        <v>0</v>
      </c>
      <c r="AT3057" s="2">
        <v>0</v>
      </c>
      <c r="AU3057" s="2">
        <v>76</v>
      </c>
      <c r="AV3057" s="2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2">
        <v>0</v>
      </c>
      <c r="BD3057" s="2">
        <v>0</v>
      </c>
      <c r="BE3057" s="2">
        <v>0</v>
      </c>
      <c r="BF3057" s="2">
        <v>0</v>
      </c>
      <c r="BG3057" s="2">
        <v>0</v>
      </c>
      <c r="BH3057" s="2">
        <v>0</v>
      </c>
      <c r="BI3057" s="2">
        <v>0</v>
      </c>
      <c r="BJ3057" s="2">
        <v>0</v>
      </c>
      <c r="BK3057" s="2">
        <v>0</v>
      </c>
      <c r="BL3057" s="2">
        <v>0</v>
      </c>
      <c r="BM3057" s="2">
        <v>0</v>
      </c>
      <c r="BN3057" s="2">
        <v>0</v>
      </c>
      <c r="BO3057" s="2">
        <v>0</v>
      </c>
      <c r="BP3057" s="2">
        <v>0</v>
      </c>
      <c r="BQ3057" s="2">
        <v>0</v>
      </c>
      <c r="BR3057" s="2">
        <v>0</v>
      </c>
      <c r="BS3057" s="2">
        <v>0</v>
      </c>
      <c r="BT3057" s="2">
        <v>0</v>
      </c>
      <c r="BU3057" s="2">
        <v>0</v>
      </c>
      <c r="BV3057" s="2">
        <v>0</v>
      </c>
      <c r="BW3057" s="2">
        <v>1</v>
      </c>
      <c r="BX3057" s="2">
        <v>0</v>
      </c>
      <c r="BY3057" s="2">
        <v>0</v>
      </c>
      <c r="BZ3057" s="2">
        <v>4</v>
      </c>
      <c r="CA3057" s="2">
        <v>0</v>
      </c>
      <c r="CB3057" s="2">
        <v>0</v>
      </c>
      <c r="CC3057" s="2">
        <v>4</v>
      </c>
      <c r="CD3057" s="2">
        <v>0</v>
      </c>
      <c r="CE3057" s="2">
        <v>0</v>
      </c>
      <c r="CF3057" s="2">
        <v>0</v>
      </c>
      <c r="CG3057" s="2">
        <v>0</v>
      </c>
      <c r="CH3057" s="2">
        <v>0</v>
      </c>
      <c r="CI3057" s="2">
        <v>0</v>
      </c>
      <c r="CJ3057" s="2">
        <v>0</v>
      </c>
      <c r="CK3057" s="2">
        <v>0</v>
      </c>
      <c r="CL3057" s="2">
        <v>0</v>
      </c>
    </row>
    <row r="3058" spans="1:90" x14ac:dyDescent="0.25">
      <c r="A3058" t="s">
        <v>115</v>
      </c>
      <c r="B3058">
        <v>21003</v>
      </c>
      <c r="C3058" t="s">
        <v>147</v>
      </c>
      <c r="D3058">
        <v>2</v>
      </c>
      <c r="E3058">
        <v>15</v>
      </c>
      <c r="F3058">
        <v>453158</v>
      </c>
      <c r="G3058">
        <v>35453158</v>
      </c>
      <c r="H3058" t="s">
        <v>311</v>
      </c>
      <c r="I3058">
        <v>163</v>
      </c>
      <c r="J3058" t="s">
        <v>312</v>
      </c>
      <c r="K3058" t="s">
        <v>313</v>
      </c>
      <c r="L3058">
        <v>1</v>
      </c>
      <c r="M3058" t="s">
        <v>312</v>
      </c>
      <c r="N3058">
        <v>17410000</v>
      </c>
      <c r="O3058" t="s">
        <v>162</v>
      </c>
      <c r="P3058" t="s">
        <v>314</v>
      </c>
      <c r="Q3058">
        <v>36</v>
      </c>
      <c r="R3058">
        <v>14</v>
      </c>
      <c r="S3058">
        <v>34841252</v>
      </c>
      <c r="U3058" t="s">
        <v>315</v>
      </c>
      <c r="V3058">
        <v>2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0</v>
      </c>
      <c r="AN3058" s="2">
        <v>0</v>
      </c>
      <c r="AO3058" s="2">
        <v>21</v>
      </c>
      <c r="AP3058" s="2">
        <v>0</v>
      </c>
      <c r="AQ3058" s="2">
        <v>0</v>
      </c>
      <c r="AR3058" s="2">
        <v>128</v>
      </c>
      <c r="AS3058" s="2">
        <v>0</v>
      </c>
      <c r="AT3058" s="2">
        <v>0</v>
      </c>
      <c r="AU3058" s="2">
        <v>108</v>
      </c>
      <c r="AV3058" s="2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2">
        <v>0</v>
      </c>
      <c r="BD3058" s="2">
        <v>0</v>
      </c>
      <c r="BE3058" s="2">
        <v>0</v>
      </c>
      <c r="BF3058" s="2">
        <v>0</v>
      </c>
      <c r="BG3058" s="2">
        <v>0</v>
      </c>
      <c r="BH3058" s="2">
        <v>0</v>
      </c>
      <c r="BI3058" s="2">
        <v>0</v>
      </c>
      <c r="BJ3058" s="2">
        <v>0</v>
      </c>
      <c r="BK3058" s="2">
        <v>0</v>
      </c>
      <c r="BL3058" s="2">
        <v>0</v>
      </c>
      <c r="BM3058" s="2">
        <v>0</v>
      </c>
      <c r="BN3058" s="2">
        <v>0</v>
      </c>
      <c r="BO3058" s="2">
        <v>0</v>
      </c>
      <c r="BP3058" s="2">
        <v>0</v>
      </c>
      <c r="BQ3058" s="2">
        <v>0</v>
      </c>
      <c r="BR3058" s="2">
        <v>0</v>
      </c>
      <c r="BS3058" s="2">
        <v>0</v>
      </c>
      <c r="BT3058" s="2">
        <v>0</v>
      </c>
      <c r="BU3058" s="2">
        <v>0</v>
      </c>
      <c r="BV3058" s="2">
        <v>0</v>
      </c>
      <c r="BW3058" s="2">
        <v>1</v>
      </c>
      <c r="BX3058" s="2">
        <v>0</v>
      </c>
      <c r="BY3058" s="2">
        <v>0</v>
      </c>
      <c r="BZ3058" s="2">
        <v>6</v>
      </c>
      <c r="CA3058" s="2">
        <v>0</v>
      </c>
      <c r="CB3058" s="2">
        <v>0</v>
      </c>
      <c r="CC3058" s="2">
        <v>7</v>
      </c>
      <c r="CD3058" s="2">
        <v>0</v>
      </c>
      <c r="CE3058" s="2">
        <v>0</v>
      </c>
      <c r="CF3058" s="2">
        <v>0</v>
      </c>
      <c r="CG3058" s="2">
        <v>0</v>
      </c>
      <c r="CH3058" s="2">
        <v>0</v>
      </c>
      <c r="CI3058" s="2">
        <v>0</v>
      </c>
      <c r="CJ3058" s="2">
        <v>0</v>
      </c>
      <c r="CK3058" s="2">
        <v>0</v>
      </c>
      <c r="CL3058" s="2">
        <v>0</v>
      </c>
    </row>
    <row r="3059" spans="1:90" x14ac:dyDescent="0.25">
      <c r="A3059" t="s">
        <v>115</v>
      </c>
      <c r="B3059">
        <v>21003</v>
      </c>
      <c r="C3059" t="s">
        <v>147</v>
      </c>
      <c r="D3059">
        <v>2</v>
      </c>
      <c r="E3059">
        <v>8</v>
      </c>
      <c r="F3059">
        <v>33789</v>
      </c>
      <c r="G3059">
        <v>35033789</v>
      </c>
      <c r="H3059" t="s">
        <v>10996</v>
      </c>
      <c r="I3059">
        <v>438</v>
      </c>
      <c r="J3059" t="s">
        <v>147</v>
      </c>
      <c r="K3059" t="s">
        <v>10997</v>
      </c>
      <c r="L3059">
        <v>1</v>
      </c>
      <c r="M3059" t="s">
        <v>147</v>
      </c>
      <c r="N3059">
        <v>17500970</v>
      </c>
      <c r="P3059" t="s">
        <v>10998</v>
      </c>
      <c r="Q3059" t="s">
        <v>10999</v>
      </c>
      <c r="R3059">
        <v>14</v>
      </c>
      <c r="S3059">
        <v>34333069</v>
      </c>
      <c r="U3059" t="s">
        <v>11000</v>
      </c>
      <c r="V3059">
        <v>2</v>
      </c>
      <c r="W3059" s="2">
        <v>0</v>
      </c>
      <c r="X3059" s="2">
        <v>0</v>
      </c>
      <c r="Y3059" s="2">
        <v>5</v>
      </c>
      <c r="Z3059" s="2">
        <v>5</v>
      </c>
      <c r="AA3059" s="2">
        <v>9</v>
      </c>
      <c r="AB3059" s="2">
        <v>5</v>
      </c>
      <c r="AC3059" s="2">
        <v>9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0</v>
      </c>
      <c r="AV3059" s="2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2">
        <v>0</v>
      </c>
      <c r="BD3059" s="2">
        <v>0</v>
      </c>
      <c r="BE3059" s="2">
        <v>0</v>
      </c>
      <c r="BF3059" s="2">
        <v>0</v>
      </c>
      <c r="BG3059" s="2">
        <v>1</v>
      </c>
      <c r="BH3059" s="2">
        <v>1</v>
      </c>
      <c r="BI3059" s="2">
        <v>1</v>
      </c>
      <c r="BJ3059" s="2">
        <v>1</v>
      </c>
      <c r="BK3059" s="2">
        <v>2</v>
      </c>
      <c r="BL3059" s="2">
        <v>0</v>
      </c>
      <c r="BM3059" s="2">
        <v>0</v>
      </c>
      <c r="BN3059" s="2">
        <v>0</v>
      </c>
      <c r="BO3059" s="2">
        <v>0</v>
      </c>
      <c r="BP3059" s="2">
        <v>0</v>
      </c>
      <c r="BQ3059" s="2">
        <v>0</v>
      </c>
      <c r="BR3059" s="2">
        <v>0</v>
      </c>
      <c r="BS3059" s="2">
        <v>0</v>
      </c>
      <c r="BT3059" s="2">
        <v>0</v>
      </c>
      <c r="BU3059" s="2">
        <v>0</v>
      </c>
      <c r="BV3059" s="2">
        <v>0</v>
      </c>
      <c r="BW3059" s="2">
        <v>0</v>
      </c>
      <c r="BX3059" s="2">
        <v>0</v>
      </c>
      <c r="BY3059" s="2">
        <v>0</v>
      </c>
      <c r="BZ3059" s="2">
        <v>0</v>
      </c>
      <c r="CA3059" s="2">
        <v>0</v>
      </c>
      <c r="CB3059" s="2">
        <v>0</v>
      </c>
      <c r="CC3059" s="2">
        <v>0</v>
      </c>
      <c r="CD3059" s="2">
        <v>0</v>
      </c>
      <c r="CE3059" s="2">
        <v>0</v>
      </c>
      <c r="CF3059" s="2">
        <v>0</v>
      </c>
      <c r="CG3059" s="2">
        <v>0</v>
      </c>
      <c r="CH3059" s="2">
        <v>0</v>
      </c>
      <c r="CI3059" s="2">
        <v>0</v>
      </c>
      <c r="CJ3059" s="2">
        <v>0</v>
      </c>
      <c r="CK3059" s="2">
        <v>0</v>
      </c>
      <c r="CL3059" s="2">
        <v>0</v>
      </c>
    </row>
    <row r="3060" spans="1:90" x14ac:dyDescent="0.25">
      <c r="A3060" t="s">
        <v>115</v>
      </c>
      <c r="B3060">
        <v>21003</v>
      </c>
      <c r="C3060" t="s">
        <v>147</v>
      </c>
      <c r="D3060">
        <v>1</v>
      </c>
      <c r="E3060">
        <v>8</v>
      </c>
      <c r="F3060">
        <v>33510</v>
      </c>
      <c r="G3060">
        <v>35033510</v>
      </c>
      <c r="H3060" t="s">
        <v>4177</v>
      </c>
      <c r="I3060">
        <v>163</v>
      </c>
      <c r="J3060" t="s">
        <v>312</v>
      </c>
      <c r="K3060" t="s">
        <v>91</v>
      </c>
      <c r="L3060">
        <v>1</v>
      </c>
      <c r="M3060" t="s">
        <v>312</v>
      </c>
      <c r="N3060">
        <v>17410000</v>
      </c>
      <c r="O3060" t="s">
        <v>162</v>
      </c>
      <c r="P3060" t="s">
        <v>4178</v>
      </c>
      <c r="Q3060">
        <v>81</v>
      </c>
      <c r="R3060">
        <v>14</v>
      </c>
      <c r="S3060">
        <v>34841149</v>
      </c>
      <c r="T3060">
        <v>34841196</v>
      </c>
      <c r="U3060" t="s">
        <v>4179</v>
      </c>
      <c r="V3060">
        <v>1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50</v>
      </c>
      <c r="AE3060" s="2">
        <v>49</v>
      </c>
      <c r="AF3060" s="2">
        <v>33</v>
      </c>
      <c r="AG3060" s="2">
        <v>41</v>
      </c>
      <c r="AH3060" s="2">
        <v>41</v>
      </c>
      <c r="AI3060" s="2">
        <v>50</v>
      </c>
      <c r="AJ3060" s="2">
        <v>29</v>
      </c>
      <c r="AK3060" s="2">
        <v>0</v>
      </c>
      <c r="AL3060" s="2">
        <v>0</v>
      </c>
      <c r="AM3060" s="2">
        <v>0</v>
      </c>
      <c r="AN3060" s="2">
        <v>0</v>
      </c>
      <c r="AO3060" s="2">
        <v>0</v>
      </c>
      <c r="AP3060" s="2">
        <v>0</v>
      </c>
      <c r="AQ3060" s="2">
        <v>0</v>
      </c>
      <c r="AR3060" s="2">
        <v>20</v>
      </c>
      <c r="AS3060" s="2">
        <v>0</v>
      </c>
      <c r="AT3060" s="2">
        <v>0</v>
      </c>
      <c r="AU3060" s="2">
        <v>39</v>
      </c>
      <c r="AV3060" s="2">
        <v>0</v>
      </c>
      <c r="AW3060" s="2">
        <v>0</v>
      </c>
      <c r="AX3060" s="2">
        <v>0</v>
      </c>
      <c r="AY3060" s="2">
        <v>0</v>
      </c>
      <c r="AZ3060" s="2">
        <v>0</v>
      </c>
      <c r="BA3060" s="2">
        <v>0</v>
      </c>
      <c r="BB3060" s="2">
        <v>0</v>
      </c>
      <c r="BC3060" s="2">
        <v>79</v>
      </c>
      <c r="BD3060" s="2">
        <v>0</v>
      </c>
      <c r="BE3060" s="2">
        <v>0</v>
      </c>
      <c r="BF3060" s="2">
        <v>0</v>
      </c>
      <c r="BG3060" s="2">
        <v>0</v>
      </c>
      <c r="BH3060" s="2">
        <v>0</v>
      </c>
      <c r="BI3060" s="2">
        <v>0</v>
      </c>
      <c r="BJ3060" s="2">
        <v>0</v>
      </c>
      <c r="BK3060" s="2">
        <v>0</v>
      </c>
      <c r="BL3060" s="2">
        <v>3</v>
      </c>
      <c r="BM3060" s="2">
        <v>2</v>
      </c>
      <c r="BN3060" s="2">
        <v>2</v>
      </c>
      <c r="BO3060" s="2">
        <v>2</v>
      </c>
      <c r="BP3060" s="2">
        <v>3</v>
      </c>
      <c r="BQ3060" s="2">
        <v>3</v>
      </c>
      <c r="BR3060" s="2">
        <v>3</v>
      </c>
      <c r="BS3060" s="2">
        <v>0</v>
      </c>
      <c r="BT3060" s="2">
        <v>0</v>
      </c>
      <c r="BU3060" s="2">
        <v>0</v>
      </c>
      <c r="BV3060" s="2">
        <v>0</v>
      </c>
      <c r="BW3060" s="2">
        <v>0</v>
      </c>
      <c r="BX3060" s="2">
        <v>0</v>
      </c>
      <c r="BY3060" s="2">
        <v>0</v>
      </c>
      <c r="BZ3060" s="2">
        <v>1</v>
      </c>
      <c r="CA3060" s="2">
        <v>0</v>
      </c>
      <c r="CB3060" s="2">
        <v>0</v>
      </c>
      <c r="CC3060" s="2">
        <v>2</v>
      </c>
      <c r="CD3060" s="2">
        <v>0</v>
      </c>
      <c r="CE3060" s="2">
        <v>0</v>
      </c>
      <c r="CF3060" s="2">
        <v>0</v>
      </c>
      <c r="CG3060" s="2">
        <v>0</v>
      </c>
      <c r="CH3060" s="2">
        <v>0</v>
      </c>
      <c r="CI3060" s="2">
        <v>0</v>
      </c>
      <c r="CJ3060" s="2">
        <v>0</v>
      </c>
      <c r="CK3060" s="2">
        <v>4</v>
      </c>
      <c r="CL3060" s="2">
        <v>0</v>
      </c>
    </row>
    <row r="3061" spans="1:90" x14ac:dyDescent="0.25">
      <c r="A3061" t="s">
        <v>115</v>
      </c>
      <c r="B3061">
        <v>21003</v>
      </c>
      <c r="C3061" t="s">
        <v>147</v>
      </c>
      <c r="D3061">
        <v>1</v>
      </c>
      <c r="E3061">
        <v>8</v>
      </c>
      <c r="F3061">
        <v>907662</v>
      </c>
      <c r="G3061">
        <v>35907662</v>
      </c>
      <c r="H3061" t="s">
        <v>16899</v>
      </c>
      <c r="I3061">
        <v>438</v>
      </c>
      <c r="J3061" t="s">
        <v>147</v>
      </c>
      <c r="K3061" t="s">
        <v>16900</v>
      </c>
      <c r="L3061">
        <v>1</v>
      </c>
      <c r="M3061" t="s">
        <v>147</v>
      </c>
      <c r="N3061">
        <v>17511665</v>
      </c>
      <c r="O3061" t="s">
        <v>92</v>
      </c>
      <c r="P3061" t="s">
        <v>16901</v>
      </c>
      <c r="Q3061">
        <v>134</v>
      </c>
      <c r="R3061">
        <v>14</v>
      </c>
      <c r="S3061">
        <v>34253844</v>
      </c>
      <c r="T3061">
        <v>34253903</v>
      </c>
      <c r="U3061" t="s">
        <v>16902</v>
      </c>
      <c r="V3061">
        <v>1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40</v>
      </c>
      <c r="AE3061" s="2">
        <v>43</v>
      </c>
      <c r="AF3061" s="2">
        <v>50</v>
      </c>
      <c r="AG3061" s="2">
        <v>34</v>
      </c>
      <c r="AH3061" s="2">
        <v>47</v>
      </c>
      <c r="AI3061" s="2">
        <v>44</v>
      </c>
      <c r="AJ3061" s="2">
        <v>40</v>
      </c>
      <c r="AK3061" s="2">
        <v>0</v>
      </c>
      <c r="AL3061" s="2">
        <v>0</v>
      </c>
      <c r="AM3061" s="2">
        <v>0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0</v>
      </c>
      <c r="BB3061" s="2">
        <v>0</v>
      </c>
      <c r="BC3061" s="2">
        <v>80</v>
      </c>
      <c r="BD3061" s="2">
        <v>37</v>
      </c>
      <c r="BE3061" s="2">
        <v>0</v>
      </c>
      <c r="BF3061" s="2">
        <v>0</v>
      </c>
      <c r="BG3061" s="2">
        <v>0</v>
      </c>
      <c r="BH3061" s="2">
        <v>0</v>
      </c>
      <c r="BI3061" s="2">
        <v>0</v>
      </c>
      <c r="BJ3061" s="2">
        <v>0</v>
      </c>
      <c r="BK3061" s="2">
        <v>0</v>
      </c>
      <c r="BL3061" s="2">
        <v>4</v>
      </c>
      <c r="BM3061" s="2">
        <v>3</v>
      </c>
      <c r="BN3061" s="2">
        <v>4</v>
      </c>
      <c r="BO3061" s="2">
        <v>1</v>
      </c>
      <c r="BP3061" s="2">
        <v>3</v>
      </c>
      <c r="BQ3061" s="2">
        <v>4</v>
      </c>
      <c r="BR3061" s="2">
        <v>4</v>
      </c>
      <c r="BS3061" s="2">
        <v>0</v>
      </c>
      <c r="BT3061" s="2">
        <v>0</v>
      </c>
      <c r="BU3061" s="2">
        <v>0</v>
      </c>
      <c r="BV3061" s="2">
        <v>0</v>
      </c>
      <c r="BW3061" s="2">
        <v>0</v>
      </c>
      <c r="BX3061" s="2">
        <v>0</v>
      </c>
      <c r="BY3061" s="2">
        <v>0</v>
      </c>
      <c r="BZ3061" s="2">
        <v>0</v>
      </c>
      <c r="CA3061" s="2">
        <v>0</v>
      </c>
      <c r="CB3061" s="2">
        <v>0</v>
      </c>
      <c r="CC3061" s="2">
        <v>0</v>
      </c>
      <c r="CD3061" s="2">
        <v>0</v>
      </c>
      <c r="CE3061" s="2">
        <v>0</v>
      </c>
      <c r="CF3061" s="2">
        <v>0</v>
      </c>
      <c r="CG3061" s="2">
        <v>0</v>
      </c>
      <c r="CH3061" s="2">
        <v>0</v>
      </c>
      <c r="CI3061" s="2">
        <v>0</v>
      </c>
      <c r="CJ3061" s="2">
        <v>0</v>
      </c>
      <c r="CK3061" s="2">
        <v>5</v>
      </c>
      <c r="CL3061" s="2">
        <v>10</v>
      </c>
    </row>
    <row r="3062" spans="1:90" x14ac:dyDescent="0.25">
      <c r="A3062" t="s">
        <v>115</v>
      </c>
      <c r="B3062">
        <v>21003</v>
      </c>
      <c r="C3062" t="s">
        <v>147</v>
      </c>
      <c r="D3062">
        <v>1</v>
      </c>
      <c r="E3062">
        <v>8</v>
      </c>
      <c r="F3062">
        <v>33637</v>
      </c>
      <c r="G3062">
        <v>35033637</v>
      </c>
      <c r="H3062" t="s">
        <v>1364</v>
      </c>
      <c r="I3062">
        <v>438</v>
      </c>
      <c r="J3062" t="s">
        <v>147</v>
      </c>
      <c r="K3062" t="s">
        <v>1365</v>
      </c>
      <c r="L3062">
        <v>7</v>
      </c>
      <c r="M3062" t="s">
        <v>1366</v>
      </c>
      <c r="N3062">
        <v>17535000</v>
      </c>
      <c r="O3062" t="s">
        <v>92</v>
      </c>
      <c r="P3062" t="s">
        <v>1367</v>
      </c>
      <c r="Q3062">
        <v>165</v>
      </c>
      <c r="R3062">
        <v>14</v>
      </c>
      <c r="S3062">
        <v>34796030</v>
      </c>
      <c r="U3062" t="s">
        <v>1368</v>
      </c>
      <c r="V3062">
        <v>2</v>
      </c>
      <c r="W3062" s="2">
        <v>0</v>
      </c>
      <c r="X3062" s="2">
        <v>0</v>
      </c>
      <c r="Y3062" s="2">
        <v>15</v>
      </c>
      <c r="Z3062" s="2">
        <v>25</v>
      </c>
      <c r="AA3062" s="2">
        <v>19</v>
      </c>
      <c r="AB3062" s="2">
        <v>24</v>
      </c>
      <c r="AC3062" s="2">
        <v>21</v>
      </c>
      <c r="AD3062" s="2">
        <v>16</v>
      </c>
      <c r="AE3062" s="2">
        <v>21</v>
      </c>
      <c r="AF3062" s="2">
        <v>17</v>
      </c>
      <c r="AG3062" s="2">
        <v>18</v>
      </c>
      <c r="AH3062" s="2">
        <v>19</v>
      </c>
      <c r="AI3062" s="2">
        <v>17</v>
      </c>
      <c r="AJ3062" s="2">
        <v>27</v>
      </c>
      <c r="AK3062" s="2">
        <v>0</v>
      </c>
      <c r="AL3062" s="2">
        <v>0</v>
      </c>
      <c r="AM3062" s="2">
        <v>0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0</v>
      </c>
      <c r="AV3062" s="2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2">
        <v>152</v>
      </c>
      <c r="BD3062" s="2">
        <v>13</v>
      </c>
      <c r="BE3062" s="2">
        <v>0</v>
      </c>
      <c r="BF3062" s="2">
        <v>0</v>
      </c>
      <c r="BG3062" s="2">
        <v>1</v>
      </c>
      <c r="BH3062" s="2">
        <v>2</v>
      </c>
      <c r="BI3062" s="2">
        <v>1</v>
      </c>
      <c r="BJ3062" s="2">
        <v>2</v>
      </c>
      <c r="BK3062" s="2">
        <v>2</v>
      </c>
      <c r="BL3062" s="2">
        <v>2</v>
      </c>
      <c r="BM3062" s="2">
        <v>2</v>
      </c>
      <c r="BN3062" s="2">
        <v>2</v>
      </c>
      <c r="BO3062" s="2">
        <v>1</v>
      </c>
      <c r="BP3062" s="2">
        <v>2</v>
      </c>
      <c r="BQ3062" s="2">
        <v>2</v>
      </c>
      <c r="BR3062" s="2">
        <v>2</v>
      </c>
      <c r="BS3062" s="2">
        <v>0</v>
      </c>
      <c r="BT3062" s="2">
        <v>0</v>
      </c>
      <c r="BU3062" s="2">
        <v>0</v>
      </c>
      <c r="BV3062" s="2">
        <v>0</v>
      </c>
      <c r="BW3062" s="2">
        <v>0</v>
      </c>
      <c r="BX3062" s="2">
        <v>0</v>
      </c>
      <c r="BY3062" s="2">
        <v>0</v>
      </c>
      <c r="BZ3062" s="2">
        <v>0</v>
      </c>
      <c r="CA3062" s="2">
        <v>0</v>
      </c>
      <c r="CB3062" s="2">
        <v>0</v>
      </c>
      <c r="CC3062" s="2">
        <v>0</v>
      </c>
      <c r="CD3062" s="2">
        <v>0</v>
      </c>
      <c r="CE3062" s="2">
        <v>0</v>
      </c>
      <c r="CF3062" s="2">
        <v>0</v>
      </c>
      <c r="CG3062" s="2">
        <v>0</v>
      </c>
      <c r="CH3062" s="2">
        <v>0</v>
      </c>
      <c r="CI3062" s="2">
        <v>0</v>
      </c>
      <c r="CJ3062" s="2">
        <v>0</v>
      </c>
      <c r="CK3062" s="2">
        <v>8</v>
      </c>
      <c r="CL3062" s="2">
        <v>3</v>
      </c>
    </row>
    <row r="3063" spans="1:90" x14ac:dyDescent="0.25">
      <c r="A3063" t="s">
        <v>115</v>
      </c>
      <c r="B3063">
        <v>21003</v>
      </c>
      <c r="C3063" t="s">
        <v>147</v>
      </c>
      <c r="D3063">
        <v>1</v>
      </c>
      <c r="E3063">
        <v>8</v>
      </c>
      <c r="F3063">
        <v>44568</v>
      </c>
      <c r="G3063">
        <v>35044568</v>
      </c>
      <c r="H3063" t="s">
        <v>8556</v>
      </c>
      <c r="I3063">
        <v>438</v>
      </c>
      <c r="J3063" t="s">
        <v>147</v>
      </c>
      <c r="K3063" t="s">
        <v>8557</v>
      </c>
      <c r="L3063">
        <v>1</v>
      </c>
      <c r="M3063" t="s">
        <v>147</v>
      </c>
      <c r="N3063">
        <v>17527622</v>
      </c>
      <c r="O3063" t="s">
        <v>92</v>
      </c>
      <c r="P3063" t="s">
        <v>2186</v>
      </c>
      <c r="Q3063">
        <v>956</v>
      </c>
      <c r="R3063">
        <v>14</v>
      </c>
      <c r="S3063">
        <v>34221055</v>
      </c>
      <c r="T3063">
        <v>34225463</v>
      </c>
      <c r="U3063" t="s">
        <v>8558</v>
      </c>
      <c r="V3063">
        <v>1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87</v>
      </c>
      <c r="AE3063" s="2">
        <v>100</v>
      </c>
      <c r="AF3063" s="2">
        <v>96</v>
      </c>
      <c r="AG3063" s="2">
        <v>63</v>
      </c>
      <c r="AH3063" s="2">
        <v>103</v>
      </c>
      <c r="AI3063" s="2">
        <v>103</v>
      </c>
      <c r="AJ3063" s="2">
        <v>118</v>
      </c>
      <c r="AK3063" s="2">
        <v>0</v>
      </c>
      <c r="AL3063" s="2">
        <v>0</v>
      </c>
      <c r="AM3063" s="2">
        <v>0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2">
        <v>94</v>
      </c>
      <c r="BD3063" s="2">
        <v>0</v>
      </c>
      <c r="BE3063" s="2">
        <v>0</v>
      </c>
      <c r="BF3063" s="2">
        <v>0</v>
      </c>
      <c r="BG3063" s="2">
        <v>0</v>
      </c>
      <c r="BH3063" s="2">
        <v>0</v>
      </c>
      <c r="BI3063" s="2">
        <v>0</v>
      </c>
      <c r="BJ3063" s="2">
        <v>0</v>
      </c>
      <c r="BK3063" s="2">
        <v>0</v>
      </c>
      <c r="BL3063" s="2">
        <v>6</v>
      </c>
      <c r="BM3063" s="2">
        <v>4</v>
      </c>
      <c r="BN3063" s="2">
        <v>4</v>
      </c>
      <c r="BO3063" s="2">
        <v>4</v>
      </c>
      <c r="BP3063" s="2">
        <v>4</v>
      </c>
      <c r="BQ3063" s="2">
        <v>3</v>
      </c>
      <c r="BR3063" s="2">
        <v>4</v>
      </c>
      <c r="BS3063" s="2">
        <v>0</v>
      </c>
      <c r="BT3063" s="2">
        <v>0</v>
      </c>
      <c r="BU3063" s="2">
        <v>0</v>
      </c>
      <c r="BV3063" s="2">
        <v>0</v>
      </c>
      <c r="BW3063" s="2">
        <v>0</v>
      </c>
      <c r="BX3063" s="2">
        <v>0</v>
      </c>
      <c r="BY3063" s="2">
        <v>0</v>
      </c>
      <c r="BZ3063" s="2">
        <v>0</v>
      </c>
      <c r="CA3063" s="2">
        <v>0</v>
      </c>
      <c r="CB3063" s="2">
        <v>0</v>
      </c>
      <c r="CC3063" s="2">
        <v>0</v>
      </c>
      <c r="CD3063" s="2">
        <v>0</v>
      </c>
      <c r="CE3063" s="2">
        <v>0</v>
      </c>
      <c r="CF3063" s="2">
        <v>0</v>
      </c>
      <c r="CG3063" s="2">
        <v>0</v>
      </c>
      <c r="CH3063" s="2">
        <v>0</v>
      </c>
      <c r="CI3063" s="2">
        <v>0</v>
      </c>
      <c r="CJ3063" s="2">
        <v>0</v>
      </c>
      <c r="CK3063" s="2">
        <v>4</v>
      </c>
      <c r="CL3063" s="2">
        <v>0</v>
      </c>
    </row>
    <row r="3064" spans="1:90" x14ac:dyDescent="0.25">
      <c r="A3064" t="s">
        <v>115</v>
      </c>
      <c r="B3064">
        <v>21003</v>
      </c>
      <c r="C3064" t="s">
        <v>147</v>
      </c>
      <c r="D3064">
        <v>1</v>
      </c>
      <c r="E3064">
        <v>8</v>
      </c>
      <c r="F3064">
        <v>47843</v>
      </c>
      <c r="G3064">
        <v>35047843</v>
      </c>
      <c r="H3064" t="s">
        <v>9908</v>
      </c>
      <c r="I3064">
        <v>438</v>
      </c>
      <c r="J3064" t="s">
        <v>147</v>
      </c>
      <c r="K3064" t="s">
        <v>2485</v>
      </c>
      <c r="L3064">
        <v>1</v>
      </c>
      <c r="M3064" t="s">
        <v>147</v>
      </c>
      <c r="N3064">
        <v>17523150</v>
      </c>
      <c r="O3064" t="s">
        <v>92</v>
      </c>
      <c r="P3064" t="s">
        <v>9909</v>
      </c>
      <c r="Q3064">
        <v>345</v>
      </c>
      <c r="R3064">
        <v>14</v>
      </c>
      <c r="S3064">
        <v>34173280</v>
      </c>
      <c r="T3064">
        <v>34174931</v>
      </c>
      <c r="U3064" t="s">
        <v>9910</v>
      </c>
      <c r="V3064">
        <v>1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95</v>
      </c>
      <c r="AE3064" s="2">
        <v>98</v>
      </c>
      <c r="AF3064" s="2">
        <v>90</v>
      </c>
      <c r="AG3064" s="2">
        <v>45</v>
      </c>
      <c r="AH3064" s="2">
        <v>188</v>
      </c>
      <c r="AI3064" s="2">
        <v>161</v>
      </c>
      <c r="AJ3064" s="2">
        <v>231</v>
      </c>
      <c r="AK3064" s="2">
        <v>0</v>
      </c>
      <c r="AL3064" s="2">
        <v>0</v>
      </c>
      <c r="AM3064" s="2">
        <v>0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2">
        <v>0</v>
      </c>
      <c r="BD3064" s="2">
        <v>12</v>
      </c>
      <c r="BE3064" s="2">
        <v>0</v>
      </c>
      <c r="BF3064" s="2">
        <v>0</v>
      </c>
      <c r="BG3064" s="2">
        <v>0</v>
      </c>
      <c r="BH3064" s="2">
        <v>0</v>
      </c>
      <c r="BI3064" s="2">
        <v>0</v>
      </c>
      <c r="BJ3064" s="2">
        <v>0</v>
      </c>
      <c r="BK3064" s="2">
        <v>0</v>
      </c>
      <c r="BL3064" s="2">
        <v>6</v>
      </c>
      <c r="BM3064" s="2">
        <v>5</v>
      </c>
      <c r="BN3064" s="2">
        <v>4</v>
      </c>
      <c r="BO3064" s="2">
        <v>2</v>
      </c>
      <c r="BP3064" s="2">
        <v>8</v>
      </c>
      <c r="BQ3064" s="2">
        <v>7</v>
      </c>
      <c r="BR3064" s="2">
        <v>8</v>
      </c>
      <c r="BS3064" s="2">
        <v>0</v>
      </c>
      <c r="BT3064" s="2">
        <v>0</v>
      </c>
      <c r="BU3064" s="2">
        <v>0</v>
      </c>
      <c r="BV3064" s="2">
        <v>0</v>
      </c>
      <c r="BW3064" s="2">
        <v>0</v>
      </c>
      <c r="BX3064" s="2">
        <v>0</v>
      </c>
      <c r="BY3064" s="2">
        <v>0</v>
      </c>
      <c r="BZ3064" s="2">
        <v>0</v>
      </c>
      <c r="CA3064" s="2">
        <v>0</v>
      </c>
      <c r="CB3064" s="2">
        <v>0</v>
      </c>
      <c r="CC3064" s="2">
        <v>0</v>
      </c>
      <c r="CD3064" s="2">
        <v>0</v>
      </c>
      <c r="CE3064" s="2">
        <v>0</v>
      </c>
      <c r="CF3064" s="2">
        <v>0</v>
      </c>
      <c r="CG3064" s="2">
        <v>0</v>
      </c>
      <c r="CH3064" s="2">
        <v>0</v>
      </c>
      <c r="CI3064" s="2">
        <v>0</v>
      </c>
      <c r="CJ3064" s="2">
        <v>0</v>
      </c>
      <c r="CK3064" s="2">
        <v>0</v>
      </c>
      <c r="CL3064" s="2">
        <v>3</v>
      </c>
    </row>
    <row r="3065" spans="1:90" x14ac:dyDescent="0.25">
      <c r="A3065" t="s">
        <v>115</v>
      </c>
      <c r="B3065">
        <v>21003</v>
      </c>
      <c r="C3065" t="s">
        <v>147</v>
      </c>
      <c r="D3065">
        <v>1</v>
      </c>
      <c r="E3065">
        <v>8</v>
      </c>
      <c r="F3065">
        <v>33790</v>
      </c>
      <c r="G3065">
        <v>35033790</v>
      </c>
      <c r="H3065" t="s">
        <v>18344</v>
      </c>
      <c r="I3065">
        <v>489</v>
      </c>
      <c r="J3065" t="s">
        <v>5287</v>
      </c>
      <c r="K3065" t="s">
        <v>91</v>
      </c>
      <c r="L3065">
        <v>1</v>
      </c>
      <c r="M3065" t="s">
        <v>5287</v>
      </c>
      <c r="N3065">
        <v>17570000</v>
      </c>
      <c r="O3065" t="s">
        <v>92</v>
      </c>
      <c r="P3065" t="s">
        <v>1809</v>
      </c>
      <c r="Q3065" t="s">
        <v>18345</v>
      </c>
      <c r="R3065">
        <v>14</v>
      </c>
      <c r="S3065">
        <v>34561208</v>
      </c>
      <c r="T3065">
        <v>34561321</v>
      </c>
      <c r="U3065" t="s">
        <v>18346</v>
      </c>
      <c r="V3065">
        <v>1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55</v>
      </c>
      <c r="AE3065" s="2">
        <v>53</v>
      </c>
      <c r="AF3065" s="2">
        <v>42</v>
      </c>
      <c r="AG3065" s="2">
        <v>43</v>
      </c>
      <c r="AH3065" s="2">
        <v>52</v>
      </c>
      <c r="AI3065" s="2">
        <v>50</v>
      </c>
      <c r="AJ3065" s="2">
        <v>66</v>
      </c>
      <c r="AK3065" s="2">
        <v>0</v>
      </c>
      <c r="AL3065" s="2">
        <v>0</v>
      </c>
      <c r="AM3065" s="2">
        <v>0</v>
      </c>
      <c r="AN3065" s="2">
        <v>0</v>
      </c>
      <c r="AO3065" s="2">
        <v>0</v>
      </c>
      <c r="AP3065" s="2">
        <v>0</v>
      </c>
      <c r="AQ3065" s="2">
        <v>0</v>
      </c>
      <c r="AR3065" s="2">
        <v>16</v>
      </c>
      <c r="AS3065" s="2">
        <v>0</v>
      </c>
      <c r="AT3065" s="2">
        <v>0</v>
      </c>
      <c r="AU3065" s="2">
        <v>46</v>
      </c>
      <c r="AV3065" s="2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2">
        <v>121</v>
      </c>
      <c r="BD3065" s="2">
        <v>7</v>
      </c>
      <c r="BE3065" s="2">
        <v>0</v>
      </c>
      <c r="BF3065" s="2">
        <v>0</v>
      </c>
      <c r="BG3065" s="2">
        <v>0</v>
      </c>
      <c r="BH3065" s="2">
        <v>0</v>
      </c>
      <c r="BI3065" s="2">
        <v>0</v>
      </c>
      <c r="BJ3065" s="2">
        <v>0</v>
      </c>
      <c r="BK3065" s="2">
        <v>0</v>
      </c>
      <c r="BL3065" s="2">
        <v>3</v>
      </c>
      <c r="BM3065" s="2">
        <v>3</v>
      </c>
      <c r="BN3065" s="2">
        <v>2</v>
      </c>
      <c r="BO3065" s="2">
        <v>2</v>
      </c>
      <c r="BP3065" s="2">
        <v>2</v>
      </c>
      <c r="BQ3065" s="2">
        <v>4</v>
      </c>
      <c r="BR3065" s="2">
        <v>4</v>
      </c>
      <c r="BS3065" s="2">
        <v>0</v>
      </c>
      <c r="BT3065" s="2">
        <v>0</v>
      </c>
      <c r="BU3065" s="2">
        <v>0</v>
      </c>
      <c r="BV3065" s="2">
        <v>0</v>
      </c>
      <c r="BW3065" s="2">
        <v>0</v>
      </c>
      <c r="BX3065" s="2">
        <v>0</v>
      </c>
      <c r="BY3065" s="2">
        <v>0</v>
      </c>
      <c r="BZ3065" s="2">
        <v>2</v>
      </c>
      <c r="CA3065" s="2">
        <v>0</v>
      </c>
      <c r="CB3065" s="2">
        <v>0</v>
      </c>
      <c r="CC3065" s="2">
        <v>2</v>
      </c>
      <c r="CD3065" s="2">
        <v>0</v>
      </c>
      <c r="CE3065" s="2">
        <v>0</v>
      </c>
      <c r="CF3065" s="2">
        <v>0</v>
      </c>
      <c r="CG3065" s="2">
        <v>0</v>
      </c>
      <c r="CH3065" s="2">
        <v>0</v>
      </c>
      <c r="CI3065" s="2">
        <v>0</v>
      </c>
      <c r="CJ3065" s="2">
        <v>0</v>
      </c>
      <c r="CK3065" s="2">
        <v>6</v>
      </c>
      <c r="CL3065" s="2">
        <v>2</v>
      </c>
    </row>
    <row r="3066" spans="1:90" x14ac:dyDescent="0.25">
      <c r="A3066" t="s">
        <v>115</v>
      </c>
      <c r="B3066">
        <v>21003</v>
      </c>
      <c r="C3066" t="s">
        <v>147</v>
      </c>
      <c r="D3066">
        <v>1</v>
      </c>
      <c r="E3066">
        <v>8</v>
      </c>
      <c r="F3066">
        <v>33765</v>
      </c>
      <c r="G3066">
        <v>35033765</v>
      </c>
      <c r="H3066" t="s">
        <v>12067</v>
      </c>
      <c r="I3066">
        <v>438</v>
      </c>
      <c r="J3066" t="s">
        <v>147</v>
      </c>
      <c r="K3066" t="s">
        <v>12068</v>
      </c>
      <c r="L3066">
        <v>1</v>
      </c>
      <c r="M3066" t="s">
        <v>147</v>
      </c>
      <c r="N3066">
        <v>17509300</v>
      </c>
      <c r="O3066" t="s">
        <v>92</v>
      </c>
      <c r="P3066" t="s">
        <v>12069</v>
      </c>
      <c r="Q3066">
        <v>854</v>
      </c>
      <c r="R3066">
        <v>14</v>
      </c>
      <c r="S3066">
        <v>34131724</v>
      </c>
      <c r="U3066" t="s">
        <v>12070</v>
      </c>
      <c r="V3066">
        <v>1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106</v>
      </c>
      <c r="AE3066" s="2">
        <v>74</v>
      </c>
      <c r="AF3066" s="2">
        <v>80</v>
      </c>
      <c r="AG3066" s="2">
        <v>29</v>
      </c>
      <c r="AH3066" s="2">
        <v>35</v>
      </c>
      <c r="AI3066" s="2">
        <v>21</v>
      </c>
      <c r="AJ3066" s="2">
        <v>19</v>
      </c>
      <c r="AK3066" s="2">
        <v>0</v>
      </c>
      <c r="AL3066" s="2">
        <v>0</v>
      </c>
      <c r="AM3066" s="2">
        <v>0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0</v>
      </c>
      <c r="AV3066" s="2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2">
        <v>0</v>
      </c>
      <c r="BD3066" s="2">
        <v>5</v>
      </c>
      <c r="BE3066" s="2">
        <v>0</v>
      </c>
      <c r="BF3066" s="2">
        <v>0</v>
      </c>
      <c r="BG3066" s="2">
        <v>0</v>
      </c>
      <c r="BH3066" s="2">
        <v>0</v>
      </c>
      <c r="BI3066" s="2">
        <v>0</v>
      </c>
      <c r="BJ3066" s="2">
        <v>0</v>
      </c>
      <c r="BK3066" s="2">
        <v>0</v>
      </c>
      <c r="BL3066" s="2">
        <v>3</v>
      </c>
      <c r="BM3066" s="2">
        <v>3</v>
      </c>
      <c r="BN3066" s="2">
        <v>6</v>
      </c>
      <c r="BO3066" s="2">
        <v>1</v>
      </c>
      <c r="BP3066" s="2">
        <v>1</v>
      </c>
      <c r="BQ3066" s="2">
        <v>2</v>
      </c>
      <c r="BR3066" s="2">
        <v>1</v>
      </c>
      <c r="BS3066" s="2">
        <v>0</v>
      </c>
      <c r="BT3066" s="2">
        <v>0</v>
      </c>
      <c r="BU3066" s="2">
        <v>0</v>
      </c>
      <c r="BV3066" s="2">
        <v>0</v>
      </c>
      <c r="BW3066" s="2">
        <v>0</v>
      </c>
      <c r="BX3066" s="2">
        <v>0</v>
      </c>
      <c r="BY3066" s="2">
        <v>0</v>
      </c>
      <c r="BZ3066" s="2">
        <v>0</v>
      </c>
      <c r="CA3066" s="2">
        <v>0</v>
      </c>
      <c r="CB3066" s="2">
        <v>0</v>
      </c>
      <c r="CC3066" s="2">
        <v>0</v>
      </c>
      <c r="CD3066" s="2">
        <v>0</v>
      </c>
      <c r="CE3066" s="2">
        <v>0</v>
      </c>
      <c r="CF3066" s="2">
        <v>0</v>
      </c>
      <c r="CG3066" s="2">
        <v>0</v>
      </c>
      <c r="CH3066" s="2">
        <v>0</v>
      </c>
      <c r="CI3066" s="2">
        <v>0</v>
      </c>
      <c r="CJ3066" s="2">
        <v>0</v>
      </c>
      <c r="CK3066" s="2">
        <v>0</v>
      </c>
      <c r="CL3066" s="2">
        <v>3</v>
      </c>
    </row>
    <row r="3067" spans="1:90" x14ac:dyDescent="0.25">
      <c r="A3067" t="s">
        <v>115</v>
      </c>
      <c r="B3067">
        <v>21003</v>
      </c>
      <c r="C3067" t="s">
        <v>147</v>
      </c>
      <c r="D3067">
        <v>1</v>
      </c>
      <c r="E3067">
        <v>8</v>
      </c>
      <c r="F3067">
        <v>43679</v>
      </c>
      <c r="G3067">
        <v>35043679</v>
      </c>
      <c r="H3067" t="s">
        <v>17173</v>
      </c>
      <c r="I3067">
        <v>438</v>
      </c>
      <c r="J3067" t="s">
        <v>147</v>
      </c>
      <c r="K3067" t="s">
        <v>17174</v>
      </c>
      <c r="L3067">
        <v>1</v>
      </c>
      <c r="M3067" t="s">
        <v>147</v>
      </c>
      <c r="N3067">
        <v>17514490</v>
      </c>
      <c r="P3067" t="s">
        <v>19953</v>
      </c>
      <c r="Q3067" t="s">
        <v>4942</v>
      </c>
      <c r="R3067">
        <v>14</v>
      </c>
      <c r="S3067">
        <v>34134199</v>
      </c>
      <c r="T3067">
        <v>34332281</v>
      </c>
      <c r="U3067" t="s">
        <v>17175</v>
      </c>
      <c r="V3067">
        <v>1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65</v>
      </c>
      <c r="AE3067" s="2">
        <v>74</v>
      </c>
      <c r="AF3067" s="2">
        <v>86</v>
      </c>
      <c r="AG3067" s="2">
        <v>59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2">
        <v>97</v>
      </c>
      <c r="BD3067" s="2">
        <v>6</v>
      </c>
      <c r="BE3067" s="2">
        <v>0</v>
      </c>
      <c r="BF3067" s="2">
        <v>0</v>
      </c>
      <c r="BG3067" s="2">
        <v>0</v>
      </c>
      <c r="BH3067" s="2">
        <v>0</v>
      </c>
      <c r="BI3067" s="2">
        <v>0</v>
      </c>
      <c r="BJ3067" s="2">
        <v>0</v>
      </c>
      <c r="BK3067" s="2">
        <v>0</v>
      </c>
      <c r="BL3067" s="2">
        <v>4</v>
      </c>
      <c r="BM3067" s="2">
        <v>4</v>
      </c>
      <c r="BN3067" s="2">
        <v>4</v>
      </c>
      <c r="BO3067" s="2">
        <v>3</v>
      </c>
      <c r="BP3067" s="2">
        <v>0</v>
      </c>
      <c r="BQ3067" s="2">
        <v>0</v>
      </c>
      <c r="BR3067" s="2">
        <v>0</v>
      </c>
      <c r="BS3067" s="2">
        <v>0</v>
      </c>
      <c r="BT3067" s="2">
        <v>0</v>
      </c>
      <c r="BU3067" s="2">
        <v>0</v>
      </c>
      <c r="BV3067" s="2">
        <v>0</v>
      </c>
      <c r="BW3067" s="2">
        <v>0</v>
      </c>
      <c r="BX3067" s="2">
        <v>0</v>
      </c>
      <c r="BY3067" s="2">
        <v>0</v>
      </c>
      <c r="BZ3067" s="2">
        <v>0</v>
      </c>
      <c r="CA3067" s="2">
        <v>0</v>
      </c>
      <c r="CB3067" s="2">
        <v>0</v>
      </c>
      <c r="CC3067" s="2">
        <v>0</v>
      </c>
      <c r="CD3067" s="2">
        <v>0</v>
      </c>
      <c r="CE3067" s="2">
        <v>0</v>
      </c>
      <c r="CF3067" s="2">
        <v>0</v>
      </c>
      <c r="CG3067" s="2">
        <v>0</v>
      </c>
      <c r="CH3067" s="2">
        <v>0</v>
      </c>
      <c r="CI3067" s="2">
        <v>0</v>
      </c>
      <c r="CJ3067" s="2">
        <v>0</v>
      </c>
      <c r="CK3067" s="2">
        <v>3</v>
      </c>
      <c r="CL3067" s="2">
        <v>2</v>
      </c>
    </row>
    <row r="3068" spans="1:90" x14ac:dyDescent="0.25">
      <c r="A3068" t="s">
        <v>115</v>
      </c>
      <c r="B3068">
        <v>10602</v>
      </c>
      <c r="C3068" t="s">
        <v>230</v>
      </c>
      <c r="D3068">
        <v>1</v>
      </c>
      <c r="E3068">
        <v>8</v>
      </c>
      <c r="F3068">
        <v>7730</v>
      </c>
      <c r="G3068">
        <v>35007730</v>
      </c>
      <c r="H3068" t="s">
        <v>13846</v>
      </c>
      <c r="I3068">
        <v>442</v>
      </c>
      <c r="J3068" t="s">
        <v>230</v>
      </c>
      <c r="K3068" t="s">
        <v>9065</v>
      </c>
      <c r="L3068">
        <v>1</v>
      </c>
      <c r="M3068" t="s">
        <v>230</v>
      </c>
      <c r="N3068">
        <v>9311040</v>
      </c>
      <c r="O3068" t="s">
        <v>92</v>
      </c>
      <c r="P3068" t="s">
        <v>13847</v>
      </c>
      <c r="Q3068">
        <v>100</v>
      </c>
      <c r="R3068">
        <v>11</v>
      </c>
      <c r="S3068">
        <v>45146446</v>
      </c>
      <c r="T3068">
        <v>45445450</v>
      </c>
      <c r="U3068" t="s">
        <v>13848</v>
      </c>
      <c r="V3068">
        <v>1</v>
      </c>
      <c r="W3068" s="2">
        <v>0</v>
      </c>
      <c r="X3068" s="2">
        <v>0</v>
      </c>
      <c r="Y3068" s="2">
        <v>148</v>
      </c>
      <c r="Z3068" s="2">
        <v>142</v>
      </c>
      <c r="AA3068" s="2">
        <v>184</v>
      </c>
      <c r="AB3068" s="2">
        <v>144</v>
      </c>
      <c r="AC3068" s="2">
        <v>177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0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0</v>
      </c>
      <c r="AV3068" s="2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2">
        <v>0</v>
      </c>
      <c r="BD3068" s="2">
        <v>15</v>
      </c>
      <c r="BE3068" s="2">
        <v>0</v>
      </c>
      <c r="BF3068" s="2">
        <v>0</v>
      </c>
      <c r="BG3068" s="2">
        <v>8</v>
      </c>
      <c r="BH3068" s="2">
        <v>7</v>
      </c>
      <c r="BI3068" s="2">
        <v>10</v>
      </c>
      <c r="BJ3068" s="2">
        <v>8</v>
      </c>
      <c r="BK3068" s="2">
        <v>8</v>
      </c>
      <c r="BL3068" s="2">
        <v>0</v>
      </c>
      <c r="BM3068" s="2">
        <v>0</v>
      </c>
      <c r="BN3068" s="2">
        <v>0</v>
      </c>
      <c r="BO3068" s="2">
        <v>0</v>
      </c>
      <c r="BP3068" s="2">
        <v>0</v>
      </c>
      <c r="BQ3068" s="2">
        <v>0</v>
      </c>
      <c r="BR3068" s="2">
        <v>0</v>
      </c>
      <c r="BS3068" s="2">
        <v>0</v>
      </c>
      <c r="BT3068" s="2">
        <v>0</v>
      </c>
      <c r="BU3068" s="2">
        <v>0</v>
      </c>
      <c r="BV3068" s="2">
        <v>0</v>
      </c>
      <c r="BW3068" s="2">
        <v>0</v>
      </c>
      <c r="BX3068" s="2">
        <v>0</v>
      </c>
      <c r="BY3068" s="2">
        <v>0</v>
      </c>
      <c r="BZ3068" s="2">
        <v>0</v>
      </c>
      <c r="CA3068" s="2">
        <v>0</v>
      </c>
      <c r="CB3068" s="2">
        <v>0</v>
      </c>
      <c r="CC3068" s="2">
        <v>0</v>
      </c>
      <c r="CD3068" s="2">
        <v>0</v>
      </c>
      <c r="CE3068" s="2">
        <v>0</v>
      </c>
      <c r="CF3068" s="2">
        <v>0</v>
      </c>
      <c r="CG3068" s="2">
        <v>0</v>
      </c>
      <c r="CH3068" s="2">
        <v>0</v>
      </c>
      <c r="CI3068" s="2">
        <v>0</v>
      </c>
      <c r="CJ3068" s="2">
        <v>0</v>
      </c>
      <c r="CK3068" s="2">
        <v>0</v>
      </c>
      <c r="CL3068" s="2">
        <v>4</v>
      </c>
    </row>
    <row r="3069" spans="1:90" x14ac:dyDescent="0.25">
      <c r="A3069" t="s">
        <v>115</v>
      </c>
      <c r="B3069">
        <v>10602</v>
      </c>
      <c r="C3069" t="s">
        <v>230</v>
      </c>
      <c r="D3069">
        <v>1</v>
      </c>
      <c r="E3069">
        <v>8</v>
      </c>
      <c r="F3069">
        <v>7894</v>
      </c>
      <c r="G3069">
        <v>35007894</v>
      </c>
      <c r="H3069" t="s">
        <v>17155</v>
      </c>
      <c r="I3069">
        <v>581</v>
      </c>
      <c r="J3069" t="s">
        <v>984</v>
      </c>
      <c r="K3069" t="s">
        <v>8311</v>
      </c>
      <c r="L3069">
        <v>1</v>
      </c>
      <c r="M3069" t="s">
        <v>984</v>
      </c>
      <c r="N3069">
        <v>9407100</v>
      </c>
      <c r="O3069" t="s">
        <v>92</v>
      </c>
      <c r="P3069" t="s">
        <v>17156</v>
      </c>
      <c r="Q3069" t="s">
        <v>127</v>
      </c>
      <c r="R3069">
        <v>11</v>
      </c>
      <c r="S3069">
        <v>48283159</v>
      </c>
      <c r="T3069">
        <v>48284699</v>
      </c>
      <c r="U3069" t="s">
        <v>17157</v>
      </c>
      <c r="V3069">
        <v>1</v>
      </c>
      <c r="W3069" s="2">
        <v>0</v>
      </c>
      <c r="X3069" s="2">
        <v>0</v>
      </c>
      <c r="Y3069" s="2">
        <v>30</v>
      </c>
      <c r="Z3069" s="2">
        <v>31</v>
      </c>
      <c r="AA3069" s="2">
        <v>29</v>
      </c>
      <c r="AB3069" s="2">
        <v>41</v>
      </c>
      <c r="AC3069" s="2">
        <v>25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0</v>
      </c>
      <c r="AV3069" s="2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0</v>
      </c>
      <c r="BG3069" s="2">
        <v>2</v>
      </c>
      <c r="BH3069" s="2">
        <v>1</v>
      </c>
      <c r="BI3069" s="2">
        <v>1</v>
      </c>
      <c r="BJ3069" s="2">
        <v>3</v>
      </c>
      <c r="BK3069" s="2">
        <v>1</v>
      </c>
      <c r="BL3069" s="2">
        <v>0</v>
      </c>
      <c r="BM3069" s="2">
        <v>0</v>
      </c>
      <c r="BN3069" s="2">
        <v>0</v>
      </c>
      <c r="BO3069" s="2">
        <v>0</v>
      </c>
      <c r="BP3069" s="2">
        <v>0</v>
      </c>
      <c r="BQ3069" s="2">
        <v>0</v>
      </c>
      <c r="BR3069" s="2">
        <v>0</v>
      </c>
      <c r="BS3069" s="2">
        <v>0</v>
      </c>
      <c r="BT3069" s="2">
        <v>0</v>
      </c>
      <c r="BU3069" s="2">
        <v>0</v>
      </c>
      <c r="BV3069" s="2">
        <v>0</v>
      </c>
      <c r="BW3069" s="2">
        <v>0</v>
      </c>
      <c r="BX3069" s="2">
        <v>0</v>
      </c>
      <c r="BY3069" s="2">
        <v>0</v>
      </c>
      <c r="BZ3069" s="2">
        <v>0</v>
      </c>
      <c r="CA3069" s="2">
        <v>0</v>
      </c>
      <c r="CB3069" s="2">
        <v>0</v>
      </c>
      <c r="CC3069" s="2">
        <v>0</v>
      </c>
      <c r="CD3069" s="2">
        <v>0</v>
      </c>
      <c r="CE3069" s="2">
        <v>0</v>
      </c>
      <c r="CF3069" s="2">
        <v>0</v>
      </c>
      <c r="CG3069" s="2">
        <v>0</v>
      </c>
      <c r="CH3069" s="2">
        <v>0</v>
      </c>
      <c r="CI3069" s="2">
        <v>0</v>
      </c>
      <c r="CJ3069" s="2">
        <v>0</v>
      </c>
      <c r="CK3069" s="2">
        <v>0</v>
      </c>
      <c r="CL3069" s="2">
        <v>0</v>
      </c>
    </row>
    <row r="3070" spans="1:90" x14ac:dyDescent="0.25">
      <c r="A3070" t="s">
        <v>115</v>
      </c>
      <c r="B3070">
        <v>10602</v>
      </c>
      <c r="C3070" t="s">
        <v>230</v>
      </c>
      <c r="D3070">
        <v>1</v>
      </c>
      <c r="E3070">
        <v>8</v>
      </c>
      <c r="F3070">
        <v>412983</v>
      </c>
      <c r="G3070">
        <v>35412983</v>
      </c>
      <c r="H3070" t="s">
        <v>16619</v>
      </c>
      <c r="I3070">
        <v>442</v>
      </c>
      <c r="J3070" t="s">
        <v>230</v>
      </c>
      <c r="K3070" t="s">
        <v>5887</v>
      </c>
      <c r="L3070">
        <v>1</v>
      </c>
      <c r="M3070" t="s">
        <v>230</v>
      </c>
      <c r="N3070">
        <v>9390350</v>
      </c>
      <c r="O3070" t="s">
        <v>92</v>
      </c>
      <c r="P3070" t="s">
        <v>5888</v>
      </c>
      <c r="Q3070">
        <v>15</v>
      </c>
      <c r="R3070">
        <v>11</v>
      </c>
      <c r="S3070">
        <v>45442703</v>
      </c>
      <c r="T3070">
        <v>45442713</v>
      </c>
      <c r="U3070" t="s">
        <v>16620</v>
      </c>
      <c r="V3070">
        <v>1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204</v>
      </c>
      <c r="AE3070" s="2">
        <v>202</v>
      </c>
      <c r="AF3070" s="2">
        <v>162</v>
      </c>
      <c r="AG3070" s="2">
        <v>275</v>
      </c>
      <c r="AH3070" s="2">
        <v>255</v>
      </c>
      <c r="AI3070" s="2">
        <v>276</v>
      </c>
      <c r="AJ3070" s="2">
        <v>229</v>
      </c>
      <c r="AK3070" s="2">
        <v>0</v>
      </c>
      <c r="AL3070" s="2">
        <v>0</v>
      </c>
      <c r="AM3070" s="2">
        <v>0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0</v>
      </c>
      <c r="AZ3070" s="2">
        <v>0</v>
      </c>
      <c r="BA3070" s="2">
        <v>0</v>
      </c>
      <c r="BB3070" s="2">
        <v>0</v>
      </c>
      <c r="BC3070" s="2">
        <v>164</v>
      </c>
      <c r="BD3070" s="2">
        <v>50</v>
      </c>
      <c r="BE3070" s="2">
        <v>0</v>
      </c>
      <c r="BF3070" s="2">
        <v>0</v>
      </c>
      <c r="BG3070" s="2">
        <v>0</v>
      </c>
      <c r="BH3070" s="2">
        <v>0</v>
      </c>
      <c r="BI3070" s="2">
        <v>0</v>
      </c>
      <c r="BJ3070" s="2">
        <v>0</v>
      </c>
      <c r="BK3070" s="2">
        <v>0</v>
      </c>
      <c r="BL3070" s="2">
        <v>10</v>
      </c>
      <c r="BM3070" s="2">
        <v>7</v>
      </c>
      <c r="BN3070" s="2">
        <v>7</v>
      </c>
      <c r="BO3070" s="2">
        <v>13</v>
      </c>
      <c r="BP3070" s="2">
        <v>9</v>
      </c>
      <c r="BQ3070" s="2">
        <v>10</v>
      </c>
      <c r="BR3070" s="2">
        <v>7</v>
      </c>
      <c r="BS3070" s="2">
        <v>0</v>
      </c>
      <c r="BT3070" s="2">
        <v>0</v>
      </c>
      <c r="BU3070" s="2">
        <v>0</v>
      </c>
      <c r="BV3070" s="2">
        <v>0</v>
      </c>
      <c r="BW3070" s="2">
        <v>0</v>
      </c>
      <c r="BX3070" s="2">
        <v>0</v>
      </c>
      <c r="BY3070" s="2">
        <v>0</v>
      </c>
      <c r="BZ3070" s="2">
        <v>0</v>
      </c>
      <c r="CA3070" s="2">
        <v>0</v>
      </c>
      <c r="CB3070" s="2">
        <v>0</v>
      </c>
      <c r="CC3070" s="2">
        <v>0</v>
      </c>
      <c r="CD3070" s="2">
        <v>0</v>
      </c>
      <c r="CE3070" s="2">
        <v>0</v>
      </c>
      <c r="CF3070" s="2">
        <v>0</v>
      </c>
      <c r="CG3070" s="2">
        <v>0</v>
      </c>
      <c r="CH3070" s="2">
        <v>0</v>
      </c>
      <c r="CI3070" s="2">
        <v>0</v>
      </c>
      <c r="CJ3070" s="2">
        <v>0</v>
      </c>
      <c r="CK3070" s="2">
        <v>7</v>
      </c>
      <c r="CL3070" s="2">
        <v>11</v>
      </c>
    </row>
    <row r="3071" spans="1:90" x14ac:dyDescent="0.25">
      <c r="A3071" t="s">
        <v>115</v>
      </c>
      <c r="B3071">
        <v>10602</v>
      </c>
      <c r="C3071" t="s">
        <v>230</v>
      </c>
      <c r="D3071">
        <v>1</v>
      </c>
      <c r="E3071">
        <v>8</v>
      </c>
      <c r="F3071">
        <v>7959</v>
      </c>
      <c r="G3071">
        <v>35007959</v>
      </c>
      <c r="H3071" t="s">
        <v>4058</v>
      </c>
      <c r="I3071">
        <v>581</v>
      </c>
      <c r="J3071" t="s">
        <v>984</v>
      </c>
      <c r="K3071" t="s">
        <v>985</v>
      </c>
      <c r="L3071">
        <v>1</v>
      </c>
      <c r="M3071" t="s">
        <v>984</v>
      </c>
      <c r="N3071">
        <v>9403100</v>
      </c>
      <c r="O3071" t="s">
        <v>102</v>
      </c>
      <c r="P3071" t="s">
        <v>4059</v>
      </c>
      <c r="Q3071">
        <v>484</v>
      </c>
      <c r="R3071">
        <v>11</v>
      </c>
      <c r="S3071">
        <v>48237457</v>
      </c>
      <c r="T3071">
        <v>48286593</v>
      </c>
      <c r="U3071" t="s">
        <v>4060</v>
      </c>
      <c r="V3071">
        <v>1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44</v>
      </c>
      <c r="AE3071" s="2">
        <v>71</v>
      </c>
      <c r="AF3071" s="2">
        <v>66</v>
      </c>
      <c r="AG3071" s="2">
        <v>71</v>
      </c>
      <c r="AH3071" s="2">
        <v>75</v>
      </c>
      <c r="AI3071" s="2">
        <v>74</v>
      </c>
      <c r="AJ3071" s="2">
        <v>50</v>
      </c>
      <c r="AK3071" s="2">
        <v>0</v>
      </c>
      <c r="AL3071" s="2">
        <v>0</v>
      </c>
      <c r="AM3071" s="2">
        <v>0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0</v>
      </c>
      <c r="AV3071" s="2">
        <v>0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2">
        <v>77</v>
      </c>
      <c r="BD3071" s="2">
        <v>0</v>
      </c>
      <c r="BE3071" s="2">
        <v>0</v>
      </c>
      <c r="BF3071" s="2">
        <v>0</v>
      </c>
      <c r="BG3071" s="2">
        <v>0</v>
      </c>
      <c r="BH3071" s="2">
        <v>0</v>
      </c>
      <c r="BI3071" s="2">
        <v>0</v>
      </c>
      <c r="BJ3071" s="2">
        <v>0</v>
      </c>
      <c r="BK3071" s="2">
        <v>0</v>
      </c>
      <c r="BL3071" s="2">
        <v>4</v>
      </c>
      <c r="BM3071" s="2">
        <v>4</v>
      </c>
      <c r="BN3071" s="2">
        <v>4</v>
      </c>
      <c r="BO3071" s="2">
        <v>2</v>
      </c>
      <c r="BP3071" s="2">
        <v>4</v>
      </c>
      <c r="BQ3071" s="2">
        <v>4</v>
      </c>
      <c r="BR3071" s="2">
        <v>3</v>
      </c>
      <c r="BS3071" s="2">
        <v>0</v>
      </c>
      <c r="BT3071" s="2">
        <v>0</v>
      </c>
      <c r="BU3071" s="2">
        <v>0</v>
      </c>
      <c r="BV3071" s="2">
        <v>0</v>
      </c>
      <c r="BW3071" s="2">
        <v>0</v>
      </c>
      <c r="BX3071" s="2">
        <v>0</v>
      </c>
      <c r="BY3071" s="2">
        <v>0</v>
      </c>
      <c r="BZ3071" s="2">
        <v>0</v>
      </c>
      <c r="CA3071" s="2">
        <v>0</v>
      </c>
      <c r="CB3071" s="2">
        <v>0</v>
      </c>
      <c r="CC3071" s="2">
        <v>0</v>
      </c>
      <c r="CD3071" s="2">
        <v>0</v>
      </c>
      <c r="CE3071" s="2">
        <v>0</v>
      </c>
      <c r="CF3071" s="2">
        <v>0</v>
      </c>
      <c r="CG3071" s="2">
        <v>0</v>
      </c>
      <c r="CH3071" s="2">
        <v>0</v>
      </c>
      <c r="CI3071" s="2">
        <v>0</v>
      </c>
      <c r="CJ3071" s="2">
        <v>0</v>
      </c>
      <c r="CK3071" s="2">
        <v>6</v>
      </c>
      <c r="CL3071" s="2">
        <v>0</v>
      </c>
    </row>
    <row r="3072" spans="1:90" x14ac:dyDescent="0.25">
      <c r="A3072" t="s">
        <v>115</v>
      </c>
      <c r="B3072">
        <v>10602</v>
      </c>
      <c r="C3072" t="s">
        <v>230</v>
      </c>
      <c r="D3072">
        <v>1</v>
      </c>
      <c r="E3072">
        <v>8</v>
      </c>
      <c r="F3072">
        <v>921415</v>
      </c>
      <c r="G3072">
        <v>35921415</v>
      </c>
      <c r="H3072" t="s">
        <v>6177</v>
      </c>
      <c r="I3072">
        <v>581</v>
      </c>
      <c r="J3072" t="s">
        <v>984</v>
      </c>
      <c r="K3072" t="s">
        <v>1719</v>
      </c>
      <c r="L3072">
        <v>1</v>
      </c>
      <c r="M3072" t="s">
        <v>984</v>
      </c>
      <c r="N3072">
        <v>9402640</v>
      </c>
      <c r="O3072" t="s">
        <v>92</v>
      </c>
      <c r="P3072" t="s">
        <v>6178</v>
      </c>
      <c r="Q3072">
        <v>70</v>
      </c>
      <c r="R3072">
        <v>11</v>
      </c>
      <c r="S3072">
        <v>48237459</v>
      </c>
      <c r="T3072">
        <v>48257807</v>
      </c>
      <c r="U3072" t="s">
        <v>6179</v>
      </c>
      <c r="V3072">
        <v>1</v>
      </c>
      <c r="W3072" s="2">
        <v>0</v>
      </c>
      <c r="X3072" s="2">
        <v>0</v>
      </c>
      <c r="Y3072" s="2">
        <v>54</v>
      </c>
      <c r="Z3072" s="2">
        <v>62</v>
      </c>
      <c r="AA3072" s="2">
        <v>71</v>
      </c>
      <c r="AB3072" s="2">
        <v>71</v>
      </c>
      <c r="AC3072" s="2">
        <v>49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0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2">
        <v>0</v>
      </c>
      <c r="BD3072" s="2">
        <v>0</v>
      </c>
      <c r="BE3072" s="2">
        <v>0</v>
      </c>
      <c r="BF3072" s="2">
        <v>0</v>
      </c>
      <c r="BG3072" s="2">
        <v>3</v>
      </c>
      <c r="BH3072" s="2">
        <v>2</v>
      </c>
      <c r="BI3072" s="2">
        <v>4</v>
      </c>
      <c r="BJ3072" s="2">
        <v>5</v>
      </c>
      <c r="BK3072" s="2">
        <v>4</v>
      </c>
      <c r="BL3072" s="2">
        <v>0</v>
      </c>
      <c r="BM3072" s="2">
        <v>0</v>
      </c>
      <c r="BN3072" s="2">
        <v>0</v>
      </c>
      <c r="BO3072" s="2">
        <v>0</v>
      </c>
      <c r="BP3072" s="2">
        <v>0</v>
      </c>
      <c r="BQ3072" s="2">
        <v>0</v>
      </c>
      <c r="BR3072" s="2">
        <v>0</v>
      </c>
      <c r="BS3072" s="2">
        <v>0</v>
      </c>
      <c r="BT3072" s="2">
        <v>0</v>
      </c>
      <c r="BU3072" s="2">
        <v>0</v>
      </c>
      <c r="BV3072" s="2">
        <v>0</v>
      </c>
      <c r="BW3072" s="2">
        <v>0</v>
      </c>
      <c r="BX3072" s="2">
        <v>0</v>
      </c>
      <c r="BY3072" s="2">
        <v>0</v>
      </c>
      <c r="BZ3072" s="2">
        <v>0</v>
      </c>
      <c r="CA3072" s="2">
        <v>0</v>
      </c>
      <c r="CB3072" s="2">
        <v>0</v>
      </c>
      <c r="CC3072" s="2">
        <v>0</v>
      </c>
      <c r="CD3072" s="2">
        <v>0</v>
      </c>
      <c r="CE3072" s="2">
        <v>0</v>
      </c>
      <c r="CF3072" s="2">
        <v>0</v>
      </c>
      <c r="CG3072" s="2">
        <v>0</v>
      </c>
      <c r="CH3072" s="2">
        <v>0</v>
      </c>
      <c r="CI3072" s="2">
        <v>0</v>
      </c>
      <c r="CJ3072" s="2">
        <v>0</v>
      </c>
      <c r="CK3072" s="2">
        <v>0</v>
      </c>
      <c r="CL3072" s="2">
        <v>0</v>
      </c>
    </row>
    <row r="3073" spans="1:90" x14ac:dyDescent="0.25">
      <c r="A3073" t="s">
        <v>115</v>
      </c>
      <c r="B3073">
        <v>10602</v>
      </c>
      <c r="C3073" t="s">
        <v>230</v>
      </c>
      <c r="D3073">
        <v>1</v>
      </c>
      <c r="E3073">
        <v>8</v>
      </c>
      <c r="F3073">
        <v>48951</v>
      </c>
      <c r="G3073">
        <v>35048951</v>
      </c>
      <c r="H3073" t="s">
        <v>16767</v>
      </c>
      <c r="I3073">
        <v>589</v>
      </c>
      <c r="J3073" t="s">
        <v>277</v>
      </c>
      <c r="K3073" t="s">
        <v>3275</v>
      </c>
      <c r="L3073">
        <v>1</v>
      </c>
      <c r="M3073" t="s">
        <v>277</v>
      </c>
      <c r="N3073">
        <v>9450000</v>
      </c>
      <c r="O3073" t="s">
        <v>92</v>
      </c>
      <c r="P3073" t="s">
        <v>2583</v>
      </c>
      <c r="Q3073">
        <v>1</v>
      </c>
      <c r="R3073">
        <v>11</v>
      </c>
      <c r="S3073">
        <v>48201347</v>
      </c>
      <c r="T3073">
        <v>48202858</v>
      </c>
      <c r="U3073" t="s">
        <v>16768</v>
      </c>
      <c r="V3073">
        <v>1</v>
      </c>
      <c r="W3073" s="2">
        <v>0</v>
      </c>
      <c r="X3073" s="2">
        <v>0</v>
      </c>
      <c r="Y3073" s="2">
        <v>34</v>
      </c>
      <c r="Z3073" s="2">
        <v>25</v>
      </c>
      <c r="AA3073" s="2">
        <v>39</v>
      </c>
      <c r="AB3073" s="2">
        <v>28</v>
      </c>
      <c r="AC3073" s="2">
        <v>27</v>
      </c>
      <c r="AD3073" s="2">
        <v>37</v>
      </c>
      <c r="AE3073" s="2">
        <v>30</v>
      </c>
      <c r="AF3073" s="2">
        <v>20</v>
      </c>
      <c r="AG3073" s="2">
        <v>43</v>
      </c>
      <c r="AH3073" s="2">
        <v>32</v>
      </c>
      <c r="AI3073" s="2">
        <v>24</v>
      </c>
      <c r="AJ3073" s="2">
        <v>23</v>
      </c>
      <c r="AK3073" s="2">
        <v>0</v>
      </c>
      <c r="AL3073" s="2">
        <v>0</v>
      </c>
      <c r="AM3073" s="2">
        <v>0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0</v>
      </c>
      <c r="AV3073" s="2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2">
        <v>0</v>
      </c>
      <c r="BD3073" s="2">
        <v>11</v>
      </c>
      <c r="BE3073" s="2">
        <v>0</v>
      </c>
      <c r="BF3073" s="2">
        <v>0</v>
      </c>
      <c r="BG3073" s="2">
        <v>2</v>
      </c>
      <c r="BH3073" s="2">
        <v>1</v>
      </c>
      <c r="BI3073" s="2">
        <v>2</v>
      </c>
      <c r="BJ3073" s="2">
        <v>1</v>
      </c>
      <c r="BK3073" s="2">
        <v>2</v>
      </c>
      <c r="BL3073" s="2">
        <v>2</v>
      </c>
      <c r="BM3073" s="2">
        <v>2</v>
      </c>
      <c r="BN3073" s="2">
        <v>2</v>
      </c>
      <c r="BO3073" s="2">
        <v>3</v>
      </c>
      <c r="BP3073" s="2">
        <v>1</v>
      </c>
      <c r="BQ3073" s="2">
        <v>1</v>
      </c>
      <c r="BR3073" s="2">
        <v>2</v>
      </c>
      <c r="BS3073" s="2">
        <v>0</v>
      </c>
      <c r="BT3073" s="2">
        <v>0</v>
      </c>
      <c r="BU3073" s="2">
        <v>0</v>
      </c>
      <c r="BV3073" s="2">
        <v>0</v>
      </c>
      <c r="BW3073" s="2">
        <v>0</v>
      </c>
      <c r="BX3073" s="2">
        <v>0</v>
      </c>
      <c r="BY3073" s="2">
        <v>0</v>
      </c>
      <c r="BZ3073" s="2">
        <v>0</v>
      </c>
      <c r="CA3073" s="2">
        <v>0</v>
      </c>
      <c r="CB3073" s="2">
        <v>0</v>
      </c>
      <c r="CC3073" s="2">
        <v>0</v>
      </c>
      <c r="CD3073" s="2">
        <v>0</v>
      </c>
      <c r="CE3073" s="2">
        <v>0</v>
      </c>
      <c r="CF3073" s="2">
        <v>0</v>
      </c>
      <c r="CG3073" s="2">
        <v>0</v>
      </c>
      <c r="CH3073" s="2">
        <v>0</v>
      </c>
      <c r="CI3073" s="2">
        <v>0</v>
      </c>
      <c r="CJ3073" s="2">
        <v>0</v>
      </c>
      <c r="CK3073" s="2">
        <v>0</v>
      </c>
      <c r="CL3073" s="2">
        <v>3</v>
      </c>
    </row>
    <row r="3074" spans="1:90" x14ac:dyDescent="0.25">
      <c r="A3074" t="s">
        <v>115</v>
      </c>
      <c r="B3074">
        <v>10602</v>
      </c>
      <c r="C3074" t="s">
        <v>230</v>
      </c>
      <c r="D3074">
        <v>1</v>
      </c>
      <c r="E3074">
        <v>8</v>
      </c>
      <c r="F3074">
        <v>48948</v>
      </c>
      <c r="G3074">
        <v>35048948</v>
      </c>
      <c r="H3074" t="s">
        <v>10683</v>
      </c>
      <c r="I3074">
        <v>581</v>
      </c>
      <c r="J3074" t="s">
        <v>984</v>
      </c>
      <c r="K3074" t="s">
        <v>1294</v>
      </c>
      <c r="L3074">
        <v>1</v>
      </c>
      <c r="M3074" t="s">
        <v>984</v>
      </c>
      <c r="N3074">
        <v>9426190</v>
      </c>
      <c r="O3074" t="s">
        <v>92</v>
      </c>
      <c r="P3074" t="s">
        <v>10684</v>
      </c>
      <c r="Q3074">
        <v>277</v>
      </c>
      <c r="R3074">
        <v>11</v>
      </c>
      <c r="S3074">
        <v>42857806</v>
      </c>
      <c r="T3074">
        <v>48237462</v>
      </c>
      <c r="U3074" t="s">
        <v>10685</v>
      </c>
      <c r="V3074">
        <v>1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23</v>
      </c>
      <c r="AE3074" s="2">
        <v>51</v>
      </c>
      <c r="AF3074" s="2">
        <v>61</v>
      </c>
      <c r="AG3074" s="2">
        <v>34</v>
      </c>
      <c r="AH3074" s="2">
        <v>44</v>
      </c>
      <c r="AI3074" s="2">
        <v>48</v>
      </c>
      <c r="AJ3074" s="2">
        <v>58</v>
      </c>
      <c r="AK3074" s="2">
        <v>0</v>
      </c>
      <c r="AL3074" s="2">
        <v>0</v>
      </c>
      <c r="AM3074" s="2">
        <v>0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2">
        <v>64</v>
      </c>
      <c r="BD3074" s="2">
        <v>0</v>
      </c>
      <c r="BE3074" s="2">
        <v>0</v>
      </c>
      <c r="BF3074" s="2">
        <v>0</v>
      </c>
      <c r="BG3074" s="2">
        <v>0</v>
      </c>
      <c r="BH3074" s="2">
        <v>0</v>
      </c>
      <c r="BI3074" s="2">
        <v>0</v>
      </c>
      <c r="BJ3074" s="2">
        <v>0</v>
      </c>
      <c r="BK3074" s="2">
        <v>0</v>
      </c>
      <c r="BL3074" s="2">
        <v>1</v>
      </c>
      <c r="BM3074" s="2">
        <v>3</v>
      </c>
      <c r="BN3074" s="2">
        <v>4</v>
      </c>
      <c r="BO3074" s="2">
        <v>1</v>
      </c>
      <c r="BP3074" s="2">
        <v>2</v>
      </c>
      <c r="BQ3074" s="2">
        <v>3</v>
      </c>
      <c r="BR3074" s="2">
        <v>2</v>
      </c>
      <c r="BS3074" s="2">
        <v>0</v>
      </c>
      <c r="BT3074" s="2">
        <v>0</v>
      </c>
      <c r="BU3074" s="2">
        <v>0</v>
      </c>
      <c r="BV3074" s="2">
        <v>0</v>
      </c>
      <c r="BW3074" s="2">
        <v>0</v>
      </c>
      <c r="BX3074" s="2">
        <v>0</v>
      </c>
      <c r="BY3074" s="2">
        <v>0</v>
      </c>
      <c r="BZ3074" s="2">
        <v>0</v>
      </c>
      <c r="CA3074" s="2">
        <v>0</v>
      </c>
      <c r="CB3074" s="2">
        <v>0</v>
      </c>
      <c r="CC3074" s="2">
        <v>0</v>
      </c>
      <c r="CD3074" s="2">
        <v>0</v>
      </c>
      <c r="CE3074" s="2">
        <v>0</v>
      </c>
      <c r="CF3074" s="2">
        <v>0</v>
      </c>
      <c r="CG3074" s="2">
        <v>0</v>
      </c>
      <c r="CH3074" s="2">
        <v>0</v>
      </c>
      <c r="CI3074" s="2">
        <v>0</v>
      </c>
      <c r="CJ3074" s="2">
        <v>0</v>
      </c>
      <c r="CK3074" s="2">
        <v>3</v>
      </c>
      <c r="CL3074" s="2">
        <v>0</v>
      </c>
    </row>
    <row r="3075" spans="1:90" x14ac:dyDescent="0.25">
      <c r="A3075" t="s">
        <v>115</v>
      </c>
      <c r="B3075">
        <v>10602</v>
      </c>
      <c r="C3075" t="s">
        <v>230</v>
      </c>
      <c r="D3075">
        <v>1</v>
      </c>
      <c r="E3075">
        <v>8</v>
      </c>
      <c r="F3075">
        <v>921117</v>
      </c>
      <c r="G3075">
        <v>35921117</v>
      </c>
      <c r="H3075" t="s">
        <v>16208</v>
      </c>
      <c r="I3075">
        <v>581</v>
      </c>
      <c r="J3075" t="s">
        <v>984</v>
      </c>
      <c r="K3075" t="s">
        <v>14045</v>
      </c>
      <c r="L3075">
        <v>1</v>
      </c>
      <c r="M3075" t="s">
        <v>984</v>
      </c>
      <c r="N3075">
        <v>9445550</v>
      </c>
      <c r="O3075" t="s">
        <v>261</v>
      </c>
      <c r="P3075" t="s">
        <v>16209</v>
      </c>
      <c r="Q3075">
        <v>2950</v>
      </c>
      <c r="R3075">
        <v>11</v>
      </c>
      <c r="S3075">
        <v>48239494</v>
      </c>
      <c r="T3075">
        <v>48270124</v>
      </c>
      <c r="U3075" t="s">
        <v>16210</v>
      </c>
      <c r="V3075">
        <v>1</v>
      </c>
      <c r="W3075" s="2">
        <v>0</v>
      </c>
      <c r="X3075" s="2">
        <v>0</v>
      </c>
      <c r="Y3075" s="2">
        <v>26</v>
      </c>
      <c r="Z3075" s="2">
        <v>34</v>
      </c>
      <c r="AA3075" s="2">
        <v>38</v>
      </c>
      <c r="AB3075" s="2">
        <v>33</v>
      </c>
      <c r="AC3075" s="2">
        <v>28</v>
      </c>
      <c r="AD3075" s="2">
        <v>45</v>
      </c>
      <c r="AE3075" s="2">
        <v>30</v>
      </c>
      <c r="AF3075" s="2">
        <v>41</v>
      </c>
      <c r="AG3075" s="2">
        <v>43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2">
        <v>0</v>
      </c>
      <c r="BD3075" s="2">
        <v>2</v>
      </c>
      <c r="BE3075" s="2">
        <v>0</v>
      </c>
      <c r="BF3075" s="2">
        <v>0</v>
      </c>
      <c r="BG3075" s="2">
        <v>1</v>
      </c>
      <c r="BH3075" s="2">
        <v>3</v>
      </c>
      <c r="BI3075" s="2">
        <v>3</v>
      </c>
      <c r="BJ3075" s="2">
        <v>2</v>
      </c>
      <c r="BK3075" s="2">
        <v>2</v>
      </c>
      <c r="BL3075" s="2">
        <v>3</v>
      </c>
      <c r="BM3075" s="2">
        <v>2</v>
      </c>
      <c r="BN3075" s="2">
        <v>4</v>
      </c>
      <c r="BO3075" s="2">
        <v>4</v>
      </c>
      <c r="BP3075" s="2">
        <v>0</v>
      </c>
      <c r="BQ3075" s="2">
        <v>0</v>
      </c>
      <c r="BR3075" s="2">
        <v>0</v>
      </c>
      <c r="BS3075" s="2">
        <v>0</v>
      </c>
      <c r="BT3075" s="2">
        <v>0</v>
      </c>
      <c r="BU3075" s="2">
        <v>0</v>
      </c>
      <c r="BV3075" s="2">
        <v>0</v>
      </c>
      <c r="BW3075" s="2">
        <v>0</v>
      </c>
      <c r="BX3075" s="2">
        <v>0</v>
      </c>
      <c r="BY3075" s="2">
        <v>0</v>
      </c>
      <c r="BZ3075" s="2">
        <v>0</v>
      </c>
      <c r="CA3075" s="2">
        <v>0</v>
      </c>
      <c r="CB3075" s="2">
        <v>0</v>
      </c>
      <c r="CC3075" s="2">
        <v>0</v>
      </c>
      <c r="CD3075" s="2">
        <v>0</v>
      </c>
      <c r="CE3075" s="2">
        <v>0</v>
      </c>
      <c r="CF3075" s="2">
        <v>0</v>
      </c>
      <c r="CG3075" s="2">
        <v>0</v>
      </c>
      <c r="CH3075" s="2">
        <v>0</v>
      </c>
      <c r="CI3075" s="2">
        <v>0</v>
      </c>
      <c r="CJ3075" s="2">
        <v>0</v>
      </c>
      <c r="CK3075" s="2">
        <v>0</v>
      </c>
      <c r="CL3075" s="2">
        <v>1</v>
      </c>
    </row>
    <row r="3076" spans="1:90" x14ac:dyDescent="0.25">
      <c r="A3076" t="s">
        <v>115</v>
      </c>
      <c r="B3076">
        <v>10602</v>
      </c>
      <c r="C3076" t="s">
        <v>230</v>
      </c>
      <c r="D3076">
        <v>1</v>
      </c>
      <c r="E3076">
        <v>8</v>
      </c>
      <c r="F3076">
        <v>901994</v>
      </c>
      <c r="G3076">
        <v>35901994</v>
      </c>
      <c r="H3076" t="s">
        <v>16656</v>
      </c>
      <c r="I3076">
        <v>442</v>
      </c>
      <c r="J3076" t="s">
        <v>230</v>
      </c>
      <c r="K3076" t="s">
        <v>11385</v>
      </c>
      <c r="L3076">
        <v>1</v>
      </c>
      <c r="M3076" t="s">
        <v>230</v>
      </c>
      <c r="N3076">
        <v>9390195</v>
      </c>
      <c r="O3076" t="s">
        <v>92</v>
      </c>
      <c r="P3076" t="s">
        <v>16657</v>
      </c>
      <c r="Q3076">
        <v>835</v>
      </c>
      <c r="R3076">
        <v>11</v>
      </c>
      <c r="S3076">
        <v>45163944</v>
      </c>
      <c r="T3076">
        <v>45439438</v>
      </c>
      <c r="U3076" t="s">
        <v>16658</v>
      </c>
      <c r="V3076">
        <v>1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167</v>
      </c>
      <c r="AE3076" s="2">
        <v>174</v>
      </c>
      <c r="AF3076" s="2">
        <v>136</v>
      </c>
      <c r="AG3076" s="2">
        <v>136</v>
      </c>
      <c r="AH3076" s="2">
        <v>166</v>
      </c>
      <c r="AI3076" s="2">
        <v>132</v>
      </c>
      <c r="AJ3076" s="2">
        <v>119</v>
      </c>
      <c r="AK3076" s="2">
        <v>0</v>
      </c>
      <c r="AL3076" s="2">
        <v>0</v>
      </c>
      <c r="AM3076" s="2">
        <v>0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2">
        <v>85</v>
      </c>
      <c r="BD3076" s="2">
        <v>0</v>
      </c>
      <c r="BE3076" s="2">
        <v>0</v>
      </c>
      <c r="BF3076" s="2">
        <v>0</v>
      </c>
      <c r="BG3076" s="2">
        <v>0</v>
      </c>
      <c r="BH3076" s="2">
        <v>0</v>
      </c>
      <c r="BI3076" s="2">
        <v>0</v>
      </c>
      <c r="BJ3076" s="2">
        <v>0</v>
      </c>
      <c r="BK3076" s="2">
        <v>0</v>
      </c>
      <c r="BL3076" s="2">
        <v>6</v>
      </c>
      <c r="BM3076" s="2">
        <v>7</v>
      </c>
      <c r="BN3076" s="2">
        <v>6</v>
      </c>
      <c r="BO3076" s="2">
        <v>4</v>
      </c>
      <c r="BP3076" s="2">
        <v>7</v>
      </c>
      <c r="BQ3076" s="2">
        <v>5</v>
      </c>
      <c r="BR3076" s="2">
        <v>3</v>
      </c>
      <c r="BS3076" s="2">
        <v>0</v>
      </c>
      <c r="BT3076" s="2">
        <v>0</v>
      </c>
      <c r="BU3076" s="2">
        <v>0</v>
      </c>
      <c r="BV3076" s="2">
        <v>0</v>
      </c>
      <c r="BW3076" s="2">
        <v>0</v>
      </c>
      <c r="BX3076" s="2">
        <v>0</v>
      </c>
      <c r="BY3076" s="2">
        <v>0</v>
      </c>
      <c r="BZ3076" s="2">
        <v>0</v>
      </c>
      <c r="CA3076" s="2">
        <v>0</v>
      </c>
      <c r="CB3076" s="2">
        <v>0</v>
      </c>
      <c r="CC3076" s="2">
        <v>0</v>
      </c>
      <c r="CD3076" s="2">
        <v>0</v>
      </c>
      <c r="CE3076" s="2">
        <v>0</v>
      </c>
      <c r="CF3076" s="2">
        <v>0</v>
      </c>
      <c r="CG3076" s="2">
        <v>0</v>
      </c>
      <c r="CH3076" s="2">
        <v>0</v>
      </c>
      <c r="CI3076" s="2">
        <v>0</v>
      </c>
      <c r="CJ3076" s="2">
        <v>0</v>
      </c>
      <c r="CK3076" s="2">
        <v>4</v>
      </c>
      <c r="CL3076" s="2">
        <v>0</v>
      </c>
    </row>
    <row r="3077" spans="1:90" x14ac:dyDescent="0.25">
      <c r="A3077" t="s">
        <v>115</v>
      </c>
      <c r="B3077">
        <v>10602</v>
      </c>
      <c r="C3077" t="s">
        <v>230</v>
      </c>
      <c r="D3077">
        <v>1</v>
      </c>
      <c r="E3077">
        <v>8</v>
      </c>
      <c r="F3077">
        <v>923369</v>
      </c>
      <c r="G3077">
        <v>35923369</v>
      </c>
      <c r="H3077" t="s">
        <v>14221</v>
      </c>
      <c r="I3077">
        <v>589</v>
      </c>
      <c r="J3077" t="s">
        <v>277</v>
      </c>
      <c r="K3077" t="s">
        <v>2283</v>
      </c>
      <c r="L3077">
        <v>1</v>
      </c>
      <c r="M3077" t="s">
        <v>277</v>
      </c>
      <c r="N3077">
        <v>9450000</v>
      </c>
      <c r="O3077" t="s">
        <v>92</v>
      </c>
      <c r="P3077" t="s">
        <v>14222</v>
      </c>
      <c r="Q3077">
        <v>255</v>
      </c>
      <c r="R3077">
        <v>11</v>
      </c>
      <c r="S3077">
        <v>48201870</v>
      </c>
      <c r="T3077">
        <v>48201896</v>
      </c>
      <c r="U3077" t="s">
        <v>14223</v>
      </c>
      <c r="V3077">
        <v>1</v>
      </c>
      <c r="W3077" s="2">
        <v>0</v>
      </c>
      <c r="X3077" s="2">
        <v>0</v>
      </c>
      <c r="Y3077" s="2">
        <v>29</v>
      </c>
      <c r="Z3077" s="2">
        <v>33</v>
      </c>
      <c r="AA3077" s="2">
        <v>33</v>
      </c>
      <c r="AB3077" s="2">
        <v>29</v>
      </c>
      <c r="AC3077" s="2">
        <v>31</v>
      </c>
      <c r="AD3077" s="2">
        <v>35</v>
      </c>
      <c r="AE3077" s="2">
        <v>35</v>
      </c>
      <c r="AF3077" s="2">
        <v>38</v>
      </c>
      <c r="AG3077" s="2">
        <v>35</v>
      </c>
      <c r="AH3077" s="2">
        <v>40</v>
      </c>
      <c r="AI3077" s="2">
        <v>33</v>
      </c>
      <c r="AJ3077" s="2">
        <v>67</v>
      </c>
      <c r="AK3077" s="2">
        <v>0</v>
      </c>
      <c r="AL3077" s="2">
        <v>0</v>
      </c>
      <c r="AM3077" s="2">
        <v>0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0</v>
      </c>
      <c r="AV3077" s="2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2">
        <v>0</v>
      </c>
      <c r="BD3077" s="2">
        <v>0</v>
      </c>
      <c r="BE3077" s="2">
        <v>0</v>
      </c>
      <c r="BF3077" s="2">
        <v>0</v>
      </c>
      <c r="BG3077" s="2">
        <v>1</v>
      </c>
      <c r="BH3077" s="2">
        <v>2</v>
      </c>
      <c r="BI3077" s="2">
        <v>1</v>
      </c>
      <c r="BJ3077" s="2">
        <v>2</v>
      </c>
      <c r="BK3077" s="2">
        <v>2</v>
      </c>
      <c r="BL3077" s="2">
        <v>1</v>
      </c>
      <c r="BM3077" s="2">
        <v>1</v>
      </c>
      <c r="BN3077" s="2">
        <v>2</v>
      </c>
      <c r="BO3077" s="2">
        <v>2</v>
      </c>
      <c r="BP3077" s="2">
        <v>1</v>
      </c>
      <c r="BQ3077" s="2">
        <v>2</v>
      </c>
      <c r="BR3077" s="2">
        <v>4</v>
      </c>
      <c r="BS3077" s="2">
        <v>0</v>
      </c>
      <c r="BT3077" s="2">
        <v>0</v>
      </c>
      <c r="BU3077" s="2">
        <v>0</v>
      </c>
      <c r="BV3077" s="2">
        <v>0</v>
      </c>
      <c r="BW3077" s="2">
        <v>0</v>
      </c>
      <c r="BX3077" s="2">
        <v>0</v>
      </c>
      <c r="BY3077" s="2">
        <v>0</v>
      </c>
      <c r="BZ3077" s="2">
        <v>0</v>
      </c>
      <c r="CA3077" s="2">
        <v>0</v>
      </c>
      <c r="CB3077" s="2">
        <v>0</v>
      </c>
      <c r="CC3077" s="2">
        <v>0</v>
      </c>
      <c r="CD3077" s="2">
        <v>0</v>
      </c>
      <c r="CE3077" s="2">
        <v>0</v>
      </c>
      <c r="CF3077" s="2">
        <v>0</v>
      </c>
      <c r="CG3077" s="2">
        <v>0</v>
      </c>
      <c r="CH3077" s="2">
        <v>0</v>
      </c>
      <c r="CI3077" s="2">
        <v>0</v>
      </c>
      <c r="CJ3077" s="2">
        <v>0</v>
      </c>
      <c r="CK3077" s="2">
        <v>0</v>
      </c>
      <c r="CL3077" s="2">
        <v>0</v>
      </c>
    </row>
    <row r="3078" spans="1:90" x14ac:dyDescent="0.25">
      <c r="A3078" t="s">
        <v>115</v>
      </c>
      <c r="B3078">
        <v>10602</v>
      </c>
      <c r="C3078" t="s">
        <v>230</v>
      </c>
      <c r="D3078">
        <v>1</v>
      </c>
      <c r="E3078">
        <v>8</v>
      </c>
      <c r="F3078">
        <v>7584</v>
      </c>
      <c r="G3078">
        <v>35007584</v>
      </c>
      <c r="H3078" t="s">
        <v>12795</v>
      </c>
      <c r="I3078">
        <v>442</v>
      </c>
      <c r="J3078" t="s">
        <v>230</v>
      </c>
      <c r="K3078" t="s">
        <v>7540</v>
      </c>
      <c r="L3078">
        <v>1</v>
      </c>
      <c r="M3078" t="s">
        <v>230</v>
      </c>
      <c r="N3078">
        <v>9361340</v>
      </c>
      <c r="O3078" t="s">
        <v>102</v>
      </c>
      <c r="P3078" t="s">
        <v>12796</v>
      </c>
      <c r="Q3078">
        <v>900</v>
      </c>
      <c r="R3078">
        <v>11</v>
      </c>
      <c r="S3078">
        <v>45131581</v>
      </c>
      <c r="T3078">
        <v>45134977</v>
      </c>
      <c r="U3078" t="s">
        <v>12797</v>
      </c>
      <c r="V3078">
        <v>1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33</v>
      </c>
      <c r="AE3078" s="2">
        <v>39</v>
      </c>
      <c r="AF3078" s="2">
        <v>26</v>
      </c>
      <c r="AG3078" s="2">
        <v>36</v>
      </c>
      <c r="AH3078" s="2">
        <v>129</v>
      </c>
      <c r="AI3078" s="2">
        <v>106</v>
      </c>
      <c r="AJ3078" s="2">
        <v>122</v>
      </c>
      <c r="AK3078" s="2">
        <v>0</v>
      </c>
      <c r="AL3078" s="2">
        <v>0</v>
      </c>
      <c r="AM3078" s="2">
        <v>0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0</v>
      </c>
      <c r="AV3078" s="2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2">
        <v>163</v>
      </c>
      <c r="BD3078" s="2">
        <v>0</v>
      </c>
      <c r="BE3078" s="2">
        <v>0</v>
      </c>
      <c r="BF3078" s="2">
        <v>0</v>
      </c>
      <c r="BG3078" s="2">
        <v>0</v>
      </c>
      <c r="BH3078" s="2">
        <v>0</v>
      </c>
      <c r="BI3078" s="2">
        <v>0</v>
      </c>
      <c r="BJ3078" s="2">
        <v>0</v>
      </c>
      <c r="BK3078" s="2">
        <v>0</v>
      </c>
      <c r="BL3078" s="2">
        <v>2</v>
      </c>
      <c r="BM3078" s="2">
        <v>3</v>
      </c>
      <c r="BN3078" s="2">
        <v>2</v>
      </c>
      <c r="BO3078" s="2">
        <v>2</v>
      </c>
      <c r="BP3078" s="2">
        <v>7</v>
      </c>
      <c r="BQ3078" s="2">
        <v>4</v>
      </c>
      <c r="BR3078" s="2">
        <v>5</v>
      </c>
      <c r="BS3078" s="2">
        <v>0</v>
      </c>
      <c r="BT3078" s="2">
        <v>0</v>
      </c>
      <c r="BU3078" s="2">
        <v>0</v>
      </c>
      <c r="BV3078" s="2">
        <v>0</v>
      </c>
      <c r="BW3078" s="2">
        <v>0</v>
      </c>
      <c r="BX3078" s="2">
        <v>0</v>
      </c>
      <c r="BY3078" s="2">
        <v>0</v>
      </c>
      <c r="BZ3078" s="2">
        <v>0</v>
      </c>
      <c r="CA3078" s="2">
        <v>0</v>
      </c>
      <c r="CB3078" s="2">
        <v>0</v>
      </c>
      <c r="CC3078" s="2">
        <v>0</v>
      </c>
      <c r="CD3078" s="2">
        <v>0</v>
      </c>
      <c r="CE3078" s="2">
        <v>0</v>
      </c>
      <c r="CF3078" s="2">
        <v>0</v>
      </c>
      <c r="CG3078" s="2">
        <v>0</v>
      </c>
      <c r="CH3078" s="2">
        <v>0</v>
      </c>
      <c r="CI3078" s="2">
        <v>0</v>
      </c>
      <c r="CJ3078" s="2">
        <v>0</v>
      </c>
      <c r="CK3078" s="2">
        <v>9</v>
      </c>
      <c r="CL3078" s="2">
        <v>0</v>
      </c>
    </row>
    <row r="3079" spans="1:90" x14ac:dyDescent="0.25">
      <c r="A3079" t="s">
        <v>115</v>
      </c>
      <c r="B3079">
        <v>10602</v>
      </c>
      <c r="C3079" t="s">
        <v>230</v>
      </c>
      <c r="D3079">
        <v>1</v>
      </c>
      <c r="E3079">
        <v>8</v>
      </c>
      <c r="F3079">
        <v>7705</v>
      </c>
      <c r="G3079">
        <v>35007705</v>
      </c>
      <c r="H3079" t="s">
        <v>5886</v>
      </c>
      <c r="I3079">
        <v>442</v>
      </c>
      <c r="J3079" t="s">
        <v>230</v>
      </c>
      <c r="K3079" t="s">
        <v>5887</v>
      </c>
      <c r="L3079">
        <v>1</v>
      </c>
      <c r="M3079" t="s">
        <v>230</v>
      </c>
      <c r="N3079">
        <v>9390350</v>
      </c>
      <c r="O3079" t="s">
        <v>92</v>
      </c>
      <c r="P3079" t="s">
        <v>5888</v>
      </c>
      <c r="Q3079">
        <v>53</v>
      </c>
      <c r="R3079">
        <v>11</v>
      </c>
      <c r="S3079">
        <v>45146031</v>
      </c>
      <c r="T3079">
        <v>45444120</v>
      </c>
      <c r="U3079" t="s">
        <v>5889</v>
      </c>
      <c r="V3079">
        <v>1</v>
      </c>
      <c r="W3079" s="2">
        <v>0</v>
      </c>
      <c r="X3079" s="2">
        <v>0</v>
      </c>
      <c r="Y3079" s="2">
        <v>122</v>
      </c>
      <c r="Z3079" s="2">
        <v>122</v>
      </c>
      <c r="AA3079" s="2">
        <v>230</v>
      </c>
      <c r="AB3079" s="2">
        <v>112</v>
      </c>
      <c r="AC3079" s="2">
        <v>88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0</v>
      </c>
      <c r="AV3079" s="2">
        <v>0</v>
      </c>
      <c r="AW3079" s="2">
        <v>0</v>
      </c>
      <c r="AX3079" s="2">
        <v>0</v>
      </c>
      <c r="AY3079" s="2">
        <v>0</v>
      </c>
      <c r="AZ3079" s="2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  <c r="BG3079" s="2">
        <v>7</v>
      </c>
      <c r="BH3079" s="2">
        <v>7</v>
      </c>
      <c r="BI3079" s="2">
        <v>13</v>
      </c>
      <c r="BJ3079" s="2">
        <v>6</v>
      </c>
      <c r="BK3079" s="2">
        <v>4</v>
      </c>
      <c r="BL3079" s="2">
        <v>0</v>
      </c>
      <c r="BM3079" s="2">
        <v>0</v>
      </c>
      <c r="BN3079" s="2">
        <v>0</v>
      </c>
      <c r="BO3079" s="2">
        <v>0</v>
      </c>
      <c r="BP3079" s="2">
        <v>0</v>
      </c>
      <c r="BQ3079" s="2">
        <v>0</v>
      </c>
      <c r="BR3079" s="2">
        <v>0</v>
      </c>
      <c r="BS3079" s="2">
        <v>0</v>
      </c>
      <c r="BT3079" s="2">
        <v>0</v>
      </c>
      <c r="BU3079" s="2">
        <v>0</v>
      </c>
      <c r="BV3079" s="2">
        <v>0</v>
      </c>
      <c r="BW3079" s="2">
        <v>0</v>
      </c>
      <c r="BX3079" s="2">
        <v>0</v>
      </c>
      <c r="BY3079" s="2">
        <v>0</v>
      </c>
      <c r="BZ3079" s="2">
        <v>0</v>
      </c>
      <c r="CA3079" s="2">
        <v>0</v>
      </c>
      <c r="CB3079" s="2">
        <v>0</v>
      </c>
      <c r="CC3079" s="2">
        <v>0</v>
      </c>
      <c r="CD3079" s="2">
        <v>0</v>
      </c>
      <c r="CE3079" s="2">
        <v>0</v>
      </c>
      <c r="CF3079" s="2">
        <v>0</v>
      </c>
      <c r="CG3079" s="2">
        <v>0</v>
      </c>
      <c r="CH3079" s="2">
        <v>0</v>
      </c>
      <c r="CI3079" s="2">
        <v>0</v>
      </c>
      <c r="CJ3079" s="2">
        <v>0</v>
      </c>
      <c r="CK3079" s="2">
        <v>0</v>
      </c>
      <c r="CL3079" s="2">
        <v>0</v>
      </c>
    </row>
    <row r="3080" spans="1:90" x14ac:dyDescent="0.25">
      <c r="A3080" t="s">
        <v>115</v>
      </c>
      <c r="B3080">
        <v>10602</v>
      </c>
      <c r="C3080" t="s">
        <v>230</v>
      </c>
      <c r="D3080">
        <v>1</v>
      </c>
      <c r="E3080">
        <v>8</v>
      </c>
      <c r="F3080">
        <v>37291</v>
      </c>
      <c r="G3080">
        <v>35037291</v>
      </c>
      <c r="H3080" t="s">
        <v>8264</v>
      </c>
      <c r="I3080">
        <v>442</v>
      </c>
      <c r="J3080" t="s">
        <v>230</v>
      </c>
      <c r="K3080" t="s">
        <v>232</v>
      </c>
      <c r="L3080">
        <v>1</v>
      </c>
      <c r="M3080" t="s">
        <v>230</v>
      </c>
      <c r="N3080">
        <v>9351000</v>
      </c>
      <c r="O3080" t="s">
        <v>102</v>
      </c>
      <c r="P3080" t="s">
        <v>475</v>
      </c>
      <c r="Q3080">
        <v>1083</v>
      </c>
      <c r="R3080">
        <v>11</v>
      </c>
      <c r="S3080">
        <v>45411101</v>
      </c>
      <c r="T3080">
        <v>45444121</v>
      </c>
      <c r="U3080" t="s">
        <v>8265</v>
      </c>
      <c r="V3080">
        <v>1</v>
      </c>
      <c r="W3080" s="2">
        <v>0</v>
      </c>
      <c r="X3080" s="2">
        <v>0</v>
      </c>
      <c r="Y3080" s="2">
        <v>49</v>
      </c>
      <c r="Z3080" s="2">
        <v>52</v>
      </c>
      <c r="AA3080" s="2">
        <v>51</v>
      </c>
      <c r="AB3080" s="2">
        <v>45</v>
      </c>
      <c r="AC3080" s="2">
        <v>76</v>
      </c>
      <c r="AD3080" s="2">
        <v>64</v>
      </c>
      <c r="AE3080" s="2">
        <v>47</v>
      </c>
      <c r="AF3080" s="2">
        <v>30</v>
      </c>
      <c r="AG3080" s="2">
        <v>47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0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2">
        <v>80</v>
      </c>
      <c r="BD3080" s="2">
        <v>0</v>
      </c>
      <c r="BE3080" s="2">
        <v>0</v>
      </c>
      <c r="BF3080" s="2">
        <v>0</v>
      </c>
      <c r="BG3080" s="2">
        <v>2</v>
      </c>
      <c r="BH3080" s="2">
        <v>2</v>
      </c>
      <c r="BI3080" s="2">
        <v>3</v>
      </c>
      <c r="BJ3080" s="2">
        <v>4</v>
      </c>
      <c r="BK3080" s="2">
        <v>4</v>
      </c>
      <c r="BL3080" s="2">
        <v>3</v>
      </c>
      <c r="BM3080" s="2">
        <v>3</v>
      </c>
      <c r="BN3080" s="2">
        <v>2</v>
      </c>
      <c r="BO3080" s="2">
        <v>3</v>
      </c>
      <c r="BP3080" s="2">
        <v>0</v>
      </c>
      <c r="BQ3080" s="2">
        <v>0</v>
      </c>
      <c r="BR3080" s="2">
        <v>0</v>
      </c>
      <c r="BS3080" s="2">
        <v>0</v>
      </c>
      <c r="BT3080" s="2">
        <v>0</v>
      </c>
      <c r="BU3080" s="2">
        <v>0</v>
      </c>
      <c r="BV3080" s="2">
        <v>0</v>
      </c>
      <c r="BW3080" s="2">
        <v>0</v>
      </c>
      <c r="BX3080" s="2">
        <v>0</v>
      </c>
      <c r="BY3080" s="2">
        <v>0</v>
      </c>
      <c r="BZ3080" s="2">
        <v>0</v>
      </c>
      <c r="CA3080" s="2">
        <v>0</v>
      </c>
      <c r="CB3080" s="2">
        <v>0</v>
      </c>
      <c r="CC3080" s="2">
        <v>0</v>
      </c>
      <c r="CD3080" s="2">
        <v>0</v>
      </c>
      <c r="CE3080" s="2">
        <v>0</v>
      </c>
      <c r="CF3080" s="2">
        <v>0</v>
      </c>
      <c r="CG3080" s="2">
        <v>0</v>
      </c>
      <c r="CH3080" s="2">
        <v>0</v>
      </c>
      <c r="CI3080" s="2">
        <v>0</v>
      </c>
      <c r="CJ3080" s="2">
        <v>0</v>
      </c>
      <c r="CK3080" s="2">
        <v>7</v>
      </c>
      <c r="CL3080" s="2">
        <v>0</v>
      </c>
    </row>
    <row r="3081" spans="1:90" x14ac:dyDescent="0.25">
      <c r="A3081" t="s">
        <v>115</v>
      </c>
      <c r="B3081">
        <v>10602</v>
      </c>
      <c r="C3081" t="s">
        <v>230</v>
      </c>
      <c r="D3081">
        <v>1</v>
      </c>
      <c r="E3081">
        <v>8</v>
      </c>
      <c r="F3081">
        <v>7778</v>
      </c>
      <c r="G3081">
        <v>35007778</v>
      </c>
      <c r="H3081" t="s">
        <v>5528</v>
      </c>
      <c r="I3081">
        <v>442</v>
      </c>
      <c r="J3081" t="s">
        <v>230</v>
      </c>
      <c r="K3081" t="s">
        <v>3084</v>
      </c>
      <c r="L3081">
        <v>1</v>
      </c>
      <c r="M3081" t="s">
        <v>230</v>
      </c>
      <c r="N3081">
        <v>9340190</v>
      </c>
      <c r="O3081" t="s">
        <v>102</v>
      </c>
      <c r="P3081" t="s">
        <v>19648</v>
      </c>
      <c r="Q3081">
        <v>136</v>
      </c>
      <c r="R3081">
        <v>11</v>
      </c>
      <c r="S3081">
        <v>45766015</v>
      </c>
      <c r="T3081">
        <v>45784632</v>
      </c>
      <c r="U3081" t="s">
        <v>5529</v>
      </c>
      <c r="V3081">
        <v>1</v>
      </c>
      <c r="W3081" s="2">
        <v>0</v>
      </c>
      <c r="X3081" s="2">
        <v>0</v>
      </c>
      <c r="Y3081" s="2">
        <v>0</v>
      </c>
      <c r="Z3081" s="2">
        <v>174</v>
      </c>
      <c r="AA3081" s="2">
        <v>240</v>
      </c>
      <c r="AB3081" s="2">
        <v>239</v>
      </c>
      <c r="AC3081" s="2">
        <v>254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  <c r="BG3081" s="2">
        <v>0</v>
      </c>
      <c r="BH3081" s="2">
        <v>8</v>
      </c>
      <c r="BI3081" s="2">
        <v>16</v>
      </c>
      <c r="BJ3081" s="2">
        <v>13</v>
      </c>
      <c r="BK3081" s="2">
        <v>15</v>
      </c>
      <c r="BL3081" s="2">
        <v>0</v>
      </c>
      <c r="BM3081" s="2">
        <v>0</v>
      </c>
      <c r="BN3081" s="2">
        <v>0</v>
      </c>
      <c r="BO3081" s="2">
        <v>0</v>
      </c>
      <c r="BP3081" s="2">
        <v>0</v>
      </c>
      <c r="BQ3081" s="2">
        <v>0</v>
      </c>
      <c r="BR3081" s="2">
        <v>0</v>
      </c>
      <c r="BS3081" s="2">
        <v>0</v>
      </c>
      <c r="BT3081" s="2">
        <v>0</v>
      </c>
      <c r="BU3081" s="2">
        <v>0</v>
      </c>
      <c r="BV3081" s="2">
        <v>0</v>
      </c>
      <c r="BW3081" s="2">
        <v>0</v>
      </c>
      <c r="BX3081" s="2">
        <v>0</v>
      </c>
      <c r="BY3081" s="2">
        <v>0</v>
      </c>
      <c r="BZ3081" s="2">
        <v>0</v>
      </c>
      <c r="CA3081" s="2">
        <v>0</v>
      </c>
      <c r="CB3081" s="2">
        <v>0</v>
      </c>
      <c r="CC3081" s="2">
        <v>0</v>
      </c>
      <c r="CD3081" s="2">
        <v>0</v>
      </c>
      <c r="CE3081" s="2">
        <v>0</v>
      </c>
      <c r="CF3081" s="2">
        <v>0</v>
      </c>
      <c r="CG3081" s="2">
        <v>0</v>
      </c>
      <c r="CH3081" s="2">
        <v>0</v>
      </c>
      <c r="CI3081" s="2">
        <v>0</v>
      </c>
      <c r="CJ3081" s="2">
        <v>0</v>
      </c>
      <c r="CK3081" s="2">
        <v>0</v>
      </c>
      <c r="CL3081" s="2">
        <v>0</v>
      </c>
    </row>
    <row r="3082" spans="1:90" x14ac:dyDescent="0.25">
      <c r="A3082" t="s">
        <v>115</v>
      </c>
      <c r="B3082">
        <v>10602</v>
      </c>
      <c r="C3082" t="s">
        <v>230</v>
      </c>
      <c r="D3082">
        <v>1</v>
      </c>
      <c r="E3082">
        <v>8</v>
      </c>
      <c r="F3082">
        <v>7699</v>
      </c>
      <c r="G3082">
        <v>35007699</v>
      </c>
      <c r="H3082" t="s">
        <v>11384</v>
      </c>
      <c r="I3082">
        <v>442</v>
      </c>
      <c r="J3082" t="s">
        <v>230</v>
      </c>
      <c r="K3082" t="s">
        <v>11385</v>
      </c>
      <c r="L3082">
        <v>1</v>
      </c>
      <c r="M3082" t="s">
        <v>230</v>
      </c>
      <c r="N3082">
        <v>9390140</v>
      </c>
      <c r="O3082" t="s">
        <v>92</v>
      </c>
      <c r="P3082" t="s">
        <v>4585</v>
      </c>
      <c r="Q3082">
        <v>374</v>
      </c>
      <c r="R3082">
        <v>11</v>
      </c>
      <c r="S3082">
        <v>45146220</v>
      </c>
      <c r="T3082">
        <v>45444123</v>
      </c>
      <c r="U3082" t="s">
        <v>11386</v>
      </c>
      <c r="V3082">
        <v>1</v>
      </c>
      <c r="W3082" s="2">
        <v>0</v>
      </c>
      <c r="X3082" s="2">
        <v>0</v>
      </c>
      <c r="Y3082" s="2">
        <v>0</v>
      </c>
      <c r="Z3082" s="2">
        <v>210</v>
      </c>
      <c r="AA3082" s="2">
        <v>96</v>
      </c>
      <c r="AB3082" s="2">
        <v>201</v>
      </c>
      <c r="AC3082" s="2">
        <v>242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0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404</v>
      </c>
      <c r="AV3082" s="2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  <c r="BG3082" s="2">
        <v>0</v>
      </c>
      <c r="BH3082" s="2">
        <v>9</v>
      </c>
      <c r="BI3082" s="2">
        <v>5</v>
      </c>
      <c r="BJ3082" s="2">
        <v>12</v>
      </c>
      <c r="BK3082" s="2">
        <v>15</v>
      </c>
      <c r="BL3082" s="2">
        <v>0</v>
      </c>
      <c r="BM3082" s="2">
        <v>0</v>
      </c>
      <c r="BN3082" s="2">
        <v>0</v>
      </c>
      <c r="BO3082" s="2">
        <v>0</v>
      </c>
      <c r="BP3082" s="2">
        <v>0</v>
      </c>
      <c r="BQ3082" s="2">
        <v>0</v>
      </c>
      <c r="BR3082" s="2">
        <v>0</v>
      </c>
      <c r="BS3082" s="2">
        <v>0</v>
      </c>
      <c r="BT3082" s="2">
        <v>0</v>
      </c>
      <c r="BU3082" s="2">
        <v>0</v>
      </c>
      <c r="BV3082" s="2">
        <v>0</v>
      </c>
      <c r="BW3082" s="2">
        <v>0</v>
      </c>
      <c r="BX3082" s="2">
        <v>0</v>
      </c>
      <c r="BY3082" s="2">
        <v>0</v>
      </c>
      <c r="BZ3082" s="2">
        <v>0</v>
      </c>
      <c r="CA3082" s="2">
        <v>0</v>
      </c>
      <c r="CB3082" s="2">
        <v>0</v>
      </c>
      <c r="CC3082" s="2">
        <v>9</v>
      </c>
      <c r="CD3082" s="2">
        <v>0</v>
      </c>
      <c r="CE3082" s="2">
        <v>0</v>
      </c>
      <c r="CF3082" s="2">
        <v>0</v>
      </c>
      <c r="CG3082" s="2">
        <v>0</v>
      </c>
      <c r="CH3082" s="2">
        <v>0</v>
      </c>
      <c r="CI3082" s="2">
        <v>0</v>
      </c>
      <c r="CJ3082" s="2">
        <v>0</v>
      </c>
      <c r="CK3082" s="2">
        <v>0</v>
      </c>
      <c r="CL3082" s="2">
        <v>0</v>
      </c>
    </row>
    <row r="3083" spans="1:90" x14ac:dyDescent="0.25">
      <c r="A3083" t="s">
        <v>115</v>
      </c>
      <c r="B3083">
        <v>10602</v>
      </c>
      <c r="C3083" t="s">
        <v>230</v>
      </c>
      <c r="D3083">
        <v>1</v>
      </c>
      <c r="E3083">
        <v>8</v>
      </c>
      <c r="F3083">
        <v>907212</v>
      </c>
      <c r="G3083">
        <v>35907212</v>
      </c>
      <c r="H3083" t="s">
        <v>18055</v>
      </c>
      <c r="I3083">
        <v>589</v>
      </c>
      <c r="J3083" t="s">
        <v>277</v>
      </c>
      <c r="K3083" t="s">
        <v>9596</v>
      </c>
      <c r="L3083">
        <v>1</v>
      </c>
      <c r="M3083" t="s">
        <v>277</v>
      </c>
      <c r="N3083">
        <v>9450000</v>
      </c>
      <c r="O3083" t="s">
        <v>92</v>
      </c>
      <c r="P3083" t="s">
        <v>18056</v>
      </c>
      <c r="Q3083">
        <v>27</v>
      </c>
      <c r="R3083">
        <v>11</v>
      </c>
      <c r="S3083">
        <v>48200170</v>
      </c>
      <c r="T3083">
        <v>48201092</v>
      </c>
      <c r="U3083" t="s">
        <v>18057</v>
      </c>
      <c r="V3083">
        <v>1</v>
      </c>
      <c r="W3083" s="2">
        <v>0</v>
      </c>
      <c r="X3083" s="2">
        <v>0</v>
      </c>
      <c r="Y3083" s="2">
        <v>33</v>
      </c>
      <c r="Z3083" s="2">
        <v>28</v>
      </c>
      <c r="AA3083" s="2">
        <v>43</v>
      </c>
      <c r="AB3083" s="2">
        <v>38</v>
      </c>
      <c r="AC3083" s="2">
        <v>28</v>
      </c>
      <c r="AD3083" s="2">
        <v>40</v>
      </c>
      <c r="AE3083" s="2">
        <v>27</v>
      </c>
      <c r="AF3083" s="2">
        <v>29</v>
      </c>
      <c r="AG3083" s="2">
        <v>35</v>
      </c>
      <c r="AH3083" s="2">
        <v>31</v>
      </c>
      <c r="AI3083" s="2">
        <v>35</v>
      </c>
      <c r="AJ3083" s="2">
        <v>37</v>
      </c>
      <c r="AK3083" s="2">
        <v>0</v>
      </c>
      <c r="AL3083" s="2">
        <v>0</v>
      </c>
      <c r="AM3083" s="2">
        <v>0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118</v>
      </c>
      <c r="BD3083" s="2">
        <v>0</v>
      </c>
      <c r="BE3083" s="2">
        <v>0</v>
      </c>
      <c r="BF3083" s="2">
        <v>0</v>
      </c>
      <c r="BG3083" s="2">
        <v>1</v>
      </c>
      <c r="BH3083" s="2">
        <v>2</v>
      </c>
      <c r="BI3083" s="2">
        <v>4</v>
      </c>
      <c r="BJ3083" s="2">
        <v>4</v>
      </c>
      <c r="BK3083" s="2">
        <v>2</v>
      </c>
      <c r="BL3083" s="2">
        <v>3</v>
      </c>
      <c r="BM3083" s="2">
        <v>1</v>
      </c>
      <c r="BN3083" s="2">
        <v>2</v>
      </c>
      <c r="BO3083" s="2">
        <v>2</v>
      </c>
      <c r="BP3083" s="2">
        <v>2</v>
      </c>
      <c r="BQ3083" s="2">
        <v>2</v>
      </c>
      <c r="BR3083" s="2">
        <v>1</v>
      </c>
      <c r="BS3083" s="2">
        <v>0</v>
      </c>
      <c r="BT3083" s="2">
        <v>0</v>
      </c>
      <c r="BU3083" s="2">
        <v>0</v>
      </c>
      <c r="BV3083" s="2">
        <v>0</v>
      </c>
      <c r="BW3083" s="2">
        <v>0</v>
      </c>
      <c r="BX3083" s="2">
        <v>0</v>
      </c>
      <c r="BY3083" s="2">
        <v>0</v>
      </c>
      <c r="BZ3083" s="2">
        <v>0</v>
      </c>
      <c r="CA3083" s="2">
        <v>0</v>
      </c>
      <c r="CB3083" s="2">
        <v>0</v>
      </c>
      <c r="CC3083" s="2">
        <v>0</v>
      </c>
      <c r="CD3083" s="2">
        <v>0</v>
      </c>
      <c r="CE3083" s="2">
        <v>0</v>
      </c>
      <c r="CF3083" s="2">
        <v>0</v>
      </c>
      <c r="CG3083" s="2">
        <v>0</v>
      </c>
      <c r="CH3083" s="2">
        <v>0</v>
      </c>
      <c r="CI3083" s="2">
        <v>0</v>
      </c>
      <c r="CJ3083" s="2">
        <v>0</v>
      </c>
      <c r="CK3083" s="2">
        <v>6</v>
      </c>
      <c r="CL3083" s="2">
        <v>0</v>
      </c>
    </row>
    <row r="3084" spans="1:90" x14ac:dyDescent="0.25">
      <c r="A3084" t="s">
        <v>115</v>
      </c>
      <c r="B3084">
        <v>10602</v>
      </c>
      <c r="C3084" t="s">
        <v>230</v>
      </c>
      <c r="D3084">
        <v>1</v>
      </c>
      <c r="E3084">
        <v>8</v>
      </c>
      <c r="F3084">
        <v>7870</v>
      </c>
      <c r="G3084">
        <v>35007870</v>
      </c>
      <c r="H3084" t="s">
        <v>16632</v>
      </c>
      <c r="I3084">
        <v>581</v>
      </c>
      <c r="J3084" t="s">
        <v>984</v>
      </c>
      <c r="K3084" t="s">
        <v>713</v>
      </c>
      <c r="L3084">
        <v>2</v>
      </c>
      <c r="M3084" t="s">
        <v>3324</v>
      </c>
      <c r="N3084">
        <v>9440000</v>
      </c>
      <c r="O3084" t="s">
        <v>1015</v>
      </c>
      <c r="P3084" t="s">
        <v>16633</v>
      </c>
      <c r="Q3084">
        <v>53.5</v>
      </c>
      <c r="R3084">
        <v>11</v>
      </c>
      <c r="S3084">
        <v>48270238</v>
      </c>
      <c r="T3084">
        <v>48270591</v>
      </c>
      <c r="U3084" t="s">
        <v>16634</v>
      </c>
      <c r="V3084">
        <v>1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60</v>
      </c>
      <c r="AE3084" s="2">
        <v>51</v>
      </c>
      <c r="AF3084" s="2">
        <v>66</v>
      </c>
      <c r="AG3084" s="2">
        <v>71</v>
      </c>
      <c r="AH3084" s="2">
        <v>207</v>
      </c>
      <c r="AI3084" s="2">
        <v>160</v>
      </c>
      <c r="AJ3084" s="2">
        <v>157</v>
      </c>
      <c r="AK3084" s="2">
        <v>0</v>
      </c>
      <c r="AL3084" s="2">
        <v>0</v>
      </c>
      <c r="AM3084" s="2">
        <v>0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0</v>
      </c>
      <c r="AV3084" s="2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  <c r="BG3084" s="2">
        <v>0</v>
      </c>
      <c r="BH3084" s="2">
        <v>0</v>
      </c>
      <c r="BI3084" s="2">
        <v>0</v>
      </c>
      <c r="BJ3084" s="2">
        <v>0</v>
      </c>
      <c r="BK3084" s="2">
        <v>0</v>
      </c>
      <c r="BL3084" s="2">
        <v>3</v>
      </c>
      <c r="BM3084" s="2">
        <v>3</v>
      </c>
      <c r="BN3084" s="2">
        <v>4</v>
      </c>
      <c r="BO3084" s="2">
        <v>3</v>
      </c>
      <c r="BP3084" s="2">
        <v>9</v>
      </c>
      <c r="BQ3084" s="2">
        <v>7</v>
      </c>
      <c r="BR3084" s="2">
        <v>7</v>
      </c>
      <c r="BS3084" s="2">
        <v>0</v>
      </c>
      <c r="BT3084" s="2">
        <v>0</v>
      </c>
      <c r="BU3084" s="2">
        <v>0</v>
      </c>
      <c r="BV3084" s="2">
        <v>0</v>
      </c>
      <c r="BW3084" s="2">
        <v>0</v>
      </c>
      <c r="BX3084" s="2">
        <v>0</v>
      </c>
      <c r="BY3084" s="2">
        <v>0</v>
      </c>
      <c r="BZ3084" s="2">
        <v>0</v>
      </c>
      <c r="CA3084" s="2">
        <v>0</v>
      </c>
      <c r="CB3084" s="2">
        <v>0</v>
      </c>
      <c r="CC3084" s="2">
        <v>0</v>
      </c>
      <c r="CD3084" s="2">
        <v>0</v>
      </c>
      <c r="CE3084" s="2">
        <v>0</v>
      </c>
      <c r="CF3084" s="2">
        <v>0</v>
      </c>
      <c r="CG3084" s="2">
        <v>0</v>
      </c>
      <c r="CH3084" s="2">
        <v>0</v>
      </c>
      <c r="CI3084" s="2">
        <v>0</v>
      </c>
      <c r="CJ3084" s="2">
        <v>0</v>
      </c>
      <c r="CK3084" s="2">
        <v>0</v>
      </c>
      <c r="CL3084" s="2">
        <v>0</v>
      </c>
    </row>
    <row r="3085" spans="1:90" x14ac:dyDescent="0.25">
      <c r="A3085" t="s">
        <v>115</v>
      </c>
      <c r="B3085">
        <v>10602</v>
      </c>
      <c r="C3085" t="s">
        <v>230</v>
      </c>
      <c r="D3085">
        <v>1</v>
      </c>
      <c r="E3085">
        <v>8</v>
      </c>
      <c r="F3085">
        <v>917000</v>
      </c>
      <c r="G3085">
        <v>35917000</v>
      </c>
      <c r="H3085" t="s">
        <v>1718</v>
      </c>
      <c r="I3085">
        <v>581</v>
      </c>
      <c r="J3085" t="s">
        <v>984</v>
      </c>
      <c r="K3085" t="s">
        <v>1719</v>
      </c>
      <c r="L3085">
        <v>1</v>
      </c>
      <c r="M3085" t="s">
        <v>984</v>
      </c>
      <c r="N3085">
        <v>9404451</v>
      </c>
      <c r="O3085" t="s">
        <v>92</v>
      </c>
      <c r="P3085" t="s">
        <v>1720</v>
      </c>
      <c r="Q3085">
        <v>159</v>
      </c>
      <c r="R3085">
        <v>11</v>
      </c>
      <c r="S3085">
        <v>48237155</v>
      </c>
      <c r="T3085">
        <v>48259493</v>
      </c>
      <c r="U3085" t="s">
        <v>1721</v>
      </c>
      <c r="V3085">
        <v>1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88</v>
      </c>
      <c r="AE3085" s="2">
        <v>66</v>
      </c>
      <c r="AF3085" s="2">
        <v>70</v>
      </c>
      <c r="AG3085" s="2">
        <v>58</v>
      </c>
      <c r="AH3085" s="2">
        <v>120</v>
      </c>
      <c r="AI3085" s="2">
        <v>72</v>
      </c>
      <c r="AJ3085" s="2">
        <v>78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2">
        <v>68</v>
      </c>
      <c r="BD3085" s="2">
        <v>0</v>
      </c>
      <c r="BE3085" s="2">
        <v>0</v>
      </c>
      <c r="BF3085" s="2">
        <v>0</v>
      </c>
      <c r="BG3085" s="2">
        <v>0</v>
      </c>
      <c r="BH3085" s="2">
        <v>0</v>
      </c>
      <c r="BI3085" s="2">
        <v>0</v>
      </c>
      <c r="BJ3085" s="2">
        <v>0</v>
      </c>
      <c r="BK3085" s="2">
        <v>0</v>
      </c>
      <c r="BL3085" s="2">
        <v>4</v>
      </c>
      <c r="BM3085" s="2">
        <v>4</v>
      </c>
      <c r="BN3085" s="2">
        <v>2</v>
      </c>
      <c r="BO3085" s="2">
        <v>3</v>
      </c>
      <c r="BP3085" s="2">
        <v>3</v>
      </c>
      <c r="BQ3085" s="2">
        <v>4</v>
      </c>
      <c r="BR3085" s="2">
        <v>3</v>
      </c>
      <c r="BS3085" s="2">
        <v>0</v>
      </c>
      <c r="BT3085" s="2">
        <v>0</v>
      </c>
      <c r="BU3085" s="2">
        <v>0</v>
      </c>
      <c r="BV3085" s="2">
        <v>0</v>
      </c>
      <c r="BW3085" s="2">
        <v>0</v>
      </c>
      <c r="BX3085" s="2">
        <v>0</v>
      </c>
      <c r="BY3085" s="2">
        <v>0</v>
      </c>
      <c r="BZ3085" s="2">
        <v>0</v>
      </c>
      <c r="CA3085" s="2">
        <v>0</v>
      </c>
      <c r="CB3085" s="2">
        <v>0</v>
      </c>
      <c r="CC3085" s="2">
        <v>0</v>
      </c>
      <c r="CD3085" s="2">
        <v>0</v>
      </c>
      <c r="CE3085" s="2">
        <v>0</v>
      </c>
      <c r="CF3085" s="2">
        <v>0</v>
      </c>
      <c r="CG3085" s="2">
        <v>0</v>
      </c>
      <c r="CH3085" s="2">
        <v>0</v>
      </c>
      <c r="CI3085" s="2">
        <v>0</v>
      </c>
      <c r="CJ3085" s="2">
        <v>0</v>
      </c>
      <c r="CK3085" s="2">
        <v>5</v>
      </c>
      <c r="CL3085" s="2">
        <v>0</v>
      </c>
    </row>
    <row r="3086" spans="1:90" x14ac:dyDescent="0.25">
      <c r="A3086" t="s">
        <v>115</v>
      </c>
      <c r="B3086">
        <v>10602</v>
      </c>
      <c r="C3086" t="s">
        <v>230</v>
      </c>
      <c r="D3086">
        <v>1</v>
      </c>
      <c r="E3086">
        <v>8</v>
      </c>
      <c r="F3086">
        <v>7936</v>
      </c>
      <c r="G3086">
        <v>35007936</v>
      </c>
      <c r="H3086" t="s">
        <v>7853</v>
      </c>
      <c r="I3086">
        <v>589</v>
      </c>
      <c r="J3086" t="s">
        <v>277</v>
      </c>
      <c r="K3086" t="s">
        <v>7854</v>
      </c>
      <c r="L3086">
        <v>1</v>
      </c>
      <c r="M3086" t="s">
        <v>277</v>
      </c>
      <c r="N3086">
        <v>9450000</v>
      </c>
      <c r="O3086" t="s">
        <v>92</v>
      </c>
      <c r="P3086" t="s">
        <v>7855</v>
      </c>
      <c r="Q3086" t="s">
        <v>127</v>
      </c>
      <c r="R3086">
        <v>11</v>
      </c>
      <c r="S3086">
        <v>48201554</v>
      </c>
      <c r="T3086">
        <v>48202184</v>
      </c>
      <c r="U3086" t="s">
        <v>7856</v>
      </c>
      <c r="V3086">
        <v>1</v>
      </c>
      <c r="W3086" s="2">
        <v>0</v>
      </c>
      <c r="X3086" s="2">
        <v>0</v>
      </c>
      <c r="Y3086" s="2">
        <v>48</v>
      </c>
      <c r="Z3086" s="2">
        <v>52</v>
      </c>
      <c r="AA3086" s="2">
        <v>51</v>
      </c>
      <c r="AB3086" s="2">
        <v>54</v>
      </c>
      <c r="AC3086" s="2">
        <v>49</v>
      </c>
      <c r="AD3086" s="2">
        <v>55</v>
      </c>
      <c r="AE3086" s="2">
        <v>65</v>
      </c>
      <c r="AF3086" s="2">
        <v>29</v>
      </c>
      <c r="AG3086" s="2">
        <v>71</v>
      </c>
      <c r="AH3086" s="2">
        <v>70</v>
      </c>
      <c r="AI3086" s="2">
        <v>65</v>
      </c>
      <c r="AJ3086" s="2">
        <v>55</v>
      </c>
      <c r="AK3086" s="2">
        <v>0</v>
      </c>
      <c r="AL3086" s="2">
        <v>0</v>
      </c>
      <c r="AM3086" s="2">
        <v>0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2">
        <v>0</v>
      </c>
      <c r="BD3086" s="2">
        <v>13</v>
      </c>
      <c r="BE3086" s="2">
        <v>0</v>
      </c>
      <c r="BF3086" s="2">
        <v>0</v>
      </c>
      <c r="BG3086" s="2">
        <v>2</v>
      </c>
      <c r="BH3086" s="2">
        <v>2</v>
      </c>
      <c r="BI3086" s="2">
        <v>2</v>
      </c>
      <c r="BJ3086" s="2">
        <v>3</v>
      </c>
      <c r="BK3086" s="2">
        <v>2</v>
      </c>
      <c r="BL3086" s="2">
        <v>3</v>
      </c>
      <c r="BM3086" s="2">
        <v>4</v>
      </c>
      <c r="BN3086" s="2">
        <v>2</v>
      </c>
      <c r="BO3086" s="2">
        <v>4</v>
      </c>
      <c r="BP3086" s="2">
        <v>2</v>
      </c>
      <c r="BQ3086" s="2">
        <v>3</v>
      </c>
      <c r="BR3086" s="2">
        <v>3</v>
      </c>
      <c r="BS3086" s="2">
        <v>0</v>
      </c>
      <c r="BT3086" s="2">
        <v>0</v>
      </c>
      <c r="BU3086" s="2">
        <v>0</v>
      </c>
      <c r="BV3086" s="2">
        <v>0</v>
      </c>
      <c r="BW3086" s="2">
        <v>0</v>
      </c>
      <c r="BX3086" s="2">
        <v>0</v>
      </c>
      <c r="BY3086" s="2">
        <v>0</v>
      </c>
      <c r="BZ3086" s="2">
        <v>0</v>
      </c>
      <c r="CA3086" s="2">
        <v>0</v>
      </c>
      <c r="CB3086" s="2">
        <v>0</v>
      </c>
      <c r="CC3086" s="2">
        <v>0</v>
      </c>
      <c r="CD3086" s="2">
        <v>0</v>
      </c>
      <c r="CE3086" s="2">
        <v>0</v>
      </c>
      <c r="CF3086" s="2">
        <v>0</v>
      </c>
      <c r="CG3086" s="2">
        <v>0</v>
      </c>
      <c r="CH3086" s="2">
        <v>0</v>
      </c>
      <c r="CI3086" s="2">
        <v>0</v>
      </c>
      <c r="CJ3086" s="2">
        <v>0</v>
      </c>
      <c r="CK3086" s="2">
        <v>0</v>
      </c>
      <c r="CL3086" s="2">
        <v>3</v>
      </c>
    </row>
    <row r="3087" spans="1:90" x14ac:dyDescent="0.25">
      <c r="A3087" t="s">
        <v>115</v>
      </c>
      <c r="B3087">
        <v>10602</v>
      </c>
      <c r="C3087" t="s">
        <v>230</v>
      </c>
      <c r="D3087">
        <v>1</v>
      </c>
      <c r="E3087">
        <v>3</v>
      </c>
      <c r="F3087">
        <v>980134</v>
      </c>
      <c r="G3087">
        <v>35980134</v>
      </c>
      <c r="H3087" t="s">
        <v>9717</v>
      </c>
      <c r="I3087">
        <v>581</v>
      </c>
      <c r="J3087" t="s">
        <v>984</v>
      </c>
      <c r="K3087" t="s">
        <v>5151</v>
      </c>
      <c r="L3087">
        <v>1</v>
      </c>
      <c r="M3087" t="s">
        <v>984</v>
      </c>
      <c r="N3087">
        <v>9424050</v>
      </c>
      <c r="O3087" t="s">
        <v>92</v>
      </c>
      <c r="P3087" t="s">
        <v>1036</v>
      </c>
      <c r="Q3087">
        <v>283</v>
      </c>
      <c r="R3087">
        <v>11</v>
      </c>
      <c r="S3087">
        <v>48231308</v>
      </c>
      <c r="T3087">
        <v>48237461</v>
      </c>
      <c r="U3087" t="s">
        <v>9718</v>
      </c>
      <c r="V3087">
        <v>1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465</v>
      </c>
      <c r="AT3087" s="2">
        <v>0</v>
      </c>
      <c r="AU3087" s="2">
        <v>0</v>
      </c>
      <c r="AV3087" s="2">
        <v>1254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2">
        <v>0</v>
      </c>
      <c r="BD3087" s="2">
        <v>0</v>
      </c>
      <c r="BE3087" s="2">
        <v>0</v>
      </c>
      <c r="BF3087" s="2">
        <v>0</v>
      </c>
      <c r="BG3087" s="2">
        <v>0</v>
      </c>
      <c r="BH3087" s="2">
        <v>0</v>
      </c>
      <c r="BI3087" s="2">
        <v>0</v>
      </c>
      <c r="BJ3087" s="2">
        <v>0</v>
      </c>
      <c r="BK3087" s="2">
        <v>0</v>
      </c>
      <c r="BL3087" s="2">
        <v>0</v>
      </c>
      <c r="BM3087" s="2">
        <v>0</v>
      </c>
      <c r="BN3087" s="2">
        <v>0</v>
      </c>
      <c r="BO3087" s="2">
        <v>0</v>
      </c>
      <c r="BP3087" s="2">
        <v>0</v>
      </c>
      <c r="BQ3087" s="2">
        <v>0</v>
      </c>
      <c r="BR3087" s="2">
        <v>0</v>
      </c>
      <c r="BS3087" s="2">
        <v>0</v>
      </c>
      <c r="BT3087" s="2">
        <v>0</v>
      </c>
      <c r="BU3087" s="2">
        <v>0</v>
      </c>
      <c r="BV3087" s="2">
        <v>0</v>
      </c>
      <c r="BW3087" s="2">
        <v>0</v>
      </c>
      <c r="BX3087" s="2">
        <v>0</v>
      </c>
      <c r="BY3087" s="2">
        <v>0</v>
      </c>
      <c r="BZ3087" s="2">
        <v>0</v>
      </c>
      <c r="CA3087" s="2">
        <v>2</v>
      </c>
      <c r="CB3087" s="2">
        <v>0</v>
      </c>
      <c r="CC3087" s="2">
        <v>0</v>
      </c>
      <c r="CD3087" s="2">
        <v>6</v>
      </c>
      <c r="CE3087" s="2">
        <v>0</v>
      </c>
      <c r="CF3087" s="2">
        <v>0</v>
      </c>
      <c r="CG3087" s="2">
        <v>0</v>
      </c>
      <c r="CH3087" s="2">
        <v>0</v>
      </c>
      <c r="CI3087" s="2">
        <v>0</v>
      </c>
      <c r="CJ3087" s="2">
        <v>0</v>
      </c>
      <c r="CK3087" s="2">
        <v>0</v>
      </c>
      <c r="CL3087" s="2">
        <v>0</v>
      </c>
    </row>
    <row r="3088" spans="1:90" x14ac:dyDescent="0.25">
      <c r="A3088" t="s">
        <v>115</v>
      </c>
      <c r="B3088">
        <v>10602</v>
      </c>
      <c r="C3088" t="s">
        <v>230</v>
      </c>
      <c r="D3088">
        <v>2</v>
      </c>
      <c r="E3088">
        <v>6</v>
      </c>
      <c r="F3088">
        <v>458557</v>
      </c>
      <c r="G3088">
        <v>35458557</v>
      </c>
      <c r="H3088" t="s">
        <v>10037</v>
      </c>
      <c r="I3088">
        <v>581</v>
      </c>
      <c r="J3088" t="s">
        <v>984</v>
      </c>
      <c r="K3088" t="s">
        <v>3534</v>
      </c>
      <c r="L3088">
        <v>1</v>
      </c>
      <c r="M3088" t="s">
        <v>984</v>
      </c>
      <c r="N3088">
        <v>9406060</v>
      </c>
      <c r="O3088" t="s">
        <v>92</v>
      </c>
      <c r="P3088" t="s">
        <v>2547</v>
      </c>
      <c r="Q3088">
        <v>100</v>
      </c>
      <c r="R3088">
        <v>11</v>
      </c>
      <c r="S3088">
        <v>48254324</v>
      </c>
      <c r="T3088">
        <v>48278512</v>
      </c>
      <c r="U3088" t="s">
        <v>19651</v>
      </c>
      <c r="V3088">
        <v>1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0</v>
      </c>
      <c r="AV3088" s="2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2">
        <v>10</v>
      </c>
      <c r="BD3088" s="2">
        <v>0</v>
      </c>
      <c r="BE3088" s="2">
        <v>0</v>
      </c>
      <c r="BF3088" s="2">
        <v>0</v>
      </c>
      <c r="BG3088" s="2">
        <v>0</v>
      </c>
      <c r="BH3088" s="2">
        <v>0</v>
      </c>
      <c r="BI3088" s="2">
        <v>0</v>
      </c>
      <c r="BJ3088" s="2">
        <v>0</v>
      </c>
      <c r="BK3088" s="2">
        <v>0</v>
      </c>
      <c r="BL3088" s="2">
        <v>0</v>
      </c>
      <c r="BM3088" s="2">
        <v>0</v>
      </c>
      <c r="BN3088" s="2">
        <v>0</v>
      </c>
      <c r="BO3088" s="2">
        <v>0</v>
      </c>
      <c r="BP3088" s="2">
        <v>0</v>
      </c>
      <c r="BQ3088" s="2">
        <v>0</v>
      </c>
      <c r="BR3088" s="2">
        <v>0</v>
      </c>
      <c r="BS3088" s="2">
        <v>0</v>
      </c>
      <c r="BT3088" s="2">
        <v>0</v>
      </c>
      <c r="BU3088" s="2">
        <v>0</v>
      </c>
      <c r="BV3088" s="2">
        <v>0</v>
      </c>
      <c r="BW3088" s="2">
        <v>0</v>
      </c>
      <c r="BX3088" s="2">
        <v>0</v>
      </c>
      <c r="BY3088" s="2">
        <v>0</v>
      </c>
      <c r="BZ3088" s="2">
        <v>0</v>
      </c>
      <c r="CA3088" s="2">
        <v>0</v>
      </c>
      <c r="CB3088" s="2">
        <v>0</v>
      </c>
      <c r="CC3088" s="2">
        <v>0</v>
      </c>
      <c r="CD3088" s="2">
        <v>0</v>
      </c>
      <c r="CE3088" s="2">
        <v>0</v>
      </c>
      <c r="CF3088" s="2">
        <v>0</v>
      </c>
      <c r="CG3088" s="2">
        <v>0</v>
      </c>
      <c r="CH3088" s="2">
        <v>0</v>
      </c>
      <c r="CI3088" s="2">
        <v>0</v>
      </c>
      <c r="CJ3088" s="2">
        <v>0</v>
      </c>
      <c r="CK3088" s="2">
        <v>2</v>
      </c>
      <c r="CL3088" s="2">
        <v>0</v>
      </c>
    </row>
    <row r="3089" spans="1:90" x14ac:dyDescent="0.25">
      <c r="A3089" t="s">
        <v>115</v>
      </c>
      <c r="B3089">
        <v>10602</v>
      </c>
      <c r="C3089" t="s">
        <v>230</v>
      </c>
      <c r="D3089">
        <v>2</v>
      </c>
      <c r="E3089">
        <v>6</v>
      </c>
      <c r="F3089">
        <v>985570</v>
      </c>
      <c r="G3089">
        <v>35985570</v>
      </c>
      <c r="H3089" t="s">
        <v>14591</v>
      </c>
      <c r="I3089">
        <v>442</v>
      </c>
      <c r="J3089" t="s">
        <v>230</v>
      </c>
      <c r="K3089" t="s">
        <v>9776</v>
      </c>
      <c r="L3089">
        <v>1</v>
      </c>
      <c r="M3089" t="s">
        <v>230</v>
      </c>
      <c r="N3089">
        <v>9360510</v>
      </c>
      <c r="O3089" t="s">
        <v>92</v>
      </c>
      <c r="P3089" t="s">
        <v>10500</v>
      </c>
      <c r="Q3089">
        <v>121</v>
      </c>
      <c r="R3089">
        <v>11</v>
      </c>
      <c r="S3089">
        <v>45135077</v>
      </c>
      <c r="U3089" t="s">
        <v>19653</v>
      </c>
      <c r="V3089">
        <v>1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0</v>
      </c>
      <c r="AV3089" s="2">
        <v>0</v>
      </c>
      <c r="AW3089" s="2">
        <v>0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2">
        <v>448</v>
      </c>
      <c r="BD3089" s="2">
        <v>0</v>
      </c>
      <c r="BE3089" s="2">
        <v>0</v>
      </c>
      <c r="BF3089" s="2">
        <v>0</v>
      </c>
      <c r="BG3089" s="2">
        <v>0</v>
      </c>
      <c r="BH3089" s="2">
        <v>0</v>
      </c>
      <c r="BI3089" s="2">
        <v>0</v>
      </c>
      <c r="BJ3089" s="2">
        <v>0</v>
      </c>
      <c r="BK3089" s="2">
        <v>0</v>
      </c>
      <c r="BL3089" s="2">
        <v>0</v>
      </c>
      <c r="BM3089" s="2">
        <v>0</v>
      </c>
      <c r="BN3089" s="2">
        <v>0</v>
      </c>
      <c r="BO3089" s="2">
        <v>0</v>
      </c>
      <c r="BP3089" s="2">
        <v>0</v>
      </c>
      <c r="BQ3089" s="2">
        <v>0</v>
      </c>
      <c r="BR3089" s="2">
        <v>0</v>
      </c>
      <c r="BS3089" s="2">
        <v>0</v>
      </c>
      <c r="BT3089" s="2">
        <v>0</v>
      </c>
      <c r="BU3089" s="2">
        <v>0</v>
      </c>
      <c r="BV3089" s="2">
        <v>0</v>
      </c>
      <c r="BW3089" s="2">
        <v>0</v>
      </c>
      <c r="BX3089" s="2">
        <v>0</v>
      </c>
      <c r="BY3089" s="2">
        <v>0</v>
      </c>
      <c r="BZ3089" s="2">
        <v>0</v>
      </c>
      <c r="CA3089" s="2">
        <v>0</v>
      </c>
      <c r="CB3089" s="2">
        <v>0</v>
      </c>
      <c r="CC3089" s="2">
        <v>0</v>
      </c>
      <c r="CD3089" s="2">
        <v>0</v>
      </c>
      <c r="CE3089" s="2">
        <v>0</v>
      </c>
      <c r="CF3089" s="2">
        <v>0</v>
      </c>
      <c r="CG3089" s="2">
        <v>0</v>
      </c>
      <c r="CH3089" s="2">
        <v>0</v>
      </c>
      <c r="CI3089" s="2">
        <v>0</v>
      </c>
      <c r="CJ3089" s="2">
        <v>0</v>
      </c>
      <c r="CK3089" s="2">
        <v>25</v>
      </c>
      <c r="CL3089" s="2">
        <v>0</v>
      </c>
    </row>
    <row r="3090" spans="1:90" x14ac:dyDescent="0.25">
      <c r="A3090" t="s">
        <v>115</v>
      </c>
      <c r="B3090">
        <v>10602</v>
      </c>
      <c r="C3090" t="s">
        <v>230</v>
      </c>
      <c r="D3090">
        <v>2</v>
      </c>
      <c r="E3090">
        <v>6</v>
      </c>
      <c r="F3090">
        <v>458570</v>
      </c>
      <c r="G3090">
        <v>35458570</v>
      </c>
      <c r="H3090" t="s">
        <v>12090</v>
      </c>
      <c r="I3090">
        <v>442</v>
      </c>
      <c r="J3090" t="s">
        <v>230</v>
      </c>
      <c r="K3090" t="s">
        <v>819</v>
      </c>
      <c r="L3090">
        <v>1</v>
      </c>
      <c r="M3090" t="s">
        <v>230</v>
      </c>
      <c r="N3090">
        <v>9330620</v>
      </c>
      <c r="O3090" t="s">
        <v>102</v>
      </c>
      <c r="P3090" t="s">
        <v>6396</v>
      </c>
      <c r="Q3090">
        <v>155</v>
      </c>
      <c r="R3090">
        <v>11</v>
      </c>
      <c r="S3090">
        <v>45760592</v>
      </c>
      <c r="T3090">
        <v>45762000</v>
      </c>
      <c r="U3090" t="s">
        <v>19652</v>
      </c>
      <c r="V3090">
        <v>1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2">
        <v>421</v>
      </c>
      <c r="BD3090" s="2">
        <v>0</v>
      </c>
      <c r="BE3090" s="2">
        <v>0</v>
      </c>
      <c r="BF3090" s="2">
        <v>0</v>
      </c>
      <c r="BG3090" s="2">
        <v>0</v>
      </c>
      <c r="BH3090" s="2">
        <v>0</v>
      </c>
      <c r="BI3090" s="2">
        <v>0</v>
      </c>
      <c r="BJ3090" s="2">
        <v>0</v>
      </c>
      <c r="BK3090" s="2">
        <v>0</v>
      </c>
      <c r="BL3090" s="2">
        <v>0</v>
      </c>
      <c r="BM3090" s="2">
        <v>0</v>
      </c>
      <c r="BN3090" s="2">
        <v>0</v>
      </c>
      <c r="BO3090" s="2">
        <v>0</v>
      </c>
      <c r="BP3090" s="2">
        <v>0</v>
      </c>
      <c r="BQ3090" s="2">
        <v>0</v>
      </c>
      <c r="BR3090" s="2">
        <v>0</v>
      </c>
      <c r="BS3090" s="2">
        <v>0</v>
      </c>
      <c r="BT3090" s="2">
        <v>0</v>
      </c>
      <c r="BU3090" s="2">
        <v>0</v>
      </c>
      <c r="BV3090" s="2">
        <v>0</v>
      </c>
      <c r="BW3090" s="2">
        <v>0</v>
      </c>
      <c r="BX3090" s="2">
        <v>0</v>
      </c>
      <c r="BY3090" s="2">
        <v>0</v>
      </c>
      <c r="BZ3090" s="2">
        <v>0</v>
      </c>
      <c r="CA3090" s="2">
        <v>0</v>
      </c>
      <c r="CB3090" s="2">
        <v>0</v>
      </c>
      <c r="CC3090" s="2">
        <v>0</v>
      </c>
      <c r="CD3090" s="2">
        <v>0</v>
      </c>
      <c r="CE3090" s="2">
        <v>0</v>
      </c>
      <c r="CF3090" s="2">
        <v>0</v>
      </c>
      <c r="CG3090" s="2">
        <v>0</v>
      </c>
      <c r="CH3090" s="2">
        <v>0</v>
      </c>
      <c r="CI3090" s="2">
        <v>0</v>
      </c>
      <c r="CJ3090" s="2">
        <v>0</v>
      </c>
      <c r="CK3090" s="2">
        <v>19</v>
      </c>
      <c r="CL3090" s="2">
        <v>0</v>
      </c>
    </row>
    <row r="3091" spans="1:90" x14ac:dyDescent="0.25">
      <c r="A3091" t="s">
        <v>115</v>
      </c>
      <c r="B3091">
        <v>10602</v>
      </c>
      <c r="C3091" t="s">
        <v>230</v>
      </c>
      <c r="D3091">
        <v>2</v>
      </c>
      <c r="E3091">
        <v>15</v>
      </c>
      <c r="F3091">
        <v>479068</v>
      </c>
      <c r="G3091">
        <v>35479068</v>
      </c>
      <c r="H3091" t="s">
        <v>15212</v>
      </c>
      <c r="I3091">
        <v>442</v>
      </c>
      <c r="J3091" t="s">
        <v>230</v>
      </c>
      <c r="K3091" t="s">
        <v>4737</v>
      </c>
      <c r="L3091">
        <v>1</v>
      </c>
      <c r="M3091" t="s">
        <v>230</v>
      </c>
      <c r="N3091">
        <v>9370800</v>
      </c>
      <c r="O3091" t="s">
        <v>102</v>
      </c>
      <c r="P3091" t="s">
        <v>1229</v>
      </c>
      <c r="Q3091" t="s">
        <v>127</v>
      </c>
      <c r="R3091">
        <v>11</v>
      </c>
      <c r="S3091">
        <v>45441038</v>
      </c>
      <c r="T3091">
        <v>45441586</v>
      </c>
      <c r="U3091" t="s">
        <v>19654</v>
      </c>
      <c r="V3091">
        <v>1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12</v>
      </c>
      <c r="AP3091" s="2">
        <v>0</v>
      </c>
      <c r="AQ3091" s="2">
        <v>0</v>
      </c>
      <c r="AR3091" s="2">
        <v>20</v>
      </c>
      <c r="AS3091" s="2">
        <v>0</v>
      </c>
      <c r="AT3091" s="2">
        <v>0</v>
      </c>
      <c r="AU3091" s="2">
        <v>17</v>
      </c>
      <c r="AV3091" s="2">
        <v>0</v>
      </c>
      <c r="AW3091" s="2">
        <v>0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2">
        <v>0</v>
      </c>
      <c r="BD3091" s="2">
        <v>0</v>
      </c>
      <c r="BE3091" s="2">
        <v>0</v>
      </c>
      <c r="BF3091" s="2">
        <v>0</v>
      </c>
      <c r="BG3091" s="2">
        <v>0</v>
      </c>
      <c r="BH3091" s="2">
        <v>0</v>
      </c>
      <c r="BI3091" s="2">
        <v>0</v>
      </c>
      <c r="BJ3091" s="2">
        <v>0</v>
      </c>
      <c r="BK3091" s="2">
        <v>0</v>
      </c>
      <c r="BL3091" s="2">
        <v>0</v>
      </c>
      <c r="BM3091" s="2">
        <v>0</v>
      </c>
      <c r="BN3091" s="2">
        <v>0</v>
      </c>
      <c r="BO3091" s="2">
        <v>0</v>
      </c>
      <c r="BP3091" s="2">
        <v>0</v>
      </c>
      <c r="BQ3091" s="2">
        <v>0</v>
      </c>
      <c r="BR3091" s="2">
        <v>0</v>
      </c>
      <c r="BS3091" s="2">
        <v>0</v>
      </c>
      <c r="BT3091" s="2">
        <v>0</v>
      </c>
      <c r="BU3091" s="2">
        <v>0</v>
      </c>
      <c r="BV3091" s="2">
        <v>0</v>
      </c>
      <c r="BW3091" s="2">
        <v>1</v>
      </c>
      <c r="BX3091" s="2">
        <v>0</v>
      </c>
      <c r="BY3091" s="2">
        <v>0</v>
      </c>
      <c r="BZ3091" s="2">
        <v>1</v>
      </c>
      <c r="CA3091" s="2">
        <v>0</v>
      </c>
      <c r="CB3091" s="2">
        <v>0</v>
      </c>
      <c r="CC3091" s="2">
        <v>1</v>
      </c>
      <c r="CD3091" s="2">
        <v>0</v>
      </c>
      <c r="CE3091" s="2">
        <v>0</v>
      </c>
      <c r="CF3091" s="2">
        <v>0</v>
      </c>
      <c r="CG3091" s="2">
        <v>0</v>
      </c>
      <c r="CH3091" s="2">
        <v>0</v>
      </c>
      <c r="CI3091" s="2">
        <v>0</v>
      </c>
      <c r="CJ3091" s="2">
        <v>0</v>
      </c>
      <c r="CK3091" s="2">
        <v>0</v>
      </c>
      <c r="CL3091" s="2">
        <v>0</v>
      </c>
    </row>
    <row r="3092" spans="1:90" x14ac:dyDescent="0.25">
      <c r="A3092" t="s">
        <v>115</v>
      </c>
      <c r="B3092">
        <v>10602</v>
      </c>
      <c r="C3092" t="s">
        <v>230</v>
      </c>
      <c r="D3092">
        <v>1</v>
      </c>
      <c r="E3092">
        <v>8</v>
      </c>
      <c r="F3092">
        <v>7812</v>
      </c>
      <c r="G3092">
        <v>35007812</v>
      </c>
      <c r="H3092" t="s">
        <v>16687</v>
      </c>
      <c r="I3092">
        <v>442</v>
      </c>
      <c r="J3092" t="s">
        <v>230</v>
      </c>
      <c r="K3092" t="s">
        <v>14576</v>
      </c>
      <c r="L3092">
        <v>1</v>
      </c>
      <c r="M3092" t="s">
        <v>230</v>
      </c>
      <c r="N3092">
        <v>9370670</v>
      </c>
      <c r="P3092" t="s">
        <v>19649</v>
      </c>
      <c r="Q3092">
        <v>2128</v>
      </c>
      <c r="R3092">
        <v>11</v>
      </c>
      <c r="S3092">
        <v>45135011</v>
      </c>
      <c r="T3092">
        <v>45139107</v>
      </c>
      <c r="U3092" t="s">
        <v>16688</v>
      </c>
      <c r="V3092">
        <v>1</v>
      </c>
      <c r="W3092" s="2">
        <v>0</v>
      </c>
      <c r="X3092" s="2">
        <v>0</v>
      </c>
      <c r="Y3092" s="2">
        <v>143</v>
      </c>
      <c r="Z3092" s="2">
        <v>128</v>
      </c>
      <c r="AA3092" s="2">
        <v>127</v>
      </c>
      <c r="AB3092" s="2">
        <v>128</v>
      </c>
      <c r="AC3092" s="2">
        <v>152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0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2">
        <v>60</v>
      </c>
      <c r="BD3092" s="2">
        <v>0</v>
      </c>
      <c r="BE3092" s="2">
        <v>0</v>
      </c>
      <c r="BF3092" s="2">
        <v>0</v>
      </c>
      <c r="BG3092" s="2">
        <v>5</v>
      </c>
      <c r="BH3092" s="2">
        <v>5</v>
      </c>
      <c r="BI3092" s="2">
        <v>4</v>
      </c>
      <c r="BJ3092" s="2">
        <v>5</v>
      </c>
      <c r="BK3092" s="2">
        <v>5</v>
      </c>
      <c r="BL3092" s="2">
        <v>0</v>
      </c>
      <c r="BM3092" s="2">
        <v>0</v>
      </c>
      <c r="BN3092" s="2">
        <v>0</v>
      </c>
      <c r="BO3092" s="2">
        <v>0</v>
      </c>
      <c r="BP3092" s="2">
        <v>0</v>
      </c>
      <c r="BQ3092" s="2">
        <v>0</v>
      </c>
      <c r="BR3092" s="2">
        <v>0</v>
      </c>
      <c r="BS3092" s="2">
        <v>0</v>
      </c>
      <c r="BT3092" s="2">
        <v>0</v>
      </c>
      <c r="BU3092" s="2">
        <v>0</v>
      </c>
      <c r="BV3092" s="2">
        <v>0</v>
      </c>
      <c r="BW3092" s="2">
        <v>0</v>
      </c>
      <c r="BX3092" s="2">
        <v>0</v>
      </c>
      <c r="BY3092" s="2">
        <v>0</v>
      </c>
      <c r="BZ3092" s="2">
        <v>0</v>
      </c>
      <c r="CA3092" s="2">
        <v>0</v>
      </c>
      <c r="CB3092" s="2">
        <v>0</v>
      </c>
      <c r="CC3092" s="2">
        <v>0</v>
      </c>
      <c r="CD3092" s="2">
        <v>0</v>
      </c>
      <c r="CE3092" s="2">
        <v>0</v>
      </c>
      <c r="CF3092" s="2">
        <v>0</v>
      </c>
      <c r="CG3092" s="2">
        <v>0</v>
      </c>
      <c r="CH3092" s="2">
        <v>0</v>
      </c>
      <c r="CI3092" s="2">
        <v>0</v>
      </c>
      <c r="CJ3092" s="2">
        <v>0</v>
      </c>
      <c r="CK3092" s="2">
        <v>3</v>
      </c>
      <c r="CL3092" s="2">
        <v>0</v>
      </c>
    </row>
    <row r="3093" spans="1:90" x14ac:dyDescent="0.25">
      <c r="A3093" t="s">
        <v>115</v>
      </c>
      <c r="B3093">
        <v>10602</v>
      </c>
      <c r="C3093" t="s">
        <v>230</v>
      </c>
      <c r="D3093">
        <v>1</v>
      </c>
      <c r="E3093">
        <v>8</v>
      </c>
      <c r="F3093">
        <v>907121</v>
      </c>
      <c r="G3093">
        <v>35907121</v>
      </c>
      <c r="H3093" t="s">
        <v>3083</v>
      </c>
      <c r="I3093">
        <v>442</v>
      </c>
      <c r="J3093" t="s">
        <v>230</v>
      </c>
      <c r="K3093" t="s">
        <v>3084</v>
      </c>
      <c r="L3093">
        <v>1</v>
      </c>
      <c r="M3093" t="s">
        <v>230</v>
      </c>
      <c r="N3093">
        <v>9340180</v>
      </c>
      <c r="O3093" t="s">
        <v>92</v>
      </c>
      <c r="P3093" t="s">
        <v>3085</v>
      </c>
      <c r="Q3093">
        <v>292</v>
      </c>
      <c r="R3093">
        <v>11</v>
      </c>
      <c r="S3093">
        <v>45763939</v>
      </c>
      <c r="T3093">
        <v>45784634</v>
      </c>
      <c r="U3093" t="s">
        <v>3086</v>
      </c>
      <c r="V3093">
        <v>1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119</v>
      </c>
      <c r="AE3093" s="2">
        <v>80</v>
      </c>
      <c r="AF3093" s="2">
        <v>90</v>
      </c>
      <c r="AG3093" s="2">
        <v>106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0</v>
      </c>
      <c r="AO3093" s="2">
        <v>0</v>
      </c>
      <c r="AP3093" s="2">
        <v>0</v>
      </c>
      <c r="AQ3093" s="2">
        <v>0</v>
      </c>
      <c r="AR3093" s="2">
        <v>43</v>
      </c>
      <c r="AS3093" s="2">
        <v>0</v>
      </c>
      <c r="AT3093" s="2">
        <v>0</v>
      </c>
      <c r="AU3093" s="2">
        <v>262</v>
      </c>
      <c r="AV3093" s="2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2">
        <v>93</v>
      </c>
      <c r="BD3093" s="2">
        <v>0</v>
      </c>
      <c r="BE3093" s="2">
        <v>0</v>
      </c>
      <c r="BF3093" s="2">
        <v>0</v>
      </c>
      <c r="BG3093" s="2">
        <v>0</v>
      </c>
      <c r="BH3093" s="2">
        <v>0</v>
      </c>
      <c r="BI3093" s="2">
        <v>0</v>
      </c>
      <c r="BJ3093" s="2">
        <v>0</v>
      </c>
      <c r="BK3093" s="2">
        <v>0</v>
      </c>
      <c r="BL3093" s="2">
        <v>9</v>
      </c>
      <c r="BM3093" s="2">
        <v>4</v>
      </c>
      <c r="BN3093" s="2">
        <v>6</v>
      </c>
      <c r="BO3093" s="2">
        <v>4</v>
      </c>
      <c r="BP3093" s="2">
        <v>0</v>
      </c>
      <c r="BQ3093" s="2">
        <v>0</v>
      </c>
      <c r="BR3093" s="2">
        <v>0</v>
      </c>
      <c r="BS3093" s="2">
        <v>0</v>
      </c>
      <c r="BT3093" s="2">
        <v>0</v>
      </c>
      <c r="BU3093" s="2">
        <v>0</v>
      </c>
      <c r="BV3093" s="2">
        <v>0</v>
      </c>
      <c r="BW3093" s="2">
        <v>0</v>
      </c>
      <c r="BX3093" s="2">
        <v>0</v>
      </c>
      <c r="BY3093" s="2">
        <v>0</v>
      </c>
      <c r="BZ3093" s="2">
        <v>1</v>
      </c>
      <c r="CA3093" s="2">
        <v>0</v>
      </c>
      <c r="CB3093" s="2">
        <v>0</v>
      </c>
      <c r="CC3093" s="2">
        <v>6</v>
      </c>
      <c r="CD3093" s="2">
        <v>0</v>
      </c>
      <c r="CE3093" s="2">
        <v>0</v>
      </c>
      <c r="CF3093" s="2">
        <v>0</v>
      </c>
      <c r="CG3093" s="2">
        <v>0</v>
      </c>
      <c r="CH3093" s="2">
        <v>0</v>
      </c>
      <c r="CI3093" s="2">
        <v>0</v>
      </c>
      <c r="CJ3093" s="2">
        <v>0</v>
      </c>
      <c r="CK3093" s="2">
        <v>5</v>
      </c>
      <c r="CL3093" s="2">
        <v>0</v>
      </c>
    </row>
    <row r="3094" spans="1:90" x14ac:dyDescent="0.25">
      <c r="A3094" t="s">
        <v>115</v>
      </c>
      <c r="B3094">
        <v>10602</v>
      </c>
      <c r="C3094" t="s">
        <v>230</v>
      </c>
      <c r="D3094">
        <v>1</v>
      </c>
      <c r="E3094">
        <v>8</v>
      </c>
      <c r="F3094">
        <v>389250</v>
      </c>
      <c r="G3094">
        <v>35389250</v>
      </c>
      <c r="H3094" t="s">
        <v>17137</v>
      </c>
      <c r="I3094">
        <v>442</v>
      </c>
      <c r="J3094" t="s">
        <v>230</v>
      </c>
      <c r="K3094" t="s">
        <v>7753</v>
      </c>
      <c r="L3094">
        <v>1</v>
      </c>
      <c r="M3094" t="s">
        <v>230</v>
      </c>
      <c r="N3094">
        <v>9330771</v>
      </c>
      <c r="O3094" t="s">
        <v>92</v>
      </c>
      <c r="P3094" t="s">
        <v>15192</v>
      </c>
      <c r="Q3094" t="s">
        <v>127</v>
      </c>
      <c r="R3094">
        <v>11</v>
      </c>
      <c r="S3094">
        <v>45116503</v>
      </c>
      <c r="T3094">
        <v>45116663</v>
      </c>
      <c r="U3094" t="s">
        <v>17138</v>
      </c>
      <c r="V3094">
        <v>1</v>
      </c>
      <c r="W3094" s="2">
        <v>0</v>
      </c>
      <c r="X3094" s="2">
        <v>0</v>
      </c>
      <c r="Y3094" s="2">
        <v>181</v>
      </c>
      <c r="Z3094" s="2">
        <v>171</v>
      </c>
      <c r="AA3094" s="2">
        <v>187</v>
      </c>
      <c r="AB3094" s="2">
        <v>136</v>
      </c>
      <c r="AC3094" s="2">
        <v>171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2">
        <v>0</v>
      </c>
      <c r="BD3094" s="2">
        <v>0</v>
      </c>
      <c r="BE3094" s="2">
        <v>0</v>
      </c>
      <c r="BF3094" s="2">
        <v>0</v>
      </c>
      <c r="BG3094" s="2">
        <v>9</v>
      </c>
      <c r="BH3094" s="2">
        <v>9</v>
      </c>
      <c r="BI3094" s="2">
        <v>11</v>
      </c>
      <c r="BJ3094" s="2">
        <v>7</v>
      </c>
      <c r="BK3094" s="2">
        <v>6</v>
      </c>
      <c r="BL3094" s="2">
        <v>0</v>
      </c>
      <c r="BM3094" s="2">
        <v>0</v>
      </c>
      <c r="BN3094" s="2">
        <v>0</v>
      </c>
      <c r="BO3094" s="2">
        <v>0</v>
      </c>
      <c r="BP3094" s="2">
        <v>0</v>
      </c>
      <c r="BQ3094" s="2">
        <v>0</v>
      </c>
      <c r="BR3094" s="2">
        <v>0</v>
      </c>
      <c r="BS3094" s="2">
        <v>0</v>
      </c>
      <c r="BT3094" s="2">
        <v>0</v>
      </c>
      <c r="BU3094" s="2">
        <v>0</v>
      </c>
      <c r="BV3094" s="2">
        <v>0</v>
      </c>
      <c r="BW3094" s="2">
        <v>0</v>
      </c>
      <c r="BX3094" s="2">
        <v>0</v>
      </c>
      <c r="BY3094" s="2">
        <v>0</v>
      </c>
      <c r="BZ3094" s="2">
        <v>0</v>
      </c>
      <c r="CA3094" s="2">
        <v>0</v>
      </c>
      <c r="CB3094" s="2">
        <v>0</v>
      </c>
      <c r="CC3094" s="2">
        <v>0</v>
      </c>
      <c r="CD3094" s="2">
        <v>0</v>
      </c>
      <c r="CE3094" s="2">
        <v>0</v>
      </c>
      <c r="CF3094" s="2">
        <v>0</v>
      </c>
      <c r="CG3094" s="2">
        <v>0</v>
      </c>
      <c r="CH3094" s="2">
        <v>0</v>
      </c>
      <c r="CI3094" s="2">
        <v>0</v>
      </c>
      <c r="CJ3094" s="2">
        <v>0</v>
      </c>
      <c r="CK3094" s="2">
        <v>0</v>
      </c>
      <c r="CL3094" s="2">
        <v>0</v>
      </c>
    </row>
    <row r="3095" spans="1:90" x14ac:dyDescent="0.25">
      <c r="A3095" t="s">
        <v>115</v>
      </c>
      <c r="B3095">
        <v>10602</v>
      </c>
      <c r="C3095" t="s">
        <v>230</v>
      </c>
      <c r="D3095">
        <v>1</v>
      </c>
      <c r="E3095">
        <v>8</v>
      </c>
      <c r="F3095">
        <v>904485</v>
      </c>
      <c r="G3095">
        <v>35904485</v>
      </c>
      <c r="H3095" t="s">
        <v>8251</v>
      </c>
      <c r="I3095">
        <v>589</v>
      </c>
      <c r="J3095" t="s">
        <v>277</v>
      </c>
      <c r="K3095" t="s">
        <v>1792</v>
      </c>
      <c r="L3095">
        <v>1</v>
      </c>
      <c r="M3095" t="s">
        <v>277</v>
      </c>
      <c r="N3095">
        <v>9450000</v>
      </c>
      <c r="O3095" t="s">
        <v>92</v>
      </c>
      <c r="P3095" t="s">
        <v>8252</v>
      </c>
      <c r="Q3095">
        <v>1147</v>
      </c>
      <c r="R3095">
        <v>11</v>
      </c>
      <c r="S3095">
        <v>48201231</v>
      </c>
      <c r="T3095">
        <v>48203196</v>
      </c>
      <c r="U3095" t="s">
        <v>8253</v>
      </c>
      <c r="V3095">
        <v>1</v>
      </c>
      <c r="W3095" s="2">
        <v>0</v>
      </c>
      <c r="X3095" s="2">
        <v>0</v>
      </c>
      <c r="Y3095" s="2">
        <v>60</v>
      </c>
      <c r="Z3095" s="2">
        <v>44</v>
      </c>
      <c r="AA3095" s="2">
        <v>68</v>
      </c>
      <c r="AB3095" s="2">
        <v>63</v>
      </c>
      <c r="AC3095" s="2">
        <v>76</v>
      </c>
      <c r="AD3095" s="2">
        <v>87</v>
      </c>
      <c r="AE3095" s="2">
        <v>101</v>
      </c>
      <c r="AF3095" s="2">
        <v>78</v>
      </c>
      <c r="AG3095" s="2">
        <v>85</v>
      </c>
      <c r="AH3095" s="2">
        <v>98</v>
      </c>
      <c r="AI3095" s="2">
        <v>106</v>
      </c>
      <c r="AJ3095" s="2">
        <v>83</v>
      </c>
      <c r="AK3095" s="2">
        <v>0</v>
      </c>
      <c r="AL3095" s="2">
        <v>0</v>
      </c>
      <c r="AM3095" s="2">
        <v>0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2">
        <v>0</v>
      </c>
      <c r="BD3095" s="2">
        <v>0</v>
      </c>
      <c r="BE3095" s="2">
        <v>0</v>
      </c>
      <c r="BF3095" s="2">
        <v>0</v>
      </c>
      <c r="BG3095" s="2">
        <v>2</v>
      </c>
      <c r="BH3095" s="2">
        <v>3</v>
      </c>
      <c r="BI3095" s="2">
        <v>3</v>
      </c>
      <c r="BJ3095" s="2">
        <v>4</v>
      </c>
      <c r="BK3095" s="2">
        <v>4</v>
      </c>
      <c r="BL3095" s="2">
        <v>4</v>
      </c>
      <c r="BM3095" s="2">
        <v>4</v>
      </c>
      <c r="BN3095" s="2">
        <v>6</v>
      </c>
      <c r="BO3095" s="2">
        <v>5</v>
      </c>
      <c r="BP3095" s="2">
        <v>6</v>
      </c>
      <c r="BQ3095" s="2">
        <v>6</v>
      </c>
      <c r="BR3095" s="2">
        <v>5</v>
      </c>
      <c r="BS3095" s="2">
        <v>0</v>
      </c>
      <c r="BT3095" s="2">
        <v>0</v>
      </c>
      <c r="BU3095" s="2">
        <v>0</v>
      </c>
      <c r="BV3095" s="2">
        <v>0</v>
      </c>
      <c r="BW3095" s="2">
        <v>0</v>
      </c>
      <c r="BX3095" s="2">
        <v>0</v>
      </c>
      <c r="BY3095" s="2">
        <v>0</v>
      </c>
      <c r="BZ3095" s="2">
        <v>0</v>
      </c>
      <c r="CA3095" s="2">
        <v>0</v>
      </c>
      <c r="CB3095" s="2">
        <v>0</v>
      </c>
      <c r="CC3095" s="2">
        <v>0</v>
      </c>
      <c r="CD3095" s="2">
        <v>0</v>
      </c>
      <c r="CE3095" s="2">
        <v>0</v>
      </c>
      <c r="CF3095" s="2">
        <v>0</v>
      </c>
      <c r="CG3095" s="2">
        <v>0</v>
      </c>
      <c r="CH3095" s="2">
        <v>0</v>
      </c>
      <c r="CI3095" s="2">
        <v>0</v>
      </c>
      <c r="CJ3095" s="2">
        <v>0</v>
      </c>
      <c r="CK3095" s="2">
        <v>0</v>
      </c>
      <c r="CL3095" s="2">
        <v>0</v>
      </c>
    </row>
    <row r="3096" spans="1:90" x14ac:dyDescent="0.25">
      <c r="A3096" t="s">
        <v>115</v>
      </c>
      <c r="B3096">
        <v>10602</v>
      </c>
      <c r="C3096" t="s">
        <v>230</v>
      </c>
      <c r="D3096">
        <v>1</v>
      </c>
      <c r="E3096">
        <v>8</v>
      </c>
      <c r="F3096">
        <v>7602</v>
      </c>
      <c r="G3096">
        <v>35007602</v>
      </c>
      <c r="H3096" t="s">
        <v>13430</v>
      </c>
      <c r="I3096">
        <v>442</v>
      </c>
      <c r="J3096" t="s">
        <v>230</v>
      </c>
      <c r="K3096" t="s">
        <v>1108</v>
      </c>
      <c r="L3096">
        <v>1</v>
      </c>
      <c r="M3096" t="s">
        <v>230</v>
      </c>
      <c r="N3096">
        <v>9380230</v>
      </c>
      <c r="O3096" t="s">
        <v>92</v>
      </c>
      <c r="P3096" t="s">
        <v>13431</v>
      </c>
      <c r="Q3096">
        <v>177</v>
      </c>
      <c r="R3096">
        <v>11</v>
      </c>
      <c r="S3096">
        <v>45463154</v>
      </c>
      <c r="T3096">
        <v>45557604</v>
      </c>
      <c r="U3096" t="s">
        <v>13432</v>
      </c>
      <c r="V3096">
        <v>1</v>
      </c>
      <c r="W3096" s="2">
        <v>0</v>
      </c>
      <c r="X3096" s="2">
        <v>0</v>
      </c>
      <c r="Y3096" s="2">
        <v>22</v>
      </c>
      <c r="Z3096" s="2">
        <v>25</v>
      </c>
      <c r="AA3096" s="2">
        <v>31</v>
      </c>
      <c r="AB3096" s="2">
        <v>37</v>
      </c>
      <c r="AC3096" s="2">
        <v>27</v>
      </c>
      <c r="AD3096" s="2">
        <v>81</v>
      </c>
      <c r="AE3096" s="2">
        <v>49</v>
      </c>
      <c r="AF3096" s="2">
        <v>33</v>
      </c>
      <c r="AG3096" s="2">
        <v>78</v>
      </c>
      <c r="AH3096" s="2">
        <v>66</v>
      </c>
      <c r="AI3096" s="2">
        <v>69</v>
      </c>
      <c r="AJ3096" s="2">
        <v>58</v>
      </c>
      <c r="AK3096" s="2">
        <v>0</v>
      </c>
      <c r="AL3096" s="2">
        <v>0</v>
      </c>
      <c r="AM3096" s="2">
        <v>0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2">
        <v>160</v>
      </c>
      <c r="BD3096" s="2">
        <v>9</v>
      </c>
      <c r="BE3096" s="2">
        <v>0</v>
      </c>
      <c r="BF3096" s="2">
        <v>0</v>
      </c>
      <c r="BG3096" s="2">
        <v>2</v>
      </c>
      <c r="BH3096" s="2">
        <v>1</v>
      </c>
      <c r="BI3096" s="2">
        <v>2</v>
      </c>
      <c r="BJ3096" s="2">
        <v>2</v>
      </c>
      <c r="BK3096" s="2">
        <v>2</v>
      </c>
      <c r="BL3096" s="2">
        <v>5</v>
      </c>
      <c r="BM3096" s="2">
        <v>4</v>
      </c>
      <c r="BN3096" s="2">
        <v>1</v>
      </c>
      <c r="BO3096" s="2">
        <v>4</v>
      </c>
      <c r="BP3096" s="2">
        <v>4</v>
      </c>
      <c r="BQ3096" s="2">
        <v>4</v>
      </c>
      <c r="BR3096" s="2">
        <v>4</v>
      </c>
      <c r="BS3096" s="2">
        <v>0</v>
      </c>
      <c r="BT3096" s="2">
        <v>0</v>
      </c>
      <c r="BU3096" s="2">
        <v>0</v>
      </c>
      <c r="BV3096" s="2">
        <v>0</v>
      </c>
      <c r="BW3096" s="2">
        <v>0</v>
      </c>
      <c r="BX3096" s="2">
        <v>0</v>
      </c>
      <c r="BY3096" s="2">
        <v>0</v>
      </c>
      <c r="BZ3096" s="2">
        <v>0</v>
      </c>
      <c r="CA3096" s="2">
        <v>0</v>
      </c>
      <c r="CB3096" s="2">
        <v>0</v>
      </c>
      <c r="CC3096" s="2">
        <v>0</v>
      </c>
      <c r="CD3096" s="2">
        <v>0</v>
      </c>
      <c r="CE3096" s="2">
        <v>0</v>
      </c>
      <c r="CF3096" s="2">
        <v>0</v>
      </c>
      <c r="CG3096" s="2">
        <v>0</v>
      </c>
      <c r="CH3096" s="2">
        <v>0</v>
      </c>
      <c r="CI3096" s="2">
        <v>0</v>
      </c>
      <c r="CJ3096" s="2">
        <v>0</v>
      </c>
      <c r="CK3096" s="2">
        <v>11</v>
      </c>
      <c r="CL3096" s="2">
        <v>3</v>
      </c>
    </row>
    <row r="3097" spans="1:90" x14ac:dyDescent="0.25">
      <c r="A3097" t="s">
        <v>115</v>
      </c>
      <c r="B3097">
        <v>10602</v>
      </c>
      <c r="C3097" t="s">
        <v>230</v>
      </c>
      <c r="D3097">
        <v>1</v>
      </c>
      <c r="E3097">
        <v>8</v>
      </c>
      <c r="F3097">
        <v>41245</v>
      </c>
      <c r="G3097">
        <v>35041245</v>
      </c>
      <c r="H3097" t="s">
        <v>2389</v>
      </c>
      <c r="I3097">
        <v>581</v>
      </c>
      <c r="J3097" t="s">
        <v>984</v>
      </c>
      <c r="K3097" t="s">
        <v>2390</v>
      </c>
      <c r="L3097">
        <v>1</v>
      </c>
      <c r="M3097" t="s">
        <v>984</v>
      </c>
      <c r="N3097">
        <v>9415100</v>
      </c>
      <c r="O3097" t="s">
        <v>261</v>
      </c>
      <c r="P3097" t="s">
        <v>2391</v>
      </c>
      <c r="Q3097">
        <v>100</v>
      </c>
      <c r="R3097">
        <v>11</v>
      </c>
      <c r="S3097">
        <v>48237102</v>
      </c>
      <c r="T3097">
        <v>48243129</v>
      </c>
      <c r="U3097" t="s">
        <v>2392</v>
      </c>
      <c r="V3097">
        <v>1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46</v>
      </c>
      <c r="AE3097" s="2">
        <v>49</v>
      </c>
      <c r="AF3097" s="2">
        <v>66</v>
      </c>
      <c r="AG3097" s="2">
        <v>76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>
        <v>0</v>
      </c>
      <c r="AX3097" s="2">
        <v>0</v>
      </c>
      <c r="AY3097" s="2">
        <v>0</v>
      </c>
      <c r="AZ3097" s="2">
        <v>0</v>
      </c>
      <c r="BA3097" s="2">
        <v>0</v>
      </c>
      <c r="BB3097" s="2">
        <v>0</v>
      </c>
      <c r="BC3097" s="2">
        <v>92</v>
      </c>
      <c r="BD3097" s="2">
        <v>0</v>
      </c>
      <c r="BE3097" s="2">
        <v>0</v>
      </c>
      <c r="BF3097" s="2">
        <v>0</v>
      </c>
      <c r="BG3097" s="2">
        <v>0</v>
      </c>
      <c r="BH3097" s="2">
        <v>0</v>
      </c>
      <c r="BI3097" s="2">
        <v>0</v>
      </c>
      <c r="BJ3097" s="2">
        <v>0</v>
      </c>
      <c r="BK3097" s="2">
        <v>0</v>
      </c>
      <c r="BL3097" s="2">
        <v>3</v>
      </c>
      <c r="BM3097" s="2">
        <v>3</v>
      </c>
      <c r="BN3097" s="2">
        <v>3</v>
      </c>
      <c r="BO3097" s="2">
        <v>4</v>
      </c>
      <c r="BP3097" s="2">
        <v>0</v>
      </c>
      <c r="BQ3097" s="2">
        <v>0</v>
      </c>
      <c r="BR3097" s="2">
        <v>0</v>
      </c>
      <c r="BS3097" s="2">
        <v>0</v>
      </c>
      <c r="BT3097" s="2">
        <v>0</v>
      </c>
      <c r="BU3097" s="2">
        <v>0</v>
      </c>
      <c r="BV3097" s="2">
        <v>0</v>
      </c>
      <c r="BW3097" s="2">
        <v>0</v>
      </c>
      <c r="BX3097" s="2">
        <v>0</v>
      </c>
      <c r="BY3097" s="2">
        <v>0</v>
      </c>
      <c r="BZ3097" s="2">
        <v>0</v>
      </c>
      <c r="CA3097" s="2">
        <v>0</v>
      </c>
      <c r="CB3097" s="2">
        <v>0</v>
      </c>
      <c r="CC3097" s="2">
        <v>0</v>
      </c>
      <c r="CD3097" s="2">
        <v>0</v>
      </c>
      <c r="CE3097" s="2">
        <v>0</v>
      </c>
      <c r="CF3097" s="2">
        <v>0</v>
      </c>
      <c r="CG3097" s="2">
        <v>0</v>
      </c>
      <c r="CH3097" s="2">
        <v>0</v>
      </c>
      <c r="CI3097" s="2">
        <v>0</v>
      </c>
      <c r="CJ3097" s="2">
        <v>0</v>
      </c>
      <c r="CK3097" s="2">
        <v>4</v>
      </c>
      <c r="CL3097" s="2">
        <v>0</v>
      </c>
    </row>
    <row r="3098" spans="1:90" x14ac:dyDescent="0.25">
      <c r="A3098" t="s">
        <v>115</v>
      </c>
      <c r="B3098">
        <v>10602</v>
      </c>
      <c r="C3098" t="s">
        <v>230</v>
      </c>
      <c r="D3098">
        <v>1</v>
      </c>
      <c r="E3098">
        <v>8</v>
      </c>
      <c r="F3098">
        <v>45073</v>
      </c>
      <c r="G3098">
        <v>35045073</v>
      </c>
      <c r="H3098" t="s">
        <v>13473</v>
      </c>
      <c r="I3098">
        <v>442</v>
      </c>
      <c r="J3098" t="s">
        <v>230</v>
      </c>
      <c r="K3098" t="s">
        <v>232</v>
      </c>
      <c r="L3098">
        <v>1</v>
      </c>
      <c r="M3098" t="s">
        <v>230</v>
      </c>
      <c r="N3098">
        <v>9351390</v>
      </c>
      <c r="O3098" t="s">
        <v>92</v>
      </c>
      <c r="P3098" t="s">
        <v>13474</v>
      </c>
      <c r="Q3098">
        <v>338</v>
      </c>
      <c r="R3098">
        <v>11</v>
      </c>
      <c r="S3098">
        <v>45143267</v>
      </c>
      <c r="T3098">
        <v>45444126</v>
      </c>
      <c r="U3098" t="s">
        <v>13475</v>
      </c>
      <c r="V3098">
        <v>1</v>
      </c>
      <c r="W3098" s="2">
        <v>0</v>
      </c>
      <c r="X3098" s="2">
        <v>0</v>
      </c>
      <c r="Y3098" s="2">
        <v>0</v>
      </c>
      <c r="Z3098" s="2">
        <v>146</v>
      </c>
      <c r="AA3098" s="2">
        <v>156</v>
      </c>
      <c r="AB3098" s="2">
        <v>121</v>
      </c>
      <c r="AC3098" s="2">
        <v>115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0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0</v>
      </c>
      <c r="AV3098" s="2">
        <v>0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2">
        <v>34</v>
      </c>
      <c r="BD3098" s="2">
        <v>0</v>
      </c>
      <c r="BE3098" s="2">
        <v>0</v>
      </c>
      <c r="BF3098" s="2">
        <v>0</v>
      </c>
      <c r="BG3098" s="2">
        <v>0</v>
      </c>
      <c r="BH3098" s="2">
        <v>9</v>
      </c>
      <c r="BI3098" s="2">
        <v>9</v>
      </c>
      <c r="BJ3098" s="2">
        <v>5</v>
      </c>
      <c r="BK3098" s="2">
        <v>4</v>
      </c>
      <c r="BL3098" s="2">
        <v>0</v>
      </c>
      <c r="BM3098" s="2">
        <v>0</v>
      </c>
      <c r="BN3098" s="2">
        <v>0</v>
      </c>
      <c r="BO3098" s="2">
        <v>0</v>
      </c>
      <c r="BP3098" s="2">
        <v>0</v>
      </c>
      <c r="BQ3098" s="2">
        <v>0</v>
      </c>
      <c r="BR3098" s="2">
        <v>0</v>
      </c>
      <c r="BS3098" s="2">
        <v>0</v>
      </c>
      <c r="BT3098" s="2">
        <v>0</v>
      </c>
      <c r="BU3098" s="2">
        <v>0</v>
      </c>
      <c r="BV3098" s="2">
        <v>0</v>
      </c>
      <c r="BW3098" s="2">
        <v>0</v>
      </c>
      <c r="BX3098" s="2">
        <v>0</v>
      </c>
      <c r="BY3098" s="2">
        <v>0</v>
      </c>
      <c r="BZ3098" s="2">
        <v>0</v>
      </c>
      <c r="CA3098" s="2">
        <v>0</v>
      </c>
      <c r="CB3098" s="2">
        <v>0</v>
      </c>
      <c r="CC3098" s="2">
        <v>0</v>
      </c>
      <c r="CD3098" s="2">
        <v>0</v>
      </c>
      <c r="CE3098" s="2">
        <v>0</v>
      </c>
      <c r="CF3098" s="2">
        <v>0</v>
      </c>
      <c r="CG3098" s="2">
        <v>0</v>
      </c>
      <c r="CH3098" s="2">
        <v>0</v>
      </c>
      <c r="CI3098" s="2">
        <v>0</v>
      </c>
      <c r="CJ3098" s="2">
        <v>0</v>
      </c>
      <c r="CK3098" s="2">
        <v>1</v>
      </c>
      <c r="CL3098" s="2">
        <v>0</v>
      </c>
    </row>
    <row r="3099" spans="1:90" x14ac:dyDescent="0.25">
      <c r="A3099" t="s">
        <v>115</v>
      </c>
      <c r="B3099">
        <v>10602</v>
      </c>
      <c r="C3099" t="s">
        <v>230</v>
      </c>
      <c r="D3099">
        <v>1</v>
      </c>
      <c r="E3099">
        <v>8</v>
      </c>
      <c r="F3099">
        <v>41993</v>
      </c>
      <c r="G3099">
        <v>35041993</v>
      </c>
      <c r="H3099" t="s">
        <v>9257</v>
      </c>
      <c r="I3099">
        <v>589</v>
      </c>
      <c r="J3099" t="s">
        <v>277</v>
      </c>
      <c r="K3099" t="s">
        <v>3595</v>
      </c>
      <c r="L3099">
        <v>1</v>
      </c>
      <c r="M3099" t="s">
        <v>277</v>
      </c>
      <c r="N3099">
        <v>9450000</v>
      </c>
      <c r="O3099" t="s">
        <v>92</v>
      </c>
      <c r="P3099" t="s">
        <v>9258</v>
      </c>
      <c r="Q3099">
        <v>280</v>
      </c>
      <c r="R3099">
        <v>11</v>
      </c>
      <c r="S3099">
        <v>48201115</v>
      </c>
      <c r="T3099">
        <v>48204207</v>
      </c>
      <c r="U3099" t="s">
        <v>9259</v>
      </c>
      <c r="V3099">
        <v>1</v>
      </c>
      <c r="W3099" s="2">
        <v>0</v>
      </c>
      <c r="X3099" s="2">
        <v>0</v>
      </c>
      <c r="Y3099" s="2">
        <v>79</v>
      </c>
      <c r="Z3099" s="2">
        <v>87</v>
      </c>
      <c r="AA3099" s="2">
        <v>77</v>
      </c>
      <c r="AB3099" s="2">
        <v>83</v>
      </c>
      <c r="AC3099" s="2">
        <v>79</v>
      </c>
      <c r="AD3099" s="2">
        <v>79</v>
      </c>
      <c r="AE3099" s="2">
        <v>101</v>
      </c>
      <c r="AF3099" s="2">
        <v>86</v>
      </c>
      <c r="AG3099" s="2">
        <v>115</v>
      </c>
      <c r="AH3099" s="2">
        <v>100</v>
      </c>
      <c r="AI3099" s="2">
        <v>95</v>
      </c>
      <c r="AJ3099" s="2">
        <v>94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48</v>
      </c>
      <c r="AS3099" s="2">
        <v>0</v>
      </c>
      <c r="AT3099" s="2">
        <v>0</v>
      </c>
      <c r="AU3099" s="2">
        <v>153</v>
      </c>
      <c r="AV3099" s="2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2">
        <v>0</v>
      </c>
      <c r="BD3099" s="2">
        <v>0</v>
      </c>
      <c r="BE3099" s="2">
        <v>0</v>
      </c>
      <c r="BF3099" s="2">
        <v>0</v>
      </c>
      <c r="BG3099" s="2">
        <v>4</v>
      </c>
      <c r="BH3099" s="2">
        <v>4</v>
      </c>
      <c r="BI3099" s="2">
        <v>4</v>
      </c>
      <c r="BJ3099" s="2">
        <v>3</v>
      </c>
      <c r="BK3099" s="2">
        <v>3</v>
      </c>
      <c r="BL3099" s="2">
        <v>4</v>
      </c>
      <c r="BM3099" s="2">
        <v>6</v>
      </c>
      <c r="BN3099" s="2">
        <v>5</v>
      </c>
      <c r="BO3099" s="2">
        <v>5</v>
      </c>
      <c r="BP3099" s="2">
        <v>6</v>
      </c>
      <c r="BQ3099" s="2">
        <v>4</v>
      </c>
      <c r="BR3099" s="2">
        <v>4</v>
      </c>
      <c r="BS3099" s="2">
        <v>0</v>
      </c>
      <c r="BT3099" s="2">
        <v>0</v>
      </c>
      <c r="BU3099" s="2">
        <v>0</v>
      </c>
      <c r="BV3099" s="2">
        <v>0</v>
      </c>
      <c r="BW3099" s="2">
        <v>0</v>
      </c>
      <c r="BX3099" s="2">
        <v>0</v>
      </c>
      <c r="BY3099" s="2">
        <v>0</v>
      </c>
      <c r="BZ3099" s="2">
        <v>3</v>
      </c>
      <c r="CA3099" s="2">
        <v>0</v>
      </c>
      <c r="CB3099" s="2">
        <v>0</v>
      </c>
      <c r="CC3099" s="2">
        <v>7</v>
      </c>
      <c r="CD3099" s="2">
        <v>0</v>
      </c>
      <c r="CE3099" s="2">
        <v>0</v>
      </c>
      <c r="CF3099" s="2">
        <v>0</v>
      </c>
      <c r="CG3099" s="2">
        <v>0</v>
      </c>
      <c r="CH3099" s="2">
        <v>0</v>
      </c>
      <c r="CI3099" s="2">
        <v>0</v>
      </c>
      <c r="CJ3099" s="2">
        <v>0</v>
      </c>
      <c r="CK3099" s="2">
        <v>0</v>
      </c>
      <c r="CL3099" s="2">
        <v>0</v>
      </c>
    </row>
    <row r="3100" spans="1:90" x14ac:dyDescent="0.25">
      <c r="A3100" t="s">
        <v>115</v>
      </c>
      <c r="B3100">
        <v>10602</v>
      </c>
      <c r="C3100" t="s">
        <v>230</v>
      </c>
      <c r="D3100">
        <v>1</v>
      </c>
      <c r="E3100">
        <v>8</v>
      </c>
      <c r="F3100">
        <v>7614</v>
      </c>
      <c r="G3100">
        <v>35007614</v>
      </c>
      <c r="H3100" t="s">
        <v>8917</v>
      </c>
      <c r="I3100">
        <v>442</v>
      </c>
      <c r="J3100" t="s">
        <v>230</v>
      </c>
      <c r="K3100" t="s">
        <v>3355</v>
      </c>
      <c r="L3100">
        <v>1</v>
      </c>
      <c r="M3100" t="s">
        <v>230</v>
      </c>
      <c r="N3100">
        <v>9390500</v>
      </c>
      <c r="O3100" t="s">
        <v>261</v>
      </c>
      <c r="P3100" t="s">
        <v>8918</v>
      </c>
      <c r="Q3100">
        <v>1115</v>
      </c>
      <c r="R3100">
        <v>11</v>
      </c>
      <c r="S3100">
        <v>45162444</v>
      </c>
      <c r="T3100">
        <v>45439448</v>
      </c>
      <c r="U3100" t="s">
        <v>8919</v>
      </c>
      <c r="V3100">
        <v>1</v>
      </c>
      <c r="W3100" s="2">
        <v>0</v>
      </c>
      <c r="X3100" s="2">
        <v>0</v>
      </c>
      <c r="Y3100" s="2">
        <v>0</v>
      </c>
      <c r="Z3100" s="2">
        <v>210</v>
      </c>
      <c r="AA3100" s="2">
        <v>235</v>
      </c>
      <c r="AB3100" s="2">
        <v>226</v>
      </c>
      <c r="AC3100" s="2">
        <v>234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>
        <v>0</v>
      </c>
      <c r="AO3100" s="2">
        <v>0</v>
      </c>
      <c r="AP3100" s="2">
        <v>0</v>
      </c>
      <c r="AQ3100" s="2">
        <v>0</v>
      </c>
      <c r="AR3100" s="2">
        <v>240</v>
      </c>
      <c r="AS3100" s="2">
        <v>0</v>
      </c>
      <c r="AT3100" s="2">
        <v>0</v>
      </c>
      <c r="AU3100" s="2">
        <v>351</v>
      </c>
      <c r="AV3100" s="2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2">
        <v>0</v>
      </c>
      <c r="BD3100" s="2">
        <v>0</v>
      </c>
      <c r="BE3100" s="2">
        <v>0</v>
      </c>
      <c r="BF3100" s="2">
        <v>0</v>
      </c>
      <c r="BG3100" s="2">
        <v>0</v>
      </c>
      <c r="BH3100" s="2">
        <v>12</v>
      </c>
      <c r="BI3100" s="2">
        <v>11</v>
      </c>
      <c r="BJ3100" s="2">
        <v>12</v>
      </c>
      <c r="BK3100" s="2">
        <v>11</v>
      </c>
      <c r="BL3100" s="2">
        <v>0</v>
      </c>
      <c r="BM3100" s="2">
        <v>0</v>
      </c>
      <c r="BN3100" s="2">
        <v>0</v>
      </c>
      <c r="BO3100" s="2">
        <v>0</v>
      </c>
      <c r="BP3100" s="2">
        <v>0</v>
      </c>
      <c r="BQ3100" s="2">
        <v>0</v>
      </c>
      <c r="BR3100" s="2">
        <v>0</v>
      </c>
      <c r="BS3100" s="2">
        <v>0</v>
      </c>
      <c r="BT3100" s="2">
        <v>0</v>
      </c>
      <c r="BU3100" s="2">
        <v>0</v>
      </c>
      <c r="BV3100" s="2">
        <v>0</v>
      </c>
      <c r="BW3100" s="2">
        <v>0</v>
      </c>
      <c r="BX3100" s="2">
        <v>0</v>
      </c>
      <c r="BY3100" s="2">
        <v>0</v>
      </c>
      <c r="BZ3100" s="2">
        <v>8</v>
      </c>
      <c r="CA3100" s="2">
        <v>0</v>
      </c>
      <c r="CB3100" s="2">
        <v>0</v>
      </c>
      <c r="CC3100" s="2">
        <v>9</v>
      </c>
      <c r="CD3100" s="2">
        <v>0</v>
      </c>
      <c r="CE3100" s="2">
        <v>0</v>
      </c>
      <c r="CF3100" s="2">
        <v>0</v>
      </c>
      <c r="CG3100" s="2">
        <v>0</v>
      </c>
      <c r="CH3100" s="2">
        <v>0</v>
      </c>
      <c r="CI3100" s="2">
        <v>0</v>
      </c>
      <c r="CJ3100" s="2">
        <v>0</v>
      </c>
      <c r="CK3100" s="2">
        <v>0</v>
      </c>
      <c r="CL3100" s="2">
        <v>0</v>
      </c>
    </row>
    <row r="3101" spans="1:90" x14ac:dyDescent="0.25">
      <c r="A3101" t="s">
        <v>115</v>
      </c>
      <c r="B3101">
        <v>10602</v>
      </c>
      <c r="C3101" t="s">
        <v>230</v>
      </c>
      <c r="D3101">
        <v>1</v>
      </c>
      <c r="E3101">
        <v>8</v>
      </c>
      <c r="F3101">
        <v>7766</v>
      </c>
      <c r="G3101">
        <v>35007766</v>
      </c>
      <c r="H3101" t="s">
        <v>15047</v>
      </c>
      <c r="I3101">
        <v>442</v>
      </c>
      <c r="J3101" t="s">
        <v>230</v>
      </c>
      <c r="K3101" t="s">
        <v>232</v>
      </c>
      <c r="L3101">
        <v>1</v>
      </c>
      <c r="M3101" t="s">
        <v>230</v>
      </c>
      <c r="N3101">
        <v>9350430</v>
      </c>
      <c r="O3101" t="s">
        <v>92</v>
      </c>
      <c r="P3101" t="s">
        <v>15048</v>
      </c>
      <c r="Q3101">
        <v>52</v>
      </c>
      <c r="R3101">
        <v>11</v>
      </c>
      <c r="S3101">
        <v>45450770</v>
      </c>
      <c r="T3101">
        <v>45458283</v>
      </c>
      <c r="U3101" t="s">
        <v>8919</v>
      </c>
      <c r="V3101">
        <v>1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109</v>
      </c>
      <c r="AE3101" s="2">
        <v>103</v>
      </c>
      <c r="AF3101" s="2">
        <v>66</v>
      </c>
      <c r="AG3101" s="2">
        <v>105</v>
      </c>
      <c r="AH3101" s="2">
        <v>69</v>
      </c>
      <c r="AI3101" s="2">
        <v>64</v>
      </c>
      <c r="AJ3101" s="2">
        <v>47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0</v>
      </c>
      <c r="AV3101" s="2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2">
        <v>94</v>
      </c>
      <c r="BD3101" s="2">
        <v>0</v>
      </c>
      <c r="BE3101" s="2">
        <v>0</v>
      </c>
      <c r="BF3101" s="2">
        <v>0</v>
      </c>
      <c r="BG3101" s="2">
        <v>0</v>
      </c>
      <c r="BH3101" s="2">
        <v>0</v>
      </c>
      <c r="BI3101" s="2">
        <v>0</v>
      </c>
      <c r="BJ3101" s="2">
        <v>0</v>
      </c>
      <c r="BK3101" s="2">
        <v>0</v>
      </c>
      <c r="BL3101" s="2">
        <v>5</v>
      </c>
      <c r="BM3101" s="2">
        <v>6</v>
      </c>
      <c r="BN3101" s="2">
        <v>4</v>
      </c>
      <c r="BO3101" s="2">
        <v>5</v>
      </c>
      <c r="BP3101" s="2">
        <v>3</v>
      </c>
      <c r="BQ3101" s="2">
        <v>3</v>
      </c>
      <c r="BR3101" s="2">
        <v>3</v>
      </c>
      <c r="BS3101" s="2">
        <v>0</v>
      </c>
      <c r="BT3101" s="2">
        <v>0</v>
      </c>
      <c r="BU3101" s="2">
        <v>0</v>
      </c>
      <c r="BV3101" s="2">
        <v>0</v>
      </c>
      <c r="BW3101" s="2">
        <v>0</v>
      </c>
      <c r="BX3101" s="2">
        <v>0</v>
      </c>
      <c r="BY3101" s="2">
        <v>0</v>
      </c>
      <c r="BZ3101" s="2">
        <v>0</v>
      </c>
      <c r="CA3101" s="2">
        <v>0</v>
      </c>
      <c r="CB3101" s="2">
        <v>0</v>
      </c>
      <c r="CC3101" s="2">
        <v>0</v>
      </c>
      <c r="CD3101" s="2">
        <v>0</v>
      </c>
      <c r="CE3101" s="2">
        <v>0</v>
      </c>
      <c r="CF3101" s="2">
        <v>0</v>
      </c>
      <c r="CG3101" s="2">
        <v>0</v>
      </c>
      <c r="CH3101" s="2">
        <v>0</v>
      </c>
      <c r="CI3101" s="2">
        <v>0</v>
      </c>
      <c r="CJ3101" s="2">
        <v>0</v>
      </c>
      <c r="CK3101" s="2">
        <v>5</v>
      </c>
      <c r="CL3101" s="2">
        <v>0</v>
      </c>
    </row>
    <row r="3102" spans="1:90" x14ac:dyDescent="0.25">
      <c r="A3102" t="s">
        <v>115</v>
      </c>
      <c r="B3102">
        <v>10602</v>
      </c>
      <c r="C3102" t="s">
        <v>230</v>
      </c>
      <c r="D3102">
        <v>1</v>
      </c>
      <c r="E3102">
        <v>8</v>
      </c>
      <c r="F3102">
        <v>7626</v>
      </c>
      <c r="G3102">
        <v>35007626</v>
      </c>
      <c r="H3102" t="s">
        <v>17048</v>
      </c>
      <c r="I3102">
        <v>581</v>
      </c>
      <c r="J3102" t="s">
        <v>984</v>
      </c>
      <c r="K3102" t="s">
        <v>2239</v>
      </c>
      <c r="L3102">
        <v>1</v>
      </c>
      <c r="M3102" t="s">
        <v>984</v>
      </c>
      <c r="N3102">
        <v>9421540</v>
      </c>
      <c r="O3102" t="s">
        <v>102</v>
      </c>
      <c r="P3102" t="s">
        <v>5775</v>
      </c>
      <c r="Q3102">
        <v>35</v>
      </c>
      <c r="R3102">
        <v>11</v>
      </c>
      <c r="S3102">
        <v>48237452</v>
      </c>
      <c r="T3102">
        <v>48259492</v>
      </c>
      <c r="U3102" t="s">
        <v>17049</v>
      </c>
      <c r="V3102">
        <v>1</v>
      </c>
      <c r="W3102" s="2">
        <v>0</v>
      </c>
      <c r="X3102" s="2">
        <v>0</v>
      </c>
      <c r="Y3102" s="2">
        <v>117</v>
      </c>
      <c r="Z3102" s="2">
        <v>120</v>
      </c>
      <c r="AA3102" s="2">
        <v>125</v>
      </c>
      <c r="AB3102" s="2">
        <v>101</v>
      </c>
      <c r="AC3102" s="2">
        <v>94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0</v>
      </c>
      <c r="AV3102" s="2">
        <v>0</v>
      </c>
      <c r="AW3102" s="2">
        <v>0</v>
      </c>
      <c r="AX3102" s="2">
        <v>0</v>
      </c>
      <c r="AY3102" s="2">
        <v>0</v>
      </c>
      <c r="AZ3102" s="2">
        <v>0</v>
      </c>
      <c r="BA3102" s="2">
        <v>0</v>
      </c>
      <c r="BB3102" s="2">
        <v>0</v>
      </c>
      <c r="BC3102" s="2">
        <v>0</v>
      </c>
      <c r="BD3102" s="2">
        <v>6</v>
      </c>
      <c r="BE3102" s="2">
        <v>0</v>
      </c>
      <c r="BF3102" s="2">
        <v>0</v>
      </c>
      <c r="BG3102" s="2">
        <v>4</v>
      </c>
      <c r="BH3102" s="2">
        <v>5</v>
      </c>
      <c r="BI3102" s="2">
        <v>5</v>
      </c>
      <c r="BJ3102" s="2">
        <v>4</v>
      </c>
      <c r="BK3102" s="2">
        <v>6</v>
      </c>
      <c r="BL3102" s="2">
        <v>0</v>
      </c>
      <c r="BM3102" s="2">
        <v>0</v>
      </c>
      <c r="BN3102" s="2">
        <v>0</v>
      </c>
      <c r="BO3102" s="2">
        <v>0</v>
      </c>
      <c r="BP3102" s="2">
        <v>0</v>
      </c>
      <c r="BQ3102" s="2">
        <v>0</v>
      </c>
      <c r="BR3102" s="2">
        <v>0</v>
      </c>
      <c r="BS3102" s="2">
        <v>0</v>
      </c>
      <c r="BT3102" s="2">
        <v>0</v>
      </c>
      <c r="BU3102" s="2">
        <v>0</v>
      </c>
      <c r="BV3102" s="2">
        <v>0</v>
      </c>
      <c r="BW3102" s="2">
        <v>0</v>
      </c>
      <c r="BX3102" s="2">
        <v>0</v>
      </c>
      <c r="BY3102" s="2">
        <v>0</v>
      </c>
      <c r="BZ3102" s="2">
        <v>0</v>
      </c>
      <c r="CA3102" s="2">
        <v>0</v>
      </c>
      <c r="CB3102" s="2">
        <v>0</v>
      </c>
      <c r="CC3102" s="2">
        <v>0</v>
      </c>
      <c r="CD3102" s="2">
        <v>0</v>
      </c>
      <c r="CE3102" s="2">
        <v>0</v>
      </c>
      <c r="CF3102" s="2">
        <v>0</v>
      </c>
      <c r="CG3102" s="2">
        <v>0</v>
      </c>
      <c r="CH3102" s="2">
        <v>0</v>
      </c>
      <c r="CI3102" s="2">
        <v>0</v>
      </c>
      <c r="CJ3102" s="2">
        <v>0</v>
      </c>
      <c r="CK3102" s="2">
        <v>0</v>
      </c>
      <c r="CL3102" s="2">
        <v>2</v>
      </c>
    </row>
    <row r="3103" spans="1:90" x14ac:dyDescent="0.25">
      <c r="A3103" t="s">
        <v>115</v>
      </c>
      <c r="B3103">
        <v>10602</v>
      </c>
      <c r="C3103" t="s">
        <v>230</v>
      </c>
      <c r="D3103">
        <v>1</v>
      </c>
      <c r="E3103">
        <v>8</v>
      </c>
      <c r="F3103">
        <v>45056</v>
      </c>
      <c r="G3103">
        <v>35045056</v>
      </c>
      <c r="H3103" t="s">
        <v>11193</v>
      </c>
      <c r="I3103">
        <v>442</v>
      </c>
      <c r="J3103" t="s">
        <v>230</v>
      </c>
      <c r="K3103" t="s">
        <v>6544</v>
      </c>
      <c r="L3103">
        <v>1</v>
      </c>
      <c r="M3103" t="s">
        <v>230</v>
      </c>
      <c r="N3103">
        <v>9341121</v>
      </c>
      <c r="O3103" t="s">
        <v>102</v>
      </c>
      <c r="P3103" t="s">
        <v>19650</v>
      </c>
      <c r="Q3103">
        <v>23</v>
      </c>
      <c r="R3103">
        <v>11</v>
      </c>
      <c r="S3103">
        <v>45762999</v>
      </c>
      <c r="T3103">
        <v>45784635</v>
      </c>
      <c r="U3103" t="s">
        <v>11194</v>
      </c>
      <c r="V3103">
        <v>1</v>
      </c>
      <c r="W3103" s="2">
        <v>0</v>
      </c>
      <c r="X3103" s="2">
        <v>0</v>
      </c>
      <c r="Y3103" s="2">
        <v>90</v>
      </c>
      <c r="Z3103" s="2">
        <v>89</v>
      </c>
      <c r="AA3103" s="2">
        <v>111</v>
      </c>
      <c r="AB3103" s="2">
        <v>89</v>
      </c>
      <c r="AC3103" s="2">
        <v>87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2">
        <v>0</v>
      </c>
      <c r="BD3103" s="2">
        <v>0</v>
      </c>
      <c r="BE3103" s="2">
        <v>0</v>
      </c>
      <c r="BF3103" s="2">
        <v>0</v>
      </c>
      <c r="BG3103" s="2">
        <v>3</v>
      </c>
      <c r="BH3103" s="2">
        <v>4</v>
      </c>
      <c r="BI3103" s="2">
        <v>6</v>
      </c>
      <c r="BJ3103" s="2">
        <v>3</v>
      </c>
      <c r="BK3103" s="2">
        <v>5</v>
      </c>
      <c r="BL3103" s="2">
        <v>0</v>
      </c>
      <c r="BM3103" s="2">
        <v>0</v>
      </c>
      <c r="BN3103" s="2">
        <v>0</v>
      </c>
      <c r="BO3103" s="2">
        <v>0</v>
      </c>
      <c r="BP3103" s="2">
        <v>0</v>
      </c>
      <c r="BQ3103" s="2">
        <v>0</v>
      </c>
      <c r="BR3103" s="2">
        <v>0</v>
      </c>
      <c r="BS3103" s="2">
        <v>0</v>
      </c>
      <c r="BT3103" s="2">
        <v>0</v>
      </c>
      <c r="BU3103" s="2">
        <v>0</v>
      </c>
      <c r="BV3103" s="2">
        <v>0</v>
      </c>
      <c r="BW3103" s="2">
        <v>0</v>
      </c>
      <c r="BX3103" s="2">
        <v>0</v>
      </c>
      <c r="BY3103" s="2">
        <v>0</v>
      </c>
      <c r="BZ3103" s="2">
        <v>0</v>
      </c>
      <c r="CA3103" s="2">
        <v>0</v>
      </c>
      <c r="CB3103" s="2">
        <v>0</v>
      </c>
      <c r="CC3103" s="2">
        <v>0</v>
      </c>
      <c r="CD3103" s="2">
        <v>0</v>
      </c>
      <c r="CE3103" s="2">
        <v>0</v>
      </c>
      <c r="CF3103" s="2">
        <v>0</v>
      </c>
      <c r="CG3103" s="2">
        <v>0</v>
      </c>
      <c r="CH3103" s="2">
        <v>0</v>
      </c>
      <c r="CI3103" s="2">
        <v>0</v>
      </c>
      <c r="CJ3103" s="2">
        <v>0</v>
      </c>
      <c r="CK3103" s="2">
        <v>0</v>
      </c>
      <c r="CL3103" s="2">
        <v>0</v>
      </c>
    </row>
    <row r="3104" spans="1:90" x14ac:dyDescent="0.25">
      <c r="A3104" t="s">
        <v>115</v>
      </c>
      <c r="B3104">
        <v>10602</v>
      </c>
      <c r="C3104" t="s">
        <v>230</v>
      </c>
      <c r="D3104">
        <v>1</v>
      </c>
      <c r="E3104">
        <v>8</v>
      </c>
      <c r="F3104">
        <v>7785</v>
      </c>
      <c r="G3104">
        <v>35007785</v>
      </c>
      <c r="H3104" t="s">
        <v>15503</v>
      </c>
      <c r="I3104">
        <v>442</v>
      </c>
      <c r="J3104" t="s">
        <v>230</v>
      </c>
      <c r="K3104" t="s">
        <v>1292</v>
      </c>
      <c r="L3104">
        <v>1</v>
      </c>
      <c r="M3104" t="s">
        <v>230</v>
      </c>
      <c r="N3104">
        <v>9321030</v>
      </c>
      <c r="O3104" t="s">
        <v>102</v>
      </c>
      <c r="P3104" t="s">
        <v>13795</v>
      </c>
      <c r="Q3104">
        <v>135</v>
      </c>
      <c r="R3104">
        <v>11</v>
      </c>
      <c r="S3104">
        <v>45146996</v>
      </c>
      <c r="T3104">
        <v>45444130</v>
      </c>
      <c r="U3104" t="s">
        <v>15504</v>
      </c>
      <c r="V3104">
        <v>1</v>
      </c>
      <c r="W3104" s="2">
        <v>0</v>
      </c>
      <c r="X3104" s="2">
        <v>0</v>
      </c>
      <c r="Y3104" s="2">
        <v>85</v>
      </c>
      <c r="Z3104" s="2">
        <v>240</v>
      </c>
      <c r="AA3104" s="2">
        <v>269</v>
      </c>
      <c r="AB3104" s="2">
        <v>232</v>
      </c>
      <c r="AC3104" s="2">
        <v>254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0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0</v>
      </c>
      <c r="AV3104" s="2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2">
        <v>0</v>
      </c>
      <c r="BD3104" s="2">
        <v>0</v>
      </c>
      <c r="BE3104" s="2">
        <v>0</v>
      </c>
      <c r="BF3104" s="2">
        <v>0</v>
      </c>
      <c r="BG3104" s="2">
        <v>4</v>
      </c>
      <c r="BH3104" s="2">
        <v>15</v>
      </c>
      <c r="BI3104" s="2">
        <v>15</v>
      </c>
      <c r="BJ3104" s="2">
        <v>11</v>
      </c>
      <c r="BK3104" s="2">
        <v>11</v>
      </c>
      <c r="BL3104" s="2">
        <v>0</v>
      </c>
      <c r="BM3104" s="2">
        <v>0</v>
      </c>
      <c r="BN3104" s="2">
        <v>0</v>
      </c>
      <c r="BO3104" s="2">
        <v>0</v>
      </c>
      <c r="BP3104" s="2">
        <v>0</v>
      </c>
      <c r="BQ3104" s="2">
        <v>0</v>
      </c>
      <c r="BR3104" s="2">
        <v>0</v>
      </c>
      <c r="BS3104" s="2">
        <v>0</v>
      </c>
      <c r="BT3104" s="2">
        <v>0</v>
      </c>
      <c r="BU3104" s="2">
        <v>0</v>
      </c>
      <c r="BV3104" s="2">
        <v>0</v>
      </c>
      <c r="BW3104" s="2">
        <v>0</v>
      </c>
      <c r="BX3104" s="2">
        <v>0</v>
      </c>
      <c r="BY3104" s="2">
        <v>0</v>
      </c>
      <c r="BZ3104" s="2">
        <v>0</v>
      </c>
      <c r="CA3104" s="2">
        <v>0</v>
      </c>
      <c r="CB3104" s="2">
        <v>0</v>
      </c>
      <c r="CC3104" s="2">
        <v>0</v>
      </c>
      <c r="CD3104" s="2">
        <v>0</v>
      </c>
      <c r="CE3104" s="2">
        <v>0</v>
      </c>
      <c r="CF3104" s="2">
        <v>0</v>
      </c>
      <c r="CG3104" s="2">
        <v>0</v>
      </c>
      <c r="CH3104" s="2">
        <v>0</v>
      </c>
      <c r="CI3104" s="2">
        <v>0</v>
      </c>
      <c r="CJ3104" s="2">
        <v>0</v>
      </c>
      <c r="CK3104" s="2">
        <v>0</v>
      </c>
      <c r="CL3104" s="2">
        <v>0</v>
      </c>
    </row>
    <row r="3105" spans="1:90" x14ac:dyDescent="0.25">
      <c r="A3105" t="s">
        <v>115</v>
      </c>
      <c r="B3105">
        <v>10602</v>
      </c>
      <c r="C3105" t="s">
        <v>230</v>
      </c>
      <c r="D3105">
        <v>1</v>
      </c>
      <c r="E3105">
        <v>8</v>
      </c>
      <c r="F3105">
        <v>910200</v>
      </c>
      <c r="G3105">
        <v>35910200</v>
      </c>
      <c r="H3105" t="s">
        <v>14062</v>
      </c>
      <c r="I3105">
        <v>581</v>
      </c>
      <c r="J3105" t="s">
        <v>984</v>
      </c>
      <c r="K3105" t="s">
        <v>2390</v>
      </c>
      <c r="L3105">
        <v>1</v>
      </c>
      <c r="M3105" t="s">
        <v>984</v>
      </c>
      <c r="N3105">
        <v>9415140</v>
      </c>
      <c r="O3105" t="s">
        <v>92</v>
      </c>
      <c r="P3105" t="s">
        <v>8466</v>
      </c>
      <c r="Q3105">
        <v>25</v>
      </c>
      <c r="R3105">
        <v>11</v>
      </c>
      <c r="S3105">
        <v>48220522</v>
      </c>
      <c r="T3105">
        <v>48237463</v>
      </c>
      <c r="U3105" t="s">
        <v>14063</v>
      </c>
      <c r="V3105">
        <v>1</v>
      </c>
      <c r="W3105" s="2">
        <v>0</v>
      </c>
      <c r="X3105" s="2">
        <v>0</v>
      </c>
      <c r="Y3105" s="2">
        <v>75</v>
      </c>
      <c r="Z3105" s="2">
        <v>84</v>
      </c>
      <c r="AA3105" s="2">
        <v>69</v>
      </c>
      <c r="AB3105" s="2">
        <v>78</v>
      </c>
      <c r="AC3105" s="2">
        <v>66</v>
      </c>
      <c r="AD3105" s="2">
        <v>0</v>
      </c>
      <c r="AE3105" s="2">
        <v>0</v>
      </c>
      <c r="AF3105" s="2">
        <v>0</v>
      </c>
      <c r="AG3105" s="2">
        <v>0</v>
      </c>
      <c r="AH3105" s="2">
        <v>78</v>
      </c>
      <c r="AI3105" s="2">
        <v>60</v>
      </c>
      <c r="AJ3105" s="2">
        <v>50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2">
        <v>0</v>
      </c>
      <c r="BD3105" s="2">
        <v>0</v>
      </c>
      <c r="BE3105" s="2">
        <v>0</v>
      </c>
      <c r="BF3105" s="2">
        <v>0</v>
      </c>
      <c r="BG3105" s="2">
        <v>4</v>
      </c>
      <c r="BH3105" s="2">
        <v>4</v>
      </c>
      <c r="BI3105" s="2">
        <v>3</v>
      </c>
      <c r="BJ3105" s="2">
        <v>4</v>
      </c>
      <c r="BK3105" s="2">
        <v>2</v>
      </c>
      <c r="BL3105" s="2">
        <v>0</v>
      </c>
      <c r="BM3105" s="2">
        <v>0</v>
      </c>
      <c r="BN3105" s="2">
        <v>0</v>
      </c>
      <c r="BO3105" s="2">
        <v>0</v>
      </c>
      <c r="BP3105" s="2">
        <v>2</v>
      </c>
      <c r="BQ3105" s="2">
        <v>2</v>
      </c>
      <c r="BR3105" s="2">
        <v>2</v>
      </c>
      <c r="BS3105" s="2">
        <v>0</v>
      </c>
      <c r="BT3105" s="2">
        <v>0</v>
      </c>
      <c r="BU3105" s="2">
        <v>0</v>
      </c>
      <c r="BV3105" s="2">
        <v>0</v>
      </c>
      <c r="BW3105" s="2">
        <v>0</v>
      </c>
      <c r="BX3105" s="2">
        <v>0</v>
      </c>
      <c r="BY3105" s="2">
        <v>0</v>
      </c>
      <c r="BZ3105" s="2">
        <v>0</v>
      </c>
      <c r="CA3105" s="2">
        <v>0</v>
      </c>
      <c r="CB3105" s="2">
        <v>0</v>
      </c>
      <c r="CC3105" s="2">
        <v>0</v>
      </c>
      <c r="CD3105" s="2">
        <v>0</v>
      </c>
      <c r="CE3105" s="2">
        <v>0</v>
      </c>
      <c r="CF3105" s="2">
        <v>0</v>
      </c>
      <c r="CG3105" s="2">
        <v>0</v>
      </c>
      <c r="CH3105" s="2">
        <v>0</v>
      </c>
      <c r="CI3105" s="2">
        <v>0</v>
      </c>
      <c r="CJ3105" s="2">
        <v>0</v>
      </c>
      <c r="CK3105" s="2">
        <v>0</v>
      </c>
      <c r="CL3105" s="2">
        <v>0</v>
      </c>
    </row>
    <row r="3106" spans="1:90" x14ac:dyDescent="0.25">
      <c r="A3106" t="s">
        <v>115</v>
      </c>
      <c r="B3106">
        <v>10602</v>
      </c>
      <c r="C3106" t="s">
        <v>230</v>
      </c>
      <c r="D3106">
        <v>1</v>
      </c>
      <c r="E3106">
        <v>8</v>
      </c>
      <c r="F3106">
        <v>7961</v>
      </c>
      <c r="G3106">
        <v>35007961</v>
      </c>
      <c r="H3106" t="s">
        <v>3533</v>
      </c>
      <c r="I3106">
        <v>581</v>
      </c>
      <c r="J3106" t="s">
        <v>984</v>
      </c>
      <c r="K3106" t="s">
        <v>3534</v>
      </c>
      <c r="L3106">
        <v>1</v>
      </c>
      <c r="M3106" t="s">
        <v>984</v>
      </c>
      <c r="N3106">
        <v>9406060</v>
      </c>
      <c r="O3106" t="s">
        <v>92</v>
      </c>
      <c r="P3106" t="s">
        <v>3535</v>
      </c>
      <c r="Q3106">
        <v>100</v>
      </c>
      <c r="R3106">
        <v>11</v>
      </c>
      <c r="S3106">
        <v>48254324</v>
      </c>
      <c r="T3106">
        <v>48278512</v>
      </c>
      <c r="U3106" t="s">
        <v>3536</v>
      </c>
      <c r="V3106">
        <v>1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5</v>
      </c>
      <c r="AC3106" s="2">
        <v>13</v>
      </c>
      <c r="AD3106" s="2">
        <v>17</v>
      </c>
      <c r="AE3106" s="2">
        <v>25</v>
      </c>
      <c r="AF3106" s="2">
        <v>25</v>
      </c>
      <c r="AG3106" s="2">
        <v>34</v>
      </c>
      <c r="AH3106" s="2">
        <v>97</v>
      </c>
      <c r="AI3106" s="2">
        <v>65</v>
      </c>
      <c r="AJ3106" s="2">
        <v>89</v>
      </c>
      <c r="AK3106" s="2">
        <v>0</v>
      </c>
      <c r="AL3106" s="2">
        <v>0</v>
      </c>
      <c r="AM3106" s="2">
        <v>0</v>
      </c>
      <c r="AN3106" s="2">
        <v>0</v>
      </c>
      <c r="AO3106" s="2">
        <v>0</v>
      </c>
      <c r="AP3106" s="2">
        <v>0</v>
      </c>
      <c r="AQ3106" s="2">
        <v>0</v>
      </c>
      <c r="AR3106" s="2">
        <v>118</v>
      </c>
      <c r="AS3106" s="2">
        <v>0</v>
      </c>
      <c r="AT3106" s="2">
        <v>0</v>
      </c>
      <c r="AU3106" s="2">
        <v>222</v>
      </c>
      <c r="AV3106" s="2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2">
        <v>0</v>
      </c>
      <c r="BD3106" s="2">
        <v>24</v>
      </c>
      <c r="BE3106" s="2">
        <v>0</v>
      </c>
      <c r="BF3106" s="2">
        <v>0</v>
      </c>
      <c r="BG3106" s="2">
        <v>0</v>
      </c>
      <c r="BH3106" s="2">
        <v>0</v>
      </c>
      <c r="BI3106" s="2">
        <v>0</v>
      </c>
      <c r="BJ3106" s="2">
        <v>1</v>
      </c>
      <c r="BK3106" s="2">
        <v>2</v>
      </c>
      <c r="BL3106" s="2">
        <v>1</v>
      </c>
      <c r="BM3106" s="2">
        <v>2</v>
      </c>
      <c r="BN3106" s="2">
        <v>2</v>
      </c>
      <c r="BO3106" s="2">
        <v>2</v>
      </c>
      <c r="BP3106" s="2">
        <v>8</v>
      </c>
      <c r="BQ3106" s="2">
        <v>4</v>
      </c>
      <c r="BR3106" s="2">
        <v>5</v>
      </c>
      <c r="BS3106" s="2">
        <v>0</v>
      </c>
      <c r="BT3106" s="2">
        <v>0</v>
      </c>
      <c r="BU3106" s="2">
        <v>0</v>
      </c>
      <c r="BV3106" s="2">
        <v>0</v>
      </c>
      <c r="BW3106" s="2">
        <v>0</v>
      </c>
      <c r="BX3106" s="2">
        <v>0</v>
      </c>
      <c r="BY3106" s="2">
        <v>0</v>
      </c>
      <c r="BZ3106" s="2">
        <v>8</v>
      </c>
      <c r="CA3106" s="2">
        <v>0</v>
      </c>
      <c r="CB3106" s="2">
        <v>0</v>
      </c>
      <c r="CC3106" s="2">
        <v>10</v>
      </c>
      <c r="CD3106" s="2">
        <v>0</v>
      </c>
      <c r="CE3106" s="2">
        <v>0</v>
      </c>
      <c r="CF3106" s="2">
        <v>0</v>
      </c>
      <c r="CG3106" s="2">
        <v>0</v>
      </c>
      <c r="CH3106" s="2">
        <v>0</v>
      </c>
      <c r="CI3106" s="2">
        <v>0</v>
      </c>
      <c r="CJ3106" s="2">
        <v>0</v>
      </c>
      <c r="CK3106" s="2">
        <v>0</v>
      </c>
      <c r="CL3106" s="2">
        <v>6</v>
      </c>
    </row>
    <row r="3107" spans="1:90" x14ac:dyDescent="0.25">
      <c r="A3107" t="s">
        <v>115</v>
      </c>
      <c r="B3107">
        <v>10602</v>
      </c>
      <c r="C3107" t="s">
        <v>230</v>
      </c>
      <c r="D3107">
        <v>1</v>
      </c>
      <c r="E3107">
        <v>8</v>
      </c>
      <c r="F3107">
        <v>37308</v>
      </c>
      <c r="G3107">
        <v>35037308</v>
      </c>
      <c r="H3107" t="s">
        <v>9017</v>
      </c>
      <c r="I3107">
        <v>442</v>
      </c>
      <c r="J3107" t="s">
        <v>230</v>
      </c>
      <c r="K3107" t="s">
        <v>346</v>
      </c>
      <c r="L3107">
        <v>1</v>
      </c>
      <c r="M3107" t="s">
        <v>230</v>
      </c>
      <c r="N3107">
        <v>9340740</v>
      </c>
      <c r="O3107" t="s">
        <v>92</v>
      </c>
      <c r="P3107" t="s">
        <v>9018</v>
      </c>
      <c r="Q3107">
        <v>10</v>
      </c>
      <c r="R3107">
        <v>11</v>
      </c>
      <c r="S3107">
        <v>45760695</v>
      </c>
      <c r="T3107">
        <v>45761122</v>
      </c>
      <c r="U3107" t="s">
        <v>9019</v>
      </c>
      <c r="V3107">
        <v>1</v>
      </c>
      <c r="W3107" s="2">
        <v>0</v>
      </c>
      <c r="X3107" s="2">
        <v>0</v>
      </c>
      <c r="Y3107" s="2">
        <v>144</v>
      </c>
      <c r="Z3107" s="2">
        <v>134</v>
      </c>
      <c r="AA3107" s="2">
        <v>122</v>
      </c>
      <c r="AB3107" s="2">
        <v>119</v>
      </c>
      <c r="AC3107" s="2">
        <v>116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54</v>
      </c>
      <c r="AK3107" s="2">
        <v>0</v>
      </c>
      <c r="AL3107" s="2">
        <v>0</v>
      </c>
      <c r="AM3107" s="2">
        <v>0</v>
      </c>
      <c r="AN3107" s="2">
        <v>0</v>
      </c>
      <c r="AO3107" s="2">
        <v>0</v>
      </c>
      <c r="AP3107" s="2">
        <v>0</v>
      </c>
      <c r="AQ3107" s="2">
        <v>0</v>
      </c>
      <c r="AR3107" s="2">
        <v>203</v>
      </c>
      <c r="AS3107" s="2">
        <v>0</v>
      </c>
      <c r="AT3107" s="2">
        <v>0</v>
      </c>
      <c r="AU3107" s="2">
        <v>413</v>
      </c>
      <c r="AV3107" s="2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2">
        <v>58</v>
      </c>
      <c r="BD3107" s="2">
        <v>21</v>
      </c>
      <c r="BE3107" s="2">
        <v>0</v>
      </c>
      <c r="BF3107" s="2">
        <v>0</v>
      </c>
      <c r="BG3107" s="2">
        <v>6</v>
      </c>
      <c r="BH3107" s="2">
        <v>7</v>
      </c>
      <c r="BI3107" s="2">
        <v>6</v>
      </c>
      <c r="BJ3107" s="2">
        <v>6</v>
      </c>
      <c r="BK3107" s="2">
        <v>4</v>
      </c>
      <c r="BL3107" s="2">
        <v>0</v>
      </c>
      <c r="BM3107" s="2">
        <v>0</v>
      </c>
      <c r="BN3107" s="2">
        <v>0</v>
      </c>
      <c r="BO3107" s="2">
        <v>0</v>
      </c>
      <c r="BP3107" s="2">
        <v>0</v>
      </c>
      <c r="BQ3107" s="2">
        <v>0</v>
      </c>
      <c r="BR3107" s="2">
        <v>3</v>
      </c>
      <c r="BS3107" s="2">
        <v>0</v>
      </c>
      <c r="BT3107" s="2">
        <v>0</v>
      </c>
      <c r="BU3107" s="2">
        <v>0</v>
      </c>
      <c r="BV3107" s="2">
        <v>0</v>
      </c>
      <c r="BW3107" s="2">
        <v>0</v>
      </c>
      <c r="BX3107" s="2">
        <v>0</v>
      </c>
      <c r="BY3107" s="2">
        <v>0</v>
      </c>
      <c r="BZ3107" s="2">
        <v>8</v>
      </c>
      <c r="CA3107" s="2">
        <v>0</v>
      </c>
      <c r="CB3107" s="2">
        <v>0</v>
      </c>
      <c r="CC3107" s="2">
        <v>15</v>
      </c>
      <c r="CD3107" s="2">
        <v>0</v>
      </c>
      <c r="CE3107" s="2">
        <v>0</v>
      </c>
      <c r="CF3107" s="2">
        <v>0</v>
      </c>
      <c r="CG3107" s="2">
        <v>0</v>
      </c>
      <c r="CH3107" s="2">
        <v>0</v>
      </c>
      <c r="CI3107" s="2">
        <v>0</v>
      </c>
      <c r="CJ3107" s="2">
        <v>0</v>
      </c>
      <c r="CK3107" s="2">
        <v>3</v>
      </c>
      <c r="CL3107" s="2">
        <v>5</v>
      </c>
    </row>
    <row r="3108" spans="1:90" x14ac:dyDescent="0.25">
      <c r="A3108" t="s">
        <v>115</v>
      </c>
      <c r="B3108">
        <v>10602</v>
      </c>
      <c r="C3108" t="s">
        <v>230</v>
      </c>
      <c r="D3108">
        <v>1</v>
      </c>
      <c r="E3108">
        <v>8</v>
      </c>
      <c r="F3108">
        <v>7973</v>
      </c>
      <c r="G3108">
        <v>35007973</v>
      </c>
      <c r="H3108" t="s">
        <v>15158</v>
      </c>
      <c r="I3108">
        <v>581</v>
      </c>
      <c r="J3108" t="s">
        <v>984</v>
      </c>
      <c r="K3108" t="s">
        <v>13356</v>
      </c>
      <c r="L3108">
        <v>1</v>
      </c>
      <c r="M3108" t="s">
        <v>984</v>
      </c>
      <c r="N3108">
        <v>9405630</v>
      </c>
      <c r="O3108" t="s">
        <v>92</v>
      </c>
      <c r="P3108" t="s">
        <v>15159</v>
      </c>
      <c r="Q3108">
        <v>162</v>
      </c>
      <c r="R3108">
        <v>11</v>
      </c>
      <c r="S3108">
        <v>48237453</v>
      </c>
      <c r="T3108">
        <v>48250387</v>
      </c>
      <c r="U3108" t="s">
        <v>15160</v>
      </c>
      <c r="V3108">
        <v>1</v>
      </c>
      <c r="W3108" s="2">
        <v>0</v>
      </c>
      <c r="X3108" s="2">
        <v>0</v>
      </c>
      <c r="Y3108" s="2">
        <v>30</v>
      </c>
      <c r="Z3108" s="2">
        <v>33</v>
      </c>
      <c r="AA3108" s="2">
        <v>55</v>
      </c>
      <c r="AB3108" s="2">
        <v>53</v>
      </c>
      <c r="AC3108" s="2">
        <v>49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0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0</v>
      </c>
      <c r="AV3108" s="2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2">
        <v>0</v>
      </c>
      <c r="BD3108" s="2">
        <v>0</v>
      </c>
      <c r="BE3108" s="2">
        <v>0</v>
      </c>
      <c r="BF3108" s="2">
        <v>0</v>
      </c>
      <c r="BG3108" s="2">
        <v>1</v>
      </c>
      <c r="BH3108" s="2">
        <v>1</v>
      </c>
      <c r="BI3108" s="2">
        <v>4</v>
      </c>
      <c r="BJ3108" s="2">
        <v>2</v>
      </c>
      <c r="BK3108" s="2">
        <v>2</v>
      </c>
      <c r="BL3108" s="2">
        <v>0</v>
      </c>
      <c r="BM3108" s="2">
        <v>0</v>
      </c>
      <c r="BN3108" s="2">
        <v>0</v>
      </c>
      <c r="BO3108" s="2">
        <v>0</v>
      </c>
      <c r="BP3108" s="2">
        <v>0</v>
      </c>
      <c r="BQ3108" s="2">
        <v>0</v>
      </c>
      <c r="BR3108" s="2">
        <v>0</v>
      </c>
      <c r="BS3108" s="2">
        <v>0</v>
      </c>
      <c r="BT3108" s="2">
        <v>0</v>
      </c>
      <c r="BU3108" s="2">
        <v>0</v>
      </c>
      <c r="BV3108" s="2">
        <v>0</v>
      </c>
      <c r="BW3108" s="2">
        <v>0</v>
      </c>
      <c r="BX3108" s="2">
        <v>0</v>
      </c>
      <c r="BY3108" s="2">
        <v>0</v>
      </c>
      <c r="BZ3108" s="2">
        <v>0</v>
      </c>
      <c r="CA3108" s="2">
        <v>0</v>
      </c>
      <c r="CB3108" s="2">
        <v>0</v>
      </c>
      <c r="CC3108" s="2">
        <v>0</v>
      </c>
      <c r="CD3108" s="2">
        <v>0</v>
      </c>
      <c r="CE3108" s="2">
        <v>0</v>
      </c>
      <c r="CF3108" s="2">
        <v>0</v>
      </c>
      <c r="CG3108" s="2">
        <v>0</v>
      </c>
      <c r="CH3108" s="2">
        <v>0</v>
      </c>
      <c r="CI3108" s="2">
        <v>0</v>
      </c>
      <c r="CJ3108" s="2">
        <v>0</v>
      </c>
      <c r="CK3108" s="2">
        <v>0</v>
      </c>
      <c r="CL3108" s="2">
        <v>0</v>
      </c>
    </row>
    <row r="3109" spans="1:90" x14ac:dyDescent="0.25">
      <c r="A3109" t="s">
        <v>115</v>
      </c>
      <c r="B3109">
        <v>10602</v>
      </c>
      <c r="C3109" t="s">
        <v>230</v>
      </c>
      <c r="D3109">
        <v>1</v>
      </c>
      <c r="E3109">
        <v>8</v>
      </c>
      <c r="F3109">
        <v>904727</v>
      </c>
      <c r="G3109">
        <v>35904727</v>
      </c>
      <c r="H3109" t="s">
        <v>7509</v>
      </c>
      <c r="I3109">
        <v>442</v>
      </c>
      <c r="J3109" t="s">
        <v>230</v>
      </c>
      <c r="K3109" t="s">
        <v>1292</v>
      </c>
      <c r="L3109">
        <v>1</v>
      </c>
      <c r="M3109" t="s">
        <v>230</v>
      </c>
      <c r="N3109">
        <v>9321375</v>
      </c>
      <c r="O3109" t="s">
        <v>102</v>
      </c>
      <c r="P3109" t="s">
        <v>2803</v>
      </c>
      <c r="Q3109">
        <v>1773</v>
      </c>
      <c r="R3109">
        <v>11</v>
      </c>
      <c r="S3109">
        <v>45439488</v>
      </c>
      <c r="T3109">
        <v>45444131</v>
      </c>
      <c r="U3109" t="s">
        <v>7510</v>
      </c>
      <c r="V3109">
        <v>1</v>
      </c>
      <c r="W3109" s="2">
        <v>0</v>
      </c>
      <c r="X3109" s="2">
        <v>0</v>
      </c>
      <c r="Y3109" s="2">
        <v>128</v>
      </c>
      <c r="Z3109" s="2">
        <v>120</v>
      </c>
      <c r="AA3109" s="2">
        <v>91</v>
      </c>
      <c r="AB3109" s="2">
        <v>59</v>
      </c>
      <c r="AC3109" s="2">
        <v>90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0</v>
      </c>
      <c r="AP3109" s="2">
        <v>0</v>
      </c>
      <c r="AQ3109" s="2">
        <v>0</v>
      </c>
      <c r="AR3109" s="2">
        <v>200</v>
      </c>
      <c r="AS3109" s="2">
        <v>0</v>
      </c>
      <c r="AT3109" s="2">
        <v>0</v>
      </c>
      <c r="AU3109" s="2">
        <v>0</v>
      </c>
      <c r="AV3109" s="2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2">
        <v>0</v>
      </c>
      <c r="BD3109" s="2">
        <v>20</v>
      </c>
      <c r="BE3109" s="2">
        <v>0</v>
      </c>
      <c r="BF3109" s="2">
        <v>0</v>
      </c>
      <c r="BG3109" s="2">
        <v>5</v>
      </c>
      <c r="BH3109" s="2">
        <v>5</v>
      </c>
      <c r="BI3109" s="2">
        <v>6</v>
      </c>
      <c r="BJ3109" s="2">
        <v>3</v>
      </c>
      <c r="BK3109" s="2">
        <v>3</v>
      </c>
      <c r="BL3109" s="2">
        <v>0</v>
      </c>
      <c r="BM3109" s="2">
        <v>0</v>
      </c>
      <c r="BN3109" s="2">
        <v>0</v>
      </c>
      <c r="BO3109" s="2">
        <v>0</v>
      </c>
      <c r="BP3109" s="2">
        <v>0</v>
      </c>
      <c r="BQ3109" s="2">
        <v>0</v>
      </c>
      <c r="BR3109" s="2">
        <v>0</v>
      </c>
      <c r="BS3109" s="2">
        <v>0</v>
      </c>
      <c r="BT3109" s="2">
        <v>0</v>
      </c>
      <c r="BU3109" s="2">
        <v>0</v>
      </c>
      <c r="BV3109" s="2">
        <v>0</v>
      </c>
      <c r="BW3109" s="2">
        <v>0</v>
      </c>
      <c r="BX3109" s="2">
        <v>0</v>
      </c>
      <c r="BY3109" s="2">
        <v>0</v>
      </c>
      <c r="BZ3109" s="2">
        <v>8</v>
      </c>
      <c r="CA3109" s="2">
        <v>0</v>
      </c>
      <c r="CB3109" s="2">
        <v>0</v>
      </c>
      <c r="CC3109" s="2">
        <v>0</v>
      </c>
      <c r="CD3109" s="2">
        <v>0</v>
      </c>
      <c r="CE3109" s="2">
        <v>0</v>
      </c>
      <c r="CF3109" s="2">
        <v>0</v>
      </c>
      <c r="CG3109" s="2">
        <v>0</v>
      </c>
      <c r="CH3109" s="2">
        <v>0</v>
      </c>
      <c r="CI3109" s="2">
        <v>0</v>
      </c>
      <c r="CJ3109" s="2">
        <v>0</v>
      </c>
      <c r="CK3109" s="2">
        <v>0</v>
      </c>
      <c r="CL3109" s="2">
        <v>4</v>
      </c>
    </row>
    <row r="3110" spans="1:90" x14ac:dyDescent="0.25">
      <c r="A3110" t="s">
        <v>115</v>
      </c>
      <c r="B3110">
        <v>10602</v>
      </c>
      <c r="C3110" t="s">
        <v>230</v>
      </c>
      <c r="D3110">
        <v>1</v>
      </c>
      <c r="E3110">
        <v>8</v>
      </c>
      <c r="F3110">
        <v>7651</v>
      </c>
      <c r="G3110">
        <v>35007651</v>
      </c>
      <c r="H3110" t="s">
        <v>8728</v>
      </c>
      <c r="I3110">
        <v>581</v>
      </c>
      <c r="J3110" t="s">
        <v>984</v>
      </c>
      <c r="K3110" t="s">
        <v>1294</v>
      </c>
      <c r="L3110">
        <v>1</v>
      </c>
      <c r="M3110" t="s">
        <v>984</v>
      </c>
      <c r="N3110">
        <v>9426120</v>
      </c>
      <c r="O3110" t="s">
        <v>92</v>
      </c>
      <c r="P3110" t="s">
        <v>8729</v>
      </c>
      <c r="Q3110">
        <v>190</v>
      </c>
      <c r="R3110">
        <v>11</v>
      </c>
      <c r="S3110">
        <v>48237449</v>
      </c>
      <c r="T3110">
        <v>48278700</v>
      </c>
      <c r="U3110" t="s">
        <v>8730</v>
      </c>
      <c r="V3110">
        <v>1</v>
      </c>
      <c r="W3110" s="2">
        <v>0</v>
      </c>
      <c r="X3110" s="2">
        <v>0</v>
      </c>
      <c r="Y3110" s="2">
        <v>28</v>
      </c>
      <c r="Z3110" s="2">
        <v>31</v>
      </c>
      <c r="AA3110" s="2">
        <v>40</v>
      </c>
      <c r="AB3110" s="2">
        <v>26</v>
      </c>
      <c r="AC3110" s="2">
        <v>28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0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0</v>
      </c>
      <c r="AU3110" s="2">
        <v>0</v>
      </c>
      <c r="AV3110" s="2">
        <v>0</v>
      </c>
      <c r="AW3110" s="2">
        <v>0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2">
        <v>0</v>
      </c>
      <c r="BD3110" s="2">
        <v>0</v>
      </c>
      <c r="BE3110" s="2">
        <v>0</v>
      </c>
      <c r="BF3110" s="2">
        <v>0</v>
      </c>
      <c r="BG3110" s="2">
        <v>1</v>
      </c>
      <c r="BH3110" s="2">
        <v>2</v>
      </c>
      <c r="BI3110" s="2">
        <v>3</v>
      </c>
      <c r="BJ3110" s="2">
        <v>1</v>
      </c>
      <c r="BK3110" s="2">
        <v>1</v>
      </c>
      <c r="BL3110" s="2">
        <v>0</v>
      </c>
      <c r="BM3110" s="2">
        <v>0</v>
      </c>
      <c r="BN3110" s="2">
        <v>0</v>
      </c>
      <c r="BO3110" s="2">
        <v>0</v>
      </c>
      <c r="BP3110" s="2">
        <v>0</v>
      </c>
      <c r="BQ3110" s="2">
        <v>0</v>
      </c>
      <c r="BR3110" s="2">
        <v>0</v>
      </c>
      <c r="BS3110" s="2">
        <v>0</v>
      </c>
      <c r="BT3110" s="2">
        <v>0</v>
      </c>
      <c r="BU3110" s="2">
        <v>0</v>
      </c>
      <c r="BV3110" s="2">
        <v>0</v>
      </c>
      <c r="BW3110" s="2">
        <v>0</v>
      </c>
      <c r="BX3110" s="2">
        <v>0</v>
      </c>
      <c r="BY3110" s="2">
        <v>0</v>
      </c>
      <c r="BZ3110" s="2">
        <v>0</v>
      </c>
      <c r="CA3110" s="2">
        <v>0</v>
      </c>
      <c r="CB3110" s="2">
        <v>0</v>
      </c>
      <c r="CC3110" s="2">
        <v>0</v>
      </c>
      <c r="CD3110" s="2">
        <v>0</v>
      </c>
      <c r="CE3110" s="2">
        <v>0</v>
      </c>
      <c r="CF3110" s="2">
        <v>0</v>
      </c>
      <c r="CG3110" s="2">
        <v>0</v>
      </c>
      <c r="CH3110" s="2">
        <v>0</v>
      </c>
      <c r="CI3110" s="2">
        <v>0</v>
      </c>
      <c r="CJ3110" s="2">
        <v>0</v>
      </c>
      <c r="CK3110" s="2">
        <v>0</v>
      </c>
      <c r="CL3110" s="2">
        <v>0</v>
      </c>
    </row>
    <row r="3111" spans="1:90" x14ac:dyDescent="0.25">
      <c r="A3111" t="s">
        <v>115</v>
      </c>
      <c r="B3111">
        <v>10602</v>
      </c>
      <c r="C3111" t="s">
        <v>230</v>
      </c>
      <c r="D3111">
        <v>1</v>
      </c>
      <c r="E3111">
        <v>8</v>
      </c>
      <c r="F3111">
        <v>41981</v>
      </c>
      <c r="G3111">
        <v>35041981</v>
      </c>
      <c r="H3111" t="s">
        <v>3199</v>
      </c>
      <c r="I3111">
        <v>589</v>
      </c>
      <c r="J3111" t="s">
        <v>277</v>
      </c>
      <c r="K3111" t="s">
        <v>3200</v>
      </c>
      <c r="L3111">
        <v>1</v>
      </c>
      <c r="M3111" t="s">
        <v>277</v>
      </c>
      <c r="N3111">
        <v>9450000</v>
      </c>
      <c r="O3111" t="s">
        <v>92</v>
      </c>
      <c r="P3111" t="s">
        <v>3201</v>
      </c>
      <c r="Q3111">
        <v>38</v>
      </c>
      <c r="R3111">
        <v>11</v>
      </c>
      <c r="S3111">
        <v>48201114</v>
      </c>
      <c r="T3111">
        <v>48202668</v>
      </c>
      <c r="U3111" t="s">
        <v>3202</v>
      </c>
      <c r="V3111">
        <v>1</v>
      </c>
      <c r="W3111" s="2">
        <v>0</v>
      </c>
      <c r="X3111" s="2">
        <v>0</v>
      </c>
      <c r="Y3111" s="2">
        <v>50</v>
      </c>
      <c r="Z3111" s="2">
        <v>50</v>
      </c>
      <c r="AA3111" s="2">
        <v>38</v>
      </c>
      <c r="AB3111" s="2">
        <v>30</v>
      </c>
      <c r="AC3111" s="2">
        <v>48</v>
      </c>
      <c r="AD3111" s="2">
        <v>69</v>
      </c>
      <c r="AE3111" s="2">
        <v>100</v>
      </c>
      <c r="AF3111" s="2">
        <v>53</v>
      </c>
      <c r="AG3111" s="2">
        <v>36</v>
      </c>
      <c r="AH3111" s="2">
        <v>103</v>
      </c>
      <c r="AI3111" s="2">
        <v>71</v>
      </c>
      <c r="AJ3111" s="2">
        <v>74</v>
      </c>
      <c r="AK3111" s="2">
        <v>0</v>
      </c>
      <c r="AL3111" s="2">
        <v>0</v>
      </c>
      <c r="AM3111" s="2">
        <v>0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0</v>
      </c>
      <c r="AU3111" s="2">
        <v>0</v>
      </c>
      <c r="AV3111" s="2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2">
        <v>0</v>
      </c>
      <c r="BD3111" s="2">
        <v>0</v>
      </c>
      <c r="BE3111" s="2">
        <v>0</v>
      </c>
      <c r="BF3111" s="2">
        <v>0</v>
      </c>
      <c r="BG3111" s="2">
        <v>2</v>
      </c>
      <c r="BH3111" s="2">
        <v>2</v>
      </c>
      <c r="BI3111" s="2">
        <v>2</v>
      </c>
      <c r="BJ3111" s="2">
        <v>1</v>
      </c>
      <c r="BK3111" s="2">
        <v>3</v>
      </c>
      <c r="BL3111" s="2">
        <v>3</v>
      </c>
      <c r="BM3111" s="2">
        <v>3</v>
      </c>
      <c r="BN3111" s="2">
        <v>3</v>
      </c>
      <c r="BO3111" s="2">
        <v>1</v>
      </c>
      <c r="BP3111" s="2">
        <v>3</v>
      </c>
      <c r="BQ3111" s="2">
        <v>2</v>
      </c>
      <c r="BR3111" s="2">
        <v>3</v>
      </c>
      <c r="BS3111" s="2">
        <v>0</v>
      </c>
      <c r="BT3111" s="2">
        <v>0</v>
      </c>
      <c r="BU3111" s="2">
        <v>0</v>
      </c>
      <c r="BV3111" s="2">
        <v>0</v>
      </c>
      <c r="BW3111" s="2">
        <v>0</v>
      </c>
      <c r="BX3111" s="2">
        <v>0</v>
      </c>
      <c r="BY3111" s="2">
        <v>0</v>
      </c>
      <c r="BZ3111" s="2">
        <v>0</v>
      </c>
      <c r="CA3111" s="2">
        <v>0</v>
      </c>
      <c r="CB3111" s="2">
        <v>0</v>
      </c>
      <c r="CC3111" s="2">
        <v>0</v>
      </c>
      <c r="CD3111" s="2">
        <v>0</v>
      </c>
      <c r="CE3111" s="2">
        <v>0</v>
      </c>
      <c r="CF3111" s="2">
        <v>0</v>
      </c>
      <c r="CG3111" s="2">
        <v>0</v>
      </c>
      <c r="CH3111" s="2">
        <v>0</v>
      </c>
      <c r="CI3111" s="2">
        <v>0</v>
      </c>
      <c r="CJ3111" s="2">
        <v>0</v>
      </c>
      <c r="CK3111" s="2">
        <v>0</v>
      </c>
      <c r="CL3111" s="2">
        <v>0</v>
      </c>
    </row>
    <row r="3112" spans="1:90" x14ac:dyDescent="0.25">
      <c r="A3112" t="s">
        <v>115</v>
      </c>
      <c r="B3112">
        <v>10602</v>
      </c>
      <c r="C3112" t="s">
        <v>230</v>
      </c>
      <c r="D3112">
        <v>1</v>
      </c>
      <c r="E3112">
        <v>8</v>
      </c>
      <c r="F3112">
        <v>904946</v>
      </c>
      <c r="G3112">
        <v>35904946</v>
      </c>
      <c r="H3112" t="s">
        <v>17896</v>
      </c>
      <c r="I3112">
        <v>581</v>
      </c>
      <c r="J3112" t="s">
        <v>984</v>
      </c>
      <c r="K3112" t="s">
        <v>1104</v>
      </c>
      <c r="L3112">
        <v>1</v>
      </c>
      <c r="M3112" t="s">
        <v>984</v>
      </c>
      <c r="N3112">
        <v>9430210</v>
      </c>
      <c r="O3112" t="s">
        <v>92</v>
      </c>
      <c r="P3112" t="s">
        <v>17897</v>
      </c>
      <c r="Q3112">
        <v>135</v>
      </c>
      <c r="R3112">
        <v>11</v>
      </c>
      <c r="S3112">
        <v>48234433</v>
      </c>
      <c r="T3112">
        <v>48259089</v>
      </c>
      <c r="U3112" t="s">
        <v>17898</v>
      </c>
      <c r="V3112">
        <v>1</v>
      </c>
      <c r="W3112" s="2">
        <v>0</v>
      </c>
      <c r="X3112" s="2">
        <v>0</v>
      </c>
      <c r="Y3112" s="2">
        <v>32</v>
      </c>
      <c r="Z3112" s="2">
        <v>31</v>
      </c>
      <c r="AA3112" s="2">
        <v>55</v>
      </c>
      <c r="AB3112" s="2">
        <v>46</v>
      </c>
      <c r="AC3112" s="2">
        <v>58</v>
      </c>
      <c r="AD3112" s="2">
        <v>65</v>
      </c>
      <c r="AE3112" s="2">
        <v>62</v>
      </c>
      <c r="AF3112" s="2">
        <v>70</v>
      </c>
      <c r="AG3112" s="2">
        <v>66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0</v>
      </c>
      <c r="AU3112" s="2">
        <v>0</v>
      </c>
      <c r="AV3112" s="2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2">
        <v>0</v>
      </c>
      <c r="BD3112" s="2">
        <v>0</v>
      </c>
      <c r="BE3112" s="2">
        <v>0</v>
      </c>
      <c r="BF3112" s="2">
        <v>0</v>
      </c>
      <c r="BG3112" s="2">
        <v>1</v>
      </c>
      <c r="BH3112" s="2">
        <v>1</v>
      </c>
      <c r="BI3112" s="2">
        <v>3</v>
      </c>
      <c r="BJ3112" s="2">
        <v>4</v>
      </c>
      <c r="BK3112" s="2">
        <v>3</v>
      </c>
      <c r="BL3112" s="2">
        <v>4</v>
      </c>
      <c r="BM3112" s="2">
        <v>2</v>
      </c>
      <c r="BN3112" s="2">
        <v>2</v>
      </c>
      <c r="BO3112" s="2">
        <v>3</v>
      </c>
      <c r="BP3112" s="2">
        <v>0</v>
      </c>
      <c r="BQ3112" s="2">
        <v>0</v>
      </c>
      <c r="BR3112" s="2">
        <v>0</v>
      </c>
      <c r="BS3112" s="2">
        <v>0</v>
      </c>
      <c r="BT3112" s="2">
        <v>0</v>
      </c>
      <c r="BU3112" s="2">
        <v>0</v>
      </c>
      <c r="BV3112" s="2">
        <v>0</v>
      </c>
      <c r="BW3112" s="2">
        <v>0</v>
      </c>
      <c r="BX3112" s="2">
        <v>0</v>
      </c>
      <c r="BY3112" s="2">
        <v>0</v>
      </c>
      <c r="BZ3112" s="2">
        <v>0</v>
      </c>
      <c r="CA3112" s="2">
        <v>0</v>
      </c>
      <c r="CB3112" s="2">
        <v>0</v>
      </c>
      <c r="CC3112" s="2">
        <v>0</v>
      </c>
      <c r="CD3112" s="2">
        <v>0</v>
      </c>
      <c r="CE3112" s="2">
        <v>0</v>
      </c>
      <c r="CF3112" s="2">
        <v>0</v>
      </c>
      <c r="CG3112" s="2">
        <v>0</v>
      </c>
      <c r="CH3112" s="2">
        <v>0</v>
      </c>
      <c r="CI3112" s="2">
        <v>0</v>
      </c>
      <c r="CJ3112" s="2">
        <v>0</v>
      </c>
      <c r="CK3112" s="2">
        <v>0</v>
      </c>
      <c r="CL3112" s="2">
        <v>0</v>
      </c>
    </row>
    <row r="3113" spans="1:90" x14ac:dyDescent="0.25">
      <c r="A3113" t="s">
        <v>115</v>
      </c>
      <c r="B3113">
        <v>10602</v>
      </c>
      <c r="C3113" t="s">
        <v>230</v>
      </c>
      <c r="D3113">
        <v>1</v>
      </c>
      <c r="E3113">
        <v>8</v>
      </c>
      <c r="F3113">
        <v>7857</v>
      </c>
      <c r="G3113">
        <v>35007857</v>
      </c>
      <c r="H3113" t="s">
        <v>16248</v>
      </c>
      <c r="I3113">
        <v>589</v>
      </c>
      <c r="J3113" t="s">
        <v>277</v>
      </c>
      <c r="K3113" t="s">
        <v>278</v>
      </c>
      <c r="L3113">
        <v>1</v>
      </c>
      <c r="M3113" t="s">
        <v>277</v>
      </c>
      <c r="N3113">
        <v>9450000</v>
      </c>
      <c r="O3113" t="s">
        <v>92</v>
      </c>
      <c r="P3113" t="s">
        <v>16249</v>
      </c>
      <c r="Q3113">
        <v>222</v>
      </c>
      <c r="R3113">
        <v>11</v>
      </c>
      <c r="S3113">
        <v>48201116</v>
      </c>
      <c r="T3113">
        <v>48202011</v>
      </c>
      <c r="U3113" t="s">
        <v>16250</v>
      </c>
      <c r="V3113">
        <v>1</v>
      </c>
      <c r="W3113" s="2">
        <v>0</v>
      </c>
      <c r="X3113" s="2">
        <v>0</v>
      </c>
      <c r="Y3113" s="2">
        <v>45</v>
      </c>
      <c r="Z3113" s="2">
        <v>48</v>
      </c>
      <c r="AA3113" s="2">
        <v>42</v>
      </c>
      <c r="AB3113" s="2">
        <v>42</v>
      </c>
      <c r="AC3113" s="2">
        <v>59</v>
      </c>
      <c r="AD3113" s="2">
        <v>48</v>
      </c>
      <c r="AE3113" s="2">
        <v>47</v>
      </c>
      <c r="AF3113" s="2">
        <v>44</v>
      </c>
      <c r="AG3113" s="2">
        <v>56</v>
      </c>
      <c r="AH3113" s="2">
        <v>68</v>
      </c>
      <c r="AI3113" s="2">
        <v>61</v>
      </c>
      <c r="AJ3113" s="2">
        <v>68</v>
      </c>
      <c r="AK3113" s="2">
        <v>0</v>
      </c>
      <c r="AL3113" s="2">
        <v>0</v>
      </c>
      <c r="AM3113" s="2">
        <v>0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0</v>
      </c>
      <c r="AU3113" s="2">
        <v>0</v>
      </c>
      <c r="AV3113" s="2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2">
        <v>56</v>
      </c>
      <c r="BD3113" s="2">
        <v>0</v>
      </c>
      <c r="BE3113" s="2">
        <v>0</v>
      </c>
      <c r="BF3113" s="2">
        <v>0</v>
      </c>
      <c r="BG3113" s="2">
        <v>3</v>
      </c>
      <c r="BH3113" s="2">
        <v>2</v>
      </c>
      <c r="BI3113" s="2">
        <v>3</v>
      </c>
      <c r="BJ3113" s="2">
        <v>4</v>
      </c>
      <c r="BK3113" s="2">
        <v>2</v>
      </c>
      <c r="BL3113" s="2">
        <v>2</v>
      </c>
      <c r="BM3113" s="2">
        <v>2</v>
      </c>
      <c r="BN3113" s="2">
        <v>4</v>
      </c>
      <c r="BO3113" s="2">
        <v>4</v>
      </c>
      <c r="BP3113" s="2">
        <v>3</v>
      </c>
      <c r="BQ3113" s="2">
        <v>3</v>
      </c>
      <c r="BR3113" s="2">
        <v>3</v>
      </c>
      <c r="BS3113" s="2">
        <v>0</v>
      </c>
      <c r="BT3113" s="2">
        <v>0</v>
      </c>
      <c r="BU3113" s="2">
        <v>0</v>
      </c>
      <c r="BV3113" s="2">
        <v>0</v>
      </c>
      <c r="BW3113" s="2">
        <v>0</v>
      </c>
      <c r="BX3113" s="2">
        <v>0</v>
      </c>
      <c r="BY3113" s="2">
        <v>0</v>
      </c>
      <c r="BZ3113" s="2">
        <v>0</v>
      </c>
      <c r="CA3113" s="2">
        <v>0</v>
      </c>
      <c r="CB3113" s="2">
        <v>0</v>
      </c>
      <c r="CC3113" s="2">
        <v>0</v>
      </c>
      <c r="CD3113" s="2">
        <v>0</v>
      </c>
      <c r="CE3113" s="2">
        <v>0</v>
      </c>
      <c r="CF3113" s="2">
        <v>0</v>
      </c>
      <c r="CG3113" s="2">
        <v>0</v>
      </c>
      <c r="CH3113" s="2">
        <v>0</v>
      </c>
      <c r="CI3113" s="2">
        <v>0</v>
      </c>
      <c r="CJ3113" s="2">
        <v>0</v>
      </c>
      <c r="CK3113" s="2">
        <v>3</v>
      </c>
      <c r="CL3113" s="2">
        <v>0</v>
      </c>
    </row>
    <row r="3114" spans="1:90" x14ac:dyDescent="0.25">
      <c r="A3114" t="s">
        <v>115</v>
      </c>
      <c r="B3114">
        <v>10602</v>
      </c>
      <c r="C3114" t="s">
        <v>230</v>
      </c>
      <c r="D3114">
        <v>1</v>
      </c>
      <c r="E3114">
        <v>8</v>
      </c>
      <c r="F3114">
        <v>904739</v>
      </c>
      <c r="G3114">
        <v>35904739</v>
      </c>
      <c r="H3114" t="s">
        <v>231</v>
      </c>
      <c r="I3114">
        <v>442</v>
      </c>
      <c r="J3114" t="s">
        <v>230</v>
      </c>
      <c r="K3114" t="s">
        <v>232</v>
      </c>
      <c r="L3114">
        <v>1</v>
      </c>
      <c r="M3114" t="s">
        <v>230</v>
      </c>
      <c r="N3114">
        <v>9350580</v>
      </c>
      <c r="O3114" t="s">
        <v>92</v>
      </c>
      <c r="P3114" t="s">
        <v>233</v>
      </c>
      <c r="Q3114">
        <v>253</v>
      </c>
      <c r="R3114">
        <v>11</v>
      </c>
      <c r="S3114">
        <v>45455601</v>
      </c>
      <c r="T3114">
        <v>45459274</v>
      </c>
      <c r="U3114" t="s">
        <v>234</v>
      </c>
      <c r="V3114">
        <v>1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84</v>
      </c>
      <c r="AE3114" s="2">
        <v>101</v>
      </c>
      <c r="AF3114" s="2">
        <v>85</v>
      </c>
      <c r="AG3114" s="2">
        <v>129</v>
      </c>
      <c r="AH3114" s="2">
        <v>156</v>
      </c>
      <c r="AI3114" s="2">
        <v>174</v>
      </c>
      <c r="AJ3114" s="2">
        <v>193</v>
      </c>
      <c r="AK3114" s="2">
        <v>0</v>
      </c>
      <c r="AL3114" s="2">
        <v>0</v>
      </c>
      <c r="AM3114" s="2">
        <v>0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>
        <v>0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2">
        <v>0</v>
      </c>
      <c r="BD3114" s="2">
        <v>0</v>
      </c>
      <c r="BE3114" s="2">
        <v>0</v>
      </c>
      <c r="BF3114" s="2">
        <v>0</v>
      </c>
      <c r="BG3114" s="2">
        <v>0</v>
      </c>
      <c r="BH3114" s="2">
        <v>0</v>
      </c>
      <c r="BI3114" s="2">
        <v>0</v>
      </c>
      <c r="BJ3114" s="2">
        <v>0</v>
      </c>
      <c r="BK3114" s="2">
        <v>0</v>
      </c>
      <c r="BL3114" s="2">
        <v>6</v>
      </c>
      <c r="BM3114" s="2">
        <v>4</v>
      </c>
      <c r="BN3114" s="2">
        <v>5</v>
      </c>
      <c r="BO3114" s="2">
        <v>6</v>
      </c>
      <c r="BP3114" s="2">
        <v>5</v>
      </c>
      <c r="BQ3114" s="2">
        <v>6</v>
      </c>
      <c r="BR3114" s="2">
        <v>8</v>
      </c>
      <c r="BS3114" s="2">
        <v>0</v>
      </c>
      <c r="BT3114" s="2">
        <v>0</v>
      </c>
      <c r="BU3114" s="2">
        <v>0</v>
      </c>
      <c r="BV3114" s="2">
        <v>0</v>
      </c>
      <c r="BW3114" s="2">
        <v>0</v>
      </c>
      <c r="BX3114" s="2">
        <v>0</v>
      </c>
      <c r="BY3114" s="2">
        <v>0</v>
      </c>
      <c r="BZ3114" s="2">
        <v>0</v>
      </c>
      <c r="CA3114" s="2">
        <v>0</v>
      </c>
      <c r="CB3114" s="2">
        <v>0</v>
      </c>
      <c r="CC3114" s="2">
        <v>0</v>
      </c>
      <c r="CD3114" s="2">
        <v>0</v>
      </c>
      <c r="CE3114" s="2">
        <v>0</v>
      </c>
      <c r="CF3114" s="2">
        <v>0</v>
      </c>
      <c r="CG3114" s="2">
        <v>0</v>
      </c>
      <c r="CH3114" s="2">
        <v>0</v>
      </c>
      <c r="CI3114" s="2">
        <v>0</v>
      </c>
      <c r="CJ3114" s="2">
        <v>0</v>
      </c>
      <c r="CK3114" s="2">
        <v>0</v>
      </c>
      <c r="CL3114" s="2">
        <v>0</v>
      </c>
    </row>
    <row r="3115" spans="1:90" x14ac:dyDescent="0.25">
      <c r="A3115" t="s">
        <v>115</v>
      </c>
      <c r="B3115">
        <v>10602</v>
      </c>
      <c r="C3115" t="s">
        <v>230</v>
      </c>
      <c r="D3115">
        <v>1</v>
      </c>
      <c r="E3115">
        <v>8</v>
      </c>
      <c r="F3115">
        <v>7808</v>
      </c>
      <c r="G3115">
        <v>35007808</v>
      </c>
      <c r="H3115" t="s">
        <v>18282</v>
      </c>
      <c r="I3115">
        <v>442</v>
      </c>
      <c r="J3115" t="s">
        <v>230</v>
      </c>
      <c r="K3115" t="s">
        <v>1292</v>
      </c>
      <c r="L3115">
        <v>1</v>
      </c>
      <c r="M3115" t="s">
        <v>230</v>
      </c>
      <c r="N3115">
        <v>9320680</v>
      </c>
      <c r="O3115" t="s">
        <v>102</v>
      </c>
      <c r="P3115" t="s">
        <v>18283</v>
      </c>
      <c r="Q3115">
        <v>751</v>
      </c>
      <c r="R3115">
        <v>11</v>
      </c>
      <c r="S3115">
        <v>45147117</v>
      </c>
      <c r="T3115">
        <v>45439793</v>
      </c>
      <c r="U3115" t="s">
        <v>18284</v>
      </c>
      <c r="V3115">
        <v>1</v>
      </c>
      <c r="W3115" s="2">
        <v>0</v>
      </c>
      <c r="X3115" s="2">
        <v>0</v>
      </c>
      <c r="Y3115" s="2">
        <v>42</v>
      </c>
      <c r="Z3115" s="2">
        <v>78</v>
      </c>
      <c r="AA3115" s="2">
        <v>63</v>
      </c>
      <c r="AB3115" s="2">
        <v>74</v>
      </c>
      <c r="AC3115" s="2">
        <v>68</v>
      </c>
      <c r="AD3115" s="2">
        <v>62</v>
      </c>
      <c r="AE3115" s="2">
        <v>54</v>
      </c>
      <c r="AF3115" s="2">
        <v>51</v>
      </c>
      <c r="AG3115" s="2">
        <v>87</v>
      </c>
      <c r="AH3115" s="2">
        <v>84</v>
      </c>
      <c r="AI3115" s="2">
        <v>59</v>
      </c>
      <c r="AJ3115" s="2">
        <v>91</v>
      </c>
      <c r="AK3115" s="2">
        <v>0</v>
      </c>
      <c r="AL3115" s="2">
        <v>0</v>
      </c>
      <c r="AM3115" s="2">
        <v>0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242</v>
      </c>
      <c r="AV3115" s="2">
        <v>0</v>
      </c>
      <c r="AW3115" s="2">
        <v>0</v>
      </c>
      <c r="AX3115" s="2">
        <v>0</v>
      </c>
      <c r="AY3115" s="2">
        <v>0</v>
      </c>
      <c r="AZ3115" s="2">
        <v>0</v>
      </c>
      <c r="BA3115" s="2">
        <v>0</v>
      </c>
      <c r="BB3115" s="2">
        <v>0</v>
      </c>
      <c r="BC3115" s="2">
        <v>0</v>
      </c>
      <c r="BD3115" s="2">
        <v>23</v>
      </c>
      <c r="BE3115" s="2">
        <v>0</v>
      </c>
      <c r="BF3115" s="2">
        <v>0</v>
      </c>
      <c r="BG3115" s="2">
        <v>3</v>
      </c>
      <c r="BH3115" s="2">
        <v>5</v>
      </c>
      <c r="BI3115" s="2">
        <v>3</v>
      </c>
      <c r="BJ3115" s="2">
        <v>5</v>
      </c>
      <c r="BK3115" s="2">
        <v>4</v>
      </c>
      <c r="BL3115" s="2">
        <v>3</v>
      </c>
      <c r="BM3115" s="2">
        <v>4</v>
      </c>
      <c r="BN3115" s="2">
        <v>3</v>
      </c>
      <c r="BO3115" s="2">
        <v>5</v>
      </c>
      <c r="BP3115" s="2">
        <v>4</v>
      </c>
      <c r="BQ3115" s="2">
        <v>3</v>
      </c>
      <c r="BR3115" s="2">
        <v>3</v>
      </c>
      <c r="BS3115" s="2">
        <v>0</v>
      </c>
      <c r="BT3115" s="2">
        <v>0</v>
      </c>
      <c r="BU3115" s="2">
        <v>0</v>
      </c>
      <c r="BV3115" s="2">
        <v>0</v>
      </c>
      <c r="BW3115" s="2">
        <v>0</v>
      </c>
      <c r="BX3115" s="2">
        <v>0</v>
      </c>
      <c r="BY3115" s="2">
        <v>0</v>
      </c>
      <c r="BZ3115" s="2">
        <v>0</v>
      </c>
      <c r="CA3115" s="2">
        <v>0</v>
      </c>
      <c r="CB3115" s="2">
        <v>0</v>
      </c>
      <c r="CC3115" s="2">
        <v>7</v>
      </c>
      <c r="CD3115" s="2">
        <v>0</v>
      </c>
      <c r="CE3115" s="2">
        <v>0</v>
      </c>
      <c r="CF3115" s="2">
        <v>0</v>
      </c>
      <c r="CG3115" s="2">
        <v>0</v>
      </c>
      <c r="CH3115" s="2">
        <v>0</v>
      </c>
      <c r="CI3115" s="2">
        <v>0</v>
      </c>
      <c r="CJ3115" s="2">
        <v>0</v>
      </c>
      <c r="CK3115" s="2">
        <v>0</v>
      </c>
      <c r="CL3115" s="2">
        <v>5</v>
      </c>
    </row>
    <row r="3116" spans="1:90" x14ac:dyDescent="0.25">
      <c r="A3116" t="s">
        <v>115</v>
      </c>
      <c r="B3116">
        <v>10602</v>
      </c>
      <c r="C3116" t="s">
        <v>230</v>
      </c>
      <c r="D3116">
        <v>1</v>
      </c>
      <c r="E3116">
        <v>8</v>
      </c>
      <c r="F3116">
        <v>7572</v>
      </c>
      <c r="G3116">
        <v>35007572</v>
      </c>
      <c r="H3116" t="s">
        <v>11226</v>
      </c>
      <c r="I3116">
        <v>442</v>
      </c>
      <c r="J3116" t="s">
        <v>230</v>
      </c>
      <c r="K3116" t="s">
        <v>3098</v>
      </c>
      <c r="L3116">
        <v>1</v>
      </c>
      <c r="M3116" t="s">
        <v>230</v>
      </c>
      <c r="N3116">
        <v>9370490</v>
      </c>
      <c r="O3116" t="s">
        <v>92</v>
      </c>
      <c r="P3116" t="s">
        <v>3197</v>
      </c>
      <c r="Q3116">
        <v>136</v>
      </c>
      <c r="R3116">
        <v>11</v>
      </c>
      <c r="S3116">
        <v>45556150</v>
      </c>
      <c r="T3116">
        <v>45559039</v>
      </c>
      <c r="U3116" t="s">
        <v>11227</v>
      </c>
      <c r="V3116">
        <v>1</v>
      </c>
      <c r="W3116" s="2">
        <v>0</v>
      </c>
      <c r="X3116" s="2">
        <v>0</v>
      </c>
      <c r="Y3116" s="2">
        <v>128</v>
      </c>
      <c r="Z3116" s="2">
        <v>63</v>
      </c>
      <c r="AA3116" s="2">
        <v>123</v>
      </c>
      <c r="AB3116" s="2">
        <v>66</v>
      </c>
      <c r="AC3116" s="2">
        <v>125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0</v>
      </c>
      <c r="AU3116" s="2">
        <v>0</v>
      </c>
      <c r="AV3116" s="2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2">
        <v>0</v>
      </c>
      <c r="BD3116" s="2">
        <v>21</v>
      </c>
      <c r="BE3116" s="2">
        <v>0</v>
      </c>
      <c r="BF3116" s="2">
        <v>0</v>
      </c>
      <c r="BG3116" s="2">
        <v>5</v>
      </c>
      <c r="BH3116" s="2">
        <v>3</v>
      </c>
      <c r="BI3116" s="2">
        <v>6</v>
      </c>
      <c r="BJ3116" s="2">
        <v>2</v>
      </c>
      <c r="BK3116" s="2">
        <v>6</v>
      </c>
      <c r="BL3116" s="2">
        <v>0</v>
      </c>
      <c r="BM3116" s="2">
        <v>0</v>
      </c>
      <c r="BN3116" s="2">
        <v>0</v>
      </c>
      <c r="BO3116" s="2">
        <v>0</v>
      </c>
      <c r="BP3116" s="2">
        <v>0</v>
      </c>
      <c r="BQ3116" s="2">
        <v>0</v>
      </c>
      <c r="BR3116" s="2">
        <v>0</v>
      </c>
      <c r="BS3116" s="2">
        <v>0</v>
      </c>
      <c r="BT3116" s="2">
        <v>0</v>
      </c>
      <c r="BU3116" s="2">
        <v>0</v>
      </c>
      <c r="BV3116" s="2">
        <v>0</v>
      </c>
      <c r="BW3116" s="2">
        <v>0</v>
      </c>
      <c r="BX3116" s="2">
        <v>0</v>
      </c>
      <c r="BY3116" s="2">
        <v>0</v>
      </c>
      <c r="BZ3116" s="2">
        <v>0</v>
      </c>
      <c r="CA3116" s="2">
        <v>0</v>
      </c>
      <c r="CB3116" s="2">
        <v>0</v>
      </c>
      <c r="CC3116" s="2">
        <v>0</v>
      </c>
      <c r="CD3116" s="2">
        <v>0</v>
      </c>
      <c r="CE3116" s="2">
        <v>0</v>
      </c>
      <c r="CF3116" s="2">
        <v>0</v>
      </c>
      <c r="CG3116" s="2">
        <v>0</v>
      </c>
      <c r="CH3116" s="2">
        <v>0</v>
      </c>
      <c r="CI3116" s="2">
        <v>0</v>
      </c>
      <c r="CJ3116" s="2">
        <v>0</v>
      </c>
      <c r="CK3116" s="2">
        <v>0</v>
      </c>
      <c r="CL3116" s="2">
        <v>7</v>
      </c>
    </row>
    <row r="3117" spans="1:90" x14ac:dyDescent="0.25">
      <c r="A3117" t="s">
        <v>115</v>
      </c>
      <c r="B3117">
        <v>10602</v>
      </c>
      <c r="C3117" t="s">
        <v>230</v>
      </c>
      <c r="D3117">
        <v>1</v>
      </c>
      <c r="E3117">
        <v>8</v>
      </c>
      <c r="F3117">
        <v>7833</v>
      </c>
      <c r="G3117">
        <v>35007833</v>
      </c>
      <c r="H3117" t="s">
        <v>11207</v>
      </c>
      <c r="I3117">
        <v>442</v>
      </c>
      <c r="J3117" t="s">
        <v>230</v>
      </c>
      <c r="K3117" t="s">
        <v>2735</v>
      </c>
      <c r="L3117">
        <v>1</v>
      </c>
      <c r="M3117" t="s">
        <v>230</v>
      </c>
      <c r="N3117">
        <v>9330120</v>
      </c>
      <c r="O3117" t="s">
        <v>92</v>
      </c>
      <c r="P3117" t="s">
        <v>11208</v>
      </c>
      <c r="Q3117">
        <v>31</v>
      </c>
      <c r="R3117">
        <v>11</v>
      </c>
      <c r="S3117">
        <v>45761900</v>
      </c>
      <c r="U3117" t="s">
        <v>11209</v>
      </c>
      <c r="V3117">
        <v>1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238</v>
      </c>
      <c r="AE3117" s="2">
        <v>245</v>
      </c>
      <c r="AF3117" s="2">
        <v>231</v>
      </c>
      <c r="AG3117" s="2">
        <v>224</v>
      </c>
      <c r="AH3117" s="2">
        <v>153</v>
      </c>
      <c r="AI3117" s="2">
        <v>155</v>
      </c>
      <c r="AJ3117" s="2">
        <v>160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0</v>
      </c>
      <c r="AU3117" s="2">
        <v>0</v>
      </c>
      <c r="AV3117" s="2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2">
        <v>0</v>
      </c>
      <c r="BD3117" s="2">
        <v>0</v>
      </c>
      <c r="BE3117" s="2">
        <v>0</v>
      </c>
      <c r="BF3117" s="2">
        <v>0</v>
      </c>
      <c r="BG3117" s="2">
        <v>0</v>
      </c>
      <c r="BH3117" s="2">
        <v>0</v>
      </c>
      <c r="BI3117" s="2">
        <v>0</v>
      </c>
      <c r="BJ3117" s="2">
        <v>0</v>
      </c>
      <c r="BK3117" s="2">
        <v>0</v>
      </c>
      <c r="BL3117" s="2">
        <v>11</v>
      </c>
      <c r="BM3117" s="2">
        <v>10</v>
      </c>
      <c r="BN3117" s="2">
        <v>12</v>
      </c>
      <c r="BO3117" s="2">
        <v>10</v>
      </c>
      <c r="BP3117" s="2">
        <v>6</v>
      </c>
      <c r="BQ3117" s="2">
        <v>4</v>
      </c>
      <c r="BR3117" s="2">
        <v>7</v>
      </c>
      <c r="BS3117" s="2">
        <v>0</v>
      </c>
      <c r="BT3117" s="2">
        <v>0</v>
      </c>
      <c r="BU3117" s="2">
        <v>0</v>
      </c>
      <c r="BV3117" s="2">
        <v>0</v>
      </c>
      <c r="BW3117" s="2">
        <v>0</v>
      </c>
      <c r="BX3117" s="2">
        <v>0</v>
      </c>
      <c r="BY3117" s="2">
        <v>0</v>
      </c>
      <c r="BZ3117" s="2">
        <v>0</v>
      </c>
      <c r="CA3117" s="2">
        <v>0</v>
      </c>
      <c r="CB3117" s="2">
        <v>0</v>
      </c>
      <c r="CC3117" s="2">
        <v>0</v>
      </c>
      <c r="CD3117" s="2">
        <v>0</v>
      </c>
      <c r="CE3117" s="2">
        <v>0</v>
      </c>
      <c r="CF3117" s="2">
        <v>0</v>
      </c>
      <c r="CG3117" s="2">
        <v>0</v>
      </c>
      <c r="CH3117" s="2">
        <v>0</v>
      </c>
      <c r="CI3117" s="2">
        <v>0</v>
      </c>
      <c r="CJ3117" s="2">
        <v>0</v>
      </c>
      <c r="CK3117" s="2">
        <v>0</v>
      </c>
      <c r="CL3117" s="2">
        <v>0</v>
      </c>
    </row>
    <row r="3118" spans="1:90" x14ac:dyDescent="0.25">
      <c r="A3118" t="s">
        <v>115</v>
      </c>
      <c r="B3118">
        <v>10602</v>
      </c>
      <c r="C3118" t="s">
        <v>230</v>
      </c>
      <c r="D3118">
        <v>1</v>
      </c>
      <c r="E3118">
        <v>8</v>
      </c>
      <c r="F3118">
        <v>41221</v>
      </c>
      <c r="G3118">
        <v>35041221</v>
      </c>
      <c r="H3118" t="s">
        <v>7752</v>
      </c>
      <c r="I3118">
        <v>442</v>
      </c>
      <c r="J3118" t="s">
        <v>230</v>
      </c>
      <c r="K3118" t="s">
        <v>7753</v>
      </c>
      <c r="L3118">
        <v>1</v>
      </c>
      <c r="M3118" t="s">
        <v>230</v>
      </c>
      <c r="N3118">
        <v>9330623</v>
      </c>
      <c r="O3118" t="s">
        <v>261</v>
      </c>
      <c r="P3118" t="s">
        <v>7754</v>
      </c>
      <c r="Q3118">
        <v>1189</v>
      </c>
      <c r="R3118">
        <v>11</v>
      </c>
      <c r="S3118">
        <v>45762261</v>
      </c>
      <c r="T3118">
        <v>45784638</v>
      </c>
      <c r="U3118" t="s">
        <v>7755</v>
      </c>
      <c r="V3118">
        <v>1</v>
      </c>
      <c r="W3118" s="2">
        <v>0</v>
      </c>
      <c r="X3118" s="2">
        <v>0</v>
      </c>
      <c r="Y3118" s="2">
        <v>0</v>
      </c>
      <c r="Z3118" s="2">
        <v>66</v>
      </c>
      <c r="AA3118" s="2">
        <v>65</v>
      </c>
      <c r="AB3118" s="2">
        <v>80</v>
      </c>
      <c r="AC3118" s="2">
        <v>98</v>
      </c>
      <c r="AD3118" s="2">
        <v>74</v>
      </c>
      <c r="AE3118" s="2">
        <v>97</v>
      </c>
      <c r="AF3118" s="2">
        <v>65</v>
      </c>
      <c r="AG3118" s="2">
        <v>86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0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0</v>
      </c>
      <c r="AU3118" s="2">
        <v>0</v>
      </c>
      <c r="AV3118" s="2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2">
        <v>0</v>
      </c>
      <c r="BD3118" s="2">
        <v>0</v>
      </c>
      <c r="BE3118" s="2">
        <v>0</v>
      </c>
      <c r="BF3118" s="2">
        <v>0</v>
      </c>
      <c r="BG3118" s="2">
        <v>0</v>
      </c>
      <c r="BH3118" s="2">
        <v>3</v>
      </c>
      <c r="BI3118" s="2">
        <v>3</v>
      </c>
      <c r="BJ3118" s="2">
        <v>3</v>
      </c>
      <c r="BK3118" s="2">
        <v>4</v>
      </c>
      <c r="BL3118" s="2">
        <v>3</v>
      </c>
      <c r="BM3118" s="2">
        <v>4</v>
      </c>
      <c r="BN3118" s="2">
        <v>4</v>
      </c>
      <c r="BO3118" s="2">
        <v>5</v>
      </c>
      <c r="BP3118" s="2">
        <v>0</v>
      </c>
      <c r="BQ3118" s="2">
        <v>0</v>
      </c>
      <c r="BR3118" s="2">
        <v>0</v>
      </c>
      <c r="BS3118" s="2">
        <v>0</v>
      </c>
      <c r="BT3118" s="2">
        <v>0</v>
      </c>
      <c r="BU3118" s="2">
        <v>0</v>
      </c>
      <c r="BV3118" s="2">
        <v>0</v>
      </c>
      <c r="BW3118" s="2">
        <v>0</v>
      </c>
      <c r="BX3118" s="2">
        <v>0</v>
      </c>
      <c r="BY3118" s="2">
        <v>0</v>
      </c>
      <c r="BZ3118" s="2">
        <v>0</v>
      </c>
      <c r="CA3118" s="2">
        <v>0</v>
      </c>
      <c r="CB3118" s="2">
        <v>0</v>
      </c>
      <c r="CC3118" s="2">
        <v>0</v>
      </c>
      <c r="CD3118" s="2">
        <v>0</v>
      </c>
      <c r="CE3118" s="2">
        <v>0</v>
      </c>
      <c r="CF3118" s="2">
        <v>0</v>
      </c>
      <c r="CG3118" s="2">
        <v>0</v>
      </c>
      <c r="CH3118" s="2">
        <v>0</v>
      </c>
      <c r="CI3118" s="2">
        <v>0</v>
      </c>
      <c r="CJ3118" s="2">
        <v>0</v>
      </c>
      <c r="CK3118" s="2">
        <v>0</v>
      </c>
      <c r="CL3118" s="2">
        <v>0</v>
      </c>
    </row>
    <row r="3119" spans="1:90" x14ac:dyDescent="0.25">
      <c r="A3119" t="s">
        <v>115</v>
      </c>
      <c r="B3119">
        <v>10602</v>
      </c>
      <c r="C3119" t="s">
        <v>230</v>
      </c>
      <c r="D3119">
        <v>1</v>
      </c>
      <c r="E3119">
        <v>8</v>
      </c>
      <c r="F3119">
        <v>904491</v>
      </c>
      <c r="G3119">
        <v>35904491</v>
      </c>
      <c r="H3119" t="s">
        <v>17938</v>
      </c>
      <c r="I3119">
        <v>589</v>
      </c>
      <c r="J3119" t="s">
        <v>277</v>
      </c>
      <c r="K3119" t="s">
        <v>3148</v>
      </c>
      <c r="L3119">
        <v>1</v>
      </c>
      <c r="M3119" t="s">
        <v>277</v>
      </c>
      <c r="N3119">
        <v>9450000</v>
      </c>
      <c r="O3119" t="s">
        <v>92</v>
      </c>
      <c r="P3119" t="s">
        <v>8252</v>
      </c>
      <c r="Q3119">
        <v>2700</v>
      </c>
      <c r="R3119">
        <v>11</v>
      </c>
      <c r="S3119">
        <v>48201210</v>
      </c>
      <c r="T3119">
        <v>48203390</v>
      </c>
      <c r="U3119" t="s">
        <v>17939</v>
      </c>
      <c r="V3119">
        <v>1</v>
      </c>
      <c r="W3119" s="2">
        <v>0</v>
      </c>
      <c r="X3119" s="2">
        <v>0</v>
      </c>
      <c r="Y3119" s="2">
        <v>43</v>
      </c>
      <c r="Z3119" s="2">
        <v>30</v>
      </c>
      <c r="AA3119" s="2">
        <v>46</v>
      </c>
      <c r="AB3119" s="2">
        <v>23</v>
      </c>
      <c r="AC3119" s="2">
        <v>16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0</v>
      </c>
      <c r="AU3119" s="2">
        <v>0</v>
      </c>
      <c r="AV3119" s="2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2">
        <v>0</v>
      </c>
      <c r="BD3119" s="2">
        <v>0</v>
      </c>
      <c r="BE3119" s="2">
        <v>0</v>
      </c>
      <c r="BF3119" s="2">
        <v>0</v>
      </c>
      <c r="BG3119" s="2">
        <v>3</v>
      </c>
      <c r="BH3119" s="2">
        <v>2</v>
      </c>
      <c r="BI3119" s="2">
        <v>2</v>
      </c>
      <c r="BJ3119" s="2">
        <v>2</v>
      </c>
      <c r="BK3119" s="2">
        <v>2</v>
      </c>
      <c r="BL3119" s="2">
        <v>0</v>
      </c>
      <c r="BM3119" s="2">
        <v>0</v>
      </c>
      <c r="BN3119" s="2">
        <v>0</v>
      </c>
      <c r="BO3119" s="2">
        <v>0</v>
      </c>
      <c r="BP3119" s="2">
        <v>0</v>
      </c>
      <c r="BQ3119" s="2">
        <v>0</v>
      </c>
      <c r="BR3119" s="2">
        <v>0</v>
      </c>
      <c r="BS3119" s="2">
        <v>0</v>
      </c>
      <c r="BT3119" s="2">
        <v>0</v>
      </c>
      <c r="BU3119" s="2">
        <v>0</v>
      </c>
      <c r="BV3119" s="2">
        <v>0</v>
      </c>
      <c r="BW3119" s="2">
        <v>0</v>
      </c>
      <c r="BX3119" s="2">
        <v>0</v>
      </c>
      <c r="BY3119" s="2">
        <v>0</v>
      </c>
      <c r="BZ3119" s="2">
        <v>0</v>
      </c>
      <c r="CA3119" s="2">
        <v>0</v>
      </c>
      <c r="CB3119" s="2">
        <v>0</v>
      </c>
      <c r="CC3119" s="2">
        <v>0</v>
      </c>
      <c r="CD3119" s="2">
        <v>0</v>
      </c>
      <c r="CE3119" s="2">
        <v>0</v>
      </c>
      <c r="CF3119" s="2">
        <v>0</v>
      </c>
      <c r="CG3119" s="2">
        <v>0</v>
      </c>
      <c r="CH3119" s="2">
        <v>0</v>
      </c>
      <c r="CI3119" s="2">
        <v>0</v>
      </c>
      <c r="CJ3119" s="2">
        <v>0</v>
      </c>
      <c r="CK3119" s="2">
        <v>0</v>
      </c>
      <c r="CL3119" s="2">
        <v>0</v>
      </c>
    </row>
    <row r="3120" spans="1:90" x14ac:dyDescent="0.25">
      <c r="A3120" t="s">
        <v>115</v>
      </c>
      <c r="B3120">
        <v>10602</v>
      </c>
      <c r="C3120" t="s">
        <v>230</v>
      </c>
      <c r="D3120">
        <v>1</v>
      </c>
      <c r="E3120">
        <v>8</v>
      </c>
      <c r="F3120">
        <v>923837</v>
      </c>
      <c r="G3120">
        <v>35923837</v>
      </c>
      <c r="H3120" t="s">
        <v>423</v>
      </c>
      <c r="I3120">
        <v>442</v>
      </c>
      <c r="J3120" t="s">
        <v>230</v>
      </c>
      <c r="K3120" t="s">
        <v>423</v>
      </c>
      <c r="L3120">
        <v>1</v>
      </c>
      <c r="M3120" t="s">
        <v>230</v>
      </c>
      <c r="N3120">
        <v>9330630</v>
      </c>
      <c r="O3120" t="s">
        <v>92</v>
      </c>
      <c r="P3120" t="s">
        <v>3497</v>
      </c>
      <c r="Q3120">
        <v>95</v>
      </c>
      <c r="R3120">
        <v>11</v>
      </c>
      <c r="S3120">
        <v>45784640</v>
      </c>
      <c r="T3120">
        <v>45785452</v>
      </c>
      <c r="U3120" t="s">
        <v>15695</v>
      </c>
      <c r="V3120">
        <v>1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154</v>
      </c>
      <c r="AE3120" s="2">
        <v>150</v>
      </c>
      <c r="AF3120" s="2">
        <v>96</v>
      </c>
      <c r="AG3120" s="2">
        <v>163</v>
      </c>
      <c r="AH3120" s="2">
        <v>132</v>
      </c>
      <c r="AI3120" s="2">
        <v>157</v>
      </c>
      <c r="AJ3120" s="2">
        <v>112</v>
      </c>
      <c r="AK3120" s="2">
        <v>0</v>
      </c>
      <c r="AL3120" s="2">
        <v>0</v>
      </c>
      <c r="AM3120" s="2">
        <v>0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0</v>
      </c>
      <c r="AU3120" s="2">
        <v>0</v>
      </c>
      <c r="AV3120" s="2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  <c r="BG3120" s="2">
        <v>0</v>
      </c>
      <c r="BH3120" s="2">
        <v>0</v>
      </c>
      <c r="BI3120" s="2">
        <v>0</v>
      </c>
      <c r="BJ3120" s="2">
        <v>0</v>
      </c>
      <c r="BK3120" s="2">
        <v>0</v>
      </c>
      <c r="BL3120" s="2">
        <v>7</v>
      </c>
      <c r="BM3120" s="2">
        <v>8</v>
      </c>
      <c r="BN3120" s="2">
        <v>4</v>
      </c>
      <c r="BO3120" s="2">
        <v>8</v>
      </c>
      <c r="BP3120" s="2">
        <v>5</v>
      </c>
      <c r="BQ3120" s="2">
        <v>8</v>
      </c>
      <c r="BR3120" s="2">
        <v>4</v>
      </c>
      <c r="BS3120" s="2">
        <v>0</v>
      </c>
      <c r="BT3120" s="2">
        <v>0</v>
      </c>
      <c r="BU3120" s="2">
        <v>0</v>
      </c>
      <c r="BV3120" s="2">
        <v>0</v>
      </c>
      <c r="BW3120" s="2">
        <v>0</v>
      </c>
      <c r="BX3120" s="2">
        <v>0</v>
      </c>
      <c r="BY3120" s="2">
        <v>0</v>
      </c>
      <c r="BZ3120" s="2">
        <v>0</v>
      </c>
      <c r="CA3120" s="2">
        <v>0</v>
      </c>
      <c r="CB3120" s="2">
        <v>0</v>
      </c>
      <c r="CC3120" s="2">
        <v>0</v>
      </c>
      <c r="CD3120" s="2">
        <v>0</v>
      </c>
      <c r="CE3120" s="2">
        <v>0</v>
      </c>
      <c r="CF3120" s="2">
        <v>0</v>
      </c>
      <c r="CG3120" s="2">
        <v>0</v>
      </c>
      <c r="CH3120" s="2">
        <v>0</v>
      </c>
      <c r="CI3120" s="2">
        <v>0</v>
      </c>
      <c r="CJ3120" s="2">
        <v>0</v>
      </c>
      <c r="CK3120" s="2">
        <v>0</v>
      </c>
      <c r="CL3120" s="2">
        <v>0</v>
      </c>
    </row>
    <row r="3121" spans="1:90" x14ac:dyDescent="0.25">
      <c r="A3121" t="s">
        <v>115</v>
      </c>
      <c r="B3121">
        <v>10602</v>
      </c>
      <c r="C3121" t="s">
        <v>230</v>
      </c>
      <c r="D3121">
        <v>1</v>
      </c>
      <c r="E3121">
        <v>8</v>
      </c>
      <c r="F3121">
        <v>923229</v>
      </c>
      <c r="G3121">
        <v>35923229</v>
      </c>
      <c r="H3121" t="s">
        <v>5052</v>
      </c>
      <c r="I3121">
        <v>442</v>
      </c>
      <c r="J3121" t="s">
        <v>230</v>
      </c>
      <c r="K3121" t="s">
        <v>5052</v>
      </c>
      <c r="L3121">
        <v>1</v>
      </c>
      <c r="M3121" t="s">
        <v>230</v>
      </c>
      <c r="N3121">
        <v>9381075</v>
      </c>
      <c r="O3121" t="s">
        <v>92</v>
      </c>
      <c r="P3121" t="s">
        <v>4147</v>
      </c>
      <c r="Q3121">
        <v>336</v>
      </c>
      <c r="R3121">
        <v>11</v>
      </c>
      <c r="S3121">
        <v>45430539</v>
      </c>
      <c r="T3121">
        <v>45444140</v>
      </c>
      <c r="U3121" t="s">
        <v>8356</v>
      </c>
      <c r="V3121">
        <v>1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147</v>
      </c>
      <c r="AE3121" s="2">
        <v>168</v>
      </c>
      <c r="AF3121" s="2">
        <v>126</v>
      </c>
      <c r="AG3121" s="2">
        <v>145</v>
      </c>
      <c r="AH3121" s="2">
        <v>161</v>
      </c>
      <c r="AI3121" s="2">
        <v>155</v>
      </c>
      <c r="AJ3121" s="2">
        <v>144</v>
      </c>
      <c r="AK3121" s="2">
        <v>0</v>
      </c>
      <c r="AL3121" s="2">
        <v>0</v>
      </c>
      <c r="AM3121" s="2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0</v>
      </c>
      <c r="AV3121" s="2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2">
        <v>119</v>
      </c>
      <c r="BD3121" s="2">
        <v>19</v>
      </c>
      <c r="BE3121" s="2">
        <v>0</v>
      </c>
      <c r="BF3121" s="2">
        <v>0</v>
      </c>
      <c r="BG3121" s="2">
        <v>0</v>
      </c>
      <c r="BH3121" s="2">
        <v>0</v>
      </c>
      <c r="BI3121" s="2">
        <v>0</v>
      </c>
      <c r="BJ3121" s="2">
        <v>0</v>
      </c>
      <c r="BK3121" s="2">
        <v>0</v>
      </c>
      <c r="BL3121" s="2">
        <v>6</v>
      </c>
      <c r="BM3121" s="2">
        <v>8</v>
      </c>
      <c r="BN3121" s="2">
        <v>6</v>
      </c>
      <c r="BO3121" s="2">
        <v>8</v>
      </c>
      <c r="BP3121" s="2">
        <v>7</v>
      </c>
      <c r="BQ3121" s="2">
        <v>6</v>
      </c>
      <c r="BR3121" s="2">
        <v>5</v>
      </c>
      <c r="BS3121" s="2">
        <v>0</v>
      </c>
      <c r="BT3121" s="2">
        <v>0</v>
      </c>
      <c r="BU3121" s="2">
        <v>0</v>
      </c>
      <c r="BV3121" s="2">
        <v>0</v>
      </c>
      <c r="BW3121" s="2">
        <v>0</v>
      </c>
      <c r="BX3121" s="2">
        <v>0</v>
      </c>
      <c r="BY3121" s="2">
        <v>0</v>
      </c>
      <c r="BZ3121" s="2">
        <v>0</v>
      </c>
      <c r="CA3121" s="2">
        <v>0</v>
      </c>
      <c r="CB3121" s="2">
        <v>0</v>
      </c>
      <c r="CC3121" s="2">
        <v>0</v>
      </c>
      <c r="CD3121" s="2">
        <v>0</v>
      </c>
      <c r="CE3121" s="2">
        <v>0</v>
      </c>
      <c r="CF3121" s="2">
        <v>0</v>
      </c>
      <c r="CG3121" s="2">
        <v>0</v>
      </c>
      <c r="CH3121" s="2">
        <v>0</v>
      </c>
      <c r="CI3121" s="2">
        <v>0</v>
      </c>
      <c r="CJ3121" s="2">
        <v>0</v>
      </c>
      <c r="CK3121" s="2">
        <v>8</v>
      </c>
      <c r="CL3121" s="2">
        <v>4</v>
      </c>
    </row>
    <row r="3122" spans="1:90" x14ac:dyDescent="0.25">
      <c r="A3122" t="s">
        <v>115</v>
      </c>
      <c r="B3122">
        <v>10602</v>
      </c>
      <c r="C3122" t="s">
        <v>230</v>
      </c>
      <c r="D3122">
        <v>1</v>
      </c>
      <c r="E3122">
        <v>8</v>
      </c>
      <c r="F3122">
        <v>923746</v>
      </c>
      <c r="G3122">
        <v>35923746</v>
      </c>
      <c r="H3122" t="s">
        <v>16817</v>
      </c>
      <c r="I3122">
        <v>442</v>
      </c>
      <c r="J3122" t="s">
        <v>230</v>
      </c>
      <c r="K3122" t="s">
        <v>1292</v>
      </c>
      <c r="L3122">
        <v>1</v>
      </c>
      <c r="M3122" t="s">
        <v>230</v>
      </c>
      <c r="N3122">
        <v>9321410</v>
      </c>
      <c r="O3122" t="s">
        <v>102</v>
      </c>
      <c r="P3122" t="s">
        <v>14490</v>
      </c>
      <c r="Q3122">
        <v>321</v>
      </c>
      <c r="R3122">
        <v>11</v>
      </c>
      <c r="S3122">
        <v>45444141</v>
      </c>
      <c r="T3122">
        <v>45473761</v>
      </c>
      <c r="U3122" t="s">
        <v>16818</v>
      </c>
      <c r="V3122">
        <v>1</v>
      </c>
      <c r="W3122" s="2">
        <v>0</v>
      </c>
      <c r="X3122" s="2">
        <v>0</v>
      </c>
      <c r="Y3122" s="2">
        <v>0</v>
      </c>
      <c r="Z3122" s="2">
        <v>117</v>
      </c>
      <c r="AA3122" s="2">
        <v>117</v>
      </c>
      <c r="AB3122" s="2">
        <v>142</v>
      </c>
      <c r="AC3122" s="2">
        <v>155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0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0</v>
      </c>
      <c r="AU3122" s="2">
        <v>0</v>
      </c>
      <c r="AV3122" s="2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  <c r="BG3122" s="2">
        <v>0</v>
      </c>
      <c r="BH3122" s="2">
        <v>7</v>
      </c>
      <c r="BI3122" s="2">
        <v>6</v>
      </c>
      <c r="BJ3122" s="2">
        <v>7</v>
      </c>
      <c r="BK3122" s="2">
        <v>8</v>
      </c>
      <c r="BL3122" s="2">
        <v>0</v>
      </c>
      <c r="BM3122" s="2">
        <v>0</v>
      </c>
      <c r="BN3122" s="2">
        <v>0</v>
      </c>
      <c r="BO3122" s="2">
        <v>0</v>
      </c>
      <c r="BP3122" s="2">
        <v>0</v>
      </c>
      <c r="BQ3122" s="2">
        <v>0</v>
      </c>
      <c r="BR3122" s="2">
        <v>0</v>
      </c>
      <c r="BS3122" s="2">
        <v>0</v>
      </c>
      <c r="BT3122" s="2">
        <v>0</v>
      </c>
      <c r="BU3122" s="2">
        <v>0</v>
      </c>
      <c r="BV3122" s="2">
        <v>0</v>
      </c>
      <c r="BW3122" s="2">
        <v>0</v>
      </c>
      <c r="BX3122" s="2">
        <v>0</v>
      </c>
      <c r="BY3122" s="2">
        <v>0</v>
      </c>
      <c r="BZ3122" s="2">
        <v>0</v>
      </c>
      <c r="CA3122" s="2">
        <v>0</v>
      </c>
      <c r="CB3122" s="2">
        <v>0</v>
      </c>
      <c r="CC3122" s="2">
        <v>0</v>
      </c>
      <c r="CD3122" s="2">
        <v>0</v>
      </c>
      <c r="CE3122" s="2">
        <v>0</v>
      </c>
      <c r="CF3122" s="2">
        <v>0</v>
      </c>
      <c r="CG3122" s="2">
        <v>0</v>
      </c>
      <c r="CH3122" s="2">
        <v>0</v>
      </c>
      <c r="CI3122" s="2">
        <v>0</v>
      </c>
      <c r="CJ3122" s="2">
        <v>0</v>
      </c>
      <c r="CK3122" s="2">
        <v>0</v>
      </c>
      <c r="CL3122" s="2">
        <v>0</v>
      </c>
    </row>
    <row r="3123" spans="1:90" x14ac:dyDescent="0.25">
      <c r="A3123" t="s">
        <v>115</v>
      </c>
      <c r="B3123">
        <v>10602</v>
      </c>
      <c r="C3123" t="s">
        <v>230</v>
      </c>
      <c r="D3123">
        <v>1</v>
      </c>
      <c r="E3123">
        <v>8</v>
      </c>
      <c r="F3123">
        <v>434164</v>
      </c>
      <c r="G3123">
        <v>35434164</v>
      </c>
      <c r="H3123" t="s">
        <v>12415</v>
      </c>
      <c r="I3123">
        <v>442</v>
      </c>
      <c r="J3123" t="s">
        <v>230</v>
      </c>
      <c r="K3123" t="s">
        <v>1292</v>
      </c>
      <c r="L3123">
        <v>1</v>
      </c>
      <c r="M3123" t="s">
        <v>230</v>
      </c>
      <c r="N3123">
        <v>9321092</v>
      </c>
      <c r="O3123" t="s">
        <v>92</v>
      </c>
      <c r="P3123" t="s">
        <v>12416</v>
      </c>
      <c r="Q3123">
        <v>120</v>
      </c>
      <c r="R3123">
        <v>11</v>
      </c>
      <c r="S3123">
        <v>45464171</v>
      </c>
      <c r="T3123">
        <v>45464177</v>
      </c>
      <c r="U3123" t="s">
        <v>12417</v>
      </c>
      <c r="V3123">
        <v>1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264</v>
      </c>
      <c r="AE3123" s="2">
        <v>229</v>
      </c>
      <c r="AF3123" s="2">
        <v>226</v>
      </c>
      <c r="AG3123" s="2">
        <v>265</v>
      </c>
      <c r="AH3123" s="2">
        <v>54</v>
      </c>
      <c r="AI3123" s="2">
        <v>204</v>
      </c>
      <c r="AJ3123" s="2">
        <v>185</v>
      </c>
      <c r="AK3123" s="2">
        <v>0</v>
      </c>
      <c r="AL3123" s="2">
        <v>0</v>
      </c>
      <c r="AM3123" s="2">
        <v>0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0</v>
      </c>
      <c r="AU3123" s="2">
        <v>0</v>
      </c>
      <c r="AV3123" s="2">
        <v>0</v>
      </c>
      <c r="AW3123" s="2">
        <v>0</v>
      </c>
      <c r="AX3123" s="2">
        <v>0</v>
      </c>
      <c r="AY3123" s="2">
        <v>0</v>
      </c>
      <c r="AZ3123" s="2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  <c r="BG3123" s="2">
        <v>0</v>
      </c>
      <c r="BH3123" s="2">
        <v>0</v>
      </c>
      <c r="BI3123" s="2">
        <v>0</v>
      </c>
      <c r="BJ3123" s="2">
        <v>0</v>
      </c>
      <c r="BK3123" s="2">
        <v>0</v>
      </c>
      <c r="BL3123" s="2">
        <v>11</v>
      </c>
      <c r="BM3123" s="2">
        <v>10</v>
      </c>
      <c r="BN3123" s="2">
        <v>11</v>
      </c>
      <c r="BO3123" s="2">
        <v>12</v>
      </c>
      <c r="BP3123" s="2">
        <v>2</v>
      </c>
      <c r="BQ3123" s="2">
        <v>7</v>
      </c>
      <c r="BR3123" s="2">
        <v>7</v>
      </c>
      <c r="BS3123" s="2">
        <v>0</v>
      </c>
      <c r="BT3123" s="2">
        <v>0</v>
      </c>
      <c r="BU3123" s="2">
        <v>0</v>
      </c>
      <c r="BV3123" s="2">
        <v>0</v>
      </c>
      <c r="BW3123" s="2">
        <v>0</v>
      </c>
      <c r="BX3123" s="2">
        <v>0</v>
      </c>
      <c r="BY3123" s="2">
        <v>0</v>
      </c>
      <c r="BZ3123" s="2">
        <v>0</v>
      </c>
      <c r="CA3123" s="2">
        <v>0</v>
      </c>
      <c r="CB3123" s="2">
        <v>0</v>
      </c>
      <c r="CC3123" s="2">
        <v>0</v>
      </c>
      <c r="CD3123" s="2">
        <v>0</v>
      </c>
      <c r="CE3123" s="2">
        <v>0</v>
      </c>
      <c r="CF3123" s="2">
        <v>0</v>
      </c>
      <c r="CG3123" s="2">
        <v>0</v>
      </c>
      <c r="CH3123" s="2">
        <v>0</v>
      </c>
      <c r="CI3123" s="2">
        <v>0</v>
      </c>
      <c r="CJ3123" s="2">
        <v>0</v>
      </c>
      <c r="CK3123" s="2">
        <v>0</v>
      </c>
      <c r="CL3123" s="2">
        <v>0</v>
      </c>
    </row>
    <row r="3124" spans="1:90" x14ac:dyDescent="0.25">
      <c r="A3124" t="s">
        <v>115</v>
      </c>
      <c r="B3124">
        <v>10602</v>
      </c>
      <c r="C3124" t="s">
        <v>230</v>
      </c>
      <c r="D3124">
        <v>1</v>
      </c>
      <c r="E3124">
        <v>8</v>
      </c>
      <c r="F3124">
        <v>7912</v>
      </c>
      <c r="G3124">
        <v>35007912</v>
      </c>
      <c r="H3124" t="s">
        <v>14044</v>
      </c>
      <c r="I3124">
        <v>581</v>
      </c>
      <c r="J3124" t="s">
        <v>984</v>
      </c>
      <c r="K3124" t="s">
        <v>14045</v>
      </c>
      <c r="L3124">
        <v>2</v>
      </c>
      <c r="M3124" t="s">
        <v>3324</v>
      </c>
      <c r="N3124">
        <v>9445400</v>
      </c>
      <c r="O3124" t="s">
        <v>102</v>
      </c>
      <c r="P3124" t="s">
        <v>14046</v>
      </c>
      <c r="Q3124">
        <v>115</v>
      </c>
      <c r="R3124">
        <v>11</v>
      </c>
      <c r="S3124">
        <v>48270004</v>
      </c>
      <c r="U3124" t="s">
        <v>14047</v>
      </c>
      <c r="V3124">
        <v>1</v>
      </c>
      <c r="W3124" s="2">
        <v>0</v>
      </c>
      <c r="X3124" s="2">
        <v>0</v>
      </c>
      <c r="Y3124" s="2">
        <v>59</v>
      </c>
      <c r="Z3124" s="2">
        <v>86</v>
      </c>
      <c r="AA3124" s="2">
        <v>68</v>
      </c>
      <c r="AB3124" s="2">
        <v>73</v>
      </c>
      <c r="AC3124" s="2">
        <v>75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0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0</v>
      </c>
      <c r="AU3124" s="2">
        <v>0</v>
      </c>
      <c r="AV3124" s="2">
        <v>0</v>
      </c>
      <c r="AW3124" s="2">
        <v>0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2">
        <v>40</v>
      </c>
      <c r="BD3124" s="2">
        <v>0</v>
      </c>
      <c r="BE3124" s="2">
        <v>0</v>
      </c>
      <c r="BF3124" s="2">
        <v>0</v>
      </c>
      <c r="BG3124" s="2">
        <v>4</v>
      </c>
      <c r="BH3124" s="2">
        <v>3</v>
      </c>
      <c r="BI3124" s="2">
        <v>4</v>
      </c>
      <c r="BJ3124" s="2">
        <v>5</v>
      </c>
      <c r="BK3124" s="2">
        <v>3</v>
      </c>
      <c r="BL3124" s="2">
        <v>0</v>
      </c>
      <c r="BM3124" s="2">
        <v>0</v>
      </c>
      <c r="BN3124" s="2">
        <v>0</v>
      </c>
      <c r="BO3124" s="2">
        <v>0</v>
      </c>
      <c r="BP3124" s="2">
        <v>0</v>
      </c>
      <c r="BQ3124" s="2">
        <v>0</v>
      </c>
      <c r="BR3124" s="2">
        <v>0</v>
      </c>
      <c r="BS3124" s="2">
        <v>0</v>
      </c>
      <c r="BT3124" s="2">
        <v>0</v>
      </c>
      <c r="BU3124" s="2">
        <v>0</v>
      </c>
      <c r="BV3124" s="2">
        <v>0</v>
      </c>
      <c r="BW3124" s="2">
        <v>0</v>
      </c>
      <c r="BX3124" s="2">
        <v>0</v>
      </c>
      <c r="BY3124" s="2">
        <v>0</v>
      </c>
      <c r="BZ3124" s="2">
        <v>0</v>
      </c>
      <c r="CA3124" s="2">
        <v>0</v>
      </c>
      <c r="CB3124" s="2">
        <v>0</v>
      </c>
      <c r="CC3124" s="2">
        <v>0</v>
      </c>
      <c r="CD3124" s="2">
        <v>0</v>
      </c>
      <c r="CE3124" s="2">
        <v>0</v>
      </c>
      <c r="CF3124" s="2">
        <v>0</v>
      </c>
      <c r="CG3124" s="2">
        <v>0</v>
      </c>
      <c r="CH3124" s="2">
        <v>0</v>
      </c>
      <c r="CI3124" s="2">
        <v>0</v>
      </c>
      <c r="CJ3124" s="2">
        <v>0</v>
      </c>
      <c r="CK3124" s="2">
        <v>3</v>
      </c>
      <c r="CL3124" s="2">
        <v>0</v>
      </c>
    </row>
    <row r="3125" spans="1:90" x14ac:dyDescent="0.25">
      <c r="A3125" t="s">
        <v>115</v>
      </c>
      <c r="B3125">
        <v>10602</v>
      </c>
      <c r="C3125" t="s">
        <v>230</v>
      </c>
      <c r="D3125">
        <v>1</v>
      </c>
      <c r="E3125">
        <v>8</v>
      </c>
      <c r="F3125">
        <v>38465</v>
      </c>
      <c r="G3125">
        <v>35038465</v>
      </c>
      <c r="H3125" t="s">
        <v>5753</v>
      </c>
      <c r="I3125">
        <v>442</v>
      </c>
      <c r="J3125" t="s">
        <v>230</v>
      </c>
      <c r="K3125" t="s">
        <v>2356</v>
      </c>
      <c r="L3125">
        <v>1</v>
      </c>
      <c r="M3125" t="s">
        <v>230</v>
      </c>
      <c r="N3125">
        <v>9371100</v>
      </c>
      <c r="O3125" t="s">
        <v>92</v>
      </c>
      <c r="P3125" t="s">
        <v>5754</v>
      </c>
      <c r="Q3125">
        <v>45</v>
      </c>
      <c r="R3125">
        <v>11</v>
      </c>
      <c r="S3125">
        <v>45557046</v>
      </c>
      <c r="T3125">
        <v>45558764</v>
      </c>
      <c r="U3125" t="s">
        <v>5755</v>
      </c>
      <c r="V3125">
        <v>1</v>
      </c>
      <c r="W3125" s="2">
        <v>0</v>
      </c>
      <c r="X3125" s="2">
        <v>0</v>
      </c>
      <c r="Y3125" s="2">
        <v>33</v>
      </c>
      <c r="Z3125" s="2">
        <v>169</v>
      </c>
      <c r="AA3125" s="2">
        <v>127</v>
      </c>
      <c r="AB3125" s="2">
        <v>122</v>
      </c>
      <c r="AC3125" s="2">
        <v>120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0</v>
      </c>
      <c r="AU3125" s="2">
        <v>0</v>
      </c>
      <c r="AV3125" s="2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2">
        <v>158</v>
      </c>
      <c r="BD3125" s="2">
        <v>0</v>
      </c>
      <c r="BE3125" s="2">
        <v>0</v>
      </c>
      <c r="BF3125" s="2">
        <v>0</v>
      </c>
      <c r="BG3125" s="2">
        <v>1</v>
      </c>
      <c r="BH3125" s="2">
        <v>7</v>
      </c>
      <c r="BI3125" s="2">
        <v>5</v>
      </c>
      <c r="BJ3125" s="2">
        <v>7</v>
      </c>
      <c r="BK3125" s="2">
        <v>6</v>
      </c>
      <c r="BL3125" s="2">
        <v>0</v>
      </c>
      <c r="BM3125" s="2">
        <v>0</v>
      </c>
      <c r="BN3125" s="2">
        <v>0</v>
      </c>
      <c r="BO3125" s="2">
        <v>0</v>
      </c>
      <c r="BP3125" s="2">
        <v>0</v>
      </c>
      <c r="BQ3125" s="2">
        <v>0</v>
      </c>
      <c r="BR3125" s="2">
        <v>0</v>
      </c>
      <c r="BS3125" s="2">
        <v>0</v>
      </c>
      <c r="BT3125" s="2">
        <v>0</v>
      </c>
      <c r="BU3125" s="2">
        <v>0</v>
      </c>
      <c r="BV3125" s="2">
        <v>0</v>
      </c>
      <c r="BW3125" s="2">
        <v>0</v>
      </c>
      <c r="BX3125" s="2">
        <v>0</v>
      </c>
      <c r="BY3125" s="2">
        <v>0</v>
      </c>
      <c r="BZ3125" s="2">
        <v>0</v>
      </c>
      <c r="CA3125" s="2">
        <v>0</v>
      </c>
      <c r="CB3125" s="2">
        <v>0</v>
      </c>
      <c r="CC3125" s="2">
        <v>0</v>
      </c>
      <c r="CD3125" s="2">
        <v>0</v>
      </c>
      <c r="CE3125" s="2">
        <v>0</v>
      </c>
      <c r="CF3125" s="2">
        <v>0</v>
      </c>
      <c r="CG3125" s="2">
        <v>0</v>
      </c>
      <c r="CH3125" s="2">
        <v>0</v>
      </c>
      <c r="CI3125" s="2">
        <v>0</v>
      </c>
      <c r="CJ3125" s="2">
        <v>0</v>
      </c>
      <c r="CK3125" s="2">
        <v>5</v>
      </c>
      <c r="CL3125" s="2">
        <v>0</v>
      </c>
    </row>
    <row r="3126" spans="1:90" x14ac:dyDescent="0.25">
      <c r="A3126" t="s">
        <v>115</v>
      </c>
      <c r="B3126">
        <v>10602</v>
      </c>
      <c r="C3126" t="s">
        <v>230</v>
      </c>
      <c r="D3126">
        <v>1</v>
      </c>
      <c r="E3126">
        <v>8</v>
      </c>
      <c r="F3126">
        <v>38453</v>
      </c>
      <c r="G3126">
        <v>35038453</v>
      </c>
      <c r="H3126" t="s">
        <v>2338</v>
      </c>
      <c r="I3126">
        <v>442</v>
      </c>
      <c r="J3126" t="s">
        <v>230</v>
      </c>
      <c r="K3126" t="s">
        <v>2339</v>
      </c>
      <c r="L3126">
        <v>1</v>
      </c>
      <c r="M3126" t="s">
        <v>230</v>
      </c>
      <c r="N3126">
        <v>9320015</v>
      </c>
      <c r="O3126" t="s">
        <v>92</v>
      </c>
      <c r="P3126" t="s">
        <v>2340</v>
      </c>
      <c r="Q3126">
        <v>57</v>
      </c>
      <c r="R3126">
        <v>11</v>
      </c>
      <c r="S3126">
        <v>45147259</v>
      </c>
      <c r="T3126">
        <v>45444147</v>
      </c>
      <c r="U3126" t="s">
        <v>2341</v>
      </c>
      <c r="V3126">
        <v>1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146</v>
      </c>
      <c r="AE3126" s="2">
        <v>139</v>
      </c>
      <c r="AF3126" s="2">
        <v>149</v>
      </c>
      <c r="AG3126" s="2">
        <v>149</v>
      </c>
      <c r="AH3126" s="2">
        <v>433</v>
      </c>
      <c r="AI3126" s="2">
        <v>309</v>
      </c>
      <c r="AJ3126" s="2">
        <v>334</v>
      </c>
      <c r="AK3126" s="2">
        <v>0</v>
      </c>
      <c r="AL3126" s="2">
        <v>0</v>
      </c>
      <c r="AM3126" s="2">
        <v>0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0</v>
      </c>
      <c r="AU3126" s="2">
        <v>0</v>
      </c>
      <c r="AV3126" s="2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2">
        <v>78</v>
      </c>
      <c r="BD3126" s="2">
        <v>5</v>
      </c>
      <c r="BE3126" s="2">
        <v>0</v>
      </c>
      <c r="BF3126" s="2">
        <v>0</v>
      </c>
      <c r="BG3126" s="2">
        <v>0</v>
      </c>
      <c r="BH3126" s="2">
        <v>0</v>
      </c>
      <c r="BI3126" s="2">
        <v>0</v>
      </c>
      <c r="BJ3126" s="2">
        <v>0</v>
      </c>
      <c r="BK3126" s="2">
        <v>0</v>
      </c>
      <c r="BL3126" s="2">
        <v>5</v>
      </c>
      <c r="BM3126" s="2">
        <v>5</v>
      </c>
      <c r="BN3126" s="2">
        <v>5</v>
      </c>
      <c r="BO3126" s="2">
        <v>5</v>
      </c>
      <c r="BP3126" s="2">
        <v>20</v>
      </c>
      <c r="BQ3126" s="2">
        <v>13</v>
      </c>
      <c r="BR3126" s="2">
        <v>13</v>
      </c>
      <c r="BS3126" s="2">
        <v>0</v>
      </c>
      <c r="BT3126" s="2">
        <v>0</v>
      </c>
      <c r="BU3126" s="2">
        <v>0</v>
      </c>
      <c r="BV3126" s="2">
        <v>0</v>
      </c>
      <c r="BW3126" s="2">
        <v>0</v>
      </c>
      <c r="BX3126" s="2">
        <v>0</v>
      </c>
      <c r="BY3126" s="2">
        <v>0</v>
      </c>
      <c r="BZ3126" s="2">
        <v>0</v>
      </c>
      <c r="CA3126" s="2">
        <v>0</v>
      </c>
      <c r="CB3126" s="2">
        <v>0</v>
      </c>
      <c r="CC3126" s="2">
        <v>0</v>
      </c>
      <c r="CD3126" s="2">
        <v>0</v>
      </c>
      <c r="CE3126" s="2">
        <v>0</v>
      </c>
      <c r="CF3126" s="2">
        <v>0</v>
      </c>
      <c r="CG3126" s="2">
        <v>0</v>
      </c>
      <c r="CH3126" s="2">
        <v>0</v>
      </c>
      <c r="CI3126" s="2">
        <v>0</v>
      </c>
      <c r="CJ3126" s="2">
        <v>0</v>
      </c>
      <c r="CK3126" s="2">
        <v>6</v>
      </c>
      <c r="CL3126" s="2">
        <v>2</v>
      </c>
    </row>
    <row r="3127" spans="1:90" x14ac:dyDescent="0.25">
      <c r="A3127" t="s">
        <v>115</v>
      </c>
      <c r="B3127">
        <v>10602</v>
      </c>
      <c r="C3127" t="s">
        <v>230</v>
      </c>
      <c r="D3127">
        <v>1</v>
      </c>
      <c r="E3127">
        <v>8</v>
      </c>
      <c r="F3127">
        <v>286710</v>
      </c>
      <c r="G3127">
        <v>35286710</v>
      </c>
      <c r="H3127" t="s">
        <v>1577</v>
      </c>
      <c r="I3127">
        <v>442</v>
      </c>
      <c r="J3127" t="s">
        <v>230</v>
      </c>
      <c r="K3127" t="s">
        <v>1292</v>
      </c>
      <c r="L3127">
        <v>1</v>
      </c>
      <c r="M3127" t="s">
        <v>230</v>
      </c>
      <c r="N3127">
        <v>9321092</v>
      </c>
      <c r="O3127" t="s">
        <v>1578</v>
      </c>
      <c r="P3127" t="s">
        <v>1579</v>
      </c>
      <c r="Q3127">
        <v>46</v>
      </c>
      <c r="R3127">
        <v>11</v>
      </c>
      <c r="S3127">
        <v>45183050</v>
      </c>
      <c r="T3127">
        <v>45458800</v>
      </c>
      <c r="U3127" t="s">
        <v>1580</v>
      </c>
      <c r="V3127">
        <v>1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211</v>
      </c>
      <c r="AE3127" s="2">
        <v>237</v>
      </c>
      <c r="AF3127" s="2">
        <v>119</v>
      </c>
      <c r="AG3127" s="2">
        <v>190</v>
      </c>
      <c r="AH3127" s="2">
        <v>400</v>
      </c>
      <c r="AI3127" s="2">
        <v>249</v>
      </c>
      <c r="AJ3127" s="2">
        <v>247</v>
      </c>
      <c r="AK3127" s="2">
        <v>0</v>
      </c>
      <c r="AL3127" s="2">
        <v>0</v>
      </c>
      <c r="AM3127" s="2">
        <v>0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0</v>
      </c>
      <c r="AU3127" s="2">
        <v>0</v>
      </c>
      <c r="AV3127" s="2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2">
        <v>40</v>
      </c>
      <c r="BD3127" s="2">
        <v>0</v>
      </c>
      <c r="BE3127" s="2">
        <v>0</v>
      </c>
      <c r="BF3127" s="2">
        <v>0</v>
      </c>
      <c r="BG3127" s="2">
        <v>0</v>
      </c>
      <c r="BH3127" s="2">
        <v>0</v>
      </c>
      <c r="BI3127" s="2">
        <v>0</v>
      </c>
      <c r="BJ3127" s="2">
        <v>0</v>
      </c>
      <c r="BK3127" s="2">
        <v>0</v>
      </c>
      <c r="BL3127" s="2">
        <v>10</v>
      </c>
      <c r="BM3127" s="2">
        <v>15</v>
      </c>
      <c r="BN3127" s="2">
        <v>7</v>
      </c>
      <c r="BO3127" s="2">
        <v>9</v>
      </c>
      <c r="BP3127" s="2">
        <v>17</v>
      </c>
      <c r="BQ3127" s="2">
        <v>11</v>
      </c>
      <c r="BR3127" s="2">
        <v>12</v>
      </c>
      <c r="BS3127" s="2">
        <v>0</v>
      </c>
      <c r="BT3127" s="2">
        <v>0</v>
      </c>
      <c r="BU3127" s="2">
        <v>0</v>
      </c>
      <c r="BV3127" s="2">
        <v>0</v>
      </c>
      <c r="BW3127" s="2">
        <v>0</v>
      </c>
      <c r="BX3127" s="2">
        <v>0</v>
      </c>
      <c r="BY3127" s="2">
        <v>0</v>
      </c>
      <c r="BZ3127" s="2">
        <v>0</v>
      </c>
      <c r="CA3127" s="2">
        <v>0</v>
      </c>
      <c r="CB3127" s="2">
        <v>0</v>
      </c>
      <c r="CC3127" s="2">
        <v>0</v>
      </c>
      <c r="CD3127" s="2">
        <v>0</v>
      </c>
      <c r="CE3127" s="2">
        <v>0</v>
      </c>
      <c r="CF3127" s="2">
        <v>0</v>
      </c>
      <c r="CG3127" s="2">
        <v>0</v>
      </c>
      <c r="CH3127" s="2">
        <v>0</v>
      </c>
      <c r="CI3127" s="2">
        <v>0</v>
      </c>
      <c r="CJ3127" s="2">
        <v>0</v>
      </c>
      <c r="CK3127" s="2">
        <v>2</v>
      </c>
      <c r="CL3127" s="2">
        <v>0</v>
      </c>
    </row>
    <row r="3128" spans="1:90" x14ac:dyDescent="0.25">
      <c r="A3128" t="s">
        <v>115</v>
      </c>
      <c r="B3128">
        <v>10602</v>
      </c>
      <c r="C3128" t="s">
        <v>230</v>
      </c>
      <c r="D3128">
        <v>1</v>
      </c>
      <c r="E3128">
        <v>8</v>
      </c>
      <c r="F3128">
        <v>921129</v>
      </c>
      <c r="G3128">
        <v>35921129</v>
      </c>
      <c r="H3128" t="s">
        <v>11822</v>
      </c>
      <c r="I3128">
        <v>581</v>
      </c>
      <c r="J3128" t="s">
        <v>984</v>
      </c>
      <c r="K3128" t="s">
        <v>6195</v>
      </c>
      <c r="L3128">
        <v>1</v>
      </c>
      <c r="M3128" t="s">
        <v>984</v>
      </c>
      <c r="N3128">
        <v>9410540</v>
      </c>
      <c r="O3128" t="s">
        <v>92</v>
      </c>
      <c r="P3128" t="s">
        <v>11823</v>
      </c>
      <c r="Q3128">
        <v>26</v>
      </c>
      <c r="R3128">
        <v>11</v>
      </c>
      <c r="S3128">
        <v>48258951</v>
      </c>
      <c r="T3128">
        <v>48287135</v>
      </c>
      <c r="U3128" t="s">
        <v>11824</v>
      </c>
      <c r="V3128">
        <v>1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47</v>
      </c>
      <c r="AE3128" s="2">
        <v>52</v>
      </c>
      <c r="AF3128" s="2">
        <v>58</v>
      </c>
      <c r="AG3128" s="2">
        <v>69</v>
      </c>
      <c r="AH3128" s="2">
        <v>81</v>
      </c>
      <c r="AI3128" s="2">
        <v>74</v>
      </c>
      <c r="AJ3128" s="2">
        <v>81</v>
      </c>
      <c r="AK3128" s="2">
        <v>0</v>
      </c>
      <c r="AL3128" s="2">
        <v>0</v>
      </c>
      <c r="AM3128" s="2">
        <v>0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0</v>
      </c>
      <c r="AU3128" s="2">
        <v>0</v>
      </c>
      <c r="AV3128" s="2">
        <v>0</v>
      </c>
      <c r="AW3128" s="2">
        <v>0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2">
        <v>80</v>
      </c>
      <c r="BD3128" s="2">
        <v>0</v>
      </c>
      <c r="BE3128" s="2">
        <v>0</v>
      </c>
      <c r="BF3128" s="2">
        <v>0</v>
      </c>
      <c r="BG3128" s="2">
        <v>0</v>
      </c>
      <c r="BH3128" s="2">
        <v>0</v>
      </c>
      <c r="BI3128" s="2">
        <v>0</v>
      </c>
      <c r="BJ3128" s="2">
        <v>0</v>
      </c>
      <c r="BK3128" s="2">
        <v>0</v>
      </c>
      <c r="BL3128" s="2">
        <v>4</v>
      </c>
      <c r="BM3128" s="2">
        <v>3</v>
      </c>
      <c r="BN3128" s="2">
        <v>4</v>
      </c>
      <c r="BO3128" s="2">
        <v>4</v>
      </c>
      <c r="BP3128" s="2">
        <v>4</v>
      </c>
      <c r="BQ3128" s="2">
        <v>3</v>
      </c>
      <c r="BR3128" s="2">
        <v>4</v>
      </c>
      <c r="BS3128" s="2">
        <v>0</v>
      </c>
      <c r="BT3128" s="2">
        <v>0</v>
      </c>
      <c r="BU3128" s="2">
        <v>0</v>
      </c>
      <c r="BV3128" s="2">
        <v>0</v>
      </c>
      <c r="BW3128" s="2">
        <v>0</v>
      </c>
      <c r="BX3128" s="2">
        <v>0</v>
      </c>
      <c r="BY3128" s="2">
        <v>0</v>
      </c>
      <c r="BZ3128" s="2">
        <v>0</v>
      </c>
      <c r="CA3128" s="2">
        <v>0</v>
      </c>
      <c r="CB3128" s="2">
        <v>0</v>
      </c>
      <c r="CC3128" s="2">
        <v>0</v>
      </c>
      <c r="CD3128" s="2">
        <v>0</v>
      </c>
      <c r="CE3128" s="2">
        <v>0</v>
      </c>
      <c r="CF3128" s="2">
        <v>0</v>
      </c>
      <c r="CG3128" s="2">
        <v>0</v>
      </c>
      <c r="CH3128" s="2">
        <v>0</v>
      </c>
      <c r="CI3128" s="2">
        <v>0</v>
      </c>
      <c r="CJ3128" s="2">
        <v>0</v>
      </c>
      <c r="CK3128" s="2">
        <v>8</v>
      </c>
      <c r="CL3128" s="2">
        <v>0</v>
      </c>
    </row>
    <row r="3129" spans="1:90" x14ac:dyDescent="0.25">
      <c r="A3129" t="s">
        <v>115</v>
      </c>
      <c r="B3129">
        <v>10602</v>
      </c>
      <c r="C3129" t="s">
        <v>230</v>
      </c>
      <c r="D3129">
        <v>1</v>
      </c>
      <c r="E3129">
        <v>8</v>
      </c>
      <c r="F3129">
        <v>7663</v>
      </c>
      <c r="G3129">
        <v>35007663</v>
      </c>
      <c r="H3129" t="s">
        <v>2754</v>
      </c>
      <c r="I3129">
        <v>442</v>
      </c>
      <c r="J3129" t="s">
        <v>230</v>
      </c>
      <c r="K3129" t="s">
        <v>819</v>
      </c>
      <c r="L3129">
        <v>1</v>
      </c>
      <c r="M3129" t="s">
        <v>230</v>
      </c>
      <c r="N3129">
        <v>9330620</v>
      </c>
      <c r="O3129" t="s">
        <v>102</v>
      </c>
      <c r="P3129" t="s">
        <v>6396</v>
      </c>
      <c r="Q3129">
        <v>1202</v>
      </c>
      <c r="R3129">
        <v>11</v>
      </c>
      <c r="S3129">
        <v>45762022</v>
      </c>
      <c r="T3129">
        <v>45784641</v>
      </c>
      <c r="U3129" t="s">
        <v>15871</v>
      </c>
      <c r="V3129">
        <v>1</v>
      </c>
      <c r="W3129" s="2">
        <v>0</v>
      </c>
      <c r="X3129" s="2">
        <v>0</v>
      </c>
      <c r="Y3129" s="2">
        <v>61</v>
      </c>
      <c r="Z3129" s="2">
        <v>174</v>
      </c>
      <c r="AA3129" s="2">
        <v>125</v>
      </c>
      <c r="AB3129" s="2">
        <v>155</v>
      </c>
      <c r="AC3129" s="2">
        <v>143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0</v>
      </c>
      <c r="AN3129" s="2">
        <v>0</v>
      </c>
      <c r="AO3129" s="2">
        <v>0</v>
      </c>
      <c r="AP3129" s="2">
        <v>0</v>
      </c>
      <c r="AQ3129" s="2">
        <v>0</v>
      </c>
      <c r="AR3129" s="2">
        <v>106</v>
      </c>
      <c r="AS3129" s="2">
        <v>0</v>
      </c>
      <c r="AT3129" s="2">
        <v>0</v>
      </c>
      <c r="AU3129" s="2">
        <v>180</v>
      </c>
      <c r="AV3129" s="2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2">
        <v>0</v>
      </c>
      <c r="BD3129" s="2">
        <v>10</v>
      </c>
      <c r="BE3129" s="2">
        <v>0</v>
      </c>
      <c r="BF3129" s="2">
        <v>0</v>
      </c>
      <c r="BG3129" s="2">
        <v>3</v>
      </c>
      <c r="BH3129" s="2">
        <v>9</v>
      </c>
      <c r="BI3129" s="2">
        <v>10</v>
      </c>
      <c r="BJ3129" s="2">
        <v>10</v>
      </c>
      <c r="BK3129" s="2">
        <v>10</v>
      </c>
      <c r="BL3129" s="2">
        <v>0</v>
      </c>
      <c r="BM3129" s="2">
        <v>0</v>
      </c>
      <c r="BN3129" s="2">
        <v>0</v>
      </c>
      <c r="BO3129" s="2">
        <v>0</v>
      </c>
      <c r="BP3129" s="2">
        <v>0</v>
      </c>
      <c r="BQ3129" s="2">
        <v>0</v>
      </c>
      <c r="BR3129" s="2">
        <v>0</v>
      </c>
      <c r="BS3129" s="2">
        <v>0</v>
      </c>
      <c r="BT3129" s="2">
        <v>0</v>
      </c>
      <c r="BU3129" s="2">
        <v>0</v>
      </c>
      <c r="BV3129" s="2">
        <v>0</v>
      </c>
      <c r="BW3129" s="2">
        <v>0</v>
      </c>
      <c r="BX3129" s="2">
        <v>0</v>
      </c>
      <c r="BY3129" s="2">
        <v>0</v>
      </c>
      <c r="BZ3129" s="2">
        <v>4</v>
      </c>
      <c r="CA3129" s="2">
        <v>0</v>
      </c>
      <c r="CB3129" s="2">
        <v>0</v>
      </c>
      <c r="CC3129" s="2">
        <v>7</v>
      </c>
      <c r="CD3129" s="2">
        <v>0</v>
      </c>
      <c r="CE3129" s="2">
        <v>0</v>
      </c>
      <c r="CF3129" s="2">
        <v>0</v>
      </c>
      <c r="CG3129" s="2">
        <v>0</v>
      </c>
      <c r="CH3129" s="2">
        <v>0</v>
      </c>
      <c r="CI3129" s="2">
        <v>0</v>
      </c>
      <c r="CJ3129" s="2">
        <v>0</v>
      </c>
      <c r="CK3129" s="2">
        <v>0</v>
      </c>
      <c r="CL3129" s="2">
        <v>2</v>
      </c>
    </row>
    <row r="3130" spans="1:90" x14ac:dyDescent="0.25">
      <c r="A3130" t="s">
        <v>115</v>
      </c>
      <c r="B3130">
        <v>10602</v>
      </c>
      <c r="C3130" t="s">
        <v>230</v>
      </c>
      <c r="D3130">
        <v>1</v>
      </c>
      <c r="E3130">
        <v>8</v>
      </c>
      <c r="F3130">
        <v>904715</v>
      </c>
      <c r="G3130">
        <v>35904715</v>
      </c>
      <c r="H3130" t="s">
        <v>14489</v>
      </c>
      <c r="I3130">
        <v>442</v>
      </c>
      <c r="J3130" t="s">
        <v>230</v>
      </c>
      <c r="K3130" t="s">
        <v>1292</v>
      </c>
      <c r="L3130">
        <v>1</v>
      </c>
      <c r="M3130" t="s">
        <v>230</v>
      </c>
      <c r="N3130">
        <v>9321410</v>
      </c>
      <c r="O3130" t="s">
        <v>102</v>
      </c>
      <c r="P3130" t="s">
        <v>14490</v>
      </c>
      <c r="Q3130">
        <v>165</v>
      </c>
      <c r="R3130">
        <v>11</v>
      </c>
      <c r="S3130">
        <v>45444148</v>
      </c>
      <c r="T3130">
        <v>45471566</v>
      </c>
      <c r="U3130" t="s">
        <v>14491</v>
      </c>
      <c r="V3130">
        <v>1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135</v>
      </c>
      <c r="AE3130" s="2">
        <v>168</v>
      </c>
      <c r="AF3130" s="2">
        <v>102</v>
      </c>
      <c r="AG3130" s="2">
        <v>127</v>
      </c>
      <c r="AH3130" s="2">
        <v>146</v>
      </c>
      <c r="AI3130" s="2">
        <v>112</v>
      </c>
      <c r="AJ3130" s="2">
        <v>89</v>
      </c>
      <c r="AK3130" s="2">
        <v>0</v>
      </c>
      <c r="AL3130" s="2">
        <v>0</v>
      </c>
      <c r="AM3130" s="2">
        <v>0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0</v>
      </c>
      <c r="AV3130" s="2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2">
        <v>0</v>
      </c>
      <c r="BD3130" s="2">
        <v>0</v>
      </c>
      <c r="BE3130" s="2">
        <v>0</v>
      </c>
      <c r="BF3130" s="2">
        <v>0</v>
      </c>
      <c r="BG3130" s="2">
        <v>0</v>
      </c>
      <c r="BH3130" s="2">
        <v>0</v>
      </c>
      <c r="BI3130" s="2">
        <v>0</v>
      </c>
      <c r="BJ3130" s="2">
        <v>0</v>
      </c>
      <c r="BK3130" s="2">
        <v>0</v>
      </c>
      <c r="BL3130" s="2">
        <v>7</v>
      </c>
      <c r="BM3130" s="2">
        <v>6</v>
      </c>
      <c r="BN3130" s="2">
        <v>4</v>
      </c>
      <c r="BO3130" s="2">
        <v>5</v>
      </c>
      <c r="BP3130" s="2">
        <v>5</v>
      </c>
      <c r="BQ3130" s="2">
        <v>4</v>
      </c>
      <c r="BR3130" s="2">
        <v>4</v>
      </c>
      <c r="BS3130" s="2">
        <v>0</v>
      </c>
      <c r="BT3130" s="2">
        <v>0</v>
      </c>
      <c r="BU3130" s="2">
        <v>0</v>
      </c>
      <c r="BV3130" s="2">
        <v>0</v>
      </c>
      <c r="BW3130" s="2">
        <v>0</v>
      </c>
      <c r="BX3130" s="2">
        <v>0</v>
      </c>
      <c r="BY3130" s="2">
        <v>0</v>
      </c>
      <c r="BZ3130" s="2">
        <v>0</v>
      </c>
      <c r="CA3130" s="2">
        <v>0</v>
      </c>
      <c r="CB3130" s="2">
        <v>0</v>
      </c>
      <c r="CC3130" s="2">
        <v>0</v>
      </c>
      <c r="CD3130" s="2">
        <v>0</v>
      </c>
      <c r="CE3130" s="2">
        <v>0</v>
      </c>
      <c r="CF3130" s="2">
        <v>0</v>
      </c>
      <c r="CG3130" s="2">
        <v>0</v>
      </c>
      <c r="CH3130" s="2">
        <v>0</v>
      </c>
      <c r="CI3130" s="2">
        <v>0</v>
      </c>
      <c r="CJ3130" s="2">
        <v>0</v>
      </c>
      <c r="CK3130" s="2">
        <v>0</v>
      </c>
      <c r="CL3130" s="2">
        <v>0</v>
      </c>
    </row>
    <row r="3131" spans="1:90" x14ac:dyDescent="0.25">
      <c r="A3131" t="s">
        <v>115</v>
      </c>
      <c r="B3131">
        <v>10602</v>
      </c>
      <c r="C3131" t="s">
        <v>230</v>
      </c>
      <c r="D3131">
        <v>1</v>
      </c>
      <c r="E3131">
        <v>8</v>
      </c>
      <c r="F3131">
        <v>7948</v>
      </c>
      <c r="G3131">
        <v>35007948</v>
      </c>
      <c r="H3131" t="s">
        <v>14577</v>
      </c>
      <c r="I3131">
        <v>581</v>
      </c>
      <c r="J3131" t="s">
        <v>984</v>
      </c>
      <c r="K3131" t="s">
        <v>5151</v>
      </c>
      <c r="L3131">
        <v>1</v>
      </c>
      <c r="M3131" t="s">
        <v>984</v>
      </c>
      <c r="N3131">
        <v>9420090</v>
      </c>
      <c r="O3131" t="s">
        <v>92</v>
      </c>
      <c r="P3131" t="s">
        <v>18423</v>
      </c>
      <c r="Q3131" t="s">
        <v>127</v>
      </c>
      <c r="R3131">
        <v>11</v>
      </c>
      <c r="S3131">
        <v>48237428</v>
      </c>
      <c r="T3131">
        <v>48243089</v>
      </c>
      <c r="U3131" t="s">
        <v>18424</v>
      </c>
      <c r="V3131">
        <v>1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48</v>
      </c>
      <c r="AE3131" s="2">
        <v>64</v>
      </c>
      <c r="AF3131" s="2">
        <v>92</v>
      </c>
      <c r="AG3131" s="2">
        <v>95</v>
      </c>
      <c r="AH3131" s="2">
        <v>159</v>
      </c>
      <c r="AI3131" s="2">
        <v>177</v>
      </c>
      <c r="AJ3131" s="2">
        <v>134</v>
      </c>
      <c r="AK3131" s="2">
        <v>0</v>
      </c>
      <c r="AL3131" s="2">
        <v>0</v>
      </c>
      <c r="AM3131" s="2">
        <v>0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0</v>
      </c>
      <c r="AU3131" s="2">
        <v>0</v>
      </c>
      <c r="AV3131" s="2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2">
        <v>0</v>
      </c>
      <c r="BD3131" s="2">
        <v>0</v>
      </c>
      <c r="BE3131" s="2">
        <v>0</v>
      </c>
      <c r="BF3131" s="2">
        <v>0</v>
      </c>
      <c r="BG3131" s="2">
        <v>0</v>
      </c>
      <c r="BH3131" s="2">
        <v>0</v>
      </c>
      <c r="BI3131" s="2">
        <v>0</v>
      </c>
      <c r="BJ3131" s="2">
        <v>0</v>
      </c>
      <c r="BK3131" s="2">
        <v>0</v>
      </c>
      <c r="BL3131" s="2">
        <v>3</v>
      </c>
      <c r="BM3131" s="2">
        <v>3</v>
      </c>
      <c r="BN3131" s="2">
        <v>4</v>
      </c>
      <c r="BO3131" s="2">
        <v>4</v>
      </c>
      <c r="BP3131" s="2">
        <v>7</v>
      </c>
      <c r="BQ3131" s="2">
        <v>7</v>
      </c>
      <c r="BR3131" s="2">
        <v>7</v>
      </c>
      <c r="BS3131" s="2">
        <v>0</v>
      </c>
      <c r="BT3131" s="2">
        <v>0</v>
      </c>
      <c r="BU3131" s="2">
        <v>0</v>
      </c>
      <c r="BV3131" s="2">
        <v>0</v>
      </c>
      <c r="BW3131" s="2">
        <v>0</v>
      </c>
      <c r="BX3131" s="2">
        <v>0</v>
      </c>
      <c r="BY3131" s="2">
        <v>0</v>
      </c>
      <c r="BZ3131" s="2">
        <v>0</v>
      </c>
      <c r="CA3131" s="2">
        <v>0</v>
      </c>
      <c r="CB3131" s="2">
        <v>0</v>
      </c>
      <c r="CC3131" s="2">
        <v>0</v>
      </c>
      <c r="CD3131" s="2">
        <v>0</v>
      </c>
      <c r="CE3131" s="2">
        <v>0</v>
      </c>
      <c r="CF3131" s="2">
        <v>0</v>
      </c>
      <c r="CG3131" s="2">
        <v>0</v>
      </c>
      <c r="CH3131" s="2">
        <v>0</v>
      </c>
      <c r="CI3131" s="2">
        <v>0</v>
      </c>
      <c r="CJ3131" s="2">
        <v>0</v>
      </c>
      <c r="CK3131" s="2">
        <v>0</v>
      </c>
      <c r="CL3131" s="2">
        <v>0</v>
      </c>
    </row>
    <row r="3132" spans="1:90" x14ac:dyDescent="0.25">
      <c r="A3132" t="s">
        <v>115</v>
      </c>
      <c r="B3132">
        <v>10602</v>
      </c>
      <c r="C3132" t="s">
        <v>230</v>
      </c>
      <c r="D3132">
        <v>1</v>
      </c>
      <c r="E3132">
        <v>8</v>
      </c>
      <c r="F3132">
        <v>7754</v>
      </c>
      <c r="G3132">
        <v>35007754</v>
      </c>
      <c r="H3132" t="s">
        <v>2748</v>
      </c>
      <c r="I3132">
        <v>442</v>
      </c>
      <c r="J3132" t="s">
        <v>230</v>
      </c>
      <c r="K3132" t="s">
        <v>2749</v>
      </c>
      <c r="L3132">
        <v>1</v>
      </c>
      <c r="M3132" t="s">
        <v>230</v>
      </c>
      <c r="N3132">
        <v>9350270</v>
      </c>
      <c r="O3132" t="s">
        <v>92</v>
      </c>
      <c r="P3132" t="s">
        <v>2750</v>
      </c>
      <c r="Q3132">
        <v>49</v>
      </c>
      <c r="R3132">
        <v>11</v>
      </c>
      <c r="S3132">
        <v>45146554</v>
      </c>
      <c r="T3132">
        <v>45444149</v>
      </c>
      <c r="U3132" t="s">
        <v>2751</v>
      </c>
      <c r="V3132">
        <v>1</v>
      </c>
      <c r="W3132" s="2">
        <v>0</v>
      </c>
      <c r="X3132" s="2">
        <v>0</v>
      </c>
      <c r="Y3132" s="2">
        <v>48</v>
      </c>
      <c r="Z3132" s="2">
        <v>107</v>
      </c>
      <c r="AA3132" s="2">
        <v>114</v>
      </c>
      <c r="AB3132" s="2">
        <v>120</v>
      </c>
      <c r="AC3132" s="2">
        <v>94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2">
        <v>0</v>
      </c>
      <c r="BD3132" s="2">
        <v>16</v>
      </c>
      <c r="BE3132" s="2">
        <v>0</v>
      </c>
      <c r="BF3132" s="2">
        <v>0</v>
      </c>
      <c r="BG3132" s="2">
        <v>2</v>
      </c>
      <c r="BH3132" s="2">
        <v>7</v>
      </c>
      <c r="BI3132" s="2">
        <v>6</v>
      </c>
      <c r="BJ3132" s="2">
        <v>7</v>
      </c>
      <c r="BK3132" s="2">
        <v>6</v>
      </c>
      <c r="BL3132" s="2">
        <v>0</v>
      </c>
      <c r="BM3132" s="2">
        <v>0</v>
      </c>
      <c r="BN3132" s="2">
        <v>0</v>
      </c>
      <c r="BO3132" s="2">
        <v>0</v>
      </c>
      <c r="BP3132" s="2">
        <v>0</v>
      </c>
      <c r="BQ3132" s="2">
        <v>0</v>
      </c>
      <c r="BR3132" s="2">
        <v>0</v>
      </c>
      <c r="BS3132" s="2">
        <v>0</v>
      </c>
      <c r="BT3132" s="2">
        <v>0</v>
      </c>
      <c r="BU3132" s="2">
        <v>0</v>
      </c>
      <c r="BV3132" s="2">
        <v>0</v>
      </c>
      <c r="BW3132" s="2">
        <v>0</v>
      </c>
      <c r="BX3132" s="2">
        <v>0</v>
      </c>
      <c r="BY3132" s="2">
        <v>0</v>
      </c>
      <c r="BZ3132" s="2">
        <v>0</v>
      </c>
      <c r="CA3132" s="2">
        <v>0</v>
      </c>
      <c r="CB3132" s="2">
        <v>0</v>
      </c>
      <c r="CC3132" s="2">
        <v>0</v>
      </c>
      <c r="CD3132" s="2">
        <v>0</v>
      </c>
      <c r="CE3132" s="2">
        <v>0</v>
      </c>
      <c r="CF3132" s="2">
        <v>0</v>
      </c>
      <c r="CG3132" s="2">
        <v>0</v>
      </c>
      <c r="CH3132" s="2">
        <v>0</v>
      </c>
      <c r="CI3132" s="2">
        <v>0</v>
      </c>
      <c r="CJ3132" s="2">
        <v>0</v>
      </c>
      <c r="CK3132" s="2">
        <v>0</v>
      </c>
      <c r="CL3132" s="2">
        <v>4</v>
      </c>
    </row>
    <row r="3133" spans="1:90" x14ac:dyDescent="0.25">
      <c r="A3133" t="s">
        <v>115</v>
      </c>
      <c r="B3133">
        <v>10602</v>
      </c>
      <c r="C3133" t="s">
        <v>230</v>
      </c>
      <c r="D3133">
        <v>1</v>
      </c>
      <c r="E3133">
        <v>8</v>
      </c>
      <c r="F3133">
        <v>920319</v>
      </c>
      <c r="G3133">
        <v>35920319</v>
      </c>
      <c r="H3133" t="s">
        <v>15718</v>
      </c>
      <c r="I3133">
        <v>442</v>
      </c>
      <c r="J3133" t="s">
        <v>230</v>
      </c>
      <c r="K3133" t="s">
        <v>835</v>
      </c>
      <c r="L3133">
        <v>1</v>
      </c>
      <c r="M3133" t="s">
        <v>230</v>
      </c>
      <c r="N3133">
        <v>9361173</v>
      </c>
      <c r="O3133" t="s">
        <v>92</v>
      </c>
      <c r="P3133" t="s">
        <v>15719</v>
      </c>
      <c r="Q3133">
        <v>77</v>
      </c>
      <c r="R3133">
        <v>11</v>
      </c>
      <c r="S3133">
        <v>45131510</v>
      </c>
      <c r="T3133">
        <v>45135035</v>
      </c>
      <c r="U3133" t="s">
        <v>15720</v>
      </c>
      <c r="V3133">
        <v>1</v>
      </c>
      <c r="W3133" s="2">
        <v>0</v>
      </c>
      <c r="X3133" s="2">
        <v>0</v>
      </c>
      <c r="Y3133" s="2">
        <v>0</v>
      </c>
      <c r="Z3133" s="2">
        <v>75</v>
      </c>
      <c r="AA3133" s="2">
        <v>80</v>
      </c>
      <c r="AB3133" s="2">
        <v>65</v>
      </c>
      <c r="AC3133" s="2">
        <v>67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2">
        <v>58</v>
      </c>
      <c r="BD3133" s="2">
        <v>0</v>
      </c>
      <c r="BE3133" s="2">
        <v>0</v>
      </c>
      <c r="BF3133" s="2">
        <v>0</v>
      </c>
      <c r="BG3133" s="2">
        <v>0</v>
      </c>
      <c r="BH3133" s="2">
        <v>4</v>
      </c>
      <c r="BI3133" s="2">
        <v>5</v>
      </c>
      <c r="BJ3133" s="2">
        <v>5</v>
      </c>
      <c r="BK3133" s="2">
        <v>6</v>
      </c>
      <c r="BL3133" s="2">
        <v>0</v>
      </c>
      <c r="BM3133" s="2">
        <v>0</v>
      </c>
      <c r="BN3133" s="2">
        <v>0</v>
      </c>
      <c r="BO3133" s="2">
        <v>0</v>
      </c>
      <c r="BP3133" s="2">
        <v>0</v>
      </c>
      <c r="BQ3133" s="2">
        <v>0</v>
      </c>
      <c r="BR3133" s="2">
        <v>0</v>
      </c>
      <c r="BS3133" s="2">
        <v>0</v>
      </c>
      <c r="BT3133" s="2">
        <v>0</v>
      </c>
      <c r="BU3133" s="2">
        <v>0</v>
      </c>
      <c r="BV3133" s="2">
        <v>0</v>
      </c>
      <c r="BW3133" s="2">
        <v>0</v>
      </c>
      <c r="BX3133" s="2">
        <v>0</v>
      </c>
      <c r="BY3133" s="2">
        <v>0</v>
      </c>
      <c r="BZ3133" s="2">
        <v>0</v>
      </c>
      <c r="CA3133" s="2">
        <v>0</v>
      </c>
      <c r="CB3133" s="2">
        <v>0</v>
      </c>
      <c r="CC3133" s="2">
        <v>0</v>
      </c>
      <c r="CD3133" s="2">
        <v>0</v>
      </c>
      <c r="CE3133" s="2">
        <v>0</v>
      </c>
      <c r="CF3133" s="2">
        <v>0</v>
      </c>
      <c r="CG3133" s="2">
        <v>0</v>
      </c>
      <c r="CH3133" s="2">
        <v>0</v>
      </c>
      <c r="CI3133" s="2">
        <v>0</v>
      </c>
      <c r="CJ3133" s="2">
        <v>0</v>
      </c>
      <c r="CK3133" s="2">
        <v>6</v>
      </c>
      <c r="CL3133" s="2">
        <v>0</v>
      </c>
    </row>
    <row r="3134" spans="1:90" x14ac:dyDescent="0.25">
      <c r="A3134" t="s">
        <v>115</v>
      </c>
      <c r="B3134">
        <v>10602</v>
      </c>
      <c r="C3134" t="s">
        <v>230</v>
      </c>
      <c r="D3134">
        <v>1</v>
      </c>
      <c r="E3134">
        <v>8</v>
      </c>
      <c r="F3134">
        <v>7985</v>
      </c>
      <c r="G3134">
        <v>35007985</v>
      </c>
      <c r="H3134" t="s">
        <v>17290</v>
      </c>
      <c r="I3134">
        <v>581</v>
      </c>
      <c r="J3134" t="s">
        <v>984</v>
      </c>
      <c r="K3134" t="s">
        <v>4891</v>
      </c>
      <c r="L3134">
        <v>2</v>
      </c>
      <c r="M3134" t="s">
        <v>3324</v>
      </c>
      <c r="N3134">
        <v>9436500</v>
      </c>
      <c r="O3134" t="s">
        <v>102</v>
      </c>
      <c r="P3134" t="s">
        <v>17291</v>
      </c>
      <c r="Q3134">
        <v>140</v>
      </c>
      <c r="R3134">
        <v>11</v>
      </c>
      <c r="S3134">
        <v>48222005</v>
      </c>
      <c r="T3134">
        <v>48247444</v>
      </c>
      <c r="U3134" t="s">
        <v>17292</v>
      </c>
      <c r="V3134">
        <v>1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65</v>
      </c>
      <c r="AE3134" s="2">
        <v>55</v>
      </c>
      <c r="AF3134" s="2">
        <v>74</v>
      </c>
      <c r="AG3134" s="2">
        <v>78</v>
      </c>
      <c r="AH3134" s="2">
        <v>125</v>
      </c>
      <c r="AI3134" s="2">
        <v>99</v>
      </c>
      <c r="AJ3134" s="2">
        <v>127</v>
      </c>
      <c r="AK3134" s="2">
        <v>0</v>
      </c>
      <c r="AL3134" s="2">
        <v>0</v>
      </c>
      <c r="AM3134" s="2">
        <v>0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0</v>
      </c>
      <c r="AU3134" s="2">
        <v>0</v>
      </c>
      <c r="AV3134" s="2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2">
        <v>122</v>
      </c>
      <c r="BD3134" s="2">
        <v>0</v>
      </c>
      <c r="BE3134" s="2">
        <v>0</v>
      </c>
      <c r="BF3134" s="2">
        <v>0</v>
      </c>
      <c r="BG3134" s="2">
        <v>0</v>
      </c>
      <c r="BH3134" s="2">
        <v>0</v>
      </c>
      <c r="BI3134" s="2">
        <v>0</v>
      </c>
      <c r="BJ3134" s="2">
        <v>0</v>
      </c>
      <c r="BK3134" s="2">
        <v>0</v>
      </c>
      <c r="BL3134" s="2">
        <v>3</v>
      </c>
      <c r="BM3134" s="2">
        <v>4</v>
      </c>
      <c r="BN3134" s="2">
        <v>4</v>
      </c>
      <c r="BO3134" s="2">
        <v>4</v>
      </c>
      <c r="BP3134" s="2">
        <v>5</v>
      </c>
      <c r="BQ3134" s="2">
        <v>4</v>
      </c>
      <c r="BR3134" s="2">
        <v>6</v>
      </c>
      <c r="BS3134" s="2">
        <v>0</v>
      </c>
      <c r="BT3134" s="2">
        <v>0</v>
      </c>
      <c r="BU3134" s="2">
        <v>0</v>
      </c>
      <c r="BV3134" s="2">
        <v>0</v>
      </c>
      <c r="BW3134" s="2">
        <v>0</v>
      </c>
      <c r="BX3134" s="2">
        <v>0</v>
      </c>
      <c r="BY3134" s="2">
        <v>0</v>
      </c>
      <c r="BZ3134" s="2">
        <v>0</v>
      </c>
      <c r="CA3134" s="2">
        <v>0</v>
      </c>
      <c r="CB3134" s="2">
        <v>0</v>
      </c>
      <c r="CC3134" s="2">
        <v>0</v>
      </c>
      <c r="CD3134" s="2">
        <v>0</v>
      </c>
      <c r="CE3134" s="2">
        <v>0</v>
      </c>
      <c r="CF3134" s="2">
        <v>0</v>
      </c>
      <c r="CG3134" s="2">
        <v>0</v>
      </c>
      <c r="CH3134" s="2">
        <v>0</v>
      </c>
      <c r="CI3134" s="2">
        <v>0</v>
      </c>
      <c r="CJ3134" s="2">
        <v>0</v>
      </c>
      <c r="CK3134" s="2">
        <v>6</v>
      </c>
      <c r="CL3134" s="2">
        <v>0</v>
      </c>
    </row>
    <row r="3135" spans="1:90" x14ac:dyDescent="0.25">
      <c r="A3135" t="s">
        <v>115</v>
      </c>
      <c r="B3135">
        <v>10602</v>
      </c>
      <c r="C3135" t="s">
        <v>230</v>
      </c>
      <c r="D3135">
        <v>1</v>
      </c>
      <c r="E3135">
        <v>8</v>
      </c>
      <c r="F3135">
        <v>910879</v>
      </c>
      <c r="G3135">
        <v>35910879</v>
      </c>
      <c r="H3135" t="s">
        <v>7312</v>
      </c>
      <c r="I3135">
        <v>442</v>
      </c>
      <c r="J3135" t="s">
        <v>230</v>
      </c>
      <c r="K3135" t="s">
        <v>232</v>
      </c>
      <c r="L3135">
        <v>1</v>
      </c>
      <c r="M3135" t="s">
        <v>230</v>
      </c>
      <c r="N3135">
        <v>9351070</v>
      </c>
      <c r="O3135" t="s">
        <v>92</v>
      </c>
      <c r="P3135" t="s">
        <v>2597</v>
      </c>
      <c r="Q3135">
        <v>325</v>
      </c>
      <c r="R3135">
        <v>11</v>
      </c>
      <c r="S3135">
        <v>45142863</v>
      </c>
      <c r="T3135">
        <v>45444152</v>
      </c>
      <c r="U3135" t="s">
        <v>7313</v>
      </c>
      <c r="V3135">
        <v>1</v>
      </c>
      <c r="W3135" s="2">
        <v>0</v>
      </c>
      <c r="X3135" s="2">
        <v>0</v>
      </c>
      <c r="Y3135" s="2">
        <v>101</v>
      </c>
      <c r="Z3135" s="2">
        <v>84</v>
      </c>
      <c r="AA3135" s="2">
        <v>77</v>
      </c>
      <c r="AB3135" s="2">
        <v>105</v>
      </c>
      <c r="AC3135" s="2">
        <v>103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0</v>
      </c>
      <c r="AU3135" s="2">
        <v>0</v>
      </c>
      <c r="AV3135" s="2">
        <v>0</v>
      </c>
      <c r="AW3135" s="2">
        <v>0</v>
      </c>
      <c r="AX3135" s="2">
        <v>0</v>
      </c>
      <c r="AY3135" s="2">
        <v>0</v>
      </c>
      <c r="AZ3135" s="2">
        <v>0</v>
      </c>
      <c r="BA3135" s="2">
        <v>0</v>
      </c>
      <c r="BB3135" s="2">
        <v>0</v>
      </c>
      <c r="BC3135" s="2">
        <v>0</v>
      </c>
      <c r="BD3135" s="2">
        <v>0</v>
      </c>
      <c r="BE3135" s="2">
        <v>0</v>
      </c>
      <c r="BF3135" s="2">
        <v>0</v>
      </c>
      <c r="BG3135" s="2">
        <v>4</v>
      </c>
      <c r="BH3135" s="2">
        <v>3</v>
      </c>
      <c r="BI3135" s="2">
        <v>5</v>
      </c>
      <c r="BJ3135" s="2">
        <v>5</v>
      </c>
      <c r="BK3135" s="2">
        <v>6</v>
      </c>
      <c r="BL3135" s="2">
        <v>0</v>
      </c>
      <c r="BM3135" s="2">
        <v>0</v>
      </c>
      <c r="BN3135" s="2">
        <v>0</v>
      </c>
      <c r="BO3135" s="2">
        <v>0</v>
      </c>
      <c r="BP3135" s="2">
        <v>0</v>
      </c>
      <c r="BQ3135" s="2">
        <v>0</v>
      </c>
      <c r="BR3135" s="2">
        <v>0</v>
      </c>
      <c r="BS3135" s="2">
        <v>0</v>
      </c>
      <c r="BT3135" s="2">
        <v>0</v>
      </c>
      <c r="BU3135" s="2">
        <v>0</v>
      </c>
      <c r="BV3135" s="2">
        <v>0</v>
      </c>
      <c r="BW3135" s="2">
        <v>0</v>
      </c>
      <c r="BX3135" s="2">
        <v>0</v>
      </c>
      <c r="BY3135" s="2">
        <v>0</v>
      </c>
      <c r="BZ3135" s="2">
        <v>0</v>
      </c>
      <c r="CA3135" s="2">
        <v>0</v>
      </c>
      <c r="CB3135" s="2">
        <v>0</v>
      </c>
      <c r="CC3135" s="2">
        <v>0</v>
      </c>
      <c r="CD3135" s="2">
        <v>0</v>
      </c>
      <c r="CE3135" s="2">
        <v>0</v>
      </c>
      <c r="CF3135" s="2">
        <v>0</v>
      </c>
      <c r="CG3135" s="2">
        <v>0</v>
      </c>
      <c r="CH3135" s="2">
        <v>0</v>
      </c>
      <c r="CI3135" s="2">
        <v>0</v>
      </c>
      <c r="CJ3135" s="2">
        <v>0</v>
      </c>
      <c r="CK3135" s="2">
        <v>0</v>
      </c>
      <c r="CL3135" s="2">
        <v>0</v>
      </c>
    </row>
    <row r="3136" spans="1:90" x14ac:dyDescent="0.25">
      <c r="A3136" t="s">
        <v>115</v>
      </c>
      <c r="B3136">
        <v>10602</v>
      </c>
      <c r="C3136" t="s">
        <v>230</v>
      </c>
      <c r="D3136">
        <v>1</v>
      </c>
      <c r="E3136">
        <v>8</v>
      </c>
      <c r="F3136">
        <v>7882</v>
      </c>
      <c r="G3136">
        <v>35007882</v>
      </c>
      <c r="H3136" t="s">
        <v>7580</v>
      </c>
      <c r="I3136">
        <v>581</v>
      </c>
      <c r="J3136" t="s">
        <v>984</v>
      </c>
      <c r="K3136" t="s">
        <v>488</v>
      </c>
      <c r="L3136">
        <v>1</v>
      </c>
      <c r="M3136" t="s">
        <v>984</v>
      </c>
      <c r="N3136">
        <v>9406250</v>
      </c>
      <c r="O3136" t="s">
        <v>92</v>
      </c>
      <c r="P3136" t="s">
        <v>7581</v>
      </c>
      <c r="Q3136">
        <v>200</v>
      </c>
      <c r="R3136">
        <v>11</v>
      </c>
      <c r="S3136">
        <v>48232757</v>
      </c>
      <c r="T3136">
        <v>48278384</v>
      </c>
      <c r="U3136" t="s">
        <v>7582</v>
      </c>
      <c r="V3136">
        <v>1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38</v>
      </c>
      <c r="AE3136" s="2">
        <v>42</v>
      </c>
      <c r="AF3136" s="2">
        <v>48</v>
      </c>
      <c r="AG3136" s="2">
        <v>51</v>
      </c>
      <c r="AH3136" s="2">
        <v>63</v>
      </c>
      <c r="AI3136" s="2">
        <v>59</v>
      </c>
      <c r="AJ3136" s="2">
        <v>53</v>
      </c>
      <c r="AK3136" s="2">
        <v>0</v>
      </c>
      <c r="AL3136" s="2">
        <v>0</v>
      </c>
      <c r="AM3136" s="2">
        <v>0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0</v>
      </c>
      <c r="AU3136" s="2">
        <v>0</v>
      </c>
      <c r="AV3136" s="2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2">
        <v>39</v>
      </c>
      <c r="BD3136" s="2">
        <v>0</v>
      </c>
      <c r="BE3136" s="2">
        <v>0</v>
      </c>
      <c r="BF3136" s="2">
        <v>0</v>
      </c>
      <c r="BG3136" s="2">
        <v>0</v>
      </c>
      <c r="BH3136" s="2">
        <v>0</v>
      </c>
      <c r="BI3136" s="2">
        <v>0</v>
      </c>
      <c r="BJ3136" s="2">
        <v>0</v>
      </c>
      <c r="BK3136" s="2">
        <v>0</v>
      </c>
      <c r="BL3136" s="2">
        <v>2</v>
      </c>
      <c r="BM3136" s="2">
        <v>3</v>
      </c>
      <c r="BN3136" s="2">
        <v>2</v>
      </c>
      <c r="BO3136" s="2">
        <v>3</v>
      </c>
      <c r="BP3136" s="2">
        <v>3</v>
      </c>
      <c r="BQ3136" s="2">
        <v>3</v>
      </c>
      <c r="BR3136" s="2">
        <v>4</v>
      </c>
      <c r="BS3136" s="2">
        <v>0</v>
      </c>
      <c r="BT3136" s="2">
        <v>0</v>
      </c>
      <c r="BU3136" s="2">
        <v>0</v>
      </c>
      <c r="BV3136" s="2">
        <v>0</v>
      </c>
      <c r="BW3136" s="2">
        <v>0</v>
      </c>
      <c r="BX3136" s="2">
        <v>0</v>
      </c>
      <c r="BY3136" s="2">
        <v>0</v>
      </c>
      <c r="BZ3136" s="2">
        <v>0</v>
      </c>
      <c r="CA3136" s="2">
        <v>0</v>
      </c>
      <c r="CB3136" s="2">
        <v>0</v>
      </c>
      <c r="CC3136" s="2">
        <v>0</v>
      </c>
      <c r="CD3136" s="2">
        <v>0</v>
      </c>
      <c r="CE3136" s="2">
        <v>0</v>
      </c>
      <c r="CF3136" s="2">
        <v>0</v>
      </c>
      <c r="CG3136" s="2">
        <v>0</v>
      </c>
      <c r="CH3136" s="2">
        <v>0</v>
      </c>
      <c r="CI3136" s="2">
        <v>0</v>
      </c>
      <c r="CJ3136" s="2">
        <v>0</v>
      </c>
      <c r="CK3136" s="2">
        <v>3</v>
      </c>
      <c r="CL3136" s="2">
        <v>0</v>
      </c>
    </row>
    <row r="3137" spans="1:90" x14ac:dyDescent="0.25">
      <c r="A3137" t="s">
        <v>115</v>
      </c>
      <c r="B3137">
        <v>10602</v>
      </c>
      <c r="C3137" t="s">
        <v>230</v>
      </c>
      <c r="D3137">
        <v>1</v>
      </c>
      <c r="E3137">
        <v>8</v>
      </c>
      <c r="F3137">
        <v>7596</v>
      </c>
      <c r="G3137">
        <v>35007596</v>
      </c>
      <c r="H3137" t="s">
        <v>3857</v>
      </c>
      <c r="I3137">
        <v>442</v>
      </c>
      <c r="J3137" t="s">
        <v>230</v>
      </c>
      <c r="K3137" t="s">
        <v>2356</v>
      </c>
      <c r="L3137">
        <v>1</v>
      </c>
      <c r="M3137" t="s">
        <v>230</v>
      </c>
      <c r="N3137">
        <v>9371160</v>
      </c>
      <c r="O3137" t="s">
        <v>92</v>
      </c>
      <c r="P3137" t="s">
        <v>3858</v>
      </c>
      <c r="Q3137">
        <v>180</v>
      </c>
      <c r="R3137">
        <v>11</v>
      </c>
      <c r="S3137">
        <v>45555551</v>
      </c>
      <c r="T3137">
        <v>45559053</v>
      </c>
      <c r="U3137" t="s">
        <v>3859</v>
      </c>
      <c r="V3137">
        <v>1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130</v>
      </c>
      <c r="AE3137" s="2">
        <v>141</v>
      </c>
      <c r="AF3137" s="2">
        <v>89</v>
      </c>
      <c r="AG3137" s="2">
        <v>149</v>
      </c>
      <c r="AH3137" s="2">
        <v>180</v>
      </c>
      <c r="AI3137" s="2">
        <v>158</v>
      </c>
      <c r="AJ3137" s="2">
        <v>116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0</v>
      </c>
      <c r="AU3137" s="2">
        <v>0</v>
      </c>
      <c r="AV3137" s="2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  <c r="BG3137" s="2">
        <v>0</v>
      </c>
      <c r="BH3137" s="2">
        <v>0</v>
      </c>
      <c r="BI3137" s="2">
        <v>0</v>
      </c>
      <c r="BJ3137" s="2">
        <v>0</v>
      </c>
      <c r="BK3137" s="2">
        <v>0</v>
      </c>
      <c r="BL3137" s="2">
        <v>8</v>
      </c>
      <c r="BM3137" s="2">
        <v>5</v>
      </c>
      <c r="BN3137" s="2">
        <v>5</v>
      </c>
      <c r="BO3137" s="2">
        <v>6</v>
      </c>
      <c r="BP3137" s="2">
        <v>9</v>
      </c>
      <c r="BQ3137" s="2">
        <v>9</v>
      </c>
      <c r="BR3137" s="2">
        <v>7</v>
      </c>
      <c r="BS3137" s="2">
        <v>0</v>
      </c>
      <c r="BT3137" s="2">
        <v>0</v>
      </c>
      <c r="BU3137" s="2">
        <v>0</v>
      </c>
      <c r="BV3137" s="2">
        <v>0</v>
      </c>
      <c r="BW3137" s="2">
        <v>0</v>
      </c>
      <c r="BX3137" s="2">
        <v>0</v>
      </c>
      <c r="BY3137" s="2">
        <v>0</v>
      </c>
      <c r="BZ3137" s="2">
        <v>0</v>
      </c>
      <c r="CA3137" s="2">
        <v>0</v>
      </c>
      <c r="CB3137" s="2">
        <v>0</v>
      </c>
      <c r="CC3137" s="2">
        <v>0</v>
      </c>
      <c r="CD3137" s="2">
        <v>0</v>
      </c>
      <c r="CE3137" s="2">
        <v>0</v>
      </c>
      <c r="CF3137" s="2">
        <v>0</v>
      </c>
      <c r="CG3137" s="2">
        <v>0</v>
      </c>
      <c r="CH3137" s="2">
        <v>0</v>
      </c>
      <c r="CI3137" s="2">
        <v>0</v>
      </c>
      <c r="CJ3137" s="2">
        <v>0</v>
      </c>
      <c r="CK3137" s="2">
        <v>0</v>
      </c>
      <c r="CL3137" s="2">
        <v>0</v>
      </c>
    </row>
    <row r="3138" spans="1:90" x14ac:dyDescent="0.25">
      <c r="A3138" t="s">
        <v>115</v>
      </c>
      <c r="B3138">
        <v>10602</v>
      </c>
      <c r="C3138" t="s">
        <v>230</v>
      </c>
      <c r="D3138">
        <v>1</v>
      </c>
      <c r="E3138">
        <v>8</v>
      </c>
      <c r="F3138">
        <v>45068</v>
      </c>
      <c r="G3138">
        <v>35045068</v>
      </c>
      <c r="H3138" t="s">
        <v>5051</v>
      </c>
      <c r="I3138">
        <v>442</v>
      </c>
      <c r="J3138" t="s">
        <v>230</v>
      </c>
      <c r="K3138" t="s">
        <v>5052</v>
      </c>
      <c r="L3138">
        <v>1</v>
      </c>
      <c r="M3138" t="s">
        <v>230</v>
      </c>
      <c r="N3138">
        <v>9381070</v>
      </c>
      <c r="O3138" t="s">
        <v>92</v>
      </c>
      <c r="P3138" t="s">
        <v>5053</v>
      </c>
      <c r="Q3138">
        <v>79</v>
      </c>
      <c r="R3138">
        <v>11</v>
      </c>
      <c r="S3138">
        <v>45142261</v>
      </c>
      <c r="T3138">
        <v>45444154</v>
      </c>
      <c r="U3138" t="s">
        <v>5054</v>
      </c>
      <c r="V3138">
        <v>1</v>
      </c>
      <c r="W3138" s="2">
        <v>0</v>
      </c>
      <c r="X3138" s="2">
        <v>0</v>
      </c>
      <c r="Y3138" s="2">
        <v>160</v>
      </c>
      <c r="Z3138" s="2">
        <v>171</v>
      </c>
      <c r="AA3138" s="2">
        <v>174</v>
      </c>
      <c r="AB3138" s="2">
        <v>151</v>
      </c>
      <c r="AC3138" s="2">
        <v>150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0</v>
      </c>
      <c r="AU3138" s="2">
        <v>0</v>
      </c>
      <c r="AV3138" s="2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2">
        <v>161</v>
      </c>
      <c r="BD3138" s="2">
        <v>0</v>
      </c>
      <c r="BE3138" s="2">
        <v>0</v>
      </c>
      <c r="BF3138" s="2">
        <v>0</v>
      </c>
      <c r="BG3138" s="2">
        <v>8</v>
      </c>
      <c r="BH3138" s="2">
        <v>7</v>
      </c>
      <c r="BI3138" s="2">
        <v>9</v>
      </c>
      <c r="BJ3138" s="2">
        <v>8</v>
      </c>
      <c r="BK3138" s="2">
        <v>8</v>
      </c>
      <c r="BL3138" s="2">
        <v>0</v>
      </c>
      <c r="BM3138" s="2">
        <v>0</v>
      </c>
      <c r="BN3138" s="2">
        <v>0</v>
      </c>
      <c r="BO3138" s="2">
        <v>0</v>
      </c>
      <c r="BP3138" s="2">
        <v>0</v>
      </c>
      <c r="BQ3138" s="2">
        <v>0</v>
      </c>
      <c r="BR3138" s="2">
        <v>0</v>
      </c>
      <c r="BS3138" s="2">
        <v>0</v>
      </c>
      <c r="BT3138" s="2">
        <v>0</v>
      </c>
      <c r="BU3138" s="2">
        <v>0</v>
      </c>
      <c r="BV3138" s="2">
        <v>0</v>
      </c>
      <c r="BW3138" s="2">
        <v>0</v>
      </c>
      <c r="BX3138" s="2">
        <v>0</v>
      </c>
      <c r="BY3138" s="2">
        <v>0</v>
      </c>
      <c r="BZ3138" s="2">
        <v>0</v>
      </c>
      <c r="CA3138" s="2">
        <v>0</v>
      </c>
      <c r="CB3138" s="2">
        <v>0</v>
      </c>
      <c r="CC3138" s="2">
        <v>0</v>
      </c>
      <c r="CD3138" s="2">
        <v>0</v>
      </c>
      <c r="CE3138" s="2">
        <v>0</v>
      </c>
      <c r="CF3138" s="2">
        <v>0</v>
      </c>
      <c r="CG3138" s="2">
        <v>0</v>
      </c>
      <c r="CH3138" s="2">
        <v>0</v>
      </c>
      <c r="CI3138" s="2">
        <v>0</v>
      </c>
      <c r="CJ3138" s="2">
        <v>0</v>
      </c>
      <c r="CK3138" s="2">
        <v>7</v>
      </c>
      <c r="CL3138" s="2">
        <v>0</v>
      </c>
    </row>
    <row r="3139" spans="1:90" x14ac:dyDescent="0.25">
      <c r="A3139" t="s">
        <v>115</v>
      </c>
      <c r="B3139">
        <v>10602</v>
      </c>
      <c r="C3139" t="s">
        <v>230</v>
      </c>
      <c r="D3139">
        <v>1</v>
      </c>
      <c r="E3139">
        <v>8</v>
      </c>
      <c r="F3139">
        <v>7559</v>
      </c>
      <c r="G3139">
        <v>35007559</v>
      </c>
      <c r="H3139" t="s">
        <v>19522</v>
      </c>
      <c r="I3139">
        <v>442</v>
      </c>
      <c r="J3139" t="s">
        <v>230</v>
      </c>
      <c r="K3139" t="s">
        <v>2076</v>
      </c>
      <c r="L3139">
        <v>1</v>
      </c>
      <c r="M3139" t="s">
        <v>230</v>
      </c>
      <c r="N3139">
        <v>9380270</v>
      </c>
      <c r="O3139" t="s">
        <v>92</v>
      </c>
      <c r="P3139" t="s">
        <v>19523</v>
      </c>
      <c r="Q3139">
        <v>374</v>
      </c>
      <c r="R3139">
        <v>11</v>
      </c>
      <c r="S3139">
        <v>45492097</v>
      </c>
      <c r="T3139">
        <v>45499247</v>
      </c>
      <c r="U3139" t="s">
        <v>19524</v>
      </c>
      <c r="V3139">
        <v>1</v>
      </c>
      <c r="W3139" s="2">
        <v>0</v>
      </c>
      <c r="X3139" s="2">
        <v>0</v>
      </c>
      <c r="Y3139" s="2">
        <v>103</v>
      </c>
      <c r="Z3139" s="2">
        <v>113</v>
      </c>
      <c r="AA3139" s="2">
        <v>120</v>
      </c>
      <c r="AB3139" s="2">
        <v>121</v>
      </c>
      <c r="AC3139" s="2">
        <v>125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0</v>
      </c>
      <c r="AV3139" s="2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  <c r="BG3139" s="2">
        <v>7</v>
      </c>
      <c r="BH3139" s="2">
        <v>4</v>
      </c>
      <c r="BI3139" s="2">
        <v>4</v>
      </c>
      <c r="BJ3139" s="2">
        <v>4</v>
      </c>
      <c r="BK3139" s="2">
        <v>5</v>
      </c>
      <c r="BL3139" s="2">
        <v>0</v>
      </c>
      <c r="BM3139" s="2">
        <v>0</v>
      </c>
      <c r="BN3139" s="2">
        <v>0</v>
      </c>
      <c r="BO3139" s="2">
        <v>0</v>
      </c>
      <c r="BP3139" s="2">
        <v>0</v>
      </c>
      <c r="BQ3139" s="2">
        <v>0</v>
      </c>
      <c r="BR3139" s="2">
        <v>0</v>
      </c>
      <c r="BS3139" s="2">
        <v>0</v>
      </c>
      <c r="BT3139" s="2">
        <v>0</v>
      </c>
      <c r="BU3139" s="2">
        <v>0</v>
      </c>
      <c r="BV3139" s="2">
        <v>0</v>
      </c>
      <c r="BW3139" s="2">
        <v>0</v>
      </c>
      <c r="BX3139" s="2">
        <v>0</v>
      </c>
      <c r="BY3139" s="2">
        <v>0</v>
      </c>
      <c r="BZ3139" s="2">
        <v>0</v>
      </c>
      <c r="CA3139" s="2">
        <v>0</v>
      </c>
      <c r="CB3139" s="2">
        <v>0</v>
      </c>
      <c r="CC3139" s="2">
        <v>0</v>
      </c>
      <c r="CD3139" s="2">
        <v>0</v>
      </c>
      <c r="CE3139" s="2">
        <v>0</v>
      </c>
      <c r="CF3139" s="2">
        <v>0</v>
      </c>
      <c r="CG3139" s="2">
        <v>0</v>
      </c>
      <c r="CH3139" s="2">
        <v>0</v>
      </c>
      <c r="CI3139" s="2">
        <v>0</v>
      </c>
      <c r="CJ3139" s="2">
        <v>0</v>
      </c>
      <c r="CK3139" s="2">
        <v>0</v>
      </c>
      <c r="CL3139" s="2">
        <v>0</v>
      </c>
    </row>
    <row r="3140" spans="1:90" x14ac:dyDescent="0.25">
      <c r="A3140" t="s">
        <v>115</v>
      </c>
      <c r="B3140">
        <v>10602</v>
      </c>
      <c r="C3140" t="s">
        <v>230</v>
      </c>
      <c r="D3140">
        <v>1</v>
      </c>
      <c r="E3140">
        <v>8</v>
      </c>
      <c r="F3140">
        <v>920307</v>
      </c>
      <c r="G3140">
        <v>35920307</v>
      </c>
      <c r="H3140" t="s">
        <v>14355</v>
      </c>
      <c r="I3140">
        <v>442</v>
      </c>
      <c r="J3140" t="s">
        <v>230</v>
      </c>
      <c r="K3140" t="s">
        <v>14356</v>
      </c>
      <c r="L3140">
        <v>1</v>
      </c>
      <c r="M3140" t="s">
        <v>230</v>
      </c>
      <c r="N3140">
        <v>9341260</v>
      </c>
      <c r="O3140" t="s">
        <v>92</v>
      </c>
      <c r="P3140" t="s">
        <v>14357</v>
      </c>
      <c r="Q3140">
        <v>821</v>
      </c>
      <c r="R3140">
        <v>11</v>
      </c>
      <c r="S3140">
        <v>45764166</v>
      </c>
      <c r="T3140">
        <v>45784642</v>
      </c>
      <c r="U3140" t="s">
        <v>14358</v>
      </c>
      <c r="V3140">
        <v>1</v>
      </c>
      <c r="W3140" s="2">
        <v>0</v>
      </c>
      <c r="X3140" s="2">
        <v>0</v>
      </c>
      <c r="Y3140" s="2">
        <v>133</v>
      </c>
      <c r="Z3140" s="2">
        <v>146</v>
      </c>
      <c r="AA3140" s="2">
        <v>197</v>
      </c>
      <c r="AB3140" s="2">
        <v>168</v>
      </c>
      <c r="AC3140" s="2">
        <v>169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0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0</v>
      </c>
      <c r="AU3140" s="2">
        <v>0</v>
      </c>
      <c r="AV3140" s="2">
        <v>0</v>
      </c>
      <c r="AW3140" s="2">
        <v>0</v>
      </c>
      <c r="AX3140" s="2">
        <v>0</v>
      </c>
      <c r="AY3140" s="2">
        <v>0</v>
      </c>
      <c r="AZ3140" s="2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  <c r="BG3140" s="2">
        <v>8</v>
      </c>
      <c r="BH3140" s="2">
        <v>6</v>
      </c>
      <c r="BI3140" s="2">
        <v>11</v>
      </c>
      <c r="BJ3140" s="2">
        <v>11</v>
      </c>
      <c r="BK3140" s="2">
        <v>8</v>
      </c>
      <c r="BL3140" s="2">
        <v>0</v>
      </c>
      <c r="BM3140" s="2">
        <v>0</v>
      </c>
      <c r="BN3140" s="2">
        <v>0</v>
      </c>
      <c r="BO3140" s="2">
        <v>0</v>
      </c>
      <c r="BP3140" s="2">
        <v>0</v>
      </c>
      <c r="BQ3140" s="2">
        <v>0</v>
      </c>
      <c r="BR3140" s="2">
        <v>0</v>
      </c>
      <c r="BS3140" s="2">
        <v>0</v>
      </c>
      <c r="BT3140" s="2">
        <v>0</v>
      </c>
      <c r="BU3140" s="2">
        <v>0</v>
      </c>
      <c r="BV3140" s="2">
        <v>0</v>
      </c>
      <c r="BW3140" s="2">
        <v>0</v>
      </c>
      <c r="BX3140" s="2">
        <v>0</v>
      </c>
      <c r="BY3140" s="2">
        <v>0</v>
      </c>
      <c r="BZ3140" s="2">
        <v>0</v>
      </c>
      <c r="CA3140" s="2">
        <v>0</v>
      </c>
      <c r="CB3140" s="2">
        <v>0</v>
      </c>
      <c r="CC3140" s="2">
        <v>0</v>
      </c>
      <c r="CD3140" s="2">
        <v>0</v>
      </c>
      <c r="CE3140" s="2">
        <v>0</v>
      </c>
      <c r="CF3140" s="2">
        <v>0</v>
      </c>
      <c r="CG3140" s="2">
        <v>0</v>
      </c>
      <c r="CH3140" s="2">
        <v>0</v>
      </c>
      <c r="CI3140" s="2">
        <v>0</v>
      </c>
      <c r="CJ3140" s="2">
        <v>0</v>
      </c>
      <c r="CK3140" s="2">
        <v>0</v>
      </c>
      <c r="CL3140" s="2">
        <v>0</v>
      </c>
    </row>
    <row r="3141" spans="1:90" x14ac:dyDescent="0.25">
      <c r="A3141" t="s">
        <v>115</v>
      </c>
      <c r="B3141">
        <v>10602</v>
      </c>
      <c r="C3141" t="s">
        <v>230</v>
      </c>
      <c r="D3141">
        <v>1</v>
      </c>
      <c r="E3141">
        <v>8</v>
      </c>
      <c r="F3141">
        <v>7791</v>
      </c>
      <c r="G3141">
        <v>35007791</v>
      </c>
      <c r="H3141" t="s">
        <v>16182</v>
      </c>
      <c r="I3141">
        <v>442</v>
      </c>
      <c r="J3141" t="s">
        <v>230</v>
      </c>
      <c r="K3141" t="s">
        <v>1292</v>
      </c>
      <c r="L3141">
        <v>1</v>
      </c>
      <c r="M3141" t="s">
        <v>230</v>
      </c>
      <c r="N3141">
        <v>9320670</v>
      </c>
      <c r="O3141" t="s">
        <v>92</v>
      </c>
      <c r="P3141" t="s">
        <v>16183</v>
      </c>
      <c r="Q3141">
        <v>75</v>
      </c>
      <c r="R3141">
        <v>11</v>
      </c>
      <c r="S3141">
        <v>45147060</v>
      </c>
      <c r="T3141">
        <v>45444156</v>
      </c>
      <c r="U3141" t="s">
        <v>16184</v>
      </c>
      <c r="V3141">
        <v>1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134</v>
      </c>
      <c r="AE3141" s="2">
        <v>101</v>
      </c>
      <c r="AF3141" s="2">
        <v>103</v>
      </c>
      <c r="AG3141" s="2">
        <v>167</v>
      </c>
      <c r="AH3141" s="2">
        <v>294</v>
      </c>
      <c r="AI3141" s="2">
        <v>258</v>
      </c>
      <c r="AJ3141" s="2">
        <v>216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0</v>
      </c>
      <c r="AU3141" s="2">
        <v>0</v>
      </c>
      <c r="AV3141" s="2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2">
        <v>98</v>
      </c>
      <c r="BD3141" s="2">
        <v>17</v>
      </c>
      <c r="BE3141" s="2">
        <v>0</v>
      </c>
      <c r="BF3141" s="2">
        <v>0</v>
      </c>
      <c r="BG3141" s="2">
        <v>0</v>
      </c>
      <c r="BH3141" s="2">
        <v>0</v>
      </c>
      <c r="BI3141" s="2">
        <v>0</v>
      </c>
      <c r="BJ3141" s="2">
        <v>0</v>
      </c>
      <c r="BK3141" s="2">
        <v>0</v>
      </c>
      <c r="BL3141" s="2">
        <v>6</v>
      </c>
      <c r="BM3141" s="2">
        <v>4</v>
      </c>
      <c r="BN3141" s="2">
        <v>5</v>
      </c>
      <c r="BO3141" s="2">
        <v>8</v>
      </c>
      <c r="BP3141" s="2">
        <v>13</v>
      </c>
      <c r="BQ3141" s="2">
        <v>10</v>
      </c>
      <c r="BR3141" s="2">
        <v>8</v>
      </c>
      <c r="BS3141" s="2">
        <v>0</v>
      </c>
      <c r="BT3141" s="2">
        <v>0</v>
      </c>
      <c r="BU3141" s="2">
        <v>0</v>
      </c>
      <c r="BV3141" s="2">
        <v>0</v>
      </c>
      <c r="BW3141" s="2">
        <v>0</v>
      </c>
      <c r="BX3141" s="2">
        <v>0</v>
      </c>
      <c r="BY3141" s="2">
        <v>0</v>
      </c>
      <c r="BZ3141" s="2">
        <v>0</v>
      </c>
      <c r="CA3141" s="2">
        <v>0</v>
      </c>
      <c r="CB3141" s="2">
        <v>0</v>
      </c>
      <c r="CC3141" s="2">
        <v>0</v>
      </c>
      <c r="CD3141" s="2">
        <v>0</v>
      </c>
      <c r="CE3141" s="2">
        <v>0</v>
      </c>
      <c r="CF3141" s="2">
        <v>0</v>
      </c>
      <c r="CG3141" s="2">
        <v>0</v>
      </c>
      <c r="CH3141" s="2">
        <v>0</v>
      </c>
      <c r="CI3141" s="2">
        <v>0</v>
      </c>
      <c r="CJ3141" s="2">
        <v>0</v>
      </c>
      <c r="CK3141" s="2">
        <v>6</v>
      </c>
      <c r="CL3141" s="2">
        <v>4</v>
      </c>
    </row>
    <row r="3142" spans="1:90" x14ac:dyDescent="0.25">
      <c r="A3142" t="s">
        <v>115</v>
      </c>
      <c r="B3142">
        <v>10602</v>
      </c>
      <c r="C3142" t="s">
        <v>230</v>
      </c>
      <c r="D3142">
        <v>1</v>
      </c>
      <c r="E3142">
        <v>8</v>
      </c>
      <c r="F3142">
        <v>45081</v>
      </c>
      <c r="G3142">
        <v>35045081</v>
      </c>
      <c r="H3142" t="s">
        <v>19143</v>
      </c>
      <c r="I3142">
        <v>442</v>
      </c>
      <c r="J3142" t="s">
        <v>230</v>
      </c>
      <c r="K3142" t="s">
        <v>11570</v>
      </c>
      <c r="L3142">
        <v>1</v>
      </c>
      <c r="M3142" t="s">
        <v>230</v>
      </c>
      <c r="N3142">
        <v>9360340</v>
      </c>
      <c r="O3142" t="s">
        <v>92</v>
      </c>
      <c r="P3142" t="s">
        <v>11571</v>
      </c>
      <c r="Q3142">
        <v>60</v>
      </c>
      <c r="R3142">
        <v>11</v>
      </c>
      <c r="S3142">
        <v>45550075</v>
      </c>
      <c r="T3142">
        <v>45559057</v>
      </c>
      <c r="U3142" t="s">
        <v>19144</v>
      </c>
      <c r="V3142">
        <v>1</v>
      </c>
      <c r="W3142" s="2">
        <v>0</v>
      </c>
      <c r="X3142" s="2">
        <v>0</v>
      </c>
      <c r="Y3142" s="2">
        <v>0</v>
      </c>
      <c r="Z3142" s="2">
        <v>77</v>
      </c>
      <c r="AA3142" s="2">
        <v>98</v>
      </c>
      <c r="AB3142" s="2">
        <v>90</v>
      </c>
      <c r="AC3142" s="2">
        <v>86</v>
      </c>
      <c r="AD3142" s="2">
        <v>111</v>
      </c>
      <c r="AE3142" s="2">
        <v>130</v>
      </c>
      <c r="AF3142" s="2">
        <v>68</v>
      </c>
      <c r="AG3142" s="2">
        <v>103</v>
      </c>
      <c r="AH3142" s="2">
        <v>74</v>
      </c>
      <c r="AI3142" s="2">
        <v>119</v>
      </c>
      <c r="AJ3142" s="2">
        <v>111</v>
      </c>
      <c r="AK3142" s="2">
        <v>0</v>
      </c>
      <c r="AL3142" s="2">
        <v>0</v>
      </c>
      <c r="AM3142" s="2">
        <v>0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0</v>
      </c>
      <c r="AU3142" s="2">
        <v>0</v>
      </c>
      <c r="AV3142" s="2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2">
        <v>51</v>
      </c>
      <c r="BD3142" s="2">
        <v>0</v>
      </c>
      <c r="BE3142" s="2">
        <v>0</v>
      </c>
      <c r="BF3142" s="2">
        <v>0</v>
      </c>
      <c r="BG3142" s="2">
        <v>0</v>
      </c>
      <c r="BH3142" s="2">
        <v>6</v>
      </c>
      <c r="BI3142" s="2">
        <v>5</v>
      </c>
      <c r="BJ3142" s="2">
        <v>5</v>
      </c>
      <c r="BK3142" s="2">
        <v>4</v>
      </c>
      <c r="BL3142" s="2">
        <v>4</v>
      </c>
      <c r="BM3142" s="2">
        <v>5</v>
      </c>
      <c r="BN3142" s="2">
        <v>2</v>
      </c>
      <c r="BO3142" s="2">
        <v>4</v>
      </c>
      <c r="BP3142" s="2">
        <v>3</v>
      </c>
      <c r="BQ3142" s="2">
        <v>3</v>
      </c>
      <c r="BR3142" s="2">
        <v>4</v>
      </c>
      <c r="BS3142" s="2">
        <v>0</v>
      </c>
      <c r="BT3142" s="2">
        <v>0</v>
      </c>
      <c r="BU3142" s="2">
        <v>0</v>
      </c>
      <c r="BV3142" s="2">
        <v>0</v>
      </c>
      <c r="BW3142" s="2">
        <v>0</v>
      </c>
      <c r="BX3142" s="2">
        <v>0</v>
      </c>
      <c r="BY3142" s="2">
        <v>0</v>
      </c>
      <c r="BZ3142" s="2">
        <v>0</v>
      </c>
      <c r="CA3142" s="2">
        <v>0</v>
      </c>
      <c r="CB3142" s="2">
        <v>0</v>
      </c>
      <c r="CC3142" s="2">
        <v>0</v>
      </c>
      <c r="CD3142" s="2">
        <v>0</v>
      </c>
      <c r="CE3142" s="2">
        <v>0</v>
      </c>
      <c r="CF3142" s="2">
        <v>0</v>
      </c>
      <c r="CG3142" s="2">
        <v>0</v>
      </c>
      <c r="CH3142" s="2">
        <v>0</v>
      </c>
      <c r="CI3142" s="2">
        <v>0</v>
      </c>
      <c r="CJ3142" s="2">
        <v>0</v>
      </c>
      <c r="CK3142" s="2">
        <v>2</v>
      </c>
      <c r="CL3142" s="2">
        <v>0</v>
      </c>
    </row>
    <row r="3143" spans="1:90" x14ac:dyDescent="0.25">
      <c r="A3143" t="s">
        <v>115</v>
      </c>
      <c r="B3143">
        <v>10602</v>
      </c>
      <c r="C3143" t="s">
        <v>230</v>
      </c>
      <c r="D3143">
        <v>1</v>
      </c>
      <c r="E3143">
        <v>8</v>
      </c>
      <c r="F3143">
        <v>920320</v>
      </c>
      <c r="G3143">
        <v>35920320</v>
      </c>
      <c r="H3143" t="s">
        <v>9658</v>
      </c>
      <c r="I3143">
        <v>442</v>
      </c>
      <c r="J3143" t="s">
        <v>230</v>
      </c>
      <c r="K3143" t="s">
        <v>9659</v>
      </c>
      <c r="L3143">
        <v>1</v>
      </c>
      <c r="M3143" t="s">
        <v>230</v>
      </c>
      <c r="N3143">
        <v>9351460</v>
      </c>
      <c r="P3143" t="s">
        <v>9660</v>
      </c>
      <c r="Q3143">
        <v>212</v>
      </c>
      <c r="R3143">
        <v>11</v>
      </c>
      <c r="S3143">
        <v>45451515</v>
      </c>
      <c r="T3143">
        <v>45454158</v>
      </c>
      <c r="U3143" t="s">
        <v>9661</v>
      </c>
      <c r="V3143">
        <v>1</v>
      </c>
      <c r="W3143" s="2">
        <v>0</v>
      </c>
      <c r="X3143" s="2">
        <v>0</v>
      </c>
      <c r="Y3143" s="2">
        <v>119</v>
      </c>
      <c r="Z3143" s="2">
        <v>106</v>
      </c>
      <c r="AA3143" s="2">
        <v>119</v>
      </c>
      <c r="AB3143" s="2">
        <v>111</v>
      </c>
      <c r="AC3143" s="2">
        <v>111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0</v>
      </c>
      <c r="AU3143" s="2">
        <v>0</v>
      </c>
      <c r="AV3143" s="2">
        <v>0</v>
      </c>
      <c r="AW3143" s="2">
        <v>0</v>
      </c>
      <c r="AX3143" s="2">
        <v>0</v>
      </c>
      <c r="AY3143" s="2">
        <v>0</v>
      </c>
      <c r="AZ3143" s="2">
        <v>0</v>
      </c>
      <c r="BA3143" s="2">
        <v>0</v>
      </c>
      <c r="BB3143" s="2">
        <v>0</v>
      </c>
      <c r="BC3143" s="2">
        <v>0</v>
      </c>
      <c r="BD3143" s="2">
        <v>0</v>
      </c>
      <c r="BE3143" s="2">
        <v>0</v>
      </c>
      <c r="BF3143" s="2">
        <v>0</v>
      </c>
      <c r="BG3143" s="2">
        <v>7</v>
      </c>
      <c r="BH3143" s="2">
        <v>7</v>
      </c>
      <c r="BI3143" s="2">
        <v>5</v>
      </c>
      <c r="BJ3143" s="2">
        <v>4</v>
      </c>
      <c r="BK3143" s="2">
        <v>6</v>
      </c>
      <c r="BL3143" s="2">
        <v>0</v>
      </c>
      <c r="BM3143" s="2">
        <v>0</v>
      </c>
      <c r="BN3143" s="2">
        <v>0</v>
      </c>
      <c r="BO3143" s="2">
        <v>0</v>
      </c>
      <c r="BP3143" s="2">
        <v>0</v>
      </c>
      <c r="BQ3143" s="2">
        <v>0</v>
      </c>
      <c r="BR3143" s="2">
        <v>0</v>
      </c>
      <c r="BS3143" s="2">
        <v>0</v>
      </c>
      <c r="BT3143" s="2">
        <v>0</v>
      </c>
      <c r="BU3143" s="2">
        <v>0</v>
      </c>
      <c r="BV3143" s="2">
        <v>0</v>
      </c>
      <c r="BW3143" s="2">
        <v>0</v>
      </c>
      <c r="BX3143" s="2">
        <v>0</v>
      </c>
      <c r="BY3143" s="2">
        <v>0</v>
      </c>
      <c r="BZ3143" s="2">
        <v>0</v>
      </c>
      <c r="CA3143" s="2">
        <v>0</v>
      </c>
      <c r="CB3143" s="2">
        <v>0</v>
      </c>
      <c r="CC3143" s="2">
        <v>0</v>
      </c>
      <c r="CD3143" s="2">
        <v>0</v>
      </c>
      <c r="CE3143" s="2">
        <v>0</v>
      </c>
      <c r="CF3143" s="2">
        <v>0</v>
      </c>
      <c r="CG3143" s="2">
        <v>0</v>
      </c>
      <c r="CH3143" s="2">
        <v>0</v>
      </c>
      <c r="CI3143" s="2">
        <v>0</v>
      </c>
      <c r="CJ3143" s="2">
        <v>0</v>
      </c>
      <c r="CK3143" s="2">
        <v>0</v>
      </c>
      <c r="CL3143" s="2">
        <v>0</v>
      </c>
    </row>
    <row r="3144" spans="1:90" x14ac:dyDescent="0.25">
      <c r="A3144" t="s">
        <v>115</v>
      </c>
      <c r="B3144">
        <v>10602</v>
      </c>
      <c r="C3144" t="s">
        <v>230</v>
      </c>
      <c r="D3144">
        <v>1</v>
      </c>
      <c r="E3144">
        <v>8</v>
      </c>
      <c r="F3144">
        <v>7742</v>
      </c>
      <c r="G3144">
        <v>35007742</v>
      </c>
      <c r="H3144" t="s">
        <v>1446</v>
      </c>
      <c r="I3144">
        <v>442</v>
      </c>
      <c r="J3144" t="s">
        <v>230</v>
      </c>
      <c r="K3144" t="s">
        <v>232</v>
      </c>
      <c r="L3144">
        <v>1</v>
      </c>
      <c r="M3144" t="s">
        <v>230</v>
      </c>
      <c r="N3144">
        <v>9351160</v>
      </c>
      <c r="O3144" t="s">
        <v>92</v>
      </c>
      <c r="P3144" t="s">
        <v>1447</v>
      </c>
      <c r="Q3144">
        <v>135</v>
      </c>
      <c r="R3144">
        <v>11</v>
      </c>
      <c r="S3144">
        <v>45444160</v>
      </c>
      <c r="U3144" t="s">
        <v>1448</v>
      </c>
      <c r="V3144">
        <v>1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103</v>
      </c>
      <c r="AE3144" s="2">
        <v>93</v>
      </c>
      <c r="AF3144" s="2">
        <v>81</v>
      </c>
      <c r="AG3144" s="2">
        <v>145</v>
      </c>
      <c r="AH3144" s="2">
        <v>184</v>
      </c>
      <c r="AI3144" s="2">
        <v>185</v>
      </c>
      <c r="AJ3144" s="2">
        <v>189</v>
      </c>
      <c r="AK3144" s="2">
        <v>0</v>
      </c>
      <c r="AL3144" s="2">
        <v>0</v>
      </c>
      <c r="AM3144" s="2">
        <v>0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0</v>
      </c>
      <c r="AU3144" s="2">
        <v>0</v>
      </c>
      <c r="AV3144" s="2">
        <v>0</v>
      </c>
      <c r="AW3144" s="2">
        <v>0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2">
        <v>130</v>
      </c>
      <c r="BD3144" s="2">
        <v>0</v>
      </c>
      <c r="BE3144" s="2">
        <v>0</v>
      </c>
      <c r="BF3144" s="2">
        <v>0</v>
      </c>
      <c r="BG3144" s="2">
        <v>0</v>
      </c>
      <c r="BH3144" s="2">
        <v>0</v>
      </c>
      <c r="BI3144" s="2">
        <v>0</v>
      </c>
      <c r="BJ3144" s="2">
        <v>0</v>
      </c>
      <c r="BK3144" s="2">
        <v>0</v>
      </c>
      <c r="BL3144" s="2">
        <v>6</v>
      </c>
      <c r="BM3144" s="2">
        <v>5</v>
      </c>
      <c r="BN3144" s="2">
        <v>3</v>
      </c>
      <c r="BO3144" s="2">
        <v>9</v>
      </c>
      <c r="BP3144" s="2">
        <v>9</v>
      </c>
      <c r="BQ3144" s="2">
        <v>8</v>
      </c>
      <c r="BR3144" s="2">
        <v>10</v>
      </c>
      <c r="BS3144" s="2">
        <v>0</v>
      </c>
      <c r="BT3144" s="2">
        <v>0</v>
      </c>
      <c r="BU3144" s="2">
        <v>0</v>
      </c>
      <c r="BV3144" s="2">
        <v>0</v>
      </c>
      <c r="BW3144" s="2">
        <v>0</v>
      </c>
      <c r="BX3144" s="2">
        <v>0</v>
      </c>
      <c r="BY3144" s="2">
        <v>0</v>
      </c>
      <c r="BZ3144" s="2">
        <v>0</v>
      </c>
      <c r="CA3144" s="2">
        <v>0</v>
      </c>
      <c r="CB3144" s="2">
        <v>0</v>
      </c>
      <c r="CC3144" s="2">
        <v>0</v>
      </c>
      <c r="CD3144" s="2">
        <v>0</v>
      </c>
      <c r="CE3144" s="2">
        <v>0</v>
      </c>
      <c r="CF3144" s="2">
        <v>0</v>
      </c>
      <c r="CG3144" s="2">
        <v>0</v>
      </c>
      <c r="CH3144" s="2">
        <v>0</v>
      </c>
      <c r="CI3144" s="2">
        <v>0</v>
      </c>
      <c r="CJ3144" s="2">
        <v>0</v>
      </c>
      <c r="CK3144" s="2">
        <v>8</v>
      </c>
      <c r="CL3144" s="2">
        <v>0</v>
      </c>
    </row>
    <row r="3145" spans="1:90" x14ac:dyDescent="0.25">
      <c r="A3145" t="s">
        <v>115</v>
      </c>
      <c r="B3145">
        <v>10602</v>
      </c>
      <c r="C3145" t="s">
        <v>230</v>
      </c>
      <c r="D3145">
        <v>1</v>
      </c>
      <c r="E3145">
        <v>8</v>
      </c>
      <c r="F3145">
        <v>923400</v>
      </c>
      <c r="G3145">
        <v>35923400</v>
      </c>
      <c r="H3145" t="s">
        <v>12425</v>
      </c>
      <c r="I3145">
        <v>442</v>
      </c>
      <c r="J3145" t="s">
        <v>230</v>
      </c>
      <c r="K3145" t="s">
        <v>8315</v>
      </c>
      <c r="L3145">
        <v>1</v>
      </c>
      <c r="M3145" t="s">
        <v>230</v>
      </c>
      <c r="N3145">
        <v>9331170</v>
      </c>
      <c r="O3145" t="s">
        <v>102</v>
      </c>
      <c r="P3145" t="s">
        <v>12426</v>
      </c>
      <c r="Q3145">
        <v>73</v>
      </c>
      <c r="R3145">
        <v>11</v>
      </c>
      <c r="S3145">
        <v>45760555</v>
      </c>
      <c r="T3145">
        <v>45775764</v>
      </c>
      <c r="U3145" t="s">
        <v>12427</v>
      </c>
      <c r="V3145">
        <v>1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108</v>
      </c>
      <c r="AE3145" s="2">
        <v>132</v>
      </c>
      <c r="AF3145" s="2">
        <v>85</v>
      </c>
      <c r="AG3145" s="2">
        <v>89</v>
      </c>
      <c r="AH3145" s="2">
        <v>191</v>
      </c>
      <c r="AI3145" s="2">
        <v>240</v>
      </c>
      <c r="AJ3145" s="2">
        <v>185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0</v>
      </c>
      <c r="AU3145" s="2">
        <v>0</v>
      </c>
      <c r="AV3145" s="2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2">
        <v>145</v>
      </c>
      <c r="BD3145" s="2">
        <v>20</v>
      </c>
      <c r="BE3145" s="2">
        <v>0</v>
      </c>
      <c r="BF3145" s="2">
        <v>0</v>
      </c>
      <c r="BG3145" s="2">
        <v>0</v>
      </c>
      <c r="BH3145" s="2">
        <v>0</v>
      </c>
      <c r="BI3145" s="2">
        <v>0</v>
      </c>
      <c r="BJ3145" s="2">
        <v>0</v>
      </c>
      <c r="BK3145" s="2">
        <v>0</v>
      </c>
      <c r="BL3145" s="2">
        <v>6</v>
      </c>
      <c r="BM3145" s="2">
        <v>5</v>
      </c>
      <c r="BN3145" s="2">
        <v>4</v>
      </c>
      <c r="BO3145" s="2">
        <v>6</v>
      </c>
      <c r="BP3145" s="2">
        <v>9</v>
      </c>
      <c r="BQ3145" s="2">
        <v>11</v>
      </c>
      <c r="BR3145" s="2">
        <v>7</v>
      </c>
      <c r="BS3145" s="2">
        <v>0</v>
      </c>
      <c r="BT3145" s="2">
        <v>0</v>
      </c>
      <c r="BU3145" s="2">
        <v>0</v>
      </c>
      <c r="BV3145" s="2">
        <v>0</v>
      </c>
      <c r="BW3145" s="2">
        <v>0</v>
      </c>
      <c r="BX3145" s="2">
        <v>0</v>
      </c>
      <c r="BY3145" s="2">
        <v>0</v>
      </c>
      <c r="BZ3145" s="2">
        <v>0</v>
      </c>
      <c r="CA3145" s="2">
        <v>0</v>
      </c>
      <c r="CB3145" s="2">
        <v>0</v>
      </c>
      <c r="CC3145" s="2">
        <v>0</v>
      </c>
      <c r="CD3145" s="2">
        <v>0</v>
      </c>
      <c r="CE3145" s="2">
        <v>0</v>
      </c>
      <c r="CF3145" s="2">
        <v>0</v>
      </c>
      <c r="CG3145" s="2">
        <v>0</v>
      </c>
      <c r="CH3145" s="2">
        <v>0</v>
      </c>
      <c r="CI3145" s="2">
        <v>0</v>
      </c>
      <c r="CJ3145" s="2">
        <v>0</v>
      </c>
      <c r="CK3145" s="2">
        <v>12</v>
      </c>
      <c r="CL3145" s="2">
        <v>6</v>
      </c>
    </row>
    <row r="3146" spans="1:90" x14ac:dyDescent="0.25">
      <c r="A3146" t="s">
        <v>115</v>
      </c>
      <c r="B3146">
        <v>10602</v>
      </c>
      <c r="C3146" t="s">
        <v>230</v>
      </c>
      <c r="D3146">
        <v>1</v>
      </c>
      <c r="E3146">
        <v>8</v>
      </c>
      <c r="F3146">
        <v>7845</v>
      </c>
      <c r="G3146">
        <v>35007845</v>
      </c>
      <c r="H3146" t="s">
        <v>13087</v>
      </c>
      <c r="I3146">
        <v>442</v>
      </c>
      <c r="J3146" t="s">
        <v>230</v>
      </c>
      <c r="K3146" t="s">
        <v>2076</v>
      </c>
      <c r="L3146">
        <v>1</v>
      </c>
      <c r="M3146" t="s">
        <v>230</v>
      </c>
      <c r="N3146">
        <v>9380330</v>
      </c>
      <c r="O3146" t="s">
        <v>92</v>
      </c>
      <c r="P3146" t="s">
        <v>13088</v>
      </c>
      <c r="Q3146">
        <v>730</v>
      </c>
      <c r="R3146">
        <v>11</v>
      </c>
      <c r="S3146">
        <v>45491348</v>
      </c>
      <c r="T3146">
        <v>45492665</v>
      </c>
      <c r="U3146" t="s">
        <v>13089</v>
      </c>
      <c r="V3146">
        <v>1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66</v>
      </c>
      <c r="AE3146" s="2">
        <v>58</v>
      </c>
      <c r="AF3146" s="2">
        <v>34</v>
      </c>
      <c r="AG3146" s="2">
        <v>73</v>
      </c>
      <c r="AH3146" s="2">
        <v>64</v>
      </c>
      <c r="AI3146" s="2">
        <v>71</v>
      </c>
      <c r="AJ3146" s="2">
        <v>48</v>
      </c>
      <c r="AK3146" s="2">
        <v>0</v>
      </c>
      <c r="AL3146" s="2">
        <v>0</v>
      </c>
      <c r="AM3146" s="2">
        <v>0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0</v>
      </c>
      <c r="AU3146" s="2">
        <v>0</v>
      </c>
      <c r="AV3146" s="2">
        <v>0</v>
      </c>
      <c r="AW3146" s="2">
        <v>0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2">
        <v>91</v>
      </c>
      <c r="BD3146" s="2">
        <v>0</v>
      </c>
      <c r="BE3146" s="2">
        <v>0</v>
      </c>
      <c r="BF3146" s="2">
        <v>0</v>
      </c>
      <c r="BG3146" s="2">
        <v>0</v>
      </c>
      <c r="BH3146" s="2">
        <v>0</v>
      </c>
      <c r="BI3146" s="2">
        <v>0</v>
      </c>
      <c r="BJ3146" s="2">
        <v>0</v>
      </c>
      <c r="BK3146" s="2">
        <v>0</v>
      </c>
      <c r="BL3146" s="2">
        <v>3</v>
      </c>
      <c r="BM3146" s="2">
        <v>2</v>
      </c>
      <c r="BN3146" s="2">
        <v>1</v>
      </c>
      <c r="BO3146" s="2">
        <v>3</v>
      </c>
      <c r="BP3146" s="2">
        <v>3</v>
      </c>
      <c r="BQ3146" s="2">
        <v>3</v>
      </c>
      <c r="BR3146" s="2">
        <v>3</v>
      </c>
      <c r="BS3146" s="2">
        <v>0</v>
      </c>
      <c r="BT3146" s="2">
        <v>0</v>
      </c>
      <c r="BU3146" s="2">
        <v>0</v>
      </c>
      <c r="BV3146" s="2">
        <v>0</v>
      </c>
      <c r="BW3146" s="2">
        <v>0</v>
      </c>
      <c r="BX3146" s="2">
        <v>0</v>
      </c>
      <c r="BY3146" s="2">
        <v>0</v>
      </c>
      <c r="BZ3146" s="2">
        <v>0</v>
      </c>
      <c r="CA3146" s="2">
        <v>0</v>
      </c>
      <c r="CB3146" s="2">
        <v>0</v>
      </c>
      <c r="CC3146" s="2">
        <v>0</v>
      </c>
      <c r="CD3146" s="2">
        <v>0</v>
      </c>
      <c r="CE3146" s="2">
        <v>0</v>
      </c>
      <c r="CF3146" s="2">
        <v>0</v>
      </c>
      <c r="CG3146" s="2">
        <v>0</v>
      </c>
      <c r="CH3146" s="2">
        <v>0</v>
      </c>
      <c r="CI3146" s="2">
        <v>0</v>
      </c>
      <c r="CJ3146" s="2">
        <v>0</v>
      </c>
      <c r="CK3146" s="2">
        <v>6</v>
      </c>
      <c r="CL3146" s="2">
        <v>0</v>
      </c>
    </row>
    <row r="3147" spans="1:90" x14ac:dyDescent="0.25">
      <c r="A3147" t="s">
        <v>115</v>
      </c>
      <c r="B3147">
        <v>10602</v>
      </c>
      <c r="C3147" t="s">
        <v>230</v>
      </c>
      <c r="D3147">
        <v>1</v>
      </c>
      <c r="E3147">
        <v>8</v>
      </c>
      <c r="F3147">
        <v>7924</v>
      </c>
      <c r="G3147">
        <v>35007924</v>
      </c>
      <c r="H3147" t="s">
        <v>18152</v>
      </c>
      <c r="I3147">
        <v>581</v>
      </c>
      <c r="J3147" t="s">
        <v>984</v>
      </c>
      <c r="K3147" t="s">
        <v>1104</v>
      </c>
      <c r="L3147">
        <v>1</v>
      </c>
      <c r="M3147" t="s">
        <v>984</v>
      </c>
      <c r="N3147">
        <v>9430380</v>
      </c>
      <c r="O3147" t="s">
        <v>92</v>
      </c>
      <c r="P3147" t="s">
        <v>18153</v>
      </c>
      <c r="Q3147">
        <v>249</v>
      </c>
      <c r="R3147">
        <v>11</v>
      </c>
      <c r="S3147">
        <v>48278621</v>
      </c>
      <c r="U3147" t="s">
        <v>18154</v>
      </c>
      <c r="V3147">
        <v>1</v>
      </c>
      <c r="W3147" s="2">
        <v>0</v>
      </c>
      <c r="X3147" s="2">
        <v>0</v>
      </c>
      <c r="Y3147" s="2">
        <v>34</v>
      </c>
      <c r="Z3147" s="2">
        <v>46</v>
      </c>
      <c r="AA3147" s="2">
        <v>54</v>
      </c>
      <c r="AB3147" s="2">
        <v>37</v>
      </c>
      <c r="AC3147" s="2">
        <v>32</v>
      </c>
      <c r="AD3147" s="2">
        <v>49</v>
      </c>
      <c r="AE3147" s="2">
        <v>70</v>
      </c>
      <c r="AF3147" s="2">
        <v>88</v>
      </c>
      <c r="AG3147" s="2">
        <v>74</v>
      </c>
      <c r="AH3147" s="2">
        <v>195</v>
      </c>
      <c r="AI3147" s="2">
        <v>176</v>
      </c>
      <c r="AJ3147" s="2">
        <v>195</v>
      </c>
      <c r="AK3147" s="2">
        <v>0</v>
      </c>
      <c r="AL3147" s="2">
        <v>0</v>
      </c>
      <c r="AM3147" s="2">
        <v>0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0</v>
      </c>
      <c r="AU3147" s="2">
        <v>0</v>
      </c>
      <c r="AV3147" s="2">
        <v>0</v>
      </c>
      <c r="AW3147" s="2">
        <v>0</v>
      </c>
      <c r="AX3147" s="2">
        <v>0</v>
      </c>
      <c r="AY3147" s="2">
        <v>0</v>
      </c>
      <c r="AZ3147" s="2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  <c r="BG3147" s="2">
        <v>2</v>
      </c>
      <c r="BH3147" s="2">
        <v>3</v>
      </c>
      <c r="BI3147" s="2">
        <v>2</v>
      </c>
      <c r="BJ3147" s="2">
        <v>2</v>
      </c>
      <c r="BK3147" s="2">
        <v>2</v>
      </c>
      <c r="BL3147" s="2">
        <v>3</v>
      </c>
      <c r="BM3147" s="2">
        <v>5</v>
      </c>
      <c r="BN3147" s="2">
        <v>6</v>
      </c>
      <c r="BO3147" s="2">
        <v>4</v>
      </c>
      <c r="BP3147" s="2">
        <v>11</v>
      </c>
      <c r="BQ3147" s="2">
        <v>8</v>
      </c>
      <c r="BR3147" s="2">
        <v>7</v>
      </c>
      <c r="BS3147" s="2">
        <v>0</v>
      </c>
      <c r="BT3147" s="2">
        <v>0</v>
      </c>
      <c r="BU3147" s="2">
        <v>0</v>
      </c>
      <c r="BV3147" s="2">
        <v>0</v>
      </c>
      <c r="BW3147" s="2">
        <v>0</v>
      </c>
      <c r="BX3147" s="2">
        <v>0</v>
      </c>
      <c r="BY3147" s="2">
        <v>0</v>
      </c>
      <c r="BZ3147" s="2">
        <v>0</v>
      </c>
      <c r="CA3147" s="2">
        <v>0</v>
      </c>
      <c r="CB3147" s="2">
        <v>0</v>
      </c>
      <c r="CC3147" s="2">
        <v>0</v>
      </c>
      <c r="CD3147" s="2">
        <v>0</v>
      </c>
      <c r="CE3147" s="2">
        <v>0</v>
      </c>
      <c r="CF3147" s="2">
        <v>0</v>
      </c>
      <c r="CG3147" s="2">
        <v>0</v>
      </c>
      <c r="CH3147" s="2">
        <v>0</v>
      </c>
      <c r="CI3147" s="2">
        <v>0</v>
      </c>
      <c r="CJ3147" s="2">
        <v>0</v>
      </c>
      <c r="CK3147" s="2">
        <v>0</v>
      </c>
      <c r="CL3147" s="2">
        <v>0</v>
      </c>
    </row>
    <row r="3148" spans="1:90" x14ac:dyDescent="0.25">
      <c r="A3148" t="s">
        <v>115</v>
      </c>
      <c r="B3148">
        <v>10602</v>
      </c>
      <c r="C3148" t="s">
        <v>230</v>
      </c>
      <c r="D3148">
        <v>1</v>
      </c>
      <c r="E3148">
        <v>8</v>
      </c>
      <c r="F3148">
        <v>910880</v>
      </c>
      <c r="G3148">
        <v>35910880</v>
      </c>
      <c r="H3148" t="s">
        <v>4408</v>
      </c>
      <c r="I3148">
        <v>442</v>
      </c>
      <c r="J3148" t="s">
        <v>230</v>
      </c>
      <c r="K3148" t="s">
        <v>1474</v>
      </c>
      <c r="L3148">
        <v>1</v>
      </c>
      <c r="M3148" t="s">
        <v>230</v>
      </c>
      <c r="N3148">
        <v>9320440</v>
      </c>
      <c r="O3148" t="s">
        <v>92</v>
      </c>
      <c r="P3148" t="s">
        <v>3465</v>
      </c>
      <c r="Q3148">
        <v>186</v>
      </c>
      <c r="R3148">
        <v>11</v>
      </c>
      <c r="S3148">
        <v>45763012</v>
      </c>
      <c r="T3148">
        <v>45783012</v>
      </c>
      <c r="U3148" t="s">
        <v>4409</v>
      </c>
      <c r="V3148">
        <v>1</v>
      </c>
      <c r="W3148" s="2">
        <v>0</v>
      </c>
      <c r="X3148" s="2">
        <v>0</v>
      </c>
      <c r="Y3148" s="2">
        <v>91</v>
      </c>
      <c r="Z3148" s="2">
        <v>93</v>
      </c>
      <c r="AA3148" s="2">
        <v>88</v>
      </c>
      <c r="AB3148" s="2">
        <v>104</v>
      </c>
      <c r="AC3148" s="2">
        <v>93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0</v>
      </c>
      <c r="AU3148" s="2">
        <v>0</v>
      </c>
      <c r="AV3148" s="2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2">
        <v>30</v>
      </c>
      <c r="BD3148" s="2">
        <v>0</v>
      </c>
      <c r="BE3148" s="2">
        <v>0</v>
      </c>
      <c r="BF3148" s="2">
        <v>0</v>
      </c>
      <c r="BG3148" s="2">
        <v>3</v>
      </c>
      <c r="BH3148" s="2">
        <v>3</v>
      </c>
      <c r="BI3148" s="2">
        <v>4</v>
      </c>
      <c r="BJ3148" s="2">
        <v>6</v>
      </c>
      <c r="BK3148" s="2">
        <v>6</v>
      </c>
      <c r="BL3148" s="2">
        <v>0</v>
      </c>
      <c r="BM3148" s="2">
        <v>0</v>
      </c>
      <c r="BN3148" s="2">
        <v>0</v>
      </c>
      <c r="BO3148" s="2">
        <v>0</v>
      </c>
      <c r="BP3148" s="2">
        <v>0</v>
      </c>
      <c r="BQ3148" s="2">
        <v>0</v>
      </c>
      <c r="BR3148" s="2">
        <v>0</v>
      </c>
      <c r="BS3148" s="2">
        <v>0</v>
      </c>
      <c r="BT3148" s="2">
        <v>0</v>
      </c>
      <c r="BU3148" s="2">
        <v>0</v>
      </c>
      <c r="BV3148" s="2">
        <v>0</v>
      </c>
      <c r="BW3148" s="2">
        <v>0</v>
      </c>
      <c r="BX3148" s="2">
        <v>0</v>
      </c>
      <c r="BY3148" s="2">
        <v>0</v>
      </c>
      <c r="BZ3148" s="2">
        <v>0</v>
      </c>
      <c r="CA3148" s="2">
        <v>0</v>
      </c>
      <c r="CB3148" s="2">
        <v>0</v>
      </c>
      <c r="CC3148" s="2">
        <v>0</v>
      </c>
      <c r="CD3148" s="2">
        <v>0</v>
      </c>
      <c r="CE3148" s="2">
        <v>0</v>
      </c>
      <c r="CF3148" s="2">
        <v>0</v>
      </c>
      <c r="CG3148" s="2">
        <v>0</v>
      </c>
      <c r="CH3148" s="2">
        <v>0</v>
      </c>
      <c r="CI3148" s="2">
        <v>0</v>
      </c>
      <c r="CJ3148" s="2">
        <v>0</v>
      </c>
      <c r="CK3148" s="2">
        <v>3</v>
      </c>
      <c r="CL3148" s="2">
        <v>0</v>
      </c>
    </row>
    <row r="3149" spans="1:90" x14ac:dyDescent="0.25">
      <c r="A3149" t="s">
        <v>115</v>
      </c>
      <c r="B3149">
        <v>10602</v>
      </c>
      <c r="C3149" t="s">
        <v>230</v>
      </c>
      <c r="D3149">
        <v>1</v>
      </c>
      <c r="E3149">
        <v>8</v>
      </c>
      <c r="F3149">
        <v>7648</v>
      </c>
      <c r="G3149">
        <v>35007648</v>
      </c>
      <c r="H3149" t="s">
        <v>10178</v>
      </c>
      <c r="I3149">
        <v>442</v>
      </c>
      <c r="J3149" t="s">
        <v>230</v>
      </c>
      <c r="K3149" t="s">
        <v>10179</v>
      </c>
      <c r="L3149">
        <v>1</v>
      </c>
      <c r="M3149" t="s">
        <v>230</v>
      </c>
      <c r="N3149">
        <v>9370810</v>
      </c>
      <c r="O3149" t="s">
        <v>92</v>
      </c>
      <c r="P3149" t="s">
        <v>10180</v>
      </c>
      <c r="Q3149">
        <v>10</v>
      </c>
      <c r="R3149">
        <v>11</v>
      </c>
      <c r="S3149">
        <v>45436819</v>
      </c>
      <c r="T3149">
        <v>45441626</v>
      </c>
      <c r="U3149" t="s">
        <v>10181</v>
      </c>
      <c r="V3149">
        <v>1</v>
      </c>
      <c r="W3149" s="2">
        <v>0</v>
      </c>
      <c r="X3149" s="2">
        <v>0</v>
      </c>
      <c r="Y3149" s="2">
        <v>28</v>
      </c>
      <c r="Z3149" s="2">
        <v>19</v>
      </c>
      <c r="AA3149" s="2">
        <v>17</v>
      </c>
      <c r="AB3149" s="2">
        <v>23</v>
      </c>
      <c r="AC3149" s="2">
        <v>29</v>
      </c>
      <c r="AD3149" s="2">
        <v>26</v>
      </c>
      <c r="AE3149" s="2">
        <v>29</v>
      </c>
      <c r="AF3149" s="2">
        <v>17</v>
      </c>
      <c r="AG3149" s="2">
        <v>17</v>
      </c>
      <c r="AH3149" s="2">
        <v>26</v>
      </c>
      <c r="AI3149" s="2">
        <v>26</v>
      </c>
      <c r="AJ3149" s="2">
        <v>17</v>
      </c>
      <c r="AK3149" s="2">
        <v>0</v>
      </c>
      <c r="AL3149" s="2">
        <v>0</v>
      </c>
      <c r="AM3149" s="2">
        <v>0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0</v>
      </c>
      <c r="AU3149" s="2">
        <v>0</v>
      </c>
      <c r="AV3149" s="2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  <c r="BG3149" s="2">
        <v>1</v>
      </c>
      <c r="BH3149" s="2">
        <v>1</v>
      </c>
      <c r="BI3149" s="2">
        <v>1</v>
      </c>
      <c r="BJ3149" s="2">
        <v>1</v>
      </c>
      <c r="BK3149" s="2">
        <v>1</v>
      </c>
      <c r="BL3149" s="2">
        <v>1</v>
      </c>
      <c r="BM3149" s="2">
        <v>2</v>
      </c>
      <c r="BN3149" s="2">
        <v>1</v>
      </c>
      <c r="BO3149" s="2">
        <v>2</v>
      </c>
      <c r="BP3149" s="2">
        <v>2</v>
      </c>
      <c r="BQ3149" s="2">
        <v>2</v>
      </c>
      <c r="BR3149" s="2">
        <v>1</v>
      </c>
      <c r="BS3149" s="2">
        <v>0</v>
      </c>
      <c r="BT3149" s="2">
        <v>0</v>
      </c>
      <c r="BU3149" s="2">
        <v>0</v>
      </c>
      <c r="BV3149" s="2">
        <v>0</v>
      </c>
      <c r="BW3149" s="2">
        <v>0</v>
      </c>
      <c r="BX3149" s="2">
        <v>0</v>
      </c>
      <c r="BY3149" s="2">
        <v>0</v>
      </c>
      <c r="BZ3149" s="2">
        <v>0</v>
      </c>
      <c r="CA3149" s="2">
        <v>0</v>
      </c>
      <c r="CB3149" s="2">
        <v>0</v>
      </c>
      <c r="CC3149" s="2">
        <v>0</v>
      </c>
      <c r="CD3149" s="2">
        <v>0</v>
      </c>
      <c r="CE3149" s="2">
        <v>0</v>
      </c>
      <c r="CF3149" s="2">
        <v>0</v>
      </c>
      <c r="CG3149" s="2">
        <v>0</v>
      </c>
      <c r="CH3149" s="2">
        <v>0</v>
      </c>
      <c r="CI3149" s="2">
        <v>0</v>
      </c>
      <c r="CJ3149" s="2">
        <v>0</v>
      </c>
      <c r="CK3149" s="2">
        <v>0</v>
      </c>
      <c r="CL3149" s="2">
        <v>0</v>
      </c>
    </row>
    <row r="3150" spans="1:90" x14ac:dyDescent="0.25">
      <c r="A3150" t="s">
        <v>115</v>
      </c>
      <c r="B3150">
        <v>10602</v>
      </c>
      <c r="C3150" t="s">
        <v>230</v>
      </c>
      <c r="D3150">
        <v>1</v>
      </c>
      <c r="E3150">
        <v>8</v>
      </c>
      <c r="F3150">
        <v>41233</v>
      </c>
      <c r="G3150">
        <v>35041233</v>
      </c>
      <c r="H3150" t="s">
        <v>10790</v>
      </c>
      <c r="I3150">
        <v>581</v>
      </c>
      <c r="J3150" t="s">
        <v>984</v>
      </c>
      <c r="K3150" t="s">
        <v>2239</v>
      </c>
      <c r="L3150">
        <v>1</v>
      </c>
      <c r="M3150" t="s">
        <v>984</v>
      </c>
      <c r="N3150">
        <v>9422040</v>
      </c>
      <c r="O3150" t="s">
        <v>92</v>
      </c>
      <c r="P3150" t="s">
        <v>10791</v>
      </c>
      <c r="Q3150">
        <v>25</v>
      </c>
      <c r="R3150">
        <v>11</v>
      </c>
      <c r="S3150">
        <v>48237094</v>
      </c>
      <c r="T3150">
        <v>48237430</v>
      </c>
      <c r="U3150" t="s">
        <v>10792</v>
      </c>
      <c r="V3150">
        <v>1</v>
      </c>
      <c r="W3150" s="2">
        <v>0</v>
      </c>
      <c r="X3150" s="2">
        <v>0</v>
      </c>
      <c r="Y3150" s="2">
        <v>29</v>
      </c>
      <c r="Z3150" s="2">
        <v>30</v>
      </c>
      <c r="AA3150" s="2">
        <v>30</v>
      </c>
      <c r="AB3150" s="2">
        <v>27</v>
      </c>
      <c r="AC3150" s="2">
        <v>31</v>
      </c>
      <c r="AD3150" s="2">
        <v>52</v>
      </c>
      <c r="AE3150" s="2">
        <v>36</v>
      </c>
      <c r="AF3150" s="2">
        <v>29</v>
      </c>
      <c r="AG3150" s="2">
        <v>31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0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0</v>
      </c>
      <c r="AU3150" s="2">
        <v>0</v>
      </c>
      <c r="AV3150" s="2">
        <v>0</v>
      </c>
      <c r="AW3150" s="2">
        <v>0</v>
      </c>
      <c r="AX3150" s="2">
        <v>0</v>
      </c>
      <c r="AY3150" s="2">
        <v>0</v>
      </c>
      <c r="AZ3150" s="2">
        <v>0</v>
      </c>
      <c r="BA3150" s="2">
        <v>0</v>
      </c>
      <c r="BB3150" s="2">
        <v>0</v>
      </c>
      <c r="BC3150" s="2">
        <v>0</v>
      </c>
      <c r="BD3150" s="2">
        <v>0</v>
      </c>
      <c r="BE3150" s="2">
        <v>0</v>
      </c>
      <c r="BF3150" s="2">
        <v>0</v>
      </c>
      <c r="BG3150" s="2">
        <v>1</v>
      </c>
      <c r="BH3150" s="2">
        <v>1</v>
      </c>
      <c r="BI3150" s="2">
        <v>1</v>
      </c>
      <c r="BJ3150" s="2">
        <v>1</v>
      </c>
      <c r="BK3150" s="2">
        <v>1</v>
      </c>
      <c r="BL3150" s="2">
        <v>4</v>
      </c>
      <c r="BM3150" s="2">
        <v>1</v>
      </c>
      <c r="BN3150" s="2">
        <v>1</v>
      </c>
      <c r="BO3150" s="2">
        <v>1</v>
      </c>
      <c r="BP3150" s="2">
        <v>0</v>
      </c>
      <c r="BQ3150" s="2">
        <v>0</v>
      </c>
      <c r="BR3150" s="2">
        <v>0</v>
      </c>
      <c r="BS3150" s="2">
        <v>0</v>
      </c>
      <c r="BT3150" s="2">
        <v>0</v>
      </c>
      <c r="BU3150" s="2">
        <v>0</v>
      </c>
      <c r="BV3150" s="2">
        <v>0</v>
      </c>
      <c r="BW3150" s="2">
        <v>0</v>
      </c>
      <c r="BX3150" s="2">
        <v>0</v>
      </c>
      <c r="BY3150" s="2">
        <v>0</v>
      </c>
      <c r="BZ3150" s="2">
        <v>0</v>
      </c>
      <c r="CA3150" s="2">
        <v>0</v>
      </c>
      <c r="CB3150" s="2">
        <v>0</v>
      </c>
      <c r="CC3150" s="2">
        <v>0</v>
      </c>
      <c r="CD3150" s="2">
        <v>0</v>
      </c>
      <c r="CE3150" s="2">
        <v>0</v>
      </c>
      <c r="CF3150" s="2">
        <v>0</v>
      </c>
      <c r="CG3150" s="2">
        <v>0</v>
      </c>
      <c r="CH3150" s="2">
        <v>0</v>
      </c>
      <c r="CI3150" s="2">
        <v>0</v>
      </c>
      <c r="CJ3150" s="2">
        <v>0</v>
      </c>
      <c r="CK3150" s="2">
        <v>0</v>
      </c>
      <c r="CL3150" s="2">
        <v>0</v>
      </c>
    </row>
    <row r="3151" spans="1:90" x14ac:dyDescent="0.25">
      <c r="A3151" t="s">
        <v>115</v>
      </c>
      <c r="B3151">
        <v>10602</v>
      </c>
      <c r="C3151" t="s">
        <v>230</v>
      </c>
      <c r="D3151">
        <v>1</v>
      </c>
      <c r="E3151">
        <v>8</v>
      </c>
      <c r="F3151">
        <v>46486</v>
      </c>
      <c r="G3151">
        <v>35046486</v>
      </c>
      <c r="H3151" t="s">
        <v>16316</v>
      </c>
      <c r="I3151">
        <v>581</v>
      </c>
      <c r="J3151" t="s">
        <v>984</v>
      </c>
      <c r="K3151" t="s">
        <v>985</v>
      </c>
      <c r="L3151">
        <v>1</v>
      </c>
      <c r="M3151" t="s">
        <v>984</v>
      </c>
      <c r="N3151">
        <v>9403470</v>
      </c>
      <c r="O3151" t="s">
        <v>92</v>
      </c>
      <c r="P3151" t="s">
        <v>16317</v>
      </c>
      <c r="Q3151">
        <v>100</v>
      </c>
      <c r="R3151">
        <v>11</v>
      </c>
      <c r="S3151">
        <v>48254311</v>
      </c>
      <c r="T3151">
        <v>48281484</v>
      </c>
      <c r="U3151" t="s">
        <v>16318</v>
      </c>
      <c r="V3151">
        <v>1</v>
      </c>
      <c r="W3151" s="2">
        <v>0</v>
      </c>
      <c r="X3151" s="2">
        <v>0</v>
      </c>
      <c r="Y3151" s="2">
        <v>20</v>
      </c>
      <c r="Z3151" s="2">
        <v>22</v>
      </c>
      <c r="AA3151" s="2">
        <v>25</v>
      </c>
      <c r="AB3151" s="2">
        <v>22</v>
      </c>
      <c r="AC3151" s="2">
        <v>22</v>
      </c>
      <c r="AD3151" s="2">
        <v>30</v>
      </c>
      <c r="AE3151" s="2">
        <v>39</v>
      </c>
      <c r="AF3151" s="2">
        <v>46</v>
      </c>
      <c r="AG3151" s="2">
        <v>42</v>
      </c>
      <c r="AH3151" s="2">
        <v>40</v>
      </c>
      <c r="AI3151" s="2">
        <v>34</v>
      </c>
      <c r="AJ3151" s="2">
        <v>25</v>
      </c>
      <c r="AK3151" s="2">
        <v>0</v>
      </c>
      <c r="AL3151" s="2">
        <v>0</v>
      </c>
      <c r="AM3151" s="2">
        <v>0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0</v>
      </c>
      <c r="AU3151" s="2">
        <v>0</v>
      </c>
      <c r="AV3151" s="2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2">
        <v>90</v>
      </c>
      <c r="BD3151" s="2">
        <v>0</v>
      </c>
      <c r="BE3151" s="2">
        <v>0</v>
      </c>
      <c r="BF3151" s="2">
        <v>0</v>
      </c>
      <c r="BG3151" s="2">
        <v>1</v>
      </c>
      <c r="BH3151" s="2">
        <v>1</v>
      </c>
      <c r="BI3151" s="2">
        <v>1</v>
      </c>
      <c r="BJ3151" s="2">
        <v>1</v>
      </c>
      <c r="BK3151" s="2">
        <v>1</v>
      </c>
      <c r="BL3151" s="2">
        <v>1</v>
      </c>
      <c r="BM3151" s="2">
        <v>2</v>
      </c>
      <c r="BN3151" s="2">
        <v>3</v>
      </c>
      <c r="BO3151" s="2">
        <v>2</v>
      </c>
      <c r="BP3151" s="2">
        <v>2</v>
      </c>
      <c r="BQ3151" s="2">
        <v>2</v>
      </c>
      <c r="BR3151" s="2">
        <v>1</v>
      </c>
      <c r="BS3151" s="2">
        <v>0</v>
      </c>
      <c r="BT3151" s="2">
        <v>0</v>
      </c>
      <c r="BU3151" s="2">
        <v>0</v>
      </c>
      <c r="BV3151" s="2">
        <v>0</v>
      </c>
      <c r="BW3151" s="2">
        <v>0</v>
      </c>
      <c r="BX3151" s="2">
        <v>0</v>
      </c>
      <c r="BY3151" s="2">
        <v>0</v>
      </c>
      <c r="BZ3151" s="2">
        <v>0</v>
      </c>
      <c r="CA3151" s="2">
        <v>0</v>
      </c>
      <c r="CB3151" s="2">
        <v>0</v>
      </c>
      <c r="CC3151" s="2">
        <v>0</v>
      </c>
      <c r="CD3151" s="2">
        <v>0</v>
      </c>
      <c r="CE3151" s="2">
        <v>0</v>
      </c>
      <c r="CF3151" s="2">
        <v>0</v>
      </c>
      <c r="CG3151" s="2">
        <v>0</v>
      </c>
      <c r="CH3151" s="2">
        <v>0</v>
      </c>
      <c r="CI3151" s="2">
        <v>0</v>
      </c>
      <c r="CJ3151" s="2">
        <v>0</v>
      </c>
      <c r="CK3151" s="2">
        <v>4</v>
      </c>
      <c r="CL3151" s="2">
        <v>0</v>
      </c>
    </row>
    <row r="3152" spans="1:90" x14ac:dyDescent="0.25">
      <c r="A3152" t="s">
        <v>115</v>
      </c>
      <c r="B3152">
        <v>10602</v>
      </c>
      <c r="C3152" t="s">
        <v>230</v>
      </c>
      <c r="D3152">
        <v>1</v>
      </c>
      <c r="E3152">
        <v>8</v>
      </c>
      <c r="F3152">
        <v>910211</v>
      </c>
      <c r="G3152">
        <v>35910211</v>
      </c>
      <c r="H3152" t="s">
        <v>16993</v>
      </c>
      <c r="I3152">
        <v>581</v>
      </c>
      <c r="J3152" t="s">
        <v>984</v>
      </c>
      <c r="K3152" t="s">
        <v>7607</v>
      </c>
      <c r="L3152">
        <v>1</v>
      </c>
      <c r="M3152" t="s">
        <v>984</v>
      </c>
      <c r="N3152">
        <v>9434520</v>
      </c>
      <c r="O3152" t="s">
        <v>92</v>
      </c>
      <c r="P3152" t="s">
        <v>16994</v>
      </c>
      <c r="Q3152">
        <v>90</v>
      </c>
      <c r="R3152">
        <v>11</v>
      </c>
      <c r="S3152">
        <v>48247457</v>
      </c>
      <c r="T3152">
        <v>48279206</v>
      </c>
      <c r="U3152" t="s">
        <v>16995</v>
      </c>
      <c r="V3152">
        <v>1</v>
      </c>
      <c r="W3152" s="2">
        <v>0</v>
      </c>
      <c r="X3152" s="2">
        <v>0</v>
      </c>
      <c r="Y3152" s="2">
        <v>77</v>
      </c>
      <c r="Z3152" s="2">
        <v>65</v>
      </c>
      <c r="AA3152" s="2">
        <v>79</v>
      </c>
      <c r="AB3152" s="2">
        <v>76</v>
      </c>
      <c r="AC3152" s="2">
        <v>67</v>
      </c>
      <c r="AD3152" s="2">
        <v>25</v>
      </c>
      <c r="AE3152" s="2">
        <v>29</v>
      </c>
      <c r="AF3152" s="2">
        <v>34</v>
      </c>
      <c r="AG3152" s="2">
        <v>26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0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0</v>
      </c>
      <c r="AU3152" s="2">
        <v>0</v>
      </c>
      <c r="AV3152" s="2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2">
        <v>0</v>
      </c>
      <c r="BD3152" s="2">
        <v>0</v>
      </c>
      <c r="BE3152" s="2">
        <v>0</v>
      </c>
      <c r="BF3152" s="2">
        <v>0</v>
      </c>
      <c r="BG3152" s="2">
        <v>3</v>
      </c>
      <c r="BH3152" s="2">
        <v>3</v>
      </c>
      <c r="BI3152" s="2">
        <v>3</v>
      </c>
      <c r="BJ3152" s="2">
        <v>3</v>
      </c>
      <c r="BK3152" s="2">
        <v>2</v>
      </c>
      <c r="BL3152" s="2">
        <v>2</v>
      </c>
      <c r="BM3152" s="2">
        <v>2</v>
      </c>
      <c r="BN3152" s="2">
        <v>2</v>
      </c>
      <c r="BO3152" s="2">
        <v>2</v>
      </c>
      <c r="BP3152" s="2">
        <v>0</v>
      </c>
      <c r="BQ3152" s="2">
        <v>0</v>
      </c>
      <c r="BR3152" s="2">
        <v>0</v>
      </c>
      <c r="BS3152" s="2">
        <v>0</v>
      </c>
      <c r="BT3152" s="2">
        <v>0</v>
      </c>
      <c r="BU3152" s="2">
        <v>0</v>
      </c>
      <c r="BV3152" s="2">
        <v>0</v>
      </c>
      <c r="BW3152" s="2">
        <v>0</v>
      </c>
      <c r="BX3152" s="2">
        <v>0</v>
      </c>
      <c r="BY3152" s="2">
        <v>0</v>
      </c>
      <c r="BZ3152" s="2">
        <v>0</v>
      </c>
      <c r="CA3152" s="2">
        <v>0</v>
      </c>
      <c r="CB3152" s="2">
        <v>0</v>
      </c>
      <c r="CC3152" s="2">
        <v>0</v>
      </c>
      <c r="CD3152" s="2">
        <v>0</v>
      </c>
      <c r="CE3152" s="2">
        <v>0</v>
      </c>
      <c r="CF3152" s="2">
        <v>0</v>
      </c>
      <c r="CG3152" s="2">
        <v>0</v>
      </c>
      <c r="CH3152" s="2">
        <v>0</v>
      </c>
      <c r="CI3152" s="2">
        <v>0</v>
      </c>
      <c r="CJ3152" s="2">
        <v>0</v>
      </c>
      <c r="CK3152" s="2">
        <v>0</v>
      </c>
      <c r="CL3152" s="2">
        <v>0</v>
      </c>
    </row>
    <row r="3153" spans="1:90" x14ac:dyDescent="0.25">
      <c r="A3153" t="s">
        <v>115</v>
      </c>
      <c r="B3153">
        <v>10602</v>
      </c>
      <c r="C3153" t="s">
        <v>230</v>
      </c>
      <c r="D3153">
        <v>1</v>
      </c>
      <c r="E3153">
        <v>8</v>
      </c>
      <c r="F3153">
        <v>41973</v>
      </c>
      <c r="G3153">
        <v>35041973</v>
      </c>
      <c r="H3153" t="s">
        <v>10499</v>
      </c>
      <c r="I3153">
        <v>442</v>
      </c>
      <c r="J3153" t="s">
        <v>230</v>
      </c>
      <c r="K3153" t="s">
        <v>9776</v>
      </c>
      <c r="L3153">
        <v>1</v>
      </c>
      <c r="M3153" t="s">
        <v>230</v>
      </c>
      <c r="N3153">
        <v>9360510</v>
      </c>
      <c r="O3153" t="s">
        <v>92</v>
      </c>
      <c r="P3153" t="s">
        <v>10500</v>
      </c>
      <c r="Q3153">
        <v>121</v>
      </c>
      <c r="R3153">
        <v>11</v>
      </c>
      <c r="S3153">
        <v>45130509</v>
      </c>
      <c r="T3153">
        <v>45135077</v>
      </c>
      <c r="U3153" t="s">
        <v>10501</v>
      </c>
      <c r="V3153">
        <v>1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156</v>
      </c>
      <c r="AE3153" s="2">
        <v>152</v>
      </c>
      <c r="AF3153" s="2">
        <v>106</v>
      </c>
      <c r="AG3153" s="2">
        <v>190</v>
      </c>
      <c r="AH3153" s="2">
        <v>236</v>
      </c>
      <c r="AI3153" s="2">
        <v>218</v>
      </c>
      <c r="AJ3153" s="2">
        <v>194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0</v>
      </c>
      <c r="AU3153" s="2">
        <v>0</v>
      </c>
      <c r="AV3153" s="2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2">
        <v>182</v>
      </c>
      <c r="BD3153" s="2">
        <v>0</v>
      </c>
      <c r="BE3153" s="2">
        <v>0</v>
      </c>
      <c r="BF3153" s="2">
        <v>0</v>
      </c>
      <c r="BG3153" s="2">
        <v>0</v>
      </c>
      <c r="BH3153" s="2">
        <v>0</v>
      </c>
      <c r="BI3153" s="2">
        <v>0</v>
      </c>
      <c r="BJ3153" s="2">
        <v>0</v>
      </c>
      <c r="BK3153" s="2">
        <v>0</v>
      </c>
      <c r="BL3153" s="2">
        <v>9</v>
      </c>
      <c r="BM3153" s="2">
        <v>9</v>
      </c>
      <c r="BN3153" s="2">
        <v>5</v>
      </c>
      <c r="BO3153" s="2">
        <v>9</v>
      </c>
      <c r="BP3153" s="2">
        <v>9</v>
      </c>
      <c r="BQ3153" s="2">
        <v>9</v>
      </c>
      <c r="BR3153" s="2">
        <v>6</v>
      </c>
      <c r="BS3153" s="2">
        <v>0</v>
      </c>
      <c r="BT3153" s="2">
        <v>0</v>
      </c>
      <c r="BU3153" s="2">
        <v>0</v>
      </c>
      <c r="BV3153" s="2">
        <v>0</v>
      </c>
      <c r="BW3153" s="2">
        <v>0</v>
      </c>
      <c r="BX3153" s="2">
        <v>0</v>
      </c>
      <c r="BY3153" s="2">
        <v>0</v>
      </c>
      <c r="BZ3153" s="2">
        <v>0</v>
      </c>
      <c r="CA3153" s="2">
        <v>0</v>
      </c>
      <c r="CB3153" s="2">
        <v>0</v>
      </c>
      <c r="CC3153" s="2">
        <v>0</v>
      </c>
      <c r="CD3153" s="2">
        <v>0</v>
      </c>
      <c r="CE3153" s="2">
        <v>0</v>
      </c>
      <c r="CF3153" s="2">
        <v>0</v>
      </c>
      <c r="CG3153" s="2">
        <v>0</v>
      </c>
      <c r="CH3153" s="2">
        <v>0</v>
      </c>
      <c r="CI3153" s="2">
        <v>0</v>
      </c>
      <c r="CJ3153" s="2">
        <v>0</v>
      </c>
      <c r="CK3153" s="2">
        <v>12</v>
      </c>
      <c r="CL3153" s="2">
        <v>0</v>
      </c>
    </row>
    <row r="3154" spans="1:90" x14ac:dyDescent="0.25">
      <c r="A3154" t="s">
        <v>115</v>
      </c>
      <c r="B3154">
        <v>10602</v>
      </c>
      <c r="C3154" t="s">
        <v>230</v>
      </c>
      <c r="D3154">
        <v>1</v>
      </c>
      <c r="E3154">
        <v>8</v>
      </c>
      <c r="F3154">
        <v>38477</v>
      </c>
      <c r="G3154">
        <v>35038477</v>
      </c>
      <c r="H3154" t="s">
        <v>17139</v>
      </c>
      <c r="I3154">
        <v>581</v>
      </c>
      <c r="J3154" t="s">
        <v>984</v>
      </c>
      <c r="K3154" t="s">
        <v>17140</v>
      </c>
      <c r="L3154">
        <v>1</v>
      </c>
      <c r="M3154" t="s">
        <v>984</v>
      </c>
      <c r="N3154">
        <v>9432000</v>
      </c>
      <c r="O3154" t="s">
        <v>102</v>
      </c>
      <c r="P3154" t="s">
        <v>2720</v>
      </c>
      <c r="Q3154">
        <v>140</v>
      </c>
      <c r="R3154">
        <v>11</v>
      </c>
      <c r="S3154">
        <v>48237448</v>
      </c>
      <c r="T3154">
        <v>48238297</v>
      </c>
      <c r="U3154" t="s">
        <v>17141</v>
      </c>
      <c r="V3154">
        <v>1</v>
      </c>
      <c r="W3154" s="2">
        <v>0</v>
      </c>
      <c r="X3154" s="2">
        <v>0</v>
      </c>
      <c r="Y3154" s="2">
        <v>26</v>
      </c>
      <c r="Z3154" s="2">
        <v>21</v>
      </c>
      <c r="AA3154" s="2">
        <v>31</v>
      </c>
      <c r="AB3154" s="2">
        <v>28</v>
      </c>
      <c r="AC3154" s="2">
        <v>44</v>
      </c>
      <c r="AD3154" s="2">
        <v>33</v>
      </c>
      <c r="AE3154" s="2">
        <v>28</v>
      </c>
      <c r="AF3154" s="2">
        <v>27</v>
      </c>
      <c r="AG3154" s="2">
        <v>37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0</v>
      </c>
      <c r="AU3154" s="2">
        <v>0</v>
      </c>
      <c r="AV3154" s="2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  <c r="BG3154" s="2">
        <v>1</v>
      </c>
      <c r="BH3154" s="2">
        <v>1</v>
      </c>
      <c r="BI3154" s="2">
        <v>1</v>
      </c>
      <c r="BJ3154" s="2">
        <v>1</v>
      </c>
      <c r="BK3154" s="2">
        <v>2</v>
      </c>
      <c r="BL3154" s="2">
        <v>1</v>
      </c>
      <c r="BM3154" s="2">
        <v>1</v>
      </c>
      <c r="BN3154" s="2">
        <v>2</v>
      </c>
      <c r="BO3154" s="2">
        <v>2</v>
      </c>
      <c r="BP3154" s="2">
        <v>0</v>
      </c>
      <c r="BQ3154" s="2">
        <v>0</v>
      </c>
      <c r="BR3154" s="2">
        <v>0</v>
      </c>
      <c r="BS3154" s="2">
        <v>0</v>
      </c>
      <c r="BT3154" s="2">
        <v>0</v>
      </c>
      <c r="BU3154" s="2">
        <v>0</v>
      </c>
      <c r="BV3154" s="2">
        <v>0</v>
      </c>
      <c r="BW3154" s="2">
        <v>0</v>
      </c>
      <c r="BX3154" s="2">
        <v>0</v>
      </c>
      <c r="BY3154" s="2">
        <v>0</v>
      </c>
      <c r="BZ3154" s="2">
        <v>0</v>
      </c>
      <c r="CA3154" s="2">
        <v>0</v>
      </c>
      <c r="CB3154" s="2">
        <v>0</v>
      </c>
      <c r="CC3154" s="2">
        <v>0</v>
      </c>
      <c r="CD3154" s="2">
        <v>0</v>
      </c>
      <c r="CE3154" s="2">
        <v>0</v>
      </c>
      <c r="CF3154" s="2">
        <v>0</v>
      </c>
      <c r="CG3154" s="2">
        <v>0</v>
      </c>
      <c r="CH3154" s="2">
        <v>0</v>
      </c>
      <c r="CI3154" s="2">
        <v>0</v>
      </c>
      <c r="CJ3154" s="2">
        <v>0</v>
      </c>
      <c r="CK3154" s="2">
        <v>0</v>
      </c>
      <c r="CL3154" s="2">
        <v>0</v>
      </c>
    </row>
    <row r="3155" spans="1:90" x14ac:dyDescent="0.25">
      <c r="A3155" t="s">
        <v>115</v>
      </c>
      <c r="B3155">
        <v>10602</v>
      </c>
      <c r="C3155" t="s">
        <v>230</v>
      </c>
      <c r="D3155">
        <v>1</v>
      </c>
      <c r="E3155">
        <v>8</v>
      </c>
      <c r="F3155">
        <v>37321</v>
      </c>
      <c r="G3155">
        <v>35037321</v>
      </c>
      <c r="H3155" t="s">
        <v>15825</v>
      </c>
      <c r="I3155">
        <v>442</v>
      </c>
      <c r="J3155" t="s">
        <v>230</v>
      </c>
      <c r="K3155" t="s">
        <v>5460</v>
      </c>
      <c r="L3155">
        <v>1</v>
      </c>
      <c r="M3155" t="s">
        <v>230</v>
      </c>
      <c r="N3155">
        <v>9350000</v>
      </c>
      <c r="O3155" t="s">
        <v>102</v>
      </c>
      <c r="P3155" t="s">
        <v>15826</v>
      </c>
      <c r="Q3155">
        <v>3763</v>
      </c>
      <c r="R3155">
        <v>11</v>
      </c>
      <c r="S3155">
        <v>45766880</v>
      </c>
      <c r="U3155" t="s">
        <v>15827</v>
      </c>
      <c r="V3155">
        <v>1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197</v>
      </c>
      <c r="AE3155" s="2">
        <v>159</v>
      </c>
      <c r="AF3155" s="2">
        <v>157</v>
      </c>
      <c r="AG3155" s="2">
        <v>167</v>
      </c>
      <c r="AH3155" s="2">
        <v>224</v>
      </c>
      <c r="AI3155" s="2">
        <v>262</v>
      </c>
      <c r="AJ3155" s="2">
        <v>225</v>
      </c>
      <c r="AK3155" s="2">
        <v>0</v>
      </c>
      <c r="AL3155" s="2">
        <v>0</v>
      </c>
      <c r="AM3155" s="2">
        <v>0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0</v>
      </c>
      <c r="AU3155" s="2">
        <v>0</v>
      </c>
      <c r="AV3155" s="2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  <c r="BG3155" s="2">
        <v>0</v>
      </c>
      <c r="BH3155" s="2">
        <v>0</v>
      </c>
      <c r="BI3155" s="2">
        <v>0</v>
      </c>
      <c r="BJ3155" s="2">
        <v>0</v>
      </c>
      <c r="BK3155" s="2">
        <v>0</v>
      </c>
      <c r="BL3155" s="2">
        <v>11</v>
      </c>
      <c r="BM3155" s="2">
        <v>12</v>
      </c>
      <c r="BN3155" s="2">
        <v>9</v>
      </c>
      <c r="BO3155" s="2">
        <v>9</v>
      </c>
      <c r="BP3155" s="2">
        <v>11</v>
      </c>
      <c r="BQ3155" s="2">
        <v>9</v>
      </c>
      <c r="BR3155" s="2">
        <v>8</v>
      </c>
      <c r="BS3155" s="2">
        <v>0</v>
      </c>
      <c r="BT3155" s="2">
        <v>0</v>
      </c>
      <c r="BU3155" s="2">
        <v>0</v>
      </c>
      <c r="BV3155" s="2">
        <v>0</v>
      </c>
      <c r="BW3155" s="2">
        <v>0</v>
      </c>
      <c r="BX3155" s="2">
        <v>0</v>
      </c>
      <c r="BY3155" s="2">
        <v>0</v>
      </c>
      <c r="BZ3155" s="2">
        <v>0</v>
      </c>
      <c r="CA3155" s="2">
        <v>0</v>
      </c>
      <c r="CB3155" s="2">
        <v>0</v>
      </c>
      <c r="CC3155" s="2">
        <v>0</v>
      </c>
      <c r="CD3155" s="2">
        <v>0</v>
      </c>
      <c r="CE3155" s="2">
        <v>0</v>
      </c>
      <c r="CF3155" s="2">
        <v>0</v>
      </c>
      <c r="CG3155" s="2">
        <v>0</v>
      </c>
      <c r="CH3155" s="2">
        <v>0</v>
      </c>
      <c r="CI3155" s="2">
        <v>0</v>
      </c>
      <c r="CJ3155" s="2">
        <v>0</v>
      </c>
      <c r="CK3155" s="2">
        <v>0</v>
      </c>
      <c r="CL3155" s="2">
        <v>0</v>
      </c>
    </row>
    <row r="3156" spans="1:90" x14ac:dyDescent="0.25">
      <c r="A3156" t="s">
        <v>115</v>
      </c>
      <c r="B3156">
        <v>10602</v>
      </c>
      <c r="C3156" t="s">
        <v>230</v>
      </c>
      <c r="D3156">
        <v>1</v>
      </c>
      <c r="E3156">
        <v>8</v>
      </c>
      <c r="F3156">
        <v>7729</v>
      </c>
      <c r="G3156">
        <v>35007729</v>
      </c>
      <c r="H3156" t="s">
        <v>9207</v>
      </c>
      <c r="I3156">
        <v>442</v>
      </c>
      <c r="J3156" t="s">
        <v>230</v>
      </c>
      <c r="K3156" t="s">
        <v>5243</v>
      </c>
      <c r="L3156">
        <v>1</v>
      </c>
      <c r="M3156" t="s">
        <v>230</v>
      </c>
      <c r="N3156">
        <v>9310130</v>
      </c>
      <c r="O3156" t="s">
        <v>92</v>
      </c>
      <c r="P3156" t="s">
        <v>970</v>
      </c>
      <c r="Q3156">
        <v>26</v>
      </c>
      <c r="R3156">
        <v>11</v>
      </c>
      <c r="S3156">
        <v>45198715</v>
      </c>
      <c r="T3156">
        <v>45198716</v>
      </c>
      <c r="U3156" t="s">
        <v>9208</v>
      </c>
      <c r="V3156">
        <v>1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148</v>
      </c>
      <c r="AE3156" s="2">
        <v>183</v>
      </c>
      <c r="AF3156" s="2">
        <v>112</v>
      </c>
      <c r="AG3156" s="2">
        <v>187</v>
      </c>
      <c r="AH3156" s="2">
        <v>325</v>
      </c>
      <c r="AI3156" s="2">
        <v>354</v>
      </c>
      <c r="AJ3156" s="2">
        <v>356</v>
      </c>
      <c r="AK3156" s="2">
        <v>0</v>
      </c>
      <c r="AL3156" s="2">
        <v>0</v>
      </c>
      <c r="AM3156" s="2">
        <v>0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0</v>
      </c>
      <c r="AU3156" s="2">
        <v>0</v>
      </c>
      <c r="AV3156" s="2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2">
        <v>38</v>
      </c>
      <c r="BD3156" s="2">
        <v>17</v>
      </c>
      <c r="BE3156" s="2">
        <v>0</v>
      </c>
      <c r="BF3156" s="2">
        <v>0</v>
      </c>
      <c r="BG3156" s="2">
        <v>0</v>
      </c>
      <c r="BH3156" s="2">
        <v>0</v>
      </c>
      <c r="BI3156" s="2">
        <v>0</v>
      </c>
      <c r="BJ3156" s="2">
        <v>0</v>
      </c>
      <c r="BK3156" s="2">
        <v>0</v>
      </c>
      <c r="BL3156" s="2">
        <v>8</v>
      </c>
      <c r="BM3156" s="2">
        <v>8</v>
      </c>
      <c r="BN3156" s="2">
        <v>6</v>
      </c>
      <c r="BO3156" s="2">
        <v>10</v>
      </c>
      <c r="BP3156" s="2">
        <v>12</v>
      </c>
      <c r="BQ3156" s="2">
        <v>12</v>
      </c>
      <c r="BR3156" s="2">
        <v>11</v>
      </c>
      <c r="BS3156" s="2">
        <v>0</v>
      </c>
      <c r="BT3156" s="2">
        <v>0</v>
      </c>
      <c r="BU3156" s="2">
        <v>0</v>
      </c>
      <c r="BV3156" s="2">
        <v>0</v>
      </c>
      <c r="BW3156" s="2">
        <v>0</v>
      </c>
      <c r="BX3156" s="2">
        <v>0</v>
      </c>
      <c r="BY3156" s="2">
        <v>0</v>
      </c>
      <c r="BZ3156" s="2">
        <v>0</v>
      </c>
      <c r="CA3156" s="2">
        <v>0</v>
      </c>
      <c r="CB3156" s="2">
        <v>0</v>
      </c>
      <c r="CC3156" s="2">
        <v>0</v>
      </c>
      <c r="CD3156" s="2">
        <v>0</v>
      </c>
      <c r="CE3156" s="2">
        <v>0</v>
      </c>
      <c r="CF3156" s="2">
        <v>0</v>
      </c>
      <c r="CG3156" s="2">
        <v>0</v>
      </c>
      <c r="CH3156" s="2">
        <v>0</v>
      </c>
      <c r="CI3156" s="2">
        <v>0</v>
      </c>
      <c r="CJ3156" s="2">
        <v>0</v>
      </c>
      <c r="CK3156" s="2">
        <v>3</v>
      </c>
      <c r="CL3156" s="2">
        <v>5</v>
      </c>
    </row>
    <row r="3157" spans="1:90" x14ac:dyDescent="0.25">
      <c r="A3157" t="s">
        <v>115</v>
      </c>
      <c r="B3157">
        <v>10602</v>
      </c>
      <c r="C3157" t="s">
        <v>230</v>
      </c>
      <c r="D3157">
        <v>1</v>
      </c>
      <c r="E3157">
        <v>8</v>
      </c>
      <c r="F3157">
        <v>912384</v>
      </c>
      <c r="G3157">
        <v>35912384</v>
      </c>
      <c r="H3157" t="s">
        <v>14635</v>
      </c>
      <c r="I3157">
        <v>442</v>
      </c>
      <c r="J3157" t="s">
        <v>230</v>
      </c>
      <c r="K3157" t="s">
        <v>14636</v>
      </c>
      <c r="L3157">
        <v>1</v>
      </c>
      <c r="M3157" t="s">
        <v>230</v>
      </c>
      <c r="N3157">
        <v>9390805</v>
      </c>
      <c r="O3157" t="s">
        <v>92</v>
      </c>
      <c r="P3157" t="s">
        <v>1182</v>
      </c>
      <c r="Q3157">
        <v>441</v>
      </c>
      <c r="R3157">
        <v>11</v>
      </c>
      <c r="S3157">
        <v>45432144</v>
      </c>
      <c r="T3157">
        <v>45444161</v>
      </c>
      <c r="U3157" t="s">
        <v>14637</v>
      </c>
      <c r="V3157">
        <v>1</v>
      </c>
      <c r="W3157" s="2">
        <v>0</v>
      </c>
      <c r="X3157" s="2">
        <v>0</v>
      </c>
      <c r="Y3157" s="2">
        <v>0</v>
      </c>
      <c r="Z3157" s="2">
        <v>71</v>
      </c>
      <c r="AA3157" s="2">
        <v>92</v>
      </c>
      <c r="AB3157" s="2">
        <v>81</v>
      </c>
      <c r="AC3157" s="2">
        <v>81</v>
      </c>
      <c r="AD3157" s="2">
        <v>157</v>
      </c>
      <c r="AE3157" s="2">
        <v>161</v>
      </c>
      <c r="AF3157" s="2">
        <v>100</v>
      </c>
      <c r="AG3157" s="2">
        <v>196</v>
      </c>
      <c r="AH3157" s="2">
        <v>148</v>
      </c>
      <c r="AI3157" s="2">
        <v>118</v>
      </c>
      <c r="AJ3157" s="2">
        <v>122</v>
      </c>
      <c r="AK3157" s="2">
        <v>0</v>
      </c>
      <c r="AL3157" s="2">
        <v>0</v>
      </c>
      <c r="AM3157" s="2">
        <v>0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0</v>
      </c>
      <c r="AU3157" s="2">
        <v>0</v>
      </c>
      <c r="AV3157" s="2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  <c r="BG3157" s="2">
        <v>0</v>
      </c>
      <c r="BH3157" s="2">
        <v>3</v>
      </c>
      <c r="BI3157" s="2">
        <v>5</v>
      </c>
      <c r="BJ3157" s="2">
        <v>3</v>
      </c>
      <c r="BK3157" s="2">
        <v>4</v>
      </c>
      <c r="BL3157" s="2">
        <v>7</v>
      </c>
      <c r="BM3157" s="2">
        <v>6</v>
      </c>
      <c r="BN3157" s="2">
        <v>4</v>
      </c>
      <c r="BO3157" s="2">
        <v>7</v>
      </c>
      <c r="BP3157" s="2">
        <v>5</v>
      </c>
      <c r="BQ3157" s="2">
        <v>3</v>
      </c>
      <c r="BR3157" s="2">
        <v>4</v>
      </c>
      <c r="BS3157" s="2">
        <v>0</v>
      </c>
      <c r="BT3157" s="2">
        <v>0</v>
      </c>
      <c r="BU3157" s="2">
        <v>0</v>
      </c>
      <c r="BV3157" s="2">
        <v>0</v>
      </c>
      <c r="BW3157" s="2">
        <v>0</v>
      </c>
      <c r="BX3157" s="2">
        <v>0</v>
      </c>
      <c r="BY3157" s="2">
        <v>0</v>
      </c>
      <c r="BZ3157" s="2">
        <v>0</v>
      </c>
      <c r="CA3157" s="2">
        <v>0</v>
      </c>
      <c r="CB3157" s="2">
        <v>0</v>
      </c>
      <c r="CC3157" s="2">
        <v>0</v>
      </c>
      <c r="CD3157" s="2">
        <v>0</v>
      </c>
      <c r="CE3157" s="2">
        <v>0</v>
      </c>
      <c r="CF3157" s="2">
        <v>0</v>
      </c>
      <c r="CG3157" s="2">
        <v>0</v>
      </c>
      <c r="CH3157" s="2">
        <v>0</v>
      </c>
      <c r="CI3157" s="2">
        <v>0</v>
      </c>
      <c r="CJ3157" s="2">
        <v>0</v>
      </c>
      <c r="CK3157" s="2">
        <v>0</v>
      </c>
      <c r="CL3157" s="2">
        <v>0</v>
      </c>
    </row>
    <row r="3158" spans="1:90" x14ac:dyDescent="0.25">
      <c r="A3158" t="s">
        <v>115</v>
      </c>
      <c r="B3158">
        <v>10602</v>
      </c>
      <c r="C3158" t="s">
        <v>230</v>
      </c>
      <c r="D3158">
        <v>1</v>
      </c>
      <c r="E3158">
        <v>8</v>
      </c>
      <c r="F3158">
        <v>7821</v>
      </c>
      <c r="G3158">
        <v>35007821</v>
      </c>
      <c r="H3158" t="s">
        <v>4912</v>
      </c>
      <c r="I3158">
        <v>442</v>
      </c>
      <c r="J3158" t="s">
        <v>230</v>
      </c>
      <c r="K3158" t="s">
        <v>2735</v>
      </c>
      <c r="L3158">
        <v>1</v>
      </c>
      <c r="M3158" t="s">
        <v>230</v>
      </c>
      <c r="N3158">
        <v>9330150</v>
      </c>
      <c r="O3158" t="s">
        <v>102</v>
      </c>
      <c r="P3158" t="s">
        <v>4497</v>
      </c>
      <c r="Q3158">
        <v>4200</v>
      </c>
      <c r="R3158">
        <v>11</v>
      </c>
      <c r="S3158">
        <v>45761844</v>
      </c>
      <c r="T3158">
        <v>45784645</v>
      </c>
      <c r="U3158" t="s">
        <v>4913</v>
      </c>
      <c r="V3158">
        <v>1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167</v>
      </c>
      <c r="AE3158" s="2">
        <v>170</v>
      </c>
      <c r="AF3158" s="2">
        <v>149</v>
      </c>
      <c r="AG3158" s="2">
        <v>221</v>
      </c>
      <c r="AH3158" s="2">
        <v>295</v>
      </c>
      <c r="AI3158" s="2">
        <v>226</v>
      </c>
      <c r="AJ3158" s="2">
        <v>199</v>
      </c>
      <c r="AK3158" s="2">
        <v>0</v>
      </c>
      <c r="AL3158" s="2">
        <v>0</v>
      </c>
      <c r="AM3158" s="2">
        <v>0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  <c r="BG3158" s="2">
        <v>0</v>
      </c>
      <c r="BH3158" s="2">
        <v>0</v>
      </c>
      <c r="BI3158" s="2">
        <v>0</v>
      </c>
      <c r="BJ3158" s="2">
        <v>0</v>
      </c>
      <c r="BK3158" s="2">
        <v>0</v>
      </c>
      <c r="BL3158" s="2">
        <v>9</v>
      </c>
      <c r="BM3158" s="2">
        <v>6</v>
      </c>
      <c r="BN3158" s="2">
        <v>7</v>
      </c>
      <c r="BO3158" s="2">
        <v>9</v>
      </c>
      <c r="BP3158" s="2">
        <v>9</v>
      </c>
      <c r="BQ3158" s="2">
        <v>8</v>
      </c>
      <c r="BR3158" s="2">
        <v>7</v>
      </c>
      <c r="BS3158" s="2">
        <v>0</v>
      </c>
      <c r="BT3158" s="2">
        <v>0</v>
      </c>
      <c r="BU3158" s="2">
        <v>0</v>
      </c>
      <c r="BV3158" s="2">
        <v>0</v>
      </c>
      <c r="BW3158" s="2">
        <v>0</v>
      </c>
      <c r="BX3158" s="2">
        <v>0</v>
      </c>
      <c r="BY3158" s="2">
        <v>0</v>
      </c>
      <c r="BZ3158" s="2">
        <v>0</v>
      </c>
      <c r="CA3158" s="2">
        <v>0</v>
      </c>
      <c r="CB3158" s="2">
        <v>0</v>
      </c>
      <c r="CC3158" s="2">
        <v>0</v>
      </c>
      <c r="CD3158" s="2">
        <v>0</v>
      </c>
      <c r="CE3158" s="2">
        <v>0</v>
      </c>
      <c r="CF3158" s="2">
        <v>0</v>
      </c>
      <c r="CG3158" s="2">
        <v>0</v>
      </c>
      <c r="CH3158" s="2">
        <v>0</v>
      </c>
      <c r="CI3158" s="2">
        <v>0</v>
      </c>
      <c r="CJ3158" s="2">
        <v>0</v>
      </c>
      <c r="CK3158" s="2">
        <v>0</v>
      </c>
      <c r="CL3158" s="2">
        <v>0</v>
      </c>
    </row>
    <row r="3159" spans="1:90" x14ac:dyDescent="0.25">
      <c r="A3159" t="s">
        <v>115</v>
      </c>
      <c r="B3159">
        <v>10602</v>
      </c>
      <c r="C3159" t="s">
        <v>230</v>
      </c>
      <c r="D3159">
        <v>1</v>
      </c>
      <c r="E3159">
        <v>8</v>
      </c>
      <c r="F3159">
        <v>7900</v>
      </c>
      <c r="G3159">
        <v>35007900</v>
      </c>
      <c r="H3159" t="s">
        <v>11176</v>
      </c>
      <c r="I3159">
        <v>581</v>
      </c>
      <c r="J3159" t="s">
        <v>984</v>
      </c>
      <c r="K3159" t="s">
        <v>6195</v>
      </c>
      <c r="L3159">
        <v>1</v>
      </c>
      <c r="M3159" t="s">
        <v>984</v>
      </c>
      <c r="N3159">
        <v>9411010</v>
      </c>
      <c r="O3159" t="s">
        <v>92</v>
      </c>
      <c r="P3159" t="s">
        <v>11177</v>
      </c>
      <c r="Q3159">
        <v>264</v>
      </c>
      <c r="R3159">
        <v>11</v>
      </c>
      <c r="S3159">
        <v>48237458</v>
      </c>
      <c r="T3159">
        <v>48238306</v>
      </c>
      <c r="U3159" t="s">
        <v>11178</v>
      </c>
      <c r="V3159">
        <v>1</v>
      </c>
      <c r="W3159" s="2">
        <v>0</v>
      </c>
      <c r="X3159" s="2">
        <v>0</v>
      </c>
      <c r="Y3159" s="2">
        <v>57</v>
      </c>
      <c r="Z3159" s="2">
        <v>70</v>
      </c>
      <c r="AA3159" s="2">
        <v>62</v>
      </c>
      <c r="AB3159" s="2">
        <v>63</v>
      </c>
      <c r="AC3159" s="2">
        <v>64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2">
        <v>0</v>
      </c>
      <c r="BD3159" s="2">
        <v>0</v>
      </c>
      <c r="BE3159" s="2">
        <v>0</v>
      </c>
      <c r="BF3159" s="2">
        <v>0</v>
      </c>
      <c r="BG3159" s="2">
        <v>2</v>
      </c>
      <c r="BH3159" s="2">
        <v>5</v>
      </c>
      <c r="BI3159" s="2">
        <v>4</v>
      </c>
      <c r="BJ3159" s="2">
        <v>5</v>
      </c>
      <c r="BK3159" s="2">
        <v>3</v>
      </c>
      <c r="BL3159" s="2">
        <v>0</v>
      </c>
      <c r="BM3159" s="2">
        <v>0</v>
      </c>
      <c r="BN3159" s="2">
        <v>0</v>
      </c>
      <c r="BO3159" s="2">
        <v>0</v>
      </c>
      <c r="BP3159" s="2">
        <v>0</v>
      </c>
      <c r="BQ3159" s="2">
        <v>0</v>
      </c>
      <c r="BR3159" s="2">
        <v>0</v>
      </c>
      <c r="BS3159" s="2">
        <v>0</v>
      </c>
      <c r="BT3159" s="2">
        <v>0</v>
      </c>
      <c r="BU3159" s="2">
        <v>0</v>
      </c>
      <c r="BV3159" s="2">
        <v>0</v>
      </c>
      <c r="BW3159" s="2">
        <v>0</v>
      </c>
      <c r="BX3159" s="2">
        <v>0</v>
      </c>
      <c r="BY3159" s="2">
        <v>0</v>
      </c>
      <c r="BZ3159" s="2">
        <v>0</v>
      </c>
      <c r="CA3159" s="2">
        <v>0</v>
      </c>
      <c r="CB3159" s="2">
        <v>0</v>
      </c>
      <c r="CC3159" s="2">
        <v>0</v>
      </c>
      <c r="CD3159" s="2">
        <v>0</v>
      </c>
      <c r="CE3159" s="2">
        <v>0</v>
      </c>
      <c r="CF3159" s="2">
        <v>0</v>
      </c>
      <c r="CG3159" s="2">
        <v>0</v>
      </c>
      <c r="CH3159" s="2">
        <v>0</v>
      </c>
      <c r="CI3159" s="2">
        <v>0</v>
      </c>
      <c r="CJ3159" s="2">
        <v>0</v>
      </c>
      <c r="CK3159" s="2">
        <v>0</v>
      </c>
      <c r="CL3159" s="2">
        <v>0</v>
      </c>
    </row>
    <row r="3160" spans="1:90" x14ac:dyDescent="0.25">
      <c r="A3160" t="s">
        <v>115</v>
      </c>
      <c r="B3160">
        <v>10602</v>
      </c>
      <c r="C3160" t="s">
        <v>230</v>
      </c>
      <c r="D3160">
        <v>1</v>
      </c>
      <c r="E3160">
        <v>8</v>
      </c>
      <c r="F3160">
        <v>920290</v>
      </c>
      <c r="G3160">
        <v>35920290</v>
      </c>
      <c r="H3160" t="s">
        <v>18877</v>
      </c>
      <c r="I3160">
        <v>442</v>
      </c>
      <c r="J3160" t="s">
        <v>230</v>
      </c>
      <c r="K3160" t="s">
        <v>2735</v>
      </c>
      <c r="L3160">
        <v>1</v>
      </c>
      <c r="M3160" t="s">
        <v>230</v>
      </c>
      <c r="N3160">
        <v>9330150</v>
      </c>
      <c r="O3160" t="s">
        <v>102</v>
      </c>
      <c r="P3160" t="s">
        <v>5749</v>
      </c>
      <c r="Q3160">
        <v>5875</v>
      </c>
      <c r="R3160">
        <v>11</v>
      </c>
      <c r="S3160">
        <v>45762976</v>
      </c>
      <c r="T3160">
        <v>45784646</v>
      </c>
      <c r="U3160" t="s">
        <v>18878</v>
      </c>
      <c r="V3160">
        <v>1</v>
      </c>
      <c r="W3160" s="2">
        <v>0</v>
      </c>
      <c r="X3160" s="2">
        <v>0</v>
      </c>
      <c r="Y3160" s="2">
        <v>91</v>
      </c>
      <c r="Z3160" s="2">
        <v>197</v>
      </c>
      <c r="AA3160" s="2">
        <v>218</v>
      </c>
      <c r="AB3160" s="2">
        <v>204</v>
      </c>
      <c r="AC3160" s="2">
        <v>216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0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  <c r="BG3160" s="2">
        <v>4</v>
      </c>
      <c r="BH3160" s="2">
        <v>10</v>
      </c>
      <c r="BI3160" s="2">
        <v>10</v>
      </c>
      <c r="BJ3160" s="2">
        <v>9</v>
      </c>
      <c r="BK3160" s="2">
        <v>11</v>
      </c>
      <c r="BL3160" s="2">
        <v>0</v>
      </c>
      <c r="BM3160" s="2">
        <v>0</v>
      </c>
      <c r="BN3160" s="2">
        <v>0</v>
      </c>
      <c r="BO3160" s="2">
        <v>0</v>
      </c>
      <c r="BP3160" s="2">
        <v>0</v>
      </c>
      <c r="BQ3160" s="2">
        <v>0</v>
      </c>
      <c r="BR3160" s="2">
        <v>0</v>
      </c>
      <c r="BS3160" s="2">
        <v>0</v>
      </c>
      <c r="BT3160" s="2">
        <v>0</v>
      </c>
      <c r="BU3160" s="2">
        <v>0</v>
      </c>
      <c r="BV3160" s="2">
        <v>0</v>
      </c>
      <c r="BW3160" s="2">
        <v>0</v>
      </c>
      <c r="BX3160" s="2">
        <v>0</v>
      </c>
      <c r="BY3160" s="2">
        <v>0</v>
      </c>
      <c r="BZ3160" s="2">
        <v>0</v>
      </c>
      <c r="CA3160" s="2">
        <v>0</v>
      </c>
      <c r="CB3160" s="2">
        <v>0</v>
      </c>
      <c r="CC3160" s="2">
        <v>0</v>
      </c>
      <c r="CD3160" s="2">
        <v>0</v>
      </c>
      <c r="CE3160" s="2">
        <v>0</v>
      </c>
      <c r="CF3160" s="2">
        <v>0</v>
      </c>
      <c r="CG3160" s="2">
        <v>0</v>
      </c>
      <c r="CH3160" s="2">
        <v>0</v>
      </c>
      <c r="CI3160" s="2">
        <v>0</v>
      </c>
      <c r="CJ3160" s="2">
        <v>0</v>
      </c>
      <c r="CK3160" s="2">
        <v>0</v>
      </c>
      <c r="CL3160" s="2">
        <v>0</v>
      </c>
    </row>
    <row r="3161" spans="1:90" x14ac:dyDescent="0.25">
      <c r="A3161" t="s">
        <v>115</v>
      </c>
      <c r="B3161">
        <v>10602</v>
      </c>
      <c r="C3161" t="s">
        <v>230</v>
      </c>
      <c r="D3161">
        <v>1</v>
      </c>
      <c r="E3161">
        <v>8</v>
      </c>
      <c r="F3161">
        <v>7687</v>
      </c>
      <c r="G3161">
        <v>35007687</v>
      </c>
      <c r="H3161" t="s">
        <v>7487</v>
      </c>
      <c r="I3161">
        <v>442</v>
      </c>
      <c r="J3161" t="s">
        <v>230</v>
      </c>
      <c r="K3161" t="s">
        <v>3111</v>
      </c>
      <c r="L3161">
        <v>1</v>
      </c>
      <c r="M3161" t="s">
        <v>230</v>
      </c>
      <c r="N3161">
        <v>9360160</v>
      </c>
      <c r="O3161" t="s">
        <v>92</v>
      </c>
      <c r="P3161" t="s">
        <v>7488</v>
      </c>
      <c r="Q3161">
        <v>695</v>
      </c>
      <c r="R3161">
        <v>11</v>
      </c>
      <c r="S3161">
        <v>45554475</v>
      </c>
      <c r="T3161">
        <v>45559262</v>
      </c>
      <c r="U3161" t="s">
        <v>7489</v>
      </c>
      <c r="V3161">
        <v>1</v>
      </c>
      <c r="W3161" s="2">
        <v>0</v>
      </c>
      <c r="X3161" s="2">
        <v>0</v>
      </c>
      <c r="Y3161" s="2">
        <v>50</v>
      </c>
      <c r="Z3161" s="2">
        <v>78</v>
      </c>
      <c r="AA3161" s="2">
        <v>76</v>
      </c>
      <c r="AB3161" s="2">
        <v>86</v>
      </c>
      <c r="AC3161" s="2">
        <v>62</v>
      </c>
      <c r="AD3161" s="2">
        <v>94</v>
      </c>
      <c r="AE3161" s="2">
        <v>96</v>
      </c>
      <c r="AF3161" s="2">
        <v>63</v>
      </c>
      <c r="AG3161" s="2">
        <v>66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>
        <v>0</v>
      </c>
      <c r="AO3161" s="2">
        <v>0</v>
      </c>
      <c r="AP3161" s="2">
        <v>0</v>
      </c>
      <c r="AQ3161" s="2">
        <v>0</v>
      </c>
      <c r="AR3161" s="2">
        <v>104</v>
      </c>
      <c r="AS3161" s="2">
        <v>0</v>
      </c>
      <c r="AT3161" s="2">
        <v>0</v>
      </c>
      <c r="AU3161" s="2">
        <v>296</v>
      </c>
      <c r="AV3161" s="2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2">
        <v>0</v>
      </c>
      <c r="BD3161" s="2">
        <v>0</v>
      </c>
      <c r="BE3161" s="2">
        <v>0</v>
      </c>
      <c r="BF3161" s="2">
        <v>0</v>
      </c>
      <c r="BG3161" s="2">
        <v>2</v>
      </c>
      <c r="BH3161" s="2">
        <v>3</v>
      </c>
      <c r="BI3161" s="2">
        <v>4</v>
      </c>
      <c r="BJ3161" s="2">
        <v>4</v>
      </c>
      <c r="BK3161" s="2">
        <v>3</v>
      </c>
      <c r="BL3161" s="2">
        <v>4</v>
      </c>
      <c r="BM3161" s="2">
        <v>4</v>
      </c>
      <c r="BN3161" s="2">
        <v>3</v>
      </c>
      <c r="BO3161" s="2">
        <v>3</v>
      </c>
      <c r="BP3161" s="2">
        <v>0</v>
      </c>
      <c r="BQ3161" s="2">
        <v>0</v>
      </c>
      <c r="BR3161" s="2">
        <v>0</v>
      </c>
      <c r="BS3161" s="2">
        <v>0</v>
      </c>
      <c r="BT3161" s="2">
        <v>0</v>
      </c>
      <c r="BU3161" s="2">
        <v>0</v>
      </c>
      <c r="BV3161" s="2">
        <v>0</v>
      </c>
      <c r="BW3161" s="2">
        <v>0</v>
      </c>
      <c r="BX3161" s="2">
        <v>0</v>
      </c>
      <c r="BY3161" s="2">
        <v>0</v>
      </c>
      <c r="BZ3161" s="2">
        <v>4</v>
      </c>
      <c r="CA3161" s="2">
        <v>0</v>
      </c>
      <c r="CB3161" s="2">
        <v>0</v>
      </c>
      <c r="CC3161" s="2">
        <v>9</v>
      </c>
      <c r="CD3161" s="2">
        <v>0</v>
      </c>
      <c r="CE3161" s="2">
        <v>0</v>
      </c>
      <c r="CF3161" s="2">
        <v>0</v>
      </c>
      <c r="CG3161" s="2">
        <v>0</v>
      </c>
      <c r="CH3161" s="2">
        <v>0</v>
      </c>
      <c r="CI3161" s="2">
        <v>0</v>
      </c>
      <c r="CJ3161" s="2">
        <v>0</v>
      </c>
      <c r="CK3161" s="2">
        <v>0</v>
      </c>
      <c r="CL3161" s="2">
        <v>0</v>
      </c>
    </row>
    <row r="3162" spans="1:90" x14ac:dyDescent="0.25">
      <c r="A3162" t="s">
        <v>115</v>
      </c>
      <c r="B3162">
        <v>10602</v>
      </c>
      <c r="C3162" t="s">
        <v>230</v>
      </c>
      <c r="D3162">
        <v>1</v>
      </c>
      <c r="E3162">
        <v>8</v>
      </c>
      <c r="F3162">
        <v>37312</v>
      </c>
      <c r="G3162">
        <v>35037312</v>
      </c>
      <c r="H3162" t="s">
        <v>14000</v>
      </c>
      <c r="I3162">
        <v>442</v>
      </c>
      <c r="J3162" t="s">
        <v>230</v>
      </c>
      <c r="K3162" t="s">
        <v>819</v>
      </c>
      <c r="L3162">
        <v>1</v>
      </c>
      <c r="M3162" t="s">
        <v>230</v>
      </c>
      <c r="N3162">
        <v>9330620</v>
      </c>
      <c r="O3162" t="s">
        <v>102</v>
      </c>
      <c r="P3162" t="s">
        <v>6396</v>
      </c>
      <c r="Q3162">
        <v>155</v>
      </c>
      <c r="R3162">
        <v>11</v>
      </c>
      <c r="S3162">
        <v>45760592</v>
      </c>
      <c r="T3162">
        <v>45762000</v>
      </c>
      <c r="U3162" t="s">
        <v>14001</v>
      </c>
      <c r="V3162">
        <v>1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273</v>
      </c>
      <c r="AE3162" s="2">
        <v>243</v>
      </c>
      <c r="AF3162" s="2">
        <v>207</v>
      </c>
      <c r="AG3162" s="2">
        <v>285</v>
      </c>
      <c r="AH3162" s="2">
        <v>387</v>
      </c>
      <c r="AI3162" s="2">
        <v>380</v>
      </c>
      <c r="AJ3162" s="2">
        <v>393</v>
      </c>
      <c r="AK3162" s="2">
        <v>0</v>
      </c>
      <c r="AL3162" s="2">
        <v>0</v>
      </c>
      <c r="AM3162" s="2">
        <v>0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0</v>
      </c>
      <c r="AU3162" s="2">
        <v>0</v>
      </c>
      <c r="AV3162" s="2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2">
        <v>0</v>
      </c>
      <c r="BD3162" s="2">
        <v>0</v>
      </c>
      <c r="BE3162" s="2">
        <v>0</v>
      </c>
      <c r="BF3162" s="2">
        <v>0</v>
      </c>
      <c r="BG3162" s="2">
        <v>0</v>
      </c>
      <c r="BH3162" s="2">
        <v>0</v>
      </c>
      <c r="BI3162" s="2">
        <v>0</v>
      </c>
      <c r="BJ3162" s="2">
        <v>0</v>
      </c>
      <c r="BK3162" s="2">
        <v>0</v>
      </c>
      <c r="BL3162" s="2">
        <v>10</v>
      </c>
      <c r="BM3162" s="2">
        <v>7</v>
      </c>
      <c r="BN3162" s="2">
        <v>9</v>
      </c>
      <c r="BO3162" s="2">
        <v>14</v>
      </c>
      <c r="BP3162" s="2">
        <v>16</v>
      </c>
      <c r="BQ3162" s="2">
        <v>14</v>
      </c>
      <c r="BR3162" s="2">
        <v>13</v>
      </c>
      <c r="BS3162" s="2">
        <v>0</v>
      </c>
      <c r="BT3162" s="2">
        <v>0</v>
      </c>
      <c r="BU3162" s="2">
        <v>0</v>
      </c>
      <c r="BV3162" s="2">
        <v>0</v>
      </c>
      <c r="BW3162" s="2">
        <v>0</v>
      </c>
      <c r="BX3162" s="2">
        <v>0</v>
      </c>
      <c r="BY3162" s="2">
        <v>0</v>
      </c>
      <c r="BZ3162" s="2">
        <v>0</v>
      </c>
      <c r="CA3162" s="2">
        <v>0</v>
      </c>
      <c r="CB3162" s="2">
        <v>0</v>
      </c>
      <c r="CC3162" s="2">
        <v>0</v>
      </c>
      <c r="CD3162" s="2">
        <v>0</v>
      </c>
      <c r="CE3162" s="2">
        <v>0</v>
      </c>
      <c r="CF3162" s="2">
        <v>0</v>
      </c>
      <c r="CG3162" s="2">
        <v>0</v>
      </c>
      <c r="CH3162" s="2">
        <v>0</v>
      </c>
      <c r="CI3162" s="2">
        <v>0</v>
      </c>
      <c r="CJ3162" s="2">
        <v>0</v>
      </c>
      <c r="CK3162" s="2">
        <v>0</v>
      </c>
      <c r="CL3162" s="2">
        <v>0</v>
      </c>
    </row>
    <row r="3163" spans="1:90" x14ac:dyDescent="0.25">
      <c r="A3163" t="s">
        <v>115</v>
      </c>
      <c r="B3163">
        <v>10602</v>
      </c>
      <c r="C3163" t="s">
        <v>230</v>
      </c>
      <c r="D3163">
        <v>1</v>
      </c>
      <c r="E3163">
        <v>8</v>
      </c>
      <c r="F3163">
        <v>41968</v>
      </c>
      <c r="G3163">
        <v>35041968</v>
      </c>
      <c r="H3163" t="s">
        <v>15670</v>
      </c>
      <c r="I3163">
        <v>442</v>
      </c>
      <c r="J3163" t="s">
        <v>230</v>
      </c>
      <c r="K3163" t="s">
        <v>1292</v>
      </c>
      <c r="L3163">
        <v>1</v>
      </c>
      <c r="M3163" t="s">
        <v>230</v>
      </c>
      <c r="N3163">
        <v>9321110</v>
      </c>
      <c r="O3163" t="s">
        <v>92</v>
      </c>
      <c r="P3163" t="s">
        <v>15671</v>
      </c>
      <c r="Q3163">
        <v>489</v>
      </c>
      <c r="R3163">
        <v>11</v>
      </c>
      <c r="S3163">
        <v>45452616</v>
      </c>
      <c r="T3163">
        <v>45454163</v>
      </c>
      <c r="U3163" t="s">
        <v>15672</v>
      </c>
      <c r="V3163">
        <v>1</v>
      </c>
      <c r="W3163" s="2">
        <v>0</v>
      </c>
      <c r="X3163" s="2">
        <v>0</v>
      </c>
      <c r="Y3163" s="2">
        <v>98</v>
      </c>
      <c r="Z3163" s="2">
        <v>222</v>
      </c>
      <c r="AA3163" s="2">
        <v>215</v>
      </c>
      <c r="AB3163" s="2">
        <v>252</v>
      </c>
      <c r="AC3163" s="2">
        <v>275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2">
        <v>0</v>
      </c>
      <c r="BD3163" s="2">
        <v>0</v>
      </c>
      <c r="BE3163" s="2">
        <v>0</v>
      </c>
      <c r="BF3163" s="2">
        <v>0</v>
      </c>
      <c r="BG3163" s="2">
        <v>3</v>
      </c>
      <c r="BH3163" s="2">
        <v>12</v>
      </c>
      <c r="BI3163" s="2">
        <v>12</v>
      </c>
      <c r="BJ3163" s="2">
        <v>12</v>
      </c>
      <c r="BK3163" s="2">
        <v>14</v>
      </c>
      <c r="BL3163" s="2">
        <v>0</v>
      </c>
      <c r="BM3163" s="2">
        <v>0</v>
      </c>
      <c r="BN3163" s="2">
        <v>0</v>
      </c>
      <c r="BO3163" s="2">
        <v>0</v>
      </c>
      <c r="BP3163" s="2">
        <v>0</v>
      </c>
      <c r="BQ3163" s="2">
        <v>0</v>
      </c>
      <c r="BR3163" s="2">
        <v>0</v>
      </c>
      <c r="BS3163" s="2">
        <v>0</v>
      </c>
      <c r="BT3163" s="2">
        <v>0</v>
      </c>
      <c r="BU3163" s="2">
        <v>0</v>
      </c>
      <c r="BV3163" s="2">
        <v>0</v>
      </c>
      <c r="BW3163" s="2">
        <v>0</v>
      </c>
      <c r="BX3163" s="2">
        <v>0</v>
      </c>
      <c r="BY3163" s="2">
        <v>0</v>
      </c>
      <c r="BZ3163" s="2">
        <v>0</v>
      </c>
      <c r="CA3163" s="2">
        <v>0</v>
      </c>
      <c r="CB3163" s="2">
        <v>0</v>
      </c>
      <c r="CC3163" s="2">
        <v>0</v>
      </c>
      <c r="CD3163" s="2">
        <v>0</v>
      </c>
      <c r="CE3163" s="2">
        <v>0</v>
      </c>
      <c r="CF3163" s="2">
        <v>0</v>
      </c>
      <c r="CG3163" s="2">
        <v>0</v>
      </c>
      <c r="CH3163" s="2">
        <v>0</v>
      </c>
      <c r="CI3163" s="2">
        <v>0</v>
      </c>
      <c r="CJ3163" s="2">
        <v>0</v>
      </c>
      <c r="CK3163" s="2">
        <v>0</v>
      </c>
      <c r="CL3163" s="2">
        <v>0</v>
      </c>
    </row>
    <row r="3164" spans="1:90" x14ac:dyDescent="0.25">
      <c r="A3164" t="s">
        <v>115</v>
      </c>
      <c r="B3164">
        <v>10602</v>
      </c>
      <c r="C3164" t="s">
        <v>230</v>
      </c>
      <c r="D3164">
        <v>1</v>
      </c>
      <c r="E3164">
        <v>8</v>
      </c>
      <c r="F3164">
        <v>7638</v>
      </c>
      <c r="G3164">
        <v>35007638</v>
      </c>
      <c r="H3164" t="s">
        <v>8871</v>
      </c>
      <c r="I3164">
        <v>581</v>
      </c>
      <c r="J3164" t="s">
        <v>984</v>
      </c>
      <c r="K3164" t="s">
        <v>5151</v>
      </c>
      <c r="L3164">
        <v>1</v>
      </c>
      <c r="M3164" t="s">
        <v>984</v>
      </c>
      <c r="N3164">
        <v>9424130</v>
      </c>
      <c r="O3164" t="s">
        <v>92</v>
      </c>
      <c r="P3164" t="s">
        <v>8872</v>
      </c>
      <c r="Q3164">
        <v>2</v>
      </c>
      <c r="R3164">
        <v>11</v>
      </c>
      <c r="S3164">
        <v>48220357</v>
      </c>
      <c r="T3164">
        <v>48237451</v>
      </c>
      <c r="U3164" t="s">
        <v>8873</v>
      </c>
      <c r="V3164">
        <v>1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66</v>
      </c>
      <c r="AE3164" s="2">
        <v>67</v>
      </c>
      <c r="AF3164" s="2">
        <v>69</v>
      </c>
      <c r="AG3164" s="2">
        <v>103</v>
      </c>
      <c r="AH3164" s="2">
        <v>119</v>
      </c>
      <c r="AI3164" s="2">
        <v>77</v>
      </c>
      <c r="AJ3164" s="2">
        <v>73</v>
      </c>
      <c r="AK3164" s="2">
        <v>0</v>
      </c>
      <c r="AL3164" s="2">
        <v>0</v>
      </c>
      <c r="AM3164" s="2">
        <v>0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2">
        <v>0</v>
      </c>
      <c r="BD3164" s="2">
        <v>0</v>
      </c>
      <c r="BE3164" s="2">
        <v>0</v>
      </c>
      <c r="BF3164" s="2">
        <v>0</v>
      </c>
      <c r="BG3164" s="2">
        <v>0</v>
      </c>
      <c r="BH3164" s="2">
        <v>0</v>
      </c>
      <c r="BI3164" s="2">
        <v>0</v>
      </c>
      <c r="BJ3164" s="2">
        <v>0</v>
      </c>
      <c r="BK3164" s="2">
        <v>0</v>
      </c>
      <c r="BL3164" s="2">
        <v>2</v>
      </c>
      <c r="BM3164" s="2">
        <v>4</v>
      </c>
      <c r="BN3164" s="2">
        <v>4</v>
      </c>
      <c r="BO3164" s="2">
        <v>4</v>
      </c>
      <c r="BP3164" s="2">
        <v>6</v>
      </c>
      <c r="BQ3164" s="2">
        <v>2</v>
      </c>
      <c r="BR3164" s="2">
        <v>2</v>
      </c>
      <c r="BS3164" s="2">
        <v>0</v>
      </c>
      <c r="BT3164" s="2">
        <v>0</v>
      </c>
      <c r="BU3164" s="2">
        <v>0</v>
      </c>
      <c r="BV3164" s="2">
        <v>0</v>
      </c>
      <c r="BW3164" s="2">
        <v>0</v>
      </c>
      <c r="BX3164" s="2">
        <v>0</v>
      </c>
      <c r="BY3164" s="2">
        <v>0</v>
      </c>
      <c r="BZ3164" s="2">
        <v>0</v>
      </c>
      <c r="CA3164" s="2">
        <v>0</v>
      </c>
      <c r="CB3164" s="2">
        <v>0</v>
      </c>
      <c r="CC3164" s="2">
        <v>0</v>
      </c>
      <c r="CD3164" s="2">
        <v>0</v>
      </c>
      <c r="CE3164" s="2">
        <v>0</v>
      </c>
      <c r="CF3164" s="2">
        <v>0</v>
      </c>
      <c r="CG3164" s="2">
        <v>0</v>
      </c>
      <c r="CH3164" s="2">
        <v>0</v>
      </c>
      <c r="CI3164" s="2">
        <v>0</v>
      </c>
      <c r="CJ3164" s="2">
        <v>0</v>
      </c>
      <c r="CK3164" s="2">
        <v>0</v>
      </c>
      <c r="CL3164" s="2">
        <v>0</v>
      </c>
    </row>
    <row r="3165" spans="1:90" x14ac:dyDescent="0.25">
      <c r="A3165" t="s">
        <v>115</v>
      </c>
      <c r="B3165">
        <v>10602</v>
      </c>
      <c r="C3165" t="s">
        <v>230</v>
      </c>
      <c r="D3165">
        <v>1</v>
      </c>
      <c r="E3165">
        <v>8</v>
      </c>
      <c r="F3165">
        <v>43849</v>
      </c>
      <c r="G3165">
        <v>35043849</v>
      </c>
      <c r="H3165" t="s">
        <v>7593</v>
      </c>
      <c r="I3165">
        <v>442</v>
      </c>
      <c r="J3165" t="s">
        <v>230</v>
      </c>
      <c r="K3165" t="s">
        <v>7594</v>
      </c>
      <c r="L3165">
        <v>1</v>
      </c>
      <c r="M3165" t="s">
        <v>230</v>
      </c>
      <c r="N3165">
        <v>9380030</v>
      </c>
      <c r="O3165" t="s">
        <v>92</v>
      </c>
      <c r="P3165" t="s">
        <v>5036</v>
      </c>
      <c r="Q3165">
        <v>20</v>
      </c>
      <c r="R3165">
        <v>11</v>
      </c>
      <c r="S3165">
        <v>45145466</v>
      </c>
      <c r="T3165">
        <v>45444165</v>
      </c>
      <c r="U3165" t="s">
        <v>7595</v>
      </c>
      <c r="V3165">
        <v>1</v>
      </c>
      <c r="W3165" s="2">
        <v>0</v>
      </c>
      <c r="X3165" s="2">
        <v>0</v>
      </c>
      <c r="Y3165" s="2">
        <v>32</v>
      </c>
      <c r="Z3165" s="2">
        <v>55</v>
      </c>
      <c r="AA3165" s="2">
        <v>52</v>
      </c>
      <c r="AB3165" s="2">
        <v>52</v>
      </c>
      <c r="AC3165" s="2">
        <v>42</v>
      </c>
      <c r="AD3165" s="2">
        <v>61</v>
      </c>
      <c r="AE3165" s="2">
        <v>61</v>
      </c>
      <c r="AF3165" s="2">
        <v>39</v>
      </c>
      <c r="AG3165" s="2">
        <v>45</v>
      </c>
      <c r="AH3165" s="2">
        <v>50</v>
      </c>
      <c r="AI3165" s="2">
        <v>36</v>
      </c>
      <c r="AJ3165" s="2">
        <v>32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0</v>
      </c>
      <c r="AU3165" s="2">
        <v>0</v>
      </c>
      <c r="AV3165" s="2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2">
        <v>67</v>
      </c>
      <c r="BD3165" s="2">
        <v>0</v>
      </c>
      <c r="BE3165" s="2">
        <v>0</v>
      </c>
      <c r="BF3165" s="2">
        <v>0</v>
      </c>
      <c r="BG3165" s="2">
        <v>1</v>
      </c>
      <c r="BH3165" s="2">
        <v>3</v>
      </c>
      <c r="BI3165" s="2">
        <v>3</v>
      </c>
      <c r="BJ3165" s="2">
        <v>2</v>
      </c>
      <c r="BK3165" s="2">
        <v>2</v>
      </c>
      <c r="BL3165" s="2">
        <v>3</v>
      </c>
      <c r="BM3165" s="2">
        <v>2</v>
      </c>
      <c r="BN3165" s="2">
        <v>2</v>
      </c>
      <c r="BO3165" s="2">
        <v>3</v>
      </c>
      <c r="BP3165" s="2">
        <v>3</v>
      </c>
      <c r="BQ3165" s="2">
        <v>1</v>
      </c>
      <c r="BR3165" s="2">
        <v>2</v>
      </c>
      <c r="BS3165" s="2">
        <v>0</v>
      </c>
      <c r="BT3165" s="2">
        <v>0</v>
      </c>
      <c r="BU3165" s="2">
        <v>0</v>
      </c>
      <c r="BV3165" s="2">
        <v>0</v>
      </c>
      <c r="BW3165" s="2">
        <v>0</v>
      </c>
      <c r="BX3165" s="2">
        <v>0</v>
      </c>
      <c r="BY3165" s="2">
        <v>0</v>
      </c>
      <c r="BZ3165" s="2">
        <v>0</v>
      </c>
      <c r="CA3165" s="2">
        <v>0</v>
      </c>
      <c r="CB3165" s="2">
        <v>0</v>
      </c>
      <c r="CC3165" s="2">
        <v>0</v>
      </c>
      <c r="CD3165" s="2">
        <v>0</v>
      </c>
      <c r="CE3165" s="2">
        <v>0</v>
      </c>
      <c r="CF3165" s="2">
        <v>0</v>
      </c>
      <c r="CG3165" s="2">
        <v>0</v>
      </c>
      <c r="CH3165" s="2">
        <v>0</v>
      </c>
      <c r="CI3165" s="2">
        <v>0</v>
      </c>
      <c r="CJ3165" s="2">
        <v>0</v>
      </c>
      <c r="CK3165" s="2">
        <v>3</v>
      </c>
      <c r="CL3165" s="2">
        <v>0</v>
      </c>
    </row>
    <row r="3166" spans="1:90" x14ac:dyDescent="0.25">
      <c r="A3166" t="s">
        <v>115</v>
      </c>
      <c r="B3166">
        <v>10602</v>
      </c>
      <c r="C3166" t="s">
        <v>230</v>
      </c>
      <c r="D3166">
        <v>1</v>
      </c>
      <c r="E3166">
        <v>8</v>
      </c>
      <c r="F3166">
        <v>46504</v>
      </c>
      <c r="G3166">
        <v>35046504</v>
      </c>
      <c r="H3166" t="s">
        <v>17415</v>
      </c>
      <c r="I3166">
        <v>581</v>
      </c>
      <c r="J3166" t="s">
        <v>984</v>
      </c>
      <c r="K3166" t="s">
        <v>6195</v>
      </c>
      <c r="L3166">
        <v>1</v>
      </c>
      <c r="M3166" t="s">
        <v>984</v>
      </c>
      <c r="N3166">
        <v>9411240</v>
      </c>
      <c r="O3166" t="s">
        <v>92</v>
      </c>
      <c r="P3166" t="s">
        <v>6397</v>
      </c>
      <c r="Q3166">
        <v>670</v>
      </c>
      <c r="R3166">
        <v>11</v>
      </c>
      <c r="S3166">
        <v>48220471</v>
      </c>
      <c r="T3166">
        <v>48237465</v>
      </c>
      <c r="U3166" t="s">
        <v>17416</v>
      </c>
      <c r="V3166">
        <v>1</v>
      </c>
      <c r="W3166" s="2">
        <v>0</v>
      </c>
      <c r="X3166" s="2">
        <v>0</v>
      </c>
      <c r="Y3166" s="2">
        <v>24</v>
      </c>
      <c r="Z3166" s="2">
        <v>11</v>
      </c>
      <c r="AA3166" s="2">
        <v>15</v>
      </c>
      <c r="AB3166" s="2">
        <v>19</v>
      </c>
      <c r="AC3166" s="2">
        <v>16</v>
      </c>
      <c r="AD3166" s="2">
        <v>14</v>
      </c>
      <c r="AE3166" s="2">
        <v>16</v>
      </c>
      <c r="AF3166" s="2">
        <v>14</v>
      </c>
      <c r="AG3166" s="2">
        <v>31</v>
      </c>
      <c r="AH3166" s="2">
        <v>23</v>
      </c>
      <c r="AI3166" s="2">
        <v>52</v>
      </c>
      <c r="AJ3166" s="2">
        <v>47</v>
      </c>
      <c r="AK3166" s="2">
        <v>0</v>
      </c>
      <c r="AL3166" s="2">
        <v>0</v>
      </c>
      <c r="AM3166" s="2">
        <v>0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0</v>
      </c>
      <c r="AU3166" s="2">
        <v>0</v>
      </c>
      <c r="AV3166" s="2">
        <v>0</v>
      </c>
      <c r="AW3166" s="2">
        <v>0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2">
        <v>60</v>
      </c>
      <c r="BD3166" s="2">
        <v>0</v>
      </c>
      <c r="BE3166" s="2">
        <v>0</v>
      </c>
      <c r="BF3166" s="2">
        <v>0</v>
      </c>
      <c r="BG3166" s="2">
        <v>2</v>
      </c>
      <c r="BH3166" s="2">
        <v>1</v>
      </c>
      <c r="BI3166" s="2">
        <v>2</v>
      </c>
      <c r="BJ3166" s="2">
        <v>1</v>
      </c>
      <c r="BK3166" s="2">
        <v>2</v>
      </c>
      <c r="BL3166" s="2">
        <v>1</v>
      </c>
      <c r="BM3166" s="2">
        <v>2</v>
      </c>
      <c r="BN3166" s="2">
        <v>2</v>
      </c>
      <c r="BO3166" s="2">
        <v>2</v>
      </c>
      <c r="BP3166" s="2">
        <v>1</v>
      </c>
      <c r="BQ3166" s="2">
        <v>2</v>
      </c>
      <c r="BR3166" s="2">
        <v>4</v>
      </c>
      <c r="BS3166" s="2">
        <v>0</v>
      </c>
      <c r="BT3166" s="2">
        <v>0</v>
      </c>
      <c r="BU3166" s="2">
        <v>0</v>
      </c>
      <c r="BV3166" s="2">
        <v>0</v>
      </c>
      <c r="BW3166" s="2">
        <v>0</v>
      </c>
      <c r="BX3166" s="2">
        <v>0</v>
      </c>
      <c r="BY3166" s="2">
        <v>0</v>
      </c>
      <c r="BZ3166" s="2">
        <v>0</v>
      </c>
      <c r="CA3166" s="2">
        <v>0</v>
      </c>
      <c r="CB3166" s="2">
        <v>0</v>
      </c>
      <c r="CC3166" s="2">
        <v>0</v>
      </c>
      <c r="CD3166" s="2">
        <v>0</v>
      </c>
      <c r="CE3166" s="2">
        <v>0</v>
      </c>
      <c r="CF3166" s="2">
        <v>0</v>
      </c>
      <c r="CG3166" s="2">
        <v>0</v>
      </c>
      <c r="CH3166" s="2">
        <v>0</v>
      </c>
      <c r="CI3166" s="2">
        <v>0</v>
      </c>
      <c r="CJ3166" s="2">
        <v>0</v>
      </c>
      <c r="CK3166" s="2">
        <v>4</v>
      </c>
      <c r="CL3166" s="2">
        <v>0</v>
      </c>
    </row>
    <row r="3167" spans="1:90" x14ac:dyDescent="0.25">
      <c r="A3167" t="s">
        <v>115</v>
      </c>
      <c r="B3167">
        <v>10602</v>
      </c>
      <c r="C3167" t="s">
        <v>230</v>
      </c>
      <c r="D3167">
        <v>1</v>
      </c>
      <c r="E3167">
        <v>8</v>
      </c>
      <c r="F3167">
        <v>37278</v>
      </c>
      <c r="G3167">
        <v>35037278</v>
      </c>
      <c r="H3167" t="s">
        <v>7836</v>
      </c>
      <c r="I3167">
        <v>589</v>
      </c>
      <c r="J3167" t="s">
        <v>277</v>
      </c>
      <c r="K3167" t="s">
        <v>7837</v>
      </c>
      <c r="L3167">
        <v>1</v>
      </c>
      <c r="M3167" t="s">
        <v>277</v>
      </c>
      <c r="N3167">
        <v>9450000</v>
      </c>
      <c r="O3167" t="s">
        <v>92</v>
      </c>
      <c r="P3167" t="s">
        <v>7838</v>
      </c>
      <c r="Q3167">
        <v>184</v>
      </c>
      <c r="R3167">
        <v>11</v>
      </c>
      <c r="S3167">
        <v>48200168</v>
      </c>
      <c r="T3167">
        <v>48201241</v>
      </c>
      <c r="U3167" t="s">
        <v>7839</v>
      </c>
      <c r="V3167">
        <v>1</v>
      </c>
      <c r="W3167" s="2">
        <v>0</v>
      </c>
      <c r="X3167" s="2">
        <v>0</v>
      </c>
      <c r="Y3167" s="2">
        <v>32</v>
      </c>
      <c r="Z3167" s="2">
        <v>28</v>
      </c>
      <c r="AA3167" s="2">
        <v>23</v>
      </c>
      <c r="AB3167" s="2">
        <v>33</v>
      </c>
      <c r="AC3167" s="2">
        <v>48</v>
      </c>
      <c r="AD3167" s="2">
        <v>46</v>
      </c>
      <c r="AE3167" s="2">
        <v>41</v>
      </c>
      <c r="AF3167" s="2">
        <v>39</v>
      </c>
      <c r="AG3167" s="2">
        <v>51</v>
      </c>
      <c r="AH3167" s="2">
        <v>46</v>
      </c>
      <c r="AI3167" s="2">
        <v>68</v>
      </c>
      <c r="AJ3167" s="2">
        <v>55</v>
      </c>
      <c r="AK3167" s="2">
        <v>0</v>
      </c>
      <c r="AL3167" s="2">
        <v>0</v>
      </c>
      <c r="AM3167" s="2">
        <v>0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0</v>
      </c>
      <c r="AU3167" s="2">
        <v>0</v>
      </c>
      <c r="AV3167" s="2">
        <v>0</v>
      </c>
      <c r="AW3167" s="2">
        <v>0</v>
      </c>
      <c r="AX3167" s="2">
        <v>0</v>
      </c>
      <c r="AY3167" s="2">
        <v>0</v>
      </c>
      <c r="AZ3167" s="2">
        <v>0</v>
      </c>
      <c r="BA3167" s="2">
        <v>0</v>
      </c>
      <c r="BB3167" s="2">
        <v>0</v>
      </c>
      <c r="BC3167" s="2">
        <v>0</v>
      </c>
      <c r="BD3167" s="2">
        <v>0</v>
      </c>
      <c r="BE3167" s="2">
        <v>0</v>
      </c>
      <c r="BF3167" s="2">
        <v>0</v>
      </c>
      <c r="BG3167" s="2">
        <v>2</v>
      </c>
      <c r="BH3167" s="2">
        <v>1</v>
      </c>
      <c r="BI3167" s="2">
        <v>2</v>
      </c>
      <c r="BJ3167" s="2">
        <v>3</v>
      </c>
      <c r="BK3167" s="2">
        <v>2</v>
      </c>
      <c r="BL3167" s="2">
        <v>3</v>
      </c>
      <c r="BM3167" s="2">
        <v>3</v>
      </c>
      <c r="BN3167" s="2">
        <v>4</v>
      </c>
      <c r="BO3167" s="2">
        <v>2</v>
      </c>
      <c r="BP3167" s="2">
        <v>3</v>
      </c>
      <c r="BQ3167" s="2">
        <v>4</v>
      </c>
      <c r="BR3167" s="2">
        <v>4</v>
      </c>
      <c r="BS3167" s="2">
        <v>0</v>
      </c>
      <c r="BT3167" s="2">
        <v>0</v>
      </c>
      <c r="BU3167" s="2">
        <v>0</v>
      </c>
      <c r="BV3167" s="2">
        <v>0</v>
      </c>
      <c r="BW3167" s="2">
        <v>0</v>
      </c>
      <c r="BX3167" s="2">
        <v>0</v>
      </c>
      <c r="BY3167" s="2">
        <v>0</v>
      </c>
      <c r="BZ3167" s="2">
        <v>0</v>
      </c>
      <c r="CA3167" s="2">
        <v>0</v>
      </c>
      <c r="CB3167" s="2">
        <v>0</v>
      </c>
      <c r="CC3167" s="2">
        <v>0</v>
      </c>
      <c r="CD3167" s="2">
        <v>0</v>
      </c>
      <c r="CE3167" s="2">
        <v>0</v>
      </c>
      <c r="CF3167" s="2">
        <v>0</v>
      </c>
      <c r="CG3167" s="2">
        <v>0</v>
      </c>
      <c r="CH3167" s="2">
        <v>0</v>
      </c>
      <c r="CI3167" s="2">
        <v>0</v>
      </c>
      <c r="CJ3167" s="2">
        <v>0</v>
      </c>
      <c r="CK3167" s="2">
        <v>0</v>
      </c>
      <c r="CL3167" s="2">
        <v>0</v>
      </c>
    </row>
    <row r="3168" spans="1:90" x14ac:dyDescent="0.25">
      <c r="A3168" t="s">
        <v>115</v>
      </c>
      <c r="B3168">
        <v>10602</v>
      </c>
      <c r="C3168" t="s">
        <v>230</v>
      </c>
      <c r="D3168">
        <v>1</v>
      </c>
      <c r="E3168">
        <v>8</v>
      </c>
      <c r="F3168">
        <v>7869</v>
      </c>
      <c r="G3168">
        <v>35007869</v>
      </c>
      <c r="H3168" t="s">
        <v>14600</v>
      </c>
      <c r="I3168">
        <v>589</v>
      </c>
      <c r="J3168" t="s">
        <v>277</v>
      </c>
      <c r="K3168" t="s">
        <v>1200</v>
      </c>
      <c r="L3168">
        <v>1</v>
      </c>
      <c r="M3168" t="s">
        <v>277</v>
      </c>
      <c r="N3168">
        <v>9450000</v>
      </c>
      <c r="O3168" t="s">
        <v>92</v>
      </c>
      <c r="P3168" t="s">
        <v>14601</v>
      </c>
      <c r="Q3168">
        <v>3034</v>
      </c>
      <c r="R3168">
        <v>11</v>
      </c>
      <c r="S3168">
        <v>48201336</v>
      </c>
      <c r="T3168">
        <v>48203247</v>
      </c>
      <c r="U3168" t="s">
        <v>14602</v>
      </c>
      <c r="V3168">
        <v>1</v>
      </c>
      <c r="W3168" s="2">
        <v>0</v>
      </c>
      <c r="X3168" s="2">
        <v>0</v>
      </c>
      <c r="Y3168" s="2">
        <v>49</v>
      </c>
      <c r="Z3168" s="2">
        <v>35</v>
      </c>
      <c r="AA3168" s="2">
        <v>51</v>
      </c>
      <c r="AB3168" s="2">
        <v>40</v>
      </c>
      <c r="AC3168" s="2">
        <v>32</v>
      </c>
      <c r="AD3168" s="2">
        <v>0</v>
      </c>
      <c r="AE3168" s="2">
        <v>20</v>
      </c>
      <c r="AF3168" s="2">
        <v>22</v>
      </c>
      <c r="AG3168" s="2">
        <v>24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0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2">
        <v>90</v>
      </c>
      <c r="BD3168" s="2">
        <v>0</v>
      </c>
      <c r="BE3168" s="2">
        <v>0</v>
      </c>
      <c r="BF3168" s="2">
        <v>0</v>
      </c>
      <c r="BG3168" s="2">
        <v>2</v>
      </c>
      <c r="BH3168" s="2">
        <v>2</v>
      </c>
      <c r="BI3168" s="2">
        <v>4</v>
      </c>
      <c r="BJ3168" s="2">
        <v>2</v>
      </c>
      <c r="BK3168" s="2">
        <v>2</v>
      </c>
      <c r="BL3168" s="2">
        <v>0</v>
      </c>
      <c r="BM3168" s="2">
        <v>2</v>
      </c>
      <c r="BN3168" s="2">
        <v>1</v>
      </c>
      <c r="BO3168" s="2">
        <v>1</v>
      </c>
      <c r="BP3168" s="2">
        <v>0</v>
      </c>
      <c r="BQ3168" s="2">
        <v>0</v>
      </c>
      <c r="BR3168" s="2">
        <v>0</v>
      </c>
      <c r="BS3168" s="2">
        <v>0</v>
      </c>
      <c r="BT3168" s="2">
        <v>0</v>
      </c>
      <c r="BU3168" s="2">
        <v>0</v>
      </c>
      <c r="BV3168" s="2">
        <v>0</v>
      </c>
      <c r="BW3168" s="2">
        <v>0</v>
      </c>
      <c r="BX3168" s="2">
        <v>0</v>
      </c>
      <c r="BY3168" s="2">
        <v>0</v>
      </c>
      <c r="BZ3168" s="2">
        <v>0</v>
      </c>
      <c r="CA3168" s="2">
        <v>0</v>
      </c>
      <c r="CB3168" s="2">
        <v>0</v>
      </c>
      <c r="CC3168" s="2">
        <v>0</v>
      </c>
      <c r="CD3168" s="2">
        <v>0</v>
      </c>
      <c r="CE3168" s="2">
        <v>0</v>
      </c>
      <c r="CF3168" s="2">
        <v>0</v>
      </c>
      <c r="CG3168" s="2">
        <v>0</v>
      </c>
      <c r="CH3168" s="2">
        <v>0</v>
      </c>
      <c r="CI3168" s="2">
        <v>0</v>
      </c>
      <c r="CJ3168" s="2">
        <v>0</v>
      </c>
      <c r="CK3168" s="2">
        <v>8</v>
      </c>
      <c r="CL3168" s="2">
        <v>0</v>
      </c>
    </row>
    <row r="3169" spans="1:90" x14ac:dyDescent="0.25">
      <c r="A3169" t="s">
        <v>115</v>
      </c>
      <c r="B3169">
        <v>10602</v>
      </c>
      <c r="C3169" t="s">
        <v>230</v>
      </c>
      <c r="D3169">
        <v>1</v>
      </c>
      <c r="E3169">
        <v>8</v>
      </c>
      <c r="F3169">
        <v>7675</v>
      </c>
      <c r="G3169">
        <v>35007675</v>
      </c>
      <c r="H3169" t="s">
        <v>15344</v>
      </c>
      <c r="I3169">
        <v>442</v>
      </c>
      <c r="J3169" t="s">
        <v>230</v>
      </c>
      <c r="K3169" t="s">
        <v>15345</v>
      </c>
      <c r="L3169">
        <v>1</v>
      </c>
      <c r="M3169" t="s">
        <v>230</v>
      </c>
      <c r="N3169">
        <v>9361230</v>
      </c>
      <c r="O3169" t="s">
        <v>92</v>
      </c>
      <c r="P3169" t="s">
        <v>15346</v>
      </c>
      <c r="Q3169">
        <v>171</v>
      </c>
      <c r="R3169">
        <v>11</v>
      </c>
      <c r="S3169">
        <v>45133550</v>
      </c>
      <c r="T3169">
        <v>45462510</v>
      </c>
      <c r="U3169" t="s">
        <v>15347</v>
      </c>
      <c r="V3169">
        <v>1</v>
      </c>
      <c r="W3169" s="2">
        <v>0</v>
      </c>
      <c r="X3169" s="2">
        <v>0</v>
      </c>
      <c r="Y3169" s="2">
        <v>50</v>
      </c>
      <c r="Z3169" s="2">
        <v>73</v>
      </c>
      <c r="AA3169" s="2">
        <v>80</v>
      </c>
      <c r="AB3169" s="2">
        <v>55</v>
      </c>
      <c r="AC3169" s="2">
        <v>66</v>
      </c>
      <c r="AD3169" s="2">
        <v>67</v>
      </c>
      <c r="AE3169" s="2">
        <v>65</v>
      </c>
      <c r="AF3169" s="2">
        <v>54</v>
      </c>
      <c r="AG3169" s="2">
        <v>66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2">
        <v>0</v>
      </c>
      <c r="BD3169" s="2">
        <v>0</v>
      </c>
      <c r="BE3169" s="2">
        <v>0</v>
      </c>
      <c r="BF3169" s="2">
        <v>0</v>
      </c>
      <c r="BG3169" s="2">
        <v>2</v>
      </c>
      <c r="BH3169" s="2">
        <v>3</v>
      </c>
      <c r="BI3169" s="2">
        <v>5</v>
      </c>
      <c r="BJ3169" s="2">
        <v>2</v>
      </c>
      <c r="BK3169" s="2">
        <v>4</v>
      </c>
      <c r="BL3169" s="2">
        <v>2</v>
      </c>
      <c r="BM3169" s="2">
        <v>3</v>
      </c>
      <c r="BN3169" s="2">
        <v>3</v>
      </c>
      <c r="BO3169" s="2">
        <v>3</v>
      </c>
      <c r="BP3169" s="2">
        <v>0</v>
      </c>
      <c r="BQ3169" s="2">
        <v>0</v>
      </c>
      <c r="BR3169" s="2">
        <v>0</v>
      </c>
      <c r="BS3169" s="2">
        <v>0</v>
      </c>
      <c r="BT3169" s="2">
        <v>0</v>
      </c>
      <c r="BU3169" s="2">
        <v>0</v>
      </c>
      <c r="BV3169" s="2">
        <v>0</v>
      </c>
      <c r="BW3169" s="2">
        <v>0</v>
      </c>
      <c r="BX3169" s="2">
        <v>0</v>
      </c>
      <c r="BY3169" s="2">
        <v>0</v>
      </c>
      <c r="BZ3169" s="2">
        <v>0</v>
      </c>
      <c r="CA3169" s="2">
        <v>0</v>
      </c>
      <c r="CB3169" s="2">
        <v>0</v>
      </c>
      <c r="CC3169" s="2">
        <v>0</v>
      </c>
      <c r="CD3169" s="2">
        <v>0</v>
      </c>
      <c r="CE3169" s="2">
        <v>0</v>
      </c>
      <c r="CF3169" s="2">
        <v>0</v>
      </c>
      <c r="CG3169" s="2">
        <v>0</v>
      </c>
      <c r="CH3169" s="2">
        <v>0</v>
      </c>
      <c r="CI3169" s="2">
        <v>0</v>
      </c>
      <c r="CJ3169" s="2">
        <v>0</v>
      </c>
      <c r="CK3169" s="2">
        <v>0</v>
      </c>
      <c r="CL3169" s="2">
        <v>0</v>
      </c>
    </row>
    <row r="3170" spans="1:90" x14ac:dyDescent="0.25">
      <c r="A3170" t="s">
        <v>115</v>
      </c>
      <c r="B3170">
        <v>10602</v>
      </c>
      <c r="C3170" t="s">
        <v>230</v>
      </c>
      <c r="D3170">
        <v>1</v>
      </c>
      <c r="E3170">
        <v>8</v>
      </c>
      <c r="F3170">
        <v>7560</v>
      </c>
      <c r="G3170">
        <v>35007560</v>
      </c>
      <c r="H3170" t="s">
        <v>4736</v>
      </c>
      <c r="I3170">
        <v>442</v>
      </c>
      <c r="J3170" t="s">
        <v>230</v>
      </c>
      <c r="K3170" t="s">
        <v>4737</v>
      </c>
      <c r="L3170">
        <v>1</v>
      </c>
      <c r="M3170" t="s">
        <v>230</v>
      </c>
      <c r="N3170">
        <v>9370570</v>
      </c>
      <c r="O3170" t="s">
        <v>92</v>
      </c>
      <c r="P3170" t="s">
        <v>4738</v>
      </c>
      <c r="Q3170">
        <v>154</v>
      </c>
      <c r="R3170">
        <v>11</v>
      </c>
      <c r="S3170">
        <v>45551077</v>
      </c>
      <c r="T3170">
        <v>45559107</v>
      </c>
      <c r="U3170" t="s">
        <v>4739</v>
      </c>
      <c r="V3170">
        <v>1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178</v>
      </c>
      <c r="AE3170" s="2">
        <v>223</v>
      </c>
      <c r="AF3170" s="2">
        <v>184</v>
      </c>
      <c r="AG3170" s="2">
        <v>219</v>
      </c>
      <c r="AH3170" s="2">
        <v>190</v>
      </c>
      <c r="AI3170" s="2">
        <v>167</v>
      </c>
      <c r="AJ3170" s="2">
        <v>151</v>
      </c>
      <c r="AK3170" s="2">
        <v>0</v>
      </c>
      <c r="AL3170" s="2">
        <v>0</v>
      </c>
      <c r="AM3170" s="2">
        <v>0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0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2">
        <v>598</v>
      </c>
      <c r="BD3170" s="2">
        <v>0</v>
      </c>
      <c r="BE3170" s="2">
        <v>0</v>
      </c>
      <c r="BF3170" s="2">
        <v>0</v>
      </c>
      <c r="BG3170" s="2">
        <v>0</v>
      </c>
      <c r="BH3170" s="2">
        <v>0</v>
      </c>
      <c r="BI3170" s="2">
        <v>0</v>
      </c>
      <c r="BJ3170" s="2">
        <v>0</v>
      </c>
      <c r="BK3170" s="2">
        <v>0</v>
      </c>
      <c r="BL3170" s="2">
        <v>6</v>
      </c>
      <c r="BM3170" s="2">
        <v>8</v>
      </c>
      <c r="BN3170" s="2">
        <v>8</v>
      </c>
      <c r="BO3170" s="2">
        <v>10</v>
      </c>
      <c r="BP3170" s="2">
        <v>8</v>
      </c>
      <c r="BQ3170" s="2">
        <v>7</v>
      </c>
      <c r="BR3170" s="2">
        <v>7</v>
      </c>
      <c r="BS3170" s="2">
        <v>0</v>
      </c>
      <c r="BT3170" s="2">
        <v>0</v>
      </c>
      <c r="BU3170" s="2">
        <v>0</v>
      </c>
      <c r="BV3170" s="2">
        <v>0</v>
      </c>
      <c r="BW3170" s="2">
        <v>0</v>
      </c>
      <c r="BX3170" s="2">
        <v>0</v>
      </c>
      <c r="BY3170" s="2">
        <v>0</v>
      </c>
      <c r="BZ3170" s="2">
        <v>0</v>
      </c>
      <c r="CA3170" s="2">
        <v>0</v>
      </c>
      <c r="CB3170" s="2">
        <v>0</v>
      </c>
      <c r="CC3170" s="2">
        <v>0</v>
      </c>
      <c r="CD3170" s="2">
        <v>0</v>
      </c>
      <c r="CE3170" s="2">
        <v>0</v>
      </c>
      <c r="CF3170" s="2">
        <v>0</v>
      </c>
      <c r="CG3170" s="2">
        <v>0</v>
      </c>
      <c r="CH3170" s="2">
        <v>0</v>
      </c>
      <c r="CI3170" s="2">
        <v>0</v>
      </c>
      <c r="CJ3170" s="2">
        <v>0</v>
      </c>
      <c r="CK3170" s="2">
        <v>25</v>
      </c>
      <c r="CL3170" s="2">
        <v>0</v>
      </c>
    </row>
    <row r="3171" spans="1:90" x14ac:dyDescent="0.25">
      <c r="A3171" t="s">
        <v>115</v>
      </c>
      <c r="B3171">
        <v>10602</v>
      </c>
      <c r="C3171" t="s">
        <v>230</v>
      </c>
      <c r="D3171">
        <v>1</v>
      </c>
      <c r="E3171">
        <v>8</v>
      </c>
      <c r="F3171">
        <v>48483</v>
      </c>
      <c r="G3171">
        <v>35048483</v>
      </c>
      <c r="H3171" t="s">
        <v>11302</v>
      </c>
      <c r="I3171">
        <v>442</v>
      </c>
      <c r="J3171" t="s">
        <v>230</v>
      </c>
      <c r="K3171" t="s">
        <v>5052</v>
      </c>
      <c r="L3171">
        <v>1</v>
      </c>
      <c r="M3171" t="s">
        <v>230</v>
      </c>
      <c r="N3171">
        <v>9381100</v>
      </c>
      <c r="O3171" t="s">
        <v>92</v>
      </c>
      <c r="P3171" t="s">
        <v>290</v>
      </c>
      <c r="Q3171">
        <v>306</v>
      </c>
      <c r="R3171">
        <v>11</v>
      </c>
      <c r="S3171">
        <v>45431466</v>
      </c>
      <c r="T3171">
        <v>45443245</v>
      </c>
      <c r="U3171" t="s">
        <v>11303</v>
      </c>
      <c r="V3171">
        <v>1</v>
      </c>
      <c r="W3171" s="2">
        <v>0</v>
      </c>
      <c r="X3171" s="2">
        <v>0</v>
      </c>
      <c r="Y3171" s="2">
        <v>28</v>
      </c>
      <c r="Z3171" s="2">
        <v>24</v>
      </c>
      <c r="AA3171" s="2">
        <v>27</v>
      </c>
      <c r="AB3171" s="2">
        <v>22</v>
      </c>
      <c r="AC3171" s="2">
        <v>40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0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>
        <v>0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2">
        <v>0</v>
      </c>
      <c r="BD3171" s="2">
        <v>0</v>
      </c>
      <c r="BE3171" s="2">
        <v>0</v>
      </c>
      <c r="BF3171" s="2">
        <v>0</v>
      </c>
      <c r="BG3171" s="2">
        <v>1</v>
      </c>
      <c r="BH3171" s="2">
        <v>1</v>
      </c>
      <c r="BI3171" s="2">
        <v>1</v>
      </c>
      <c r="BJ3171" s="2">
        <v>1</v>
      </c>
      <c r="BK3171" s="2">
        <v>4</v>
      </c>
      <c r="BL3171" s="2">
        <v>0</v>
      </c>
      <c r="BM3171" s="2">
        <v>0</v>
      </c>
      <c r="BN3171" s="2">
        <v>0</v>
      </c>
      <c r="BO3171" s="2">
        <v>0</v>
      </c>
      <c r="BP3171" s="2">
        <v>0</v>
      </c>
      <c r="BQ3171" s="2">
        <v>0</v>
      </c>
      <c r="BR3171" s="2">
        <v>0</v>
      </c>
      <c r="BS3171" s="2">
        <v>0</v>
      </c>
      <c r="BT3171" s="2">
        <v>0</v>
      </c>
      <c r="BU3171" s="2">
        <v>0</v>
      </c>
      <c r="BV3171" s="2">
        <v>0</v>
      </c>
      <c r="BW3171" s="2">
        <v>0</v>
      </c>
      <c r="BX3171" s="2">
        <v>0</v>
      </c>
      <c r="BY3171" s="2">
        <v>0</v>
      </c>
      <c r="BZ3171" s="2">
        <v>0</v>
      </c>
      <c r="CA3171" s="2">
        <v>0</v>
      </c>
      <c r="CB3171" s="2">
        <v>0</v>
      </c>
      <c r="CC3171" s="2">
        <v>0</v>
      </c>
      <c r="CD3171" s="2">
        <v>0</v>
      </c>
      <c r="CE3171" s="2">
        <v>0</v>
      </c>
      <c r="CF3171" s="2">
        <v>0</v>
      </c>
      <c r="CG3171" s="2">
        <v>0</v>
      </c>
      <c r="CH3171" s="2">
        <v>0</v>
      </c>
      <c r="CI3171" s="2">
        <v>0</v>
      </c>
      <c r="CJ3171" s="2">
        <v>0</v>
      </c>
      <c r="CK3171" s="2">
        <v>0</v>
      </c>
      <c r="CL3171" s="2">
        <v>0</v>
      </c>
    </row>
    <row r="3172" spans="1:90" x14ac:dyDescent="0.25">
      <c r="A3172" t="s">
        <v>115</v>
      </c>
      <c r="B3172">
        <v>10602</v>
      </c>
      <c r="C3172" t="s">
        <v>230</v>
      </c>
      <c r="D3172">
        <v>1</v>
      </c>
      <c r="E3172">
        <v>8</v>
      </c>
      <c r="F3172">
        <v>36201</v>
      </c>
      <c r="G3172">
        <v>35036201</v>
      </c>
      <c r="H3172" t="s">
        <v>13331</v>
      </c>
      <c r="I3172">
        <v>581</v>
      </c>
      <c r="J3172" t="s">
        <v>984</v>
      </c>
      <c r="K3172" t="s">
        <v>13332</v>
      </c>
      <c r="L3172">
        <v>1</v>
      </c>
      <c r="M3172" t="s">
        <v>984</v>
      </c>
      <c r="N3172">
        <v>9412350</v>
      </c>
      <c r="O3172" t="s">
        <v>92</v>
      </c>
      <c r="P3172" t="s">
        <v>13333</v>
      </c>
      <c r="Q3172">
        <v>28</v>
      </c>
      <c r="R3172">
        <v>11</v>
      </c>
      <c r="S3172">
        <v>48237465</v>
      </c>
      <c r="T3172">
        <v>48238685</v>
      </c>
      <c r="U3172" t="s">
        <v>13334</v>
      </c>
      <c r="V3172">
        <v>1</v>
      </c>
      <c r="W3172" s="2">
        <v>0</v>
      </c>
      <c r="X3172" s="2">
        <v>0</v>
      </c>
      <c r="Y3172" s="2">
        <v>29</v>
      </c>
      <c r="Z3172" s="2">
        <v>30</v>
      </c>
      <c r="AA3172" s="2">
        <v>41</v>
      </c>
      <c r="AB3172" s="2">
        <v>32</v>
      </c>
      <c r="AC3172" s="2">
        <v>45</v>
      </c>
      <c r="AD3172" s="2">
        <v>32</v>
      </c>
      <c r="AE3172" s="2">
        <v>38</v>
      </c>
      <c r="AF3172" s="2">
        <v>45</v>
      </c>
      <c r="AG3172" s="2">
        <v>38</v>
      </c>
      <c r="AH3172" s="2">
        <v>49</v>
      </c>
      <c r="AI3172" s="2">
        <v>48</v>
      </c>
      <c r="AJ3172" s="2">
        <v>31</v>
      </c>
      <c r="AK3172" s="2">
        <v>0</v>
      </c>
      <c r="AL3172" s="2">
        <v>0</v>
      </c>
      <c r="AM3172" s="2">
        <v>0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0</v>
      </c>
      <c r="AU3172" s="2">
        <v>0</v>
      </c>
      <c r="AV3172" s="2">
        <v>0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2">
        <v>0</v>
      </c>
      <c r="BD3172" s="2">
        <v>0</v>
      </c>
      <c r="BE3172" s="2">
        <v>0</v>
      </c>
      <c r="BF3172" s="2">
        <v>0</v>
      </c>
      <c r="BG3172" s="2">
        <v>1</v>
      </c>
      <c r="BH3172" s="2">
        <v>1</v>
      </c>
      <c r="BI3172" s="2">
        <v>2</v>
      </c>
      <c r="BJ3172" s="2">
        <v>4</v>
      </c>
      <c r="BK3172" s="2">
        <v>2</v>
      </c>
      <c r="BL3172" s="2">
        <v>2</v>
      </c>
      <c r="BM3172" s="2">
        <v>2</v>
      </c>
      <c r="BN3172" s="2">
        <v>2</v>
      </c>
      <c r="BO3172" s="2">
        <v>1</v>
      </c>
      <c r="BP3172" s="2">
        <v>3</v>
      </c>
      <c r="BQ3172" s="2">
        <v>2</v>
      </c>
      <c r="BR3172" s="2">
        <v>1</v>
      </c>
      <c r="BS3172" s="2">
        <v>0</v>
      </c>
      <c r="BT3172" s="2">
        <v>0</v>
      </c>
      <c r="BU3172" s="2">
        <v>0</v>
      </c>
      <c r="BV3172" s="2">
        <v>0</v>
      </c>
      <c r="BW3172" s="2">
        <v>0</v>
      </c>
      <c r="BX3172" s="2">
        <v>0</v>
      </c>
      <c r="BY3172" s="2">
        <v>0</v>
      </c>
      <c r="BZ3172" s="2">
        <v>0</v>
      </c>
      <c r="CA3172" s="2">
        <v>0</v>
      </c>
      <c r="CB3172" s="2">
        <v>0</v>
      </c>
      <c r="CC3172" s="2">
        <v>0</v>
      </c>
      <c r="CD3172" s="2">
        <v>0</v>
      </c>
      <c r="CE3172" s="2">
        <v>0</v>
      </c>
      <c r="CF3172" s="2">
        <v>0</v>
      </c>
      <c r="CG3172" s="2">
        <v>0</v>
      </c>
      <c r="CH3172" s="2">
        <v>0</v>
      </c>
      <c r="CI3172" s="2">
        <v>0</v>
      </c>
      <c r="CJ3172" s="2">
        <v>0</v>
      </c>
      <c r="CK3172" s="2">
        <v>0</v>
      </c>
      <c r="CL3172" s="2">
        <v>0</v>
      </c>
    </row>
    <row r="3173" spans="1:90" x14ac:dyDescent="0.25">
      <c r="A3173" t="s">
        <v>115</v>
      </c>
      <c r="B3173">
        <v>10602</v>
      </c>
      <c r="C3173" t="s">
        <v>230</v>
      </c>
      <c r="D3173">
        <v>1</v>
      </c>
      <c r="E3173">
        <v>8</v>
      </c>
      <c r="F3173">
        <v>923825</v>
      </c>
      <c r="G3173">
        <v>35923825</v>
      </c>
      <c r="H3173" t="s">
        <v>12687</v>
      </c>
      <c r="I3173">
        <v>442</v>
      </c>
      <c r="J3173" t="s">
        <v>230</v>
      </c>
      <c r="K3173" t="s">
        <v>11385</v>
      </c>
      <c r="L3173">
        <v>1</v>
      </c>
      <c r="M3173" t="s">
        <v>230</v>
      </c>
      <c r="N3173">
        <v>9390140</v>
      </c>
      <c r="O3173" t="s">
        <v>92</v>
      </c>
      <c r="P3173" t="s">
        <v>4585</v>
      </c>
      <c r="Q3173">
        <v>3559</v>
      </c>
      <c r="R3173">
        <v>11</v>
      </c>
      <c r="S3173">
        <v>45443182</v>
      </c>
      <c r="T3173">
        <v>45474413</v>
      </c>
      <c r="U3173" t="s">
        <v>12688</v>
      </c>
      <c r="V3173">
        <v>1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159</v>
      </c>
      <c r="AE3173" s="2">
        <v>101</v>
      </c>
      <c r="AF3173" s="2">
        <v>94</v>
      </c>
      <c r="AG3173" s="2">
        <v>127</v>
      </c>
      <c r="AH3173" s="2">
        <v>140</v>
      </c>
      <c r="AI3173" s="2">
        <v>122</v>
      </c>
      <c r="AJ3173" s="2">
        <v>111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2">
        <v>136</v>
      </c>
      <c r="BD3173" s="2">
        <v>17</v>
      </c>
      <c r="BE3173" s="2">
        <v>0</v>
      </c>
      <c r="BF3173" s="2">
        <v>0</v>
      </c>
      <c r="BG3173" s="2">
        <v>0</v>
      </c>
      <c r="BH3173" s="2">
        <v>0</v>
      </c>
      <c r="BI3173" s="2">
        <v>0</v>
      </c>
      <c r="BJ3173" s="2">
        <v>0</v>
      </c>
      <c r="BK3173" s="2">
        <v>0</v>
      </c>
      <c r="BL3173" s="2">
        <v>10</v>
      </c>
      <c r="BM3173" s="2">
        <v>5</v>
      </c>
      <c r="BN3173" s="2">
        <v>4</v>
      </c>
      <c r="BO3173" s="2">
        <v>6</v>
      </c>
      <c r="BP3173" s="2">
        <v>6</v>
      </c>
      <c r="BQ3173" s="2">
        <v>6</v>
      </c>
      <c r="BR3173" s="2">
        <v>5</v>
      </c>
      <c r="BS3173" s="2">
        <v>0</v>
      </c>
      <c r="BT3173" s="2">
        <v>0</v>
      </c>
      <c r="BU3173" s="2">
        <v>0</v>
      </c>
      <c r="BV3173" s="2">
        <v>0</v>
      </c>
      <c r="BW3173" s="2">
        <v>0</v>
      </c>
      <c r="BX3173" s="2">
        <v>0</v>
      </c>
      <c r="BY3173" s="2">
        <v>0</v>
      </c>
      <c r="BZ3173" s="2">
        <v>0</v>
      </c>
      <c r="CA3173" s="2">
        <v>0</v>
      </c>
      <c r="CB3173" s="2">
        <v>0</v>
      </c>
      <c r="CC3173" s="2">
        <v>0</v>
      </c>
      <c r="CD3173" s="2">
        <v>0</v>
      </c>
      <c r="CE3173" s="2">
        <v>0</v>
      </c>
      <c r="CF3173" s="2">
        <v>0</v>
      </c>
      <c r="CG3173" s="2">
        <v>0</v>
      </c>
      <c r="CH3173" s="2">
        <v>0</v>
      </c>
      <c r="CI3173" s="2">
        <v>0</v>
      </c>
      <c r="CJ3173" s="2">
        <v>0</v>
      </c>
      <c r="CK3173" s="2">
        <v>5</v>
      </c>
      <c r="CL3173" s="2">
        <v>4</v>
      </c>
    </row>
    <row r="3174" spans="1:90" x14ac:dyDescent="0.25">
      <c r="A3174" t="s">
        <v>115</v>
      </c>
      <c r="B3174">
        <v>10602</v>
      </c>
      <c r="C3174" t="s">
        <v>230</v>
      </c>
      <c r="D3174">
        <v>1</v>
      </c>
      <c r="E3174">
        <v>8</v>
      </c>
      <c r="F3174">
        <v>45093</v>
      </c>
      <c r="G3174">
        <v>35045093</v>
      </c>
      <c r="H3174" t="s">
        <v>16835</v>
      </c>
      <c r="I3174">
        <v>581</v>
      </c>
      <c r="J3174" t="s">
        <v>984</v>
      </c>
      <c r="K3174" t="s">
        <v>3892</v>
      </c>
      <c r="L3174">
        <v>1</v>
      </c>
      <c r="M3174" t="s">
        <v>984</v>
      </c>
      <c r="N3174">
        <v>9411720</v>
      </c>
      <c r="O3174" t="s">
        <v>92</v>
      </c>
      <c r="P3174" t="s">
        <v>16836</v>
      </c>
      <c r="Q3174">
        <v>600</v>
      </c>
      <c r="R3174">
        <v>11</v>
      </c>
      <c r="S3174">
        <v>48237429</v>
      </c>
      <c r="T3174">
        <v>48258819</v>
      </c>
      <c r="U3174" t="s">
        <v>16837</v>
      </c>
      <c r="V3174">
        <v>1</v>
      </c>
      <c r="W3174" s="2">
        <v>0</v>
      </c>
      <c r="X3174" s="2">
        <v>0</v>
      </c>
      <c r="Y3174" s="2">
        <v>0</v>
      </c>
      <c r="Z3174" s="2">
        <v>20</v>
      </c>
      <c r="AA3174" s="2">
        <v>19</v>
      </c>
      <c r="AB3174" s="2">
        <v>26</v>
      </c>
      <c r="AC3174" s="2">
        <v>22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0</v>
      </c>
      <c r="AU3174" s="2">
        <v>0</v>
      </c>
      <c r="AV3174" s="2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2">
        <v>0</v>
      </c>
      <c r="BD3174" s="2">
        <v>0</v>
      </c>
      <c r="BE3174" s="2">
        <v>0</v>
      </c>
      <c r="BF3174" s="2">
        <v>0</v>
      </c>
      <c r="BG3174" s="2">
        <v>0</v>
      </c>
      <c r="BH3174" s="2">
        <v>1</v>
      </c>
      <c r="BI3174" s="2">
        <v>1</v>
      </c>
      <c r="BJ3174" s="2">
        <v>1</v>
      </c>
      <c r="BK3174" s="2">
        <v>2</v>
      </c>
      <c r="BL3174" s="2">
        <v>0</v>
      </c>
      <c r="BM3174" s="2">
        <v>0</v>
      </c>
      <c r="BN3174" s="2">
        <v>0</v>
      </c>
      <c r="BO3174" s="2">
        <v>0</v>
      </c>
      <c r="BP3174" s="2">
        <v>0</v>
      </c>
      <c r="BQ3174" s="2">
        <v>0</v>
      </c>
      <c r="BR3174" s="2">
        <v>0</v>
      </c>
      <c r="BS3174" s="2">
        <v>0</v>
      </c>
      <c r="BT3174" s="2">
        <v>0</v>
      </c>
      <c r="BU3174" s="2">
        <v>0</v>
      </c>
      <c r="BV3174" s="2">
        <v>0</v>
      </c>
      <c r="BW3174" s="2">
        <v>0</v>
      </c>
      <c r="BX3174" s="2">
        <v>0</v>
      </c>
      <c r="BY3174" s="2">
        <v>0</v>
      </c>
      <c r="BZ3174" s="2">
        <v>0</v>
      </c>
      <c r="CA3174" s="2">
        <v>0</v>
      </c>
      <c r="CB3174" s="2">
        <v>0</v>
      </c>
      <c r="CC3174" s="2">
        <v>0</v>
      </c>
      <c r="CD3174" s="2">
        <v>0</v>
      </c>
      <c r="CE3174" s="2">
        <v>0</v>
      </c>
      <c r="CF3174" s="2">
        <v>0</v>
      </c>
      <c r="CG3174" s="2">
        <v>0</v>
      </c>
      <c r="CH3174" s="2">
        <v>0</v>
      </c>
      <c r="CI3174" s="2">
        <v>0</v>
      </c>
      <c r="CJ3174" s="2">
        <v>0</v>
      </c>
      <c r="CK3174" s="2">
        <v>0</v>
      </c>
      <c r="CL3174" s="2">
        <v>0</v>
      </c>
    </row>
    <row r="3175" spans="1:90" x14ac:dyDescent="0.25">
      <c r="A3175" t="s">
        <v>115</v>
      </c>
      <c r="B3175">
        <v>10602</v>
      </c>
      <c r="C3175" t="s">
        <v>230</v>
      </c>
      <c r="D3175">
        <v>1</v>
      </c>
      <c r="E3175">
        <v>8</v>
      </c>
      <c r="F3175">
        <v>7717</v>
      </c>
      <c r="G3175">
        <v>35007717</v>
      </c>
      <c r="H3175" t="s">
        <v>18328</v>
      </c>
      <c r="I3175">
        <v>442</v>
      </c>
      <c r="J3175" t="s">
        <v>230</v>
      </c>
      <c r="K3175" t="s">
        <v>5696</v>
      </c>
      <c r="L3175">
        <v>1</v>
      </c>
      <c r="M3175" t="s">
        <v>230</v>
      </c>
      <c r="N3175">
        <v>9310290</v>
      </c>
      <c r="O3175" t="s">
        <v>92</v>
      </c>
      <c r="P3175" t="s">
        <v>279</v>
      </c>
      <c r="Q3175">
        <v>327</v>
      </c>
      <c r="R3175">
        <v>11</v>
      </c>
      <c r="S3175">
        <v>45146303</v>
      </c>
      <c r="T3175">
        <v>45445295</v>
      </c>
      <c r="U3175" t="s">
        <v>18329</v>
      </c>
      <c r="V3175">
        <v>1</v>
      </c>
      <c r="W3175" s="2">
        <v>0</v>
      </c>
      <c r="X3175" s="2">
        <v>0</v>
      </c>
      <c r="Y3175" s="2">
        <v>154</v>
      </c>
      <c r="Z3175" s="2">
        <v>180</v>
      </c>
      <c r="AA3175" s="2">
        <v>149</v>
      </c>
      <c r="AB3175" s="2">
        <v>233</v>
      </c>
      <c r="AC3175" s="2">
        <v>227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  <c r="BG3175" s="2">
        <v>5</v>
      </c>
      <c r="BH3175" s="2">
        <v>9</v>
      </c>
      <c r="BI3175" s="2">
        <v>6</v>
      </c>
      <c r="BJ3175" s="2">
        <v>9</v>
      </c>
      <c r="BK3175" s="2">
        <v>11</v>
      </c>
      <c r="BL3175" s="2">
        <v>0</v>
      </c>
      <c r="BM3175" s="2">
        <v>0</v>
      </c>
      <c r="BN3175" s="2">
        <v>0</v>
      </c>
      <c r="BO3175" s="2">
        <v>0</v>
      </c>
      <c r="BP3175" s="2">
        <v>0</v>
      </c>
      <c r="BQ3175" s="2">
        <v>0</v>
      </c>
      <c r="BR3175" s="2">
        <v>0</v>
      </c>
      <c r="BS3175" s="2">
        <v>0</v>
      </c>
      <c r="BT3175" s="2">
        <v>0</v>
      </c>
      <c r="BU3175" s="2">
        <v>0</v>
      </c>
      <c r="BV3175" s="2">
        <v>0</v>
      </c>
      <c r="BW3175" s="2">
        <v>0</v>
      </c>
      <c r="BX3175" s="2">
        <v>0</v>
      </c>
      <c r="BY3175" s="2">
        <v>0</v>
      </c>
      <c r="BZ3175" s="2">
        <v>0</v>
      </c>
      <c r="CA3175" s="2">
        <v>0</v>
      </c>
      <c r="CB3175" s="2">
        <v>0</v>
      </c>
      <c r="CC3175" s="2">
        <v>0</v>
      </c>
      <c r="CD3175" s="2">
        <v>0</v>
      </c>
      <c r="CE3175" s="2">
        <v>0</v>
      </c>
      <c r="CF3175" s="2">
        <v>0</v>
      </c>
      <c r="CG3175" s="2">
        <v>0</v>
      </c>
      <c r="CH3175" s="2">
        <v>0</v>
      </c>
      <c r="CI3175" s="2">
        <v>0</v>
      </c>
      <c r="CJ3175" s="2">
        <v>0</v>
      </c>
      <c r="CK3175" s="2">
        <v>0</v>
      </c>
      <c r="CL3175" s="2">
        <v>0</v>
      </c>
    </row>
    <row r="3176" spans="1:90" x14ac:dyDescent="0.25">
      <c r="A3176" t="s">
        <v>115</v>
      </c>
      <c r="B3176">
        <v>21101</v>
      </c>
      <c r="C3176" t="s">
        <v>549</v>
      </c>
      <c r="D3176">
        <v>1</v>
      </c>
      <c r="E3176">
        <v>10</v>
      </c>
      <c r="F3176">
        <v>100249</v>
      </c>
      <c r="G3176">
        <v>35100249</v>
      </c>
      <c r="H3176" t="s">
        <v>19959</v>
      </c>
      <c r="I3176">
        <v>381</v>
      </c>
      <c r="J3176" t="s">
        <v>594</v>
      </c>
      <c r="K3176" t="s">
        <v>19960</v>
      </c>
      <c r="L3176">
        <v>1</v>
      </c>
      <c r="M3176" t="s">
        <v>594</v>
      </c>
      <c r="N3176">
        <v>11760000</v>
      </c>
      <c r="O3176" t="s">
        <v>92</v>
      </c>
      <c r="P3176" t="s">
        <v>19959</v>
      </c>
      <c r="Q3176" t="s">
        <v>127</v>
      </c>
      <c r="U3176" t="s">
        <v>19961</v>
      </c>
      <c r="V3176">
        <v>2</v>
      </c>
      <c r="W3176" s="2">
        <v>0</v>
      </c>
      <c r="X3176" s="2">
        <v>0</v>
      </c>
      <c r="Y3176" s="2">
        <v>4</v>
      </c>
      <c r="Z3176" s="2">
        <v>1</v>
      </c>
      <c r="AA3176" s="2">
        <v>0</v>
      </c>
      <c r="AB3176" s="2">
        <v>0</v>
      </c>
      <c r="AC3176" s="2">
        <v>1</v>
      </c>
      <c r="AD3176" s="2">
        <v>0</v>
      </c>
      <c r="AE3176" s="2">
        <v>0</v>
      </c>
      <c r="AF3176" s="2">
        <v>1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0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  <c r="BG3176" s="2">
        <v>1</v>
      </c>
      <c r="BH3176" s="2">
        <v>1</v>
      </c>
      <c r="BI3176" s="2">
        <v>0</v>
      </c>
      <c r="BJ3176" s="2">
        <v>0</v>
      </c>
      <c r="BK3176" s="2">
        <v>1</v>
      </c>
      <c r="BL3176" s="2">
        <v>0</v>
      </c>
      <c r="BM3176" s="2">
        <v>0</v>
      </c>
      <c r="BN3176" s="2">
        <v>1</v>
      </c>
      <c r="BO3176" s="2">
        <v>0</v>
      </c>
      <c r="BP3176" s="2">
        <v>0</v>
      </c>
      <c r="BQ3176" s="2">
        <v>0</v>
      </c>
      <c r="BR3176" s="2">
        <v>0</v>
      </c>
      <c r="BS3176" s="2">
        <v>0</v>
      </c>
      <c r="BT3176" s="2">
        <v>0</v>
      </c>
      <c r="BU3176" s="2">
        <v>0</v>
      </c>
      <c r="BV3176" s="2">
        <v>0</v>
      </c>
      <c r="BW3176" s="2">
        <v>0</v>
      </c>
      <c r="BX3176" s="2">
        <v>0</v>
      </c>
      <c r="BY3176" s="2">
        <v>0</v>
      </c>
      <c r="BZ3176" s="2">
        <v>0</v>
      </c>
      <c r="CA3176" s="2">
        <v>0</v>
      </c>
      <c r="CB3176" s="2">
        <v>0</v>
      </c>
      <c r="CC3176" s="2">
        <v>0</v>
      </c>
      <c r="CD3176" s="2">
        <v>0</v>
      </c>
      <c r="CE3176" s="2">
        <v>0</v>
      </c>
      <c r="CF3176" s="2">
        <v>0</v>
      </c>
      <c r="CG3176" s="2">
        <v>0</v>
      </c>
      <c r="CH3176" s="2">
        <v>0</v>
      </c>
      <c r="CI3176" s="2">
        <v>0</v>
      </c>
      <c r="CJ3176" s="2">
        <v>0</v>
      </c>
      <c r="CK3176" s="2">
        <v>0</v>
      </c>
      <c r="CL3176" s="2">
        <v>0</v>
      </c>
    </row>
    <row r="3177" spans="1:90" x14ac:dyDescent="0.25">
      <c r="A3177" t="s">
        <v>115</v>
      </c>
      <c r="B3177">
        <v>21101</v>
      </c>
      <c r="C3177" t="s">
        <v>549</v>
      </c>
      <c r="D3177">
        <v>1</v>
      </c>
      <c r="E3177">
        <v>10</v>
      </c>
      <c r="F3177">
        <v>194906</v>
      </c>
      <c r="G3177">
        <v>35194906</v>
      </c>
      <c r="H3177" t="s">
        <v>13873</v>
      </c>
      <c r="I3177">
        <v>448</v>
      </c>
      <c r="J3177" t="s">
        <v>549</v>
      </c>
      <c r="K3177" t="s">
        <v>13874</v>
      </c>
      <c r="L3177">
        <v>1</v>
      </c>
      <c r="M3177" t="s">
        <v>549</v>
      </c>
      <c r="N3177">
        <v>11850000</v>
      </c>
      <c r="O3177" t="s">
        <v>162</v>
      </c>
      <c r="P3177" t="s">
        <v>13873</v>
      </c>
      <c r="Q3177" t="s">
        <v>127</v>
      </c>
      <c r="U3177" t="s">
        <v>13875</v>
      </c>
      <c r="V3177">
        <v>2</v>
      </c>
      <c r="W3177" s="2">
        <v>0</v>
      </c>
      <c r="X3177" s="2">
        <v>2</v>
      </c>
      <c r="Y3177" s="2">
        <v>0</v>
      </c>
      <c r="Z3177" s="2">
        <v>2</v>
      </c>
      <c r="AA3177" s="2">
        <v>2</v>
      </c>
      <c r="AB3177" s="2">
        <v>1</v>
      </c>
      <c r="AC3177" s="2">
        <v>1</v>
      </c>
      <c r="AD3177" s="2">
        <v>1</v>
      </c>
      <c r="AE3177" s="2">
        <v>1</v>
      </c>
      <c r="AF3177" s="2">
        <v>1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0</v>
      </c>
      <c r="AQ3177" s="2">
        <v>0</v>
      </c>
      <c r="AR3177" s="2">
        <v>1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1</v>
      </c>
      <c r="BG3177" s="2">
        <v>0</v>
      </c>
      <c r="BH3177" s="2">
        <v>1</v>
      </c>
      <c r="BI3177" s="2">
        <v>1</v>
      </c>
      <c r="BJ3177" s="2">
        <v>1</v>
      </c>
      <c r="BK3177" s="2">
        <v>1</v>
      </c>
      <c r="BL3177" s="2">
        <v>1</v>
      </c>
      <c r="BM3177" s="2">
        <v>1</v>
      </c>
      <c r="BN3177" s="2">
        <v>1</v>
      </c>
      <c r="BO3177" s="2">
        <v>0</v>
      </c>
      <c r="BP3177" s="2">
        <v>0</v>
      </c>
      <c r="BQ3177" s="2">
        <v>0</v>
      </c>
      <c r="BR3177" s="2">
        <v>0</v>
      </c>
      <c r="BS3177" s="2">
        <v>0</v>
      </c>
      <c r="BT3177" s="2">
        <v>0</v>
      </c>
      <c r="BU3177" s="2">
        <v>0</v>
      </c>
      <c r="BV3177" s="2">
        <v>0</v>
      </c>
      <c r="BW3177" s="2">
        <v>0</v>
      </c>
      <c r="BX3177" s="2">
        <v>0</v>
      </c>
      <c r="BY3177" s="2">
        <v>0</v>
      </c>
      <c r="BZ3177" s="2">
        <v>1</v>
      </c>
      <c r="CA3177" s="2">
        <v>0</v>
      </c>
      <c r="CB3177" s="2">
        <v>0</v>
      </c>
      <c r="CC3177" s="2">
        <v>0</v>
      </c>
      <c r="CD3177" s="2">
        <v>0</v>
      </c>
      <c r="CE3177" s="2">
        <v>0</v>
      </c>
      <c r="CF3177" s="2">
        <v>0</v>
      </c>
      <c r="CG3177" s="2">
        <v>0</v>
      </c>
      <c r="CH3177" s="2">
        <v>0</v>
      </c>
      <c r="CI3177" s="2">
        <v>0</v>
      </c>
      <c r="CJ3177" s="2">
        <v>0</v>
      </c>
      <c r="CK3177" s="2">
        <v>0</v>
      </c>
      <c r="CL3177" s="2">
        <v>0</v>
      </c>
    </row>
    <row r="3178" spans="1:90" x14ac:dyDescent="0.25">
      <c r="A3178" t="s">
        <v>115</v>
      </c>
      <c r="B3178">
        <v>21101</v>
      </c>
      <c r="C3178" t="s">
        <v>549</v>
      </c>
      <c r="D3178">
        <v>1</v>
      </c>
      <c r="E3178">
        <v>10</v>
      </c>
      <c r="F3178">
        <v>127164</v>
      </c>
      <c r="G3178">
        <v>35127164</v>
      </c>
      <c r="H3178" t="s">
        <v>9268</v>
      </c>
      <c r="I3178">
        <v>351</v>
      </c>
      <c r="J3178" t="s">
        <v>550</v>
      </c>
      <c r="K3178" t="s">
        <v>2463</v>
      </c>
      <c r="L3178">
        <v>1</v>
      </c>
      <c r="M3178" t="s">
        <v>550</v>
      </c>
      <c r="N3178">
        <v>11920000</v>
      </c>
      <c r="O3178" t="s">
        <v>102</v>
      </c>
      <c r="P3178" t="s">
        <v>9268</v>
      </c>
      <c r="Q3178" t="s">
        <v>127</v>
      </c>
      <c r="U3178" t="s">
        <v>9269</v>
      </c>
      <c r="V3178">
        <v>2</v>
      </c>
      <c r="W3178" s="2">
        <v>0</v>
      </c>
      <c r="X3178" s="2">
        <v>0</v>
      </c>
      <c r="Y3178" s="2">
        <v>0</v>
      </c>
      <c r="Z3178" s="2">
        <v>2</v>
      </c>
      <c r="AA3178" s="2">
        <v>0</v>
      </c>
      <c r="AB3178" s="2">
        <v>1</v>
      </c>
      <c r="AC3178" s="2">
        <v>0</v>
      </c>
      <c r="AD3178" s="2">
        <v>0</v>
      </c>
      <c r="AE3178" s="2">
        <v>0</v>
      </c>
      <c r="AF3178" s="2">
        <v>1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0</v>
      </c>
      <c r="AU3178" s="2">
        <v>0</v>
      </c>
      <c r="AV3178" s="2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  <c r="BG3178" s="2">
        <v>0</v>
      </c>
      <c r="BH3178" s="2">
        <v>1</v>
      </c>
      <c r="BI3178" s="2">
        <v>0</v>
      </c>
      <c r="BJ3178" s="2">
        <v>1</v>
      </c>
      <c r="BK3178" s="2">
        <v>0</v>
      </c>
      <c r="BL3178" s="2">
        <v>0</v>
      </c>
      <c r="BM3178" s="2">
        <v>0</v>
      </c>
      <c r="BN3178" s="2">
        <v>1</v>
      </c>
      <c r="BO3178" s="2">
        <v>0</v>
      </c>
      <c r="BP3178" s="2">
        <v>0</v>
      </c>
      <c r="BQ3178" s="2">
        <v>0</v>
      </c>
      <c r="BR3178" s="2">
        <v>0</v>
      </c>
      <c r="BS3178" s="2">
        <v>0</v>
      </c>
      <c r="BT3178" s="2">
        <v>0</v>
      </c>
      <c r="BU3178" s="2">
        <v>0</v>
      </c>
      <c r="BV3178" s="2">
        <v>0</v>
      </c>
      <c r="BW3178" s="2">
        <v>0</v>
      </c>
      <c r="BX3178" s="2">
        <v>0</v>
      </c>
      <c r="BY3178" s="2">
        <v>0</v>
      </c>
      <c r="BZ3178" s="2">
        <v>0</v>
      </c>
      <c r="CA3178" s="2">
        <v>0</v>
      </c>
      <c r="CB3178" s="2">
        <v>0</v>
      </c>
      <c r="CC3178" s="2">
        <v>0</v>
      </c>
      <c r="CD3178" s="2">
        <v>0</v>
      </c>
      <c r="CE3178" s="2">
        <v>0</v>
      </c>
      <c r="CF3178" s="2">
        <v>0</v>
      </c>
      <c r="CG3178" s="2">
        <v>0</v>
      </c>
      <c r="CH3178" s="2">
        <v>0</v>
      </c>
      <c r="CI3178" s="2">
        <v>0</v>
      </c>
      <c r="CJ3178" s="2">
        <v>0</v>
      </c>
      <c r="CK3178" s="2">
        <v>0</v>
      </c>
      <c r="CL3178" s="2">
        <v>0</v>
      </c>
    </row>
    <row r="3179" spans="1:90" x14ac:dyDescent="0.25">
      <c r="A3179" t="s">
        <v>115</v>
      </c>
      <c r="B3179">
        <v>21101</v>
      </c>
      <c r="C3179" t="s">
        <v>549</v>
      </c>
      <c r="D3179">
        <v>1</v>
      </c>
      <c r="E3179">
        <v>10</v>
      </c>
      <c r="F3179">
        <v>434000</v>
      </c>
      <c r="G3179">
        <v>35434000</v>
      </c>
      <c r="H3179" t="s">
        <v>18653</v>
      </c>
      <c r="I3179">
        <v>351</v>
      </c>
      <c r="J3179" t="s">
        <v>550</v>
      </c>
      <c r="K3179" t="s">
        <v>18654</v>
      </c>
      <c r="L3179">
        <v>1</v>
      </c>
      <c r="M3179" t="s">
        <v>550</v>
      </c>
      <c r="N3179">
        <v>11920000</v>
      </c>
      <c r="O3179" t="s">
        <v>102</v>
      </c>
      <c r="P3179" t="s">
        <v>3233</v>
      </c>
      <c r="Q3179" t="s">
        <v>127</v>
      </c>
      <c r="U3179" t="s">
        <v>18655</v>
      </c>
      <c r="V3179">
        <v>2</v>
      </c>
      <c r="W3179" s="2">
        <v>0</v>
      </c>
      <c r="X3179" s="2">
        <v>5</v>
      </c>
      <c r="Y3179" s="2">
        <v>7</v>
      </c>
      <c r="Z3179" s="2">
        <v>2</v>
      </c>
      <c r="AA3179" s="2">
        <v>4</v>
      </c>
      <c r="AB3179" s="2">
        <v>2</v>
      </c>
      <c r="AC3179" s="2">
        <v>2</v>
      </c>
      <c r="AD3179" s="2">
        <v>5</v>
      </c>
      <c r="AE3179" s="2">
        <v>5</v>
      </c>
      <c r="AF3179" s="2">
        <v>1</v>
      </c>
      <c r="AG3179" s="2">
        <v>6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0</v>
      </c>
      <c r="AU3179" s="2">
        <v>0</v>
      </c>
      <c r="AV3179" s="2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1</v>
      </c>
      <c r="BG3179" s="2">
        <v>2</v>
      </c>
      <c r="BH3179" s="2">
        <v>1</v>
      </c>
      <c r="BI3179" s="2">
        <v>2</v>
      </c>
      <c r="BJ3179" s="2">
        <v>2</v>
      </c>
      <c r="BK3179" s="2">
        <v>1</v>
      </c>
      <c r="BL3179" s="2">
        <v>2</v>
      </c>
      <c r="BM3179" s="2">
        <v>2</v>
      </c>
      <c r="BN3179" s="2">
        <v>1</v>
      </c>
      <c r="BO3179" s="2">
        <v>1</v>
      </c>
      <c r="BP3179" s="2">
        <v>0</v>
      </c>
      <c r="BQ3179" s="2">
        <v>0</v>
      </c>
      <c r="BR3179" s="2">
        <v>0</v>
      </c>
      <c r="BS3179" s="2">
        <v>0</v>
      </c>
      <c r="BT3179" s="2">
        <v>0</v>
      </c>
      <c r="BU3179" s="2">
        <v>0</v>
      </c>
      <c r="BV3179" s="2">
        <v>0</v>
      </c>
      <c r="BW3179" s="2">
        <v>0</v>
      </c>
      <c r="BX3179" s="2">
        <v>0</v>
      </c>
      <c r="BY3179" s="2">
        <v>0</v>
      </c>
      <c r="BZ3179" s="2">
        <v>0</v>
      </c>
      <c r="CA3179" s="2">
        <v>0</v>
      </c>
      <c r="CB3179" s="2">
        <v>0</v>
      </c>
      <c r="CC3179" s="2">
        <v>0</v>
      </c>
      <c r="CD3179" s="2">
        <v>0</v>
      </c>
      <c r="CE3179" s="2">
        <v>0</v>
      </c>
      <c r="CF3179" s="2">
        <v>0</v>
      </c>
      <c r="CG3179" s="2">
        <v>0</v>
      </c>
      <c r="CH3179" s="2">
        <v>0</v>
      </c>
      <c r="CI3179" s="2">
        <v>0</v>
      </c>
      <c r="CJ3179" s="2">
        <v>0</v>
      </c>
      <c r="CK3179" s="2">
        <v>0</v>
      </c>
      <c r="CL3179" s="2">
        <v>0</v>
      </c>
    </row>
    <row r="3180" spans="1:90" x14ac:dyDescent="0.25">
      <c r="A3180" t="s">
        <v>115</v>
      </c>
      <c r="B3180">
        <v>21101</v>
      </c>
      <c r="C3180" t="s">
        <v>549</v>
      </c>
      <c r="D3180">
        <v>1</v>
      </c>
      <c r="E3180">
        <v>10</v>
      </c>
      <c r="F3180">
        <v>100225</v>
      </c>
      <c r="G3180">
        <v>35100225</v>
      </c>
      <c r="H3180" t="s">
        <v>19318</v>
      </c>
      <c r="I3180">
        <v>351</v>
      </c>
      <c r="J3180" t="s">
        <v>550</v>
      </c>
      <c r="K3180" t="s">
        <v>19319</v>
      </c>
      <c r="L3180">
        <v>1</v>
      </c>
      <c r="M3180" t="s">
        <v>550</v>
      </c>
      <c r="N3180">
        <v>11920000</v>
      </c>
      <c r="O3180" t="s">
        <v>102</v>
      </c>
      <c r="P3180" t="s">
        <v>19318</v>
      </c>
      <c r="Q3180" t="s">
        <v>127</v>
      </c>
      <c r="U3180" t="s">
        <v>19320</v>
      </c>
      <c r="V3180">
        <v>2</v>
      </c>
      <c r="W3180" s="2">
        <v>0</v>
      </c>
      <c r="X3180" s="2">
        <v>0</v>
      </c>
      <c r="Y3180" s="2">
        <v>0</v>
      </c>
      <c r="Z3180" s="2">
        <v>1</v>
      </c>
      <c r="AA3180" s="2">
        <v>1</v>
      </c>
      <c r="AB3180" s="2">
        <v>1</v>
      </c>
      <c r="AC3180" s="2">
        <v>1</v>
      </c>
      <c r="AD3180" s="2">
        <v>0</v>
      </c>
      <c r="AE3180" s="2">
        <v>1</v>
      </c>
      <c r="AF3180" s="2">
        <v>0</v>
      </c>
      <c r="AG3180" s="2">
        <v>1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0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  <c r="BG3180" s="2">
        <v>0</v>
      </c>
      <c r="BH3180" s="2">
        <v>1</v>
      </c>
      <c r="BI3180" s="2">
        <v>1</v>
      </c>
      <c r="BJ3180" s="2">
        <v>1</v>
      </c>
      <c r="BK3180" s="2">
        <v>1</v>
      </c>
      <c r="BL3180" s="2">
        <v>0</v>
      </c>
      <c r="BM3180" s="2">
        <v>1</v>
      </c>
      <c r="BN3180" s="2">
        <v>0</v>
      </c>
      <c r="BO3180" s="2">
        <v>1</v>
      </c>
      <c r="BP3180" s="2">
        <v>0</v>
      </c>
      <c r="BQ3180" s="2">
        <v>0</v>
      </c>
      <c r="BR3180" s="2">
        <v>0</v>
      </c>
      <c r="BS3180" s="2">
        <v>0</v>
      </c>
      <c r="BT3180" s="2">
        <v>0</v>
      </c>
      <c r="BU3180" s="2">
        <v>0</v>
      </c>
      <c r="BV3180" s="2">
        <v>0</v>
      </c>
      <c r="BW3180" s="2">
        <v>0</v>
      </c>
      <c r="BX3180" s="2">
        <v>0</v>
      </c>
      <c r="BY3180" s="2">
        <v>0</v>
      </c>
      <c r="BZ3180" s="2">
        <v>0</v>
      </c>
      <c r="CA3180" s="2">
        <v>0</v>
      </c>
      <c r="CB3180" s="2">
        <v>0</v>
      </c>
      <c r="CC3180" s="2">
        <v>0</v>
      </c>
      <c r="CD3180" s="2">
        <v>0</v>
      </c>
      <c r="CE3180" s="2">
        <v>0</v>
      </c>
      <c r="CF3180" s="2">
        <v>0</v>
      </c>
      <c r="CG3180" s="2">
        <v>0</v>
      </c>
      <c r="CH3180" s="2">
        <v>0</v>
      </c>
      <c r="CI3180" s="2">
        <v>0</v>
      </c>
      <c r="CJ3180" s="2">
        <v>0</v>
      </c>
      <c r="CK3180" s="2">
        <v>0</v>
      </c>
      <c r="CL3180" s="2">
        <v>0</v>
      </c>
    </row>
    <row r="3181" spans="1:90" x14ac:dyDescent="0.25">
      <c r="A3181" t="s">
        <v>115</v>
      </c>
      <c r="B3181">
        <v>21101</v>
      </c>
      <c r="C3181" t="s">
        <v>549</v>
      </c>
      <c r="D3181">
        <v>1</v>
      </c>
      <c r="E3181">
        <v>10</v>
      </c>
      <c r="F3181">
        <v>100262</v>
      </c>
      <c r="G3181">
        <v>35100262</v>
      </c>
      <c r="H3181" t="s">
        <v>19962</v>
      </c>
      <c r="I3181">
        <v>381</v>
      </c>
      <c r="J3181" t="s">
        <v>594</v>
      </c>
      <c r="K3181" t="s">
        <v>19963</v>
      </c>
      <c r="L3181">
        <v>1</v>
      </c>
      <c r="M3181" t="s">
        <v>594</v>
      </c>
      <c r="N3181">
        <v>11760000</v>
      </c>
      <c r="O3181" t="s">
        <v>92</v>
      </c>
      <c r="P3181" t="s">
        <v>19963</v>
      </c>
      <c r="Q3181" t="s">
        <v>127</v>
      </c>
      <c r="U3181" t="s">
        <v>19964</v>
      </c>
      <c r="V3181">
        <v>2</v>
      </c>
      <c r="W3181" s="2">
        <v>0</v>
      </c>
      <c r="X3181" s="2">
        <v>0</v>
      </c>
      <c r="Y3181" s="2">
        <v>1</v>
      </c>
      <c r="Z3181" s="2">
        <v>1</v>
      </c>
      <c r="AA3181" s="2">
        <v>2</v>
      </c>
      <c r="AB3181" s="2">
        <v>3</v>
      </c>
      <c r="AC3181" s="2">
        <v>1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  <c r="BG3181" s="2">
        <v>1</v>
      </c>
      <c r="BH3181" s="2">
        <v>1</v>
      </c>
      <c r="BI3181" s="2">
        <v>1</v>
      </c>
      <c r="BJ3181" s="2">
        <v>1</v>
      </c>
      <c r="BK3181" s="2">
        <v>1</v>
      </c>
      <c r="BL3181" s="2">
        <v>0</v>
      </c>
      <c r="BM3181" s="2">
        <v>0</v>
      </c>
      <c r="BN3181" s="2">
        <v>0</v>
      </c>
      <c r="BO3181" s="2">
        <v>0</v>
      </c>
      <c r="BP3181" s="2">
        <v>0</v>
      </c>
      <c r="BQ3181" s="2">
        <v>0</v>
      </c>
      <c r="BR3181" s="2">
        <v>0</v>
      </c>
      <c r="BS3181" s="2">
        <v>0</v>
      </c>
      <c r="BT3181" s="2">
        <v>0</v>
      </c>
      <c r="BU3181" s="2">
        <v>0</v>
      </c>
      <c r="BV3181" s="2">
        <v>0</v>
      </c>
      <c r="BW3181" s="2">
        <v>0</v>
      </c>
      <c r="BX3181" s="2">
        <v>0</v>
      </c>
      <c r="BY3181" s="2">
        <v>0</v>
      </c>
      <c r="BZ3181" s="2">
        <v>0</v>
      </c>
      <c r="CA3181" s="2">
        <v>0</v>
      </c>
      <c r="CB3181" s="2">
        <v>0</v>
      </c>
      <c r="CC3181" s="2">
        <v>0</v>
      </c>
      <c r="CD3181" s="2">
        <v>0</v>
      </c>
      <c r="CE3181" s="2">
        <v>0</v>
      </c>
      <c r="CF3181" s="2">
        <v>0</v>
      </c>
      <c r="CG3181" s="2">
        <v>0</v>
      </c>
      <c r="CH3181" s="2">
        <v>0</v>
      </c>
      <c r="CI3181" s="2">
        <v>0</v>
      </c>
      <c r="CJ3181" s="2">
        <v>0</v>
      </c>
      <c r="CK3181" s="2">
        <v>0</v>
      </c>
      <c r="CL3181" s="2">
        <v>0</v>
      </c>
    </row>
    <row r="3182" spans="1:90" x14ac:dyDescent="0.25">
      <c r="A3182" t="s">
        <v>115</v>
      </c>
      <c r="B3182">
        <v>21101</v>
      </c>
      <c r="C3182" t="s">
        <v>549</v>
      </c>
      <c r="D3182">
        <v>1</v>
      </c>
      <c r="E3182">
        <v>10</v>
      </c>
      <c r="F3182">
        <v>127176</v>
      </c>
      <c r="G3182">
        <v>35127176</v>
      </c>
      <c r="H3182" t="s">
        <v>14104</v>
      </c>
      <c r="I3182">
        <v>448</v>
      </c>
      <c r="J3182" t="s">
        <v>549</v>
      </c>
      <c r="K3182" t="s">
        <v>14105</v>
      </c>
      <c r="L3182">
        <v>1</v>
      </c>
      <c r="M3182" t="s">
        <v>549</v>
      </c>
      <c r="N3182">
        <v>11850000</v>
      </c>
      <c r="O3182" t="s">
        <v>162</v>
      </c>
      <c r="P3182" t="s">
        <v>14104</v>
      </c>
      <c r="Q3182" t="s">
        <v>127</v>
      </c>
      <c r="U3182" t="s">
        <v>14106</v>
      </c>
      <c r="V3182">
        <v>2</v>
      </c>
      <c r="W3182" s="2">
        <v>0</v>
      </c>
      <c r="X3182" s="2">
        <v>0</v>
      </c>
      <c r="Y3182" s="2">
        <v>0</v>
      </c>
      <c r="Z3182" s="2">
        <v>1</v>
      </c>
      <c r="AA3182" s="2">
        <v>0</v>
      </c>
      <c r="AB3182" s="2">
        <v>2</v>
      </c>
      <c r="AC3182" s="2">
        <v>3</v>
      </c>
      <c r="AD3182" s="2">
        <v>0</v>
      </c>
      <c r="AE3182" s="2">
        <v>1</v>
      </c>
      <c r="AF3182" s="2">
        <v>0</v>
      </c>
      <c r="AG3182" s="2">
        <v>1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2">
        <v>0</v>
      </c>
      <c r="BD3182" s="2">
        <v>0</v>
      </c>
      <c r="BE3182" s="2">
        <v>0</v>
      </c>
      <c r="BF3182" s="2">
        <v>0</v>
      </c>
      <c r="BG3182" s="2">
        <v>0</v>
      </c>
      <c r="BH3182" s="2">
        <v>1</v>
      </c>
      <c r="BI3182" s="2">
        <v>0</v>
      </c>
      <c r="BJ3182" s="2">
        <v>1</v>
      </c>
      <c r="BK3182" s="2">
        <v>1</v>
      </c>
      <c r="BL3182" s="2">
        <v>0</v>
      </c>
      <c r="BM3182" s="2">
        <v>1</v>
      </c>
      <c r="BN3182" s="2">
        <v>0</v>
      </c>
      <c r="BO3182" s="2">
        <v>1</v>
      </c>
      <c r="BP3182" s="2">
        <v>0</v>
      </c>
      <c r="BQ3182" s="2">
        <v>0</v>
      </c>
      <c r="BR3182" s="2">
        <v>0</v>
      </c>
      <c r="BS3182" s="2">
        <v>0</v>
      </c>
      <c r="BT3182" s="2">
        <v>0</v>
      </c>
      <c r="BU3182" s="2">
        <v>0</v>
      </c>
      <c r="BV3182" s="2">
        <v>0</v>
      </c>
      <c r="BW3182" s="2">
        <v>0</v>
      </c>
      <c r="BX3182" s="2">
        <v>0</v>
      </c>
      <c r="BY3182" s="2">
        <v>0</v>
      </c>
      <c r="BZ3182" s="2">
        <v>0</v>
      </c>
      <c r="CA3182" s="2">
        <v>0</v>
      </c>
      <c r="CB3182" s="2">
        <v>0</v>
      </c>
      <c r="CC3182" s="2">
        <v>0</v>
      </c>
      <c r="CD3182" s="2">
        <v>0</v>
      </c>
      <c r="CE3182" s="2">
        <v>0</v>
      </c>
      <c r="CF3182" s="2">
        <v>0</v>
      </c>
      <c r="CG3182" s="2">
        <v>0</v>
      </c>
      <c r="CH3182" s="2">
        <v>0</v>
      </c>
      <c r="CI3182" s="2">
        <v>0</v>
      </c>
      <c r="CJ3182" s="2">
        <v>0</v>
      </c>
      <c r="CK3182" s="2">
        <v>0</v>
      </c>
      <c r="CL3182" s="2">
        <v>0</v>
      </c>
    </row>
    <row r="3183" spans="1:90" x14ac:dyDescent="0.25">
      <c r="A3183" t="s">
        <v>115</v>
      </c>
      <c r="B3183">
        <v>21101</v>
      </c>
      <c r="C3183" t="s">
        <v>549</v>
      </c>
      <c r="D3183">
        <v>1</v>
      </c>
      <c r="E3183">
        <v>8</v>
      </c>
      <c r="F3183">
        <v>34903</v>
      </c>
      <c r="G3183">
        <v>35034903</v>
      </c>
      <c r="H3183" t="s">
        <v>9497</v>
      </c>
      <c r="I3183">
        <v>409</v>
      </c>
      <c r="J3183" t="s">
        <v>2871</v>
      </c>
      <c r="K3183" t="s">
        <v>6549</v>
      </c>
      <c r="L3183">
        <v>1</v>
      </c>
      <c r="M3183" t="s">
        <v>2871</v>
      </c>
      <c r="N3183">
        <v>11800000</v>
      </c>
      <c r="O3183" t="s">
        <v>102</v>
      </c>
      <c r="P3183" t="s">
        <v>628</v>
      </c>
      <c r="Q3183">
        <v>298</v>
      </c>
      <c r="R3183">
        <v>13</v>
      </c>
      <c r="S3183">
        <v>38441248</v>
      </c>
      <c r="T3183">
        <v>38444373</v>
      </c>
      <c r="U3183" t="s">
        <v>9498</v>
      </c>
      <c r="V3183">
        <v>1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77</v>
      </c>
      <c r="AE3183" s="2">
        <v>47</v>
      </c>
      <c r="AF3183" s="2">
        <v>103</v>
      </c>
      <c r="AG3183" s="2">
        <v>83</v>
      </c>
      <c r="AH3183" s="2">
        <v>90</v>
      </c>
      <c r="AI3183" s="2">
        <v>92</v>
      </c>
      <c r="AJ3183" s="2">
        <v>96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0</v>
      </c>
      <c r="AU3183" s="2">
        <v>0</v>
      </c>
      <c r="AV3183" s="2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2">
        <v>205</v>
      </c>
      <c r="BD3183" s="2">
        <v>17</v>
      </c>
      <c r="BE3183" s="2">
        <v>0</v>
      </c>
      <c r="BF3183" s="2">
        <v>0</v>
      </c>
      <c r="BG3183" s="2">
        <v>0</v>
      </c>
      <c r="BH3183" s="2">
        <v>0</v>
      </c>
      <c r="BI3183" s="2">
        <v>0</v>
      </c>
      <c r="BJ3183" s="2">
        <v>0</v>
      </c>
      <c r="BK3183" s="2">
        <v>0</v>
      </c>
      <c r="BL3183" s="2">
        <v>5</v>
      </c>
      <c r="BM3183" s="2">
        <v>3</v>
      </c>
      <c r="BN3183" s="2">
        <v>4</v>
      </c>
      <c r="BO3183" s="2">
        <v>5</v>
      </c>
      <c r="BP3183" s="2">
        <v>5</v>
      </c>
      <c r="BQ3183" s="2">
        <v>4</v>
      </c>
      <c r="BR3183" s="2">
        <v>4</v>
      </c>
      <c r="BS3183" s="2">
        <v>0</v>
      </c>
      <c r="BT3183" s="2">
        <v>0</v>
      </c>
      <c r="BU3183" s="2">
        <v>0</v>
      </c>
      <c r="BV3183" s="2">
        <v>0</v>
      </c>
      <c r="BW3183" s="2">
        <v>0</v>
      </c>
      <c r="BX3183" s="2">
        <v>0</v>
      </c>
      <c r="BY3183" s="2">
        <v>0</v>
      </c>
      <c r="BZ3183" s="2">
        <v>0</v>
      </c>
      <c r="CA3183" s="2">
        <v>0</v>
      </c>
      <c r="CB3183" s="2">
        <v>0</v>
      </c>
      <c r="CC3183" s="2">
        <v>0</v>
      </c>
      <c r="CD3183" s="2">
        <v>0</v>
      </c>
      <c r="CE3183" s="2">
        <v>0</v>
      </c>
      <c r="CF3183" s="2">
        <v>0</v>
      </c>
      <c r="CG3183" s="2">
        <v>0</v>
      </c>
      <c r="CH3183" s="2">
        <v>0</v>
      </c>
      <c r="CI3183" s="2">
        <v>0</v>
      </c>
      <c r="CJ3183" s="2">
        <v>0</v>
      </c>
      <c r="CK3183" s="2">
        <v>10</v>
      </c>
      <c r="CL3183" s="2">
        <v>4</v>
      </c>
    </row>
    <row r="3184" spans="1:90" x14ac:dyDescent="0.25">
      <c r="A3184" t="s">
        <v>115</v>
      </c>
      <c r="B3184">
        <v>21101</v>
      </c>
      <c r="C3184" t="s">
        <v>549</v>
      </c>
      <c r="D3184">
        <v>1</v>
      </c>
      <c r="E3184">
        <v>8</v>
      </c>
      <c r="F3184">
        <v>34873</v>
      </c>
      <c r="G3184">
        <v>35034873</v>
      </c>
      <c r="H3184" t="s">
        <v>17101</v>
      </c>
      <c r="I3184">
        <v>448</v>
      </c>
      <c r="J3184" t="s">
        <v>549</v>
      </c>
      <c r="K3184" t="s">
        <v>91</v>
      </c>
      <c r="L3184">
        <v>1</v>
      </c>
      <c r="M3184" t="s">
        <v>549</v>
      </c>
      <c r="N3184">
        <v>11850000</v>
      </c>
      <c r="O3184" t="s">
        <v>162</v>
      </c>
      <c r="P3184" t="s">
        <v>6981</v>
      </c>
      <c r="Q3184">
        <v>8</v>
      </c>
      <c r="R3184">
        <v>13</v>
      </c>
      <c r="S3184">
        <v>38471140</v>
      </c>
      <c r="U3184" t="s">
        <v>6982</v>
      </c>
      <c r="V3184">
        <v>1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90</v>
      </c>
      <c r="AE3184" s="2">
        <v>65</v>
      </c>
      <c r="AF3184" s="2">
        <v>62</v>
      </c>
      <c r="AG3184" s="2">
        <v>83</v>
      </c>
      <c r="AH3184" s="2">
        <v>98</v>
      </c>
      <c r="AI3184" s="2">
        <v>71</v>
      </c>
      <c r="AJ3184" s="2">
        <v>93</v>
      </c>
      <c r="AK3184" s="2">
        <v>0</v>
      </c>
      <c r="AL3184" s="2">
        <v>0</v>
      </c>
      <c r="AM3184" s="2">
        <v>0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0</v>
      </c>
      <c r="BA3184" s="2">
        <v>0</v>
      </c>
      <c r="BB3184" s="2">
        <v>0</v>
      </c>
      <c r="BC3184" s="2">
        <v>568</v>
      </c>
      <c r="BD3184" s="2">
        <v>6</v>
      </c>
      <c r="BE3184" s="2">
        <v>0</v>
      </c>
      <c r="BF3184" s="2">
        <v>0</v>
      </c>
      <c r="BG3184" s="2">
        <v>0</v>
      </c>
      <c r="BH3184" s="2">
        <v>0</v>
      </c>
      <c r="BI3184" s="2">
        <v>0</v>
      </c>
      <c r="BJ3184" s="2">
        <v>0</v>
      </c>
      <c r="BK3184" s="2">
        <v>0</v>
      </c>
      <c r="BL3184" s="2">
        <v>4</v>
      </c>
      <c r="BM3184" s="2">
        <v>4</v>
      </c>
      <c r="BN3184" s="2">
        <v>4</v>
      </c>
      <c r="BO3184" s="2">
        <v>4</v>
      </c>
      <c r="BP3184" s="2">
        <v>4</v>
      </c>
      <c r="BQ3184" s="2">
        <v>2</v>
      </c>
      <c r="BR3184" s="2">
        <v>5</v>
      </c>
      <c r="BS3184" s="2">
        <v>0</v>
      </c>
      <c r="BT3184" s="2">
        <v>0</v>
      </c>
      <c r="BU3184" s="2">
        <v>0</v>
      </c>
      <c r="BV3184" s="2">
        <v>0</v>
      </c>
      <c r="BW3184" s="2">
        <v>0</v>
      </c>
      <c r="BX3184" s="2">
        <v>0</v>
      </c>
      <c r="BY3184" s="2">
        <v>0</v>
      </c>
      <c r="BZ3184" s="2">
        <v>0</v>
      </c>
      <c r="CA3184" s="2">
        <v>0</v>
      </c>
      <c r="CB3184" s="2">
        <v>0</v>
      </c>
      <c r="CC3184" s="2">
        <v>0</v>
      </c>
      <c r="CD3184" s="2">
        <v>0</v>
      </c>
      <c r="CE3184" s="2">
        <v>0</v>
      </c>
      <c r="CF3184" s="2">
        <v>0</v>
      </c>
      <c r="CG3184" s="2">
        <v>0</v>
      </c>
      <c r="CH3184" s="2">
        <v>0</v>
      </c>
      <c r="CI3184" s="2">
        <v>0</v>
      </c>
      <c r="CJ3184" s="2">
        <v>0</v>
      </c>
      <c r="CK3184" s="2">
        <v>32</v>
      </c>
      <c r="CL3184" s="2">
        <v>2</v>
      </c>
    </row>
    <row r="3185" spans="1:90" x14ac:dyDescent="0.25">
      <c r="A3185" t="s">
        <v>115</v>
      </c>
      <c r="B3185">
        <v>21101</v>
      </c>
      <c r="C3185" t="s">
        <v>549</v>
      </c>
      <c r="D3185">
        <v>1</v>
      </c>
      <c r="E3185">
        <v>8</v>
      </c>
      <c r="F3185">
        <v>919561</v>
      </c>
      <c r="G3185">
        <v>35919561</v>
      </c>
      <c r="H3185" t="s">
        <v>18425</v>
      </c>
      <c r="I3185">
        <v>448</v>
      </c>
      <c r="J3185" t="s">
        <v>549</v>
      </c>
      <c r="K3185" t="s">
        <v>18426</v>
      </c>
      <c r="L3185">
        <v>1</v>
      </c>
      <c r="M3185" t="s">
        <v>549</v>
      </c>
      <c r="N3185">
        <v>11850000</v>
      </c>
      <c r="O3185" t="s">
        <v>18427</v>
      </c>
      <c r="P3185" t="s">
        <v>18428</v>
      </c>
      <c r="Q3185" t="s">
        <v>127</v>
      </c>
      <c r="R3185">
        <v>13</v>
      </c>
      <c r="S3185">
        <v>38473553</v>
      </c>
      <c r="U3185" t="s">
        <v>18429</v>
      </c>
      <c r="V3185">
        <v>2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12</v>
      </c>
      <c r="AE3185" s="2">
        <v>13</v>
      </c>
      <c r="AF3185" s="2">
        <v>15</v>
      </c>
      <c r="AG3185" s="2">
        <v>17</v>
      </c>
      <c r="AH3185" s="2">
        <v>20</v>
      </c>
      <c r="AI3185" s="2">
        <v>21</v>
      </c>
      <c r="AJ3185" s="2">
        <v>10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0</v>
      </c>
      <c r="AQ3185" s="2">
        <v>0</v>
      </c>
      <c r="AR3185" s="2">
        <v>21</v>
      </c>
      <c r="AS3185" s="2">
        <v>0</v>
      </c>
      <c r="AT3185" s="2">
        <v>0</v>
      </c>
      <c r="AU3185" s="2">
        <v>20</v>
      </c>
      <c r="AV3185" s="2">
        <v>0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2">
        <v>157</v>
      </c>
      <c r="BD3185" s="2">
        <v>2</v>
      </c>
      <c r="BE3185" s="2">
        <v>0</v>
      </c>
      <c r="BF3185" s="2">
        <v>0</v>
      </c>
      <c r="BG3185" s="2">
        <v>0</v>
      </c>
      <c r="BH3185" s="2">
        <v>0</v>
      </c>
      <c r="BI3185" s="2">
        <v>0</v>
      </c>
      <c r="BJ3185" s="2">
        <v>0</v>
      </c>
      <c r="BK3185" s="2">
        <v>0</v>
      </c>
      <c r="BL3185" s="2">
        <v>2</v>
      </c>
      <c r="BM3185" s="2">
        <v>1</v>
      </c>
      <c r="BN3185" s="2">
        <v>2</v>
      </c>
      <c r="BO3185" s="2">
        <v>1</v>
      </c>
      <c r="BP3185" s="2">
        <v>2</v>
      </c>
      <c r="BQ3185" s="2">
        <v>1</v>
      </c>
      <c r="BR3185" s="2">
        <v>1</v>
      </c>
      <c r="BS3185" s="2">
        <v>0</v>
      </c>
      <c r="BT3185" s="2">
        <v>0</v>
      </c>
      <c r="BU3185" s="2">
        <v>0</v>
      </c>
      <c r="BV3185" s="2">
        <v>0</v>
      </c>
      <c r="BW3185" s="2">
        <v>0</v>
      </c>
      <c r="BX3185" s="2">
        <v>0</v>
      </c>
      <c r="BY3185" s="2">
        <v>0</v>
      </c>
      <c r="BZ3185" s="2">
        <v>1</v>
      </c>
      <c r="CA3185" s="2">
        <v>0</v>
      </c>
      <c r="CB3185" s="2">
        <v>0</v>
      </c>
      <c r="CC3185" s="2">
        <v>1</v>
      </c>
      <c r="CD3185" s="2">
        <v>0</v>
      </c>
      <c r="CE3185" s="2">
        <v>0</v>
      </c>
      <c r="CF3185" s="2">
        <v>0</v>
      </c>
      <c r="CG3185" s="2">
        <v>0</v>
      </c>
      <c r="CH3185" s="2">
        <v>0</v>
      </c>
      <c r="CI3185" s="2">
        <v>0</v>
      </c>
      <c r="CJ3185" s="2">
        <v>0</v>
      </c>
      <c r="CK3185" s="2">
        <v>8</v>
      </c>
      <c r="CL3185" s="2">
        <v>1</v>
      </c>
    </row>
    <row r="3186" spans="1:90" x14ac:dyDescent="0.25">
      <c r="A3186" t="s">
        <v>115</v>
      </c>
      <c r="B3186">
        <v>21101</v>
      </c>
      <c r="C3186" t="s">
        <v>549</v>
      </c>
      <c r="D3186">
        <v>1</v>
      </c>
      <c r="E3186">
        <v>8</v>
      </c>
      <c r="F3186">
        <v>919559</v>
      </c>
      <c r="G3186">
        <v>35919559</v>
      </c>
      <c r="H3186" t="s">
        <v>8415</v>
      </c>
      <c r="I3186">
        <v>351</v>
      </c>
      <c r="J3186" t="s">
        <v>550</v>
      </c>
      <c r="K3186" t="s">
        <v>8416</v>
      </c>
      <c r="L3186">
        <v>1</v>
      </c>
      <c r="M3186" t="s">
        <v>550</v>
      </c>
      <c r="N3186">
        <v>11920000</v>
      </c>
      <c r="O3186" t="s">
        <v>102</v>
      </c>
      <c r="P3186" t="s">
        <v>8417</v>
      </c>
      <c r="Q3186" t="s">
        <v>127</v>
      </c>
      <c r="R3186">
        <v>13</v>
      </c>
      <c r="S3186">
        <v>38410253</v>
      </c>
      <c r="U3186" t="s">
        <v>8418</v>
      </c>
      <c r="V3186">
        <v>1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14</v>
      </c>
      <c r="AE3186" s="2">
        <v>8</v>
      </c>
      <c r="AF3186" s="2">
        <v>11</v>
      </c>
      <c r="AG3186" s="2">
        <v>13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2">
        <v>0</v>
      </c>
      <c r="BD3186" s="2">
        <v>0</v>
      </c>
      <c r="BE3186" s="2">
        <v>0</v>
      </c>
      <c r="BF3186" s="2">
        <v>0</v>
      </c>
      <c r="BG3186" s="2">
        <v>0</v>
      </c>
      <c r="BH3186" s="2">
        <v>0</v>
      </c>
      <c r="BI3186" s="2">
        <v>0</v>
      </c>
      <c r="BJ3186" s="2">
        <v>0</v>
      </c>
      <c r="BK3186" s="2">
        <v>0</v>
      </c>
      <c r="BL3186" s="2">
        <v>1</v>
      </c>
      <c r="BM3186" s="2">
        <v>1</v>
      </c>
      <c r="BN3186" s="2">
        <v>1</v>
      </c>
      <c r="BO3186" s="2">
        <v>2</v>
      </c>
      <c r="BP3186" s="2">
        <v>0</v>
      </c>
      <c r="BQ3186" s="2">
        <v>0</v>
      </c>
      <c r="BR3186" s="2">
        <v>0</v>
      </c>
      <c r="BS3186" s="2">
        <v>0</v>
      </c>
      <c r="BT3186" s="2">
        <v>0</v>
      </c>
      <c r="BU3186" s="2">
        <v>0</v>
      </c>
      <c r="BV3186" s="2">
        <v>0</v>
      </c>
      <c r="BW3186" s="2">
        <v>0</v>
      </c>
      <c r="BX3186" s="2">
        <v>0</v>
      </c>
      <c r="BY3186" s="2">
        <v>0</v>
      </c>
      <c r="BZ3186" s="2">
        <v>0</v>
      </c>
      <c r="CA3186" s="2">
        <v>0</v>
      </c>
      <c r="CB3186" s="2">
        <v>0</v>
      </c>
      <c r="CC3186" s="2">
        <v>0</v>
      </c>
      <c r="CD3186" s="2">
        <v>0</v>
      </c>
      <c r="CE3186" s="2">
        <v>0</v>
      </c>
      <c r="CF3186" s="2">
        <v>0</v>
      </c>
      <c r="CG3186" s="2">
        <v>0</v>
      </c>
      <c r="CH3186" s="2">
        <v>0</v>
      </c>
      <c r="CI3186" s="2">
        <v>0</v>
      </c>
      <c r="CJ3186" s="2">
        <v>0</v>
      </c>
      <c r="CK3186" s="2">
        <v>0</v>
      </c>
      <c r="CL3186" s="2">
        <v>0</v>
      </c>
    </row>
    <row r="3187" spans="1:90" x14ac:dyDescent="0.25">
      <c r="A3187" t="s">
        <v>115</v>
      </c>
      <c r="B3187">
        <v>21101</v>
      </c>
      <c r="C3187" t="s">
        <v>549</v>
      </c>
      <c r="D3187">
        <v>1</v>
      </c>
      <c r="E3187">
        <v>8</v>
      </c>
      <c r="F3187">
        <v>906049</v>
      </c>
      <c r="G3187">
        <v>35906049</v>
      </c>
      <c r="H3187" t="s">
        <v>13657</v>
      </c>
      <c r="I3187">
        <v>381</v>
      </c>
      <c r="J3187" t="s">
        <v>594</v>
      </c>
      <c r="K3187" t="s">
        <v>4903</v>
      </c>
      <c r="L3187">
        <v>1</v>
      </c>
      <c r="M3187" t="s">
        <v>594</v>
      </c>
      <c r="N3187">
        <v>11760000</v>
      </c>
      <c r="O3187" t="s">
        <v>92</v>
      </c>
      <c r="P3187" t="s">
        <v>10488</v>
      </c>
      <c r="Q3187">
        <v>175</v>
      </c>
      <c r="R3187">
        <v>13</v>
      </c>
      <c r="S3187">
        <v>34167130</v>
      </c>
      <c r="U3187" t="s">
        <v>13658</v>
      </c>
      <c r="V3187">
        <v>2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58</v>
      </c>
      <c r="AE3187" s="2">
        <v>50</v>
      </c>
      <c r="AF3187" s="2">
        <v>46</v>
      </c>
      <c r="AG3187" s="2">
        <v>38</v>
      </c>
      <c r="AH3187" s="2">
        <v>47</v>
      </c>
      <c r="AI3187" s="2">
        <v>27</v>
      </c>
      <c r="AJ3187" s="2">
        <v>20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0</v>
      </c>
      <c r="AU3187" s="2">
        <v>0</v>
      </c>
      <c r="AV3187" s="2">
        <v>0</v>
      </c>
      <c r="AW3187" s="2">
        <v>0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2">
        <v>94</v>
      </c>
      <c r="BD3187" s="2">
        <v>10</v>
      </c>
      <c r="BE3187" s="2">
        <v>0</v>
      </c>
      <c r="BF3187" s="2">
        <v>0</v>
      </c>
      <c r="BG3187" s="2">
        <v>0</v>
      </c>
      <c r="BH3187" s="2">
        <v>0</v>
      </c>
      <c r="BI3187" s="2">
        <v>0</v>
      </c>
      <c r="BJ3187" s="2">
        <v>0</v>
      </c>
      <c r="BK3187" s="2">
        <v>0</v>
      </c>
      <c r="BL3187" s="2">
        <v>4</v>
      </c>
      <c r="BM3187" s="2">
        <v>4</v>
      </c>
      <c r="BN3187" s="2">
        <v>3</v>
      </c>
      <c r="BO3187" s="2">
        <v>3</v>
      </c>
      <c r="BP3187" s="2">
        <v>4</v>
      </c>
      <c r="BQ3187" s="2">
        <v>1</v>
      </c>
      <c r="BR3187" s="2">
        <v>1</v>
      </c>
      <c r="BS3187" s="2">
        <v>0</v>
      </c>
      <c r="BT3187" s="2">
        <v>0</v>
      </c>
      <c r="BU3187" s="2">
        <v>0</v>
      </c>
      <c r="BV3187" s="2">
        <v>0</v>
      </c>
      <c r="BW3187" s="2">
        <v>0</v>
      </c>
      <c r="BX3187" s="2">
        <v>0</v>
      </c>
      <c r="BY3187" s="2">
        <v>0</v>
      </c>
      <c r="BZ3187" s="2">
        <v>0</v>
      </c>
      <c r="CA3187" s="2">
        <v>0</v>
      </c>
      <c r="CB3187" s="2">
        <v>0</v>
      </c>
      <c r="CC3187" s="2">
        <v>0</v>
      </c>
      <c r="CD3187" s="2">
        <v>0</v>
      </c>
      <c r="CE3187" s="2">
        <v>0</v>
      </c>
      <c r="CF3187" s="2">
        <v>0</v>
      </c>
      <c r="CG3187" s="2">
        <v>0</v>
      </c>
      <c r="CH3187" s="2">
        <v>0</v>
      </c>
      <c r="CI3187" s="2">
        <v>0</v>
      </c>
      <c r="CJ3187" s="2">
        <v>0</v>
      </c>
      <c r="CK3187" s="2">
        <v>4</v>
      </c>
      <c r="CL3187" s="2">
        <v>2</v>
      </c>
    </row>
    <row r="3188" spans="1:90" x14ac:dyDescent="0.25">
      <c r="A3188" t="s">
        <v>115</v>
      </c>
      <c r="B3188">
        <v>21101</v>
      </c>
      <c r="C3188" t="s">
        <v>549</v>
      </c>
      <c r="D3188">
        <v>1</v>
      </c>
      <c r="E3188">
        <v>8</v>
      </c>
      <c r="F3188">
        <v>918052</v>
      </c>
      <c r="G3188">
        <v>35918052</v>
      </c>
      <c r="H3188" t="s">
        <v>8787</v>
      </c>
      <c r="I3188">
        <v>351</v>
      </c>
      <c r="J3188" t="s">
        <v>550</v>
      </c>
      <c r="K3188" t="s">
        <v>2710</v>
      </c>
      <c r="L3188">
        <v>1</v>
      </c>
      <c r="M3188" t="s">
        <v>550</v>
      </c>
      <c r="N3188">
        <v>11920000</v>
      </c>
      <c r="O3188" t="s">
        <v>102</v>
      </c>
      <c r="P3188" t="s">
        <v>2711</v>
      </c>
      <c r="Q3188" t="s">
        <v>2712</v>
      </c>
      <c r="R3188">
        <v>13</v>
      </c>
      <c r="S3188">
        <v>38492000</v>
      </c>
      <c r="U3188" t="s">
        <v>8788</v>
      </c>
      <c r="V3188">
        <v>2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17</v>
      </c>
      <c r="AE3188" s="2">
        <v>12</v>
      </c>
      <c r="AF3188" s="2">
        <v>21</v>
      </c>
      <c r="AG3188" s="2">
        <v>21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0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  <c r="BG3188" s="2">
        <v>0</v>
      </c>
      <c r="BH3188" s="2">
        <v>0</v>
      </c>
      <c r="BI3188" s="2">
        <v>0</v>
      </c>
      <c r="BJ3188" s="2">
        <v>0</v>
      </c>
      <c r="BK3188" s="2">
        <v>0</v>
      </c>
      <c r="BL3188" s="2">
        <v>1</v>
      </c>
      <c r="BM3188" s="2">
        <v>2</v>
      </c>
      <c r="BN3188" s="2">
        <v>1</v>
      </c>
      <c r="BO3188" s="2">
        <v>2</v>
      </c>
      <c r="BP3188" s="2">
        <v>0</v>
      </c>
      <c r="BQ3188" s="2">
        <v>0</v>
      </c>
      <c r="BR3188" s="2">
        <v>0</v>
      </c>
      <c r="BS3188" s="2">
        <v>0</v>
      </c>
      <c r="BT3188" s="2">
        <v>0</v>
      </c>
      <c r="BU3188" s="2">
        <v>0</v>
      </c>
      <c r="BV3188" s="2">
        <v>0</v>
      </c>
      <c r="BW3188" s="2">
        <v>0</v>
      </c>
      <c r="BX3188" s="2">
        <v>0</v>
      </c>
      <c r="BY3188" s="2">
        <v>0</v>
      </c>
      <c r="BZ3188" s="2">
        <v>0</v>
      </c>
      <c r="CA3188" s="2">
        <v>0</v>
      </c>
      <c r="CB3188" s="2">
        <v>0</v>
      </c>
      <c r="CC3188" s="2">
        <v>0</v>
      </c>
      <c r="CD3188" s="2">
        <v>0</v>
      </c>
      <c r="CE3188" s="2">
        <v>0</v>
      </c>
      <c r="CF3188" s="2">
        <v>0</v>
      </c>
      <c r="CG3188" s="2">
        <v>0</v>
      </c>
      <c r="CH3188" s="2">
        <v>0</v>
      </c>
      <c r="CI3188" s="2">
        <v>0</v>
      </c>
      <c r="CJ3188" s="2">
        <v>0</v>
      </c>
      <c r="CK3188" s="2">
        <v>0</v>
      </c>
      <c r="CL3188" s="2">
        <v>0</v>
      </c>
    </row>
    <row r="3189" spans="1:90" x14ac:dyDescent="0.25">
      <c r="A3189" t="s">
        <v>115</v>
      </c>
      <c r="B3189">
        <v>21101</v>
      </c>
      <c r="C3189" t="s">
        <v>549</v>
      </c>
      <c r="D3189">
        <v>1</v>
      </c>
      <c r="E3189">
        <v>8</v>
      </c>
      <c r="F3189">
        <v>34940</v>
      </c>
      <c r="G3189">
        <v>35034940</v>
      </c>
      <c r="H3189" t="s">
        <v>15495</v>
      </c>
      <c r="I3189">
        <v>448</v>
      </c>
      <c r="J3189" t="s">
        <v>549</v>
      </c>
      <c r="K3189" t="s">
        <v>15495</v>
      </c>
      <c r="L3189">
        <v>1</v>
      </c>
      <c r="M3189" t="s">
        <v>549</v>
      </c>
      <c r="N3189">
        <v>11850000</v>
      </c>
      <c r="P3189" t="s">
        <v>15496</v>
      </c>
      <c r="Q3189" t="s">
        <v>127</v>
      </c>
      <c r="R3189">
        <v>13</v>
      </c>
      <c r="S3189">
        <v>38463130</v>
      </c>
      <c r="T3189">
        <v>38463160</v>
      </c>
      <c r="U3189" t="s">
        <v>15497</v>
      </c>
      <c r="V3189">
        <v>1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26</v>
      </c>
      <c r="AE3189" s="2">
        <v>39</v>
      </c>
      <c r="AF3189" s="2">
        <v>28</v>
      </c>
      <c r="AG3189" s="2">
        <v>32</v>
      </c>
      <c r="AH3189" s="2">
        <v>25</v>
      </c>
      <c r="AI3189" s="2">
        <v>34</v>
      </c>
      <c r="AJ3189" s="2">
        <v>23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0</v>
      </c>
      <c r="AU3189" s="2">
        <v>0</v>
      </c>
      <c r="AV3189" s="2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2">
        <v>20</v>
      </c>
      <c r="BD3189" s="2">
        <v>0</v>
      </c>
      <c r="BE3189" s="2">
        <v>0</v>
      </c>
      <c r="BF3189" s="2">
        <v>0</v>
      </c>
      <c r="BG3189" s="2">
        <v>0</v>
      </c>
      <c r="BH3189" s="2">
        <v>0</v>
      </c>
      <c r="BI3189" s="2">
        <v>0</v>
      </c>
      <c r="BJ3189" s="2">
        <v>0</v>
      </c>
      <c r="BK3189" s="2">
        <v>0</v>
      </c>
      <c r="BL3189" s="2">
        <v>2</v>
      </c>
      <c r="BM3189" s="2">
        <v>2</v>
      </c>
      <c r="BN3189" s="2">
        <v>1</v>
      </c>
      <c r="BO3189" s="2">
        <v>1</v>
      </c>
      <c r="BP3189" s="2">
        <v>1</v>
      </c>
      <c r="BQ3189" s="2">
        <v>2</v>
      </c>
      <c r="BR3189" s="2">
        <v>1</v>
      </c>
      <c r="BS3189" s="2">
        <v>0</v>
      </c>
      <c r="BT3189" s="2">
        <v>0</v>
      </c>
      <c r="BU3189" s="2">
        <v>0</v>
      </c>
      <c r="BV3189" s="2">
        <v>0</v>
      </c>
      <c r="BW3189" s="2">
        <v>0</v>
      </c>
      <c r="BX3189" s="2">
        <v>0</v>
      </c>
      <c r="BY3189" s="2">
        <v>0</v>
      </c>
      <c r="BZ3189" s="2">
        <v>0</v>
      </c>
      <c r="CA3189" s="2">
        <v>0</v>
      </c>
      <c r="CB3189" s="2">
        <v>0</v>
      </c>
      <c r="CC3189" s="2">
        <v>0</v>
      </c>
      <c r="CD3189" s="2">
        <v>0</v>
      </c>
      <c r="CE3189" s="2">
        <v>0</v>
      </c>
      <c r="CF3189" s="2">
        <v>0</v>
      </c>
      <c r="CG3189" s="2">
        <v>0</v>
      </c>
      <c r="CH3189" s="2">
        <v>0</v>
      </c>
      <c r="CI3189" s="2">
        <v>0</v>
      </c>
      <c r="CJ3189" s="2">
        <v>0</v>
      </c>
      <c r="CK3189" s="2">
        <v>2</v>
      </c>
      <c r="CL3189" s="2">
        <v>0</v>
      </c>
    </row>
    <row r="3190" spans="1:90" x14ac:dyDescent="0.25">
      <c r="A3190" t="s">
        <v>115</v>
      </c>
      <c r="B3190">
        <v>21101</v>
      </c>
      <c r="C3190" t="s">
        <v>549</v>
      </c>
      <c r="D3190">
        <v>1</v>
      </c>
      <c r="E3190">
        <v>3</v>
      </c>
      <c r="F3190">
        <v>474824</v>
      </c>
      <c r="G3190">
        <v>35474824</v>
      </c>
      <c r="H3190" t="s">
        <v>17189</v>
      </c>
      <c r="I3190">
        <v>448</v>
      </c>
      <c r="J3190" t="s">
        <v>549</v>
      </c>
      <c r="K3190" t="s">
        <v>91</v>
      </c>
      <c r="L3190">
        <v>1</v>
      </c>
      <c r="M3190" t="s">
        <v>549</v>
      </c>
      <c r="N3190">
        <v>11850000</v>
      </c>
      <c r="P3190" t="s">
        <v>3743</v>
      </c>
      <c r="Q3190">
        <v>221</v>
      </c>
      <c r="R3190">
        <v>13</v>
      </c>
      <c r="S3190">
        <v>38473845</v>
      </c>
      <c r="U3190" t="s">
        <v>17190</v>
      </c>
      <c r="V3190">
        <v>1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276</v>
      </c>
      <c r="AT3190" s="2">
        <v>0</v>
      </c>
      <c r="AU3190" s="2">
        <v>0</v>
      </c>
      <c r="AV3190" s="2">
        <v>546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  <c r="BG3190" s="2">
        <v>0</v>
      </c>
      <c r="BH3190" s="2">
        <v>0</v>
      </c>
      <c r="BI3190" s="2">
        <v>0</v>
      </c>
      <c r="BJ3190" s="2">
        <v>0</v>
      </c>
      <c r="BK3190" s="2">
        <v>0</v>
      </c>
      <c r="BL3190" s="2">
        <v>0</v>
      </c>
      <c r="BM3190" s="2">
        <v>0</v>
      </c>
      <c r="BN3190" s="2">
        <v>0</v>
      </c>
      <c r="BO3190" s="2">
        <v>0</v>
      </c>
      <c r="BP3190" s="2">
        <v>0</v>
      </c>
      <c r="BQ3190" s="2">
        <v>0</v>
      </c>
      <c r="BR3190" s="2">
        <v>0</v>
      </c>
      <c r="BS3190" s="2">
        <v>0</v>
      </c>
      <c r="BT3190" s="2">
        <v>0</v>
      </c>
      <c r="BU3190" s="2">
        <v>0</v>
      </c>
      <c r="BV3190" s="2">
        <v>0</v>
      </c>
      <c r="BW3190" s="2">
        <v>0</v>
      </c>
      <c r="BX3190" s="2">
        <v>0</v>
      </c>
      <c r="BY3190" s="2">
        <v>0</v>
      </c>
      <c r="BZ3190" s="2">
        <v>0</v>
      </c>
      <c r="CA3190" s="2">
        <v>1</v>
      </c>
      <c r="CB3190" s="2">
        <v>0</v>
      </c>
      <c r="CC3190" s="2">
        <v>0</v>
      </c>
      <c r="CD3190" s="2">
        <v>3</v>
      </c>
      <c r="CE3190" s="2">
        <v>0</v>
      </c>
      <c r="CF3190" s="2">
        <v>0</v>
      </c>
      <c r="CG3190" s="2">
        <v>0</v>
      </c>
      <c r="CH3190" s="2">
        <v>0</v>
      </c>
      <c r="CI3190" s="2">
        <v>0</v>
      </c>
      <c r="CJ3190" s="2">
        <v>0</v>
      </c>
      <c r="CK3190" s="2">
        <v>0</v>
      </c>
      <c r="CL3190" s="2">
        <v>0</v>
      </c>
    </row>
    <row r="3191" spans="1:90" x14ac:dyDescent="0.25">
      <c r="A3191" t="s">
        <v>115</v>
      </c>
      <c r="B3191">
        <v>21101</v>
      </c>
      <c r="C3191" t="s">
        <v>549</v>
      </c>
      <c r="D3191">
        <v>2</v>
      </c>
      <c r="E3191">
        <v>6</v>
      </c>
      <c r="F3191">
        <v>459781</v>
      </c>
      <c r="G3191">
        <v>35459781</v>
      </c>
      <c r="H3191" t="s">
        <v>6980</v>
      </c>
      <c r="I3191">
        <v>448</v>
      </c>
      <c r="J3191" t="s">
        <v>549</v>
      </c>
      <c r="K3191" t="s">
        <v>91</v>
      </c>
      <c r="L3191">
        <v>1</v>
      </c>
      <c r="M3191" t="s">
        <v>549</v>
      </c>
      <c r="N3191">
        <v>11850000</v>
      </c>
      <c r="O3191" t="s">
        <v>162</v>
      </c>
      <c r="P3191" t="s">
        <v>6981</v>
      </c>
      <c r="Q3191">
        <v>8</v>
      </c>
      <c r="R3191">
        <v>13</v>
      </c>
      <c r="S3191">
        <v>38471140</v>
      </c>
      <c r="U3191" t="s">
        <v>6982</v>
      </c>
      <c r="V3191">
        <v>1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0</v>
      </c>
      <c r="AU3191" s="2">
        <v>0</v>
      </c>
      <c r="AV3191" s="2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2">
        <v>265</v>
      </c>
      <c r="BD3191" s="2">
        <v>0</v>
      </c>
      <c r="BE3191" s="2">
        <v>0</v>
      </c>
      <c r="BF3191" s="2">
        <v>0</v>
      </c>
      <c r="BG3191" s="2">
        <v>0</v>
      </c>
      <c r="BH3191" s="2">
        <v>0</v>
      </c>
      <c r="BI3191" s="2">
        <v>0</v>
      </c>
      <c r="BJ3191" s="2">
        <v>0</v>
      </c>
      <c r="BK3191" s="2">
        <v>0</v>
      </c>
      <c r="BL3191" s="2">
        <v>0</v>
      </c>
      <c r="BM3191" s="2">
        <v>0</v>
      </c>
      <c r="BN3191" s="2">
        <v>0</v>
      </c>
      <c r="BO3191" s="2">
        <v>0</v>
      </c>
      <c r="BP3191" s="2">
        <v>0</v>
      </c>
      <c r="BQ3191" s="2">
        <v>0</v>
      </c>
      <c r="BR3191" s="2">
        <v>0</v>
      </c>
      <c r="BS3191" s="2">
        <v>0</v>
      </c>
      <c r="BT3191" s="2">
        <v>0</v>
      </c>
      <c r="BU3191" s="2">
        <v>0</v>
      </c>
      <c r="BV3191" s="2">
        <v>0</v>
      </c>
      <c r="BW3191" s="2">
        <v>0</v>
      </c>
      <c r="BX3191" s="2">
        <v>0</v>
      </c>
      <c r="BY3191" s="2">
        <v>0</v>
      </c>
      <c r="BZ3191" s="2">
        <v>0</v>
      </c>
      <c r="CA3191" s="2">
        <v>0</v>
      </c>
      <c r="CB3191" s="2">
        <v>0</v>
      </c>
      <c r="CC3191" s="2">
        <v>0</v>
      </c>
      <c r="CD3191" s="2">
        <v>0</v>
      </c>
      <c r="CE3191" s="2">
        <v>0</v>
      </c>
      <c r="CF3191" s="2">
        <v>0</v>
      </c>
      <c r="CG3191" s="2">
        <v>0</v>
      </c>
      <c r="CH3191" s="2">
        <v>0</v>
      </c>
      <c r="CI3191" s="2">
        <v>0</v>
      </c>
      <c r="CJ3191" s="2">
        <v>0</v>
      </c>
      <c r="CK3191" s="2">
        <v>11</v>
      </c>
      <c r="CL3191" s="2">
        <v>0</v>
      </c>
    </row>
    <row r="3192" spans="1:90" x14ac:dyDescent="0.25">
      <c r="A3192" t="s">
        <v>115</v>
      </c>
      <c r="B3192">
        <v>21101</v>
      </c>
      <c r="C3192" t="s">
        <v>549</v>
      </c>
      <c r="D3192">
        <v>1</v>
      </c>
      <c r="E3192">
        <v>8</v>
      </c>
      <c r="F3192">
        <v>34812</v>
      </c>
      <c r="G3192">
        <v>35034812</v>
      </c>
      <c r="H3192" t="s">
        <v>17948</v>
      </c>
      <c r="I3192">
        <v>381</v>
      </c>
      <c r="J3192" t="s">
        <v>594</v>
      </c>
      <c r="K3192" t="s">
        <v>17949</v>
      </c>
      <c r="L3192">
        <v>2</v>
      </c>
      <c r="M3192" t="s">
        <v>17949</v>
      </c>
      <c r="N3192">
        <v>11760000</v>
      </c>
      <c r="O3192" t="s">
        <v>92</v>
      </c>
      <c r="P3192" t="s">
        <v>17950</v>
      </c>
      <c r="Q3192">
        <v>386</v>
      </c>
      <c r="R3192">
        <v>13</v>
      </c>
      <c r="S3192">
        <v>34168157</v>
      </c>
      <c r="T3192">
        <v>34168184</v>
      </c>
      <c r="U3192" t="s">
        <v>17951</v>
      </c>
      <c r="V3192">
        <v>1</v>
      </c>
      <c r="W3192" s="2">
        <v>0</v>
      </c>
      <c r="X3192" s="2">
        <v>0</v>
      </c>
      <c r="Y3192" s="2">
        <v>0</v>
      </c>
      <c r="Z3192" s="2">
        <v>42</v>
      </c>
      <c r="AA3192" s="2">
        <v>36</v>
      </c>
      <c r="AB3192" s="2">
        <v>33</v>
      </c>
      <c r="AC3192" s="2">
        <v>30</v>
      </c>
      <c r="AD3192" s="2">
        <v>27</v>
      </c>
      <c r="AE3192" s="2">
        <v>36</v>
      </c>
      <c r="AF3192" s="2">
        <v>32</v>
      </c>
      <c r="AG3192" s="2">
        <v>31</v>
      </c>
      <c r="AH3192" s="2">
        <v>37</v>
      </c>
      <c r="AI3192" s="2">
        <v>23</v>
      </c>
      <c r="AJ3192" s="2">
        <v>32</v>
      </c>
      <c r="AK3192" s="2">
        <v>0</v>
      </c>
      <c r="AL3192" s="2">
        <v>0</v>
      </c>
      <c r="AM3192" s="2">
        <v>0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0</v>
      </c>
      <c r="AV3192" s="2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2">
        <v>48</v>
      </c>
      <c r="BD3192" s="2">
        <v>3</v>
      </c>
      <c r="BE3192" s="2">
        <v>0</v>
      </c>
      <c r="BF3192" s="2">
        <v>0</v>
      </c>
      <c r="BG3192" s="2">
        <v>0</v>
      </c>
      <c r="BH3192" s="2">
        <v>2</v>
      </c>
      <c r="BI3192" s="2">
        <v>2</v>
      </c>
      <c r="BJ3192" s="2">
        <v>2</v>
      </c>
      <c r="BK3192" s="2">
        <v>2</v>
      </c>
      <c r="BL3192" s="2">
        <v>1</v>
      </c>
      <c r="BM3192" s="2">
        <v>3</v>
      </c>
      <c r="BN3192" s="2">
        <v>3</v>
      </c>
      <c r="BO3192" s="2">
        <v>3</v>
      </c>
      <c r="BP3192" s="2">
        <v>1</v>
      </c>
      <c r="BQ3192" s="2">
        <v>1</v>
      </c>
      <c r="BR3192" s="2">
        <v>2</v>
      </c>
      <c r="BS3192" s="2">
        <v>0</v>
      </c>
      <c r="BT3192" s="2">
        <v>0</v>
      </c>
      <c r="BU3192" s="2">
        <v>0</v>
      </c>
      <c r="BV3192" s="2">
        <v>0</v>
      </c>
      <c r="BW3192" s="2">
        <v>0</v>
      </c>
      <c r="BX3192" s="2">
        <v>0</v>
      </c>
      <c r="BY3192" s="2">
        <v>0</v>
      </c>
      <c r="BZ3192" s="2">
        <v>0</v>
      </c>
      <c r="CA3192" s="2">
        <v>0</v>
      </c>
      <c r="CB3192" s="2">
        <v>0</v>
      </c>
      <c r="CC3192" s="2">
        <v>0</v>
      </c>
      <c r="CD3192" s="2">
        <v>0</v>
      </c>
      <c r="CE3192" s="2">
        <v>0</v>
      </c>
      <c r="CF3192" s="2">
        <v>0</v>
      </c>
      <c r="CG3192" s="2">
        <v>0</v>
      </c>
      <c r="CH3192" s="2">
        <v>0</v>
      </c>
      <c r="CI3192" s="2">
        <v>0</v>
      </c>
      <c r="CJ3192" s="2">
        <v>0</v>
      </c>
      <c r="CK3192" s="2">
        <v>2</v>
      </c>
      <c r="CL3192" s="2">
        <v>1</v>
      </c>
    </row>
    <row r="3193" spans="1:90" x14ac:dyDescent="0.25">
      <c r="A3193" t="s">
        <v>115</v>
      </c>
      <c r="B3193">
        <v>21101</v>
      </c>
      <c r="C3193" t="s">
        <v>549</v>
      </c>
      <c r="D3193">
        <v>1</v>
      </c>
      <c r="E3193">
        <v>8</v>
      </c>
      <c r="F3193">
        <v>47715</v>
      </c>
      <c r="G3193">
        <v>35047715</v>
      </c>
      <c r="H3193" t="s">
        <v>6593</v>
      </c>
      <c r="I3193">
        <v>351</v>
      </c>
      <c r="J3193" t="s">
        <v>550</v>
      </c>
      <c r="K3193" t="s">
        <v>3370</v>
      </c>
      <c r="L3193">
        <v>1</v>
      </c>
      <c r="M3193" t="s">
        <v>550</v>
      </c>
      <c r="N3193">
        <v>11920000</v>
      </c>
      <c r="P3193" t="s">
        <v>6594</v>
      </c>
      <c r="Q3193">
        <v>431</v>
      </c>
      <c r="R3193">
        <v>13</v>
      </c>
      <c r="S3193">
        <v>38411825</v>
      </c>
      <c r="T3193">
        <v>38412817</v>
      </c>
      <c r="U3193" t="s">
        <v>6595</v>
      </c>
      <c r="V3193">
        <v>1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95</v>
      </c>
      <c r="AE3193" s="2">
        <v>101</v>
      </c>
      <c r="AF3193" s="2">
        <v>78</v>
      </c>
      <c r="AG3193" s="2">
        <v>95</v>
      </c>
      <c r="AH3193" s="2">
        <v>152</v>
      </c>
      <c r="AI3193" s="2">
        <v>124</v>
      </c>
      <c r="AJ3193" s="2">
        <v>125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0</v>
      </c>
      <c r="AU3193" s="2">
        <v>0</v>
      </c>
      <c r="AV3193" s="2">
        <v>0</v>
      </c>
      <c r="AW3193" s="2">
        <v>0</v>
      </c>
      <c r="AX3193" s="2">
        <v>0</v>
      </c>
      <c r="AY3193" s="2">
        <v>0</v>
      </c>
      <c r="AZ3193" s="2">
        <v>0</v>
      </c>
      <c r="BA3193" s="2">
        <v>0</v>
      </c>
      <c r="BB3193" s="2">
        <v>0</v>
      </c>
      <c r="BC3193" s="2">
        <v>148</v>
      </c>
      <c r="BD3193" s="2">
        <v>0</v>
      </c>
      <c r="BE3193" s="2">
        <v>0</v>
      </c>
      <c r="BF3193" s="2">
        <v>0</v>
      </c>
      <c r="BG3193" s="2">
        <v>0</v>
      </c>
      <c r="BH3193" s="2">
        <v>0</v>
      </c>
      <c r="BI3193" s="2">
        <v>0</v>
      </c>
      <c r="BJ3193" s="2">
        <v>0</v>
      </c>
      <c r="BK3193" s="2">
        <v>0</v>
      </c>
      <c r="BL3193" s="2">
        <v>6</v>
      </c>
      <c r="BM3193" s="2">
        <v>6</v>
      </c>
      <c r="BN3193" s="2">
        <v>5</v>
      </c>
      <c r="BO3193" s="2">
        <v>4</v>
      </c>
      <c r="BP3193" s="2">
        <v>4</v>
      </c>
      <c r="BQ3193" s="2">
        <v>4</v>
      </c>
      <c r="BR3193" s="2">
        <v>6</v>
      </c>
      <c r="BS3193" s="2">
        <v>0</v>
      </c>
      <c r="BT3193" s="2">
        <v>0</v>
      </c>
      <c r="BU3193" s="2">
        <v>0</v>
      </c>
      <c r="BV3193" s="2">
        <v>0</v>
      </c>
      <c r="BW3193" s="2">
        <v>0</v>
      </c>
      <c r="BX3193" s="2">
        <v>0</v>
      </c>
      <c r="BY3193" s="2">
        <v>0</v>
      </c>
      <c r="BZ3193" s="2">
        <v>0</v>
      </c>
      <c r="CA3193" s="2">
        <v>0</v>
      </c>
      <c r="CB3193" s="2">
        <v>0</v>
      </c>
      <c r="CC3193" s="2">
        <v>0</v>
      </c>
      <c r="CD3193" s="2">
        <v>0</v>
      </c>
      <c r="CE3193" s="2">
        <v>0</v>
      </c>
      <c r="CF3193" s="2">
        <v>0</v>
      </c>
      <c r="CG3193" s="2">
        <v>0</v>
      </c>
      <c r="CH3193" s="2">
        <v>0</v>
      </c>
      <c r="CI3193" s="2">
        <v>0</v>
      </c>
      <c r="CJ3193" s="2">
        <v>0</v>
      </c>
      <c r="CK3193" s="2">
        <v>7</v>
      </c>
      <c r="CL3193" s="2">
        <v>0</v>
      </c>
    </row>
    <row r="3194" spans="1:90" x14ac:dyDescent="0.25">
      <c r="A3194" t="s">
        <v>115</v>
      </c>
      <c r="B3194">
        <v>21101</v>
      </c>
      <c r="C3194" t="s">
        <v>549</v>
      </c>
      <c r="D3194">
        <v>1</v>
      </c>
      <c r="E3194">
        <v>8</v>
      </c>
      <c r="F3194">
        <v>34757</v>
      </c>
      <c r="G3194">
        <v>35034757</v>
      </c>
      <c r="H3194" t="s">
        <v>14794</v>
      </c>
      <c r="I3194">
        <v>351</v>
      </c>
      <c r="J3194" t="s">
        <v>550</v>
      </c>
      <c r="K3194" t="s">
        <v>14795</v>
      </c>
      <c r="L3194">
        <v>1</v>
      </c>
      <c r="M3194" t="s">
        <v>550</v>
      </c>
      <c r="N3194">
        <v>11920000</v>
      </c>
      <c r="O3194" t="s">
        <v>102</v>
      </c>
      <c r="P3194" t="s">
        <v>2425</v>
      </c>
      <c r="Q3194">
        <v>73</v>
      </c>
      <c r="R3194">
        <v>13</v>
      </c>
      <c r="S3194">
        <v>38411308</v>
      </c>
      <c r="T3194">
        <v>38412286</v>
      </c>
      <c r="U3194" t="s">
        <v>14796</v>
      </c>
      <c r="V3194">
        <v>1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16</v>
      </c>
      <c r="AE3194" s="2">
        <v>46</v>
      </c>
      <c r="AF3194" s="2">
        <v>24</v>
      </c>
      <c r="AG3194" s="2">
        <v>44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0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  <c r="BG3194" s="2">
        <v>0</v>
      </c>
      <c r="BH3194" s="2">
        <v>0</v>
      </c>
      <c r="BI3194" s="2">
        <v>0</v>
      </c>
      <c r="BJ3194" s="2">
        <v>0</v>
      </c>
      <c r="BK3194" s="2">
        <v>0</v>
      </c>
      <c r="BL3194" s="2">
        <v>1</v>
      </c>
      <c r="BM3194" s="2">
        <v>2</v>
      </c>
      <c r="BN3194" s="2">
        <v>1</v>
      </c>
      <c r="BO3194" s="2">
        <v>2</v>
      </c>
      <c r="BP3194" s="2">
        <v>0</v>
      </c>
      <c r="BQ3194" s="2">
        <v>0</v>
      </c>
      <c r="BR3194" s="2">
        <v>0</v>
      </c>
      <c r="BS3194" s="2">
        <v>0</v>
      </c>
      <c r="BT3194" s="2">
        <v>0</v>
      </c>
      <c r="BU3194" s="2">
        <v>0</v>
      </c>
      <c r="BV3194" s="2">
        <v>0</v>
      </c>
      <c r="BW3194" s="2">
        <v>0</v>
      </c>
      <c r="BX3194" s="2">
        <v>0</v>
      </c>
      <c r="BY3194" s="2">
        <v>0</v>
      </c>
      <c r="BZ3194" s="2">
        <v>0</v>
      </c>
      <c r="CA3194" s="2">
        <v>0</v>
      </c>
      <c r="CB3194" s="2">
        <v>0</v>
      </c>
      <c r="CC3194" s="2">
        <v>0</v>
      </c>
      <c r="CD3194" s="2">
        <v>0</v>
      </c>
      <c r="CE3194" s="2">
        <v>0</v>
      </c>
      <c r="CF3194" s="2">
        <v>0</v>
      </c>
      <c r="CG3194" s="2">
        <v>0</v>
      </c>
      <c r="CH3194" s="2">
        <v>0</v>
      </c>
      <c r="CI3194" s="2">
        <v>0</v>
      </c>
      <c r="CJ3194" s="2">
        <v>0</v>
      </c>
      <c r="CK3194" s="2">
        <v>0</v>
      </c>
      <c r="CL3194" s="2">
        <v>0</v>
      </c>
    </row>
    <row r="3195" spans="1:90" x14ac:dyDescent="0.25">
      <c r="A3195" t="s">
        <v>115</v>
      </c>
      <c r="B3195">
        <v>21101</v>
      </c>
      <c r="C3195" t="s">
        <v>549</v>
      </c>
      <c r="D3195">
        <v>1</v>
      </c>
      <c r="E3195">
        <v>8</v>
      </c>
      <c r="F3195">
        <v>900035</v>
      </c>
      <c r="G3195">
        <v>35900035</v>
      </c>
      <c r="H3195" t="s">
        <v>8638</v>
      </c>
      <c r="I3195">
        <v>448</v>
      </c>
      <c r="J3195" t="s">
        <v>549</v>
      </c>
      <c r="K3195" t="s">
        <v>6102</v>
      </c>
      <c r="L3195">
        <v>1</v>
      </c>
      <c r="M3195" t="s">
        <v>549</v>
      </c>
      <c r="N3195">
        <v>11850000</v>
      </c>
      <c r="O3195" t="s">
        <v>162</v>
      </c>
      <c r="P3195" t="s">
        <v>3743</v>
      </c>
      <c r="Q3195" t="s">
        <v>127</v>
      </c>
      <c r="R3195">
        <v>13</v>
      </c>
      <c r="S3195">
        <v>38471319</v>
      </c>
      <c r="T3195">
        <v>38471461</v>
      </c>
      <c r="U3195" t="s">
        <v>8639</v>
      </c>
      <c r="V3195">
        <v>1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64</v>
      </c>
      <c r="AE3195" s="2">
        <v>75</v>
      </c>
      <c r="AF3195" s="2">
        <v>52</v>
      </c>
      <c r="AG3195" s="2">
        <v>81</v>
      </c>
      <c r="AH3195" s="2">
        <v>89</v>
      </c>
      <c r="AI3195" s="2">
        <v>62</v>
      </c>
      <c r="AJ3195" s="2">
        <v>48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0</v>
      </c>
      <c r="AQ3195" s="2">
        <v>0</v>
      </c>
      <c r="AR3195" s="2">
        <v>15</v>
      </c>
      <c r="AS3195" s="2">
        <v>0</v>
      </c>
      <c r="AT3195" s="2">
        <v>0</v>
      </c>
      <c r="AU3195" s="2">
        <v>11</v>
      </c>
      <c r="AV3195" s="2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2">
        <v>273</v>
      </c>
      <c r="BD3195" s="2">
        <v>5</v>
      </c>
      <c r="BE3195" s="2">
        <v>0</v>
      </c>
      <c r="BF3195" s="2">
        <v>0</v>
      </c>
      <c r="BG3195" s="2">
        <v>0</v>
      </c>
      <c r="BH3195" s="2">
        <v>0</v>
      </c>
      <c r="BI3195" s="2">
        <v>0</v>
      </c>
      <c r="BJ3195" s="2">
        <v>0</v>
      </c>
      <c r="BK3195" s="2">
        <v>0</v>
      </c>
      <c r="BL3195" s="2">
        <v>4</v>
      </c>
      <c r="BM3195" s="2">
        <v>6</v>
      </c>
      <c r="BN3195" s="2">
        <v>3</v>
      </c>
      <c r="BO3195" s="2">
        <v>3</v>
      </c>
      <c r="BP3195" s="2">
        <v>3</v>
      </c>
      <c r="BQ3195" s="2">
        <v>2</v>
      </c>
      <c r="BR3195" s="2">
        <v>2</v>
      </c>
      <c r="BS3195" s="2">
        <v>0</v>
      </c>
      <c r="BT3195" s="2">
        <v>0</v>
      </c>
      <c r="BU3195" s="2">
        <v>0</v>
      </c>
      <c r="BV3195" s="2">
        <v>0</v>
      </c>
      <c r="BW3195" s="2">
        <v>0</v>
      </c>
      <c r="BX3195" s="2">
        <v>0</v>
      </c>
      <c r="BY3195" s="2">
        <v>0</v>
      </c>
      <c r="BZ3195" s="2">
        <v>2</v>
      </c>
      <c r="CA3195" s="2">
        <v>0</v>
      </c>
      <c r="CB3195" s="2">
        <v>0</v>
      </c>
      <c r="CC3195" s="2">
        <v>1</v>
      </c>
      <c r="CD3195" s="2">
        <v>0</v>
      </c>
      <c r="CE3195" s="2">
        <v>0</v>
      </c>
      <c r="CF3195" s="2">
        <v>0</v>
      </c>
      <c r="CG3195" s="2">
        <v>0</v>
      </c>
      <c r="CH3195" s="2">
        <v>0</v>
      </c>
      <c r="CI3195" s="2">
        <v>0</v>
      </c>
      <c r="CJ3195" s="2">
        <v>0</v>
      </c>
      <c r="CK3195" s="2">
        <v>18</v>
      </c>
      <c r="CL3195" s="2">
        <v>1</v>
      </c>
    </row>
    <row r="3196" spans="1:90" x14ac:dyDescent="0.25">
      <c r="A3196" t="s">
        <v>115</v>
      </c>
      <c r="B3196">
        <v>21101</v>
      </c>
      <c r="C3196" t="s">
        <v>549</v>
      </c>
      <c r="D3196">
        <v>1</v>
      </c>
      <c r="E3196">
        <v>8</v>
      </c>
      <c r="F3196">
        <v>39056</v>
      </c>
      <c r="G3196">
        <v>35039056</v>
      </c>
      <c r="H3196" t="s">
        <v>17932</v>
      </c>
      <c r="I3196">
        <v>351</v>
      </c>
      <c r="J3196" t="s">
        <v>550</v>
      </c>
      <c r="K3196" t="s">
        <v>13101</v>
      </c>
      <c r="L3196">
        <v>1</v>
      </c>
      <c r="M3196" t="s">
        <v>550</v>
      </c>
      <c r="N3196">
        <v>11920000</v>
      </c>
      <c r="O3196" t="s">
        <v>102</v>
      </c>
      <c r="P3196" t="s">
        <v>13102</v>
      </c>
      <c r="Q3196" t="s">
        <v>127</v>
      </c>
      <c r="R3196">
        <v>13</v>
      </c>
      <c r="S3196">
        <v>38481149</v>
      </c>
      <c r="U3196" t="s">
        <v>17933</v>
      </c>
      <c r="V3196">
        <v>1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17</v>
      </c>
      <c r="AE3196" s="2">
        <v>18</v>
      </c>
      <c r="AF3196" s="2">
        <v>15</v>
      </c>
      <c r="AG3196" s="2">
        <v>21</v>
      </c>
      <c r="AH3196" s="2">
        <v>17</v>
      </c>
      <c r="AI3196" s="2">
        <v>16</v>
      </c>
      <c r="AJ3196" s="2">
        <v>20</v>
      </c>
      <c r="AK3196" s="2">
        <v>0</v>
      </c>
      <c r="AL3196" s="2">
        <v>0</v>
      </c>
      <c r="AM3196" s="2">
        <v>0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2">
        <v>27</v>
      </c>
      <c r="BD3196" s="2">
        <v>0</v>
      </c>
      <c r="BE3196" s="2">
        <v>0</v>
      </c>
      <c r="BF3196" s="2">
        <v>0</v>
      </c>
      <c r="BG3196" s="2">
        <v>0</v>
      </c>
      <c r="BH3196" s="2">
        <v>0</v>
      </c>
      <c r="BI3196" s="2">
        <v>0</v>
      </c>
      <c r="BJ3196" s="2">
        <v>0</v>
      </c>
      <c r="BK3196" s="2">
        <v>0</v>
      </c>
      <c r="BL3196" s="2">
        <v>1</v>
      </c>
      <c r="BM3196" s="2">
        <v>1</v>
      </c>
      <c r="BN3196" s="2">
        <v>1</v>
      </c>
      <c r="BO3196" s="2">
        <v>1</v>
      </c>
      <c r="BP3196" s="2">
        <v>1</v>
      </c>
      <c r="BQ3196" s="2">
        <v>2</v>
      </c>
      <c r="BR3196" s="2">
        <v>1</v>
      </c>
      <c r="BS3196" s="2">
        <v>0</v>
      </c>
      <c r="BT3196" s="2">
        <v>0</v>
      </c>
      <c r="BU3196" s="2">
        <v>0</v>
      </c>
      <c r="BV3196" s="2">
        <v>0</v>
      </c>
      <c r="BW3196" s="2">
        <v>0</v>
      </c>
      <c r="BX3196" s="2">
        <v>0</v>
      </c>
      <c r="BY3196" s="2">
        <v>0</v>
      </c>
      <c r="BZ3196" s="2">
        <v>0</v>
      </c>
      <c r="CA3196" s="2">
        <v>0</v>
      </c>
      <c r="CB3196" s="2">
        <v>0</v>
      </c>
      <c r="CC3196" s="2">
        <v>0</v>
      </c>
      <c r="CD3196" s="2">
        <v>0</v>
      </c>
      <c r="CE3196" s="2">
        <v>0</v>
      </c>
      <c r="CF3196" s="2">
        <v>0</v>
      </c>
      <c r="CG3196" s="2">
        <v>0</v>
      </c>
      <c r="CH3196" s="2">
        <v>0</v>
      </c>
      <c r="CI3196" s="2">
        <v>0</v>
      </c>
      <c r="CJ3196" s="2">
        <v>0</v>
      </c>
      <c r="CK3196" s="2">
        <v>2</v>
      </c>
      <c r="CL3196" s="2">
        <v>0</v>
      </c>
    </row>
    <row r="3197" spans="1:90" x14ac:dyDescent="0.25">
      <c r="A3197" t="s">
        <v>115</v>
      </c>
      <c r="B3197">
        <v>21101</v>
      </c>
      <c r="C3197" t="s">
        <v>549</v>
      </c>
      <c r="D3197">
        <v>1</v>
      </c>
      <c r="E3197">
        <v>8</v>
      </c>
      <c r="F3197">
        <v>34836</v>
      </c>
      <c r="G3197">
        <v>35034836</v>
      </c>
      <c r="H3197" t="s">
        <v>594</v>
      </c>
      <c r="I3197">
        <v>381</v>
      </c>
      <c r="J3197" t="s">
        <v>594</v>
      </c>
      <c r="K3197" t="s">
        <v>91</v>
      </c>
      <c r="L3197">
        <v>1</v>
      </c>
      <c r="M3197" t="s">
        <v>594</v>
      </c>
      <c r="N3197">
        <v>11760000</v>
      </c>
      <c r="P3197" t="s">
        <v>5732</v>
      </c>
      <c r="Q3197">
        <v>306</v>
      </c>
      <c r="R3197">
        <v>13</v>
      </c>
      <c r="S3197">
        <v>34181185</v>
      </c>
      <c r="T3197">
        <v>34181528</v>
      </c>
      <c r="U3197" t="s">
        <v>5733</v>
      </c>
      <c r="V3197">
        <v>1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127</v>
      </c>
      <c r="AE3197" s="2">
        <v>96</v>
      </c>
      <c r="AF3197" s="2">
        <v>92</v>
      </c>
      <c r="AG3197" s="2">
        <v>119</v>
      </c>
      <c r="AH3197" s="2">
        <v>107</v>
      </c>
      <c r="AI3197" s="2">
        <v>98</v>
      </c>
      <c r="AJ3197" s="2">
        <v>116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0</v>
      </c>
      <c r="AU3197" s="2">
        <v>0</v>
      </c>
      <c r="AV3197" s="2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2">
        <v>161</v>
      </c>
      <c r="BD3197" s="2">
        <v>15</v>
      </c>
      <c r="BE3197" s="2">
        <v>0</v>
      </c>
      <c r="BF3197" s="2">
        <v>0</v>
      </c>
      <c r="BG3197" s="2">
        <v>0</v>
      </c>
      <c r="BH3197" s="2">
        <v>0</v>
      </c>
      <c r="BI3197" s="2">
        <v>0</v>
      </c>
      <c r="BJ3197" s="2">
        <v>0</v>
      </c>
      <c r="BK3197" s="2">
        <v>0</v>
      </c>
      <c r="BL3197" s="2">
        <v>7</v>
      </c>
      <c r="BM3197" s="2">
        <v>4</v>
      </c>
      <c r="BN3197" s="2">
        <v>5</v>
      </c>
      <c r="BO3197" s="2">
        <v>8</v>
      </c>
      <c r="BP3197" s="2">
        <v>9</v>
      </c>
      <c r="BQ3197" s="2">
        <v>4</v>
      </c>
      <c r="BR3197" s="2">
        <v>4</v>
      </c>
      <c r="BS3197" s="2">
        <v>0</v>
      </c>
      <c r="BT3197" s="2">
        <v>0</v>
      </c>
      <c r="BU3197" s="2">
        <v>0</v>
      </c>
      <c r="BV3197" s="2">
        <v>0</v>
      </c>
      <c r="BW3197" s="2">
        <v>0</v>
      </c>
      <c r="BX3197" s="2">
        <v>0</v>
      </c>
      <c r="BY3197" s="2">
        <v>0</v>
      </c>
      <c r="BZ3197" s="2">
        <v>0</v>
      </c>
      <c r="CA3197" s="2">
        <v>0</v>
      </c>
      <c r="CB3197" s="2">
        <v>0</v>
      </c>
      <c r="CC3197" s="2">
        <v>0</v>
      </c>
      <c r="CD3197" s="2">
        <v>0</v>
      </c>
      <c r="CE3197" s="2">
        <v>0</v>
      </c>
      <c r="CF3197" s="2">
        <v>0</v>
      </c>
      <c r="CG3197" s="2">
        <v>0</v>
      </c>
      <c r="CH3197" s="2">
        <v>0</v>
      </c>
      <c r="CI3197" s="2">
        <v>0</v>
      </c>
      <c r="CJ3197" s="2">
        <v>0</v>
      </c>
      <c r="CK3197" s="2">
        <v>8</v>
      </c>
      <c r="CL3197" s="2">
        <v>6</v>
      </c>
    </row>
    <row r="3198" spans="1:90" x14ac:dyDescent="0.25">
      <c r="A3198" t="s">
        <v>115</v>
      </c>
      <c r="B3198">
        <v>21101</v>
      </c>
      <c r="C3198" t="s">
        <v>549</v>
      </c>
      <c r="D3198">
        <v>1</v>
      </c>
      <c r="E3198">
        <v>8</v>
      </c>
      <c r="F3198">
        <v>34769</v>
      </c>
      <c r="G3198">
        <v>35034769</v>
      </c>
      <c r="H3198" t="s">
        <v>15306</v>
      </c>
      <c r="I3198">
        <v>351</v>
      </c>
      <c r="J3198" t="s">
        <v>550</v>
      </c>
      <c r="K3198" t="s">
        <v>91</v>
      </c>
      <c r="L3198">
        <v>1</v>
      </c>
      <c r="M3198" t="s">
        <v>550</v>
      </c>
      <c r="N3198">
        <v>11920000</v>
      </c>
      <c r="O3198" t="s">
        <v>102</v>
      </c>
      <c r="P3198" t="s">
        <v>15307</v>
      </c>
      <c r="Q3198">
        <v>162</v>
      </c>
      <c r="R3198">
        <v>13</v>
      </c>
      <c r="S3198">
        <v>38411245</v>
      </c>
      <c r="T3198">
        <v>38413004</v>
      </c>
      <c r="U3198" t="s">
        <v>15308</v>
      </c>
      <c r="V3198">
        <v>1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203</v>
      </c>
      <c r="AI3198" s="2">
        <v>190</v>
      </c>
      <c r="AJ3198" s="2">
        <v>134</v>
      </c>
      <c r="AK3198" s="2">
        <v>0</v>
      </c>
      <c r="AL3198" s="2">
        <v>0</v>
      </c>
      <c r="AM3198" s="2">
        <v>0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0</v>
      </c>
      <c r="AU3198" s="2">
        <v>160</v>
      </c>
      <c r="AV3198" s="2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0</v>
      </c>
      <c r="BB3198" s="2">
        <v>0</v>
      </c>
      <c r="BC3198" s="2">
        <v>160</v>
      </c>
      <c r="BD3198" s="2">
        <v>0</v>
      </c>
      <c r="BE3198" s="2">
        <v>0</v>
      </c>
      <c r="BF3198" s="2">
        <v>0</v>
      </c>
      <c r="BG3198" s="2">
        <v>0</v>
      </c>
      <c r="BH3198" s="2">
        <v>0</v>
      </c>
      <c r="BI3198" s="2">
        <v>0</v>
      </c>
      <c r="BJ3198" s="2">
        <v>0</v>
      </c>
      <c r="BK3198" s="2">
        <v>0</v>
      </c>
      <c r="BL3198" s="2">
        <v>0</v>
      </c>
      <c r="BM3198" s="2">
        <v>0</v>
      </c>
      <c r="BN3198" s="2">
        <v>0</v>
      </c>
      <c r="BO3198" s="2">
        <v>0</v>
      </c>
      <c r="BP3198" s="2">
        <v>8</v>
      </c>
      <c r="BQ3198" s="2">
        <v>6</v>
      </c>
      <c r="BR3198" s="2">
        <v>5</v>
      </c>
      <c r="BS3198" s="2">
        <v>0</v>
      </c>
      <c r="BT3198" s="2">
        <v>0</v>
      </c>
      <c r="BU3198" s="2">
        <v>0</v>
      </c>
      <c r="BV3198" s="2">
        <v>0</v>
      </c>
      <c r="BW3198" s="2">
        <v>0</v>
      </c>
      <c r="BX3198" s="2">
        <v>0</v>
      </c>
      <c r="BY3198" s="2">
        <v>0</v>
      </c>
      <c r="BZ3198" s="2">
        <v>0</v>
      </c>
      <c r="CA3198" s="2">
        <v>0</v>
      </c>
      <c r="CB3198" s="2">
        <v>0</v>
      </c>
      <c r="CC3198" s="2">
        <v>7</v>
      </c>
      <c r="CD3198" s="2">
        <v>0</v>
      </c>
      <c r="CE3198" s="2">
        <v>0</v>
      </c>
      <c r="CF3198" s="2">
        <v>0</v>
      </c>
      <c r="CG3198" s="2">
        <v>0</v>
      </c>
      <c r="CH3198" s="2">
        <v>0</v>
      </c>
      <c r="CI3198" s="2">
        <v>0</v>
      </c>
      <c r="CJ3198" s="2">
        <v>0</v>
      </c>
      <c r="CK3198" s="2">
        <v>5</v>
      </c>
      <c r="CL3198" s="2">
        <v>0</v>
      </c>
    </row>
    <row r="3199" spans="1:90" x14ac:dyDescent="0.25">
      <c r="A3199" t="s">
        <v>115</v>
      </c>
      <c r="B3199">
        <v>21101</v>
      </c>
      <c r="C3199" t="s">
        <v>549</v>
      </c>
      <c r="D3199">
        <v>1</v>
      </c>
      <c r="E3199">
        <v>8</v>
      </c>
      <c r="F3199">
        <v>34939</v>
      </c>
      <c r="G3199">
        <v>35034939</v>
      </c>
      <c r="H3199" t="s">
        <v>17975</v>
      </c>
      <c r="I3199">
        <v>409</v>
      </c>
      <c r="J3199" t="s">
        <v>2871</v>
      </c>
      <c r="K3199" t="s">
        <v>2253</v>
      </c>
      <c r="L3199">
        <v>1</v>
      </c>
      <c r="M3199" t="s">
        <v>2871</v>
      </c>
      <c r="N3199">
        <v>11800000</v>
      </c>
      <c r="O3199" t="s">
        <v>102</v>
      </c>
      <c r="P3199" t="s">
        <v>3070</v>
      </c>
      <c r="Q3199">
        <v>205</v>
      </c>
      <c r="R3199">
        <v>13</v>
      </c>
      <c r="S3199">
        <v>38443515</v>
      </c>
      <c r="T3199">
        <v>38444372</v>
      </c>
      <c r="U3199" t="s">
        <v>17976</v>
      </c>
      <c r="V3199">
        <v>1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84</v>
      </c>
      <c r="AE3199" s="2">
        <v>68</v>
      </c>
      <c r="AF3199" s="2">
        <v>83</v>
      </c>
      <c r="AG3199" s="2">
        <v>87</v>
      </c>
      <c r="AH3199" s="2">
        <v>122</v>
      </c>
      <c r="AI3199" s="2">
        <v>109</v>
      </c>
      <c r="AJ3199" s="2">
        <v>103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0</v>
      </c>
      <c r="AQ3199" s="2">
        <v>0</v>
      </c>
      <c r="AR3199" s="2">
        <v>70</v>
      </c>
      <c r="AS3199" s="2">
        <v>0</v>
      </c>
      <c r="AT3199" s="2">
        <v>0</v>
      </c>
      <c r="AU3199" s="2">
        <v>89</v>
      </c>
      <c r="AV3199" s="2">
        <v>0</v>
      </c>
      <c r="AW3199" s="2">
        <v>0</v>
      </c>
      <c r="AX3199" s="2">
        <v>0</v>
      </c>
      <c r="AY3199" s="2">
        <v>0</v>
      </c>
      <c r="AZ3199" s="2">
        <v>0</v>
      </c>
      <c r="BA3199" s="2">
        <v>0</v>
      </c>
      <c r="BB3199" s="2">
        <v>0</v>
      </c>
      <c r="BC3199" s="2">
        <v>208</v>
      </c>
      <c r="BD3199" s="2">
        <v>2</v>
      </c>
      <c r="BE3199" s="2">
        <v>0</v>
      </c>
      <c r="BF3199" s="2">
        <v>0</v>
      </c>
      <c r="BG3199" s="2">
        <v>0</v>
      </c>
      <c r="BH3199" s="2">
        <v>0</v>
      </c>
      <c r="BI3199" s="2">
        <v>0</v>
      </c>
      <c r="BJ3199" s="2">
        <v>0</v>
      </c>
      <c r="BK3199" s="2">
        <v>0</v>
      </c>
      <c r="BL3199" s="2">
        <v>7</v>
      </c>
      <c r="BM3199" s="2">
        <v>3</v>
      </c>
      <c r="BN3199" s="2">
        <v>4</v>
      </c>
      <c r="BO3199" s="2">
        <v>5</v>
      </c>
      <c r="BP3199" s="2">
        <v>6</v>
      </c>
      <c r="BQ3199" s="2">
        <v>5</v>
      </c>
      <c r="BR3199" s="2">
        <v>5</v>
      </c>
      <c r="BS3199" s="2">
        <v>0</v>
      </c>
      <c r="BT3199" s="2">
        <v>0</v>
      </c>
      <c r="BU3199" s="2">
        <v>0</v>
      </c>
      <c r="BV3199" s="2">
        <v>0</v>
      </c>
      <c r="BW3199" s="2">
        <v>0</v>
      </c>
      <c r="BX3199" s="2">
        <v>0</v>
      </c>
      <c r="BY3199" s="2">
        <v>0</v>
      </c>
      <c r="BZ3199" s="2">
        <v>4</v>
      </c>
      <c r="CA3199" s="2">
        <v>0</v>
      </c>
      <c r="CB3199" s="2">
        <v>0</v>
      </c>
      <c r="CC3199" s="2">
        <v>4</v>
      </c>
      <c r="CD3199" s="2">
        <v>0</v>
      </c>
      <c r="CE3199" s="2">
        <v>0</v>
      </c>
      <c r="CF3199" s="2">
        <v>0</v>
      </c>
      <c r="CG3199" s="2">
        <v>0</v>
      </c>
      <c r="CH3199" s="2">
        <v>0</v>
      </c>
      <c r="CI3199" s="2">
        <v>0</v>
      </c>
      <c r="CJ3199" s="2">
        <v>0</v>
      </c>
      <c r="CK3199" s="2">
        <v>11</v>
      </c>
      <c r="CL3199" s="2">
        <v>1</v>
      </c>
    </row>
    <row r="3200" spans="1:90" x14ac:dyDescent="0.25">
      <c r="A3200" t="s">
        <v>115</v>
      </c>
      <c r="B3200">
        <v>21101</v>
      </c>
      <c r="C3200" t="s">
        <v>549</v>
      </c>
      <c r="D3200">
        <v>1</v>
      </c>
      <c r="E3200">
        <v>8</v>
      </c>
      <c r="F3200">
        <v>908344</v>
      </c>
      <c r="G3200">
        <v>35908344</v>
      </c>
      <c r="H3200" t="s">
        <v>15980</v>
      </c>
      <c r="I3200">
        <v>351</v>
      </c>
      <c r="J3200" t="s">
        <v>550</v>
      </c>
      <c r="K3200" t="s">
        <v>15981</v>
      </c>
      <c r="L3200">
        <v>1</v>
      </c>
      <c r="M3200" t="s">
        <v>550</v>
      </c>
      <c r="N3200">
        <v>11920000</v>
      </c>
      <c r="O3200" t="s">
        <v>102</v>
      </c>
      <c r="P3200" t="s">
        <v>2711</v>
      </c>
      <c r="Q3200" t="s">
        <v>15982</v>
      </c>
      <c r="U3200" t="s">
        <v>15983</v>
      </c>
      <c r="V3200">
        <v>2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26</v>
      </c>
      <c r="AE3200" s="2">
        <v>25</v>
      </c>
      <c r="AF3200" s="2">
        <v>40</v>
      </c>
      <c r="AG3200" s="2">
        <v>29</v>
      </c>
      <c r="AH3200" s="2">
        <v>44</v>
      </c>
      <c r="AI3200" s="2">
        <v>29</v>
      </c>
      <c r="AJ3200" s="2">
        <v>48</v>
      </c>
      <c r="AK3200" s="2">
        <v>0</v>
      </c>
      <c r="AL3200" s="2">
        <v>0</v>
      </c>
      <c r="AM3200" s="2">
        <v>0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2">
        <v>83</v>
      </c>
      <c r="BD3200" s="2">
        <v>0</v>
      </c>
      <c r="BE3200" s="2">
        <v>0</v>
      </c>
      <c r="BF3200" s="2">
        <v>0</v>
      </c>
      <c r="BG3200" s="2">
        <v>0</v>
      </c>
      <c r="BH3200" s="2">
        <v>0</v>
      </c>
      <c r="BI3200" s="2">
        <v>0</v>
      </c>
      <c r="BJ3200" s="2">
        <v>0</v>
      </c>
      <c r="BK3200" s="2">
        <v>0</v>
      </c>
      <c r="BL3200" s="2">
        <v>1</v>
      </c>
      <c r="BM3200" s="2">
        <v>1</v>
      </c>
      <c r="BN3200" s="2">
        <v>2</v>
      </c>
      <c r="BO3200" s="2">
        <v>1</v>
      </c>
      <c r="BP3200" s="2">
        <v>2</v>
      </c>
      <c r="BQ3200" s="2">
        <v>1</v>
      </c>
      <c r="BR3200" s="2">
        <v>2</v>
      </c>
      <c r="BS3200" s="2">
        <v>0</v>
      </c>
      <c r="BT3200" s="2">
        <v>0</v>
      </c>
      <c r="BU3200" s="2">
        <v>0</v>
      </c>
      <c r="BV3200" s="2">
        <v>0</v>
      </c>
      <c r="BW3200" s="2">
        <v>0</v>
      </c>
      <c r="BX3200" s="2">
        <v>0</v>
      </c>
      <c r="BY3200" s="2">
        <v>0</v>
      </c>
      <c r="BZ3200" s="2">
        <v>0</v>
      </c>
      <c r="CA3200" s="2">
        <v>0</v>
      </c>
      <c r="CB3200" s="2">
        <v>0</v>
      </c>
      <c r="CC3200" s="2">
        <v>0</v>
      </c>
      <c r="CD3200" s="2">
        <v>0</v>
      </c>
      <c r="CE3200" s="2">
        <v>0</v>
      </c>
      <c r="CF3200" s="2">
        <v>0</v>
      </c>
      <c r="CG3200" s="2">
        <v>0</v>
      </c>
      <c r="CH3200" s="2">
        <v>0</v>
      </c>
      <c r="CI3200" s="2">
        <v>0</v>
      </c>
      <c r="CJ3200" s="2">
        <v>0</v>
      </c>
      <c r="CK3200" s="2">
        <v>4</v>
      </c>
      <c r="CL3200" s="2">
        <v>0</v>
      </c>
    </row>
    <row r="3201" spans="1:90" x14ac:dyDescent="0.25">
      <c r="A3201" t="s">
        <v>115</v>
      </c>
      <c r="B3201">
        <v>21101</v>
      </c>
      <c r="C3201" t="s">
        <v>549</v>
      </c>
      <c r="D3201">
        <v>1</v>
      </c>
      <c r="E3201">
        <v>8</v>
      </c>
      <c r="F3201">
        <v>40289</v>
      </c>
      <c r="G3201">
        <v>35040289</v>
      </c>
      <c r="H3201" t="s">
        <v>8707</v>
      </c>
      <c r="I3201">
        <v>409</v>
      </c>
      <c r="J3201" t="s">
        <v>2871</v>
      </c>
      <c r="K3201" t="s">
        <v>1930</v>
      </c>
      <c r="L3201">
        <v>1</v>
      </c>
      <c r="M3201" t="s">
        <v>2871</v>
      </c>
      <c r="N3201">
        <v>11800000</v>
      </c>
      <c r="P3201" t="s">
        <v>11581</v>
      </c>
      <c r="Q3201">
        <v>501</v>
      </c>
      <c r="R3201">
        <v>13</v>
      </c>
      <c r="S3201">
        <v>38443502</v>
      </c>
      <c r="T3201">
        <v>38443506</v>
      </c>
      <c r="U3201" t="s">
        <v>11582</v>
      </c>
      <c r="V3201">
        <v>2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34</v>
      </c>
      <c r="AE3201" s="2">
        <v>27</v>
      </c>
      <c r="AF3201" s="2">
        <v>41</v>
      </c>
      <c r="AG3201" s="2">
        <v>41</v>
      </c>
      <c r="AH3201" s="2">
        <v>46</v>
      </c>
      <c r="AI3201" s="2">
        <v>18</v>
      </c>
      <c r="AJ3201" s="2">
        <v>31</v>
      </c>
      <c r="AK3201" s="2">
        <v>0</v>
      </c>
      <c r="AL3201" s="2">
        <v>0</v>
      </c>
      <c r="AM3201" s="2">
        <v>0</v>
      </c>
      <c r="AN3201" s="2">
        <v>0</v>
      </c>
      <c r="AO3201" s="2">
        <v>0</v>
      </c>
      <c r="AP3201" s="2">
        <v>0</v>
      </c>
      <c r="AQ3201" s="2">
        <v>0</v>
      </c>
      <c r="AR3201" s="2">
        <v>40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0</v>
      </c>
      <c r="BA3201" s="2">
        <v>0</v>
      </c>
      <c r="BB3201" s="2">
        <v>0</v>
      </c>
      <c r="BC3201" s="2">
        <v>45</v>
      </c>
      <c r="BD3201" s="2">
        <v>0</v>
      </c>
      <c r="BE3201" s="2">
        <v>0</v>
      </c>
      <c r="BF3201" s="2">
        <v>0</v>
      </c>
      <c r="BG3201" s="2">
        <v>0</v>
      </c>
      <c r="BH3201" s="2">
        <v>0</v>
      </c>
      <c r="BI3201" s="2">
        <v>0</v>
      </c>
      <c r="BJ3201" s="2">
        <v>0</v>
      </c>
      <c r="BK3201" s="2">
        <v>0</v>
      </c>
      <c r="BL3201" s="2">
        <v>2</v>
      </c>
      <c r="BM3201" s="2">
        <v>2</v>
      </c>
      <c r="BN3201" s="2">
        <v>2</v>
      </c>
      <c r="BO3201" s="2">
        <v>3</v>
      </c>
      <c r="BP3201" s="2">
        <v>3</v>
      </c>
      <c r="BQ3201" s="2">
        <v>1</v>
      </c>
      <c r="BR3201" s="2">
        <v>1</v>
      </c>
      <c r="BS3201" s="2">
        <v>0</v>
      </c>
      <c r="BT3201" s="2">
        <v>0</v>
      </c>
      <c r="BU3201" s="2">
        <v>0</v>
      </c>
      <c r="BV3201" s="2">
        <v>0</v>
      </c>
      <c r="BW3201" s="2">
        <v>0</v>
      </c>
      <c r="BX3201" s="2">
        <v>0</v>
      </c>
      <c r="BY3201" s="2">
        <v>0</v>
      </c>
      <c r="BZ3201" s="2">
        <v>2</v>
      </c>
      <c r="CA3201" s="2">
        <v>0</v>
      </c>
      <c r="CB3201" s="2">
        <v>0</v>
      </c>
      <c r="CC3201" s="2">
        <v>0</v>
      </c>
      <c r="CD3201" s="2">
        <v>0</v>
      </c>
      <c r="CE3201" s="2">
        <v>0</v>
      </c>
      <c r="CF3201" s="2">
        <v>0</v>
      </c>
      <c r="CG3201" s="2">
        <v>0</v>
      </c>
      <c r="CH3201" s="2">
        <v>0</v>
      </c>
      <c r="CI3201" s="2">
        <v>0</v>
      </c>
      <c r="CJ3201" s="2">
        <v>0</v>
      </c>
      <c r="CK3201" s="2">
        <v>4</v>
      </c>
      <c r="CL3201" s="2">
        <v>0</v>
      </c>
    </row>
    <row r="3202" spans="1:90" x14ac:dyDescent="0.25">
      <c r="A3202" t="s">
        <v>115</v>
      </c>
      <c r="B3202">
        <v>21101</v>
      </c>
      <c r="C3202" t="s">
        <v>549</v>
      </c>
      <c r="D3202">
        <v>1</v>
      </c>
      <c r="E3202">
        <v>8</v>
      </c>
      <c r="F3202">
        <v>34770</v>
      </c>
      <c r="G3202">
        <v>35034770</v>
      </c>
      <c r="H3202" t="s">
        <v>4628</v>
      </c>
      <c r="I3202">
        <v>351</v>
      </c>
      <c r="J3202" t="s">
        <v>550</v>
      </c>
      <c r="K3202" t="s">
        <v>3370</v>
      </c>
      <c r="L3202">
        <v>1</v>
      </c>
      <c r="M3202" t="s">
        <v>550</v>
      </c>
      <c r="N3202">
        <v>11920000</v>
      </c>
      <c r="O3202" t="s">
        <v>102</v>
      </c>
      <c r="P3202" t="s">
        <v>4629</v>
      </c>
      <c r="Q3202" t="s">
        <v>127</v>
      </c>
      <c r="R3202">
        <v>13</v>
      </c>
      <c r="S3202">
        <v>38413008</v>
      </c>
      <c r="T3202">
        <v>38413223</v>
      </c>
      <c r="U3202" t="s">
        <v>4630</v>
      </c>
      <c r="V3202">
        <v>1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35</v>
      </c>
      <c r="AE3202" s="2">
        <v>63</v>
      </c>
      <c r="AF3202" s="2">
        <v>60</v>
      </c>
      <c r="AG3202" s="2">
        <v>55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0</v>
      </c>
      <c r="AN3202" s="2">
        <v>0</v>
      </c>
      <c r="AO3202" s="2">
        <v>0</v>
      </c>
      <c r="AP3202" s="2">
        <v>0</v>
      </c>
      <c r="AQ3202" s="2">
        <v>0</v>
      </c>
      <c r="AR3202" s="2">
        <v>22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0</v>
      </c>
      <c r="BG3202" s="2">
        <v>0</v>
      </c>
      <c r="BH3202" s="2">
        <v>0</v>
      </c>
      <c r="BI3202" s="2">
        <v>0</v>
      </c>
      <c r="BJ3202" s="2">
        <v>0</v>
      </c>
      <c r="BK3202" s="2">
        <v>0</v>
      </c>
      <c r="BL3202" s="2">
        <v>1</v>
      </c>
      <c r="BM3202" s="2">
        <v>3</v>
      </c>
      <c r="BN3202" s="2">
        <v>3</v>
      </c>
      <c r="BO3202" s="2">
        <v>3</v>
      </c>
      <c r="BP3202" s="2">
        <v>0</v>
      </c>
      <c r="BQ3202" s="2">
        <v>0</v>
      </c>
      <c r="BR3202" s="2">
        <v>0</v>
      </c>
      <c r="BS3202" s="2">
        <v>0</v>
      </c>
      <c r="BT3202" s="2">
        <v>0</v>
      </c>
      <c r="BU3202" s="2">
        <v>0</v>
      </c>
      <c r="BV3202" s="2">
        <v>0</v>
      </c>
      <c r="BW3202" s="2">
        <v>0</v>
      </c>
      <c r="BX3202" s="2">
        <v>0</v>
      </c>
      <c r="BY3202" s="2">
        <v>0</v>
      </c>
      <c r="BZ3202" s="2">
        <v>1</v>
      </c>
      <c r="CA3202" s="2">
        <v>0</v>
      </c>
      <c r="CB3202" s="2">
        <v>0</v>
      </c>
      <c r="CC3202" s="2">
        <v>0</v>
      </c>
      <c r="CD3202" s="2">
        <v>0</v>
      </c>
      <c r="CE3202" s="2">
        <v>0</v>
      </c>
      <c r="CF3202" s="2">
        <v>0</v>
      </c>
      <c r="CG3202" s="2">
        <v>0</v>
      </c>
      <c r="CH3202" s="2">
        <v>0</v>
      </c>
      <c r="CI3202" s="2">
        <v>0</v>
      </c>
      <c r="CJ3202" s="2">
        <v>0</v>
      </c>
      <c r="CK3202" s="2">
        <v>0</v>
      </c>
      <c r="CL3202" s="2">
        <v>0</v>
      </c>
    </row>
    <row r="3203" spans="1:90" x14ac:dyDescent="0.25">
      <c r="A3203" t="s">
        <v>115</v>
      </c>
      <c r="B3203">
        <v>21101</v>
      </c>
      <c r="C3203" t="s">
        <v>549</v>
      </c>
      <c r="D3203">
        <v>1</v>
      </c>
      <c r="E3203">
        <v>8</v>
      </c>
      <c r="F3203">
        <v>903723</v>
      </c>
      <c r="G3203">
        <v>35903723</v>
      </c>
      <c r="H3203" t="s">
        <v>2065</v>
      </c>
      <c r="I3203">
        <v>749</v>
      </c>
      <c r="J3203" t="s">
        <v>2066</v>
      </c>
      <c r="K3203" t="s">
        <v>2067</v>
      </c>
      <c r="L3203">
        <v>1</v>
      </c>
      <c r="M3203" t="s">
        <v>2066</v>
      </c>
      <c r="N3203">
        <v>11925000</v>
      </c>
      <c r="O3203" t="s">
        <v>102</v>
      </c>
      <c r="P3203" t="s">
        <v>2068</v>
      </c>
      <c r="Q3203" t="s">
        <v>127</v>
      </c>
      <c r="R3203">
        <v>13</v>
      </c>
      <c r="S3203">
        <v>38421590</v>
      </c>
      <c r="U3203" t="s">
        <v>2069</v>
      </c>
      <c r="V3203">
        <v>1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203</v>
      </c>
      <c r="AI3203" s="2">
        <v>134</v>
      </c>
      <c r="AJ3203" s="2">
        <v>108</v>
      </c>
      <c r="AK3203" s="2">
        <v>0</v>
      </c>
      <c r="AL3203" s="2">
        <v>0</v>
      </c>
      <c r="AM3203" s="2">
        <v>0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106</v>
      </c>
      <c r="AV3203" s="2">
        <v>0</v>
      </c>
      <c r="AW3203" s="2">
        <v>0</v>
      </c>
      <c r="AX3203" s="2">
        <v>0</v>
      </c>
      <c r="AY3203" s="2">
        <v>0</v>
      </c>
      <c r="AZ3203" s="2">
        <v>0</v>
      </c>
      <c r="BA3203" s="2">
        <v>0</v>
      </c>
      <c r="BB3203" s="2">
        <v>0</v>
      </c>
      <c r="BC3203" s="2">
        <v>0</v>
      </c>
      <c r="BD3203" s="2">
        <v>1</v>
      </c>
      <c r="BE3203" s="2">
        <v>0</v>
      </c>
      <c r="BF3203" s="2">
        <v>0</v>
      </c>
      <c r="BG3203" s="2">
        <v>0</v>
      </c>
      <c r="BH3203" s="2">
        <v>0</v>
      </c>
      <c r="BI3203" s="2">
        <v>0</v>
      </c>
      <c r="BJ3203" s="2">
        <v>0</v>
      </c>
      <c r="BK3203" s="2">
        <v>0</v>
      </c>
      <c r="BL3203" s="2">
        <v>0</v>
      </c>
      <c r="BM3203" s="2">
        <v>0</v>
      </c>
      <c r="BN3203" s="2">
        <v>0</v>
      </c>
      <c r="BO3203" s="2">
        <v>0</v>
      </c>
      <c r="BP3203" s="2">
        <v>7</v>
      </c>
      <c r="BQ3203" s="2">
        <v>4</v>
      </c>
      <c r="BR3203" s="2">
        <v>5</v>
      </c>
      <c r="BS3203" s="2">
        <v>0</v>
      </c>
      <c r="BT3203" s="2">
        <v>0</v>
      </c>
      <c r="BU3203" s="2">
        <v>0</v>
      </c>
      <c r="BV3203" s="2">
        <v>0</v>
      </c>
      <c r="BW3203" s="2">
        <v>0</v>
      </c>
      <c r="BX3203" s="2">
        <v>0</v>
      </c>
      <c r="BY3203" s="2">
        <v>0</v>
      </c>
      <c r="BZ3203" s="2">
        <v>0</v>
      </c>
      <c r="CA3203" s="2">
        <v>0</v>
      </c>
      <c r="CB3203" s="2">
        <v>0</v>
      </c>
      <c r="CC3203" s="2">
        <v>4</v>
      </c>
      <c r="CD3203" s="2">
        <v>0</v>
      </c>
      <c r="CE3203" s="2">
        <v>0</v>
      </c>
      <c r="CF3203" s="2">
        <v>0</v>
      </c>
      <c r="CG3203" s="2">
        <v>0</v>
      </c>
      <c r="CH3203" s="2">
        <v>0</v>
      </c>
      <c r="CI3203" s="2">
        <v>0</v>
      </c>
      <c r="CJ3203" s="2">
        <v>0</v>
      </c>
      <c r="CK3203" s="2">
        <v>0</v>
      </c>
      <c r="CL3203" s="2">
        <v>1</v>
      </c>
    </row>
    <row r="3204" spans="1:90" x14ac:dyDescent="0.25">
      <c r="A3204" t="s">
        <v>115</v>
      </c>
      <c r="B3204">
        <v>21101</v>
      </c>
      <c r="C3204" t="s">
        <v>549</v>
      </c>
      <c r="D3204">
        <v>1</v>
      </c>
      <c r="E3204">
        <v>10</v>
      </c>
      <c r="F3204">
        <v>343316</v>
      </c>
      <c r="G3204">
        <v>35343316</v>
      </c>
      <c r="H3204" t="s">
        <v>730</v>
      </c>
      <c r="I3204">
        <v>448</v>
      </c>
      <c r="J3204" t="s">
        <v>549</v>
      </c>
      <c r="K3204" t="s">
        <v>386</v>
      </c>
      <c r="L3204">
        <v>3</v>
      </c>
      <c r="M3204" t="s">
        <v>731</v>
      </c>
      <c r="N3204">
        <v>11850000</v>
      </c>
      <c r="O3204" t="s">
        <v>162</v>
      </c>
      <c r="P3204" t="s">
        <v>732</v>
      </c>
      <c r="Q3204" t="s">
        <v>733</v>
      </c>
      <c r="U3204" t="s">
        <v>734</v>
      </c>
      <c r="V3204">
        <v>2</v>
      </c>
      <c r="W3204" s="2">
        <v>0</v>
      </c>
      <c r="X3204" s="2">
        <v>6</v>
      </c>
      <c r="Y3204" s="2">
        <v>2</v>
      </c>
      <c r="Z3204" s="2">
        <v>5</v>
      </c>
      <c r="AA3204" s="2">
        <v>2</v>
      </c>
      <c r="AB3204" s="2">
        <v>2</v>
      </c>
      <c r="AC3204" s="2">
        <v>0</v>
      </c>
      <c r="AD3204" s="2">
        <v>6</v>
      </c>
      <c r="AE3204" s="2">
        <v>2</v>
      </c>
      <c r="AF3204" s="2">
        <v>2</v>
      </c>
      <c r="AG3204" s="2">
        <v>1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0</v>
      </c>
      <c r="AV3204" s="2">
        <v>0</v>
      </c>
      <c r="AW3204" s="2">
        <v>0</v>
      </c>
      <c r="AX3204" s="2">
        <v>0</v>
      </c>
      <c r="AY3204" s="2">
        <v>0</v>
      </c>
      <c r="AZ3204" s="2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1</v>
      </c>
      <c r="BG3204" s="2">
        <v>1</v>
      </c>
      <c r="BH3204" s="2">
        <v>1</v>
      </c>
      <c r="BI3204" s="2">
        <v>1</v>
      </c>
      <c r="BJ3204" s="2">
        <v>1</v>
      </c>
      <c r="BK3204" s="2">
        <v>0</v>
      </c>
      <c r="BL3204" s="2">
        <v>1</v>
      </c>
      <c r="BM3204" s="2">
        <v>1</v>
      </c>
      <c r="BN3204" s="2">
        <v>1</v>
      </c>
      <c r="BO3204" s="2">
        <v>1</v>
      </c>
      <c r="BP3204" s="2">
        <v>0</v>
      </c>
      <c r="BQ3204" s="2">
        <v>0</v>
      </c>
      <c r="BR3204" s="2">
        <v>0</v>
      </c>
      <c r="BS3204" s="2">
        <v>0</v>
      </c>
      <c r="BT3204" s="2">
        <v>0</v>
      </c>
      <c r="BU3204" s="2">
        <v>0</v>
      </c>
      <c r="BV3204" s="2">
        <v>0</v>
      </c>
      <c r="BW3204" s="2">
        <v>0</v>
      </c>
      <c r="BX3204" s="2">
        <v>0</v>
      </c>
      <c r="BY3204" s="2">
        <v>0</v>
      </c>
      <c r="BZ3204" s="2">
        <v>0</v>
      </c>
      <c r="CA3204" s="2">
        <v>0</v>
      </c>
      <c r="CB3204" s="2">
        <v>0</v>
      </c>
      <c r="CC3204" s="2">
        <v>0</v>
      </c>
      <c r="CD3204" s="2">
        <v>0</v>
      </c>
      <c r="CE3204" s="2">
        <v>0</v>
      </c>
      <c r="CF3204" s="2">
        <v>0</v>
      </c>
      <c r="CG3204" s="2">
        <v>0</v>
      </c>
      <c r="CH3204" s="2">
        <v>0</v>
      </c>
      <c r="CI3204" s="2">
        <v>0</v>
      </c>
      <c r="CJ3204" s="2">
        <v>0</v>
      </c>
      <c r="CK3204" s="2">
        <v>0</v>
      </c>
      <c r="CL3204" s="2">
        <v>0</v>
      </c>
    </row>
    <row r="3205" spans="1:90" x14ac:dyDescent="0.25">
      <c r="A3205" t="s">
        <v>115</v>
      </c>
      <c r="B3205">
        <v>21101</v>
      </c>
      <c r="C3205" t="s">
        <v>549</v>
      </c>
      <c r="D3205">
        <v>1</v>
      </c>
      <c r="E3205">
        <v>8</v>
      </c>
      <c r="F3205">
        <v>911884</v>
      </c>
      <c r="G3205">
        <v>35911884</v>
      </c>
      <c r="H3205" t="s">
        <v>7882</v>
      </c>
      <c r="I3205">
        <v>448</v>
      </c>
      <c r="J3205" t="s">
        <v>549</v>
      </c>
      <c r="K3205" t="s">
        <v>7883</v>
      </c>
      <c r="L3205">
        <v>1</v>
      </c>
      <c r="M3205" t="s">
        <v>549</v>
      </c>
      <c r="N3205">
        <v>11850000</v>
      </c>
      <c r="O3205" t="s">
        <v>162</v>
      </c>
      <c r="P3205" t="s">
        <v>7883</v>
      </c>
      <c r="Q3205" t="s">
        <v>127</v>
      </c>
      <c r="U3205" t="s">
        <v>7884</v>
      </c>
      <c r="V3205">
        <v>2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43</v>
      </c>
      <c r="AE3205" s="2">
        <v>30</v>
      </c>
      <c r="AF3205" s="2">
        <v>35</v>
      </c>
      <c r="AG3205" s="2">
        <v>40</v>
      </c>
      <c r="AH3205" s="2">
        <v>45</v>
      </c>
      <c r="AI3205" s="2">
        <v>34</v>
      </c>
      <c r="AJ3205" s="2">
        <v>28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2">
        <v>133</v>
      </c>
      <c r="BD3205" s="2">
        <v>2</v>
      </c>
      <c r="BE3205" s="2">
        <v>0</v>
      </c>
      <c r="BF3205" s="2">
        <v>0</v>
      </c>
      <c r="BG3205" s="2">
        <v>0</v>
      </c>
      <c r="BH3205" s="2">
        <v>0</v>
      </c>
      <c r="BI3205" s="2">
        <v>0</v>
      </c>
      <c r="BJ3205" s="2">
        <v>0</v>
      </c>
      <c r="BK3205" s="2">
        <v>0</v>
      </c>
      <c r="BL3205" s="2">
        <v>3</v>
      </c>
      <c r="BM3205" s="2">
        <v>1</v>
      </c>
      <c r="BN3205" s="2">
        <v>1</v>
      </c>
      <c r="BO3205" s="2">
        <v>2</v>
      </c>
      <c r="BP3205" s="2">
        <v>2</v>
      </c>
      <c r="BQ3205" s="2">
        <v>3</v>
      </c>
      <c r="BR3205" s="2">
        <v>2</v>
      </c>
      <c r="BS3205" s="2">
        <v>0</v>
      </c>
      <c r="BT3205" s="2">
        <v>0</v>
      </c>
      <c r="BU3205" s="2">
        <v>0</v>
      </c>
      <c r="BV3205" s="2">
        <v>0</v>
      </c>
      <c r="BW3205" s="2">
        <v>0</v>
      </c>
      <c r="BX3205" s="2">
        <v>0</v>
      </c>
      <c r="BY3205" s="2">
        <v>0</v>
      </c>
      <c r="BZ3205" s="2">
        <v>0</v>
      </c>
      <c r="CA3205" s="2">
        <v>0</v>
      </c>
      <c r="CB3205" s="2">
        <v>0</v>
      </c>
      <c r="CC3205" s="2">
        <v>0</v>
      </c>
      <c r="CD3205" s="2">
        <v>0</v>
      </c>
      <c r="CE3205" s="2">
        <v>0</v>
      </c>
      <c r="CF3205" s="2">
        <v>0</v>
      </c>
      <c r="CG3205" s="2">
        <v>0</v>
      </c>
      <c r="CH3205" s="2">
        <v>0</v>
      </c>
      <c r="CI3205" s="2">
        <v>0</v>
      </c>
      <c r="CJ3205" s="2">
        <v>0</v>
      </c>
      <c r="CK3205" s="2">
        <v>6</v>
      </c>
      <c r="CL3205" s="2">
        <v>2</v>
      </c>
    </row>
    <row r="3206" spans="1:90" x14ac:dyDescent="0.25">
      <c r="A3206" t="s">
        <v>115</v>
      </c>
      <c r="B3206">
        <v>21101</v>
      </c>
      <c r="C3206" t="s">
        <v>549</v>
      </c>
      <c r="D3206">
        <v>1</v>
      </c>
      <c r="E3206">
        <v>8</v>
      </c>
      <c r="F3206">
        <v>34915</v>
      </c>
      <c r="G3206">
        <v>35034915</v>
      </c>
      <c r="H3206" t="s">
        <v>4303</v>
      </c>
      <c r="I3206">
        <v>409</v>
      </c>
      <c r="J3206" t="s">
        <v>2871</v>
      </c>
      <c r="K3206" t="s">
        <v>91</v>
      </c>
      <c r="L3206">
        <v>1</v>
      </c>
      <c r="M3206" t="s">
        <v>2871</v>
      </c>
      <c r="N3206">
        <v>11800000</v>
      </c>
      <c r="O3206" t="s">
        <v>102</v>
      </c>
      <c r="P3206" t="s">
        <v>4304</v>
      </c>
      <c r="Q3206">
        <v>207</v>
      </c>
      <c r="R3206">
        <v>13</v>
      </c>
      <c r="S3206">
        <v>38440562</v>
      </c>
      <c r="T3206">
        <v>38441218</v>
      </c>
      <c r="U3206" t="s">
        <v>4305</v>
      </c>
      <c r="V3206">
        <v>1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74</v>
      </c>
      <c r="AE3206" s="2">
        <v>63</v>
      </c>
      <c r="AF3206" s="2">
        <v>75</v>
      </c>
      <c r="AG3206" s="2">
        <v>60</v>
      </c>
      <c r="AH3206" s="2">
        <v>68</v>
      </c>
      <c r="AI3206" s="2">
        <v>48</v>
      </c>
      <c r="AJ3206" s="2">
        <v>54</v>
      </c>
      <c r="AK3206" s="2">
        <v>0</v>
      </c>
      <c r="AL3206" s="2">
        <v>0</v>
      </c>
      <c r="AM3206" s="2">
        <v>0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0</v>
      </c>
      <c r="AZ3206" s="2">
        <v>0</v>
      </c>
      <c r="BA3206" s="2">
        <v>0</v>
      </c>
      <c r="BB3206" s="2">
        <v>0</v>
      </c>
      <c r="BC3206" s="2">
        <v>249</v>
      </c>
      <c r="BD3206" s="2">
        <v>0</v>
      </c>
      <c r="BE3206" s="2">
        <v>0</v>
      </c>
      <c r="BF3206" s="2">
        <v>0</v>
      </c>
      <c r="BG3206" s="2">
        <v>0</v>
      </c>
      <c r="BH3206" s="2">
        <v>0</v>
      </c>
      <c r="BI3206" s="2">
        <v>0</v>
      </c>
      <c r="BJ3206" s="2">
        <v>0</v>
      </c>
      <c r="BK3206" s="2">
        <v>0</v>
      </c>
      <c r="BL3206" s="2">
        <v>4</v>
      </c>
      <c r="BM3206" s="2">
        <v>3</v>
      </c>
      <c r="BN3206" s="2">
        <v>3</v>
      </c>
      <c r="BO3206" s="2">
        <v>4</v>
      </c>
      <c r="BP3206" s="2">
        <v>2</v>
      </c>
      <c r="BQ3206" s="2">
        <v>3</v>
      </c>
      <c r="BR3206" s="2">
        <v>2</v>
      </c>
      <c r="BS3206" s="2">
        <v>0</v>
      </c>
      <c r="BT3206" s="2">
        <v>0</v>
      </c>
      <c r="BU3206" s="2">
        <v>0</v>
      </c>
      <c r="BV3206" s="2">
        <v>0</v>
      </c>
      <c r="BW3206" s="2">
        <v>0</v>
      </c>
      <c r="BX3206" s="2">
        <v>0</v>
      </c>
      <c r="BY3206" s="2">
        <v>0</v>
      </c>
      <c r="BZ3206" s="2">
        <v>0</v>
      </c>
      <c r="CA3206" s="2">
        <v>0</v>
      </c>
      <c r="CB3206" s="2">
        <v>0</v>
      </c>
      <c r="CC3206" s="2">
        <v>0</v>
      </c>
      <c r="CD3206" s="2">
        <v>0</v>
      </c>
      <c r="CE3206" s="2">
        <v>0</v>
      </c>
      <c r="CF3206" s="2">
        <v>0</v>
      </c>
      <c r="CG3206" s="2">
        <v>0</v>
      </c>
      <c r="CH3206" s="2">
        <v>0</v>
      </c>
      <c r="CI3206" s="2">
        <v>0</v>
      </c>
      <c r="CJ3206" s="2">
        <v>0</v>
      </c>
      <c r="CK3206" s="2">
        <v>18</v>
      </c>
      <c r="CL3206" s="2">
        <v>0</v>
      </c>
    </row>
    <row r="3207" spans="1:90" x14ac:dyDescent="0.25">
      <c r="A3207" t="s">
        <v>115</v>
      </c>
      <c r="B3207">
        <v>21101</v>
      </c>
      <c r="C3207" t="s">
        <v>549</v>
      </c>
      <c r="D3207">
        <v>1</v>
      </c>
      <c r="E3207">
        <v>8</v>
      </c>
      <c r="F3207">
        <v>34964</v>
      </c>
      <c r="G3207">
        <v>35034964</v>
      </c>
      <c r="H3207" t="s">
        <v>2458</v>
      </c>
      <c r="I3207">
        <v>520</v>
      </c>
      <c r="J3207" t="s">
        <v>2048</v>
      </c>
      <c r="K3207" t="s">
        <v>91</v>
      </c>
      <c r="L3207">
        <v>1</v>
      </c>
      <c r="M3207" t="s">
        <v>2048</v>
      </c>
      <c r="N3207">
        <v>11790000</v>
      </c>
      <c r="O3207" t="s">
        <v>102</v>
      </c>
      <c r="P3207" t="s">
        <v>2459</v>
      </c>
      <c r="Q3207">
        <v>155</v>
      </c>
      <c r="R3207">
        <v>13</v>
      </c>
      <c r="S3207">
        <v>34191142</v>
      </c>
      <c r="T3207">
        <v>34191529</v>
      </c>
      <c r="U3207" t="s">
        <v>2460</v>
      </c>
      <c r="V3207">
        <v>1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138</v>
      </c>
      <c r="AE3207" s="2">
        <v>106</v>
      </c>
      <c r="AF3207" s="2">
        <v>88</v>
      </c>
      <c r="AG3207" s="2">
        <v>104</v>
      </c>
      <c r="AH3207" s="2">
        <v>112</v>
      </c>
      <c r="AI3207" s="2">
        <v>92</v>
      </c>
      <c r="AJ3207" s="2">
        <v>95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33</v>
      </c>
      <c r="AV3207" s="2">
        <v>0</v>
      </c>
      <c r="AW3207" s="2">
        <v>0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2">
        <v>372</v>
      </c>
      <c r="BD3207" s="2">
        <v>13</v>
      </c>
      <c r="BE3207" s="2">
        <v>0</v>
      </c>
      <c r="BF3207" s="2">
        <v>0</v>
      </c>
      <c r="BG3207" s="2">
        <v>0</v>
      </c>
      <c r="BH3207" s="2">
        <v>0</v>
      </c>
      <c r="BI3207" s="2">
        <v>0</v>
      </c>
      <c r="BJ3207" s="2">
        <v>0</v>
      </c>
      <c r="BK3207" s="2">
        <v>0</v>
      </c>
      <c r="BL3207" s="2">
        <v>9</v>
      </c>
      <c r="BM3207" s="2">
        <v>4</v>
      </c>
      <c r="BN3207" s="2">
        <v>6</v>
      </c>
      <c r="BO3207" s="2">
        <v>5</v>
      </c>
      <c r="BP3207" s="2">
        <v>6</v>
      </c>
      <c r="BQ3207" s="2">
        <v>4</v>
      </c>
      <c r="BR3207" s="2">
        <v>5</v>
      </c>
      <c r="BS3207" s="2">
        <v>0</v>
      </c>
      <c r="BT3207" s="2">
        <v>0</v>
      </c>
      <c r="BU3207" s="2">
        <v>0</v>
      </c>
      <c r="BV3207" s="2">
        <v>0</v>
      </c>
      <c r="BW3207" s="2">
        <v>0</v>
      </c>
      <c r="BX3207" s="2">
        <v>0</v>
      </c>
      <c r="BY3207" s="2">
        <v>0</v>
      </c>
      <c r="BZ3207" s="2">
        <v>0</v>
      </c>
      <c r="CA3207" s="2">
        <v>0</v>
      </c>
      <c r="CB3207" s="2">
        <v>0</v>
      </c>
      <c r="CC3207" s="2">
        <v>2</v>
      </c>
      <c r="CD3207" s="2">
        <v>0</v>
      </c>
      <c r="CE3207" s="2">
        <v>0</v>
      </c>
      <c r="CF3207" s="2">
        <v>0</v>
      </c>
      <c r="CG3207" s="2">
        <v>0</v>
      </c>
      <c r="CH3207" s="2">
        <v>0</v>
      </c>
      <c r="CI3207" s="2">
        <v>0</v>
      </c>
      <c r="CJ3207" s="2">
        <v>0</v>
      </c>
      <c r="CK3207" s="2">
        <v>20</v>
      </c>
      <c r="CL3207" s="2">
        <v>5</v>
      </c>
    </row>
    <row r="3208" spans="1:90" x14ac:dyDescent="0.25">
      <c r="A3208" t="s">
        <v>115</v>
      </c>
      <c r="B3208">
        <v>21101</v>
      </c>
      <c r="C3208" t="s">
        <v>549</v>
      </c>
      <c r="D3208">
        <v>1</v>
      </c>
      <c r="E3208">
        <v>8</v>
      </c>
      <c r="F3208">
        <v>34861</v>
      </c>
      <c r="G3208">
        <v>35034861</v>
      </c>
      <c r="H3208" t="s">
        <v>13599</v>
      </c>
      <c r="I3208">
        <v>448</v>
      </c>
      <c r="J3208" t="s">
        <v>549</v>
      </c>
      <c r="K3208" t="s">
        <v>13599</v>
      </c>
      <c r="L3208">
        <v>2</v>
      </c>
      <c r="M3208" t="s">
        <v>13599</v>
      </c>
      <c r="N3208">
        <v>11850000</v>
      </c>
      <c r="O3208" t="s">
        <v>162</v>
      </c>
      <c r="P3208" t="s">
        <v>14857</v>
      </c>
      <c r="Q3208" t="s">
        <v>14858</v>
      </c>
      <c r="R3208">
        <v>13</v>
      </c>
      <c r="S3208">
        <v>38461200</v>
      </c>
      <c r="U3208" t="s">
        <v>14859</v>
      </c>
      <c r="V3208">
        <v>1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39</v>
      </c>
      <c r="AE3208" s="2">
        <v>27</v>
      </c>
      <c r="AF3208" s="2">
        <v>16</v>
      </c>
      <c r="AG3208" s="2">
        <v>41</v>
      </c>
      <c r="AH3208" s="2">
        <v>34</v>
      </c>
      <c r="AI3208" s="2">
        <v>24</v>
      </c>
      <c r="AJ3208" s="2">
        <v>38</v>
      </c>
      <c r="AK3208" s="2">
        <v>0</v>
      </c>
      <c r="AL3208" s="2">
        <v>0</v>
      </c>
      <c r="AM3208" s="2">
        <v>0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2">
        <v>0</v>
      </c>
      <c r="BD3208" s="2">
        <v>2</v>
      </c>
      <c r="BE3208" s="2">
        <v>0</v>
      </c>
      <c r="BF3208" s="2">
        <v>0</v>
      </c>
      <c r="BG3208" s="2">
        <v>0</v>
      </c>
      <c r="BH3208" s="2">
        <v>0</v>
      </c>
      <c r="BI3208" s="2">
        <v>0</v>
      </c>
      <c r="BJ3208" s="2">
        <v>0</v>
      </c>
      <c r="BK3208" s="2">
        <v>0</v>
      </c>
      <c r="BL3208" s="2">
        <v>2</v>
      </c>
      <c r="BM3208" s="2">
        <v>1</v>
      </c>
      <c r="BN3208" s="2">
        <v>1</v>
      </c>
      <c r="BO3208" s="2">
        <v>3</v>
      </c>
      <c r="BP3208" s="2">
        <v>2</v>
      </c>
      <c r="BQ3208" s="2">
        <v>1</v>
      </c>
      <c r="BR3208" s="2">
        <v>2</v>
      </c>
      <c r="BS3208" s="2">
        <v>0</v>
      </c>
      <c r="BT3208" s="2">
        <v>0</v>
      </c>
      <c r="BU3208" s="2">
        <v>0</v>
      </c>
      <c r="BV3208" s="2">
        <v>0</v>
      </c>
      <c r="BW3208" s="2">
        <v>0</v>
      </c>
      <c r="BX3208" s="2">
        <v>0</v>
      </c>
      <c r="BY3208" s="2">
        <v>0</v>
      </c>
      <c r="BZ3208" s="2">
        <v>0</v>
      </c>
      <c r="CA3208" s="2">
        <v>0</v>
      </c>
      <c r="CB3208" s="2">
        <v>0</v>
      </c>
      <c r="CC3208" s="2">
        <v>0</v>
      </c>
      <c r="CD3208" s="2">
        <v>0</v>
      </c>
      <c r="CE3208" s="2">
        <v>0</v>
      </c>
      <c r="CF3208" s="2">
        <v>0</v>
      </c>
      <c r="CG3208" s="2">
        <v>0</v>
      </c>
      <c r="CH3208" s="2">
        <v>0</v>
      </c>
      <c r="CI3208" s="2">
        <v>0</v>
      </c>
      <c r="CJ3208" s="2">
        <v>0</v>
      </c>
      <c r="CK3208" s="2">
        <v>0</v>
      </c>
      <c r="CL3208" s="2">
        <v>1</v>
      </c>
    </row>
    <row r="3209" spans="1:90" x14ac:dyDescent="0.25">
      <c r="A3209" t="s">
        <v>115</v>
      </c>
      <c r="B3209">
        <v>21101</v>
      </c>
      <c r="C3209" t="s">
        <v>549</v>
      </c>
      <c r="D3209">
        <v>1</v>
      </c>
      <c r="E3209">
        <v>8</v>
      </c>
      <c r="F3209">
        <v>34952</v>
      </c>
      <c r="G3209">
        <v>35034952</v>
      </c>
      <c r="H3209" t="s">
        <v>1543</v>
      </c>
      <c r="I3209">
        <v>381</v>
      </c>
      <c r="J3209" t="s">
        <v>594</v>
      </c>
      <c r="K3209" t="s">
        <v>1543</v>
      </c>
      <c r="L3209">
        <v>1</v>
      </c>
      <c r="M3209" t="s">
        <v>594</v>
      </c>
      <c r="N3209">
        <v>11760000</v>
      </c>
      <c r="P3209" t="s">
        <v>12991</v>
      </c>
      <c r="Q3209">
        <v>22</v>
      </c>
      <c r="R3209">
        <v>13</v>
      </c>
      <c r="S3209">
        <v>34181397</v>
      </c>
      <c r="T3209">
        <v>34181491</v>
      </c>
      <c r="U3209" t="s">
        <v>12992</v>
      </c>
      <c r="V3209">
        <v>1</v>
      </c>
      <c r="W3209" s="2">
        <v>0</v>
      </c>
      <c r="X3209" s="2">
        <v>0</v>
      </c>
      <c r="Y3209" s="2">
        <v>0</v>
      </c>
      <c r="Z3209" s="2">
        <v>22</v>
      </c>
      <c r="AA3209" s="2">
        <v>22</v>
      </c>
      <c r="AB3209" s="2">
        <v>17</v>
      </c>
      <c r="AC3209" s="2">
        <v>28</v>
      </c>
      <c r="AD3209" s="2">
        <v>23</v>
      </c>
      <c r="AE3209" s="2">
        <v>31</v>
      </c>
      <c r="AF3209" s="2">
        <v>16</v>
      </c>
      <c r="AG3209" s="2">
        <v>24</v>
      </c>
      <c r="AH3209" s="2">
        <v>32</v>
      </c>
      <c r="AI3209" s="2">
        <v>21</v>
      </c>
      <c r="AJ3209" s="2">
        <v>19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2">
        <v>83</v>
      </c>
      <c r="BD3209" s="2">
        <v>5</v>
      </c>
      <c r="BE3209" s="2">
        <v>0</v>
      </c>
      <c r="BF3209" s="2">
        <v>0</v>
      </c>
      <c r="BG3209" s="2">
        <v>0</v>
      </c>
      <c r="BH3209" s="2">
        <v>1</v>
      </c>
      <c r="BI3209" s="2">
        <v>2</v>
      </c>
      <c r="BJ3209" s="2">
        <v>1</v>
      </c>
      <c r="BK3209" s="2">
        <v>3</v>
      </c>
      <c r="BL3209" s="2">
        <v>1</v>
      </c>
      <c r="BM3209" s="2">
        <v>2</v>
      </c>
      <c r="BN3209" s="2">
        <v>2</v>
      </c>
      <c r="BO3209" s="2">
        <v>1</v>
      </c>
      <c r="BP3209" s="2">
        <v>1</v>
      </c>
      <c r="BQ3209" s="2">
        <v>1</v>
      </c>
      <c r="BR3209" s="2">
        <v>1</v>
      </c>
      <c r="BS3209" s="2">
        <v>0</v>
      </c>
      <c r="BT3209" s="2">
        <v>0</v>
      </c>
      <c r="BU3209" s="2">
        <v>0</v>
      </c>
      <c r="BV3209" s="2">
        <v>0</v>
      </c>
      <c r="BW3209" s="2">
        <v>0</v>
      </c>
      <c r="BX3209" s="2">
        <v>0</v>
      </c>
      <c r="BY3209" s="2">
        <v>0</v>
      </c>
      <c r="BZ3209" s="2">
        <v>0</v>
      </c>
      <c r="CA3209" s="2">
        <v>0</v>
      </c>
      <c r="CB3209" s="2">
        <v>0</v>
      </c>
      <c r="CC3209" s="2">
        <v>0</v>
      </c>
      <c r="CD3209" s="2">
        <v>0</v>
      </c>
      <c r="CE3209" s="2">
        <v>0</v>
      </c>
      <c r="CF3209" s="2">
        <v>0</v>
      </c>
      <c r="CG3209" s="2">
        <v>0</v>
      </c>
      <c r="CH3209" s="2">
        <v>0</v>
      </c>
      <c r="CI3209" s="2">
        <v>0</v>
      </c>
      <c r="CJ3209" s="2">
        <v>0</v>
      </c>
      <c r="CK3209" s="2">
        <v>4</v>
      </c>
      <c r="CL3209" s="2">
        <v>2</v>
      </c>
    </row>
    <row r="3210" spans="1:90" x14ac:dyDescent="0.25">
      <c r="A3210" t="s">
        <v>115</v>
      </c>
      <c r="B3210">
        <v>21101</v>
      </c>
      <c r="C3210" t="s">
        <v>549</v>
      </c>
      <c r="D3210">
        <v>1</v>
      </c>
      <c r="E3210">
        <v>8</v>
      </c>
      <c r="F3210">
        <v>40265</v>
      </c>
      <c r="G3210">
        <v>35040265</v>
      </c>
      <c r="H3210" t="s">
        <v>16450</v>
      </c>
      <c r="I3210">
        <v>448</v>
      </c>
      <c r="J3210" t="s">
        <v>549</v>
      </c>
      <c r="K3210" t="s">
        <v>731</v>
      </c>
      <c r="L3210">
        <v>3</v>
      </c>
      <c r="M3210" t="s">
        <v>731</v>
      </c>
      <c r="N3210">
        <v>11850000</v>
      </c>
      <c r="O3210" t="s">
        <v>162</v>
      </c>
      <c r="P3210" t="s">
        <v>6124</v>
      </c>
      <c r="Q3210" t="s">
        <v>127</v>
      </c>
      <c r="R3210">
        <v>13</v>
      </c>
      <c r="S3210">
        <v>38466156</v>
      </c>
      <c r="T3210">
        <v>38466180</v>
      </c>
      <c r="U3210" t="s">
        <v>16451</v>
      </c>
      <c r="V3210">
        <v>1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33</v>
      </c>
      <c r="AE3210" s="2">
        <v>48</v>
      </c>
      <c r="AF3210" s="2">
        <v>27</v>
      </c>
      <c r="AG3210" s="2">
        <v>41</v>
      </c>
      <c r="AH3210" s="2">
        <v>39</v>
      </c>
      <c r="AI3210" s="2">
        <v>30</v>
      </c>
      <c r="AJ3210" s="2">
        <v>35</v>
      </c>
      <c r="AK3210" s="2">
        <v>0</v>
      </c>
      <c r="AL3210" s="2">
        <v>0</v>
      </c>
      <c r="AM3210" s="2">
        <v>0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0</v>
      </c>
      <c r="AV3210" s="2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2">
        <v>45</v>
      </c>
      <c r="BD3210" s="2">
        <v>0</v>
      </c>
      <c r="BE3210" s="2">
        <v>0</v>
      </c>
      <c r="BF3210" s="2">
        <v>0</v>
      </c>
      <c r="BG3210" s="2">
        <v>0</v>
      </c>
      <c r="BH3210" s="2">
        <v>0</v>
      </c>
      <c r="BI3210" s="2">
        <v>0</v>
      </c>
      <c r="BJ3210" s="2">
        <v>0</v>
      </c>
      <c r="BK3210" s="2">
        <v>0</v>
      </c>
      <c r="BL3210" s="2">
        <v>2</v>
      </c>
      <c r="BM3210" s="2">
        <v>3</v>
      </c>
      <c r="BN3210" s="2">
        <v>1</v>
      </c>
      <c r="BO3210" s="2">
        <v>2</v>
      </c>
      <c r="BP3210" s="2">
        <v>1</v>
      </c>
      <c r="BQ3210" s="2">
        <v>1</v>
      </c>
      <c r="BR3210" s="2">
        <v>1</v>
      </c>
      <c r="BS3210" s="2">
        <v>0</v>
      </c>
      <c r="BT3210" s="2">
        <v>0</v>
      </c>
      <c r="BU3210" s="2">
        <v>0</v>
      </c>
      <c r="BV3210" s="2">
        <v>0</v>
      </c>
      <c r="BW3210" s="2">
        <v>0</v>
      </c>
      <c r="BX3210" s="2">
        <v>0</v>
      </c>
      <c r="BY3210" s="2">
        <v>0</v>
      </c>
      <c r="BZ3210" s="2">
        <v>0</v>
      </c>
      <c r="CA3210" s="2">
        <v>0</v>
      </c>
      <c r="CB3210" s="2">
        <v>0</v>
      </c>
      <c r="CC3210" s="2">
        <v>0</v>
      </c>
      <c r="CD3210" s="2">
        <v>0</v>
      </c>
      <c r="CE3210" s="2">
        <v>0</v>
      </c>
      <c r="CF3210" s="2">
        <v>0</v>
      </c>
      <c r="CG3210" s="2">
        <v>0</v>
      </c>
      <c r="CH3210" s="2">
        <v>0</v>
      </c>
      <c r="CI3210" s="2">
        <v>0</v>
      </c>
      <c r="CJ3210" s="2">
        <v>0</v>
      </c>
      <c r="CK3210" s="2">
        <v>2</v>
      </c>
      <c r="CL3210" s="2">
        <v>0</v>
      </c>
    </row>
    <row r="3211" spans="1:90" x14ac:dyDescent="0.25">
      <c r="A3211" t="s">
        <v>115</v>
      </c>
      <c r="B3211">
        <v>21101</v>
      </c>
      <c r="C3211" t="s">
        <v>549</v>
      </c>
      <c r="D3211">
        <v>1</v>
      </c>
      <c r="E3211">
        <v>8</v>
      </c>
      <c r="F3211">
        <v>47727</v>
      </c>
      <c r="G3211">
        <v>35047727</v>
      </c>
      <c r="H3211" t="s">
        <v>16212</v>
      </c>
      <c r="I3211">
        <v>351</v>
      </c>
      <c r="J3211" t="s">
        <v>550</v>
      </c>
      <c r="K3211" t="s">
        <v>16213</v>
      </c>
      <c r="L3211">
        <v>1</v>
      </c>
      <c r="M3211" t="s">
        <v>550</v>
      </c>
      <c r="N3211">
        <v>11920000</v>
      </c>
      <c r="O3211" t="s">
        <v>16214</v>
      </c>
      <c r="P3211" t="s">
        <v>1642</v>
      </c>
      <c r="Q3211">
        <v>229</v>
      </c>
      <c r="R3211">
        <v>13</v>
      </c>
      <c r="S3211">
        <v>38491244</v>
      </c>
      <c r="T3211">
        <v>38491587</v>
      </c>
      <c r="U3211" t="s">
        <v>16215</v>
      </c>
      <c r="V3211">
        <v>1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21</v>
      </c>
      <c r="AE3211" s="2">
        <v>16</v>
      </c>
      <c r="AF3211" s="2">
        <v>23</v>
      </c>
      <c r="AG3211" s="2">
        <v>26</v>
      </c>
      <c r="AH3211" s="2">
        <v>23</v>
      </c>
      <c r="AI3211" s="2">
        <v>19</v>
      </c>
      <c r="AJ3211" s="2">
        <v>18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>
        <v>0</v>
      </c>
      <c r="AR3211" s="2">
        <v>38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2">
        <v>0</v>
      </c>
      <c r="BD3211" s="2">
        <v>4</v>
      </c>
      <c r="BE3211" s="2">
        <v>0</v>
      </c>
      <c r="BF3211" s="2">
        <v>0</v>
      </c>
      <c r="BG3211" s="2">
        <v>0</v>
      </c>
      <c r="BH3211" s="2">
        <v>0</v>
      </c>
      <c r="BI3211" s="2">
        <v>0</v>
      </c>
      <c r="BJ3211" s="2">
        <v>0</v>
      </c>
      <c r="BK3211" s="2">
        <v>0</v>
      </c>
      <c r="BL3211" s="2">
        <v>2</v>
      </c>
      <c r="BM3211" s="2">
        <v>1</v>
      </c>
      <c r="BN3211" s="2">
        <v>1</v>
      </c>
      <c r="BO3211" s="2">
        <v>2</v>
      </c>
      <c r="BP3211" s="2">
        <v>2</v>
      </c>
      <c r="BQ3211" s="2">
        <v>2</v>
      </c>
      <c r="BR3211" s="2">
        <v>1</v>
      </c>
      <c r="BS3211" s="2">
        <v>0</v>
      </c>
      <c r="BT3211" s="2">
        <v>0</v>
      </c>
      <c r="BU3211" s="2">
        <v>0</v>
      </c>
      <c r="BV3211" s="2">
        <v>0</v>
      </c>
      <c r="BW3211" s="2">
        <v>0</v>
      </c>
      <c r="BX3211" s="2">
        <v>0</v>
      </c>
      <c r="BY3211" s="2">
        <v>0</v>
      </c>
      <c r="BZ3211" s="2">
        <v>1</v>
      </c>
      <c r="CA3211" s="2">
        <v>0</v>
      </c>
      <c r="CB3211" s="2">
        <v>0</v>
      </c>
      <c r="CC3211" s="2">
        <v>0</v>
      </c>
      <c r="CD3211" s="2">
        <v>0</v>
      </c>
      <c r="CE3211" s="2">
        <v>0</v>
      </c>
      <c r="CF3211" s="2">
        <v>0</v>
      </c>
      <c r="CG3211" s="2">
        <v>0</v>
      </c>
      <c r="CH3211" s="2">
        <v>0</v>
      </c>
      <c r="CI3211" s="2">
        <v>0</v>
      </c>
      <c r="CJ3211" s="2">
        <v>0</v>
      </c>
      <c r="CK3211" s="2">
        <v>0</v>
      </c>
      <c r="CL3211" s="2">
        <v>1</v>
      </c>
    </row>
    <row r="3212" spans="1:90" x14ac:dyDescent="0.25">
      <c r="A3212" t="s">
        <v>115</v>
      </c>
      <c r="B3212">
        <v>21101</v>
      </c>
      <c r="C3212" t="s">
        <v>549</v>
      </c>
      <c r="D3212">
        <v>1</v>
      </c>
      <c r="E3212">
        <v>8</v>
      </c>
      <c r="F3212">
        <v>35269</v>
      </c>
      <c r="G3212">
        <v>35035269</v>
      </c>
      <c r="H3212" t="s">
        <v>6339</v>
      </c>
      <c r="I3212">
        <v>448</v>
      </c>
      <c r="J3212" t="s">
        <v>549</v>
      </c>
      <c r="K3212" t="s">
        <v>2827</v>
      </c>
      <c r="L3212">
        <v>1</v>
      </c>
      <c r="M3212" t="s">
        <v>549</v>
      </c>
      <c r="N3212">
        <v>11850000</v>
      </c>
      <c r="O3212" t="s">
        <v>162</v>
      </c>
      <c r="P3212" t="s">
        <v>6340</v>
      </c>
      <c r="Q3212" t="s">
        <v>127</v>
      </c>
      <c r="R3212">
        <v>13</v>
      </c>
      <c r="S3212">
        <v>38463180</v>
      </c>
      <c r="T3212">
        <v>38463200</v>
      </c>
      <c r="U3212" t="s">
        <v>6341</v>
      </c>
      <c r="V3212">
        <v>1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40</v>
      </c>
      <c r="AE3212" s="2">
        <v>25</v>
      </c>
      <c r="AF3212" s="2">
        <v>22</v>
      </c>
      <c r="AG3212" s="2">
        <v>26</v>
      </c>
      <c r="AH3212" s="2">
        <v>34</v>
      </c>
      <c r="AI3212" s="2">
        <v>29</v>
      </c>
      <c r="AJ3212" s="2">
        <v>17</v>
      </c>
      <c r="AK3212" s="2">
        <v>0</v>
      </c>
      <c r="AL3212" s="2">
        <v>0</v>
      </c>
      <c r="AM3212" s="2">
        <v>0</v>
      </c>
      <c r="AN3212" s="2">
        <v>0</v>
      </c>
      <c r="AO3212" s="2">
        <v>0</v>
      </c>
      <c r="AP3212" s="2">
        <v>0</v>
      </c>
      <c r="AQ3212" s="2">
        <v>0</v>
      </c>
      <c r="AR3212" s="2">
        <v>16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0</v>
      </c>
      <c r="BB3212" s="2">
        <v>0</v>
      </c>
      <c r="BC3212" s="2">
        <v>57</v>
      </c>
      <c r="BD3212" s="2">
        <v>3</v>
      </c>
      <c r="BE3212" s="2">
        <v>0</v>
      </c>
      <c r="BF3212" s="2">
        <v>0</v>
      </c>
      <c r="BG3212" s="2">
        <v>0</v>
      </c>
      <c r="BH3212" s="2">
        <v>0</v>
      </c>
      <c r="BI3212" s="2">
        <v>0</v>
      </c>
      <c r="BJ3212" s="2">
        <v>0</v>
      </c>
      <c r="BK3212" s="2">
        <v>0</v>
      </c>
      <c r="BL3212" s="2">
        <v>3</v>
      </c>
      <c r="BM3212" s="2">
        <v>2</v>
      </c>
      <c r="BN3212" s="2">
        <v>2</v>
      </c>
      <c r="BO3212" s="2">
        <v>1</v>
      </c>
      <c r="BP3212" s="2">
        <v>1</v>
      </c>
      <c r="BQ3212" s="2">
        <v>2</v>
      </c>
      <c r="BR3212" s="2">
        <v>1</v>
      </c>
      <c r="BS3212" s="2">
        <v>0</v>
      </c>
      <c r="BT3212" s="2">
        <v>0</v>
      </c>
      <c r="BU3212" s="2">
        <v>0</v>
      </c>
      <c r="BV3212" s="2">
        <v>0</v>
      </c>
      <c r="BW3212" s="2">
        <v>0</v>
      </c>
      <c r="BX3212" s="2">
        <v>0</v>
      </c>
      <c r="BY3212" s="2">
        <v>0</v>
      </c>
      <c r="BZ3212" s="2">
        <v>2</v>
      </c>
      <c r="CA3212" s="2">
        <v>0</v>
      </c>
      <c r="CB3212" s="2">
        <v>0</v>
      </c>
      <c r="CC3212" s="2">
        <v>0</v>
      </c>
      <c r="CD3212" s="2">
        <v>0</v>
      </c>
      <c r="CE3212" s="2">
        <v>0</v>
      </c>
      <c r="CF3212" s="2">
        <v>0</v>
      </c>
      <c r="CG3212" s="2">
        <v>0</v>
      </c>
      <c r="CH3212" s="2">
        <v>0</v>
      </c>
      <c r="CI3212" s="2">
        <v>0</v>
      </c>
      <c r="CJ3212" s="2">
        <v>0</v>
      </c>
      <c r="CK3212" s="2">
        <v>3</v>
      </c>
      <c r="CL3212" s="2">
        <v>1</v>
      </c>
    </row>
    <row r="3213" spans="1:90" x14ac:dyDescent="0.25">
      <c r="A3213" t="s">
        <v>115</v>
      </c>
      <c r="B3213">
        <v>21101</v>
      </c>
      <c r="C3213" t="s">
        <v>549</v>
      </c>
      <c r="D3213">
        <v>1</v>
      </c>
      <c r="E3213">
        <v>10</v>
      </c>
      <c r="F3213">
        <v>566044</v>
      </c>
      <c r="G3213">
        <v>35566044</v>
      </c>
      <c r="H3213" t="s">
        <v>17274</v>
      </c>
      <c r="I3213">
        <v>351</v>
      </c>
      <c r="J3213" t="s">
        <v>550</v>
      </c>
      <c r="K3213" t="s">
        <v>17275</v>
      </c>
      <c r="L3213">
        <v>1</v>
      </c>
      <c r="M3213" t="s">
        <v>550</v>
      </c>
      <c r="N3213">
        <v>11920000</v>
      </c>
      <c r="O3213" t="s">
        <v>102</v>
      </c>
      <c r="P3213" t="s">
        <v>17276</v>
      </c>
      <c r="Q3213" t="s">
        <v>127</v>
      </c>
      <c r="U3213" t="s">
        <v>17277</v>
      </c>
      <c r="V3213">
        <v>2</v>
      </c>
      <c r="W3213" s="2">
        <v>0</v>
      </c>
      <c r="X3213" s="2">
        <v>0</v>
      </c>
      <c r="Y3213" s="2">
        <v>0</v>
      </c>
      <c r="Z3213" s="2">
        <v>0</v>
      </c>
      <c r="AA3213" s="2">
        <v>2</v>
      </c>
      <c r="AB3213" s="2">
        <v>1</v>
      </c>
      <c r="AC3213" s="2">
        <v>2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0</v>
      </c>
      <c r="AZ3213" s="2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  <c r="BG3213" s="2">
        <v>0</v>
      </c>
      <c r="BH3213" s="2">
        <v>0</v>
      </c>
      <c r="BI3213" s="2">
        <v>1</v>
      </c>
      <c r="BJ3213" s="2">
        <v>1</v>
      </c>
      <c r="BK3213" s="2">
        <v>1</v>
      </c>
      <c r="BL3213" s="2">
        <v>0</v>
      </c>
      <c r="BM3213" s="2">
        <v>0</v>
      </c>
      <c r="BN3213" s="2">
        <v>0</v>
      </c>
      <c r="BO3213" s="2">
        <v>0</v>
      </c>
      <c r="BP3213" s="2">
        <v>0</v>
      </c>
      <c r="BQ3213" s="2">
        <v>0</v>
      </c>
      <c r="BR3213" s="2">
        <v>0</v>
      </c>
      <c r="BS3213" s="2">
        <v>0</v>
      </c>
      <c r="BT3213" s="2">
        <v>0</v>
      </c>
      <c r="BU3213" s="2">
        <v>0</v>
      </c>
      <c r="BV3213" s="2">
        <v>0</v>
      </c>
      <c r="BW3213" s="2">
        <v>0</v>
      </c>
      <c r="BX3213" s="2">
        <v>0</v>
      </c>
      <c r="BY3213" s="2">
        <v>0</v>
      </c>
      <c r="BZ3213" s="2">
        <v>0</v>
      </c>
      <c r="CA3213" s="2">
        <v>0</v>
      </c>
      <c r="CB3213" s="2">
        <v>0</v>
      </c>
      <c r="CC3213" s="2">
        <v>0</v>
      </c>
      <c r="CD3213" s="2">
        <v>0</v>
      </c>
      <c r="CE3213" s="2">
        <v>0</v>
      </c>
      <c r="CF3213" s="2">
        <v>0</v>
      </c>
      <c r="CG3213" s="2">
        <v>0</v>
      </c>
      <c r="CH3213" s="2">
        <v>0</v>
      </c>
      <c r="CI3213" s="2">
        <v>0</v>
      </c>
      <c r="CJ3213" s="2">
        <v>0</v>
      </c>
      <c r="CK3213" s="2">
        <v>0</v>
      </c>
      <c r="CL3213" s="2">
        <v>0</v>
      </c>
    </row>
    <row r="3214" spans="1:90" x14ac:dyDescent="0.25">
      <c r="A3214" t="s">
        <v>115</v>
      </c>
      <c r="B3214">
        <v>21101</v>
      </c>
      <c r="C3214" t="s">
        <v>549</v>
      </c>
      <c r="D3214">
        <v>1</v>
      </c>
      <c r="E3214">
        <v>8</v>
      </c>
      <c r="F3214">
        <v>35270</v>
      </c>
      <c r="G3214">
        <v>35035270</v>
      </c>
      <c r="H3214" t="s">
        <v>551</v>
      </c>
      <c r="I3214">
        <v>520</v>
      </c>
      <c r="J3214" t="s">
        <v>2048</v>
      </c>
      <c r="K3214" t="s">
        <v>551</v>
      </c>
      <c r="L3214">
        <v>1</v>
      </c>
      <c r="M3214" t="s">
        <v>2048</v>
      </c>
      <c r="N3214">
        <v>11790000</v>
      </c>
      <c r="O3214" t="s">
        <v>102</v>
      </c>
      <c r="P3214" t="s">
        <v>1791</v>
      </c>
      <c r="Q3214" t="s">
        <v>127</v>
      </c>
      <c r="R3214">
        <v>13</v>
      </c>
      <c r="S3214">
        <v>34191130</v>
      </c>
      <c r="U3214" t="s">
        <v>12737</v>
      </c>
      <c r="V3214">
        <v>1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57</v>
      </c>
      <c r="AE3214" s="2">
        <v>53</v>
      </c>
      <c r="AF3214" s="2">
        <v>46</v>
      </c>
      <c r="AG3214" s="2">
        <v>57</v>
      </c>
      <c r="AH3214" s="2">
        <v>39</v>
      </c>
      <c r="AI3214" s="2">
        <v>55</v>
      </c>
      <c r="AJ3214" s="2">
        <v>58</v>
      </c>
      <c r="AK3214" s="2">
        <v>0</v>
      </c>
      <c r="AL3214" s="2">
        <v>0</v>
      </c>
      <c r="AM3214" s="2">
        <v>0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0</v>
      </c>
      <c r="AV3214" s="2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2">
        <v>141</v>
      </c>
      <c r="BD3214" s="2">
        <v>2</v>
      </c>
      <c r="BE3214" s="2">
        <v>0</v>
      </c>
      <c r="BF3214" s="2">
        <v>0</v>
      </c>
      <c r="BG3214" s="2">
        <v>0</v>
      </c>
      <c r="BH3214" s="2">
        <v>0</v>
      </c>
      <c r="BI3214" s="2">
        <v>0</v>
      </c>
      <c r="BJ3214" s="2">
        <v>0</v>
      </c>
      <c r="BK3214" s="2">
        <v>0</v>
      </c>
      <c r="BL3214" s="2">
        <v>2</v>
      </c>
      <c r="BM3214" s="2">
        <v>2</v>
      </c>
      <c r="BN3214" s="2">
        <v>4</v>
      </c>
      <c r="BO3214" s="2">
        <v>2</v>
      </c>
      <c r="BP3214" s="2">
        <v>3</v>
      </c>
      <c r="BQ3214" s="2">
        <v>3</v>
      </c>
      <c r="BR3214" s="2">
        <v>2</v>
      </c>
      <c r="BS3214" s="2">
        <v>0</v>
      </c>
      <c r="BT3214" s="2">
        <v>0</v>
      </c>
      <c r="BU3214" s="2">
        <v>0</v>
      </c>
      <c r="BV3214" s="2">
        <v>0</v>
      </c>
      <c r="BW3214" s="2">
        <v>0</v>
      </c>
      <c r="BX3214" s="2">
        <v>0</v>
      </c>
      <c r="BY3214" s="2">
        <v>0</v>
      </c>
      <c r="BZ3214" s="2">
        <v>0</v>
      </c>
      <c r="CA3214" s="2">
        <v>0</v>
      </c>
      <c r="CB3214" s="2">
        <v>0</v>
      </c>
      <c r="CC3214" s="2">
        <v>0</v>
      </c>
      <c r="CD3214" s="2">
        <v>0</v>
      </c>
      <c r="CE3214" s="2">
        <v>0</v>
      </c>
      <c r="CF3214" s="2">
        <v>0</v>
      </c>
      <c r="CG3214" s="2">
        <v>0</v>
      </c>
      <c r="CH3214" s="2">
        <v>0</v>
      </c>
      <c r="CI3214" s="2">
        <v>0</v>
      </c>
      <c r="CJ3214" s="2">
        <v>0</v>
      </c>
      <c r="CK3214" s="2">
        <v>6</v>
      </c>
      <c r="CL3214" s="2">
        <v>2</v>
      </c>
    </row>
    <row r="3215" spans="1:90" x14ac:dyDescent="0.25">
      <c r="A3215" t="s">
        <v>115</v>
      </c>
      <c r="B3215">
        <v>21101</v>
      </c>
      <c r="C3215" t="s">
        <v>549</v>
      </c>
      <c r="D3215">
        <v>1</v>
      </c>
      <c r="E3215">
        <v>8</v>
      </c>
      <c r="F3215">
        <v>34897</v>
      </c>
      <c r="G3215">
        <v>35034897</v>
      </c>
      <c r="H3215" t="s">
        <v>4875</v>
      </c>
      <c r="I3215">
        <v>409</v>
      </c>
      <c r="J3215" t="s">
        <v>2871</v>
      </c>
      <c r="K3215" t="s">
        <v>3577</v>
      </c>
      <c r="L3215">
        <v>1</v>
      </c>
      <c r="M3215" t="s">
        <v>2871</v>
      </c>
      <c r="N3215">
        <v>11800000</v>
      </c>
      <c r="P3215" t="s">
        <v>4876</v>
      </c>
      <c r="Q3215">
        <v>84</v>
      </c>
      <c r="R3215">
        <v>13</v>
      </c>
      <c r="S3215">
        <v>38441690</v>
      </c>
      <c r="U3215" t="s">
        <v>4877</v>
      </c>
      <c r="V3215">
        <v>1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16</v>
      </c>
      <c r="AE3215" s="2">
        <v>23</v>
      </c>
      <c r="AF3215" s="2">
        <v>26</v>
      </c>
      <c r="AG3215" s="2">
        <v>24</v>
      </c>
      <c r="AH3215" s="2">
        <v>31</v>
      </c>
      <c r="AI3215" s="2">
        <v>19</v>
      </c>
      <c r="AJ3215" s="2">
        <v>13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0</v>
      </c>
      <c r="BC3215" s="2">
        <v>120</v>
      </c>
      <c r="BD3215" s="2">
        <v>0</v>
      </c>
      <c r="BE3215" s="2">
        <v>0</v>
      </c>
      <c r="BF3215" s="2">
        <v>0</v>
      </c>
      <c r="BG3215" s="2">
        <v>0</v>
      </c>
      <c r="BH3215" s="2">
        <v>0</v>
      </c>
      <c r="BI3215" s="2">
        <v>0</v>
      </c>
      <c r="BJ3215" s="2">
        <v>0</v>
      </c>
      <c r="BK3215" s="2">
        <v>0</v>
      </c>
      <c r="BL3215" s="2">
        <v>1</v>
      </c>
      <c r="BM3215" s="2">
        <v>1</v>
      </c>
      <c r="BN3215" s="2">
        <v>1</v>
      </c>
      <c r="BO3215" s="2">
        <v>1</v>
      </c>
      <c r="BP3215" s="2">
        <v>1</v>
      </c>
      <c r="BQ3215" s="2">
        <v>1</v>
      </c>
      <c r="BR3215" s="2">
        <v>1</v>
      </c>
      <c r="BS3215" s="2">
        <v>0</v>
      </c>
      <c r="BT3215" s="2">
        <v>0</v>
      </c>
      <c r="BU3215" s="2">
        <v>0</v>
      </c>
      <c r="BV3215" s="2">
        <v>0</v>
      </c>
      <c r="BW3215" s="2">
        <v>0</v>
      </c>
      <c r="BX3215" s="2">
        <v>0</v>
      </c>
      <c r="BY3215" s="2">
        <v>0</v>
      </c>
      <c r="BZ3215" s="2">
        <v>0</v>
      </c>
      <c r="CA3215" s="2">
        <v>0</v>
      </c>
      <c r="CB3215" s="2">
        <v>0</v>
      </c>
      <c r="CC3215" s="2">
        <v>0</v>
      </c>
      <c r="CD3215" s="2">
        <v>0</v>
      </c>
      <c r="CE3215" s="2">
        <v>0</v>
      </c>
      <c r="CF3215" s="2">
        <v>0</v>
      </c>
      <c r="CG3215" s="2">
        <v>0</v>
      </c>
      <c r="CH3215" s="2">
        <v>0</v>
      </c>
      <c r="CI3215" s="2">
        <v>0</v>
      </c>
      <c r="CJ3215" s="2">
        <v>0</v>
      </c>
      <c r="CK3215" s="2">
        <v>5</v>
      </c>
      <c r="CL3215" s="2">
        <v>0</v>
      </c>
    </row>
    <row r="3216" spans="1:90" x14ac:dyDescent="0.25">
      <c r="A3216" t="s">
        <v>115</v>
      </c>
      <c r="B3216">
        <v>21101</v>
      </c>
      <c r="C3216" t="s">
        <v>549</v>
      </c>
      <c r="D3216">
        <v>1</v>
      </c>
      <c r="E3216">
        <v>8</v>
      </c>
      <c r="F3216">
        <v>34800</v>
      </c>
      <c r="G3216">
        <v>35034800</v>
      </c>
      <c r="H3216" t="s">
        <v>10539</v>
      </c>
      <c r="I3216">
        <v>351</v>
      </c>
      <c r="J3216" t="s">
        <v>550</v>
      </c>
      <c r="K3216" t="s">
        <v>91</v>
      </c>
      <c r="L3216">
        <v>1</v>
      </c>
      <c r="M3216" t="s">
        <v>550</v>
      </c>
      <c r="N3216">
        <v>11920000</v>
      </c>
      <c r="O3216" t="s">
        <v>102</v>
      </c>
      <c r="P3216" t="s">
        <v>10540</v>
      </c>
      <c r="Q3216">
        <v>8</v>
      </c>
      <c r="R3216">
        <v>13</v>
      </c>
      <c r="S3216">
        <v>38411223</v>
      </c>
      <c r="T3216">
        <v>38411683</v>
      </c>
      <c r="U3216" t="s">
        <v>10541</v>
      </c>
      <c r="V3216">
        <v>1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84</v>
      </c>
      <c r="AE3216" s="2">
        <v>125</v>
      </c>
      <c r="AF3216" s="2">
        <v>121</v>
      </c>
      <c r="AG3216" s="2">
        <v>116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>
        <v>0</v>
      </c>
      <c r="AO3216" s="2">
        <v>0</v>
      </c>
      <c r="AP3216" s="2">
        <v>0</v>
      </c>
      <c r="AQ3216" s="2">
        <v>0</v>
      </c>
      <c r="AR3216" s="2">
        <v>81</v>
      </c>
      <c r="AS3216" s="2">
        <v>0</v>
      </c>
      <c r="AT3216" s="2">
        <v>0</v>
      </c>
      <c r="AU3216" s="2">
        <v>0</v>
      </c>
      <c r="AV3216" s="2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2">
        <v>217</v>
      </c>
      <c r="BD3216" s="2">
        <v>11</v>
      </c>
      <c r="BE3216" s="2">
        <v>0</v>
      </c>
      <c r="BF3216" s="2">
        <v>0</v>
      </c>
      <c r="BG3216" s="2">
        <v>0</v>
      </c>
      <c r="BH3216" s="2">
        <v>0</v>
      </c>
      <c r="BI3216" s="2">
        <v>0</v>
      </c>
      <c r="BJ3216" s="2">
        <v>0</v>
      </c>
      <c r="BK3216" s="2">
        <v>0</v>
      </c>
      <c r="BL3216" s="2">
        <v>7</v>
      </c>
      <c r="BM3216" s="2">
        <v>6</v>
      </c>
      <c r="BN3216" s="2">
        <v>7</v>
      </c>
      <c r="BO3216" s="2">
        <v>7</v>
      </c>
      <c r="BP3216" s="2">
        <v>0</v>
      </c>
      <c r="BQ3216" s="2">
        <v>0</v>
      </c>
      <c r="BR3216" s="2">
        <v>0</v>
      </c>
      <c r="BS3216" s="2">
        <v>0</v>
      </c>
      <c r="BT3216" s="2">
        <v>0</v>
      </c>
      <c r="BU3216" s="2">
        <v>0</v>
      </c>
      <c r="BV3216" s="2">
        <v>0</v>
      </c>
      <c r="BW3216" s="2">
        <v>0</v>
      </c>
      <c r="BX3216" s="2">
        <v>0</v>
      </c>
      <c r="BY3216" s="2">
        <v>0</v>
      </c>
      <c r="BZ3216" s="2">
        <v>6</v>
      </c>
      <c r="CA3216" s="2">
        <v>0</v>
      </c>
      <c r="CB3216" s="2">
        <v>0</v>
      </c>
      <c r="CC3216" s="2">
        <v>0</v>
      </c>
      <c r="CD3216" s="2">
        <v>0</v>
      </c>
      <c r="CE3216" s="2">
        <v>0</v>
      </c>
      <c r="CF3216" s="2">
        <v>0</v>
      </c>
      <c r="CG3216" s="2">
        <v>0</v>
      </c>
      <c r="CH3216" s="2">
        <v>0</v>
      </c>
      <c r="CI3216" s="2">
        <v>0</v>
      </c>
      <c r="CJ3216" s="2">
        <v>0</v>
      </c>
      <c r="CK3216" s="2">
        <v>12</v>
      </c>
      <c r="CL3216" s="2">
        <v>4</v>
      </c>
    </row>
    <row r="3217" spans="1:90" x14ac:dyDescent="0.25">
      <c r="A3217" t="s">
        <v>115</v>
      </c>
      <c r="B3217">
        <v>20909</v>
      </c>
      <c r="C3217" t="s">
        <v>1187</v>
      </c>
      <c r="D3217">
        <v>1</v>
      </c>
      <c r="E3217">
        <v>8</v>
      </c>
      <c r="F3217">
        <v>909646</v>
      </c>
      <c r="G3217">
        <v>35909646</v>
      </c>
      <c r="H3217" t="s">
        <v>11932</v>
      </c>
      <c r="I3217">
        <v>690</v>
      </c>
      <c r="J3217" t="s">
        <v>1621</v>
      </c>
      <c r="K3217" t="s">
        <v>11933</v>
      </c>
      <c r="L3217">
        <v>1</v>
      </c>
      <c r="M3217" t="s">
        <v>1621</v>
      </c>
      <c r="N3217">
        <v>19280000</v>
      </c>
      <c r="O3217" t="s">
        <v>313</v>
      </c>
      <c r="P3217" t="s">
        <v>11934</v>
      </c>
      <c r="Q3217" t="s">
        <v>127</v>
      </c>
      <c r="U3217" t="s">
        <v>11935</v>
      </c>
      <c r="V3217">
        <v>2</v>
      </c>
      <c r="W3217" s="2">
        <v>0</v>
      </c>
      <c r="X3217" s="2">
        <v>0</v>
      </c>
      <c r="Y3217" s="2">
        <v>16</v>
      </c>
      <c r="Z3217" s="2">
        <v>10</v>
      </c>
      <c r="AA3217" s="2">
        <v>8</v>
      </c>
      <c r="AB3217" s="2">
        <v>9</v>
      </c>
      <c r="AC3217" s="2">
        <v>19</v>
      </c>
      <c r="AD3217" s="2">
        <v>11</v>
      </c>
      <c r="AE3217" s="2">
        <v>17</v>
      </c>
      <c r="AF3217" s="2">
        <v>13</v>
      </c>
      <c r="AG3217" s="2">
        <v>14</v>
      </c>
      <c r="AH3217" s="2">
        <v>18</v>
      </c>
      <c r="AI3217" s="2">
        <v>19</v>
      </c>
      <c r="AJ3217" s="2">
        <v>10</v>
      </c>
      <c r="AK3217" s="2">
        <v>0</v>
      </c>
      <c r="AL3217" s="2">
        <v>0</v>
      </c>
      <c r="AM3217" s="2">
        <v>0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0</v>
      </c>
      <c r="AV3217" s="2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2">
        <v>85</v>
      </c>
      <c r="BD3217" s="2">
        <v>8</v>
      </c>
      <c r="BE3217" s="2">
        <v>0</v>
      </c>
      <c r="BF3217" s="2">
        <v>0</v>
      </c>
      <c r="BG3217" s="2">
        <v>1</v>
      </c>
      <c r="BH3217" s="2">
        <v>2</v>
      </c>
      <c r="BI3217" s="2">
        <v>2</v>
      </c>
      <c r="BJ3217" s="2">
        <v>1</v>
      </c>
      <c r="BK3217" s="2">
        <v>1</v>
      </c>
      <c r="BL3217" s="2">
        <v>1</v>
      </c>
      <c r="BM3217" s="2">
        <v>1</v>
      </c>
      <c r="BN3217" s="2">
        <v>2</v>
      </c>
      <c r="BO3217" s="2">
        <v>2</v>
      </c>
      <c r="BP3217" s="2">
        <v>2</v>
      </c>
      <c r="BQ3217" s="2">
        <v>1</v>
      </c>
      <c r="BR3217" s="2">
        <v>1</v>
      </c>
      <c r="BS3217" s="2">
        <v>0</v>
      </c>
      <c r="BT3217" s="2">
        <v>0</v>
      </c>
      <c r="BU3217" s="2">
        <v>0</v>
      </c>
      <c r="BV3217" s="2">
        <v>0</v>
      </c>
      <c r="BW3217" s="2">
        <v>0</v>
      </c>
      <c r="BX3217" s="2">
        <v>0</v>
      </c>
      <c r="BY3217" s="2">
        <v>0</v>
      </c>
      <c r="BZ3217" s="2">
        <v>0</v>
      </c>
      <c r="CA3217" s="2">
        <v>0</v>
      </c>
      <c r="CB3217" s="2">
        <v>0</v>
      </c>
      <c r="CC3217" s="2">
        <v>0</v>
      </c>
      <c r="CD3217" s="2">
        <v>0</v>
      </c>
      <c r="CE3217" s="2">
        <v>0</v>
      </c>
      <c r="CF3217" s="2">
        <v>0</v>
      </c>
      <c r="CG3217" s="2">
        <v>0</v>
      </c>
      <c r="CH3217" s="2">
        <v>0</v>
      </c>
      <c r="CI3217" s="2">
        <v>0</v>
      </c>
      <c r="CJ3217" s="2">
        <v>0</v>
      </c>
      <c r="CK3217" s="2">
        <v>5</v>
      </c>
      <c r="CL3217" s="2">
        <v>2</v>
      </c>
    </row>
    <row r="3218" spans="1:90" x14ac:dyDescent="0.25">
      <c r="A3218" t="s">
        <v>115</v>
      </c>
      <c r="B3218">
        <v>20909</v>
      </c>
      <c r="C3218" t="s">
        <v>1187</v>
      </c>
      <c r="D3218">
        <v>1</v>
      </c>
      <c r="E3218">
        <v>8</v>
      </c>
      <c r="F3218">
        <v>32177</v>
      </c>
      <c r="G3218">
        <v>35032177</v>
      </c>
      <c r="H3218" t="s">
        <v>16387</v>
      </c>
      <c r="I3218">
        <v>690</v>
      </c>
      <c r="J3218" t="s">
        <v>1621</v>
      </c>
      <c r="K3218" t="s">
        <v>12794</v>
      </c>
      <c r="L3218">
        <v>1</v>
      </c>
      <c r="M3218" t="s">
        <v>1621</v>
      </c>
      <c r="N3218">
        <v>19280000</v>
      </c>
      <c r="P3218" t="s">
        <v>16388</v>
      </c>
      <c r="Q3218">
        <v>815</v>
      </c>
      <c r="R3218">
        <v>18</v>
      </c>
      <c r="S3218">
        <v>32821340</v>
      </c>
      <c r="T3218">
        <v>32823474</v>
      </c>
      <c r="U3218" t="s">
        <v>16389</v>
      </c>
      <c r="V3218">
        <v>1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96</v>
      </c>
      <c r="AE3218" s="2">
        <v>69</v>
      </c>
      <c r="AF3218" s="2">
        <v>79</v>
      </c>
      <c r="AG3218" s="2">
        <v>60</v>
      </c>
      <c r="AH3218" s="2">
        <v>99</v>
      </c>
      <c r="AI3218" s="2">
        <v>94</v>
      </c>
      <c r="AJ3218" s="2">
        <v>91</v>
      </c>
      <c r="AK3218" s="2">
        <v>0</v>
      </c>
      <c r="AL3218" s="2">
        <v>0</v>
      </c>
      <c r="AM3218" s="2">
        <v>0</v>
      </c>
      <c r="AN3218" s="2">
        <v>0</v>
      </c>
      <c r="AO3218" s="2">
        <v>0</v>
      </c>
      <c r="AP3218" s="2">
        <v>0</v>
      </c>
      <c r="AQ3218" s="2">
        <v>0</v>
      </c>
      <c r="AR3218" s="2">
        <v>85</v>
      </c>
      <c r="AS3218" s="2">
        <v>0</v>
      </c>
      <c r="AT3218" s="2">
        <v>0</v>
      </c>
      <c r="AU3218" s="2">
        <v>115</v>
      </c>
      <c r="AV3218" s="2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2">
        <v>89</v>
      </c>
      <c r="BD3218" s="2">
        <v>8</v>
      </c>
      <c r="BE3218" s="2">
        <v>0</v>
      </c>
      <c r="BF3218" s="2">
        <v>0</v>
      </c>
      <c r="BG3218" s="2">
        <v>0</v>
      </c>
      <c r="BH3218" s="2">
        <v>0</v>
      </c>
      <c r="BI3218" s="2">
        <v>0</v>
      </c>
      <c r="BJ3218" s="2">
        <v>0</v>
      </c>
      <c r="BK3218" s="2">
        <v>0</v>
      </c>
      <c r="BL3218" s="2">
        <v>6</v>
      </c>
      <c r="BM3218" s="2">
        <v>3</v>
      </c>
      <c r="BN3218" s="2">
        <v>3</v>
      </c>
      <c r="BO3218" s="2">
        <v>4</v>
      </c>
      <c r="BP3218" s="2">
        <v>6</v>
      </c>
      <c r="BQ3218" s="2">
        <v>5</v>
      </c>
      <c r="BR3218" s="2">
        <v>5</v>
      </c>
      <c r="BS3218" s="2">
        <v>0</v>
      </c>
      <c r="BT3218" s="2">
        <v>0</v>
      </c>
      <c r="BU3218" s="2">
        <v>0</v>
      </c>
      <c r="BV3218" s="2">
        <v>0</v>
      </c>
      <c r="BW3218" s="2">
        <v>0</v>
      </c>
      <c r="BX3218" s="2">
        <v>0</v>
      </c>
      <c r="BY3218" s="2">
        <v>0</v>
      </c>
      <c r="BZ3218" s="2">
        <v>7</v>
      </c>
      <c r="CA3218" s="2">
        <v>0</v>
      </c>
      <c r="CB3218" s="2">
        <v>0</v>
      </c>
      <c r="CC3218" s="2">
        <v>6</v>
      </c>
      <c r="CD3218" s="2">
        <v>0</v>
      </c>
      <c r="CE3218" s="2">
        <v>0</v>
      </c>
      <c r="CF3218" s="2">
        <v>0</v>
      </c>
      <c r="CG3218" s="2">
        <v>0</v>
      </c>
      <c r="CH3218" s="2">
        <v>0</v>
      </c>
      <c r="CI3218" s="2">
        <v>0</v>
      </c>
      <c r="CJ3218" s="2">
        <v>0</v>
      </c>
      <c r="CK3218" s="2">
        <v>6</v>
      </c>
      <c r="CL3218" s="2">
        <v>1</v>
      </c>
    </row>
    <row r="3219" spans="1:90" x14ac:dyDescent="0.25">
      <c r="A3219" t="s">
        <v>115</v>
      </c>
      <c r="B3219">
        <v>20909</v>
      </c>
      <c r="C3219" t="s">
        <v>1187</v>
      </c>
      <c r="D3219">
        <v>1</v>
      </c>
      <c r="E3219">
        <v>36</v>
      </c>
      <c r="F3219">
        <v>925810</v>
      </c>
      <c r="G3219">
        <v>35925810</v>
      </c>
      <c r="H3219" t="s">
        <v>11387</v>
      </c>
      <c r="I3219">
        <v>450</v>
      </c>
      <c r="J3219" t="s">
        <v>1187</v>
      </c>
      <c r="K3219" t="s">
        <v>10630</v>
      </c>
      <c r="L3219">
        <v>3</v>
      </c>
      <c r="M3219" t="s">
        <v>5315</v>
      </c>
      <c r="N3219">
        <v>19260000</v>
      </c>
      <c r="O3219" t="s">
        <v>313</v>
      </c>
      <c r="P3219" t="s">
        <v>11388</v>
      </c>
      <c r="Q3219">
        <v>0</v>
      </c>
      <c r="R3219">
        <v>18</v>
      </c>
      <c r="S3219">
        <v>39816255</v>
      </c>
      <c r="U3219" t="s">
        <v>11389</v>
      </c>
      <c r="V3219">
        <v>2</v>
      </c>
      <c r="W3219" s="2">
        <v>0</v>
      </c>
      <c r="X3219" s="2">
        <v>0</v>
      </c>
      <c r="Y3219" s="2">
        <v>19</v>
      </c>
      <c r="Z3219" s="2">
        <v>16</v>
      </c>
      <c r="AA3219" s="2">
        <v>19</v>
      </c>
      <c r="AB3219" s="2">
        <v>27</v>
      </c>
      <c r="AC3219" s="2">
        <v>15</v>
      </c>
      <c r="AD3219" s="2">
        <v>19</v>
      </c>
      <c r="AE3219" s="2">
        <v>21</v>
      </c>
      <c r="AF3219" s="2">
        <v>13</v>
      </c>
      <c r="AG3219" s="2">
        <v>27</v>
      </c>
      <c r="AH3219" s="2">
        <v>18</v>
      </c>
      <c r="AI3219" s="2">
        <v>15</v>
      </c>
      <c r="AJ3219" s="2">
        <v>17</v>
      </c>
      <c r="AK3219" s="2">
        <v>0</v>
      </c>
      <c r="AL3219" s="2">
        <v>0</v>
      </c>
      <c r="AM3219" s="2">
        <v>0</v>
      </c>
      <c r="AN3219" s="2">
        <v>0</v>
      </c>
      <c r="AO3219" s="2">
        <v>0</v>
      </c>
      <c r="AP3219" s="2">
        <v>0</v>
      </c>
      <c r="AQ3219" s="2">
        <v>0</v>
      </c>
      <c r="AR3219" s="2">
        <v>46</v>
      </c>
      <c r="AS3219" s="2">
        <v>0</v>
      </c>
      <c r="AT3219" s="2">
        <v>0</v>
      </c>
      <c r="AU3219" s="2">
        <v>9</v>
      </c>
      <c r="AV3219" s="2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2">
        <v>118</v>
      </c>
      <c r="BD3219" s="2">
        <v>2</v>
      </c>
      <c r="BE3219" s="2">
        <v>0</v>
      </c>
      <c r="BF3219" s="2">
        <v>0</v>
      </c>
      <c r="BG3219" s="2">
        <v>1</v>
      </c>
      <c r="BH3219" s="2">
        <v>1</v>
      </c>
      <c r="BI3219" s="2">
        <v>1</v>
      </c>
      <c r="BJ3219" s="2">
        <v>1</v>
      </c>
      <c r="BK3219" s="2">
        <v>2</v>
      </c>
      <c r="BL3219" s="2">
        <v>2</v>
      </c>
      <c r="BM3219" s="2">
        <v>1</v>
      </c>
      <c r="BN3219" s="2">
        <v>2</v>
      </c>
      <c r="BO3219" s="2">
        <v>2</v>
      </c>
      <c r="BP3219" s="2">
        <v>1</v>
      </c>
      <c r="BQ3219" s="2">
        <v>1</v>
      </c>
      <c r="BR3219" s="2">
        <v>1</v>
      </c>
      <c r="BS3219" s="2">
        <v>0</v>
      </c>
      <c r="BT3219" s="2">
        <v>0</v>
      </c>
      <c r="BU3219" s="2">
        <v>0</v>
      </c>
      <c r="BV3219" s="2">
        <v>0</v>
      </c>
      <c r="BW3219" s="2">
        <v>0</v>
      </c>
      <c r="BX3219" s="2">
        <v>0</v>
      </c>
      <c r="BY3219" s="2">
        <v>0</v>
      </c>
      <c r="BZ3219" s="2">
        <v>4</v>
      </c>
      <c r="CA3219" s="2">
        <v>0</v>
      </c>
      <c r="CB3219" s="2">
        <v>0</v>
      </c>
      <c r="CC3219" s="2">
        <v>1</v>
      </c>
      <c r="CD3219" s="2">
        <v>0</v>
      </c>
      <c r="CE3219" s="2">
        <v>0</v>
      </c>
      <c r="CF3219" s="2">
        <v>0</v>
      </c>
      <c r="CG3219" s="2">
        <v>0</v>
      </c>
      <c r="CH3219" s="2">
        <v>0</v>
      </c>
      <c r="CI3219" s="2">
        <v>0</v>
      </c>
      <c r="CJ3219" s="2">
        <v>0</v>
      </c>
      <c r="CK3219" s="2">
        <v>7</v>
      </c>
      <c r="CL3219" s="2">
        <v>2</v>
      </c>
    </row>
    <row r="3220" spans="1:90" x14ac:dyDescent="0.25">
      <c r="A3220" t="s">
        <v>115</v>
      </c>
      <c r="B3220">
        <v>20909</v>
      </c>
      <c r="C3220" t="s">
        <v>1187</v>
      </c>
      <c r="D3220">
        <v>1</v>
      </c>
      <c r="E3220">
        <v>36</v>
      </c>
      <c r="F3220">
        <v>297380</v>
      </c>
      <c r="G3220">
        <v>35297380</v>
      </c>
      <c r="H3220" t="s">
        <v>10437</v>
      </c>
      <c r="I3220">
        <v>690</v>
      </c>
      <c r="J3220" t="s">
        <v>1621</v>
      </c>
      <c r="K3220" t="s">
        <v>10436</v>
      </c>
      <c r="L3220">
        <v>1</v>
      </c>
      <c r="M3220" t="s">
        <v>1621</v>
      </c>
      <c r="N3220">
        <v>19280000</v>
      </c>
      <c r="O3220" t="s">
        <v>92</v>
      </c>
      <c r="P3220" t="s">
        <v>10437</v>
      </c>
      <c r="Q3220" t="s">
        <v>127</v>
      </c>
      <c r="U3220" t="s">
        <v>14514</v>
      </c>
      <c r="V3220">
        <v>2</v>
      </c>
      <c r="W3220" s="2">
        <v>0</v>
      </c>
      <c r="X3220" s="2">
        <v>0</v>
      </c>
      <c r="Y3220" s="2">
        <v>10</v>
      </c>
      <c r="Z3220" s="2">
        <v>9</v>
      </c>
      <c r="AA3220" s="2">
        <v>4</v>
      </c>
      <c r="AB3220" s="2">
        <v>6</v>
      </c>
      <c r="AC3220" s="2">
        <v>12</v>
      </c>
      <c r="AD3220" s="2">
        <v>11</v>
      </c>
      <c r="AE3220" s="2">
        <v>14</v>
      </c>
      <c r="AF3220" s="2">
        <v>8</v>
      </c>
      <c r="AG3220" s="2">
        <v>12</v>
      </c>
      <c r="AH3220" s="2">
        <v>13</v>
      </c>
      <c r="AI3220" s="2">
        <v>10</v>
      </c>
      <c r="AJ3220" s="2">
        <v>11</v>
      </c>
      <c r="AK3220" s="2">
        <v>0</v>
      </c>
      <c r="AL3220" s="2">
        <v>0</v>
      </c>
      <c r="AM3220" s="2">
        <v>0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2">
        <v>69</v>
      </c>
      <c r="BD3220" s="2">
        <v>0</v>
      </c>
      <c r="BE3220" s="2">
        <v>0</v>
      </c>
      <c r="BF3220" s="2">
        <v>0</v>
      </c>
      <c r="BG3220" s="2">
        <v>1</v>
      </c>
      <c r="BH3220" s="2">
        <v>1</v>
      </c>
      <c r="BI3220" s="2">
        <v>1</v>
      </c>
      <c r="BJ3220" s="2">
        <v>1</v>
      </c>
      <c r="BK3220" s="2">
        <v>1</v>
      </c>
      <c r="BL3220" s="2">
        <v>1</v>
      </c>
      <c r="BM3220" s="2">
        <v>2</v>
      </c>
      <c r="BN3220" s="2">
        <v>1</v>
      </c>
      <c r="BO3220" s="2">
        <v>1</v>
      </c>
      <c r="BP3220" s="2">
        <v>2</v>
      </c>
      <c r="BQ3220" s="2">
        <v>1</v>
      </c>
      <c r="BR3220" s="2">
        <v>1</v>
      </c>
      <c r="BS3220" s="2">
        <v>0</v>
      </c>
      <c r="BT3220" s="2">
        <v>0</v>
      </c>
      <c r="BU3220" s="2">
        <v>0</v>
      </c>
      <c r="BV3220" s="2">
        <v>0</v>
      </c>
      <c r="BW3220" s="2">
        <v>0</v>
      </c>
      <c r="BX3220" s="2">
        <v>0</v>
      </c>
      <c r="BY3220" s="2">
        <v>0</v>
      </c>
      <c r="BZ3220" s="2">
        <v>0</v>
      </c>
      <c r="CA3220" s="2">
        <v>0</v>
      </c>
      <c r="CB3220" s="2">
        <v>0</v>
      </c>
      <c r="CC3220" s="2">
        <v>0</v>
      </c>
      <c r="CD3220" s="2">
        <v>0</v>
      </c>
      <c r="CE3220" s="2">
        <v>0</v>
      </c>
      <c r="CF3220" s="2">
        <v>0</v>
      </c>
      <c r="CG3220" s="2">
        <v>0</v>
      </c>
      <c r="CH3220" s="2">
        <v>0</v>
      </c>
      <c r="CI3220" s="2">
        <v>0</v>
      </c>
      <c r="CJ3220" s="2">
        <v>0</v>
      </c>
      <c r="CK3220" s="2">
        <v>5</v>
      </c>
      <c r="CL3220" s="2">
        <v>0</v>
      </c>
    </row>
    <row r="3221" spans="1:90" x14ac:dyDescent="0.25">
      <c r="A3221" t="s">
        <v>115</v>
      </c>
      <c r="B3221">
        <v>20909</v>
      </c>
      <c r="C3221" t="s">
        <v>1187</v>
      </c>
      <c r="D3221">
        <v>1</v>
      </c>
      <c r="E3221">
        <v>8</v>
      </c>
      <c r="F3221">
        <v>32300</v>
      </c>
      <c r="G3221">
        <v>35032300</v>
      </c>
      <c r="H3221" t="s">
        <v>13300</v>
      </c>
      <c r="I3221">
        <v>725</v>
      </c>
      <c r="J3221" t="s">
        <v>2686</v>
      </c>
      <c r="K3221" t="s">
        <v>386</v>
      </c>
      <c r="L3221">
        <v>1</v>
      </c>
      <c r="M3221" t="s">
        <v>2686</v>
      </c>
      <c r="N3221">
        <v>19275000</v>
      </c>
      <c r="O3221" t="s">
        <v>313</v>
      </c>
      <c r="P3221" t="s">
        <v>13301</v>
      </c>
      <c r="Q3221" t="s">
        <v>127</v>
      </c>
      <c r="R3221">
        <v>18</v>
      </c>
      <c r="S3221">
        <v>32835361</v>
      </c>
      <c r="U3221" t="s">
        <v>13302</v>
      </c>
      <c r="V3221">
        <v>2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19</v>
      </c>
      <c r="AE3221" s="2">
        <v>18</v>
      </c>
      <c r="AF3221" s="2">
        <v>9</v>
      </c>
      <c r="AG3221" s="2">
        <v>16</v>
      </c>
      <c r="AH3221" s="2">
        <v>21</v>
      </c>
      <c r="AI3221" s="2">
        <v>15</v>
      </c>
      <c r="AJ3221" s="2">
        <v>15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  <c r="BG3221" s="2">
        <v>0</v>
      </c>
      <c r="BH3221" s="2">
        <v>0</v>
      </c>
      <c r="BI3221" s="2">
        <v>0</v>
      </c>
      <c r="BJ3221" s="2">
        <v>0</v>
      </c>
      <c r="BK3221" s="2">
        <v>0</v>
      </c>
      <c r="BL3221" s="2">
        <v>1</v>
      </c>
      <c r="BM3221" s="2">
        <v>2</v>
      </c>
      <c r="BN3221" s="2">
        <v>1</v>
      </c>
      <c r="BO3221" s="2">
        <v>2</v>
      </c>
      <c r="BP3221" s="2">
        <v>1</v>
      </c>
      <c r="BQ3221" s="2">
        <v>1</v>
      </c>
      <c r="BR3221" s="2">
        <v>1</v>
      </c>
      <c r="BS3221" s="2">
        <v>0</v>
      </c>
      <c r="BT3221" s="2">
        <v>0</v>
      </c>
      <c r="BU3221" s="2">
        <v>0</v>
      </c>
      <c r="BV3221" s="2">
        <v>0</v>
      </c>
      <c r="BW3221" s="2">
        <v>0</v>
      </c>
      <c r="BX3221" s="2">
        <v>0</v>
      </c>
      <c r="BY3221" s="2">
        <v>0</v>
      </c>
      <c r="BZ3221" s="2">
        <v>0</v>
      </c>
      <c r="CA3221" s="2">
        <v>0</v>
      </c>
      <c r="CB3221" s="2">
        <v>0</v>
      </c>
      <c r="CC3221" s="2">
        <v>0</v>
      </c>
      <c r="CD3221" s="2">
        <v>0</v>
      </c>
      <c r="CE3221" s="2">
        <v>0</v>
      </c>
      <c r="CF3221" s="2">
        <v>0</v>
      </c>
      <c r="CG3221" s="2">
        <v>0</v>
      </c>
      <c r="CH3221" s="2">
        <v>0</v>
      </c>
      <c r="CI3221" s="2">
        <v>0</v>
      </c>
      <c r="CJ3221" s="2">
        <v>0</v>
      </c>
      <c r="CK3221" s="2">
        <v>0</v>
      </c>
      <c r="CL3221" s="2">
        <v>0</v>
      </c>
    </row>
    <row r="3222" spans="1:90" x14ac:dyDescent="0.25">
      <c r="A3222" t="s">
        <v>115</v>
      </c>
      <c r="B3222">
        <v>20909</v>
      </c>
      <c r="C3222" t="s">
        <v>1187</v>
      </c>
      <c r="D3222">
        <v>2</v>
      </c>
      <c r="E3222">
        <v>6</v>
      </c>
      <c r="F3222">
        <v>459859</v>
      </c>
      <c r="G3222">
        <v>35459859</v>
      </c>
      <c r="H3222" t="s">
        <v>14595</v>
      </c>
      <c r="I3222">
        <v>450</v>
      </c>
      <c r="J3222" t="s">
        <v>1187</v>
      </c>
      <c r="K3222" t="s">
        <v>91</v>
      </c>
      <c r="L3222">
        <v>1</v>
      </c>
      <c r="M3222" t="s">
        <v>1187</v>
      </c>
      <c r="N3222">
        <v>19260000</v>
      </c>
      <c r="O3222" t="s">
        <v>92</v>
      </c>
      <c r="P3222" t="s">
        <v>12575</v>
      </c>
      <c r="Q3222">
        <v>1659</v>
      </c>
      <c r="R3222">
        <v>18</v>
      </c>
      <c r="S3222">
        <v>39911057</v>
      </c>
      <c r="U3222" t="s">
        <v>19949</v>
      </c>
      <c r="V3222">
        <v>1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0</v>
      </c>
      <c r="AV3222" s="2">
        <v>0</v>
      </c>
      <c r="AW3222" s="2">
        <v>0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2">
        <v>320</v>
      </c>
      <c r="BD3222" s="2">
        <v>0</v>
      </c>
      <c r="BE3222" s="2">
        <v>0</v>
      </c>
      <c r="BF3222" s="2">
        <v>0</v>
      </c>
      <c r="BG3222" s="2">
        <v>0</v>
      </c>
      <c r="BH3222" s="2">
        <v>0</v>
      </c>
      <c r="BI3222" s="2">
        <v>0</v>
      </c>
      <c r="BJ3222" s="2">
        <v>0</v>
      </c>
      <c r="BK3222" s="2">
        <v>0</v>
      </c>
      <c r="BL3222" s="2">
        <v>0</v>
      </c>
      <c r="BM3222" s="2">
        <v>0</v>
      </c>
      <c r="BN3222" s="2">
        <v>0</v>
      </c>
      <c r="BO3222" s="2">
        <v>0</v>
      </c>
      <c r="BP3222" s="2">
        <v>0</v>
      </c>
      <c r="BQ3222" s="2">
        <v>0</v>
      </c>
      <c r="BR3222" s="2">
        <v>0</v>
      </c>
      <c r="BS3222" s="2">
        <v>0</v>
      </c>
      <c r="BT3222" s="2">
        <v>0</v>
      </c>
      <c r="BU3222" s="2">
        <v>0</v>
      </c>
      <c r="BV3222" s="2">
        <v>0</v>
      </c>
      <c r="BW3222" s="2">
        <v>0</v>
      </c>
      <c r="BX3222" s="2">
        <v>0</v>
      </c>
      <c r="BY3222" s="2">
        <v>0</v>
      </c>
      <c r="BZ3222" s="2">
        <v>0</v>
      </c>
      <c r="CA3222" s="2">
        <v>0</v>
      </c>
      <c r="CB3222" s="2">
        <v>0</v>
      </c>
      <c r="CC3222" s="2">
        <v>0</v>
      </c>
      <c r="CD3222" s="2">
        <v>0</v>
      </c>
      <c r="CE3222" s="2">
        <v>0</v>
      </c>
      <c r="CF3222" s="2">
        <v>0</v>
      </c>
      <c r="CG3222" s="2">
        <v>0</v>
      </c>
      <c r="CH3222" s="2">
        <v>0</v>
      </c>
      <c r="CI3222" s="2">
        <v>0</v>
      </c>
      <c r="CJ3222" s="2">
        <v>0</v>
      </c>
      <c r="CK3222" s="2">
        <v>12</v>
      </c>
      <c r="CL3222" s="2">
        <v>0</v>
      </c>
    </row>
    <row r="3223" spans="1:90" x14ac:dyDescent="0.25">
      <c r="A3223" t="s">
        <v>115</v>
      </c>
      <c r="B3223">
        <v>20909</v>
      </c>
      <c r="C3223" t="s">
        <v>1187</v>
      </c>
      <c r="D3223">
        <v>2</v>
      </c>
      <c r="E3223">
        <v>6</v>
      </c>
      <c r="F3223">
        <v>459948</v>
      </c>
      <c r="G3223">
        <v>35459948</v>
      </c>
      <c r="H3223" t="s">
        <v>7787</v>
      </c>
      <c r="I3223">
        <v>690</v>
      </c>
      <c r="J3223" t="s">
        <v>1621</v>
      </c>
      <c r="K3223" t="s">
        <v>91</v>
      </c>
      <c r="L3223">
        <v>1</v>
      </c>
      <c r="M3223" t="s">
        <v>1621</v>
      </c>
      <c r="N3223">
        <v>19280000</v>
      </c>
      <c r="O3223" t="s">
        <v>92</v>
      </c>
      <c r="P3223" t="s">
        <v>7788</v>
      </c>
      <c r="Q3223">
        <v>1636</v>
      </c>
      <c r="R3223">
        <v>18</v>
      </c>
      <c r="S3223">
        <v>32821118</v>
      </c>
      <c r="U3223" t="s">
        <v>7789</v>
      </c>
      <c r="V3223">
        <v>1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2">
        <v>103</v>
      </c>
      <c r="BD3223" s="2">
        <v>0</v>
      </c>
      <c r="BE3223" s="2">
        <v>0</v>
      </c>
      <c r="BF3223" s="2">
        <v>0</v>
      </c>
      <c r="BG3223" s="2">
        <v>0</v>
      </c>
      <c r="BH3223" s="2">
        <v>0</v>
      </c>
      <c r="BI3223" s="2">
        <v>0</v>
      </c>
      <c r="BJ3223" s="2">
        <v>0</v>
      </c>
      <c r="BK3223" s="2">
        <v>0</v>
      </c>
      <c r="BL3223" s="2">
        <v>0</v>
      </c>
      <c r="BM3223" s="2">
        <v>0</v>
      </c>
      <c r="BN3223" s="2">
        <v>0</v>
      </c>
      <c r="BO3223" s="2">
        <v>0</v>
      </c>
      <c r="BP3223" s="2">
        <v>0</v>
      </c>
      <c r="BQ3223" s="2">
        <v>0</v>
      </c>
      <c r="BR3223" s="2">
        <v>0</v>
      </c>
      <c r="BS3223" s="2">
        <v>0</v>
      </c>
      <c r="BT3223" s="2">
        <v>0</v>
      </c>
      <c r="BU3223" s="2">
        <v>0</v>
      </c>
      <c r="BV3223" s="2">
        <v>0</v>
      </c>
      <c r="BW3223" s="2">
        <v>0</v>
      </c>
      <c r="BX3223" s="2">
        <v>0</v>
      </c>
      <c r="BY3223" s="2">
        <v>0</v>
      </c>
      <c r="BZ3223" s="2">
        <v>0</v>
      </c>
      <c r="CA3223" s="2">
        <v>0</v>
      </c>
      <c r="CB3223" s="2">
        <v>0</v>
      </c>
      <c r="CC3223" s="2">
        <v>0</v>
      </c>
      <c r="CD3223" s="2">
        <v>0</v>
      </c>
      <c r="CE3223" s="2">
        <v>0</v>
      </c>
      <c r="CF3223" s="2">
        <v>0</v>
      </c>
      <c r="CG3223" s="2">
        <v>0</v>
      </c>
      <c r="CH3223" s="2">
        <v>0</v>
      </c>
      <c r="CI3223" s="2">
        <v>0</v>
      </c>
      <c r="CJ3223" s="2">
        <v>0</v>
      </c>
      <c r="CK3223" s="2">
        <v>5</v>
      </c>
      <c r="CL3223" s="2">
        <v>0</v>
      </c>
    </row>
    <row r="3224" spans="1:90" x14ac:dyDescent="0.25">
      <c r="A3224" t="s">
        <v>115</v>
      </c>
      <c r="B3224">
        <v>20909</v>
      </c>
      <c r="C3224" t="s">
        <v>1187</v>
      </c>
      <c r="D3224">
        <v>1</v>
      </c>
      <c r="E3224">
        <v>36</v>
      </c>
      <c r="F3224">
        <v>922559</v>
      </c>
      <c r="G3224">
        <v>35922559</v>
      </c>
      <c r="H3224" t="s">
        <v>3605</v>
      </c>
      <c r="I3224">
        <v>450</v>
      </c>
      <c r="J3224" t="s">
        <v>1187</v>
      </c>
      <c r="K3224" t="s">
        <v>3606</v>
      </c>
      <c r="L3224">
        <v>1</v>
      </c>
      <c r="M3224" t="s">
        <v>1187</v>
      </c>
      <c r="N3224">
        <v>19260000</v>
      </c>
      <c r="O3224" t="s">
        <v>92</v>
      </c>
      <c r="P3224" t="s">
        <v>3607</v>
      </c>
      <c r="Q3224" t="s">
        <v>127</v>
      </c>
      <c r="R3224">
        <v>18</v>
      </c>
      <c r="S3224">
        <v>39817095</v>
      </c>
      <c r="U3224" t="s">
        <v>3608</v>
      </c>
      <c r="V3224">
        <v>2</v>
      </c>
      <c r="W3224" s="2">
        <v>0</v>
      </c>
      <c r="X3224" s="2">
        <v>0</v>
      </c>
      <c r="Y3224" s="2">
        <v>0</v>
      </c>
      <c r="Z3224" s="2">
        <v>33</v>
      </c>
      <c r="AA3224" s="2">
        <v>31</v>
      </c>
      <c r="AB3224" s="2">
        <v>27</v>
      </c>
      <c r="AC3224" s="2">
        <v>37</v>
      </c>
      <c r="AD3224" s="2">
        <v>36</v>
      </c>
      <c r="AE3224" s="2">
        <v>27</v>
      </c>
      <c r="AF3224" s="2">
        <v>39</v>
      </c>
      <c r="AG3224" s="2">
        <v>35</v>
      </c>
      <c r="AH3224" s="2">
        <v>31</v>
      </c>
      <c r="AI3224" s="2">
        <v>36</v>
      </c>
      <c r="AJ3224" s="2">
        <v>35</v>
      </c>
      <c r="AK3224" s="2">
        <v>0</v>
      </c>
      <c r="AL3224" s="2">
        <v>0</v>
      </c>
      <c r="AM3224" s="2">
        <v>0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19</v>
      </c>
      <c r="AV3224" s="2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2">
        <v>86</v>
      </c>
      <c r="BD3224" s="2">
        <v>10</v>
      </c>
      <c r="BE3224" s="2">
        <v>0</v>
      </c>
      <c r="BF3224" s="2">
        <v>0</v>
      </c>
      <c r="BG3224" s="2">
        <v>0</v>
      </c>
      <c r="BH3224" s="2">
        <v>2</v>
      </c>
      <c r="BI3224" s="2">
        <v>4</v>
      </c>
      <c r="BJ3224" s="2">
        <v>1</v>
      </c>
      <c r="BK3224" s="2">
        <v>4</v>
      </c>
      <c r="BL3224" s="2">
        <v>2</v>
      </c>
      <c r="BM3224" s="2">
        <v>1</v>
      </c>
      <c r="BN3224" s="2">
        <v>3</v>
      </c>
      <c r="BO3224" s="2">
        <v>3</v>
      </c>
      <c r="BP3224" s="2">
        <v>3</v>
      </c>
      <c r="BQ3224" s="2">
        <v>3</v>
      </c>
      <c r="BR3224" s="2">
        <v>3</v>
      </c>
      <c r="BS3224" s="2">
        <v>0</v>
      </c>
      <c r="BT3224" s="2">
        <v>0</v>
      </c>
      <c r="BU3224" s="2">
        <v>0</v>
      </c>
      <c r="BV3224" s="2">
        <v>0</v>
      </c>
      <c r="BW3224" s="2">
        <v>0</v>
      </c>
      <c r="BX3224" s="2">
        <v>0</v>
      </c>
      <c r="BY3224" s="2">
        <v>0</v>
      </c>
      <c r="BZ3224" s="2">
        <v>0</v>
      </c>
      <c r="CA3224" s="2">
        <v>0</v>
      </c>
      <c r="CB3224" s="2">
        <v>0</v>
      </c>
      <c r="CC3224" s="2">
        <v>1</v>
      </c>
      <c r="CD3224" s="2">
        <v>0</v>
      </c>
      <c r="CE3224" s="2">
        <v>0</v>
      </c>
      <c r="CF3224" s="2">
        <v>0</v>
      </c>
      <c r="CG3224" s="2">
        <v>0</v>
      </c>
      <c r="CH3224" s="2">
        <v>0</v>
      </c>
      <c r="CI3224" s="2">
        <v>0</v>
      </c>
      <c r="CJ3224" s="2">
        <v>0</v>
      </c>
      <c r="CK3224" s="2">
        <v>5</v>
      </c>
      <c r="CL3224" s="2">
        <v>3</v>
      </c>
    </row>
    <row r="3225" spans="1:90" x14ac:dyDescent="0.25">
      <c r="A3225" t="s">
        <v>115</v>
      </c>
      <c r="B3225">
        <v>20909</v>
      </c>
      <c r="C3225" t="s">
        <v>1187</v>
      </c>
      <c r="D3225">
        <v>1</v>
      </c>
      <c r="E3225">
        <v>8</v>
      </c>
      <c r="F3225">
        <v>32759</v>
      </c>
      <c r="G3225">
        <v>35032759</v>
      </c>
      <c r="H3225" t="s">
        <v>2788</v>
      </c>
      <c r="I3225">
        <v>686</v>
      </c>
      <c r="J3225" t="s">
        <v>2789</v>
      </c>
      <c r="K3225" t="s">
        <v>2790</v>
      </c>
      <c r="L3225">
        <v>1</v>
      </c>
      <c r="M3225" t="s">
        <v>2789</v>
      </c>
      <c r="N3225">
        <v>19210000</v>
      </c>
      <c r="O3225" t="s">
        <v>102</v>
      </c>
      <c r="P3225" t="s">
        <v>2791</v>
      </c>
      <c r="Q3225">
        <v>141</v>
      </c>
      <c r="R3225">
        <v>18</v>
      </c>
      <c r="S3225">
        <v>32891243</v>
      </c>
      <c r="U3225" t="s">
        <v>2792</v>
      </c>
      <c r="V3225">
        <v>1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118</v>
      </c>
      <c r="AI3225" s="2">
        <v>117</v>
      </c>
      <c r="AJ3225" s="2">
        <v>94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0</v>
      </c>
      <c r="AV3225" s="2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2">
        <v>102</v>
      </c>
      <c r="BD3225" s="2">
        <v>0</v>
      </c>
      <c r="BE3225" s="2">
        <v>0</v>
      </c>
      <c r="BF3225" s="2">
        <v>0</v>
      </c>
      <c r="BG3225" s="2">
        <v>0</v>
      </c>
      <c r="BH3225" s="2">
        <v>0</v>
      </c>
      <c r="BI3225" s="2">
        <v>0</v>
      </c>
      <c r="BJ3225" s="2">
        <v>0</v>
      </c>
      <c r="BK3225" s="2">
        <v>0</v>
      </c>
      <c r="BL3225" s="2">
        <v>0</v>
      </c>
      <c r="BM3225" s="2">
        <v>0</v>
      </c>
      <c r="BN3225" s="2">
        <v>0</v>
      </c>
      <c r="BO3225" s="2">
        <v>0</v>
      </c>
      <c r="BP3225" s="2">
        <v>8</v>
      </c>
      <c r="BQ3225" s="2">
        <v>7</v>
      </c>
      <c r="BR3225" s="2">
        <v>6</v>
      </c>
      <c r="BS3225" s="2">
        <v>0</v>
      </c>
      <c r="BT3225" s="2">
        <v>0</v>
      </c>
      <c r="BU3225" s="2">
        <v>0</v>
      </c>
      <c r="BV3225" s="2">
        <v>0</v>
      </c>
      <c r="BW3225" s="2">
        <v>0</v>
      </c>
      <c r="BX3225" s="2">
        <v>0</v>
      </c>
      <c r="BY3225" s="2">
        <v>0</v>
      </c>
      <c r="BZ3225" s="2">
        <v>0</v>
      </c>
      <c r="CA3225" s="2">
        <v>0</v>
      </c>
      <c r="CB3225" s="2">
        <v>0</v>
      </c>
      <c r="CC3225" s="2">
        <v>0</v>
      </c>
      <c r="CD3225" s="2">
        <v>0</v>
      </c>
      <c r="CE3225" s="2">
        <v>0</v>
      </c>
      <c r="CF3225" s="2">
        <v>0</v>
      </c>
      <c r="CG3225" s="2">
        <v>0</v>
      </c>
      <c r="CH3225" s="2">
        <v>0</v>
      </c>
      <c r="CI3225" s="2">
        <v>0</v>
      </c>
      <c r="CJ3225" s="2">
        <v>0</v>
      </c>
      <c r="CK3225" s="2">
        <v>6</v>
      </c>
      <c r="CL3225" s="2">
        <v>0</v>
      </c>
    </row>
    <row r="3226" spans="1:90" x14ac:dyDescent="0.25">
      <c r="A3226" t="s">
        <v>115</v>
      </c>
      <c r="B3226">
        <v>20909</v>
      </c>
      <c r="C3226" t="s">
        <v>1187</v>
      </c>
      <c r="D3226">
        <v>1</v>
      </c>
      <c r="E3226">
        <v>8</v>
      </c>
      <c r="F3226">
        <v>907698</v>
      </c>
      <c r="G3226">
        <v>35907698</v>
      </c>
      <c r="H3226" t="s">
        <v>11936</v>
      </c>
      <c r="I3226">
        <v>730</v>
      </c>
      <c r="J3226" t="s">
        <v>2437</v>
      </c>
      <c r="K3226" t="s">
        <v>5672</v>
      </c>
      <c r="L3226">
        <v>1</v>
      </c>
      <c r="M3226" t="s">
        <v>2437</v>
      </c>
      <c r="N3226">
        <v>19273000</v>
      </c>
      <c r="O3226" t="s">
        <v>102</v>
      </c>
      <c r="P3226" t="s">
        <v>11937</v>
      </c>
      <c r="Q3226" t="s">
        <v>127</v>
      </c>
      <c r="R3226">
        <v>18</v>
      </c>
      <c r="S3226">
        <v>32881117</v>
      </c>
      <c r="U3226" t="s">
        <v>11938</v>
      </c>
      <c r="V3226">
        <v>1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23</v>
      </c>
      <c r="AE3226" s="2">
        <v>15</v>
      </c>
      <c r="AF3226" s="2">
        <v>20</v>
      </c>
      <c r="AG3226" s="2">
        <v>13</v>
      </c>
      <c r="AH3226" s="2">
        <v>35</v>
      </c>
      <c r="AI3226" s="2">
        <v>15</v>
      </c>
      <c r="AJ3226" s="2">
        <v>16</v>
      </c>
      <c r="AK3226" s="2">
        <v>0</v>
      </c>
      <c r="AL3226" s="2">
        <v>0</v>
      </c>
      <c r="AM3226" s="2">
        <v>0</v>
      </c>
      <c r="AN3226" s="2">
        <v>0</v>
      </c>
      <c r="AO3226" s="2">
        <v>0</v>
      </c>
      <c r="AP3226" s="2">
        <v>0</v>
      </c>
      <c r="AQ3226" s="2">
        <v>0</v>
      </c>
      <c r="AR3226" s="2">
        <v>24</v>
      </c>
      <c r="AS3226" s="2">
        <v>0</v>
      </c>
      <c r="AT3226" s="2">
        <v>0</v>
      </c>
      <c r="AU3226" s="2">
        <v>60</v>
      </c>
      <c r="AV3226" s="2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2">
        <v>84</v>
      </c>
      <c r="BD3226" s="2">
        <v>14</v>
      </c>
      <c r="BE3226" s="2">
        <v>0</v>
      </c>
      <c r="BF3226" s="2">
        <v>0</v>
      </c>
      <c r="BG3226" s="2">
        <v>0</v>
      </c>
      <c r="BH3226" s="2">
        <v>0</v>
      </c>
      <c r="BI3226" s="2">
        <v>0</v>
      </c>
      <c r="BJ3226" s="2">
        <v>0</v>
      </c>
      <c r="BK3226" s="2">
        <v>0</v>
      </c>
      <c r="BL3226" s="2">
        <v>2</v>
      </c>
      <c r="BM3226" s="2">
        <v>2</v>
      </c>
      <c r="BN3226" s="2">
        <v>2</v>
      </c>
      <c r="BO3226" s="2">
        <v>1</v>
      </c>
      <c r="BP3226" s="2">
        <v>3</v>
      </c>
      <c r="BQ3226" s="2">
        <v>2</v>
      </c>
      <c r="BR3226" s="2">
        <v>2</v>
      </c>
      <c r="BS3226" s="2">
        <v>0</v>
      </c>
      <c r="BT3226" s="2">
        <v>0</v>
      </c>
      <c r="BU3226" s="2">
        <v>0</v>
      </c>
      <c r="BV3226" s="2">
        <v>0</v>
      </c>
      <c r="BW3226" s="2">
        <v>0</v>
      </c>
      <c r="BX3226" s="2">
        <v>0</v>
      </c>
      <c r="BY3226" s="2">
        <v>0</v>
      </c>
      <c r="BZ3226" s="2">
        <v>4</v>
      </c>
      <c r="CA3226" s="2">
        <v>0</v>
      </c>
      <c r="CB3226" s="2">
        <v>0</v>
      </c>
      <c r="CC3226" s="2">
        <v>3</v>
      </c>
      <c r="CD3226" s="2">
        <v>0</v>
      </c>
      <c r="CE3226" s="2">
        <v>0</v>
      </c>
      <c r="CF3226" s="2">
        <v>0</v>
      </c>
      <c r="CG3226" s="2">
        <v>0</v>
      </c>
      <c r="CH3226" s="2">
        <v>0</v>
      </c>
      <c r="CI3226" s="2">
        <v>0</v>
      </c>
      <c r="CJ3226" s="2">
        <v>0</v>
      </c>
      <c r="CK3226" s="2">
        <v>8</v>
      </c>
      <c r="CL3226" s="2">
        <v>3</v>
      </c>
    </row>
    <row r="3227" spans="1:90" x14ac:dyDescent="0.25">
      <c r="A3227" t="s">
        <v>115</v>
      </c>
      <c r="B3227">
        <v>20909</v>
      </c>
      <c r="C3227" t="s">
        <v>1187</v>
      </c>
      <c r="D3227">
        <v>1</v>
      </c>
      <c r="E3227">
        <v>36</v>
      </c>
      <c r="F3227">
        <v>913674</v>
      </c>
      <c r="G3227">
        <v>35913674</v>
      </c>
      <c r="H3227" t="s">
        <v>14804</v>
      </c>
      <c r="I3227">
        <v>690</v>
      </c>
      <c r="J3227" t="s">
        <v>1621</v>
      </c>
      <c r="K3227" t="s">
        <v>3289</v>
      </c>
      <c r="L3227">
        <v>1</v>
      </c>
      <c r="M3227" t="s">
        <v>1621</v>
      </c>
      <c r="N3227">
        <v>19280000</v>
      </c>
      <c r="O3227" t="s">
        <v>313</v>
      </c>
      <c r="P3227" t="s">
        <v>14805</v>
      </c>
      <c r="Q3227" t="s">
        <v>127</v>
      </c>
      <c r="R3227">
        <v>18</v>
      </c>
      <c r="S3227">
        <v>57048242</v>
      </c>
      <c r="U3227" t="s">
        <v>14806</v>
      </c>
      <c r="V3227">
        <v>2</v>
      </c>
      <c r="W3227" s="2">
        <v>0</v>
      </c>
      <c r="X3227" s="2">
        <v>0</v>
      </c>
      <c r="Y3227" s="2">
        <v>11</v>
      </c>
      <c r="Z3227" s="2">
        <v>13</v>
      </c>
      <c r="AA3227" s="2">
        <v>16</v>
      </c>
      <c r="AB3227" s="2">
        <v>12</v>
      </c>
      <c r="AC3227" s="2">
        <v>14</v>
      </c>
      <c r="AD3227" s="2">
        <v>12</v>
      </c>
      <c r="AE3227" s="2">
        <v>14</v>
      </c>
      <c r="AF3227" s="2">
        <v>4</v>
      </c>
      <c r="AG3227" s="2">
        <v>13</v>
      </c>
      <c r="AH3227" s="2">
        <v>16</v>
      </c>
      <c r="AI3227" s="2">
        <v>9</v>
      </c>
      <c r="AJ3227" s="2">
        <v>9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6</v>
      </c>
      <c r="AV3227" s="2">
        <v>0</v>
      </c>
      <c r="AW3227" s="2">
        <v>0</v>
      </c>
      <c r="AX3227" s="2">
        <v>0</v>
      </c>
      <c r="AY3227" s="2">
        <v>0</v>
      </c>
      <c r="AZ3227" s="2">
        <v>0</v>
      </c>
      <c r="BA3227" s="2">
        <v>0</v>
      </c>
      <c r="BB3227" s="2">
        <v>0</v>
      </c>
      <c r="BC3227" s="2">
        <v>98</v>
      </c>
      <c r="BD3227" s="2">
        <v>2</v>
      </c>
      <c r="BE3227" s="2">
        <v>0</v>
      </c>
      <c r="BF3227" s="2">
        <v>0</v>
      </c>
      <c r="BG3227" s="2">
        <v>1</v>
      </c>
      <c r="BH3227" s="2">
        <v>1</v>
      </c>
      <c r="BI3227" s="2">
        <v>2</v>
      </c>
      <c r="BJ3227" s="2">
        <v>1</v>
      </c>
      <c r="BK3227" s="2">
        <v>2</v>
      </c>
      <c r="BL3227" s="2">
        <v>2</v>
      </c>
      <c r="BM3227" s="2">
        <v>1</v>
      </c>
      <c r="BN3227" s="2">
        <v>1</v>
      </c>
      <c r="BO3227" s="2">
        <v>1</v>
      </c>
      <c r="BP3227" s="2">
        <v>1</v>
      </c>
      <c r="BQ3227" s="2">
        <v>1</v>
      </c>
      <c r="BR3227" s="2">
        <v>1</v>
      </c>
      <c r="BS3227" s="2">
        <v>0</v>
      </c>
      <c r="BT3227" s="2">
        <v>0</v>
      </c>
      <c r="BU3227" s="2">
        <v>0</v>
      </c>
      <c r="BV3227" s="2">
        <v>0</v>
      </c>
      <c r="BW3227" s="2">
        <v>0</v>
      </c>
      <c r="BX3227" s="2">
        <v>0</v>
      </c>
      <c r="BY3227" s="2">
        <v>0</v>
      </c>
      <c r="BZ3227" s="2">
        <v>0</v>
      </c>
      <c r="CA3227" s="2">
        <v>0</v>
      </c>
      <c r="CB3227" s="2">
        <v>0</v>
      </c>
      <c r="CC3227" s="2">
        <v>1</v>
      </c>
      <c r="CD3227" s="2">
        <v>0</v>
      </c>
      <c r="CE3227" s="2">
        <v>0</v>
      </c>
      <c r="CF3227" s="2">
        <v>0</v>
      </c>
      <c r="CG3227" s="2">
        <v>0</v>
      </c>
      <c r="CH3227" s="2">
        <v>0</v>
      </c>
      <c r="CI3227" s="2">
        <v>0</v>
      </c>
      <c r="CJ3227" s="2">
        <v>0</v>
      </c>
      <c r="CK3227" s="2">
        <v>8</v>
      </c>
      <c r="CL3227" s="2">
        <v>1</v>
      </c>
    </row>
    <row r="3228" spans="1:90" x14ac:dyDescent="0.25">
      <c r="A3228" t="s">
        <v>115</v>
      </c>
      <c r="B3228">
        <v>20909</v>
      </c>
      <c r="C3228" t="s">
        <v>1187</v>
      </c>
      <c r="D3228">
        <v>1</v>
      </c>
      <c r="E3228">
        <v>8</v>
      </c>
      <c r="F3228">
        <v>32136</v>
      </c>
      <c r="G3228">
        <v>35032136</v>
      </c>
      <c r="H3228" t="s">
        <v>2436</v>
      </c>
      <c r="I3228">
        <v>730</v>
      </c>
      <c r="J3228" t="s">
        <v>2437</v>
      </c>
      <c r="K3228" t="s">
        <v>91</v>
      </c>
      <c r="L3228">
        <v>1</v>
      </c>
      <c r="M3228" t="s">
        <v>2437</v>
      </c>
      <c r="N3228">
        <v>19273000</v>
      </c>
      <c r="P3228" t="s">
        <v>2438</v>
      </c>
      <c r="Q3228">
        <v>81</v>
      </c>
      <c r="R3228">
        <v>18</v>
      </c>
      <c r="S3228">
        <v>32881108</v>
      </c>
      <c r="U3228" t="s">
        <v>2439</v>
      </c>
      <c r="V3228">
        <v>1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70</v>
      </c>
      <c r="AE3228" s="2">
        <v>26</v>
      </c>
      <c r="AF3228" s="2">
        <v>69</v>
      </c>
      <c r="AG3228" s="2">
        <v>70</v>
      </c>
      <c r="AH3228" s="2">
        <v>69</v>
      </c>
      <c r="AI3228" s="2">
        <v>62</v>
      </c>
      <c r="AJ3228" s="2">
        <v>74</v>
      </c>
      <c r="AK3228" s="2">
        <v>0</v>
      </c>
      <c r="AL3228" s="2">
        <v>0</v>
      </c>
      <c r="AM3228" s="2">
        <v>0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2">
        <v>177</v>
      </c>
      <c r="BD3228" s="2">
        <v>0</v>
      </c>
      <c r="BE3228" s="2">
        <v>0</v>
      </c>
      <c r="BF3228" s="2">
        <v>0</v>
      </c>
      <c r="BG3228" s="2">
        <v>0</v>
      </c>
      <c r="BH3228" s="2">
        <v>0</v>
      </c>
      <c r="BI3228" s="2">
        <v>0</v>
      </c>
      <c r="BJ3228" s="2">
        <v>0</v>
      </c>
      <c r="BK3228" s="2">
        <v>0</v>
      </c>
      <c r="BL3228" s="2">
        <v>4</v>
      </c>
      <c r="BM3228" s="2">
        <v>2</v>
      </c>
      <c r="BN3228" s="2">
        <v>4</v>
      </c>
      <c r="BO3228" s="2">
        <v>4</v>
      </c>
      <c r="BP3228" s="2">
        <v>4</v>
      </c>
      <c r="BQ3228" s="2">
        <v>4</v>
      </c>
      <c r="BR3228" s="2">
        <v>5</v>
      </c>
      <c r="BS3228" s="2">
        <v>0</v>
      </c>
      <c r="BT3228" s="2">
        <v>0</v>
      </c>
      <c r="BU3228" s="2">
        <v>0</v>
      </c>
      <c r="BV3228" s="2">
        <v>0</v>
      </c>
      <c r="BW3228" s="2">
        <v>0</v>
      </c>
      <c r="BX3228" s="2">
        <v>0</v>
      </c>
      <c r="BY3228" s="2">
        <v>0</v>
      </c>
      <c r="BZ3228" s="2">
        <v>0</v>
      </c>
      <c r="CA3228" s="2">
        <v>0</v>
      </c>
      <c r="CB3228" s="2">
        <v>0</v>
      </c>
      <c r="CC3228" s="2">
        <v>0</v>
      </c>
      <c r="CD3228" s="2">
        <v>0</v>
      </c>
      <c r="CE3228" s="2">
        <v>0</v>
      </c>
      <c r="CF3228" s="2">
        <v>0</v>
      </c>
      <c r="CG3228" s="2">
        <v>0</v>
      </c>
      <c r="CH3228" s="2">
        <v>0</v>
      </c>
      <c r="CI3228" s="2">
        <v>0</v>
      </c>
      <c r="CJ3228" s="2">
        <v>0</v>
      </c>
      <c r="CK3228" s="2">
        <v>11</v>
      </c>
      <c r="CL3228" s="2">
        <v>0</v>
      </c>
    </row>
    <row r="3229" spans="1:90" x14ac:dyDescent="0.25">
      <c r="A3229" t="s">
        <v>115</v>
      </c>
      <c r="B3229">
        <v>20909</v>
      </c>
      <c r="C3229" t="s">
        <v>1187</v>
      </c>
      <c r="D3229">
        <v>1</v>
      </c>
      <c r="E3229">
        <v>36</v>
      </c>
      <c r="F3229">
        <v>903620</v>
      </c>
      <c r="G3229">
        <v>35903620</v>
      </c>
      <c r="H3229" t="s">
        <v>4988</v>
      </c>
      <c r="I3229">
        <v>730</v>
      </c>
      <c r="J3229" t="s">
        <v>2437</v>
      </c>
      <c r="K3229" t="s">
        <v>4988</v>
      </c>
      <c r="L3229">
        <v>1</v>
      </c>
      <c r="M3229" t="s">
        <v>2437</v>
      </c>
      <c r="N3229">
        <v>19273000</v>
      </c>
      <c r="O3229" t="s">
        <v>313</v>
      </c>
      <c r="P3229" t="s">
        <v>9977</v>
      </c>
      <c r="Q3229" t="s">
        <v>127</v>
      </c>
      <c r="U3229" t="s">
        <v>9978</v>
      </c>
      <c r="V3229">
        <v>2</v>
      </c>
      <c r="W3229" s="2">
        <v>0</v>
      </c>
      <c r="X3229" s="2">
        <v>0</v>
      </c>
      <c r="Y3229" s="2">
        <v>6</v>
      </c>
      <c r="Z3229" s="2">
        <v>12</v>
      </c>
      <c r="AA3229" s="2">
        <v>11</v>
      </c>
      <c r="AB3229" s="2">
        <v>13</v>
      </c>
      <c r="AC3229" s="2">
        <v>12</v>
      </c>
      <c r="AD3229" s="2">
        <v>28</v>
      </c>
      <c r="AE3229" s="2">
        <v>14</v>
      </c>
      <c r="AF3229" s="2">
        <v>18</v>
      </c>
      <c r="AG3229" s="2">
        <v>20</v>
      </c>
      <c r="AH3229" s="2">
        <v>28</v>
      </c>
      <c r="AI3229" s="2">
        <v>19</v>
      </c>
      <c r="AJ3229" s="2">
        <v>30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0</v>
      </c>
      <c r="AV3229" s="2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2">
        <v>0</v>
      </c>
      <c r="BD3229" s="2">
        <v>5</v>
      </c>
      <c r="BE3229" s="2">
        <v>0</v>
      </c>
      <c r="BF3229" s="2">
        <v>0</v>
      </c>
      <c r="BG3229" s="2">
        <v>1</v>
      </c>
      <c r="BH3229" s="2">
        <v>2</v>
      </c>
      <c r="BI3229" s="2">
        <v>1</v>
      </c>
      <c r="BJ3229" s="2">
        <v>1</v>
      </c>
      <c r="BK3229" s="2">
        <v>1</v>
      </c>
      <c r="BL3229" s="2">
        <v>3</v>
      </c>
      <c r="BM3229" s="2">
        <v>1</v>
      </c>
      <c r="BN3229" s="2">
        <v>2</v>
      </c>
      <c r="BO3229" s="2">
        <v>2</v>
      </c>
      <c r="BP3229" s="2">
        <v>2</v>
      </c>
      <c r="BQ3229" s="2">
        <v>2</v>
      </c>
      <c r="BR3229" s="2">
        <v>3</v>
      </c>
      <c r="BS3229" s="2">
        <v>0</v>
      </c>
      <c r="BT3229" s="2">
        <v>0</v>
      </c>
      <c r="BU3229" s="2">
        <v>0</v>
      </c>
      <c r="BV3229" s="2">
        <v>0</v>
      </c>
      <c r="BW3229" s="2">
        <v>0</v>
      </c>
      <c r="BX3229" s="2">
        <v>0</v>
      </c>
      <c r="BY3229" s="2">
        <v>0</v>
      </c>
      <c r="BZ3229" s="2">
        <v>0</v>
      </c>
      <c r="CA3229" s="2">
        <v>0</v>
      </c>
      <c r="CB3229" s="2">
        <v>0</v>
      </c>
      <c r="CC3229" s="2">
        <v>0</v>
      </c>
      <c r="CD3229" s="2">
        <v>0</v>
      </c>
      <c r="CE3229" s="2">
        <v>0</v>
      </c>
      <c r="CF3229" s="2">
        <v>0</v>
      </c>
      <c r="CG3229" s="2">
        <v>0</v>
      </c>
      <c r="CH3229" s="2">
        <v>0</v>
      </c>
      <c r="CI3229" s="2">
        <v>0</v>
      </c>
      <c r="CJ3229" s="2">
        <v>0</v>
      </c>
      <c r="CK3229" s="2">
        <v>0</v>
      </c>
      <c r="CL3229" s="2">
        <v>2</v>
      </c>
    </row>
    <row r="3230" spans="1:90" x14ac:dyDescent="0.25">
      <c r="A3230" t="s">
        <v>115</v>
      </c>
      <c r="B3230">
        <v>20909</v>
      </c>
      <c r="C3230" t="s">
        <v>1187</v>
      </c>
      <c r="D3230">
        <v>1</v>
      </c>
      <c r="E3230">
        <v>8</v>
      </c>
      <c r="F3230">
        <v>32273</v>
      </c>
      <c r="G3230">
        <v>35032273</v>
      </c>
      <c r="H3230" t="s">
        <v>19341</v>
      </c>
      <c r="I3230">
        <v>690</v>
      </c>
      <c r="J3230" t="s">
        <v>1621</v>
      </c>
      <c r="K3230" t="s">
        <v>2680</v>
      </c>
      <c r="L3230">
        <v>4</v>
      </c>
      <c r="M3230" t="s">
        <v>2680</v>
      </c>
      <c r="N3230">
        <v>19295000</v>
      </c>
      <c r="O3230" t="s">
        <v>162</v>
      </c>
      <c r="P3230" t="s">
        <v>19342</v>
      </c>
      <c r="Q3230">
        <v>69</v>
      </c>
      <c r="R3230">
        <v>18</v>
      </c>
      <c r="S3230">
        <v>32826162</v>
      </c>
      <c r="U3230" t="s">
        <v>19343</v>
      </c>
      <c r="V3230">
        <v>1</v>
      </c>
      <c r="W3230" s="2">
        <v>0</v>
      </c>
      <c r="X3230" s="2">
        <v>0</v>
      </c>
      <c r="Y3230" s="2">
        <v>21</v>
      </c>
      <c r="Z3230" s="2">
        <v>24</v>
      </c>
      <c r="AA3230" s="2">
        <v>20</v>
      </c>
      <c r="AB3230" s="2">
        <v>20</v>
      </c>
      <c r="AC3230" s="2">
        <v>12</v>
      </c>
      <c r="AD3230" s="2">
        <v>14</v>
      </c>
      <c r="AE3230" s="2">
        <v>22</v>
      </c>
      <c r="AF3230" s="2">
        <v>18</v>
      </c>
      <c r="AG3230" s="2">
        <v>26</v>
      </c>
      <c r="AH3230" s="2">
        <v>24</v>
      </c>
      <c r="AI3230" s="2">
        <v>22</v>
      </c>
      <c r="AJ3230" s="2">
        <v>19</v>
      </c>
      <c r="AK3230" s="2">
        <v>0</v>
      </c>
      <c r="AL3230" s="2">
        <v>0</v>
      </c>
      <c r="AM3230" s="2">
        <v>0</v>
      </c>
      <c r="AN3230" s="2">
        <v>0</v>
      </c>
      <c r="AO3230" s="2">
        <v>0</v>
      </c>
      <c r="AP3230" s="2">
        <v>0</v>
      </c>
      <c r="AQ3230" s="2">
        <v>0</v>
      </c>
      <c r="AR3230" s="2">
        <v>9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0</v>
      </c>
      <c r="BC3230" s="2">
        <v>67</v>
      </c>
      <c r="BD3230" s="2">
        <v>0</v>
      </c>
      <c r="BE3230" s="2">
        <v>0</v>
      </c>
      <c r="BF3230" s="2">
        <v>0</v>
      </c>
      <c r="BG3230" s="2">
        <v>1</v>
      </c>
      <c r="BH3230" s="2">
        <v>1</v>
      </c>
      <c r="BI3230" s="2">
        <v>1</v>
      </c>
      <c r="BJ3230" s="2">
        <v>2</v>
      </c>
      <c r="BK3230" s="2">
        <v>1</v>
      </c>
      <c r="BL3230" s="2">
        <v>2</v>
      </c>
      <c r="BM3230" s="2">
        <v>1</v>
      </c>
      <c r="BN3230" s="2">
        <v>1</v>
      </c>
      <c r="BO3230" s="2">
        <v>2</v>
      </c>
      <c r="BP3230" s="2">
        <v>2</v>
      </c>
      <c r="BQ3230" s="2">
        <v>2</v>
      </c>
      <c r="BR3230" s="2">
        <v>3</v>
      </c>
      <c r="BS3230" s="2">
        <v>0</v>
      </c>
      <c r="BT3230" s="2">
        <v>0</v>
      </c>
      <c r="BU3230" s="2">
        <v>0</v>
      </c>
      <c r="BV3230" s="2">
        <v>0</v>
      </c>
      <c r="BW3230" s="2">
        <v>0</v>
      </c>
      <c r="BX3230" s="2">
        <v>0</v>
      </c>
      <c r="BY3230" s="2">
        <v>0</v>
      </c>
      <c r="BZ3230" s="2">
        <v>1</v>
      </c>
      <c r="CA3230" s="2">
        <v>0</v>
      </c>
      <c r="CB3230" s="2">
        <v>0</v>
      </c>
      <c r="CC3230" s="2">
        <v>0</v>
      </c>
      <c r="CD3230" s="2">
        <v>0</v>
      </c>
      <c r="CE3230" s="2">
        <v>0</v>
      </c>
      <c r="CF3230" s="2">
        <v>0</v>
      </c>
      <c r="CG3230" s="2">
        <v>0</v>
      </c>
      <c r="CH3230" s="2">
        <v>0</v>
      </c>
      <c r="CI3230" s="2">
        <v>0</v>
      </c>
      <c r="CJ3230" s="2">
        <v>0</v>
      </c>
      <c r="CK3230" s="2">
        <v>3</v>
      </c>
      <c r="CL3230" s="2">
        <v>0</v>
      </c>
    </row>
    <row r="3231" spans="1:90" x14ac:dyDescent="0.25">
      <c r="A3231" t="s">
        <v>115</v>
      </c>
      <c r="B3231">
        <v>20909</v>
      </c>
      <c r="C3231" t="s">
        <v>1187</v>
      </c>
      <c r="D3231">
        <v>1</v>
      </c>
      <c r="E3231">
        <v>8</v>
      </c>
      <c r="F3231">
        <v>32347</v>
      </c>
      <c r="G3231">
        <v>35032347</v>
      </c>
      <c r="H3231" t="s">
        <v>17758</v>
      </c>
      <c r="I3231">
        <v>730</v>
      </c>
      <c r="J3231" t="s">
        <v>2437</v>
      </c>
      <c r="K3231" t="s">
        <v>91</v>
      </c>
      <c r="L3231">
        <v>1</v>
      </c>
      <c r="M3231" t="s">
        <v>2437</v>
      </c>
      <c r="N3231">
        <v>19273000</v>
      </c>
      <c r="O3231" t="s">
        <v>102</v>
      </c>
      <c r="P3231" t="s">
        <v>17759</v>
      </c>
      <c r="Q3231">
        <v>380</v>
      </c>
      <c r="R3231">
        <v>18</v>
      </c>
      <c r="S3231">
        <v>32881475</v>
      </c>
      <c r="U3231" t="s">
        <v>17760</v>
      </c>
      <c r="V3231">
        <v>1</v>
      </c>
      <c r="W3231" s="2">
        <v>0</v>
      </c>
      <c r="X3231" s="2">
        <v>0</v>
      </c>
      <c r="Y3231" s="2">
        <v>15</v>
      </c>
      <c r="Z3231" s="2">
        <v>20</v>
      </c>
      <c r="AA3231" s="2">
        <v>23</v>
      </c>
      <c r="AB3231" s="2">
        <v>26</v>
      </c>
      <c r="AC3231" s="2">
        <v>21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2">
        <v>0</v>
      </c>
      <c r="BD3231" s="2">
        <v>12</v>
      </c>
      <c r="BE3231" s="2">
        <v>0</v>
      </c>
      <c r="BF3231" s="2">
        <v>0</v>
      </c>
      <c r="BG3231" s="2">
        <v>1</v>
      </c>
      <c r="BH3231" s="2">
        <v>1</v>
      </c>
      <c r="BI3231" s="2">
        <v>3</v>
      </c>
      <c r="BJ3231" s="2">
        <v>2</v>
      </c>
      <c r="BK3231" s="2">
        <v>2</v>
      </c>
      <c r="BL3231" s="2">
        <v>0</v>
      </c>
      <c r="BM3231" s="2">
        <v>0</v>
      </c>
      <c r="BN3231" s="2">
        <v>0</v>
      </c>
      <c r="BO3231" s="2">
        <v>0</v>
      </c>
      <c r="BP3231" s="2">
        <v>0</v>
      </c>
      <c r="BQ3231" s="2">
        <v>0</v>
      </c>
      <c r="BR3231" s="2">
        <v>0</v>
      </c>
      <c r="BS3231" s="2">
        <v>0</v>
      </c>
      <c r="BT3231" s="2">
        <v>0</v>
      </c>
      <c r="BU3231" s="2">
        <v>0</v>
      </c>
      <c r="BV3231" s="2">
        <v>0</v>
      </c>
      <c r="BW3231" s="2">
        <v>0</v>
      </c>
      <c r="BX3231" s="2">
        <v>0</v>
      </c>
      <c r="BY3231" s="2">
        <v>0</v>
      </c>
      <c r="BZ3231" s="2">
        <v>0</v>
      </c>
      <c r="CA3231" s="2">
        <v>0</v>
      </c>
      <c r="CB3231" s="2">
        <v>0</v>
      </c>
      <c r="CC3231" s="2">
        <v>0</v>
      </c>
      <c r="CD3231" s="2">
        <v>0</v>
      </c>
      <c r="CE3231" s="2">
        <v>0</v>
      </c>
      <c r="CF3231" s="2">
        <v>0</v>
      </c>
      <c r="CG3231" s="2">
        <v>0</v>
      </c>
      <c r="CH3231" s="2">
        <v>0</v>
      </c>
      <c r="CI3231" s="2">
        <v>0</v>
      </c>
      <c r="CJ3231" s="2">
        <v>0</v>
      </c>
      <c r="CK3231" s="2">
        <v>0</v>
      </c>
      <c r="CL3231" s="2">
        <v>3</v>
      </c>
    </row>
    <row r="3232" spans="1:90" x14ac:dyDescent="0.25">
      <c r="A3232" t="s">
        <v>115</v>
      </c>
      <c r="B3232">
        <v>20909</v>
      </c>
      <c r="C3232" t="s">
        <v>1187</v>
      </c>
      <c r="D3232">
        <v>1</v>
      </c>
      <c r="E3232">
        <v>8</v>
      </c>
      <c r="F3232">
        <v>32906</v>
      </c>
      <c r="G3232">
        <v>35032906</v>
      </c>
      <c r="H3232" t="s">
        <v>12574</v>
      </c>
      <c r="I3232">
        <v>450</v>
      </c>
      <c r="J3232" t="s">
        <v>1187</v>
      </c>
      <c r="K3232" t="s">
        <v>91</v>
      </c>
      <c r="L3232">
        <v>1</v>
      </c>
      <c r="M3232" t="s">
        <v>1187</v>
      </c>
      <c r="N3232">
        <v>19260000</v>
      </c>
      <c r="O3232" t="s">
        <v>92</v>
      </c>
      <c r="P3232" t="s">
        <v>12575</v>
      </c>
      <c r="Q3232">
        <v>1659</v>
      </c>
      <c r="R3232">
        <v>18</v>
      </c>
      <c r="S3232">
        <v>39911057</v>
      </c>
      <c r="U3232" t="s">
        <v>12576</v>
      </c>
      <c r="V3232">
        <v>1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64</v>
      </c>
      <c r="AE3232" s="2">
        <v>73</v>
      </c>
      <c r="AF3232" s="2">
        <v>91</v>
      </c>
      <c r="AG3232" s="2">
        <v>101</v>
      </c>
      <c r="AH3232" s="2">
        <v>97</v>
      </c>
      <c r="AI3232" s="2">
        <v>85</v>
      </c>
      <c r="AJ3232" s="2">
        <v>85</v>
      </c>
      <c r="AK3232" s="2">
        <v>0</v>
      </c>
      <c r="AL3232" s="2">
        <v>0</v>
      </c>
      <c r="AM3232" s="2">
        <v>0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0</v>
      </c>
      <c r="AV3232" s="2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2">
        <v>179</v>
      </c>
      <c r="BD3232" s="2">
        <v>8</v>
      </c>
      <c r="BE3232" s="2">
        <v>0</v>
      </c>
      <c r="BF3232" s="2">
        <v>0</v>
      </c>
      <c r="BG3232" s="2">
        <v>0</v>
      </c>
      <c r="BH3232" s="2">
        <v>0</v>
      </c>
      <c r="BI3232" s="2">
        <v>0</v>
      </c>
      <c r="BJ3232" s="2">
        <v>0</v>
      </c>
      <c r="BK3232" s="2">
        <v>0</v>
      </c>
      <c r="BL3232" s="2">
        <v>4</v>
      </c>
      <c r="BM3232" s="2">
        <v>5</v>
      </c>
      <c r="BN3232" s="2">
        <v>5</v>
      </c>
      <c r="BO3232" s="2">
        <v>4</v>
      </c>
      <c r="BP3232" s="2">
        <v>5</v>
      </c>
      <c r="BQ3232" s="2">
        <v>4</v>
      </c>
      <c r="BR3232" s="2">
        <v>4</v>
      </c>
      <c r="BS3232" s="2">
        <v>0</v>
      </c>
      <c r="BT3232" s="2">
        <v>0</v>
      </c>
      <c r="BU3232" s="2">
        <v>0</v>
      </c>
      <c r="BV3232" s="2">
        <v>0</v>
      </c>
      <c r="BW3232" s="2">
        <v>0</v>
      </c>
      <c r="BX3232" s="2">
        <v>0</v>
      </c>
      <c r="BY3232" s="2">
        <v>0</v>
      </c>
      <c r="BZ3232" s="2">
        <v>0</v>
      </c>
      <c r="CA3232" s="2">
        <v>0</v>
      </c>
      <c r="CB3232" s="2">
        <v>0</v>
      </c>
      <c r="CC3232" s="2">
        <v>0</v>
      </c>
      <c r="CD3232" s="2">
        <v>0</v>
      </c>
      <c r="CE3232" s="2">
        <v>0</v>
      </c>
      <c r="CF3232" s="2">
        <v>0</v>
      </c>
      <c r="CG3232" s="2">
        <v>0</v>
      </c>
      <c r="CH3232" s="2">
        <v>0</v>
      </c>
      <c r="CI3232" s="2">
        <v>0</v>
      </c>
      <c r="CJ3232" s="2">
        <v>0</v>
      </c>
      <c r="CK3232" s="2">
        <v>12</v>
      </c>
      <c r="CL3232" s="2">
        <v>2</v>
      </c>
    </row>
    <row r="3233" spans="1:90" x14ac:dyDescent="0.25">
      <c r="A3233" t="s">
        <v>115</v>
      </c>
      <c r="B3233">
        <v>20909</v>
      </c>
      <c r="C3233" t="s">
        <v>1187</v>
      </c>
      <c r="D3233">
        <v>1</v>
      </c>
      <c r="E3233">
        <v>8</v>
      </c>
      <c r="F3233">
        <v>32852</v>
      </c>
      <c r="G3233">
        <v>35032852</v>
      </c>
      <c r="H3233" t="s">
        <v>9238</v>
      </c>
      <c r="I3233">
        <v>450</v>
      </c>
      <c r="J3233" t="s">
        <v>1187</v>
      </c>
      <c r="K3233" t="s">
        <v>9239</v>
      </c>
      <c r="L3233">
        <v>3</v>
      </c>
      <c r="M3233" t="s">
        <v>5315</v>
      </c>
      <c r="N3233">
        <v>19270000</v>
      </c>
      <c r="O3233" t="s">
        <v>102</v>
      </c>
      <c r="P3233" t="s">
        <v>3930</v>
      </c>
      <c r="Q3233" t="s">
        <v>127</v>
      </c>
      <c r="R3233">
        <v>18</v>
      </c>
      <c r="S3233">
        <v>39936131</v>
      </c>
      <c r="U3233" t="s">
        <v>9240</v>
      </c>
      <c r="V3233">
        <v>1</v>
      </c>
      <c r="W3233" s="2">
        <v>0</v>
      </c>
      <c r="X3233" s="2">
        <v>0</v>
      </c>
      <c r="Y3233" s="2">
        <v>0</v>
      </c>
      <c r="Z3233" s="2">
        <v>23</v>
      </c>
      <c r="AA3233" s="2">
        <v>20</v>
      </c>
      <c r="AB3233" s="2">
        <v>19</v>
      </c>
      <c r="AC3233" s="2">
        <v>23</v>
      </c>
      <c r="AD3233" s="2">
        <v>12</v>
      </c>
      <c r="AE3233" s="2">
        <v>18</v>
      </c>
      <c r="AF3233" s="2">
        <v>29</v>
      </c>
      <c r="AG3233" s="2">
        <v>25</v>
      </c>
      <c r="AH3233" s="2">
        <v>34</v>
      </c>
      <c r="AI3233" s="2">
        <v>31</v>
      </c>
      <c r="AJ3233" s="2">
        <v>23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0</v>
      </c>
      <c r="AQ3233" s="2">
        <v>0</v>
      </c>
      <c r="AR3233" s="2">
        <v>10</v>
      </c>
      <c r="AS3233" s="2">
        <v>0</v>
      </c>
      <c r="AT3233" s="2">
        <v>0</v>
      </c>
      <c r="AU3233" s="2">
        <v>9</v>
      </c>
      <c r="AV3233" s="2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2">
        <v>143</v>
      </c>
      <c r="BD3233" s="2">
        <v>8</v>
      </c>
      <c r="BE3233" s="2">
        <v>0</v>
      </c>
      <c r="BF3233" s="2">
        <v>0</v>
      </c>
      <c r="BG3233" s="2">
        <v>0</v>
      </c>
      <c r="BH3233" s="2">
        <v>1</v>
      </c>
      <c r="BI3233" s="2">
        <v>1</v>
      </c>
      <c r="BJ3233" s="2">
        <v>1</v>
      </c>
      <c r="BK3233" s="2">
        <v>2</v>
      </c>
      <c r="BL3233" s="2">
        <v>1</v>
      </c>
      <c r="BM3233" s="2">
        <v>1</v>
      </c>
      <c r="BN3233" s="2">
        <v>2</v>
      </c>
      <c r="BO3233" s="2">
        <v>1</v>
      </c>
      <c r="BP3233" s="2">
        <v>4</v>
      </c>
      <c r="BQ3233" s="2">
        <v>2</v>
      </c>
      <c r="BR3233" s="2">
        <v>3</v>
      </c>
      <c r="BS3233" s="2">
        <v>0</v>
      </c>
      <c r="BT3233" s="2">
        <v>0</v>
      </c>
      <c r="BU3233" s="2">
        <v>0</v>
      </c>
      <c r="BV3233" s="2">
        <v>0</v>
      </c>
      <c r="BW3233" s="2">
        <v>0</v>
      </c>
      <c r="BX3233" s="2">
        <v>0</v>
      </c>
      <c r="BY3233" s="2">
        <v>0</v>
      </c>
      <c r="BZ3233" s="2">
        <v>1</v>
      </c>
      <c r="CA3233" s="2">
        <v>0</v>
      </c>
      <c r="CB3233" s="2">
        <v>0</v>
      </c>
      <c r="CC3233" s="2">
        <v>1</v>
      </c>
      <c r="CD3233" s="2">
        <v>0</v>
      </c>
      <c r="CE3233" s="2">
        <v>0</v>
      </c>
      <c r="CF3233" s="2">
        <v>0</v>
      </c>
      <c r="CG3233" s="2">
        <v>0</v>
      </c>
      <c r="CH3233" s="2">
        <v>0</v>
      </c>
      <c r="CI3233" s="2">
        <v>0</v>
      </c>
      <c r="CJ3233" s="2">
        <v>0</v>
      </c>
      <c r="CK3233" s="2">
        <v>7</v>
      </c>
      <c r="CL3233" s="2">
        <v>3</v>
      </c>
    </row>
    <row r="3234" spans="1:90" x14ac:dyDescent="0.25">
      <c r="A3234" t="s">
        <v>115</v>
      </c>
      <c r="B3234">
        <v>20909</v>
      </c>
      <c r="C3234" t="s">
        <v>1187</v>
      </c>
      <c r="D3234">
        <v>1</v>
      </c>
      <c r="E3234">
        <v>36</v>
      </c>
      <c r="F3234">
        <v>909658</v>
      </c>
      <c r="G3234">
        <v>35909658</v>
      </c>
      <c r="H3234" t="s">
        <v>6419</v>
      </c>
      <c r="I3234">
        <v>725</v>
      </c>
      <c r="J3234" t="s">
        <v>2686</v>
      </c>
      <c r="K3234" t="s">
        <v>6420</v>
      </c>
      <c r="L3234">
        <v>1</v>
      </c>
      <c r="M3234" t="s">
        <v>2686</v>
      </c>
      <c r="N3234">
        <v>19275000</v>
      </c>
      <c r="O3234" t="s">
        <v>313</v>
      </c>
      <c r="P3234" t="s">
        <v>6421</v>
      </c>
      <c r="Q3234" t="s">
        <v>127</v>
      </c>
      <c r="R3234">
        <v>18</v>
      </c>
      <c r="S3234">
        <v>32835362</v>
      </c>
      <c r="U3234" t="s">
        <v>6422</v>
      </c>
      <c r="V3234">
        <v>2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12</v>
      </c>
      <c r="AE3234" s="2">
        <v>9</v>
      </c>
      <c r="AF3234" s="2">
        <v>7</v>
      </c>
      <c r="AG3234" s="2">
        <v>14</v>
      </c>
      <c r="AH3234" s="2">
        <v>9</v>
      </c>
      <c r="AI3234" s="2">
        <v>12</v>
      </c>
      <c r="AJ3234" s="2">
        <v>10</v>
      </c>
      <c r="AK3234" s="2">
        <v>0</v>
      </c>
      <c r="AL3234" s="2">
        <v>0</v>
      </c>
      <c r="AM3234" s="2">
        <v>0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  <c r="BG3234" s="2">
        <v>0</v>
      </c>
      <c r="BH3234" s="2">
        <v>0</v>
      </c>
      <c r="BI3234" s="2">
        <v>0</v>
      </c>
      <c r="BJ3234" s="2">
        <v>0</v>
      </c>
      <c r="BK3234" s="2">
        <v>0</v>
      </c>
      <c r="BL3234" s="2">
        <v>2</v>
      </c>
      <c r="BM3234" s="2">
        <v>2</v>
      </c>
      <c r="BN3234" s="2">
        <v>1</v>
      </c>
      <c r="BO3234" s="2">
        <v>2</v>
      </c>
      <c r="BP3234" s="2">
        <v>1</v>
      </c>
      <c r="BQ3234" s="2">
        <v>1</v>
      </c>
      <c r="BR3234" s="2">
        <v>1</v>
      </c>
      <c r="BS3234" s="2">
        <v>0</v>
      </c>
      <c r="BT3234" s="2">
        <v>0</v>
      </c>
      <c r="BU3234" s="2">
        <v>0</v>
      </c>
      <c r="BV3234" s="2">
        <v>0</v>
      </c>
      <c r="BW3234" s="2">
        <v>0</v>
      </c>
      <c r="BX3234" s="2">
        <v>0</v>
      </c>
      <c r="BY3234" s="2">
        <v>0</v>
      </c>
      <c r="BZ3234" s="2">
        <v>0</v>
      </c>
      <c r="CA3234" s="2">
        <v>0</v>
      </c>
      <c r="CB3234" s="2">
        <v>0</v>
      </c>
      <c r="CC3234" s="2">
        <v>0</v>
      </c>
      <c r="CD3234" s="2">
        <v>0</v>
      </c>
      <c r="CE3234" s="2">
        <v>0</v>
      </c>
      <c r="CF3234" s="2">
        <v>0</v>
      </c>
      <c r="CG3234" s="2">
        <v>0</v>
      </c>
      <c r="CH3234" s="2">
        <v>0</v>
      </c>
      <c r="CI3234" s="2">
        <v>0</v>
      </c>
      <c r="CJ3234" s="2">
        <v>0</v>
      </c>
      <c r="CK3234" s="2">
        <v>0</v>
      </c>
      <c r="CL3234" s="2">
        <v>0</v>
      </c>
    </row>
    <row r="3235" spans="1:90" x14ac:dyDescent="0.25">
      <c r="A3235" t="s">
        <v>115</v>
      </c>
      <c r="B3235">
        <v>20909</v>
      </c>
      <c r="C3235" t="s">
        <v>1187</v>
      </c>
      <c r="D3235">
        <v>1</v>
      </c>
      <c r="E3235">
        <v>8</v>
      </c>
      <c r="F3235">
        <v>32645</v>
      </c>
      <c r="G3235">
        <v>35032645</v>
      </c>
      <c r="H3235" t="s">
        <v>7928</v>
      </c>
      <c r="I3235">
        <v>603</v>
      </c>
      <c r="J3235" t="s">
        <v>1188</v>
      </c>
      <c r="K3235" t="s">
        <v>91</v>
      </c>
      <c r="L3235">
        <v>1</v>
      </c>
      <c r="M3235" t="s">
        <v>1188</v>
      </c>
      <c r="N3235">
        <v>19250000</v>
      </c>
      <c r="O3235" t="s">
        <v>294</v>
      </c>
      <c r="P3235" t="s">
        <v>7929</v>
      </c>
      <c r="Q3235">
        <v>985</v>
      </c>
      <c r="R3235">
        <v>18</v>
      </c>
      <c r="S3235">
        <v>32771123</v>
      </c>
      <c r="U3235" t="s">
        <v>7930</v>
      </c>
      <c r="V3235">
        <v>1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67</v>
      </c>
      <c r="AI3235" s="2">
        <v>74</v>
      </c>
      <c r="AJ3235" s="2">
        <v>52</v>
      </c>
      <c r="AK3235" s="2">
        <v>0</v>
      </c>
      <c r="AL3235" s="2">
        <v>0</v>
      </c>
      <c r="AM3235" s="2">
        <v>0</v>
      </c>
      <c r="AN3235" s="2">
        <v>0</v>
      </c>
      <c r="AO3235" s="2">
        <v>0</v>
      </c>
      <c r="AP3235" s="2">
        <v>0</v>
      </c>
      <c r="AQ3235" s="2">
        <v>0</v>
      </c>
      <c r="AR3235" s="2">
        <v>38</v>
      </c>
      <c r="AS3235" s="2">
        <v>0</v>
      </c>
      <c r="AT3235" s="2">
        <v>0</v>
      </c>
      <c r="AU3235" s="2">
        <v>12</v>
      </c>
      <c r="AV3235" s="2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2">
        <v>82</v>
      </c>
      <c r="BD3235" s="2">
        <v>0</v>
      </c>
      <c r="BE3235" s="2">
        <v>0</v>
      </c>
      <c r="BF3235" s="2">
        <v>0</v>
      </c>
      <c r="BG3235" s="2">
        <v>0</v>
      </c>
      <c r="BH3235" s="2">
        <v>0</v>
      </c>
      <c r="BI3235" s="2">
        <v>0</v>
      </c>
      <c r="BJ3235" s="2">
        <v>0</v>
      </c>
      <c r="BK3235" s="2">
        <v>0</v>
      </c>
      <c r="BL3235" s="2">
        <v>0</v>
      </c>
      <c r="BM3235" s="2">
        <v>0</v>
      </c>
      <c r="BN3235" s="2">
        <v>0</v>
      </c>
      <c r="BO3235" s="2">
        <v>0</v>
      </c>
      <c r="BP3235" s="2">
        <v>3</v>
      </c>
      <c r="BQ3235" s="2">
        <v>3</v>
      </c>
      <c r="BR3235" s="2">
        <v>3</v>
      </c>
      <c r="BS3235" s="2">
        <v>0</v>
      </c>
      <c r="BT3235" s="2">
        <v>0</v>
      </c>
      <c r="BU3235" s="2">
        <v>0</v>
      </c>
      <c r="BV3235" s="2">
        <v>0</v>
      </c>
      <c r="BW3235" s="2">
        <v>0</v>
      </c>
      <c r="BX3235" s="2">
        <v>0</v>
      </c>
      <c r="BY3235" s="2">
        <v>0</v>
      </c>
      <c r="BZ3235" s="2">
        <v>3</v>
      </c>
      <c r="CA3235" s="2">
        <v>0</v>
      </c>
      <c r="CB3235" s="2">
        <v>0</v>
      </c>
      <c r="CC3235" s="2">
        <v>1</v>
      </c>
      <c r="CD3235" s="2">
        <v>0</v>
      </c>
      <c r="CE3235" s="2">
        <v>0</v>
      </c>
      <c r="CF3235" s="2">
        <v>0</v>
      </c>
      <c r="CG3235" s="2">
        <v>0</v>
      </c>
      <c r="CH3235" s="2">
        <v>0</v>
      </c>
      <c r="CI3235" s="2">
        <v>0</v>
      </c>
      <c r="CJ3235" s="2">
        <v>0</v>
      </c>
      <c r="CK3235" s="2">
        <v>3</v>
      </c>
      <c r="CL3235" s="2">
        <v>0</v>
      </c>
    </row>
    <row r="3236" spans="1:90" x14ac:dyDescent="0.25">
      <c r="A3236" t="s">
        <v>115</v>
      </c>
      <c r="B3236">
        <v>20909</v>
      </c>
      <c r="C3236" t="s">
        <v>1187</v>
      </c>
      <c r="D3236">
        <v>1</v>
      </c>
      <c r="E3236">
        <v>36</v>
      </c>
      <c r="F3236">
        <v>918015</v>
      </c>
      <c r="G3236">
        <v>35918015</v>
      </c>
      <c r="H3236" t="s">
        <v>4986</v>
      </c>
      <c r="I3236">
        <v>725</v>
      </c>
      <c r="J3236" t="s">
        <v>2686</v>
      </c>
      <c r="K3236" t="s">
        <v>4987</v>
      </c>
      <c r="L3236">
        <v>1</v>
      </c>
      <c r="M3236" t="s">
        <v>2686</v>
      </c>
      <c r="N3236">
        <v>19275000</v>
      </c>
      <c r="O3236" t="s">
        <v>102</v>
      </c>
      <c r="P3236" t="s">
        <v>4988</v>
      </c>
      <c r="Q3236" t="s">
        <v>127</v>
      </c>
      <c r="U3236" t="s">
        <v>4989</v>
      </c>
      <c r="V3236">
        <v>2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4</v>
      </c>
      <c r="AE3236" s="2">
        <v>11</v>
      </c>
      <c r="AF3236" s="2">
        <v>8</v>
      </c>
      <c r="AG3236" s="2">
        <v>11</v>
      </c>
      <c r="AH3236" s="2">
        <v>15</v>
      </c>
      <c r="AI3236" s="2">
        <v>11</v>
      </c>
      <c r="AJ3236" s="2">
        <v>11</v>
      </c>
      <c r="AK3236" s="2">
        <v>0</v>
      </c>
      <c r="AL3236" s="2">
        <v>0</v>
      </c>
      <c r="AM3236" s="2">
        <v>0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0</v>
      </c>
      <c r="AV3236" s="2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  <c r="BG3236" s="2">
        <v>0</v>
      </c>
      <c r="BH3236" s="2">
        <v>0</v>
      </c>
      <c r="BI3236" s="2">
        <v>0</v>
      </c>
      <c r="BJ3236" s="2">
        <v>0</v>
      </c>
      <c r="BK3236" s="2">
        <v>0</v>
      </c>
      <c r="BL3236" s="2">
        <v>1</v>
      </c>
      <c r="BM3236" s="2">
        <v>1</v>
      </c>
      <c r="BN3236" s="2">
        <v>1</v>
      </c>
      <c r="BO3236" s="2">
        <v>1</v>
      </c>
      <c r="BP3236" s="2">
        <v>1</v>
      </c>
      <c r="BQ3236" s="2">
        <v>1</v>
      </c>
      <c r="BR3236" s="2">
        <v>1</v>
      </c>
      <c r="BS3236" s="2">
        <v>0</v>
      </c>
      <c r="BT3236" s="2">
        <v>0</v>
      </c>
      <c r="BU3236" s="2">
        <v>0</v>
      </c>
      <c r="BV3236" s="2">
        <v>0</v>
      </c>
      <c r="BW3236" s="2">
        <v>0</v>
      </c>
      <c r="BX3236" s="2">
        <v>0</v>
      </c>
      <c r="BY3236" s="2">
        <v>0</v>
      </c>
      <c r="BZ3236" s="2">
        <v>0</v>
      </c>
      <c r="CA3236" s="2">
        <v>0</v>
      </c>
      <c r="CB3236" s="2">
        <v>0</v>
      </c>
      <c r="CC3236" s="2">
        <v>0</v>
      </c>
      <c r="CD3236" s="2">
        <v>0</v>
      </c>
      <c r="CE3236" s="2">
        <v>0</v>
      </c>
      <c r="CF3236" s="2">
        <v>0</v>
      </c>
      <c r="CG3236" s="2">
        <v>0</v>
      </c>
      <c r="CH3236" s="2">
        <v>0</v>
      </c>
      <c r="CI3236" s="2">
        <v>0</v>
      </c>
      <c r="CJ3236" s="2">
        <v>0</v>
      </c>
      <c r="CK3236" s="2">
        <v>0</v>
      </c>
      <c r="CL3236" s="2">
        <v>0</v>
      </c>
    </row>
    <row r="3237" spans="1:90" x14ac:dyDescent="0.25">
      <c r="A3237" t="s">
        <v>115</v>
      </c>
      <c r="B3237">
        <v>20909</v>
      </c>
      <c r="C3237" t="s">
        <v>1187</v>
      </c>
      <c r="D3237">
        <v>1</v>
      </c>
      <c r="E3237">
        <v>8</v>
      </c>
      <c r="F3237">
        <v>32918</v>
      </c>
      <c r="G3237">
        <v>35032918</v>
      </c>
      <c r="H3237" t="s">
        <v>15738</v>
      </c>
      <c r="I3237">
        <v>450</v>
      </c>
      <c r="J3237" t="s">
        <v>1187</v>
      </c>
      <c r="K3237" t="s">
        <v>91</v>
      </c>
      <c r="L3237">
        <v>1</v>
      </c>
      <c r="M3237" t="s">
        <v>1187</v>
      </c>
      <c r="N3237">
        <v>19260000</v>
      </c>
      <c r="O3237" t="s">
        <v>92</v>
      </c>
      <c r="P3237" t="s">
        <v>15739</v>
      </c>
      <c r="Q3237" t="s">
        <v>127</v>
      </c>
      <c r="R3237">
        <v>18</v>
      </c>
      <c r="S3237">
        <v>39911047</v>
      </c>
      <c r="U3237" t="s">
        <v>15740</v>
      </c>
      <c r="V3237">
        <v>1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26</v>
      </c>
      <c r="AE3237" s="2">
        <v>22</v>
      </c>
      <c r="AF3237" s="2">
        <v>35</v>
      </c>
      <c r="AG3237" s="2">
        <v>31</v>
      </c>
      <c r="AH3237" s="2">
        <v>43</v>
      </c>
      <c r="AI3237" s="2">
        <v>50</v>
      </c>
      <c r="AJ3237" s="2">
        <v>32</v>
      </c>
      <c r="AK3237" s="2">
        <v>0</v>
      </c>
      <c r="AL3237" s="2">
        <v>0</v>
      </c>
      <c r="AM3237" s="2">
        <v>0</v>
      </c>
      <c r="AN3237" s="2">
        <v>0</v>
      </c>
      <c r="AO3237" s="2">
        <v>0</v>
      </c>
      <c r="AP3237" s="2">
        <v>0</v>
      </c>
      <c r="AQ3237" s="2">
        <v>0</v>
      </c>
      <c r="AR3237" s="2">
        <v>30</v>
      </c>
      <c r="AS3237" s="2">
        <v>0</v>
      </c>
      <c r="AT3237" s="2">
        <v>0</v>
      </c>
      <c r="AU3237" s="2">
        <v>27</v>
      </c>
      <c r="AV3237" s="2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2">
        <v>0</v>
      </c>
      <c r="BD3237" s="2">
        <v>14</v>
      </c>
      <c r="BE3237" s="2">
        <v>0</v>
      </c>
      <c r="BF3237" s="2">
        <v>0</v>
      </c>
      <c r="BG3237" s="2">
        <v>0</v>
      </c>
      <c r="BH3237" s="2">
        <v>0</v>
      </c>
      <c r="BI3237" s="2">
        <v>0</v>
      </c>
      <c r="BJ3237" s="2">
        <v>0</v>
      </c>
      <c r="BK3237" s="2">
        <v>0</v>
      </c>
      <c r="BL3237" s="2">
        <v>2</v>
      </c>
      <c r="BM3237" s="2">
        <v>2</v>
      </c>
      <c r="BN3237" s="2">
        <v>3</v>
      </c>
      <c r="BO3237" s="2">
        <v>3</v>
      </c>
      <c r="BP3237" s="2">
        <v>4</v>
      </c>
      <c r="BQ3237" s="2">
        <v>4</v>
      </c>
      <c r="BR3237" s="2">
        <v>3</v>
      </c>
      <c r="BS3237" s="2">
        <v>0</v>
      </c>
      <c r="BT3237" s="2">
        <v>0</v>
      </c>
      <c r="BU3237" s="2">
        <v>0</v>
      </c>
      <c r="BV3237" s="2">
        <v>0</v>
      </c>
      <c r="BW3237" s="2">
        <v>0</v>
      </c>
      <c r="BX3237" s="2">
        <v>0</v>
      </c>
      <c r="BY3237" s="2">
        <v>0</v>
      </c>
      <c r="BZ3237" s="2">
        <v>2</v>
      </c>
      <c r="CA3237" s="2">
        <v>0</v>
      </c>
      <c r="CB3237" s="2">
        <v>0</v>
      </c>
      <c r="CC3237" s="2">
        <v>2</v>
      </c>
      <c r="CD3237" s="2">
        <v>0</v>
      </c>
      <c r="CE3237" s="2">
        <v>0</v>
      </c>
      <c r="CF3237" s="2">
        <v>0</v>
      </c>
      <c r="CG3237" s="2">
        <v>0</v>
      </c>
      <c r="CH3237" s="2">
        <v>0</v>
      </c>
      <c r="CI3237" s="2">
        <v>0</v>
      </c>
      <c r="CJ3237" s="2">
        <v>0</v>
      </c>
      <c r="CK3237" s="2">
        <v>0</v>
      </c>
      <c r="CL3237" s="2">
        <v>3</v>
      </c>
    </row>
    <row r="3238" spans="1:90" x14ac:dyDescent="0.25">
      <c r="A3238" t="s">
        <v>115</v>
      </c>
      <c r="B3238">
        <v>20909</v>
      </c>
      <c r="C3238" t="s">
        <v>1187</v>
      </c>
      <c r="D3238">
        <v>1</v>
      </c>
      <c r="E3238">
        <v>8</v>
      </c>
      <c r="F3238">
        <v>44696</v>
      </c>
      <c r="G3238">
        <v>35044696</v>
      </c>
      <c r="H3238" t="s">
        <v>11351</v>
      </c>
      <c r="I3238">
        <v>730</v>
      </c>
      <c r="J3238" t="s">
        <v>2437</v>
      </c>
      <c r="K3238" t="s">
        <v>3147</v>
      </c>
      <c r="L3238">
        <v>1</v>
      </c>
      <c r="M3238" t="s">
        <v>2437</v>
      </c>
      <c r="N3238">
        <v>19274000</v>
      </c>
      <c r="O3238" t="s">
        <v>11352</v>
      </c>
      <c r="P3238" t="s">
        <v>7404</v>
      </c>
      <c r="Q3238">
        <v>207</v>
      </c>
      <c r="R3238">
        <v>18</v>
      </c>
      <c r="S3238">
        <v>32841617</v>
      </c>
      <c r="U3238" t="s">
        <v>11353</v>
      </c>
      <c r="V3238">
        <v>1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36</v>
      </c>
      <c r="AE3238" s="2">
        <v>31</v>
      </c>
      <c r="AF3238" s="2">
        <v>52</v>
      </c>
      <c r="AG3238" s="2">
        <v>68</v>
      </c>
      <c r="AH3238" s="2">
        <v>67</v>
      </c>
      <c r="AI3238" s="2">
        <v>69</v>
      </c>
      <c r="AJ3238" s="2">
        <v>64</v>
      </c>
      <c r="AK3238" s="2">
        <v>0</v>
      </c>
      <c r="AL3238" s="2">
        <v>0</v>
      </c>
      <c r="AM3238" s="2">
        <v>0</v>
      </c>
      <c r="AN3238" s="2">
        <v>0</v>
      </c>
      <c r="AO3238" s="2">
        <v>0</v>
      </c>
      <c r="AP3238" s="2">
        <v>0</v>
      </c>
      <c r="AQ3238" s="2">
        <v>0</v>
      </c>
      <c r="AR3238" s="2">
        <v>21</v>
      </c>
      <c r="AS3238" s="2">
        <v>0</v>
      </c>
      <c r="AT3238" s="2">
        <v>0</v>
      </c>
      <c r="AU3238" s="2">
        <v>95</v>
      </c>
      <c r="AV3238" s="2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2">
        <v>50</v>
      </c>
      <c r="BD3238" s="2">
        <v>0</v>
      </c>
      <c r="BE3238" s="2">
        <v>0</v>
      </c>
      <c r="BF3238" s="2">
        <v>0</v>
      </c>
      <c r="BG3238" s="2">
        <v>0</v>
      </c>
      <c r="BH3238" s="2">
        <v>0</v>
      </c>
      <c r="BI3238" s="2">
        <v>0</v>
      </c>
      <c r="BJ3238" s="2">
        <v>0</v>
      </c>
      <c r="BK3238" s="2">
        <v>0</v>
      </c>
      <c r="BL3238" s="2">
        <v>3</v>
      </c>
      <c r="BM3238" s="2">
        <v>2</v>
      </c>
      <c r="BN3238" s="2">
        <v>2</v>
      </c>
      <c r="BO3238" s="2">
        <v>5</v>
      </c>
      <c r="BP3238" s="2">
        <v>4</v>
      </c>
      <c r="BQ3238" s="2">
        <v>5</v>
      </c>
      <c r="BR3238" s="2">
        <v>4</v>
      </c>
      <c r="BS3238" s="2">
        <v>0</v>
      </c>
      <c r="BT3238" s="2">
        <v>0</v>
      </c>
      <c r="BU3238" s="2">
        <v>0</v>
      </c>
      <c r="BV3238" s="2">
        <v>0</v>
      </c>
      <c r="BW3238" s="2">
        <v>0</v>
      </c>
      <c r="BX3238" s="2">
        <v>0</v>
      </c>
      <c r="BY3238" s="2">
        <v>0</v>
      </c>
      <c r="BZ3238" s="2">
        <v>2</v>
      </c>
      <c r="CA3238" s="2">
        <v>0</v>
      </c>
      <c r="CB3238" s="2">
        <v>0</v>
      </c>
      <c r="CC3238" s="2">
        <v>5</v>
      </c>
      <c r="CD3238" s="2">
        <v>0</v>
      </c>
      <c r="CE3238" s="2">
        <v>0</v>
      </c>
      <c r="CF3238" s="2">
        <v>0</v>
      </c>
      <c r="CG3238" s="2">
        <v>0</v>
      </c>
      <c r="CH3238" s="2">
        <v>0</v>
      </c>
      <c r="CI3238" s="2">
        <v>0</v>
      </c>
      <c r="CJ3238" s="2">
        <v>0</v>
      </c>
      <c r="CK3238" s="2">
        <v>2</v>
      </c>
      <c r="CL3238" s="2">
        <v>0</v>
      </c>
    </row>
    <row r="3239" spans="1:90" x14ac:dyDescent="0.25">
      <c r="A3239" t="s">
        <v>115</v>
      </c>
      <c r="B3239">
        <v>20909</v>
      </c>
      <c r="C3239" t="s">
        <v>1187</v>
      </c>
      <c r="D3239">
        <v>1</v>
      </c>
      <c r="E3239">
        <v>8</v>
      </c>
      <c r="F3239">
        <v>32608</v>
      </c>
      <c r="G3239">
        <v>35032608</v>
      </c>
      <c r="H3239" t="s">
        <v>19072</v>
      </c>
      <c r="I3239">
        <v>300</v>
      </c>
      <c r="J3239" t="s">
        <v>2581</v>
      </c>
      <c r="K3239" t="s">
        <v>91</v>
      </c>
      <c r="L3239">
        <v>1</v>
      </c>
      <c r="M3239" t="s">
        <v>2581</v>
      </c>
      <c r="N3239">
        <v>19230000</v>
      </c>
      <c r="O3239" t="s">
        <v>92</v>
      </c>
      <c r="P3239" t="s">
        <v>19073</v>
      </c>
      <c r="Q3239">
        <v>181</v>
      </c>
      <c r="R3239">
        <v>18</v>
      </c>
      <c r="S3239">
        <v>39991144</v>
      </c>
      <c r="U3239" t="s">
        <v>19074</v>
      </c>
      <c r="V3239">
        <v>1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27</v>
      </c>
      <c r="AE3239" s="2">
        <v>35</v>
      </c>
      <c r="AF3239" s="2">
        <v>32</v>
      </c>
      <c r="AG3239" s="2">
        <v>40</v>
      </c>
      <c r="AH3239" s="2">
        <v>39</v>
      </c>
      <c r="AI3239" s="2">
        <v>35</v>
      </c>
      <c r="AJ3239" s="2">
        <v>35</v>
      </c>
      <c r="AK3239" s="2">
        <v>0</v>
      </c>
      <c r="AL3239" s="2">
        <v>0</v>
      </c>
      <c r="AM3239" s="2">
        <v>0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29</v>
      </c>
      <c r="AV3239" s="2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2">
        <v>40</v>
      </c>
      <c r="BD3239" s="2">
        <v>0</v>
      </c>
      <c r="BE3239" s="2">
        <v>0</v>
      </c>
      <c r="BF3239" s="2">
        <v>0</v>
      </c>
      <c r="BG3239" s="2">
        <v>0</v>
      </c>
      <c r="BH3239" s="2">
        <v>0</v>
      </c>
      <c r="BI3239" s="2">
        <v>0</v>
      </c>
      <c r="BJ3239" s="2">
        <v>0</v>
      </c>
      <c r="BK3239" s="2">
        <v>0</v>
      </c>
      <c r="BL3239" s="2">
        <v>2</v>
      </c>
      <c r="BM3239" s="2">
        <v>3</v>
      </c>
      <c r="BN3239" s="2">
        <v>1</v>
      </c>
      <c r="BO3239" s="2">
        <v>3</v>
      </c>
      <c r="BP3239" s="2">
        <v>2</v>
      </c>
      <c r="BQ3239" s="2">
        <v>2</v>
      </c>
      <c r="BR3239" s="2">
        <v>2</v>
      </c>
      <c r="BS3239" s="2">
        <v>0</v>
      </c>
      <c r="BT3239" s="2">
        <v>0</v>
      </c>
      <c r="BU3239" s="2">
        <v>0</v>
      </c>
      <c r="BV3239" s="2">
        <v>0</v>
      </c>
      <c r="BW3239" s="2">
        <v>0</v>
      </c>
      <c r="BX3239" s="2">
        <v>0</v>
      </c>
      <c r="BY3239" s="2">
        <v>0</v>
      </c>
      <c r="BZ3239" s="2">
        <v>0</v>
      </c>
      <c r="CA3239" s="2">
        <v>0</v>
      </c>
      <c r="CB3239" s="2">
        <v>0</v>
      </c>
      <c r="CC3239" s="2">
        <v>2</v>
      </c>
      <c r="CD3239" s="2">
        <v>0</v>
      </c>
      <c r="CE3239" s="2">
        <v>0</v>
      </c>
      <c r="CF3239" s="2">
        <v>0</v>
      </c>
      <c r="CG3239" s="2">
        <v>0</v>
      </c>
      <c r="CH3239" s="2">
        <v>0</v>
      </c>
      <c r="CI3239" s="2">
        <v>0</v>
      </c>
      <c r="CJ3239" s="2">
        <v>0</v>
      </c>
      <c r="CK3239" s="2">
        <v>2</v>
      </c>
      <c r="CL3239" s="2">
        <v>0</v>
      </c>
    </row>
    <row r="3240" spans="1:90" x14ac:dyDescent="0.25">
      <c r="A3240" t="s">
        <v>115</v>
      </c>
      <c r="B3240">
        <v>20909</v>
      </c>
      <c r="C3240" t="s">
        <v>1187</v>
      </c>
      <c r="D3240">
        <v>2</v>
      </c>
      <c r="E3240">
        <v>36</v>
      </c>
      <c r="F3240">
        <v>558771</v>
      </c>
      <c r="G3240">
        <v>35558771</v>
      </c>
      <c r="H3240" t="s">
        <v>7395</v>
      </c>
      <c r="I3240">
        <v>730</v>
      </c>
      <c r="J3240" t="s">
        <v>2437</v>
      </c>
      <c r="K3240" t="s">
        <v>4988</v>
      </c>
      <c r="L3240">
        <v>1</v>
      </c>
      <c r="M3240" t="s">
        <v>2437</v>
      </c>
      <c r="N3240">
        <v>19273000</v>
      </c>
      <c r="O3240" t="s">
        <v>313</v>
      </c>
      <c r="P3240" t="s">
        <v>7396</v>
      </c>
      <c r="Q3240" t="s">
        <v>127</v>
      </c>
      <c r="U3240" t="s">
        <v>7397</v>
      </c>
      <c r="V3240">
        <v>2</v>
      </c>
      <c r="W3240" s="2">
        <v>0</v>
      </c>
      <c r="X3240" s="2">
        <v>0</v>
      </c>
      <c r="Y3240" s="2">
        <v>0</v>
      </c>
      <c r="Z3240" s="2">
        <v>5</v>
      </c>
      <c r="AA3240" s="2">
        <v>5</v>
      </c>
      <c r="AB3240" s="2">
        <v>7</v>
      </c>
      <c r="AC3240" s="2">
        <v>4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0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0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  <c r="BG3240" s="2">
        <v>0</v>
      </c>
      <c r="BH3240" s="2">
        <v>1</v>
      </c>
      <c r="BI3240" s="2">
        <v>1</v>
      </c>
      <c r="BJ3240" s="2">
        <v>1</v>
      </c>
      <c r="BK3240" s="2">
        <v>1</v>
      </c>
      <c r="BL3240" s="2">
        <v>0</v>
      </c>
      <c r="BM3240" s="2">
        <v>0</v>
      </c>
      <c r="BN3240" s="2">
        <v>0</v>
      </c>
      <c r="BO3240" s="2">
        <v>0</v>
      </c>
      <c r="BP3240" s="2">
        <v>0</v>
      </c>
      <c r="BQ3240" s="2">
        <v>0</v>
      </c>
      <c r="BR3240" s="2">
        <v>0</v>
      </c>
      <c r="BS3240" s="2">
        <v>0</v>
      </c>
      <c r="BT3240" s="2">
        <v>0</v>
      </c>
      <c r="BU3240" s="2">
        <v>0</v>
      </c>
      <c r="BV3240" s="2">
        <v>0</v>
      </c>
      <c r="BW3240" s="2">
        <v>0</v>
      </c>
      <c r="BX3240" s="2">
        <v>0</v>
      </c>
      <c r="BY3240" s="2">
        <v>0</v>
      </c>
      <c r="BZ3240" s="2">
        <v>0</v>
      </c>
      <c r="CA3240" s="2">
        <v>0</v>
      </c>
      <c r="CB3240" s="2">
        <v>0</v>
      </c>
      <c r="CC3240" s="2">
        <v>0</v>
      </c>
      <c r="CD3240" s="2">
        <v>0</v>
      </c>
      <c r="CE3240" s="2">
        <v>0</v>
      </c>
      <c r="CF3240" s="2">
        <v>0</v>
      </c>
      <c r="CG3240" s="2">
        <v>0</v>
      </c>
      <c r="CH3240" s="2">
        <v>0</v>
      </c>
      <c r="CI3240" s="2">
        <v>0</v>
      </c>
      <c r="CJ3240" s="2">
        <v>0</v>
      </c>
      <c r="CK3240" s="2">
        <v>0</v>
      </c>
      <c r="CL3240" s="2">
        <v>0</v>
      </c>
    </row>
    <row r="3241" spans="1:90" x14ac:dyDescent="0.25">
      <c r="A3241" t="s">
        <v>115</v>
      </c>
      <c r="B3241">
        <v>20909</v>
      </c>
      <c r="C3241" t="s">
        <v>1187</v>
      </c>
      <c r="D3241">
        <v>1</v>
      </c>
      <c r="E3241">
        <v>8</v>
      </c>
      <c r="F3241">
        <v>908800</v>
      </c>
      <c r="G3241">
        <v>35908800</v>
      </c>
      <c r="H3241" t="s">
        <v>11286</v>
      </c>
      <c r="I3241">
        <v>725</v>
      </c>
      <c r="J3241" t="s">
        <v>2686</v>
      </c>
      <c r="K3241" t="s">
        <v>11287</v>
      </c>
      <c r="L3241">
        <v>1</v>
      </c>
      <c r="M3241" t="s">
        <v>2686</v>
      </c>
      <c r="N3241">
        <v>19275000</v>
      </c>
      <c r="O3241" t="s">
        <v>102</v>
      </c>
      <c r="P3241" t="s">
        <v>11288</v>
      </c>
      <c r="Q3241">
        <v>604</v>
      </c>
      <c r="R3241">
        <v>18</v>
      </c>
      <c r="S3241">
        <v>32831114</v>
      </c>
      <c r="U3241" t="s">
        <v>11289</v>
      </c>
      <c r="V3241">
        <v>1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35</v>
      </c>
      <c r="AE3241" s="2">
        <v>43</v>
      </c>
      <c r="AF3241" s="2">
        <v>22</v>
      </c>
      <c r="AG3241" s="2">
        <v>25</v>
      </c>
      <c r="AH3241" s="2">
        <v>44</v>
      </c>
      <c r="AI3241" s="2">
        <v>33</v>
      </c>
      <c r="AJ3241" s="2">
        <v>23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2">
        <v>0</v>
      </c>
      <c r="AQ3241" s="2">
        <v>0</v>
      </c>
      <c r="AR3241" s="2">
        <v>21</v>
      </c>
      <c r="AS3241" s="2">
        <v>0</v>
      </c>
      <c r="AT3241" s="2">
        <v>0</v>
      </c>
      <c r="AU3241" s="2">
        <v>45</v>
      </c>
      <c r="AV3241" s="2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2">
        <v>18</v>
      </c>
      <c r="BD3241" s="2">
        <v>0</v>
      </c>
      <c r="BE3241" s="2">
        <v>0</v>
      </c>
      <c r="BF3241" s="2">
        <v>0</v>
      </c>
      <c r="BG3241" s="2">
        <v>0</v>
      </c>
      <c r="BH3241" s="2">
        <v>0</v>
      </c>
      <c r="BI3241" s="2">
        <v>0</v>
      </c>
      <c r="BJ3241" s="2">
        <v>0</v>
      </c>
      <c r="BK3241" s="2">
        <v>0</v>
      </c>
      <c r="BL3241" s="2">
        <v>3</v>
      </c>
      <c r="BM3241" s="2">
        <v>2</v>
      </c>
      <c r="BN3241" s="2">
        <v>1</v>
      </c>
      <c r="BO3241" s="2">
        <v>3</v>
      </c>
      <c r="BP3241" s="2">
        <v>2</v>
      </c>
      <c r="BQ3241" s="2">
        <v>2</v>
      </c>
      <c r="BR3241" s="2">
        <v>1</v>
      </c>
      <c r="BS3241" s="2">
        <v>0</v>
      </c>
      <c r="BT3241" s="2">
        <v>0</v>
      </c>
      <c r="BU3241" s="2">
        <v>0</v>
      </c>
      <c r="BV3241" s="2">
        <v>0</v>
      </c>
      <c r="BW3241" s="2">
        <v>0</v>
      </c>
      <c r="BX3241" s="2">
        <v>0</v>
      </c>
      <c r="BY3241" s="2">
        <v>0</v>
      </c>
      <c r="BZ3241" s="2">
        <v>2</v>
      </c>
      <c r="CA3241" s="2">
        <v>0</v>
      </c>
      <c r="CB3241" s="2">
        <v>0</v>
      </c>
      <c r="CC3241" s="2">
        <v>2</v>
      </c>
      <c r="CD3241" s="2">
        <v>0</v>
      </c>
      <c r="CE3241" s="2">
        <v>0</v>
      </c>
      <c r="CF3241" s="2">
        <v>0</v>
      </c>
      <c r="CG3241" s="2">
        <v>0</v>
      </c>
      <c r="CH3241" s="2">
        <v>0</v>
      </c>
      <c r="CI3241" s="2">
        <v>0</v>
      </c>
      <c r="CJ3241" s="2">
        <v>0</v>
      </c>
      <c r="CK3241" s="2">
        <v>1</v>
      </c>
      <c r="CL3241" s="2">
        <v>0</v>
      </c>
    </row>
    <row r="3242" spans="1:90" x14ac:dyDescent="0.25">
      <c r="A3242" t="s">
        <v>115</v>
      </c>
      <c r="B3242">
        <v>20909</v>
      </c>
      <c r="C3242" t="s">
        <v>1187</v>
      </c>
      <c r="D3242">
        <v>1</v>
      </c>
      <c r="E3242">
        <v>8</v>
      </c>
      <c r="F3242">
        <v>43631</v>
      </c>
      <c r="G3242">
        <v>35043631</v>
      </c>
      <c r="H3242" t="s">
        <v>9407</v>
      </c>
      <c r="I3242">
        <v>730</v>
      </c>
      <c r="J3242" t="s">
        <v>2437</v>
      </c>
      <c r="K3242" t="s">
        <v>3147</v>
      </c>
      <c r="L3242">
        <v>1</v>
      </c>
      <c r="M3242" t="s">
        <v>2437</v>
      </c>
      <c r="N3242">
        <v>19274000</v>
      </c>
      <c r="O3242" t="s">
        <v>13199</v>
      </c>
      <c r="P3242" t="s">
        <v>13200</v>
      </c>
      <c r="Q3242">
        <v>195</v>
      </c>
      <c r="R3242">
        <v>18</v>
      </c>
      <c r="S3242">
        <v>32841193</v>
      </c>
      <c r="U3242" t="s">
        <v>13201</v>
      </c>
      <c r="V3242">
        <v>1</v>
      </c>
      <c r="W3242" s="2">
        <v>0</v>
      </c>
      <c r="X3242" s="2">
        <v>0</v>
      </c>
      <c r="Y3242" s="2">
        <v>17</v>
      </c>
      <c r="Z3242" s="2">
        <v>13</v>
      </c>
      <c r="AA3242" s="2">
        <v>18</v>
      </c>
      <c r="AB3242" s="2">
        <v>13</v>
      </c>
      <c r="AC3242" s="2">
        <v>29</v>
      </c>
      <c r="AD3242" s="2">
        <v>55</v>
      </c>
      <c r="AE3242" s="2">
        <v>42</v>
      </c>
      <c r="AF3242" s="2">
        <v>49</v>
      </c>
      <c r="AG3242" s="2">
        <v>58</v>
      </c>
      <c r="AH3242" s="2">
        <v>59</v>
      </c>
      <c r="AI3242" s="2">
        <v>49</v>
      </c>
      <c r="AJ3242" s="2">
        <v>59</v>
      </c>
      <c r="AK3242" s="2">
        <v>0</v>
      </c>
      <c r="AL3242" s="2">
        <v>0</v>
      </c>
      <c r="AM3242" s="2">
        <v>0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0</v>
      </c>
      <c r="AV3242" s="2">
        <v>0</v>
      </c>
      <c r="AW3242" s="2">
        <v>0</v>
      </c>
      <c r="AX3242" s="2">
        <v>0</v>
      </c>
      <c r="AY3242" s="2">
        <v>0</v>
      </c>
      <c r="AZ3242" s="2">
        <v>0</v>
      </c>
      <c r="BA3242" s="2">
        <v>0</v>
      </c>
      <c r="BB3242" s="2">
        <v>0</v>
      </c>
      <c r="BC3242" s="2">
        <v>0</v>
      </c>
      <c r="BD3242" s="2">
        <v>1</v>
      </c>
      <c r="BE3242" s="2">
        <v>0</v>
      </c>
      <c r="BF3242" s="2">
        <v>0</v>
      </c>
      <c r="BG3242" s="2">
        <v>1</v>
      </c>
      <c r="BH3242" s="2">
        <v>1</v>
      </c>
      <c r="BI3242" s="2">
        <v>1</v>
      </c>
      <c r="BJ3242" s="2">
        <v>1</v>
      </c>
      <c r="BK3242" s="2">
        <v>1</v>
      </c>
      <c r="BL3242" s="2">
        <v>3</v>
      </c>
      <c r="BM3242" s="2">
        <v>3</v>
      </c>
      <c r="BN3242" s="2">
        <v>3</v>
      </c>
      <c r="BO3242" s="2">
        <v>2</v>
      </c>
      <c r="BP3242" s="2">
        <v>3</v>
      </c>
      <c r="BQ3242" s="2">
        <v>4</v>
      </c>
      <c r="BR3242" s="2">
        <v>3</v>
      </c>
      <c r="BS3242" s="2">
        <v>0</v>
      </c>
      <c r="BT3242" s="2">
        <v>0</v>
      </c>
      <c r="BU3242" s="2">
        <v>0</v>
      </c>
      <c r="BV3242" s="2">
        <v>0</v>
      </c>
      <c r="BW3242" s="2">
        <v>0</v>
      </c>
      <c r="BX3242" s="2">
        <v>0</v>
      </c>
      <c r="BY3242" s="2">
        <v>0</v>
      </c>
      <c r="BZ3242" s="2">
        <v>0</v>
      </c>
      <c r="CA3242" s="2">
        <v>0</v>
      </c>
      <c r="CB3242" s="2">
        <v>0</v>
      </c>
      <c r="CC3242" s="2">
        <v>0</v>
      </c>
      <c r="CD3242" s="2">
        <v>0</v>
      </c>
      <c r="CE3242" s="2">
        <v>0</v>
      </c>
      <c r="CF3242" s="2">
        <v>0</v>
      </c>
      <c r="CG3242" s="2">
        <v>0</v>
      </c>
      <c r="CH3242" s="2">
        <v>0</v>
      </c>
      <c r="CI3242" s="2">
        <v>0</v>
      </c>
      <c r="CJ3242" s="2">
        <v>0</v>
      </c>
      <c r="CK3242" s="2">
        <v>0</v>
      </c>
      <c r="CL3242" s="2">
        <v>1</v>
      </c>
    </row>
    <row r="3243" spans="1:90" x14ac:dyDescent="0.25">
      <c r="A3243" t="s">
        <v>115</v>
      </c>
      <c r="B3243">
        <v>20909</v>
      </c>
      <c r="C3243" t="s">
        <v>1187</v>
      </c>
      <c r="D3243">
        <v>1</v>
      </c>
      <c r="E3243">
        <v>36</v>
      </c>
      <c r="F3243">
        <v>911860</v>
      </c>
      <c r="G3243">
        <v>35911860</v>
      </c>
      <c r="H3243" t="s">
        <v>19441</v>
      </c>
      <c r="I3243">
        <v>730</v>
      </c>
      <c r="J3243" t="s">
        <v>2437</v>
      </c>
      <c r="K3243" t="s">
        <v>4988</v>
      </c>
      <c r="L3243">
        <v>1</v>
      </c>
      <c r="M3243" t="s">
        <v>2437</v>
      </c>
      <c r="N3243">
        <v>19273000</v>
      </c>
      <c r="O3243" t="s">
        <v>19442</v>
      </c>
      <c r="P3243" t="s">
        <v>4988</v>
      </c>
      <c r="Q3243" t="s">
        <v>127</v>
      </c>
      <c r="U3243" t="s">
        <v>19443</v>
      </c>
      <c r="V3243">
        <v>2</v>
      </c>
      <c r="W3243" s="2">
        <v>0</v>
      </c>
      <c r="X3243" s="2">
        <v>0</v>
      </c>
      <c r="Y3243" s="2">
        <v>6</v>
      </c>
      <c r="Z3243" s="2">
        <v>7</v>
      </c>
      <c r="AA3243" s="2">
        <v>4</v>
      </c>
      <c r="AB3243" s="2">
        <v>7</v>
      </c>
      <c r="AC3243" s="2">
        <v>4</v>
      </c>
      <c r="AD3243" s="2">
        <v>14</v>
      </c>
      <c r="AE3243" s="2">
        <v>14</v>
      </c>
      <c r="AF3243" s="2">
        <v>12</v>
      </c>
      <c r="AG3243" s="2">
        <v>19</v>
      </c>
      <c r="AH3243" s="2">
        <v>17</v>
      </c>
      <c r="AI3243" s="2">
        <v>11</v>
      </c>
      <c r="AJ3243" s="2">
        <v>11</v>
      </c>
      <c r="AK3243" s="2">
        <v>0</v>
      </c>
      <c r="AL3243" s="2">
        <v>0</v>
      </c>
      <c r="AM3243" s="2">
        <v>0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  <c r="BG3243" s="2">
        <v>1</v>
      </c>
      <c r="BH3243" s="2">
        <v>1</v>
      </c>
      <c r="BI3243" s="2">
        <v>1</v>
      </c>
      <c r="BJ3243" s="2">
        <v>1</v>
      </c>
      <c r="BK3243" s="2">
        <v>1</v>
      </c>
      <c r="BL3243" s="2">
        <v>1</v>
      </c>
      <c r="BM3243" s="2">
        <v>1</v>
      </c>
      <c r="BN3243" s="2">
        <v>2</v>
      </c>
      <c r="BO3243" s="2">
        <v>1</v>
      </c>
      <c r="BP3243" s="2">
        <v>2</v>
      </c>
      <c r="BQ3243" s="2">
        <v>1</v>
      </c>
      <c r="BR3243" s="2">
        <v>1</v>
      </c>
      <c r="BS3243" s="2">
        <v>0</v>
      </c>
      <c r="BT3243" s="2">
        <v>0</v>
      </c>
      <c r="BU3243" s="2">
        <v>0</v>
      </c>
      <c r="BV3243" s="2">
        <v>0</v>
      </c>
      <c r="BW3243" s="2">
        <v>0</v>
      </c>
      <c r="BX3243" s="2">
        <v>0</v>
      </c>
      <c r="BY3243" s="2">
        <v>0</v>
      </c>
      <c r="BZ3243" s="2">
        <v>0</v>
      </c>
      <c r="CA3243" s="2">
        <v>0</v>
      </c>
      <c r="CB3243" s="2">
        <v>0</v>
      </c>
      <c r="CC3243" s="2">
        <v>0</v>
      </c>
      <c r="CD3243" s="2">
        <v>0</v>
      </c>
      <c r="CE3243" s="2">
        <v>0</v>
      </c>
      <c r="CF3243" s="2">
        <v>0</v>
      </c>
      <c r="CG3243" s="2">
        <v>0</v>
      </c>
      <c r="CH3243" s="2">
        <v>0</v>
      </c>
      <c r="CI3243" s="2">
        <v>0</v>
      </c>
      <c r="CJ3243" s="2">
        <v>0</v>
      </c>
      <c r="CK3243" s="2">
        <v>0</v>
      </c>
      <c r="CL3243" s="2">
        <v>0</v>
      </c>
    </row>
    <row r="3244" spans="1:90" x14ac:dyDescent="0.25">
      <c r="A3244" t="s">
        <v>115</v>
      </c>
      <c r="B3244">
        <v>20909</v>
      </c>
      <c r="C3244" t="s">
        <v>1187</v>
      </c>
      <c r="D3244">
        <v>1</v>
      </c>
      <c r="E3244">
        <v>36</v>
      </c>
      <c r="F3244">
        <v>913662</v>
      </c>
      <c r="G3244">
        <v>35913662</v>
      </c>
      <c r="H3244" t="s">
        <v>2678</v>
      </c>
      <c r="I3244">
        <v>690</v>
      </c>
      <c r="J3244" t="s">
        <v>1621</v>
      </c>
      <c r="K3244" t="s">
        <v>2679</v>
      </c>
      <c r="L3244">
        <v>4</v>
      </c>
      <c r="M3244" t="s">
        <v>2680</v>
      </c>
      <c r="N3244">
        <v>19280000</v>
      </c>
      <c r="O3244" t="s">
        <v>313</v>
      </c>
      <c r="P3244" t="s">
        <v>2681</v>
      </c>
      <c r="Q3244" t="s">
        <v>127</v>
      </c>
      <c r="R3244">
        <v>18</v>
      </c>
      <c r="S3244">
        <v>39817092</v>
      </c>
      <c r="U3244" t="s">
        <v>2682</v>
      </c>
      <c r="V3244">
        <v>2</v>
      </c>
      <c r="W3244" s="2">
        <v>0</v>
      </c>
      <c r="X3244" s="2">
        <v>0</v>
      </c>
      <c r="Y3244" s="2">
        <v>8</v>
      </c>
      <c r="Z3244" s="2">
        <v>1</v>
      </c>
      <c r="AA3244" s="2">
        <v>11</v>
      </c>
      <c r="AB3244" s="2">
        <v>9</v>
      </c>
      <c r="AC3244" s="2">
        <v>11</v>
      </c>
      <c r="AD3244" s="2">
        <v>11</v>
      </c>
      <c r="AE3244" s="2">
        <v>14</v>
      </c>
      <c r="AF3244" s="2">
        <v>8</v>
      </c>
      <c r="AG3244" s="2">
        <v>11</v>
      </c>
      <c r="AH3244" s="2">
        <v>10</v>
      </c>
      <c r="AI3244" s="2">
        <v>15</v>
      </c>
      <c r="AJ3244" s="2">
        <v>13</v>
      </c>
      <c r="AK3244" s="2">
        <v>0</v>
      </c>
      <c r="AL3244" s="2">
        <v>0</v>
      </c>
      <c r="AM3244" s="2">
        <v>0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0</v>
      </c>
      <c r="AV3244" s="2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  <c r="BG3244" s="2">
        <v>1</v>
      </c>
      <c r="BH3244" s="2">
        <v>1</v>
      </c>
      <c r="BI3244" s="2">
        <v>1</v>
      </c>
      <c r="BJ3244" s="2">
        <v>1</v>
      </c>
      <c r="BK3244" s="2">
        <v>1</v>
      </c>
      <c r="BL3244" s="2">
        <v>2</v>
      </c>
      <c r="BM3244" s="2">
        <v>1</v>
      </c>
      <c r="BN3244" s="2">
        <v>1</v>
      </c>
      <c r="BO3244" s="2">
        <v>1</v>
      </c>
      <c r="BP3244" s="2">
        <v>1</v>
      </c>
      <c r="BQ3244" s="2">
        <v>1</v>
      </c>
      <c r="BR3244" s="2">
        <v>1</v>
      </c>
      <c r="BS3244" s="2">
        <v>0</v>
      </c>
      <c r="BT3244" s="2">
        <v>0</v>
      </c>
      <c r="BU3244" s="2">
        <v>0</v>
      </c>
      <c r="BV3244" s="2">
        <v>0</v>
      </c>
      <c r="BW3244" s="2">
        <v>0</v>
      </c>
      <c r="BX3244" s="2">
        <v>0</v>
      </c>
      <c r="BY3244" s="2">
        <v>0</v>
      </c>
      <c r="BZ3244" s="2">
        <v>0</v>
      </c>
      <c r="CA3244" s="2">
        <v>0</v>
      </c>
      <c r="CB3244" s="2">
        <v>0</v>
      </c>
      <c r="CC3244" s="2">
        <v>0</v>
      </c>
      <c r="CD3244" s="2">
        <v>0</v>
      </c>
      <c r="CE3244" s="2">
        <v>0</v>
      </c>
      <c r="CF3244" s="2">
        <v>0</v>
      </c>
      <c r="CG3244" s="2">
        <v>0</v>
      </c>
      <c r="CH3244" s="2">
        <v>0</v>
      </c>
      <c r="CI3244" s="2">
        <v>0</v>
      </c>
      <c r="CJ3244" s="2">
        <v>0</v>
      </c>
      <c r="CK3244" s="2">
        <v>0</v>
      </c>
      <c r="CL3244" s="2">
        <v>0</v>
      </c>
    </row>
    <row r="3245" spans="1:90" x14ac:dyDescent="0.25">
      <c r="A3245" t="s">
        <v>115</v>
      </c>
      <c r="B3245">
        <v>20909</v>
      </c>
      <c r="C3245" t="s">
        <v>1187</v>
      </c>
      <c r="D3245">
        <v>1</v>
      </c>
      <c r="E3245">
        <v>8</v>
      </c>
      <c r="F3245">
        <v>32141</v>
      </c>
      <c r="G3245">
        <v>35032141</v>
      </c>
      <c r="H3245" t="s">
        <v>18615</v>
      </c>
      <c r="I3245">
        <v>725</v>
      </c>
      <c r="J3245" t="s">
        <v>2686</v>
      </c>
      <c r="K3245" t="s">
        <v>91</v>
      </c>
      <c r="L3245">
        <v>1</v>
      </c>
      <c r="M3245" t="s">
        <v>2686</v>
      </c>
      <c r="N3245">
        <v>19275000</v>
      </c>
      <c r="O3245" t="s">
        <v>102</v>
      </c>
      <c r="P3245" t="s">
        <v>15258</v>
      </c>
      <c r="Q3245">
        <v>323</v>
      </c>
      <c r="R3245">
        <v>18</v>
      </c>
      <c r="S3245">
        <v>32831344</v>
      </c>
      <c r="U3245" t="s">
        <v>18616</v>
      </c>
      <c r="V3245">
        <v>1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58</v>
      </c>
      <c r="AE3245" s="2">
        <v>57</v>
      </c>
      <c r="AF3245" s="2">
        <v>44</v>
      </c>
      <c r="AG3245" s="2">
        <v>65</v>
      </c>
      <c r="AH3245" s="2">
        <v>57</v>
      </c>
      <c r="AI3245" s="2">
        <v>63</v>
      </c>
      <c r="AJ3245" s="2">
        <v>53</v>
      </c>
      <c r="AK3245" s="2">
        <v>0</v>
      </c>
      <c r="AL3245" s="2">
        <v>0</v>
      </c>
      <c r="AM3245" s="2">
        <v>0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2">
        <v>142</v>
      </c>
      <c r="BD3245" s="2">
        <v>5</v>
      </c>
      <c r="BE3245" s="2">
        <v>0</v>
      </c>
      <c r="BF3245" s="2">
        <v>0</v>
      </c>
      <c r="BG3245" s="2">
        <v>0</v>
      </c>
      <c r="BH3245" s="2">
        <v>0</v>
      </c>
      <c r="BI3245" s="2">
        <v>0</v>
      </c>
      <c r="BJ3245" s="2">
        <v>0</v>
      </c>
      <c r="BK3245" s="2">
        <v>0</v>
      </c>
      <c r="BL3245" s="2">
        <v>4</v>
      </c>
      <c r="BM3245" s="2">
        <v>3</v>
      </c>
      <c r="BN3245" s="2">
        <v>3</v>
      </c>
      <c r="BO3245" s="2">
        <v>4</v>
      </c>
      <c r="BP3245" s="2">
        <v>4</v>
      </c>
      <c r="BQ3245" s="2">
        <v>3</v>
      </c>
      <c r="BR3245" s="2">
        <v>3</v>
      </c>
      <c r="BS3245" s="2">
        <v>0</v>
      </c>
      <c r="BT3245" s="2">
        <v>0</v>
      </c>
      <c r="BU3245" s="2">
        <v>0</v>
      </c>
      <c r="BV3245" s="2">
        <v>0</v>
      </c>
      <c r="BW3245" s="2">
        <v>0</v>
      </c>
      <c r="BX3245" s="2">
        <v>0</v>
      </c>
      <c r="BY3245" s="2">
        <v>0</v>
      </c>
      <c r="BZ3245" s="2">
        <v>0</v>
      </c>
      <c r="CA3245" s="2">
        <v>0</v>
      </c>
      <c r="CB3245" s="2">
        <v>0</v>
      </c>
      <c r="CC3245" s="2">
        <v>0</v>
      </c>
      <c r="CD3245" s="2">
        <v>0</v>
      </c>
      <c r="CE3245" s="2">
        <v>0</v>
      </c>
      <c r="CF3245" s="2">
        <v>0</v>
      </c>
      <c r="CG3245" s="2">
        <v>0</v>
      </c>
      <c r="CH3245" s="2">
        <v>0</v>
      </c>
      <c r="CI3245" s="2">
        <v>0</v>
      </c>
      <c r="CJ3245" s="2">
        <v>0</v>
      </c>
      <c r="CK3245" s="2">
        <v>11</v>
      </c>
      <c r="CL3245" s="2">
        <v>2</v>
      </c>
    </row>
    <row r="3246" spans="1:90" x14ac:dyDescent="0.25">
      <c r="A3246" t="s">
        <v>115</v>
      </c>
      <c r="B3246">
        <v>20909</v>
      </c>
      <c r="C3246" t="s">
        <v>1187</v>
      </c>
      <c r="D3246">
        <v>1</v>
      </c>
      <c r="E3246">
        <v>8</v>
      </c>
      <c r="F3246">
        <v>32372</v>
      </c>
      <c r="G3246">
        <v>35032372</v>
      </c>
      <c r="H3246" t="s">
        <v>13098</v>
      </c>
      <c r="I3246">
        <v>690</v>
      </c>
      <c r="J3246" t="s">
        <v>1621</v>
      </c>
      <c r="K3246" t="s">
        <v>91</v>
      </c>
      <c r="L3246">
        <v>1</v>
      </c>
      <c r="M3246" t="s">
        <v>1621</v>
      </c>
      <c r="N3246">
        <v>19280000</v>
      </c>
      <c r="O3246" t="s">
        <v>92</v>
      </c>
      <c r="P3246" t="s">
        <v>13099</v>
      </c>
      <c r="Q3246">
        <v>1636</v>
      </c>
      <c r="R3246">
        <v>18</v>
      </c>
      <c r="S3246">
        <v>32821118</v>
      </c>
      <c r="U3246" t="s">
        <v>7789</v>
      </c>
      <c r="V3246">
        <v>1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95</v>
      </c>
      <c r="AE3246" s="2">
        <v>91</v>
      </c>
      <c r="AF3246" s="2">
        <v>103</v>
      </c>
      <c r="AG3246" s="2">
        <v>119</v>
      </c>
      <c r="AH3246" s="2">
        <v>118</v>
      </c>
      <c r="AI3246" s="2">
        <v>109</v>
      </c>
      <c r="AJ3246" s="2">
        <v>114</v>
      </c>
      <c r="AK3246" s="2">
        <v>0</v>
      </c>
      <c r="AL3246" s="2">
        <v>0</v>
      </c>
      <c r="AM3246" s="2">
        <v>0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42</v>
      </c>
      <c r="AV3246" s="2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0</v>
      </c>
      <c r="BC3246" s="2">
        <v>272</v>
      </c>
      <c r="BD3246" s="2">
        <v>10</v>
      </c>
      <c r="BE3246" s="2">
        <v>0</v>
      </c>
      <c r="BF3246" s="2">
        <v>0</v>
      </c>
      <c r="BG3246" s="2">
        <v>0</v>
      </c>
      <c r="BH3246" s="2">
        <v>0</v>
      </c>
      <c r="BI3246" s="2">
        <v>0</v>
      </c>
      <c r="BJ3246" s="2">
        <v>0</v>
      </c>
      <c r="BK3246" s="2">
        <v>0</v>
      </c>
      <c r="BL3246" s="2">
        <v>6</v>
      </c>
      <c r="BM3246" s="2">
        <v>5</v>
      </c>
      <c r="BN3246" s="2">
        <v>6</v>
      </c>
      <c r="BO3246" s="2">
        <v>6</v>
      </c>
      <c r="BP3246" s="2">
        <v>8</v>
      </c>
      <c r="BQ3246" s="2">
        <v>6</v>
      </c>
      <c r="BR3246" s="2">
        <v>5</v>
      </c>
      <c r="BS3246" s="2">
        <v>0</v>
      </c>
      <c r="BT3246" s="2">
        <v>0</v>
      </c>
      <c r="BU3246" s="2">
        <v>0</v>
      </c>
      <c r="BV3246" s="2">
        <v>0</v>
      </c>
      <c r="BW3246" s="2">
        <v>0</v>
      </c>
      <c r="BX3246" s="2">
        <v>0</v>
      </c>
      <c r="BY3246" s="2">
        <v>0</v>
      </c>
      <c r="BZ3246" s="2">
        <v>0</v>
      </c>
      <c r="CA3246" s="2">
        <v>0</v>
      </c>
      <c r="CB3246" s="2">
        <v>0</v>
      </c>
      <c r="CC3246" s="2">
        <v>3</v>
      </c>
      <c r="CD3246" s="2">
        <v>0</v>
      </c>
      <c r="CE3246" s="2">
        <v>0</v>
      </c>
      <c r="CF3246" s="2">
        <v>0</v>
      </c>
      <c r="CG3246" s="2">
        <v>0</v>
      </c>
      <c r="CH3246" s="2">
        <v>0</v>
      </c>
      <c r="CI3246" s="2">
        <v>0</v>
      </c>
      <c r="CJ3246" s="2">
        <v>0</v>
      </c>
      <c r="CK3246" s="2">
        <v>17</v>
      </c>
      <c r="CL3246" s="2">
        <v>3</v>
      </c>
    </row>
    <row r="3247" spans="1:90" x14ac:dyDescent="0.25">
      <c r="A3247" t="s">
        <v>115</v>
      </c>
      <c r="B3247">
        <v>20909</v>
      </c>
      <c r="C3247" t="s">
        <v>1187</v>
      </c>
      <c r="D3247">
        <v>1</v>
      </c>
      <c r="E3247">
        <v>8</v>
      </c>
      <c r="F3247">
        <v>32967</v>
      </c>
      <c r="G3247">
        <v>35032967</v>
      </c>
      <c r="H3247" t="s">
        <v>18687</v>
      </c>
      <c r="I3247">
        <v>450</v>
      </c>
      <c r="J3247" t="s">
        <v>1187</v>
      </c>
      <c r="K3247" t="s">
        <v>3862</v>
      </c>
      <c r="L3247">
        <v>1</v>
      </c>
      <c r="M3247" t="s">
        <v>1187</v>
      </c>
      <c r="N3247">
        <v>19260000</v>
      </c>
      <c r="O3247" t="s">
        <v>313</v>
      </c>
      <c r="P3247" t="s">
        <v>12268</v>
      </c>
      <c r="Q3247" t="s">
        <v>127</v>
      </c>
      <c r="R3247">
        <v>18</v>
      </c>
      <c r="S3247">
        <v>996051978</v>
      </c>
      <c r="U3247" t="s">
        <v>18688</v>
      </c>
      <c r="V3247">
        <v>2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2</v>
      </c>
      <c r="AE3247" s="2">
        <v>4</v>
      </c>
      <c r="AF3247" s="2">
        <v>2</v>
      </c>
      <c r="AG3247" s="2">
        <v>2</v>
      </c>
      <c r="AH3247" s="2">
        <v>6</v>
      </c>
      <c r="AI3247" s="2">
        <v>10</v>
      </c>
      <c r="AJ3247" s="2">
        <v>4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  <c r="BG3247" s="2">
        <v>0</v>
      </c>
      <c r="BH3247" s="2">
        <v>0</v>
      </c>
      <c r="BI3247" s="2">
        <v>0</v>
      </c>
      <c r="BJ3247" s="2">
        <v>0</v>
      </c>
      <c r="BK3247" s="2">
        <v>0</v>
      </c>
      <c r="BL3247" s="2">
        <v>1</v>
      </c>
      <c r="BM3247" s="2">
        <v>1</v>
      </c>
      <c r="BN3247" s="2">
        <v>1</v>
      </c>
      <c r="BO3247" s="2">
        <v>1</v>
      </c>
      <c r="BP3247" s="2">
        <v>1</v>
      </c>
      <c r="BQ3247" s="2">
        <v>2</v>
      </c>
      <c r="BR3247" s="2">
        <v>2</v>
      </c>
      <c r="BS3247" s="2">
        <v>0</v>
      </c>
      <c r="BT3247" s="2">
        <v>0</v>
      </c>
      <c r="BU3247" s="2">
        <v>0</v>
      </c>
      <c r="BV3247" s="2">
        <v>0</v>
      </c>
      <c r="BW3247" s="2">
        <v>0</v>
      </c>
      <c r="BX3247" s="2">
        <v>0</v>
      </c>
      <c r="BY3247" s="2">
        <v>0</v>
      </c>
      <c r="BZ3247" s="2">
        <v>0</v>
      </c>
      <c r="CA3247" s="2">
        <v>0</v>
      </c>
      <c r="CB3247" s="2">
        <v>0</v>
      </c>
      <c r="CC3247" s="2">
        <v>0</v>
      </c>
      <c r="CD3247" s="2">
        <v>0</v>
      </c>
      <c r="CE3247" s="2">
        <v>0</v>
      </c>
      <c r="CF3247" s="2">
        <v>0</v>
      </c>
      <c r="CG3247" s="2">
        <v>0</v>
      </c>
      <c r="CH3247" s="2">
        <v>0</v>
      </c>
      <c r="CI3247" s="2">
        <v>0</v>
      </c>
      <c r="CJ3247" s="2">
        <v>0</v>
      </c>
      <c r="CK3247" s="2">
        <v>0</v>
      </c>
      <c r="CL3247" s="2">
        <v>0</v>
      </c>
    </row>
    <row r="3248" spans="1:90" x14ac:dyDescent="0.25">
      <c r="A3248" t="s">
        <v>115</v>
      </c>
      <c r="B3248">
        <v>20909</v>
      </c>
      <c r="C3248" t="s">
        <v>1187</v>
      </c>
      <c r="D3248">
        <v>1</v>
      </c>
      <c r="E3248">
        <v>8</v>
      </c>
      <c r="F3248">
        <v>32700</v>
      </c>
      <c r="G3248">
        <v>35032700</v>
      </c>
      <c r="H3248" t="s">
        <v>10271</v>
      </c>
      <c r="I3248">
        <v>470</v>
      </c>
      <c r="J3248" t="s">
        <v>8163</v>
      </c>
      <c r="K3248" t="s">
        <v>10272</v>
      </c>
      <c r="L3248">
        <v>1</v>
      </c>
      <c r="M3248" t="s">
        <v>8163</v>
      </c>
      <c r="N3248">
        <v>19220000</v>
      </c>
      <c r="O3248" t="s">
        <v>102</v>
      </c>
      <c r="P3248" t="s">
        <v>10273</v>
      </c>
      <c r="Q3248">
        <v>394</v>
      </c>
      <c r="R3248">
        <v>18</v>
      </c>
      <c r="S3248">
        <v>39921123</v>
      </c>
      <c r="U3248" t="s">
        <v>10274</v>
      </c>
      <c r="V3248">
        <v>1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89</v>
      </c>
      <c r="AI3248" s="2">
        <v>79</v>
      </c>
      <c r="AJ3248" s="2">
        <v>63</v>
      </c>
      <c r="AK3248" s="2">
        <v>0</v>
      </c>
      <c r="AL3248" s="2">
        <v>0</v>
      </c>
      <c r="AM3248" s="2">
        <v>0</v>
      </c>
      <c r="AN3248" s="2">
        <v>0</v>
      </c>
      <c r="AO3248" s="2">
        <v>0</v>
      </c>
      <c r="AP3248" s="2">
        <v>0</v>
      </c>
      <c r="AQ3248" s="2">
        <v>0</v>
      </c>
      <c r="AR3248" s="2">
        <v>36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2">
        <v>46</v>
      </c>
      <c r="BD3248" s="2">
        <v>2</v>
      </c>
      <c r="BE3248" s="2">
        <v>0</v>
      </c>
      <c r="BF3248" s="2">
        <v>0</v>
      </c>
      <c r="BG3248" s="2">
        <v>0</v>
      </c>
      <c r="BH3248" s="2">
        <v>0</v>
      </c>
      <c r="BI3248" s="2">
        <v>0</v>
      </c>
      <c r="BJ3248" s="2">
        <v>0</v>
      </c>
      <c r="BK3248" s="2">
        <v>0</v>
      </c>
      <c r="BL3248" s="2">
        <v>0</v>
      </c>
      <c r="BM3248" s="2">
        <v>0</v>
      </c>
      <c r="BN3248" s="2">
        <v>0</v>
      </c>
      <c r="BO3248" s="2">
        <v>0</v>
      </c>
      <c r="BP3248" s="2">
        <v>4</v>
      </c>
      <c r="BQ3248" s="2">
        <v>5</v>
      </c>
      <c r="BR3248" s="2">
        <v>4</v>
      </c>
      <c r="BS3248" s="2">
        <v>0</v>
      </c>
      <c r="BT3248" s="2">
        <v>0</v>
      </c>
      <c r="BU3248" s="2">
        <v>0</v>
      </c>
      <c r="BV3248" s="2">
        <v>0</v>
      </c>
      <c r="BW3248" s="2">
        <v>0</v>
      </c>
      <c r="BX3248" s="2">
        <v>0</v>
      </c>
      <c r="BY3248" s="2">
        <v>0</v>
      </c>
      <c r="BZ3248" s="2">
        <v>2</v>
      </c>
      <c r="CA3248" s="2">
        <v>0</v>
      </c>
      <c r="CB3248" s="2">
        <v>0</v>
      </c>
      <c r="CC3248" s="2">
        <v>0</v>
      </c>
      <c r="CD3248" s="2">
        <v>0</v>
      </c>
      <c r="CE3248" s="2">
        <v>0</v>
      </c>
      <c r="CF3248" s="2">
        <v>0</v>
      </c>
      <c r="CG3248" s="2">
        <v>0</v>
      </c>
      <c r="CH3248" s="2">
        <v>0</v>
      </c>
      <c r="CI3248" s="2">
        <v>0</v>
      </c>
      <c r="CJ3248" s="2">
        <v>0</v>
      </c>
      <c r="CK3248" s="2">
        <v>2</v>
      </c>
      <c r="CL3248" s="2">
        <v>2</v>
      </c>
    </row>
    <row r="3249" spans="1:90" x14ac:dyDescent="0.25">
      <c r="A3249" t="s">
        <v>115</v>
      </c>
      <c r="B3249">
        <v>20909</v>
      </c>
      <c r="C3249" t="s">
        <v>1187</v>
      </c>
      <c r="D3249">
        <v>1</v>
      </c>
      <c r="E3249">
        <v>8</v>
      </c>
      <c r="F3249">
        <v>32943</v>
      </c>
      <c r="G3249">
        <v>35032943</v>
      </c>
      <c r="H3249" t="s">
        <v>18416</v>
      </c>
      <c r="I3249">
        <v>450</v>
      </c>
      <c r="J3249" t="s">
        <v>1187</v>
      </c>
      <c r="K3249" t="s">
        <v>91</v>
      </c>
      <c r="L3249">
        <v>2</v>
      </c>
      <c r="M3249" t="s">
        <v>2272</v>
      </c>
      <c r="N3249">
        <v>19265000</v>
      </c>
      <c r="O3249" t="s">
        <v>92</v>
      </c>
      <c r="P3249" t="s">
        <v>18417</v>
      </c>
      <c r="Q3249">
        <v>135</v>
      </c>
      <c r="R3249">
        <v>18</v>
      </c>
      <c r="S3249">
        <v>39911947</v>
      </c>
      <c r="T3249">
        <v>39911948</v>
      </c>
      <c r="U3249" t="s">
        <v>18418</v>
      </c>
      <c r="V3249">
        <v>1</v>
      </c>
      <c r="W3249" s="2">
        <v>0</v>
      </c>
      <c r="X3249" s="2">
        <v>0</v>
      </c>
      <c r="Y3249" s="2">
        <v>0</v>
      </c>
      <c r="Z3249" s="2">
        <v>0</v>
      </c>
      <c r="AA3249" s="2">
        <v>36</v>
      </c>
      <c r="AB3249" s="2">
        <v>20</v>
      </c>
      <c r="AC3249" s="2">
        <v>25</v>
      </c>
      <c r="AD3249" s="2">
        <v>21</v>
      </c>
      <c r="AE3249" s="2">
        <v>29</v>
      </c>
      <c r="AF3249" s="2">
        <v>16</v>
      </c>
      <c r="AG3249" s="2">
        <v>33</v>
      </c>
      <c r="AH3249" s="2">
        <v>37</v>
      </c>
      <c r="AI3249" s="2">
        <v>24</v>
      </c>
      <c r="AJ3249" s="2">
        <v>31</v>
      </c>
      <c r="AK3249" s="2">
        <v>0</v>
      </c>
      <c r="AL3249" s="2">
        <v>0</v>
      </c>
      <c r="AM3249" s="2">
        <v>0</v>
      </c>
      <c r="AN3249" s="2">
        <v>0</v>
      </c>
      <c r="AO3249" s="2">
        <v>0</v>
      </c>
      <c r="AP3249" s="2">
        <v>0</v>
      </c>
      <c r="AQ3249" s="2">
        <v>0</v>
      </c>
      <c r="AR3249" s="2">
        <v>12</v>
      </c>
      <c r="AS3249" s="2">
        <v>0</v>
      </c>
      <c r="AT3249" s="2">
        <v>0</v>
      </c>
      <c r="AU3249" s="2">
        <v>0</v>
      </c>
      <c r="AV3249" s="2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0</v>
      </c>
      <c r="BC3249" s="2">
        <v>140</v>
      </c>
      <c r="BD3249" s="2">
        <v>10</v>
      </c>
      <c r="BE3249" s="2">
        <v>0</v>
      </c>
      <c r="BF3249" s="2">
        <v>0</v>
      </c>
      <c r="BG3249" s="2">
        <v>0</v>
      </c>
      <c r="BH3249" s="2">
        <v>0</v>
      </c>
      <c r="BI3249" s="2">
        <v>4</v>
      </c>
      <c r="BJ3249" s="2">
        <v>1</v>
      </c>
      <c r="BK3249" s="2">
        <v>2</v>
      </c>
      <c r="BL3249" s="2">
        <v>2</v>
      </c>
      <c r="BM3249" s="2">
        <v>2</v>
      </c>
      <c r="BN3249" s="2">
        <v>2</v>
      </c>
      <c r="BO3249" s="2">
        <v>3</v>
      </c>
      <c r="BP3249" s="2">
        <v>3</v>
      </c>
      <c r="BQ3249" s="2">
        <v>2</v>
      </c>
      <c r="BR3249" s="2">
        <v>3</v>
      </c>
      <c r="BS3249" s="2">
        <v>0</v>
      </c>
      <c r="BT3249" s="2">
        <v>0</v>
      </c>
      <c r="BU3249" s="2">
        <v>0</v>
      </c>
      <c r="BV3249" s="2">
        <v>0</v>
      </c>
      <c r="BW3249" s="2">
        <v>0</v>
      </c>
      <c r="BX3249" s="2">
        <v>0</v>
      </c>
      <c r="BY3249" s="2">
        <v>0</v>
      </c>
      <c r="BZ3249" s="2">
        <v>1</v>
      </c>
      <c r="CA3249" s="2">
        <v>0</v>
      </c>
      <c r="CB3249" s="2">
        <v>0</v>
      </c>
      <c r="CC3249" s="2">
        <v>0</v>
      </c>
      <c r="CD3249" s="2">
        <v>0</v>
      </c>
      <c r="CE3249" s="2">
        <v>0</v>
      </c>
      <c r="CF3249" s="2">
        <v>0</v>
      </c>
      <c r="CG3249" s="2">
        <v>0</v>
      </c>
      <c r="CH3249" s="2">
        <v>0</v>
      </c>
      <c r="CI3249" s="2">
        <v>0</v>
      </c>
      <c r="CJ3249" s="2">
        <v>0</v>
      </c>
      <c r="CK3249" s="2">
        <v>10</v>
      </c>
      <c r="CL3249" s="2">
        <v>3</v>
      </c>
    </row>
    <row r="3250" spans="1:90" x14ac:dyDescent="0.25">
      <c r="A3250" t="s">
        <v>115</v>
      </c>
      <c r="B3250">
        <v>10501</v>
      </c>
      <c r="C3250" t="s">
        <v>275</v>
      </c>
      <c r="D3250">
        <v>1</v>
      </c>
      <c r="E3250">
        <v>8</v>
      </c>
      <c r="F3250">
        <v>924830</v>
      </c>
      <c r="G3250">
        <v>35924830</v>
      </c>
      <c r="H3250" t="s">
        <v>6336</v>
      </c>
      <c r="I3250">
        <v>454</v>
      </c>
      <c r="J3250" t="s">
        <v>275</v>
      </c>
      <c r="K3250" t="s">
        <v>5154</v>
      </c>
      <c r="L3250">
        <v>1</v>
      </c>
      <c r="M3250" t="s">
        <v>275</v>
      </c>
      <c r="N3250">
        <v>8780685</v>
      </c>
      <c r="O3250" t="s">
        <v>6337</v>
      </c>
      <c r="P3250" t="s">
        <v>4815</v>
      </c>
      <c r="Q3250">
        <v>3560</v>
      </c>
      <c r="R3250">
        <v>11</v>
      </c>
      <c r="S3250">
        <v>47992383</v>
      </c>
      <c r="T3250">
        <v>47994809</v>
      </c>
      <c r="U3250" t="s">
        <v>6338</v>
      </c>
      <c r="V3250">
        <v>1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24</v>
      </c>
      <c r="AE3250" s="2">
        <v>14</v>
      </c>
      <c r="AF3250" s="2">
        <v>21</v>
      </c>
      <c r="AG3250" s="2">
        <v>27</v>
      </c>
      <c r="AH3250" s="2">
        <v>26</v>
      </c>
      <c r="AI3250" s="2">
        <v>18</v>
      </c>
      <c r="AJ3250" s="2">
        <v>27</v>
      </c>
      <c r="AK3250" s="2">
        <v>0</v>
      </c>
      <c r="AL3250" s="2">
        <v>0</v>
      </c>
      <c r="AM3250" s="2">
        <v>0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0</v>
      </c>
      <c r="AV3250" s="2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  <c r="BG3250" s="2">
        <v>0</v>
      </c>
      <c r="BH3250" s="2">
        <v>0</v>
      </c>
      <c r="BI3250" s="2">
        <v>0</v>
      </c>
      <c r="BJ3250" s="2">
        <v>0</v>
      </c>
      <c r="BK3250" s="2">
        <v>0</v>
      </c>
      <c r="BL3250" s="2">
        <v>2</v>
      </c>
      <c r="BM3250" s="2">
        <v>1</v>
      </c>
      <c r="BN3250" s="2">
        <v>1</v>
      </c>
      <c r="BO3250" s="2">
        <v>2</v>
      </c>
      <c r="BP3250" s="2">
        <v>2</v>
      </c>
      <c r="BQ3250" s="2">
        <v>1</v>
      </c>
      <c r="BR3250" s="2">
        <v>1</v>
      </c>
      <c r="BS3250" s="2">
        <v>0</v>
      </c>
      <c r="BT3250" s="2">
        <v>0</v>
      </c>
      <c r="BU3250" s="2">
        <v>0</v>
      </c>
      <c r="BV3250" s="2">
        <v>0</v>
      </c>
      <c r="BW3250" s="2">
        <v>0</v>
      </c>
      <c r="BX3250" s="2">
        <v>0</v>
      </c>
      <c r="BY3250" s="2">
        <v>0</v>
      </c>
      <c r="BZ3250" s="2">
        <v>0</v>
      </c>
      <c r="CA3250" s="2">
        <v>0</v>
      </c>
      <c r="CB3250" s="2">
        <v>0</v>
      </c>
      <c r="CC3250" s="2">
        <v>0</v>
      </c>
      <c r="CD3250" s="2">
        <v>0</v>
      </c>
      <c r="CE3250" s="2">
        <v>0</v>
      </c>
      <c r="CF3250" s="2">
        <v>0</v>
      </c>
      <c r="CG3250" s="2">
        <v>0</v>
      </c>
      <c r="CH3250" s="2">
        <v>0</v>
      </c>
      <c r="CI3250" s="2">
        <v>0</v>
      </c>
      <c r="CJ3250" s="2">
        <v>0</v>
      </c>
      <c r="CK3250" s="2">
        <v>0</v>
      </c>
      <c r="CL3250" s="2">
        <v>0</v>
      </c>
    </row>
    <row r="3251" spans="1:90" x14ac:dyDescent="0.25">
      <c r="A3251" t="s">
        <v>115</v>
      </c>
      <c r="B3251">
        <v>10501</v>
      </c>
      <c r="C3251" t="s">
        <v>275</v>
      </c>
      <c r="D3251">
        <v>1</v>
      </c>
      <c r="E3251">
        <v>8</v>
      </c>
      <c r="F3251">
        <v>6592</v>
      </c>
      <c r="G3251">
        <v>35006592</v>
      </c>
      <c r="H3251" t="s">
        <v>5742</v>
      </c>
      <c r="I3251">
        <v>215</v>
      </c>
      <c r="J3251" t="s">
        <v>464</v>
      </c>
      <c r="K3251" t="s">
        <v>5743</v>
      </c>
      <c r="L3251">
        <v>1</v>
      </c>
      <c r="M3251" t="s">
        <v>465</v>
      </c>
      <c r="N3251">
        <v>8940000</v>
      </c>
      <c r="O3251" t="s">
        <v>92</v>
      </c>
      <c r="P3251" t="s">
        <v>5744</v>
      </c>
      <c r="Q3251" t="s">
        <v>127</v>
      </c>
      <c r="R3251">
        <v>11</v>
      </c>
      <c r="S3251">
        <v>46921044</v>
      </c>
      <c r="T3251">
        <v>46925494</v>
      </c>
      <c r="U3251" t="s">
        <v>5745</v>
      </c>
      <c r="V3251">
        <v>1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177</v>
      </c>
      <c r="AE3251" s="2">
        <v>156</v>
      </c>
      <c r="AF3251" s="2">
        <v>136</v>
      </c>
      <c r="AG3251" s="2">
        <v>188</v>
      </c>
      <c r="AH3251" s="2">
        <v>178</v>
      </c>
      <c r="AI3251" s="2">
        <v>157</v>
      </c>
      <c r="AJ3251" s="2">
        <v>132</v>
      </c>
      <c r="AK3251" s="2">
        <v>0</v>
      </c>
      <c r="AL3251" s="2">
        <v>0</v>
      </c>
      <c r="AM3251" s="2">
        <v>0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2">
        <v>273</v>
      </c>
      <c r="BD3251" s="2">
        <v>15</v>
      </c>
      <c r="BE3251" s="2">
        <v>0</v>
      </c>
      <c r="BF3251" s="2">
        <v>0</v>
      </c>
      <c r="BG3251" s="2">
        <v>0</v>
      </c>
      <c r="BH3251" s="2">
        <v>0</v>
      </c>
      <c r="BI3251" s="2">
        <v>0</v>
      </c>
      <c r="BJ3251" s="2">
        <v>0</v>
      </c>
      <c r="BK3251" s="2">
        <v>0</v>
      </c>
      <c r="BL3251" s="2">
        <v>11</v>
      </c>
      <c r="BM3251" s="2">
        <v>10</v>
      </c>
      <c r="BN3251" s="2">
        <v>8</v>
      </c>
      <c r="BO3251" s="2">
        <v>10</v>
      </c>
      <c r="BP3251" s="2">
        <v>8</v>
      </c>
      <c r="BQ3251" s="2">
        <v>6</v>
      </c>
      <c r="BR3251" s="2">
        <v>4</v>
      </c>
      <c r="BS3251" s="2">
        <v>0</v>
      </c>
      <c r="BT3251" s="2">
        <v>0</v>
      </c>
      <c r="BU3251" s="2">
        <v>0</v>
      </c>
      <c r="BV3251" s="2">
        <v>0</v>
      </c>
      <c r="BW3251" s="2">
        <v>0</v>
      </c>
      <c r="BX3251" s="2">
        <v>0</v>
      </c>
      <c r="BY3251" s="2">
        <v>0</v>
      </c>
      <c r="BZ3251" s="2">
        <v>0</v>
      </c>
      <c r="CA3251" s="2">
        <v>0</v>
      </c>
      <c r="CB3251" s="2">
        <v>0</v>
      </c>
      <c r="CC3251" s="2">
        <v>0</v>
      </c>
      <c r="CD3251" s="2">
        <v>0</v>
      </c>
      <c r="CE3251" s="2">
        <v>0</v>
      </c>
      <c r="CF3251" s="2">
        <v>0</v>
      </c>
      <c r="CG3251" s="2">
        <v>0</v>
      </c>
      <c r="CH3251" s="2">
        <v>0</v>
      </c>
      <c r="CI3251" s="2">
        <v>0</v>
      </c>
      <c r="CJ3251" s="2">
        <v>0</v>
      </c>
      <c r="CK3251" s="2">
        <v>13</v>
      </c>
      <c r="CL3251" s="2">
        <v>3</v>
      </c>
    </row>
    <row r="3252" spans="1:90" x14ac:dyDescent="0.25">
      <c r="A3252" t="s">
        <v>115</v>
      </c>
      <c r="B3252">
        <v>10501</v>
      </c>
      <c r="C3252" t="s">
        <v>275</v>
      </c>
      <c r="D3252">
        <v>1</v>
      </c>
      <c r="E3252">
        <v>8</v>
      </c>
      <c r="F3252">
        <v>191255</v>
      </c>
      <c r="G3252">
        <v>35191255</v>
      </c>
      <c r="H3252" t="s">
        <v>3116</v>
      </c>
      <c r="I3252">
        <v>454</v>
      </c>
      <c r="J3252" t="s">
        <v>275</v>
      </c>
      <c r="K3252" t="s">
        <v>914</v>
      </c>
      <c r="L3252">
        <v>7</v>
      </c>
      <c r="M3252" t="s">
        <v>3117</v>
      </c>
      <c r="N3252">
        <v>8820220</v>
      </c>
      <c r="O3252" t="s">
        <v>92</v>
      </c>
      <c r="P3252" t="s">
        <v>3118</v>
      </c>
      <c r="Q3252" t="s">
        <v>127</v>
      </c>
      <c r="R3252">
        <v>11</v>
      </c>
      <c r="S3252">
        <v>47392121</v>
      </c>
      <c r="U3252" t="s">
        <v>3119</v>
      </c>
      <c r="V3252">
        <v>1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128</v>
      </c>
      <c r="AE3252" s="2">
        <v>75</v>
      </c>
      <c r="AF3252" s="2">
        <v>121</v>
      </c>
      <c r="AG3252" s="2">
        <v>142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0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2">
        <v>0</v>
      </c>
      <c r="BD3252" s="2">
        <v>4</v>
      </c>
      <c r="BE3252" s="2">
        <v>0</v>
      </c>
      <c r="BF3252" s="2">
        <v>0</v>
      </c>
      <c r="BG3252" s="2">
        <v>0</v>
      </c>
      <c r="BH3252" s="2">
        <v>0</v>
      </c>
      <c r="BI3252" s="2">
        <v>0</v>
      </c>
      <c r="BJ3252" s="2">
        <v>0</v>
      </c>
      <c r="BK3252" s="2">
        <v>0</v>
      </c>
      <c r="BL3252" s="2">
        <v>8</v>
      </c>
      <c r="BM3252" s="2">
        <v>3</v>
      </c>
      <c r="BN3252" s="2">
        <v>6</v>
      </c>
      <c r="BO3252" s="2">
        <v>10</v>
      </c>
      <c r="BP3252" s="2">
        <v>0</v>
      </c>
      <c r="BQ3252" s="2">
        <v>0</v>
      </c>
      <c r="BR3252" s="2">
        <v>0</v>
      </c>
      <c r="BS3252" s="2">
        <v>0</v>
      </c>
      <c r="BT3252" s="2">
        <v>0</v>
      </c>
      <c r="BU3252" s="2">
        <v>0</v>
      </c>
      <c r="BV3252" s="2">
        <v>0</v>
      </c>
      <c r="BW3252" s="2">
        <v>0</v>
      </c>
      <c r="BX3252" s="2">
        <v>0</v>
      </c>
      <c r="BY3252" s="2">
        <v>0</v>
      </c>
      <c r="BZ3252" s="2">
        <v>0</v>
      </c>
      <c r="CA3252" s="2">
        <v>0</v>
      </c>
      <c r="CB3252" s="2">
        <v>0</v>
      </c>
      <c r="CC3252" s="2">
        <v>0</v>
      </c>
      <c r="CD3252" s="2">
        <v>0</v>
      </c>
      <c r="CE3252" s="2">
        <v>0</v>
      </c>
      <c r="CF3252" s="2">
        <v>0</v>
      </c>
      <c r="CG3252" s="2">
        <v>0</v>
      </c>
      <c r="CH3252" s="2">
        <v>0</v>
      </c>
      <c r="CI3252" s="2">
        <v>0</v>
      </c>
      <c r="CJ3252" s="2">
        <v>0</v>
      </c>
      <c r="CK3252" s="2">
        <v>0</v>
      </c>
      <c r="CL3252" s="2">
        <v>1</v>
      </c>
    </row>
    <row r="3253" spans="1:90" x14ac:dyDescent="0.25">
      <c r="A3253" t="s">
        <v>115</v>
      </c>
      <c r="B3253">
        <v>10501</v>
      </c>
      <c r="C3253" t="s">
        <v>275</v>
      </c>
      <c r="D3253">
        <v>1</v>
      </c>
      <c r="E3253">
        <v>8</v>
      </c>
      <c r="F3253">
        <v>921063</v>
      </c>
      <c r="G3253">
        <v>35921063</v>
      </c>
      <c r="H3253" t="s">
        <v>18505</v>
      </c>
      <c r="I3253">
        <v>454</v>
      </c>
      <c r="J3253" t="s">
        <v>275</v>
      </c>
      <c r="K3253" t="s">
        <v>17705</v>
      </c>
      <c r="L3253">
        <v>1</v>
      </c>
      <c r="M3253" t="s">
        <v>275</v>
      </c>
      <c r="N3253">
        <v>8770520</v>
      </c>
      <c r="O3253" t="s">
        <v>102</v>
      </c>
      <c r="P3253" t="s">
        <v>18506</v>
      </c>
      <c r="Q3253">
        <v>115</v>
      </c>
      <c r="R3253">
        <v>11</v>
      </c>
      <c r="S3253">
        <v>47902262</v>
      </c>
      <c r="T3253">
        <v>47905185</v>
      </c>
      <c r="U3253" t="s">
        <v>18507</v>
      </c>
      <c r="V3253">
        <v>1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10</v>
      </c>
      <c r="AC3253" s="2">
        <v>10</v>
      </c>
      <c r="AD3253" s="2">
        <v>27</v>
      </c>
      <c r="AE3253" s="2">
        <v>14</v>
      </c>
      <c r="AF3253" s="2">
        <v>33</v>
      </c>
      <c r="AG3253" s="2">
        <v>27</v>
      </c>
      <c r="AH3253" s="2">
        <v>36</v>
      </c>
      <c r="AI3253" s="2">
        <v>31</v>
      </c>
      <c r="AJ3253" s="2">
        <v>42</v>
      </c>
      <c r="AK3253" s="2">
        <v>0</v>
      </c>
      <c r="AL3253" s="2">
        <v>0</v>
      </c>
      <c r="AM3253" s="2">
        <v>0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0</v>
      </c>
      <c r="AV3253" s="2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2">
        <v>35</v>
      </c>
      <c r="BD3253" s="2">
        <v>12</v>
      </c>
      <c r="BE3253" s="2">
        <v>0</v>
      </c>
      <c r="BF3253" s="2">
        <v>0</v>
      </c>
      <c r="BG3253" s="2">
        <v>0</v>
      </c>
      <c r="BH3253" s="2">
        <v>0</v>
      </c>
      <c r="BI3253" s="2">
        <v>0</v>
      </c>
      <c r="BJ3253" s="2">
        <v>1</v>
      </c>
      <c r="BK3253" s="2">
        <v>1</v>
      </c>
      <c r="BL3253" s="2">
        <v>2</v>
      </c>
      <c r="BM3253" s="2">
        <v>2</v>
      </c>
      <c r="BN3253" s="2">
        <v>2</v>
      </c>
      <c r="BO3253" s="2">
        <v>2</v>
      </c>
      <c r="BP3253" s="2">
        <v>1</v>
      </c>
      <c r="BQ3253" s="2">
        <v>2</v>
      </c>
      <c r="BR3253" s="2">
        <v>2</v>
      </c>
      <c r="BS3253" s="2">
        <v>0</v>
      </c>
      <c r="BT3253" s="2">
        <v>0</v>
      </c>
      <c r="BU3253" s="2">
        <v>0</v>
      </c>
      <c r="BV3253" s="2">
        <v>0</v>
      </c>
      <c r="BW3253" s="2">
        <v>0</v>
      </c>
      <c r="BX3253" s="2">
        <v>0</v>
      </c>
      <c r="BY3253" s="2">
        <v>0</v>
      </c>
      <c r="BZ3253" s="2">
        <v>0</v>
      </c>
      <c r="CA3253" s="2">
        <v>0</v>
      </c>
      <c r="CB3253" s="2">
        <v>0</v>
      </c>
      <c r="CC3253" s="2">
        <v>0</v>
      </c>
      <c r="CD3253" s="2">
        <v>0</v>
      </c>
      <c r="CE3253" s="2">
        <v>0</v>
      </c>
      <c r="CF3253" s="2">
        <v>0</v>
      </c>
      <c r="CG3253" s="2">
        <v>0</v>
      </c>
      <c r="CH3253" s="2">
        <v>0</v>
      </c>
      <c r="CI3253" s="2">
        <v>0</v>
      </c>
      <c r="CJ3253" s="2">
        <v>0</v>
      </c>
      <c r="CK3253" s="2">
        <v>2</v>
      </c>
      <c r="CL3253" s="2">
        <v>3</v>
      </c>
    </row>
    <row r="3254" spans="1:90" x14ac:dyDescent="0.25">
      <c r="A3254" t="s">
        <v>115</v>
      </c>
      <c r="B3254">
        <v>10501</v>
      </c>
      <c r="C3254" t="s">
        <v>275</v>
      </c>
      <c r="D3254">
        <v>1</v>
      </c>
      <c r="E3254">
        <v>8</v>
      </c>
      <c r="F3254">
        <v>6889</v>
      </c>
      <c r="G3254">
        <v>35006889</v>
      </c>
      <c r="H3254" t="s">
        <v>7695</v>
      </c>
      <c r="I3254">
        <v>454</v>
      </c>
      <c r="J3254" t="s">
        <v>275</v>
      </c>
      <c r="K3254" t="s">
        <v>7696</v>
      </c>
      <c r="L3254">
        <v>1</v>
      </c>
      <c r="M3254" t="s">
        <v>275</v>
      </c>
      <c r="N3254">
        <v>8751300</v>
      </c>
      <c r="O3254" t="s">
        <v>7697</v>
      </c>
      <c r="P3254" t="s">
        <v>7698</v>
      </c>
      <c r="Q3254" t="s">
        <v>127</v>
      </c>
      <c r="R3254">
        <v>11</v>
      </c>
      <c r="S3254">
        <v>47217099</v>
      </c>
      <c r="T3254">
        <v>47221034</v>
      </c>
      <c r="U3254" t="s">
        <v>7699</v>
      </c>
      <c r="V3254">
        <v>1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32</v>
      </c>
      <c r="AE3254" s="2">
        <v>18</v>
      </c>
      <c r="AF3254" s="2">
        <v>25</v>
      </c>
      <c r="AG3254" s="2">
        <v>30</v>
      </c>
      <c r="AH3254" s="2">
        <v>142</v>
      </c>
      <c r="AI3254" s="2">
        <v>119</v>
      </c>
      <c r="AJ3254" s="2">
        <v>70</v>
      </c>
      <c r="AK3254" s="2">
        <v>0</v>
      </c>
      <c r="AL3254" s="2">
        <v>0</v>
      </c>
      <c r="AM3254" s="2">
        <v>0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0</v>
      </c>
      <c r="AU3254" s="2">
        <v>0</v>
      </c>
      <c r="AV3254" s="2">
        <v>0</v>
      </c>
      <c r="AW3254" s="2">
        <v>0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  <c r="BG3254" s="2">
        <v>0</v>
      </c>
      <c r="BH3254" s="2">
        <v>0</v>
      </c>
      <c r="BI3254" s="2">
        <v>0</v>
      </c>
      <c r="BJ3254" s="2">
        <v>0</v>
      </c>
      <c r="BK3254" s="2">
        <v>0</v>
      </c>
      <c r="BL3254" s="2">
        <v>2</v>
      </c>
      <c r="BM3254" s="2">
        <v>2</v>
      </c>
      <c r="BN3254" s="2">
        <v>2</v>
      </c>
      <c r="BO3254" s="2">
        <v>2</v>
      </c>
      <c r="BP3254" s="2">
        <v>7</v>
      </c>
      <c r="BQ3254" s="2">
        <v>7</v>
      </c>
      <c r="BR3254" s="2">
        <v>4</v>
      </c>
      <c r="BS3254" s="2">
        <v>0</v>
      </c>
      <c r="BT3254" s="2">
        <v>0</v>
      </c>
      <c r="BU3254" s="2">
        <v>0</v>
      </c>
      <c r="BV3254" s="2">
        <v>0</v>
      </c>
      <c r="BW3254" s="2">
        <v>0</v>
      </c>
      <c r="BX3254" s="2">
        <v>0</v>
      </c>
      <c r="BY3254" s="2">
        <v>0</v>
      </c>
      <c r="BZ3254" s="2">
        <v>0</v>
      </c>
      <c r="CA3254" s="2">
        <v>0</v>
      </c>
      <c r="CB3254" s="2">
        <v>0</v>
      </c>
      <c r="CC3254" s="2">
        <v>0</v>
      </c>
      <c r="CD3254" s="2">
        <v>0</v>
      </c>
      <c r="CE3254" s="2">
        <v>0</v>
      </c>
      <c r="CF3254" s="2">
        <v>0</v>
      </c>
      <c r="CG3254" s="2">
        <v>0</v>
      </c>
      <c r="CH3254" s="2">
        <v>0</v>
      </c>
      <c r="CI3254" s="2">
        <v>0</v>
      </c>
      <c r="CJ3254" s="2">
        <v>0</v>
      </c>
      <c r="CK3254" s="2">
        <v>0</v>
      </c>
      <c r="CL3254" s="2">
        <v>0</v>
      </c>
    </row>
    <row r="3255" spans="1:90" x14ac:dyDescent="0.25">
      <c r="A3255" t="s">
        <v>115</v>
      </c>
      <c r="B3255">
        <v>10501</v>
      </c>
      <c r="C3255" t="s">
        <v>275</v>
      </c>
      <c r="D3255">
        <v>1</v>
      </c>
      <c r="E3255">
        <v>8</v>
      </c>
      <c r="F3255">
        <v>61585</v>
      </c>
      <c r="G3255">
        <v>35061585</v>
      </c>
      <c r="H3255" t="s">
        <v>12032</v>
      </c>
      <c r="I3255">
        <v>215</v>
      </c>
      <c r="J3255" t="s">
        <v>464</v>
      </c>
      <c r="K3255" t="s">
        <v>859</v>
      </c>
      <c r="L3255">
        <v>1</v>
      </c>
      <c r="M3255" t="s">
        <v>465</v>
      </c>
      <c r="N3255">
        <v>8940000</v>
      </c>
      <c r="O3255" t="s">
        <v>92</v>
      </c>
      <c r="P3255" t="s">
        <v>357</v>
      </c>
      <c r="Q3255">
        <v>60</v>
      </c>
      <c r="R3255">
        <v>11</v>
      </c>
      <c r="S3255">
        <v>46927938</v>
      </c>
      <c r="U3255" t="s">
        <v>12033</v>
      </c>
      <c r="V3255">
        <v>1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197</v>
      </c>
      <c r="AE3255" s="2">
        <v>198</v>
      </c>
      <c r="AF3255" s="2">
        <v>175</v>
      </c>
      <c r="AG3255" s="2">
        <v>218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2">
        <v>0</v>
      </c>
      <c r="BD3255" s="2">
        <v>4</v>
      </c>
      <c r="BE3255" s="2">
        <v>0</v>
      </c>
      <c r="BF3255" s="2">
        <v>0</v>
      </c>
      <c r="BG3255" s="2">
        <v>0</v>
      </c>
      <c r="BH3255" s="2">
        <v>0</v>
      </c>
      <c r="BI3255" s="2">
        <v>0</v>
      </c>
      <c r="BJ3255" s="2">
        <v>0</v>
      </c>
      <c r="BK3255" s="2">
        <v>0</v>
      </c>
      <c r="BL3255" s="2">
        <v>10</v>
      </c>
      <c r="BM3255" s="2">
        <v>7</v>
      </c>
      <c r="BN3255" s="2">
        <v>10</v>
      </c>
      <c r="BO3255" s="2">
        <v>10</v>
      </c>
      <c r="BP3255" s="2">
        <v>0</v>
      </c>
      <c r="BQ3255" s="2">
        <v>0</v>
      </c>
      <c r="BR3255" s="2">
        <v>0</v>
      </c>
      <c r="BS3255" s="2">
        <v>0</v>
      </c>
      <c r="BT3255" s="2">
        <v>0</v>
      </c>
      <c r="BU3255" s="2">
        <v>0</v>
      </c>
      <c r="BV3255" s="2">
        <v>0</v>
      </c>
      <c r="BW3255" s="2">
        <v>0</v>
      </c>
      <c r="BX3255" s="2">
        <v>0</v>
      </c>
      <c r="BY3255" s="2">
        <v>0</v>
      </c>
      <c r="BZ3255" s="2">
        <v>0</v>
      </c>
      <c r="CA3255" s="2">
        <v>0</v>
      </c>
      <c r="CB3255" s="2">
        <v>0</v>
      </c>
      <c r="CC3255" s="2">
        <v>0</v>
      </c>
      <c r="CD3255" s="2">
        <v>0</v>
      </c>
      <c r="CE3255" s="2">
        <v>0</v>
      </c>
      <c r="CF3255" s="2">
        <v>0</v>
      </c>
      <c r="CG3255" s="2">
        <v>0</v>
      </c>
      <c r="CH3255" s="2">
        <v>0</v>
      </c>
      <c r="CI3255" s="2">
        <v>0</v>
      </c>
      <c r="CJ3255" s="2">
        <v>0</v>
      </c>
      <c r="CK3255" s="2">
        <v>0</v>
      </c>
      <c r="CL3255" s="2">
        <v>1</v>
      </c>
    </row>
    <row r="3256" spans="1:90" x14ac:dyDescent="0.25">
      <c r="A3256" t="s">
        <v>115</v>
      </c>
      <c r="B3256">
        <v>10501</v>
      </c>
      <c r="C3256" t="s">
        <v>275</v>
      </c>
      <c r="D3256">
        <v>1</v>
      </c>
      <c r="E3256">
        <v>8</v>
      </c>
      <c r="F3256">
        <v>906335</v>
      </c>
      <c r="G3256">
        <v>35906335</v>
      </c>
      <c r="H3256" t="s">
        <v>19035</v>
      </c>
      <c r="I3256">
        <v>454</v>
      </c>
      <c r="J3256" t="s">
        <v>275</v>
      </c>
      <c r="K3256" t="s">
        <v>14217</v>
      </c>
      <c r="L3256">
        <v>1</v>
      </c>
      <c r="M3256" t="s">
        <v>275</v>
      </c>
      <c r="N3256">
        <v>8725020</v>
      </c>
      <c r="O3256" t="s">
        <v>92</v>
      </c>
      <c r="P3256" t="s">
        <v>19036</v>
      </c>
      <c r="Q3256" t="s">
        <v>127</v>
      </c>
      <c r="R3256">
        <v>11</v>
      </c>
      <c r="S3256">
        <v>47963312</v>
      </c>
      <c r="T3256">
        <v>47968216</v>
      </c>
      <c r="U3256" t="s">
        <v>19037</v>
      </c>
      <c r="V3256">
        <v>1</v>
      </c>
      <c r="W3256" s="2">
        <v>0</v>
      </c>
      <c r="X3256" s="2">
        <v>0</v>
      </c>
      <c r="Y3256" s="2">
        <v>0</v>
      </c>
      <c r="Z3256" s="2">
        <v>28</v>
      </c>
      <c r="AA3256" s="2">
        <v>0</v>
      </c>
      <c r="AB3256" s="2">
        <v>0</v>
      </c>
      <c r="AC3256" s="2">
        <v>0</v>
      </c>
      <c r="AD3256" s="2">
        <v>97</v>
      </c>
      <c r="AE3256" s="2">
        <v>53</v>
      </c>
      <c r="AF3256" s="2">
        <v>105</v>
      </c>
      <c r="AG3256" s="2">
        <v>96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0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0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2">
        <v>274</v>
      </c>
      <c r="BD3256" s="2">
        <v>3</v>
      </c>
      <c r="BE3256" s="2">
        <v>0</v>
      </c>
      <c r="BF3256" s="2">
        <v>0</v>
      </c>
      <c r="BG3256" s="2">
        <v>0</v>
      </c>
      <c r="BH3256" s="2">
        <v>1</v>
      </c>
      <c r="BI3256" s="2">
        <v>0</v>
      </c>
      <c r="BJ3256" s="2">
        <v>0</v>
      </c>
      <c r="BK3256" s="2">
        <v>0</v>
      </c>
      <c r="BL3256" s="2">
        <v>5</v>
      </c>
      <c r="BM3256" s="2">
        <v>3</v>
      </c>
      <c r="BN3256" s="2">
        <v>6</v>
      </c>
      <c r="BO3256" s="2">
        <v>3</v>
      </c>
      <c r="BP3256" s="2">
        <v>0</v>
      </c>
      <c r="BQ3256" s="2">
        <v>0</v>
      </c>
      <c r="BR3256" s="2">
        <v>0</v>
      </c>
      <c r="BS3256" s="2">
        <v>0</v>
      </c>
      <c r="BT3256" s="2">
        <v>0</v>
      </c>
      <c r="BU3256" s="2">
        <v>0</v>
      </c>
      <c r="BV3256" s="2">
        <v>0</v>
      </c>
      <c r="BW3256" s="2">
        <v>0</v>
      </c>
      <c r="BX3256" s="2">
        <v>0</v>
      </c>
      <c r="BY3256" s="2">
        <v>0</v>
      </c>
      <c r="BZ3256" s="2">
        <v>0</v>
      </c>
      <c r="CA3256" s="2">
        <v>0</v>
      </c>
      <c r="CB3256" s="2">
        <v>0</v>
      </c>
      <c r="CC3256" s="2">
        <v>0</v>
      </c>
      <c r="CD3256" s="2">
        <v>0</v>
      </c>
      <c r="CE3256" s="2">
        <v>0</v>
      </c>
      <c r="CF3256" s="2">
        <v>0</v>
      </c>
      <c r="CG3256" s="2">
        <v>0</v>
      </c>
      <c r="CH3256" s="2">
        <v>0</v>
      </c>
      <c r="CI3256" s="2">
        <v>0</v>
      </c>
      <c r="CJ3256" s="2">
        <v>0</v>
      </c>
      <c r="CK3256" s="2">
        <v>12</v>
      </c>
      <c r="CL3256" s="2">
        <v>1</v>
      </c>
    </row>
    <row r="3257" spans="1:90" x14ac:dyDescent="0.25">
      <c r="A3257" t="s">
        <v>115</v>
      </c>
      <c r="B3257">
        <v>10501</v>
      </c>
      <c r="C3257" t="s">
        <v>275</v>
      </c>
      <c r="D3257">
        <v>1</v>
      </c>
      <c r="E3257">
        <v>8</v>
      </c>
      <c r="F3257">
        <v>6890</v>
      </c>
      <c r="G3257">
        <v>35006890</v>
      </c>
      <c r="H3257" t="s">
        <v>15244</v>
      </c>
      <c r="I3257">
        <v>454</v>
      </c>
      <c r="J3257" t="s">
        <v>275</v>
      </c>
      <c r="K3257" t="s">
        <v>10846</v>
      </c>
      <c r="L3257">
        <v>2</v>
      </c>
      <c r="M3257" t="s">
        <v>349</v>
      </c>
      <c r="N3257">
        <v>8762050</v>
      </c>
      <c r="O3257" t="s">
        <v>92</v>
      </c>
      <c r="P3257" t="s">
        <v>19638</v>
      </c>
      <c r="Q3257" t="s">
        <v>127</v>
      </c>
      <c r="R3257">
        <v>11</v>
      </c>
      <c r="S3257">
        <v>47216112</v>
      </c>
      <c r="T3257">
        <v>47273400</v>
      </c>
      <c r="U3257" t="s">
        <v>15245</v>
      </c>
      <c r="V3257">
        <v>1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167</v>
      </c>
      <c r="AE3257" s="2">
        <v>59</v>
      </c>
      <c r="AF3257" s="2">
        <v>147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2">
        <v>297</v>
      </c>
      <c r="BD3257" s="2">
        <v>5</v>
      </c>
      <c r="BE3257" s="2">
        <v>0</v>
      </c>
      <c r="BF3257" s="2">
        <v>0</v>
      </c>
      <c r="BG3257" s="2">
        <v>0</v>
      </c>
      <c r="BH3257" s="2">
        <v>0</v>
      </c>
      <c r="BI3257" s="2">
        <v>0</v>
      </c>
      <c r="BJ3257" s="2">
        <v>0</v>
      </c>
      <c r="BK3257" s="2">
        <v>0</v>
      </c>
      <c r="BL3257" s="2">
        <v>9</v>
      </c>
      <c r="BM3257" s="2">
        <v>3</v>
      </c>
      <c r="BN3257" s="2">
        <v>6</v>
      </c>
      <c r="BO3257" s="2">
        <v>0</v>
      </c>
      <c r="BP3257" s="2">
        <v>0</v>
      </c>
      <c r="BQ3257" s="2">
        <v>0</v>
      </c>
      <c r="BR3257" s="2">
        <v>0</v>
      </c>
      <c r="BS3257" s="2">
        <v>0</v>
      </c>
      <c r="BT3257" s="2">
        <v>0</v>
      </c>
      <c r="BU3257" s="2">
        <v>0</v>
      </c>
      <c r="BV3257" s="2">
        <v>0</v>
      </c>
      <c r="BW3257" s="2">
        <v>0</v>
      </c>
      <c r="BX3257" s="2">
        <v>0</v>
      </c>
      <c r="BY3257" s="2">
        <v>0</v>
      </c>
      <c r="BZ3257" s="2">
        <v>0</v>
      </c>
      <c r="CA3257" s="2">
        <v>0</v>
      </c>
      <c r="CB3257" s="2">
        <v>0</v>
      </c>
      <c r="CC3257" s="2">
        <v>0</v>
      </c>
      <c r="CD3257" s="2">
        <v>0</v>
      </c>
      <c r="CE3257" s="2">
        <v>0</v>
      </c>
      <c r="CF3257" s="2">
        <v>0</v>
      </c>
      <c r="CG3257" s="2">
        <v>0</v>
      </c>
      <c r="CH3257" s="2">
        <v>0</v>
      </c>
      <c r="CI3257" s="2">
        <v>0</v>
      </c>
      <c r="CJ3257" s="2">
        <v>0</v>
      </c>
      <c r="CK3257" s="2">
        <v>21</v>
      </c>
      <c r="CL3257" s="2">
        <v>1</v>
      </c>
    </row>
    <row r="3258" spans="1:90" x14ac:dyDescent="0.25">
      <c r="A3258" t="s">
        <v>115</v>
      </c>
      <c r="B3258">
        <v>10501</v>
      </c>
      <c r="C3258" t="s">
        <v>275</v>
      </c>
      <c r="D3258">
        <v>1</v>
      </c>
      <c r="E3258">
        <v>8</v>
      </c>
      <c r="F3258">
        <v>6579</v>
      </c>
      <c r="G3258">
        <v>35006579</v>
      </c>
      <c r="H3258" t="s">
        <v>10843</v>
      </c>
      <c r="I3258">
        <v>454</v>
      </c>
      <c r="J3258" t="s">
        <v>275</v>
      </c>
      <c r="K3258" t="s">
        <v>91</v>
      </c>
      <c r="L3258">
        <v>1</v>
      </c>
      <c r="M3258" t="s">
        <v>275</v>
      </c>
      <c r="N3258">
        <v>8710690</v>
      </c>
      <c r="O3258" t="s">
        <v>92</v>
      </c>
      <c r="P3258" t="s">
        <v>10844</v>
      </c>
      <c r="Q3258">
        <v>1000</v>
      </c>
      <c r="R3258">
        <v>11</v>
      </c>
      <c r="S3258">
        <v>47960968</v>
      </c>
      <c r="T3258">
        <v>47968633</v>
      </c>
      <c r="U3258" t="s">
        <v>10845</v>
      </c>
      <c r="V3258">
        <v>1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169</v>
      </c>
      <c r="AE3258" s="2">
        <v>67</v>
      </c>
      <c r="AF3258" s="2">
        <v>134</v>
      </c>
      <c r="AG3258" s="2">
        <v>150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0</v>
      </c>
      <c r="AU3258" s="2">
        <v>0</v>
      </c>
      <c r="AV3258" s="2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4</v>
      </c>
      <c r="BC3258" s="2">
        <v>71</v>
      </c>
      <c r="BD3258" s="2">
        <v>8</v>
      </c>
      <c r="BE3258" s="2">
        <v>0</v>
      </c>
      <c r="BF3258" s="2">
        <v>0</v>
      </c>
      <c r="BG3258" s="2">
        <v>0</v>
      </c>
      <c r="BH3258" s="2">
        <v>0</v>
      </c>
      <c r="BI3258" s="2">
        <v>0</v>
      </c>
      <c r="BJ3258" s="2">
        <v>0</v>
      </c>
      <c r="BK3258" s="2">
        <v>0</v>
      </c>
      <c r="BL3258" s="2">
        <v>10</v>
      </c>
      <c r="BM3258" s="2">
        <v>4</v>
      </c>
      <c r="BN3258" s="2">
        <v>8</v>
      </c>
      <c r="BO3258" s="2">
        <v>7</v>
      </c>
      <c r="BP3258" s="2">
        <v>0</v>
      </c>
      <c r="BQ3258" s="2">
        <v>0</v>
      </c>
      <c r="BR3258" s="2">
        <v>0</v>
      </c>
      <c r="BS3258" s="2">
        <v>0</v>
      </c>
      <c r="BT3258" s="2">
        <v>0</v>
      </c>
      <c r="BU3258" s="2">
        <v>0</v>
      </c>
      <c r="BV3258" s="2">
        <v>0</v>
      </c>
      <c r="BW3258" s="2">
        <v>0</v>
      </c>
      <c r="BX3258" s="2">
        <v>0</v>
      </c>
      <c r="BY3258" s="2">
        <v>0</v>
      </c>
      <c r="BZ3258" s="2">
        <v>0</v>
      </c>
      <c r="CA3258" s="2">
        <v>0</v>
      </c>
      <c r="CB3258" s="2">
        <v>0</v>
      </c>
      <c r="CC3258" s="2">
        <v>0</v>
      </c>
      <c r="CD3258" s="2">
        <v>0</v>
      </c>
      <c r="CE3258" s="2">
        <v>0</v>
      </c>
      <c r="CF3258" s="2">
        <v>0</v>
      </c>
      <c r="CG3258" s="2">
        <v>0</v>
      </c>
      <c r="CH3258" s="2">
        <v>0</v>
      </c>
      <c r="CI3258" s="2">
        <v>0</v>
      </c>
      <c r="CJ3258" s="2">
        <v>2</v>
      </c>
      <c r="CK3258" s="2">
        <v>5</v>
      </c>
      <c r="CL3258" s="2">
        <v>1</v>
      </c>
    </row>
    <row r="3259" spans="1:90" x14ac:dyDescent="0.25">
      <c r="A3259" t="s">
        <v>115</v>
      </c>
      <c r="B3259">
        <v>10501</v>
      </c>
      <c r="C3259" t="s">
        <v>275</v>
      </c>
      <c r="D3259">
        <v>1</v>
      </c>
      <c r="E3259">
        <v>8</v>
      </c>
      <c r="F3259">
        <v>6798</v>
      </c>
      <c r="G3259">
        <v>35006798</v>
      </c>
      <c r="H3259" t="s">
        <v>13856</v>
      </c>
      <c r="I3259">
        <v>454</v>
      </c>
      <c r="J3259" t="s">
        <v>275</v>
      </c>
      <c r="K3259" t="s">
        <v>1524</v>
      </c>
      <c r="L3259">
        <v>4</v>
      </c>
      <c r="M3259" t="s">
        <v>2463</v>
      </c>
      <c r="N3259">
        <v>8850240</v>
      </c>
      <c r="O3259" t="s">
        <v>92</v>
      </c>
      <c r="P3259" t="s">
        <v>13857</v>
      </c>
      <c r="Q3259" t="s">
        <v>127</v>
      </c>
      <c r="R3259">
        <v>11</v>
      </c>
      <c r="S3259">
        <v>47619166</v>
      </c>
      <c r="T3259">
        <v>47929443</v>
      </c>
      <c r="U3259" t="s">
        <v>13858</v>
      </c>
      <c r="V3259">
        <v>1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39</v>
      </c>
      <c r="AD3259" s="2">
        <v>38</v>
      </c>
      <c r="AE3259" s="2">
        <v>23</v>
      </c>
      <c r="AF3259" s="2">
        <v>50</v>
      </c>
      <c r="AG3259" s="2">
        <v>54</v>
      </c>
      <c r="AH3259" s="2">
        <v>48</v>
      </c>
      <c r="AI3259" s="2">
        <v>48</v>
      </c>
      <c r="AJ3259" s="2">
        <v>50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0</v>
      </c>
      <c r="AU3259" s="2">
        <v>0</v>
      </c>
      <c r="AV3259" s="2">
        <v>0</v>
      </c>
      <c r="AW3259" s="2">
        <v>0</v>
      </c>
      <c r="AX3259" s="2">
        <v>0</v>
      </c>
      <c r="AY3259" s="2">
        <v>0</v>
      </c>
      <c r="AZ3259" s="2">
        <v>0</v>
      </c>
      <c r="BA3259" s="2">
        <v>0</v>
      </c>
      <c r="BB3259" s="2">
        <v>0</v>
      </c>
      <c r="BC3259" s="2">
        <v>0</v>
      </c>
      <c r="BD3259" s="2">
        <v>5</v>
      </c>
      <c r="BE3259" s="2">
        <v>0</v>
      </c>
      <c r="BF3259" s="2">
        <v>0</v>
      </c>
      <c r="BG3259" s="2">
        <v>0</v>
      </c>
      <c r="BH3259" s="2">
        <v>0</v>
      </c>
      <c r="BI3259" s="2">
        <v>0</v>
      </c>
      <c r="BJ3259" s="2">
        <v>0</v>
      </c>
      <c r="BK3259" s="2">
        <v>2</v>
      </c>
      <c r="BL3259" s="2">
        <v>2</v>
      </c>
      <c r="BM3259" s="2">
        <v>2</v>
      </c>
      <c r="BN3259" s="2">
        <v>4</v>
      </c>
      <c r="BO3259" s="2">
        <v>4</v>
      </c>
      <c r="BP3259" s="2">
        <v>2</v>
      </c>
      <c r="BQ3259" s="2">
        <v>3</v>
      </c>
      <c r="BR3259" s="2">
        <v>3</v>
      </c>
      <c r="BS3259" s="2">
        <v>0</v>
      </c>
      <c r="BT3259" s="2">
        <v>0</v>
      </c>
      <c r="BU3259" s="2">
        <v>0</v>
      </c>
      <c r="BV3259" s="2">
        <v>0</v>
      </c>
      <c r="BW3259" s="2">
        <v>0</v>
      </c>
      <c r="BX3259" s="2">
        <v>0</v>
      </c>
      <c r="BY3259" s="2">
        <v>0</v>
      </c>
      <c r="BZ3259" s="2">
        <v>0</v>
      </c>
      <c r="CA3259" s="2">
        <v>0</v>
      </c>
      <c r="CB3259" s="2">
        <v>0</v>
      </c>
      <c r="CC3259" s="2">
        <v>0</v>
      </c>
      <c r="CD3259" s="2">
        <v>0</v>
      </c>
      <c r="CE3259" s="2">
        <v>0</v>
      </c>
      <c r="CF3259" s="2">
        <v>0</v>
      </c>
      <c r="CG3259" s="2">
        <v>0</v>
      </c>
      <c r="CH3259" s="2">
        <v>0</v>
      </c>
      <c r="CI3259" s="2">
        <v>0</v>
      </c>
      <c r="CJ3259" s="2">
        <v>0</v>
      </c>
      <c r="CK3259" s="2">
        <v>0</v>
      </c>
      <c r="CL3259" s="2">
        <v>1</v>
      </c>
    </row>
    <row r="3260" spans="1:90" x14ac:dyDescent="0.25">
      <c r="A3260" t="s">
        <v>115</v>
      </c>
      <c r="B3260">
        <v>10501</v>
      </c>
      <c r="C3260" t="s">
        <v>275</v>
      </c>
      <c r="D3260">
        <v>1</v>
      </c>
      <c r="E3260">
        <v>8</v>
      </c>
      <c r="F3260">
        <v>6804</v>
      </c>
      <c r="G3260">
        <v>35006804</v>
      </c>
      <c r="H3260" t="s">
        <v>18020</v>
      </c>
      <c r="I3260">
        <v>454</v>
      </c>
      <c r="J3260" t="s">
        <v>275</v>
      </c>
      <c r="K3260" t="s">
        <v>8991</v>
      </c>
      <c r="L3260">
        <v>1</v>
      </c>
      <c r="M3260" t="s">
        <v>275</v>
      </c>
      <c r="N3260">
        <v>8765340</v>
      </c>
      <c r="O3260" t="s">
        <v>261</v>
      </c>
      <c r="P3260" t="s">
        <v>19637</v>
      </c>
      <c r="Q3260" t="s">
        <v>2712</v>
      </c>
      <c r="R3260">
        <v>11</v>
      </c>
      <c r="S3260">
        <v>47922611</v>
      </c>
      <c r="T3260">
        <v>47928906</v>
      </c>
      <c r="U3260" t="s">
        <v>18021</v>
      </c>
      <c r="V3260">
        <v>2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11</v>
      </c>
      <c r="AG3260" s="2">
        <v>20</v>
      </c>
      <c r="AH3260" s="2">
        <v>32</v>
      </c>
      <c r="AI3260" s="2">
        <v>35</v>
      </c>
      <c r="AJ3260" s="2">
        <v>17</v>
      </c>
      <c r="AK3260" s="2">
        <v>0</v>
      </c>
      <c r="AL3260" s="2">
        <v>0</v>
      </c>
      <c r="AM3260" s="2">
        <v>0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0</v>
      </c>
      <c r="AU3260" s="2">
        <v>0</v>
      </c>
      <c r="AV3260" s="2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2">
        <v>10</v>
      </c>
      <c r="BD3260" s="2">
        <v>1</v>
      </c>
      <c r="BE3260" s="2">
        <v>0</v>
      </c>
      <c r="BF3260" s="2">
        <v>0</v>
      </c>
      <c r="BG3260" s="2">
        <v>0</v>
      </c>
      <c r="BH3260" s="2">
        <v>0</v>
      </c>
      <c r="BI3260" s="2">
        <v>0</v>
      </c>
      <c r="BJ3260" s="2">
        <v>0</v>
      </c>
      <c r="BK3260" s="2">
        <v>0</v>
      </c>
      <c r="BL3260" s="2">
        <v>0</v>
      </c>
      <c r="BM3260" s="2">
        <v>0</v>
      </c>
      <c r="BN3260" s="2">
        <v>2</v>
      </c>
      <c r="BO3260" s="2">
        <v>1</v>
      </c>
      <c r="BP3260" s="2">
        <v>2</v>
      </c>
      <c r="BQ3260" s="2">
        <v>1</v>
      </c>
      <c r="BR3260" s="2">
        <v>2</v>
      </c>
      <c r="BS3260" s="2">
        <v>0</v>
      </c>
      <c r="BT3260" s="2">
        <v>0</v>
      </c>
      <c r="BU3260" s="2">
        <v>0</v>
      </c>
      <c r="BV3260" s="2">
        <v>0</v>
      </c>
      <c r="BW3260" s="2">
        <v>0</v>
      </c>
      <c r="BX3260" s="2">
        <v>0</v>
      </c>
      <c r="BY3260" s="2">
        <v>0</v>
      </c>
      <c r="BZ3260" s="2">
        <v>0</v>
      </c>
      <c r="CA3260" s="2">
        <v>0</v>
      </c>
      <c r="CB3260" s="2">
        <v>0</v>
      </c>
      <c r="CC3260" s="2">
        <v>0</v>
      </c>
      <c r="CD3260" s="2">
        <v>0</v>
      </c>
      <c r="CE3260" s="2">
        <v>0</v>
      </c>
      <c r="CF3260" s="2">
        <v>0</v>
      </c>
      <c r="CG3260" s="2">
        <v>0</v>
      </c>
      <c r="CH3260" s="2">
        <v>0</v>
      </c>
      <c r="CI3260" s="2">
        <v>0</v>
      </c>
      <c r="CJ3260" s="2">
        <v>0</v>
      </c>
      <c r="CK3260" s="2">
        <v>2</v>
      </c>
      <c r="CL3260" s="2">
        <v>1</v>
      </c>
    </row>
    <row r="3261" spans="1:90" x14ac:dyDescent="0.25">
      <c r="A3261" t="s">
        <v>115</v>
      </c>
      <c r="B3261">
        <v>10501</v>
      </c>
      <c r="C3261" t="s">
        <v>275</v>
      </c>
      <c r="D3261">
        <v>1</v>
      </c>
      <c r="E3261">
        <v>8</v>
      </c>
      <c r="F3261">
        <v>6816</v>
      </c>
      <c r="G3261">
        <v>35006816</v>
      </c>
      <c r="H3261" t="s">
        <v>16949</v>
      </c>
      <c r="I3261">
        <v>454</v>
      </c>
      <c r="J3261" t="s">
        <v>275</v>
      </c>
      <c r="K3261" t="s">
        <v>1416</v>
      </c>
      <c r="L3261">
        <v>1</v>
      </c>
      <c r="M3261" t="s">
        <v>275</v>
      </c>
      <c r="N3261">
        <v>8765000</v>
      </c>
      <c r="O3261" t="s">
        <v>92</v>
      </c>
      <c r="P3261" t="s">
        <v>16950</v>
      </c>
      <c r="Q3261" t="s">
        <v>1417</v>
      </c>
      <c r="R3261">
        <v>11</v>
      </c>
      <c r="S3261">
        <v>47268579</v>
      </c>
      <c r="T3261">
        <v>47960608</v>
      </c>
      <c r="U3261" t="s">
        <v>16951</v>
      </c>
      <c r="V3261">
        <v>1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99</v>
      </c>
      <c r="AE3261" s="2">
        <v>45</v>
      </c>
      <c r="AF3261" s="2">
        <v>57</v>
      </c>
      <c r="AG3261" s="2">
        <v>76</v>
      </c>
      <c r="AH3261" s="2">
        <v>97</v>
      </c>
      <c r="AI3261" s="2">
        <v>89</v>
      </c>
      <c r="AJ3261" s="2">
        <v>55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2">
        <v>33</v>
      </c>
      <c r="BD3261" s="2">
        <v>10</v>
      </c>
      <c r="BE3261" s="2">
        <v>0</v>
      </c>
      <c r="BF3261" s="2">
        <v>0</v>
      </c>
      <c r="BG3261" s="2">
        <v>0</v>
      </c>
      <c r="BH3261" s="2">
        <v>0</v>
      </c>
      <c r="BI3261" s="2">
        <v>0</v>
      </c>
      <c r="BJ3261" s="2">
        <v>0</v>
      </c>
      <c r="BK3261" s="2">
        <v>0</v>
      </c>
      <c r="BL3261" s="2">
        <v>5</v>
      </c>
      <c r="BM3261" s="2">
        <v>4</v>
      </c>
      <c r="BN3261" s="2">
        <v>3</v>
      </c>
      <c r="BO3261" s="2">
        <v>3</v>
      </c>
      <c r="BP3261" s="2">
        <v>5</v>
      </c>
      <c r="BQ3261" s="2">
        <v>5</v>
      </c>
      <c r="BR3261" s="2">
        <v>3</v>
      </c>
      <c r="BS3261" s="2">
        <v>0</v>
      </c>
      <c r="BT3261" s="2">
        <v>0</v>
      </c>
      <c r="BU3261" s="2">
        <v>0</v>
      </c>
      <c r="BV3261" s="2">
        <v>0</v>
      </c>
      <c r="BW3261" s="2">
        <v>0</v>
      </c>
      <c r="BX3261" s="2">
        <v>0</v>
      </c>
      <c r="BY3261" s="2">
        <v>0</v>
      </c>
      <c r="BZ3261" s="2">
        <v>0</v>
      </c>
      <c r="CA3261" s="2">
        <v>0</v>
      </c>
      <c r="CB3261" s="2">
        <v>0</v>
      </c>
      <c r="CC3261" s="2">
        <v>0</v>
      </c>
      <c r="CD3261" s="2">
        <v>0</v>
      </c>
      <c r="CE3261" s="2">
        <v>0</v>
      </c>
      <c r="CF3261" s="2">
        <v>0</v>
      </c>
      <c r="CG3261" s="2">
        <v>0</v>
      </c>
      <c r="CH3261" s="2">
        <v>0</v>
      </c>
      <c r="CI3261" s="2">
        <v>0</v>
      </c>
      <c r="CJ3261" s="2">
        <v>0</v>
      </c>
      <c r="CK3261" s="2">
        <v>2</v>
      </c>
      <c r="CL3261" s="2">
        <v>1</v>
      </c>
    </row>
    <row r="3262" spans="1:90" x14ac:dyDescent="0.25">
      <c r="A3262" t="s">
        <v>115</v>
      </c>
      <c r="B3262">
        <v>10501</v>
      </c>
      <c r="C3262" t="s">
        <v>275</v>
      </c>
      <c r="D3262">
        <v>1</v>
      </c>
      <c r="E3262">
        <v>8</v>
      </c>
      <c r="F3262">
        <v>6841</v>
      </c>
      <c r="G3262">
        <v>35006841</v>
      </c>
      <c r="H3262" t="s">
        <v>18476</v>
      </c>
      <c r="I3262">
        <v>454</v>
      </c>
      <c r="J3262" t="s">
        <v>275</v>
      </c>
      <c r="K3262" t="s">
        <v>8991</v>
      </c>
      <c r="L3262">
        <v>5</v>
      </c>
      <c r="M3262" t="s">
        <v>8991</v>
      </c>
      <c r="N3262">
        <v>8765100</v>
      </c>
      <c r="O3262" t="s">
        <v>92</v>
      </c>
      <c r="P3262" t="s">
        <v>17129</v>
      </c>
      <c r="Q3262">
        <v>138</v>
      </c>
      <c r="R3262">
        <v>11</v>
      </c>
      <c r="S3262">
        <v>47240012</v>
      </c>
      <c r="T3262">
        <v>47240416</v>
      </c>
      <c r="U3262" t="s">
        <v>18477</v>
      </c>
      <c r="V3262">
        <v>1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71</v>
      </c>
      <c r="AE3262" s="2">
        <v>58</v>
      </c>
      <c r="AF3262" s="2">
        <v>60</v>
      </c>
      <c r="AG3262" s="2">
        <v>102</v>
      </c>
      <c r="AH3262" s="2">
        <v>83</v>
      </c>
      <c r="AI3262" s="2">
        <v>99</v>
      </c>
      <c r="AJ3262" s="2">
        <v>70</v>
      </c>
      <c r="AK3262" s="2">
        <v>0</v>
      </c>
      <c r="AL3262" s="2">
        <v>0</v>
      </c>
      <c r="AM3262" s="2">
        <v>0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2">
        <v>239</v>
      </c>
      <c r="BD3262" s="2">
        <v>5</v>
      </c>
      <c r="BE3262" s="2">
        <v>0</v>
      </c>
      <c r="BF3262" s="2">
        <v>0</v>
      </c>
      <c r="BG3262" s="2">
        <v>0</v>
      </c>
      <c r="BH3262" s="2">
        <v>0</v>
      </c>
      <c r="BI3262" s="2">
        <v>0</v>
      </c>
      <c r="BJ3262" s="2">
        <v>0</v>
      </c>
      <c r="BK3262" s="2">
        <v>0</v>
      </c>
      <c r="BL3262" s="2">
        <v>3</v>
      </c>
      <c r="BM3262" s="2">
        <v>4</v>
      </c>
      <c r="BN3262" s="2">
        <v>2</v>
      </c>
      <c r="BO3262" s="2">
        <v>5</v>
      </c>
      <c r="BP3262" s="2">
        <v>6</v>
      </c>
      <c r="BQ3262" s="2">
        <v>4</v>
      </c>
      <c r="BR3262" s="2">
        <v>2</v>
      </c>
      <c r="BS3262" s="2">
        <v>0</v>
      </c>
      <c r="BT3262" s="2">
        <v>0</v>
      </c>
      <c r="BU3262" s="2">
        <v>0</v>
      </c>
      <c r="BV3262" s="2">
        <v>0</v>
      </c>
      <c r="BW3262" s="2">
        <v>0</v>
      </c>
      <c r="BX3262" s="2">
        <v>0</v>
      </c>
      <c r="BY3262" s="2">
        <v>0</v>
      </c>
      <c r="BZ3262" s="2">
        <v>0</v>
      </c>
      <c r="CA3262" s="2">
        <v>0</v>
      </c>
      <c r="CB3262" s="2">
        <v>0</v>
      </c>
      <c r="CC3262" s="2">
        <v>0</v>
      </c>
      <c r="CD3262" s="2">
        <v>0</v>
      </c>
      <c r="CE3262" s="2">
        <v>0</v>
      </c>
      <c r="CF3262" s="2">
        <v>0</v>
      </c>
      <c r="CG3262" s="2">
        <v>0</v>
      </c>
      <c r="CH3262" s="2">
        <v>0</v>
      </c>
      <c r="CI3262" s="2">
        <v>0</v>
      </c>
      <c r="CJ3262" s="2">
        <v>0</v>
      </c>
      <c r="CK3262" s="2">
        <v>14</v>
      </c>
      <c r="CL3262" s="2">
        <v>1</v>
      </c>
    </row>
    <row r="3263" spans="1:90" x14ac:dyDescent="0.25">
      <c r="A3263" t="s">
        <v>115</v>
      </c>
      <c r="B3263">
        <v>10501</v>
      </c>
      <c r="C3263" t="s">
        <v>275</v>
      </c>
      <c r="D3263">
        <v>1</v>
      </c>
      <c r="E3263">
        <v>8</v>
      </c>
      <c r="F3263">
        <v>79900</v>
      </c>
      <c r="G3263">
        <v>35079900</v>
      </c>
      <c r="H3263" t="s">
        <v>16674</v>
      </c>
      <c r="I3263">
        <v>454</v>
      </c>
      <c r="J3263" t="s">
        <v>275</v>
      </c>
      <c r="K3263" t="s">
        <v>16675</v>
      </c>
      <c r="L3263">
        <v>7</v>
      </c>
      <c r="M3263" t="s">
        <v>3117</v>
      </c>
      <c r="N3263">
        <v>8752600</v>
      </c>
      <c r="O3263" t="s">
        <v>92</v>
      </c>
      <c r="P3263" t="s">
        <v>16676</v>
      </c>
      <c r="Q3263">
        <v>100</v>
      </c>
      <c r="R3263">
        <v>11</v>
      </c>
      <c r="S3263">
        <v>47972178</v>
      </c>
      <c r="T3263">
        <v>47972205</v>
      </c>
      <c r="U3263" t="s">
        <v>16677</v>
      </c>
      <c r="V3263">
        <v>1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27</v>
      </c>
      <c r="AE3263" s="2">
        <v>13</v>
      </c>
      <c r="AF3263" s="2">
        <v>27</v>
      </c>
      <c r="AG3263" s="2">
        <v>29</v>
      </c>
      <c r="AH3263" s="2">
        <v>36</v>
      </c>
      <c r="AI3263" s="2">
        <v>21</v>
      </c>
      <c r="AJ3263" s="2">
        <v>21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0</v>
      </c>
      <c r="AU3263" s="2">
        <v>0</v>
      </c>
      <c r="AV3263" s="2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2">
        <v>120</v>
      </c>
      <c r="BD3263" s="2">
        <v>1</v>
      </c>
      <c r="BE3263" s="2">
        <v>0</v>
      </c>
      <c r="BF3263" s="2">
        <v>0</v>
      </c>
      <c r="BG3263" s="2">
        <v>0</v>
      </c>
      <c r="BH3263" s="2">
        <v>0</v>
      </c>
      <c r="BI3263" s="2">
        <v>0</v>
      </c>
      <c r="BJ3263" s="2">
        <v>0</v>
      </c>
      <c r="BK3263" s="2">
        <v>0</v>
      </c>
      <c r="BL3263" s="2">
        <v>2</v>
      </c>
      <c r="BM3263" s="2">
        <v>1</v>
      </c>
      <c r="BN3263" s="2">
        <v>1</v>
      </c>
      <c r="BO3263" s="2">
        <v>2</v>
      </c>
      <c r="BP3263" s="2">
        <v>2</v>
      </c>
      <c r="BQ3263" s="2">
        <v>2</v>
      </c>
      <c r="BR3263" s="2">
        <v>2</v>
      </c>
      <c r="BS3263" s="2">
        <v>0</v>
      </c>
      <c r="BT3263" s="2">
        <v>0</v>
      </c>
      <c r="BU3263" s="2">
        <v>0</v>
      </c>
      <c r="BV3263" s="2">
        <v>0</v>
      </c>
      <c r="BW3263" s="2">
        <v>0</v>
      </c>
      <c r="BX3263" s="2">
        <v>0</v>
      </c>
      <c r="BY3263" s="2">
        <v>0</v>
      </c>
      <c r="BZ3263" s="2">
        <v>0</v>
      </c>
      <c r="CA3263" s="2">
        <v>0</v>
      </c>
      <c r="CB3263" s="2">
        <v>0</v>
      </c>
      <c r="CC3263" s="2">
        <v>0</v>
      </c>
      <c r="CD3263" s="2">
        <v>0</v>
      </c>
      <c r="CE3263" s="2">
        <v>0</v>
      </c>
      <c r="CF3263" s="2">
        <v>0</v>
      </c>
      <c r="CG3263" s="2">
        <v>0</v>
      </c>
      <c r="CH3263" s="2">
        <v>0</v>
      </c>
      <c r="CI3263" s="2">
        <v>0</v>
      </c>
      <c r="CJ3263" s="2">
        <v>0</v>
      </c>
      <c r="CK3263" s="2">
        <v>9</v>
      </c>
      <c r="CL3263" s="2">
        <v>1</v>
      </c>
    </row>
    <row r="3264" spans="1:90" x14ac:dyDescent="0.25">
      <c r="A3264" t="s">
        <v>115</v>
      </c>
      <c r="B3264">
        <v>10501</v>
      </c>
      <c r="C3264" t="s">
        <v>275</v>
      </c>
      <c r="D3264">
        <v>1</v>
      </c>
      <c r="E3264">
        <v>8</v>
      </c>
      <c r="F3264">
        <v>916959</v>
      </c>
      <c r="G3264">
        <v>35916959</v>
      </c>
      <c r="H3264" t="s">
        <v>10776</v>
      </c>
      <c r="I3264">
        <v>454</v>
      </c>
      <c r="J3264" t="s">
        <v>275</v>
      </c>
      <c r="K3264" t="s">
        <v>6083</v>
      </c>
      <c r="L3264">
        <v>1</v>
      </c>
      <c r="M3264" t="s">
        <v>275</v>
      </c>
      <c r="N3264">
        <v>8760340</v>
      </c>
      <c r="O3264" t="s">
        <v>92</v>
      </c>
      <c r="P3264" t="s">
        <v>7153</v>
      </c>
      <c r="Q3264">
        <v>55</v>
      </c>
      <c r="R3264">
        <v>11</v>
      </c>
      <c r="S3264">
        <v>47216106</v>
      </c>
      <c r="T3264">
        <v>47276826</v>
      </c>
      <c r="U3264" t="s">
        <v>10777</v>
      </c>
      <c r="V3264">
        <v>1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153</v>
      </c>
      <c r="AE3264" s="2">
        <v>69</v>
      </c>
      <c r="AF3264" s="2">
        <v>129</v>
      </c>
      <c r="AG3264" s="2">
        <v>112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0</v>
      </c>
      <c r="AU3264" s="2">
        <v>0</v>
      </c>
      <c r="AV3264" s="2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2">
        <v>98</v>
      </c>
      <c r="BD3264" s="2">
        <v>0</v>
      </c>
      <c r="BE3264" s="2">
        <v>0</v>
      </c>
      <c r="BF3264" s="2">
        <v>0</v>
      </c>
      <c r="BG3264" s="2">
        <v>0</v>
      </c>
      <c r="BH3264" s="2">
        <v>0</v>
      </c>
      <c r="BI3264" s="2">
        <v>0</v>
      </c>
      <c r="BJ3264" s="2">
        <v>0</v>
      </c>
      <c r="BK3264" s="2">
        <v>0</v>
      </c>
      <c r="BL3264" s="2">
        <v>7</v>
      </c>
      <c r="BM3264" s="2">
        <v>4</v>
      </c>
      <c r="BN3264" s="2">
        <v>5</v>
      </c>
      <c r="BO3264" s="2">
        <v>8</v>
      </c>
      <c r="BP3264" s="2">
        <v>0</v>
      </c>
      <c r="BQ3264" s="2">
        <v>0</v>
      </c>
      <c r="BR3264" s="2">
        <v>0</v>
      </c>
      <c r="BS3264" s="2">
        <v>0</v>
      </c>
      <c r="BT3264" s="2">
        <v>0</v>
      </c>
      <c r="BU3264" s="2">
        <v>0</v>
      </c>
      <c r="BV3264" s="2">
        <v>0</v>
      </c>
      <c r="BW3264" s="2">
        <v>0</v>
      </c>
      <c r="BX3264" s="2">
        <v>0</v>
      </c>
      <c r="BY3264" s="2">
        <v>0</v>
      </c>
      <c r="BZ3264" s="2">
        <v>0</v>
      </c>
      <c r="CA3264" s="2">
        <v>0</v>
      </c>
      <c r="CB3264" s="2">
        <v>0</v>
      </c>
      <c r="CC3264" s="2">
        <v>0</v>
      </c>
      <c r="CD3264" s="2">
        <v>0</v>
      </c>
      <c r="CE3264" s="2">
        <v>0</v>
      </c>
      <c r="CF3264" s="2">
        <v>0</v>
      </c>
      <c r="CG3264" s="2">
        <v>0</v>
      </c>
      <c r="CH3264" s="2">
        <v>0</v>
      </c>
      <c r="CI3264" s="2">
        <v>0</v>
      </c>
      <c r="CJ3264" s="2">
        <v>0</v>
      </c>
      <c r="CK3264" s="2">
        <v>7</v>
      </c>
      <c r="CL3264" s="2">
        <v>0</v>
      </c>
    </row>
    <row r="3265" spans="1:90" x14ac:dyDescent="0.25">
      <c r="A3265" t="s">
        <v>115</v>
      </c>
      <c r="B3265">
        <v>10501</v>
      </c>
      <c r="C3265" t="s">
        <v>275</v>
      </c>
      <c r="D3265">
        <v>1</v>
      </c>
      <c r="E3265">
        <v>8</v>
      </c>
      <c r="F3265">
        <v>6919</v>
      </c>
      <c r="G3265">
        <v>35006919</v>
      </c>
      <c r="H3265" t="s">
        <v>11929</v>
      </c>
      <c r="I3265">
        <v>454</v>
      </c>
      <c r="J3265" t="s">
        <v>275</v>
      </c>
      <c r="K3265" t="s">
        <v>508</v>
      </c>
      <c r="L3265">
        <v>1</v>
      </c>
      <c r="M3265" t="s">
        <v>275</v>
      </c>
      <c r="N3265">
        <v>8790030</v>
      </c>
      <c r="O3265" t="s">
        <v>92</v>
      </c>
      <c r="P3265" t="s">
        <v>11930</v>
      </c>
      <c r="Q3265">
        <v>209</v>
      </c>
      <c r="R3265">
        <v>11</v>
      </c>
      <c r="S3265">
        <v>47268716</v>
      </c>
      <c r="T3265">
        <v>47965250</v>
      </c>
      <c r="U3265" t="s">
        <v>11931</v>
      </c>
      <c r="V3265">
        <v>1</v>
      </c>
      <c r="W3265" s="2">
        <v>0</v>
      </c>
      <c r="X3265" s="2">
        <v>0</v>
      </c>
      <c r="Y3265" s="2">
        <v>0</v>
      </c>
      <c r="Z3265" s="2">
        <v>29</v>
      </c>
      <c r="AA3265" s="2">
        <v>34</v>
      </c>
      <c r="AB3265" s="2">
        <v>46</v>
      </c>
      <c r="AC3265" s="2">
        <v>46</v>
      </c>
      <c r="AD3265" s="2">
        <v>91</v>
      </c>
      <c r="AE3265" s="2">
        <v>34</v>
      </c>
      <c r="AF3265" s="2">
        <v>94</v>
      </c>
      <c r="AG3265" s="2">
        <v>98</v>
      </c>
      <c r="AH3265" s="2">
        <v>143</v>
      </c>
      <c r="AI3265" s="2">
        <v>158</v>
      </c>
      <c r="AJ3265" s="2">
        <v>147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0</v>
      </c>
      <c r="AU3265" s="2">
        <v>0</v>
      </c>
      <c r="AV3265" s="2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2">
        <v>137</v>
      </c>
      <c r="BD3265" s="2">
        <v>0</v>
      </c>
      <c r="BE3265" s="2">
        <v>0</v>
      </c>
      <c r="BF3265" s="2">
        <v>0</v>
      </c>
      <c r="BG3265" s="2">
        <v>0</v>
      </c>
      <c r="BH3265" s="2">
        <v>2</v>
      </c>
      <c r="BI3265" s="2">
        <v>2</v>
      </c>
      <c r="BJ3265" s="2">
        <v>3</v>
      </c>
      <c r="BK3265" s="2">
        <v>3</v>
      </c>
      <c r="BL3265" s="2">
        <v>4</v>
      </c>
      <c r="BM3265" s="2">
        <v>2</v>
      </c>
      <c r="BN3265" s="2">
        <v>6</v>
      </c>
      <c r="BO3265" s="2">
        <v>4</v>
      </c>
      <c r="BP3265" s="2">
        <v>5</v>
      </c>
      <c r="BQ3265" s="2">
        <v>5</v>
      </c>
      <c r="BR3265" s="2">
        <v>6</v>
      </c>
      <c r="BS3265" s="2">
        <v>0</v>
      </c>
      <c r="BT3265" s="2">
        <v>0</v>
      </c>
      <c r="BU3265" s="2">
        <v>0</v>
      </c>
      <c r="BV3265" s="2">
        <v>0</v>
      </c>
      <c r="BW3265" s="2">
        <v>0</v>
      </c>
      <c r="BX3265" s="2">
        <v>0</v>
      </c>
      <c r="BY3265" s="2">
        <v>0</v>
      </c>
      <c r="BZ3265" s="2">
        <v>0</v>
      </c>
      <c r="CA3265" s="2">
        <v>0</v>
      </c>
      <c r="CB3265" s="2">
        <v>0</v>
      </c>
      <c r="CC3265" s="2">
        <v>0</v>
      </c>
      <c r="CD3265" s="2">
        <v>0</v>
      </c>
      <c r="CE3265" s="2">
        <v>0</v>
      </c>
      <c r="CF3265" s="2">
        <v>0</v>
      </c>
      <c r="CG3265" s="2">
        <v>0</v>
      </c>
      <c r="CH3265" s="2">
        <v>0</v>
      </c>
      <c r="CI3265" s="2">
        <v>0</v>
      </c>
      <c r="CJ3265" s="2">
        <v>0</v>
      </c>
      <c r="CK3265" s="2">
        <v>7</v>
      </c>
      <c r="CL3265" s="2">
        <v>0</v>
      </c>
    </row>
    <row r="3266" spans="1:90" x14ac:dyDescent="0.25">
      <c r="A3266" t="s">
        <v>115</v>
      </c>
      <c r="B3266">
        <v>10501</v>
      </c>
      <c r="C3266" t="s">
        <v>275</v>
      </c>
      <c r="D3266">
        <v>1</v>
      </c>
      <c r="E3266">
        <v>3</v>
      </c>
      <c r="F3266">
        <v>498026</v>
      </c>
      <c r="G3266">
        <v>35498026</v>
      </c>
      <c r="H3266" t="s">
        <v>18755</v>
      </c>
      <c r="I3266">
        <v>454</v>
      </c>
      <c r="J3266" t="s">
        <v>275</v>
      </c>
      <c r="K3266" t="s">
        <v>14790</v>
      </c>
      <c r="L3266">
        <v>1</v>
      </c>
      <c r="M3266" t="s">
        <v>275</v>
      </c>
      <c r="N3266">
        <v>8735075</v>
      </c>
      <c r="O3266" t="s">
        <v>102</v>
      </c>
      <c r="P3266" t="s">
        <v>18756</v>
      </c>
      <c r="Q3266" t="s">
        <v>127</v>
      </c>
      <c r="R3266">
        <v>11</v>
      </c>
      <c r="S3266">
        <v>47249120</v>
      </c>
      <c r="U3266" t="s">
        <v>18757</v>
      </c>
      <c r="V3266">
        <v>1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0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927</v>
      </c>
      <c r="AT3266" s="2">
        <v>0</v>
      </c>
      <c r="AU3266" s="2">
        <v>0</v>
      </c>
      <c r="AV3266" s="2">
        <v>1808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  <c r="BG3266" s="2">
        <v>0</v>
      </c>
      <c r="BH3266" s="2">
        <v>0</v>
      </c>
      <c r="BI3266" s="2">
        <v>0</v>
      </c>
      <c r="BJ3266" s="2">
        <v>0</v>
      </c>
      <c r="BK3266" s="2">
        <v>0</v>
      </c>
      <c r="BL3266" s="2">
        <v>0</v>
      </c>
      <c r="BM3266" s="2">
        <v>0</v>
      </c>
      <c r="BN3266" s="2">
        <v>0</v>
      </c>
      <c r="BO3266" s="2">
        <v>0</v>
      </c>
      <c r="BP3266" s="2">
        <v>0</v>
      </c>
      <c r="BQ3266" s="2">
        <v>0</v>
      </c>
      <c r="BR3266" s="2">
        <v>0</v>
      </c>
      <c r="BS3266" s="2">
        <v>0</v>
      </c>
      <c r="BT3266" s="2">
        <v>0</v>
      </c>
      <c r="BU3266" s="2">
        <v>0</v>
      </c>
      <c r="BV3266" s="2">
        <v>0</v>
      </c>
      <c r="BW3266" s="2">
        <v>0</v>
      </c>
      <c r="BX3266" s="2">
        <v>0</v>
      </c>
      <c r="BY3266" s="2">
        <v>0</v>
      </c>
      <c r="BZ3266" s="2">
        <v>0</v>
      </c>
      <c r="CA3266" s="2">
        <v>4</v>
      </c>
      <c r="CB3266" s="2">
        <v>0</v>
      </c>
      <c r="CC3266" s="2">
        <v>0</v>
      </c>
      <c r="CD3266" s="2">
        <v>7</v>
      </c>
      <c r="CE3266" s="2">
        <v>0</v>
      </c>
      <c r="CF3266" s="2">
        <v>0</v>
      </c>
      <c r="CG3266" s="2">
        <v>0</v>
      </c>
      <c r="CH3266" s="2">
        <v>0</v>
      </c>
      <c r="CI3266" s="2">
        <v>0</v>
      </c>
      <c r="CJ3266" s="2">
        <v>0</v>
      </c>
      <c r="CK3266" s="2">
        <v>0</v>
      </c>
      <c r="CL3266" s="2">
        <v>0</v>
      </c>
    </row>
    <row r="3267" spans="1:90" x14ac:dyDescent="0.25">
      <c r="A3267" t="s">
        <v>115</v>
      </c>
      <c r="B3267">
        <v>10501</v>
      </c>
      <c r="C3267" t="s">
        <v>275</v>
      </c>
      <c r="D3267">
        <v>2</v>
      </c>
      <c r="E3267">
        <v>6</v>
      </c>
      <c r="F3267">
        <v>458594</v>
      </c>
      <c r="G3267">
        <v>35458594</v>
      </c>
      <c r="H3267" t="s">
        <v>15193</v>
      </c>
      <c r="I3267">
        <v>454</v>
      </c>
      <c r="J3267" t="s">
        <v>275</v>
      </c>
      <c r="K3267" t="s">
        <v>2053</v>
      </c>
      <c r="L3267">
        <v>1</v>
      </c>
      <c r="M3267" t="s">
        <v>275</v>
      </c>
      <c r="N3267">
        <v>8717260</v>
      </c>
      <c r="O3267" t="s">
        <v>102</v>
      </c>
      <c r="P3267" t="s">
        <v>475</v>
      </c>
      <c r="Q3267">
        <v>840</v>
      </c>
      <c r="R3267">
        <v>11</v>
      </c>
      <c r="S3267">
        <v>47962789</v>
      </c>
      <c r="U3267" t="s">
        <v>15194</v>
      </c>
      <c r="V3267">
        <v>1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0</v>
      </c>
      <c r="AU3267" s="2">
        <v>0</v>
      </c>
      <c r="AV3267" s="2">
        <v>0</v>
      </c>
      <c r="AW3267" s="2">
        <v>0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2">
        <v>146</v>
      </c>
      <c r="BD3267" s="2">
        <v>0</v>
      </c>
      <c r="BE3267" s="2">
        <v>0</v>
      </c>
      <c r="BF3267" s="2">
        <v>0</v>
      </c>
      <c r="BG3267" s="2">
        <v>0</v>
      </c>
      <c r="BH3267" s="2">
        <v>0</v>
      </c>
      <c r="BI3267" s="2">
        <v>0</v>
      </c>
      <c r="BJ3267" s="2">
        <v>0</v>
      </c>
      <c r="BK3267" s="2">
        <v>0</v>
      </c>
      <c r="BL3267" s="2">
        <v>0</v>
      </c>
      <c r="BM3267" s="2">
        <v>0</v>
      </c>
      <c r="BN3267" s="2">
        <v>0</v>
      </c>
      <c r="BO3267" s="2">
        <v>0</v>
      </c>
      <c r="BP3267" s="2">
        <v>0</v>
      </c>
      <c r="BQ3267" s="2">
        <v>0</v>
      </c>
      <c r="BR3267" s="2">
        <v>0</v>
      </c>
      <c r="BS3267" s="2">
        <v>0</v>
      </c>
      <c r="BT3267" s="2">
        <v>0</v>
      </c>
      <c r="BU3267" s="2">
        <v>0</v>
      </c>
      <c r="BV3267" s="2">
        <v>0</v>
      </c>
      <c r="BW3267" s="2">
        <v>0</v>
      </c>
      <c r="BX3267" s="2">
        <v>0</v>
      </c>
      <c r="BY3267" s="2">
        <v>0</v>
      </c>
      <c r="BZ3267" s="2">
        <v>0</v>
      </c>
      <c r="CA3267" s="2">
        <v>0</v>
      </c>
      <c r="CB3267" s="2">
        <v>0</v>
      </c>
      <c r="CC3267" s="2">
        <v>0</v>
      </c>
      <c r="CD3267" s="2">
        <v>0</v>
      </c>
      <c r="CE3267" s="2">
        <v>0</v>
      </c>
      <c r="CF3267" s="2">
        <v>0</v>
      </c>
      <c r="CG3267" s="2">
        <v>0</v>
      </c>
      <c r="CH3267" s="2">
        <v>0</v>
      </c>
      <c r="CI3267" s="2">
        <v>0</v>
      </c>
      <c r="CJ3267" s="2">
        <v>0</v>
      </c>
      <c r="CK3267" s="2">
        <v>15</v>
      </c>
      <c r="CL3267" s="2">
        <v>0</v>
      </c>
    </row>
    <row r="3268" spans="1:90" x14ac:dyDescent="0.25">
      <c r="A3268" t="s">
        <v>115</v>
      </c>
      <c r="B3268">
        <v>10501</v>
      </c>
      <c r="C3268" t="s">
        <v>275</v>
      </c>
      <c r="D3268">
        <v>2</v>
      </c>
      <c r="E3268">
        <v>6</v>
      </c>
      <c r="F3268">
        <v>985752</v>
      </c>
      <c r="G3268">
        <v>35985752</v>
      </c>
      <c r="H3268" t="s">
        <v>8878</v>
      </c>
      <c r="I3268">
        <v>454</v>
      </c>
      <c r="J3268" t="s">
        <v>275</v>
      </c>
      <c r="K3268" t="s">
        <v>91</v>
      </c>
      <c r="L3268">
        <v>1</v>
      </c>
      <c r="M3268" t="s">
        <v>275</v>
      </c>
      <c r="N3268">
        <v>8710430</v>
      </c>
      <c r="O3268" t="s">
        <v>92</v>
      </c>
      <c r="P3268" t="s">
        <v>2705</v>
      </c>
      <c r="Q3268">
        <v>426</v>
      </c>
      <c r="R3268">
        <v>11</v>
      </c>
      <c r="S3268">
        <v>47903914</v>
      </c>
      <c r="U3268" t="s">
        <v>8879</v>
      </c>
      <c r="V3268">
        <v>1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0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0</v>
      </c>
      <c r="AV3268" s="2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2">
        <v>636</v>
      </c>
      <c r="BD3268" s="2">
        <v>0</v>
      </c>
      <c r="BE3268" s="2">
        <v>0</v>
      </c>
      <c r="BF3268" s="2">
        <v>0</v>
      </c>
      <c r="BG3268" s="2">
        <v>0</v>
      </c>
      <c r="BH3268" s="2">
        <v>0</v>
      </c>
      <c r="BI3268" s="2">
        <v>0</v>
      </c>
      <c r="BJ3268" s="2">
        <v>0</v>
      </c>
      <c r="BK3268" s="2">
        <v>0</v>
      </c>
      <c r="BL3268" s="2">
        <v>0</v>
      </c>
      <c r="BM3268" s="2">
        <v>0</v>
      </c>
      <c r="BN3268" s="2">
        <v>0</v>
      </c>
      <c r="BO3268" s="2">
        <v>0</v>
      </c>
      <c r="BP3268" s="2">
        <v>0</v>
      </c>
      <c r="BQ3268" s="2">
        <v>0</v>
      </c>
      <c r="BR3268" s="2">
        <v>0</v>
      </c>
      <c r="BS3268" s="2">
        <v>0</v>
      </c>
      <c r="BT3268" s="2">
        <v>0</v>
      </c>
      <c r="BU3268" s="2">
        <v>0</v>
      </c>
      <c r="BV3268" s="2">
        <v>0</v>
      </c>
      <c r="BW3268" s="2">
        <v>0</v>
      </c>
      <c r="BX3268" s="2">
        <v>0</v>
      </c>
      <c r="BY3268" s="2">
        <v>0</v>
      </c>
      <c r="BZ3268" s="2">
        <v>0</v>
      </c>
      <c r="CA3268" s="2">
        <v>0</v>
      </c>
      <c r="CB3268" s="2">
        <v>0</v>
      </c>
      <c r="CC3268" s="2">
        <v>0</v>
      </c>
      <c r="CD3268" s="2">
        <v>0</v>
      </c>
      <c r="CE3268" s="2">
        <v>0</v>
      </c>
      <c r="CF3268" s="2">
        <v>0</v>
      </c>
      <c r="CG3268" s="2">
        <v>0</v>
      </c>
      <c r="CH3268" s="2">
        <v>0</v>
      </c>
      <c r="CI3268" s="2">
        <v>0</v>
      </c>
      <c r="CJ3268" s="2">
        <v>0</v>
      </c>
      <c r="CK3268" s="2">
        <v>34</v>
      </c>
      <c r="CL3268" s="2">
        <v>0</v>
      </c>
    </row>
    <row r="3269" spans="1:90" x14ac:dyDescent="0.25">
      <c r="A3269" t="s">
        <v>115</v>
      </c>
      <c r="B3269">
        <v>10501</v>
      </c>
      <c r="C3269" t="s">
        <v>275</v>
      </c>
      <c r="D3269">
        <v>1</v>
      </c>
      <c r="E3269">
        <v>8</v>
      </c>
      <c r="F3269">
        <v>923060</v>
      </c>
      <c r="G3269">
        <v>35923060</v>
      </c>
      <c r="H3269" t="s">
        <v>1877</v>
      </c>
      <c r="I3269">
        <v>454</v>
      </c>
      <c r="J3269" t="s">
        <v>275</v>
      </c>
      <c r="K3269" t="s">
        <v>1290</v>
      </c>
      <c r="L3269">
        <v>1</v>
      </c>
      <c r="M3269" t="s">
        <v>275</v>
      </c>
      <c r="N3269">
        <v>8750580</v>
      </c>
      <c r="O3269" t="s">
        <v>92</v>
      </c>
      <c r="P3269" t="s">
        <v>1878</v>
      </c>
      <c r="Q3269">
        <v>1250</v>
      </c>
      <c r="R3269">
        <v>11</v>
      </c>
      <c r="S3269">
        <v>47216101</v>
      </c>
      <c r="T3269">
        <v>47229373</v>
      </c>
      <c r="U3269" t="s">
        <v>1879</v>
      </c>
      <c r="V3269">
        <v>1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195</v>
      </c>
      <c r="AH3269" s="2">
        <v>616</v>
      </c>
      <c r="AI3269" s="2">
        <v>440</v>
      </c>
      <c r="AJ3269" s="2">
        <v>370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2">
        <v>95</v>
      </c>
      <c r="BD3269" s="2">
        <v>0</v>
      </c>
      <c r="BE3269" s="2">
        <v>0</v>
      </c>
      <c r="BF3269" s="2">
        <v>0</v>
      </c>
      <c r="BG3269" s="2">
        <v>0</v>
      </c>
      <c r="BH3269" s="2">
        <v>0</v>
      </c>
      <c r="BI3269" s="2">
        <v>0</v>
      </c>
      <c r="BJ3269" s="2">
        <v>0</v>
      </c>
      <c r="BK3269" s="2">
        <v>0</v>
      </c>
      <c r="BL3269" s="2">
        <v>0</v>
      </c>
      <c r="BM3269" s="2">
        <v>0</v>
      </c>
      <c r="BN3269" s="2">
        <v>0</v>
      </c>
      <c r="BO3269" s="2">
        <v>9</v>
      </c>
      <c r="BP3269" s="2">
        <v>25</v>
      </c>
      <c r="BQ3269" s="2">
        <v>19</v>
      </c>
      <c r="BR3269" s="2">
        <v>16</v>
      </c>
      <c r="BS3269" s="2">
        <v>0</v>
      </c>
      <c r="BT3269" s="2">
        <v>0</v>
      </c>
      <c r="BU3269" s="2">
        <v>0</v>
      </c>
      <c r="BV3269" s="2">
        <v>0</v>
      </c>
      <c r="BW3269" s="2">
        <v>0</v>
      </c>
      <c r="BX3269" s="2">
        <v>0</v>
      </c>
      <c r="BY3269" s="2">
        <v>0</v>
      </c>
      <c r="BZ3269" s="2">
        <v>0</v>
      </c>
      <c r="CA3269" s="2">
        <v>0</v>
      </c>
      <c r="CB3269" s="2">
        <v>0</v>
      </c>
      <c r="CC3269" s="2">
        <v>0</v>
      </c>
      <c r="CD3269" s="2">
        <v>0</v>
      </c>
      <c r="CE3269" s="2">
        <v>0</v>
      </c>
      <c r="CF3269" s="2">
        <v>0</v>
      </c>
      <c r="CG3269" s="2">
        <v>0</v>
      </c>
      <c r="CH3269" s="2">
        <v>0</v>
      </c>
      <c r="CI3269" s="2">
        <v>0</v>
      </c>
      <c r="CJ3269" s="2">
        <v>0</v>
      </c>
      <c r="CK3269" s="2">
        <v>4</v>
      </c>
      <c r="CL3269" s="2">
        <v>0</v>
      </c>
    </row>
    <row r="3270" spans="1:90" x14ac:dyDescent="0.25">
      <c r="A3270" t="s">
        <v>115</v>
      </c>
      <c r="B3270">
        <v>10501</v>
      </c>
      <c r="C3270" t="s">
        <v>275</v>
      </c>
      <c r="D3270">
        <v>1</v>
      </c>
      <c r="E3270">
        <v>8</v>
      </c>
      <c r="F3270">
        <v>44982</v>
      </c>
      <c r="G3270">
        <v>35044982</v>
      </c>
      <c r="H3270" t="s">
        <v>3540</v>
      </c>
      <c r="I3270">
        <v>454</v>
      </c>
      <c r="J3270" t="s">
        <v>275</v>
      </c>
      <c r="K3270" t="s">
        <v>3541</v>
      </c>
      <c r="L3270">
        <v>2</v>
      </c>
      <c r="M3270" t="s">
        <v>349</v>
      </c>
      <c r="N3270">
        <v>8745010</v>
      </c>
      <c r="O3270" t="s">
        <v>92</v>
      </c>
      <c r="P3270" t="s">
        <v>3542</v>
      </c>
      <c r="Q3270">
        <v>100</v>
      </c>
      <c r="R3270">
        <v>11</v>
      </c>
      <c r="S3270">
        <v>47216113</v>
      </c>
      <c r="T3270">
        <v>47273160</v>
      </c>
      <c r="U3270" t="s">
        <v>3543</v>
      </c>
      <c r="V3270">
        <v>1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114</v>
      </c>
      <c r="AE3270" s="2">
        <v>67</v>
      </c>
      <c r="AF3270" s="2">
        <v>121</v>
      </c>
      <c r="AG3270" s="2">
        <v>122</v>
      </c>
      <c r="AH3270" s="2">
        <v>163</v>
      </c>
      <c r="AI3270" s="2">
        <v>141</v>
      </c>
      <c r="AJ3270" s="2">
        <v>158</v>
      </c>
      <c r="AK3270" s="2">
        <v>0</v>
      </c>
      <c r="AL3270" s="2">
        <v>0</v>
      </c>
      <c r="AM3270" s="2">
        <v>0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0</v>
      </c>
      <c r="AV3270" s="2">
        <v>0</v>
      </c>
      <c r="AW3270" s="2">
        <v>0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2">
        <v>115</v>
      </c>
      <c r="BD3270" s="2">
        <v>10</v>
      </c>
      <c r="BE3270" s="2">
        <v>0</v>
      </c>
      <c r="BF3270" s="2">
        <v>0</v>
      </c>
      <c r="BG3270" s="2">
        <v>0</v>
      </c>
      <c r="BH3270" s="2">
        <v>0</v>
      </c>
      <c r="BI3270" s="2">
        <v>0</v>
      </c>
      <c r="BJ3270" s="2">
        <v>0</v>
      </c>
      <c r="BK3270" s="2">
        <v>0</v>
      </c>
      <c r="BL3270" s="2">
        <v>6</v>
      </c>
      <c r="BM3270" s="2">
        <v>3</v>
      </c>
      <c r="BN3270" s="2">
        <v>5</v>
      </c>
      <c r="BO3270" s="2">
        <v>5</v>
      </c>
      <c r="BP3270" s="2">
        <v>7</v>
      </c>
      <c r="BQ3270" s="2">
        <v>7</v>
      </c>
      <c r="BR3270" s="2">
        <v>6</v>
      </c>
      <c r="BS3270" s="2">
        <v>0</v>
      </c>
      <c r="BT3270" s="2">
        <v>0</v>
      </c>
      <c r="BU3270" s="2">
        <v>0</v>
      </c>
      <c r="BV3270" s="2">
        <v>0</v>
      </c>
      <c r="BW3270" s="2">
        <v>0</v>
      </c>
      <c r="BX3270" s="2">
        <v>0</v>
      </c>
      <c r="BY3270" s="2">
        <v>0</v>
      </c>
      <c r="BZ3270" s="2">
        <v>0</v>
      </c>
      <c r="CA3270" s="2">
        <v>0</v>
      </c>
      <c r="CB3270" s="2">
        <v>0</v>
      </c>
      <c r="CC3270" s="2">
        <v>0</v>
      </c>
      <c r="CD3270" s="2">
        <v>0</v>
      </c>
      <c r="CE3270" s="2">
        <v>0</v>
      </c>
      <c r="CF3270" s="2">
        <v>0</v>
      </c>
      <c r="CG3270" s="2">
        <v>0</v>
      </c>
      <c r="CH3270" s="2">
        <v>0</v>
      </c>
      <c r="CI3270" s="2">
        <v>0</v>
      </c>
      <c r="CJ3270" s="2">
        <v>0</v>
      </c>
      <c r="CK3270" s="2">
        <v>4</v>
      </c>
      <c r="CL3270" s="2">
        <v>2</v>
      </c>
    </row>
    <row r="3271" spans="1:90" x14ac:dyDescent="0.25">
      <c r="A3271" t="s">
        <v>115</v>
      </c>
      <c r="B3271">
        <v>10501</v>
      </c>
      <c r="C3271" t="s">
        <v>275</v>
      </c>
      <c r="D3271">
        <v>1</v>
      </c>
      <c r="E3271">
        <v>8</v>
      </c>
      <c r="F3271">
        <v>191267</v>
      </c>
      <c r="G3271">
        <v>35191267</v>
      </c>
      <c r="H3271" t="s">
        <v>6273</v>
      </c>
      <c r="I3271">
        <v>454</v>
      </c>
      <c r="J3271" t="s">
        <v>275</v>
      </c>
      <c r="K3271" t="s">
        <v>914</v>
      </c>
      <c r="L3271">
        <v>7</v>
      </c>
      <c r="M3271" t="s">
        <v>3117</v>
      </c>
      <c r="N3271">
        <v>8820235</v>
      </c>
      <c r="O3271" t="s">
        <v>92</v>
      </c>
      <c r="P3271" t="s">
        <v>6274</v>
      </c>
      <c r="Q3271" t="s">
        <v>127</v>
      </c>
      <c r="R3271">
        <v>11</v>
      </c>
      <c r="S3271">
        <v>47393310</v>
      </c>
      <c r="U3271" t="s">
        <v>6275</v>
      </c>
      <c r="V3271">
        <v>1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122</v>
      </c>
      <c r="AI3271" s="2">
        <v>104</v>
      </c>
      <c r="AJ3271" s="2">
        <v>199</v>
      </c>
      <c r="AK3271" s="2">
        <v>0</v>
      </c>
      <c r="AL3271" s="2">
        <v>0</v>
      </c>
      <c r="AM3271" s="2">
        <v>0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2">
        <v>48</v>
      </c>
      <c r="BD3271" s="2">
        <v>4</v>
      </c>
      <c r="BE3271" s="2">
        <v>0</v>
      </c>
      <c r="BF3271" s="2">
        <v>0</v>
      </c>
      <c r="BG3271" s="2">
        <v>0</v>
      </c>
      <c r="BH3271" s="2">
        <v>0</v>
      </c>
      <c r="BI3271" s="2">
        <v>0</v>
      </c>
      <c r="BJ3271" s="2">
        <v>0</v>
      </c>
      <c r="BK3271" s="2">
        <v>0</v>
      </c>
      <c r="BL3271" s="2">
        <v>0</v>
      </c>
      <c r="BM3271" s="2">
        <v>0</v>
      </c>
      <c r="BN3271" s="2">
        <v>0</v>
      </c>
      <c r="BO3271" s="2">
        <v>0</v>
      </c>
      <c r="BP3271" s="2">
        <v>7</v>
      </c>
      <c r="BQ3271" s="2">
        <v>4</v>
      </c>
      <c r="BR3271" s="2">
        <v>10</v>
      </c>
      <c r="BS3271" s="2">
        <v>0</v>
      </c>
      <c r="BT3271" s="2">
        <v>0</v>
      </c>
      <c r="BU3271" s="2">
        <v>0</v>
      </c>
      <c r="BV3271" s="2">
        <v>0</v>
      </c>
      <c r="BW3271" s="2">
        <v>0</v>
      </c>
      <c r="BX3271" s="2">
        <v>0</v>
      </c>
      <c r="BY3271" s="2">
        <v>0</v>
      </c>
      <c r="BZ3271" s="2">
        <v>0</v>
      </c>
      <c r="CA3271" s="2">
        <v>0</v>
      </c>
      <c r="CB3271" s="2">
        <v>0</v>
      </c>
      <c r="CC3271" s="2">
        <v>0</v>
      </c>
      <c r="CD3271" s="2">
        <v>0</v>
      </c>
      <c r="CE3271" s="2">
        <v>0</v>
      </c>
      <c r="CF3271" s="2">
        <v>0</v>
      </c>
      <c r="CG3271" s="2">
        <v>0</v>
      </c>
      <c r="CH3271" s="2">
        <v>0</v>
      </c>
      <c r="CI3271" s="2">
        <v>0</v>
      </c>
      <c r="CJ3271" s="2">
        <v>0</v>
      </c>
      <c r="CK3271" s="2">
        <v>2</v>
      </c>
      <c r="CL3271" s="2">
        <v>1</v>
      </c>
    </row>
    <row r="3272" spans="1:90" x14ac:dyDescent="0.25">
      <c r="A3272" t="s">
        <v>115</v>
      </c>
      <c r="B3272">
        <v>10501</v>
      </c>
      <c r="C3272" t="s">
        <v>275</v>
      </c>
      <c r="D3272">
        <v>1</v>
      </c>
      <c r="E3272">
        <v>8</v>
      </c>
      <c r="F3272">
        <v>6865</v>
      </c>
      <c r="G3272">
        <v>35006865</v>
      </c>
      <c r="H3272" t="s">
        <v>13654</v>
      </c>
      <c r="I3272">
        <v>454</v>
      </c>
      <c r="J3272" t="s">
        <v>275</v>
      </c>
      <c r="K3272" t="s">
        <v>91</v>
      </c>
      <c r="L3272">
        <v>1</v>
      </c>
      <c r="M3272" t="s">
        <v>275</v>
      </c>
      <c r="N3272">
        <v>8770300</v>
      </c>
      <c r="O3272" t="s">
        <v>92</v>
      </c>
      <c r="P3272" t="s">
        <v>13655</v>
      </c>
      <c r="Q3272">
        <v>150</v>
      </c>
      <c r="R3272">
        <v>11</v>
      </c>
      <c r="S3272">
        <v>47903625</v>
      </c>
      <c r="T3272">
        <v>47911064</v>
      </c>
      <c r="U3272" t="s">
        <v>13656</v>
      </c>
      <c r="V3272">
        <v>1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89</v>
      </c>
      <c r="AE3272" s="2">
        <v>43</v>
      </c>
      <c r="AF3272" s="2">
        <v>110</v>
      </c>
      <c r="AG3272" s="2">
        <v>102</v>
      </c>
      <c r="AH3272" s="2">
        <v>314</v>
      </c>
      <c r="AI3272" s="2">
        <v>364</v>
      </c>
      <c r="AJ3272" s="2">
        <v>449</v>
      </c>
      <c r="AK3272" s="2">
        <v>0</v>
      </c>
      <c r="AL3272" s="2">
        <v>0</v>
      </c>
      <c r="AM3272" s="2">
        <v>0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2">
        <v>36</v>
      </c>
      <c r="BD3272" s="2">
        <v>13</v>
      </c>
      <c r="BE3272" s="2">
        <v>0</v>
      </c>
      <c r="BF3272" s="2">
        <v>0</v>
      </c>
      <c r="BG3272" s="2">
        <v>0</v>
      </c>
      <c r="BH3272" s="2">
        <v>0</v>
      </c>
      <c r="BI3272" s="2">
        <v>0</v>
      </c>
      <c r="BJ3272" s="2">
        <v>0</v>
      </c>
      <c r="BK3272" s="2">
        <v>0</v>
      </c>
      <c r="BL3272" s="2">
        <v>6</v>
      </c>
      <c r="BM3272" s="2">
        <v>4</v>
      </c>
      <c r="BN3272" s="2">
        <v>6</v>
      </c>
      <c r="BO3272" s="2">
        <v>4</v>
      </c>
      <c r="BP3272" s="2">
        <v>10</v>
      </c>
      <c r="BQ3272" s="2">
        <v>12</v>
      </c>
      <c r="BR3272" s="2">
        <v>12</v>
      </c>
      <c r="BS3272" s="2">
        <v>0</v>
      </c>
      <c r="BT3272" s="2">
        <v>0</v>
      </c>
      <c r="BU3272" s="2">
        <v>0</v>
      </c>
      <c r="BV3272" s="2">
        <v>0</v>
      </c>
      <c r="BW3272" s="2">
        <v>0</v>
      </c>
      <c r="BX3272" s="2">
        <v>0</v>
      </c>
      <c r="BY3272" s="2">
        <v>0</v>
      </c>
      <c r="BZ3272" s="2">
        <v>0</v>
      </c>
      <c r="CA3272" s="2">
        <v>0</v>
      </c>
      <c r="CB3272" s="2">
        <v>0</v>
      </c>
      <c r="CC3272" s="2">
        <v>0</v>
      </c>
      <c r="CD3272" s="2">
        <v>0</v>
      </c>
      <c r="CE3272" s="2">
        <v>0</v>
      </c>
      <c r="CF3272" s="2">
        <v>0</v>
      </c>
      <c r="CG3272" s="2">
        <v>0</v>
      </c>
      <c r="CH3272" s="2">
        <v>0</v>
      </c>
      <c r="CI3272" s="2">
        <v>0</v>
      </c>
      <c r="CJ3272" s="2">
        <v>0</v>
      </c>
      <c r="CK3272" s="2">
        <v>2</v>
      </c>
      <c r="CL3272" s="2">
        <v>4</v>
      </c>
    </row>
    <row r="3273" spans="1:90" x14ac:dyDescent="0.25">
      <c r="A3273" t="s">
        <v>115</v>
      </c>
      <c r="B3273">
        <v>10501</v>
      </c>
      <c r="C3273" t="s">
        <v>275</v>
      </c>
      <c r="D3273">
        <v>1</v>
      </c>
      <c r="E3273">
        <v>8</v>
      </c>
      <c r="F3273">
        <v>908514</v>
      </c>
      <c r="G3273">
        <v>35908514</v>
      </c>
      <c r="H3273" t="s">
        <v>16525</v>
      </c>
      <c r="I3273">
        <v>454</v>
      </c>
      <c r="J3273" t="s">
        <v>275</v>
      </c>
      <c r="K3273" t="s">
        <v>8880</v>
      </c>
      <c r="L3273">
        <v>1</v>
      </c>
      <c r="M3273" t="s">
        <v>275</v>
      </c>
      <c r="N3273">
        <v>8830230</v>
      </c>
      <c r="O3273" t="s">
        <v>92</v>
      </c>
      <c r="P3273" t="s">
        <v>10466</v>
      </c>
      <c r="Q3273">
        <v>8</v>
      </c>
      <c r="R3273">
        <v>11</v>
      </c>
      <c r="S3273">
        <v>47616566</v>
      </c>
      <c r="T3273">
        <v>47927479</v>
      </c>
      <c r="U3273" t="s">
        <v>16526</v>
      </c>
      <c r="V3273">
        <v>1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160</v>
      </c>
      <c r="AE3273" s="2">
        <v>62</v>
      </c>
      <c r="AF3273" s="2">
        <v>153</v>
      </c>
      <c r="AG3273" s="2">
        <v>132</v>
      </c>
      <c r="AH3273" s="2">
        <v>159</v>
      </c>
      <c r="AI3273" s="2">
        <v>115</v>
      </c>
      <c r="AJ3273" s="2">
        <v>0</v>
      </c>
      <c r="AK3273" s="2">
        <v>0</v>
      </c>
      <c r="AL3273" s="2">
        <v>0</v>
      </c>
      <c r="AM3273" s="2">
        <v>0</v>
      </c>
      <c r="AN3273" s="2">
        <v>0</v>
      </c>
      <c r="AO3273" s="2">
        <v>0</v>
      </c>
      <c r="AP3273" s="2">
        <v>0</v>
      </c>
      <c r="AQ3273" s="2">
        <v>0</v>
      </c>
      <c r="AR3273" s="2">
        <v>34</v>
      </c>
      <c r="AS3273" s="2">
        <v>0</v>
      </c>
      <c r="AT3273" s="2">
        <v>0</v>
      </c>
      <c r="AU3273" s="2">
        <v>219</v>
      </c>
      <c r="AV3273" s="2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2">
        <v>384</v>
      </c>
      <c r="BD3273" s="2">
        <v>5</v>
      </c>
      <c r="BE3273" s="2">
        <v>0</v>
      </c>
      <c r="BF3273" s="2">
        <v>0</v>
      </c>
      <c r="BG3273" s="2">
        <v>0</v>
      </c>
      <c r="BH3273" s="2">
        <v>0</v>
      </c>
      <c r="BI3273" s="2">
        <v>0</v>
      </c>
      <c r="BJ3273" s="2">
        <v>0</v>
      </c>
      <c r="BK3273" s="2">
        <v>0</v>
      </c>
      <c r="BL3273" s="2">
        <v>8</v>
      </c>
      <c r="BM3273" s="2">
        <v>3</v>
      </c>
      <c r="BN3273" s="2">
        <v>8</v>
      </c>
      <c r="BO3273" s="2">
        <v>6</v>
      </c>
      <c r="BP3273" s="2">
        <v>6</v>
      </c>
      <c r="BQ3273" s="2">
        <v>4</v>
      </c>
      <c r="BR3273" s="2">
        <v>0</v>
      </c>
      <c r="BS3273" s="2">
        <v>0</v>
      </c>
      <c r="BT3273" s="2">
        <v>0</v>
      </c>
      <c r="BU3273" s="2">
        <v>0</v>
      </c>
      <c r="BV3273" s="2">
        <v>0</v>
      </c>
      <c r="BW3273" s="2">
        <v>0</v>
      </c>
      <c r="BX3273" s="2">
        <v>0</v>
      </c>
      <c r="BY3273" s="2">
        <v>0</v>
      </c>
      <c r="BZ3273" s="2">
        <v>2</v>
      </c>
      <c r="CA3273" s="2">
        <v>0</v>
      </c>
      <c r="CB3273" s="2">
        <v>0</v>
      </c>
      <c r="CC3273" s="2">
        <v>8</v>
      </c>
      <c r="CD3273" s="2">
        <v>0</v>
      </c>
      <c r="CE3273" s="2">
        <v>0</v>
      </c>
      <c r="CF3273" s="2">
        <v>0</v>
      </c>
      <c r="CG3273" s="2">
        <v>0</v>
      </c>
      <c r="CH3273" s="2">
        <v>0</v>
      </c>
      <c r="CI3273" s="2">
        <v>0</v>
      </c>
      <c r="CJ3273" s="2">
        <v>0</v>
      </c>
      <c r="CK3273" s="2">
        <v>25</v>
      </c>
      <c r="CL3273" s="2">
        <v>2</v>
      </c>
    </row>
    <row r="3274" spans="1:90" x14ac:dyDescent="0.25">
      <c r="A3274" t="s">
        <v>115</v>
      </c>
      <c r="B3274">
        <v>10501</v>
      </c>
      <c r="C3274" t="s">
        <v>275</v>
      </c>
      <c r="D3274">
        <v>1</v>
      </c>
      <c r="E3274">
        <v>8</v>
      </c>
      <c r="F3274">
        <v>6750</v>
      </c>
      <c r="G3274">
        <v>35006750</v>
      </c>
      <c r="H3274" t="s">
        <v>7576</v>
      </c>
      <c r="I3274">
        <v>598</v>
      </c>
      <c r="J3274" t="s">
        <v>4430</v>
      </c>
      <c r="K3274" t="s">
        <v>7577</v>
      </c>
      <c r="L3274">
        <v>2</v>
      </c>
      <c r="M3274" t="s">
        <v>7578</v>
      </c>
      <c r="N3274">
        <v>8980000</v>
      </c>
      <c r="O3274" t="s">
        <v>15682</v>
      </c>
      <c r="P3274" t="s">
        <v>19636</v>
      </c>
      <c r="Q3274" t="s">
        <v>127</v>
      </c>
      <c r="R3274">
        <v>11</v>
      </c>
      <c r="S3274">
        <v>46965155</v>
      </c>
      <c r="U3274" t="s">
        <v>7579</v>
      </c>
      <c r="V3274">
        <v>2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76</v>
      </c>
      <c r="AE3274" s="2">
        <v>61</v>
      </c>
      <c r="AF3274" s="2">
        <v>74</v>
      </c>
      <c r="AG3274" s="2">
        <v>60</v>
      </c>
      <c r="AH3274" s="2">
        <v>79</v>
      </c>
      <c r="AI3274" s="2">
        <v>51</v>
      </c>
      <c r="AJ3274" s="2">
        <v>65</v>
      </c>
      <c r="AK3274" s="2">
        <v>0</v>
      </c>
      <c r="AL3274" s="2">
        <v>0</v>
      </c>
      <c r="AM3274" s="2">
        <v>0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2">
        <v>139</v>
      </c>
      <c r="BD3274" s="2">
        <v>4</v>
      </c>
      <c r="BE3274" s="2">
        <v>0</v>
      </c>
      <c r="BF3274" s="2">
        <v>0</v>
      </c>
      <c r="BG3274" s="2">
        <v>0</v>
      </c>
      <c r="BH3274" s="2">
        <v>0</v>
      </c>
      <c r="BI3274" s="2">
        <v>0</v>
      </c>
      <c r="BJ3274" s="2">
        <v>0</v>
      </c>
      <c r="BK3274" s="2">
        <v>0</v>
      </c>
      <c r="BL3274" s="2">
        <v>5</v>
      </c>
      <c r="BM3274" s="2">
        <v>4</v>
      </c>
      <c r="BN3274" s="2">
        <v>3</v>
      </c>
      <c r="BO3274" s="2">
        <v>2</v>
      </c>
      <c r="BP3274" s="2">
        <v>5</v>
      </c>
      <c r="BQ3274" s="2">
        <v>3</v>
      </c>
      <c r="BR3274" s="2">
        <v>2</v>
      </c>
      <c r="BS3274" s="2">
        <v>0</v>
      </c>
      <c r="BT3274" s="2">
        <v>0</v>
      </c>
      <c r="BU3274" s="2">
        <v>0</v>
      </c>
      <c r="BV3274" s="2">
        <v>0</v>
      </c>
      <c r="BW3274" s="2">
        <v>0</v>
      </c>
      <c r="BX3274" s="2">
        <v>0</v>
      </c>
      <c r="BY3274" s="2">
        <v>0</v>
      </c>
      <c r="BZ3274" s="2">
        <v>0</v>
      </c>
      <c r="CA3274" s="2">
        <v>0</v>
      </c>
      <c r="CB3274" s="2">
        <v>0</v>
      </c>
      <c r="CC3274" s="2">
        <v>0</v>
      </c>
      <c r="CD3274" s="2">
        <v>0</v>
      </c>
      <c r="CE3274" s="2">
        <v>0</v>
      </c>
      <c r="CF3274" s="2">
        <v>0</v>
      </c>
      <c r="CG3274" s="2">
        <v>0</v>
      </c>
      <c r="CH3274" s="2">
        <v>0</v>
      </c>
      <c r="CI3274" s="2">
        <v>0</v>
      </c>
      <c r="CJ3274" s="2">
        <v>0</v>
      </c>
      <c r="CK3274" s="2">
        <v>4</v>
      </c>
      <c r="CL3274" s="2">
        <v>1</v>
      </c>
    </row>
    <row r="3275" spans="1:90" x14ac:dyDescent="0.25">
      <c r="A3275" t="s">
        <v>115</v>
      </c>
      <c r="B3275">
        <v>10501</v>
      </c>
      <c r="C3275" t="s">
        <v>275</v>
      </c>
      <c r="D3275">
        <v>1</v>
      </c>
      <c r="E3275">
        <v>8</v>
      </c>
      <c r="F3275">
        <v>41944</v>
      </c>
      <c r="G3275">
        <v>35041944</v>
      </c>
      <c r="H3275" t="s">
        <v>15534</v>
      </c>
      <c r="I3275">
        <v>454</v>
      </c>
      <c r="J3275" t="s">
        <v>275</v>
      </c>
      <c r="K3275" t="s">
        <v>2053</v>
      </c>
      <c r="L3275">
        <v>1</v>
      </c>
      <c r="M3275" t="s">
        <v>275</v>
      </c>
      <c r="N3275">
        <v>8717480</v>
      </c>
      <c r="O3275" t="s">
        <v>92</v>
      </c>
      <c r="P3275" t="s">
        <v>15535</v>
      </c>
      <c r="Q3275">
        <v>62</v>
      </c>
      <c r="R3275">
        <v>11</v>
      </c>
      <c r="S3275">
        <v>47961428</v>
      </c>
      <c r="T3275">
        <v>47967143</v>
      </c>
      <c r="U3275" t="s">
        <v>15536</v>
      </c>
      <c r="V3275">
        <v>1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32</v>
      </c>
      <c r="AE3275" s="2">
        <v>18</v>
      </c>
      <c r="AF3275" s="2">
        <v>51</v>
      </c>
      <c r="AG3275" s="2">
        <v>48</v>
      </c>
      <c r="AH3275" s="2">
        <v>70</v>
      </c>
      <c r="AI3275" s="2">
        <v>100</v>
      </c>
      <c r="AJ3275" s="2">
        <v>143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0</v>
      </c>
      <c r="AV3275" s="2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2">
        <v>167</v>
      </c>
      <c r="BD3275" s="2">
        <v>0</v>
      </c>
      <c r="BE3275" s="2">
        <v>0</v>
      </c>
      <c r="BF3275" s="2">
        <v>0</v>
      </c>
      <c r="BG3275" s="2">
        <v>0</v>
      </c>
      <c r="BH3275" s="2">
        <v>0</v>
      </c>
      <c r="BI3275" s="2">
        <v>0</v>
      </c>
      <c r="BJ3275" s="2">
        <v>0</v>
      </c>
      <c r="BK3275" s="2">
        <v>0</v>
      </c>
      <c r="BL3275" s="2">
        <v>2</v>
      </c>
      <c r="BM3275" s="2">
        <v>2</v>
      </c>
      <c r="BN3275" s="2">
        <v>3</v>
      </c>
      <c r="BO3275" s="2">
        <v>4</v>
      </c>
      <c r="BP3275" s="2">
        <v>3</v>
      </c>
      <c r="BQ3275" s="2">
        <v>6</v>
      </c>
      <c r="BR3275" s="2">
        <v>4</v>
      </c>
      <c r="BS3275" s="2">
        <v>0</v>
      </c>
      <c r="BT3275" s="2">
        <v>0</v>
      </c>
      <c r="BU3275" s="2">
        <v>0</v>
      </c>
      <c r="BV3275" s="2">
        <v>0</v>
      </c>
      <c r="BW3275" s="2">
        <v>0</v>
      </c>
      <c r="BX3275" s="2">
        <v>0</v>
      </c>
      <c r="BY3275" s="2">
        <v>0</v>
      </c>
      <c r="BZ3275" s="2">
        <v>0</v>
      </c>
      <c r="CA3275" s="2">
        <v>0</v>
      </c>
      <c r="CB3275" s="2">
        <v>0</v>
      </c>
      <c r="CC3275" s="2">
        <v>0</v>
      </c>
      <c r="CD3275" s="2">
        <v>0</v>
      </c>
      <c r="CE3275" s="2">
        <v>0</v>
      </c>
      <c r="CF3275" s="2">
        <v>0</v>
      </c>
      <c r="CG3275" s="2">
        <v>0</v>
      </c>
      <c r="CH3275" s="2">
        <v>0</v>
      </c>
      <c r="CI3275" s="2">
        <v>0</v>
      </c>
      <c r="CJ3275" s="2">
        <v>0</v>
      </c>
      <c r="CK3275" s="2">
        <v>9</v>
      </c>
      <c r="CL3275" s="2">
        <v>0</v>
      </c>
    </row>
    <row r="3276" spans="1:90" x14ac:dyDescent="0.25">
      <c r="A3276" t="s">
        <v>115</v>
      </c>
      <c r="B3276">
        <v>10501</v>
      </c>
      <c r="C3276" t="s">
        <v>275</v>
      </c>
      <c r="D3276">
        <v>1</v>
      </c>
      <c r="E3276">
        <v>8</v>
      </c>
      <c r="F3276">
        <v>916924</v>
      </c>
      <c r="G3276">
        <v>35916924</v>
      </c>
      <c r="H3276" t="s">
        <v>6906</v>
      </c>
      <c r="I3276">
        <v>454</v>
      </c>
      <c r="J3276" t="s">
        <v>275</v>
      </c>
      <c r="K3276" t="s">
        <v>4515</v>
      </c>
      <c r="L3276">
        <v>1</v>
      </c>
      <c r="M3276" t="s">
        <v>275</v>
      </c>
      <c r="N3276">
        <v>8772130</v>
      </c>
      <c r="O3276" t="s">
        <v>92</v>
      </c>
      <c r="P3276" t="s">
        <v>3131</v>
      </c>
      <c r="Q3276">
        <v>15</v>
      </c>
      <c r="R3276">
        <v>11</v>
      </c>
      <c r="S3276">
        <v>46457834</v>
      </c>
      <c r="T3276">
        <v>46457836</v>
      </c>
      <c r="U3276" t="s">
        <v>6907</v>
      </c>
      <c r="V3276">
        <v>1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195</v>
      </c>
      <c r="AE3276" s="2">
        <v>147</v>
      </c>
      <c r="AF3276" s="2">
        <v>118</v>
      </c>
      <c r="AG3276" s="2">
        <v>143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109</v>
      </c>
      <c r="AV3276" s="2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  <c r="BG3276" s="2">
        <v>0</v>
      </c>
      <c r="BH3276" s="2">
        <v>0</v>
      </c>
      <c r="BI3276" s="2">
        <v>0</v>
      </c>
      <c r="BJ3276" s="2">
        <v>0</v>
      </c>
      <c r="BK3276" s="2">
        <v>0</v>
      </c>
      <c r="BL3276" s="2">
        <v>8</v>
      </c>
      <c r="BM3276" s="2">
        <v>8</v>
      </c>
      <c r="BN3276" s="2">
        <v>5</v>
      </c>
      <c r="BO3276" s="2">
        <v>5</v>
      </c>
      <c r="BP3276" s="2">
        <v>0</v>
      </c>
      <c r="BQ3276" s="2">
        <v>0</v>
      </c>
      <c r="BR3276" s="2">
        <v>0</v>
      </c>
      <c r="BS3276" s="2">
        <v>0</v>
      </c>
      <c r="BT3276" s="2">
        <v>0</v>
      </c>
      <c r="BU3276" s="2">
        <v>0</v>
      </c>
      <c r="BV3276" s="2">
        <v>0</v>
      </c>
      <c r="BW3276" s="2">
        <v>0</v>
      </c>
      <c r="BX3276" s="2">
        <v>0</v>
      </c>
      <c r="BY3276" s="2">
        <v>0</v>
      </c>
      <c r="BZ3276" s="2">
        <v>0</v>
      </c>
      <c r="CA3276" s="2">
        <v>0</v>
      </c>
      <c r="CB3276" s="2">
        <v>0</v>
      </c>
      <c r="CC3276" s="2">
        <v>3</v>
      </c>
      <c r="CD3276" s="2">
        <v>0</v>
      </c>
      <c r="CE3276" s="2">
        <v>0</v>
      </c>
      <c r="CF3276" s="2">
        <v>0</v>
      </c>
      <c r="CG3276" s="2">
        <v>0</v>
      </c>
      <c r="CH3276" s="2">
        <v>0</v>
      </c>
      <c r="CI3276" s="2">
        <v>0</v>
      </c>
      <c r="CJ3276" s="2">
        <v>0</v>
      </c>
      <c r="CK3276" s="2">
        <v>0</v>
      </c>
      <c r="CL3276" s="2">
        <v>0</v>
      </c>
    </row>
    <row r="3277" spans="1:90" x14ac:dyDescent="0.25">
      <c r="A3277" t="s">
        <v>115</v>
      </c>
      <c r="B3277">
        <v>10501</v>
      </c>
      <c r="C3277" t="s">
        <v>275</v>
      </c>
      <c r="D3277">
        <v>1</v>
      </c>
      <c r="E3277">
        <v>8</v>
      </c>
      <c r="F3277">
        <v>6725</v>
      </c>
      <c r="G3277">
        <v>35006725</v>
      </c>
      <c r="H3277" t="s">
        <v>18186</v>
      </c>
      <c r="I3277">
        <v>454</v>
      </c>
      <c r="J3277" t="s">
        <v>275</v>
      </c>
      <c r="K3277" t="s">
        <v>2053</v>
      </c>
      <c r="L3277">
        <v>1</v>
      </c>
      <c r="M3277" t="s">
        <v>275</v>
      </c>
      <c r="N3277">
        <v>8717260</v>
      </c>
      <c r="O3277" t="s">
        <v>102</v>
      </c>
      <c r="P3277" t="s">
        <v>475</v>
      </c>
      <c r="Q3277">
        <v>840</v>
      </c>
      <c r="R3277">
        <v>11</v>
      </c>
      <c r="S3277">
        <v>47962789</v>
      </c>
      <c r="T3277">
        <v>47994551</v>
      </c>
      <c r="U3277" t="s">
        <v>18187</v>
      </c>
      <c r="V3277">
        <v>1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77</v>
      </c>
      <c r="AE3277" s="2">
        <v>34</v>
      </c>
      <c r="AF3277" s="2">
        <v>62</v>
      </c>
      <c r="AG3277" s="2">
        <v>76</v>
      </c>
      <c r="AH3277" s="2">
        <v>92</v>
      </c>
      <c r="AI3277" s="2">
        <v>64</v>
      </c>
      <c r="AJ3277" s="2">
        <v>53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139</v>
      </c>
      <c r="AV3277" s="2">
        <v>0</v>
      </c>
      <c r="AW3277" s="2">
        <v>0</v>
      </c>
      <c r="AX3277" s="2">
        <v>0</v>
      </c>
      <c r="AY3277" s="2">
        <v>0</v>
      </c>
      <c r="AZ3277" s="2">
        <v>0</v>
      </c>
      <c r="BA3277" s="2">
        <v>0</v>
      </c>
      <c r="BB3277" s="2">
        <v>0</v>
      </c>
      <c r="BC3277" s="2">
        <v>49</v>
      </c>
      <c r="BD3277" s="2">
        <v>0</v>
      </c>
      <c r="BE3277" s="2">
        <v>0</v>
      </c>
      <c r="BF3277" s="2">
        <v>0</v>
      </c>
      <c r="BG3277" s="2">
        <v>0</v>
      </c>
      <c r="BH3277" s="2">
        <v>0</v>
      </c>
      <c r="BI3277" s="2">
        <v>0</v>
      </c>
      <c r="BJ3277" s="2">
        <v>0</v>
      </c>
      <c r="BK3277" s="2">
        <v>0</v>
      </c>
      <c r="BL3277" s="2">
        <v>3</v>
      </c>
      <c r="BM3277" s="2">
        <v>2</v>
      </c>
      <c r="BN3277" s="2">
        <v>3</v>
      </c>
      <c r="BO3277" s="2">
        <v>4</v>
      </c>
      <c r="BP3277" s="2">
        <v>3</v>
      </c>
      <c r="BQ3277" s="2">
        <v>3</v>
      </c>
      <c r="BR3277" s="2">
        <v>3</v>
      </c>
      <c r="BS3277" s="2">
        <v>0</v>
      </c>
      <c r="BT3277" s="2">
        <v>0</v>
      </c>
      <c r="BU3277" s="2">
        <v>0</v>
      </c>
      <c r="BV3277" s="2">
        <v>0</v>
      </c>
      <c r="BW3277" s="2">
        <v>0</v>
      </c>
      <c r="BX3277" s="2">
        <v>0</v>
      </c>
      <c r="BY3277" s="2">
        <v>0</v>
      </c>
      <c r="BZ3277" s="2">
        <v>0</v>
      </c>
      <c r="CA3277" s="2">
        <v>0</v>
      </c>
      <c r="CB3277" s="2">
        <v>0</v>
      </c>
      <c r="CC3277" s="2">
        <v>4</v>
      </c>
      <c r="CD3277" s="2">
        <v>0</v>
      </c>
      <c r="CE3277" s="2">
        <v>0</v>
      </c>
      <c r="CF3277" s="2">
        <v>0</v>
      </c>
      <c r="CG3277" s="2">
        <v>0</v>
      </c>
      <c r="CH3277" s="2">
        <v>0</v>
      </c>
      <c r="CI3277" s="2">
        <v>0</v>
      </c>
      <c r="CJ3277" s="2">
        <v>0</v>
      </c>
      <c r="CK3277" s="2">
        <v>2</v>
      </c>
      <c r="CL3277" s="2">
        <v>0</v>
      </c>
    </row>
    <row r="3278" spans="1:90" x14ac:dyDescent="0.25">
      <c r="A3278" t="s">
        <v>115</v>
      </c>
      <c r="B3278">
        <v>10501</v>
      </c>
      <c r="C3278" t="s">
        <v>275</v>
      </c>
      <c r="D3278">
        <v>1</v>
      </c>
      <c r="E3278">
        <v>8</v>
      </c>
      <c r="F3278">
        <v>6701</v>
      </c>
      <c r="G3278">
        <v>35006701</v>
      </c>
      <c r="H3278" t="s">
        <v>2462</v>
      </c>
      <c r="I3278">
        <v>454</v>
      </c>
      <c r="J3278" t="s">
        <v>275</v>
      </c>
      <c r="K3278" t="s">
        <v>1070</v>
      </c>
      <c r="L3278">
        <v>4</v>
      </c>
      <c r="M3278" t="s">
        <v>2463</v>
      </c>
      <c r="N3278">
        <v>8840330</v>
      </c>
      <c r="O3278" t="s">
        <v>92</v>
      </c>
      <c r="P3278" t="s">
        <v>2464</v>
      </c>
      <c r="Q3278">
        <v>180</v>
      </c>
      <c r="R3278">
        <v>11</v>
      </c>
      <c r="S3278">
        <v>47927166</v>
      </c>
      <c r="U3278" t="s">
        <v>2465</v>
      </c>
      <c r="V3278">
        <v>1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102</v>
      </c>
      <c r="AE3278" s="2">
        <v>34</v>
      </c>
      <c r="AF3278" s="2">
        <v>84</v>
      </c>
      <c r="AG3278" s="2">
        <v>89</v>
      </c>
      <c r="AH3278" s="2">
        <v>109</v>
      </c>
      <c r="AI3278" s="2">
        <v>74</v>
      </c>
      <c r="AJ3278" s="2">
        <v>64</v>
      </c>
      <c r="AK3278" s="2">
        <v>0</v>
      </c>
      <c r="AL3278" s="2">
        <v>0</v>
      </c>
      <c r="AM3278" s="2">
        <v>0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0</v>
      </c>
      <c r="AV3278" s="2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  <c r="BG3278" s="2">
        <v>0</v>
      </c>
      <c r="BH3278" s="2">
        <v>0</v>
      </c>
      <c r="BI3278" s="2">
        <v>0</v>
      </c>
      <c r="BJ3278" s="2">
        <v>0</v>
      </c>
      <c r="BK3278" s="2">
        <v>0</v>
      </c>
      <c r="BL3278" s="2">
        <v>4</v>
      </c>
      <c r="BM3278" s="2">
        <v>2</v>
      </c>
      <c r="BN3278" s="2">
        <v>5</v>
      </c>
      <c r="BO3278" s="2">
        <v>3</v>
      </c>
      <c r="BP3278" s="2">
        <v>5</v>
      </c>
      <c r="BQ3278" s="2">
        <v>2</v>
      </c>
      <c r="BR3278" s="2">
        <v>2</v>
      </c>
      <c r="BS3278" s="2">
        <v>0</v>
      </c>
      <c r="BT3278" s="2">
        <v>0</v>
      </c>
      <c r="BU3278" s="2">
        <v>0</v>
      </c>
      <c r="BV3278" s="2">
        <v>0</v>
      </c>
      <c r="BW3278" s="2">
        <v>0</v>
      </c>
      <c r="BX3278" s="2">
        <v>0</v>
      </c>
      <c r="BY3278" s="2">
        <v>0</v>
      </c>
      <c r="BZ3278" s="2">
        <v>0</v>
      </c>
      <c r="CA3278" s="2">
        <v>0</v>
      </c>
      <c r="CB3278" s="2">
        <v>0</v>
      </c>
      <c r="CC3278" s="2">
        <v>0</v>
      </c>
      <c r="CD3278" s="2">
        <v>0</v>
      </c>
      <c r="CE3278" s="2">
        <v>0</v>
      </c>
      <c r="CF3278" s="2">
        <v>0</v>
      </c>
      <c r="CG3278" s="2">
        <v>0</v>
      </c>
      <c r="CH3278" s="2">
        <v>0</v>
      </c>
      <c r="CI3278" s="2">
        <v>0</v>
      </c>
      <c r="CJ3278" s="2">
        <v>0</v>
      </c>
      <c r="CK3278" s="2">
        <v>0</v>
      </c>
      <c r="CL3278" s="2">
        <v>0</v>
      </c>
    </row>
    <row r="3279" spans="1:90" x14ac:dyDescent="0.25">
      <c r="A3279" t="s">
        <v>115</v>
      </c>
      <c r="B3279">
        <v>10501</v>
      </c>
      <c r="C3279" t="s">
        <v>275</v>
      </c>
      <c r="D3279">
        <v>1</v>
      </c>
      <c r="E3279">
        <v>8</v>
      </c>
      <c r="F3279">
        <v>6713</v>
      </c>
      <c r="G3279">
        <v>35006713</v>
      </c>
      <c r="H3279" t="s">
        <v>11590</v>
      </c>
      <c r="I3279">
        <v>454</v>
      </c>
      <c r="J3279" t="s">
        <v>275</v>
      </c>
      <c r="K3279" t="s">
        <v>91</v>
      </c>
      <c r="L3279">
        <v>1</v>
      </c>
      <c r="M3279" t="s">
        <v>275</v>
      </c>
      <c r="N3279">
        <v>8710430</v>
      </c>
      <c r="O3279" t="s">
        <v>92</v>
      </c>
      <c r="P3279" t="s">
        <v>11591</v>
      </c>
      <c r="Q3279">
        <v>426</v>
      </c>
      <c r="R3279">
        <v>11</v>
      </c>
      <c r="S3279">
        <v>47903026</v>
      </c>
      <c r="T3279">
        <v>47903914</v>
      </c>
      <c r="U3279" t="s">
        <v>8879</v>
      </c>
      <c r="V3279">
        <v>1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393</v>
      </c>
      <c r="AI3279" s="2">
        <v>340</v>
      </c>
      <c r="AJ3279" s="2">
        <v>313</v>
      </c>
      <c r="AK3279" s="2">
        <v>0</v>
      </c>
      <c r="AL3279" s="2">
        <v>0</v>
      </c>
      <c r="AM3279" s="2">
        <v>0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0</v>
      </c>
      <c r="AV3279" s="2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  <c r="BG3279" s="2">
        <v>0</v>
      </c>
      <c r="BH3279" s="2">
        <v>0</v>
      </c>
      <c r="BI3279" s="2">
        <v>0</v>
      </c>
      <c r="BJ3279" s="2">
        <v>0</v>
      </c>
      <c r="BK3279" s="2">
        <v>0</v>
      </c>
      <c r="BL3279" s="2">
        <v>0</v>
      </c>
      <c r="BM3279" s="2">
        <v>0</v>
      </c>
      <c r="BN3279" s="2">
        <v>0</v>
      </c>
      <c r="BO3279" s="2">
        <v>0</v>
      </c>
      <c r="BP3279" s="2">
        <v>17</v>
      </c>
      <c r="BQ3279" s="2">
        <v>12</v>
      </c>
      <c r="BR3279" s="2">
        <v>12</v>
      </c>
      <c r="BS3279" s="2">
        <v>0</v>
      </c>
      <c r="BT3279" s="2">
        <v>0</v>
      </c>
      <c r="BU3279" s="2">
        <v>0</v>
      </c>
      <c r="BV3279" s="2">
        <v>0</v>
      </c>
      <c r="BW3279" s="2">
        <v>0</v>
      </c>
      <c r="BX3279" s="2">
        <v>0</v>
      </c>
      <c r="BY3279" s="2">
        <v>0</v>
      </c>
      <c r="BZ3279" s="2">
        <v>0</v>
      </c>
      <c r="CA3279" s="2">
        <v>0</v>
      </c>
      <c r="CB3279" s="2">
        <v>0</v>
      </c>
      <c r="CC3279" s="2">
        <v>0</v>
      </c>
      <c r="CD3279" s="2">
        <v>0</v>
      </c>
      <c r="CE3279" s="2">
        <v>0</v>
      </c>
      <c r="CF3279" s="2">
        <v>0</v>
      </c>
      <c r="CG3279" s="2">
        <v>0</v>
      </c>
      <c r="CH3279" s="2">
        <v>0</v>
      </c>
      <c r="CI3279" s="2">
        <v>0</v>
      </c>
      <c r="CJ3279" s="2">
        <v>0</v>
      </c>
      <c r="CK3279" s="2">
        <v>0</v>
      </c>
      <c r="CL3279" s="2">
        <v>0</v>
      </c>
    </row>
    <row r="3280" spans="1:90" x14ac:dyDescent="0.25">
      <c r="A3280" t="s">
        <v>115</v>
      </c>
      <c r="B3280">
        <v>10501</v>
      </c>
      <c r="C3280" t="s">
        <v>275</v>
      </c>
      <c r="D3280">
        <v>1</v>
      </c>
      <c r="E3280">
        <v>8</v>
      </c>
      <c r="F3280">
        <v>6695</v>
      </c>
      <c r="G3280">
        <v>35006695</v>
      </c>
      <c r="H3280" t="s">
        <v>16748</v>
      </c>
      <c r="I3280">
        <v>454</v>
      </c>
      <c r="J3280" t="s">
        <v>275</v>
      </c>
      <c r="K3280" t="s">
        <v>16749</v>
      </c>
      <c r="L3280">
        <v>1</v>
      </c>
      <c r="M3280" t="s">
        <v>275</v>
      </c>
      <c r="N3280">
        <v>8725240</v>
      </c>
      <c r="O3280" t="s">
        <v>92</v>
      </c>
      <c r="P3280" t="s">
        <v>16750</v>
      </c>
      <c r="Q3280">
        <v>38</v>
      </c>
      <c r="R3280">
        <v>11</v>
      </c>
      <c r="S3280">
        <v>47268558</v>
      </c>
      <c r="T3280">
        <v>47963581</v>
      </c>
      <c r="U3280" t="s">
        <v>16751</v>
      </c>
      <c r="V3280">
        <v>1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31</v>
      </c>
      <c r="AE3280" s="2">
        <v>29</v>
      </c>
      <c r="AF3280" s="2">
        <v>35</v>
      </c>
      <c r="AG3280" s="2">
        <v>48</v>
      </c>
      <c r="AH3280" s="2">
        <v>73</v>
      </c>
      <c r="AI3280" s="2">
        <v>59</v>
      </c>
      <c r="AJ3280" s="2">
        <v>59</v>
      </c>
      <c r="AK3280" s="2">
        <v>0</v>
      </c>
      <c r="AL3280" s="2">
        <v>0</v>
      </c>
      <c r="AM3280" s="2">
        <v>0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2">
        <v>56</v>
      </c>
      <c r="BD3280" s="2">
        <v>12</v>
      </c>
      <c r="BE3280" s="2">
        <v>0</v>
      </c>
      <c r="BF3280" s="2">
        <v>0</v>
      </c>
      <c r="BG3280" s="2">
        <v>0</v>
      </c>
      <c r="BH3280" s="2">
        <v>0</v>
      </c>
      <c r="BI3280" s="2">
        <v>0</v>
      </c>
      <c r="BJ3280" s="2">
        <v>0</v>
      </c>
      <c r="BK3280" s="2">
        <v>0</v>
      </c>
      <c r="BL3280" s="2">
        <v>2</v>
      </c>
      <c r="BM3280" s="2">
        <v>2</v>
      </c>
      <c r="BN3280" s="2">
        <v>2</v>
      </c>
      <c r="BO3280" s="2">
        <v>3</v>
      </c>
      <c r="BP3280" s="2">
        <v>4</v>
      </c>
      <c r="BQ3280" s="2">
        <v>4</v>
      </c>
      <c r="BR3280" s="2">
        <v>3</v>
      </c>
      <c r="BS3280" s="2">
        <v>0</v>
      </c>
      <c r="BT3280" s="2">
        <v>0</v>
      </c>
      <c r="BU3280" s="2">
        <v>0</v>
      </c>
      <c r="BV3280" s="2">
        <v>0</v>
      </c>
      <c r="BW3280" s="2">
        <v>0</v>
      </c>
      <c r="BX3280" s="2">
        <v>0</v>
      </c>
      <c r="BY3280" s="2">
        <v>0</v>
      </c>
      <c r="BZ3280" s="2">
        <v>0</v>
      </c>
      <c r="CA3280" s="2">
        <v>0</v>
      </c>
      <c r="CB3280" s="2">
        <v>0</v>
      </c>
      <c r="CC3280" s="2">
        <v>0</v>
      </c>
      <c r="CD3280" s="2">
        <v>0</v>
      </c>
      <c r="CE3280" s="2">
        <v>0</v>
      </c>
      <c r="CF3280" s="2">
        <v>0</v>
      </c>
      <c r="CG3280" s="2">
        <v>0</v>
      </c>
      <c r="CH3280" s="2">
        <v>0</v>
      </c>
      <c r="CI3280" s="2">
        <v>0</v>
      </c>
      <c r="CJ3280" s="2">
        <v>0</v>
      </c>
      <c r="CK3280" s="2">
        <v>2</v>
      </c>
      <c r="CL3280" s="2">
        <v>2</v>
      </c>
    </row>
    <row r="3281" spans="1:90" x14ac:dyDescent="0.25">
      <c r="A3281" t="s">
        <v>115</v>
      </c>
      <c r="B3281">
        <v>10501</v>
      </c>
      <c r="C3281" t="s">
        <v>275</v>
      </c>
      <c r="D3281">
        <v>1</v>
      </c>
      <c r="E3281">
        <v>8</v>
      </c>
      <c r="F3281">
        <v>6683</v>
      </c>
      <c r="G3281">
        <v>35006683</v>
      </c>
      <c r="H3281" t="s">
        <v>15732</v>
      </c>
      <c r="I3281">
        <v>454</v>
      </c>
      <c r="J3281" t="s">
        <v>275</v>
      </c>
      <c r="K3281" t="s">
        <v>1629</v>
      </c>
      <c r="L3281">
        <v>2</v>
      </c>
      <c r="M3281" t="s">
        <v>349</v>
      </c>
      <c r="N3281">
        <v>8740010</v>
      </c>
      <c r="O3281" t="s">
        <v>92</v>
      </c>
      <c r="P3281" t="s">
        <v>15733</v>
      </c>
      <c r="Q3281" t="s">
        <v>127</v>
      </c>
      <c r="R3281">
        <v>11</v>
      </c>
      <c r="S3281">
        <v>47216114</v>
      </c>
      <c r="T3281">
        <v>47273925</v>
      </c>
      <c r="U3281" t="s">
        <v>15734</v>
      </c>
      <c r="V3281">
        <v>1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122</v>
      </c>
      <c r="AE3281" s="2">
        <v>56</v>
      </c>
      <c r="AF3281" s="2">
        <v>91</v>
      </c>
      <c r="AG3281" s="2">
        <v>108</v>
      </c>
      <c r="AH3281" s="2">
        <v>113</v>
      </c>
      <c r="AI3281" s="2">
        <v>103</v>
      </c>
      <c r="AJ3281" s="2">
        <v>106</v>
      </c>
      <c r="AK3281" s="2">
        <v>0</v>
      </c>
      <c r="AL3281" s="2">
        <v>0</v>
      </c>
      <c r="AM3281" s="2">
        <v>0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0</v>
      </c>
      <c r="BA3281" s="2">
        <v>0</v>
      </c>
      <c r="BB3281" s="2">
        <v>0</v>
      </c>
      <c r="BC3281" s="2">
        <v>47</v>
      </c>
      <c r="BD3281" s="2">
        <v>4</v>
      </c>
      <c r="BE3281" s="2">
        <v>0</v>
      </c>
      <c r="BF3281" s="2">
        <v>0</v>
      </c>
      <c r="BG3281" s="2">
        <v>0</v>
      </c>
      <c r="BH3281" s="2">
        <v>0</v>
      </c>
      <c r="BI3281" s="2">
        <v>0</v>
      </c>
      <c r="BJ3281" s="2">
        <v>0</v>
      </c>
      <c r="BK3281" s="2">
        <v>0</v>
      </c>
      <c r="BL3281" s="2">
        <v>6</v>
      </c>
      <c r="BM3281" s="2">
        <v>3</v>
      </c>
      <c r="BN3281" s="2">
        <v>5</v>
      </c>
      <c r="BO3281" s="2">
        <v>5</v>
      </c>
      <c r="BP3281" s="2">
        <v>4</v>
      </c>
      <c r="BQ3281" s="2">
        <v>4</v>
      </c>
      <c r="BR3281" s="2">
        <v>3</v>
      </c>
      <c r="BS3281" s="2">
        <v>0</v>
      </c>
      <c r="BT3281" s="2">
        <v>0</v>
      </c>
      <c r="BU3281" s="2">
        <v>0</v>
      </c>
      <c r="BV3281" s="2">
        <v>0</v>
      </c>
      <c r="BW3281" s="2">
        <v>0</v>
      </c>
      <c r="BX3281" s="2">
        <v>0</v>
      </c>
      <c r="BY3281" s="2">
        <v>0</v>
      </c>
      <c r="BZ3281" s="2">
        <v>0</v>
      </c>
      <c r="CA3281" s="2">
        <v>0</v>
      </c>
      <c r="CB3281" s="2">
        <v>0</v>
      </c>
      <c r="CC3281" s="2">
        <v>0</v>
      </c>
      <c r="CD3281" s="2">
        <v>0</v>
      </c>
      <c r="CE3281" s="2">
        <v>0</v>
      </c>
      <c r="CF3281" s="2">
        <v>0</v>
      </c>
      <c r="CG3281" s="2">
        <v>0</v>
      </c>
      <c r="CH3281" s="2">
        <v>0</v>
      </c>
      <c r="CI3281" s="2">
        <v>0</v>
      </c>
      <c r="CJ3281" s="2">
        <v>0</v>
      </c>
      <c r="CK3281" s="2">
        <v>2</v>
      </c>
      <c r="CL3281" s="2">
        <v>2</v>
      </c>
    </row>
    <row r="3282" spans="1:90" x14ac:dyDescent="0.25">
      <c r="A3282" t="s">
        <v>115</v>
      </c>
      <c r="B3282">
        <v>10501</v>
      </c>
      <c r="C3282" t="s">
        <v>275</v>
      </c>
      <c r="D3282">
        <v>1</v>
      </c>
      <c r="E3282">
        <v>8</v>
      </c>
      <c r="F3282">
        <v>906682</v>
      </c>
      <c r="G3282">
        <v>35906682</v>
      </c>
      <c r="H3282" t="s">
        <v>5805</v>
      </c>
      <c r="I3282">
        <v>454</v>
      </c>
      <c r="J3282" t="s">
        <v>275</v>
      </c>
      <c r="K3282" t="s">
        <v>5522</v>
      </c>
      <c r="L3282">
        <v>2</v>
      </c>
      <c r="M3282" t="s">
        <v>349</v>
      </c>
      <c r="N3282">
        <v>8744060</v>
      </c>
      <c r="O3282" t="s">
        <v>92</v>
      </c>
      <c r="P3282" t="s">
        <v>5806</v>
      </c>
      <c r="Q3282">
        <v>578</v>
      </c>
      <c r="R3282">
        <v>11</v>
      </c>
      <c r="S3282">
        <v>47225744</v>
      </c>
      <c r="T3282">
        <v>47273866</v>
      </c>
      <c r="U3282" t="s">
        <v>5807</v>
      </c>
      <c r="V3282">
        <v>1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144</v>
      </c>
      <c r="AE3282" s="2">
        <v>67</v>
      </c>
      <c r="AF3282" s="2">
        <v>141</v>
      </c>
      <c r="AG3282" s="2">
        <v>109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0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0</v>
      </c>
      <c r="BA3282" s="2">
        <v>0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  <c r="BG3282" s="2">
        <v>0</v>
      </c>
      <c r="BH3282" s="2">
        <v>0</v>
      </c>
      <c r="BI3282" s="2">
        <v>0</v>
      </c>
      <c r="BJ3282" s="2">
        <v>0</v>
      </c>
      <c r="BK3282" s="2">
        <v>0</v>
      </c>
      <c r="BL3282" s="2">
        <v>7</v>
      </c>
      <c r="BM3282" s="2">
        <v>3</v>
      </c>
      <c r="BN3282" s="2">
        <v>4</v>
      </c>
      <c r="BO3282" s="2">
        <v>4</v>
      </c>
      <c r="BP3282" s="2">
        <v>0</v>
      </c>
      <c r="BQ3282" s="2">
        <v>0</v>
      </c>
      <c r="BR3282" s="2">
        <v>0</v>
      </c>
      <c r="BS3282" s="2">
        <v>0</v>
      </c>
      <c r="BT3282" s="2">
        <v>0</v>
      </c>
      <c r="BU3282" s="2">
        <v>0</v>
      </c>
      <c r="BV3282" s="2">
        <v>0</v>
      </c>
      <c r="BW3282" s="2">
        <v>0</v>
      </c>
      <c r="BX3282" s="2">
        <v>0</v>
      </c>
      <c r="BY3282" s="2">
        <v>0</v>
      </c>
      <c r="BZ3282" s="2">
        <v>0</v>
      </c>
      <c r="CA3282" s="2">
        <v>0</v>
      </c>
      <c r="CB3282" s="2">
        <v>0</v>
      </c>
      <c r="CC3282" s="2">
        <v>0</v>
      </c>
      <c r="CD3282" s="2">
        <v>0</v>
      </c>
      <c r="CE3282" s="2">
        <v>0</v>
      </c>
      <c r="CF3282" s="2">
        <v>0</v>
      </c>
      <c r="CG3282" s="2">
        <v>0</v>
      </c>
      <c r="CH3282" s="2">
        <v>0</v>
      </c>
      <c r="CI3282" s="2">
        <v>0</v>
      </c>
      <c r="CJ3282" s="2">
        <v>0</v>
      </c>
      <c r="CK3282" s="2">
        <v>0</v>
      </c>
      <c r="CL3282" s="2">
        <v>0</v>
      </c>
    </row>
    <row r="3283" spans="1:90" x14ac:dyDescent="0.25">
      <c r="A3283" t="s">
        <v>115</v>
      </c>
      <c r="B3283">
        <v>10501</v>
      </c>
      <c r="C3283" t="s">
        <v>275</v>
      </c>
      <c r="D3283">
        <v>1</v>
      </c>
      <c r="E3283">
        <v>8</v>
      </c>
      <c r="F3283">
        <v>912177</v>
      </c>
      <c r="G3283">
        <v>35912177</v>
      </c>
      <c r="H3283" t="s">
        <v>8449</v>
      </c>
      <c r="I3283">
        <v>454</v>
      </c>
      <c r="J3283" t="s">
        <v>275</v>
      </c>
      <c r="K3283" t="s">
        <v>6519</v>
      </c>
      <c r="L3283">
        <v>1</v>
      </c>
      <c r="M3283" t="s">
        <v>275</v>
      </c>
      <c r="N3283">
        <v>8753315</v>
      </c>
      <c r="O3283" t="s">
        <v>92</v>
      </c>
      <c r="P3283" t="s">
        <v>8450</v>
      </c>
      <c r="Q3283">
        <v>680</v>
      </c>
      <c r="R3283">
        <v>11</v>
      </c>
      <c r="S3283">
        <v>47217279</v>
      </c>
      <c r="T3283">
        <v>47221365</v>
      </c>
      <c r="U3283" t="s">
        <v>8451</v>
      </c>
      <c r="V3283">
        <v>1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101</v>
      </c>
      <c r="AE3283" s="2">
        <v>49</v>
      </c>
      <c r="AF3283" s="2">
        <v>98</v>
      </c>
      <c r="AG3283" s="2">
        <v>83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0</v>
      </c>
      <c r="BA3283" s="2">
        <v>0</v>
      </c>
      <c r="BB3283" s="2">
        <v>0</v>
      </c>
      <c r="BC3283" s="2">
        <v>0</v>
      </c>
      <c r="BD3283" s="2">
        <v>7</v>
      </c>
      <c r="BE3283" s="2">
        <v>0</v>
      </c>
      <c r="BF3283" s="2">
        <v>0</v>
      </c>
      <c r="BG3283" s="2">
        <v>0</v>
      </c>
      <c r="BH3283" s="2">
        <v>0</v>
      </c>
      <c r="BI3283" s="2">
        <v>0</v>
      </c>
      <c r="BJ3283" s="2">
        <v>0</v>
      </c>
      <c r="BK3283" s="2">
        <v>0</v>
      </c>
      <c r="BL3283" s="2">
        <v>4</v>
      </c>
      <c r="BM3283" s="2">
        <v>3</v>
      </c>
      <c r="BN3283" s="2">
        <v>6</v>
      </c>
      <c r="BO3283" s="2">
        <v>5</v>
      </c>
      <c r="BP3283" s="2">
        <v>0</v>
      </c>
      <c r="BQ3283" s="2">
        <v>0</v>
      </c>
      <c r="BR3283" s="2">
        <v>0</v>
      </c>
      <c r="BS3283" s="2">
        <v>0</v>
      </c>
      <c r="BT3283" s="2">
        <v>0</v>
      </c>
      <c r="BU3283" s="2">
        <v>0</v>
      </c>
      <c r="BV3283" s="2">
        <v>0</v>
      </c>
      <c r="BW3283" s="2">
        <v>0</v>
      </c>
      <c r="BX3283" s="2">
        <v>0</v>
      </c>
      <c r="BY3283" s="2">
        <v>0</v>
      </c>
      <c r="BZ3283" s="2">
        <v>0</v>
      </c>
      <c r="CA3283" s="2">
        <v>0</v>
      </c>
      <c r="CB3283" s="2">
        <v>0</v>
      </c>
      <c r="CC3283" s="2">
        <v>0</v>
      </c>
      <c r="CD3283" s="2">
        <v>0</v>
      </c>
      <c r="CE3283" s="2">
        <v>0</v>
      </c>
      <c r="CF3283" s="2">
        <v>0</v>
      </c>
      <c r="CG3283" s="2">
        <v>0</v>
      </c>
      <c r="CH3283" s="2">
        <v>0</v>
      </c>
      <c r="CI3283" s="2">
        <v>0</v>
      </c>
      <c r="CJ3283" s="2">
        <v>0</v>
      </c>
      <c r="CK3283" s="2">
        <v>0</v>
      </c>
      <c r="CL3283" s="2">
        <v>2</v>
      </c>
    </row>
    <row r="3284" spans="1:90" x14ac:dyDescent="0.25">
      <c r="A3284" t="s">
        <v>115</v>
      </c>
      <c r="B3284">
        <v>10501</v>
      </c>
      <c r="C3284" t="s">
        <v>275</v>
      </c>
      <c r="D3284">
        <v>1</v>
      </c>
      <c r="E3284">
        <v>8</v>
      </c>
      <c r="F3284">
        <v>901945</v>
      </c>
      <c r="G3284">
        <v>35901945</v>
      </c>
      <c r="H3284" t="s">
        <v>4258</v>
      </c>
      <c r="I3284">
        <v>454</v>
      </c>
      <c r="J3284" t="s">
        <v>275</v>
      </c>
      <c r="K3284" t="s">
        <v>4259</v>
      </c>
      <c r="L3284">
        <v>1</v>
      </c>
      <c r="M3284" t="s">
        <v>275</v>
      </c>
      <c r="N3284">
        <v>8738080</v>
      </c>
      <c r="O3284" t="s">
        <v>4259</v>
      </c>
      <c r="P3284" t="s">
        <v>4260</v>
      </c>
      <c r="Q3284">
        <v>111</v>
      </c>
      <c r="R3284">
        <v>11</v>
      </c>
      <c r="S3284">
        <v>47963224</v>
      </c>
      <c r="T3284">
        <v>47965509</v>
      </c>
      <c r="U3284" t="s">
        <v>4261</v>
      </c>
      <c r="V3284">
        <v>1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108</v>
      </c>
      <c r="AE3284" s="2">
        <v>53</v>
      </c>
      <c r="AF3284" s="2">
        <v>96</v>
      </c>
      <c r="AG3284" s="2">
        <v>83</v>
      </c>
      <c r="AH3284" s="2">
        <v>102</v>
      </c>
      <c r="AI3284" s="2">
        <v>135</v>
      </c>
      <c r="AJ3284" s="2">
        <v>113</v>
      </c>
      <c r="AK3284" s="2">
        <v>0</v>
      </c>
      <c r="AL3284" s="2">
        <v>0</v>
      </c>
      <c r="AM3284" s="2">
        <v>0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2">
        <v>276</v>
      </c>
      <c r="BD3284" s="2">
        <v>7</v>
      </c>
      <c r="BE3284" s="2">
        <v>0</v>
      </c>
      <c r="BF3284" s="2">
        <v>0</v>
      </c>
      <c r="BG3284" s="2">
        <v>0</v>
      </c>
      <c r="BH3284" s="2">
        <v>0</v>
      </c>
      <c r="BI3284" s="2">
        <v>0</v>
      </c>
      <c r="BJ3284" s="2">
        <v>0</v>
      </c>
      <c r="BK3284" s="2">
        <v>0</v>
      </c>
      <c r="BL3284" s="2">
        <v>7</v>
      </c>
      <c r="BM3284" s="2">
        <v>4</v>
      </c>
      <c r="BN3284" s="2">
        <v>4</v>
      </c>
      <c r="BO3284" s="2">
        <v>5</v>
      </c>
      <c r="BP3284" s="2">
        <v>5</v>
      </c>
      <c r="BQ3284" s="2">
        <v>4</v>
      </c>
      <c r="BR3284" s="2">
        <v>4</v>
      </c>
      <c r="BS3284" s="2">
        <v>0</v>
      </c>
      <c r="BT3284" s="2">
        <v>0</v>
      </c>
      <c r="BU3284" s="2">
        <v>0</v>
      </c>
      <c r="BV3284" s="2">
        <v>0</v>
      </c>
      <c r="BW3284" s="2">
        <v>0</v>
      </c>
      <c r="BX3284" s="2">
        <v>0</v>
      </c>
      <c r="BY3284" s="2">
        <v>0</v>
      </c>
      <c r="BZ3284" s="2">
        <v>0</v>
      </c>
      <c r="CA3284" s="2">
        <v>0</v>
      </c>
      <c r="CB3284" s="2">
        <v>0</v>
      </c>
      <c r="CC3284" s="2">
        <v>0</v>
      </c>
      <c r="CD3284" s="2">
        <v>0</v>
      </c>
      <c r="CE3284" s="2">
        <v>0</v>
      </c>
      <c r="CF3284" s="2">
        <v>0</v>
      </c>
      <c r="CG3284" s="2">
        <v>0</v>
      </c>
      <c r="CH3284" s="2">
        <v>0</v>
      </c>
      <c r="CI3284" s="2">
        <v>0</v>
      </c>
      <c r="CJ3284" s="2">
        <v>0</v>
      </c>
      <c r="CK3284" s="2">
        <v>18</v>
      </c>
      <c r="CL3284" s="2">
        <v>2</v>
      </c>
    </row>
    <row r="3285" spans="1:90" x14ac:dyDescent="0.25">
      <c r="A3285" t="s">
        <v>115</v>
      </c>
      <c r="B3285">
        <v>10501</v>
      </c>
      <c r="C3285" t="s">
        <v>275</v>
      </c>
      <c r="D3285">
        <v>1</v>
      </c>
      <c r="E3285">
        <v>8</v>
      </c>
      <c r="F3285">
        <v>41117</v>
      </c>
      <c r="G3285">
        <v>35041117</v>
      </c>
      <c r="H3285" t="s">
        <v>13166</v>
      </c>
      <c r="I3285">
        <v>454</v>
      </c>
      <c r="J3285" t="s">
        <v>275</v>
      </c>
      <c r="K3285" t="s">
        <v>13167</v>
      </c>
      <c r="L3285">
        <v>1</v>
      </c>
      <c r="M3285" t="s">
        <v>275</v>
      </c>
      <c r="N3285">
        <v>8775100</v>
      </c>
      <c r="O3285" t="s">
        <v>92</v>
      </c>
      <c r="P3285" t="s">
        <v>13168</v>
      </c>
      <c r="Q3285">
        <v>41</v>
      </c>
      <c r="R3285">
        <v>11</v>
      </c>
      <c r="S3285">
        <v>47902631</v>
      </c>
      <c r="T3285">
        <v>47903648</v>
      </c>
      <c r="U3285" t="s">
        <v>13169</v>
      </c>
      <c r="V3285">
        <v>1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46</v>
      </c>
      <c r="AE3285" s="2">
        <v>0</v>
      </c>
      <c r="AF3285" s="2">
        <v>53</v>
      </c>
      <c r="AG3285" s="2">
        <v>64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0</v>
      </c>
      <c r="AV3285" s="2">
        <v>0</v>
      </c>
      <c r="AW3285" s="2">
        <v>0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  <c r="BG3285" s="2">
        <v>0</v>
      </c>
      <c r="BH3285" s="2">
        <v>0</v>
      </c>
      <c r="BI3285" s="2">
        <v>0</v>
      </c>
      <c r="BJ3285" s="2">
        <v>0</v>
      </c>
      <c r="BK3285" s="2">
        <v>0</v>
      </c>
      <c r="BL3285" s="2">
        <v>3</v>
      </c>
      <c r="BM3285" s="2">
        <v>0</v>
      </c>
      <c r="BN3285" s="2">
        <v>3</v>
      </c>
      <c r="BO3285" s="2">
        <v>4</v>
      </c>
      <c r="BP3285" s="2">
        <v>0</v>
      </c>
      <c r="BQ3285" s="2">
        <v>0</v>
      </c>
      <c r="BR3285" s="2">
        <v>0</v>
      </c>
      <c r="BS3285" s="2">
        <v>0</v>
      </c>
      <c r="BT3285" s="2">
        <v>0</v>
      </c>
      <c r="BU3285" s="2">
        <v>0</v>
      </c>
      <c r="BV3285" s="2">
        <v>0</v>
      </c>
      <c r="BW3285" s="2">
        <v>0</v>
      </c>
      <c r="BX3285" s="2">
        <v>0</v>
      </c>
      <c r="BY3285" s="2">
        <v>0</v>
      </c>
      <c r="BZ3285" s="2">
        <v>0</v>
      </c>
      <c r="CA3285" s="2">
        <v>0</v>
      </c>
      <c r="CB3285" s="2">
        <v>0</v>
      </c>
      <c r="CC3285" s="2">
        <v>0</v>
      </c>
      <c r="CD3285" s="2">
        <v>0</v>
      </c>
      <c r="CE3285" s="2">
        <v>0</v>
      </c>
      <c r="CF3285" s="2">
        <v>0</v>
      </c>
      <c r="CG3285" s="2">
        <v>0</v>
      </c>
      <c r="CH3285" s="2">
        <v>0</v>
      </c>
      <c r="CI3285" s="2">
        <v>0</v>
      </c>
      <c r="CJ3285" s="2">
        <v>0</v>
      </c>
      <c r="CK3285" s="2">
        <v>0</v>
      </c>
      <c r="CL3285" s="2">
        <v>0</v>
      </c>
    </row>
    <row r="3286" spans="1:90" x14ac:dyDescent="0.25">
      <c r="A3286" t="s">
        <v>115</v>
      </c>
      <c r="B3286">
        <v>10501</v>
      </c>
      <c r="C3286" t="s">
        <v>275</v>
      </c>
      <c r="D3286">
        <v>1</v>
      </c>
      <c r="E3286">
        <v>8</v>
      </c>
      <c r="F3286">
        <v>191243</v>
      </c>
      <c r="G3286">
        <v>35191243</v>
      </c>
      <c r="H3286" t="s">
        <v>16355</v>
      </c>
      <c r="I3286">
        <v>454</v>
      </c>
      <c r="J3286" t="s">
        <v>275</v>
      </c>
      <c r="K3286" t="s">
        <v>14217</v>
      </c>
      <c r="L3286">
        <v>1</v>
      </c>
      <c r="M3286" t="s">
        <v>275</v>
      </c>
      <c r="N3286">
        <v>8725020</v>
      </c>
      <c r="O3286" t="s">
        <v>92</v>
      </c>
      <c r="P3286" t="s">
        <v>16356</v>
      </c>
      <c r="Q3286" t="s">
        <v>127</v>
      </c>
      <c r="R3286">
        <v>11</v>
      </c>
      <c r="S3286">
        <v>47265726</v>
      </c>
      <c r="U3286" t="s">
        <v>16357</v>
      </c>
      <c r="V3286">
        <v>1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101</v>
      </c>
      <c r="AI3286" s="2">
        <v>61</v>
      </c>
      <c r="AJ3286" s="2">
        <v>68</v>
      </c>
      <c r="AK3286" s="2">
        <v>0</v>
      </c>
      <c r="AL3286" s="2">
        <v>0</v>
      </c>
      <c r="AM3286" s="2">
        <v>0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  <c r="BG3286" s="2">
        <v>0</v>
      </c>
      <c r="BH3286" s="2">
        <v>0</v>
      </c>
      <c r="BI3286" s="2">
        <v>0</v>
      </c>
      <c r="BJ3286" s="2">
        <v>0</v>
      </c>
      <c r="BK3286" s="2">
        <v>0</v>
      </c>
      <c r="BL3286" s="2">
        <v>0</v>
      </c>
      <c r="BM3286" s="2">
        <v>0</v>
      </c>
      <c r="BN3286" s="2">
        <v>0</v>
      </c>
      <c r="BO3286" s="2">
        <v>0</v>
      </c>
      <c r="BP3286" s="2">
        <v>4</v>
      </c>
      <c r="BQ3286" s="2">
        <v>2</v>
      </c>
      <c r="BR3286" s="2">
        <v>2</v>
      </c>
      <c r="BS3286" s="2">
        <v>0</v>
      </c>
      <c r="BT3286" s="2">
        <v>0</v>
      </c>
      <c r="BU3286" s="2">
        <v>0</v>
      </c>
      <c r="BV3286" s="2">
        <v>0</v>
      </c>
      <c r="BW3286" s="2">
        <v>0</v>
      </c>
      <c r="BX3286" s="2">
        <v>0</v>
      </c>
      <c r="BY3286" s="2">
        <v>0</v>
      </c>
      <c r="BZ3286" s="2">
        <v>0</v>
      </c>
      <c r="CA3286" s="2">
        <v>0</v>
      </c>
      <c r="CB3286" s="2">
        <v>0</v>
      </c>
      <c r="CC3286" s="2">
        <v>0</v>
      </c>
      <c r="CD3286" s="2">
        <v>0</v>
      </c>
      <c r="CE3286" s="2">
        <v>0</v>
      </c>
      <c r="CF3286" s="2">
        <v>0</v>
      </c>
      <c r="CG3286" s="2">
        <v>0</v>
      </c>
      <c r="CH3286" s="2">
        <v>0</v>
      </c>
      <c r="CI3286" s="2">
        <v>0</v>
      </c>
      <c r="CJ3286" s="2">
        <v>0</v>
      </c>
      <c r="CK3286" s="2">
        <v>0</v>
      </c>
      <c r="CL3286" s="2">
        <v>0</v>
      </c>
    </row>
    <row r="3287" spans="1:90" x14ac:dyDescent="0.25">
      <c r="A3287" t="s">
        <v>115</v>
      </c>
      <c r="B3287">
        <v>10501</v>
      </c>
      <c r="C3287" t="s">
        <v>275</v>
      </c>
      <c r="D3287">
        <v>1</v>
      </c>
      <c r="E3287">
        <v>8</v>
      </c>
      <c r="F3287">
        <v>923977</v>
      </c>
      <c r="G3287">
        <v>35923977</v>
      </c>
      <c r="H3287" t="s">
        <v>6415</v>
      </c>
      <c r="I3287">
        <v>454</v>
      </c>
      <c r="J3287" t="s">
        <v>275</v>
      </c>
      <c r="K3287" t="s">
        <v>6416</v>
      </c>
      <c r="L3287">
        <v>1</v>
      </c>
      <c r="M3287" t="s">
        <v>275</v>
      </c>
      <c r="N3287">
        <v>8743150</v>
      </c>
      <c r="O3287" t="s">
        <v>92</v>
      </c>
      <c r="P3287" t="s">
        <v>6417</v>
      </c>
      <c r="Q3287">
        <v>120</v>
      </c>
      <c r="R3287">
        <v>11</v>
      </c>
      <c r="S3287">
        <v>47216111</v>
      </c>
      <c r="T3287">
        <v>47945055</v>
      </c>
      <c r="U3287" t="s">
        <v>6418</v>
      </c>
      <c r="V3287">
        <v>1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301</v>
      </c>
      <c r="AI3287" s="2">
        <v>312</v>
      </c>
      <c r="AJ3287" s="2">
        <v>204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0</v>
      </c>
      <c r="AV3287" s="2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0</v>
      </c>
      <c r="BB3287" s="2">
        <v>0</v>
      </c>
      <c r="BC3287" s="2">
        <v>89</v>
      </c>
      <c r="BD3287" s="2">
        <v>6</v>
      </c>
      <c r="BE3287" s="2">
        <v>0</v>
      </c>
      <c r="BF3287" s="2">
        <v>0</v>
      </c>
      <c r="BG3287" s="2">
        <v>0</v>
      </c>
      <c r="BH3287" s="2">
        <v>0</v>
      </c>
      <c r="BI3287" s="2">
        <v>0</v>
      </c>
      <c r="BJ3287" s="2">
        <v>0</v>
      </c>
      <c r="BK3287" s="2">
        <v>0</v>
      </c>
      <c r="BL3287" s="2">
        <v>0</v>
      </c>
      <c r="BM3287" s="2">
        <v>0</v>
      </c>
      <c r="BN3287" s="2">
        <v>0</v>
      </c>
      <c r="BO3287" s="2">
        <v>0</v>
      </c>
      <c r="BP3287" s="2">
        <v>9</v>
      </c>
      <c r="BQ3287" s="2">
        <v>12</v>
      </c>
      <c r="BR3287" s="2">
        <v>10</v>
      </c>
      <c r="BS3287" s="2">
        <v>0</v>
      </c>
      <c r="BT3287" s="2">
        <v>0</v>
      </c>
      <c r="BU3287" s="2">
        <v>0</v>
      </c>
      <c r="BV3287" s="2">
        <v>0</v>
      </c>
      <c r="BW3287" s="2">
        <v>0</v>
      </c>
      <c r="BX3287" s="2">
        <v>0</v>
      </c>
      <c r="BY3287" s="2">
        <v>0</v>
      </c>
      <c r="BZ3287" s="2">
        <v>0</v>
      </c>
      <c r="CA3287" s="2">
        <v>0</v>
      </c>
      <c r="CB3287" s="2">
        <v>0</v>
      </c>
      <c r="CC3287" s="2">
        <v>0</v>
      </c>
      <c r="CD3287" s="2">
        <v>0</v>
      </c>
      <c r="CE3287" s="2">
        <v>0</v>
      </c>
      <c r="CF3287" s="2">
        <v>0</v>
      </c>
      <c r="CG3287" s="2">
        <v>0</v>
      </c>
      <c r="CH3287" s="2">
        <v>0</v>
      </c>
      <c r="CI3287" s="2">
        <v>0</v>
      </c>
      <c r="CJ3287" s="2">
        <v>0</v>
      </c>
      <c r="CK3287" s="2">
        <v>3</v>
      </c>
      <c r="CL3287" s="2">
        <v>2</v>
      </c>
    </row>
    <row r="3288" spans="1:90" x14ac:dyDescent="0.25">
      <c r="A3288" t="s">
        <v>115</v>
      </c>
      <c r="B3288">
        <v>10501</v>
      </c>
      <c r="C3288" t="s">
        <v>275</v>
      </c>
      <c r="D3288">
        <v>1</v>
      </c>
      <c r="E3288">
        <v>8</v>
      </c>
      <c r="F3288">
        <v>923072</v>
      </c>
      <c r="G3288">
        <v>35923072</v>
      </c>
      <c r="H3288" t="s">
        <v>12121</v>
      </c>
      <c r="I3288">
        <v>454</v>
      </c>
      <c r="J3288" t="s">
        <v>275</v>
      </c>
      <c r="K3288" t="s">
        <v>2236</v>
      </c>
      <c r="L3288">
        <v>1</v>
      </c>
      <c r="M3288" t="s">
        <v>275</v>
      </c>
      <c r="N3288">
        <v>8738260</v>
      </c>
      <c r="O3288" t="s">
        <v>92</v>
      </c>
      <c r="P3288" t="s">
        <v>9721</v>
      </c>
      <c r="Q3288">
        <v>187</v>
      </c>
      <c r="R3288">
        <v>11</v>
      </c>
      <c r="S3288">
        <v>47229374</v>
      </c>
      <c r="T3288">
        <v>47231124</v>
      </c>
      <c r="U3288" t="s">
        <v>12122</v>
      </c>
      <c r="V3288">
        <v>1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140</v>
      </c>
      <c r="AE3288" s="2">
        <v>60</v>
      </c>
      <c r="AF3288" s="2">
        <v>118</v>
      </c>
      <c r="AG3288" s="2">
        <v>144</v>
      </c>
      <c r="AH3288" s="2">
        <v>123</v>
      </c>
      <c r="AI3288" s="2">
        <v>102</v>
      </c>
      <c r="AJ3288" s="2">
        <v>81</v>
      </c>
      <c r="AK3288" s="2">
        <v>0</v>
      </c>
      <c r="AL3288" s="2">
        <v>0</v>
      </c>
      <c r="AM3288" s="2">
        <v>0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0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2">
        <v>0</v>
      </c>
      <c r="BD3288" s="2">
        <v>5</v>
      </c>
      <c r="BE3288" s="2">
        <v>0</v>
      </c>
      <c r="BF3288" s="2">
        <v>0</v>
      </c>
      <c r="BG3288" s="2">
        <v>0</v>
      </c>
      <c r="BH3288" s="2">
        <v>0</v>
      </c>
      <c r="BI3288" s="2">
        <v>0</v>
      </c>
      <c r="BJ3288" s="2">
        <v>0</v>
      </c>
      <c r="BK3288" s="2">
        <v>0</v>
      </c>
      <c r="BL3288" s="2">
        <v>5</v>
      </c>
      <c r="BM3288" s="2">
        <v>4</v>
      </c>
      <c r="BN3288" s="2">
        <v>4</v>
      </c>
      <c r="BO3288" s="2">
        <v>8</v>
      </c>
      <c r="BP3288" s="2">
        <v>3</v>
      </c>
      <c r="BQ3288" s="2">
        <v>5</v>
      </c>
      <c r="BR3288" s="2">
        <v>5</v>
      </c>
      <c r="BS3288" s="2">
        <v>0</v>
      </c>
      <c r="BT3288" s="2">
        <v>0</v>
      </c>
      <c r="BU3288" s="2">
        <v>0</v>
      </c>
      <c r="BV3288" s="2">
        <v>0</v>
      </c>
      <c r="BW3288" s="2">
        <v>0</v>
      </c>
      <c r="BX3288" s="2">
        <v>0</v>
      </c>
      <c r="BY3288" s="2">
        <v>0</v>
      </c>
      <c r="BZ3288" s="2">
        <v>0</v>
      </c>
      <c r="CA3288" s="2">
        <v>0</v>
      </c>
      <c r="CB3288" s="2">
        <v>0</v>
      </c>
      <c r="CC3288" s="2">
        <v>0</v>
      </c>
      <c r="CD3288" s="2">
        <v>0</v>
      </c>
      <c r="CE3288" s="2">
        <v>0</v>
      </c>
      <c r="CF3288" s="2">
        <v>0</v>
      </c>
      <c r="CG3288" s="2">
        <v>0</v>
      </c>
      <c r="CH3288" s="2">
        <v>0</v>
      </c>
      <c r="CI3288" s="2">
        <v>0</v>
      </c>
      <c r="CJ3288" s="2">
        <v>0</v>
      </c>
      <c r="CK3288" s="2">
        <v>0</v>
      </c>
      <c r="CL3288" s="2">
        <v>1</v>
      </c>
    </row>
    <row r="3289" spans="1:90" x14ac:dyDescent="0.25">
      <c r="A3289" t="s">
        <v>115</v>
      </c>
      <c r="B3289">
        <v>10501</v>
      </c>
      <c r="C3289" t="s">
        <v>275</v>
      </c>
      <c r="D3289">
        <v>1</v>
      </c>
      <c r="E3289">
        <v>8</v>
      </c>
      <c r="F3289">
        <v>6671</v>
      </c>
      <c r="G3289">
        <v>35006671</v>
      </c>
      <c r="H3289" t="s">
        <v>12087</v>
      </c>
      <c r="I3289">
        <v>454</v>
      </c>
      <c r="J3289" t="s">
        <v>275</v>
      </c>
      <c r="K3289" t="s">
        <v>8748</v>
      </c>
      <c r="L3289">
        <v>6</v>
      </c>
      <c r="M3289" t="s">
        <v>8748</v>
      </c>
      <c r="N3289">
        <v>8890000</v>
      </c>
      <c r="P3289" t="s">
        <v>12088</v>
      </c>
      <c r="Q3289" t="s">
        <v>127</v>
      </c>
      <c r="R3289">
        <v>11</v>
      </c>
      <c r="S3289">
        <v>47921188</v>
      </c>
      <c r="T3289">
        <v>47921648</v>
      </c>
      <c r="U3289" t="s">
        <v>12089</v>
      </c>
      <c r="V3289">
        <v>1</v>
      </c>
      <c r="W3289" s="2">
        <v>0</v>
      </c>
      <c r="X3289" s="2">
        <v>0</v>
      </c>
      <c r="Y3289" s="2">
        <v>0</v>
      </c>
      <c r="Z3289" s="2">
        <v>28</v>
      </c>
      <c r="AA3289" s="2">
        <v>23</v>
      </c>
      <c r="AB3289" s="2">
        <v>25</v>
      </c>
      <c r="AC3289" s="2">
        <v>30</v>
      </c>
      <c r="AD3289" s="2">
        <v>59</v>
      </c>
      <c r="AE3289" s="2">
        <v>43</v>
      </c>
      <c r="AF3289" s="2">
        <v>75</v>
      </c>
      <c r="AG3289" s="2">
        <v>72</v>
      </c>
      <c r="AH3289" s="2">
        <v>92</v>
      </c>
      <c r="AI3289" s="2">
        <v>72</v>
      </c>
      <c r="AJ3289" s="2">
        <v>75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  <c r="BG3289" s="2">
        <v>0</v>
      </c>
      <c r="BH3289" s="2">
        <v>1</v>
      </c>
      <c r="BI3289" s="2">
        <v>2</v>
      </c>
      <c r="BJ3289" s="2">
        <v>2</v>
      </c>
      <c r="BK3289" s="2">
        <v>2</v>
      </c>
      <c r="BL3289" s="2">
        <v>4</v>
      </c>
      <c r="BM3289" s="2">
        <v>4</v>
      </c>
      <c r="BN3289" s="2">
        <v>2</v>
      </c>
      <c r="BO3289" s="2">
        <v>2</v>
      </c>
      <c r="BP3289" s="2">
        <v>4</v>
      </c>
      <c r="BQ3289" s="2">
        <v>3</v>
      </c>
      <c r="BR3289" s="2">
        <v>4</v>
      </c>
      <c r="BS3289" s="2">
        <v>0</v>
      </c>
      <c r="BT3289" s="2">
        <v>0</v>
      </c>
      <c r="BU3289" s="2">
        <v>0</v>
      </c>
      <c r="BV3289" s="2">
        <v>0</v>
      </c>
      <c r="BW3289" s="2">
        <v>0</v>
      </c>
      <c r="BX3289" s="2">
        <v>0</v>
      </c>
      <c r="BY3289" s="2">
        <v>0</v>
      </c>
      <c r="BZ3289" s="2">
        <v>0</v>
      </c>
      <c r="CA3289" s="2">
        <v>0</v>
      </c>
      <c r="CB3289" s="2">
        <v>0</v>
      </c>
      <c r="CC3289" s="2">
        <v>0</v>
      </c>
      <c r="CD3289" s="2">
        <v>0</v>
      </c>
      <c r="CE3289" s="2">
        <v>0</v>
      </c>
      <c r="CF3289" s="2">
        <v>0</v>
      </c>
      <c r="CG3289" s="2">
        <v>0</v>
      </c>
      <c r="CH3289" s="2">
        <v>0</v>
      </c>
      <c r="CI3289" s="2">
        <v>0</v>
      </c>
      <c r="CJ3289" s="2">
        <v>0</v>
      </c>
      <c r="CK3289" s="2">
        <v>0</v>
      </c>
      <c r="CL3289" s="2">
        <v>0</v>
      </c>
    </row>
    <row r="3290" spans="1:90" x14ac:dyDescent="0.25">
      <c r="A3290" t="s">
        <v>115</v>
      </c>
      <c r="B3290">
        <v>10501</v>
      </c>
      <c r="C3290" t="s">
        <v>275</v>
      </c>
      <c r="D3290">
        <v>1</v>
      </c>
      <c r="E3290">
        <v>8</v>
      </c>
      <c r="F3290">
        <v>43795</v>
      </c>
      <c r="G3290">
        <v>35043795</v>
      </c>
      <c r="H3290" t="s">
        <v>13494</v>
      </c>
      <c r="I3290">
        <v>454</v>
      </c>
      <c r="J3290" t="s">
        <v>275</v>
      </c>
      <c r="K3290" t="s">
        <v>644</v>
      </c>
      <c r="L3290">
        <v>1</v>
      </c>
      <c r="M3290" t="s">
        <v>275</v>
      </c>
      <c r="N3290">
        <v>8772010</v>
      </c>
      <c r="O3290" t="s">
        <v>261</v>
      </c>
      <c r="P3290" t="s">
        <v>13495</v>
      </c>
      <c r="Q3290" t="s">
        <v>13496</v>
      </c>
      <c r="R3290">
        <v>11</v>
      </c>
      <c r="S3290">
        <v>47213907</v>
      </c>
      <c r="T3290">
        <v>47275410</v>
      </c>
      <c r="U3290" t="s">
        <v>13497</v>
      </c>
      <c r="V3290">
        <v>2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85</v>
      </c>
      <c r="AE3290" s="2">
        <v>68</v>
      </c>
      <c r="AF3290" s="2">
        <v>72</v>
      </c>
      <c r="AG3290" s="2">
        <v>86</v>
      </c>
      <c r="AH3290" s="2">
        <v>94</v>
      </c>
      <c r="AI3290" s="2">
        <v>86</v>
      </c>
      <c r="AJ3290" s="2">
        <v>73</v>
      </c>
      <c r="AK3290" s="2">
        <v>0</v>
      </c>
      <c r="AL3290" s="2">
        <v>0</v>
      </c>
      <c r="AM3290" s="2">
        <v>0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0</v>
      </c>
      <c r="AV3290" s="2">
        <v>0</v>
      </c>
      <c r="AW3290" s="2">
        <v>0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  <c r="BG3290" s="2">
        <v>0</v>
      </c>
      <c r="BH3290" s="2">
        <v>0</v>
      </c>
      <c r="BI3290" s="2">
        <v>0</v>
      </c>
      <c r="BJ3290" s="2">
        <v>0</v>
      </c>
      <c r="BK3290" s="2">
        <v>0</v>
      </c>
      <c r="BL3290" s="2">
        <v>4</v>
      </c>
      <c r="BM3290" s="2">
        <v>2</v>
      </c>
      <c r="BN3290" s="2">
        <v>4</v>
      </c>
      <c r="BO3290" s="2">
        <v>4</v>
      </c>
      <c r="BP3290" s="2">
        <v>3</v>
      </c>
      <c r="BQ3290" s="2">
        <v>3</v>
      </c>
      <c r="BR3290" s="2">
        <v>4</v>
      </c>
      <c r="BS3290" s="2">
        <v>0</v>
      </c>
      <c r="BT3290" s="2">
        <v>0</v>
      </c>
      <c r="BU3290" s="2">
        <v>0</v>
      </c>
      <c r="BV3290" s="2">
        <v>0</v>
      </c>
      <c r="BW3290" s="2">
        <v>0</v>
      </c>
      <c r="BX3290" s="2">
        <v>0</v>
      </c>
      <c r="BY3290" s="2">
        <v>0</v>
      </c>
      <c r="BZ3290" s="2">
        <v>0</v>
      </c>
      <c r="CA3290" s="2">
        <v>0</v>
      </c>
      <c r="CB3290" s="2">
        <v>0</v>
      </c>
      <c r="CC3290" s="2">
        <v>0</v>
      </c>
      <c r="CD3290" s="2">
        <v>0</v>
      </c>
      <c r="CE3290" s="2">
        <v>0</v>
      </c>
      <c r="CF3290" s="2">
        <v>0</v>
      </c>
      <c r="CG3290" s="2">
        <v>0</v>
      </c>
      <c r="CH3290" s="2">
        <v>0</v>
      </c>
      <c r="CI3290" s="2">
        <v>0</v>
      </c>
      <c r="CJ3290" s="2">
        <v>0</v>
      </c>
      <c r="CK3290" s="2">
        <v>0</v>
      </c>
      <c r="CL3290" s="2">
        <v>0</v>
      </c>
    </row>
    <row r="3291" spans="1:90" x14ac:dyDescent="0.25">
      <c r="A3291" t="s">
        <v>115</v>
      </c>
      <c r="B3291">
        <v>10501</v>
      </c>
      <c r="C3291" t="s">
        <v>275</v>
      </c>
      <c r="D3291">
        <v>1</v>
      </c>
      <c r="E3291">
        <v>8</v>
      </c>
      <c r="F3291">
        <v>43977</v>
      </c>
      <c r="G3291">
        <v>35043977</v>
      </c>
      <c r="H3291" t="s">
        <v>14300</v>
      </c>
      <c r="I3291">
        <v>215</v>
      </c>
      <c r="J3291" t="s">
        <v>464</v>
      </c>
      <c r="K3291" t="s">
        <v>3827</v>
      </c>
      <c r="L3291">
        <v>1</v>
      </c>
      <c r="M3291" t="s">
        <v>465</v>
      </c>
      <c r="N3291">
        <v>8940000</v>
      </c>
      <c r="O3291" t="s">
        <v>92</v>
      </c>
      <c r="P3291" t="s">
        <v>7470</v>
      </c>
      <c r="Q3291" t="s">
        <v>127</v>
      </c>
      <c r="R3291">
        <v>11</v>
      </c>
      <c r="S3291">
        <v>46921223</v>
      </c>
      <c r="T3291">
        <v>46925420</v>
      </c>
      <c r="U3291" t="s">
        <v>14301</v>
      </c>
      <c r="V3291">
        <v>1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271</v>
      </c>
      <c r="AI3291" s="2">
        <v>260</v>
      </c>
      <c r="AJ3291" s="2">
        <v>231</v>
      </c>
      <c r="AK3291" s="2">
        <v>0</v>
      </c>
      <c r="AL3291" s="2">
        <v>0</v>
      </c>
      <c r="AM3291" s="2">
        <v>0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113</v>
      </c>
      <c r="AV3291" s="2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2">
        <v>78</v>
      </c>
      <c r="BD3291" s="2">
        <v>3</v>
      </c>
      <c r="BE3291" s="2">
        <v>0</v>
      </c>
      <c r="BF3291" s="2">
        <v>0</v>
      </c>
      <c r="BG3291" s="2">
        <v>0</v>
      </c>
      <c r="BH3291" s="2">
        <v>0</v>
      </c>
      <c r="BI3291" s="2">
        <v>0</v>
      </c>
      <c r="BJ3291" s="2">
        <v>0</v>
      </c>
      <c r="BK3291" s="2">
        <v>0</v>
      </c>
      <c r="BL3291" s="2">
        <v>0</v>
      </c>
      <c r="BM3291" s="2">
        <v>0</v>
      </c>
      <c r="BN3291" s="2">
        <v>0</v>
      </c>
      <c r="BO3291" s="2">
        <v>0</v>
      </c>
      <c r="BP3291" s="2">
        <v>12</v>
      </c>
      <c r="BQ3291" s="2">
        <v>12</v>
      </c>
      <c r="BR3291" s="2">
        <v>11</v>
      </c>
      <c r="BS3291" s="2">
        <v>0</v>
      </c>
      <c r="BT3291" s="2">
        <v>0</v>
      </c>
      <c r="BU3291" s="2">
        <v>0</v>
      </c>
      <c r="BV3291" s="2">
        <v>0</v>
      </c>
      <c r="BW3291" s="2">
        <v>0</v>
      </c>
      <c r="BX3291" s="2">
        <v>0</v>
      </c>
      <c r="BY3291" s="2">
        <v>0</v>
      </c>
      <c r="BZ3291" s="2">
        <v>0</v>
      </c>
      <c r="CA3291" s="2">
        <v>0</v>
      </c>
      <c r="CB3291" s="2">
        <v>0</v>
      </c>
      <c r="CC3291" s="2">
        <v>5</v>
      </c>
      <c r="CD3291" s="2">
        <v>0</v>
      </c>
      <c r="CE3291" s="2">
        <v>0</v>
      </c>
      <c r="CF3291" s="2">
        <v>0</v>
      </c>
      <c r="CG3291" s="2">
        <v>0</v>
      </c>
      <c r="CH3291" s="2">
        <v>0</v>
      </c>
      <c r="CI3291" s="2">
        <v>0</v>
      </c>
      <c r="CJ3291" s="2">
        <v>0</v>
      </c>
      <c r="CK3291" s="2">
        <v>5</v>
      </c>
      <c r="CL3291" s="2">
        <v>1</v>
      </c>
    </row>
    <row r="3292" spans="1:90" x14ac:dyDescent="0.25">
      <c r="A3292" t="s">
        <v>115</v>
      </c>
      <c r="B3292">
        <v>10501</v>
      </c>
      <c r="C3292" t="s">
        <v>275</v>
      </c>
      <c r="D3292">
        <v>1</v>
      </c>
      <c r="E3292">
        <v>8</v>
      </c>
      <c r="F3292">
        <v>916961</v>
      </c>
      <c r="G3292">
        <v>35916961</v>
      </c>
      <c r="H3292" t="s">
        <v>13248</v>
      </c>
      <c r="I3292">
        <v>454</v>
      </c>
      <c r="J3292" t="s">
        <v>275</v>
      </c>
      <c r="K3292" t="s">
        <v>1070</v>
      </c>
      <c r="L3292">
        <v>1</v>
      </c>
      <c r="M3292" t="s">
        <v>275</v>
      </c>
      <c r="N3292">
        <v>8840150</v>
      </c>
      <c r="O3292" t="s">
        <v>92</v>
      </c>
      <c r="P3292" t="s">
        <v>1618</v>
      </c>
      <c r="Q3292" t="s">
        <v>127</v>
      </c>
      <c r="R3292">
        <v>11</v>
      </c>
      <c r="S3292">
        <v>47617045</v>
      </c>
      <c r="U3292" t="s">
        <v>13249</v>
      </c>
      <c r="V3292">
        <v>1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51</v>
      </c>
      <c r="AE3292" s="2">
        <v>49</v>
      </c>
      <c r="AF3292" s="2">
        <v>65</v>
      </c>
      <c r="AG3292" s="2">
        <v>67</v>
      </c>
      <c r="AH3292" s="2">
        <v>66</v>
      </c>
      <c r="AI3292" s="2">
        <v>72</v>
      </c>
      <c r="AJ3292" s="2">
        <v>58</v>
      </c>
      <c r="AK3292" s="2">
        <v>0</v>
      </c>
      <c r="AL3292" s="2">
        <v>0</v>
      </c>
      <c r="AM3292" s="2">
        <v>0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  <c r="BG3292" s="2">
        <v>0</v>
      </c>
      <c r="BH3292" s="2">
        <v>0</v>
      </c>
      <c r="BI3292" s="2">
        <v>0</v>
      </c>
      <c r="BJ3292" s="2">
        <v>0</v>
      </c>
      <c r="BK3292" s="2">
        <v>0</v>
      </c>
      <c r="BL3292" s="2">
        <v>5</v>
      </c>
      <c r="BM3292" s="2">
        <v>4</v>
      </c>
      <c r="BN3292" s="2">
        <v>4</v>
      </c>
      <c r="BO3292" s="2">
        <v>2</v>
      </c>
      <c r="BP3292" s="2">
        <v>3</v>
      </c>
      <c r="BQ3292" s="2">
        <v>4</v>
      </c>
      <c r="BR3292" s="2">
        <v>4</v>
      </c>
      <c r="BS3292" s="2">
        <v>0</v>
      </c>
      <c r="BT3292" s="2">
        <v>0</v>
      </c>
      <c r="BU3292" s="2">
        <v>0</v>
      </c>
      <c r="BV3292" s="2">
        <v>0</v>
      </c>
      <c r="BW3292" s="2">
        <v>0</v>
      </c>
      <c r="BX3292" s="2">
        <v>0</v>
      </c>
      <c r="BY3292" s="2">
        <v>0</v>
      </c>
      <c r="BZ3292" s="2">
        <v>0</v>
      </c>
      <c r="CA3292" s="2">
        <v>0</v>
      </c>
      <c r="CB3292" s="2">
        <v>0</v>
      </c>
      <c r="CC3292" s="2">
        <v>0</v>
      </c>
      <c r="CD3292" s="2">
        <v>0</v>
      </c>
      <c r="CE3292" s="2">
        <v>0</v>
      </c>
      <c r="CF3292" s="2">
        <v>0</v>
      </c>
      <c r="CG3292" s="2">
        <v>0</v>
      </c>
      <c r="CH3292" s="2">
        <v>0</v>
      </c>
      <c r="CI3292" s="2">
        <v>0</v>
      </c>
      <c r="CJ3292" s="2">
        <v>0</v>
      </c>
      <c r="CK3292" s="2">
        <v>0</v>
      </c>
      <c r="CL3292" s="2">
        <v>0</v>
      </c>
    </row>
    <row r="3293" spans="1:90" x14ac:dyDescent="0.25">
      <c r="A3293" t="s">
        <v>115</v>
      </c>
      <c r="B3293">
        <v>10501</v>
      </c>
      <c r="C3293" t="s">
        <v>275</v>
      </c>
      <c r="D3293">
        <v>1</v>
      </c>
      <c r="E3293">
        <v>8</v>
      </c>
      <c r="F3293">
        <v>916948</v>
      </c>
      <c r="G3293">
        <v>35916948</v>
      </c>
      <c r="H3293" t="s">
        <v>15759</v>
      </c>
      <c r="I3293">
        <v>454</v>
      </c>
      <c r="J3293" t="s">
        <v>275</v>
      </c>
      <c r="K3293" t="s">
        <v>1355</v>
      </c>
      <c r="L3293">
        <v>1</v>
      </c>
      <c r="M3293" t="s">
        <v>275</v>
      </c>
      <c r="N3293">
        <v>8761260</v>
      </c>
      <c r="O3293" t="s">
        <v>92</v>
      </c>
      <c r="P3293" t="s">
        <v>3314</v>
      </c>
      <c r="Q3293">
        <v>4</v>
      </c>
      <c r="R3293">
        <v>11</v>
      </c>
      <c r="S3293">
        <v>47216116</v>
      </c>
      <c r="T3293">
        <v>47249101</v>
      </c>
      <c r="U3293" t="s">
        <v>15760</v>
      </c>
      <c r="V3293">
        <v>1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44</v>
      </c>
      <c r="AG3293" s="2">
        <v>35</v>
      </c>
      <c r="AH3293" s="2">
        <v>167</v>
      </c>
      <c r="AI3293" s="2">
        <v>142</v>
      </c>
      <c r="AJ3293" s="2">
        <v>138</v>
      </c>
      <c r="AK3293" s="2">
        <v>0</v>
      </c>
      <c r="AL3293" s="2">
        <v>0</v>
      </c>
      <c r="AM3293" s="2">
        <v>0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0</v>
      </c>
      <c r="AV3293" s="2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2">
        <v>75</v>
      </c>
      <c r="BD3293" s="2">
        <v>1</v>
      </c>
      <c r="BE3293" s="2">
        <v>0</v>
      </c>
      <c r="BF3293" s="2">
        <v>0</v>
      </c>
      <c r="BG3293" s="2">
        <v>0</v>
      </c>
      <c r="BH3293" s="2">
        <v>0</v>
      </c>
      <c r="BI3293" s="2">
        <v>0</v>
      </c>
      <c r="BJ3293" s="2">
        <v>0</v>
      </c>
      <c r="BK3293" s="2">
        <v>0</v>
      </c>
      <c r="BL3293" s="2">
        <v>0</v>
      </c>
      <c r="BM3293" s="2">
        <v>0</v>
      </c>
      <c r="BN3293" s="2">
        <v>4</v>
      </c>
      <c r="BO3293" s="2">
        <v>1</v>
      </c>
      <c r="BP3293" s="2">
        <v>9</v>
      </c>
      <c r="BQ3293" s="2">
        <v>6</v>
      </c>
      <c r="BR3293" s="2">
        <v>7</v>
      </c>
      <c r="BS3293" s="2">
        <v>0</v>
      </c>
      <c r="BT3293" s="2">
        <v>0</v>
      </c>
      <c r="BU3293" s="2">
        <v>0</v>
      </c>
      <c r="BV3293" s="2">
        <v>0</v>
      </c>
      <c r="BW3293" s="2">
        <v>0</v>
      </c>
      <c r="BX3293" s="2">
        <v>0</v>
      </c>
      <c r="BY3293" s="2">
        <v>0</v>
      </c>
      <c r="BZ3293" s="2">
        <v>0</v>
      </c>
      <c r="CA3293" s="2">
        <v>0</v>
      </c>
      <c r="CB3293" s="2">
        <v>0</v>
      </c>
      <c r="CC3293" s="2">
        <v>0</v>
      </c>
      <c r="CD3293" s="2">
        <v>0</v>
      </c>
      <c r="CE3293" s="2">
        <v>0</v>
      </c>
      <c r="CF3293" s="2">
        <v>0</v>
      </c>
      <c r="CG3293" s="2">
        <v>0</v>
      </c>
      <c r="CH3293" s="2">
        <v>0</v>
      </c>
      <c r="CI3293" s="2">
        <v>0</v>
      </c>
      <c r="CJ3293" s="2">
        <v>0</v>
      </c>
      <c r="CK3293" s="2">
        <v>5</v>
      </c>
      <c r="CL3293" s="2">
        <v>1</v>
      </c>
    </row>
    <row r="3294" spans="1:90" x14ac:dyDescent="0.25">
      <c r="A3294" t="s">
        <v>115</v>
      </c>
      <c r="B3294">
        <v>10501</v>
      </c>
      <c r="C3294" t="s">
        <v>275</v>
      </c>
      <c r="D3294">
        <v>1</v>
      </c>
      <c r="E3294">
        <v>8</v>
      </c>
      <c r="F3294">
        <v>46449</v>
      </c>
      <c r="G3294">
        <v>35046449</v>
      </c>
      <c r="H3294" t="s">
        <v>13649</v>
      </c>
      <c r="I3294">
        <v>454</v>
      </c>
      <c r="J3294" t="s">
        <v>275</v>
      </c>
      <c r="K3294" t="s">
        <v>1290</v>
      </c>
      <c r="L3294">
        <v>3</v>
      </c>
      <c r="M3294" t="s">
        <v>1290</v>
      </c>
      <c r="N3294">
        <v>8750710</v>
      </c>
      <c r="O3294" t="s">
        <v>92</v>
      </c>
      <c r="P3294" t="s">
        <v>13650</v>
      </c>
      <c r="Q3294">
        <v>2475</v>
      </c>
      <c r="R3294">
        <v>11</v>
      </c>
      <c r="S3294">
        <v>47216117</v>
      </c>
      <c r="T3294">
        <v>47273649</v>
      </c>
      <c r="U3294" t="s">
        <v>13651</v>
      </c>
      <c r="V3294">
        <v>1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193</v>
      </c>
      <c r="AE3294" s="2">
        <v>139</v>
      </c>
      <c r="AF3294" s="2">
        <v>210</v>
      </c>
      <c r="AG3294" s="2">
        <v>108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0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0</v>
      </c>
      <c r="AV3294" s="2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2">
        <v>46</v>
      </c>
      <c r="BD3294" s="2">
        <v>0</v>
      </c>
      <c r="BE3294" s="2">
        <v>0</v>
      </c>
      <c r="BF3294" s="2">
        <v>0</v>
      </c>
      <c r="BG3294" s="2">
        <v>0</v>
      </c>
      <c r="BH3294" s="2">
        <v>0</v>
      </c>
      <c r="BI3294" s="2">
        <v>0</v>
      </c>
      <c r="BJ3294" s="2">
        <v>0</v>
      </c>
      <c r="BK3294" s="2">
        <v>0</v>
      </c>
      <c r="BL3294" s="2">
        <v>9</v>
      </c>
      <c r="BM3294" s="2">
        <v>7</v>
      </c>
      <c r="BN3294" s="2">
        <v>9</v>
      </c>
      <c r="BO3294" s="2">
        <v>7</v>
      </c>
      <c r="BP3294" s="2">
        <v>0</v>
      </c>
      <c r="BQ3294" s="2">
        <v>0</v>
      </c>
      <c r="BR3294" s="2">
        <v>0</v>
      </c>
      <c r="BS3294" s="2">
        <v>0</v>
      </c>
      <c r="BT3294" s="2">
        <v>0</v>
      </c>
      <c r="BU3294" s="2">
        <v>0</v>
      </c>
      <c r="BV3294" s="2">
        <v>0</v>
      </c>
      <c r="BW3294" s="2">
        <v>0</v>
      </c>
      <c r="BX3294" s="2">
        <v>0</v>
      </c>
      <c r="BY3294" s="2">
        <v>0</v>
      </c>
      <c r="BZ3294" s="2">
        <v>0</v>
      </c>
      <c r="CA3294" s="2">
        <v>0</v>
      </c>
      <c r="CB3294" s="2">
        <v>0</v>
      </c>
      <c r="CC3294" s="2">
        <v>0</v>
      </c>
      <c r="CD3294" s="2">
        <v>0</v>
      </c>
      <c r="CE3294" s="2">
        <v>0</v>
      </c>
      <c r="CF3294" s="2">
        <v>0</v>
      </c>
      <c r="CG3294" s="2">
        <v>0</v>
      </c>
      <c r="CH3294" s="2">
        <v>0</v>
      </c>
      <c r="CI3294" s="2">
        <v>0</v>
      </c>
      <c r="CJ3294" s="2">
        <v>0</v>
      </c>
      <c r="CK3294" s="2">
        <v>2</v>
      </c>
      <c r="CL3294" s="2">
        <v>0</v>
      </c>
    </row>
    <row r="3295" spans="1:90" x14ac:dyDescent="0.25">
      <c r="A3295" t="s">
        <v>115</v>
      </c>
      <c r="B3295">
        <v>10501</v>
      </c>
      <c r="C3295" t="s">
        <v>275</v>
      </c>
      <c r="D3295">
        <v>1</v>
      </c>
      <c r="E3295">
        <v>8</v>
      </c>
      <c r="F3295">
        <v>446312</v>
      </c>
      <c r="G3295">
        <v>35446312</v>
      </c>
      <c r="H3295" t="s">
        <v>19640</v>
      </c>
      <c r="I3295">
        <v>454</v>
      </c>
      <c r="J3295" t="s">
        <v>275</v>
      </c>
      <c r="K3295" t="s">
        <v>10846</v>
      </c>
      <c r="L3295">
        <v>2</v>
      </c>
      <c r="M3295" t="s">
        <v>349</v>
      </c>
      <c r="N3295">
        <v>8762050</v>
      </c>
      <c r="O3295" t="s">
        <v>92</v>
      </c>
      <c r="P3295" t="s">
        <v>19638</v>
      </c>
      <c r="Q3295" t="s">
        <v>127</v>
      </c>
      <c r="R3295">
        <v>11</v>
      </c>
      <c r="S3295">
        <v>47211854</v>
      </c>
      <c r="T3295">
        <v>47294554</v>
      </c>
      <c r="U3295" t="s">
        <v>10847</v>
      </c>
      <c r="V3295">
        <v>1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145</v>
      </c>
      <c r="AH3295" s="2">
        <v>146</v>
      </c>
      <c r="AI3295" s="2">
        <v>113</v>
      </c>
      <c r="AJ3295" s="2">
        <v>110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0</v>
      </c>
      <c r="AV3295" s="2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  <c r="BG3295" s="2">
        <v>0</v>
      </c>
      <c r="BH3295" s="2">
        <v>0</v>
      </c>
      <c r="BI3295" s="2">
        <v>0</v>
      </c>
      <c r="BJ3295" s="2">
        <v>0</v>
      </c>
      <c r="BK3295" s="2">
        <v>0</v>
      </c>
      <c r="BL3295" s="2">
        <v>0</v>
      </c>
      <c r="BM3295" s="2">
        <v>0</v>
      </c>
      <c r="BN3295" s="2">
        <v>0</v>
      </c>
      <c r="BO3295" s="2">
        <v>7</v>
      </c>
      <c r="BP3295" s="2">
        <v>6</v>
      </c>
      <c r="BQ3295" s="2">
        <v>5</v>
      </c>
      <c r="BR3295" s="2">
        <v>5</v>
      </c>
      <c r="BS3295" s="2">
        <v>0</v>
      </c>
      <c r="BT3295" s="2">
        <v>0</v>
      </c>
      <c r="BU3295" s="2">
        <v>0</v>
      </c>
      <c r="BV3295" s="2">
        <v>0</v>
      </c>
      <c r="BW3295" s="2">
        <v>0</v>
      </c>
      <c r="BX3295" s="2">
        <v>0</v>
      </c>
      <c r="BY3295" s="2">
        <v>0</v>
      </c>
      <c r="BZ3295" s="2">
        <v>0</v>
      </c>
      <c r="CA3295" s="2">
        <v>0</v>
      </c>
      <c r="CB3295" s="2">
        <v>0</v>
      </c>
      <c r="CC3295" s="2">
        <v>0</v>
      </c>
      <c r="CD3295" s="2">
        <v>0</v>
      </c>
      <c r="CE3295" s="2">
        <v>0</v>
      </c>
      <c r="CF3295" s="2">
        <v>0</v>
      </c>
      <c r="CG3295" s="2">
        <v>0</v>
      </c>
      <c r="CH3295" s="2">
        <v>0</v>
      </c>
      <c r="CI3295" s="2">
        <v>0</v>
      </c>
      <c r="CJ3295" s="2">
        <v>0</v>
      </c>
      <c r="CK3295" s="2">
        <v>0</v>
      </c>
      <c r="CL3295" s="2">
        <v>0</v>
      </c>
    </row>
    <row r="3296" spans="1:90" x14ac:dyDescent="0.25">
      <c r="A3296" t="s">
        <v>115</v>
      </c>
      <c r="B3296">
        <v>10501</v>
      </c>
      <c r="C3296" t="s">
        <v>275</v>
      </c>
      <c r="D3296">
        <v>1</v>
      </c>
      <c r="E3296">
        <v>8</v>
      </c>
      <c r="F3296">
        <v>6661</v>
      </c>
      <c r="G3296">
        <v>35006661</v>
      </c>
      <c r="H3296" t="s">
        <v>12988</v>
      </c>
      <c r="I3296">
        <v>454</v>
      </c>
      <c r="J3296" t="s">
        <v>275</v>
      </c>
      <c r="K3296" t="s">
        <v>348</v>
      </c>
      <c r="L3296">
        <v>2</v>
      </c>
      <c r="M3296" t="s">
        <v>349</v>
      </c>
      <c r="N3296">
        <v>8740560</v>
      </c>
      <c r="O3296" t="s">
        <v>92</v>
      </c>
      <c r="P3296" t="s">
        <v>12989</v>
      </c>
      <c r="Q3296">
        <v>221</v>
      </c>
      <c r="R3296">
        <v>11</v>
      </c>
      <c r="S3296">
        <v>47216103</v>
      </c>
      <c r="T3296">
        <v>47274325</v>
      </c>
      <c r="U3296" t="s">
        <v>12990</v>
      </c>
      <c r="V3296">
        <v>1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112</v>
      </c>
      <c r="AE3296" s="2">
        <v>69</v>
      </c>
      <c r="AF3296" s="2">
        <v>171</v>
      </c>
      <c r="AG3296" s="2">
        <v>169</v>
      </c>
      <c r="AH3296" s="2">
        <v>424</v>
      </c>
      <c r="AI3296" s="2">
        <v>312</v>
      </c>
      <c r="AJ3296" s="2">
        <v>330</v>
      </c>
      <c r="AK3296" s="2">
        <v>0</v>
      </c>
      <c r="AL3296" s="2">
        <v>0</v>
      </c>
      <c r="AM3296" s="2">
        <v>0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2">
        <v>160</v>
      </c>
      <c r="BD3296" s="2">
        <v>9</v>
      </c>
      <c r="BE3296" s="2">
        <v>0</v>
      </c>
      <c r="BF3296" s="2">
        <v>0</v>
      </c>
      <c r="BG3296" s="2">
        <v>0</v>
      </c>
      <c r="BH3296" s="2">
        <v>0</v>
      </c>
      <c r="BI3296" s="2">
        <v>0</v>
      </c>
      <c r="BJ3296" s="2">
        <v>0</v>
      </c>
      <c r="BK3296" s="2">
        <v>0</v>
      </c>
      <c r="BL3296" s="2">
        <v>4</v>
      </c>
      <c r="BM3296" s="2">
        <v>3</v>
      </c>
      <c r="BN3296" s="2">
        <v>6</v>
      </c>
      <c r="BO3296" s="2">
        <v>5</v>
      </c>
      <c r="BP3296" s="2">
        <v>17</v>
      </c>
      <c r="BQ3296" s="2">
        <v>10</v>
      </c>
      <c r="BR3296" s="2">
        <v>10</v>
      </c>
      <c r="BS3296" s="2">
        <v>0</v>
      </c>
      <c r="BT3296" s="2">
        <v>0</v>
      </c>
      <c r="BU3296" s="2">
        <v>0</v>
      </c>
      <c r="BV3296" s="2">
        <v>0</v>
      </c>
      <c r="BW3296" s="2">
        <v>0</v>
      </c>
      <c r="BX3296" s="2">
        <v>0</v>
      </c>
      <c r="BY3296" s="2">
        <v>0</v>
      </c>
      <c r="BZ3296" s="2">
        <v>0</v>
      </c>
      <c r="CA3296" s="2">
        <v>0</v>
      </c>
      <c r="CB3296" s="2">
        <v>0</v>
      </c>
      <c r="CC3296" s="2">
        <v>0</v>
      </c>
      <c r="CD3296" s="2">
        <v>0</v>
      </c>
      <c r="CE3296" s="2">
        <v>0</v>
      </c>
      <c r="CF3296" s="2">
        <v>0</v>
      </c>
      <c r="CG3296" s="2">
        <v>0</v>
      </c>
      <c r="CH3296" s="2">
        <v>0</v>
      </c>
      <c r="CI3296" s="2">
        <v>0</v>
      </c>
      <c r="CJ3296" s="2">
        <v>0</v>
      </c>
      <c r="CK3296" s="2">
        <v>8</v>
      </c>
      <c r="CL3296" s="2">
        <v>2</v>
      </c>
    </row>
    <row r="3297" spans="1:90" x14ac:dyDescent="0.25">
      <c r="A3297" t="s">
        <v>115</v>
      </c>
      <c r="B3297">
        <v>10501</v>
      </c>
      <c r="C3297" t="s">
        <v>275</v>
      </c>
      <c r="D3297">
        <v>1</v>
      </c>
      <c r="E3297">
        <v>8</v>
      </c>
      <c r="F3297">
        <v>6658</v>
      </c>
      <c r="G3297">
        <v>35006658</v>
      </c>
      <c r="H3297" t="s">
        <v>11138</v>
      </c>
      <c r="I3297">
        <v>454</v>
      </c>
      <c r="J3297" t="s">
        <v>275</v>
      </c>
      <c r="K3297" t="s">
        <v>2265</v>
      </c>
      <c r="L3297">
        <v>1</v>
      </c>
      <c r="M3297" t="s">
        <v>275</v>
      </c>
      <c r="N3297">
        <v>8773350</v>
      </c>
      <c r="O3297" t="s">
        <v>92</v>
      </c>
      <c r="P3297" t="s">
        <v>11139</v>
      </c>
      <c r="Q3297">
        <v>641</v>
      </c>
      <c r="R3297">
        <v>11</v>
      </c>
      <c r="S3297">
        <v>47901922</v>
      </c>
      <c r="T3297">
        <v>47913082</v>
      </c>
      <c r="U3297" t="s">
        <v>11140</v>
      </c>
      <c r="V3297">
        <v>1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116</v>
      </c>
      <c r="AE3297" s="2">
        <v>96</v>
      </c>
      <c r="AF3297" s="2">
        <v>202</v>
      </c>
      <c r="AG3297" s="2">
        <v>165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0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2">
        <v>0</v>
      </c>
      <c r="BD3297" s="2">
        <v>6</v>
      </c>
      <c r="BE3297" s="2">
        <v>0</v>
      </c>
      <c r="BF3297" s="2">
        <v>0</v>
      </c>
      <c r="BG3297" s="2">
        <v>0</v>
      </c>
      <c r="BH3297" s="2">
        <v>0</v>
      </c>
      <c r="BI3297" s="2">
        <v>0</v>
      </c>
      <c r="BJ3297" s="2">
        <v>0</v>
      </c>
      <c r="BK3297" s="2">
        <v>0</v>
      </c>
      <c r="BL3297" s="2">
        <v>5</v>
      </c>
      <c r="BM3297" s="2">
        <v>5</v>
      </c>
      <c r="BN3297" s="2">
        <v>8</v>
      </c>
      <c r="BO3297" s="2">
        <v>5</v>
      </c>
      <c r="BP3297" s="2">
        <v>0</v>
      </c>
      <c r="BQ3297" s="2">
        <v>0</v>
      </c>
      <c r="BR3297" s="2">
        <v>0</v>
      </c>
      <c r="BS3297" s="2">
        <v>0</v>
      </c>
      <c r="BT3297" s="2">
        <v>0</v>
      </c>
      <c r="BU3297" s="2">
        <v>0</v>
      </c>
      <c r="BV3297" s="2">
        <v>0</v>
      </c>
      <c r="BW3297" s="2">
        <v>0</v>
      </c>
      <c r="BX3297" s="2">
        <v>0</v>
      </c>
      <c r="BY3297" s="2">
        <v>0</v>
      </c>
      <c r="BZ3297" s="2">
        <v>0</v>
      </c>
      <c r="CA3297" s="2">
        <v>0</v>
      </c>
      <c r="CB3297" s="2">
        <v>0</v>
      </c>
      <c r="CC3297" s="2">
        <v>0</v>
      </c>
      <c r="CD3297" s="2">
        <v>0</v>
      </c>
      <c r="CE3297" s="2">
        <v>0</v>
      </c>
      <c r="CF3297" s="2">
        <v>0</v>
      </c>
      <c r="CG3297" s="2">
        <v>0</v>
      </c>
      <c r="CH3297" s="2">
        <v>0</v>
      </c>
      <c r="CI3297" s="2">
        <v>0</v>
      </c>
      <c r="CJ3297" s="2">
        <v>0</v>
      </c>
      <c r="CK3297" s="2">
        <v>0</v>
      </c>
      <c r="CL3297" s="2">
        <v>3</v>
      </c>
    </row>
    <row r="3298" spans="1:90" x14ac:dyDescent="0.25">
      <c r="A3298" t="s">
        <v>115</v>
      </c>
      <c r="B3298">
        <v>10501</v>
      </c>
      <c r="C3298" t="s">
        <v>275</v>
      </c>
      <c r="D3298">
        <v>1</v>
      </c>
      <c r="E3298">
        <v>8</v>
      </c>
      <c r="F3298">
        <v>48495</v>
      </c>
      <c r="G3298">
        <v>35048495</v>
      </c>
      <c r="H3298" t="s">
        <v>6354</v>
      </c>
      <c r="I3298">
        <v>454</v>
      </c>
      <c r="J3298" t="s">
        <v>275</v>
      </c>
      <c r="K3298" t="s">
        <v>6355</v>
      </c>
      <c r="L3298">
        <v>3</v>
      </c>
      <c r="M3298" t="s">
        <v>1290</v>
      </c>
      <c r="N3298">
        <v>8763180</v>
      </c>
      <c r="O3298" t="s">
        <v>92</v>
      </c>
      <c r="P3298" t="s">
        <v>6356</v>
      </c>
      <c r="Q3298">
        <v>50</v>
      </c>
      <c r="R3298">
        <v>11</v>
      </c>
      <c r="S3298">
        <v>47216118</v>
      </c>
      <c r="T3298">
        <v>47271922</v>
      </c>
      <c r="U3298" t="s">
        <v>6357</v>
      </c>
      <c r="V3298">
        <v>1</v>
      </c>
      <c r="W3298" s="2">
        <v>0</v>
      </c>
      <c r="X3298" s="2">
        <v>0</v>
      </c>
      <c r="Y3298" s="2">
        <v>0</v>
      </c>
      <c r="Z3298" s="2">
        <v>83</v>
      </c>
      <c r="AA3298" s="2">
        <v>83</v>
      </c>
      <c r="AB3298" s="2">
        <v>79</v>
      </c>
      <c r="AC3298" s="2">
        <v>89</v>
      </c>
      <c r="AD3298" s="2">
        <v>129</v>
      </c>
      <c r="AE3298" s="2">
        <v>63</v>
      </c>
      <c r="AF3298" s="2">
        <v>133</v>
      </c>
      <c r="AG3298" s="2">
        <v>148</v>
      </c>
      <c r="AH3298" s="2">
        <v>170</v>
      </c>
      <c r="AI3298" s="2">
        <v>127</v>
      </c>
      <c r="AJ3298" s="2">
        <v>155</v>
      </c>
      <c r="AK3298" s="2">
        <v>0</v>
      </c>
      <c r="AL3298" s="2">
        <v>0</v>
      </c>
      <c r="AM3298" s="2">
        <v>0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0</v>
      </c>
      <c r="AV3298" s="2">
        <v>0</v>
      </c>
      <c r="AW3298" s="2">
        <v>0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2">
        <v>278</v>
      </c>
      <c r="BD3298" s="2">
        <v>4</v>
      </c>
      <c r="BE3298" s="2">
        <v>0</v>
      </c>
      <c r="BF3298" s="2">
        <v>0</v>
      </c>
      <c r="BG3298" s="2">
        <v>0</v>
      </c>
      <c r="BH3298" s="2">
        <v>5</v>
      </c>
      <c r="BI3298" s="2">
        <v>4</v>
      </c>
      <c r="BJ3298" s="2">
        <v>3</v>
      </c>
      <c r="BK3298" s="2">
        <v>5</v>
      </c>
      <c r="BL3298" s="2">
        <v>7</v>
      </c>
      <c r="BM3298" s="2">
        <v>3</v>
      </c>
      <c r="BN3298" s="2">
        <v>5</v>
      </c>
      <c r="BO3298" s="2">
        <v>5</v>
      </c>
      <c r="BP3298" s="2">
        <v>7</v>
      </c>
      <c r="BQ3298" s="2">
        <v>6</v>
      </c>
      <c r="BR3298" s="2">
        <v>5</v>
      </c>
      <c r="BS3298" s="2">
        <v>0</v>
      </c>
      <c r="BT3298" s="2">
        <v>0</v>
      </c>
      <c r="BU3298" s="2">
        <v>0</v>
      </c>
      <c r="BV3298" s="2">
        <v>0</v>
      </c>
      <c r="BW3298" s="2">
        <v>0</v>
      </c>
      <c r="BX3298" s="2">
        <v>0</v>
      </c>
      <c r="BY3298" s="2">
        <v>0</v>
      </c>
      <c r="BZ3298" s="2">
        <v>0</v>
      </c>
      <c r="CA3298" s="2">
        <v>0</v>
      </c>
      <c r="CB3298" s="2">
        <v>0</v>
      </c>
      <c r="CC3298" s="2">
        <v>0</v>
      </c>
      <c r="CD3298" s="2">
        <v>0</v>
      </c>
      <c r="CE3298" s="2">
        <v>0</v>
      </c>
      <c r="CF3298" s="2">
        <v>0</v>
      </c>
      <c r="CG3298" s="2">
        <v>0</v>
      </c>
      <c r="CH3298" s="2">
        <v>0</v>
      </c>
      <c r="CI3298" s="2">
        <v>0</v>
      </c>
      <c r="CJ3298" s="2">
        <v>0</v>
      </c>
      <c r="CK3298" s="2">
        <v>20</v>
      </c>
      <c r="CL3298" s="2">
        <v>1</v>
      </c>
    </row>
    <row r="3299" spans="1:90" x14ac:dyDescent="0.25">
      <c r="A3299" t="s">
        <v>115</v>
      </c>
      <c r="B3299">
        <v>10501</v>
      </c>
      <c r="C3299" t="s">
        <v>275</v>
      </c>
      <c r="D3299">
        <v>1</v>
      </c>
      <c r="E3299">
        <v>8</v>
      </c>
      <c r="F3299">
        <v>6907</v>
      </c>
      <c r="G3299">
        <v>35006907</v>
      </c>
      <c r="H3299" t="s">
        <v>19149</v>
      </c>
      <c r="I3299">
        <v>454</v>
      </c>
      <c r="J3299" t="s">
        <v>275</v>
      </c>
      <c r="K3299" t="s">
        <v>1290</v>
      </c>
      <c r="L3299">
        <v>3</v>
      </c>
      <c r="M3299" t="s">
        <v>1290</v>
      </c>
      <c r="N3299">
        <v>8750500</v>
      </c>
      <c r="O3299" t="s">
        <v>102</v>
      </c>
      <c r="P3299" t="s">
        <v>19150</v>
      </c>
      <c r="Q3299">
        <v>100</v>
      </c>
      <c r="R3299">
        <v>11</v>
      </c>
      <c r="S3299">
        <v>47216104</v>
      </c>
      <c r="T3299">
        <v>47274350</v>
      </c>
      <c r="U3299" t="s">
        <v>19151</v>
      </c>
      <c r="V3299">
        <v>1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103</v>
      </c>
      <c r="AE3299" s="2">
        <v>131</v>
      </c>
      <c r="AF3299" s="2">
        <v>269</v>
      </c>
      <c r="AG3299" s="2">
        <v>102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0</v>
      </c>
      <c r="AQ3299" s="2">
        <v>0</v>
      </c>
      <c r="AR3299" s="2">
        <v>119</v>
      </c>
      <c r="AS3299" s="2">
        <v>0</v>
      </c>
      <c r="AT3299" s="2">
        <v>0</v>
      </c>
      <c r="AU3299" s="2">
        <v>233</v>
      </c>
      <c r="AV3299" s="2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2">
        <v>40</v>
      </c>
      <c r="BD3299" s="2">
        <v>8</v>
      </c>
      <c r="BE3299" s="2">
        <v>0</v>
      </c>
      <c r="BF3299" s="2">
        <v>0</v>
      </c>
      <c r="BG3299" s="2">
        <v>0</v>
      </c>
      <c r="BH3299" s="2">
        <v>0</v>
      </c>
      <c r="BI3299" s="2">
        <v>0</v>
      </c>
      <c r="BJ3299" s="2">
        <v>0</v>
      </c>
      <c r="BK3299" s="2">
        <v>0</v>
      </c>
      <c r="BL3299" s="2">
        <v>6</v>
      </c>
      <c r="BM3299" s="2">
        <v>8</v>
      </c>
      <c r="BN3299" s="2">
        <v>14</v>
      </c>
      <c r="BO3299" s="2">
        <v>4</v>
      </c>
      <c r="BP3299" s="2">
        <v>0</v>
      </c>
      <c r="BQ3299" s="2">
        <v>0</v>
      </c>
      <c r="BR3299" s="2">
        <v>0</v>
      </c>
      <c r="BS3299" s="2">
        <v>0</v>
      </c>
      <c r="BT3299" s="2">
        <v>0</v>
      </c>
      <c r="BU3299" s="2">
        <v>0</v>
      </c>
      <c r="BV3299" s="2">
        <v>0</v>
      </c>
      <c r="BW3299" s="2">
        <v>0</v>
      </c>
      <c r="BX3299" s="2">
        <v>0</v>
      </c>
      <c r="BY3299" s="2">
        <v>0</v>
      </c>
      <c r="BZ3299" s="2">
        <v>6</v>
      </c>
      <c r="CA3299" s="2">
        <v>0</v>
      </c>
      <c r="CB3299" s="2">
        <v>0</v>
      </c>
      <c r="CC3299" s="2">
        <v>9</v>
      </c>
      <c r="CD3299" s="2">
        <v>0</v>
      </c>
      <c r="CE3299" s="2">
        <v>0</v>
      </c>
      <c r="CF3299" s="2">
        <v>0</v>
      </c>
      <c r="CG3299" s="2">
        <v>0</v>
      </c>
      <c r="CH3299" s="2">
        <v>0</v>
      </c>
      <c r="CI3299" s="2">
        <v>0</v>
      </c>
      <c r="CJ3299" s="2">
        <v>0</v>
      </c>
      <c r="CK3299" s="2">
        <v>2</v>
      </c>
      <c r="CL3299" s="2">
        <v>2</v>
      </c>
    </row>
    <row r="3300" spans="1:90" x14ac:dyDescent="0.25">
      <c r="A3300" t="s">
        <v>115</v>
      </c>
      <c r="B3300">
        <v>10501</v>
      </c>
      <c r="C3300" t="s">
        <v>275</v>
      </c>
      <c r="D3300">
        <v>1</v>
      </c>
      <c r="E3300">
        <v>8</v>
      </c>
      <c r="F3300">
        <v>6836</v>
      </c>
      <c r="G3300">
        <v>35006836</v>
      </c>
      <c r="H3300" t="s">
        <v>1915</v>
      </c>
      <c r="I3300">
        <v>454</v>
      </c>
      <c r="J3300" t="s">
        <v>275</v>
      </c>
      <c r="K3300" t="s">
        <v>1916</v>
      </c>
      <c r="L3300">
        <v>1</v>
      </c>
      <c r="M3300" t="s">
        <v>275</v>
      </c>
      <c r="N3300">
        <v>8775390</v>
      </c>
      <c r="O3300" t="s">
        <v>92</v>
      </c>
      <c r="P3300" t="s">
        <v>1917</v>
      </c>
      <c r="Q3300" t="s">
        <v>127</v>
      </c>
      <c r="R3300">
        <v>11</v>
      </c>
      <c r="S3300">
        <v>47902075</v>
      </c>
      <c r="T3300">
        <v>47905262</v>
      </c>
      <c r="U3300" t="s">
        <v>1918</v>
      </c>
      <c r="V3300">
        <v>1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80</v>
      </c>
      <c r="AE3300" s="2">
        <v>41</v>
      </c>
      <c r="AF3300" s="2">
        <v>58</v>
      </c>
      <c r="AG3300" s="2">
        <v>64</v>
      </c>
      <c r="AH3300" s="2">
        <v>93</v>
      </c>
      <c r="AI3300" s="2">
        <v>77</v>
      </c>
      <c r="AJ3300" s="2">
        <v>78</v>
      </c>
      <c r="AK3300" s="2">
        <v>0</v>
      </c>
      <c r="AL3300" s="2">
        <v>0</v>
      </c>
      <c r="AM3300" s="2">
        <v>0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2">
        <v>0</v>
      </c>
      <c r="BD3300" s="2">
        <v>3</v>
      </c>
      <c r="BE3300" s="2">
        <v>0</v>
      </c>
      <c r="BF3300" s="2">
        <v>0</v>
      </c>
      <c r="BG3300" s="2">
        <v>0</v>
      </c>
      <c r="BH3300" s="2">
        <v>0</v>
      </c>
      <c r="BI3300" s="2">
        <v>0</v>
      </c>
      <c r="BJ3300" s="2">
        <v>0</v>
      </c>
      <c r="BK3300" s="2">
        <v>0</v>
      </c>
      <c r="BL3300" s="2">
        <v>4</v>
      </c>
      <c r="BM3300" s="2">
        <v>4</v>
      </c>
      <c r="BN3300" s="2">
        <v>3</v>
      </c>
      <c r="BO3300" s="2">
        <v>3</v>
      </c>
      <c r="BP3300" s="2">
        <v>5</v>
      </c>
      <c r="BQ3300" s="2">
        <v>3</v>
      </c>
      <c r="BR3300" s="2">
        <v>3</v>
      </c>
      <c r="BS3300" s="2">
        <v>0</v>
      </c>
      <c r="BT3300" s="2">
        <v>0</v>
      </c>
      <c r="BU3300" s="2">
        <v>0</v>
      </c>
      <c r="BV3300" s="2">
        <v>0</v>
      </c>
      <c r="BW3300" s="2">
        <v>0</v>
      </c>
      <c r="BX3300" s="2">
        <v>0</v>
      </c>
      <c r="BY3300" s="2">
        <v>0</v>
      </c>
      <c r="BZ3300" s="2">
        <v>0</v>
      </c>
      <c r="CA3300" s="2">
        <v>0</v>
      </c>
      <c r="CB3300" s="2">
        <v>0</v>
      </c>
      <c r="CC3300" s="2">
        <v>0</v>
      </c>
      <c r="CD3300" s="2">
        <v>0</v>
      </c>
      <c r="CE3300" s="2">
        <v>0</v>
      </c>
      <c r="CF3300" s="2">
        <v>0</v>
      </c>
      <c r="CG3300" s="2">
        <v>0</v>
      </c>
      <c r="CH3300" s="2">
        <v>0</v>
      </c>
      <c r="CI3300" s="2">
        <v>0</v>
      </c>
      <c r="CJ3300" s="2">
        <v>0</v>
      </c>
      <c r="CK3300" s="2">
        <v>0</v>
      </c>
      <c r="CL3300" s="2">
        <v>1</v>
      </c>
    </row>
    <row r="3301" spans="1:90" x14ac:dyDescent="0.25">
      <c r="A3301" t="s">
        <v>115</v>
      </c>
      <c r="B3301">
        <v>10501</v>
      </c>
      <c r="C3301" t="s">
        <v>275</v>
      </c>
      <c r="D3301">
        <v>1</v>
      </c>
      <c r="E3301">
        <v>8</v>
      </c>
      <c r="F3301">
        <v>41130</v>
      </c>
      <c r="G3301">
        <v>35041130</v>
      </c>
      <c r="H3301" t="s">
        <v>14982</v>
      </c>
      <c r="I3301">
        <v>454</v>
      </c>
      <c r="J3301" t="s">
        <v>275</v>
      </c>
      <c r="K3301" t="s">
        <v>634</v>
      </c>
      <c r="L3301">
        <v>1</v>
      </c>
      <c r="M3301" t="s">
        <v>275</v>
      </c>
      <c r="N3301">
        <v>8795070</v>
      </c>
      <c r="O3301" t="s">
        <v>92</v>
      </c>
      <c r="P3301" t="s">
        <v>14983</v>
      </c>
      <c r="Q3301" t="s">
        <v>127</v>
      </c>
      <c r="R3301">
        <v>11</v>
      </c>
      <c r="S3301">
        <v>47268550</v>
      </c>
      <c r="T3301">
        <v>47962779</v>
      </c>
      <c r="U3301" t="s">
        <v>14984</v>
      </c>
      <c r="V3301">
        <v>1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82</v>
      </c>
      <c r="AE3301" s="2">
        <v>42</v>
      </c>
      <c r="AF3301" s="2">
        <v>88</v>
      </c>
      <c r="AG3301" s="2">
        <v>100</v>
      </c>
      <c r="AH3301" s="2">
        <v>177</v>
      </c>
      <c r="AI3301" s="2">
        <v>146</v>
      </c>
      <c r="AJ3301" s="2">
        <v>136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0</v>
      </c>
      <c r="AQ3301" s="2">
        <v>0</v>
      </c>
      <c r="AR3301" s="2">
        <v>59</v>
      </c>
      <c r="AS3301" s="2">
        <v>0</v>
      </c>
      <c r="AT3301" s="2">
        <v>0</v>
      </c>
      <c r="AU3301" s="2">
        <v>129</v>
      </c>
      <c r="AV3301" s="2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2">
        <v>79</v>
      </c>
      <c r="BD3301" s="2">
        <v>15</v>
      </c>
      <c r="BE3301" s="2">
        <v>0</v>
      </c>
      <c r="BF3301" s="2">
        <v>0</v>
      </c>
      <c r="BG3301" s="2">
        <v>0</v>
      </c>
      <c r="BH3301" s="2">
        <v>0</v>
      </c>
      <c r="BI3301" s="2">
        <v>0</v>
      </c>
      <c r="BJ3301" s="2">
        <v>0</v>
      </c>
      <c r="BK3301" s="2">
        <v>0</v>
      </c>
      <c r="BL3301" s="2">
        <v>6</v>
      </c>
      <c r="BM3301" s="2">
        <v>4</v>
      </c>
      <c r="BN3301" s="2">
        <v>5</v>
      </c>
      <c r="BO3301" s="2">
        <v>4</v>
      </c>
      <c r="BP3301" s="2">
        <v>6</v>
      </c>
      <c r="BQ3301" s="2">
        <v>9</v>
      </c>
      <c r="BR3301" s="2">
        <v>6</v>
      </c>
      <c r="BS3301" s="2">
        <v>0</v>
      </c>
      <c r="BT3301" s="2">
        <v>0</v>
      </c>
      <c r="BU3301" s="2">
        <v>0</v>
      </c>
      <c r="BV3301" s="2">
        <v>0</v>
      </c>
      <c r="BW3301" s="2">
        <v>0</v>
      </c>
      <c r="BX3301" s="2">
        <v>0</v>
      </c>
      <c r="BY3301" s="2">
        <v>0</v>
      </c>
      <c r="BZ3301" s="2">
        <v>3</v>
      </c>
      <c r="CA3301" s="2">
        <v>0</v>
      </c>
      <c r="CB3301" s="2">
        <v>0</v>
      </c>
      <c r="CC3301" s="2">
        <v>5</v>
      </c>
      <c r="CD3301" s="2">
        <v>0</v>
      </c>
      <c r="CE3301" s="2">
        <v>0</v>
      </c>
      <c r="CF3301" s="2">
        <v>0</v>
      </c>
      <c r="CG3301" s="2">
        <v>0</v>
      </c>
      <c r="CH3301" s="2">
        <v>0</v>
      </c>
      <c r="CI3301" s="2">
        <v>0</v>
      </c>
      <c r="CJ3301" s="2">
        <v>0</v>
      </c>
      <c r="CK3301" s="2">
        <v>4</v>
      </c>
      <c r="CL3301" s="2">
        <v>3</v>
      </c>
    </row>
    <row r="3302" spans="1:90" x14ac:dyDescent="0.25">
      <c r="A3302" t="s">
        <v>115</v>
      </c>
      <c r="B3302">
        <v>10501</v>
      </c>
      <c r="C3302" t="s">
        <v>275</v>
      </c>
      <c r="D3302">
        <v>1</v>
      </c>
      <c r="E3302">
        <v>8</v>
      </c>
      <c r="F3302">
        <v>6737</v>
      </c>
      <c r="G3302">
        <v>35006737</v>
      </c>
      <c r="H3302" t="s">
        <v>18330</v>
      </c>
      <c r="I3302">
        <v>598</v>
      </c>
      <c r="J3302" t="s">
        <v>4430</v>
      </c>
      <c r="K3302" t="s">
        <v>91</v>
      </c>
      <c r="L3302">
        <v>1</v>
      </c>
      <c r="M3302" t="s">
        <v>4430</v>
      </c>
      <c r="N3302">
        <v>8970000</v>
      </c>
      <c r="O3302" t="s">
        <v>92</v>
      </c>
      <c r="P3302" t="s">
        <v>18331</v>
      </c>
      <c r="Q3302">
        <v>101</v>
      </c>
      <c r="R3302">
        <v>11</v>
      </c>
      <c r="S3302">
        <v>46961252</v>
      </c>
      <c r="T3302">
        <v>46961865</v>
      </c>
      <c r="U3302" t="s">
        <v>18332</v>
      </c>
      <c r="V3302">
        <v>1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106</v>
      </c>
      <c r="AE3302" s="2">
        <v>107</v>
      </c>
      <c r="AF3302" s="2">
        <v>101</v>
      </c>
      <c r="AG3302" s="2">
        <v>112</v>
      </c>
      <c r="AH3302" s="2">
        <v>277</v>
      </c>
      <c r="AI3302" s="2">
        <v>187</v>
      </c>
      <c r="AJ3302" s="2">
        <v>153</v>
      </c>
      <c r="AK3302" s="2">
        <v>0</v>
      </c>
      <c r="AL3302" s="2">
        <v>0</v>
      </c>
      <c r="AM3302" s="2">
        <v>0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30</v>
      </c>
      <c r="AV3302" s="2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2">
        <v>71</v>
      </c>
      <c r="BD3302" s="2">
        <v>5</v>
      </c>
      <c r="BE3302" s="2">
        <v>0</v>
      </c>
      <c r="BF3302" s="2">
        <v>0</v>
      </c>
      <c r="BG3302" s="2">
        <v>0</v>
      </c>
      <c r="BH3302" s="2">
        <v>0</v>
      </c>
      <c r="BI3302" s="2">
        <v>0</v>
      </c>
      <c r="BJ3302" s="2">
        <v>0</v>
      </c>
      <c r="BK3302" s="2">
        <v>0</v>
      </c>
      <c r="BL3302" s="2">
        <v>6</v>
      </c>
      <c r="BM3302" s="2">
        <v>7</v>
      </c>
      <c r="BN3302" s="2">
        <v>3</v>
      </c>
      <c r="BO3302" s="2">
        <v>6</v>
      </c>
      <c r="BP3302" s="2">
        <v>10</v>
      </c>
      <c r="BQ3302" s="2">
        <v>8</v>
      </c>
      <c r="BR3302" s="2">
        <v>5</v>
      </c>
      <c r="BS3302" s="2">
        <v>0</v>
      </c>
      <c r="BT3302" s="2">
        <v>0</v>
      </c>
      <c r="BU3302" s="2">
        <v>0</v>
      </c>
      <c r="BV3302" s="2">
        <v>0</v>
      </c>
      <c r="BW3302" s="2">
        <v>0</v>
      </c>
      <c r="BX3302" s="2">
        <v>0</v>
      </c>
      <c r="BY3302" s="2">
        <v>0</v>
      </c>
      <c r="BZ3302" s="2">
        <v>0</v>
      </c>
      <c r="CA3302" s="2">
        <v>0</v>
      </c>
      <c r="CB3302" s="2">
        <v>0</v>
      </c>
      <c r="CC3302" s="2">
        <v>1</v>
      </c>
      <c r="CD3302" s="2">
        <v>0</v>
      </c>
      <c r="CE3302" s="2">
        <v>0</v>
      </c>
      <c r="CF3302" s="2">
        <v>0</v>
      </c>
      <c r="CG3302" s="2">
        <v>0</v>
      </c>
      <c r="CH3302" s="2">
        <v>0</v>
      </c>
      <c r="CI3302" s="2">
        <v>0</v>
      </c>
      <c r="CJ3302" s="2">
        <v>0</v>
      </c>
      <c r="CK3302" s="2">
        <v>3</v>
      </c>
      <c r="CL3302" s="2">
        <v>1</v>
      </c>
    </row>
    <row r="3303" spans="1:90" x14ac:dyDescent="0.25">
      <c r="A3303" t="s">
        <v>115</v>
      </c>
      <c r="B3303">
        <v>10501</v>
      </c>
      <c r="C3303" t="s">
        <v>275</v>
      </c>
      <c r="D3303">
        <v>1</v>
      </c>
      <c r="E3303">
        <v>8</v>
      </c>
      <c r="F3303">
        <v>912360</v>
      </c>
      <c r="G3303">
        <v>35912360</v>
      </c>
      <c r="H3303" t="s">
        <v>5336</v>
      </c>
      <c r="I3303">
        <v>454</v>
      </c>
      <c r="J3303" t="s">
        <v>275</v>
      </c>
      <c r="K3303" t="s">
        <v>913</v>
      </c>
      <c r="L3303">
        <v>1</v>
      </c>
      <c r="M3303" t="s">
        <v>275</v>
      </c>
      <c r="N3303">
        <v>8720195</v>
      </c>
      <c r="O3303" t="s">
        <v>92</v>
      </c>
      <c r="P3303" t="s">
        <v>5337</v>
      </c>
      <c r="Q3303" t="s">
        <v>127</v>
      </c>
      <c r="R3303">
        <v>11</v>
      </c>
      <c r="S3303">
        <v>47268583</v>
      </c>
      <c r="T3303">
        <v>47961344</v>
      </c>
      <c r="U3303" t="s">
        <v>5338</v>
      </c>
      <c r="V3303">
        <v>1</v>
      </c>
      <c r="W3303" s="2">
        <v>0</v>
      </c>
      <c r="X3303" s="2">
        <v>0</v>
      </c>
      <c r="Y3303" s="2">
        <v>0</v>
      </c>
      <c r="Z3303" s="2">
        <v>70</v>
      </c>
      <c r="AA3303" s="2">
        <v>60</v>
      </c>
      <c r="AB3303" s="2">
        <v>71</v>
      </c>
      <c r="AC3303" s="2">
        <v>86</v>
      </c>
      <c r="AD3303" s="2">
        <v>52</v>
      </c>
      <c r="AE3303" s="2">
        <v>30</v>
      </c>
      <c r="AF3303" s="2">
        <v>58</v>
      </c>
      <c r="AG3303" s="2">
        <v>59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0</v>
      </c>
      <c r="BB3303" s="2">
        <v>0</v>
      </c>
      <c r="BC3303" s="2">
        <v>239</v>
      </c>
      <c r="BD3303" s="2">
        <v>0</v>
      </c>
      <c r="BE3303" s="2">
        <v>0</v>
      </c>
      <c r="BF3303" s="2">
        <v>0</v>
      </c>
      <c r="BG3303" s="2">
        <v>0</v>
      </c>
      <c r="BH3303" s="2">
        <v>4</v>
      </c>
      <c r="BI3303" s="2">
        <v>2</v>
      </c>
      <c r="BJ3303" s="2">
        <v>6</v>
      </c>
      <c r="BK3303" s="2">
        <v>5</v>
      </c>
      <c r="BL3303" s="2">
        <v>3</v>
      </c>
      <c r="BM3303" s="2">
        <v>2</v>
      </c>
      <c r="BN3303" s="2">
        <v>2</v>
      </c>
      <c r="BO3303" s="2">
        <v>2</v>
      </c>
      <c r="BP3303" s="2">
        <v>0</v>
      </c>
      <c r="BQ3303" s="2">
        <v>0</v>
      </c>
      <c r="BR3303" s="2">
        <v>0</v>
      </c>
      <c r="BS3303" s="2">
        <v>0</v>
      </c>
      <c r="BT3303" s="2">
        <v>0</v>
      </c>
      <c r="BU3303" s="2">
        <v>0</v>
      </c>
      <c r="BV3303" s="2">
        <v>0</v>
      </c>
      <c r="BW3303" s="2">
        <v>0</v>
      </c>
      <c r="BX3303" s="2">
        <v>0</v>
      </c>
      <c r="BY3303" s="2">
        <v>0</v>
      </c>
      <c r="BZ3303" s="2">
        <v>0</v>
      </c>
      <c r="CA3303" s="2">
        <v>0</v>
      </c>
      <c r="CB3303" s="2">
        <v>0</v>
      </c>
      <c r="CC3303" s="2">
        <v>0</v>
      </c>
      <c r="CD3303" s="2">
        <v>0</v>
      </c>
      <c r="CE3303" s="2">
        <v>0</v>
      </c>
      <c r="CF3303" s="2">
        <v>0</v>
      </c>
      <c r="CG3303" s="2">
        <v>0</v>
      </c>
      <c r="CH3303" s="2">
        <v>0</v>
      </c>
      <c r="CI3303" s="2">
        <v>0</v>
      </c>
      <c r="CJ3303" s="2">
        <v>0</v>
      </c>
      <c r="CK3303" s="2">
        <v>20</v>
      </c>
      <c r="CL3303" s="2">
        <v>0</v>
      </c>
    </row>
    <row r="3304" spans="1:90" x14ac:dyDescent="0.25">
      <c r="A3304" t="s">
        <v>115</v>
      </c>
      <c r="B3304">
        <v>10501</v>
      </c>
      <c r="C3304" t="s">
        <v>275</v>
      </c>
      <c r="D3304">
        <v>1</v>
      </c>
      <c r="E3304">
        <v>8</v>
      </c>
      <c r="F3304">
        <v>910405</v>
      </c>
      <c r="G3304">
        <v>35910405</v>
      </c>
      <c r="H3304" t="s">
        <v>10005</v>
      </c>
      <c r="I3304">
        <v>454</v>
      </c>
      <c r="J3304" t="s">
        <v>275</v>
      </c>
      <c r="K3304" t="s">
        <v>6416</v>
      </c>
      <c r="L3304">
        <v>1</v>
      </c>
      <c r="M3304" t="s">
        <v>275</v>
      </c>
      <c r="N3304">
        <v>8743140</v>
      </c>
      <c r="O3304" t="s">
        <v>92</v>
      </c>
      <c r="P3304" t="s">
        <v>10006</v>
      </c>
      <c r="Q3304">
        <v>1226</v>
      </c>
      <c r="R3304">
        <v>11</v>
      </c>
      <c r="S3304">
        <v>47216105</v>
      </c>
      <c r="T3304">
        <v>47272553</v>
      </c>
      <c r="U3304" t="s">
        <v>10007</v>
      </c>
      <c r="V3304">
        <v>1</v>
      </c>
      <c r="W3304" s="2">
        <v>0</v>
      </c>
      <c r="X3304" s="2">
        <v>0</v>
      </c>
      <c r="Y3304" s="2">
        <v>0</v>
      </c>
      <c r="Z3304" s="2">
        <v>105</v>
      </c>
      <c r="AA3304" s="2">
        <v>146</v>
      </c>
      <c r="AB3304" s="2">
        <v>0</v>
      </c>
      <c r="AC3304" s="2">
        <v>0</v>
      </c>
      <c r="AD3304" s="2">
        <v>128</v>
      </c>
      <c r="AE3304" s="2">
        <v>68</v>
      </c>
      <c r="AF3304" s="2">
        <v>137</v>
      </c>
      <c r="AG3304" s="2">
        <v>170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2">
        <v>66</v>
      </c>
      <c r="BD3304" s="2">
        <v>4</v>
      </c>
      <c r="BE3304" s="2">
        <v>0</v>
      </c>
      <c r="BF3304" s="2">
        <v>0</v>
      </c>
      <c r="BG3304" s="2">
        <v>0</v>
      </c>
      <c r="BH3304" s="2">
        <v>5</v>
      </c>
      <c r="BI3304" s="2">
        <v>6</v>
      </c>
      <c r="BJ3304" s="2">
        <v>0</v>
      </c>
      <c r="BK3304" s="2">
        <v>0</v>
      </c>
      <c r="BL3304" s="2">
        <v>7</v>
      </c>
      <c r="BM3304" s="2">
        <v>2</v>
      </c>
      <c r="BN3304" s="2">
        <v>6</v>
      </c>
      <c r="BO3304" s="2">
        <v>8</v>
      </c>
      <c r="BP3304" s="2">
        <v>0</v>
      </c>
      <c r="BQ3304" s="2">
        <v>0</v>
      </c>
      <c r="BR3304" s="2">
        <v>0</v>
      </c>
      <c r="BS3304" s="2">
        <v>0</v>
      </c>
      <c r="BT3304" s="2">
        <v>0</v>
      </c>
      <c r="BU3304" s="2">
        <v>0</v>
      </c>
      <c r="BV3304" s="2">
        <v>0</v>
      </c>
      <c r="BW3304" s="2">
        <v>0</v>
      </c>
      <c r="BX3304" s="2">
        <v>0</v>
      </c>
      <c r="BY3304" s="2">
        <v>0</v>
      </c>
      <c r="BZ3304" s="2">
        <v>0</v>
      </c>
      <c r="CA3304" s="2">
        <v>0</v>
      </c>
      <c r="CB3304" s="2">
        <v>0</v>
      </c>
      <c r="CC3304" s="2">
        <v>0</v>
      </c>
      <c r="CD3304" s="2">
        <v>0</v>
      </c>
      <c r="CE3304" s="2">
        <v>0</v>
      </c>
      <c r="CF3304" s="2">
        <v>0</v>
      </c>
      <c r="CG3304" s="2">
        <v>0</v>
      </c>
      <c r="CH3304" s="2">
        <v>0</v>
      </c>
      <c r="CI3304" s="2">
        <v>0</v>
      </c>
      <c r="CJ3304" s="2">
        <v>0</v>
      </c>
      <c r="CK3304" s="2">
        <v>3</v>
      </c>
      <c r="CL3304" s="2">
        <v>1</v>
      </c>
    </row>
    <row r="3305" spans="1:90" x14ac:dyDescent="0.25">
      <c r="A3305" t="s">
        <v>115</v>
      </c>
      <c r="B3305">
        <v>10501</v>
      </c>
      <c r="C3305" t="s">
        <v>275</v>
      </c>
      <c r="D3305">
        <v>1</v>
      </c>
      <c r="E3305">
        <v>8</v>
      </c>
      <c r="F3305">
        <v>35543</v>
      </c>
      <c r="G3305">
        <v>35035543</v>
      </c>
      <c r="H3305" t="s">
        <v>1867</v>
      </c>
      <c r="I3305">
        <v>454</v>
      </c>
      <c r="J3305" t="s">
        <v>275</v>
      </c>
      <c r="K3305" t="s">
        <v>1290</v>
      </c>
      <c r="L3305">
        <v>3</v>
      </c>
      <c r="M3305" t="s">
        <v>1290</v>
      </c>
      <c r="N3305">
        <v>8750570</v>
      </c>
      <c r="O3305" t="s">
        <v>92</v>
      </c>
      <c r="P3305" t="s">
        <v>1868</v>
      </c>
      <c r="Q3305">
        <v>400</v>
      </c>
      <c r="R3305">
        <v>11</v>
      </c>
      <c r="S3305">
        <v>47216109</v>
      </c>
      <c r="T3305">
        <v>47271792</v>
      </c>
      <c r="U3305" t="s">
        <v>1869</v>
      </c>
      <c r="V3305">
        <v>1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215</v>
      </c>
      <c r="AE3305" s="2">
        <v>0</v>
      </c>
      <c r="AF3305" s="2">
        <v>0</v>
      </c>
      <c r="AG3305" s="2">
        <v>173</v>
      </c>
      <c r="AH3305" s="2">
        <v>270</v>
      </c>
      <c r="AI3305" s="2">
        <v>346</v>
      </c>
      <c r="AJ3305" s="2">
        <v>356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0</v>
      </c>
      <c r="AV3305" s="2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2">
        <v>44</v>
      </c>
      <c r="BD3305" s="2">
        <v>4</v>
      </c>
      <c r="BE3305" s="2">
        <v>0</v>
      </c>
      <c r="BF3305" s="2">
        <v>0</v>
      </c>
      <c r="BG3305" s="2">
        <v>0</v>
      </c>
      <c r="BH3305" s="2">
        <v>0</v>
      </c>
      <c r="BI3305" s="2">
        <v>0</v>
      </c>
      <c r="BJ3305" s="2">
        <v>0</v>
      </c>
      <c r="BK3305" s="2">
        <v>0</v>
      </c>
      <c r="BL3305" s="2">
        <v>11</v>
      </c>
      <c r="BM3305" s="2">
        <v>0</v>
      </c>
      <c r="BN3305" s="2">
        <v>0</v>
      </c>
      <c r="BO3305" s="2">
        <v>7</v>
      </c>
      <c r="BP3305" s="2">
        <v>13</v>
      </c>
      <c r="BQ3305" s="2">
        <v>14</v>
      </c>
      <c r="BR3305" s="2">
        <v>15</v>
      </c>
      <c r="BS3305" s="2">
        <v>0</v>
      </c>
      <c r="BT3305" s="2">
        <v>0</v>
      </c>
      <c r="BU3305" s="2">
        <v>0</v>
      </c>
      <c r="BV3305" s="2">
        <v>0</v>
      </c>
      <c r="BW3305" s="2">
        <v>0</v>
      </c>
      <c r="BX3305" s="2">
        <v>0</v>
      </c>
      <c r="BY3305" s="2">
        <v>0</v>
      </c>
      <c r="BZ3305" s="2">
        <v>0</v>
      </c>
      <c r="CA3305" s="2">
        <v>0</v>
      </c>
      <c r="CB3305" s="2">
        <v>0</v>
      </c>
      <c r="CC3305" s="2">
        <v>0</v>
      </c>
      <c r="CD3305" s="2">
        <v>0</v>
      </c>
      <c r="CE3305" s="2">
        <v>0</v>
      </c>
      <c r="CF3305" s="2">
        <v>0</v>
      </c>
      <c r="CG3305" s="2">
        <v>0</v>
      </c>
      <c r="CH3305" s="2">
        <v>0</v>
      </c>
      <c r="CI3305" s="2">
        <v>0</v>
      </c>
      <c r="CJ3305" s="2">
        <v>0</v>
      </c>
      <c r="CK3305" s="2">
        <v>2</v>
      </c>
      <c r="CL3305" s="2">
        <v>2</v>
      </c>
    </row>
    <row r="3306" spans="1:90" x14ac:dyDescent="0.25">
      <c r="A3306" t="s">
        <v>115</v>
      </c>
      <c r="B3306">
        <v>10501</v>
      </c>
      <c r="C3306" t="s">
        <v>275</v>
      </c>
      <c r="D3306">
        <v>1</v>
      </c>
      <c r="E3306">
        <v>8</v>
      </c>
      <c r="F3306">
        <v>912190</v>
      </c>
      <c r="G3306">
        <v>35912190</v>
      </c>
      <c r="H3306" t="s">
        <v>13410</v>
      </c>
      <c r="I3306">
        <v>454</v>
      </c>
      <c r="J3306" t="s">
        <v>275</v>
      </c>
      <c r="K3306" t="s">
        <v>13411</v>
      </c>
      <c r="L3306">
        <v>1</v>
      </c>
      <c r="M3306" t="s">
        <v>275</v>
      </c>
      <c r="N3306">
        <v>8780970</v>
      </c>
      <c r="O3306" t="s">
        <v>13412</v>
      </c>
      <c r="P3306" t="s">
        <v>13413</v>
      </c>
      <c r="Q3306" t="s">
        <v>127</v>
      </c>
      <c r="R3306">
        <v>11</v>
      </c>
      <c r="S3306">
        <v>47921467</v>
      </c>
      <c r="T3306">
        <v>47921551</v>
      </c>
      <c r="U3306" t="s">
        <v>13414</v>
      </c>
      <c r="V3306">
        <v>2</v>
      </c>
      <c r="W3306" s="2">
        <v>0</v>
      </c>
      <c r="X3306" s="2">
        <v>0</v>
      </c>
      <c r="Y3306" s="2">
        <v>0</v>
      </c>
      <c r="Z3306" s="2">
        <v>15</v>
      </c>
      <c r="AA3306" s="2">
        <v>25</v>
      </c>
      <c r="AB3306" s="2">
        <v>13</v>
      </c>
      <c r="AC3306" s="2">
        <v>19</v>
      </c>
      <c r="AD3306" s="2">
        <v>20</v>
      </c>
      <c r="AE3306" s="2">
        <v>0</v>
      </c>
      <c r="AF3306" s="2">
        <v>19</v>
      </c>
      <c r="AG3306" s="2">
        <v>15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2">
        <v>12</v>
      </c>
      <c r="BD3306" s="2">
        <v>0</v>
      </c>
      <c r="BE3306" s="2">
        <v>0</v>
      </c>
      <c r="BF3306" s="2">
        <v>0</v>
      </c>
      <c r="BG3306" s="2">
        <v>0</v>
      </c>
      <c r="BH3306" s="2">
        <v>1</v>
      </c>
      <c r="BI3306" s="2">
        <v>2</v>
      </c>
      <c r="BJ3306" s="2">
        <v>1</v>
      </c>
      <c r="BK3306" s="2">
        <v>2</v>
      </c>
      <c r="BL3306" s="2">
        <v>2</v>
      </c>
      <c r="BM3306" s="2">
        <v>0</v>
      </c>
      <c r="BN3306" s="2">
        <v>2</v>
      </c>
      <c r="BO3306" s="2">
        <v>1</v>
      </c>
      <c r="BP3306" s="2">
        <v>0</v>
      </c>
      <c r="BQ3306" s="2">
        <v>0</v>
      </c>
      <c r="BR3306" s="2">
        <v>0</v>
      </c>
      <c r="BS3306" s="2">
        <v>0</v>
      </c>
      <c r="BT3306" s="2">
        <v>0</v>
      </c>
      <c r="BU3306" s="2">
        <v>0</v>
      </c>
      <c r="BV3306" s="2">
        <v>0</v>
      </c>
      <c r="BW3306" s="2">
        <v>0</v>
      </c>
      <c r="BX3306" s="2">
        <v>0</v>
      </c>
      <c r="BY3306" s="2">
        <v>0</v>
      </c>
      <c r="BZ3306" s="2">
        <v>0</v>
      </c>
      <c r="CA3306" s="2">
        <v>0</v>
      </c>
      <c r="CB3306" s="2">
        <v>0</v>
      </c>
      <c r="CC3306" s="2">
        <v>0</v>
      </c>
      <c r="CD3306" s="2">
        <v>0</v>
      </c>
      <c r="CE3306" s="2">
        <v>0</v>
      </c>
      <c r="CF3306" s="2">
        <v>0</v>
      </c>
      <c r="CG3306" s="2">
        <v>0</v>
      </c>
      <c r="CH3306" s="2">
        <v>0</v>
      </c>
      <c r="CI3306" s="2">
        <v>0</v>
      </c>
      <c r="CJ3306" s="2">
        <v>0</v>
      </c>
      <c r="CK3306" s="2">
        <v>2</v>
      </c>
      <c r="CL3306" s="2">
        <v>0</v>
      </c>
    </row>
    <row r="3307" spans="1:90" x14ac:dyDescent="0.25">
      <c r="A3307" t="s">
        <v>115</v>
      </c>
      <c r="B3307">
        <v>10501</v>
      </c>
      <c r="C3307" t="s">
        <v>275</v>
      </c>
      <c r="D3307">
        <v>1</v>
      </c>
      <c r="E3307">
        <v>8</v>
      </c>
      <c r="F3307">
        <v>6646</v>
      </c>
      <c r="G3307">
        <v>35006646</v>
      </c>
      <c r="H3307" t="s">
        <v>10699</v>
      </c>
      <c r="I3307">
        <v>454</v>
      </c>
      <c r="J3307" t="s">
        <v>275</v>
      </c>
      <c r="K3307" t="s">
        <v>3272</v>
      </c>
      <c r="L3307">
        <v>1</v>
      </c>
      <c r="M3307" t="s">
        <v>275</v>
      </c>
      <c r="N3307">
        <v>8730060</v>
      </c>
      <c r="O3307" t="s">
        <v>102</v>
      </c>
      <c r="P3307" t="s">
        <v>6442</v>
      </c>
      <c r="Q3307">
        <v>650</v>
      </c>
      <c r="R3307">
        <v>11</v>
      </c>
      <c r="S3307">
        <v>47216119</v>
      </c>
      <c r="T3307">
        <v>47275400</v>
      </c>
      <c r="U3307" t="s">
        <v>10700</v>
      </c>
      <c r="V3307">
        <v>1</v>
      </c>
      <c r="W3307" s="2">
        <v>0</v>
      </c>
      <c r="X3307" s="2">
        <v>0</v>
      </c>
      <c r="Y3307" s="2">
        <v>0</v>
      </c>
      <c r="Z3307" s="2">
        <v>25</v>
      </c>
      <c r="AA3307" s="2">
        <v>20</v>
      </c>
      <c r="AB3307" s="2">
        <v>29</v>
      </c>
      <c r="AC3307" s="2">
        <v>29</v>
      </c>
      <c r="AD3307" s="2">
        <v>36</v>
      </c>
      <c r="AE3307" s="2">
        <v>42</v>
      </c>
      <c r="AF3307" s="2">
        <v>75</v>
      </c>
      <c r="AG3307" s="2">
        <v>72</v>
      </c>
      <c r="AH3307" s="2">
        <v>163</v>
      </c>
      <c r="AI3307" s="2">
        <v>123</v>
      </c>
      <c r="AJ3307" s="2">
        <v>103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2">
        <v>0</v>
      </c>
      <c r="AQ3307" s="2">
        <v>0</v>
      </c>
      <c r="AR3307" s="2">
        <v>69</v>
      </c>
      <c r="AS3307" s="2">
        <v>0</v>
      </c>
      <c r="AT3307" s="2">
        <v>0</v>
      </c>
      <c r="AU3307" s="2">
        <v>214</v>
      </c>
      <c r="AV3307" s="2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2">
        <v>0</v>
      </c>
      <c r="BD3307" s="2">
        <v>9</v>
      </c>
      <c r="BE3307" s="2">
        <v>0</v>
      </c>
      <c r="BF3307" s="2">
        <v>0</v>
      </c>
      <c r="BG3307" s="2">
        <v>0</v>
      </c>
      <c r="BH3307" s="2">
        <v>2</v>
      </c>
      <c r="BI3307" s="2">
        <v>2</v>
      </c>
      <c r="BJ3307" s="2">
        <v>1</v>
      </c>
      <c r="BK3307" s="2">
        <v>1</v>
      </c>
      <c r="BL3307" s="2">
        <v>2</v>
      </c>
      <c r="BM3307" s="2">
        <v>4</v>
      </c>
      <c r="BN3307" s="2">
        <v>4</v>
      </c>
      <c r="BO3307" s="2">
        <v>4</v>
      </c>
      <c r="BP3307" s="2">
        <v>7</v>
      </c>
      <c r="BQ3307" s="2">
        <v>6</v>
      </c>
      <c r="BR3307" s="2">
        <v>5</v>
      </c>
      <c r="BS3307" s="2">
        <v>0</v>
      </c>
      <c r="BT3307" s="2">
        <v>0</v>
      </c>
      <c r="BU3307" s="2">
        <v>0</v>
      </c>
      <c r="BV3307" s="2">
        <v>0</v>
      </c>
      <c r="BW3307" s="2">
        <v>0</v>
      </c>
      <c r="BX3307" s="2">
        <v>0</v>
      </c>
      <c r="BY3307" s="2">
        <v>0</v>
      </c>
      <c r="BZ3307" s="2">
        <v>3</v>
      </c>
      <c r="CA3307" s="2">
        <v>0</v>
      </c>
      <c r="CB3307" s="2">
        <v>0</v>
      </c>
      <c r="CC3307" s="2">
        <v>7</v>
      </c>
      <c r="CD3307" s="2">
        <v>0</v>
      </c>
      <c r="CE3307" s="2">
        <v>0</v>
      </c>
      <c r="CF3307" s="2">
        <v>0</v>
      </c>
      <c r="CG3307" s="2">
        <v>0</v>
      </c>
      <c r="CH3307" s="2">
        <v>0</v>
      </c>
      <c r="CI3307" s="2">
        <v>0</v>
      </c>
      <c r="CJ3307" s="2">
        <v>0</v>
      </c>
      <c r="CK3307" s="2">
        <v>0</v>
      </c>
      <c r="CL3307" s="2">
        <v>3</v>
      </c>
    </row>
    <row r="3308" spans="1:90" x14ac:dyDescent="0.25">
      <c r="A3308" t="s">
        <v>115</v>
      </c>
      <c r="B3308">
        <v>10501</v>
      </c>
      <c r="C3308" t="s">
        <v>275</v>
      </c>
      <c r="D3308">
        <v>1</v>
      </c>
      <c r="E3308">
        <v>8</v>
      </c>
      <c r="F3308">
        <v>924192</v>
      </c>
      <c r="G3308">
        <v>35924192</v>
      </c>
      <c r="H3308" t="s">
        <v>17784</v>
      </c>
      <c r="I3308">
        <v>598</v>
      </c>
      <c r="J3308" t="s">
        <v>4430</v>
      </c>
      <c r="K3308" t="s">
        <v>4931</v>
      </c>
      <c r="L3308">
        <v>1</v>
      </c>
      <c r="M3308" t="s">
        <v>4430</v>
      </c>
      <c r="N3308">
        <v>8970000</v>
      </c>
      <c r="O3308" t="s">
        <v>92</v>
      </c>
      <c r="P3308" t="s">
        <v>17785</v>
      </c>
      <c r="Q3308" t="s">
        <v>127</v>
      </c>
      <c r="R3308">
        <v>11</v>
      </c>
      <c r="S3308">
        <v>46961729</v>
      </c>
      <c r="T3308">
        <v>46961855</v>
      </c>
      <c r="U3308" t="s">
        <v>17786</v>
      </c>
      <c r="V3308">
        <v>1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88</v>
      </c>
      <c r="AE3308" s="2">
        <v>79</v>
      </c>
      <c r="AF3308" s="2">
        <v>89</v>
      </c>
      <c r="AG3308" s="2">
        <v>51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0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2">
        <v>0</v>
      </c>
      <c r="BD3308" s="2">
        <v>4</v>
      </c>
      <c r="BE3308" s="2">
        <v>0</v>
      </c>
      <c r="BF3308" s="2">
        <v>0</v>
      </c>
      <c r="BG3308" s="2">
        <v>0</v>
      </c>
      <c r="BH3308" s="2">
        <v>0</v>
      </c>
      <c r="BI3308" s="2">
        <v>0</v>
      </c>
      <c r="BJ3308" s="2">
        <v>0</v>
      </c>
      <c r="BK3308" s="2">
        <v>0</v>
      </c>
      <c r="BL3308" s="2">
        <v>4</v>
      </c>
      <c r="BM3308" s="2">
        <v>5</v>
      </c>
      <c r="BN3308" s="2">
        <v>5</v>
      </c>
      <c r="BO3308" s="2">
        <v>4</v>
      </c>
      <c r="BP3308" s="2">
        <v>0</v>
      </c>
      <c r="BQ3308" s="2">
        <v>0</v>
      </c>
      <c r="BR3308" s="2">
        <v>0</v>
      </c>
      <c r="BS3308" s="2">
        <v>0</v>
      </c>
      <c r="BT3308" s="2">
        <v>0</v>
      </c>
      <c r="BU3308" s="2">
        <v>0</v>
      </c>
      <c r="BV3308" s="2">
        <v>0</v>
      </c>
      <c r="BW3308" s="2">
        <v>0</v>
      </c>
      <c r="BX3308" s="2">
        <v>0</v>
      </c>
      <c r="BY3308" s="2">
        <v>0</v>
      </c>
      <c r="BZ3308" s="2">
        <v>0</v>
      </c>
      <c r="CA3308" s="2">
        <v>0</v>
      </c>
      <c r="CB3308" s="2">
        <v>0</v>
      </c>
      <c r="CC3308" s="2">
        <v>0</v>
      </c>
      <c r="CD3308" s="2">
        <v>0</v>
      </c>
      <c r="CE3308" s="2">
        <v>0</v>
      </c>
      <c r="CF3308" s="2">
        <v>0</v>
      </c>
      <c r="CG3308" s="2">
        <v>0</v>
      </c>
      <c r="CH3308" s="2">
        <v>0</v>
      </c>
      <c r="CI3308" s="2">
        <v>0</v>
      </c>
      <c r="CJ3308" s="2">
        <v>0</v>
      </c>
      <c r="CK3308" s="2">
        <v>0</v>
      </c>
      <c r="CL3308" s="2">
        <v>1</v>
      </c>
    </row>
    <row r="3309" spans="1:90" x14ac:dyDescent="0.25">
      <c r="A3309" t="s">
        <v>115</v>
      </c>
      <c r="B3309">
        <v>10501</v>
      </c>
      <c r="C3309" t="s">
        <v>275</v>
      </c>
      <c r="D3309">
        <v>1</v>
      </c>
      <c r="E3309">
        <v>8</v>
      </c>
      <c r="F3309">
        <v>41129</v>
      </c>
      <c r="G3309">
        <v>35041129</v>
      </c>
      <c r="H3309" t="s">
        <v>13779</v>
      </c>
      <c r="I3309">
        <v>454</v>
      </c>
      <c r="J3309" t="s">
        <v>275</v>
      </c>
      <c r="K3309" t="s">
        <v>13780</v>
      </c>
      <c r="L3309">
        <v>1</v>
      </c>
      <c r="M3309" t="s">
        <v>275</v>
      </c>
      <c r="N3309">
        <v>8820000</v>
      </c>
      <c r="O3309" t="s">
        <v>92</v>
      </c>
      <c r="P3309" t="s">
        <v>13781</v>
      </c>
      <c r="Q3309">
        <v>473</v>
      </c>
      <c r="R3309">
        <v>11</v>
      </c>
      <c r="S3309">
        <v>47617798</v>
      </c>
      <c r="T3309">
        <v>47937876</v>
      </c>
      <c r="U3309" t="s">
        <v>13782</v>
      </c>
      <c r="V3309">
        <v>1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115</v>
      </c>
      <c r="AE3309" s="2">
        <v>47</v>
      </c>
      <c r="AF3309" s="2">
        <v>91</v>
      </c>
      <c r="AG3309" s="2">
        <v>44</v>
      </c>
      <c r="AH3309" s="2">
        <v>0</v>
      </c>
      <c r="AI3309" s="2">
        <v>62</v>
      </c>
      <c r="AJ3309" s="2">
        <v>90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0</v>
      </c>
      <c r="AU3309" s="2">
        <v>0</v>
      </c>
      <c r="AV3309" s="2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  <c r="BG3309" s="2">
        <v>0</v>
      </c>
      <c r="BH3309" s="2">
        <v>0</v>
      </c>
      <c r="BI3309" s="2">
        <v>0</v>
      </c>
      <c r="BJ3309" s="2">
        <v>0</v>
      </c>
      <c r="BK3309" s="2">
        <v>0</v>
      </c>
      <c r="BL3309" s="2">
        <v>7</v>
      </c>
      <c r="BM3309" s="2">
        <v>3</v>
      </c>
      <c r="BN3309" s="2">
        <v>3</v>
      </c>
      <c r="BO3309" s="2">
        <v>4</v>
      </c>
      <c r="BP3309" s="2">
        <v>0</v>
      </c>
      <c r="BQ3309" s="2">
        <v>3</v>
      </c>
      <c r="BR3309" s="2">
        <v>5</v>
      </c>
      <c r="BS3309" s="2">
        <v>0</v>
      </c>
      <c r="BT3309" s="2">
        <v>0</v>
      </c>
      <c r="BU3309" s="2">
        <v>0</v>
      </c>
      <c r="BV3309" s="2">
        <v>0</v>
      </c>
      <c r="BW3309" s="2">
        <v>0</v>
      </c>
      <c r="BX3309" s="2">
        <v>0</v>
      </c>
      <c r="BY3309" s="2">
        <v>0</v>
      </c>
      <c r="BZ3309" s="2">
        <v>0</v>
      </c>
      <c r="CA3309" s="2">
        <v>0</v>
      </c>
      <c r="CB3309" s="2">
        <v>0</v>
      </c>
      <c r="CC3309" s="2">
        <v>0</v>
      </c>
      <c r="CD3309" s="2">
        <v>0</v>
      </c>
      <c r="CE3309" s="2">
        <v>0</v>
      </c>
      <c r="CF3309" s="2">
        <v>0</v>
      </c>
      <c r="CG3309" s="2">
        <v>0</v>
      </c>
      <c r="CH3309" s="2">
        <v>0</v>
      </c>
      <c r="CI3309" s="2">
        <v>0</v>
      </c>
      <c r="CJ3309" s="2">
        <v>0</v>
      </c>
      <c r="CK3309" s="2">
        <v>0</v>
      </c>
      <c r="CL3309" s="2">
        <v>0</v>
      </c>
    </row>
    <row r="3310" spans="1:90" x14ac:dyDescent="0.25">
      <c r="A3310" t="s">
        <v>115</v>
      </c>
      <c r="B3310">
        <v>10501</v>
      </c>
      <c r="C3310" t="s">
        <v>275</v>
      </c>
      <c r="D3310">
        <v>1</v>
      </c>
      <c r="E3310">
        <v>8</v>
      </c>
      <c r="F3310">
        <v>6622</v>
      </c>
      <c r="G3310">
        <v>35006622</v>
      </c>
      <c r="H3310" t="s">
        <v>4262</v>
      </c>
      <c r="I3310">
        <v>454</v>
      </c>
      <c r="J3310" t="s">
        <v>275</v>
      </c>
      <c r="K3310" t="s">
        <v>4263</v>
      </c>
      <c r="L3310">
        <v>7</v>
      </c>
      <c r="M3310" t="s">
        <v>3117</v>
      </c>
      <c r="N3310">
        <v>8810020</v>
      </c>
      <c r="O3310" t="s">
        <v>102</v>
      </c>
      <c r="P3310" t="s">
        <v>4264</v>
      </c>
      <c r="Q3310">
        <v>600</v>
      </c>
      <c r="R3310">
        <v>11</v>
      </c>
      <c r="S3310">
        <v>47618425</v>
      </c>
      <c r="T3310">
        <v>47927523</v>
      </c>
      <c r="U3310" t="s">
        <v>4265</v>
      </c>
      <c r="V3310">
        <v>1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23</v>
      </c>
      <c r="AG3310" s="2">
        <v>47</v>
      </c>
      <c r="AH3310" s="2">
        <v>119</v>
      </c>
      <c r="AI3310" s="2">
        <v>58</v>
      </c>
      <c r="AJ3310" s="2">
        <v>47</v>
      </c>
      <c r="AK3310" s="2">
        <v>0</v>
      </c>
      <c r="AL3310" s="2">
        <v>0</v>
      </c>
      <c r="AM3310" s="2">
        <v>0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2">
        <v>53</v>
      </c>
      <c r="BD3310" s="2">
        <v>2</v>
      </c>
      <c r="BE3310" s="2">
        <v>0</v>
      </c>
      <c r="BF3310" s="2">
        <v>0</v>
      </c>
      <c r="BG3310" s="2">
        <v>0</v>
      </c>
      <c r="BH3310" s="2">
        <v>0</v>
      </c>
      <c r="BI3310" s="2">
        <v>0</v>
      </c>
      <c r="BJ3310" s="2">
        <v>0</v>
      </c>
      <c r="BK3310" s="2">
        <v>0</v>
      </c>
      <c r="BL3310" s="2">
        <v>0</v>
      </c>
      <c r="BM3310" s="2">
        <v>0</v>
      </c>
      <c r="BN3310" s="2">
        <v>2</v>
      </c>
      <c r="BO3310" s="2">
        <v>3</v>
      </c>
      <c r="BP3310" s="2">
        <v>5</v>
      </c>
      <c r="BQ3310" s="2">
        <v>3</v>
      </c>
      <c r="BR3310" s="2">
        <v>3</v>
      </c>
      <c r="BS3310" s="2">
        <v>0</v>
      </c>
      <c r="BT3310" s="2">
        <v>0</v>
      </c>
      <c r="BU3310" s="2">
        <v>0</v>
      </c>
      <c r="BV3310" s="2">
        <v>0</v>
      </c>
      <c r="BW3310" s="2">
        <v>0</v>
      </c>
      <c r="BX3310" s="2">
        <v>0</v>
      </c>
      <c r="BY3310" s="2">
        <v>0</v>
      </c>
      <c r="BZ3310" s="2">
        <v>0</v>
      </c>
      <c r="CA3310" s="2">
        <v>0</v>
      </c>
      <c r="CB3310" s="2">
        <v>0</v>
      </c>
      <c r="CC3310" s="2">
        <v>0</v>
      </c>
      <c r="CD3310" s="2">
        <v>0</v>
      </c>
      <c r="CE3310" s="2">
        <v>0</v>
      </c>
      <c r="CF3310" s="2">
        <v>0</v>
      </c>
      <c r="CG3310" s="2">
        <v>0</v>
      </c>
      <c r="CH3310" s="2">
        <v>0</v>
      </c>
      <c r="CI3310" s="2">
        <v>0</v>
      </c>
      <c r="CJ3310" s="2">
        <v>0</v>
      </c>
      <c r="CK3310" s="2">
        <v>3</v>
      </c>
      <c r="CL3310" s="2">
        <v>1</v>
      </c>
    </row>
    <row r="3311" spans="1:90" x14ac:dyDescent="0.25">
      <c r="A3311" t="s">
        <v>115</v>
      </c>
      <c r="B3311">
        <v>10501</v>
      </c>
      <c r="C3311" t="s">
        <v>275</v>
      </c>
      <c r="D3311">
        <v>1</v>
      </c>
      <c r="E3311">
        <v>8</v>
      </c>
      <c r="F3311">
        <v>6610</v>
      </c>
      <c r="G3311">
        <v>35006610</v>
      </c>
      <c r="H3311" t="s">
        <v>13669</v>
      </c>
      <c r="I3311">
        <v>454</v>
      </c>
      <c r="J3311" t="s">
        <v>275</v>
      </c>
      <c r="K3311" t="s">
        <v>9499</v>
      </c>
      <c r="L3311">
        <v>1</v>
      </c>
      <c r="M3311" t="s">
        <v>275</v>
      </c>
      <c r="N3311">
        <v>8880400</v>
      </c>
      <c r="O3311" t="s">
        <v>261</v>
      </c>
      <c r="P3311" t="s">
        <v>13670</v>
      </c>
      <c r="Q3311" t="s">
        <v>127</v>
      </c>
      <c r="R3311">
        <v>11</v>
      </c>
      <c r="S3311">
        <v>47922244</v>
      </c>
      <c r="T3311">
        <v>47928897</v>
      </c>
      <c r="U3311" t="s">
        <v>13671</v>
      </c>
      <c r="V3311">
        <v>1</v>
      </c>
      <c r="W3311" s="2">
        <v>0</v>
      </c>
      <c r="X3311" s="2">
        <v>0</v>
      </c>
      <c r="Y3311" s="2">
        <v>0</v>
      </c>
      <c r="Z3311" s="2">
        <v>38</v>
      </c>
      <c r="AA3311" s="2">
        <v>49</v>
      </c>
      <c r="AB3311" s="2">
        <v>39</v>
      </c>
      <c r="AC3311" s="2">
        <v>42</v>
      </c>
      <c r="AD3311" s="2">
        <v>86</v>
      </c>
      <c r="AE3311" s="2">
        <v>45</v>
      </c>
      <c r="AF3311" s="2">
        <v>100</v>
      </c>
      <c r="AG3311" s="2">
        <v>83</v>
      </c>
      <c r="AH3311" s="2">
        <v>108</v>
      </c>
      <c r="AI3311" s="2">
        <v>53</v>
      </c>
      <c r="AJ3311" s="2">
        <v>65</v>
      </c>
      <c r="AK3311" s="2">
        <v>0</v>
      </c>
      <c r="AL3311" s="2">
        <v>0</v>
      </c>
      <c r="AM3311" s="2">
        <v>0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2">
        <v>0</v>
      </c>
      <c r="BD3311" s="2">
        <v>1</v>
      </c>
      <c r="BE3311" s="2">
        <v>0</v>
      </c>
      <c r="BF3311" s="2">
        <v>0</v>
      </c>
      <c r="BG3311" s="2">
        <v>0</v>
      </c>
      <c r="BH3311" s="2">
        <v>4</v>
      </c>
      <c r="BI3311" s="2">
        <v>3</v>
      </c>
      <c r="BJ3311" s="2">
        <v>2</v>
      </c>
      <c r="BK3311" s="2">
        <v>2</v>
      </c>
      <c r="BL3311" s="2">
        <v>5</v>
      </c>
      <c r="BM3311" s="2">
        <v>2</v>
      </c>
      <c r="BN3311" s="2">
        <v>5</v>
      </c>
      <c r="BO3311" s="2">
        <v>4</v>
      </c>
      <c r="BP3311" s="2">
        <v>3</v>
      </c>
      <c r="BQ3311" s="2">
        <v>2</v>
      </c>
      <c r="BR3311" s="2">
        <v>2</v>
      </c>
      <c r="BS3311" s="2">
        <v>0</v>
      </c>
      <c r="BT3311" s="2">
        <v>0</v>
      </c>
      <c r="BU3311" s="2">
        <v>0</v>
      </c>
      <c r="BV3311" s="2">
        <v>0</v>
      </c>
      <c r="BW3311" s="2">
        <v>0</v>
      </c>
      <c r="BX3311" s="2">
        <v>0</v>
      </c>
      <c r="BY3311" s="2">
        <v>0</v>
      </c>
      <c r="BZ3311" s="2">
        <v>0</v>
      </c>
      <c r="CA3311" s="2">
        <v>0</v>
      </c>
      <c r="CB3311" s="2">
        <v>0</v>
      </c>
      <c r="CC3311" s="2">
        <v>0</v>
      </c>
      <c r="CD3311" s="2">
        <v>0</v>
      </c>
      <c r="CE3311" s="2">
        <v>0</v>
      </c>
      <c r="CF3311" s="2">
        <v>0</v>
      </c>
      <c r="CG3311" s="2">
        <v>0</v>
      </c>
      <c r="CH3311" s="2">
        <v>0</v>
      </c>
      <c r="CI3311" s="2">
        <v>0</v>
      </c>
      <c r="CJ3311" s="2">
        <v>0</v>
      </c>
      <c r="CK3311" s="2">
        <v>0</v>
      </c>
      <c r="CL3311" s="2">
        <v>1</v>
      </c>
    </row>
    <row r="3312" spans="1:90" x14ac:dyDescent="0.25">
      <c r="A3312" t="s">
        <v>115</v>
      </c>
      <c r="B3312">
        <v>10501</v>
      </c>
      <c r="C3312" t="s">
        <v>275</v>
      </c>
      <c r="D3312">
        <v>1</v>
      </c>
      <c r="E3312">
        <v>8</v>
      </c>
      <c r="F3312">
        <v>906347</v>
      </c>
      <c r="G3312">
        <v>35906347</v>
      </c>
      <c r="H3312" t="s">
        <v>2526</v>
      </c>
      <c r="I3312">
        <v>454</v>
      </c>
      <c r="J3312" t="s">
        <v>275</v>
      </c>
      <c r="K3312" t="s">
        <v>2481</v>
      </c>
      <c r="L3312">
        <v>1</v>
      </c>
      <c r="M3312" t="s">
        <v>275</v>
      </c>
      <c r="N3312">
        <v>8726030</v>
      </c>
      <c r="O3312" t="s">
        <v>92</v>
      </c>
      <c r="P3312" t="s">
        <v>2527</v>
      </c>
      <c r="Q3312">
        <v>110</v>
      </c>
      <c r="R3312">
        <v>11</v>
      </c>
      <c r="S3312">
        <v>47961020</v>
      </c>
      <c r="T3312">
        <v>47968326</v>
      </c>
      <c r="U3312" t="s">
        <v>2528</v>
      </c>
      <c r="V3312">
        <v>1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46</v>
      </c>
      <c r="AE3312" s="2">
        <v>0</v>
      </c>
      <c r="AF3312" s="2">
        <v>33</v>
      </c>
      <c r="AG3312" s="2">
        <v>30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2">
        <v>0</v>
      </c>
      <c r="BD3312" s="2">
        <v>0</v>
      </c>
      <c r="BE3312" s="2">
        <v>0</v>
      </c>
      <c r="BF3312" s="2">
        <v>0</v>
      </c>
      <c r="BG3312" s="2">
        <v>0</v>
      </c>
      <c r="BH3312" s="2">
        <v>0</v>
      </c>
      <c r="BI3312" s="2">
        <v>0</v>
      </c>
      <c r="BJ3312" s="2">
        <v>0</v>
      </c>
      <c r="BK3312" s="2">
        <v>0</v>
      </c>
      <c r="BL3312" s="2">
        <v>2</v>
      </c>
      <c r="BM3312" s="2">
        <v>0</v>
      </c>
      <c r="BN3312" s="2">
        <v>1</v>
      </c>
      <c r="BO3312" s="2">
        <v>2</v>
      </c>
      <c r="BP3312" s="2">
        <v>0</v>
      </c>
      <c r="BQ3312" s="2">
        <v>0</v>
      </c>
      <c r="BR3312" s="2">
        <v>0</v>
      </c>
      <c r="BS3312" s="2">
        <v>0</v>
      </c>
      <c r="BT3312" s="2">
        <v>0</v>
      </c>
      <c r="BU3312" s="2">
        <v>0</v>
      </c>
      <c r="BV3312" s="2">
        <v>0</v>
      </c>
      <c r="BW3312" s="2">
        <v>0</v>
      </c>
      <c r="BX3312" s="2">
        <v>0</v>
      </c>
      <c r="BY3312" s="2">
        <v>0</v>
      </c>
      <c r="BZ3312" s="2">
        <v>0</v>
      </c>
      <c r="CA3312" s="2">
        <v>0</v>
      </c>
      <c r="CB3312" s="2">
        <v>0</v>
      </c>
      <c r="CC3312" s="2">
        <v>0</v>
      </c>
      <c r="CD3312" s="2">
        <v>0</v>
      </c>
      <c r="CE3312" s="2">
        <v>0</v>
      </c>
      <c r="CF3312" s="2">
        <v>0</v>
      </c>
      <c r="CG3312" s="2">
        <v>0</v>
      </c>
      <c r="CH3312" s="2">
        <v>0</v>
      </c>
      <c r="CI3312" s="2">
        <v>0</v>
      </c>
      <c r="CJ3312" s="2">
        <v>0</v>
      </c>
      <c r="CK3312" s="2">
        <v>0</v>
      </c>
      <c r="CL3312" s="2">
        <v>0</v>
      </c>
    </row>
    <row r="3313" spans="1:90" x14ac:dyDescent="0.25">
      <c r="A3313" t="s">
        <v>115</v>
      </c>
      <c r="B3313">
        <v>10501</v>
      </c>
      <c r="C3313" t="s">
        <v>275</v>
      </c>
      <c r="D3313">
        <v>1</v>
      </c>
      <c r="E3313">
        <v>8</v>
      </c>
      <c r="F3313">
        <v>41105</v>
      </c>
      <c r="G3313">
        <v>35041105</v>
      </c>
      <c r="H3313" t="s">
        <v>11572</v>
      </c>
      <c r="I3313">
        <v>454</v>
      </c>
      <c r="J3313" t="s">
        <v>275</v>
      </c>
      <c r="K3313" t="s">
        <v>3272</v>
      </c>
      <c r="L3313">
        <v>1</v>
      </c>
      <c r="M3313" t="s">
        <v>275</v>
      </c>
      <c r="N3313">
        <v>8737220</v>
      </c>
      <c r="O3313" t="s">
        <v>92</v>
      </c>
      <c r="P3313" t="s">
        <v>4674</v>
      </c>
      <c r="Q3313">
        <v>65</v>
      </c>
      <c r="R3313">
        <v>11</v>
      </c>
      <c r="S3313">
        <v>47272628</v>
      </c>
      <c r="U3313" t="s">
        <v>11573</v>
      </c>
      <c r="V3313">
        <v>1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51</v>
      </c>
      <c r="AE3313" s="2">
        <v>24</v>
      </c>
      <c r="AF3313" s="2">
        <v>58</v>
      </c>
      <c r="AG3313" s="2">
        <v>70</v>
      </c>
      <c r="AH3313" s="2">
        <v>94</v>
      </c>
      <c r="AI3313" s="2">
        <v>59</v>
      </c>
      <c r="AJ3313" s="2">
        <v>65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2">
        <v>248</v>
      </c>
      <c r="BD3313" s="2">
        <v>13</v>
      </c>
      <c r="BE3313" s="2">
        <v>0</v>
      </c>
      <c r="BF3313" s="2">
        <v>0</v>
      </c>
      <c r="BG3313" s="2">
        <v>0</v>
      </c>
      <c r="BH3313" s="2">
        <v>0</v>
      </c>
      <c r="BI3313" s="2">
        <v>0</v>
      </c>
      <c r="BJ3313" s="2">
        <v>0</v>
      </c>
      <c r="BK3313" s="2">
        <v>0</v>
      </c>
      <c r="BL3313" s="2">
        <v>3</v>
      </c>
      <c r="BM3313" s="2">
        <v>2</v>
      </c>
      <c r="BN3313" s="2">
        <v>4</v>
      </c>
      <c r="BO3313" s="2">
        <v>3</v>
      </c>
      <c r="BP3313" s="2">
        <v>6</v>
      </c>
      <c r="BQ3313" s="2">
        <v>4</v>
      </c>
      <c r="BR3313" s="2">
        <v>3</v>
      </c>
      <c r="BS3313" s="2">
        <v>0</v>
      </c>
      <c r="BT3313" s="2">
        <v>0</v>
      </c>
      <c r="BU3313" s="2">
        <v>0</v>
      </c>
      <c r="BV3313" s="2">
        <v>0</v>
      </c>
      <c r="BW3313" s="2">
        <v>0</v>
      </c>
      <c r="BX3313" s="2">
        <v>0</v>
      </c>
      <c r="BY3313" s="2">
        <v>0</v>
      </c>
      <c r="BZ3313" s="2">
        <v>0</v>
      </c>
      <c r="CA3313" s="2">
        <v>0</v>
      </c>
      <c r="CB3313" s="2">
        <v>0</v>
      </c>
      <c r="CC3313" s="2">
        <v>0</v>
      </c>
      <c r="CD3313" s="2">
        <v>0</v>
      </c>
      <c r="CE3313" s="2">
        <v>0</v>
      </c>
      <c r="CF3313" s="2">
        <v>0</v>
      </c>
      <c r="CG3313" s="2">
        <v>0</v>
      </c>
      <c r="CH3313" s="2">
        <v>0</v>
      </c>
      <c r="CI3313" s="2">
        <v>0</v>
      </c>
      <c r="CJ3313" s="2">
        <v>0</v>
      </c>
      <c r="CK3313" s="2">
        <v>16</v>
      </c>
      <c r="CL3313" s="2">
        <v>3</v>
      </c>
    </row>
    <row r="3314" spans="1:90" x14ac:dyDescent="0.25">
      <c r="A3314" t="s">
        <v>115</v>
      </c>
      <c r="B3314">
        <v>10501</v>
      </c>
      <c r="C3314" t="s">
        <v>275</v>
      </c>
      <c r="D3314">
        <v>1</v>
      </c>
      <c r="E3314">
        <v>8</v>
      </c>
      <c r="F3314">
        <v>40496</v>
      </c>
      <c r="G3314">
        <v>35040496</v>
      </c>
      <c r="H3314" t="s">
        <v>18277</v>
      </c>
      <c r="I3314">
        <v>454</v>
      </c>
      <c r="J3314" t="s">
        <v>275</v>
      </c>
      <c r="K3314" t="s">
        <v>7696</v>
      </c>
      <c r="L3314">
        <v>1</v>
      </c>
      <c r="M3314" t="s">
        <v>275</v>
      </c>
      <c r="N3314">
        <v>8751610</v>
      </c>
      <c r="O3314" t="s">
        <v>92</v>
      </c>
      <c r="P3314" t="s">
        <v>19639</v>
      </c>
      <c r="Q3314">
        <v>315</v>
      </c>
      <c r="R3314">
        <v>11</v>
      </c>
      <c r="S3314">
        <v>47217300</v>
      </c>
      <c r="T3314">
        <v>47221281</v>
      </c>
      <c r="U3314" t="s">
        <v>18278</v>
      </c>
      <c r="V3314">
        <v>1</v>
      </c>
      <c r="W3314" s="2">
        <v>0</v>
      </c>
      <c r="X3314" s="2">
        <v>0</v>
      </c>
      <c r="Y3314" s="2">
        <v>0</v>
      </c>
      <c r="Z3314" s="2">
        <v>25</v>
      </c>
      <c r="AA3314" s="2">
        <v>23</v>
      </c>
      <c r="AB3314" s="2">
        <v>17</v>
      </c>
      <c r="AC3314" s="2">
        <v>35</v>
      </c>
      <c r="AD3314" s="2">
        <v>23</v>
      </c>
      <c r="AE3314" s="2">
        <v>22</v>
      </c>
      <c r="AF3314" s="2">
        <v>40</v>
      </c>
      <c r="AG3314" s="2">
        <v>31</v>
      </c>
      <c r="AH3314" s="2">
        <v>29</v>
      </c>
      <c r="AI3314" s="2">
        <v>38</v>
      </c>
      <c r="AJ3314" s="2">
        <v>24</v>
      </c>
      <c r="AK3314" s="2">
        <v>0</v>
      </c>
      <c r="AL3314" s="2">
        <v>0</v>
      </c>
      <c r="AM3314" s="2">
        <v>0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0</v>
      </c>
      <c r="AV3314" s="2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2">
        <v>20</v>
      </c>
      <c r="BD3314" s="2">
        <v>10</v>
      </c>
      <c r="BE3314" s="2">
        <v>0</v>
      </c>
      <c r="BF3314" s="2">
        <v>0</v>
      </c>
      <c r="BG3314" s="2">
        <v>0</v>
      </c>
      <c r="BH3314" s="2">
        <v>2</v>
      </c>
      <c r="BI3314" s="2">
        <v>2</v>
      </c>
      <c r="BJ3314" s="2">
        <v>2</v>
      </c>
      <c r="BK3314" s="2">
        <v>3</v>
      </c>
      <c r="BL3314" s="2">
        <v>1</v>
      </c>
      <c r="BM3314" s="2">
        <v>2</v>
      </c>
      <c r="BN3314" s="2">
        <v>3</v>
      </c>
      <c r="BO3314" s="2">
        <v>2</v>
      </c>
      <c r="BP3314" s="2">
        <v>2</v>
      </c>
      <c r="BQ3314" s="2">
        <v>2</v>
      </c>
      <c r="BR3314" s="2">
        <v>2</v>
      </c>
      <c r="BS3314" s="2">
        <v>0</v>
      </c>
      <c r="BT3314" s="2">
        <v>0</v>
      </c>
      <c r="BU3314" s="2">
        <v>0</v>
      </c>
      <c r="BV3314" s="2">
        <v>0</v>
      </c>
      <c r="BW3314" s="2">
        <v>0</v>
      </c>
      <c r="BX3314" s="2">
        <v>0</v>
      </c>
      <c r="BY3314" s="2">
        <v>0</v>
      </c>
      <c r="BZ3314" s="2">
        <v>0</v>
      </c>
      <c r="CA3314" s="2">
        <v>0</v>
      </c>
      <c r="CB3314" s="2">
        <v>0</v>
      </c>
      <c r="CC3314" s="2">
        <v>0</v>
      </c>
      <c r="CD3314" s="2">
        <v>0</v>
      </c>
      <c r="CE3314" s="2">
        <v>0</v>
      </c>
      <c r="CF3314" s="2">
        <v>0</v>
      </c>
      <c r="CG3314" s="2">
        <v>0</v>
      </c>
      <c r="CH3314" s="2">
        <v>0</v>
      </c>
      <c r="CI3314" s="2">
        <v>0</v>
      </c>
      <c r="CJ3314" s="2">
        <v>0</v>
      </c>
      <c r="CK3314" s="2">
        <v>2</v>
      </c>
      <c r="CL3314" s="2">
        <v>2</v>
      </c>
    </row>
    <row r="3315" spans="1:90" x14ac:dyDescent="0.25">
      <c r="A3315" t="s">
        <v>115</v>
      </c>
      <c r="B3315">
        <v>10501</v>
      </c>
      <c r="C3315" t="s">
        <v>275</v>
      </c>
      <c r="D3315">
        <v>1</v>
      </c>
      <c r="E3315">
        <v>8</v>
      </c>
      <c r="F3315">
        <v>41142</v>
      </c>
      <c r="G3315">
        <v>35041142</v>
      </c>
      <c r="H3315" t="s">
        <v>12802</v>
      </c>
      <c r="I3315">
        <v>454</v>
      </c>
      <c r="J3315" t="s">
        <v>275</v>
      </c>
      <c r="K3315" t="s">
        <v>6544</v>
      </c>
      <c r="L3315">
        <v>2</v>
      </c>
      <c r="M3315" t="s">
        <v>349</v>
      </c>
      <c r="N3315">
        <v>8743600</v>
      </c>
      <c r="O3315" t="s">
        <v>92</v>
      </c>
      <c r="P3315" t="s">
        <v>12803</v>
      </c>
      <c r="Q3315" t="s">
        <v>127</v>
      </c>
      <c r="R3315">
        <v>11</v>
      </c>
      <c r="S3315">
        <v>47216120</v>
      </c>
      <c r="T3315">
        <v>47271701</v>
      </c>
      <c r="U3315" t="s">
        <v>12804</v>
      </c>
      <c r="V3315">
        <v>1</v>
      </c>
      <c r="W3315" s="2">
        <v>0</v>
      </c>
      <c r="X3315" s="2">
        <v>0</v>
      </c>
      <c r="Y3315" s="2">
        <v>0</v>
      </c>
      <c r="Z3315" s="2">
        <v>0</v>
      </c>
      <c r="AA3315" s="2">
        <v>37</v>
      </c>
      <c r="AB3315" s="2">
        <v>80</v>
      </c>
      <c r="AC3315" s="2">
        <v>57</v>
      </c>
      <c r="AD3315" s="2">
        <v>252</v>
      </c>
      <c r="AE3315" s="2">
        <v>55</v>
      </c>
      <c r="AF3315" s="2">
        <v>167</v>
      </c>
      <c r="AG3315" s="2">
        <v>135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0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0</v>
      </c>
      <c r="AV3315" s="2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2">
        <v>0</v>
      </c>
      <c r="BD3315" s="2">
        <v>5</v>
      </c>
      <c r="BE3315" s="2">
        <v>0</v>
      </c>
      <c r="BF3315" s="2">
        <v>0</v>
      </c>
      <c r="BG3315" s="2">
        <v>0</v>
      </c>
      <c r="BH3315" s="2">
        <v>0</v>
      </c>
      <c r="BI3315" s="2">
        <v>2</v>
      </c>
      <c r="BJ3315" s="2">
        <v>4</v>
      </c>
      <c r="BK3315" s="2">
        <v>2</v>
      </c>
      <c r="BL3315" s="2">
        <v>13</v>
      </c>
      <c r="BM3315" s="2">
        <v>2</v>
      </c>
      <c r="BN3315" s="2">
        <v>9</v>
      </c>
      <c r="BO3315" s="2">
        <v>7</v>
      </c>
      <c r="BP3315" s="2">
        <v>0</v>
      </c>
      <c r="BQ3315" s="2">
        <v>0</v>
      </c>
      <c r="BR3315" s="2">
        <v>0</v>
      </c>
      <c r="BS3315" s="2">
        <v>0</v>
      </c>
      <c r="BT3315" s="2">
        <v>0</v>
      </c>
      <c r="BU3315" s="2">
        <v>0</v>
      </c>
      <c r="BV3315" s="2">
        <v>0</v>
      </c>
      <c r="BW3315" s="2">
        <v>0</v>
      </c>
      <c r="BX3315" s="2">
        <v>0</v>
      </c>
      <c r="BY3315" s="2">
        <v>0</v>
      </c>
      <c r="BZ3315" s="2">
        <v>0</v>
      </c>
      <c r="CA3315" s="2">
        <v>0</v>
      </c>
      <c r="CB3315" s="2">
        <v>0</v>
      </c>
      <c r="CC3315" s="2">
        <v>0</v>
      </c>
      <c r="CD3315" s="2">
        <v>0</v>
      </c>
      <c r="CE3315" s="2">
        <v>0</v>
      </c>
      <c r="CF3315" s="2">
        <v>0</v>
      </c>
      <c r="CG3315" s="2">
        <v>0</v>
      </c>
      <c r="CH3315" s="2">
        <v>0</v>
      </c>
      <c r="CI3315" s="2">
        <v>0</v>
      </c>
      <c r="CJ3315" s="2">
        <v>0</v>
      </c>
      <c r="CK3315" s="2">
        <v>0</v>
      </c>
      <c r="CL3315" s="2">
        <v>1</v>
      </c>
    </row>
    <row r="3316" spans="1:90" x14ac:dyDescent="0.25">
      <c r="A3316" t="s">
        <v>115</v>
      </c>
      <c r="B3316">
        <v>10501</v>
      </c>
      <c r="C3316" t="s">
        <v>275</v>
      </c>
      <c r="D3316">
        <v>1</v>
      </c>
      <c r="E3316">
        <v>8</v>
      </c>
      <c r="F3316">
        <v>79873</v>
      </c>
      <c r="G3316">
        <v>35079873</v>
      </c>
      <c r="H3316" t="s">
        <v>5710</v>
      </c>
      <c r="I3316">
        <v>454</v>
      </c>
      <c r="J3316" t="s">
        <v>275</v>
      </c>
      <c r="K3316" t="s">
        <v>1290</v>
      </c>
      <c r="L3316">
        <v>3</v>
      </c>
      <c r="M3316" t="s">
        <v>1290</v>
      </c>
      <c r="N3316">
        <v>8750260</v>
      </c>
      <c r="O3316" t="s">
        <v>102</v>
      </c>
      <c r="P3316" t="s">
        <v>5711</v>
      </c>
      <c r="Q3316">
        <v>350</v>
      </c>
      <c r="R3316">
        <v>11</v>
      </c>
      <c r="S3316">
        <v>47384114</v>
      </c>
      <c r="U3316" t="s">
        <v>5712</v>
      </c>
      <c r="V3316">
        <v>1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338</v>
      </c>
      <c r="AE3316" s="2">
        <v>167</v>
      </c>
      <c r="AF3316" s="2">
        <v>355</v>
      </c>
      <c r="AG3316" s="2">
        <v>188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2">
        <v>0</v>
      </c>
      <c r="BD3316" s="2">
        <v>12</v>
      </c>
      <c r="BE3316" s="2">
        <v>0</v>
      </c>
      <c r="BF3316" s="2">
        <v>0</v>
      </c>
      <c r="BG3316" s="2">
        <v>0</v>
      </c>
      <c r="BH3316" s="2">
        <v>0</v>
      </c>
      <c r="BI3316" s="2">
        <v>0</v>
      </c>
      <c r="BJ3316" s="2">
        <v>0</v>
      </c>
      <c r="BK3316" s="2">
        <v>0</v>
      </c>
      <c r="BL3316" s="2">
        <v>20</v>
      </c>
      <c r="BM3316" s="2">
        <v>8</v>
      </c>
      <c r="BN3316" s="2">
        <v>17</v>
      </c>
      <c r="BO3316" s="2">
        <v>8</v>
      </c>
      <c r="BP3316" s="2">
        <v>0</v>
      </c>
      <c r="BQ3316" s="2">
        <v>0</v>
      </c>
      <c r="BR3316" s="2">
        <v>0</v>
      </c>
      <c r="BS3316" s="2">
        <v>0</v>
      </c>
      <c r="BT3316" s="2">
        <v>0</v>
      </c>
      <c r="BU3316" s="2">
        <v>0</v>
      </c>
      <c r="BV3316" s="2">
        <v>0</v>
      </c>
      <c r="BW3316" s="2">
        <v>0</v>
      </c>
      <c r="BX3316" s="2">
        <v>0</v>
      </c>
      <c r="BY3316" s="2">
        <v>0</v>
      </c>
      <c r="BZ3316" s="2">
        <v>0</v>
      </c>
      <c r="CA3316" s="2">
        <v>0</v>
      </c>
      <c r="CB3316" s="2">
        <v>0</v>
      </c>
      <c r="CC3316" s="2">
        <v>0</v>
      </c>
      <c r="CD3316" s="2">
        <v>0</v>
      </c>
      <c r="CE3316" s="2">
        <v>0</v>
      </c>
      <c r="CF3316" s="2">
        <v>0</v>
      </c>
      <c r="CG3316" s="2">
        <v>0</v>
      </c>
      <c r="CH3316" s="2">
        <v>0</v>
      </c>
      <c r="CI3316" s="2">
        <v>0</v>
      </c>
      <c r="CJ3316" s="2">
        <v>0</v>
      </c>
      <c r="CK3316" s="2">
        <v>0</v>
      </c>
      <c r="CL3316" s="2">
        <v>3</v>
      </c>
    </row>
    <row r="3317" spans="1:90" x14ac:dyDescent="0.25">
      <c r="A3317" t="s">
        <v>115</v>
      </c>
      <c r="B3317">
        <v>10501</v>
      </c>
      <c r="C3317" t="s">
        <v>275</v>
      </c>
      <c r="D3317">
        <v>1</v>
      </c>
      <c r="E3317">
        <v>8</v>
      </c>
      <c r="F3317">
        <v>6920</v>
      </c>
      <c r="G3317">
        <v>35006920</v>
      </c>
      <c r="H3317" t="s">
        <v>6854</v>
      </c>
      <c r="I3317">
        <v>454</v>
      </c>
      <c r="J3317" t="s">
        <v>275</v>
      </c>
      <c r="K3317" t="s">
        <v>91</v>
      </c>
      <c r="L3317">
        <v>1</v>
      </c>
      <c r="M3317" t="s">
        <v>275</v>
      </c>
      <c r="N3317">
        <v>8780070</v>
      </c>
      <c r="O3317" t="s">
        <v>92</v>
      </c>
      <c r="P3317" t="s">
        <v>11899</v>
      </c>
      <c r="Q3317">
        <v>511</v>
      </c>
      <c r="R3317">
        <v>11</v>
      </c>
      <c r="S3317">
        <v>47264574</v>
      </c>
      <c r="T3317">
        <v>47993699</v>
      </c>
      <c r="U3317" t="s">
        <v>11900</v>
      </c>
      <c r="V3317">
        <v>1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33</v>
      </c>
      <c r="AG3317" s="2">
        <v>67</v>
      </c>
      <c r="AH3317" s="2">
        <v>309</v>
      </c>
      <c r="AI3317" s="2">
        <v>398</v>
      </c>
      <c r="AJ3317" s="2">
        <v>295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0</v>
      </c>
      <c r="AV3317" s="2">
        <v>0</v>
      </c>
      <c r="AW3317" s="2">
        <v>0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2">
        <v>0</v>
      </c>
      <c r="BD3317" s="2">
        <v>29</v>
      </c>
      <c r="BE3317" s="2">
        <v>0</v>
      </c>
      <c r="BF3317" s="2">
        <v>0</v>
      </c>
      <c r="BG3317" s="2">
        <v>0</v>
      </c>
      <c r="BH3317" s="2">
        <v>0</v>
      </c>
      <c r="BI3317" s="2">
        <v>0</v>
      </c>
      <c r="BJ3317" s="2">
        <v>0</v>
      </c>
      <c r="BK3317" s="2">
        <v>0</v>
      </c>
      <c r="BL3317" s="2">
        <v>0</v>
      </c>
      <c r="BM3317" s="2">
        <v>0</v>
      </c>
      <c r="BN3317" s="2">
        <v>2</v>
      </c>
      <c r="BO3317" s="2">
        <v>2</v>
      </c>
      <c r="BP3317" s="2">
        <v>11</v>
      </c>
      <c r="BQ3317" s="2">
        <v>14</v>
      </c>
      <c r="BR3317" s="2">
        <v>12</v>
      </c>
      <c r="BS3317" s="2">
        <v>0</v>
      </c>
      <c r="BT3317" s="2">
        <v>0</v>
      </c>
      <c r="BU3317" s="2">
        <v>0</v>
      </c>
      <c r="BV3317" s="2">
        <v>0</v>
      </c>
      <c r="BW3317" s="2">
        <v>0</v>
      </c>
      <c r="BX3317" s="2">
        <v>0</v>
      </c>
      <c r="BY3317" s="2">
        <v>0</v>
      </c>
      <c r="BZ3317" s="2">
        <v>0</v>
      </c>
      <c r="CA3317" s="2">
        <v>0</v>
      </c>
      <c r="CB3317" s="2">
        <v>0</v>
      </c>
      <c r="CC3317" s="2">
        <v>0</v>
      </c>
      <c r="CD3317" s="2">
        <v>0</v>
      </c>
      <c r="CE3317" s="2">
        <v>0</v>
      </c>
      <c r="CF3317" s="2">
        <v>0</v>
      </c>
      <c r="CG3317" s="2">
        <v>0</v>
      </c>
      <c r="CH3317" s="2">
        <v>0</v>
      </c>
      <c r="CI3317" s="2">
        <v>0</v>
      </c>
      <c r="CJ3317" s="2">
        <v>0</v>
      </c>
      <c r="CK3317" s="2">
        <v>0</v>
      </c>
      <c r="CL3317" s="2">
        <v>7</v>
      </c>
    </row>
    <row r="3318" spans="1:90" x14ac:dyDescent="0.25">
      <c r="A3318" t="s">
        <v>115</v>
      </c>
      <c r="B3318">
        <v>20409</v>
      </c>
      <c r="C3318" t="s">
        <v>143</v>
      </c>
      <c r="D3318">
        <v>1</v>
      </c>
      <c r="E3318">
        <v>8</v>
      </c>
      <c r="F3318">
        <v>20382</v>
      </c>
      <c r="G3318">
        <v>35020382</v>
      </c>
      <c r="H3318" t="s">
        <v>14108</v>
      </c>
      <c r="I3318">
        <v>746</v>
      </c>
      <c r="J3318" t="s">
        <v>5198</v>
      </c>
      <c r="K3318" t="s">
        <v>91</v>
      </c>
      <c r="L3318">
        <v>1</v>
      </c>
      <c r="M3318" t="s">
        <v>5198</v>
      </c>
      <c r="N3318">
        <v>13857000</v>
      </c>
      <c r="O3318" t="s">
        <v>92</v>
      </c>
      <c r="P3318" t="s">
        <v>14109</v>
      </c>
      <c r="Q3318">
        <v>632</v>
      </c>
      <c r="R3318">
        <v>19</v>
      </c>
      <c r="S3318">
        <v>38689064</v>
      </c>
      <c r="T3318">
        <v>38689253</v>
      </c>
      <c r="U3318" t="s">
        <v>14110</v>
      </c>
      <c r="V3318">
        <v>1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111</v>
      </c>
      <c r="AI3318" s="2">
        <v>102</v>
      </c>
      <c r="AJ3318" s="2">
        <v>73</v>
      </c>
      <c r="AK3318" s="2">
        <v>0</v>
      </c>
      <c r="AL3318" s="2">
        <v>0</v>
      </c>
      <c r="AM3318" s="2">
        <v>0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72</v>
      </c>
      <c r="AV3318" s="2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  <c r="BG3318" s="2">
        <v>0</v>
      </c>
      <c r="BH3318" s="2">
        <v>0</v>
      </c>
      <c r="BI3318" s="2">
        <v>0</v>
      </c>
      <c r="BJ3318" s="2">
        <v>0</v>
      </c>
      <c r="BK3318" s="2">
        <v>0</v>
      </c>
      <c r="BL3318" s="2">
        <v>0</v>
      </c>
      <c r="BM3318" s="2">
        <v>0</v>
      </c>
      <c r="BN3318" s="2">
        <v>0</v>
      </c>
      <c r="BO3318" s="2">
        <v>0</v>
      </c>
      <c r="BP3318" s="2">
        <v>6</v>
      </c>
      <c r="BQ3318" s="2">
        <v>4</v>
      </c>
      <c r="BR3318" s="2">
        <v>3</v>
      </c>
      <c r="BS3318" s="2">
        <v>0</v>
      </c>
      <c r="BT3318" s="2">
        <v>0</v>
      </c>
      <c r="BU3318" s="2">
        <v>0</v>
      </c>
      <c r="BV3318" s="2">
        <v>0</v>
      </c>
      <c r="BW3318" s="2">
        <v>0</v>
      </c>
      <c r="BX3318" s="2">
        <v>0</v>
      </c>
      <c r="BY3318" s="2">
        <v>0</v>
      </c>
      <c r="BZ3318" s="2">
        <v>0</v>
      </c>
      <c r="CA3318" s="2">
        <v>0</v>
      </c>
      <c r="CB3318" s="2">
        <v>0</v>
      </c>
      <c r="CC3318" s="2">
        <v>3</v>
      </c>
      <c r="CD3318" s="2">
        <v>0</v>
      </c>
      <c r="CE3318" s="2">
        <v>0</v>
      </c>
      <c r="CF3318" s="2">
        <v>0</v>
      </c>
      <c r="CG3318" s="2">
        <v>0</v>
      </c>
      <c r="CH3318" s="2">
        <v>0</v>
      </c>
      <c r="CI3318" s="2">
        <v>0</v>
      </c>
      <c r="CJ3318" s="2">
        <v>0</v>
      </c>
      <c r="CK3318" s="2">
        <v>0</v>
      </c>
      <c r="CL3318" s="2">
        <v>0</v>
      </c>
    </row>
    <row r="3319" spans="1:90" x14ac:dyDescent="0.25">
      <c r="A3319" t="s">
        <v>115</v>
      </c>
      <c r="B3319">
        <v>20409</v>
      </c>
      <c r="C3319" t="s">
        <v>143</v>
      </c>
      <c r="D3319">
        <v>1</v>
      </c>
      <c r="E3319">
        <v>8</v>
      </c>
      <c r="F3319">
        <v>915944</v>
      </c>
      <c r="G3319">
        <v>35915944</v>
      </c>
      <c r="H3319" t="s">
        <v>12805</v>
      </c>
      <c r="I3319">
        <v>270</v>
      </c>
      <c r="J3319" t="s">
        <v>2214</v>
      </c>
      <c r="K3319" t="s">
        <v>2283</v>
      </c>
      <c r="L3319">
        <v>1</v>
      </c>
      <c r="M3319" t="s">
        <v>2214</v>
      </c>
      <c r="N3319">
        <v>13835000</v>
      </c>
      <c r="O3319" t="s">
        <v>92</v>
      </c>
      <c r="P3319" t="s">
        <v>12806</v>
      </c>
      <c r="Q3319">
        <v>1054</v>
      </c>
      <c r="R3319">
        <v>19</v>
      </c>
      <c r="S3319">
        <v>38661000</v>
      </c>
      <c r="T3319">
        <v>38662728</v>
      </c>
      <c r="U3319" t="s">
        <v>12807</v>
      </c>
      <c r="V3319">
        <v>1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67</v>
      </c>
      <c r="AE3319" s="2">
        <v>35</v>
      </c>
      <c r="AF3319" s="2">
        <v>69</v>
      </c>
      <c r="AG3319" s="2">
        <v>56</v>
      </c>
      <c r="AH3319" s="2">
        <v>105</v>
      </c>
      <c r="AI3319" s="2">
        <v>26</v>
      </c>
      <c r="AJ3319" s="2">
        <v>60</v>
      </c>
      <c r="AK3319" s="2">
        <v>0</v>
      </c>
      <c r="AL3319" s="2">
        <v>0</v>
      </c>
      <c r="AM3319" s="2">
        <v>0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0</v>
      </c>
      <c r="AV3319" s="2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2">
        <v>99</v>
      </c>
      <c r="BD3319" s="2">
        <v>0</v>
      </c>
      <c r="BE3319" s="2">
        <v>0</v>
      </c>
      <c r="BF3319" s="2">
        <v>0</v>
      </c>
      <c r="BG3319" s="2">
        <v>0</v>
      </c>
      <c r="BH3319" s="2">
        <v>0</v>
      </c>
      <c r="BI3319" s="2">
        <v>0</v>
      </c>
      <c r="BJ3319" s="2">
        <v>0</v>
      </c>
      <c r="BK3319" s="2">
        <v>0</v>
      </c>
      <c r="BL3319" s="2">
        <v>2</v>
      </c>
      <c r="BM3319" s="2">
        <v>1</v>
      </c>
      <c r="BN3319" s="2">
        <v>2</v>
      </c>
      <c r="BO3319" s="2">
        <v>4</v>
      </c>
      <c r="BP3319" s="2">
        <v>3</v>
      </c>
      <c r="BQ3319" s="2">
        <v>1</v>
      </c>
      <c r="BR3319" s="2">
        <v>2</v>
      </c>
      <c r="BS3319" s="2">
        <v>0</v>
      </c>
      <c r="BT3319" s="2">
        <v>0</v>
      </c>
      <c r="BU3319" s="2">
        <v>0</v>
      </c>
      <c r="BV3319" s="2">
        <v>0</v>
      </c>
      <c r="BW3319" s="2">
        <v>0</v>
      </c>
      <c r="BX3319" s="2">
        <v>0</v>
      </c>
      <c r="BY3319" s="2">
        <v>0</v>
      </c>
      <c r="BZ3319" s="2">
        <v>0</v>
      </c>
      <c r="CA3319" s="2">
        <v>0</v>
      </c>
      <c r="CB3319" s="2">
        <v>0</v>
      </c>
      <c r="CC3319" s="2">
        <v>0</v>
      </c>
      <c r="CD3319" s="2">
        <v>0</v>
      </c>
      <c r="CE3319" s="2">
        <v>0</v>
      </c>
      <c r="CF3319" s="2">
        <v>0</v>
      </c>
      <c r="CG3319" s="2">
        <v>0</v>
      </c>
      <c r="CH3319" s="2">
        <v>0</v>
      </c>
      <c r="CI3319" s="2">
        <v>0</v>
      </c>
      <c r="CJ3319" s="2">
        <v>0</v>
      </c>
      <c r="CK3319" s="2">
        <v>5</v>
      </c>
      <c r="CL3319" s="2">
        <v>0</v>
      </c>
    </row>
    <row r="3320" spans="1:90" x14ac:dyDescent="0.25">
      <c r="A3320" t="s">
        <v>115</v>
      </c>
      <c r="B3320">
        <v>20409</v>
      </c>
      <c r="C3320" t="s">
        <v>143</v>
      </c>
      <c r="D3320">
        <v>1</v>
      </c>
      <c r="E3320">
        <v>8</v>
      </c>
      <c r="F3320">
        <v>47348</v>
      </c>
      <c r="G3320">
        <v>35047348</v>
      </c>
      <c r="H3320" t="s">
        <v>17977</v>
      </c>
      <c r="I3320">
        <v>455</v>
      </c>
      <c r="J3320" t="s">
        <v>144</v>
      </c>
      <c r="K3320" t="s">
        <v>6175</v>
      </c>
      <c r="L3320">
        <v>1</v>
      </c>
      <c r="M3320" t="s">
        <v>145</v>
      </c>
      <c r="N3320">
        <v>13846065</v>
      </c>
      <c r="O3320" t="s">
        <v>92</v>
      </c>
      <c r="P3320" t="s">
        <v>17978</v>
      </c>
      <c r="Q3320">
        <v>111</v>
      </c>
      <c r="R3320">
        <v>19</v>
      </c>
      <c r="S3320">
        <v>38417357</v>
      </c>
      <c r="T3320">
        <v>38611332</v>
      </c>
      <c r="U3320" t="s">
        <v>17979</v>
      </c>
      <c r="V3320">
        <v>1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82</v>
      </c>
      <c r="AE3320" s="2">
        <v>53</v>
      </c>
      <c r="AF3320" s="2">
        <v>92</v>
      </c>
      <c r="AG3320" s="2">
        <v>64</v>
      </c>
      <c r="AH3320" s="2">
        <v>45</v>
      </c>
      <c r="AI3320" s="2">
        <v>26</v>
      </c>
      <c r="AJ3320" s="2">
        <v>16</v>
      </c>
      <c r="AK3320" s="2">
        <v>0</v>
      </c>
      <c r="AL3320" s="2">
        <v>0</v>
      </c>
      <c r="AM3320" s="2">
        <v>0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2">
        <v>0</v>
      </c>
      <c r="BD3320" s="2">
        <v>31</v>
      </c>
      <c r="BE3320" s="2">
        <v>0</v>
      </c>
      <c r="BF3320" s="2">
        <v>0</v>
      </c>
      <c r="BG3320" s="2">
        <v>0</v>
      </c>
      <c r="BH3320" s="2">
        <v>0</v>
      </c>
      <c r="BI3320" s="2">
        <v>0</v>
      </c>
      <c r="BJ3320" s="2">
        <v>0</v>
      </c>
      <c r="BK3320" s="2">
        <v>0</v>
      </c>
      <c r="BL3320" s="2">
        <v>5</v>
      </c>
      <c r="BM3320" s="2">
        <v>4</v>
      </c>
      <c r="BN3320" s="2">
        <v>6</v>
      </c>
      <c r="BO3320" s="2">
        <v>4</v>
      </c>
      <c r="BP3320" s="2">
        <v>2</v>
      </c>
      <c r="BQ3320" s="2">
        <v>1</v>
      </c>
      <c r="BR3320" s="2">
        <v>1</v>
      </c>
      <c r="BS3320" s="2">
        <v>0</v>
      </c>
      <c r="BT3320" s="2">
        <v>0</v>
      </c>
      <c r="BU3320" s="2">
        <v>0</v>
      </c>
      <c r="BV3320" s="2">
        <v>0</v>
      </c>
      <c r="BW3320" s="2">
        <v>0</v>
      </c>
      <c r="BX3320" s="2">
        <v>0</v>
      </c>
      <c r="BY3320" s="2">
        <v>0</v>
      </c>
      <c r="BZ3320" s="2">
        <v>0</v>
      </c>
      <c r="CA3320" s="2">
        <v>0</v>
      </c>
      <c r="CB3320" s="2">
        <v>0</v>
      </c>
      <c r="CC3320" s="2">
        <v>0</v>
      </c>
      <c r="CD3320" s="2">
        <v>0</v>
      </c>
      <c r="CE3320" s="2">
        <v>0</v>
      </c>
      <c r="CF3320" s="2">
        <v>0</v>
      </c>
      <c r="CG3320" s="2">
        <v>0</v>
      </c>
      <c r="CH3320" s="2">
        <v>0</v>
      </c>
      <c r="CI3320" s="2">
        <v>0</v>
      </c>
      <c r="CJ3320" s="2">
        <v>0</v>
      </c>
      <c r="CK3320" s="2">
        <v>0</v>
      </c>
      <c r="CL3320" s="2">
        <v>8</v>
      </c>
    </row>
    <row r="3321" spans="1:90" x14ac:dyDescent="0.25">
      <c r="A3321" t="s">
        <v>115</v>
      </c>
      <c r="B3321">
        <v>20409</v>
      </c>
      <c r="C3321" t="s">
        <v>143</v>
      </c>
      <c r="D3321">
        <v>1</v>
      </c>
      <c r="E3321">
        <v>8</v>
      </c>
      <c r="F3321">
        <v>924891</v>
      </c>
      <c r="G3321">
        <v>35924891</v>
      </c>
      <c r="H3321" t="s">
        <v>16452</v>
      </c>
      <c r="I3321">
        <v>456</v>
      </c>
      <c r="J3321" t="s">
        <v>143</v>
      </c>
      <c r="K3321" t="s">
        <v>16453</v>
      </c>
      <c r="L3321">
        <v>1</v>
      </c>
      <c r="M3321" t="s">
        <v>143</v>
      </c>
      <c r="N3321">
        <v>13803096</v>
      </c>
      <c r="O3321" t="s">
        <v>92</v>
      </c>
      <c r="P3321" t="s">
        <v>16454</v>
      </c>
      <c r="Q3321" t="s">
        <v>127</v>
      </c>
      <c r="R3321">
        <v>19</v>
      </c>
      <c r="S3321">
        <v>38044399</v>
      </c>
      <c r="T3321">
        <v>38049805</v>
      </c>
      <c r="U3321" t="s">
        <v>556</v>
      </c>
      <c r="V3321">
        <v>1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70</v>
      </c>
      <c r="AE3321" s="2">
        <v>36</v>
      </c>
      <c r="AF3321" s="2">
        <v>68</v>
      </c>
      <c r="AG3321" s="2">
        <v>64</v>
      </c>
      <c r="AH3321" s="2">
        <v>73</v>
      </c>
      <c r="AI3321" s="2">
        <v>78</v>
      </c>
      <c r="AJ3321" s="2">
        <v>109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2">
        <v>28</v>
      </c>
      <c r="BD3321" s="2">
        <v>0</v>
      </c>
      <c r="BE3321" s="2">
        <v>0</v>
      </c>
      <c r="BF3321" s="2">
        <v>0</v>
      </c>
      <c r="BG3321" s="2">
        <v>0</v>
      </c>
      <c r="BH3321" s="2">
        <v>0</v>
      </c>
      <c r="BI3321" s="2">
        <v>0</v>
      </c>
      <c r="BJ3321" s="2">
        <v>0</v>
      </c>
      <c r="BK3321" s="2">
        <v>0</v>
      </c>
      <c r="BL3321" s="2">
        <v>2</v>
      </c>
      <c r="BM3321" s="2">
        <v>2</v>
      </c>
      <c r="BN3321" s="2">
        <v>4</v>
      </c>
      <c r="BO3321" s="2">
        <v>2</v>
      </c>
      <c r="BP3321" s="2">
        <v>4</v>
      </c>
      <c r="BQ3321" s="2">
        <v>5</v>
      </c>
      <c r="BR3321" s="2">
        <v>5</v>
      </c>
      <c r="BS3321" s="2">
        <v>0</v>
      </c>
      <c r="BT3321" s="2">
        <v>0</v>
      </c>
      <c r="BU3321" s="2">
        <v>0</v>
      </c>
      <c r="BV3321" s="2">
        <v>0</v>
      </c>
      <c r="BW3321" s="2">
        <v>0</v>
      </c>
      <c r="BX3321" s="2">
        <v>0</v>
      </c>
      <c r="BY3321" s="2">
        <v>0</v>
      </c>
      <c r="BZ3321" s="2">
        <v>0</v>
      </c>
      <c r="CA3321" s="2">
        <v>0</v>
      </c>
      <c r="CB3321" s="2">
        <v>0</v>
      </c>
      <c r="CC3321" s="2">
        <v>0</v>
      </c>
      <c r="CD3321" s="2">
        <v>0</v>
      </c>
      <c r="CE3321" s="2">
        <v>0</v>
      </c>
      <c r="CF3321" s="2">
        <v>0</v>
      </c>
      <c r="CG3321" s="2">
        <v>0</v>
      </c>
      <c r="CH3321" s="2">
        <v>0</v>
      </c>
      <c r="CI3321" s="2">
        <v>0</v>
      </c>
      <c r="CJ3321" s="2">
        <v>0</v>
      </c>
      <c r="CK3321" s="2">
        <v>3</v>
      </c>
      <c r="CL3321" s="2">
        <v>0</v>
      </c>
    </row>
    <row r="3322" spans="1:90" x14ac:dyDescent="0.25">
      <c r="A3322" t="s">
        <v>115</v>
      </c>
      <c r="B3322">
        <v>20409</v>
      </c>
      <c r="C3322" t="s">
        <v>143</v>
      </c>
      <c r="D3322">
        <v>1</v>
      </c>
      <c r="E3322">
        <v>8</v>
      </c>
      <c r="F3322">
        <v>45603</v>
      </c>
      <c r="G3322">
        <v>35045603</v>
      </c>
      <c r="H3322" t="s">
        <v>14913</v>
      </c>
      <c r="I3322">
        <v>662</v>
      </c>
      <c r="J3322" t="s">
        <v>1828</v>
      </c>
      <c r="K3322" t="s">
        <v>14914</v>
      </c>
      <c r="L3322">
        <v>1</v>
      </c>
      <c r="M3322" t="s">
        <v>1828</v>
      </c>
      <c r="N3322">
        <v>13930000</v>
      </c>
      <c r="O3322" t="s">
        <v>162</v>
      </c>
      <c r="P3322" t="s">
        <v>14915</v>
      </c>
      <c r="Q3322">
        <v>26</v>
      </c>
      <c r="R3322">
        <v>19</v>
      </c>
      <c r="S3322">
        <v>38920389</v>
      </c>
      <c r="T3322">
        <v>38921266</v>
      </c>
      <c r="U3322" t="s">
        <v>14916</v>
      </c>
      <c r="V3322">
        <v>1</v>
      </c>
      <c r="W3322" s="2">
        <v>0</v>
      </c>
      <c r="X3322" s="2">
        <v>0</v>
      </c>
      <c r="Y3322" s="2">
        <v>0</v>
      </c>
      <c r="Z3322" s="2">
        <v>51</v>
      </c>
      <c r="AA3322" s="2">
        <v>41</v>
      </c>
      <c r="AB3322" s="2">
        <v>46</v>
      </c>
      <c r="AC3322" s="2">
        <v>55</v>
      </c>
      <c r="AD3322" s="2">
        <v>89</v>
      </c>
      <c r="AE3322" s="2">
        <v>60</v>
      </c>
      <c r="AF3322" s="2">
        <v>70</v>
      </c>
      <c r="AG3322" s="2">
        <v>52</v>
      </c>
      <c r="AH3322" s="2">
        <v>0</v>
      </c>
      <c r="AI3322" s="2">
        <v>0</v>
      </c>
      <c r="AJ3322" s="2">
        <v>42</v>
      </c>
      <c r="AK3322" s="2">
        <v>0</v>
      </c>
      <c r="AL3322" s="2">
        <v>0</v>
      </c>
      <c r="AM3322" s="2">
        <v>0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0</v>
      </c>
      <c r="AU3322" s="2">
        <v>0</v>
      </c>
      <c r="AV3322" s="2">
        <v>0</v>
      </c>
      <c r="AW3322" s="2">
        <v>0</v>
      </c>
      <c r="AX3322" s="2">
        <v>0</v>
      </c>
      <c r="AY3322" s="2">
        <v>0</v>
      </c>
      <c r="AZ3322" s="2">
        <v>0</v>
      </c>
      <c r="BA3322" s="2">
        <v>0</v>
      </c>
      <c r="BB3322" s="2">
        <v>0</v>
      </c>
      <c r="BC3322" s="2">
        <v>39</v>
      </c>
      <c r="BD3322" s="2">
        <v>0</v>
      </c>
      <c r="BE3322" s="2">
        <v>0</v>
      </c>
      <c r="BF3322" s="2">
        <v>0</v>
      </c>
      <c r="BG3322" s="2">
        <v>0</v>
      </c>
      <c r="BH3322" s="2">
        <v>4</v>
      </c>
      <c r="BI3322" s="2">
        <v>2</v>
      </c>
      <c r="BJ3322" s="2">
        <v>3</v>
      </c>
      <c r="BK3322" s="2">
        <v>3</v>
      </c>
      <c r="BL3322" s="2">
        <v>5</v>
      </c>
      <c r="BM3322" s="2">
        <v>2</v>
      </c>
      <c r="BN3322" s="2">
        <v>4</v>
      </c>
      <c r="BO3322" s="2">
        <v>4</v>
      </c>
      <c r="BP3322" s="2">
        <v>0</v>
      </c>
      <c r="BQ3322" s="2">
        <v>0</v>
      </c>
      <c r="BR3322" s="2">
        <v>4</v>
      </c>
      <c r="BS3322" s="2">
        <v>0</v>
      </c>
      <c r="BT3322" s="2">
        <v>0</v>
      </c>
      <c r="BU3322" s="2">
        <v>0</v>
      </c>
      <c r="BV3322" s="2">
        <v>0</v>
      </c>
      <c r="BW3322" s="2">
        <v>0</v>
      </c>
      <c r="BX3322" s="2">
        <v>0</v>
      </c>
      <c r="BY3322" s="2">
        <v>0</v>
      </c>
      <c r="BZ3322" s="2">
        <v>0</v>
      </c>
      <c r="CA3322" s="2">
        <v>0</v>
      </c>
      <c r="CB3322" s="2">
        <v>0</v>
      </c>
      <c r="CC3322" s="2">
        <v>0</v>
      </c>
      <c r="CD3322" s="2">
        <v>0</v>
      </c>
      <c r="CE3322" s="2">
        <v>0</v>
      </c>
      <c r="CF3322" s="2">
        <v>0</v>
      </c>
      <c r="CG3322" s="2">
        <v>0</v>
      </c>
      <c r="CH3322" s="2">
        <v>0</v>
      </c>
      <c r="CI3322" s="2">
        <v>0</v>
      </c>
      <c r="CJ3322" s="2">
        <v>0</v>
      </c>
      <c r="CK3322" s="2">
        <v>2</v>
      </c>
      <c r="CL3322" s="2">
        <v>0</v>
      </c>
    </row>
    <row r="3323" spans="1:90" x14ac:dyDescent="0.25">
      <c r="A3323" t="s">
        <v>115</v>
      </c>
      <c r="B3323">
        <v>20409</v>
      </c>
      <c r="C3323" t="s">
        <v>143</v>
      </c>
      <c r="D3323">
        <v>1</v>
      </c>
      <c r="E3323">
        <v>8</v>
      </c>
      <c r="F3323">
        <v>914010</v>
      </c>
      <c r="G3323">
        <v>35914010</v>
      </c>
      <c r="H3323" t="s">
        <v>11126</v>
      </c>
      <c r="I3323">
        <v>519</v>
      </c>
      <c r="J3323" t="s">
        <v>1200</v>
      </c>
      <c r="K3323" t="s">
        <v>6687</v>
      </c>
      <c r="L3323">
        <v>1</v>
      </c>
      <c r="M3323" t="s">
        <v>1200</v>
      </c>
      <c r="N3323">
        <v>13920000</v>
      </c>
      <c r="O3323" t="s">
        <v>102</v>
      </c>
      <c r="P3323" t="s">
        <v>11127</v>
      </c>
      <c r="Q3323">
        <v>191</v>
      </c>
      <c r="R3323">
        <v>19</v>
      </c>
      <c r="S3323">
        <v>38524855</v>
      </c>
      <c r="U3323" t="s">
        <v>11128</v>
      </c>
      <c r="V3323">
        <v>1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55</v>
      </c>
      <c r="AE3323" s="2">
        <v>42</v>
      </c>
      <c r="AF3323" s="2">
        <v>31</v>
      </c>
      <c r="AG3323" s="2">
        <v>33</v>
      </c>
      <c r="AH3323" s="2">
        <v>58</v>
      </c>
      <c r="AI3323" s="2">
        <v>32</v>
      </c>
      <c r="AJ3323" s="2">
        <v>14</v>
      </c>
      <c r="AK3323" s="2">
        <v>0</v>
      </c>
      <c r="AL3323" s="2">
        <v>0</v>
      </c>
      <c r="AM3323" s="2">
        <v>0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  <c r="BG3323" s="2">
        <v>0</v>
      </c>
      <c r="BH3323" s="2">
        <v>0</v>
      </c>
      <c r="BI3323" s="2">
        <v>0</v>
      </c>
      <c r="BJ3323" s="2">
        <v>0</v>
      </c>
      <c r="BK3323" s="2">
        <v>0</v>
      </c>
      <c r="BL3323" s="2">
        <v>4</v>
      </c>
      <c r="BM3323" s="2">
        <v>2</v>
      </c>
      <c r="BN3323" s="2">
        <v>1</v>
      </c>
      <c r="BO3323" s="2">
        <v>1</v>
      </c>
      <c r="BP3323" s="2">
        <v>2</v>
      </c>
      <c r="BQ3323" s="2">
        <v>2</v>
      </c>
      <c r="BR3323" s="2">
        <v>2</v>
      </c>
      <c r="BS3323" s="2">
        <v>0</v>
      </c>
      <c r="BT3323" s="2">
        <v>0</v>
      </c>
      <c r="BU3323" s="2">
        <v>0</v>
      </c>
      <c r="BV3323" s="2">
        <v>0</v>
      </c>
      <c r="BW3323" s="2">
        <v>0</v>
      </c>
      <c r="BX3323" s="2">
        <v>0</v>
      </c>
      <c r="BY3323" s="2">
        <v>0</v>
      </c>
      <c r="BZ3323" s="2">
        <v>0</v>
      </c>
      <c r="CA3323" s="2">
        <v>0</v>
      </c>
      <c r="CB3323" s="2">
        <v>0</v>
      </c>
      <c r="CC3323" s="2">
        <v>0</v>
      </c>
      <c r="CD3323" s="2">
        <v>0</v>
      </c>
      <c r="CE3323" s="2">
        <v>0</v>
      </c>
      <c r="CF3323" s="2">
        <v>0</v>
      </c>
      <c r="CG3323" s="2">
        <v>0</v>
      </c>
      <c r="CH3323" s="2">
        <v>0</v>
      </c>
      <c r="CI3323" s="2">
        <v>0</v>
      </c>
      <c r="CJ3323" s="2">
        <v>0</v>
      </c>
      <c r="CK3323" s="2">
        <v>0</v>
      </c>
      <c r="CL3323" s="2">
        <v>0</v>
      </c>
    </row>
    <row r="3324" spans="1:90" x14ac:dyDescent="0.25">
      <c r="A3324" t="s">
        <v>115</v>
      </c>
      <c r="B3324">
        <v>20409</v>
      </c>
      <c r="C3324" t="s">
        <v>143</v>
      </c>
      <c r="D3324">
        <v>1</v>
      </c>
      <c r="E3324">
        <v>8</v>
      </c>
      <c r="F3324">
        <v>20400</v>
      </c>
      <c r="G3324">
        <v>35020400</v>
      </c>
      <c r="H3324" t="s">
        <v>19527</v>
      </c>
      <c r="I3324">
        <v>455</v>
      </c>
      <c r="J3324" t="s">
        <v>144</v>
      </c>
      <c r="K3324" t="s">
        <v>8526</v>
      </c>
      <c r="L3324">
        <v>1</v>
      </c>
      <c r="M3324" t="s">
        <v>145</v>
      </c>
      <c r="N3324">
        <v>13845420</v>
      </c>
      <c r="O3324" t="s">
        <v>92</v>
      </c>
      <c r="P3324" t="s">
        <v>19528</v>
      </c>
      <c r="Q3324">
        <v>970</v>
      </c>
      <c r="R3324">
        <v>19</v>
      </c>
      <c r="S3324">
        <v>38417355</v>
      </c>
      <c r="T3324">
        <v>38610707</v>
      </c>
      <c r="U3324" t="s">
        <v>19529</v>
      </c>
      <c r="V3324">
        <v>1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42</v>
      </c>
      <c r="AE3324" s="2">
        <v>44</v>
      </c>
      <c r="AF3324" s="2">
        <v>66</v>
      </c>
      <c r="AG3324" s="2">
        <v>58</v>
      </c>
      <c r="AH3324" s="2">
        <v>81</v>
      </c>
      <c r="AI3324" s="2">
        <v>92</v>
      </c>
      <c r="AJ3324" s="2">
        <v>35</v>
      </c>
      <c r="AK3324" s="2">
        <v>0</v>
      </c>
      <c r="AL3324" s="2">
        <v>0</v>
      </c>
      <c r="AM3324" s="2">
        <v>0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2">
        <v>29</v>
      </c>
      <c r="BD3324" s="2">
        <v>19</v>
      </c>
      <c r="BE3324" s="2">
        <v>0</v>
      </c>
      <c r="BF3324" s="2">
        <v>0</v>
      </c>
      <c r="BG3324" s="2">
        <v>0</v>
      </c>
      <c r="BH3324" s="2">
        <v>0</v>
      </c>
      <c r="BI3324" s="2">
        <v>0</v>
      </c>
      <c r="BJ3324" s="2">
        <v>0</v>
      </c>
      <c r="BK3324" s="2">
        <v>0</v>
      </c>
      <c r="BL3324" s="2">
        <v>2</v>
      </c>
      <c r="BM3324" s="2">
        <v>4</v>
      </c>
      <c r="BN3324" s="2">
        <v>4</v>
      </c>
      <c r="BO3324" s="2">
        <v>2</v>
      </c>
      <c r="BP3324" s="2">
        <v>5</v>
      </c>
      <c r="BQ3324" s="2">
        <v>6</v>
      </c>
      <c r="BR3324" s="2">
        <v>2</v>
      </c>
      <c r="BS3324" s="2">
        <v>0</v>
      </c>
      <c r="BT3324" s="2">
        <v>0</v>
      </c>
      <c r="BU3324" s="2">
        <v>0</v>
      </c>
      <c r="BV3324" s="2">
        <v>0</v>
      </c>
      <c r="BW3324" s="2">
        <v>0</v>
      </c>
      <c r="BX3324" s="2">
        <v>0</v>
      </c>
      <c r="BY3324" s="2">
        <v>0</v>
      </c>
      <c r="BZ3324" s="2">
        <v>0</v>
      </c>
      <c r="CA3324" s="2">
        <v>0</v>
      </c>
      <c r="CB3324" s="2">
        <v>0</v>
      </c>
      <c r="CC3324" s="2">
        <v>0</v>
      </c>
      <c r="CD3324" s="2">
        <v>0</v>
      </c>
      <c r="CE3324" s="2">
        <v>0</v>
      </c>
      <c r="CF3324" s="2">
        <v>0</v>
      </c>
      <c r="CG3324" s="2">
        <v>0</v>
      </c>
      <c r="CH3324" s="2">
        <v>0</v>
      </c>
      <c r="CI3324" s="2">
        <v>0</v>
      </c>
      <c r="CJ3324" s="2">
        <v>0</v>
      </c>
      <c r="CK3324" s="2">
        <v>2</v>
      </c>
      <c r="CL3324" s="2">
        <v>6</v>
      </c>
    </row>
    <row r="3325" spans="1:90" x14ac:dyDescent="0.25">
      <c r="A3325" t="s">
        <v>115</v>
      </c>
      <c r="B3325">
        <v>20409</v>
      </c>
      <c r="C3325" t="s">
        <v>143</v>
      </c>
      <c r="D3325">
        <v>1</v>
      </c>
      <c r="E3325">
        <v>8</v>
      </c>
      <c r="F3325">
        <v>21258</v>
      </c>
      <c r="G3325">
        <v>35021258</v>
      </c>
      <c r="H3325" t="s">
        <v>17293</v>
      </c>
      <c r="I3325">
        <v>455</v>
      </c>
      <c r="J3325" t="s">
        <v>144</v>
      </c>
      <c r="K3325" t="s">
        <v>1940</v>
      </c>
      <c r="L3325">
        <v>1</v>
      </c>
      <c r="M3325" t="s">
        <v>145</v>
      </c>
      <c r="N3325">
        <v>13846521</v>
      </c>
      <c r="O3325" t="s">
        <v>92</v>
      </c>
      <c r="P3325" t="s">
        <v>17294</v>
      </c>
      <c r="Q3325">
        <v>200</v>
      </c>
      <c r="R3325">
        <v>19</v>
      </c>
      <c r="S3325">
        <v>38182181</v>
      </c>
      <c r="T3325">
        <v>38419460</v>
      </c>
      <c r="U3325" t="s">
        <v>17295</v>
      </c>
      <c r="V3325">
        <v>1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41</v>
      </c>
      <c r="AE3325" s="2">
        <v>43</v>
      </c>
      <c r="AF3325" s="2">
        <v>78</v>
      </c>
      <c r="AG3325" s="2">
        <v>90</v>
      </c>
      <c r="AH3325" s="2">
        <v>89</v>
      </c>
      <c r="AI3325" s="2">
        <v>122</v>
      </c>
      <c r="AJ3325" s="2">
        <v>88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  <c r="BG3325" s="2">
        <v>0</v>
      </c>
      <c r="BH3325" s="2">
        <v>0</v>
      </c>
      <c r="BI3325" s="2">
        <v>0</v>
      </c>
      <c r="BJ3325" s="2">
        <v>0</v>
      </c>
      <c r="BK3325" s="2">
        <v>0</v>
      </c>
      <c r="BL3325" s="2">
        <v>4</v>
      </c>
      <c r="BM3325" s="2">
        <v>3</v>
      </c>
      <c r="BN3325" s="2">
        <v>4</v>
      </c>
      <c r="BO3325" s="2">
        <v>4</v>
      </c>
      <c r="BP3325" s="2">
        <v>4</v>
      </c>
      <c r="BQ3325" s="2">
        <v>5</v>
      </c>
      <c r="BR3325" s="2">
        <v>4</v>
      </c>
      <c r="BS3325" s="2">
        <v>0</v>
      </c>
      <c r="BT3325" s="2">
        <v>0</v>
      </c>
      <c r="BU3325" s="2">
        <v>0</v>
      </c>
      <c r="BV3325" s="2">
        <v>0</v>
      </c>
      <c r="BW3325" s="2">
        <v>0</v>
      </c>
      <c r="BX3325" s="2">
        <v>0</v>
      </c>
      <c r="BY3325" s="2">
        <v>0</v>
      </c>
      <c r="BZ3325" s="2">
        <v>0</v>
      </c>
      <c r="CA3325" s="2">
        <v>0</v>
      </c>
      <c r="CB3325" s="2">
        <v>0</v>
      </c>
      <c r="CC3325" s="2">
        <v>0</v>
      </c>
      <c r="CD3325" s="2">
        <v>0</v>
      </c>
      <c r="CE3325" s="2">
        <v>0</v>
      </c>
      <c r="CF3325" s="2">
        <v>0</v>
      </c>
      <c r="CG3325" s="2">
        <v>0</v>
      </c>
      <c r="CH3325" s="2">
        <v>0</v>
      </c>
      <c r="CI3325" s="2">
        <v>0</v>
      </c>
      <c r="CJ3325" s="2">
        <v>0</v>
      </c>
      <c r="CK3325" s="2">
        <v>0</v>
      </c>
      <c r="CL3325" s="2">
        <v>0</v>
      </c>
    </row>
    <row r="3326" spans="1:90" x14ac:dyDescent="0.25">
      <c r="A3326" t="s">
        <v>115</v>
      </c>
      <c r="B3326">
        <v>20409</v>
      </c>
      <c r="C3326" t="s">
        <v>143</v>
      </c>
      <c r="D3326">
        <v>1</v>
      </c>
      <c r="E3326">
        <v>8</v>
      </c>
      <c r="F3326">
        <v>17590</v>
      </c>
      <c r="G3326">
        <v>35017590</v>
      </c>
      <c r="H3326" t="s">
        <v>10661</v>
      </c>
      <c r="I3326">
        <v>374</v>
      </c>
      <c r="J3326" t="s">
        <v>772</v>
      </c>
      <c r="K3326" t="s">
        <v>209</v>
      </c>
      <c r="L3326">
        <v>1</v>
      </c>
      <c r="M3326" t="s">
        <v>772</v>
      </c>
      <c r="N3326">
        <v>13974540</v>
      </c>
      <c r="O3326" t="s">
        <v>92</v>
      </c>
      <c r="P3326" t="s">
        <v>10662</v>
      </c>
      <c r="Q3326" t="s">
        <v>127</v>
      </c>
      <c r="R3326">
        <v>19</v>
      </c>
      <c r="S3326">
        <v>38631387</v>
      </c>
      <c r="U3326" t="s">
        <v>10663</v>
      </c>
      <c r="V3326">
        <v>1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117</v>
      </c>
      <c r="AE3326" s="2">
        <v>106</v>
      </c>
      <c r="AF3326" s="2">
        <v>123</v>
      </c>
      <c r="AG3326" s="2">
        <v>117</v>
      </c>
      <c r="AH3326" s="2">
        <v>145</v>
      </c>
      <c r="AI3326" s="2">
        <v>109</v>
      </c>
      <c r="AJ3326" s="2">
        <v>67</v>
      </c>
      <c r="AK3326" s="2">
        <v>0</v>
      </c>
      <c r="AL3326" s="2">
        <v>0</v>
      </c>
      <c r="AM3326" s="2">
        <v>0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173</v>
      </c>
      <c r="AV3326" s="2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  <c r="BG3326" s="2">
        <v>0</v>
      </c>
      <c r="BH3326" s="2">
        <v>0</v>
      </c>
      <c r="BI3326" s="2">
        <v>0</v>
      </c>
      <c r="BJ3326" s="2">
        <v>0</v>
      </c>
      <c r="BK3326" s="2">
        <v>0</v>
      </c>
      <c r="BL3326" s="2">
        <v>6</v>
      </c>
      <c r="BM3326" s="2">
        <v>4</v>
      </c>
      <c r="BN3326" s="2">
        <v>6</v>
      </c>
      <c r="BO3326" s="2">
        <v>6</v>
      </c>
      <c r="BP3326" s="2">
        <v>4</v>
      </c>
      <c r="BQ3326" s="2">
        <v>4</v>
      </c>
      <c r="BR3326" s="2">
        <v>2</v>
      </c>
      <c r="BS3326" s="2">
        <v>0</v>
      </c>
      <c r="BT3326" s="2">
        <v>0</v>
      </c>
      <c r="BU3326" s="2">
        <v>0</v>
      </c>
      <c r="BV3326" s="2">
        <v>0</v>
      </c>
      <c r="BW3326" s="2">
        <v>0</v>
      </c>
      <c r="BX3326" s="2">
        <v>0</v>
      </c>
      <c r="BY3326" s="2">
        <v>0</v>
      </c>
      <c r="BZ3326" s="2">
        <v>0</v>
      </c>
      <c r="CA3326" s="2">
        <v>0</v>
      </c>
      <c r="CB3326" s="2">
        <v>0</v>
      </c>
      <c r="CC3326" s="2">
        <v>6</v>
      </c>
      <c r="CD3326" s="2">
        <v>0</v>
      </c>
      <c r="CE3326" s="2">
        <v>0</v>
      </c>
      <c r="CF3326" s="2">
        <v>0</v>
      </c>
      <c r="CG3326" s="2">
        <v>0</v>
      </c>
      <c r="CH3326" s="2">
        <v>0</v>
      </c>
      <c r="CI3326" s="2">
        <v>0</v>
      </c>
      <c r="CJ3326" s="2">
        <v>0</v>
      </c>
      <c r="CK3326" s="2">
        <v>0</v>
      </c>
      <c r="CL3326" s="2">
        <v>0</v>
      </c>
    </row>
    <row r="3327" spans="1:90" x14ac:dyDescent="0.25">
      <c r="A3327" t="s">
        <v>115</v>
      </c>
      <c r="B3327">
        <v>20409</v>
      </c>
      <c r="C3327" t="s">
        <v>143</v>
      </c>
      <c r="D3327">
        <v>1</v>
      </c>
      <c r="E3327">
        <v>8</v>
      </c>
      <c r="F3327">
        <v>901313</v>
      </c>
      <c r="G3327">
        <v>35901313</v>
      </c>
      <c r="H3327" t="s">
        <v>6994</v>
      </c>
      <c r="I3327">
        <v>456</v>
      </c>
      <c r="J3327" t="s">
        <v>143</v>
      </c>
      <c r="K3327" t="s">
        <v>6995</v>
      </c>
      <c r="L3327">
        <v>1</v>
      </c>
      <c r="M3327" t="s">
        <v>143</v>
      </c>
      <c r="N3327">
        <v>13802067</v>
      </c>
      <c r="O3327" t="s">
        <v>92</v>
      </c>
      <c r="P3327" t="s">
        <v>5537</v>
      </c>
      <c r="Q3327">
        <v>600</v>
      </c>
      <c r="R3327">
        <v>19</v>
      </c>
      <c r="S3327">
        <v>38043925</v>
      </c>
      <c r="T3327">
        <v>38624625</v>
      </c>
      <c r="U3327" t="s">
        <v>6996</v>
      </c>
      <c r="V3327">
        <v>1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126</v>
      </c>
      <c r="AE3327" s="2">
        <v>93</v>
      </c>
      <c r="AF3327" s="2">
        <v>93</v>
      </c>
      <c r="AG3327" s="2">
        <v>87</v>
      </c>
      <c r="AH3327" s="2">
        <v>136</v>
      </c>
      <c r="AI3327" s="2">
        <v>92</v>
      </c>
      <c r="AJ3327" s="2">
        <v>103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2">
        <v>0</v>
      </c>
      <c r="AQ3327" s="2">
        <v>0</v>
      </c>
      <c r="AR3327" s="2">
        <v>113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0</v>
      </c>
      <c r="BA3327" s="2">
        <v>0</v>
      </c>
      <c r="BB3327" s="2">
        <v>0</v>
      </c>
      <c r="BC3327" s="2">
        <v>88</v>
      </c>
      <c r="BD3327" s="2">
        <v>0</v>
      </c>
      <c r="BE3327" s="2">
        <v>0</v>
      </c>
      <c r="BF3327" s="2">
        <v>0</v>
      </c>
      <c r="BG3327" s="2">
        <v>0</v>
      </c>
      <c r="BH3327" s="2">
        <v>0</v>
      </c>
      <c r="BI3327" s="2">
        <v>0</v>
      </c>
      <c r="BJ3327" s="2">
        <v>0</v>
      </c>
      <c r="BK3327" s="2">
        <v>0</v>
      </c>
      <c r="BL3327" s="2">
        <v>8</v>
      </c>
      <c r="BM3327" s="2">
        <v>5</v>
      </c>
      <c r="BN3327" s="2">
        <v>3</v>
      </c>
      <c r="BO3327" s="2">
        <v>3</v>
      </c>
      <c r="BP3327" s="2">
        <v>5</v>
      </c>
      <c r="BQ3327" s="2">
        <v>3</v>
      </c>
      <c r="BR3327" s="2">
        <v>4</v>
      </c>
      <c r="BS3327" s="2">
        <v>0</v>
      </c>
      <c r="BT3327" s="2">
        <v>0</v>
      </c>
      <c r="BU3327" s="2">
        <v>0</v>
      </c>
      <c r="BV3327" s="2">
        <v>0</v>
      </c>
      <c r="BW3327" s="2">
        <v>0</v>
      </c>
      <c r="BX3327" s="2">
        <v>0</v>
      </c>
      <c r="BY3327" s="2">
        <v>0</v>
      </c>
      <c r="BZ3327" s="2">
        <v>6</v>
      </c>
      <c r="CA3327" s="2">
        <v>0</v>
      </c>
      <c r="CB3327" s="2">
        <v>0</v>
      </c>
      <c r="CC3327" s="2">
        <v>0</v>
      </c>
      <c r="CD3327" s="2">
        <v>0</v>
      </c>
      <c r="CE3327" s="2">
        <v>0</v>
      </c>
      <c r="CF3327" s="2">
        <v>0</v>
      </c>
      <c r="CG3327" s="2">
        <v>0</v>
      </c>
      <c r="CH3327" s="2">
        <v>0</v>
      </c>
      <c r="CI3327" s="2">
        <v>0</v>
      </c>
      <c r="CJ3327" s="2">
        <v>0</v>
      </c>
      <c r="CK3327" s="2">
        <v>8</v>
      </c>
      <c r="CL3327" s="2">
        <v>0</v>
      </c>
    </row>
    <row r="3328" spans="1:90" x14ac:dyDescent="0.25">
      <c r="A3328" t="s">
        <v>115</v>
      </c>
      <c r="B3328">
        <v>20409</v>
      </c>
      <c r="C3328" t="s">
        <v>143</v>
      </c>
      <c r="D3328">
        <v>1</v>
      </c>
      <c r="E3328">
        <v>8</v>
      </c>
      <c r="F3328">
        <v>903814</v>
      </c>
      <c r="G3328">
        <v>35903814</v>
      </c>
      <c r="H3328" t="s">
        <v>9945</v>
      </c>
      <c r="I3328">
        <v>168</v>
      </c>
      <c r="J3328" t="s">
        <v>224</v>
      </c>
      <c r="K3328" t="s">
        <v>9946</v>
      </c>
      <c r="L3328">
        <v>1</v>
      </c>
      <c r="M3328" t="s">
        <v>224</v>
      </c>
      <c r="N3328">
        <v>13900005</v>
      </c>
      <c r="O3328" t="s">
        <v>9947</v>
      </c>
      <c r="P3328" t="s">
        <v>9948</v>
      </c>
      <c r="Q3328" t="s">
        <v>127</v>
      </c>
      <c r="R3328">
        <v>19</v>
      </c>
      <c r="S3328">
        <v>38075181</v>
      </c>
      <c r="U3328" t="s">
        <v>9949</v>
      </c>
      <c r="V3328">
        <v>2</v>
      </c>
      <c r="W3328" s="2">
        <v>0</v>
      </c>
      <c r="X3328" s="2">
        <v>0</v>
      </c>
      <c r="Y3328" s="2">
        <v>16</v>
      </c>
      <c r="Z3328" s="2">
        <v>13</v>
      </c>
      <c r="AA3328" s="2">
        <v>18</v>
      </c>
      <c r="AB3328" s="2">
        <v>14</v>
      </c>
      <c r="AC3328" s="2">
        <v>12</v>
      </c>
      <c r="AD3328" s="2">
        <v>13</v>
      </c>
      <c r="AE3328" s="2">
        <v>25</v>
      </c>
      <c r="AF3328" s="2">
        <v>30</v>
      </c>
      <c r="AG3328" s="2">
        <v>11</v>
      </c>
      <c r="AH3328" s="2">
        <v>16</v>
      </c>
      <c r="AI3328" s="2">
        <v>17</v>
      </c>
      <c r="AJ3328" s="2">
        <v>19</v>
      </c>
      <c r="AK3328" s="2">
        <v>0</v>
      </c>
      <c r="AL3328" s="2">
        <v>0</v>
      </c>
      <c r="AM3328" s="2">
        <v>0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0</v>
      </c>
      <c r="AV3328" s="2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0</v>
      </c>
      <c r="BB3328" s="2">
        <v>0</v>
      </c>
      <c r="BC3328" s="2">
        <v>160</v>
      </c>
      <c r="BD3328" s="2">
        <v>0</v>
      </c>
      <c r="BE3328" s="2">
        <v>0</v>
      </c>
      <c r="BF3328" s="2">
        <v>0</v>
      </c>
      <c r="BG3328" s="2">
        <v>2</v>
      </c>
      <c r="BH3328" s="2">
        <v>2</v>
      </c>
      <c r="BI3328" s="2">
        <v>1</v>
      </c>
      <c r="BJ3328" s="2">
        <v>1</v>
      </c>
      <c r="BK3328" s="2">
        <v>2</v>
      </c>
      <c r="BL3328" s="2">
        <v>1</v>
      </c>
      <c r="BM3328" s="2">
        <v>2</v>
      </c>
      <c r="BN3328" s="2">
        <v>1</v>
      </c>
      <c r="BO3328" s="2">
        <v>1</v>
      </c>
      <c r="BP3328" s="2">
        <v>2</v>
      </c>
      <c r="BQ3328" s="2">
        <v>1</v>
      </c>
      <c r="BR3328" s="2">
        <v>1</v>
      </c>
      <c r="BS3328" s="2">
        <v>0</v>
      </c>
      <c r="BT3328" s="2">
        <v>0</v>
      </c>
      <c r="BU3328" s="2">
        <v>0</v>
      </c>
      <c r="BV3328" s="2">
        <v>0</v>
      </c>
      <c r="BW3328" s="2">
        <v>0</v>
      </c>
      <c r="BX3328" s="2">
        <v>0</v>
      </c>
      <c r="BY3328" s="2">
        <v>0</v>
      </c>
      <c r="BZ3328" s="2">
        <v>0</v>
      </c>
      <c r="CA3328" s="2">
        <v>0</v>
      </c>
      <c r="CB3328" s="2">
        <v>0</v>
      </c>
      <c r="CC3328" s="2">
        <v>0</v>
      </c>
      <c r="CD3328" s="2">
        <v>0</v>
      </c>
      <c r="CE3328" s="2">
        <v>0</v>
      </c>
      <c r="CF3328" s="2">
        <v>0</v>
      </c>
      <c r="CG3328" s="2">
        <v>0</v>
      </c>
      <c r="CH3328" s="2">
        <v>0</v>
      </c>
      <c r="CI3328" s="2">
        <v>0</v>
      </c>
      <c r="CJ3328" s="2">
        <v>0</v>
      </c>
      <c r="CK3328" s="2">
        <v>10</v>
      </c>
      <c r="CL3328" s="2">
        <v>0</v>
      </c>
    </row>
    <row r="3329" spans="1:90" x14ac:dyDescent="0.25">
      <c r="A3329" t="s">
        <v>115</v>
      </c>
      <c r="B3329">
        <v>20409</v>
      </c>
      <c r="C3329" t="s">
        <v>143</v>
      </c>
      <c r="D3329">
        <v>1</v>
      </c>
      <c r="E3329">
        <v>8</v>
      </c>
      <c r="F3329">
        <v>20655</v>
      </c>
      <c r="G3329">
        <v>35020655</v>
      </c>
      <c r="H3329" t="s">
        <v>17164</v>
      </c>
      <c r="I3329">
        <v>456</v>
      </c>
      <c r="J3329" t="s">
        <v>143</v>
      </c>
      <c r="K3329" t="s">
        <v>10325</v>
      </c>
      <c r="L3329">
        <v>2</v>
      </c>
      <c r="M3329" t="s">
        <v>10325</v>
      </c>
      <c r="N3329">
        <v>13817001</v>
      </c>
      <c r="O3329" t="s">
        <v>102</v>
      </c>
      <c r="P3329" t="s">
        <v>13028</v>
      </c>
      <c r="Q3329" t="s">
        <v>127</v>
      </c>
      <c r="R3329">
        <v>19</v>
      </c>
      <c r="S3329">
        <v>38051155</v>
      </c>
      <c r="T3329">
        <v>38051174</v>
      </c>
      <c r="U3329" t="s">
        <v>17165</v>
      </c>
      <c r="V3329">
        <v>1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50</v>
      </c>
      <c r="AE3329" s="2">
        <v>38</v>
      </c>
      <c r="AF3329" s="2">
        <v>47</v>
      </c>
      <c r="AG3329" s="2">
        <v>42</v>
      </c>
      <c r="AH3329" s="2">
        <v>38</v>
      </c>
      <c r="AI3329" s="2">
        <v>55</v>
      </c>
      <c r="AJ3329" s="2">
        <v>88</v>
      </c>
      <c r="AK3329" s="2">
        <v>0</v>
      </c>
      <c r="AL3329" s="2">
        <v>0</v>
      </c>
      <c r="AM3329" s="2">
        <v>0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0</v>
      </c>
      <c r="AV3329" s="2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  <c r="BG3329" s="2">
        <v>0</v>
      </c>
      <c r="BH3329" s="2">
        <v>0</v>
      </c>
      <c r="BI3329" s="2">
        <v>0</v>
      </c>
      <c r="BJ3329" s="2">
        <v>0</v>
      </c>
      <c r="BK3329" s="2">
        <v>0</v>
      </c>
      <c r="BL3329" s="2">
        <v>2</v>
      </c>
      <c r="BM3329" s="2">
        <v>3</v>
      </c>
      <c r="BN3329" s="2">
        <v>2</v>
      </c>
      <c r="BO3329" s="2">
        <v>3</v>
      </c>
      <c r="BP3329" s="2">
        <v>2</v>
      </c>
      <c r="BQ3329" s="2">
        <v>2</v>
      </c>
      <c r="BR3329" s="2">
        <v>3</v>
      </c>
      <c r="BS3329" s="2">
        <v>0</v>
      </c>
      <c r="BT3329" s="2">
        <v>0</v>
      </c>
      <c r="BU3329" s="2">
        <v>0</v>
      </c>
      <c r="BV3329" s="2">
        <v>0</v>
      </c>
      <c r="BW3329" s="2">
        <v>0</v>
      </c>
      <c r="BX3329" s="2">
        <v>0</v>
      </c>
      <c r="BY3329" s="2">
        <v>0</v>
      </c>
      <c r="BZ3329" s="2">
        <v>0</v>
      </c>
      <c r="CA3329" s="2">
        <v>0</v>
      </c>
      <c r="CB3329" s="2">
        <v>0</v>
      </c>
      <c r="CC3329" s="2">
        <v>0</v>
      </c>
      <c r="CD3329" s="2">
        <v>0</v>
      </c>
      <c r="CE3329" s="2">
        <v>0</v>
      </c>
      <c r="CF3329" s="2">
        <v>0</v>
      </c>
      <c r="CG3329" s="2">
        <v>0</v>
      </c>
      <c r="CH3329" s="2">
        <v>0</v>
      </c>
      <c r="CI3329" s="2">
        <v>0</v>
      </c>
      <c r="CJ3329" s="2">
        <v>0</v>
      </c>
      <c r="CK3329" s="2">
        <v>0</v>
      </c>
      <c r="CL3329" s="2">
        <v>0</v>
      </c>
    </row>
    <row r="3330" spans="1:90" x14ac:dyDescent="0.25">
      <c r="A3330" t="s">
        <v>115</v>
      </c>
      <c r="B3330">
        <v>20409</v>
      </c>
      <c r="C3330" t="s">
        <v>143</v>
      </c>
      <c r="D3330">
        <v>1</v>
      </c>
      <c r="E3330">
        <v>8</v>
      </c>
      <c r="F3330">
        <v>20254</v>
      </c>
      <c r="G3330">
        <v>35020254</v>
      </c>
      <c r="H3330" t="s">
        <v>8023</v>
      </c>
      <c r="I3330">
        <v>455</v>
      </c>
      <c r="J3330" t="s">
        <v>144</v>
      </c>
      <c r="K3330" t="s">
        <v>91</v>
      </c>
      <c r="L3330">
        <v>1</v>
      </c>
      <c r="M3330" t="s">
        <v>145</v>
      </c>
      <c r="N3330">
        <v>13840036</v>
      </c>
      <c r="O3330" t="s">
        <v>92</v>
      </c>
      <c r="P3330" t="s">
        <v>5873</v>
      </c>
      <c r="Q3330">
        <v>132</v>
      </c>
      <c r="R3330">
        <v>19</v>
      </c>
      <c r="S3330">
        <v>38183423</v>
      </c>
      <c r="T3330">
        <v>38417386</v>
      </c>
      <c r="U3330" t="s">
        <v>8024</v>
      </c>
      <c r="V3330">
        <v>1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119</v>
      </c>
      <c r="AI3330" s="2">
        <v>107</v>
      </c>
      <c r="AJ3330" s="2">
        <v>51</v>
      </c>
      <c r="AK3330" s="2">
        <v>0</v>
      </c>
      <c r="AL3330" s="2">
        <v>0</v>
      </c>
      <c r="AM3330" s="2">
        <v>0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160</v>
      </c>
      <c r="AV3330" s="2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  <c r="BG3330" s="2">
        <v>0</v>
      </c>
      <c r="BH3330" s="2">
        <v>0</v>
      </c>
      <c r="BI3330" s="2">
        <v>0</v>
      </c>
      <c r="BJ3330" s="2">
        <v>0</v>
      </c>
      <c r="BK3330" s="2">
        <v>0</v>
      </c>
      <c r="BL3330" s="2">
        <v>0</v>
      </c>
      <c r="BM3330" s="2">
        <v>0</v>
      </c>
      <c r="BN3330" s="2">
        <v>0</v>
      </c>
      <c r="BO3330" s="2">
        <v>0</v>
      </c>
      <c r="BP3330" s="2">
        <v>4</v>
      </c>
      <c r="BQ3330" s="2">
        <v>3</v>
      </c>
      <c r="BR3330" s="2">
        <v>3</v>
      </c>
      <c r="BS3330" s="2">
        <v>0</v>
      </c>
      <c r="BT3330" s="2">
        <v>0</v>
      </c>
      <c r="BU3330" s="2">
        <v>0</v>
      </c>
      <c r="BV3330" s="2">
        <v>0</v>
      </c>
      <c r="BW3330" s="2">
        <v>0</v>
      </c>
      <c r="BX3330" s="2">
        <v>0</v>
      </c>
      <c r="BY3330" s="2">
        <v>0</v>
      </c>
      <c r="BZ3330" s="2">
        <v>0</v>
      </c>
      <c r="CA3330" s="2">
        <v>0</v>
      </c>
      <c r="CB3330" s="2">
        <v>0</v>
      </c>
      <c r="CC3330" s="2">
        <v>8</v>
      </c>
      <c r="CD3330" s="2">
        <v>0</v>
      </c>
      <c r="CE3330" s="2">
        <v>0</v>
      </c>
      <c r="CF3330" s="2">
        <v>0</v>
      </c>
      <c r="CG3330" s="2">
        <v>0</v>
      </c>
      <c r="CH3330" s="2">
        <v>0</v>
      </c>
      <c r="CI3330" s="2">
        <v>0</v>
      </c>
      <c r="CJ3330" s="2">
        <v>0</v>
      </c>
      <c r="CK3330" s="2">
        <v>0</v>
      </c>
      <c r="CL3330" s="2">
        <v>0</v>
      </c>
    </row>
    <row r="3331" spans="1:90" x14ac:dyDescent="0.25">
      <c r="A3331" t="s">
        <v>115</v>
      </c>
      <c r="B3331">
        <v>20409</v>
      </c>
      <c r="C3331" t="s">
        <v>143</v>
      </c>
      <c r="D3331">
        <v>1</v>
      </c>
      <c r="E3331">
        <v>8</v>
      </c>
      <c r="F3331">
        <v>20291</v>
      </c>
      <c r="G3331">
        <v>35020291</v>
      </c>
      <c r="H3331" t="s">
        <v>4675</v>
      </c>
      <c r="I3331">
        <v>455</v>
      </c>
      <c r="J3331" t="s">
        <v>144</v>
      </c>
      <c r="K3331" t="s">
        <v>1891</v>
      </c>
      <c r="L3331">
        <v>1</v>
      </c>
      <c r="M3331" t="s">
        <v>145</v>
      </c>
      <c r="N3331">
        <v>13848189</v>
      </c>
      <c r="O3331" t="s">
        <v>92</v>
      </c>
      <c r="P3331" t="s">
        <v>4676</v>
      </c>
      <c r="Q3331">
        <v>216</v>
      </c>
      <c r="R3331">
        <v>19</v>
      </c>
      <c r="S3331">
        <v>38613707</v>
      </c>
      <c r="T3331">
        <v>38917399</v>
      </c>
      <c r="U3331" t="s">
        <v>4677</v>
      </c>
      <c r="V3331">
        <v>1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167</v>
      </c>
      <c r="AE3331" s="2">
        <v>125</v>
      </c>
      <c r="AF3331" s="2">
        <v>159</v>
      </c>
      <c r="AG3331" s="2">
        <v>136</v>
      </c>
      <c r="AH3331" s="2">
        <v>156</v>
      </c>
      <c r="AI3331" s="2">
        <v>148</v>
      </c>
      <c r="AJ3331" s="2">
        <v>82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2">
        <v>0</v>
      </c>
      <c r="AQ3331" s="2">
        <v>0</v>
      </c>
      <c r="AR3331" s="2">
        <v>80</v>
      </c>
      <c r="AS3331" s="2">
        <v>0</v>
      </c>
      <c r="AT3331" s="2">
        <v>0</v>
      </c>
      <c r="AU3331" s="2">
        <v>134</v>
      </c>
      <c r="AV3331" s="2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2">
        <v>207</v>
      </c>
      <c r="BD3331" s="2">
        <v>21</v>
      </c>
      <c r="BE3331" s="2">
        <v>0</v>
      </c>
      <c r="BF3331" s="2">
        <v>0</v>
      </c>
      <c r="BG3331" s="2">
        <v>0</v>
      </c>
      <c r="BH3331" s="2">
        <v>0</v>
      </c>
      <c r="BI3331" s="2">
        <v>0</v>
      </c>
      <c r="BJ3331" s="2">
        <v>0</v>
      </c>
      <c r="BK3331" s="2">
        <v>0</v>
      </c>
      <c r="BL3331" s="2">
        <v>10</v>
      </c>
      <c r="BM3331" s="2">
        <v>7</v>
      </c>
      <c r="BN3331" s="2">
        <v>8</v>
      </c>
      <c r="BO3331" s="2">
        <v>5</v>
      </c>
      <c r="BP3331" s="2">
        <v>6</v>
      </c>
      <c r="BQ3331" s="2">
        <v>6</v>
      </c>
      <c r="BR3331" s="2">
        <v>4</v>
      </c>
      <c r="BS3331" s="2">
        <v>0</v>
      </c>
      <c r="BT3331" s="2">
        <v>0</v>
      </c>
      <c r="BU3331" s="2">
        <v>0</v>
      </c>
      <c r="BV3331" s="2">
        <v>0</v>
      </c>
      <c r="BW3331" s="2">
        <v>0</v>
      </c>
      <c r="BX3331" s="2">
        <v>0</v>
      </c>
      <c r="BY3331" s="2">
        <v>0</v>
      </c>
      <c r="BZ3331" s="2">
        <v>4</v>
      </c>
      <c r="CA3331" s="2">
        <v>0</v>
      </c>
      <c r="CB3331" s="2">
        <v>0</v>
      </c>
      <c r="CC3331" s="2">
        <v>8</v>
      </c>
      <c r="CD3331" s="2">
        <v>0</v>
      </c>
      <c r="CE3331" s="2">
        <v>0</v>
      </c>
      <c r="CF3331" s="2">
        <v>0</v>
      </c>
      <c r="CG3331" s="2">
        <v>0</v>
      </c>
      <c r="CH3331" s="2">
        <v>0</v>
      </c>
      <c r="CI3331" s="2">
        <v>0</v>
      </c>
      <c r="CJ3331" s="2">
        <v>0</v>
      </c>
      <c r="CK3331" s="2">
        <v>10</v>
      </c>
      <c r="CL3331" s="2">
        <v>6</v>
      </c>
    </row>
    <row r="3332" spans="1:90" x14ac:dyDescent="0.25">
      <c r="A3332" t="s">
        <v>115</v>
      </c>
      <c r="B3332">
        <v>20409</v>
      </c>
      <c r="C3332" t="s">
        <v>143</v>
      </c>
      <c r="D3332">
        <v>1</v>
      </c>
      <c r="E3332">
        <v>8</v>
      </c>
      <c r="F3332">
        <v>911124</v>
      </c>
      <c r="G3332">
        <v>35911124</v>
      </c>
      <c r="H3332" t="s">
        <v>8359</v>
      </c>
      <c r="I3332">
        <v>374</v>
      </c>
      <c r="J3332" t="s">
        <v>772</v>
      </c>
      <c r="K3332" t="s">
        <v>8360</v>
      </c>
      <c r="L3332">
        <v>1</v>
      </c>
      <c r="M3332" t="s">
        <v>772</v>
      </c>
      <c r="N3332">
        <v>13976135</v>
      </c>
      <c r="O3332" t="s">
        <v>92</v>
      </c>
      <c r="P3332" t="s">
        <v>8361</v>
      </c>
      <c r="Q3332">
        <v>64</v>
      </c>
      <c r="R3332">
        <v>19</v>
      </c>
      <c r="S3332">
        <v>38630207</v>
      </c>
      <c r="T3332">
        <v>38631949</v>
      </c>
      <c r="U3332" t="s">
        <v>8362</v>
      </c>
      <c r="V3332">
        <v>1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120</v>
      </c>
      <c r="AE3332" s="2">
        <v>101</v>
      </c>
      <c r="AF3332" s="2">
        <v>106</v>
      </c>
      <c r="AG3332" s="2">
        <v>99</v>
      </c>
      <c r="AH3332" s="2">
        <v>102</v>
      </c>
      <c r="AI3332" s="2">
        <v>72</v>
      </c>
      <c r="AJ3332" s="2">
        <v>41</v>
      </c>
      <c r="AK3332" s="2">
        <v>0</v>
      </c>
      <c r="AL3332" s="2">
        <v>0</v>
      </c>
      <c r="AM3332" s="2">
        <v>0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0</v>
      </c>
      <c r="AV3332" s="2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2">
        <v>51</v>
      </c>
      <c r="BD3332" s="2">
        <v>0</v>
      </c>
      <c r="BE3332" s="2">
        <v>0</v>
      </c>
      <c r="BF3332" s="2">
        <v>0</v>
      </c>
      <c r="BG3332" s="2">
        <v>0</v>
      </c>
      <c r="BH3332" s="2">
        <v>0</v>
      </c>
      <c r="BI3332" s="2">
        <v>0</v>
      </c>
      <c r="BJ3332" s="2">
        <v>0</v>
      </c>
      <c r="BK3332" s="2">
        <v>0</v>
      </c>
      <c r="BL3332" s="2">
        <v>5</v>
      </c>
      <c r="BM3332" s="2">
        <v>4</v>
      </c>
      <c r="BN3332" s="2">
        <v>3</v>
      </c>
      <c r="BO3332" s="2">
        <v>3</v>
      </c>
      <c r="BP3332" s="2">
        <v>4</v>
      </c>
      <c r="BQ3332" s="2">
        <v>2</v>
      </c>
      <c r="BR3332" s="2">
        <v>3</v>
      </c>
      <c r="BS3332" s="2">
        <v>0</v>
      </c>
      <c r="BT3332" s="2">
        <v>0</v>
      </c>
      <c r="BU3332" s="2">
        <v>0</v>
      </c>
      <c r="BV3332" s="2">
        <v>0</v>
      </c>
      <c r="BW3332" s="2">
        <v>0</v>
      </c>
      <c r="BX3332" s="2">
        <v>0</v>
      </c>
      <c r="BY3332" s="2">
        <v>0</v>
      </c>
      <c r="BZ3332" s="2">
        <v>0</v>
      </c>
      <c r="CA3332" s="2">
        <v>0</v>
      </c>
      <c r="CB3332" s="2">
        <v>0</v>
      </c>
      <c r="CC3332" s="2">
        <v>0</v>
      </c>
      <c r="CD3332" s="2">
        <v>0</v>
      </c>
      <c r="CE3332" s="2">
        <v>0</v>
      </c>
      <c r="CF3332" s="2">
        <v>0</v>
      </c>
      <c r="CG3332" s="2">
        <v>0</v>
      </c>
      <c r="CH3332" s="2">
        <v>0</v>
      </c>
      <c r="CI3332" s="2">
        <v>0</v>
      </c>
      <c r="CJ3332" s="2">
        <v>0</v>
      </c>
      <c r="CK3332" s="2">
        <v>2</v>
      </c>
      <c r="CL3332" s="2">
        <v>0</v>
      </c>
    </row>
    <row r="3333" spans="1:90" x14ac:dyDescent="0.25">
      <c r="A3333" t="s">
        <v>115</v>
      </c>
      <c r="B3333">
        <v>20409</v>
      </c>
      <c r="C3333" t="s">
        <v>143</v>
      </c>
      <c r="D3333">
        <v>1</v>
      </c>
      <c r="E3333">
        <v>8</v>
      </c>
      <c r="F3333">
        <v>17620</v>
      </c>
      <c r="G3333">
        <v>35017620</v>
      </c>
      <c r="H3333" t="s">
        <v>13211</v>
      </c>
      <c r="I3333">
        <v>374</v>
      </c>
      <c r="J3333" t="s">
        <v>772</v>
      </c>
      <c r="K3333" t="s">
        <v>13212</v>
      </c>
      <c r="L3333">
        <v>1</v>
      </c>
      <c r="M3333" t="s">
        <v>772</v>
      </c>
      <c r="N3333">
        <v>13973255</v>
      </c>
      <c r="O3333" t="s">
        <v>102</v>
      </c>
      <c r="P3333" t="s">
        <v>764</v>
      </c>
      <c r="Q3333">
        <v>1942</v>
      </c>
      <c r="R3333">
        <v>19</v>
      </c>
      <c r="S3333">
        <v>38631150</v>
      </c>
      <c r="T3333">
        <v>38635728</v>
      </c>
      <c r="U3333" t="s">
        <v>13213</v>
      </c>
      <c r="V3333">
        <v>1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152</v>
      </c>
      <c r="AE3333" s="2">
        <v>136</v>
      </c>
      <c r="AF3333" s="2">
        <v>159</v>
      </c>
      <c r="AG3333" s="2">
        <v>125</v>
      </c>
      <c r="AH3333" s="2">
        <v>105</v>
      </c>
      <c r="AI3333" s="2">
        <v>105</v>
      </c>
      <c r="AJ3333" s="2">
        <v>98</v>
      </c>
      <c r="AK3333" s="2">
        <v>0</v>
      </c>
      <c r="AL3333" s="2">
        <v>0</v>
      </c>
      <c r="AM3333" s="2">
        <v>0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  <c r="BG3333" s="2">
        <v>0</v>
      </c>
      <c r="BH3333" s="2">
        <v>0</v>
      </c>
      <c r="BI3333" s="2">
        <v>0</v>
      </c>
      <c r="BJ3333" s="2">
        <v>0</v>
      </c>
      <c r="BK3333" s="2">
        <v>0</v>
      </c>
      <c r="BL3333" s="2">
        <v>6</v>
      </c>
      <c r="BM3333" s="2">
        <v>5</v>
      </c>
      <c r="BN3333" s="2">
        <v>5</v>
      </c>
      <c r="BO3333" s="2">
        <v>6</v>
      </c>
      <c r="BP3333" s="2">
        <v>3</v>
      </c>
      <c r="BQ3333" s="2">
        <v>4</v>
      </c>
      <c r="BR3333" s="2">
        <v>4</v>
      </c>
      <c r="BS3333" s="2">
        <v>0</v>
      </c>
      <c r="BT3333" s="2">
        <v>0</v>
      </c>
      <c r="BU3333" s="2">
        <v>0</v>
      </c>
      <c r="BV3333" s="2">
        <v>0</v>
      </c>
      <c r="BW3333" s="2">
        <v>0</v>
      </c>
      <c r="BX3333" s="2">
        <v>0</v>
      </c>
      <c r="BY3333" s="2">
        <v>0</v>
      </c>
      <c r="BZ3333" s="2">
        <v>0</v>
      </c>
      <c r="CA3333" s="2">
        <v>0</v>
      </c>
      <c r="CB3333" s="2">
        <v>0</v>
      </c>
      <c r="CC3333" s="2">
        <v>0</v>
      </c>
      <c r="CD3333" s="2">
        <v>0</v>
      </c>
      <c r="CE3333" s="2">
        <v>0</v>
      </c>
      <c r="CF3333" s="2">
        <v>0</v>
      </c>
      <c r="CG3333" s="2">
        <v>0</v>
      </c>
      <c r="CH3333" s="2">
        <v>0</v>
      </c>
      <c r="CI3333" s="2">
        <v>0</v>
      </c>
      <c r="CJ3333" s="2">
        <v>0</v>
      </c>
      <c r="CK3333" s="2">
        <v>0</v>
      </c>
      <c r="CL3333" s="2">
        <v>0</v>
      </c>
    </row>
    <row r="3334" spans="1:90" x14ac:dyDescent="0.25">
      <c r="A3334" t="s">
        <v>115</v>
      </c>
      <c r="B3334">
        <v>20409</v>
      </c>
      <c r="C3334" t="s">
        <v>143</v>
      </c>
      <c r="D3334">
        <v>1</v>
      </c>
      <c r="E3334">
        <v>8</v>
      </c>
      <c r="F3334">
        <v>41488</v>
      </c>
      <c r="G3334">
        <v>35041488</v>
      </c>
      <c r="H3334" t="s">
        <v>14031</v>
      </c>
      <c r="I3334">
        <v>374</v>
      </c>
      <c r="J3334" t="s">
        <v>772</v>
      </c>
      <c r="K3334" t="s">
        <v>4700</v>
      </c>
      <c r="L3334">
        <v>1</v>
      </c>
      <c r="M3334" t="s">
        <v>772</v>
      </c>
      <c r="N3334">
        <v>13972503</v>
      </c>
      <c r="O3334" t="s">
        <v>92</v>
      </c>
      <c r="P3334" t="s">
        <v>14032</v>
      </c>
      <c r="Q3334">
        <v>349</v>
      </c>
      <c r="R3334">
        <v>19</v>
      </c>
      <c r="S3334">
        <v>38430739</v>
      </c>
      <c r="T3334">
        <v>38630240</v>
      </c>
      <c r="U3334" t="s">
        <v>14033</v>
      </c>
      <c r="V3334">
        <v>1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53</v>
      </c>
      <c r="AE3334" s="2">
        <v>49</v>
      </c>
      <c r="AF3334" s="2">
        <v>61</v>
      </c>
      <c r="AG3334" s="2">
        <v>47</v>
      </c>
      <c r="AH3334" s="2">
        <v>30</v>
      </c>
      <c r="AI3334" s="2">
        <v>35</v>
      </c>
      <c r="AJ3334" s="2">
        <v>23</v>
      </c>
      <c r="AK3334" s="2">
        <v>0</v>
      </c>
      <c r="AL3334" s="2">
        <v>0</v>
      </c>
      <c r="AM3334" s="2">
        <v>0</v>
      </c>
      <c r="AN3334" s="2">
        <v>0</v>
      </c>
      <c r="AO3334" s="2">
        <v>0</v>
      </c>
      <c r="AP3334" s="2">
        <v>0</v>
      </c>
      <c r="AQ3334" s="2">
        <v>0</v>
      </c>
      <c r="AR3334" s="2">
        <v>150</v>
      </c>
      <c r="AS3334" s="2">
        <v>0</v>
      </c>
      <c r="AT3334" s="2">
        <v>0</v>
      </c>
      <c r="AU3334" s="2">
        <v>121</v>
      </c>
      <c r="AV3334" s="2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2">
        <v>58</v>
      </c>
      <c r="BD3334" s="2">
        <v>0</v>
      </c>
      <c r="BE3334" s="2">
        <v>0</v>
      </c>
      <c r="BF3334" s="2">
        <v>0</v>
      </c>
      <c r="BG3334" s="2">
        <v>0</v>
      </c>
      <c r="BH3334" s="2">
        <v>0</v>
      </c>
      <c r="BI3334" s="2">
        <v>0</v>
      </c>
      <c r="BJ3334" s="2">
        <v>0</v>
      </c>
      <c r="BK3334" s="2">
        <v>0</v>
      </c>
      <c r="BL3334" s="2">
        <v>2</v>
      </c>
      <c r="BM3334" s="2">
        <v>2</v>
      </c>
      <c r="BN3334" s="2">
        <v>2</v>
      </c>
      <c r="BO3334" s="2">
        <v>2</v>
      </c>
      <c r="BP3334" s="2">
        <v>1</v>
      </c>
      <c r="BQ3334" s="2">
        <v>2</v>
      </c>
      <c r="BR3334" s="2">
        <v>1</v>
      </c>
      <c r="BS3334" s="2">
        <v>0</v>
      </c>
      <c r="BT3334" s="2">
        <v>0</v>
      </c>
      <c r="BU3334" s="2">
        <v>0</v>
      </c>
      <c r="BV3334" s="2">
        <v>0</v>
      </c>
      <c r="BW3334" s="2">
        <v>0</v>
      </c>
      <c r="BX3334" s="2">
        <v>0</v>
      </c>
      <c r="BY3334" s="2">
        <v>0</v>
      </c>
      <c r="BZ3334" s="2">
        <v>6</v>
      </c>
      <c r="CA3334" s="2">
        <v>0</v>
      </c>
      <c r="CB3334" s="2">
        <v>0</v>
      </c>
      <c r="CC3334" s="2">
        <v>3</v>
      </c>
      <c r="CD3334" s="2">
        <v>0</v>
      </c>
      <c r="CE3334" s="2">
        <v>0</v>
      </c>
      <c r="CF3334" s="2">
        <v>0</v>
      </c>
      <c r="CG3334" s="2">
        <v>0</v>
      </c>
      <c r="CH3334" s="2">
        <v>0</v>
      </c>
      <c r="CI3334" s="2">
        <v>0</v>
      </c>
      <c r="CJ3334" s="2">
        <v>0</v>
      </c>
      <c r="CK3334" s="2">
        <v>3</v>
      </c>
      <c r="CL3334" s="2">
        <v>0</v>
      </c>
    </row>
    <row r="3335" spans="1:90" x14ac:dyDescent="0.25">
      <c r="A3335" t="s">
        <v>115</v>
      </c>
      <c r="B3335">
        <v>20409</v>
      </c>
      <c r="C3335" t="s">
        <v>143</v>
      </c>
      <c r="D3335">
        <v>2</v>
      </c>
      <c r="E3335">
        <v>6</v>
      </c>
      <c r="F3335">
        <v>460217</v>
      </c>
      <c r="G3335">
        <v>35460217</v>
      </c>
      <c r="H3335" t="s">
        <v>13594</v>
      </c>
      <c r="I3335">
        <v>455</v>
      </c>
      <c r="J3335" t="s">
        <v>144</v>
      </c>
      <c r="K3335" t="s">
        <v>4442</v>
      </c>
      <c r="L3335">
        <v>1</v>
      </c>
      <c r="M3335" t="s">
        <v>145</v>
      </c>
      <c r="N3335">
        <v>13845180</v>
      </c>
      <c r="O3335" t="s">
        <v>92</v>
      </c>
      <c r="P3335" t="s">
        <v>4443</v>
      </c>
      <c r="Q3335">
        <v>175</v>
      </c>
      <c r="R3335">
        <v>19</v>
      </c>
      <c r="S3335">
        <v>38918411</v>
      </c>
      <c r="U3335" t="s">
        <v>4444</v>
      </c>
      <c r="V3335">
        <v>1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2">
        <v>163</v>
      </c>
      <c r="BD3335" s="2">
        <v>0</v>
      </c>
      <c r="BE3335" s="2">
        <v>0</v>
      </c>
      <c r="BF3335" s="2">
        <v>0</v>
      </c>
      <c r="BG3335" s="2">
        <v>0</v>
      </c>
      <c r="BH3335" s="2">
        <v>0</v>
      </c>
      <c r="BI3335" s="2">
        <v>0</v>
      </c>
      <c r="BJ3335" s="2">
        <v>0</v>
      </c>
      <c r="BK3335" s="2">
        <v>0</v>
      </c>
      <c r="BL3335" s="2">
        <v>0</v>
      </c>
      <c r="BM3335" s="2">
        <v>0</v>
      </c>
      <c r="BN3335" s="2">
        <v>0</v>
      </c>
      <c r="BO3335" s="2">
        <v>0</v>
      </c>
      <c r="BP3335" s="2">
        <v>0</v>
      </c>
      <c r="BQ3335" s="2">
        <v>0</v>
      </c>
      <c r="BR3335" s="2">
        <v>0</v>
      </c>
      <c r="BS3335" s="2">
        <v>0</v>
      </c>
      <c r="BT3335" s="2">
        <v>0</v>
      </c>
      <c r="BU3335" s="2">
        <v>0</v>
      </c>
      <c r="BV3335" s="2">
        <v>0</v>
      </c>
      <c r="BW3335" s="2">
        <v>0</v>
      </c>
      <c r="BX3335" s="2">
        <v>0</v>
      </c>
      <c r="BY3335" s="2">
        <v>0</v>
      </c>
      <c r="BZ3335" s="2">
        <v>0</v>
      </c>
      <c r="CA3335" s="2">
        <v>0</v>
      </c>
      <c r="CB3335" s="2">
        <v>0</v>
      </c>
      <c r="CC3335" s="2">
        <v>0</v>
      </c>
      <c r="CD3335" s="2">
        <v>0</v>
      </c>
      <c r="CE3335" s="2">
        <v>0</v>
      </c>
      <c r="CF3335" s="2">
        <v>0</v>
      </c>
      <c r="CG3335" s="2">
        <v>0</v>
      </c>
      <c r="CH3335" s="2">
        <v>0</v>
      </c>
      <c r="CI3335" s="2">
        <v>0</v>
      </c>
      <c r="CJ3335" s="2">
        <v>0</v>
      </c>
      <c r="CK3335" s="2">
        <v>11</v>
      </c>
      <c r="CL3335" s="2">
        <v>0</v>
      </c>
    </row>
    <row r="3336" spans="1:90" x14ac:dyDescent="0.25">
      <c r="A3336" t="s">
        <v>115</v>
      </c>
      <c r="B3336">
        <v>20409</v>
      </c>
      <c r="C3336" t="s">
        <v>143</v>
      </c>
      <c r="D3336">
        <v>2</v>
      </c>
      <c r="E3336">
        <v>6</v>
      </c>
      <c r="F3336">
        <v>985302</v>
      </c>
      <c r="G3336">
        <v>35985302</v>
      </c>
      <c r="H3336" t="s">
        <v>13121</v>
      </c>
      <c r="I3336">
        <v>456</v>
      </c>
      <c r="J3336" t="s">
        <v>143</v>
      </c>
      <c r="K3336" t="s">
        <v>91</v>
      </c>
      <c r="L3336">
        <v>1</v>
      </c>
      <c r="M3336" t="s">
        <v>143</v>
      </c>
      <c r="N3336">
        <v>13800190</v>
      </c>
      <c r="O3336" t="s">
        <v>92</v>
      </c>
      <c r="P3336" t="s">
        <v>13122</v>
      </c>
      <c r="Q3336">
        <v>270</v>
      </c>
      <c r="R3336">
        <v>19</v>
      </c>
      <c r="S3336">
        <v>38623024</v>
      </c>
      <c r="U3336" t="s">
        <v>13123</v>
      </c>
      <c r="V3336">
        <v>1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0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2">
        <v>269</v>
      </c>
      <c r="BD3336" s="2">
        <v>0</v>
      </c>
      <c r="BE3336" s="2">
        <v>0</v>
      </c>
      <c r="BF3336" s="2">
        <v>0</v>
      </c>
      <c r="BG3336" s="2">
        <v>0</v>
      </c>
      <c r="BH3336" s="2">
        <v>0</v>
      </c>
      <c r="BI3336" s="2">
        <v>0</v>
      </c>
      <c r="BJ3336" s="2">
        <v>0</v>
      </c>
      <c r="BK3336" s="2">
        <v>0</v>
      </c>
      <c r="BL3336" s="2">
        <v>0</v>
      </c>
      <c r="BM3336" s="2">
        <v>0</v>
      </c>
      <c r="BN3336" s="2">
        <v>0</v>
      </c>
      <c r="BO3336" s="2">
        <v>0</v>
      </c>
      <c r="BP3336" s="2">
        <v>0</v>
      </c>
      <c r="BQ3336" s="2">
        <v>0</v>
      </c>
      <c r="BR3336" s="2">
        <v>0</v>
      </c>
      <c r="BS3336" s="2">
        <v>0</v>
      </c>
      <c r="BT3336" s="2">
        <v>0</v>
      </c>
      <c r="BU3336" s="2">
        <v>0</v>
      </c>
      <c r="BV3336" s="2">
        <v>0</v>
      </c>
      <c r="BW3336" s="2">
        <v>0</v>
      </c>
      <c r="BX3336" s="2">
        <v>0</v>
      </c>
      <c r="BY3336" s="2">
        <v>0</v>
      </c>
      <c r="BZ3336" s="2">
        <v>0</v>
      </c>
      <c r="CA3336" s="2">
        <v>0</v>
      </c>
      <c r="CB3336" s="2">
        <v>0</v>
      </c>
      <c r="CC3336" s="2">
        <v>0</v>
      </c>
      <c r="CD3336" s="2">
        <v>0</v>
      </c>
      <c r="CE3336" s="2">
        <v>0</v>
      </c>
      <c r="CF3336" s="2">
        <v>0</v>
      </c>
      <c r="CG3336" s="2">
        <v>0</v>
      </c>
      <c r="CH3336" s="2">
        <v>0</v>
      </c>
      <c r="CI3336" s="2">
        <v>0</v>
      </c>
      <c r="CJ3336" s="2">
        <v>0</v>
      </c>
      <c r="CK3336" s="2">
        <v>17</v>
      </c>
      <c r="CL3336" s="2">
        <v>0</v>
      </c>
    </row>
    <row r="3337" spans="1:90" x14ac:dyDescent="0.25">
      <c r="A3337" t="s">
        <v>115</v>
      </c>
      <c r="B3337">
        <v>20409</v>
      </c>
      <c r="C3337" t="s">
        <v>143</v>
      </c>
      <c r="D3337">
        <v>2</v>
      </c>
      <c r="E3337">
        <v>34</v>
      </c>
      <c r="F3337">
        <v>417359</v>
      </c>
      <c r="G3337">
        <v>35417359</v>
      </c>
      <c r="H3337" t="s">
        <v>17272</v>
      </c>
      <c r="I3337">
        <v>456</v>
      </c>
      <c r="J3337" t="s">
        <v>143</v>
      </c>
      <c r="K3337" t="s">
        <v>553</v>
      </c>
      <c r="L3337">
        <v>1</v>
      </c>
      <c r="M3337" t="s">
        <v>143</v>
      </c>
      <c r="N3337">
        <v>13800970</v>
      </c>
      <c r="P3337" t="s">
        <v>17273</v>
      </c>
      <c r="Q3337" t="s">
        <v>555</v>
      </c>
      <c r="U3337" t="s">
        <v>556</v>
      </c>
      <c r="V3337">
        <v>2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6</v>
      </c>
      <c r="AE3337" s="2">
        <v>4</v>
      </c>
      <c r="AF3337" s="2">
        <v>11</v>
      </c>
      <c r="AG3337" s="2">
        <v>8</v>
      </c>
      <c r="AH3337" s="2">
        <v>0</v>
      </c>
      <c r="AI3337" s="2">
        <v>0</v>
      </c>
      <c r="AJ3337" s="2">
        <v>0</v>
      </c>
      <c r="AK3337" s="2">
        <v>0</v>
      </c>
      <c r="AL3337" s="2">
        <v>23</v>
      </c>
      <c r="AM3337" s="2">
        <v>0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0</v>
      </c>
      <c r="AV3337" s="2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  <c r="BG3337" s="2">
        <v>0</v>
      </c>
      <c r="BH3337" s="2">
        <v>0</v>
      </c>
      <c r="BI3337" s="2">
        <v>0</v>
      </c>
      <c r="BJ3337" s="2">
        <v>0</v>
      </c>
      <c r="BK3337" s="2">
        <v>0</v>
      </c>
      <c r="BL3337" s="2">
        <v>1</v>
      </c>
      <c r="BM3337" s="2">
        <v>1</v>
      </c>
      <c r="BN3337" s="2">
        <v>2</v>
      </c>
      <c r="BO3337" s="2">
        <v>1</v>
      </c>
      <c r="BP3337" s="2">
        <v>0</v>
      </c>
      <c r="BQ3337" s="2">
        <v>0</v>
      </c>
      <c r="BR3337" s="2">
        <v>0</v>
      </c>
      <c r="BS3337" s="2">
        <v>0</v>
      </c>
      <c r="BT3337" s="2">
        <v>1</v>
      </c>
      <c r="BU3337" s="2">
        <v>0</v>
      </c>
      <c r="BV3337" s="2">
        <v>0</v>
      </c>
      <c r="BW3337" s="2">
        <v>0</v>
      </c>
      <c r="BX3337" s="2">
        <v>0</v>
      </c>
      <c r="BY3337" s="2">
        <v>0</v>
      </c>
      <c r="BZ3337" s="2">
        <v>0</v>
      </c>
      <c r="CA3337" s="2">
        <v>0</v>
      </c>
      <c r="CB3337" s="2">
        <v>0</v>
      </c>
      <c r="CC3337" s="2">
        <v>0</v>
      </c>
      <c r="CD3337" s="2">
        <v>0</v>
      </c>
      <c r="CE3337" s="2">
        <v>0</v>
      </c>
      <c r="CF3337" s="2">
        <v>0</v>
      </c>
      <c r="CG3337" s="2">
        <v>0</v>
      </c>
      <c r="CH3337" s="2">
        <v>0</v>
      </c>
      <c r="CI3337" s="2">
        <v>0</v>
      </c>
      <c r="CJ3337" s="2">
        <v>0</v>
      </c>
      <c r="CK3337" s="2">
        <v>0</v>
      </c>
      <c r="CL3337" s="2">
        <v>0</v>
      </c>
    </row>
    <row r="3338" spans="1:90" x14ac:dyDescent="0.25">
      <c r="A3338" t="s">
        <v>115</v>
      </c>
      <c r="B3338">
        <v>20409</v>
      </c>
      <c r="C3338" t="s">
        <v>143</v>
      </c>
      <c r="D3338">
        <v>2</v>
      </c>
      <c r="E3338">
        <v>34</v>
      </c>
      <c r="F3338">
        <v>389511</v>
      </c>
      <c r="G3338">
        <v>35389511</v>
      </c>
      <c r="H3338" t="s">
        <v>552</v>
      </c>
      <c r="I3338">
        <v>456</v>
      </c>
      <c r="J3338" t="s">
        <v>143</v>
      </c>
      <c r="K3338" t="s">
        <v>553</v>
      </c>
      <c r="L3338">
        <v>1</v>
      </c>
      <c r="M3338" t="s">
        <v>143</v>
      </c>
      <c r="N3338">
        <v>13800970</v>
      </c>
      <c r="P3338" t="s">
        <v>554</v>
      </c>
      <c r="Q3338" t="s">
        <v>555</v>
      </c>
      <c r="R3338">
        <v>19</v>
      </c>
      <c r="S3338">
        <v>39040019</v>
      </c>
      <c r="U3338" t="s">
        <v>556</v>
      </c>
      <c r="V3338">
        <v>2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6</v>
      </c>
      <c r="AE3338" s="2">
        <v>4</v>
      </c>
      <c r="AF3338" s="2">
        <v>17</v>
      </c>
      <c r="AG3338" s="2">
        <v>11</v>
      </c>
      <c r="AH3338" s="2">
        <v>0</v>
      </c>
      <c r="AI3338" s="2">
        <v>0</v>
      </c>
      <c r="AJ3338" s="2">
        <v>0</v>
      </c>
      <c r="AK3338" s="2">
        <v>0</v>
      </c>
      <c r="AL3338" s="2">
        <v>19</v>
      </c>
      <c r="AM3338" s="2">
        <v>0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  <c r="BG3338" s="2">
        <v>0</v>
      </c>
      <c r="BH3338" s="2">
        <v>0</v>
      </c>
      <c r="BI3338" s="2">
        <v>0</v>
      </c>
      <c r="BJ3338" s="2">
        <v>0</v>
      </c>
      <c r="BK3338" s="2">
        <v>0</v>
      </c>
      <c r="BL3338" s="2">
        <v>2</v>
      </c>
      <c r="BM3338" s="2">
        <v>1</v>
      </c>
      <c r="BN3338" s="2">
        <v>1</v>
      </c>
      <c r="BO3338" s="2">
        <v>1</v>
      </c>
      <c r="BP3338" s="2">
        <v>0</v>
      </c>
      <c r="BQ3338" s="2">
        <v>0</v>
      </c>
      <c r="BR3338" s="2">
        <v>0</v>
      </c>
      <c r="BS3338" s="2">
        <v>0</v>
      </c>
      <c r="BT3338" s="2">
        <v>1</v>
      </c>
      <c r="BU3338" s="2">
        <v>0</v>
      </c>
      <c r="BV3338" s="2">
        <v>0</v>
      </c>
      <c r="BW3338" s="2">
        <v>0</v>
      </c>
      <c r="BX3338" s="2">
        <v>0</v>
      </c>
      <c r="BY3338" s="2">
        <v>0</v>
      </c>
      <c r="BZ3338" s="2">
        <v>0</v>
      </c>
      <c r="CA3338" s="2">
        <v>0</v>
      </c>
      <c r="CB3338" s="2">
        <v>0</v>
      </c>
      <c r="CC3338" s="2">
        <v>0</v>
      </c>
      <c r="CD3338" s="2">
        <v>0</v>
      </c>
      <c r="CE3338" s="2">
        <v>0</v>
      </c>
      <c r="CF3338" s="2">
        <v>0</v>
      </c>
      <c r="CG3338" s="2">
        <v>0</v>
      </c>
      <c r="CH3338" s="2">
        <v>0</v>
      </c>
      <c r="CI3338" s="2">
        <v>0</v>
      </c>
      <c r="CJ3338" s="2">
        <v>0</v>
      </c>
      <c r="CK3338" s="2">
        <v>0</v>
      </c>
      <c r="CL3338" s="2">
        <v>0</v>
      </c>
    </row>
    <row r="3339" spans="1:90" x14ac:dyDescent="0.25">
      <c r="A3339" t="s">
        <v>115</v>
      </c>
      <c r="B3339">
        <v>20409</v>
      </c>
      <c r="C3339" t="s">
        <v>143</v>
      </c>
      <c r="D3339">
        <v>2</v>
      </c>
      <c r="E3339">
        <v>15</v>
      </c>
      <c r="F3339">
        <v>453948</v>
      </c>
      <c r="G3339">
        <v>35453948</v>
      </c>
      <c r="H3339" t="s">
        <v>19831</v>
      </c>
      <c r="I3339">
        <v>456</v>
      </c>
      <c r="J3339" t="s">
        <v>143</v>
      </c>
      <c r="K3339" t="s">
        <v>553</v>
      </c>
      <c r="L3339">
        <v>1</v>
      </c>
      <c r="M3339" t="s">
        <v>143</v>
      </c>
      <c r="N3339">
        <v>13800970</v>
      </c>
      <c r="O3339" t="s">
        <v>19832</v>
      </c>
      <c r="P3339" t="s">
        <v>17273</v>
      </c>
      <c r="Q3339" t="s">
        <v>127</v>
      </c>
      <c r="R3339">
        <v>19</v>
      </c>
      <c r="S3339">
        <v>38063201</v>
      </c>
      <c r="U3339" t="s">
        <v>19833</v>
      </c>
      <c r="V3339">
        <v>2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>
        <v>0</v>
      </c>
      <c r="AO3339" s="2">
        <v>4</v>
      </c>
      <c r="AP3339" s="2">
        <v>0</v>
      </c>
      <c r="AQ3339" s="2">
        <v>0</v>
      </c>
      <c r="AR3339" s="2">
        <v>18</v>
      </c>
      <c r="AS3339" s="2">
        <v>0</v>
      </c>
      <c r="AT3339" s="2">
        <v>0</v>
      </c>
      <c r="AU3339" s="2">
        <v>22</v>
      </c>
      <c r="AV3339" s="2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0</v>
      </c>
      <c r="BC3339" s="2">
        <v>0</v>
      </c>
      <c r="BD3339" s="2">
        <v>0</v>
      </c>
      <c r="BE3339" s="2">
        <v>0</v>
      </c>
      <c r="BF3339" s="2">
        <v>0</v>
      </c>
      <c r="BG3339" s="2">
        <v>0</v>
      </c>
      <c r="BH3339" s="2">
        <v>0</v>
      </c>
      <c r="BI3339" s="2">
        <v>0</v>
      </c>
      <c r="BJ3339" s="2">
        <v>0</v>
      </c>
      <c r="BK3339" s="2">
        <v>0</v>
      </c>
      <c r="BL3339" s="2">
        <v>0</v>
      </c>
      <c r="BM3339" s="2">
        <v>0</v>
      </c>
      <c r="BN3339" s="2">
        <v>0</v>
      </c>
      <c r="BO3339" s="2">
        <v>0</v>
      </c>
      <c r="BP3339" s="2">
        <v>0</v>
      </c>
      <c r="BQ3339" s="2">
        <v>0</v>
      </c>
      <c r="BR3339" s="2">
        <v>0</v>
      </c>
      <c r="BS3339" s="2">
        <v>0</v>
      </c>
      <c r="BT3339" s="2">
        <v>0</v>
      </c>
      <c r="BU3339" s="2">
        <v>0</v>
      </c>
      <c r="BV3339" s="2">
        <v>0</v>
      </c>
      <c r="BW3339" s="2">
        <v>1</v>
      </c>
      <c r="BX3339" s="2">
        <v>0</v>
      </c>
      <c r="BY3339" s="2">
        <v>0</v>
      </c>
      <c r="BZ3339" s="2">
        <v>1</v>
      </c>
      <c r="CA3339" s="2">
        <v>0</v>
      </c>
      <c r="CB3339" s="2">
        <v>0</v>
      </c>
      <c r="CC3339" s="2">
        <v>1</v>
      </c>
      <c r="CD3339" s="2">
        <v>0</v>
      </c>
      <c r="CE3339" s="2">
        <v>0</v>
      </c>
      <c r="CF3339" s="2">
        <v>0</v>
      </c>
      <c r="CG3339" s="2">
        <v>0</v>
      </c>
      <c r="CH3339" s="2">
        <v>0</v>
      </c>
      <c r="CI3339" s="2">
        <v>0</v>
      </c>
      <c r="CJ3339" s="2">
        <v>0</v>
      </c>
      <c r="CK3339" s="2">
        <v>0</v>
      </c>
      <c r="CL3339" s="2">
        <v>0</v>
      </c>
    </row>
    <row r="3340" spans="1:90" x14ac:dyDescent="0.25">
      <c r="A3340" t="s">
        <v>115</v>
      </c>
      <c r="B3340">
        <v>20409</v>
      </c>
      <c r="C3340" t="s">
        <v>143</v>
      </c>
      <c r="D3340">
        <v>1</v>
      </c>
      <c r="E3340">
        <v>8</v>
      </c>
      <c r="F3340">
        <v>38970</v>
      </c>
      <c r="G3340">
        <v>35038970</v>
      </c>
      <c r="H3340" t="s">
        <v>15227</v>
      </c>
      <c r="I3340">
        <v>455</v>
      </c>
      <c r="J3340" t="s">
        <v>144</v>
      </c>
      <c r="K3340" t="s">
        <v>15228</v>
      </c>
      <c r="L3340">
        <v>1</v>
      </c>
      <c r="M3340" t="s">
        <v>145</v>
      </c>
      <c r="N3340">
        <v>13840001</v>
      </c>
      <c r="O3340" t="s">
        <v>15229</v>
      </c>
      <c r="P3340" t="s">
        <v>19823</v>
      </c>
      <c r="Q3340" t="s">
        <v>127</v>
      </c>
      <c r="R3340">
        <v>19</v>
      </c>
      <c r="S3340">
        <v>38180904</v>
      </c>
      <c r="U3340" t="s">
        <v>15230</v>
      </c>
      <c r="V3340">
        <v>2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54</v>
      </c>
      <c r="AE3340" s="2">
        <v>65</v>
      </c>
      <c r="AF3340" s="2">
        <v>54</v>
      </c>
      <c r="AG3340" s="2">
        <v>58</v>
      </c>
      <c r="AH3340" s="2">
        <v>49</v>
      </c>
      <c r="AI3340" s="2">
        <v>41</v>
      </c>
      <c r="AJ3340" s="2">
        <v>30</v>
      </c>
      <c r="AK3340" s="2">
        <v>0</v>
      </c>
      <c r="AL3340" s="2">
        <v>0</v>
      </c>
      <c r="AM3340" s="2">
        <v>0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0</v>
      </c>
      <c r="AV3340" s="2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2">
        <v>40</v>
      </c>
      <c r="BD3340" s="2">
        <v>0</v>
      </c>
      <c r="BE3340" s="2">
        <v>0</v>
      </c>
      <c r="BF3340" s="2">
        <v>0</v>
      </c>
      <c r="BG3340" s="2">
        <v>0</v>
      </c>
      <c r="BH3340" s="2">
        <v>0</v>
      </c>
      <c r="BI3340" s="2">
        <v>0</v>
      </c>
      <c r="BJ3340" s="2">
        <v>0</v>
      </c>
      <c r="BK3340" s="2">
        <v>0</v>
      </c>
      <c r="BL3340" s="2">
        <v>4</v>
      </c>
      <c r="BM3340" s="2">
        <v>3</v>
      </c>
      <c r="BN3340" s="2">
        <v>3</v>
      </c>
      <c r="BO3340" s="2">
        <v>2</v>
      </c>
      <c r="BP3340" s="2">
        <v>3</v>
      </c>
      <c r="BQ3340" s="2">
        <v>2</v>
      </c>
      <c r="BR3340" s="2">
        <v>1</v>
      </c>
      <c r="BS3340" s="2">
        <v>0</v>
      </c>
      <c r="BT3340" s="2">
        <v>0</v>
      </c>
      <c r="BU3340" s="2">
        <v>0</v>
      </c>
      <c r="BV3340" s="2">
        <v>0</v>
      </c>
      <c r="BW3340" s="2">
        <v>0</v>
      </c>
      <c r="BX3340" s="2">
        <v>0</v>
      </c>
      <c r="BY3340" s="2">
        <v>0</v>
      </c>
      <c r="BZ3340" s="2">
        <v>0</v>
      </c>
      <c r="CA3340" s="2">
        <v>0</v>
      </c>
      <c r="CB3340" s="2">
        <v>0</v>
      </c>
      <c r="CC3340" s="2">
        <v>0</v>
      </c>
      <c r="CD3340" s="2">
        <v>0</v>
      </c>
      <c r="CE3340" s="2">
        <v>0</v>
      </c>
      <c r="CF3340" s="2">
        <v>0</v>
      </c>
      <c r="CG3340" s="2">
        <v>0</v>
      </c>
      <c r="CH3340" s="2">
        <v>0</v>
      </c>
      <c r="CI3340" s="2">
        <v>0</v>
      </c>
      <c r="CJ3340" s="2">
        <v>0</v>
      </c>
      <c r="CK3340" s="2">
        <v>3</v>
      </c>
      <c r="CL3340" s="2">
        <v>0</v>
      </c>
    </row>
    <row r="3341" spans="1:90" x14ac:dyDescent="0.25">
      <c r="A3341" t="s">
        <v>115</v>
      </c>
      <c r="B3341">
        <v>20409</v>
      </c>
      <c r="C3341" t="s">
        <v>143</v>
      </c>
      <c r="D3341">
        <v>1</v>
      </c>
      <c r="E3341">
        <v>8</v>
      </c>
      <c r="F3341">
        <v>17425</v>
      </c>
      <c r="G3341">
        <v>35017425</v>
      </c>
      <c r="H3341" t="s">
        <v>18385</v>
      </c>
      <c r="I3341">
        <v>460</v>
      </c>
      <c r="J3341" t="s">
        <v>1100</v>
      </c>
      <c r="K3341" t="s">
        <v>91</v>
      </c>
      <c r="L3341">
        <v>1</v>
      </c>
      <c r="M3341" t="s">
        <v>1100</v>
      </c>
      <c r="N3341">
        <v>13910000</v>
      </c>
      <c r="O3341" t="s">
        <v>92</v>
      </c>
      <c r="P3341" t="s">
        <v>18386</v>
      </c>
      <c r="Q3341">
        <v>538</v>
      </c>
      <c r="R3341">
        <v>19</v>
      </c>
      <c r="S3341">
        <v>38991215</v>
      </c>
      <c r="T3341">
        <v>38991276</v>
      </c>
      <c r="U3341" t="s">
        <v>18387</v>
      </c>
      <c r="V3341">
        <v>1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158</v>
      </c>
      <c r="AI3341" s="2">
        <v>152</v>
      </c>
      <c r="AJ3341" s="2">
        <v>103</v>
      </c>
      <c r="AK3341" s="2">
        <v>0</v>
      </c>
      <c r="AL3341" s="2">
        <v>0</v>
      </c>
      <c r="AM3341" s="2">
        <v>0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26</v>
      </c>
      <c r="AV3341" s="2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  <c r="BG3341" s="2">
        <v>0</v>
      </c>
      <c r="BH3341" s="2">
        <v>0</v>
      </c>
      <c r="BI3341" s="2">
        <v>0</v>
      </c>
      <c r="BJ3341" s="2">
        <v>0</v>
      </c>
      <c r="BK3341" s="2">
        <v>0</v>
      </c>
      <c r="BL3341" s="2">
        <v>0</v>
      </c>
      <c r="BM3341" s="2">
        <v>0</v>
      </c>
      <c r="BN3341" s="2">
        <v>0</v>
      </c>
      <c r="BO3341" s="2">
        <v>0</v>
      </c>
      <c r="BP3341" s="2">
        <v>5</v>
      </c>
      <c r="BQ3341" s="2">
        <v>6</v>
      </c>
      <c r="BR3341" s="2">
        <v>4</v>
      </c>
      <c r="BS3341" s="2">
        <v>0</v>
      </c>
      <c r="BT3341" s="2">
        <v>0</v>
      </c>
      <c r="BU3341" s="2">
        <v>0</v>
      </c>
      <c r="BV3341" s="2">
        <v>0</v>
      </c>
      <c r="BW3341" s="2">
        <v>0</v>
      </c>
      <c r="BX3341" s="2">
        <v>0</v>
      </c>
      <c r="BY3341" s="2">
        <v>0</v>
      </c>
      <c r="BZ3341" s="2">
        <v>0</v>
      </c>
      <c r="CA3341" s="2">
        <v>0</v>
      </c>
      <c r="CB3341" s="2">
        <v>0</v>
      </c>
      <c r="CC3341" s="2">
        <v>2</v>
      </c>
      <c r="CD3341" s="2">
        <v>0</v>
      </c>
      <c r="CE3341" s="2">
        <v>0</v>
      </c>
      <c r="CF3341" s="2">
        <v>0</v>
      </c>
      <c r="CG3341" s="2">
        <v>0</v>
      </c>
      <c r="CH3341" s="2">
        <v>0</v>
      </c>
      <c r="CI3341" s="2">
        <v>0</v>
      </c>
      <c r="CJ3341" s="2">
        <v>0</v>
      </c>
      <c r="CK3341" s="2">
        <v>0</v>
      </c>
      <c r="CL3341" s="2">
        <v>0</v>
      </c>
    </row>
    <row r="3342" spans="1:90" x14ac:dyDescent="0.25">
      <c r="A3342" t="s">
        <v>115</v>
      </c>
      <c r="B3342">
        <v>20409</v>
      </c>
      <c r="C3342" t="s">
        <v>143</v>
      </c>
      <c r="D3342">
        <v>1</v>
      </c>
      <c r="E3342">
        <v>8</v>
      </c>
      <c r="F3342">
        <v>17577</v>
      </c>
      <c r="G3342">
        <v>35017577</v>
      </c>
      <c r="H3342" t="s">
        <v>16349</v>
      </c>
      <c r="I3342">
        <v>168</v>
      </c>
      <c r="J3342" t="s">
        <v>224</v>
      </c>
      <c r="K3342" t="s">
        <v>3926</v>
      </c>
      <c r="L3342">
        <v>1</v>
      </c>
      <c r="M3342" t="s">
        <v>224</v>
      </c>
      <c r="N3342">
        <v>13904040</v>
      </c>
      <c r="O3342" t="s">
        <v>92</v>
      </c>
      <c r="P3342" t="s">
        <v>4019</v>
      </c>
      <c r="Q3342">
        <v>160</v>
      </c>
      <c r="R3342">
        <v>19</v>
      </c>
      <c r="S3342">
        <v>38072355</v>
      </c>
      <c r="T3342">
        <v>38079912</v>
      </c>
      <c r="U3342" t="s">
        <v>16350</v>
      </c>
      <c r="V3342">
        <v>1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20</v>
      </c>
      <c r="AE3342" s="2">
        <v>29</v>
      </c>
      <c r="AF3342" s="2">
        <v>31</v>
      </c>
      <c r="AG3342" s="2">
        <v>19</v>
      </c>
      <c r="AH3342" s="2">
        <v>151</v>
      </c>
      <c r="AI3342" s="2">
        <v>147</v>
      </c>
      <c r="AJ3342" s="2">
        <v>128</v>
      </c>
      <c r="AK3342" s="2">
        <v>0</v>
      </c>
      <c r="AL3342" s="2">
        <v>0</v>
      </c>
      <c r="AM3342" s="2">
        <v>0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177</v>
      </c>
      <c r="AV3342" s="2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0</v>
      </c>
      <c r="BB3342" s="2">
        <v>0</v>
      </c>
      <c r="BC3342" s="2">
        <v>114</v>
      </c>
      <c r="BD3342" s="2">
        <v>0</v>
      </c>
      <c r="BE3342" s="2">
        <v>0</v>
      </c>
      <c r="BF3342" s="2">
        <v>0</v>
      </c>
      <c r="BG3342" s="2">
        <v>0</v>
      </c>
      <c r="BH3342" s="2">
        <v>0</v>
      </c>
      <c r="BI3342" s="2">
        <v>0</v>
      </c>
      <c r="BJ3342" s="2">
        <v>0</v>
      </c>
      <c r="BK3342" s="2">
        <v>0</v>
      </c>
      <c r="BL3342" s="2">
        <v>1</v>
      </c>
      <c r="BM3342" s="2">
        <v>1</v>
      </c>
      <c r="BN3342" s="2">
        <v>1</v>
      </c>
      <c r="BO3342" s="2">
        <v>1</v>
      </c>
      <c r="BP3342" s="2">
        <v>4</v>
      </c>
      <c r="BQ3342" s="2">
        <v>6</v>
      </c>
      <c r="BR3342" s="2">
        <v>4</v>
      </c>
      <c r="BS3342" s="2">
        <v>0</v>
      </c>
      <c r="BT3342" s="2">
        <v>0</v>
      </c>
      <c r="BU3342" s="2">
        <v>0</v>
      </c>
      <c r="BV3342" s="2">
        <v>0</v>
      </c>
      <c r="BW3342" s="2">
        <v>0</v>
      </c>
      <c r="BX3342" s="2">
        <v>0</v>
      </c>
      <c r="BY3342" s="2">
        <v>0</v>
      </c>
      <c r="BZ3342" s="2">
        <v>0</v>
      </c>
      <c r="CA3342" s="2">
        <v>0</v>
      </c>
      <c r="CB3342" s="2">
        <v>0</v>
      </c>
      <c r="CC3342" s="2">
        <v>7</v>
      </c>
      <c r="CD3342" s="2">
        <v>0</v>
      </c>
      <c r="CE3342" s="2">
        <v>0</v>
      </c>
      <c r="CF3342" s="2">
        <v>0</v>
      </c>
      <c r="CG3342" s="2">
        <v>0</v>
      </c>
      <c r="CH3342" s="2">
        <v>0</v>
      </c>
      <c r="CI3342" s="2">
        <v>0</v>
      </c>
      <c r="CJ3342" s="2">
        <v>0</v>
      </c>
      <c r="CK3342" s="2">
        <v>5</v>
      </c>
      <c r="CL3342" s="2">
        <v>0</v>
      </c>
    </row>
    <row r="3343" spans="1:90" x14ac:dyDescent="0.25">
      <c r="A3343" t="s">
        <v>115</v>
      </c>
      <c r="B3343">
        <v>20409</v>
      </c>
      <c r="C3343" t="s">
        <v>143</v>
      </c>
      <c r="D3343">
        <v>1</v>
      </c>
      <c r="E3343">
        <v>8</v>
      </c>
      <c r="F3343">
        <v>47041</v>
      </c>
      <c r="G3343">
        <v>35047041</v>
      </c>
      <c r="H3343" t="s">
        <v>19062</v>
      </c>
      <c r="I3343">
        <v>168</v>
      </c>
      <c r="J3343" t="s">
        <v>224</v>
      </c>
      <c r="K3343" t="s">
        <v>6463</v>
      </c>
      <c r="L3343">
        <v>1</v>
      </c>
      <c r="M3343" t="s">
        <v>224</v>
      </c>
      <c r="N3343">
        <v>13905610</v>
      </c>
      <c r="O3343" t="s">
        <v>102</v>
      </c>
      <c r="P3343" t="s">
        <v>19063</v>
      </c>
      <c r="Q3343">
        <v>84</v>
      </c>
      <c r="R3343">
        <v>19</v>
      </c>
      <c r="S3343">
        <v>38073891</v>
      </c>
      <c r="T3343">
        <v>38081116</v>
      </c>
      <c r="U3343" t="s">
        <v>19064</v>
      </c>
      <c r="V3343">
        <v>1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129</v>
      </c>
      <c r="AE3343" s="2">
        <v>139</v>
      </c>
      <c r="AF3343" s="2">
        <v>121</v>
      </c>
      <c r="AG3343" s="2">
        <v>121</v>
      </c>
      <c r="AH3343" s="2">
        <v>120</v>
      </c>
      <c r="AI3343" s="2">
        <v>91</v>
      </c>
      <c r="AJ3343" s="2">
        <v>98</v>
      </c>
      <c r="AK3343" s="2">
        <v>0</v>
      </c>
      <c r="AL3343" s="2">
        <v>0</v>
      </c>
      <c r="AM3343" s="2">
        <v>0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0</v>
      </c>
      <c r="AV3343" s="2">
        <v>0</v>
      </c>
      <c r="AW3343" s="2">
        <v>0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2">
        <v>163</v>
      </c>
      <c r="BD3343" s="2">
        <v>0</v>
      </c>
      <c r="BE3343" s="2">
        <v>0</v>
      </c>
      <c r="BF3343" s="2">
        <v>0</v>
      </c>
      <c r="BG3343" s="2">
        <v>0</v>
      </c>
      <c r="BH3343" s="2">
        <v>0</v>
      </c>
      <c r="BI3343" s="2">
        <v>0</v>
      </c>
      <c r="BJ3343" s="2">
        <v>0</v>
      </c>
      <c r="BK3343" s="2">
        <v>0</v>
      </c>
      <c r="BL3343" s="2">
        <v>4</v>
      </c>
      <c r="BM3343" s="2">
        <v>4</v>
      </c>
      <c r="BN3343" s="2">
        <v>7</v>
      </c>
      <c r="BO3343" s="2">
        <v>4</v>
      </c>
      <c r="BP3343" s="2">
        <v>5</v>
      </c>
      <c r="BQ3343" s="2">
        <v>3</v>
      </c>
      <c r="BR3343" s="2">
        <v>4</v>
      </c>
      <c r="BS3343" s="2">
        <v>0</v>
      </c>
      <c r="BT3343" s="2">
        <v>0</v>
      </c>
      <c r="BU3343" s="2">
        <v>0</v>
      </c>
      <c r="BV3343" s="2">
        <v>0</v>
      </c>
      <c r="BW3343" s="2">
        <v>0</v>
      </c>
      <c r="BX3343" s="2">
        <v>0</v>
      </c>
      <c r="BY3343" s="2">
        <v>0</v>
      </c>
      <c r="BZ3343" s="2">
        <v>0</v>
      </c>
      <c r="CA3343" s="2">
        <v>0</v>
      </c>
      <c r="CB3343" s="2">
        <v>0</v>
      </c>
      <c r="CC3343" s="2">
        <v>0</v>
      </c>
      <c r="CD3343" s="2">
        <v>0</v>
      </c>
      <c r="CE3343" s="2">
        <v>0</v>
      </c>
      <c r="CF3343" s="2">
        <v>0</v>
      </c>
      <c r="CG3343" s="2">
        <v>0</v>
      </c>
      <c r="CH3343" s="2">
        <v>0</v>
      </c>
      <c r="CI3343" s="2">
        <v>0</v>
      </c>
      <c r="CJ3343" s="2">
        <v>0</v>
      </c>
      <c r="CK3343" s="2">
        <v>8</v>
      </c>
      <c r="CL3343" s="2">
        <v>0</v>
      </c>
    </row>
    <row r="3344" spans="1:90" x14ac:dyDescent="0.25">
      <c r="A3344" t="s">
        <v>115</v>
      </c>
      <c r="B3344">
        <v>20409</v>
      </c>
      <c r="C3344" t="s">
        <v>143</v>
      </c>
      <c r="D3344">
        <v>1</v>
      </c>
      <c r="E3344">
        <v>8</v>
      </c>
      <c r="F3344">
        <v>17681</v>
      </c>
      <c r="G3344">
        <v>35017681</v>
      </c>
      <c r="H3344" t="s">
        <v>8323</v>
      </c>
      <c r="I3344">
        <v>374</v>
      </c>
      <c r="J3344" t="s">
        <v>772</v>
      </c>
      <c r="K3344" t="s">
        <v>882</v>
      </c>
      <c r="L3344">
        <v>1</v>
      </c>
      <c r="M3344" t="s">
        <v>772</v>
      </c>
      <c r="N3344">
        <v>13974009</v>
      </c>
      <c r="O3344" t="s">
        <v>162</v>
      </c>
      <c r="P3344" t="s">
        <v>8324</v>
      </c>
      <c r="Q3344">
        <v>10</v>
      </c>
      <c r="R3344">
        <v>19</v>
      </c>
      <c r="S3344">
        <v>38431114</v>
      </c>
      <c r="T3344">
        <v>38630121</v>
      </c>
      <c r="U3344" t="s">
        <v>8325</v>
      </c>
      <c r="V3344">
        <v>1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88</v>
      </c>
      <c r="AE3344" s="2">
        <v>67</v>
      </c>
      <c r="AF3344" s="2">
        <v>108</v>
      </c>
      <c r="AG3344" s="2">
        <v>159</v>
      </c>
      <c r="AH3344" s="2">
        <v>129</v>
      </c>
      <c r="AI3344" s="2">
        <v>172</v>
      </c>
      <c r="AJ3344" s="2">
        <v>168</v>
      </c>
      <c r="AK3344" s="2">
        <v>0</v>
      </c>
      <c r="AL3344" s="2">
        <v>0</v>
      </c>
      <c r="AM3344" s="2">
        <v>0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0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2">
        <v>174</v>
      </c>
      <c r="BD3344" s="2">
        <v>0</v>
      </c>
      <c r="BE3344" s="2">
        <v>0</v>
      </c>
      <c r="BF3344" s="2">
        <v>0</v>
      </c>
      <c r="BG3344" s="2">
        <v>0</v>
      </c>
      <c r="BH3344" s="2">
        <v>0</v>
      </c>
      <c r="BI3344" s="2">
        <v>0</v>
      </c>
      <c r="BJ3344" s="2">
        <v>0</v>
      </c>
      <c r="BK3344" s="2">
        <v>0</v>
      </c>
      <c r="BL3344" s="2">
        <v>4</v>
      </c>
      <c r="BM3344" s="2">
        <v>2</v>
      </c>
      <c r="BN3344" s="2">
        <v>5</v>
      </c>
      <c r="BO3344" s="2">
        <v>5</v>
      </c>
      <c r="BP3344" s="2">
        <v>5</v>
      </c>
      <c r="BQ3344" s="2">
        <v>5</v>
      </c>
      <c r="BR3344" s="2">
        <v>5</v>
      </c>
      <c r="BS3344" s="2">
        <v>0</v>
      </c>
      <c r="BT3344" s="2">
        <v>0</v>
      </c>
      <c r="BU3344" s="2">
        <v>0</v>
      </c>
      <c r="BV3344" s="2">
        <v>0</v>
      </c>
      <c r="BW3344" s="2">
        <v>0</v>
      </c>
      <c r="BX3344" s="2">
        <v>0</v>
      </c>
      <c r="BY3344" s="2">
        <v>0</v>
      </c>
      <c r="BZ3344" s="2">
        <v>0</v>
      </c>
      <c r="CA3344" s="2">
        <v>0</v>
      </c>
      <c r="CB3344" s="2">
        <v>0</v>
      </c>
      <c r="CC3344" s="2">
        <v>0</v>
      </c>
      <c r="CD3344" s="2">
        <v>0</v>
      </c>
      <c r="CE3344" s="2">
        <v>0</v>
      </c>
      <c r="CF3344" s="2">
        <v>0</v>
      </c>
      <c r="CG3344" s="2">
        <v>0</v>
      </c>
      <c r="CH3344" s="2">
        <v>0</v>
      </c>
      <c r="CI3344" s="2">
        <v>0</v>
      </c>
      <c r="CJ3344" s="2">
        <v>0</v>
      </c>
      <c r="CK3344" s="2">
        <v>10</v>
      </c>
      <c r="CL3344" s="2">
        <v>0</v>
      </c>
    </row>
    <row r="3345" spans="1:90" x14ac:dyDescent="0.25">
      <c r="A3345" t="s">
        <v>115</v>
      </c>
      <c r="B3345">
        <v>20409</v>
      </c>
      <c r="C3345" t="s">
        <v>143</v>
      </c>
      <c r="D3345">
        <v>1</v>
      </c>
      <c r="E3345">
        <v>8</v>
      </c>
      <c r="F3345">
        <v>20618</v>
      </c>
      <c r="G3345">
        <v>35020618</v>
      </c>
      <c r="H3345" t="s">
        <v>4007</v>
      </c>
      <c r="I3345">
        <v>456</v>
      </c>
      <c r="J3345" t="s">
        <v>143</v>
      </c>
      <c r="K3345" t="s">
        <v>4008</v>
      </c>
      <c r="L3345">
        <v>1</v>
      </c>
      <c r="M3345" t="s">
        <v>143</v>
      </c>
      <c r="N3345">
        <v>13807020</v>
      </c>
      <c r="O3345" t="s">
        <v>294</v>
      </c>
      <c r="P3345" t="s">
        <v>4009</v>
      </c>
      <c r="Q3345" t="s">
        <v>127</v>
      </c>
      <c r="R3345">
        <v>19</v>
      </c>
      <c r="S3345">
        <v>38621816</v>
      </c>
      <c r="T3345">
        <v>38622150</v>
      </c>
      <c r="U3345" t="s">
        <v>4010</v>
      </c>
      <c r="V3345">
        <v>1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54</v>
      </c>
      <c r="AE3345" s="2">
        <v>35</v>
      </c>
      <c r="AF3345" s="2">
        <v>63</v>
      </c>
      <c r="AG3345" s="2">
        <v>62</v>
      </c>
      <c r="AH3345" s="2">
        <v>199</v>
      </c>
      <c r="AI3345" s="2">
        <v>213</v>
      </c>
      <c r="AJ3345" s="2">
        <v>170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19</v>
      </c>
      <c r="BD3345" s="2">
        <v>0</v>
      </c>
      <c r="BE3345" s="2">
        <v>0</v>
      </c>
      <c r="BF3345" s="2">
        <v>0</v>
      </c>
      <c r="BG3345" s="2">
        <v>0</v>
      </c>
      <c r="BH3345" s="2">
        <v>0</v>
      </c>
      <c r="BI3345" s="2">
        <v>0</v>
      </c>
      <c r="BJ3345" s="2">
        <v>0</v>
      </c>
      <c r="BK3345" s="2">
        <v>0</v>
      </c>
      <c r="BL3345" s="2">
        <v>3</v>
      </c>
      <c r="BM3345" s="2">
        <v>2</v>
      </c>
      <c r="BN3345" s="2">
        <v>3</v>
      </c>
      <c r="BO3345" s="2">
        <v>3</v>
      </c>
      <c r="BP3345" s="2">
        <v>7</v>
      </c>
      <c r="BQ3345" s="2">
        <v>8</v>
      </c>
      <c r="BR3345" s="2">
        <v>5</v>
      </c>
      <c r="BS3345" s="2">
        <v>0</v>
      </c>
      <c r="BT3345" s="2">
        <v>0</v>
      </c>
      <c r="BU3345" s="2">
        <v>0</v>
      </c>
      <c r="BV3345" s="2">
        <v>0</v>
      </c>
      <c r="BW3345" s="2">
        <v>0</v>
      </c>
      <c r="BX3345" s="2">
        <v>0</v>
      </c>
      <c r="BY3345" s="2">
        <v>0</v>
      </c>
      <c r="BZ3345" s="2">
        <v>0</v>
      </c>
      <c r="CA3345" s="2">
        <v>0</v>
      </c>
      <c r="CB3345" s="2">
        <v>0</v>
      </c>
      <c r="CC3345" s="2">
        <v>0</v>
      </c>
      <c r="CD3345" s="2">
        <v>0</v>
      </c>
      <c r="CE3345" s="2">
        <v>0</v>
      </c>
      <c r="CF3345" s="2">
        <v>0</v>
      </c>
      <c r="CG3345" s="2">
        <v>0</v>
      </c>
      <c r="CH3345" s="2">
        <v>0</v>
      </c>
      <c r="CI3345" s="2">
        <v>0</v>
      </c>
      <c r="CJ3345" s="2">
        <v>0</v>
      </c>
      <c r="CK3345" s="2">
        <v>2</v>
      </c>
      <c r="CL3345" s="2">
        <v>0</v>
      </c>
    </row>
    <row r="3346" spans="1:90" x14ac:dyDescent="0.25">
      <c r="A3346" t="s">
        <v>115</v>
      </c>
      <c r="B3346">
        <v>20409</v>
      </c>
      <c r="C3346" t="s">
        <v>143</v>
      </c>
      <c r="D3346">
        <v>1</v>
      </c>
      <c r="E3346">
        <v>8</v>
      </c>
      <c r="F3346">
        <v>17498</v>
      </c>
      <c r="G3346">
        <v>35017498</v>
      </c>
      <c r="H3346" t="s">
        <v>18909</v>
      </c>
      <c r="I3346">
        <v>374</v>
      </c>
      <c r="J3346" t="s">
        <v>772</v>
      </c>
      <c r="K3346" t="s">
        <v>3756</v>
      </c>
      <c r="L3346">
        <v>2</v>
      </c>
      <c r="M3346" t="s">
        <v>3756</v>
      </c>
      <c r="N3346">
        <v>13986000</v>
      </c>
      <c r="O3346" t="s">
        <v>162</v>
      </c>
      <c r="P3346" t="s">
        <v>18910</v>
      </c>
      <c r="Q3346" t="s">
        <v>127</v>
      </c>
      <c r="R3346">
        <v>19</v>
      </c>
      <c r="S3346">
        <v>38131377</v>
      </c>
      <c r="T3346">
        <v>38630040</v>
      </c>
      <c r="U3346" t="s">
        <v>18911</v>
      </c>
      <c r="V3346">
        <v>1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52</v>
      </c>
      <c r="AE3346" s="2">
        <v>30</v>
      </c>
      <c r="AF3346" s="2">
        <v>44</v>
      </c>
      <c r="AG3346" s="2">
        <v>44</v>
      </c>
      <c r="AH3346" s="2">
        <v>30</v>
      </c>
      <c r="AI3346" s="2">
        <v>38</v>
      </c>
      <c r="AJ3346" s="2">
        <v>36</v>
      </c>
      <c r="AK3346" s="2">
        <v>0</v>
      </c>
      <c r="AL3346" s="2">
        <v>0</v>
      </c>
      <c r="AM3346" s="2">
        <v>0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  <c r="BG3346" s="2">
        <v>0</v>
      </c>
      <c r="BH3346" s="2">
        <v>0</v>
      </c>
      <c r="BI3346" s="2">
        <v>0</v>
      </c>
      <c r="BJ3346" s="2">
        <v>0</v>
      </c>
      <c r="BK3346" s="2">
        <v>0</v>
      </c>
      <c r="BL3346" s="2">
        <v>2</v>
      </c>
      <c r="BM3346" s="2">
        <v>1</v>
      </c>
      <c r="BN3346" s="2">
        <v>2</v>
      </c>
      <c r="BO3346" s="2">
        <v>2</v>
      </c>
      <c r="BP3346" s="2">
        <v>1</v>
      </c>
      <c r="BQ3346" s="2">
        <v>3</v>
      </c>
      <c r="BR3346" s="2">
        <v>2</v>
      </c>
      <c r="BS3346" s="2">
        <v>0</v>
      </c>
      <c r="BT3346" s="2">
        <v>0</v>
      </c>
      <c r="BU3346" s="2">
        <v>0</v>
      </c>
      <c r="BV3346" s="2">
        <v>0</v>
      </c>
      <c r="BW3346" s="2">
        <v>0</v>
      </c>
      <c r="BX3346" s="2">
        <v>0</v>
      </c>
      <c r="BY3346" s="2">
        <v>0</v>
      </c>
      <c r="BZ3346" s="2">
        <v>0</v>
      </c>
      <c r="CA3346" s="2">
        <v>0</v>
      </c>
      <c r="CB3346" s="2">
        <v>0</v>
      </c>
      <c r="CC3346" s="2">
        <v>0</v>
      </c>
      <c r="CD3346" s="2">
        <v>0</v>
      </c>
      <c r="CE3346" s="2">
        <v>0</v>
      </c>
      <c r="CF3346" s="2">
        <v>0</v>
      </c>
      <c r="CG3346" s="2">
        <v>0</v>
      </c>
      <c r="CH3346" s="2">
        <v>0</v>
      </c>
      <c r="CI3346" s="2">
        <v>0</v>
      </c>
      <c r="CJ3346" s="2">
        <v>0</v>
      </c>
      <c r="CK3346" s="2">
        <v>0</v>
      </c>
      <c r="CL3346" s="2">
        <v>0</v>
      </c>
    </row>
    <row r="3347" spans="1:90" x14ac:dyDescent="0.25">
      <c r="A3347" t="s">
        <v>115</v>
      </c>
      <c r="B3347">
        <v>20409</v>
      </c>
      <c r="C3347" t="s">
        <v>143</v>
      </c>
      <c r="D3347">
        <v>1</v>
      </c>
      <c r="E3347">
        <v>8</v>
      </c>
      <c r="F3347">
        <v>917151</v>
      </c>
      <c r="G3347">
        <v>35917151</v>
      </c>
      <c r="H3347" t="s">
        <v>15278</v>
      </c>
      <c r="I3347">
        <v>168</v>
      </c>
      <c r="J3347" t="s">
        <v>224</v>
      </c>
      <c r="K3347" t="s">
        <v>15279</v>
      </c>
      <c r="L3347">
        <v>1</v>
      </c>
      <c r="M3347" t="s">
        <v>224</v>
      </c>
      <c r="N3347">
        <v>13903340</v>
      </c>
      <c r="O3347" t="s">
        <v>92</v>
      </c>
      <c r="P3347" t="s">
        <v>15280</v>
      </c>
      <c r="Q3347">
        <v>348</v>
      </c>
      <c r="R3347">
        <v>19</v>
      </c>
      <c r="S3347">
        <v>38076924</v>
      </c>
      <c r="T3347">
        <v>38081115</v>
      </c>
      <c r="U3347" t="s">
        <v>15281</v>
      </c>
      <c r="V3347">
        <v>1</v>
      </c>
      <c r="W3347" s="2">
        <v>0</v>
      </c>
      <c r="X3347" s="2">
        <v>0</v>
      </c>
      <c r="Y3347" s="2">
        <v>22</v>
      </c>
      <c r="Z3347" s="2">
        <v>36</v>
      </c>
      <c r="AA3347" s="2">
        <v>36</v>
      </c>
      <c r="AB3347" s="2">
        <v>48</v>
      </c>
      <c r="AC3347" s="2">
        <v>25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0</v>
      </c>
      <c r="AV3347" s="2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2">
        <v>56</v>
      </c>
      <c r="BD3347" s="2">
        <v>0</v>
      </c>
      <c r="BE3347" s="2">
        <v>0</v>
      </c>
      <c r="BF3347" s="2">
        <v>0</v>
      </c>
      <c r="BG3347" s="2">
        <v>1</v>
      </c>
      <c r="BH3347" s="2">
        <v>4</v>
      </c>
      <c r="BI3347" s="2">
        <v>2</v>
      </c>
      <c r="BJ3347" s="2">
        <v>2</v>
      </c>
      <c r="BK3347" s="2">
        <v>1</v>
      </c>
      <c r="BL3347" s="2">
        <v>0</v>
      </c>
      <c r="BM3347" s="2">
        <v>0</v>
      </c>
      <c r="BN3347" s="2">
        <v>0</v>
      </c>
      <c r="BO3347" s="2">
        <v>0</v>
      </c>
      <c r="BP3347" s="2">
        <v>0</v>
      </c>
      <c r="BQ3347" s="2">
        <v>0</v>
      </c>
      <c r="BR3347" s="2">
        <v>0</v>
      </c>
      <c r="BS3347" s="2">
        <v>0</v>
      </c>
      <c r="BT3347" s="2">
        <v>0</v>
      </c>
      <c r="BU3347" s="2">
        <v>0</v>
      </c>
      <c r="BV3347" s="2">
        <v>0</v>
      </c>
      <c r="BW3347" s="2">
        <v>0</v>
      </c>
      <c r="BX3347" s="2">
        <v>0</v>
      </c>
      <c r="BY3347" s="2">
        <v>0</v>
      </c>
      <c r="BZ3347" s="2">
        <v>0</v>
      </c>
      <c r="CA3347" s="2">
        <v>0</v>
      </c>
      <c r="CB3347" s="2">
        <v>0</v>
      </c>
      <c r="CC3347" s="2">
        <v>0</v>
      </c>
      <c r="CD3347" s="2">
        <v>0</v>
      </c>
      <c r="CE3347" s="2">
        <v>0</v>
      </c>
      <c r="CF3347" s="2">
        <v>0</v>
      </c>
      <c r="CG3347" s="2">
        <v>0</v>
      </c>
      <c r="CH3347" s="2">
        <v>0</v>
      </c>
      <c r="CI3347" s="2">
        <v>0</v>
      </c>
      <c r="CJ3347" s="2">
        <v>0</v>
      </c>
      <c r="CK3347" s="2">
        <v>2</v>
      </c>
      <c r="CL3347" s="2">
        <v>0</v>
      </c>
    </row>
    <row r="3348" spans="1:90" x14ac:dyDescent="0.25">
      <c r="A3348" t="s">
        <v>115</v>
      </c>
      <c r="B3348">
        <v>20409</v>
      </c>
      <c r="C3348" t="s">
        <v>143</v>
      </c>
      <c r="D3348">
        <v>2</v>
      </c>
      <c r="E3348">
        <v>8</v>
      </c>
      <c r="F3348">
        <v>904752</v>
      </c>
      <c r="G3348">
        <v>35904752</v>
      </c>
      <c r="H3348" t="s">
        <v>4983</v>
      </c>
      <c r="I3348">
        <v>455</v>
      </c>
      <c r="J3348" t="s">
        <v>144</v>
      </c>
      <c r="K3348" t="s">
        <v>1705</v>
      </c>
      <c r="L3348">
        <v>1</v>
      </c>
      <c r="M3348" t="s">
        <v>145</v>
      </c>
      <c r="N3348">
        <v>13844297</v>
      </c>
      <c r="O3348" t="s">
        <v>92</v>
      </c>
      <c r="P3348" t="s">
        <v>4984</v>
      </c>
      <c r="Q3348">
        <v>480</v>
      </c>
      <c r="R3348">
        <v>19</v>
      </c>
      <c r="S3348">
        <v>38183429</v>
      </c>
      <c r="T3348">
        <v>38918099</v>
      </c>
      <c r="U3348" t="s">
        <v>4985</v>
      </c>
      <c r="V3348">
        <v>1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18</v>
      </c>
      <c r="AI3348" s="2">
        <v>24</v>
      </c>
      <c r="AJ3348" s="2">
        <v>21</v>
      </c>
      <c r="AK3348" s="2">
        <v>0</v>
      </c>
      <c r="AL3348" s="2">
        <v>0</v>
      </c>
      <c r="AM3348" s="2">
        <v>0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  <c r="BG3348" s="2">
        <v>0</v>
      </c>
      <c r="BH3348" s="2">
        <v>0</v>
      </c>
      <c r="BI3348" s="2">
        <v>0</v>
      </c>
      <c r="BJ3348" s="2">
        <v>0</v>
      </c>
      <c r="BK3348" s="2">
        <v>0</v>
      </c>
      <c r="BL3348" s="2">
        <v>0</v>
      </c>
      <c r="BM3348" s="2">
        <v>0</v>
      </c>
      <c r="BN3348" s="2">
        <v>0</v>
      </c>
      <c r="BO3348" s="2">
        <v>0</v>
      </c>
      <c r="BP3348" s="2">
        <v>1</v>
      </c>
      <c r="BQ3348" s="2">
        <v>2</v>
      </c>
      <c r="BR3348" s="2">
        <v>1</v>
      </c>
      <c r="BS3348" s="2">
        <v>0</v>
      </c>
      <c r="BT3348" s="2">
        <v>0</v>
      </c>
      <c r="BU3348" s="2">
        <v>0</v>
      </c>
      <c r="BV3348" s="2">
        <v>0</v>
      </c>
      <c r="BW3348" s="2">
        <v>0</v>
      </c>
      <c r="BX3348" s="2">
        <v>0</v>
      </c>
      <c r="BY3348" s="2">
        <v>0</v>
      </c>
      <c r="BZ3348" s="2">
        <v>0</v>
      </c>
      <c r="CA3348" s="2">
        <v>0</v>
      </c>
      <c r="CB3348" s="2">
        <v>0</v>
      </c>
      <c r="CC3348" s="2">
        <v>0</v>
      </c>
      <c r="CD3348" s="2">
        <v>0</v>
      </c>
      <c r="CE3348" s="2">
        <v>0</v>
      </c>
      <c r="CF3348" s="2">
        <v>0</v>
      </c>
      <c r="CG3348" s="2">
        <v>0</v>
      </c>
      <c r="CH3348" s="2">
        <v>0</v>
      </c>
      <c r="CI3348" s="2">
        <v>0</v>
      </c>
      <c r="CJ3348" s="2">
        <v>0</v>
      </c>
      <c r="CK3348" s="2">
        <v>0</v>
      </c>
      <c r="CL3348" s="2">
        <v>0</v>
      </c>
    </row>
    <row r="3349" spans="1:90" x14ac:dyDescent="0.25">
      <c r="A3349" t="s">
        <v>115</v>
      </c>
      <c r="B3349">
        <v>20409</v>
      </c>
      <c r="C3349" t="s">
        <v>143</v>
      </c>
      <c r="D3349">
        <v>1</v>
      </c>
      <c r="E3349">
        <v>8</v>
      </c>
      <c r="F3349">
        <v>921579</v>
      </c>
      <c r="G3349">
        <v>35921579</v>
      </c>
      <c r="H3349" t="s">
        <v>1827</v>
      </c>
      <c r="I3349">
        <v>662</v>
      </c>
      <c r="J3349" t="s">
        <v>1828</v>
      </c>
      <c r="K3349" t="s">
        <v>1829</v>
      </c>
      <c r="L3349">
        <v>1</v>
      </c>
      <c r="M3349" t="s">
        <v>1828</v>
      </c>
      <c r="N3349">
        <v>13930000</v>
      </c>
      <c r="O3349" t="s">
        <v>1830</v>
      </c>
      <c r="P3349" t="s">
        <v>1831</v>
      </c>
      <c r="Q3349" t="s">
        <v>127</v>
      </c>
      <c r="R3349">
        <v>19</v>
      </c>
      <c r="S3349">
        <v>38427105</v>
      </c>
      <c r="T3349">
        <v>38926455</v>
      </c>
      <c r="U3349" t="s">
        <v>1832</v>
      </c>
      <c r="V3349">
        <v>2</v>
      </c>
      <c r="W3349" s="2">
        <v>0</v>
      </c>
      <c r="X3349" s="2">
        <v>0</v>
      </c>
      <c r="Y3349" s="2">
        <v>0</v>
      </c>
      <c r="Z3349" s="2">
        <v>25</v>
      </c>
      <c r="AA3349" s="2">
        <v>25</v>
      </c>
      <c r="AB3349" s="2">
        <v>19</v>
      </c>
      <c r="AC3349" s="2">
        <v>36</v>
      </c>
      <c r="AD3349" s="2">
        <v>40</v>
      </c>
      <c r="AE3349" s="2">
        <v>38</v>
      </c>
      <c r="AF3349" s="2">
        <v>35</v>
      </c>
      <c r="AG3349" s="2">
        <v>23</v>
      </c>
      <c r="AH3349" s="2">
        <v>34</v>
      </c>
      <c r="AI3349" s="2">
        <v>36</v>
      </c>
      <c r="AJ3349" s="2">
        <v>18</v>
      </c>
      <c r="AK3349" s="2">
        <v>0</v>
      </c>
      <c r="AL3349" s="2">
        <v>0</v>
      </c>
      <c r="AM3349" s="2">
        <v>0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0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2">
        <v>169</v>
      </c>
      <c r="BD3349" s="2">
        <v>0</v>
      </c>
      <c r="BE3349" s="2">
        <v>0</v>
      </c>
      <c r="BF3349" s="2">
        <v>0</v>
      </c>
      <c r="BG3349" s="2">
        <v>0</v>
      </c>
      <c r="BH3349" s="2">
        <v>1</v>
      </c>
      <c r="BI3349" s="2">
        <v>2</v>
      </c>
      <c r="BJ3349" s="2">
        <v>1</v>
      </c>
      <c r="BK3349" s="2">
        <v>2</v>
      </c>
      <c r="BL3349" s="2">
        <v>2</v>
      </c>
      <c r="BM3349" s="2">
        <v>2</v>
      </c>
      <c r="BN3349" s="2">
        <v>1</v>
      </c>
      <c r="BO3349" s="2">
        <v>2</v>
      </c>
      <c r="BP3349" s="2">
        <v>1</v>
      </c>
      <c r="BQ3349" s="2">
        <v>2</v>
      </c>
      <c r="BR3349" s="2">
        <v>1</v>
      </c>
      <c r="BS3349" s="2">
        <v>0</v>
      </c>
      <c r="BT3349" s="2">
        <v>0</v>
      </c>
      <c r="BU3349" s="2">
        <v>0</v>
      </c>
      <c r="BV3349" s="2">
        <v>0</v>
      </c>
      <c r="BW3349" s="2">
        <v>0</v>
      </c>
      <c r="BX3349" s="2">
        <v>0</v>
      </c>
      <c r="BY3349" s="2">
        <v>0</v>
      </c>
      <c r="BZ3349" s="2">
        <v>0</v>
      </c>
      <c r="CA3349" s="2">
        <v>0</v>
      </c>
      <c r="CB3349" s="2">
        <v>0</v>
      </c>
      <c r="CC3349" s="2">
        <v>0</v>
      </c>
      <c r="CD3349" s="2">
        <v>0</v>
      </c>
      <c r="CE3349" s="2">
        <v>0</v>
      </c>
      <c r="CF3349" s="2">
        <v>0</v>
      </c>
      <c r="CG3349" s="2">
        <v>0</v>
      </c>
      <c r="CH3349" s="2">
        <v>0</v>
      </c>
      <c r="CI3349" s="2">
        <v>0</v>
      </c>
      <c r="CJ3349" s="2">
        <v>0</v>
      </c>
      <c r="CK3349" s="2">
        <v>9</v>
      </c>
      <c r="CL3349" s="2">
        <v>0</v>
      </c>
    </row>
    <row r="3350" spans="1:90" x14ac:dyDescent="0.25">
      <c r="A3350" t="s">
        <v>115</v>
      </c>
      <c r="B3350">
        <v>20409</v>
      </c>
      <c r="C3350" t="s">
        <v>143</v>
      </c>
      <c r="D3350">
        <v>1</v>
      </c>
      <c r="E3350">
        <v>8</v>
      </c>
      <c r="F3350">
        <v>20321</v>
      </c>
      <c r="G3350">
        <v>35020321</v>
      </c>
      <c r="H3350" t="s">
        <v>6942</v>
      </c>
      <c r="I3350">
        <v>455</v>
      </c>
      <c r="J3350" t="s">
        <v>144</v>
      </c>
      <c r="K3350" t="s">
        <v>2677</v>
      </c>
      <c r="L3350">
        <v>1</v>
      </c>
      <c r="M3350" t="s">
        <v>145</v>
      </c>
      <c r="N3350">
        <v>13847168</v>
      </c>
      <c r="O3350" t="s">
        <v>92</v>
      </c>
      <c r="P3350" t="s">
        <v>2516</v>
      </c>
      <c r="Q3350" t="s">
        <v>127</v>
      </c>
      <c r="R3350">
        <v>19</v>
      </c>
      <c r="S3350">
        <v>38417343</v>
      </c>
      <c r="T3350">
        <v>38417345</v>
      </c>
      <c r="U3350" t="s">
        <v>6943</v>
      </c>
      <c r="V3350">
        <v>1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68</v>
      </c>
      <c r="AE3350" s="2">
        <v>89</v>
      </c>
      <c r="AF3350" s="2">
        <v>68</v>
      </c>
      <c r="AG3350" s="2">
        <v>48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0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  <c r="BG3350" s="2">
        <v>0</v>
      </c>
      <c r="BH3350" s="2">
        <v>0</v>
      </c>
      <c r="BI3350" s="2">
        <v>0</v>
      </c>
      <c r="BJ3350" s="2">
        <v>0</v>
      </c>
      <c r="BK3350" s="2">
        <v>0</v>
      </c>
      <c r="BL3350" s="2">
        <v>2</v>
      </c>
      <c r="BM3350" s="2">
        <v>3</v>
      </c>
      <c r="BN3350" s="2">
        <v>2</v>
      </c>
      <c r="BO3350" s="2">
        <v>2</v>
      </c>
      <c r="BP3350" s="2">
        <v>0</v>
      </c>
      <c r="BQ3350" s="2">
        <v>0</v>
      </c>
      <c r="BR3350" s="2">
        <v>0</v>
      </c>
      <c r="BS3350" s="2">
        <v>0</v>
      </c>
      <c r="BT3350" s="2">
        <v>0</v>
      </c>
      <c r="BU3350" s="2">
        <v>0</v>
      </c>
      <c r="BV3350" s="2">
        <v>0</v>
      </c>
      <c r="BW3350" s="2">
        <v>0</v>
      </c>
      <c r="BX3350" s="2">
        <v>0</v>
      </c>
      <c r="BY3350" s="2">
        <v>0</v>
      </c>
      <c r="BZ3350" s="2">
        <v>0</v>
      </c>
      <c r="CA3350" s="2">
        <v>0</v>
      </c>
      <c r="CB3350" s="2">
        <v>0</v>
      </c>
      <c r="CC3350" s="2">
        <v>0</v>
      </c>
      <c r="CD3350" s="2">
        <v>0</v>
      </c>
      <c r="CE3350" s="2">
        <v>0</v>
      </c>
      <c r="CF3350" s="2">
        <v>0</v>
      </c>
      <c r="CG3350" s="2">
        <v>0</v>
      </c>
      <c r="CH3350" s="2">
        <v>0</v>
      </c>
      <c r="CI3350" s="2">
        <v>0</v>
      </c>
      <c r="CJ3350" s="2">
        <v>0</v>
      </c>
      <c r="CK3350" s="2">
        <v>0</v>
      </c>
      <c r="CL3350" s="2">
        <v>0</v>
      </c>
    </row>
    <row r="3351" spans="1:90" x14ac:dyDescent="0.25">
      <c r="A3351" t="s">
        <v>115</v>
      </c>
      <c r="B3351">
        <v>20409</v>
      </c>
      <c r="C3351" t="s">
        <v>143</v>
      </c>
      <c r="D3351">
        <v>1</v>
      </c>
      <c r="E3351">
        <v>8</v>
      </c>
      <c r="F3351">
        <v>17536</v>
      </c>
      <c r="G3351">
        <v>35017536</v>
      </c>
      <c r="H3351" t="s">
        <v>14315</v>
      </c>
      <c r="I3351">
        <v>168</v>
      </c>
      <c r="J3351" t="s">
        <v>224</v>
      </c>
      <c r="K3351" t="s">
        <v>11466</v>
      </c>
      <c r="L3351">
        <v>2</v>
      </c>
      <c r="M3351" t="s">
        <v>11467</v>
      </c>
      <c r="N3351">
        <v>13908030</v>
      </c>
      <c r="O3351" t="s">
        <v>14316</v>
      </c>
      <c r="P3351" t="s">
        <v>14317</v>
      </c>
      <c r="Q3351">
        <v>390</v>
      </c>
      <c r="R3351">
        <v>19</v>
      </c>
      <c r="S3351">
        <v>38071216</v>
      </c>
      <c r="T3351">
        <v>38071333</v>
      </c>
      <c r="U3351" t="s">
        <v>14318</v>
      </c>
      <c r="V3351">
        <v>1</v>
      </c>
      <c r="W3351" s="2">
        <v>0</v>
      </c>
      <c r="X3351" s="2">
        <v>0</v>
      </c>
      <c r="Y3351" s="2">
        <v>0</v>
      </c>
      <c r="Z3351" s="2">
        <v>35</v>
      </c>
      <c r="AA3351" s="2">
        <v>43</v>
      </c>
      <c r="AB3351" s="2">
        <v>39</v>
      </c>
      <c r="AC3351" s="2">
        <v>48</v>
      </c>
      <c r="AD3351" s="2">
        <v>56</v>
      </c>
      <c r="AE3351" s="2">
        <v>55</v>
      </c>
      <c r="AF3351" s="2">
        <v>57</v>
      </c>
      <c r="AG3351" s="2">
        <v>26</v>
      </c>
      <c r="AH3351" s="2">
        <v>54</v>
      </c>
      <c r="AI3351" s="2">
        <v>47</v>
      </c>
      <c r="AJ3351" s="2">
        <v>50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2">
        <v>107</v>
      </c>
      <c r="BD3351" s="2">
        <v>0</v>
      </c>
      <c r="BE3351" s="2">
        <v>0</v>
      </c>
      <c r="BF3351" s="2">
        <v>0</v>
      </c>
      <c r="BG3351" s="2">
        <v>0</v>
      </c>
      <c r="BH3351" s="2">
        <v>2</v>
      </c>
      <c r="BI3351" s="2">
        <v>2</v>
      </c>
      <c r="BJ3351" s="2">
        <v>3</v>
      </c>
      <c r="BK3351" s="2">
        <v>3</v>
      </c>
      <c r="BL3351" s="2">
        <v>2</v>
      </c>
      <c r="BM3351" s="2">
        <v>2</v>
      </c>
      <c r="BN3351" s="2">
        <v>2</v>
      </c>
      <c r="BO3351" s="2">
        <v>2</v>
      </c>
      <c r="BP3351" s="2">
        <v>2</v>
      </c>
      <c r="BQ3351" s="2">
        <v>2</v>
      </c>
      <c r="BR3351" s="2">
        <v>2</v>
      </c>
      <c r="BS3351" s="2">
        <v>0</v>
      </c>
      <c r="BT3351" s="2">
        <v>0</v>
      </c>
      <c r="BU3351" s="2">
        <v>0</v>
      </c>
      <c r="BV3351" s="2">
        <v>0</v>
      </c>
      <c r="BW3351" s="2">
        <v>0</v>
      </c>
      <c r="BX3351" s="2">
        <v>0</v>
      </c>
      <c r="BY3351" s="2">
        <v>0</v>
      </c>
      <c r="BZ3351" s="2">
        <v>0</v>
      </c>
      <c r="CA3351" s="2">
        <v>0</v>
      </c>
      <c r="CB3351" s="2">
        <v>0</v>
      </c>
      <c r="CC3351" s="2">
        <v>0</v>
      </c>
      <c r="CD3351" s="2">
        <v>0</v>
      </c>
      <c r="CE3351" s="2">
        <v>0</v>
      </c>
      <c r="CF3351" s="2">
        <v>0</v>
      </c>
      <c r="CG3351" s="2">
        <v>0</v>
      </c>
      <c r="CH3351" s="2">
        <v>0</v>
      </c>
      <c r="CI3351" s="2">
        <v>0</v>
      </c>
      <c r="CJ3351" s="2">
        <v>0</v>
      </c>
      <c r="CK3351" s="2">
        <v>6</v>
      </c>
      <c r="CL3351" s="2">
        <v>0</v>
      </c>
    </row>
    <row r="3352" spans="1:90" x14ac:dyDescent="0.25">
      <c r="A3352" t="s">
        <v>115</v>
      </c>
      <c r="B3352">
        <v>20409</v>
      </c>
      <c r="C3352" t="s">
        <v>143</v>
      </c>
      <c r="D3352">
        <v>1</v>
      </c>
      <c r="E3352">
        <v>8</v>
      </c>
      <c r="F3352">
        <v>17361</v>
      </c>
      <c r="G3352">
        <v>35017361</v>
      </c>
      <c r="H3352" t="s">
        <v>15013</v>
      </c>
      <c r="I3352">
        <v>153</v>
      </c>
      <c r="J3352" t="s">
        <v>1783</v>
      </c>
      <c r="K3352" t="s">
        <v>951</v>
      </c>
      <c r="L3352">
        <v>1</v>
      </c>
      <c r="M3352" t="s">
        <v>1783</v>
      </c>
      <c r="N3352">
        <v>13940000</v>
      </c>
      <c r="O3352" t="s">
        <v>92</v>
      </c>
      <c r="P3352" t="s">
        <v>15014</v>
      </c>
      <c r="Q3352">
        <v>30</v>
      </c>
      <c r="R3352">
        <v>19</v>
      </c>
      <c r="S3352">
        <v>38241771</v>
      </c>
      <c r="T3352">
        <v>38244333</v>
      </c>
      <c r="U3352" t="s">
        <v>15015</v>
      </c>
      <c r="V3352">
        <v>1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60</v>
      </c>
      <c r="AI3352" s="2">
        <v>69</v>
      </c>
      <c r="AJ3352" s="2">
        <v>51</v>
      </c>
      <c r="AK3352" s="2">
        <v>0</v>
      </c>
      <c r="AL3352" s="2">
        <v>0</v>
      </c>
      <c r="AM3352" s="2">
        <v>0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  <c r="BG3352" s="2">
        <v>0</v>
      </c>
      <c r="BH3352" s="2">
        <v>0</v>
      </c>
      <c r="BI3352" s="2">
        <v>0</v>
      </c>
      <c r="BJ3352" s="2">
        <v>0</v>
      </c>
      <c r="BK3352" s="2">
        <v>0</v>
      </c>
      <c r="BL3352" s="2">
        <v>0</v>
      </c>
      <c r="BM3352" s="2">
        <v>0</v>
      </c>
      <c r="BN3352" s="2">
        <v>0</v>
      </c>
      <c r="BO3352" s="2">
        <v>0</v>
      </c>
      <c r="BP3352" s="2">
        <v>3</v>
      </c>
      <c r="BQ3352" s="2">
        <v>3</v>
      </c>
      <c r="BR3352" s="2">
        <v>2</v>
      </c>
      <c r="BS3352" s="2">
        <v>0</v>
      </c>
      <c r="BT3352" s="2">
        <v>0</v>
      </c>
      <c r="BU3352" s="2">
        <v>0</v>
      </c>
      <c r="BV3352" s="2">
        <v>0</v>
      </c>
      <c r="BW3352" s="2">
        <v>0</v>
      </c>
      <c r="BX3352" s="2">
        <v>0</v>
      </c>
      <c r="BY3352" s="2">
        <v>0</v>
      </c>
      <c r="BZ3352" s="2">
        <v>0</v>
      </c>
      <c r="CA3352" s="2">
        <v>0</v>
      </c>
      <c r="CB3352" s="2">
        <v>0</v>
      </c>
      <c r="CC3352" s="2">
        <v>0</v>
      </c>
      <c r="CD3352" s="2">
        <v>0</v>
      </c>
      <c r="CE3352" s="2">
        <v>0</v>
      </c>
      <c r="CF3352" s="2">
        <v>0</v>
      </c>
      <c r="CG3352" s="2">
        <v>0</v>
      </c>
      <c r="CH3352" s="2">
        <v>0</v>
      </c>
      <c r="CI3352" s="2">
        <v>0</v>
      </c>
      <c r="CJ3352" s="2">
        <v>0</v>
      </c>
      <c r="CK3352" s="2">
        <v>0</v>
      </c>
      <c r="CL3352" s="2">
        <v>0</v>
      </c>
    </row>
    <row r="3353" spans="1:90" x14ac:dyDescent="0.25">
      <c r="A3353" t="s">
        <v>115</v>
      </c>
      <c r="B3353">
        <v>20409</v>
      </c>
      <c r="C3353" t="s">
        <v>143</v>
      </c>
      <c r="D3353">
        <v>1</v>
      </c>
      <c r="E3353">
        <v>8</v>
      </c>
      <c r="F3353">
        <v>20285</v>
      </c>
      <c r="G3353">
        <v>35020285</v>
      </c>
      <c r="H3353" t="s">
        <v>6772</v>
      </c>
      <c r="I3353">
        <v>455</v>
      </c>
      <c r="J3353" t="s">
        <v>144</v>
      </c>
      <c r="K3353" t="s">
        <v>4287</v>
      </c>
      <c r="L3353">
        <v>3</v>
      </c>
      <c r="M3353" t="s">
        <v>4287</v>
      </c>
      <c r="N3353">
        <v>13855030</v>
      </c>
      <c r="O3353" t="s">
        <v>92</v>
      </c>
      <c r="P3353" t="s">
        <v>4288</v>
      </c>
      <c r="Q3353">
        <v>125</v>
      </c>
      <c r="R3353">
        <v>19</v>
      </c>
      <c r="S3353">
        <v>38411128</v>
      </c>
      <c r="U3353" t="s">
        <v>6773</v>
      </c>
      <c r="V3353">
        <v>1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44</v>
      </c>
      <c r="AI3353" s="2">
        <v>41</v>
      </c>
      <c r="AJ3353" s="2">
        <v>35</v>
      </c>
      <c r="AK3353" s="2">
        <v>0</v>
      </c>
      <c r="AL3353" s="2">
        <v>0</v>
      </c>
      <c r="AM3353" s="2">
        <v>0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  <c r="BG3353" s="2">
        <v>0</v>
      </c>
      <c r="BH3353" s="2">
        <v>0</v>
      </c>
      <c r="BI3353" s="2">
        <v>0</v>
      </c>
      <c r="BJ3353" s="2">
        <v>0</v>
      </c>
      <c r="BK3353" s="2">
        <v>0</v>
      </c>
      <c r="BL3353" s="2">
        <v>0</v>
      </c>
      <c r="BM3353" s="2">
        <v>0</v>
      </c>
      <c r="BN3353" s="2">
        <v>0</v>
      </c>
      <c r="BO3353" s="2">
        <v>0</v>
      </c>
      <c r="BP3353" s="2">
        <v>4</v>
      </c>
      <c r="BQ3353" s="2">
        <v>2</v>
      </c>
      <c r="BR3353" s="2">
        <v>2</v>
      </c>
      <c r="BS3353" s="2">
        <v>0</v>
      </c>
      <c r="BT3353" s="2">
        <v>0</v>
      </c>
      <c r="BU3353" s="2">
        <v>0</v>
      </c>
      <c r="BV3353" s="2">
        <v>0</v>
      </c>
      <c r="BW3353" s="2">
        <v>0</v>
      </c>
      <c r="BX3353" s="2">
        <v>0</v>
      </c>
      <c r="BY3353" s="2">
        <v>0</v>
      </c>
      <c r="BZ3353" s="2">
        <v>0</v>
      </c>
      <c r="CA3353" s="2">
        <v>0</v>
      </c>
      <c r="CB3353" s="2">
        <v>0</v>
      </c>
      <c r="CC3353" s="2">
        <v>0</v>
      </c>
      <c r="CD3353" s="2">
        <v>0</v>
      </c>
      <c r="CE3353" s="2">
        <v>0</v>
      </c>
      <c r="CF3353" s="2">
        <v>0</v>
      </c>
      <c r="CG3353" s="2">
        <v>0</v>
      </c>
      <c r="CH3353" s="2">
        <v>0</v>
      </c>
      <c r="CI3353" s="2">
        <v>0</v>
      </c>
      <c r="CJ3353" s="2">
        <v>0</v>
      </c>
      <c r="CK3353" s="2">
        <v>0</v>
      </c>
      <c r="CL3353" s="2">
        <v>0</v>
      </c>
    </row>
    <row r="3354" spans="1:90" x14ac:dyDescent="0.25">
      <c r="A3354" t="s">
        <v>115</v>
      </c>
      <c r="B3354">
        <v>20409</v>
      </c>
      <c r="C3354" t="s">
        <v>143</v>
      </c>
      <c r="D3354">
        <v>1</v>
      </c>
      <c r="E3354">
        <v>8</v>
      </c>
      <c r="F3354">
        <v>452312</v>
      </c>
      <c r="G3354">
        <v>35452312</v>
      </c>
      <c r="H3354" t="s">
        <v>18957</v>
      </c>
      <c r="I3354">
        <v>168</v>
      </c>
      <c r="J3354" t="s">
        <v>224</v>
      </c>
      <c r="K3354" t="s">
        <v>18958</v>
      </c>
      <c r="L3354">
        <v>1</v>
      </c>
      <c r="M3354" t="s">
        <v>224</v>
      </c>
      <c r="N3354">
        <v>13901011</v>
      </c>
      <c r="O3354" t="s">
        <v>127</v>
      </c>
      <c r="P3354" t="s">
        <v>18959</v>
      </c>
      <c r="Q3354" t="s">
        <v>4413</v>
      </c>
      <c r="R3354">
        <v>19</v>
      </c>
      <c r="S3354">
        <v>38170658</v>
      </c>
      <c r="U3354" t="s">
        <v>18960</v>
      </c>
      <c r="V3354">
        <v>2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52</v>
      </c>
      <c r="AE3354" s="2">
        <v>68</v>
      </c>
      <c r="AF3354" s="2">
        <v>43</v>
      </c>
      <c r="AG3354" s="2">
        <v>24</v>
      </c>
      <c r="AH3354" s="2">
        <v>41</v>
      </c>
      <c r="AI3354" s="2">
        <v>35</v>
      </c>
      <c r="AJ3354" s="2">
        <v>30</v>
      </c>
      <c r="AK3354" s="2">
        <v>0</v>
      </c>
      <c r="AL3354" s="2">
        <v>0</v>
      </c>
      <c r="AM3354" s="2">
        <v>0</v>
      </c>
      <c r="AN3354" s="2">
        <v>0</v>
      </c>
      <c r="AO3354" s="2">
        <v>0</v>
      </c>
      <c r="AP3354" s="2">
        <v>0</v>
      </c>
      <c r="AQ3354" s="2">
        <v>0</v>
      </c>
      <c r="AR3354" s="2">
        <v>19</v>
      </c>
      <c r="AS3354" s="2">
        <v>0</v>
      </c>
      <c r="AT3354" s="2">
        <v>0</v>
      </c>
      <c r="AU3354" s="2">
        <v>12</v>
      </c>
      <c r="AV3354" s="2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2">
        <v>73</v>
      </c>
      <c r="BD3354" s="2">
        <v>3</v>
      </c>
      <c r="BE3354" s="2">
        <v>0</v>
      </c>
      <c r="BF3354" s="2">
        <v>0</v>
      </c>
      <c r="BG3354" s="2">
        <v>0</v>
      </c>
      <c r="BH3354" s="2">
        <v>0</v>
      </c>
      <c r="BI3354" s="2">
        <v>0</v>
      </c>
      <c r="BJ3354" s="2">
        <v>0</v>
      </c>
      <c r="BK3354" s="2">
        <v>0</v>
      </c>
      <c r="BL3354" s="2">
        <v>3</v>
      </c>
      <c r="BM3354" s="2">
        <v>3</v>
      </c>
      <c r="BN3354" s="2">
        <v>4</v>
      </c>
      <c r="BO3354" s="2">
        <v>1</v>
      </c>
      <c r="BP3354" s="2">
        <v>2</v>
      </c>
      <c r="BQ3354" s="2">
        <v>2</v>
      </c>
      <c r="BR3354" s="2">
        <v>2</v>
      </c>
      <c r="BS3354" s="2">
        <v>0</v>
      </c>
      <c r="BT3354" s="2">
        <v>0</v>
      </c>
      <c r="BU3354" s="2">
        <v>0</v>
      </c>
      <c r="BV3354" s="2">
        <v>0</v>
      </c>
      <c r="BW3354" s="2">
        <v>0</v>
      </c>
      <c r="BX3354" s="2">
        <v>0</v>
      </c>
      <c r="BY3354" s="2">
        <v>0</v>
      </c>
      <c r="BZ3354" s="2">
        <v>3</v>
      </c>
      <c r="CA3354" s="2">
        <v>0</v>
      </c>
      <c r="CB3354" s="2">
        <v>0</v>
      </c>
      <c r="CC3354" s="2">
        <v>1</v>
      </c>
      <c r="CD3354" s="2">
        <v>0</v>
      </c>
      <c r="CE3354" s="2">
        <v>0</v>
      </c>
      <c r="CF3354" s="2">
        <v>0</v>
      </c>
      <c r="CG3354" s="2">
        <v>0</v>
      </c>
      <c r="CH3354" s="2">
        <v>0</v>
      </c>
      <c r="CI3354" s="2">
        <v>0</v>
      </c>
      <c r="CJ3354" s="2">
        <v>0</v>
      </c>
      <c r="CK3354" s="2">
        <v>6</v>
      </c>
      <c r="CL3354" s="2">
        <v>1</v>
      </c>
    </row>
    <row r="3355" spans="1:90" x14ac:dyDescent="0.25">
      <c r="A3355" t="s">
        <v>115</v>
      </c>
      <c r="B3355">
        <v>20409</v>
      </c>
      <c r="C3355" t="s">
        <v>143</v>
      </c>
      <c r="D3355">
        <v>1</v>
      </c>
      <c r="E3355">
        <v>8</v>
      </c>
      <c r="F3355">
        <v>17450</v>
      </c>
      <c r="G3355">
        <v>35017450</v>
      </c>
      <c r="H3355" t="s">
        <v>9956</v>
      </c>
      <c r="I3355">
        <v>747</v>
      </c>
      <c r="J3355" t="s">
        <v>1998</v>
      </c>
      <c r="K3355" t="s">
        <v>91</v>
      </c>
      <c r="L3355">
        <v>1</v>
      </c>
      <c r="M3355" t="s">
        <v>1998</v>
      </c>
      <c r="N3355">
        <v>13825000</v>
      </c>
      <c r="O3355" t="s">
        <v>92</v>
      </c>
      <c r="P3355" t="s">
        <v>9957</v>
      </c>
      <c r="Q3355">
        <v>99</v>
      </c>
      <c r="R3355">
        <v>19</v>
      </c>
      <c r="S3355">
        <v>38021026</v>
      </c>
      <c r="T3355">
        <v>38024454</v>
      </c>
      <c r="U3355" t="s">
        <v>9958</v>
      </c>
      <c r="V3355">
        <v>1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208</v>
      </c>
      <c r="AI3355" s="2">
        <v>182</v>
      </c>
      <c r="AJ3355" s="2">
        <v>133</v>
      </c>
      <c r="AK3355" s="2">
        <v>0</v>
      </c>
      <c r="AL3355" s="2">
        <v>0</v>
      </c>
      <c r="AM3355" s="2">
        <v>0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75</v>
      </c>
      <c r="AV3355" s="2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  <c r="BG3355" s="2">
        <v>0</v>
      </c>
      <c r="BH3355" s="2">
        <v>0</v>
      </c>
      <c r="BI3355" s="2">
        <v>0</v>
      </c>
      <c r="BJ3355" s="2">
        <v>0</v>
      </c>
      <c r="BK3355" s="2">
        <v>0</v>
      </c>
      <c r="BL3355" s="2">
        <v>0</v>
      </c>
      <c r="BM3355" s="2">
        <v>0</v>
      </c>
      <c r="BN3355" s="2">
        <v>0</v>
      </c>
      <c r="BO3355" s="2">
        <v>0</v>
      </c>
      <c r="BP3355" s="2">
        <v>11</v>
      </c>
      <c r="BQ3355" s="2">
        <v>6</v>
      </c>
      <c r="BR3355" s="2">
        <v>5</v>
      </c>
      <c r="BS3355" s="2">
        <v>0</v>
      </c>
      <c r="BT3355" s="2">
        <v>0</v>
      </c>
      <c r="BU3355" s="2">
        <v>0</v>
      </c>
      <c r="BV3355" s="2">
        <v>0</v>
      </c>
      <c r="BW3355" s="2">
        <v>0</v>
      </c>
      <c r="BX3355" s="2">
        <v>0</v>
      </c>
      <c r="BY3355" s="2">
        <v>0</v>
      </c>
      <c r="BZ3355" s="2">
        <v>0</v>
      </c>
      <c r="CA3355" s="2">
        <v>0</v>
      </c>
      <c r="CB3355" s="2">
        <v>0</v>
      </c>
      <c r="CC3355" s="2">
        <v>4</v>
      </c>
      <c r="CD3355" s="2">
        <v>0</v>
      </c>
      <c r="CE3355" s="2">
        <v>0</v>
      </c>
      <c r="CF3355" s="2">
        <v>0</v>
      </c>
      <c r="CG3355" s="2">
        <v>0</v>
      </c>
      <c r="CH3355" s="2">
        <v>0</v>
      </c>
      <c r="CI3355" s="2">
        <v>0</v>
      </c>
      <c r="CJ3355" s="2">
        <v>0</v>
      </c>
      <c r="CK3355" s="2">
        <v>0</v>
      </c>
      <c r="CL3355" s="2">
        <v>0</v>
      </c>
    </row>
    <row r="3356" spans="1:90" x14ac:dyDescent="0.25">
      <c r="A3356" t="s">
        <v>115</v>
      </c>
      <c r="B3356">
        <v>20409</v>
      </c>
      <c r="C3356" t="s">
        <v>143</v>
      </c>
      <c r="D3356">
        <v>1</v>
      </c>
      <c r="E3356">
        <v>8</v>
      </c>
      <c r="F3356">
        <v>925275</v>
      </c>
      <c r="G3356">
        <v>35925275</v>
      </c>
      <c r="H3356" t="s">
        <v>914</v>
      </c>
      <c r="I3356">
        <v>270</v>
      </c>
      <c r="J3356" t="s">
        <v>2214</v>
      </c>
      <c r="K3356" t="s">
        <v>914</v>
      </c>
      <c r="L3356">
        <v>1</v>
      </c>
      <c r="M3356" t="s">
        <v>2214</v>
      </c>
      <c r="N3356">
        <v>13835000</v>
      </c>
      <c r="O3356" t="s">
        <v>92</v>
      </c>
      <c r="P3356" t="s">
        <v>14612</v>
      </c>
      <c r="Q3356">
        <v>210</v>
      </c>
      <c r="R3356">
        <v>19</v>
      </c>
      <c r="S3356">
        <v>38662356</v>
      </c>
      <c r="T3356">
        <v>38665287</v>
      </c>
      <c r="U3356" t="s">
        <v>14613</v>
      </c>
      <c r="V3356">
        <v>1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121</v>
      </c>
      <c r="AE3356" s="2">
        <v>102</v>
      </c>
      <c r="AF3356" s="2">
        <v>100</v>
      </c>
      <c r="AG3356" s="2">
        <v>79</v>
      </c>
      <c r="AH3356" s="2">
        <v>81</v>
      </c>
      <c r="AI3356" s="2">
        <v>46</v>
      </c>
      <c r="AJ3356" s="2">
        <v>68</v>
      </c>
      <c r="AK3356" s="2">
        <v>0</v>
      </c>
      <c r="AL3356" s="2">
        <v>0</v>
      </c>
      <c r="AM3356" s="2">
        <v>0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0</v>
      </c>
      <c r="AV3356" s="2">
        <v>0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2">
        <v>26</v>
      </c>
      <c r="BD3356" s="2">
        <v>0</v>
      </c>
      <c r="BE3356" s="2">
        <v>0</v>
      </c>
      <c r="BF3356" s="2">
        <v>0</v>
      </c>
      <c r="BG3356" s="2">
        <v>0</v>
      </c>
      <c r="BH3356" s="2">
        <v>0</v>
      </c>
      <c r="BI3356" s="2">
        <v>0</v>
      </c>
      <c r="BJ3356" s="2">
        <v>0</v>
      </c>
      <c r="BK3356" s="2">
        <v>0</v>
      </c>
      <c r="BL3356" s="2">
        <v>6</v>
      </c>
      <c r="BM3356" s="2">
        <v>5</v>
      </c>
      <c r="BN3356" s="2">
        <v>3</v>
      </c>
      <c r="BO3356" s="2">
        <v>3</v>
      </c>
      <c r="BP3356" s="2">
        <v>3</v>
      </c>
      <c r="BQ3356" s="2">
        <v>2</v>
      </c>
      <c r="BR3356" s="2">
        <v>4</v>
      </c>
      <c r="BS3356" s="2">
        <v>0</v>
      </c>
      <c r="BT3356" s="2">
        <v>0</v>
      </c>
      <c r="BU3356" s="2">
        <v>0</v>
      </c>
      <c r="BV3356" s="2">
        <v>0</v>
      </c>
      <c r="BW3356" s="2">
        <v>0</v>
      </c>
      <c r="BX3356" s="2">
        <v>0</v>
      </c>
      <c r="BY3356" s="2">
        <v>0</v>
      </c>
      <c r="BZ3356" s="2">
        <v>0</v>
      </c>
      <c r="CA3356" s="2">
        <v>0</v>
      </c>
      <c r="CB3356" s="2">
        <v>0</v>
      </c>
      <c r="CC3356" s="2">
        <v>0</v>
      </c>
      <c r="CD3356" s="2">
        <v>0</v>
      </c>
      <c r="CE3356" s="2">
        <v>0</v>
      </c>
      <c r="CF3356" s="2">
        <v>0</v>
      </c>
      <c r="CG3356" s="2">
        <v>0</v>
      </c>
      <c r="CH3356" s="2">
        <v>0</v>
      </c>
      <c r="CI3356" s="2">
        <v>0</v>
      </c>
      <c r="CJ3356" s="2">
        <v>0</v>
      </c>
      <c r="CK3356" s="2">
        <v>2</v>
      </c>
      <c r="CL3356" s="2">
        <v>0</v>
      </c>
    </row>
    <row r="3357" spans="1:90" x14ac:dyDescent="0.25">
      <c r="A3357" t="s">
        <v>115</v>
      </c>
      <c r="B3357">
        <v>20409</v>
      </c>
      <c r="C3357" t="s">
        <v>143</v>
      </c>
      <c r="D3357">
        <v>1</v>
      </c>
      <c r="E3357">
        <v>8</v>
      </c>
      <c r="F3357">
        <v>579269</v>
      </c>
      <c r="G3357">
        <v>35579269</v>
      </c>
      <c r="H3357" t="s">
        <v>136</v>
      </c>
      <c r="I3357">
        <v>456</v>
      </c>
      <c r="J3357" t="s">
        <v>143</v>
      </c>
      <c r="K3357" t="s">
        <v>19828</v>
      </c>
      <c r="L3357">
        <v>1</v>
      </c>
      <c r="M3357" t="s">
        <v>143</v>
      </c>
      <c r="N3357">
        <v>13801707</v>
      </c>
      <c r="O3357" t="s">
        <v>92</v>
      </c>
      <c r="P3357" t="s">
        <v>19829</v>
      </c>
      <c r="Q3357" t="s">
        <v>127</v>
      </c>
      <c r="R3357">
        <v>19</v>
      </c>
      <c r="S3357">
        <v>38044527</v>
      </c>
      <c r="U3357" t="s">
        <v>19830</v>
      </c>
      <c r="V3357">
        <v>1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47</v>
      </c>
      <c r="AE3357" s="2">
        <v>41</v>
      </c>
      <c r="AF3357" s="2">
        <v>49</v>
      </c>
      <c r="AG3357" s="2">
        <v>48</v>
      </c>
      <c r="AH3357" s="2">
        <v>46</v>
      </c>
      <c r="AI3357" s="2">
        <v>0</v>
      </c>
      <c r="AJ3357" s="2">
        <v>18</v>
      </c>
      <c r="AK3357" s="2">
        <v>0</v>
      </c>
      <c r="AL3357" s="2">
        <v>0</v>
      </c>
      <c r="AM3357" s="2">
        <v>0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0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  <c r="BG3357" s="2">
        <v>0</v>
      </c>
      <c r="BH3357" s="2">
        <v>0</v>
      </c>
      <c r="BI3357" s="2">
        <v>0</v>
      </c>
      <c r="BJ3357" s="2">
        <v>0</v>
      </c>
      <c r="BK3357" s="2">
        <v>0</v>
      </c>
      <c r="BL3357" s="2">
        <v>4</v>
      </c>
      <c r="BM3357" s="2">
        <v>3</v>
      </c>
      <c r="BN3357" s="2">
        <v>2</v>
      </c>
      <c r="BO3357" s="2">
        <v>2</v>
      </c>
      <c r="BP3357" s="2">
        <v>2</v>
      </c>
      <c r="BQ3357" s="2">
        <v>0</v>
      </c>
      <c r="BR3357" s="2">
        <v>1</v>
      </c>
      <c r="BS3357" s="2">
        <v>0</v>
      </c>
      <c r="BT3357" s="2">
        <v>0</v>
      </c>
      <c r="BU3357" s="2">
        <v>0</v>
      </c>
      <c r="BV3357" s="2">
        <v>0</v>
      </c>
      <c r="BW3357" s="2">
        <v>0</v>
      </c>
      <c r="BX3357" s="2">
        <v>0</v>
      </c>
      <c r="BY3357" s="2">
        <v>0</v>
      </c>
      <c r="BZ3357" s="2">
        <v>0</v>
      </c>
      <c r="CA3357" s="2">
        <v>0</v>
      </c>
      <c r="CB3357" s="2">
        <v>0</v>
      </c>
      <c r="CC3357" s="2">
        <v>0</v>
      </c>
      <c r="CD3357" s="2">
        <v>0</v>
      </c>
      <c r="CE3357" s="2">
        <v>0</v>
      </c>
      <c r="CF3357" s="2">
        <v>0</v>
      </c>
      <c r="CG3357" s="2">
        <v>0</v>
      </c>
      <c r="CH3357" s="2">
        <v>0</v>
      </c>
      <c r="CI3357" s="2">
        <v>0</v>
      </c>
      <c r="CJ3357" s="2">
        <v>0</v>
      </c>
      <c r="CK3357" s="2">
        <v>0</v>
      </c>
      <c r="CL3357" s="2">
        <v>0</v>
      </c>
    </row>
    <row r="3358" spans="1:90" x14ac:dyDescent="0.25">
      <c r="A3358" t="s">
        <v>115</v>
      </c>
      <c r="B3358">
        <v>20409</v>
      </c>
      <c r="C3358" t="s">
        <v>143</v>
      </c>
      <c r="D3358">
        <v>1</v>
      </c>
      <c r="E3358">
        <v>8</v>
      </c>
      <c r="F3358">
        <v>45615</v>
      </c>
      <c r="G3358">
        <v>35045615</v>
      </c>
      <c r="H3358" t="s">
        <v>18643</v>
      </c>
      <c r="I3358">
        <v>519</v>
      </c>
      <c r="J3358" t="s">
        <v>1200</v>
      </c>
      <c r="K3358" t="s">
        <v>2714</v>
      </c>
      <c r="L3358">
        <v>1</v>
      </c>
      <c r="M3358" t="s">
        <v>1200</v>
      </c>
      <c r="N3358">
        <v>13920000</v>
      </c>
      <c r="O3358" t="s">
        <v>102</v>
      </c>
      <c r="P3358" t="s">
        <v>18644</v>
      </c>
      <c r="Q3358">
        <v>744</v>
      </c>
      <c r="R3358">
        <v>19</v>
      </c>
      <c r="S3358">
        <v>38932941</v>
      </c>
      <c r="T3358">
        <v>38935991</v>
      </c>
      <c r="U3358" t="s">
        <v>18645</v>
      </c>
      <c r="V3358">
        <v>1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173</v>
      </c>
      <c r="AE3358" s="2">
        <v>131</v>
      </c>
      <c r="AF3358" s="2">
        <v>111</v>
      </c>
      <c r="AG3358" s="2">
        <v>86</v>
      </c>
      <c r="AH3358" s="2">
        <v>126</v>
      </c>
      <c r="AI3358" s="2">
        <v>96</v>
      </c>
      <c r="AJ3358" s="2">
        <v>102</v>
      </c>
      <c r="AK3358" s="2">
        <v>0</v>
      </c>
      <c r="AL3358" s="2">
        <v>0</v>
      </c>
      <c r="AM3358" s="2">
        <v>0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0</v>
      </c>
      <c r="AV3358" s="2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2">
        <v>255</v>
      </c>
      <c r="BD3358" s="2">
        <v>0</v>
      </c>
      <c r="BE3358" s="2">
        <v>0</v>
      </c>
      <c r="BF3358" s="2">
        <v>0</v>
      </c>
      <c r="BG3358" s="2">
        <v>0</v>
      </c>
      <c r="BH3358" s="2">
        <v>0</v>
      </c>
      <c r="BI3358" s="2">
        <v>0</v>
      </c>
      <c r="BJ3358" s="2">
        <v>0</v>
      </c>
      <c r="BK3358" s="2">
        <v>0</v>
      </c>
      <c r="BL3358" s="2">
        <v>8</v>
      </c>
      <c r="BM3358" s="2">
        <v>6</v>
      </c>
      <c r="BN3358" s="2">
        <v>5</v>
      </c>
      <c r="BO3358" s="2">
        <v>3</v>
      </c>
      <c r="BP3358" s="2">
        <v>5</v>
      </c>
      <c r="BQ3358" s="2">
        <v>4</v>
      </c>
      <c r="BR3358" s="2">
        <v>4</v>
      </c>
      <c r="BS3358" s="2">
        <v>0</v>
      </c>
      <c r="BT3358" s="2">
        <v>0</v>
      </c>
      <c r="BU3358" s="2">
        <v>0</v>
      </c>
      <c r="BV3358" s="2">
        <v>0</v>
      </c>
      <c r="BW3358" s="2">
        <v>0</v>
      </c>
      <c r="BX3358" s="2">
        <v>0</v>
      </c>
      <c r="BY3358" s="2">
        <v>0</v>
      </c>
      <c r="BZ3358" s="2">
        <v>0</v>
      </c>
      <c r="CA3358" s="2">
        <v>0</v>
      </c>
      <c r="CB3358" s="2">
        <v>0</v>
      </c>
      <c r="CC3358" s="2">
        <v>0</v>
      </c>
      <c r="CD3358" s="2">
        <v>0</v>
      </c>
      <c r="CE3358" s="2">
        <v>0</v>
      </c>
      <c r="CF3358" s="2">
        <v>0</v>
      </c>
      <c r="CG3358" s="2">
        <v>0</v>
      </c>
      <c r="CH3358" s="2">
        <v>0</v>
      </c>
      <c r="CI3358" s="2">
        <v>0</v>
      </c>
      <c r="CJ3358" s="2">
        <v>0</v>
      </c>
      <c r="CK3358" s="2">
        <v>14</v>
      </c>
      <c r="CL3358" s="2">
        <v>0</v>
      </c>
    </row>
    <row r="3359" spans="1:90" x14ac:dyDescent="0.25">
      <c r="A3359" t="s">
        <v>115</v>
      </c>
      <c r="B3359">
        <v>20409</v>
      </c>
      <c r="C3359" t="s">
        <v>143</v>
      </c>
      <c r="D3359">
        <v>1</v>
      </c>
      <c r="E3359">
        <v>8</v>
      </c>
      <c r="F3359">
        <v>17401</v>
      </c>
      <c r="G3359">
        <v>35017401</v>
      </c>
      <c r="H3359" t="s">
        <v>13765</v>
      </c>
      <c r="I3359">
        <v>519</v>
      </c>
      <c r="J3359" t="s">
        <v>1200</v>
      </c>
      <c r="K3359" t="s">
        <v>91</v>
      </c>
      <c r="L3359">
        <v>1</v>
      </c>
      <c r="M3359" t="s">
        <v>1200</v>
      </c>
      <c r="N3359">
        <v>13920000</v>
      </c>
      <c r="P3359" t="s">
        <v>13438</v>
      </c>
      <c r="Q3359">
        <v>952</v>
      </c>
      <c r="R3359">
        <v>19</v>
      </c>
      <c r="S3359">
        <v>38932782</v>
      </c>
      <c r="T3359">
        <v>38935995</v>
      </c>
      <c r="U3359" t="s">
        <v>13766</v>
      </c>
      <c r="V3359">
        <v>1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89</v>
      </c>
      <c r="AE3359" s="2">
        <v>66</v>
      </c>
      <c r="AF3359" s="2">
        <v>93</v>
      </c>
      <c r="AG3359" s="2">
        <v>62</v>
      </c>
      <c r="AH3359" s="2">
        <v>101</v>
      </c>
      <c r="AI3359" s="2">
        <v>119</v>
      </c>
      <c r="AJ3359" s="2">
        <v>115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0</v>
      </c>
      <c r="AQ3359" s="2">
        <v>0</v>
      </c>
      <c r="AR3359" s="2">
        <v>62</v>
      </c>
      <c r="AS3359" s="2">
        <v>0</v>
      </c>
      <c r="AT3359" s="2">
        <v>0</v>
      </c>
      <c r="AU3359" s="2">
        <v>91</v>
      </c>
      <c r="AV3359" s="2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2">
        <v>19</v>
      </c>
      <c r="BD3359" s="2">
        <v>0</v>
      </c>
      <c r="BE3359" s="2">
        <v>0</v>
      </c>
      <c r="BF3359" s="2">
        <v>0</v>
      </c>
      <c r="BG3359" s="2">
        <v>0</v>
      </c>
      <c r="BH3359" s="2">
        <v>0</v>
      </c>
      <c r="BI3359" s="2">
        <v>0</v>
      </c>
      <c r="BJ3359" s="2">
        <v>0</v>
      </c>
      <c r="BK3359" s="2">
        <v>0</v>
      </c>
      <c r="BL3359" s="2">
        <v>4</v>
      </c>
      <c r="BM3359" s="2">
        <v>3</v>
      </c>
      <c r="BN3359" s="2">
        <v>5</v>
      </c>
      <c r="BO3359" s="2">
        <v>2</v>
      </c>
      <c r="BP3359" s="2">
        <v>3</v>
      </c>
      <c r="BQ3359" s="2">
        <v>4</v>
      </c>
      <c r="BR3359" s="2">
        <v>4</v>
      </c>
      <c r="BS3359" s="2">
        <v>0</v>
      </c>
      <c r="BT3359" s="2">
        <v>0</v>
      </c>
      <c r="BU3359" s="2">
        <v>0</v>
      </c>
      <c r="BV3359" s="2">
        <v>0</v>
      </c>
      <c r="BW3359" s="2">
        <v>0</v>
      </c>
      <c r="BX3359" s="2">
        <v>0</v>
      </c>
      <c r="BY3359" s="2">
        <v>0</v>
      </c>
      <c r="BZ3359" s="2">
        <v>5</v>
      </c>
      <c r="CA3359" s="2">
        <v>0</v>
      </c>
      <c r="CB3359" s="2">
        <v>0</v>
      </c>
      <c r="CC3359" s="2">
        <v>6</v>
      </c>
      <c r="CD3359" s="2">
        <v>0</v>
      </c>
      <c r="CE3359" s="2">
        <v>0</v>
      </c>
      <c r="CF3359" s="2">
        <v>0</v>
      </c>
      <c r="CG3359" s="2">
        <v>0</v>
      </c>
      <c r="CH3359" s="2">
        <v>0</v>
      </c>
      <c r="CI3359" s="2">
        <v>0</v>
      </c>
      <c r="CJ3359" s="2">
        <v>0</v>
      </c>
      <c r="CK3359" s="2">
        <v>2</v>
      </c>
      <c r="CL3359" s="2">
        <v>0</v>
      </c>
    </row>
    <row r="3360" spans="1:90" x14ac:dyDescent="0.25">
      <c r="A3360" t="s">
        <v>115</v>
      </c>
      <c r="B3360">
        <v>20409</v>
      </c>
      <c r="C3360" t="s">
        <v>143</v>
      </c>
      <c r="D3360">
        <v>1</v>
      </c>
      <c r="E3360">
        <v>8</v>
      </c>
      <c r="F3360">
        <v>904041</v>
      </c>
      <c r="G3360">
        <v>35904041</v>
      </c>
      <c r="H3360" t="s">
        <v>7905</v>
      </c>
      <c r="I3360">
        <v>455</v>
      </c>
      <c r="J3360" t="s">
        <v>144</v>
      </c>
      <c r="K3360" t="s">
        <v>5716</v>
      </c>
      <c r="L3360">
        <v>1</v>
      </c>
      <c r="M3360" t="s">
        <v>145</v>
      </c>
      <c r="N3360">
        <v>13843143</v>
      </c>
      <c r="O3360" t="s">
        <v>92</v>
      </c>
      <c r="P3360" t="s">
        <v>7906</v>
      </c>
      <c r="Q3360">
        <v>175</v>
      </c>
      <c r="R3360">
        <v>19</v>
      </c>
      <c r="S3360">
        <v>38417359</v>
      </c>
      <c r="T3360">
        <v>38611755</v>
      </c>
      <c r="U3360" t="s">
        <v>7907</v>
      </c>
      <c r="V3360">
        <v>1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16</v>
      </c>
      <c r="AE3360" s="2">
        <v>9</v>
      </c>
      <c r="AF3360" s="2">
        <v>50</v>
      </c>
      <c r="AG3360" s="2">
        <v>31</v>
      </c>
      <c r="AH3360" s="2">
        <v>100</v>
      </c>
      <c r="AI3360" s="2">
        <v>125</v>
      </c>
      <c r="AJ3360" s="2">
        <v>43</v>
      </c>
      <c r="AK3360" s="2">
        <v>0</v>
      </c>
      <c r="AL3360" s="2">
        <v>0</v>
      </c>
      <c r="AM3360" s="2">
        <v>0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0</v>
      </c>
      <c r="AV3360" s="2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  <c r="BG3360" s="2">
        <v>0</v>
      </c>
      <c r="BH3360" s="2">
        <v>0</v>
      </c>
      <c r="BI3360" s="2">
        <v>0</v>
      </c>
      <c r="BJ3360" s="2">
        <v>0</v>
      </c>
      <c r="BK3360" s="2">
        <v>0</v>
      </c>
      <c r="BL3360" s="2">
        <v>1</v>
      </c>
      <c r="BM3360" s="2">
        <v>2</v>
      </c>
      <c r="BN3360" s="2">
        <v>2</v>
      </c>
      <c r="BO3360" s="2">
        <v>2</v>
      </c>
      <c r="BP3360" s="2">
        <v>5</v>
      </c>
      <c r="BQ3360" s="2">
        <v>5</v>
      </c>
      <c r="BR3360" s="2">
        <v>2</v>
      </c>
      <c r="BS3360" s="2">
        <v>0</v>
      </c>
      <c r="BT3360" s="2">
        <v>0</v>
      </c>
      <c r="BU3360" s="2">
        <v>0</v>
      </c>
      <c r="BV3360" s="2">
        <v>0</v>
      </c>
      <c r="BW3360" s="2">
        <v>0</v>
      </c>
      <c r="BX3360" s="2">
        <v>0</v>
      </c>
      <c r="BY3360" s="2">
        <v>0</v>
      </c>
      <c r="BZ3360" s="2">
        <v>0</v>
      </c>
      <c r="CA3360" s="2">
        <v>0</v>
      </c>
      <c r="CB3360" s="2">
        <v>0</v>
      </c>
      <c r="CC3360" s="2">
        <v>0</v>
      </c>
      <c r="CD3360" s="2">
        <v>0</v>
      </c>
      <c r="CE3360" s="2">
        <v>0</v>
      </c>
      <c r="CF3360" s="2">
        <v>0</v>
      </c>
      <c r="CG3360" s="2">
        <v>0</v>
      </c>
      <c r="CH3360" s="2">
        <v>0</v>
      </c>
      <c r="CI3360" s="2">
        <v>0</v>
      </c>
      <c r="CJ3360" s="2">
        <v>0</v>
      </c>
      <c r="CK3360" s="2">
        <v>0</v>
      </c>
      <c r="CL3360" s="2">
        <v>0</v>
      </c>
    </row>
    <row r="3361" spans="1:90" x14ac:dyDescent="0.25">
      <c r="A3361" t="s">
        <v>115</v>
      </c>
      <c r="B3361">
        <v>20409</v>
      </c>
      <c r="C3361" t="s">
        <v>143</v>
      </c>
      <c r="D3361">
        <v>2</v>
      </c>
      <c r="E3361">
        <v>8</v>
      </c>
      <c r="F3361">
        <v>20394</v>
      </c>
      <c r="G3361">
        <v>35020394</v>
      </c>
      <c r="H3361" t="s">
        <v>3309</v>
      </c>
      <c r="I3361">
        <v>455</v>
      </c>
      <c r="J3361" t="s">
        <v>144</v>
      </c>
      <c r="K3361" t="s">
        <v>3310</v>
      </c>
      <c r="L3361">
        <v>1</v>
      </c>
      <c r="M3361" t="s">
        <v>145</v>
      </c>
      <c r="N3361">
        <v>13848215</v>
      </c>
      <c r="O3361" t="s">
        <v>3311</v>
      </c>
      <c r="P3361" t="s">
        <v>3312</v>
      </c>
      <c r="Q3361" t="s">
        <v>127</v>
      </c>
      <c r="R3361">
        <v>19</v>
      </c>
      <c r="S3361">
        <v>38184242</v>
      </c>
      <c r="T3361">
        <v>38189011</v>
      </c>
      <c r="U3361" t="s">
        <v>3313</v>
      </c>
      <c r="V3361">
        <v>2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10</v>
      </c>
      <c r="AI3361" s="2">
        <v>22</v>
      </c>
      <c r="AJ3361" s="2">
        <v>11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  <c r="BG3361" s="2">
        <v>0</v>
      </c>
      <c r="BH3361" s="2">
        <v>0</v>
      </c>
      <c r="BI3361" s="2">
        <v>0</v>
      </c>
      <c r="BJ3361" s="2">
        <v>0</v>
      </c>
      <c r="BK3361" s="2">
        <v>0</v>
      </c>
      <c r="BL3361" s="2">
        <v>0</v>
      </c>
      <c r="BM3361" s="2">
        <v>0</v>
      </c>
      <c r="BN3361" s="2">
        <v>0</v>
      </c>
      <c r="BO3361" s="2">
        <v>0</v>
      </c>
      <c r="BP3361" s="2">
        <v>1</v>
      </c>
      <c r="BQ3361" s="2">
        <v>1</v>
      </c>
      <c r="BR3361" s="2">
        <v>1</v>
      </c>
      <c r="BS3361" s="2">
        <v>0</v>
      </c>
      <c r="BT3361" s="2">
        <v>0</v>
      </c>
      <c r="BU3361" s="2">
        <v>0</v>
      </c>
      <c r="BV3361" s="2">
        <v>0</v>
      </c>
      <c r="BW3361" s="2">
        <v>0</v>
      </c>
      <c r="BX3361" s="2">
        <v>0</v>
      </c>
      <c r="BY3361" s="2">
        <v>0</v>
      </c>
      <c r="BZ3361" s="2">
        <v>0</v>
      </c>
      <c r="CA3361" s="2">
        <v>0</v>
      </c>
      <c r="CB3361" s="2">
        <v>0</v>
      </c>
      <c r="CC3361" s="2">
        <v>0</v>
      </c>
      <c r="CD3361" s="2">
        <v>0</v>
      </c>
      <c r="CE3361" s="2">
        <v>0</v>
      </c>
      <c r="CF3361" s="2">
        <v>0</v>
      </c>
      <c r="CG3361" s="2">
        <v>0</v>
      </c>
      <c r="CH3361" s="2">
        <v>0</v>
      </c>
      <c r="CI3361" s="2">
        <v>0</v>
      </c>
      <c r="CJ3361" s="2">
        <v>0</v>
      </c>
      <c r="CK3361" s="2">
        <v>0</v>
      </c>
      <c r="CL3361" s="2">
        <v>0</v>
      </c>
    </row>
    <row r="3362" spans="1:90" x14ac:dyDescent="0.25">
      <c r="A3362" t="s">
        <v>115</v>
      </c>
      <c r="B3362">
        <v>20409</v>
      </c>
      <c r="C3362" t="s">
        <v>143</v>
      </c>
      <c r="D3362">
        <v>1</v>
      </c>
      <c r="E3362">
        <v>8</v>
      </c>
      <c r="F3362">
        <v>49426</v>
      </c>
      <c r="G3362">
        <v>35049426</v>
      </c>
      <c r="H3362" t="s">
        <v>4489</v>
      </c>
      <c r="I3362">
        <v>168</v>
      </c>
      <c r="J3362" t="s">
        <v>224</v>
      </c>
      <c r="K3362" t="s">
        <v>4490</v>
      </c>
      <c r="L3362">
        <v>1</v>
      </c>
      <c r="M3362" t="s">
        <v>224</v>
      </c>
      <c r="N3362">
        <v>13905169</v>
      </c>
      <c r="O3362" t="s">
        <v>162</v>
      </c>
      <c r="P3362" t="s">
        <v>4491</v>
      </c>
      <c r="Q3362">
        <v>89</v>
      </c>
      <c r="R3362">
        <v>19</v>
      </c>
      <c r="S3362">
        <v>38073929</v>
      </c>
      <c r="T3362">
        <v>38081108</v>
      </c>
      <c r="U3362" t="s">
        <v>4492</v>
      </c>
      <c r="V3362">
        <v>1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35</v>
      </c>
      <c r="AE3362" s="2">
        <v>59</v>
      </c>
      <c r="AF3362" s="2">
        <v>47</v>
      </c>
      <c r="AG3362" s="2">
        <v>31</v>
      </c>
      <c r="AH3362" s="2">
        <v>25</v>
      </c>
      <c r="AI3362" s="2">
        <v>40</v>
      </c>
      <c r="AJ3362" s="2">
        <v>48</v>
      </c>
      <c r="AK3362" s="2">
        <v>0</v>
      </c>
      <c r="AL3362" s="2">
        <v>0</v>
      </c>
      <c r="AM3362" s="2">
        <v>0</v>
      </c>
      <c r="AN3362" s="2">
        <v>0</v>
      </c>
      <c r="AO3362" s="2">
        <v>0</v>
      </c>
      <c r="AP3362" s="2">
        <v>0</v>
      </c>
      <c r="AQ3362" s="2">
        <v>0</v>
      </c>
      <c r="AR3362" s="2">
        <v>138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2">
        <v>136</v>
      </c>
      <c r="BD3362" s="2">
        <v>0</v>
      </c>
      <c r="BE3362" s="2">
        <v>0</v>
      </c>
      <c r="BF3362" s="2">
        <v>0</v>
      </c>
      <c r="BG3362" s="2">
        <v>0</v>
      </c>
      <c r="BH3362" s="2">
        <v>0</v>
      </c>
      <c r="BI3362" s="2">
        <v>0</v>
      </c>
      <c r="BJ3362" s="2">
        <v>0</v>
      </c>
      <c r="BK3362" s="2">
        <v>0</v>
      </c>
      <c r="BL3362" s="2">
        <v>3</v>
      </c>
      <c r="BM3362" s="2">
        <v>4</v>
      </c>
      <c r="BN3362" s="2">
        <v>3</v>
      </c>
      <c r="BO3362" s="2">
        <v>1</v>
      </c>
      <c r="BP3362" s="2">
        <v>2</v>
      </c>
      <c r="BQ3362" s="2">
        <v>3</v>
      </c>
      <c r="BR3362" s="2">
        <v>3</v>
      </c>
      <c r="BS3362" s="2">
        <v>0</v>
      </c>
      <c r="BT3362" s="2">
        <v>0</v>
      </c>
      <c r="BU3362" s="2">
        <v>0</v>
      </c>
      <c r="BV3362" s="2">
        <v>0</v>
      </c>
      <c r="BW3362" s="2">
        <v>0</v>
      </c>
      <c r="BX3362" s="2">
        <v>0</v>
      </c>
      <c r="BY3362" s="2">
        <v>0</v>
      </c>
      <c r="BZ3362" s="2">
        <v>6</v>
      </c>
      <c r="CA3362" s="2">
        <v>0</v>
      </c>
      <c r="CB3362" s="2">
        <v>0</v>
      </c>
      <c r="CC3362" s="2">
        <v>0</v>
      </c>
      <c r="CD3362" s="2">
        <v>0</v>
      </c>
      <c r="CE3362" s="2">
        <v>0</v>
      </c>
      <c r="CF3362" s="2">
        <v>0</v>
      </c>
      <c r="CG3362" s="2">
        <v>0</v>
      </c>
      <c r="CH3362" s="2">
        <v>0</v>
      </c>
      <c r="CI3362" s="2">
        <v>0</v>
      </c>
      <c r="CJ3362" s="2">
        <v>0</v>
      </c>
      <c r="CK3362" s="2">
        <v>7</v>
      </c>
      <c r="CL3362" s="2">
        <v>0</v>
      </c>
    </row>
    <row r="3363" spans="1:90" x14ac:dyDescent="0.25">
      <c r="A3363" t="s">
        <v>115</v>
      </c>
      <c r="B3363">
        <v>20409</v>
      </c>
      <c r="C3363" t="s">
        <v>143</v>
      </c>
      <c r="D3363">
        <v>1</v>
      </c>
      <c r="E3363">
        <v>8</v>
      </c>
      <c r="F3363">
        <v>17644</v>
      </c>
      <c r="G3363">
        <v>35017644</v>
      </c>
      <c r="H3363" t="s">
        <v>10266</v>
      </c>
      <c r="I3363">
        <v>662</v>
      </c>
      <c r="J3363" t="s">
        <v>1828</v>
      </c>
      <c r="K3363" t="s">
        <v>91</v>
      </c>
      <c r="L3363">
        <v>1</v>
      </c>
      <c r="M3363" t="s">
        <v>1828</v>
      </c>
      <c r="N3363">
        <v>13930000</v>
      </c>
      <c r="O3363" t="s">
        <v>162</v>
      </c>
      <c r="P3363" t="s">
        <v>3535</v>
      </c>
      <c r="Q3363">
        <v>92</v>
      </c>
      <c r="R3363">
        <v>19</v>
      </c>
      <c r="S3363">
        <v>38923859</v>
      </c>
      <c r="T3363">
        <v>38926233</v>
      </c>
      <c r="U3363" t="s">
        <v>10267</v>
      </c>
      <c r="V3363">
        <v>1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80</v>
      </c>
      <c r="AE3363" s="2">
        <v>85</v>
      </c>
      <c r="AF3363" s="2">
        <v>64</v>
      </c>
      <c r="AG3363" s="2">
        <v>65</v>
      </c>
      <c r="AH3363" s="2">
        <v>232</v>
      </c>
      <c r="AI3363" s="2">
        <v>192</v>
      </c>
      <c r="AJ3363" s="2">
        <v>167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0</v>
      </c>
      <c r="AQ3363" s="2">
        <v>0</v>
      </c>
      <c r="AR3363" s="2">
        <v>38</v>
      </c>
      <c r="AS3363" s="2">
        <v>0</v>
      </c>
      <c r="AT3363" s="2">
        <v>0</v>
      </c>
      <c r="AU3363" s="2">
        <v>37</v>
      </c>
      <c r="AV3363" s="2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2">
        <v>0</v>
      </c>
      <c r="BD3363" s="2">
        <v>76</v>
      </c>
      <c r="BE3363" s="2">
        <v>0</v>
      </c>
      <c r="BF3363" s="2">
        <v>0</v>
      </c>
      <c r="BG3363" s="2">
        <v>0</v>
      </c>
      <c r="BH3363" s="2">
        <v>0</v>
      </c>
      <c r="BI3363" s="2">
        <v>0</v>
      </c>
      <c r="BJ3363" s="2">
        <v>0</v>
      </c>
      <c r="BK3363" s="2">
        <v>0</v>
      </c>
      <c r="BL3363" s="2">
        <v>4</v>
      </c>
      <c r="BM3363" s="2">
        <v>5</v>
      </c>
      <c r="BN3363" s="2">
        <v>4</v>
      </c>
      <c r="BO3363" s="2">
        <v>3</v>
      </c>
      <c r="BP3363" s="2">
        <v>12</v>
      </c>
      <c r="BQ3363" s="2">
        <v>10</v>
      </c>
      <c r="BR3363" s="2">
        <v>7</v>
      </c>
      <c r="BS3363" s="2">
        <v>0</v>
      </c>
      <c r="BT3363" s="2">
        <v>0</v>
      </c>
      <c r="BU3363" s="2">
        <v>0</v>
      </c>
      <c r="BV3363" s="2">
        <v>0</v>
      </c>
      <c r="BW3363" s="2">
        <v>0</v>
      </c>
      <c r="BX3363" s="2">
        <v>0</v>
      </c>
      <c r="BY3363" s="2">
        <v>0</v>
      </c>
      <c r="BZ3363" s="2">
        <v>3</v>
      </c>
      <c r="CA3363" s="2">
        <v>0</v>
      </c>
      <c r="CB3363" s="2">
        <v>0</v>
      </c>
      <c r="CC3363" s="2">
        <v>1</v>
      </c>
      <c r="CD3363" s="2">
        <v>0</v>
      </c>
      <c r="CE3363" s="2">
        <v>0</v>
      </c>
      <c r="CF3363" s="2">
        <v>0</v>
      </c>
      <c r="CG3363" s="2">
        <v>0</v>
      </c>
      <c r="CH3363" s="2">
        <v>0</v>
      </c>
      <c r="CI3363" s="2">
        <v>0</v>
      </c>
      <c r="CJ3363" s="2">
        <v>0</v>
      </c>
      <c r="CK3363" s="2">
        <v>0</v>
      </c>
      <c r="CL3363" s="2">
        <v>21</v>
      </c>
    </row>
    <row r="3364" spans="1:90" x14ac:dyDescent="0.25">
      <c r="A3364" t="s">
        <v>115</v>
      </c>
      <c r="B3364">
        <v>20409</v>
      </c>
      <c r="C3364" t="s">
        <v>143</v>
      </c>
      <c r="D3364">
        <v>1</v>
      </c>
      <c r="E3364">
        <v>8</v>
      </c>
      <c r="F3364">
        <v>17619</v>
      </c>
      <c r="G3364">
        <v>35017619</v>
      </c>
      <c r="H3364" t="s">
        <v>10025</v>
      </c>
      <c r="I3364">
        <v>374</v>
      </c>
      <c r="J3364" t="s">
        <v>772</v>
      </c>
      <c r="K3364" t="s">
        <v>91</v>
      </c>
      <c r="L3364">
        <v>1</v>
      </c>
      <c r="M3364" t="s">
        <v>772</v>
      </c>
      <c r="N3364">
        <v>13970170</v>
      </c>
      <c r="O3364" t="s">
        <v>92</v>
      </c>
      <c r="P3364" t="s">
        <v>7561</v>
      </c>
      <c r="Q3364">
        <v>35</v>
      </c>
      <c r="R3364">
        <v>19</v>
      </c>
      <c r="S3364">
        <v>38631360</v>
      </c>
      <c r="T3364">
        <v>38634898</v>
      </c>
      <c r="U3364" t="s">
        <v>10026</v>
      </c>
      <c r="V3364">
        <v>1</v>
      </c>
      <c r="W3364" s="2">
        <v>0</v>
      </c>
      <c r="X3364" s="2">
        <v>0</v>
      </c>
      <c r="Y3364" s="2">
        <v>25</v>
      </c>
      <c r="Z3364" s="2">
        <v>23</v>
      </c>
      <c r="AA3364" s="2">
        <v>99</v>
      </c>
      <c r="AB3364" s="2">
        <v>94</v>
      </c>
      <c r="AC3364" s="2">
        <v>80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2">
        <v>0</v>
      </c>
      <c r="BD3364" s="2">
        <v>11</v>
      </c>
      <c r="BE3364" s="2">
        <v>0</v>
      </c>
      <c r="BF3364" s="2">
        <v>0</v>
      </c>
      <c r="BG3364" s="2">
        <v>1</v>
      </c>
      <c r="BH3364" s="2">
        <v>1</v>
      </c>
      <c r="BI3364" s="2">
        <v>6</v>
      </c>
      <c r="BJ3364" s="2">
        <v>6</v>
      </c>
      <c r="BK3364" s="2">
        <v>4</v>
      </c>
      <c r="BL3364" s="2">
        <v>0</v>
      </c>
      <c r="BM3364" s="2">
        <v>0</v>
      </c>
      <c r="BN3364" s="2">
        <v>0</v>
      </c>
      <c r="BO3364" s="2">
        <v>0</v>
      </c>
      <c r="BP3364" s="2">
        <v>0</v>
      </c>
      <c r="BQ3364" s="2">
        <v>0</v>
      </c>
      <c r="BR3364" s="2">
        <v>0</v>
      </c>
      <c r="BS3364" s="2">
        <v>0</v>
      </c>
      <c r="BT3364" s="2">
        <v>0</v>
      </c>
      <c r="BU3364" s="2">
        <v>0</v>
      </c>
      <c r="BV3364" s="2">
        <v>0</v>
      </c>
      <c r="BW3364" s="2">
        <v>0</v>
      </c>
      <c r="BX3364" s="2">
        <v>0</v>
      </c>
      <c r="BY3364" s="2">
        <v>0</v>
      </c>
      <c r="BZ3364" s="2">
        <v>0</v>
      </c>
      <c r="CA3364" s="2">
        <v>0</v>
      </c>
      <c r="CB3364" s="2">
        <v>0</v>
      </c>
      <c r="CC3364" s="2">
        <v>0</v>
      </c>
      <c r="CD3364" s="2">
        <v>0</v>
      </c>
      <c r="CE3364" s="2">
        <v>0</v>
      </c>
      <c r="CF3364" s="2">
        <v>0</v>
      </c>
      <c r="CG3364" s="2">
        <v>0</v>
      </c>
      <c r="CH3364" s="2">
        <v>0</v>
      </c>
      <c r="CI3364" s="2">
        <v>0</v>
      </c>
      <c r="CJ3364" s="2">
        <v>0</v>
      </c>
      <c r="CK3364" s="2">
        <v>0</v>
      </c>
      <c r="CL3364" s="2">
        <v>3</v>
      </c>
    </row>
    <row r="3365" spans="1:90" x14ac:dyDescent="0.25">
      <c r="A3365" t="s">
        <v>115</v>
      </c>
      <c r="B3365">
        <v>20409</v>
      </c>
      <c r="C3365" t="s">
        <v>143</v>
      </c>
      <c r="D3365">
        <v>1</v>
      </c>
      <c r="E3365">
        <v>8</v>
      </c>
      <c r="F3365">
        <v>35920</v>
      </c>
      <c r="G3365">
        <v>35035920</v>
      </c>
      <c r="H3365" t="s">
        <v>4159</v>
      </c>
      <c r="I3365">
        <v>455</v>
      </c>
      <c r="J3365" t="s">
        <v>144</v>
      </c>
      <c r="K3365" t="s">
        <v>3447</v>
      </c>
      <c r="L3365">
        <v>1</v>
      </c>
      <c r="M3365" t="s">
        <v>145</v>
      </c>
      <c r="N3365">
        <v>13843191</v>
      </c>
      <c r="O3365" t="s">
        <v>92</v>
      </c>
      <c r="P3365" t="s">
        <v>4160</v>
      </c>
      <c r="Q3365">
        <v>585</v>
      </c>
      <c r="R3365">
        <v>19</v>
      </c>
      <c r="S3365">
        <v>38417349</v>
      </c>
      <c r="T3365">
        <v>38417353</v>
      </c>
      <c r="U3365" t="s">
        <v>4161</v>
      </c>
      <c r="V3365">
        <v>1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109</v>
      </c>
      <c r="AI3365" s="2">
        <v>102</v>
      </c>
      <c r="AJ3365" s="2">
        <v>37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0</v>
      </c>
      <c r="AV3365" s="2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  <c r="BG3365" s="2">
        <v>0</v>
      </c>
      <c r="BH3365" s="2">
        <v>0</v>
      </c>
      <c r="BI3365" s="2">
        <v>0</v>
      </c>
      <c r="BJ3365" s="2">
        <v>0</v>
      </c>
      <c r="BK3365" s="2">
        <v>0</v>
      </c>
      <c r="BL3365" s="2">
        <v>0</v>
      </c>
      <c r="BM3365" s="2">
        <v>0</v>
      </c>
      <c r="BN3365" s="2">
        <v>0</v>
      </c>
      <c r="BO3365" s="2">
        <v>0</v>
      </c>
      <c r="BP3365" s="2">
        <v>3</v>
      </c>
      <c r="BQ3365" s="2">
        <v>4</v>
      </c>
      <c r="BR3365" s="2">
        <v>2</v>
      </c>
      <c r="BS3365" s="2">
        <v>0</v>
      </c>
      <c r="BT3365" s="2">
        <v>0</v>
      </c>
      <c r="BU3365" s="2">
        <v>0</v>
      </c>
      <c r="BV3365" s="2">
        <v>0</v>
      </c>
      <c r="BW3365" s="2">
        <v>0</v>
      </c>
      <c r="BX3365" s="2">
        <v>0</v>
      </c>
      <c r="BY3365" s="2">
        <v>0</v>
      </c>
      <c r="BZ3365" s="2">
        <v>0</v>
      </c>
      <c r="CA3365" s="2">
        <v>0</v>
      </c>
      <c r="CB3365" s="2">
        <v>0</v>
      </c>
      <c r="CC3365" s="2">
        <v>0</v>
      </c>
      <c r="CD3365" s="2">
        <v>0</v>
      </c>
      <c r="CE3365" s="2">
        <v>0</v>
      </c>
      <c r="CF3365" s="2">
        <v>0</v>
      </c>
      <c r="CG3365" s="2">
        <v>0</v>
      </c>
      <c r="CH3365" s="2">
        <v>0</v>
      </c>
      <c r="CI3365" s="2">
        <v>0</v>
      </c>
      <c r="CJ3365" s="2">
        <v>0</v>
      </c>
      <c r="CK3365" s="2">
        <v>0</v>
      </c>
      <c r="CL3365" s="2">
        <v>0</v>
      </c>
    </row>
    <row r="3366" spans="1:90" x14ac:dyDescent="0.25">
      <c r="A3366" t="s">
        <v>115</v>
      </c>
      <c r="B3366">
        <v>20409</v>
      </c>
      <c r="C3366" t="s">
        <v>143</v>
      </c>
      <c r="D3366">
        <v>1</v>
      </c>
      <c r="E3366">
        <v>8</v>
      </c>
      <c r="F3366">
        <v>17693</v>
      </c>
      <c r="G3366">
        <v>35017693</v>
      </c>
      <c r="H3366" t="s">
        <v>13459</v>
      </c>
      <c r="I3366">
        <v>662</v>
      </c>
      <c r="J3366" t="s">
        <v>1828</v>
      </c>
      <c r="K3366" t="s">
        <v>91</v>
      </c>
      <c r="L3366">
        <v>1</v>
      </c>
      <c r="M3366" t="s">
        <v>1828</v>
      </c>
      <c r="N3366">
        <v>13930000</v>
      </c>
      <c r="O3366" t="s">
        <v>162</v>
      </c>
      <c r="P3366" t="s">
        <v>1456</v>
      </c>
      <c r="Q3366">
        <v>173</v>
      </c>
      <c r="R3366">
        <v>19</v>
      </c>
      <c r="S3366">
        <v>38921251</v>
      </c>
      <c r="T3366">
        <v>38927776</v>
      </c>
      <c r="U3366" t="s">
        <v>13460</v>
      </c>
      <c r="V3366">
        <v>1</v>
      </c>
      <c r="W3366" s="2">
        <v>0</v>
      </c>
      <c r="X3366" s="2">
        <v>0</v>
      </c>
      <c r="Y3366" s="2">
        <v>0</v>
      </c>
      <c r="Z3366" s="2">
        <v>101</v>
      </c>
      <c r="AA3366" s="2">
        <v>113</v>
      </c>
      <c r="AB3366" s="2">
        <v>104</v>
      </c>
      <c r="AC3366" s="2">
        <v>128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0</v>
      </c>
      <c r="AV3366" s="2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2">
        <v>12</v>
      </c>
      <c r="BD3366" s="2">
        <v>0</v>
      </c>
      <c r="BE3366" s="2">
        <v>0</v>
      </c>
      <c r="BF3366" s="2">
        <v>0</v>
      </c>
      <c r="BG3366" s="2">
        <v>0</v>
      </c>
      <c r="BH3366" s="2">
        <v>7</v>
      </c>
      <c r="BI3366" s="2">
        <v>7</v>
      </c>
      <c r="BJ3366" s="2">
        <v>8</v>
      </c>
      <c r="BK3366" s="2">
        <v>8</v>
      </c>
      <c r="BL3366" s="2">
        <v>0</v>
      </c>
      <c r="BM3366" s="2">
        <v>0</v>
      </c>
      <c r="BN3366" s="2">
        <v>0</v>
      </c>
      <c r="BO3366" s="2">
        <v>0</v>
      </c>
      <c r="BP3366" s="2">
        <v>0</v>
      </c>
      <c r="BQ3366" s="2">
        <v>0</v>
      </c>
      <c r="BR3366" s="2">
        <v>0</v>
      </c>
      <c r="BS3366" s="2">
        <v>0</v>
      </c>
      <c r="BT3366" s="2">
        <v>0</v>
      </c>
      <c r="BU3366" s="2">
        <v>0</v>
      </c>
      <c r="BV3366" s="2">
        <v>0</v>
      </c>
      <c r="BW3366" s="2">
        <v>0</v>
      </c>
      <c r="BX3366" s="2">
        <v>0</v>
      </c>
      <c r="BY3366" s="2">
        <v>0</v>
      </c>
      <c r="BZ3366" s="2">
        <v>0</v>
      </c>
      <c r="CA3366" s="2">
        <v>0</v>
      </c>
      <c r="CB3366" s="2">
        <v>0</v>
      </c>
      <c r="CC3366" s="2">
        <v>0</v>
      </c>
      <c r="CD3366" s="2">
        <v>0</v>
      </c>
      <c r="CE3366" s="2">
        <v>0</v>
      </c>
      <c r="CF3366" s="2">
        <v>0</v>
      </c>
      <c r="CG3366" s="2">
        <v>0</v>
      </c>
      <c r="CH3366" s="2">
        <v>0</v>
      </c>
      <c r="CI3366" s="2">
        <v>0</v>
      </c>
      <c r="CJ3366" s="2">
        <v>0</v>
      </c>
      <c r="CK3366" s="2">
        <v>1</v>
      </c>
      <c r="CL3366" s="2">
        <v>0</v>
      </c>
    </row>
    <row r="3367" spans="1:90" x14ac:dyDescent="0.25">
      <c r="A3367" t="s">
        <v>115</v>
      </c>
      <c r="B3367">
        <v>20409</v>
      </c>
      <c r="C3367" t="s">
        <v>143</v>
      </c>
      <c r="D3367">
        <v>1</v>
      </c>
      <c r="E3367">
        <v>8</v>
      </c>
      <c r="F3367">
        <v>907480</v>
      </c>
      <c r="G3367">
        <v>35907480</v>
      </c>
      <c r="H3367" t="s">
        <v>17385</v>
      </c>
      <c r="I3367">
        <v>519</v>
      </c>
      <c r="J3367" t="s">
        <v>1200</v>
      </c>
      <c r="K3367" t="s">
        <v>2619</v>
      </c>
      <c r="L3367">
        <v>1</v>
      </c>
      <c r="M3367" t="s">
        <v>1200</v>
      </c>
      <c r="N3367">
        <v>13920000</v>
      </c>
      <c r="O3367" t="s">
        <v>102</v>
      </c>
      <c r="P3367" t="s">
        <v>17386</v>
      </c>
      <c r="Q3367">
        <v>50</v>
      </c>
      <c r="R3367">
        <v>19</v>
      </c>
      <c r="S3367">
        <v>38521110</v>
      </c>
      <c r="T3367">
        <v>38932125</v>
      </c>
      <c r="U3367" t="s">
        <v>17387</v>
      </c>
      <c r="V3367">
        <v>1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70</v>
      </c>
      <c r="AE3367" s="2">
        <v>70</v>
      </c>
      <c r="AF3367" s="2">
        <v>70</v>
      </c>
      <c r="AG3367" s="2">
        <v>33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  <c r="BG3367" s="2">
        <v>0</v>
      </c>
      <c r="BH3367" s="2">
        <v>0</v>
      </c>
      <c r="BI3367" s="2">
        <v>0</v>
      </c>
      <c r="BJ3367" s="2">
        <v>0</v>
      </c>
      <c r="BK3367" s="2">
        <v>0</v>
      </c>
      <c r="BL3367" s="2">
        <v>3</v>
      </c>
      <c r="BM3367" s="2">
        <v>2</v>
      </c>
      <c r="BN3367" s="2">
        <v>3</v>
      </c>
      <c r="BO3367" s="2">
        <v>1</v>
      </c>
      <c r="BP3367" s="2">
        <v>0</v>
      </c>
      <c r="BQ3367" s="2">
        <v>0</v>
      </c>
      <c r="BR3367" s="2">
        <v>0</v>
      </c>
      <c r="BS3367" s="2">
        <v>0</v>
      </c>
      <c r="BT3367" s="2">
        <v>0</v>
      </c>
      <c r="BU3367" s="2">
        <v>0</v>
      </c>
      <c r="BV3367" s="2">
        <v>0</v>
      </c>
      <c r="BW3367" s="2">
        <v>0</v>
      </c>
      <c r="BX3367" s="2">
        <v>0</v>
      </c>
      <c r="BY3367" s="2">
        <v>0</v>
      </c>
      <c r="BZ3367" s="2">
        <v>0</v>
      </c>
      <c r="CA3367" s="2">
        <v>0</v>
      </c>
      <c r="CB3367" s="2">
        <v>0</v>
      </c>
      <c r="CC3367" s="2">
        <v>0</v>
      </c>
      <c r="CD3367" s="2">
        <v>0</v>
      </c>
      <c r="CE3367" s="2">
        <v>0</v>
      </c>
      <c r="CF3367" s="2">
        <v>0</v>
      </c>
      <c r="CG3367" s="2">
        <v>0</v>
      </c>
      <c r="CH3367" s="2">
        <v>0</v>
      </c>
      <c r="CI3367" s="2">
        <v>0</v>
      </c>
      <c r="CJ3367" s="2">
        <v>0</v>
      </c>
      <c r="CK3367" s="2">
        <v>0</v>
      </c>
      <c r="CL3367" s="2">
        <v>0</v>
      </c>
    </row>
    <row r="3368" spans="1:90" x14ac:dyDescent="0.25">
      <c r="A3368" t="s">
        <v>115</v>
      </c>
      <c r="B3368">
        <v>20409</v>
      </c>
      <c r="C3368" t="s">
        <v>143</v>
      </c>
      <c r="D3368">
        <v>1</v>
      </c>
      <c r="E3368">
        <v>8</v>
      </c>
      <c r="F3368">
        <v>17541</v>
      </c>
      <c r="G3368">
        <v>35017541</v>
      </c>
      <c r="H3368" t="s">
        <v>14250</v>
      </c>
      <c r="I3368">
        <v>168</v>
      </c>
      <c r="J3368" t="s">
        <v>224</v>
      </c>
      <c r="K3368" t="s">
        <v>91</v>
      </c>
      <c r="L3368">
        <v>1</v>
      </c>
      <c r="M3368" t="s">
        <v>224</v>
      </c>
      <c r="N3368">
        <v>13900325</v>
      </c>
      <c r="O3368" t="s">
        <v>92</v>
      </c>
      <c r="P3368" t="s">
        <v>14251</v>
      </c>
      <c r="Q3368">
        <v>76</v>
      </c>
      <c r="R3368">
        <v>19</v>
      </c>
      <c r="S3368">
        <v>38073518</v>
      </c>
      <c r="T3368">
        <v>38081082</v>
      </c>
      <c r="U3368" t="s">
        <v>14252</v>
      </c>
      <c r="V3368">
        <v>1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82</v>
      </c>
      <c r="AE3368" s="2">
        <v>76</v>
      </c>
      <c r="AF3368" s="2">
        <v>67</v>
      </c>
      <c r="AG3368" s="2">
        <v>58</v>
      </c>
      <c r="AH3368" s="2">
        <v>65</v>
      </c>
      <c r="AI3368" s="2">
        <v>41</v>
      </c>
      <c r="AJ3368" s="2">
        <v>53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0</v>
      </c>
      <c r="BA3368" s="2">
        <v>0</v>
      </c>
      <c r="BB3368" s="2">
        <v>0</v>
      </c>
      <c r="BC3368" s="2">
        <v>39</v>
      </c>
      <c r="BD3368" s="2">
        <v>0</v>
      </c>
      <c r="BE3368" s="2">
        <v>0</v>
      </c>
      <c r="BF3368" s="2">
        <v>0</v>
      </c>
      <c r="BG3368" s="2">
        <v>0</v>
      </c>
      <c r="BH3368" s="2">
        <v>0</v>
      </c>
      <c r="BI3368" s="2">
        <v>0</v>
      </c>
      <c r="BJ3368" s="2">
        <v>0</v>
      </c>
      <c r="BK3368" s="2">
        <v>0</v>
      </c>
      <c r="BL3368" s="2">
        <v>4</v>
      </c>
      <c r="BM3368" s="2">
        <v>3</v>
      </c>
      <c r="BN3368" s="2">
        <v>3</v>
      </c>
      <c r="BO3368" s="2">
        <v>2</v>
      </c>
      <c r="BP3368" s="2">
        <v>4</v>
      </c>
      <c r="BQ3368" s="2">
        <v>3</v>
      </c>
      <c r="BR3368" s="2">
        <v>2</v>
      </c>
      <c r="BS3368" s="2">
        <v>0</v>
      </c>
      <c r="BT3368" s="2">
        <v>0</v>
      </c>
      <c r="BU3368" s="2">
        <v>0</v>
      </c>
      <c r="BV3368" s="2">
        <v>0</v>
      </c>
      <c r="BW3368" s="2">
        <v>0</v>
      </c>
      <c r="BX3368" s="2">
        <v>0</v>
      </c>
      <c r="BY3368" s="2">
        <v>0</v>
      </c>
      <c r="BZ3368" s="2">
        <v>0</v>
      </c>
      <c r="CA3368" s="2">
        <v>0</v>
      </c>
      <c r="CB3368" s="2">
        <v>0</v>
      </c>
      <c r="CC3368" s="2">
        <v>0</v>
      </c>
      <c r="CD3368" s="2">
        <v>0</v>
      </c>
      <c r="CE3368" s="2">
        <v>0</v>
      </c>
      <c r="CF3368" s="2">
        <v>0</v>
      </c>
      <c r="CG3368" s="2">
        <v>0</v>
      </c>
      <c r="CH3368" s="2">
        <v>0</v>
      </c>
      <c r="CI3368" s="2">
        <v>0</v>
      </c>
      <c r="CJ3368" s="2">
        <v>0</v>
      </c>
      <c r="CK3368" s="2">
        <v>2</v>
      </c>
      <c r="CL3368" s="2">
        <v>0</v>
      </c>
    </row>
    <row r="3369" spans="1:90" x14ac:dyDescent="0.25">
      <c r="A3369" t="s">
        <v>115</v>
      </c>
      <c r="B3369">
        <v>20409</v>
      </c>
      <c r="C3369" t="s">
        <v>143</v>
      </c>
      <c r="D3369">
        <v>1</v>
      </c>
      <c r="E3369">
        <v>8</v>
      </c>
      <c r="F3369">
        <v>20278</v>
      </c>
      <c r="G3369">
        <v>35020278</v>
      </c>
      <c r="H3369" t="s">
        <v>4441</v>
      </c>
      <c r="I3369">
        <v>455</v>
      </c>
      <c r="J3369" t="s">
        <v>144</v>
      </c>
      <c r="K3369" t="s">
        <v>4442</v>
      </c>
      <c r="L3369">
        <v>1</v>
      </c>
      <c r="M3369" t="s">
        <v>145</v>
      </c>
      <c r="N3369">
        <v>13845180</v>
      </c>
      <c r="O3369" t="s">
        <v>92</v>
      </c>
      <c r="P3369" t="s">
        <v>4443</v>
      </c>
      <c r="Q3369">
        <v>175</v>
      </c>
      <c r="R3369">
        <v>19</v>
      </c>
      <c r="S3369">
        <v>38918411</v>
      </c>
      <c r="U3369" t="s">
        <v>4444</v>
      </c>
      <c r="V3369">
        <v>1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99</v>
      </c>
      <c r="AI3369" s="2">
        <v>121</v>
      </c>
      <c r="AJ3369" s="2">
        <v>93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0</v>
      </c>
      <c r="AQ3369" s="2">
        <v>0</v>
      </c>
      <c r="AR3369" s="2">
        <v>127</v>
      </c>
      <c r="AS3369" s="2">
        <v>0</v>
      </c>
      <c r="AT3369" s="2">
        <v>0</v>
      </c>
      <c r="AU3369" s="2">
        <v>132</v>
      </c>
      <c r="AV3369" s="2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2">
        <v>72</v>
      </c>
      <c r="BD3369" s="2">
        <v>0</v>
      </c>
      <c r="BE3369" s="2">
        <v>0</v>
      </c>
      <c r="BF3369" s="2">
        <v>0</v>
      </c>
      <c r="BG3369" s="2">
        <v>0</v>
      </c>
      <c r="BH3369" s="2">
        <v>0</v>
      </c>
      <c r="BI3369" s="2">
        <v>0</v>
      </c>
      <c r="BJ3369" s="2">
        <v>0</v>
      </c>
      <c r="BK3369" s="2">
        <v>0</v>
      </c>
      <c r="BL3369" s="2">
        <v>0</v>
      </c>
      <c r="BM3369" s="2">
        <v>0</v>
      </c>
      <c r="BN3369" s="2">
        <v>0</v>
      </c>
      <c r="BO3369" s="2">
        <v>0</v>
      </c>
      <c r="BP3369" s="2">
        <v>4</v>
      </c>
      <c r="BQ3369" s="2">
        <v>5</v>
      </c>
      <c r="BR3369" s="2">
        <v>4</v>
      </c>
      <c r="BS3369" s="2">
        <v>0</v>
      </c>
      <c r="BT3369" s="2">
        <v>0</v>
      </c>
      <c r="BU3369" s="2">
        <v>0</v>
      </c>
      <c r="BV3369" s="2">
        <v>0</v>
      </c>
      <c r="BW3369" s="2">
        <v>0</v>
      </c>
      <c r="BX3369" s="2">
        <v>0</v>
      </c>
      <c r="BY3369" s="2">
        <v>0</v>
      </c>
      <c r="BZ3369" s="2">
        <v>6</v>
      </c>
      <c r="CA3369" s="2">
        <v>0</v>
      </c>
      <c r="CB3369" s="2">
        <v>0</v>
      </c>
      <c r="CC3369" s="2">
        <v>7</v>
      </c>
      <c r="CD3369" s="2">
        <v>0</v>
      </c>
      <c r="CE3369" s="2">
        <v>0</v>
      </c>
      <c r="CF3369" s="2">
        <v>0</v>
      </c>
      <c r="CG3369" s="2">
        <v>0</v>
      </c>
      <c r="CH3369" s="2">
        <v>0</v>
      </c>
      <c r="CI3369" s="2">
        <v>0</v>
      </c>
      <c r="CJ3369" s="2">
        <v>0</v>
      </c>
      <c r="CK3369" s="2">
        <v>4</v>
      </c>
      <c r="CL3369" s="2">
        <v>0</v>
      </c>
    </row>
    <row r="3370" spans="1:90" x14ac:dyDescent="0.25">
      <c r="A3370" t="s">
        <v>115</v>
      </c>
      <c r="B3370">
        <v>20409</v>
      </c>
      <c r="C3370" t="s">
        <v>143</v>
      </c>
      <c r="D3370">
        <v>1</v>
      </c>
      <c r="E3370">
        <v>8</v>
      </c>
      <c r="F3370">
        <v>905392</v>
      </c>
      <c r="G3370">
        <v>35905392</v>
      </c>
      <c r="H3370" t="s">
        <v>13620</v>
      </c>
      <c r="I3370">
        <v>168</v>
      </c>
      <c r="J3370" t="s">
        <v>224</v>
      </c>
      <c r="K3370" t="s">
        <v>13621</v>
      </c>
      <c r="L3370">
        <v>1</v>
      </c>
      <c r="M3370" t="s">
        <v>224</v>
      </c>
      <c r="N3370">
        <v>13904360</v>
      </c>
      <c r="O3370" t="s">
        <v>102</v>
      </c>
      <c r="P3370" t="s">
        <v>13622</v>
      </c>
      <c r="Q3370">
        <v>181</v>
      </c>
      <c r="R3370">
        <v>19</v>
      </c>
      <c r="S3370">
        <v>38077641</v>
      </c>
      <c r="T3370">
        <v>38078843</v>
      </c>
      <c r="U3370" t="s">
        <v>13623</v>
      </c>
      <c r="V3370">
        <v>1</v>
      </c>
      <c r="W3370" s="2">
        <v>0</v>
      </c>
      <c r="X3370" s="2">
        <v>0</v>
      </c>
      <c r="Y3370" s="2">
        <v>26</v>
      </c>
      <c r="Z3370" s="2">
        <v>35</v>
      </c>
      <c r="AA3370" s="2">
        <v>39</v>
      </c>
      <c r="AB3370" s="2">
        <v>37</v>
      </c>
      <c r="AC3370" s="2">
        <v>35</v>
      </c>
      <c r="AD3370" s="2">
        <v>78</v>
      </c>
      <c r="AE3370" s="2">
        <v>85</v>
      </c>
      <c r="AF3370" s="2">
        <v>96</v>
      </c>
      <c r="AG3370" s="2">
        <v>50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2">
        <v>102</v>
      </c>
      <c r="BD3370" s="2">
        <v>0</v>
      </c>
      <c r="BE3370" s="2">
        <v>0</v>
      </c>
      <c r="BF3370" s="2">
        <v>0</v>
      </c>
      <c r="BG3370" s="2">
        <v>1</v>
      </c>
      <c r="BH3370" s="2">
        <v>2</v>
      </c>
      <c r="BI3370" s="2">
        <v>2</v>
      </c>
      <c r="BJ3370" s="2">
        <v>2</v>
      </c>
      <c r="BK3370" s="2">
        <v>3</v>
      </c>
      <c r="BL3370" s="2">
        <v>3</v>
      </c>
      <c r="BM3370" s="2">
        <v>4</v>
      </c>
      <c r="BN3370" s="2">
        <v>4</v>
      </c>
      <c r="BO3370" s="2">
        <v>4</v>
      </c>
      <c r="BP3370" s="2">
        <v>0</v>
      </c>
      <c r="BQ3370" s="2">
        <v>0</v>
      </c>
      <c r="BR3370" s="2">
        <v>0</v>
      </c>
      <c r="BS3370" s="2">
        <v>0</v>
      </c>
      <c r="BT3370" s="2">
        <v>0</v>
      </c>
      <c r="BU3370" s="2">
        <v>0</v>
      </c>
      <c r="BV3370" s="2">
        <v>0</v>
      </c>
      <c r="BW3370" s="2">
        <v>0</v>
      </c>
      <c r="BX3370" s="2">
        <v>0</v>
      </c>
      <c r="BY3370" s="2">
        <v>0</v>
      </c>
      <c r="BZ3370" s="2">
        <v>0</v>
      </c>
      <c r="CA3370" s="2">
        <v>0</v>
      </c>
      <c r="CB3370" s="2">
        <v>0</v>
      </c>
      <c r="CC3370" s="2">
        <v>0</v>
      </c>
      <c r="CD3370" s="2">
        <v>0</v>
      </c>
      <c r="CE3370" s="2">
        <v>0</v>
      </c>
      <c r="CF3370" s="2">
        <v>0</v>
      </c>
      <c r="CG3370" s="2">
        <v>0</v>
      </c>
      <c r="CH3370" s="2">
        <v>0</v>
      </c>
      <c r="CI3370" s="2">
        <v>0</v>
      </c>
      <c r="CJ3370" s="2">
        <v>0</v>
      </c>
      <c r="CK3370" s="2">
        <v>7</v>
      </c>
      <c r="CL3370" s="2">
        <v>0</v>
      </c>
    </row>
    <row r="3371" spans="1:90" x14ac:dyDescent="0.25">
      <c r="A3371" t="s">
        <v>115</v>
      </c>
      <c r="B3371">
        <v>20409</v>
      </c>
      <c r="C3371" t="s">
        <v>143</v>
      </c>
      <c r="D3371">
        <v>1</v>
      </c>
      <c r="E3371">
        <v>8</v>
      </c>
      <c r="F3371">
        <v>17673</v>
      </c>
      <c r="G3371">
        <v>35017673</v>
      </c>
      <c r="H3371" t="s">
        <v>13638</v>
      </c>
      <c r="I3371">
        <v>662</v>
      </c>
      <c r="J3371" t="s">
        <v>1828</v>
      </c>
      <c r="K3371" t="s">
        <v>12022</v>
      </c>
      <c r="L3371">
        <v>1</v>
      </c>
      <c r="M3371" t="s">
        <v>1828</v>
      </c>
      <c r="N3371">
        <v>13930000</v>
      </c>
      <c r="O3371" t="s">
        <v>162</v>
      </c>
      <c r="P3371" t="s">
        <v>13639</v>
      </c>
      <c r="Q3371">
        <v>1551</v>
      </c>
      <c r="R3371">
        <v>19</v>
      </c>
      <c r="S3371">
        <v>38921288</v>
      </c>
      <c r="T3371">
        <v>38924922</v>
      </c>
      <c r="U3371" t="s">
        <v>13640</v>
      </c>
      <c r="V3371">
        <v>1</v>
      </c>
      <c r="W3371" s="2">
        <v>0</v>
      </c>
      <c r="X3371" s="2">
        <v>0</v>
      </c>
      <c r="Y3371" s="2">
        <v>0</v>
      </c>
      <c r="Z3371" s="2">
        <v>52</v>
      </c>
      <c r="AA3371" s="2">
        <v>88</v>
      </c>
      <c r="AB3371" s="2">
        <v>65</v>
      </c>
      <c r="AC3371" s="2">
        <v>74</v>
      </c>
      <c r="AD3371" s="2">
        <v>65</v>
      </c>
      <c r="AE3371" s="2">
        <v>69</v>
      </c>
      <c r="AF3371" s="2">
        <v>90</v>
      </c>
      <c r="AG3371" s="2">
        <v>41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0</v>
      </c>
      <c r="AV3371" s="2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2">
        <v>16</v>
      </c>
      <c r="BD3371" s="2">
        <v>0</v>
      </c>
      <c r="BE3371" s="2">
        <v>0</v>
      </c>
      <c r="BF3371" s="2">
        <v>0</v>
      </c>
      <c r="BG3371" s="2">
        <v>0</v>
      </c>
      <c r="BH3371" s="2">
        <v>2</v>
      </c>
      <c r="BI3371" s="2">
        <v>5</v>
      </c>
      <c r="BJ3371" s="2">
        <v>6</v>
      </c>
      <c r="BK3371" s="2">
        <v>5</v>
      </c>
      <c r="BL3371" s="2">
        <v>3</v>
      </c>
      <c r="BM3371" s="2">
        <v>4</v>
      </c>
      <c r="BN3371" s="2">
        <v>6</v>
      </c>
      <c r="BO3371" s="2">
        <v>4</v>
      </c>
      <c r="BP3371" s="2">
        <v>0</v>
      </c>
      <c r="BQ3371" s="2">
        <v>0</v>
      </c>
      <c r="BR3371" s="2">
        <v>0</v>
      </c>
      <c r="BS3371" s="2">
        <v>0</v>
      </c>
      <c r="BT3371" s="2">
        <v>0</v>
      </c>
      <c r="BU3371" s="2">
        <v>0</v>
      </c>
      <c r="BV3371" s="2">
        <v>0</v>
      </c>
      <c r="BW3371" s="2">
        <v>0</v>
      </c>
      <c r="BX3371" s="2">
        <v>0</v>
      </c>
      <c r="BY3371" s="2">
        <v>0</v>
      </c>
      <c r="BZ3371" s="2">
        <v>0</v>
      </c>
      <c r="CA3371" s="2">
        <v>0</v>
      </c>
      <c r="CB3371" s="2">
        <v>0</v>
      </c>
      <c r="CC3371" s="2">
        <v>0</v>
      </c>
      <c r="CD3371" s="2">
        <v>0</v>
      </c>
      <c r="CE3371" s="2">
        <v>0</v>
      </c>
      <c r="CF3371" s="2">
        <v>0</v>
      </c>
      <c r="CG3371" s="2">
        <v>0</v>
      </c>
      <c r="CH3371" s="2">
        <v>0</v>
      </c>
      <c r="CI3371" s="2">
        <v>0</v>
      </c>
      <c r="CJ3371" s="2">
        <v>0</v>
      </c>
      <c r="CK3371" s="2">
        <v>2</v>
      </c>
      <c r="CL3371" s="2">
        <v>0</v>
      </c>
    </row>
    <row r="3372" spans="1:90" x14ac:dyDescent="0.25">
      <c r="A3372" t="s">
        <v>115</v>
      </c>
      <c r="B3372">
        <v>20409</v>
      </c>
      <c r="C3372" t="s">
        <v>143</v>
      </c>
      <c r="D3372">
        <v>1</v>
      </c>
      <c r="E3372">
        <v>8</v>
      </c>
      <c r="F3372">
        <v>47065</v>
      </c>
      <c r="G3372">
        <v>35047065</v>
      </c>
      <c r="H3372" t="s">
        <v>8576</v>
      </c>
      <c r="I3372">
        <v>662</v>
      </c>
      <c r="J3372" t="s">
        <v>1828</v>
      </c>
      <c r="K3372" t="s">
        <v>551</v>
      </c>
      <c r="L3372">
        <v>1</v>
      </c>
      <c r="M3372" t="s">
        <v>1828</v>
      </c>
      <c r="N3372">
        <v>13930000</v>
      </c>
      <c r="O3372" t="s">
        <v>162</v>
      </c>
      <c r="P3372" t="s">
        <v>8577</v>
      </c>
      <c r="Q3372" t="s">
        <v>127</v>
      </c>
      <c r="R3372">
        <v>19</v>
      </c>
      <c r="S3372">
        <v>38923834</v>
      </c>
      <c r="U3372" t="s">
        <v>8578</v>
      </c>
      <c r="V3372">
        <v>2</v>
      </c>
      <c r="W3372" s="2">
        <v>0</v>
      </c>
      <c r="X3372" s="2">
        <v>0</v>
      </c>
      <c r="Y3372" s="2">
        <v>0</v>
      </c>
      <c r="Z3372" s="2">
        <v>23</v>
      </c>
      <c r="AA3372" s="2">
        <v>30</v>
      </c>
      <c r="AB3372" s="2">
        <v>25</v>
      </c>
      <c r="AC3372" s="2">
        <v>30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0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0</v>
      </c>
      <c r="AV3372" s="2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  <c r="BG3372" s="2">
        <v>0</v>
      </c>
      <c r="BH3372" s="2">
        <v>1</v>
      </c>
      <c r="BI3372" s="2">
        <v>2</v>
      </c>
      <c r="BJ3372" s="2">
        <v>1</v>
      </c>
      <c r="BK3372" s="2">
        <v>2</v>
      </c>
      <c r="BL3372" s="2">
        <v>0</v>
      </c>
      <c r="BM3372" s="2">
        <v>0</v>
      </c>
      <c r="BN3372" s="2">
        <v>0</v>
      </c>
      <c r="BO3372" s="2">
        <v>0</v>
      </c>
      <c r="BP3372" s="2">
        <v>0</v>
      </c>
      <c r="BQ3372" s="2">
        <v>0</v>
      </c>
      <c r="BR3372" s="2">
        <v>0</v>
      </c>
      <c r="BS3372" s="2">
        <v>0</v>
      </c>
      <c r="BT3372" s="2">
        <v>0</v>
      </c>
      <c r="BU3372" s="2">
        <v>0</v>
      </c>
      <c r="BV3372" s="2">
        <v>0</v>
      </c>
      <c r="BW3372" s="2">
        <v>0</v>
      </c>
      <c r="BX3372" s="2">
        <v>0</v>
      </c>
      <c r="BY3372" s="2">
        <v>0</v>
      </c>
      <c r="BZ3372" s="2">
        <v>0</v>
      </c>
      <c r="CA3372" s="2">
        <v>0</v>
      </c>
      <c r="CB3372" s="2">
        <v>0</v>
      </c>
      <c r="CC3372" s="2">
        <v>0</v>
      </c>
      <c r="CD3372" s="2">
        <v>0</v>
      </c>
      <c r="CE3372" s="2">
        <v>0</v>
      </c>
      <c r="CF3372" s="2">
        <v>0</v>
      </c>
      <c r="CG3372" s="2">
        <v>0</v>
      </c>
      <c r="CH3372" s="2">
        <v>0</v>
      </c>
      <c r="CI3372" s="2">
        <v>0</v>
      </c>
      <c r="CJ3372" s="2">
        <v>0</v>
      </c>
      <c r="CK3372" s="2">
        <v>0</v>
      </c>
      <c r="CL3372" s="2">
        <v>0</v>
      </c>
    </row>
    <row r="3373" spans="1:90" x14ac:dyDescent="0.25">
      <c r="A3373" t="s">
        <v>115</v>
      </c>
      <c r="B3373">
        <v>20409</v>
      </c>
      <c r="C3373" t="s">
        <v>143</v>
      </c>
      <c r="D3373">
        <v>1</v>
      </c>
      <c r="E3373">
        <v>8</v>
      </c>
      <c r="F3373">
        <v>17565</v>
      </c>
      <c r="G3373">
        <v>35017565</v>
      </c>
      <c r="H3373" t="s">
        <v>12856</v>
      </c>
      <c r="I3373">
        <v>168</v>
      </c>
      <c r="J3373" t="s">
        <v>224</v>
      </c>
      <c r="K3373" t="s">
        <v>12857</v>
      </c>
      <c r="L3373">
        <v>3</v>
      </c>
      <c r="M3373" t="s">
        <v>4440</v>
      </c>
      <c r="N3373">
        <v>13909010</v>
      </c>
      <c r="O3373" t="s">
        <v>92</v>
      </c>
      <c r="P3373" t="s">
        <v>12858</v>
      </c>
      <c r="Q3373" t="s">
        <v>127</v>
      </c>
      <c r="R3373">
        <v>19</v>
      </c>
      <c r="S3373">
        <v>38072474</v>
      </c>
      <c r="T3373">
        <v>38081041</v>
      </c>
      <c r="U3373" t="s">
        <v>12859</v>
      </c>
      <c r="V3373">
        <v>1</v>
      </c>
      <c r="W3373" s="2">
        <v>0</v>
      </c>
      <c r="X3373" s="2">
        <v>0</v>
      </c>
      <c r="Y3373" s="2">
        <v>26</v>
      </c>
      <c r="Z3373" s="2">
        <v>26</v>
      </c>
      <c r="AA3373" s="2">
        <v>34</v>
      </c>
      <c r="AB3373" s="2">
        <v>35</v>
      </c>
      <c r="AC3373" s="2">
        <v>50</v>
      </c>
      <c r="AD3373" s="2">
        <v>34</v>
      </c>
      <c r="AE3373" s="2">
        <v>46</v>
      </c>
      <c r="AF3373" s="2">
        <v>44</v>
      </c>
      <c r="AG3373" s="2">
        <v>22</v>
      </c>
      <c r="AH3373" s="2">
        <v>39</v>
      </c>
      <c r="AI3373" s="2">
        <v>46</v>
      </c>
      <c r="AJ3373" s="2">
        <v>26</v>
      </c>
      <c r="AK3373" s="2">
        <v>0</v>
      </c>
      <c r="AL3373" s="2">
        <v>0</v>
      </c>
      <c r="AM3373" s="2">
        <v>0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2">
        <v>13</v>
      </c>
      <c r="BD3373" s="2">
        <v>0</v>
      </c>
      <c r="BE3373" s="2">
        <v>0</v>
      </c>
      <c r="BF3373" s="2">
        <v>0</v>
      </c>
      <c r="BG3373" s="2">
        <v>2</v>
      </c>
      <c r="BH3373" s="2">
        <v>1</v>
      </c>
      <c r="BI3373" s="2">
        <v>2</v>
      </c>
      <c r="BJ3373" s="2">
        <v>3</v>
      </c>
      <c r="BK3373" s="2">
        <v>2</v>
      </c>
      <c r="BL3373" s="2">
        <v>2</v>
      </c>
      <c r="BM3373" s="2">
        <v>3</v>
      </c>
      <c r="BN3373" s="2">
        <v>4</v>
      </c>
      <c r="BO3373" s="2">
        <v>1</v>
      </c>
      <c r="BP3373" s="2">
        <v>3</v>
      </c>
      <c r="BQ3373" s="2">
        <v>3</v>
      </c>
      <c r="BR3373" s="2">
        <v>1</v>
      </c>
      <c r="BS3373" s="2">
        <v>0</v>
      </c>
      <c r="BT3373" s="2">
        <v>0</v>
      </c>
      <c r="BU3373" s="2">
        <v>0</v>
      </c>
      <c r="BV3373" s="2">
        <v>0</v>
      </c>
      <c r="BW3373" s="2">
        <v>0</v>
      </c>
      <c r="BX3373" s="2">
        <v>0</v>
      </c>
      <c r="BY3373" s="2">
        <v>0</v>
      </c>
      <c r="BZ3373" s="2">
        <v>0</v>
      </c>
      <c r="CA3373" s="2">
        <v>0</v>
      </c>
      <c r="CB3373" s="2">
        <v>0</v>
      </c>
      <c r="CC3373" s="2">
        <v>0</v>
      </c>
      <c r="CD3373" s="2">
        <v>0</v>
      </c>
      <c r="CE3373" s="2">
        <v>0</v>
      </c>
      <c r="CF3373" s="2">
        <v>0</v>
      </c>
      <c r="CG3373" s="2">
        <v>0</v>
      </c>
      <c r="CH3373" s="2">
        <v>0</v>
      </c>
      <c r="CI3373" s="2">
        <v>0</v>
      </c>
      <c r="CJ3373" s="2">
        <v>0</v>
      </c>
      <c r="CK3373" s="2">
        <v>1</v>
      </c>
      <c r="CL3373" s="2">
        <v>0</v>
      </c>
    </row>
    <row r="3374" spans="1:90" x14ac:dyDescent="0.25">
      <c r="A3374" t="s">
        <v>115</v>
      </c>
      <c r="B3374">
        <v>20409</v>
      </c>
      <c r="C3374" t="s">
        <v>143</v>
      </c>
      <c r="D3374">
        <v>1</v>
      </c>
      <c r="E3374">
        <v>8</v>
      </c>
      <c r="F3374">
        <v>925287</v>
      </c>
      <c r="G3374">
        <v>35925287</v>
      </c>
      <c r="H3374" t="s">
        <v>10400</v>
      </c>
      <c r="I3374">
        <v>455</v>
      </c>
      <c r="J3374" t="s">
        <v>144</v>
      </c>
      <c r="K3374" t="s">
        <v>8850</v>
      </c>
      <c r="L3374">
        <v>1</v>
      </c>
      <c r="M3374" t="s">
        <v>145</v>
      </c>
      <c r="N3374">
        <v>13841030</v>
      </c>
      <c r="O3374" t="s">
        <v>92</v>
      </c>
      <c r="P3374" t="s">
        <v>10401</v>
      </c>
      <c r="Q3374">
        <v>20</v>
      </c>
      <c r="R3374">
        <v>19</v>
      </c>
      <c r="S3374">
        <v>38185100</v>
      </c>
      <c r="U3374" t="s">
        <v>10402</v>
      </c>
      <c r="V3374">
        <v>1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50</v>
      </c>
      <c r="AE3374" s="2">
        <v>47</v>
      </c>
      <c r="AF3374" s="2">
        <v>66</v>
      </c>
      <c r="AG3374" s="2">
        <v>58</v>
      </c>
      <c r="AH3374" s="2">
        <v>159</v>
      </c>
      <c r="AI3374" s="2">
        <v>118</v>
      </c>
      <c r="AJ3374" s="2">
        <v>60</v>
      </c>
      <c r="AK3374" s="2">
        <v>0</v>
      </c>
      <c r="AL3374" s="2">
        <v>0</v>
      </c>
      <c r="AM3374" s="2">
        <v>0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0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2">
        <v>38</v>
      </c>
      <c r="BD3374" s="2">
        <v>0</v>
      </c>
      <c r="BE3374" s="2">
        <v>0</v>
      </c>
      <c r="BF3374" s="2">
        <v>0</v>
      </c>
      <c r="BG3374" s="2">
        <v>0</v>
      </c>
      <c r="BH3374" s="2">
        <v>0</v>
      </c>
      <c r="BI3374" s="2">
        <v>0</v>
      </c>
      <c r="BJ3374" s="2">
        <v>0</v>
      </c>
      <c r="BK3374" s="2">
        <v>0</v>
      </c>
      <c r="BL3374" s="2">
        <v>4</v>
      </c>
      <c r="BM3374" s="2">
        <v>3</v>
      </c>
      <c r="BN3374" s="2">
        <v>4</v>
      </c>
      <c r="BO3374" s="2">
        <v>3</v>
      </c>
      <c r="BP3374" s="2">
        <v>7</v>
      </c>
      <c r="BQ3374" s="2">
        <v>4</v>
      </c>
      <c r="BR3374" s="2">
        <v>4</v>
      </c>
      <c r="BS3374" s="2">
        <v>0</v>
      </c>
      <c r="BT3374" s="2">
        <v>0</v>
      </c>
      <c r="BU3374" s="2">
        <v>0</v>
      </c>
      <c r="BV3374" s="2">
        <v>0</v>
      </c>
      <c r="BW3374" s="2">
        <v>0</v>
      </c>
      <c r="BX3374" s="2">
        <v>0</v>
      </c>
      <c r="BY3374" s="2">
        <v>0</v>
      </c>
      <c r="BZ3374" s="2">
        <v>0</v>
      </c>
      <c r="CA3374" s="2">
        <v>0</v>
      </c>
      <c r="CB3374" s="2">
        <v>0</v>
      </c>
      <c r="CC3374" s="2">
        <v>0</v>
      </c>
      <c r="CD3374" s="2">
        <v>0</v>
      </c>
      <c r="CE3374" s="2">
        <v>0</v>
      </c>
      <c r="CF3374" s="2">
        <v>0</v>
      </c>
      <c r="CG3374" s="2">
        <v>0</v>
      </c>
      <c r="CH3374" s="2">
        <v>0</v>
      </c>
      <c r="CI3374" s="2">
        <v>0</v>
      </c>
      <c r="CJ3374" s="2">
        <v>0</v>
      </c>
      <c r="CK3374" s="2">
        <v>4</v>
      </c>
      <c r="CL3374" s="2">
        <v>0</v>
      </c>
    </row>
    <row r="3375" spans="1:90" x14ac:dyDescent="0.25">
      <c r="A3375" t="s">
        <v>115</v>
      </c>
      <c r="B3375">
        <v>20409</v>
      </c>
      <c r="C3375" t="s">
        <v>143</v>
      </c>
      <c r="D3375">
        <v>1</v>
      </c>
      <c r="E3375">
        <v>8</v>
      </c>
      <c r="F3375">
        <v>17528</v>
      </c>
      <c r="G3375">
        <v>35017528</v>
      </c>
      <c r="H3375" t="s">
        <v>11379</v>
      </c>
      <c r="I3375">
        <v>168</v>
      </c>
      <c r="J3375" t="s">
        <v>224</v>
      </c>
      <c r="K3375" t="s">
        <v>346</v>
      </c>
      <c r="L3375">
        <v>1</v>
      </c>
      <c r="M3375" t="s">
        <v>224</v>
      </c>
      <c r="N3375">
        <v>13901154</v>
      </c>
      <c r="O3375" t="s">
        <v>92</v>
      </c>
      <c r="P3375" t="s">
        <v>11380</v>
      </c>
      <c r="Q3375">
        <v>20</v>
      </c>
      <c r="R3375">
        <v>19</v>
      </c>
      <c r="S3375">
        <v>38074263</v>
      </c>
      <c r="T3375">
        <v>38081066</v>
      </c>
      <c r="U3375" t="s">
        <v>11381</v>
      </c>
      <c r="V3375">
        <v>1</v>
      </c>
      <c r="W3375" s="2">
        <v>0</v>
      </c>
      <c r="X3375" s="2">
        <v>0</v>
      </c>
      <c r="Y3375" s="2">
        <v>47</v>
      </c>
      <c r="Z3375" s="2">
        <v>46</v>
      </c>
      <c r="AA3375" s="2">
        <v>27</v>
      </c>
      <c r="AB3375" s="2">
        <v>30</v>
      </c>
      <c r="AC3375" s="2">
        <v>59</v>
      </c>
      <c r="AD3375" s="2">
        <v>97</v>
      </c>
      <c r="AE3375" s="2">
        <v>70</v>
      </c>
      <c r="AF3375" s="2">
        <v>67</v>
      </c>
      <c r="AG3375" s="2">
        <v>67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0</v>
      </c>
      <c r="AV3375" s="2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0</v>
      </c>
      <c r="BB3375" s="2">
        <v>0</v>
      </c>
      <c r="BC3375" s="2">
        <v>91</v>
      </c>
      <c r="BD3375" s="2">
        <v>0</v>
      </c>
      <c r="BE3375" s="2">
        <v>0</v>
      </c>
      <c r="BF3375" s="2">
        <v>0</v>
      </c>
      <c r="BG3375" s="2">
        <v>2</v>
      </c>
      <c r="BH3375" s="2">
        <v>2</v>
      </c>
      <c r="BI3375" s="2">
        <v>2</v>
      </c>
      <c r="BJ3375" s="2">
        <v>1</v>
      </c>
      <c r="BK3375" s="2">
        <v>3</v>
      </c>
      <c r="BL3375" s="2">
        <v>5</v>
      </c>
      <c r="BM3375" s="2">
        <v>2</v>
      </c>
      <c r="BN3375" s="2">
        <v>3</v>
      </c>
      <c r="BO3375" s="2">
        <v>3</v>
      </c>
      <c r="BP3375" s="2">
        <v>0</v>
      </c>
      <c r="BQ3375" s="2">
        <v>0</v>
      </c>
      <c r="BR3375" s="2">
        <v>0</v>
      </c>
      <c r="BS3375" s="2">
        <v>0</v>
      </c>
      <c r="BT3375" s="2">
        <v>0</v>
      </c>
      <c r="BU3375" s="2">
        <v>0</v>
      </c>
      <c r="BV3375" s="2">
        <v>0</v>
      </c>
      <c r="BW3375" s="2">
        <v>0</v>
      </c>
      <c r="BX3375" s="2">
        <v>0</v>
      </c>
      <c r="BY3375" s="2">
        <v>0</v>
      </c>
      <c r="BZ3375" s="2">
        <v>0</v>
      </c>
      <c r="CA3375" s="2">
        <v>0</v>
      </c>
      <c r="CB3375" s="2">
        <v>0</v>
      </c>
      <c r="CC3375" s="2">
        <v>0</v>
      </c>
      <c r="CD3375" s="2">
        <v>0</v>
      </c>
      <c r="CE3375" s="2">
        <v>0</v>
      </c>
      <c r="CF3375" s="2">
        <v>0</v>
      </c>
      <c r="CG3375" s="2">
        <v>0</v>
      </c>
      <c r="CH3375" s="2">
        <v>0</v>
      </c>
      <c r="CI3375" s="2">
        <v>0</v>
      </c>
      <c r="CJ3375" s="2">
        <v>0</v>
      </c>
      <c r="CK3375" s="2">
        <v>3</v>
      </c>
      <c r="CL3375" s="2">
        <v>0</v>
      </c>
    </row>
    <row r="3376" spans="1:90" x14ac:dyDescent="0.25">
      <c r="A3376" t="s">
        <v>115</v>
      </c>
      <c r="B3376">
        <v>20409</v>
      </c>
      <c r="C3376" t="s">
        <v>143</v>
      </c>
      <c r="D3376">
        <v>1</v>
      </c>
      <c r="E3376">
        <v>8</v>
      </c>
      <c r="F3376">
        <v>20631</v>
      </c>
      <c r="G3376">
        <v>35020631</v>
      </c>
      <c r="H3376" t="s">
        <v>8913</v>
      </c>
      <c r="I3376">
        <v>456</v>
      </c>
      <c r="J3376" t="s">
        <v>143</v>
      </c>
      <c r="K3376" t="s">
        <v>91</v>
      </c>
      <c r="L3376">
        <v>1</v>
      </c>
      <c r="M3376" t="s">
        <v>143</v>
      </c>
      <c r="N3376">
        <v>13800190</v>
      </c>
      <c r="O3376" t="s">
        <v>92</v>
      </c>
      <c r="P3376" t="s">
        <v>8914</v>
      </c>
      <c r="Q3376">
        <v>270</v>
      </c>
      <c r="R3376">
        <v>19</v>
      </c>
      <c r="S3376">
        <v>38060233</v>
      </c>
      <c r="T3376">
        <v>38065507</v>
      </c>
      <c r="U3376" t="s">
        <v>8915</v>
      </c>
      <c r="V3376">
        <v>1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45</v>
      </c>
      <c r="AE3376" s="2">
        <v>56</v>
      </c>
      <c r="AF3376" s="2">
        <v>56</v>
      </c>
      <c r="AG3376" s="2">
        <v>55</v>
      </c>
      <c r="AH3376" s="2">
        <v>206</v>
      </c>
      <c r="AI3376" s="2">
        <v>161</v>
      </c>
      <c r="AJ3376" s="2">
        <v>109</v>
      </c>
      <c r="AK3376" s="2">
        <v>0</v>
      </c>
      <c r="AL3376" s="2">
        <v>0</v>
      </c>
      <c r="AM3376" s="2">
        <v>0</v>
      </c>
      <c r="AN3376" s="2">
        <v>0</v>
      </c>
      <c r="AO3376" s="2">
        <v>0</v>
      </c>
      <c r="AP3376" s="2">
        <v>0</v>
      </c>
      <c r="AQ3376" s="2">
        <v>0</v>
      </c>
      <c r="AR3376" s="2">
        <v>263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  <c r="BG3376" s="2">
        <v>0</v>
      </c>
      <c r="BH3376" s="2">
        <v>0</v>
      </c>
      <c r="BI3376" s="2">
        <v>0</v>
      </c>
      <c r="BJ3376" s="2">
        <v>0</v>
      </c>
      <c r="BK3376" s="2">
        <v>0</v>
      </c>
      <c r="BL3376" s="2">
        <v>4</v>
      </c>
      <c r="BM3376" s="2">
        <v>2</v>
      </c>
      <c r="BN3376" s="2">
        <v>2</v>
      </c>
      <c r="BO3376" s="2">
        <v>4</v>
      </c>
      <c r="BP3376" s="2">
        <v>7</v>
      </c>
      <c r="BQ3376" s="2">
        <v>5</v>
      </c>
      <c r="BR3376" s="2">
        <v>3</v>
      </c>
      <c r="BS3376" s="2">
        <v>0</v>
      </c>
      <c r="BT3376" s="2">
        <v>0</v>
      </c>
      <c r="BU3376" s="2">
        <v>0</v>
      </c>
      <c r="BV3376" s="2">
        <v>0</v>
      </c>
      <c r="BW3376" s="2">
        <v>0</v>
      </c>
      <c r="BX3376" s="2">
        <v>0</v>
      </c>
      <c r="BY3376" s="2">
        <v>0</v>
      </c>
      <c r="BZ3376" s="2">
        <v>11</v>
      </c>
      <c r="CA3376" s="2">
        <v>0</v>
      </c>
      <c r="CB3376" s="2">
        <v>0</v>
      </c>
      <c r="CC3376" s="2">
        <v>0</v>
      </c>
      <c r="CD3376" s="2">
        <v>0</v>
      </c>
      <c r="CE3376" s="2">
        <v>0</v>
      </c>
      <c r="CF3376" s="2">
        <v>0</v>
      </c>
      <c r="CG3376" s="2">
        <v>0</v>
      </c>
      <c r="CH3376" s="2">
        <v>0</v>
      </c>
      <c r="CI3376" s="2">
        <v>0</v>
      </c>
      <c r="CJ3376" s="2">
        <v>0</v>
      </c>
      <c r="CK3376" s="2">
        <v>0</v>
      </c>
      <c r="CL3376" s="2">
        <v>0</v>
      </c>
    </row>
    <row r="3377" spans="1:90" x14ac:dyDescent="0.25">
      <c r="A3377" t="s">
        <v>115</v>
      </c>
      <c r="B3377">
        <v>20409</v>
      </c>
      <c r="C3377" t="s">
        <v>143</v>
      </c>
      <c r="D3377">
        <v>1</v>
      </c>
      <c r="E3377">
        <v>8</v>
      </c>
      <c r="F3377">
        <v>20485</v>
      </c>
      <c r="G3377">
        <v>35020485</v>
      </c>
      <c r="H3377" t="s">
        <v>12723</v>
      </c>
      <c r="I3377">
        <v>270</v>
      </c>
      <c r="J3377" t="s">
        <v>2214</v>
      </c>
      <c r="K3377" t="s">
        <v>12724</v>
      </c>
      <c r="L3377">
        <v>1</v>
      </c>
      <c r="M3377" t="s">
        <v>2214</v>
      </c>
      <c r="N3377">
        <v>13835000</v>
      </c>
      <c r="O3377" t="s">
        <v>92</v>
      </c>
      <c r="P3377" t="s">
        <v>12725</v>
      </c>
      <c r="Q3377">
        <v>680</v>
      </c>
      <c r="R3377">
        <v>19</v>
      </c>
      <c r="S3377">
        <v>38661402</v>
      </c>
      <c r="T3377">
        <v>38662725</v>
      </c>
      <c r="U3377" t="s">
        <v>12726</v>
      </c>
      <c r="V3377">
        <v>1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69</v>
      </c>
      <c r="AE3377" s="2">
        <v>106</v>
      </c>
      <c r="AF3377" s="2">
        <v>89</v>
      </c>
      <c r="AG3377" s="2">
        <v>50</v>
      </c>
      <c r="AH3377" s="2">
        <v>76</v>
      </c>
      <c r="AI3377" s="2">
        <v>56</v>
      </c>
      <c r="AJ3377" s="2">
        <v>104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82</v>
      </c>
      <c r="AV3377" s="2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2">
        <v>40</v>
      </c>
      <c r="BD3377" s="2">
        <v>0</v>
      </c>
      <c r="BE3377" s="2">
        <v>0</v>
      </c>
      <c r="BF3377" s="2">
        <v>0</v>
      </c>
      <c r="BG3377" s="2">
        <v>0</v>
      </c>
      <c r="BH3377" s="2">
        <v>0</v>
      </c>
      <c r="BI3377" s="2">
        <v>0</v>
      </c>
      <c r="BJ3377" s="2">
        <v>0</v>
      </c>
      <c r="BK3377" s="2">
        <v>0</v>
      </c>
      <c r="BL3377" s="2">
        <v>4</v>
      </c>
      <c r="BM3377" s="2">
        <v>4</v>
      </c>
      <c r="BN3377" s="2">
        <v>5</v>
      </c>
      <c r="BO3377" s="2">
        <v>2</v>
      </c>
      <c r="BP3377" s="2">
        <v>3</v>
      </c>
      <c r="BQ3377" s="2">
        <v>4</v>
      </c>
      <c r="BR3377" s="2">
        <v>3</v>
      </c>
      <c r="BS3377" s="2">
        <v>0</v>
      </c>
      <c r="BT3377" s="2">
        <v>0</v>
      </c>
      <c r="BU3377" s="2">
        <v>0</v>
      </c>
      <c r="BV3377" s="2">
        <v>0</v>
      </c>
      <c r="BW3377" s="2">
        <v>0</v>
      </c>
      <c r="BX3377" s="2">
        <v>0</v>
      </c>
      <c r="BY3377" s="2">
        <v>0</v>
      </c>
      <c r="BZ3377" s="2">
        <v>0</v>
      </c>
      <c r="CA3377" s="2">
        <v>0</v>
      </c>
      <c r="CB3377" s="2">
        <v>0</v>
      </c>
      <c r="CC3377" s="2">
        <v>3</v>
      </c>
      <c r="CD3377" s="2">
        <v>0</v>
      </c>
      <c r="CE3377" s="2">
        <v>0</v>
      </c>
      <c r="CF3377" s="2">
        <v>0</v>
      </c>
      <c r="CG3377" s="2">
        <v>0</v>
      </c>
      <c r="CH3377" s="2">
        <v>0</v>
      </c>
      <c r="CI3377" s="2">
        <v>0</v>
      </c>
      <c r="CJ3377" s="2">
        <v>0</v>
      </c>
      <c r="CK3377" s="2">
        <v>3</v>
      </c>
      <c r="CL3377" s="2">
        <v>0</v>
      </c>
    </row>
    <row r="3378" spans="1:90" x14ac:dyDescent="0.25">
      <c r="A3378" t="s">
        <v>115</v>
      </c>
      <c r="B3378">
        <v>20409</v>
      </c>
      <c r="C3378" t="s">
        <v>143</v>
      </c>
      <c r="D3378">
        <v>1</v>
      </c>
      <c r="E3378">
        <v>8</v>
      </c>
      <c r="F3378">
        <v>20539</v>
      </c>
      <c r="G3378">
        <v>35020539</v>
      </c>
      <c r="H3378" t="s">
        <v>18111</v>
      </c>
      <c r="I3378">
        <v>456</v>
      </c>
      <c r="J3378" t="s">
        <v>143</v>
      </c>
      <c r="K3378" t="s">
        <v>91</v>
      </c>
      <c r="L3378">
        <v>1</v>
      </c>
      <c r="M3378" t="s">
        <v>143</v>
      </c>
      <c r="N3378">
        <v>13800050</v>
      </c>
      <c r="O3378" t="s">
        <v>92</v>
      </c>
      <c r="P3378" t="s">
        <v>18112</v>
      </c>
      <c r="Q3378">
        <v>195</v>
      </c>
      <c r="R3378">
        <v>19</v>
      </c>
      <c r="S3378">
        <v>38064106</v>
      </c>
      <c r="T3378">
        <v>38621262</v>
      </c>
      <c r="U3378" t="s">
        <v>18113</v>
      </c>
      <c r="V3378">
        <v>1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72</v>
      </c>
      <c r="AE3378" s="2">
        <v>64</v>
      </c>
      <c r="AF3378" s="2">
        <v>70</v>
      </c>
      <c r="AG3378" s="2">
        <v>68</v>
      </c>
      <c r="AH3378" s="2">
        <v>122</v>
      </c>
      <c r="AI3378" s="2">
        <v>100</v>
      </c>
      <c r="AJ3378" s="2">
        <v>75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102</v>
      </c>
      <c r="AV3378" s="2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  <c r="BG3378" s="2">
        <v>0</v>
      </c>
      <c r="BH3378" s="2">
        <v>0</v>
      </c>
      <c r="BI3378" s="2">
        <v>0</v>
      </c>
      <c r="BJ3378" s="2">
        <v>0</v>
      </c>
      <c r="BK3378" s="2">
        <v>0</v>
      </c>
      <c r="BL3378" s="2">
        <v>5</v>
      </c>
      <c r="BM3378" s="2">
        <v>3</v>
      </c>
      <c r="BN3378" s="2">
        <v>4</v>
      </c>
      <c r="BO3378" s="2">
        <v>4</v>
      </c>
      <c r="BP3378" s="2">
        <v>5</v>
      </c>
      <c r="BQ3378" s="2">
        <v>5</v>
      </c>
      <c r="BR3378" s="2">
        <v>4</v>
      </c>
      <c r="BS3378" s="2">
        <v>0</v>
      </c>
      <c r="BT3378" s="2">
        <v>0</v>
      </c>
      <c r="BU3378" s="2">
        <v>0</v>
      </c>
      <c r="BV3378" s="2">
        <v>0</v>
      </c>
      <c r="BW3378" s="2">
        <v>0</v>
      </c>
      <c r="BX3378" s="2">
        <v>0</v>
      </c>
      <c r="BY3378" s="2">
        <v>0</v>
      </c>
      <c r="BZ3378" s="2">
        <v>0</v>
      </c>
      <c r="CA3378" s="2">
        <v>0</v>
      </c>
      <c r="CB3378" s="2">
        <v>0</v>
      </c>
      <c r="CC3378" s="2">
        <v>4</v>
      </c>
      <c r="CD3378" s="2">
        <v>0</v>
      </c>
      <c r="CE3378" s="2">
        <v>0</v>
      </c>
      <c r="CF3378" s="2">
        <v>0</v>
      </c>
      <c r="CG3378" s="2">
        <v>0</v>
      </c>
      <c r="CH3378" s="2">
        <v>0</v>
      </c>
      <c r="CI3378" s="2">
        <v>0</v>
      </c>
      <c r="CJ3378" s="2">
        <v>0</v>
      </c>
      <c r="CK3378" s="2">
        <v>0</v>
      </c>
      <c r="CL3378" s="2">
        <v>0</v>
      </c>
    </row>
    <row r="3379" spans="1:90" x14ac:dyDescent="0.25">
      <c r="A3379" t="s">
        <v>115</v>
      </c>
      <c r="B3379">
        <v>20409</v>
      </c>
      <c r="C3379" t="s">
        <v>143</v>
      </c>
      <c r="D3379">
        <v>1</v>
      </c>
      <c r="E3379">
        <v>8</v>
      </c>
      <c r="F3379">
        <v>905380</v>
      </c>
      <c r="G3379">
        <v>35905380</v>
      </c>
      <c r="H3379" t="s">
        <v>4410</v>
      </c>
      <c r="I3379">
        <v>168</v>
      </c>
      <c r="J3379" t="s">
        <v>224</v>
      </c>
      <c r="K3379" t="s">
        <v>4411</v>
      </c>
      <c r="L3379">
        <v>1</v>
      </c>
      <c r="M3379" t="s">
        <v>224</v>
      </c>
      <c r="N3379">
        <v>13901011</v>
      </c>
      <c r="O3379" t="s">
        <v>92</v>
      </c>
      <c r="P3379" t="s">
        <v>4412</v>
      </c>
      <c r="Q3379" t="s">
        <v>4413</v>
      </c>
      <c r="R3379">
        <v>19</v>
      </c>
      <c r="S3379">
        <v>38076422</v>
      </c>
      <c r="T3379">
        <v>38076687</v>
      </c>
      <c r="U3379" t="s">
        <v>4414</v>
      </c>
      <c r="V3379">
        <v>2</v>
      </c>
      <c r="W3379" s="2">
        <v>0</v>
      </c>
      <c r="X3379" s="2">
        <v>0</v>
      </c>
      <c r="Y3379" s="2">
        <v>15</v>
      </c>
      <c r="Z3379" s="2">
        <v>15</v>
      </c>
      <c r="AA3379" s="2">
        <v>26</v>
      </c>
      <c r="AB3379" s="2">
        <v>20</v>
      </c>
      <c r="AC3379" s="2">
        <v>24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0</v>
      </c>
      <c r="AU3379" s="2">
        <v>0</v>
      </c>
      <c r="AV3379" s="2">
        <v>0</v>
      </c>
      <c r="AW3379" s="2">
        <v>0</v>
      </c>
      <c r="AX3379" s="2">
        <v>0</v>
      </c>
      <c r="AY3379" s="2">
        <v>0</v>
      </c>
      <c r="AZ3379" s="2">
        <v>0</v>
      </c>
      <c r="BA3379" s="2">
        <v>0</v>
      </c>
      <c r="BB3379" s="2">
        <v>0</v>
      </c>
      <c r="BC3379" s="2">
        <v>0</v>
      </c>
      <c r="BD3379" s="2">
        <v>0</v>
      </c>
      <c r="BE3379" s="2">
        <v>0</v>
      </c>
      <c r="BF3379" s="2">
        <v>0</v>
      </c>
      <c r="BG3379" s="2">
        <v>1</v>
      </c>
      <c r="BH3379" s="2">
        <v>1</v>
      </c>
      <c r="BI3379" s="2">
        <v>1</v>
      </c>
      <c r="BJ3379" s="2">
        <v>1</v>
      </c>
      <c r="BK3379" s="2">
        <v>2</v>
      </c>
      <c r="BL3379" s="2">
        <v>0</v>
      </c>
      <c r="BM3379" s="2">
        <v>0</v>
      </c>
      <c r="BN3379" s="2">
        <v>0</v>
      </c>
      <c r="BO3379" s="2">
        <v>0</v>
      </c>
      <c r="BP3379" s="2">
        <v>0</v>
      </c>
      <c r="BQ3379" s="2">
        <v>0</v>
      </c>
      <c r="BR3379" s="2">
        <v>0</v>
      </c>
      <c r="BS3379" s="2">
        <v>0</v>
      </c>
      <c r="BT3379" s="2">
        <v>0</v>
      </c>
      <c r="BU3379" s="2">
        <v>0</v>
      </c>
      <c r="BV3379" s="2">
        <v>0</v>
      </c>
      <c r="BW3379" s="2">
        <v>0</v>
      </c>
      <c r="BX3379" s="2">
        <v>0</v>
      </c>
      <c r="BY3379" s="2">
        <v>0</v>
      </c>
      <c r="BZ3379" s="2">
        <v>0</v>
      </c>
      <c r="CA3379" s="2">
        <v>0</v>
      </c>
      <c r="CB3379" s="2">
        <v>0</v>
      </c>
      <c r="CC3379" s="2">
        <v>0</v>
      </c>
      <c r="CD3379" s="2">
        <v>0</v>
      </c>
      <c r="CE3379" s="2">
        <v>0</v>
      </c>
      <c r="CF3379" s="2">
        <v>0</v>
      </c>
      <c r="CG3379" s="2">
        <v>0</v>
      </c>
      <c r="CH3379" s="2">
        <v>0</v>
      </c>
      <c r="CI3379" s="2">
        <v>0</v>
      </c>
      <c r="CJ3379" s="2">
        <v>0</v>
      </c>
      <c r="CK3379" s="2">
        <v>0</v>
      </c>
      <c r="CL3379" s="2">
        <v>0</v>
      </c>
    </row>
    <row r="3380" spans="1:90" x14ac:dyDescent="0.25">
      <c r="A3380" t="s">
        <v>115</v>
      </c>
      <c r="B3380">
        <v>20409</v>
      </c>
      <c r="C3380" t="s">
        <v>143</v>
      </c>
      <c r="D3380">
        <v>1</v>
      </c>
      <c r="E3380">
        <v>8</v>
      </c>
      <c r="F3380">
        <v>17437</v>
      </c>
      <c r="G3380">
        <v>35017437</v>
      </c>
      <c r="H3380" t="s">
        <v>2048</v>
      </c>
      <c r="I3380">
        <v>418</v>
      </c>
      <c r="J3380" t="s">
        <v>7438</v>
      </c>
      <c r="K3380" t="s">
        <v>91</v>
      </c>
      <c r="L3380">
        <v>1</v>
      </c>
      <c r="M3380" t="s">
        <v>7438</v>
      </c>
      <c r="N3380">
        <v>13950000</v>
      </c>
      <c r="P3380" t="s">
        <v>8474</v>
      </c>
      <c r="Q3380">
        <v>400</v>
      </c>
      <c r="R3380">
        <v>19</v>
      </c>
      <c r="S3380">
        <v>38981309</v>
      </c>
      <c r="T3380">
        <v>38981578</v>
      </c>
      <c r="U3380" t="s">
        <v>8475</v>
      </c>
      <c r="V3380">
        <v>1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83</v>
      </c>
      <c r="AI3380" s="2">
        <v>69</v>
      </c>
      <c r="AJ3380" s="2">
        <v>66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51</v>
      </c>
      <c r="AV3380" s="2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2">
        <v>0</v>
      </c>
      <c r="BD3380" s="2">
        <v>2</v>
      </c>
      <c r="BE3380" s="2">
        <v>0</v>
      </c>
      <c r="BF3380" s="2">
        <v>0</v>
      </c>
      <c r="BG3380" s="2">
        <v>0</v>
      </c>
      <c r="BH3380" s="2">
        <v>0</v>
      </c>
      <c r="BI3380" s="2">
        <v>0</v>
      </c>
      <c r="BJ3380" s="2">
        <v>0</v>
      </c>
      <c r="BK3380" s="2">
        <v>0</v>
      </c>
      <c r="BL3380" s="2">
        <v>0</v>
      </c>
      <c r="BM3380" s="2">
        <v>0</v>
      </c>
      <c r="BN3380" s="2">
        <v>0</v>
      </c>
      <c r="BO3380" s="2">
        <v>0</v>
      </c>
      <c r="BP3380" s="2">
        <v>5</v>
      </c>
      <c r="BQ3380" s="2">
        <v>3</v>
      </c>
      <c r="BR3380" s="2">
        <v>4</v>
      </c>
      <c r="BS3380" s="2">
        <v>0</v>
      </c>
      <c r="BT3380" s="2">
        <v>0</v>
      </c>
      <c r="BU3380" s="2">
        <v>0</v>
      </c>
      <c r="BV3380" s="2">
        <v>0</v>
      </c>
      <c r="BW3380" s="2">
        <v>0</v>
      </c>
      <c r="BX3380" s="2">
        <v>0</v>
      </c>
      <c r="BY3380" s="2">
        <v>0</v>
      </c>
      <c r="BZ3380" s="2">
        <v>0</v>
      </c>
      <c r="CA3380" s="2">
        <v>0</v>
      </c>
      <c r="CB3380" s="2">
        <v>0</v>
      </c>
      <c r="CC3380" s="2">
        <v>3</v>
      </c>
      <c r="CD3380" s="2">
        <v>0</v>
      </c>
      <c r="CE3380" s="2">
        <v>0</v>
      </c>
      <c r="CF3380" s="2">
        <v>0</v>
      </c>
      <c r="CG3380" s="2">
        <v>0</v>
      </c>
      <c r="CH3380" s="2">
        <v>0</v>
      </c>
      <c r="CI3380" s="2">
        <v>0</v>
      </c>
      <c r="CJ3380" s="2">
        <v>0</v>
      </c>
      <c r="CK3380" s="2">
        <v>0</v>
      </c>
      <c r="CL3380" s="2">
        <v>2</v>
      </c>
    </row>
    <row r="3381" spans="1:90" x14ac:dyDescent="0.25">
      <c r="A3381" t="s">
        <v>115</v>
      </c>
      <c r="B3381">
        <v>20409</v>
      </c>
      <c r="C3381" t="s">
        <v>143</v>
      </c>
      <c r="D3381">
        <v>1</v>
      </c>
      <c r="E3381">
        <v>8</v>
      </c>
      <c r="F3381">
        <v>17516</v>
      </c>
      <c r="G3381">
        <v>35017516</v>
      </c>
      <c r="H3381" t="s">
        <v>8145</v>
      </c>
      <c r="I3381">
        <v>374</v>
      </c>
      <c r="J3381" t="s">
        <v>772</v>
      </c>
      <c r="K3381" t="s">
        <v>3528</v>
      </c>
      <c r="L3381">
        <v>1</v>
      </c>
      <c r="M3381" t="s">
        <v>772</v>
      </c>
      <c r="N3381">
        <v>13972129</v>
      </c>
      <c r="O3381" t="s">
        <v>92</v>
      </c>
      <c r="P3381" t="s">
        <v>5186</v>
      </c>
      <c r="Q3381">
        <v>326</v>
      </c>
      <c r="R3381">
        <v>19</v>
      </c>
      <c r="S3381">
        <v>38631215</v>
      </c>
      <c r="T3381">
        <v>38631334</v>
      </c>
      <c r="U3381" t="s">
        <v>8146</v>
      </c>
      <c r="V3381">
        <v>1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92</v>
      </c>
      <c r="AE3381" s="2">
        <v>73</v>
      </c>
      <c r="AF3381" s="2">
        <v>91</v>
      </c>
      <c r="AG3381" s="2">
        <v>79</v>
      </c>
      <c r="AH3381" s="2">
        <v>79</v>
      </c>
      <c r="AI3381" s="2">
        <v>79</v>
      </c>
      <c r="AJ3381" s="2">
        <v>56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0</v>
      </c>
      <c r="AU3381" s="2">
        <v>0</v>
      </c>
      <c r="AV3381" s="2">
        <v>0</v>
      </c>
      <c r="AW3381" s="2">
        <v>0</v>
      </c>
      <c r="AX3381" s="2">
        <v>0</v>
      </c>
      <c r="AY3381" s="2">
        <v>0</v>
      </c>
      <c r="AZ3381" s="2">
        <v>0</v>
      </c>
      <c r="BA3381" s="2">
        <v>0</v>
      </c>
      <c r="BB3381" s="2">
        <v>0</v>
      </c>
      <c r="BC3381" s="2">
        <v>0</v>
      </c>
      <c r="BD3381" s="2">
        <v>0</v>
      </c>
      <c r="BE3381" s="2">
        <v>0</v>
      </c>
      <c r="BF3381" s="2">
        <v>0</v>
      </c>
      <c r="BG3381" s="2">
        <v>0</v>
      </c>
      <c r="BH3381" s="2">
        <v>0</v>
      </c>
      <c r="BI3381" s="2">
        <v>0</v>
      </c>
      <c r="BJ3381" s="2">
        <v>0</v>
      </c>
      <c r="BK3381" s="2">
        <v>0</v>
      </c>
      <c r="BL3381" s="2">
        <v>6</v>
      </c>
      <c r="BM3381" s="2">
        <v>5</v>
      </c>
      <c r="BN3381" s="2">
        <v>3</v>
      </c>
      <c r="BO3381" s="2">
        <v>4</v>
      </c>
      <c r="BP3381" s="2">
        <v>4</v>
      </c>
      <c r="BQ3381" s="2">
        <v>3</v>
      </c>
      <c r="BR3381" s="2">
        <v>2</v>
      </c>
      <c r="BS3381" s="2">
        <v>0</v>
      </c>
      <c r="BT3381" s="2">
        <v>0</v>
      </c>
      <c r="BU3381" s="2">
        <v>0</v>
      </c>
      <c r="BV3381" s="2">
        <v>0</v>
      </c>
      <c r="BW3381" s="2">
        <v>0</v>
      </c>
      <c r="BX3381" s="2">
        <v>0</v>
      </c>
      <c r="BY3381" s="2">
        <v>0</v>
      </c>
      <c r="BZ3381" s="2">
        <v>0</v>
      </c>
      <c r="CA3381" s="2">
        <v>0</v>
      </c>
      <c r="CB3381" s="2">
        <v>0</v>
      </c>
      <c r="CC3381" s="2">
        <v>0</v>
      </c>
      <c r="CD3381" s="2">
        <v>0</v>
      </c>
      <c r="CE3381" s="2">
        <v>0</v>
      </c>
      <c r="CF3381" s="2">
        <v>0</v>
      </c>
      <c r="CG3381" s="2">
        <v>0</v>
      </c>
      <c r="CH3381" s="2">
        <v>0</v>
      </c>
      <c r="CI3381" s="2">
        <v>0</v>
      </c>
      <c r="CJ3381" s="2">
        <v>0</v>
      </c>
      <c r="CK3381" s="2">
        <v>0</v>
      </c>
      <c r="CL3381" s="2">
        <v>0</v>
      </c>
    </row>
    <row r="3382" spans="1:90" x14ac:dyDescent="0.25">
      <c r="A3382" t="s">
        <v>115</v>
      </c>
      <c r="B3382">
        <v>20409</v>
      </c>
      <c r="C3382" t="s">
        <v>143</v>
      </c>
      <c r="D3382">
        <v>2</v>
      </c>
      <c r="E3382">
        <v>15</v>
      </c>
      <c r="F3382">
        <v>577112</v>
      </c>
      <c r="G3382">
        <v>35577112</v>
      </c>
      <c r="H3382" t="s">
        <v>14369</v>
      </c>
      <c r="I3382">
        <v>455</v>
      </c>
      <c r="J3382" t="s">
        <v>144</v>
      </c>
      <c r="K3382" t="s">
        <v>4287</v>
      </c>
      <c r="L3382">
        <v>1</v>
      </c>
      <c r="M3382" t="s">
        <v>145</v>
      </c>
      <c r="N3382">
        <v>13855017</v>
      </c>
      <c r="O3382" t="s">
        <v>14370</v>
      </c>
      <c r="P3382" t="s">
        <v>14371</v>
      </c>
      <c r="Q3382" t="s">
        <v>127</v>
      </c>
      <c r="R3382">
        <v>19</v>
      </c>
      <c r="S3382">
        <v>38118400</v>
      </c>
      <c r="T3382">
        <v>38118412</v>
      </c>
      <c r="U3382" t="s">
        <v>14372</v>
      </c>
      <c r="V3382">
        <v>2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>
        <v>0</v>
      </c>
      <c r="AO3382" s="2">
        <v>25</v>
      </c>
      <c r="AP3382" s="2">
        <v>0</v>
      </c>
      <c r="AQ3382" s="2">
        <v>0</v>
      </c>
      <c r="AR3382" s="2">
        <v>101</v>
      </c>
      <c r="AS3382" s="2">
        <v>0</v>
      </c>
      <c r="AT3382" s="2">
        <v>0</v>
      </c>
      <c r="AU3382" s="2">
        <v>90</v>
      </c>
      <c r="AV3382" s="2">
        <v>0</v>
      </c>
      <c r="AW3382" s="2">
        <v>0</v>
      </c>
      <c r="AX3382" s="2">
        <v>0</v>
      </c>
      <c r="AY3382" s="2">
        <v>0</v>
      </c>
      <c r="AZ3382" s="2">
        <v>0</v>
      </c>
      <c r="BA3382" s="2">
        <v>0</v>
      </c>
      <c r="BB3382" s="2">
        <v>0</v>
      </c>
      <c r="BC3382" s="2">
        <v>0</v>
      </c>
      <c r="BD3382" s="2">
        <v>0</v>
      </c>
      <c r="BE3382" s="2">
        <v>0</v>
      </c>
      <c r="BF3382" s="2">
        <v>0</v>
      </c>
      <c r="BG3382" s="2">
        <v>0</v>
      </c>
      <c r="BH3382" s="2">
        <v>0</v>
      </c>
      <c r="BI3382" s="2">
        <v>0</v>
      </c>
      <c r="BJ3382" s="2">
        <v>0</v>
      </c>
      <c r="BK3382" s="2">
        <v>0</v>
      </c>
      <c r="BL3382" s="2">
        <v>0</v>
      </c>
      <c r="BM3382" s="2">
        <v>0</v>
      </c>
      <c r="BN3382" s="2">
        <v>0</v>
      </c>
      <c r="BO3382" s="2">
        <v>0</v>
      </c>
      <c r="BP3382" s="2">
        <v>0</v>
      </c>
      <c r="BQ3382" s="2">
        <v>0</v>
      </c>
      <c r="BR3382" s="2">
        <v>0</v>
      </c>
      <c r="BS3382" s="2">
        <v>0</v>
      </c>
      <c r="BT3382" s="2">
        <v>0</v>
      </c>
      <c r="BU3382" s="2">
        <v>0</v>
      </c>
      <c r="BV3382" s="2">
        <v>0</v>
      </c>
      <c r="BW3382" s="2">
        <v>2</v>
      </c>
      <c r="BX3382" s="2">
        <v>0</v>
      </c>
      <c r="BY3382" s="2">
        <v>0</v>
      </c>
      <c r="BZ3382" s="2">
        <v>4</v>
      </c>
      <c r="CA3382" s="2">
        <v>0</v>
      </c>
      <c r="CB3382" s="2">
        <v>0</v>
      </c>
      <c r="CC3382" s="2">
        <v>5</v>
      </c>
      <c r="CD3382" s="2">
        <v>0</v>
      </c>
      <c r="CE3382" s="2">
        <v>0</v>
      </c>
      <c r="CF3382" s="2">
        <v>0</v>
      </c>
      <c r="CG3382" s="2">
        <v>0</v>
      </c>
      <c r="CH3382" s="2">
        <v>0</v>
      </c>
      <c r="CI3382" s="2">
        <v>0</v>
      </c>
      <c r="CJ3382" s="2">
        <v>0</v>
      </c>
      <c r="CK3382" s="2">
        <v>0</v>
      </c>
      <c r="CL3382" s="2">
        <v>0</v>
      </c>
    </row>
    <row r="3383" spans="1:90" x14ac:dyDescent="0.25">
      <c r="A3383" t="s">
        <v>115</v>
      </c>
      <c r="B3383">
        <v>20409</v>
      </c>
      <c r="C3383" t="s">
        <v>143</v>
      </c>
      <c r="D3383">
        <v>1</v>
      </c>
      <c r="E3383">
        <v>8</v>
      </c>
      <c r="F3383">
        <v>565805</v>
      </c>
      <c r="G3383">
        <v>35565805</v>
      </c>
      <c r="H3383" t="s">
        <v>19824</v>
      </c>
      <c r="I3383">
        <v>270</v>
      </c>
      <c r="J3383" t="s">
        <v>2214</v>
      </c>
      <c r="K3383" t="s">
        <v>914</v>
      </c>
      <c r="L3383">
        <v>1</v>
      </c>
      <c r="M3383" t="s">
        <v>2214</v>
      </c>
      <c r="N3383">
        <v>13835000</v>
      </c>
      <c r="O3383" t="s">
        <v>92</v>
      </c>
      <c r="P3383" t="s">
        <v>19825</v>
      </c>
      <c r="Q3383">
        <v>243</v>
      </c>
      <c r="R3383">
        <v>19</v>
      </c>
      <c r="S3383">
        <v>38662101</v>
      </c>
      <c r="U3383" t="s">
        <v>19826</v>
      </c>
      <c r="V3383">
        <v>1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108</v>
      </c>
      <c r="AI3383" s="2">
        <v>36</v>
      </c>
      <c r="AJ3383" s="2">
        <v>62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0</v>
      </c>
      <c r="AU3383" s="2">
        <v>0</v>
      </c>
      <c r="AV3383" s="2">
        <v>0</v>
      </c>
      <c r="AW3383" s="2">
        <v>0</v>
      </c>
      <c r="AX3383" s="2">
        <v>0</v>
      </c>
      <c r="AY3383" s="2">
        <v>0</v>
      </c>
      <c r="AZ3383" s="2">
        <v>0</v>
      </c>
      <c r="BA3383" s="2">
        <v>0</v>
      </c>
      <c r="BB3383" s="2">
        <v>0</v>
      </c>
      <c r="BC3383" s="2">
        <v>0</v>
      </c>
      <c r="BD3383" s="2">
        <v>0</v>
      </c>
      <c r="BE3383" s="2">
        <v>0</v>
      </c>
      <c r="BF3383" s="2">
        <v>0</v>
      </c>
      <c r="BG3383" s="2">
        <v>0</v>
      </c>
      <c r="BH3383" s="2">
        <v>0</v>
      </c>
      <c r="BI3383" s="2">
        <v>0</v>
      </c>
      <c r="BJ3383" s="2">
        <v>0</v>
      </c>
      <c r="BK3383" s="2">
        <v>0</v>
      </c>
      <c r="BL3383" s="2">
        <v>0</v>
      </c>
      <c r="BM3383" s="2">
        <v>0</v>
      </c>
      <c r="BN3383" s="2">
        <v>0</v>
      </c>
      <c r="BO3383" s="2">
        <v>0</v>
      </c>
      <c r="BP3383" s="2">
        <v>4</v>
      </c>
      <c r="BQ3383" s="2">
        <v>1</v>
      </c>
      <c r="BR3383" s="2">
        <v>2</v>
      </c>
      <c r="BS3383" s="2">
        <v>0</v>
      </c>
      <c r="BT3383" s="2">
        <v>0</v>
      </c>
      <c r="BU3383" s="2">
        <v>0</v>
      </c>
      <c r="BV3383" s="2">
        <v>0</v>
      </c>
      <c r="BW3383" s="2">
        <v>0</v>
      </c>
      <c r="BX3383" s="2">
        <v>0</v>
      </c>
      <c r="BY3383" s="2">
        <v>0</v>
      </c>
      <c r="BZ3383" s="2">
        <v>0</v>
      </c>
      <c r="CA3383" s="2">
        <v>0</v>
      </c>
      <c r="CB3383" s="2">
        <v>0</v>
      </c>
      <c r="CC3383" s="2">
        <v>0</v>
      </c>
      <c r="CD3383" s="2">
        <v>0</v>
      </c>
      <c r="CE3383" s="2">
        <v>0</v>
      </c>
      <c r="CF3383" s="2">
        <v>0</v>
      </c>
      <c r="CG3383" s="2">
        <v>0</v>
      </c>
      <c r="CH3383" s="2">
        <v>0</v>
      </c>
      <c r="CI3383" s="2">
        <v>0</v>
      </c>
      <c r="CJ3383" s="2">
        <v>0</v>
      </c>
      <c r="CK3383" s="2">
        <v>0</v>
      </c>
      <c r="CL3383" s="2">
        <v>0</v>
      </c>
    </row>
    <row r="3384" spans="1:90" x14ac:dyDescent="0.25">
      <c r="A3384" t="s">
        <v>115</v>
      </c>
      <c r="B3384">
        <v>20409</v>
      </c>
      <c r="C3384" t="s">
        <v>143</v>
      </c>
      <c r="D3384">
        <v>1</v>
      </c>
      <c r="E3384">
        <v>8</v>
      </c>
      <c r="F3384">
        <v>17553</v>
      </c>
      <c r="G3384">
        <v>35017553</v>
      </c>
      <c r="H3384" t="s">
        <v>2856</v>
      </c>
      <c r="I3384">
        <v>168</v>
      </c>
      <c r="J3384" t="s">
        <v>224</v>
      </c>
      <c r="K3384" t="s">
        <v>91</v>
      </c>
      <c r="L3384">
        <v>1</v>
      </c>
      <c r="M3384" t="s">
        <v>224</v>
      </c>
      <c r="N3384">
        <v>13900376</v>
      </c>
      <c r="O3384" t="s">
        <v>162</v>
      </c>
      <c r="P3384" t="s">
        <v>2857</v>
      </c>
      <c r="Q3384">
        <v>153</v>
      </c>
      <c r="R3384">
        <v>19</v>
      </c>
      <c r="S3384">
        <v>38073519</v>
      </c>
      <c r="T3384">
        <v>38081074</v>
      </c>
      <c r="U3384" t="s">
        <v>2858</v>
      </c>
      <c r="V3384">
        <v>1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60</v>
      </c>
      <c r="AE3384" s="2">
        <v>87</v>
      </c>
      <c r="AF3384" s="2">
        <v>85</v>
      </c>
      <c r="AG3384" s="2">
        <v>41</v>
      </c>
      <c r="AH3384" s="2">
        <v>122</v>
      </c>
      <c r="AI3384" s="2">
        <v>56</v>
      </c>
      <c r="AJ3384" s="2">
        <v>93</v>
      </c>
      <c r="AK3384" s="2">
        <v>0</v>
      </c>
      <c r="AL3384" s="2">
        <v>0</v>
      </c>
      <c r="AM3384" s="2">
        <v>0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0</v>
      </c>
      <c r="AU3384" s="2">
        <v>0</v>
      </c>
      <c r="AV3384" s="2">
        <v>0</v>
      </c>
      <c r="AW3384" s="2">
        <v>0</v>
      </c>
      <c r="AX3384" s="2">
        <v>0</v>
      </c>
      <c r="AY3384" s="2">
        <v>0</v>
      </c>
      <c r="AZ3384" s="2">
        <v>0</v>
      </c>
      <c r="BA3384" s="2">
        <v>0</v>
      </c>
      <c r="BB3384" s="2">
        <v>0</v>
      </c>
      <c r="BC3384" s="2">
        <v>59</v>
      </c>
      <c r="BD3384" s="2">
        <v>30</v>
      </c>
      <c r="BE3384" s="2">
        <v>0</v>
      </c>
      <c r="BF3384" s="2">
        <v>0</v>
      </c>
      <c r="BG3384" s="2">
        <v>0</v>
      </c>
      <c r="BH3384" s="2">
        <v>0</v>
      </c>
      <c r="BI3384" s="2">
        <v>0</v>
      </c>
      <c r="BJ3384" s="2">
        <v>0</v>
      </c>
      <c r="BK3384" s="2">
        <v>0</v>
      </c>
      <c r="BL3384" s="2">
        <v>2</v>
      </c>
      <c r="BM3384" s="2">
        <v>5</v>
      </c>
      <c r="BN3384" s="2">
        <v>5</v>
      </c>
      <c r="BO3384" s="2">
        <v>3</v>
      </c>
      <c r="BP3384" s="2">
        <v>7</v>
      </c>
      <c r="BQ3384" s="2">
        <v>2</v>
      </c>
      <c r="BR3384" s="2">
        <v>3</v>
      </c>
      <c r="BS3384" s="2">
        <v>0</v>
      </c>
      <c r="BT3384" s="2">
        <v>0</v>
      </c>
      <c r="BU3384" s="2">
        <v>0</v>
      </c>
      <c r="BV3384" s="2">
        <v>0</v>
      </c>
      <c r="BW3384" s="2">
        <v>0</v>
      </c>
      <c r="BX3384" s="2">
        <v>0</v>
      </c>
      <c r="BY3384" s="2">
        <v>0</v>
      </c>
      <c r="BZ3384" s="2">
        <v>0</v>
      </c>
      <c r="CA3384" s="2">
        <v>0</v>
      </c>
      <c r="CB3384" s="2">
        <v>0</v>
      </c>
      <c r="CC3384" s="2">
        <v>0</v>
      </c>
      <c r="CD3384" s="2">
        <v>0</v>
      </c>
      <c r="CE3384" s="2">
        <v>0</v>
      </c>
      <c r="CF3384" s="2">
        <v>0</v>
      </c>
      <c r="CG3384" s="2">
        <v>0</v>
      </c>
      <c r="CH3384" s="2">
        <v>0</v>
      </c>
      <c r="CI3384" s="2">
        <v>0</v>
      </c>
      <c r="CJ3384" s="2">
        <v>0</v>
      </c>
      <c r="CK3384" s="2">
        <v>4</v>
      </c>
      <c r="CL3384" s="2">
        <v>8</v>
      </c>
    </row>
    <row r="3385" spans="1:90" x14ac:dyDescent="0.25">
      <c r="A3385" t="s">
        <v>115</v>
      </c>
      <c r="B3385">
        <v>20409</v>
      </c>
      <c r="C3385" t="s">
        <v>143</v>
      </c>
      <c r="D3385">
        <v>1</v>
      </c>
      <c r="E3385">
        <v>8</v>
      </c>
      <c r="F3385">
        <v>579257</v>
      </c>
      <c r="G3385">
        <v>35579257</v>
      </c>
      <c r="H3385" t="s">
        <v>19827</v>
      </c>
      <c r="I3385">
        <v>455</v>
      </c>
      <c r="J3385" t="s">
        <v>144</v>
      </c>
      <c r="K3385" t="s">
        <v>4890</v>
      </c>
      <c r="L3385">
        <v>1</v>
      </c>
      <c r="M3385" t="s">
        <v>145</v>
      </c>
      <c r="N3385">
        <v>13846683</v>
      </c>
      <c r="O3385" t="s">
        <v>92</v>
      </c>
      <c r="P3385" t="s">
        <v>11849</v>
      </c>
      <c r="Q3385" t="s">
        <v>127</v>
      </c>
      <c r="R3385">
        <v>19</v>
      </c>
      <c r="S3385">
        <v>38182181</v>
      </c>
      <c r="T3385">
        <v>38417357</v>
      </c>
      <c r="U3385" t="s">
        <v>11850</v>
      </c>
      <c r="V3385">
        <v>1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94</v>
      </c>
      <c r="AE3385" s="2">
        <v>98</v>
      </c>
      <c r="AF3385" s="2">
        <v>90</v>
      </c>
      <c r="AG3385" s="2">
        <v>96</v>
      </c>
      <c r="AH3385" s="2">
        <v>128</v>
      </c>
      <c r="AI3385" s="2">
        <v>117</v>
      </c>
      <c r="AJ3385" s="2">
        <v>38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0</v>
      </c>
      <c r="AU3385" s="2">
        <v>0</v>
      </c>
      <c r="AV3385" s="2">
        <v>0</v>
      </c>
      <c r="AW3385" s="2">
        <v>0</v>
      </c>
      <c r="AX3385" s="2">
        <v>0</v>
      </c>
      <c r="AY3385" s="2">
        <v>0</v>
      </c>
      <c r="AZ3385" s="2">
        <v>0</v>
      </c>
      <c r="BA3385" s="2">
        <v>0</v>
      </c>
      <c r="BB3385" s="2">
        <v>0</v>
      </c>
      <c r="BC3385" s="2">
        <v>0</v>
      </c>
      <c r="BD3385" s="2">
        <v>0</v>
      </c>
      <c r="BE3385" s="2">
        <v>0</v>
      </c>
      <c r="BF3385" s="2">
        <v>0</v>
      </c>
      <c r="BG3385" s="2">
        <v>0</v>
      </c>
      <c r="BH3385" s="2">
        <v>0</v>
      </c>
      <c r="BI3385" s="2">
        <v>0</v>
      </c>
      <c r="BJ3385" s="2">
        <v>0</v>
      </c>
      <c r="BK3385" s="2">
        <v>0</v>
      </c>
      <c r="BL3385" s="2">
        <v>5</v>
      </c>
      <c r="BM3385" s="2">
        <v>5</v>
      </c>
      <c r="BN3385" s="2">
        <v>5</v>
      </c>
      <c r="BO3385" s="2">
        <v>4</v>
      </c>
      <c r="BP3385" s="2">
        <v>5</v>
      </c>
      <c r="BQ3385" s="2">
        <v>6</v>
      </c>
      <c r="BR3385" s="2">
        <v>2</v>
      </c>
      <c r="BS3385" s="2">
        <v>0</v>
      </c>
      <c r="BT3385" s="2">
        <v>0</v>
      </c>
      <c r="BU3385" s="2">
        <v>0</v>
      </c>
      <c r="BV3385" s="2">
        <v>0</v>
      </c>
      <c r="BW3385" s="2">
        <v>0</v>
      </c>
      <c r="BX3385" s="2">
        <v>0</v>
      </c>
      <c r="BY3385" s="2">
        <v>0</v>
      </c>
      <c r="BZ3385" s="2">
        <v>0</v>
      </c>
      <c r="CA3385" s="2">
        <v>0</v>
      </c>
      <c r="CB3385" s="2">
        <v>0</v>
      </c>
      <c r="CC3385" s="2">
        <v>0</v>
      </c>
      <c r="CD3385" s="2">
        <v>0</v>
      </c>
      <c r="CE3385" s="2">
        <v>0</v>
      </c>
      <c r="CF3385" s="2">
        <v>0</v>
      </c>
      <c r="CG3385" s="2">
        <v>0</v>
      </c>
      <c r="CH3385" s="2">
        <v>0</v>
      </c>
      <c r="CI3385" s="2">
        <v>0</v>
      </c>
      <c r="CJ3385" s="2">
        <v>0</v>
      </c>
      <c r="CK3385" s="2">
        <v>0</v>
      </c>
      <c r="CL3385" s="2">
        <v>0</v>
      </c>
    </row>
    <row r="3386" spans="1:90" x14ac:dyDescent="0.25">
      <c r="A3386" t="s">
        <v>115</v>
      </c>
      <c r="B3386">
        <v>20409</v>
      </c>
      <c r="C3386" t="s">
        <v>143</v>
      </c>
      <c r="D3386">
        <v>1</v>
      </c>
      <c r="E3386">
        <v>8</v>
      </c>
      <c r="F3386">
        <v>43515</v>
      </c>
      <c r="G3386">
        <v>35043515</v>
      </c>
      <c r="H3386" t="s">
        <v>7828</v>
      </c>
      <c r="I3386">
        <v>662</v>
      </c>
      <c r="J3386" t="s">
        <v>1828</v>
      </c>
      <c r="K3386" t="s">
        <v>7829</v>
      </c>
      <c r="L3386">
        <v>1</v>
      </c>
      <c r="M3386" t="s">
        <v>1828</v>
      </c>
      <c r="N3386">
        <v>13930000</v>
      </c>
      <c r="O3386" t="s">
        <v>162</v>
      </c>
      <c r="P3386" t="s">
        <v>7830</v>
      </c>
      <c r="Q3386">
        <v>53</v>
      </c>
      <c r="R3386">
        <v>19</v>
      </c>
      <c r="S3386">
        <v>38420310</v>
      </c>
      <c r="T3386">
        <v>38922703</v>
      </c>
      <c r="U3386" t="s">
        <v>7831</v>
      </c>
      <c r="V3386">
        <v>1</v>
      </c>
      <c r="W3386" s="2">
        <v>0</v>
      </c>
      <c r="X3386" s="2">
        <v>0</v>
      </c>
      <c r="Y3386" s="2">
        <v>0</v>
      </c>
      <c r="Z3386" s="2">
        <v>28</v>
      </c>
      <c r="AA3386" s="2">
        <v>31</v>
      </c>
      <c r="AB3386" s="2">
        <v>31</v>
      </c>
      <c r="AC3386" s="2">
        <v>33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0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0</v>
      </c>
      <c r="AU3386" s="2">
        <v>0</v>
      </c>
      <c r="AV3386" s="2">
        <v>0</v>
      </c>
      <c r="AW3386" s="2">
        <v>0</v>
      </c>
      <c r="AX3386" s="2">
        <v>0</v>
      </c>
      <c r="AY3386" s="2">
        <v>0</v>
      </c>
      <c r="AZ3386" s="2">
        <v>0</v>
      </c>
      <c r="BA3386" s="2">
        <v>0</v>
      </c>
      <c r="BB3386" s="2">
        <v>0</v>
      </c>
      <c r="BC3386" s="2">
        <v>0</v>
      </c>
      <c r="BD3386" s="2">
        <v>0</v>
      </c>
      <c r="BE3386" s="2">
        <v>0</v>
      </c>
      <c r="BF3386" s="2">
        <v>0</v>
      </c>
      <c r="BG3386" s="2">
        <v>0</v>
      </c>
      <c r="BH3386" s="2">
        <v>1</v>
      </c>
      <c r="BI3386" s="2">
        <v>1</v>
      </c>
      <c r="BJ3386" s="2">
        <v>2</v>
      </c>
      <c r="BK3386" s="2">
        <v>1</v>
      </c>
      <c r="BL3386" s="2">
        <v>0</v>
      </c>
      <c r="BM3386" s="2">
        <v>0</v>
      </c>
      <c r="BN3386" s="2">
        <v>0</v>
      </c>
      <c r="BO3386" s="2">
        <v>0</v>
      </c>
      <c r="BP3386" s="2">
        <v>0</v>
      </c>
      <c r="BQ3386" s="2">
        <v>0</v>
      </c>
      <c r="BR3386" s="2">
        <v>0</v>
      </c>
      <c r="BS3386" s="2">
        <v>0</v>
      </c>
      <c r="BT3386" s="2">
        <v>0</v>
      </c>
      <c r="BU3386" s="2">
        <v>0</v>
      </c>
      <c r="BV3386" s="2">
        <v>0</v>
      </c>
      <c r="BW3386" s="2">
        <v>0</v>
      </c>
      <c r="BX3386" s="2">
        <v>0</v>
      </c>
      <c r="BY3386" s="2">
        <v>0</v>
      </c>
      <c r="BZ3386" s="2">
        <v>0</v>
      </c>
      <c r="CA3386" s="2">
        <v>0</v>
      </c>
      <c r="CB3386" s="2">
        <v>0</v>
      </c>
      <c r="CC3386" s="2">
        <v>0</v>
      </c>
      <c r="CD3386" s="2">
        <v>0</v>
      </c>
      <c r="CE3386" s="2">
        <v>0</v>
      </c>
      <c r="CF3386" s="2">
        <v>0</v>
      </c>
      <c r="CG3386" s="2">
        <v>0</v>
      </c>
      <c r="CH3386" s="2">
        <v>0</v>
      </c>
      <c r="CI3386" s="2">
        <v>0</v>
      </c>
      <c r="CJ3386" s="2">
        <v>0</v>
      </c>
      <c r="CK3386" s="2">
        <v>0</v>
      </c>
      <c r="CL3386" s="2">
        <v>0</v>
      </c>
    </row>
    <row r="3387" spans="1:90" x14ac:dyDescent="0.25">
      <c r="A3387" t="s">
        <v>115</v>
      </c>
      <c r="B3387">
        <v>20409</v>
      </c>
      <c r="C3387" t="s">
        <v>143</v>
      </c>
      <c r="D3387">
        <v>1</v>
      </c>
      <c r="E3387">
        <v>8</v>
      </c>
      <c r="F3387">
        <v>20552</v>
      </c>
      <c r="G3387">
        <v>35020552</v>
      </c>
      <c r="H3387" t="s">
        <v>197</v>
      </c>
      <c r="I3387">
        <v>630</v>
      </c>
      <c r="J3387" t="s">
        <v>2015</v>
      </c>
      <c r="K3387" t="s">
        <v>91</v>
      </c>
      <c r="L3387">
        <v>1</v>
      </c>
      <c r="M3387" t="s">
        <v>2015</v>
      </c>
      <c r="N3387">
        <v>13830000</v>
      </c>
      <c r="P3387" t="s">
        <v>17236</v>
      </c>
      <c r="Q3387">
        <v>231</v>
      </c>
      <c r="R3387">
        <v>19</v>
      </c>
      <c r="S3387">
        <v>38961338</v>
      </c>
      <c r="T3387">
        <v>38961908</v>
      </c>
      <c r="U3387" t="s">
        <v>17237</v>
      </c>
      <c r="V3387">
        <v>1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237</v>
      </c>
      <c r="AI3387" s="2">
        <v>181</v>
      </c>
      <c r="AJ3387" s="2">
        <v>239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0</v>
      </c>
      <c r="AU3387" s="2">
        <v>117</v>
      </c>
      <c r="AV3387" s="2">
        <v>0</v>
      </c>
      <c r="AW3387" s="2">
        <v>0</v>
      </c>
      <c r="AX3387" s="2">
        <v>0</v>
      </c>
      <c r="AY3387" s="2">
        <v>0</v>
      </c>
      <c r="AZ3387" s="2">
        <v>0</v>
      </c>
      <c r="BA3387" s="2">
        <v>0</v>
      </c>
      <c r="BB3387" s="2">
        <v>0</v>
      </c>
      <c r="BC3387" s="2">
        <v>53</v>
      </c>
      <c r="BD3387" s="2">
        <v>0</v>
      </c>
      <c r="BE3387" s="2">
        <v>0</v>
      </c>
      <c r="BF3387" s="2">
        <v>0</v>
      </c>
      <c r="BG3387" s="2">
        <v>0</v>
      </c>
      <c r="BH3387" s="2">
        <v>0</v>
      </c>
      <c r="BI3387" s="2">
        <v>0</v>
      </c>
      <c r="BJ3387" s="2">
        <v>0</v>
      </c>
      <c r="BK3387" s="2">
        <v>0</v>
      </c>
      <c r="BL3387" s="2">
        <v>0</v>
      </c>
      <c r="BM3387" s="2">
        <v>0</v>
      </c>
      <c r="BN3387" s="2">
        <v>0</v>
      </c>
      <c r="BO3387" s="2">
        <v>0</v>
      </c>
      <c r="BP3387" s="2">
        <v>9</v>
      </c>
      <c r="BQ3387" s="2">
        <v>6</v>
      </c>
      <c r="BR3387" s="2">
        <v>10</v>
      </c>
      <c r="BS3387" s="2">
        <v>0</v>
      </c>
      <c r="BT3387" s="2">
        <v>0</v>
      </c>
      <c r="BU3387" s="2">
        <v>0</v>
      </c>
      <c r="BV3387" s="2">
        <v>0</v>
      </c>
      <c r="BW3387" s="2">
        <v>0</v>
      </c>
      <c r="BX3387" s="2">
        <v>0</v>
      </c>
      <c r="BY3387" s="2">
        <v>0</v>
      </c>
      <c r="BZ3387" s="2">
        <v>0</v>
      </c>
      <c r="CA3387" s="2">
        <v>0</v>
      </c>
      <c r="CB3387" s="2">
        <v>0</v>
      </c>
      <c r="CC3387" s="2">
        <v>4</v>
      </c>
      <c r="CD3387" s="2">
        <v>0</v>
      </c>
      <c r="CE3387" s="2">
        <v>0</v>
      </c>
      <c r="CF3387" s="2">
        <v>0</v>
      </c>
      <c r="CG3387" s="2">
        <v>0</v>
      </c>
      <c r="CH3387" s="2">
        <v>0</v>
      </c>
      <c r="CI3387" s="2">
        <v>0</v>
      </c>
      <c r="CJ3387" s="2">
        <v>0</v>
      </c>
      <c r="CK3387" s="2">
        <v>2</v>
      </c>
      <c r="CL3387" s="2">
        <v>0</v>
      </c>
    </row>
    <row r="3388" spans="1:90" x14ac:dyDescent="0.25">
      <c r="A3388" t="s">
        <v>115</v>
      </c>
      <c r="B3388">
        <v>20409</v>
      </c>
      <c r="C3388" t="s">
        <v>143</v>
      </c>
      <c r="D3388">
        <v>1</v>
      </c>
      <c r="E3388">
        <v>8</v>
      </c>
      <c r="F3388">
        <v>35919</v>
      </c>
      <c r="G3388">
        <v>35035919</v>
      </c>
      <c r="H3388" t="s">
        <v>3128</v>
      </c>
      <c r="I3388">
        <v>456</v>
      </c>
      <c r="J3388" t="s">
        <v>143</v>
      </c>
      <c r="K3388" t="s">
        <v>13109</v>
      </c>
      <c r="L3388">
        <v>1</v>
      </c>
      <c r="M3388" t="s">
        <v>143</v>
      </c>
      <c r="N3388">
        <v>13807470</v>
      </c>
      <c r="O3388" t="s">
        <v>92</v>
      </c>
      <c r="P3388" t="s">
        <v>13110</v>
      </c>
      <c r="Q3388">
        <v>264</v>
      </c>
      <c r="R3388">
        <v>19</v>
      </c>
      <c r="S3388">
        <v>38064515</v>
      </c>
      <c r="T3388">
        <v>38623946</v>
      </c>
      <c r="U3388" t="s">
        <v>13111</v>
      </c>
      <c r="V3388">
        <v>1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52</v>
      </c>
      <c r="AE3388" s="2">
        <v>48</v>
      </c>
      <c r="AF3388" s="2">
        <v>51</v>
      </c>
      <c r="AG3388" s="2">
        <v>45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0</v>
      </c>
      <c r="AU3388" s="2">
        <v>0</v>
      </c>
      <c r="AV3388" s="2">
        <v>0</v>
      </c>
      <c r="AW3388" s="2">
        <v>0</v>
      </c>
      <c r="AX3388" s="2">
        <v>0</v>
      </c>
      <c r="AY3388" s="2">
        <v>0</v>
      </c>
      <c r="AZ3388" s="2">
        <v>0</v>
      </c>
      <c r="BA3388" s="2">
        <v>0</v>
      </c>
      <c r="BB3388" s="2">
        <v>0</v>
      </c>
      <c r="BC3388" s="2">
        <v>0</v>
      </c>
      <c r="BD3388" s="2">
        <v>0</v>
      </c>
      <c r="BE3388" s="2">
        <v>0</v>
      </c>
      <c r="BF3388" s="2">
        <v>0</v>
      </c>
      <c r="BG3388" s="2">
        <v>0</v>
      </c>
      <c r="BH3388" s="2">
        <v>0</v>
      </c>
      <c r="BI3388" s="2">
        <v>0</v>
      </c>
      <c r="BJ3388" s="2">
        <v>0</v>
      </c>
      <c r="BK3388" s="2">
        <v>0</v>
      </c>
      <c r="BL3388" s="2">
        <v>3</v>
      </c>
      <c r="BM3388" s="2">
        <v>2</v>
      </c>
      <c r="BN3388" s="2">
        <v>3</v>
      </c>
      <c r="BO3388" s="2">
        <v>3</v>
      </c>
      <c r="BP3388" s="2">
        <v>0</v>
      </c>
      <c r="BQ3388" s="2">
        <v>0</v>
      </c>
      <c r="BR3388" s="2">
        <v>0</v>
      </c>
      <c r="BS3388" s="2">
        <v>0</v>
      </c>
      <c r="BT3388" s="2">
        <v>0</v>
      </c>
      <c r="BU3388" s="2">
        <v>0</v>
      </c>
      <c r="BV3388" s="2">
        <v>0</v>
      </c>
      <c r="BW3388" s="2">
        <v>0</v>
      </c>
      <c r="BX3388" s="2">
        <v>0</v>
      </c>
      <c r="BY3388" s="2">
        <v>0</v>
      </c>
      <c r="BZ3388" s="2">
        <v>0</v>
      </c>
      <c r="CA3388" s="2">
        <v>0</v>
      </c>
      <c r="CB3388" s="2">
        <v>0</v>
      </c>
      <c r="CC3388" s="2">
        <v>0</v>
      </c>
      <c r="CD3388" s="2">
        <v>0</v>
      </c>
      <c r="CE3388" s="2">
        <v>0</v>
      </c>
      <c r="CF3388" s="2">
        <v>0</v>
      </c>
      <c r="CG3388" s="2">
        <v>0</v>
      </c>
      <c r="CH3388" s="2">
        <v>0</v>
      </c>
      <c r="CI3388" s="2">
        <v>0</v>
      </c>
      <c r="CJ3388" s="2">
        <v>0</v>
      </c>
      <c r="CK3388" s="2">
        <v>0</v>
      </c>
      <c r="CL3388" s="2">
        <v>0</v>
      </c>
    </row>
    <row r="3389" spans="1:90" x14ac:dyDescent="0.25">
      <c r="A3389" t="s">
        <v>115</v>
      </c>
      <c r="B3389">
        <v>20409</v>
      </c>
      <c r="C3389" t="s">
        <v>143</v>
      </c>
      <c r="D3389">
        <v>1</v>
      </c>
      <c r="E3389">
        <v>8</v>
      </c>
      <c r="F3389">
        <v>909518</v>
      </c>
      <c r="G3389">
        <v>35909518</v>
      </c>
      <c r="H3389" t="s">
        <v>11840</v>
      </c>
      <c r="I3389">
        <v>270</v>
      </c>
      <c r="J3389" t="s">
        <v>2214</v>
      </c>
      <c r="K3389" t="s">
        <v>6544</v>
      </c>
      <c r="L3389">
        <v>1</v>
      </c>
      <c r="M3389" t="s">
        <v>2214</v>
      </c>
      <c r="N3389">
        <v>13835000</v>
      </c>
      <c r="O3389" t="s">
        <v>92</v>
      </c>
      <c r="P3389" t="s">
        <v>11841</v>
      </c>
      <c r="Q3389">
        <v>250</v>
      </c>
      <c r="R3389">
        <v>19</v>
      </c>
      <c r="S3389">
        <v>38661201</v>
      </c>
      <c r="T3389">
        <v>38664948</v>
      </c>
      <c r="U3389" t="s">
        <v>11842</v>
      </c>
      <c r="V3389">
        <v>1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92</v>
      </c>
      <c r="AE3389" s="2">
        <v>107</v>
      </c>
      <c r="AF3389" s="2">
        <v>106</v>
      </c>
      <c r="AG3389" s="2">
        <v>67</v>
      </c>
      <c r="AH3389" s="2">
        <v>111</v>
      </c>
      <c r="AI3389" s="2">
        <v>59</v>
      </c>
      <c r="AJ3389" s="2">
        <v>81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0</v>
      </c>
      <c r="AU3389" s="2">
        <v>0</v>
      </c>
      <c r="AV3389" s="2">
        <v>0</v>
      </c>
      <c r="AW3389" s="2">
        <v>0</v>
      </c>
      <c r="AX3389" s="2">
        <v>0</v>
      </c>
      <c r="AY3389" s="2">
        <v>0</v>
      </c>
      <c r="AZ3389" s="2">
        <v>0</v>
      </c>
      <c r="BA3389" s="2">
        <v>0</v>
      </c>
      <c r="BB3389" s="2">
        <v>0</v>
      </c>
      <c r="BC3389" s="2">
        <v>90</v>
      </c>
      <c r="BD3389" s="2">
        <v>0</v>
      </c>
      <c r="BE3389" s="2">
        <v>0</v>
      </c>
      <c r="BF3389" s="2">
        <v>0</v>
      </c>
      <c r="BG3389" s="2">
        <v>0</v>
      </c>
      <c r="BH3389" s="2">
        <v>0</v>
      </c>
      <c r="BI3389" s="2">
        <v>0</v>
      </c>
      <c r="BJ3389" s="2">
        <v>0</v>
      </c>
      <c r="BK3389" s="2">
        <v>0</v>
      </c>
      <c r="BL3389" s="2">
        <v>3</v>
      </c>
      <c r="BM3389" s="2">
        <v>4</v>
      </c>
      <c r="BN3389" s="2">
        <v>5</v>
      </c>
      <c r="BO3389" s="2">
        <v>3</v>
      </c>
      <c r="BP3389" s="2">
        <v>4</v>
      </c>
      <c r="BQ3389" s="2">
        <v>2</v>
      </c>
      <c r="BR3389" s="2">
        <v>3</v>
      </c>
      <c r="BS3389" s="2">
        <v>0</v>
      </c>
      <c r="BT3389" s="2">
        <v>0</v>
      </c>
      <c r="BU3389" s="2">
        <v>0</v>
      </c>
      <c r="BV3389" s="2">
        <v>0</v>
      </c>
      <c r="BW3389" s="2">
        <v>0</v>
      </c>
      <c r="BX3389" s="2">
        <v>0</v>
      </c>
      <c r="BY3389" s="2">
        <v>0</v>
      </c>
      <c r="BZ3389" s="2">
        <v>0</v>
      </c>
      <c r="CA3389" s="2">
        <v>0</v>
      </c>
      <c r="CB3389" s="2">
        <v>0</v>
      </c>
      <c r="CC3389" s="2">
        <v>0</v>
      </c>
      <c r="CD3389" s="2">
        <v>0</v>
      </c>
      <c r="CE3389" s="2">
        <v>0</v>
      </c>
      <c r="CF3389" s="2">
        <v>0</v>
      </c>
      <c r="CG3389" s="2">
        <v>0</v>
      </c>
      <c r="CH3389" s="2">
        <v>0</v>
      </c>
      <c r="CI3389" s="2">
        <v>0</v>
      </c>
      <c r="CJ3389" s="2">
        <v>0</v>
      </c>
      <c r="CK3389" s="2">
        <v>5</v>
      </c>
      <c r="CL3389" s="2">
        <v>0</v>
      </c>
    </row>
    <row r="3390" spans="1:90" x14ac:dyDescent="0.25">
      <c r="A3390" t="s">
        <v>115</v>
      </c>
      <c r="B3390">
        <v>20409</v>
      </c>
      <c r="C3390" t="s">
        <v>143</v>
      </c>
      <c r="D3390">
        <v>1</v>
      </c>
      <c r="E3390">
        <v>8</v>
      </c>
      <c r="F3390">
        <v>921836</v>
      </c>
      <c r="G3390">
        <v>35921836</v>
      </c>
      <c r="H3390" t="s">
        <v>11829</v>
      </c>
      <c r="I3390">
        <v>455</v>
      </c>
      <c r="J3390" t="s">
        <v>144</v>
      </c>
      <c r="K3390" t="s">
        <v>11830</v>
      </c>
      <c r="L3390">
        <v>1</v>
      </c>
      <c r="M3390" t="s">
        <v>145</v>
      </c>
      <c r="N3390">
        <v>13843277</v>
      </c>
      <c r="O3390" t="s">
        <v>92</v>
      </c>
      <c r="P3390" t="s">
        <v>11831</v>
      </c>
      <c r="Q3390">
        <v>70</v>
      </c>
      <c r="R3390">
        <v>19</v>
      </c>
      <c r="S3390">
        <v>38417464</v>
      </c>
      <c r="T3390">
        <v>38918255</v>
      </c>
      <c r="U3390" t="s">
        <v>11832</v>
      </c>
      <c r="V3390">
        <v>1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69</v>
      </c>
      <c r="AE3390" s="2">
        <v>56</v>
      </c>
      <c r="AF3390" s="2">
        <v>67</v>
      </c>
      <c r="AG3390" s="2">
        <v>50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0</v>
      </c>
      <c r="AU3390" s="2">
        <v>0</v>
      </c>
      <c r="AV3390" s="2">
        <v>0</v>
      </c>
      <c r="AW3390" s="2">
        <v>0</v>
      </c>
      <c r="AX3390" s="2">
        <v>0</v>
      </c>
      <c r="AY3390" s="2">
        <v>0</v>
      </c>
      <c r="AZ3390" s="2">
        <v>0</v>
      </c>
      <c r="BA3390" s="2">
        <v>0</v>
      </c>
      <c r="BB3390" s="2">
        <v>0</v>
      </c>
      <c r="BC3390" s="2">
        <v>0</v>
      </c>
      <c r="BD3390" s="2">
        <v>0</v>
      </c>
      <c r="BE3390" s="2">
        <v>0</v>
      </c>
      <c r="BF3390" s="2">
        <v>0</v>
      </c>
      <c r="BG3390" s="2">
        <v>0</v>
      </c>
      <c r="BH3390" s="2">
        <v>0</v>
      </c>
      <c r="BI3390" s="2">
        <v>0</v>
      </c>
      <c r="BJ3390" s="2">
        <v>0</v>
      </c>
      <c r="BK3390" s="2">
        <v>0</v>
      </c>
      <c r="BL3390" s="2">
        <v>3</v>
      </c>
      <c r="BM3390" s="2">
        <v>3</v>
      </c>
      <c r="BN3390" s="2">
        <v>3</v>
      </c>
      <c r="BO3390" s="2">
        <v>2</v>
      </c>
      <c r="BP3390" s="2">
        <v>0</v>
      </c>
      <c r="BQ3390" s="2">
        <v>0</v>
      </c>
      <c r="BR3390" s="2">
        <v>0</v>
      </c>
      <c r="BS3390" s="2">
        <v>0</v>
      </c>
      <c r="BT3390" s="2">
        <v>0</v>
      </c>
      <c r="BU3390" s="2">
        <v>0</v>
      </c>
      <c r="BV3390" s="2">
        <v>0</v>
      </c>
      <c r="BW3390" s="2">
        <v>0</v>
      </c>
      <c r="BX3390" s="2">
        <v>0</v>
      </c>
      <c r="BY3390" s="2">
        <v>0</v>
      </c>
      <c r="BZ3390" s="2">
        <v>0</v>
      </c>
      <c r="CA3390" s="2">
        <v>0</v>
      </c>
      <c r="CB3390" s="2">
        <v>0</v>
      </c>
      <c r="CC3390" s="2">
        <v>0</v>
      </c>
      <c r="CD3390" s="2">
        <v>0</v>
      </c>
      <c r="CE3390" s="2">
        <v>0</v>
      </c>
      <c r="CF3390" s="2">
        <v>0</v>
      </c>
      <c r="CG3390" s="2">
        <v>0</v>
      </c>
      <c r="CH3390" s="2">
        <v>0</v>
      </c>
      <c r="CI3390" s="2">
        <v>0</v>
      </c>
      <c r="CJ3390" s="2">
        <v>0</v>
      </c>
      <c r="CK3390" s="2">
        <v>0</v>
      </c>
      <c r="CL3390" s="2">
        <v>0</v>
      </c>
    </row>
    <row r="3391" spans="1:90" x14ac:dyDescent="0.25">
      <c r="A3391" t="s">
        <v>115</v>
      </c>
      <c r="B3391">
        <v>20409</v>
      </c>
      <c r="C3391" t="s">
        <v>143</v>
      </c>
      <c r="D3391">
        <v>1</v>
      </c>
      <c r="E3391">
        <v>8</v>
      </c>
      <c r="F3391">
        <v>17656</v>
      </c>
      <c r="G3391">
        <v>35017656</v>
      </c>
      <c r="H3391" t="s">
        <v>1725</v>
      </c>
      <c r="I3391">
        <v>519</v>
      </c>
      <c r="J3391" t="s">
        <v>1200</v>
      </c>
      <c r="K3391" t="s">
        <v>436</v>
      </c>
      <c r="L3391">
        <v>1</v>
      </c>
      <c r="M3391" t="s">
        <v>1200</v>
      </c>
      <c r="N3391">
        <v>13920000</v>
      </c>
      <c r="P3391" t="s">
        <v>1726</v>
      </c>
      <c r="Q3391">
        <v>117</v>
      </c>
      <c r="R3391">
        <v>19</v>
      </c>
      <c r="S3391">
        <v>38931940</v>
      </c>
      <c r="T3391">
        <v>38935993</v>
      </c>
      <c r="U3391" t="s">
        <v>1727</v>
      </c>
      <c r="V3391">
        <v>1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133</v>
      </c>
      <c r="AE3391" s="2">
        <v>138</v>
      </c>
      <c r="AF3391" s="2">
        <v>183</v>
      </c>
      <c r="AG3391" s="2">
        <v>108</v>
      </c>
      <c r="AH3391" s="2">
        <v>182</v>
      </c>
      <c r="AI3391" s="2">
        <v>218</v>
      </c>
      <c r="AJ3391" s="2">
        <v>194</v>
      </c>
      <c r="AK3391" s="2">
        <v>0</v>
      </c>
      <c r="AL3391" s="2">
        <v>0</v>
      </c>
      <c r="AM3391" s="2">
        <v>0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0</v>
      </c>
      <c r="AU3391" s="2">
        <v>0</v>
      </c>
      <c r="AV3391" s="2">
        <v>0</v>
      </c>
      <c r="AW3391" s="2">
        <v>0</v>
      </c>
      <c r="AX3391" s="2">
        <v>0</v>
      </c>
      <c r="AY3391" s="2">
        <v>0</v>
      </c>
      <c r="AZ3391" s="2">
        <v>0</v>
      </c>
      <c r="BA3391" s="2">
        <v>0</v>
      </c>
      <c r="BB3391" s="2">
        <v>0</v>
      </c>
      <c r="BC3391" s="2">
        <v>0</v>
      </c>
      <c r="BD3391" s="2">
        <v>11</v>
      </c>
      <c r="BE3391" s="2">
        <v>0</v>
      </c>
      <c r="BF3391" s="2">
        <v>0</v>
      </c>
      <c r="BG3391" s="2">
        <v>0</v>
      </c>
      <c r="BH3391" s="2">
        <v>0</v>
      </c>
      <c r="BI3391" s="2">
        <v>0</v>
      </c>
      <c r="BJ3391" s="2">
        <v>0</v>
      </c>
      <c r="BK3391" s="2">
        <v>0</v>
      </c>
      <c r="BL3391" s="2">
        <v>6</v>
      </c>
      <c r="BM3391" s="2">
        <v>7</v>
      </c>
      <c r="BN3391" s="2">
        <v>8</v>
      </c>
      <c r="BO3391" s="2">
        <v>4</v>
      </c>
      <c r="BP3391" s="2">
        <v>6</v>
      </c>
      <c r="BQ3391" s="2">
        <v>8</v>
      </c>
      <c r="BR3391" s="2">
        <v>7</v>
      </c>
      <c r="BS3391" s="2">
        <v>0</v>
      </c>
      <c r="BT3391" s="2">
        <v>0</v>
      </c>
      <c r="BU3391" s="2">
        <v>0</v>
      </c>
      <c r="BV3391" s="2">
        <v>0</v>
      </c>
      <c r="BW3391" s="2">
        <v>0</v>
      </c>
      <c r="BX3391" s="2">
        <v>0</v>
      </c>
      <c r="BY3391" s="2">
        <v>0</v>
      </c>
      <c r="BZ3391" s="2">
        <v>0</v>
      </c>
      <c r="CA3391" s="2">
        <v>0</v>
      </c>
      <c r="CB3391" s="2">
        <v>0</v>
      </c>
      <c r="CC3391" s="2">
        <v>0</v>
      </c>
      <c r="CD3391" s="2">
        <v>0</v>
      </c>
      <c r="CE3391" s="2">
        <v>0</v>
      </c>
      <c r="CF3391" s="2">
        <v>0</v>
      </c>
      <c r="CG3391" s="2">
        <v>0</v>
      </c>
      <c r="CH3391" s="2">
        <v>0</v>
      </c>
      <c r="CI3391" s="2">
        <v>0</v>
      </c>
      <c r="CJ3391" s="2">
        <v>0</v>
      </c>
      <c r="CK3391" s="2">
        <v>0</v>
      </c>
      <c r="CL3391" s="2">
        <v>3</v>
      </c>
    </row>
    <row r="3392" spans="1:90" x14ac:dyDescent="0.25">
      <c r="A3392" t="s">
        <v>115</v>
      </c>
      <c r="B3392">
        <v>20409</v>
      </c>
      <c r="C3392" t="s">
        <v>143</v>
      </c>
      <c r="D3392">
        <v>1</v>
      </c>
      <c r="E3392">
        <v>8</v>
      </c>
      <c r="F3392">
        <v>920757</v>
      </c>
      <c r="G3392">
        <v>35920757</v>
      </c>
      <c r="H3392" t="s">
        <v>9726</v>
      </c>
      <c r="I3392">
        <v>455</v>
      </c>
      <c r="J3392" t="s">
        <v>144</v>
      </c>
      <c r="K3392" t="s">
        <v>9727</v>
      </c>
      <c r="L3392">
        <v>1</v>
      </c>
      <c r="M3392" t="s">
        <v>145</v>
      </c>
      <c r="N3392">
        <v>13848303</v>
      </c>
      <c r="O3392" t="s">
        <v>92</v>
      </c>
      <c r="P3392" t="s">
        <v>9728</v>
      </c>
      <c r="Q3392">
        <v>351</v>
      </c>
      <c r="R3392">
        <v>19</v>
      </c>
      <c r="S3392">
        <v>38182288</v>
      </c>
      <c r="T3392">
        <v>38183424</v>
      </c>
      <c r="U3392" t="s">
        <v>9729</v>
      </c>
      <c r="V3392">
        <v>1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81</v>
      </c>
      <c r="AE3392" s="2">
        <v>95</v>
      </c>
      <c r="AF3392" s="2">
        <v>110</v>
      </c>
      <c r="AG3392" s="2">
        <v>96</v>
      </c>
      <c r="AH3392" s="2">
        <v>142</v>
      </c>
      <c r="AI3392" s="2">
        <v>127</v>
      </c>
      <c r="AJ3392" s="2">
        <v>73</v>
      </c>
      <c r="AK3392" s="2">
        <v>0</v>
      </c>
      <c r="AL3392" s="2">
        <v>0</v>
      </c>
      <c r="AM3392" s="2">
        <v>0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0</v>
      </c>
      <c r="AU3392" s="2">
        <v>0</v>
      </c>
      <c r="AV3392" s="2">
        <v>0</v>
      </c>
      <c r="AW3392" s="2">
        <v>0</v>
      </c>
      <c r="AX3392" s="2">
        <v>0</v>
      </c>
      <c r="AY3392" s="2">
        <v>0</v>
      </c>
      <c r="AZ3392" s="2">
        <v>0</v>
      </c>
      <c r="BA3392" s="2">
        <v>0</v>
      </c>
      <c r="BB3392" s="2">
        <v>0</v>
      </c>
      <c r="BC3392" s="2">
        <v>58</v>
      </c>
      <c r="BD3392" s="2">
        <v>0</v>
      </c>
      <c r="BE3392" s="2">
        <v>0</v>
      </c>
      <c r="BF3392" s="2">
        <v>0</v>
      </c>
      <c r="BG3392" s="2">
        <v>0</v>
      </c>
      <c r="BH3392" s="2">
        <v>0</v>
      </c>
      <c r="BI3392" s="2">
        <v>0</v>
      </c>
      <c r="BJ3392" s="2">
        <v>0</v>
      </c>
      <c r="BK3392" s="2">
        <v>0</v>
      </c>
      <c r="BL3392" s="2">
        <v>3</v>
      </c>
      <c r="BM3392" s="2">
        <v>6</v>
      </c>
      <c r="BN3392" s="2">
        <v>7</v>
      </c>
      <c r="BO3392" s="2">
        <v>5</v>
      </c>
      <c r="BP3392" s="2">
        <v>6</v>
      </c>
      <c r="BQ3392" s="2">
        <v>6</v>
      </c>
      <c r="BR3392" s="2">
        <v>2</v>
      </c>
      <c r="BS3392" s="2">
        <v>0</v>
      </c>
      <c r="BT3392" s="2">
        <v>0</v>
      </c>
      <c r="BU3392" s="2">
        <v>0</v>
      </c>
      <c r="BV3392" s="2">
        <v>0</v>
      </c>
      <c r="BW3392" s="2">
        <v>0</v>
      </c>
      <c r="BX3392" s="2">
        <v>0</v>
      </c>
      <c r="BY3392" s="2">
        <v>0</v>
      </c>
      <c r="BZ3392" s="2">
        <v>0</v>
      </c>
      <c r="CA3392" s="2">
        <v>0</v>
      </c>
      <c r="CB3392" s="2">
        <v>0</v>
      </c>
      <c r="CC3392" s="2">
        <v>0</v>
      </c>
      <c r="CD3392" s="2">
        <v>0</v>
      </c>
      <c r="CE3392" s="2">
        <v>0</v>
      </c>
      <c r="CF3392" s="2">
        <v>0</v>
      </c>
      <c r="CG3392" s="2">
        <v>0</v>
      </c>
      <c r="CH3392" s="2">
        <v>0</v>
      </c>
      <c r="CI3392" s="2">
        <v>0</v>
      </c>
      <c r="CJ3392" s="2">
        <v>0</v>
      </c>
      <c r="CK3392" s="2">
        <v>4</v>
      </c>
      <c r="CL3392" s="2">
        <v>0</v>
      </c>
    </row>
    <row r="3393" spans="1:90" x14ac:dyDescent="0.25">
      <c r="A3393" t="s">
        <v>115</v>
      </c>
      <c r="B3393">
        <v>20409</v>
      </c>
      <c r="C3393" t="s">
        <v>143</v>
      </c>
      <c r="D3393">
        <v>1</v>
      </c>
      <c r="E3393">
        <v>8</v>
      </c>
      <c r="F3393">
        <v>20624</v>
      </c>
      <c r="G3393">
        <v>35020624</v>
      </c>
      <c r="H3393" t="s">
        <v>11463</v>
      </c>
      <c r="I3393">
        <v>456</v>
      </c>
      <c r="J3393" t="s">
        <v>143</v>
      </c>
      <c r="K3393" t="s">
        <v>10634</v>
      </c>
      <c r="L3393">
        <v>1</v>
      </c>
      <c r="M3393" t="s">
        <v>143</v>
      </c>
      <c r="N3393">
        <v>13801140</v>
      </c>
      <c r="O3393" t="s">
        <v>92</v>
      </c>
      <c r="P3393" t="s">
        <v>11464</v>
      </c>
      <c r="Q3393">
        <v>29</v>
      </c>
      <c r="R3393">
        <v>19</v>
      </c>
      <c r="S3393">
        <v>38621233</v>
      </c>
      <c r="T3393">
        <v>38624150</v>
      </c>
      <c r="U3393" t="s">
        <v>11465</v>
      </c>
      <c r="V3393">
        <v>1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85</v>
      </c>
      <c r="AE3393" s="2">
        <v>82</v>
      </c>
      <c r="AF3393" s="2">
        <v>100</v>
      </c>
      <c r="AG3393" s="2">
        <v>127</v>
      </c>
      <c r="AH3393" s="2">
        <v>122</v>
      </c>
      <c r="AI3393" s="2">
        <v>104</v>
      </c>
      <c r="AJ3393" s="2">
        <v>138</v>
      </c>
      <c r="AK3393" s="2">
        <v>0</v>
      </c>
      <c r="AL3393" s="2">
        <v>0</v>
      </c>
      <c r="AM3393" s="2">
        <v>0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0</v>
      </c>
      <c r="AU3393" s="2">
        <v>130</v>
      </c>
      <c r="AV3393" s="2">
        <v>0</v>
      </c>
      <c r="AW3393" s="2">
        <v>0</v>
      </c>
      <c r="AX3393" s="2">
        <v>0</v>
      </c>
      <c r="AY3393" s="2">
        <v>0</v>
      </c>
      <c r="AZ3393" s="2">
        <v>0</v>
      </c>
      <c r="BA3393" s="2">
        <v>0</v>
      </c>
      <c r="BB3393" s="2">
        <v>0</v>
      </c>
      <c r="BC3393" s="2">
        <v>37</v>
      </c>
      <c r="BD3393" s="2">
        <v>0</v>
      </c>
      <c r="BE3393" s="2">
        <v>0</v>
      </c>
      <c r="BF3393" s="2">
        <v>0</v>
      </c>
      <c r="BG3393" s="2">
        <v>0</v>
      </c>
      <c r="BH3393" s="2">
        <v>0</v>
      </c>
      <c r="BI3393" s="2">
        <v>0</v>
      </c>
      <c r="BJ3393" s="2">
        <v>0</v>
      </c>
      <c r="BK3393" s="2">
        <v>0</v>
      </c>
      <c r="BL3393" s="2">
        <v>5</v>
      </c>
      <c r="BM3393" s="2">
        <v>6</v>
      </c>
      <c r="BN3393" s="2">
        <v>6</v>
      </c>
      <c r="BO3393" s="2">
        <v>5</v>
      </c>
      <c r="BP3393" s="2">
        <v>4</v>
      </c>
      <c r="BQ3393" s="2">
        <v>4</v>
      </c>
      <c r="BR3393" s="2">
        <v>4</v>
      </c>
      <c r="BS3393" s="2">
        <v>0</v>
      </c>
      <c r="BT3393" s="2">
        <v>0</v>
      </c>
      <c r="BU3393" s="2">
        <v>0</v>
      </c>
      <c r="BV3393" s="2">
        <v>0</v>
      </c>
      <c r="BW3393" s="2">
        <v>0</v>
      </c>
      <c r="BX3393" s="2">
        <v>0</v>
      </c>
      <c r="BY3393" s="2">
        <v>0</v>
      </c>
      <c r="BZ3393" s="2">
        <v>0</v>
      </c>
      <c r="CA3393" s="2">
        <v>0</v>
      </c>
      <c r="CB3393" s="2">
        <v>0</v>
      </c>
      <c r="CC3393" s="2">
        <v>3</v>
      </c>
      <c r="CD3393" s="2">
        <v>0</v>
      </c>
      <c r="CE3393" s="2">
        <v>0</v>
      </c>
      <c r="CF3393" s="2">
        <v>0</v>
      </c>
      <c r="CG3393" s="2">
        <v>0</v>
      </c>
      <c r="CH3393" s="2">
        <v>0</v>
      </c>
      <c r="CI3393" s="2">
        <v>0</v>
      </c>
      <c r="CJ3393" s="2">
        <v>0</v>
      </c>
      <c r="CK3393" s="2">
        <v>2</v>
      </c>
      <c r="CL3393" s="2">
        <v>0</v>
      </c>
    </row>
    <row r="3394" spans="1:90" x14ac:dyDescent="0.25">
      <c r="A3394" t="s">
        <v>115</v>
      </c>
      <c r="B3394">
        <v>20409</v>
      </c>
      <c r="C3394" t="s">
        <v>143</v>
      </c>
      <c r="D3394">
        <v>1</v>
      </c>
      <c r="E3394">
        <v>8</v>
      </c>
      <c r="F3394">
        <v>20308</v>
      </c>
      <c r="G3394">
        <v>35020308</v>
      </c>
      <c r="H3394" t="s">
        <v>9846</v>
      </c>
      <c r="I3394">
        <v>456</v>
      </c>
      <c r="J3394" t="s">
        <v>143</v>
      </c>
      <c r="K3394" t="s">
        <v>91</v>
      </c>
      <c r="L3394">
        <v>1</v>
      </c>
      <c r="M3394" t="s">
        <v>143</v>
      </c>
      <c r="N3394">
        <v>13800034</v>
      </c>
      <c r="O3394" t="s">
        <v>102</v>
      </c>
      <c r="P3394" t="s">
        <v>9847</v>
      </c>
      <c r="Q3394">
        <v>200</v>
      </c>
      <c r="R3394">
        <v>19</v>
      </c>
      <c r="S3394">
        <v>38063209</v>
      </c>
      <c r="T3394">
        <v>38620708</v>
      </c>
      <c r="U3394" t="s">
        <v>9848</v>
      </c>
      <c r="V3394">
        <v>1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32</v>
      </c>
      <c r="AE3394" s="2">
        <v>26</v>
      </c>
      <c r="AF3394" s="2">
        <v>43</v>
      </c>
      <c r="AG3394" s="2">
        <v>52</v>
      </c>
      <c r="AH3394" s="2">
        <v>75</v>
      </c>
      <c r="AI3394" s="2">
        <v>83</v>
      </c>
      <c r="AJ3394" s="2">
        <v>86</v>
      </c>
      <c r="AK3394" s="2">
        <v>0</v>
      </c>
      <c r="AL3394" s="2">
        <v>0</v>
      </c>
      <c r="AM3394" s="2">
        <v>0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0</v>
      </c>
      <c r="AU3394" s="2">
        <v>157</v>
      </c>
      <c r="AV3394" s="2">
        <v>0</v>
      </c>
      <c r="AW3394" s="2">
        <v>0</v>
      </c>
      <c r="AX3394" s="2">
        <v>0</v>
      </c>
      <c r="AY3394" s="2">
        <v>0</v>
      </c>
      <c r="AZ3394" s="2">
        <v>0</v>
      </c>
      <c r="BA3394" s="2">
        <v>0</v>
      </c>
      <c r="BB3394" s="2">
        <v>0</v>
      </c>
      <c r="BC3394" s="2">
        <v>34</v>
      </c>
      <c r="BD3394" s="2">
        <v>0</v>
      </c>
      <c r="BE3394" s="2">
        <v>0</v>
      </c>
      <c r="BF3394" s="2">
        <v>0</v>
      </c>
      <c r="BG3394" s="2">
        <v>0</v>
      </c>
      <c r="BH3394" s="2">
        <v>0</v>
      </c>
      <c r="BI3394" s="2">
        <v>0</v>
      </c>
      <c r="BJ3394" s="2">
        <v>0</v>
      </c>
      <c r="BK3394" s="2">
        <v>0</v>
      </c>
      <c r="BL3394" s="2">
        <v>3</v>
      </c>
      <c r="BM3394" s="2">
        <v>2</v>
      </c>
      <c r="BN3394" s="2">
        <v>3</v>
      </c>
      <c r="BO3394" s="2">
        <v>3</v>
      </c>
      <c r="BP3394" s="2">
        <v>3</v>
      </c>
      <c r="BQ3394" s="2">
        <v>5</v>
      </c>
      <c r="BR3394" s="2">
        <v>4</v>
      </c>
      <c r="BS3394" s="2">
        <v>0</v>
      </c>
      <c r="BT3394" s="2">
        <v>0</v>
      </c>
      <c r="BU3394" s="2">
        <v>0</v>
      </c>
      <c r="BV3394" s="2">
        <v>0</v>
      </c>
      <c r="BW3394" s="2">
        <v>0</v>
      </c>
      <c r="BX3394" s="2">
        <v>0</v>
      </c>
      <c r="BY3394" s="2">
        <v>0</v>
      </c>
      <c r="BZ3394" s="2">
        <v>0</v>
      </c>
      <c r="CA3394" s="2">
        <v>0</v>
      </c>
      <c r="CB3394" s="2">
        <v>0</v>
      </c>
      <c r="CC3394" s="2">
        <v>8</v>
      </c>
      <c r="CD3394" s="2">
        <v>0</v>
      </c>
      <c r="CE3394" s="2">
        <v>0</v>
      </c>
      <c r="CF3394" s="2">
        <v>0</v>
      </c>
      <c r="CG3394" s="2">
        <v>0</v>
      </c>
      <c r="CH3394" s="2">
        <v>0</v>
      </c>
      <c r="CI3394" s="2">
        <v>0</v>
      </c>
      <c r="CJ3394" s="2">
        <v>0</v>
      </c>
      <c r="CK3394" s="2">
        <v>4</v>
      </c>
      <c r="CL3394" s="2">
        <v>0</v>
      </c>
    </row>
    <row r="3395" spans="1:90" x14ac:dyDescent="0.25">
      <c r="A3395" t="s">
        <v>115</v>
      </c>
      <c r="B3395">
        <v>20409</v>
      </c>
      <c r="C3395" t="s">
        <v>143</v>
      </c>
      <c r="D3395">
        <v>1</v>
      </c>
      <c r="E3395">
        <v>8</v>
      </c>
      <c r="F3395">
        <v>17632</v>
      </c>
      <c r="G3395">
        <v>35017632</v>
      </c>
      <c r="H3395" t="s">
        <v>7237</v>
      </c>
      <c r="I3395">
        <v>153</v>
      </c>
      <c r="J3395" t="s">
        <v>1783</v>
      </c>
      <c r="K3395" t="s">
        <v>131</v>
      </c>
      <c r="L3395">
        <v>1</v>
      </c>
      <c r="M3395" t="s">
        <v>1783</v>
      </c>
      <c r="N3395">
        <v>13940000</v>
      </c>
      <c r="O3395" t="s">
        <v>92</v>
      </c>
      <c r="P3395" t="s">
        <v>7238</v>
      </c>
      <c r="Q3395">
        <v>208</v>
      </c>
      <c r="R3395">
        <v>19</v>
      </c>
      <c r="S3395">
        <v>38241704</v>
      </c>
      <c r="T3395">
        <v>38244299</v>
      </c>
      <c r="U3395" t="s">
        <v>7239</v>
      </c>
      <c r="V3395">
        <v>1</v>
      </c>
      <c r="W3395" s="2">
        <v>0</v>
      </c>
      <c r="X3395" s="2">
        <v>0</v>
      </c>
      <c r="Y3395" s="2">
        <v>0</v>
      </c>
      <c r="Z3395" s="2">
        <v>44</v>
      </c>
      <c r="AA3395" s="2">
        <v>42</v>
      </c>
      <c r="AB3395" s="2">
        <v>43</v>
      </c>
      <c r="AC3395" s="2">
        <v>49</v>
      </c>
      <c r="AD3395" s="2">
        <v>47</v>
      </c>
      <c r="AE3395" s="2">
        <v>42</v>
      </c>
      <c r="AF3395" s="2">
        <v>68</v>
      </c>
      <c r="AG3395" s="2">
        <v>52</v>
      </c>
      <c r="AH3395" s="2">
        <v>145</v>
      </c>
      <c r="AI3395" s="2">
        <v>101</v>
      </c>
      <c r="AJ3395" s="2">
        <v>104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0</v>
      </c>
      <c r="AU3395" s="2">
        <v>66</v>
      </c>
      <c r="AV3395" s="2">
        <v>0</v>
      </c>
      <c r="AW3395" s="2">
        <v>0</v>
      </c>
      <c r="AX3395" s="2">
        <v>0</v>
      </c>
      <c r="AY3395" s="2">
        <v>0</v>
      </c>
      <c r="AZ3395" s="2">
        <v>0</v>
      </c>
      <c r="BA3395" s="2">
        <v>0</v>
      </c>
      <c r="BB3395" s="2">
        <v>0</v>
      </c>
      <c r="BC3395" s="2">
        <v>80</v>
      </c>
      <c r="BD3395" s="2">
        <v>0</v>
      </c>
      <c r="BE3395" s="2">
        <v>0</v>
      </c>
      <c r="BF3395" s="2">
        <v>0</v>
      </c>
      <c r="BG3395" s="2">
        <v>0</v>
      </c>
      <c r="BH3395" s="2">
        <v>2</v>
      </c>
      <c r="BI3395" s="2">
        <v>2</v>
      </c>
      <c r="BJ3395" s="2">
        <v>3</v>
      </c>
      <c r="BK3395" s="2">
        <v>2</v>
      </c>
      <c r="BL3395" s="2">
        <v>2</v>
      </c>
      <c r="BM3395" s="2">
        <v>3</v>
      </c>
      <c r="BN3395" s="2">
        <v>4</v>
      </c>
      <c r="BO3395" s="2">
        <v>3</v>
      </c>
      <c r="BP3395" s="2">
        <v>5</v>
      </c>
      <c r="BQ3395" s="2">
        <v>4</v>
      </c>
      <c r="BR3395" s="2">
        <v>4</v>
      </c>
      <c r="BS3395" s="2">
        <v>0</v>
      </c>
      <c r="BT3395" s="2">
        <v>0</v>
      </c>
      <c r="BU3395" s="2">
        <v>0</v>
      </c>
      <c r="BV3395" s="2">
        <v>0</v>
      </c>
      <c r="BW3395" s="2">
        <v>0</v>
      </c>
      <c r="BX3395" s="2">
        <v>0</v>
      </c>
      <c r="BY3395" s="2">
        <v>0</v>
      </c>
      <c r="BZ3395" s="2">
        <v>0</v>
      </c>
      <c r="CA3395" s="2">
        <v>0</v>
      </c>
      <c r="CB3395" s="2">
        <v>0</v>
      </c>
      <c r="CC3395" s="2">
        <v>5</v>
      </c>
      <c r="CD3395" s="2">
        <v>0</v>
      </c>
      <c r="CE3395" s="2">
        <v>0</v>
      </c>
      <c r="CF3395" s="2">
        <v>0</v>
      </c>
      <c r="CG3395" s="2">
        <v>0</v>
      </c>
      <c r="CH3395" s="2">
        <v>0</v>
      </c>
      <c r="CI3395" s="2">
        <v>0</v>
      </c>
      <c r="CJ3395" s="2">
        <v>0</v>
      </c>
      <c r="CK3395" s="2">
        <v>5</v>
      </c>
      <c r="CL3395" s="2">
        <v>0</v>
      </c>
    </row>
    <row r="3396" spans="1:90" x14ac:dyDescent="0.25">
      <c r="A3396" t="s">
        <v>115</v>
      </c>
      <c r="B3396">
        <v>20409</v>
      </c>
      <c r="C3396" t="s">
        <v>143</v>
      </c>
      <c r="D3396">
        <v>1</v>
      </c>
      <c r="E3396">
        <v>8</v>
      </c>
      <c r="F3396">
        <v>39202</v>
      </c>
      <c r="G3396">
        <v>35039202</v>
      </c>
      <c r="H3396" t="s">
        <v>15820</v>
      </c>
      <c r="I3396">
        <v>455</v>
      </c>
      <c r="J3396" t="s">
        <v>144</v>
      </c>
      <c r="K3396" t="s">
        <v>2613</v>
      </c>
      <c r="L3396">
        <v>1</v>
      </c>
      <c r="M3396" t="s">
        <v>145</v>
      </c>
      <c r="N3396">
        <v>13847193</v>
      </c>
      <c r="O3396" t="s">
        <v>92</v>
      </c>
      <c r="P3396" t="s">
        <v>6200</v>
      </c>
      <c r="Q3396">
        <v>419</v>
      </c>
      <c r="R3396">
        <v>19</v>
      </c>
      <c r="S3396">
        <v>38417480</v>
      </c>
      <c r="T3396">
        <v>38613662</v>
      </c>
      <c r="U3396" t="s">
        <v>15821</v>
      </c>
      <c r="V3396">
        <v>1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20</v>
      </c>
      <c r="AE3396" s="2">
        <v>28</v>
      </c>
      <c r="AF3396" s="2">
        <v>36</v>
      </c>
      <c r="AG3396" s="2">
        <v>29</v>
      </c>
      <c r="AH3396" s="2">
        <v>84</v>
      </c>
      <c r="AI3396" s="2">
        <v>53</v>
      </c>
      <c r="AJ3396" s="2">
        <v>52</v>
      </c>
      <c r="AK3396" s="2">
        <v>0</v>
      </c>
      <c r="AL3396" s="2">
        <v>0</v>
      </c>
      <c r="AM3396" s="2">
        <v>0</v>
      </c>
      <c r="AN3396" s="2">
        <v>0</v>
      </c>
      <c r="AO3396" s="2">
        <v>0</v>
      </c>
      <c r="AP3396" s="2">
        <v>0</v>
      </c>
      <c r="AQ3396" s="2">
        <v>0</v>
      </c>
      <c r="AR3396" s="2">
        <v>83</v>
      </c>
      <c r="AS3396" s="2">
        <v>0</v>
      </c>
      <c r="AT3396" s="2">
        <v>0</v>
      </c>
      <c r="AU3396" s="2">
        <v>117</v>
      </c>
      <c r="AV3396" s="2">
        <v>0</v>
      </c>
      <c r="AW3396" s="2">
        <v>0</v>
      </c>
      <c r="AX3396" s="2">
        <v>0</v>
      </c>
      <c r="AY3396" s="2">
        <v>0</v>
      </c>
      <c r="AZ3396" s="2">
        <v>0</v>
      </c>
      <c r="BA3396" s="2">
        <v>0</v>
      </c>
      <c r="BB3396" s="2">
        <v>0</v>
      </c>
      <c r="BC3396" s="2">
        <v>35</v>
      </c>
      <c r="BD3396" s="2">
        <v>0</v>
      </c>
      <c r="BE3396" s="2">
        <v>0</v>
      </c>
      <c r="BF3396" s="2">
        <v>0</v>
      </c>
      <c r="BG3396" s="2">
        <v>0</v>
      </c>
      <c r="BH3396" s="2">
        <v>0</v>
      </c>
      <c r="BI3396" s="2">
        <v>0</v>
      </c>
      <c r="BJ3396" s="2">
        <v>0</v>
      </c>
      <c r="BK3396" s="2">
        <v>0</v>
      </c>
      <c r="BL3396" s="2">
        <v>1</v>
      </c>
      <c r="BM3396" s="2">
        <v>1</v>
      </c>
      <c r="BN3396" s="2">
        <v>3</v>
      </c>
      <c r="BO3396" s="2">
        <v>1</v>
      </c>
      <c r="BP3396" s="2">
        <v>3</v>
      </c>
      <c r="BQ3396" s="2">
        <v>2</v>
      </c>
      <c r="BR3396" s="2">
        <v>3</v>
      </c>
      <c r="BS3396" s="2">
        <v>0</v>
      </c>
      <c r="BT3396" s="2">
        <v>0</v>
      </c>
      <c r="BU3396" s="2">
        <v>0</v>
      </c>
      <c r="BV3396" s="2">
        <v>0</v>
      </c>
      <c r="BW3396" s="2">
        <v>0</v>
      </c>
      <c r="BX3396" s="2">
        <v>0</v>
      </c>
      <c r="BY3396" s="2">
        <v>0</v>
      </c>
      <c r="BZ3396" s="2">
        <v>7</v>
      </c>
      <c r="CA3396" s="2">
        <v>0</v>
      </c>
      <c r="CB3396" s="2">
        <v>0</v>
      </c>
      <c r="CC3396" s="2">
        <v>5</v>
      </c>
      <c r="CD3396" s="2">
        <v>0</v>
      </c>
      <c r="CE3396" s="2">
        <v>0</v>
      </c>
      <c r="CF3396" s="2">
        <v>0</v>
      </c>
      <c r="CG3396" s="2">
        <v>0</v>
      </c>
      <c r="CH3396" s="2">
        <v>0</v>
      </c>
      <c r="CI3396" s="2">
        <v>0</v>
      </c>
      <c r="CJ3396" s="2">
        <v>0</v>
      </c>
      <c r="CK3396" s="2">
        <v>3</v>
      </c>
      <c r="CL3396" s="2">
        <v>0</v>
      </c>
    </row>
    <row r="3397" spans="1:90" x14ac:dyDescent="0.25">
      <c r="A3397" t="s">
        <v>115</v>
      </c>
      <c r="B3397">
        <v>10101</v>
      </c>
      <c r="C3397" t="s">
        <v>106</v>
      </c>
      <c r="D3397">
        <v>1</v>
      </c>
      <c r="E3397">
        <v>8</v>
      </c>
      <c r="F3397">
        <v>197</v>
      </c>
      <c r="G3397">
        <v>35000197</v>
      </c>
      <c r="H3397" t="s">
        <v>14443</v>
      </c>
      <c r="I3397">
        <v>100</v>
      </c>
      <c r="J3397" t="s">
        <v>107</v>
      </c>
      <c r="K3397" t="s">
        <v>1739</v>
      </c>
      <c r="L3397">
        <v>63</v>
      </c>
      <c r="M3397" t="s">
        <v>356</v>
      </c>
      <c r="N3397">
        <v>5176000</v>
      </c>
      <c r="O3397" t="s">
        <v>102</v>
      </c>
      <c r="P3397" t="s">
        <v>14444</v>
      </c>
      <c r="Q3397">
        <v>99</v>
      </c>
      <c r="R3397">
        <v>11</v>
      </c>
      <c r="S3397">
        <v>39013235</v>
      </c>
      <c r="T3397">
        <v>39041956</v>
      </c>
      <c r="U3397" t="s">
        <v>14445</v>
      </c>
      <c r="V3397">
        <v>1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38</v>
      </c>
      <c r="AE3397" s="2">
        <v>60</v>
      </c>
      <c r="AF3397" s="2">
        <v>42</v>
      </c>
      <c r="AG3397" s="2">
        <v>60</v>
      </c>
      <c r="AH3397" s="2">
        <v>161</v>
      </c>
      <c r="AI3397" s="2">
        <v>184</v>
      </c>
      <c r="AJ3397" s="2">
        <v>157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0</v>
      </c>
      <c r="AU3397" s="2">
        <v>186</v>
      </c>
      <c r="AV3397" s="2">
        <v>0</v>
      </c>
      <c r="AW3397" s="2">
        <v>0</v>
      </c>
      <c r="AX3397" s="2">
        <v>0</v>
      </c>
      <c r="AY3397" s="2">
        <v>0</v>
      </c>
      <c r="AZ3397" s="2">
        <v>0</v>
      </c>
      <c r="BA3397" s="2">
        <v>0</v>
      </c>
      <c r="BB3397" s="2">
        <v>0</v>
      </c>
      <c r="BC3397" s="2">
        <v>0</v>
      </c>
      <c r="BD3397" s="2">
        <v>0</v>
      </c>
      <c r="BE3397" s="2">
        <v>0</v>
      </c>
      <c r="BF3397" s="2">
        <v>0</v>
      </c>
      <c r="BG3397" s="2">
        <v>0</v>
      </c>
      <c r="BH3397" s="2">
        <v>0</v>
      </c>
      <c r="BI3397" s="2">
        <v>0</v>
      </c>
      <c r="BJ3397" s="2">
        <v>0</v>
      </c>
      <c r="BK3397" s="2">
        <v>0</v>
      </c>
      <c r="BL3397" s="2">
        <v>4</v>
      </c>
      <c r="BM3397" s="2">
        <v>4</v>
      </c>
      <c r="BN3397" s="2">
        <v>3</v>
      </c>
      <c r="BO3397" s="2">
        <v>4</v>
      </c>
      <c r="BP3397" s="2">
        <v>8</v>
      </c>
      <c r="BQ3397" s="2">
        <v>8</v>
      </c>
      <c r="BR3397" s="2">
        <v>5</v>
      </c>
      <c r="BS3397" s="2">
        <v>0</v>
      </c>
      <c r="BT3397" s="2">
        <v>0</v>
      </c>
      <c r="BU3397" s="2">
        <v>0</v>
      </c>
      <c r="BV3397" s="2">
        <v>0</v>
      </c>
      <c r="BW3397" s="2">
        <v>0</v>
      </c>
      <c r="BX3397" s="2">
        <v>0</v>
      </c>
      <c r="BY3397" s="2">
        <v>0</v>
      </c>
      <c r="BZ3397" s="2">
        <v>0</v>
      </c>
      <c r="CA3397" s="2">
        <v>0</v>
      </c>
      <c r="CB3397" s="2">
        <v>0</v>
      </c>
      <c r="CC3397" s="2">
        <v>5</v>
      </c>
      <c r="CD3397" s="2">
        <v>0</v>
      </c>
      <c r="CE3397" s="2">
        <v>0</v>
      </c>
      <c r="CF3397" s="2">
        <v>0</v>
      </c>
      <c r="CG3397" s="2">
        <v>0</v>
      </c>
      <c r="CH3397" s="2">
        <v>0</v>
      </c>
      <c r="CI3397" s="2">
        <v>0</v>
      </c>
      <c r="CJ3397" s="2">
        <v>0</v>
      </c>
      <c r="CK3397" s="2">
        <v>0</v>
      </c>
      <c r="CL3397" s="2">
        <v>0</v>
      </c>
    </row>
    <row r="3398" spans="1:90" x14ac:dyDescent="0.25">
      <c r="A3398" t="s">
        <v>115</v>
      </c>
      <c r="B3398">
        <v>10101</v>
      </c>
      <c r="C3398" t="s">
        <v>106</v>
      </c>
      <c r="D3398">
        <v>1</v>
      </c>
      <c r="E3398">
        <v>8</v>
      </c>
      <c r="F3398">
        <v>206</v>
      </c>
      <c r="G3398">
        <v>35000206</v>
      </c>
      <c r="H3398" t="s">
        <v>3710</v>
      </c>
      <c r="I3398">
        <v>100</v>
      </c>
      <c r="J3398" t="s">
        <v>107</v>
      </c>
      <c r="K3398" t="s">
        <v>1297</v>
      </c>
      <c r="L3398">
        <v>63</v>
      </c>
      <c r="M3398" t="s">
        <v>356</v>
      </c>
      <c r="N3398">
        <v>2942000</v>
      </c>
      <c r="O3398" t="s">
        <v>102</v>
      </c>
      <c r="P3398" t="s">
        <v>3711</v>
      </c>
      <c r="Q3398" t="s">
        <v>127</v>
      </c>
      <c r="R3398">
        <v>11</v>
      </c>
      <c r="S3398">
        <v>39727243</v>
      </c>
      <c r="T3398">
        <v>39747091</v>
      </c>
      <c r="U3398" t="s">
        <v>3712</v>
      </c>
      <c r="V3398">
        <v>1</v>
      </c>
      <c r="W3398" s="2">
        <v>0</v>
      </c>
      <c r="X3398" s="2">
        <v>0</v>
      </c>
      <c r="Y3398" s="2">
        <v>109</v>
      </c>
      <c r="Z3398" s="2">
        <v>141</v>
      </c>
      <c r="AA3398" s="2">
        <v>120</v>
      </c>
      <c r="AB3398" s="2">
        <v>113</v>
      </c>
      <c r="AC3398" s="2">
        <v>117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0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0</v>
      </c>
      <c r="AU3398" s="2">
        <v>0</v>
      </c>
      <c r="AV3398" s="2">
        <v>0</v>
      </c>
      <c r="AW3398" s="2">
        <v>0</v>
      </c>
      <c r="AX3398" s="2">
        <v>0</v>
      </c>
      <c r="AY3398" s="2">
        <v>0</v>
      </c>
      <c r="AZ3398" s="2">
        <v>0</v>
      </c>
      <c r="BA3398" s="2">
        <v>0</v>
      </c>
      <c r="BB3398" s="2">
        <v>0</v>
      </c>
      <c r="BC3398" s="2">
        <v>0</v>
      </c>
      <c r="BD3398" s="2">
        <v>26</v>
      </c>
      <c r="BE3398" s="2">
        <v>0</v>
      </c>
      <c r="BF3398" s="2">
        <v>0</v>
      </c>
      <c r="BG3398" s="2">
        <v>5</v>
      </c>
      <c r="BH3398" s="2">
        <v>8</v>
      </c>
      <c r="BI3398" s="2">
        <v>8</v>
      </c>
      <c r="BJ3398" s="2">
        <v>8</v>
      </c>
      <c r="BK3398" s="2">
        <v>8</v>
      </c>
      <c r="BL3398" s="2">
        <v>0</v>
      </c>
      <c r="BM3398" s="2">
        <v>0</v>
      </c>
      <c r="BN3398" s="2">
        <v>0</v>
      </c>
      <c r="BO3398" s="2">
        <v>0</v>
      </c>
      <c r="BP3398" s="2">
        <v>0</v>
      </c>
      <c r="BQ3398" s="2">
        <v>0</v>
      </c>
      <c r="BR3398" s="2">
        <v>0</v>
      </c>
      <c r="BS3398" s="2">
        <v>0</v>
      </c>
      <c r="BT3398" s="2">
        <v>0</v>
      </c>
      <c r="BU3398" s="2">
        <v>0</v>
      </c>
      <c r="BV3398" s="2">
        <v>0</v>
      </c>
      <c r="BW3398" s="2">
        <v>0</v>
      </c>
      <c r="BX3398" s="2">
        <v>0</v>
      </c>
      <c r="BY3398" s="2">
        <v>0</v>
      </c>
      <c r="BZ3398" s="2">
        <v>0</v>
      </c>
      <c r="CA3398" s="2">
        <v>0</v>
      </c>
      <c r="CB3398" s="2">
        <v>0</v>
      </c>
      <c r="CC3398" s="2">
        <v>0</v>
      </c>
      <c r="CD3398" s="2">
        <v>0</v>
      </c>
      <c r="CE3398" s="2">
        <v>0</v>
      </c>
      <c r="CF3398" s="2">
        <v>0</v>
      </c>
      <c r="CG3398" s="2">
        <v>0</v>
      </c>
      <c r="CH3398" s="2">
        <v>0</v>
      </c>
      <c r="CI3398" s="2">
        <v>0</v>
      </c>
      <c r="CJ3398" s="2">
        <v>0</v>
      </c>
      <c r="CK3398" s="2">
        <v>0</v>
      </c>
      <c r="CL3398" s="2">
        <v>6</v>
      </c>
    </row>
    <row r="3399" spans="1:90" x14ac:dyDescent="0.25">
      <c r="A3399" t="s">
        <v>115</v>
      </c>
      <c r="B3399">
        <v>10101</v>
      </c>
      <c r="C3399" t="s">
        <v>106</v>
      </c>
      <c r="D3399">
        <v>1</v>
      </c>
      <c r="E3399">
        <v>8</v>
      </c>
      <c r="F3399">
        <v>37692</v>
      </c>
      <c r="G3399">
        <v>35037692</v>
      </c>
      <c r="H3399" t="s">
        <v>6258</v>
      </c>
      <c r="I3399">
        <v>100</v>
      </c>
      <c r="J3399" t="s">
        <v>107</v>
      </c>
      <c r="K3399" t="s">
        <v>6259</v>
      </c>
      <c r="L3399">
        <v>42</v>
      </c>
      <c r="M3399" t="s">
        <v>260</v>
      </c>
      <c r="N3399">
        <v>5182000</v>
      </c>
      <c r="O3399" t="s">
        <v>92</v>
      </c>
      <c r="P3399" t="s">
        <v>6260</v>
      </c>
      <c r="Q3399">
        <v>678</v>
      </c>
      <c r="R3399">
        <v>11</v>
      </c>
      <c r="S3399">
        <v>39412997</v>
      </c>
      <c r="T3399">
        <v>39420881</v>
      </c>
      <c r="U3399" t="s">
        <v>6261</v>
      </c>
      <c r="V3399">
        <v>1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80</v>
      </c>
      <c r="AG3399" s="2">
        <v>83</v>
      </c>
      <c r="AH3399" s="2">
        <v>365</v>
      </c>
      <c r="AI3399" s="2">
        <v>279</v>
      </c>
      <c r="AJ3399" s="2">
        <v>236</v>
      </c>
      <c r="AK3399" s="2">
        <v>0</v>
      </c>
      <c r="AL3399" s="2">
        <v>0</v>
      </c>
      <c r="AM3399" s="2">
        <v>0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0</v>
      </c>
      <c r="AU3399" s="2">
        <v>0</v>
      </c>
      <c r="AV3399" s="2">
        <v>0</v>
      </c>
      <c r="AW3399" s="2">
        <v>0</v>
      </c>
      <c r="AX3399" s="2">
        <v>0</v>
      </c>
      <c r="AY3399" s="2">
        <v>0</v>
      </c>
      <c r="AZ3399" s="2">
        <v>0</v>
      </c>
      <c r="BA3399" s="2">
        <v>0</v>
      </c>
      <c r="BB3399" s="2">
        <v>0</v>
      </c>
      <c r="BC3399" s="2">
        <v>0</v>
      </c>
      <c r="BD3399" s="2">
        <v>0</v>
      </c>
      <c r="BE3399" s="2">
        <v>0</v>
      </c>
      <c r="BF3399" s="2">
        <v>0</v>
      </c>
      <c r="BG3399" s="2">
        <v>0</v>
      </c>
      <c r="BH3399" s="2">
        <v>0</v>
      </c>
      <c r="BI3399" s="2">
        <v>0</v>
      </c>
      <c r="BJ3399" s="2">
        <v>0</v>
      </c>
      <c r="BK3399" s="2">
        <v>0</v>
      </c>
      <c r="BL3399" s="2">
        <v>0</v>
      </c>
      <c r="BM3399" s="2">
        <v>0</v>
      </c>
      <c r="BN3399" s="2">
        <v>3</v>
      </c>
      <c r="BO3399" s="2">
        <v>5</v>
      </c>
      <c r="BP3399" s="2">
        <v>18</v>
      </c>
      <c r="BQ3399" s="2">
        <v>12</v>
      </c>
      <c r="BR3399" s="2">
        <v>10</v>
      </c>
      <c r="BS3399" s="2">
        <v>0</v>
      </c>
      <c r="BT3399" s="2">
        <v>0</v>
      </c>
      <c r="BU3399" s="2">
        <v>0</v>
      </c>
      <c r="BV3399" s="2">
        <v>0</v>
      </c>
      <c r="BW3399" s="2">
        <v>0</v>
      </c>
      <c r="BX3399" s="2">
        <v>0</v>
      </c>
      <c r="BY3399" s="2">
        <v>0</v>
      </c>
      <c r="BZ3399" s="2">
        <v>0</v>
      </c>
      <c r="CA3399" s="2">
        <v>0</v>
      </c>
      <c r="CB3399" s="2">
        <v>0</v>
      </c>
      <c r="CC3399" s="2">
        <v>0</v>
      </c>
      <c r="CD3399" s="2">
        <v>0</v>
      </c>
      <c r="CE3399" s="2">
        <v>0</v>
      </c>
      <c r="CF3399" s="2">
        <v>0</v>
      </c>
      <c r="CG3399" s="2">
        <v>0</v>
      </c>
      <c r="CH3399" s="2">
        <v>0</v>
      </c>
      <c r="CI3399" s="2">
        <v>0</v>
      </c>
      <c r="CJ3399" s="2">
        <v>0</v>
      </c>
      <c r="CK3399" s="2">
        <v>0</v>
      </c>
      <c r="CL3399" s="2">
        <v>0</v>
      </c>
    </row>
    <row r="3400" spans="1:90" x14ac:dyDescent="0.25">
      <c r="A3400" t="s">
        <v>115</v>
      </c>
      <c r="B3400">
        <v>10101</v>
      </c>
      <c r="C3400" t="s">
        <v>106</v>
      </c>
      <c r="D3400">
        <v>1</v>
      </c>
      <c r="E3400">
        <v>8</v>
      </c>
      <c r="F3400">
        <v>924738</v>
      </c>
      <c r="G3400">
        <v>35924738</v>
      </c>
      <c r="H3400" t="s">
        <v>958</v>
      </c>
      <c r="I3400">
        <v>100</v>
      </c>
      <c r="J3400" t="s">
        <v>107</v>
      </c>
      <c r="K3400" t="s">
        <v>959</v>
      </c>
      <c r="L3400">
        <v>42</v>
      </c>
      <c r="M3400" t="s">
        <v>260</v>
      </c>
      <c r="N3400">
        <v>2820070</v>
      </c>
      <c r="O3400" t="s">
        <v>92</v>
      </c>
      <c r="P3400" t="s">
        <v>6353</v>
      </c>
      <c r="Q3400">
        <v>222</v>
      </c>
      <c r="R3400">
        <v>11</v>
      </c>
      <c r="S3400">
        <v>39795038</v>
      </c>
      <c r="T3400">
        <v>39796974</v>
      </c>
      <c r="U3400" t="s">
        <v>960</v>
      </c>
      <c r="V3400">
        <v>1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64</v>
      </c>
      <c r="AE3400" s="2">
        <v>93</v>
      </c>
      <c r="AF3400" s="2">
        <v>106</v>
      </c>
      <c r="AG3400" s="2">
        <v>59</v>
      </c>
      <c r="AH3400" s="2">
        <v>208</v>
      </c>
      <c r="AI3400" s="2">
        <v>188</v>
      </c>
      <c r="AJ3400" s="2">
        <v>123</v>
      </c>
      <c r="AK3400" s="2">
        <v>0</v>
      </c>
      <c r="AL3400" s="2">
        <v>0</v>
      </c>
      <c r="AM3400" s="2">
        <v>0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0</v>
      </c>
      <c r="AU3400" s="2">
        <v>303</v>
      </c>
      <c r="AV3400" s="2">
        <v>0</v>
      </c>
      <c r="AW3400" s="2">
        <v>0</v>
      </c>
      <c r="AX3400" s="2">
        <v>0</v>
      </c>
      <c r="AY3400" s="2">
        <v>0</v>
      </c>
      <c r="AZ3400" s="2">
        <v>0</v>
      </c>
      <c r="BA3400" s="2">
        <v>0</v>
      </c>
      <c r="BB3400" s="2">
        <v>0</v>
      </c>
      <c r="BC3400" s="2">
        <v>44</v>
      </c>
      <c r="BD3400" s="2">
        <v>0</v>
      </c>
      <c r="BE3400" s="2">
        <v>0</v>
      </c>
      <c r="BF3400" s="2">
        <v>0</v>
      </c>
      <c r="BG3400" s="2">
        <v>0</v>
      </c>
      <c r="BH3400" s="2">
        <v>0</v>
      </c>
      <c r="BI3400" s="2">
        <v>0</v>
      </c>
      <c r="BJ3400" s="2">
        <v>0</v>
      </c>
      <c r="BK3400" s="2">
        <v>0</v>
      </c>
      <c r="BL3400" s="2">
        <v>4</v>
      </c>
      <c r="BM3400" s="2">
        <v>4</v>
      </c>
      <c r="BN3400" s="2">
        <v>5</v>
      </c>
      <c r="BO3400" s="2">
        <v>3</v>
      </c>
      <c r="BP3400" s="2">
        <v>10</v>
      </c>
      <c r="BQ3400" s="2">
        <v>7</v>
      </c>
      <c r="BR3400" s="2">
        <v>5</v>
      </c>
      <c r="BS3400" s="2">
        <v>0</v>
      </c>
      <c r="BT3400" s="2">
        <v>0</v>
      </c>
      <c r="BU3400" s="2">
        <v>0</v>
      </c>
      <c r="BV3400" s="2">
        <v>0</v>
      </c>
      <c r="BW3400" s="2">
        <v>0</v>
      </c>
      <c r="BX3400" s="2">
        <v>0</v>
      </c>
      <c r="BY3400" s="2">
        <v>0</v>
      </c>
      <c r="BZ3400" s="2">
        <v>0</v>
      </c>
      <c r="CA3400" s="2">
        <v>0</v>
      </c>
      <c r="CB3400" s="2">
        <v>0</v>
      </c>
      <c r="CC3400" s="2">
        <v>9</v>
      </c>
      <c r="CD3400" s="2">
        <v>0</v>
      </c>
      <c r="CE3400" s="2">
        <v>0</v>
      </c>
      <c r="CF3400" s="2">
        <v>0</v>
      </c>
      <c r="CG3400" s="2">
        <v>0</v>
      </c>
      <c r="CH3400" s="2">
        <v>0</v>
      </c>
      <c r="CI3400" s="2">
        <v>0</v>
      </c>
      <c r="CJ3400" s="2">
        <v>0</v>
      </c>
      <c r="CK3400" s="2">
        <v>6</v>
      </c>
      <c r="CL3400" s="2">
        <v>0</v>
      </c>
    </row>
    <row r="3401" spans="1:90" x14ac:dyDescent="0.25">
      <c r="A3401" t="s">
        <v>115</v>
      </c>
      <c r="B3401">
        <v>10101</v>
      </c>
      <c r="C3401" t="s">
        <v>106</v>
      </c>
      <c r="D3401">
        <v>1</v>
      </c>
      <c r="E3401">
        <v>8</v>
      </c>
      <c r="F3401">
        <v>188</v>
      </c>
      <c r="G3401">
        <v>35000188</v>
      </c>
      <c r="H3401" t="s">
        <v>12299</v>
      </c>
      <c r="I3401">
        <v>100</v>
      </c>
      <c r="J3401" t="s">
        <v>107</v>
      </c>
      <c r="K3401" t="s">
        <v>3821</v>
      </c>
      <c r="L3401">
        <v>40</v>
      </c>
      <c r="M3401" t="s">
        <v>3341</v>
      </c>
      <c r="N3401">
        <v>5110000</v>
      </c>
      <c r="O3401" t="s">
        <v>102</v>
      </c>
      <c r="P3401" t="s">
        <v>9242</v>
      </c>
      <c r="Q3401">
        <v>5071</v>
      </c>
      <c r="R3401">
        <v>11</v>
      </c>
      <c r="S3401">
        <v>36214575</v>
      </c>
      <c r="U3401" t="s">
        <v>12300</v>
      </c>
      <c r="V3401">
        <v>1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104</v>
      </c>
      <c r="AE3401" s="2">
        <v>137</v>
      </c>
      <c r="AF3401" s="2">
        <v>107</v>
      </c>
      <c r="AG3401" s="2">
        <v>102</v>
      </c>
      <c r="AH3401" s="2">
        <v>212</v>
      </c>
      <c r="AI3401" s="2">
        <v>186</v>
      </c>
      <c r="AJ3401" s="2">
        <v>166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0</v>
      </c>
      <c r="AU3401" s="2">
        <v>0</v>
      </c>
      <c r="AV3401" s="2">
        <v>0</v>
      </c>
      <c r="AW3401" s="2">
        <v>0</v>
      </c>
      <c r="AX3401" s="2">
        <v>0</v>
      </c>
      <c r="AY3401" s="2">
        <v>0</v>
      </c>
      <c r="AZ3401" s="2">
        <v>0</v>
      </c>
      <c r="BA3401" s="2">
        <v>0</v>
      </c>
      <c r="BB3401" s="2">
        <v>0</v>
      </c>
      <c r="BC3401" s="2">
        <v>0</v>
      </c>
      <c r="BD3401" s="2">
        <v>0</v>
      </c>
      <c r="BE3401" s="2">
        <v>0</v>
      </c>
      <c r="BF3401" s="2">
        <v>0</v>
      </c>
      <c r="BG3401" s="2">
        <v>0</v>
      </c>
      <c r="BH3401" s="2">
        <v>0</v>
      </c>
      <c r="BI3401" s="2">
        <v>0</v>
      </c>
      <c r="BJ3401" s="2">
        <v>0</v>
      </c>
      <c r="BK3401" s="2">
        <v>0</v>
      </c>
      <c r="BL3401" s="2">
        <v>4</v>
      </c>
      <c r="BM3401" s="2">
        <v>6</v>
      </c>
      <c r="BN3401" s="2">
        <v>4</v>
      </c>
      <c r="BO3401" s="2">
        <v>3</v>
      </c>
      <c r="BP3401" s="2">
        <v>7</v>
      </c>
      <c r="BQ3401" s="2">
        <v>5</v>
      </c>
      <c r="BR3401" s="2">
        <v>9</v>
      </c>
      <c r="BS3401" s="2">
        <v>0</v>
      </c>
      <c r="BT3401" s="2">
        <v>0</v>
      </c>
      <c r="BU3401" s="2">
        <v>0</v>
      </c>
      <c r="BV3401" s="2">
        <v>0</v>
      </c>
      <c r="BW3401" s="2">
        <v>0</v>
      </c>
      <c r="BX3401" s="2">
        <v>0</v>
      </c>
      <c r="BY3401" s="2">
        <v>0</v>
      </c>
      <c r="BZ3401" s="2">
        <v>0</v>
      </c>
      <c r="CA3401" s="2">
        <v>0</v>
      </c>
      <c r="CB3401" s="2">
        <v>0</v>
      </c>
      <c r="CC3401" s="2">
        <v>0</v>
      </c>
      <c r="CD3401" s="2">
        <v>0</v>
      </c>
      <c r="CE3401" s="2">
        <v>0</v>
      </c>
      <c r="CF3401" s="2">
        <v>0</v>
      </c>
      <c r="CG3401" s="2">
        <v>0</v>
      </c>
      <c r="CH3401" s="2">
        <v>0</v>
      </c>
      <c r="CI3401" s="2">
        <v>0</v>
      </c>
      <c r="CJ3401" s="2">
        <v>0</v>
      </c>
      <c r="CK3401" s="2">
        <v>0</v>
      </c>
      <c r="CL3401" s="2">
        <v>0</v>
      </c>
    </row>
    <row r="3402" spans="1:90" x14ac:dyDescent="0.25">
      <c r="A3402" t="s">
        <v>115</v>
      </c>
      <c r="B3402">
        <v>10101</v>
      </c>
      <c r="C3402" t="s">
        <v>106</v>
      </c>
      <c r="D3402">
        <v>1</v>
      </c>
      <c r="E3402">
        <v>8</v>
      </c>
      <c r="F3402">
        <v>37643</v>
      </c>
      <c r="G3402">
        <v>35037643</v>
      </c>
      <c r="H3402" t="s">
        <v>2420</v>
      </c>
      <c r="I3402">
        <v>100</v>
      </c>
      <c r="J3402" t="s">
        <v>107</v>
      </c>
      <c r="K3402" t="s">
        <v>2421</v>
      </c>
      <c r="L3402">
        <v>95</v>
      </c>
      <c r="M3402" t="s">
        <v>2071</v>
      </c>
      <c r="N3402">
        <v>5125050</v>
      </c>
      <c r="O3402" t="s">
        <v>92</v>
      </c>
      <c r="P3402" t="s">
        <v>2422</v>
      </c>
      <c r="Q3402">
        <v>235</v>
      </c>
      <c r="R3402">
        <v>11</v>
      </c>
      <c r="S3402">
        <v>38319345</v>
      </c>
      <c r="T3402">
        <v>38348758</v>
      </c>
      <c r="U3402" t="s">
        <v>2423</v>
      </c>
      <c r="V3402">
        <v>1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103</v>
      </c>
      <c r="AE3402" s="2">
        <v>99</v>
      </c>
      <c r="AF3402" s="2">
        <v>88</v>
      </c>
      <c r="AG3402" s="2">
        <v>103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0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0</v>
      </c>
      <c r="AU3402" s="2">
        <v>0</v>
      </c>
      <c r="AV3402" s="2">
        <v>0</v>
      </c>
      <c r="AW3402" s="2">
        <v>0</v>
      </c>
      <c r="AX3402" s="2">
        <v>0</v>
      </c>
      <c r="AY3402" s="2">
        <v>0</v>
      </c>
      <c r="AZ3402" s="2">
        <v>0</v>
      </c>
      <c r="BA3402" s="2">
        <v>0</v>
      </c>
      <c r="BB3402" s="2">
        <v>0</v>
      </c>
      <c r="BC3402" s="2">
        <v>53</v>
      </c>
      <c r="BD3402" s="2">
        <v>0</v>
      </c>
      <c r="BE3402" s="2">
        <v>0</v>
      </c>
      <c r="BF3402" s="2">
        <v>0</v>
      </c>
      <c r="BG3402" s="2">
        <v>0</v>
      </c>
      <c r="BH3402" s="2">
        <v>0</v>
      </c>
      <c r="BI3402" s="2">
        <v>0</v>
      </c>
      <c r="BJ3402" s="2">
        <v>0</v>
      </c>
      <c r="BK3402" s="2">
        <v>0</v>
      </c>
      <c r="BL3402" s="2">
        <v>4</v>
      </c>
      <c r="BM3402" s="2">
        <v>4</v>
      </c>
      <c r="BN3402" s="2">
        <v>4</v>
      </c>
      <c r="BO3402" s="2">
        <v>3</v>
      </c>
      <c r="BP3402" s="2">
        <v>0</v>
      </c>
      <c r="BQ3402" s="2">
        <v>0</v>
      </c>
      <c r="BR3402" s="2">
        <v>0</v>
      </c>
      <c r="BS3402" s="2">
        <v>0</v>
      </c>
      <c r="BT3402" s="2">
        <v>0</v>
      </c>
      <c r="BU3402" s="2">
        <v>0</v>
      </c>
      <c r="BV3402" s="2">
        <v>0</v>
      </c>
      <c r="BW3402" s="2">
        <v>0</v>
      </c>
      <c r="BX3402" s="2">
        <v>0</v>
      </c>
      <c r="BY3402" s="2">
        <v>0</v>
      </c>
      <c r="BZ3402" s="2">
        <v>0</v>
      </c>
      <c r="CA3402" s="2">
        <v>0</v>
      </c>
      <c r="CB3402" s="2">
        <v>0</v>
      </c>
      <c r="CC3402" s="2">
        <v>0</v>
      </c>
      <c r="CD3402" s="2">
        <v>0</v>
      </c>
      <c r="CE3402" s="2">
        <v>0</v>
      </c>
      <c r="CF3402" s="2">
        <v>0</v>
      </c>
      <c r="CG3402" s="2">
        <v>0</v>
      </c>
      <c r="CH3402" s="2">
        <v>0</v>
      </c>
      <c r="CI3402" s="2">
        <v>0</v>
      </c>
      <c r="CJ3402" s="2">
        <v>0</v>
      </c>
      <c r="CK3402" s="2">
        <v>2</v>
      </c>
      <c r="CL3402" s="2">
        <v>0</v>
      </c>
    </row>
    <row r="3403" spans="1:90" x14ac:dyDescent="0.25">
      <c r="A3403" t="s">
        <v>115</v>
      </c>
      <c r="B3403">
        <v>10101</v>
      </c>
      <c r="C3403" t="s">
        <v>106</v>
      </c>
      <c r="D3403">
        <v>1</v>
      </c>
      <c r="E3403">
        <v>8</v>
      </c>
      <c r="F3403">
        <v>620</v>
      </c>
      <c r="G3403">
        <v>35000620</v>
      </c>
      <c r="H3403" t="s">
        <v>10220</v>
      </c>
      <c r="I3403">
        <v>100</v>
      </c>
      <c r="J3403" t="s">
        <v>107</v>
      </c>
      <c r="K3403" t="s">
        <v>3079</v>
      </c>
      <c r="L3403">
        <v>29</v>
      </c>
      <c r="M3403" t="s">
        <v>109</v>
      </c>
      <c r="N3403">
        <v>2729080</v>
      </c>
      <c r="O3403" t="s">
        <v>92</v>
      </c>
      <c r="P3403" t="s">
        <v>10221</v>
      </c>
      <c r="Q3403">
        <v>30</v>
      </c>
      <c r="R3403">
        <v>11</v>
      </c>
      <c r="S3403">
        <v>39312893</v>
      </c>
      <c r="T3403">
        <v>39316055</v>
      </c>
      <c r="U3403" t="s">
        <v>10222</v>
      </c>
      <c r="V3403">
        <v>1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119</v>
      </c>
      <c r="AE3403" s="2">
        <v>73</v>
      </c>
      <c r="AF3403" s="2">
        <v>67</v>
      </c>
      <c r="AG3403" s="2">
        <v>94</v>
      </c>
      <c r="AH3403" s="2">
        <v>173</v>
      </c>
      <c r="AI3403" s="2">
        <v>161</v>
      </c>
      <c r="AJ3403" s="2">
        <v>171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0</v>
      </c>
      <c r="AU3403" s="2">
        <v>113</v>
      </c>
      <c r="AV3403" s="2">
        <v>0</v>
      </c>
      <c r="AW3403" s="2">
        <v>0</v>
      </c>
      <c r="AX3403" s="2">
        <v>0</v>
      </c>
      <c r="AY3403" s="2">
        <v>0</v>
      </c>
      <c r="AZ3403" s="2">
        <v>0</v>
      </c>
      <c r="BA3403" s="2">
        <v>0</v>
      </c>
      <c r="BB3403" s="2">
        <v>0</v>
      </c>
      <c r="BC3403" s="2">
        <v>0</v>
      </c>
      <c r="BD3403" s="2">
        <v>0</v>
      </c>
      <c r="BE3403" s="2">
        <v>0</v>
      </c>
      <c r="BF3403" s="2">
        <v>0</v>
      </c>
      <c r="BG3403" s="2">
        <v>0</v>
      </c>
      <c r="BH3403" s="2">
        <v>0</v>
      </c>
      <c r="BI3403" s="2">
        <v>0</v>
      </c>
      <c r="BJ3403" s="2">
        <v>0</v>
      </c>
      <c r="BK3403" s="2">
        <v>0</v>
      </c>
      <c r="BL3403" s="2">
        <v>8</v>
      </c>
      <c r="BM3403" s="2">
        <v>4</v>
      </c>
      <c r="BN3403" s="2">
        <v>4</v>
      </c>
      <c r="BO3403" s="2">
        <v>4</v>
      </c>
      <c r="BP3403" s="2">
        <v>7</v>
      </c>
      <c r="BQ3403" s="2">
        <v>7</v>
      </c>
      <c r="BR3403" s="2">
        <v>6</v>
      </c>
      <c r="BS3403" s="2">
        <v>0</v>
      </c>
      <c r="BT3403" s="2">
        <v>0</v>
      </c>
      <c r="BU3403" s="2">
        <v>0</v>
      </c>
      <c r="BV3403" s="2">
        <v>0</v>
      </c>
      <c r="BW3403" s="2">
        <v>0</v>
      </c>
      <c r="BX3403" s="2">
        <v>0</v>
      </c>
      <c r="BY3403" s="2">
        <v>0</v>
      </c>
      <c r="BZ3403" s="2">
        <v>0</v>
      </c>
      <c r="CA3403" s="2">
        <v>0</v>
      </c>
      <c r="CB3403" s="2">
        <v>0</v>
      </c>
      <c r="CC3403" s="2">
        <v>3</v>
      </c>
      <c r="CD3403" s="2">
        <v>0</v>
      </c>
      <c r="CE3403" s="2">
        <v>0</v>
      </c>
      <c r="CF3403" s="2">
        <v>0</v>
      </c>
      <c r="CG3403" s="2">
        <v>0</v>
      </c>
      <c r="CH3403" s="2">
        <v>0</v>
      </c>
      <c r="CI3403" s="2">
        <v>0</v>
      </c>
      <c r="CJ3403" s="2">
        <v>0</v>
      </c>
      <c r="CK3403" s="2">
        <v>0</v>
      </c>
      <c r="CL3403" s="2">
        <v>0</v>
      </c>
    </row>
    <row r="3404" spans="1:90" x14ac:dyDescent="0.25">
      <c r="A3404" t="s">
        <v>115</v>
      </c>
      <c r="B3404">
        <v>10101</v>
      </c>
      <c r="C3404" t="s">
        <v>106</v>
      </c>
      <c r="D3404">
        <v>1</v>
      </c>
      <c r="E3404">
        <v>8</v>
      </c>
      <c r="F3404">
        <v>218</v>
      </c>
      <c r="G3404">
        <v>35000218</v>
      </c>
      <c r="H3404" t="s">
        <v>16536</v>
      </c>
      <c r="I3404">
        <v>100</v>
      </c>
      <c r="J3404" t="s">
        <v>107</v>
      </c>
      <c r="K3404" t="s">
        <v>9905</v>
      </c>
      <c r="L3404">
        <v>95</v>
      </c>
      <c r="M3404" t="s">
        <v>2071</v>
      </c>
      <c r="N3404">
        <v>5131100</v>
      </c>
      <c r="O3404" t="s">
        <v>92</v>
      </c>
      <c r="P3404" t="s">
        <v>16537</v>
      </c>
      <c r="Q3404">
        <v>148</v>
      </c>
      <c r="R3404">
        <v>11</v>
      </c>
      <c r="S3404">
        <v>39014118</v>
      </c>
      <c r="T3404">
        <v>39045011</v>
      </c>
      <c r="U3404" t="s">
        <v>16538</v>
      </c>
      <c r="V3404">
        <v>1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290</v>
      </c>
      <c r="AI3404" s="2">
        <v>356</v>
      </c>
      <c r="AJ3404" s="2">
        <v>310</v>
      </c>
      <c r="AK3404" s="2">
        <v>0</v>
      </c>
      <c r="AL3404" s="2">
        <v>0</v>
      </c>
      <c r="AM3404" s="2">
        <v>0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0</v>
      </c>
      <c r="AU3404" s="2">
        <v>0</v>
      </c>
      <c r="AV3404" s="2">
        <v>0</v>
      </c>
      <c r="AW3404" s="2">
        <v>0</v>
      </c>
      <c r="AX3404" s="2">
        <v>0</v>
      </c>
      <c r="AY3404" s="2">
        <v>0</v>
      </c>
      <c r="AZ3404" s="2">
        <v>0</v>
      </c>
      <c r="BA3404" s="2">
        <v>0</v>
      </c>
      <c r="BB3404" s="2">
        <v>0</v>
      </c>
      <c r="BC3404" s="2">
        <v>0</v>
      </c>
      <c r="BD3404" s="2">
        <v>0</v>
      </c>
      <c r="BE3404" s="2">
        <v>0</v>
      </c>
      <c r="BF3404" s="2">
        <v>0</v>
      </c>
      <c r="BG3404" s="2">
        <v>0</v>
      </c>
      <c r="BH3404" s="2">
        <v>0</v>
      </c>
      <c r="BI3404" s="2">
        <v>0</v>
      </c>
      <c r="BJ3404" s="2">
        <v>0</v>
      </c>
      <c r="BK3404" s="2">
        <v>0</v>
      </c>
      <c r="BL3404" s="2">
        <v>0</v>
      </c>
      <c r="BM3404" s="2">
        <v>0</v>
      </c>
      <c r="BN3404" s="2">
        <v>0</v>
      </c>
      <c r="BO3404" s="2">
        <v>0</v>
      </c>
      <c r="BP3404" s="2">
        <v>13</v>
      </c>
      <c r="BQ3404" s="2">
        <v>12</v>
      </c>
      <c r="BR3404" s="2">
        <v>9</v>
      </c>
      <c r="BS3404" s="2">
        <v>0</v>
      </c>
      <c r="BT3404" s="2">
        <v>0</v>
      </c>
      <c r="BU3404" s="2">
        <v>0</v>
      </c>
      <c r="BV3404" s="2">
        <v>0</v>
      </c>
      <c r="BW3404" s="2">
        <v>0</v>
      </c>
      <c r="BX3404" s="2">
        <v>0</v>
      </c>
      <c r="BY3404" s="2">
        <v>0</v>
      </c>
      <c r="BZ3404" s="2">
        <v>0</v>
      </c>
      <c r="CA3404" s="2">
        <v>0</v>
      </c>
      <c r="CB3404" s="2">
        <v>0</v>
      </c>
      <c r="CC3404" s="2">
        <v>0</v>
      </c>
      <c r="CD3404" s="2">
        <v>0</v>
      </c>
      <c r="CE3404" s="2">
        <v>0</v>
      </c>
      <c r="CF3404" s="2">
        <v>0</v>
      </c>
      <c r="CG3404" s="2">
        <v>0</v>
      </c>
      <c r="CH3404" s="2">
        <v>0</v>
      </c>
      <c r="CI3404" s="2">
        <v>0</v>
      </c>
      <c r="CJ3404" s="2">
        <v>0</v>
      </c>
      <c r="CK3404" s="2">
        <v>0</v>
      </c>
      <c r="CL3404" s="2">
        <v>0</v>
      </c>
    </row>
    <row r="3405" spans="1:90" x14ac:dyDescent="0.25">
      <c r="A3405" t="s">
        <v>115</v>
      </c>
      <c r="B3405">
        <v>10101</v>
      </c>
      <c r="C3405" t="s">
        <v>106</v>
      </c>
      <c r="D3405">
        <v>1</v>
      </c>
      <c r="E3405">
        <v>8</v>
      </c>
      <c r="F3405">
        <v>632</v>
      </c>
      <c r="G3405">
        <v>35000632</v>
      </c>
      <c r="H3405" t="s">
        <v>19051</v>
      </c>
      <c r="I3405">
        <v>100</v>
      </c>
      <c r="J3405" t="s">
        <v>107</v>
      </c>
      <c r="K3405" t="s">
        <v>19052</v>
      </c>
      <c r="L3405">
        <v>29</v>
      </c>
      <c r="M3405" t="s">
        <v>109</v>
      </c>
      <c r="N3405">
        <v>2805140</v>
      </c>
      <c r="O3405" t="s">
        <v>92</v>
      </c>
      <c r="P3405" t="s">
        <v>19053</v>
      </c>
      <c r="Q3405">
        <v>8</v>
      </c>
      <c r="R3405">
        <v>11</v>
      </c>
      <c r="S3405">
        <v>39757040</v>
      </c>
      <c r="T3405">
        <v>39781115</v>
      </c>
      <c r="U3405" t="s">
        <v>19054</v>
      </c>
      <c r="V3405">
        <v>1</v>
      </c>
      <c r="W3405" s="2">
        <v>0</v>
      </c>
      <c r="X3405" s="2">
        <v>0</v>
      </c>
      <c r="Y3405" s="2">
        <v>85</v>
      </c>
      <c r="Z3405" s="2">
        <v>60</v>
      </c>
      <c r="AA3405" s="2">
        <v>59</v>
      </c>
      <c r="AB3405" s="2">
        <v>59</v>
      </c>
      <c r="AC3405" s="2">
        <v>82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0</v>
      </c>
      <c r="AU3405" s="2">
        <v>0</v>
      </c>
      <c r="AV3405" s="2">
        <v>0</v>
      </c>
      <c r="AW3405" s="2">
        <v>0</v>
      </c>
      <c r="AX3405" s="2">
        <v>0</v>
      </c>
      <c r="AY3405" s="2">
        <v>0</v>
      </c>
      <c r="AZ3405" s="2">
        <v>0</v>
      </c>
      <c r="BA3405" s="2">
        <v>0</v>
      </c>
      <c r="BB3405" s="2">
        <v>0</v>
      </c>
      <c r="BC3405" s="2">
        <v>0</v>
      </c>
      <c r="BD3405" s="2">
        <v>0</v>
      </c>
      <c r="BE3405" s="2">
        <v>0</v>
      </c>
      <c r="BF3405" s="2">
        <v>0</v>
      </c>
      <c r="BG3405" s="2">
        <v>3</v>
      </c>
      <c r="BH3405" s="2">
        <v>3</v>
      </c>
      <c r="BI3405" s="2">
        <v>2</v>
      </c>
      <c r="BJ3405" s="2">
        <v>2</v>
      </c>
      <c r="BK3405" s="2">
        <v>3</v>
      </c>
      <c r="BL3405" s="2">
        <v>0</v>
      </c>
      <c r="BM3405" s="2">
        <v>0</v>
      </c>
      <c r="BN3405" s="2">
        <v>0</v>
      </c>
      <c r="BO3405" s="2">
        <v>0</v>
      </c>
      <c r="BP3405" s="2">
        <v>0</v>
      </c>
      <c r="BQ3405" s="2">
        <v>0</v>
      </c>
      <c r="BR3405" s="2">
        <v>0</v>
      </c>
      <c r="BS3405" s="2">
        <v>0</v>
      </c>
      <c r="BT3405" s="2">
        <v>0</v>
      </c>
      <c r="BU3405" s="2">
        <v>0</v>
      </c>
      <c r="BV3405" s="2">
        <v>0</v>
      </c>
      <c r="BW3405" s="2">
        <v>0</v>
      </c>
      <c r="BX3405" s="2">
        <v>0</v>
      </c>
      <c r="BY3405" s="2">
        <v>0</v>
      </c>
      <c r="BZ3405" s="2">
        <v>0</v>
      </c>
      <c r="CA3405" s="2">
        <v>0</v>
      </c>
      <c r="CB3405" s="2">
        <v>0</v>
      </c>
      <c r="CC3405" s="2">
        <v>0</v>
      </c>
      <c r="CD3405" s="2">
        <v>0</v>
      </c>
      <c r="CE3405" s="2">
        <v>0</v>
      </c>
      <c r="CF3405" s="2">
        <v>0</v>
      </c>
      <c r="CG3405" s="2">
        <v>0</v>
      </c>
      <c r="CH3405" s="2">
        <v>0</v>
      </c>
      <c r="CI3405" s="2">
        <v>0</v>
      </c>
      <c r="CJ3405" s="2">
        <v>0</v>
      </c>
      <c r="CK3405" s="2">
        <v>0</v>
      </c>
      <c r="CL3405" s="2">
        <v>0</v>
      </c>
    </row>
    <row r="3406" spans="1:90" x14ac:dyDescent="0.25">
      <c r="A3406" t="s">
        <v>115</v>
      </c>
      <c r="B3406">
        <v>10101</v>
      </c>
      <c r="C3406" t="s">
        <v>106</v>
      </c>
      <c r="D3406">
        <v>1</v>
      </c>
      <c r="E3406">
        <v>8</v>
      </c>
      <c r="F3406">
        <v>450</v>
      </c>
      <c r="G3406">
        <v>35000450</v>
      </c>
      <c r="H3406" t="s">
        <v>11704</v>
      </c>
      <c r="I3406">
        <v>100</v>
      </c>
      <c r="J3406" t="s">
        <v>107</v>
      </c>
      <c r="K3406" t="s">
        <v>3383</v>
      </c>
      <c r="L3406">
        <v>29</v>
      </c>
      <c r="M3406" t="s">
        <v>109</v>
      </c>
      <c r="N3406">
        <v>2927000</v>
      </c>
      <c r="O3406" t="s">
        <v>92</v>
      </c>
      <c r="P3406" t="s">
        <v>11705</v>
      </c>
      <c r="Q3406">
        <v>511</v>
      </c>
      <c r="R3406">
        <v>11</v>
      </c>
      <c r="S3406">
        <v>39763034</v>
      </c>
      <c r="T3406">
        <v>39781790</v>
      </c>
      <c r="U3406" t="s">
        <v>11706</v>
      </c>
      <c r="V3406">
        <v>1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69</v>
      </c>
      <c r="AE3406" s="2">
        <v>131</v>
      </c>
      <c r="AF3406" s="2">
        <v>101</v>
      </c>
      <c r="AG3406" s="2">
        <v>100</v>
      </c>
      <c r="AH3406" s="2">
        <v>229</v>
      </c>
      <c r="AI3406" s="2">
        <v>192</v>
      </c>
      <c r="AJ3406" s="2">
        <v>244</v>
      </c>
      <c r="AK3406" s="2">
        <v>0</v>
      </c>
      <c r="AL3406" s="2">
        <v>0</v>
      </c>
      <c r="AM3406" s="2">
        <v>0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0</v>
      </c>
      <c r="AU3406" s="2">
        <v>136</v>
      </c>
      <c r="AV3406" s="2">
        <v>0</v>
      </c>
      <c r="AW3406" s="2">
        <v>0</v>
      </c>
      <c r="AX3406" s="2">
        <v>0</v>
      </c>
      <c r="AY3406" s="2">
        <v>0</v>
      </c>
      <c r="AZ3406" s="2">
        <v>0</v>
      </c>
      <c r="BA3406" s="2">
        <v>0</v>
      </c>
      <c r="BB3406" s="2">
        <v>0</v>
      </c>
      <c r="BC3406" s="2">
        <v>66</v>
      </c>
      <c r="BD3406" s="2">
        <v>7</v>
      </c>
      <c r="BE3406" s="2">
        <v>0</v>
      </c>
      <c r="BF3406" s="2">
        <v>0</v>
      </c>
      <c r="BG3406" s="2">
        <v>0</v>
      </c>
      <c r="BH3406" s="2">
        <v>0</v>
      </c>
      <c r="BI3406" s="2">
        <v>0</v>
      </c>
      <c r="BJ3406" s="2">
        <v>0</v>
      </c>
      <c r="BK3406" s="2">
        <v>0</v>
      </c>
      <c r="BL3406" s="2">
        <v>5</v>
      </c>
      <c r="BM3406" s="2">
        <v>6</v>
      </c>
      <c r="BN3406" s="2">
        <v>5</v>
      </c>
      <c r="BO3406" s="2">
        <v>6</v>
      </c>
      <c r="BP3406" s="2">
        <v>9</v>
      </c>
      <c r="BQ3406" s="2">
        <v>8</v>
      </c>
      <c r="BR3406" s="2">
        <v>10</v>
      </c>
      <c r="BS3406" s="2">
        <v>0</v>
      </c>
      <c r="BT3406" s="2">
        <v>0</v>
      </c>
      <c r="BU3406" s="2">
        <v>0</v>
      </c>
      <c r="BV3406" s="2">
        <v>0</v>
      </c>
      <c r="BW3406" s="2">
        <v>0</v>
      </c>
      <c r="BX3406" s="2">
        <v>0</v>
      </c>
      <c r="BY3406" s="2">
        <v>0</v>
      </c>
      <c r="BZ3406" s="2">
        <v>0</v>
      </c>
      <c r="CA3406" s="2">
        <v>0</v>
      </c>
      <c r="CB3406" s="2">
        <v>0</v>
      </c>
      <c r="CC3406" s="2">
        <v>3</v>
      </c>
      <c r="CD3406" s="2">
        <v>0</v>
      </c>
      <c r="CE3406" s="2">
        <v>0</v>
      </c>
      <c r="CF3406" s="2">
        <v>0</v>
      </c>
      <c r="CG3406" s="2">
        <v>0</v>
      </c>
      <c r="CH3406" s="2">
        <v>0</v>
      </c>
      <c r="CI3406" s="2">
        <v>0</v>
      </c>
      <c r="CJ3406" s="2">
        <v>0</v>
      </c>
      <c r="CK3406" s="2">
        <v>3</v>
      </c>
      <c r="CL3406" s="2">
        <v>2</v>
      </c>
    </row>
    <row r="3407" spans="1:90" x14ac:dyDescent="0.25">
      <c r="A3407" t="s">
        <v>115</v>
      </c>
      <c r="B3407">
        <v>10101</v>
      </c>
      <c r="C3407" t="s">
        <v>106</v>
      </c>
      <c r="D3407">
        <v>1</v>
      </c>
      <c r="E3407">
        <v>8</v>
      </c>
      <c r="F3407">
        <v>12</v>
      </c>
      <c r="G3407">
        <v>35000012</v>
      </c>
      <c r="H3407" t="s">
        <v>4995</v>
      </c>
      <c r="I3407">
        <v>100</v>
      </c>
      <c r="J3407" t="s">
        <v>107</v>
      </c>
      <c r="K3407" t="s">
        <v>4970</v>
      </c>
      <c r="L3407">
        <v>40</v>
      </c>
      <c r="M3407" t="s">
        <v>3341</v>
      </c>
      <c r="N3407">
        <v>5118000</v>
      </c>
      <c r="O3407" t="s">
        <v>92</v>
      </c>
      <c r="P3407" t="s">
        <v>4996</v>
      </c>
      <c r="Q3407">
        <v>907</v>
      </c>
      <c r="R3407">
        <v>11</v>
      </c>
      <c r="S3407">
        <v>36251633</v>
      </c>
      <c r="T3407">
        <v>36251934</v>
      </c>
      <c r="U3407" t="s">
        <v>4997</v>
      </c>
      <c r="V3407">
        <v>1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137</v>
      </c>
      <c r="AE3407" s="2">
        <v>137</v>
      </c>
      <c r="AF3407" s="2">
        <v>135</v>
      </c>
      <c r="AG3407" s="2">
        <v>124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0</v>
      </c>
      <c r="AU3407" s="2">
        <v>0</v>
      </c>
      <c r="AV3407" s="2">
        <v>0</v>
      </c>
      <c r="AW3407" s="2">
        <v>0</v>
      </c>
      <c r="AX3407" s="2">
        <v>0</v>
      </c>
      <c r="AY3407" s="2">
        <v>0</v>
      </c>
      <c r="AZ3407" s="2">
        <v>0</v>
      </c>
      <c r="BA3407" s="2">
        <v>0</v>
      </c>
      <c r="BB3407" s="2">
        <v>0</v>
      </c>
      <c r="BC3407" s="2">
        <v>0</v>
      </c>
      <c r="BD3407" s="2">
        <v>0</v>
      </c>
      <c r="BE3407" s="2">
        <v>0</v>
      </c>
      <c r="BF3407" s="2">
        <v>0</v>
      </c>
      <c r="BG3407" s="2">
        <v>0</v>
      </c>
      <c r="BH3407" s="2">
        <v>0</v>
      </c>
      <c r="BI3407" s="2">
        <v>0</v>
      </c>
      <c r="BJ3407" s="2">
        <v>0</v>
      </c>
      <c r="BK3407" s="2">
        <v>0</v>
      </c>
      <c r="BL3407" s="2">
        <v>5</v>
      </c>
      <c r="BM3407" s="2">
        <v>4</v>
      </c>
      <c r="BN3407" s="2">
        <v>4</v>
      </c>
      <c r="BO3407" s="2">
        <v>5</v>
      </c>
      <c r="BP3407" s="2">
        <v>0</v>
      </c>
      <c r="BQ3407" s="2">
        <v>0</v>
      </c>
      <c r="BR3407" s="2">
        <v>0</v>
      </c>
      <c r="BS3407" s="2">
        <v>0</v>
      </c>
      <c r="BT3407" s="2">
        <v>0</v>
      </c>
      <c r="BU3407" s="2">
        <v>0</v>
      </c>
      <c r="BV3407" s="2">
        <v>0</v>
      </c>
      <c r="BW3407" s="2">
        <v>0</v>
      </c>
      <c r="BX3407" s="2">
        <v>0</v>
      </c>
      <c r="BY3407" s="2">
        <v>0</v>
      </c>
      <c r="BZ3407" s="2">
        <v>0</v>
      </c>
      <c r="CA3407" s="2">
        <v>0</v>
      </c>
      <c r="CB3407" s="2">
        <v>0</v>
      </c>
      <c r="CC3407" s="2">
        <v>0</v>
      </c>
      <c r="CD3407" s="2">
        <v>0</v>
      </c>
      <c r="CE3407" s="2">
        <v>0</v>
      </c>
      <c r="CF3407" s="2">
        <v>0</v>
      </c>
      <c r="CG3407" s="2">
        <v>0</v>
      </c>
      <c r="CH3407" s="2">
        <v>0</v>
      </c>
      <c r="CI3407" s="2">
        <v>0</v>
      </c>
      <c r="CJ3407" s="2">
        <v>0</v>
      </c>
      <c r="CK3407" s="2">
        <v>0</v>
      </c>
      <c r="CL3407" s="2">
        <v>0</v>
      </c>
    </row>
    <row r="3408" spans="1:90" x14ac:dyDescent="0.25">
      <c r="A3408" t="s">
        <v>115</v>
      </c>
      <c r="B3408">
        <v>10101</v>
      </c>
      <c r="C3408" t="s">
        <v>106</v>
      </c>
      <c r="D3408">
        <v>1</v>
      </c>
      <c r="E3408">
        <v>8</v>
      </c>
      <c r="F3408">
        <v>37722</v>
      </c>
      <c r="G3408">
        <v>35037722</v>
      </c>
      <c r="H3408" t="s">
        <v>2638</v>
      </c>
      <c r="I3408">
        <v>100</v>
      </c>
      <c r="J3408" t="s">
        <v>107</v>
      </c>
      <c r="K3408" t="s">
        <v>2639</v>
      </c>
      <c r="L3408">
        <v>29</v>
      </c>
      <c r="M3408" t="s">
        <v>109</v>
      </c>
      <c r="N3408">
        <v>2832110</v>
      </c>
      <c r="O3408" t="s">
        <v>92</v>
      </c>
      <c r="P3408" t="s">
        <v>2640</v>
      </c>
      <c r="Q3408">
        <v>44</v>
      </c>
      <c r="R3408">
        <v>11</v>
      </c>
      <c r="S3408">
        <v>39757021</v>
      </c>
      <c r="T3408">
        <v>39781029</v>
      </c>
      <c r="U3408" t="s">
        <v>2641</v>
      </c>
      <c r="V3408">
        <v>1</v>
      </c>
      <c r="W3408" s="2">
        <v>0</v>
      </c>
      <c r="X3408" s="2">
        <v>0</v>
      </c>
      <c r="Y3408" s="2">
        <v>155</v>
      </c>
      <c r="Z3408" s="2">
        <v>144</v>
      </c>
      <c r="AA3408" s="2">
        <v>152</v>
      </c>
      <c r="AB3408" s="2">
        <v>160</v>
      </c>
      <c r="AC3408" s="2">
        <v>131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0</v>
      </c>
      <c r="AU3408" s="2">
        <v>0</v>
      </c>
      <c r="AV3408" s="2">
        <v>0</v>
      </c>
      <c r="AW3408" s="2">
        <v>0</v>
      </c>
      <c r="AX3408" s="2">
        <v>0</v>
      </c>
      <c r="AY3408" s="2">
        <v>0</v>
      </c>
      <c r="AZ3408" s="2">
        <v>0</v>
      </c>
      <c r="BA3408" s="2">
        <v>0</v>
      </c>
      <c r="BB3408" s="2">
        <v>0</v>
      </c>
      <c r="BC3408" s="2">
        <v>0</v>
      </c>
      <c r="BD3408" s="2">
        <v>0</v>
      </c>
      <c r="BE3408" s="2">
        <v>0</v>
      </c>
      <c r="BF3408" s="2">
        <v>0</v>
      </c>
      <c r="BG3408" s="2">
        <v>6</v>
      </c>
      <c r="BH3408" s="2">
        <v>5</v>
      </c>
      <c r="BI3408" s="2">
        <v>6</v>
      </c>
      <c r="BJ3408" s="2">
        <v>5</v>
      </c>
      <c r="BK3408" s="2">
        <v>5</v>
      </c>
      <c r="BL3408" s="2">
        <v>0</v>
      </c>
      <c r="BM3408" s="2">
        <v>0</v>
      </c>
      <c r="BN3408" s="2">
        <v>0</v>
      </c>
      <c r="BO3408" s="2">
        <v>0</v>
      </c>
      <c r="BP3408" s="2">
        <v>0</v>
      </c>
      <c r="BQ3408" s="2">
        <v>0</v>
      </c>
      <c r="BR3408" s="2">
        <v>0</v>
      </c>
      <c r="BS3408" s="2">
        <v>0</v>
      </c>
      <c r="BT3408" s="2">
        <v>0</v>
      </c>
      <c r="BU3408" s="2">
        <v>0</v>
      </c>
      <c r="BV3408" s="2">
        <v>0</v>
      </c>
      <c r="BW3408" s="2">
        <v>0</v>
      </c>
      <c r="BX3408" s="2">
        <v>0</v>
      </c>
      <c r="BY3408" s="2">
        <v>0</v>
      </c>
      <c r="BZ3408" s="2">
        <v>0</v>
      </c>
      <c r="CA3408" s="2">
        <v>0</v>
      </c>
      <c r="CB3408" s="2">
        <v>0</v>
      </c>
      <c r="CC3408" s="2">
        <v>0</v>
      </c>
      <c r="CD3408" s="2">
        <v>0</v>
      </c>
      <c r="CE3408" s="2">
        <v>0</v>
      </c>
      <c r="CF3408" s="2">
        <v>0</v>
      </c>
      <c r="CG3408" s="2">
        <v>0</v>
      </c>
      <c r="CH3408" s="2">
        <v>0</v>
      </c>
      <c r="CI3408" s="2">
        <v>0</v>
      </c>
      <c r="CJ3408" s="2">
        <v>0</v>
      </c>
      <c r="CK3408" s="2">
        <v>0</v>
      </c>
      <c r="CL3408" s="2">
        <v>0</v>
      </c>
    </row>
    <row r="3409" spans="1:90" x14ac:dyDescent="0.25">
      <c r="A3409" t="s">
        <v>115</v>
      </c>
      <c r="B3409">
        <v>10101</v>
      </c>
      <c r="C3409" t="s">
        <v>106</v>
      </c>
      <c r="D3409">
        <v>1</v>
      </c>
      <c r="E3409">
        <v>8</v>
      </c>
      <c r="F3409">
        <v>224</v>
      </c>
      <c r="G3409">
        <v>35000224</v>
      </c>
      <c r="H3409" t="s">
        <v>6517</v>
      </c>
      <c r="I3409">
        <v>100</v>
      </c>
      <c r="J3409" t="s">
        <v>107</v>
      </c>
      <c r="K3409" t="s">
        <v>1297</v>
      </c>
      <c r="L3409">
        <v>63</v>
      </c>
      <c r="M3409" t="s">
        <v>356</v>
      </c>
      <c r="N3409">
        <v>2945100</v>
      </c>
      <c r="O3409" t="s">
        <v>92</v>
      </c>
      <c r="P3409" t="s">
        <v>4956</v>
      </c>
      <c r="Q3409">
        <v>50</v>
      </c>
      <c r="R3409">
        <v>11</v>
      </c>
      <c r="S3409">
        <v>39716978</v>
      </c>
      <c r="T3409">
        <v>39747114</v>
      </c>
      <c r="U3409" t="s">
        <v>6518</v>
      </c>
      <c r="V3409">
        <v>1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140</v>
      </c>
      <c r="AE3409" s="2">
        <v>141</v>
      </c>
      <c r="AF3409" s="2">
        <v>105</v>
      </c>
      <c r="AG3409" s="2">
        <v>120</v>
      </c>
      <c r="AH3409" s="2">
        <v>395</v>
      </c>
      <c r="AI3409" s="2">
        <v>346</v>
      </c>
      <c r="AJ3409" s="2">
        <v>258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0</v>
      </c>
      <c r="AU3409" s="2">
        <v>168</v>
      </c>
      <c r="AV3409" s="2">
        <v>0</v>
      </c>
      <c r="AW3409" s="2">
        <v>0</v>
      </c>
      <c r="AX3409" s="2">
        <v>0</v>
      </c>
      <c r="AY3409" s="2">
        <v>0</v>
      </c>
      <c r="AZ3409" s="2">
        <v>0</v>
      </c>
      <c r="BA3409" s="2">
        <v>0</v>
      </c>
      <c r="BB3409" s="2">
        <v>0</v>
      </c>
      <c r="BC3409" s="2">
        <v>0</v>
      </c>
      <c r="BD3409" s="2">
        <v>0</v>
      </c>
      <c r="BE3409" s="2">
        <v>0</v>
      </c>
      <c r="BF3409" s="2">
        <v>0</v>
      </c>
      <c r="BG3409" s="2">
        <v>0</v>
      </c>
      <c r="BH3409" s="2">
        <v>0</v>
      </c>
      <c r="BI3409" s="2">
        <v>0</v>
      </c>
      <c r="BJ3409" s="2">
        <v>0</v>
      </c>
      <c r="BK3409" s="2">
        <v>0</v>
      </c>
      <c r="BL3409" s="2">
        <v>7</v>
      </c>
      <c r="BM3409" s="2">
        <v>8</v>
      </c>
      <c r="BN3409" s="2">
        <v>5</v>
      </c>
      <c r="BO3409" s="2">
        <v>6</v>
      </c>
      <c r="BP3409" s="2">
        <v>17</v>
      </c>
      <c r="BQ3409" s="2">
        <v>19</v>
      </c>
      <c r="BR3409" s="2">
        <v>11</v>
      </c>
      <c r="BS3409" s="2">
        <v>0</v>
      </c>
      <c r="BT3409" s="2">
        <v>0</v>
      </c>
      <c r="BU3409" s="2">
        <v>0</v>
      </c>
      <c r="BV3409" s="2">
        <v>0</v>
      </c>
      <c r="BW3409" s="2">
        <v>0</v>
      </c>
      <c r="BX3409" s="2">
        <v>0</v>
      </c>
      <c r="BY3409" s="2">
        <v>0</v>
      </c>
      <c r="BZ3409" s="2">
        <v>0</v>
      </c>
      <c r="CA3409" s="2">
        <v>0</v>
      </c>
      <c r="CB3409" s="2">
        <v>0</v>
      </c>
      <c r="CC3409" s="2">
        <v>7</v>
      </c>
      <c r="CD3409" s="2">
        <v>0</v>
      </c>
      <c r="CE3409" s="2">
        <v>0</v>
      </c>
      <c r="CF3409" s="2">
        <v>0</v>
      </c>
      <c r="CG3409" s="2">
        <v>0</v>
      </c>
      <c r="CH3409" s="2">
        <v>0</v>
      </c>
      <c r="CI3409" s="2">
        <v>0</v>
      </c>
      <c r="CJ3409" s="2">
        <v>0</v>
      </c>
      <c r="CK3409" s="2">
        <v>0</v>
      </c>
      <c r="CL3409" s="2">
        <v>0</v>
      </c>
    </row>
    <row r="3410" spans="1:90" x14ac:dyDescent="0.25">
      <c r="A3410" t="s">
        <v>115</v>
      </c>
      <c r="B3410">
        <v>10101</v>
      </c>
      <c r="C3410" t="s">
        <v>106</v>
      </c>
      <c r="D3410">
        <v>1</v>
      </c>
      <c r="E3410">
        <v>8</v>
      </c>
      <c r="F3410">
        <v>46255</v>
      </c>
      <c r="G3410">
        <v>35046255</v>
      </c>
      <c r="H3410" t="s">
        <v>2099</v>
      </c>
      <c r="I3410">
        <v>100</v>
      </c>
      <c r="J3410" t="s">
        <v>107</v>
      </c>
      <c r="K3410" t="s">
        <v>2100</v>
      </c>
      <c r="L3410">
        <v>42</v>
      </c>
      <c r="M3410" t="s">
        <v>260</v>
      </c>
      <c r="N3410">
        <v>2990060</v>
      </c>
      <c r="O3410" t="s">
        <v>92</v>
      </c>
      <c r="P3410" t="s">
        <v>2101</v>
      </c>
      <c r="Q3410">
        <v>101</v>
      </c>
      <c r="R3410">
        <v>11</v>
      </c>
      <c r="S3410">
        <v>39411130</v>
      </c>
      <c r="T3410">
        <v>39420553</v>
      </c>
      <c r="U3410" t="s">
        <v>2102</v>
      </c>
      <c r="V3410">
        <v>1</v>
      </c>
      <c r="W3410" s="2">
        <v>0</v>
      </c>
      <c r="X3410" s="2">
        <v>0</v>
      </c>
      <c r="Y3410" s="2">
        <v>119</v>
      </c>
      <c r="Z3410" s="2">
        <v>118</v>
      </c>
      <c r="AA3410" s="2">
        <v>135</v>
      </c>
      <c r="AB3410" s="2">
        <v>144</v>
      </c>
      <c r="AC3410" s="2">
        <v>152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0</v>
      </c>
      <c r="AU3410" s="2">
        <v>497</v>
      </c>
      <c r="AV3410" s="2">
        <v>0</v>
      </c>
      <c r="AW3410" s="2">
        <v>0</v>
      </c>
      <c r="AX3410" s="2">
        <v>0</v>
      </c>
      <c r="AY3410" s="2">
        <v>0</v>
      </c>
      <c r="AZ3410" s="2">
        <v>0</v>
      </c>
      <c r="BA3410" s="2">
        <v>0</v>
      </c>
      <c r="BB3410" s="2">
        <v>0</v>
      </c>
      <c r="BC3410" s="2">
        <v>0</v>
      </c>
      <c r="BD3410" s="2">
        <v>0</v>
      </c>
      <c r="BE3410" s="2">
        <v>0</v>
      </c>
      <c r="BF3410" s="2">
        <v>0</v>
      </c>
      <c r="BG3410" s="2">
        <v>5</v>
      </c>
      <c r="BH3410" s="2">
        <v>4</v>
      </c>
      <c r="BI3410" s="2">
        <v>6</v>
      </c>
      <c r="BJ3410" s="2">
        <v>6</v>
      </c>
      <c r="BK3410" s="2">
        <v>6</v>
      </c>
      <c r="BL3410" s="2">
        <v>0</v>
      </c>
      <c r="BM3410" s="2">
        <v>0</v>
      </c>
      <c r="BN3410" s="2">
        <v>0</v>
      </c>
      <c r="BO3410" s="2">
        <v>0</v>
      </c>
      <c r="BP3410" s="2">
        <v>0</v>
      </c>
      <c r="BQ3410" s="2">
        <v>0</v>
      </c>
      <c r="BR3410" s="2">
        <v>0</v>
      </c>
      <c r="BS3410" s="2">
        <v>0</v>
      </c>
      <c r="BT3410" s="2">
        <v>0</v>
      </c>
      <c r="BU3410" s="2">
        <v>0</v>
      </c>
      <c r="BV3410" s="2">
        <v>0</v>
      </c>
      <c r="BW3410" s="2">
        <v>0</v>
      </c>
      <c r="BX3410" s="2">
        <v>0</v>
      </c>
      <c r="BY3410" s="2">
        <v>0</v>
      </c>
      <c r="BZ3410" s="2">
        <v>0</v>
      </c>
      <c r="CA3410" s="2">
        <v>0</v>
      </c>
      <c r="CB3410" s="2">
        <v>0</v>
      </c>
      <c r="CC3410" s="2">
        <v>13</v>
      </c>
      <c r="CD3410" s="2">
        <v>0</v>
      </c>
      <c r="CE3410" s="2">
        <v>0</v>
      </c>
      <c r="CF3410" s="2">
        <v>0</v>
      </c>
      <c r="CG3410" s="2">
        <v>0</v>
      </c>
      <c r="CH3410" s="2">
        <v>0</v>
      </c>
      <c r="CI3410" s="2">
        <v>0</v>
      </c>
      <c r="CJ3410" s="2">
        <v>0</v>
      </c>
      <c r="CK3410" s="2">
        <v>0</v>
      </c>
      <c r="CL3410" s="2">
        <v>0</v>
      </c>
    </row>
    <row r="3411" spans="1:90" x14ac:dyDescent="0.25">
      <c r="A3411" t="s">
        <v>115</v>
      </c>
      <c r="B3411">
        <v>10101</v>
      </c>
      <c r="C3411" t="s">
        <v>106</v>
      </c>
      <c r="D3411">
        <v>1</v>
      </c>
      <c r="E3411">
        <v>8</v>
      </c>
      <c r="F3411">
        <v>37709</v>
      </c>
      <c r="G3411">
        <v>35037709</v>
      </c>
      <c r="H3411" t="s">
        <v>8894</v>
      </c>
      <c r="I3411">
        <v>100</v>
      </c>
      <c r="J3411" t="s">
        <v>107</v>
      </c>
      <c r="K3411" t="s">
        <v>1113</v>
      </c>
      <c r="L3411">
        <v>63</v>
      </c>
      <c r="M3411" t="s">
        <v>356</v>
      </c>
      <c r="N3411">
        <v>2976200</v>
      </c>
      <c r="O3411" t="s">
        <v>92</v>
      </c>
      <c r="P3411" t="s">
        <v>8895</v>
      </c>
      <c r="Q3411">
        <v>906</v>
      </c>
      <c r="R3411">
        <v>11</v>
      </c>
      <c r="S3411">
        <v>39719167</v>
      </c>
      <c r="T3411">
        <v>39747029</v>
      </c>
      <c r="U3411" t="s">
        <v>8896</v>
      </c>
      <c r="V3411">
        <v>1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106</v>
      </c>
      <c r="AE3411" s="2">
        <v>73</v>
      </c>
      <c r="AF3411" s="2">
        <v>61</v>
      </c>
      <c r="AG3411" s="2">
        <v>72</v>
      </c>
      <c r="AH3411" s="2">
        <v>204</v>
      </c>
      <c r="AI3411" s="2">
        <v>170</v>
      </c>
      <c r="AJ3411" s="2">
        <v>154</v>
      </c>
      <c r="AK3411" s="2">
        <v>0</v>
      </c>
      <c r="AL3411" s="2">
        <v>0</v>
      </c>
      <c r="AM3411" s="2">
        <v>0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0</v>
      </c>
      <c r="AU3411" s="2">
        <v>210</v>
      </c>
      <c r="AV3411" s="2">
        <v>0</v>
      </c>
      <c r="AW3411" s="2">
        <v>0</v>
      </c>
      <c r="AX3411" s="2">
        <v>0</v>
      </c>
      <c r="AY3411" s="2">
        <v>0</v>
      </c>
      <c r="AZ3411" s="2">
        <v>0</v>
      </c>
      <c r="BA3411" s="2">
        <v>0</v>
      </c>
      <c r="BB3411" s="2">
        <v>0</v>
      </c>
      <c r="BC3411" s="2">
        <v>0</v>
      </c>
      <c r="BD3411" s="2">
        <v>0</v>
      </c>
      <c r="BE3411" s="2">
        <v>0</v>
      </c>
      <c r="BF3411" s="2">
        <v>0</v>
      </c>
      <c r="BG3411" s="2">
        <v>0</v>
      </c>
      <c r="BH3411" s="2">
        <v>0</v>
      </c>
      <c r="BI3411" s="2">
        <v>0</v>
      </c>
      <c r="BJ3411" s="2">
        <v>0</v>
      </c>
      <c r="BK3411" s="2">
        <v>0</v>
      </c>
      <c r="BL3411" s="2">
        <v>7</v>
      </c>
      <c r="BM3411" s="2">
        <v>6</v>
      </c>
      <c r="BN3411" s="2">
        <v>6</v>
      </c>
      <c r="BO3411" s="2">
        <v>5</v>
      </c>
      <c r="BP3411" s="2">
        <v>11</v>
      </c>
      <c r="BQ3411" s="2">
        <v>8</v>
      </c>
      <c r="BR3411" s="2">
        <v>8</v>
      </c>
      <c r="BS3411" s="2">
        <v>0</v>
      </c>
      <c r="BT3411" s="2">
        <v>0</v>
      </c>
      <c r="BU3411" s="2">
        <v>0</v>
      </c>
      <c r="BV3411" s="2">
        <v>0</v>
      </c>
      <c r="BW3411" s="2">
        <v>0</v>
      </c>
      <c r="BX3411" s="2">
        <v>0</v>
      </c>
      <c r="BY3411" s="2">
        <v>0</v>
      </c>
      <c r="BZ3411" s="2">
        <v>0</v>
      </c>
      <c r="CA3411" s="2">
        <v>0</v>
      </c>
      <c r="CB3411" s="2">
        <v>0</v>
      </c>
      <c r="CC3411" s="2">
        <v>7</v>
      </c>
      <c r="CD3411" s="2">
        <v>0</v>
      </c>
      <c r="CE3411" s="2">
        <v>0</v>
      </c>
      <c r="CF3411" s="2">
        <v>0</v>
      </c>
      <c r="CG3411" s="2">
        <v>0</v>
      </c>
      <c r="CH3411" s="2">
        <v>0</v>
      </c>
      <c r="CI3411" s="2">
        <v>0</v>
      </c>
      <c r="CJ3411" s="2">
        <v>0</v>
      </c>
      <c r="CK3411" s="2">
        <v>0</v>
      </c>
      <c r="CL3411" s="2">
        <v>0</v>
      </c>
    </row>
    <row r="3412" spans="1:90" x14ac:dyDescent="0.25">
      <c r="A3412" t="s">
        <v>115</v>
      </c>
      <c r="B3412">
        <v>10101</v>
      </c>
      <c r="C3412" t="s">
        <v>106</v>
      </c>
      <c r="D3412">
        <v>2</v>
      </c>
      <c r="E3412">
        <v>6</v>
      </c>
      <c r="F3412">
        <v>985004</v>
      </c>
      <c r="G3412">
        <v>35985004</v>
      </c>
      <c r="H3412" t="s">
        <v>9241</v>
      </c>
      <c r="I3412">
        <v>100</v>
      </c>
      <c r="J3412" t="s">
        <v>107</v>
      </c>
      <c r="K3412" t="s">
        <v>3821</v>
      </c>
      <c r="L3412">
        <v>40</v>
      </c>
      <c r="M3412" t="s">
        <v>3341</v>
      </c>
      <c r="N3412">
        <v>5110000</v>
      </c>
      <c r="O3412" t="s">
        <v>102</v>
      </c>
      <c r="P3412" t="s">
        <v>9242</v>
      </c>
      <c r="Q3412">
        <v>5071</v>
      </c>
      <c r="R3412">
        <v>11</v>
      </c>
      <c r="S3412">
        <v>36214575</v>
      </c>
      <c r="T3412">
        <v>36226473</v>
      </c>
      <c r="U3412" t="s">
        <v>9243</v>
      </c>
      <c r="V3412">
        <v>1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0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0</v>
      </c>
      <c r="AU3412" s="2">
        <v>0</v>
      </c>
      <c r="AV3412" s="2">
        <v>0</v>
      </c>
      <c r="AW3412" s="2">
        <v>0</v>
      </c>
      <c r="AX3412" s="2">
        <v>0</v>
      </c>
      <c r="AY3412" s="2">
        <v>0</v>
      </c>
      <c r="AZ3412" s="2">
        <v>0</v>
      </c>
      <c r="BA3412" s="2">
        <v>0</v>
      </c>
      <c r="BB3412" s="2">
        <v>0</v>
      </c>
      <c r="BC3412" s="2">
        <v>44</v>
      </c>
      <c r="BD3412" s="2">
        <v>0</v>
      </c>
      <c r="BE3412" s="2">
        <v>0</v>
      </c>
      <c r="BF3412" s="2">
        <v>0</v>
      </c>
      <c r="BG3412" s="2">
        <v>0</v>
      </c>
      <c r="BH3412" s="2">
        <v>0</v>
      </c>
      <c r="BI3412" s="2">
        <v>0</v>
      </c>
      <c r="BJ3412" s="2">
        <v>0</v>
      </c>
      <c r="BK3412" s="2">
        <v>0</v>
      </c>
      <c r="BL3412" s="2">
        <v>0</v>
      </c>
      <c r="BM3412" s="2">
        <v>0</v>
      </c>
      <c r="BN3412" s="2">
        <v>0</v>
      </c>
      <c r="BO3412" s="2">
        <v>0</v>
      </c>
      <c r="BP3412" s="2">
        <v>0</v>
      </c>
      <c r="BQ3412" s="2">
        <v>0</v>
      </c>
      <c r="BR3412" s="2">
        <v>0</v>
      </c>
      <c r="BS3412" s="2">
        <v>0</v>
      </c>
      <c r="BT3412" s="2">
        <v>0</v>
      </c>
      <c r="BU3412" s="2">
        <v>0</v>
      </c>
      <c r="BV3412" s="2">
        <v>0</v>
      </c>
      <c r="BW3412" s="2">
        <v>0</v>
      </c>
      <c r="BX3412" s="2">
        <v>0</v>
      </c>
      <c r="BY3412" s="2">
        <v>0</v>
      </c>
      <c r="BZ3412" s="2">
        <v>0</v>
      </c>
      <c r="CA3412" s="2">
        <v>0</v>
      </c>
      <c r="CB3412" s="2">
        <v>0</v>
      </c>
      <c r="CC3412" s="2">
        <v>0</v>
      </c>
      <c r="CD3412" s="2">
        <v>0</v>
      </c>
      <c r="CE3412" s="2">
        <v>0</v>
      </c>
      <c r="CF3412" s="2">
        <v>0</v>
      </c>
      <c r="CG3412" s="2">
        <v>0</v>
      </c>
      <c r="CH3412" s="2">
        <v>0</v>
      </c>
      <c r="CI3412" s="2">
        <v>0</v>
      </c>
      <c r="CJ3412" s="2">
        <v>0</v>
      </c>
      <c r="CK3412" s="2">
        <v>2</v>
      </c>
      <c r="CL3412" s="2">
        <v>0</v>
      </c>
    </row>
    <row r="3413" spans="1:90" x14ac:dyDescent="0.25">
      <c r="A3413" t="s">
        <v>115</v>
      </c>
      <c r="B3413">
        <v>10101</v>
      </c>
      <c r="C3413" t="s">
        <v>106</v>
      </c>
      <c r="D3413">
        <v>2</v>
      </c>
      <c r="E3413">
        <v>34</v>
      </c>
      <c r="F3413">
        <v>559600</v>
      </c>
      <c r="G3413">
        <v>35559600</v>
      </c>
      <c r="H3413" t="s">
        <v>8066</v>
      </c>
      <c r="I3413">
        <v>100</v>
      </c>
      <c r="J3413" t="s">
        <v>107</v>
      </c>
      <c r="K3413" t="s">
        <v>8067</v>
      </c>
      <c r="L3413">
        <v>42</v>
      </c>
      <c r="M3413" t="s">
        <v>260</v>
      </c>
      <c r="N3413">
        <v>2820000</v>
      </c>
      <c r="O3413" t="s">
        <v>8068</v>
      </c>
      <c r="P3413" t="s">
        <v>8069</v>
      </c>
      <c r="Q3413" t="s">
        <v>127</v>
      </c>
      <c r="R3413">
        <v>11</v>
      </c>
      <c r="S3413">
        <v>39720918</v>
      </c>
      <c r="T3413">
        <v>39720919</v>
      </c>
      <c r="U3413" t="s">
        <v>8070</v>
      </c>
      <c r="V3413">
        <v>1</v>
      </c>
      <c r="W3413" s="2">
        <v>0</v>
      </c>
      <c r="X3413" s="2">
        <v>0</v>
      </c>
      <c r="Y3413" s="2">
        <v>0</v>
      </c>
      <c r="Z3413" s="2">
        <v>0</v>
      </c>
      <c r="AA3413" s="2">
        <v>1</v>
      </c>
      <c r="AB3413" s="2">
        <v>1</v>
      </c>
      <c r="AC3413" s="2">
        <v>1</v>
      </c>
      <c r="AD3413" s="2">
        <v>2</v>
      </c>
      <c r="AE3413" s="2">
        <v>4</v>
      </c>
      <c r="AF3413" s="2">
        <v>7</v>
      </c>
      <c r="AG3413" s="2">
        <v>8</v>
      </c>
      <c r="AH3413" s="2">
        <v>0</v>
      </c>
      <c r="AI3413" s="2">
        <v>0</v>
      </c>
      <c r="AJ3413" s="2">
        <v>0</v>
      </c>
      <c r="AK3413" s="2">
        <v>0</v>
      </c>
      <c r="AL3413" s="2">
        <v>20</v>
      </c>
      <c r="AM3413" s="2">
        <v>0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0</v>
      </c>
      <c r="AU3413" s="2">
        <v>0</v>
      </c>
      <c r="AV3413" s="2">
        <v>0</v>
      </c>
      <c r="AW3413" s="2">
        <v>0</v>
      </c>
      <c r="AX3413" s="2">
        <v>0</v>
      </c>
      <c r="AY3413" s="2">
        <v>0</v>
      </c>
      <c r="AZ3413" s="2">
        <v>0</v>
      </c>
      <c r="BA3413" s="2">
        <v>0</v>
      </c>
      <c r="BB3413" s="2">
        <v>0</v>
      </c>
      <c r="BC3413" s="2">
        <v>0</v>
      </c>
      <c r="BD3413" s="2">
        <v>0</v>
      </c>
      <c r="BE3413" s="2">
        <v>0</v>
      </c>
      <c r="BF3413" s="2">
        <v>0</v>
      </c>
      <c r="BG3413" s="2">
        <v>0</v>
      </c>
      <c r="BH3413" s="2">
        <v>0</v>
      </c>
      <c r="BI3413" s="2">
        <v>1</v>
      </c>
      <c r="BJ3413" s="2">
        <v>1</v>
      </c>
      <c r="BK3413" s="2">
        <v>1</v>
      </c>
      <c r="BL3413" s="2">
        <v>1</v>
      </c>
      <c r="BM3413" s="2">
        <v>2</v>
      </c>
      <c r="BN3413" s="2">
        <v>1</v>
      </c>
      <c r="BO3413" s="2">
        <v>1</v>
      </c>
      <c r="BP3413" s="2">
        <v>0</v>
      </c>
      <c r="BQ3413" s="2">
        <v>0</v>
      </c>
      <c r="BR3413" s="2">
        <v>0</v>
      </c>
      <c r="BS3413" s="2">
        <v>0</v>
      </c>
      <c r="BT3413" s="2">
        <v>2</v>
      </c>
      <c r="BU3413" s="2">
        <v>0</v>
      </c>
      <c r="BV3413" s="2">
        <v>0</v>
      </c>
      <c r="BW3413" s="2">
        <v>0</v>
      </c>
      <c r="BX3413" s="2">
        <v>0</v>
      </c>
      <c r="BY3413" s="2">
        <v>0</v>
      </c>
      <c r="BZ3413" s="2">
        <v>0</v>
      </c>
      <c r="CA3413" s="2">
        <v>0</v>
      </c>
      <c r="CB3413" s="2">
        <v>0</v>
      </c>
      <c r="CC3413" s="2">
        <v>0</v>
      </c>
      <c r="CD3413" s="2">
        <v>0</v>
      </c>
      <c r="CE3413" s="2">
        <v>0</v>
      </c>
      <c r="CF3413" s="2">
        <v>0</v>
      </c>
      <c r="CG3413" s="2">
        <v>0</v>
      </c>
      <c r="CH3413" s="2">
        <v>0</v>
      </c>
      <c r="CI3413" s="2">
        <v>0</v>
      </c>
      <c r="CJ3413" s="2">
        <v>0</v>
      </c>
      <c r="CK3413" s="2">
        <v>0</v>
      </c>
      <c r="CL3413" s="2">
        <v>0</v>
      </c>
    </row>
    <row r="3414" spans="1:90" x14ac:dyDescent="0.25">
      <c r="A3414" t="s">
        <v>115</v>
      </c>
      <c r="B3414">
        <v>10101</v>
      </c>
      <c r="C3414" t="s">
        <v>106</v>
      </c>
      <c r="D3414">
        <v>2</v>
      </c>
      <c r="E3414">
        <v>34</v>
      </c>
      <c r="F3414">
        <v>559337</v>
      </c>
      <c r="G3414">
        <v>35559337</v>
      </c>
      <c r="H3414" t="s">
        <v>19212</v>
      </c>
      <c r="I3414">
        <v>100</v>
      </c>
      <c r="J3414" t="s">
        <v>107</v>
      </c>
      <c r="K3414" t="s">
        <v>5259</v>
      </c>
      <c r="L3414">
        <v>63</v>
      </c>
      <c r="M3414" t="s">
        <v>356</v>
      </c>
      <c r="N3414">
        <v>5175200</v>
      </c>
      <c r="O3414" t="s">
        <v>92</v>
      </c>
      <c r="P3414" t="s">
        <v>19213</v>
      </c>
      <c r="Q3414">
        <v>651</v>
      </c>
      <c r="R3414">
        <v>11</v>
      </c>
      <c r="S3414">
        <v>39016989</v>
      </c>
      <c r="T3414">
        <v>39046132</v>
      </c>
      <c r="U3414" t="s">
        <v>19214</v>
      </c>
      <c r="V3414">
        <v>1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3</v>
      </c>
      <c r="AD3414" s="2">
        <v>5</v>
      </c>
      <c r="AE3414" s="2">
        <v>9</v>
      </c>
      <c r="AF3414" s="2">
        <v>10</v>
      </c>
      <c r="AG3414" s="2">
        <v>16</v>
      </c>
      <c r="AH3414" s="2">
        <v>0</v>
      </c>
      <c r="AI3414" s="2">
        <v>0</v>
      </c>
      <c r="AJ3414" s="2">
        <v>0</v>
      </c>
      <c r="AK3414" s="2">
        <v>0</v>
      </c>
      <c r="AL3414" s="2">
        <v>32</v>
      </c>
      <c r="AM3414" s="2">
        <v>0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0</v>
      </c>
      <c r="AU3414" s="2">
        <v>0</v>
      </c>
      <c r="AV3414" s="2">
        <v>0</v>
      </c>
      <c r="AW3414" s="2">
        <v>0</v>
      </c>
      <c r="AX3414" s="2">
        <v>0</v>
      </c>
      <c r="AY3414" s="2">
        <v>0</v>
      </c>
      <c r="AZ3414" s="2">
        <v>0</v>
      </c>
      <c r="BA3414" s="2">
        <v>0</v>
      </c>
      <c r="BB3414" s="2">
        <v>0</v>
      </c>
      <c r="BC3414" s="2">
        <v>0</v>
      </c>
      <c r="BD3414" s="2">
        <v>0</v>
      </c>
      <c r="BE3414" s="2">
        <v>0</v>
      </c>
      <c r="BF3414" s="2">
        <v>0</v>
      </c>
      <c r="BG3414" s="2">
        <v>0</v>
      </c>
      <c r="BH3414" s="2">
        <v>0</v>
      </c>
      <c r="BI3414" s="2">
        <v>0</v>
      </c>
      <c r="BJ3414" s="2">
        <v>0</v>
      </c>
      <c r="BK3414" s="2">
        <v>2</v>
      </c>
      <c r="BL3414" s="2">
        <v>2</v>
      </c>
      <c r="BM3414" s="2">
        <v>2</v>
      </c>
      <c r="BN3414" s="2">
        <v>2</v>
      </c>
      <c r="BO3414" s="2">
        <v>2</v>
      </c>
      <c r="BP3414" s="2">
        <v>0</v>
      </c>
      <c r="BQ3414" s="2">
        <v>0</v>
      </c>
      <c r="BR3414" s="2">
        <v>0</v>
      </c>
      <c r="BS3414" s="2">
        <v>0</v>
      </c>
      <c r="BT3414" s="2">
        <v>3</v>
      </c>
      <c r="BU3414" s="2">
        <v>0</v>
      </c>
      <c r="BV3414" s="2">
        <v>0</v>
      </c>
      <c r="BW3414" s="2">
        <v>0</v>
      </c>
      <c r="BX3414" s="2">
        <v>0</v>
      </c>
      <c r="BY3414" s="2">
        <v>0</v>
      </c>
      <c r="BZ3414" s="2">
        <v>0</v>
      </c>
      <c r="CA3414" s="2">
        <v>0</v>
      </c>
      <c r="CB3414" s="2">
        <v>0</v>
      </c>
      <c r="CC3414" s="2">
        <v>0</v>
      </c>
      <c r="CD3414" s="2">
        <v>0</v>
      </c>
      <c r="CE3414" s="2">
        <v>0</v>
      </c>
      <c r="CF3414" s="2">
        <v>0</v>
      </c>
      <c r="CG3414" s="2">
        <v>0</v>
      </c>
      <c r="CH3414" s="2">
        <v>0</v>
      </c>
      <c r="CI3414" s="2">
        <v>0</v>
      </c>
      <c r="CJ3414" s="2">
        <v>0</v>
      </c>
      <c r="CK3414" s="2">
        <v>0</v>
      </c>
      <c r="CL3414" s="2">
        <v>0</v>
      </c>
    </row>
    <row r="3415" spans="1:90" x14ac:dyDescent="0.25">
      <c r="A3415" t="s">
        <v>115</v>
      </c>
      <c r="B3415">
        <v>10101</v>
      </c>
      <c r="C3415" t="s">
        <v>106</v>
      </c>
      <c r="D3415">
        <v>1</v>
      </c>
      <c r="E3415">
        <v>8</v>
      </c>
      <c r="F3415">
        <v>231</v>
      </c>
      <c r="G3415">
        <v>35000231</v>
      </c>
      <c r="H3415" t="s">
        <v>4446</v>
      </c>
      <c r="I3415">
        <v>100</v>
      </c>
      <c r="J3415" t="s">
        <v>107</v>
      </c>
      <c r="K3415" t="s">
        <v>3448</v>
      </c>
      <c r="L3415">
        <v>11</v>
      </c>
      <c r="M3415" t="s">
        <v>335</v>
      </c>
      <c r="N3415">
        <v>2867000</v>
      </c>
      <c r="O3415" t="s">
        <v>92</v>
      </c>
      <c r="P3415" t="s">
        <v>4447</v>
      </c>
      <c r="Q3415" t="s">
        <v>127</v>
      </c>
      <c r="R3415">
        <v>11</v>
      </c>
      <c r="S3415">
        <v>38510101</v>
      </c>
      <c r="T3415">
        <v>38511010</v>
      </c>
      <c r="U3415" t="s">
        <v>4448</v>
      </c>
      <c r="V3415">
        <v>1</v>
      </c>
      <c r="W3415" s="2">
        <v>0</v>
      </c>
      <c r="X3415" s="2">
        <v>0</v>
      </c>
      <c r="Y3415" s="2">
        <v>182</v>
      </c>
      <c r="Z3415" s="2">
        <v>178</v>
      </c>
      <c r="AA3415" s="2">
        <v>186</v>
      </c>
      <c r="AB3415" s="2">
        <v>192</v>
      </c>
      <c r="AC3415" s="2">
        <v>190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0</v>
      </c>
      <c r="AU3415" s="2">
        <v>0</v>
      </c>
      <c r="AV3415" s="2">
        <v>0</v>
      </c>
      <c r="AW3415" s="2">
        <v>0</v>
      </c>
      <c r="AX3415" s="2">
        <v>0</v>
      </c>
      <c r="AY3415" s="2">
        <v>0</v>
      </c>
      <c r="AZ3415" s="2">
        <v>0</v>
      </c>
      <c r="BA3415" s="2">
        <v>0</v>
      </c>
      <c r="BB3415" s="2">
        <v>2</v>
      </c>
      <c r="BC3415" s="2">
        <v>113</v>
      </c>
      <c r="BD3415" s="2">
        <v>22</v>
      </c>
      <c r="BE3415" s="2">
        <v>0</v>
      </c>
      <c r="BF3415" s="2">
        <v>0</v>
      </c>
      <c r="BG3415" s="2">
        <v>10</v>
      </c>
      <c r="BH3415" s="2">
        <v>10</v>
      </c>
      <c r="BI3415" s="2">
        <v>12</v>
      </c>
      <c r="BJ3415" s="2">
        <v>8</v>
      </c>
      <c r="BK3415" s="2">
        <v>12</v>
      </c>
      <c r="BL3415" s="2">
        <v>0</v>
      </c>
      <c r="BM3415" s="2">
        <v>0</v>
      </c>
      <c r="BN3415" s="2">
        <v>0</v>
      </c>
      <c r="BO3415" s="2">
        <v>0</v>
      </c>
      <c r="BP3415" s="2">
        <v>0</v>
      </c>
      <c r="BQ3415" s="2">
        <v>0</v>
      </c>
      <c r="BR3415" s="2">
        <v>0</v>
      </c>
      <c r="BS3415" s="2">
        <v>0</v>
      </c>
      <c r="BT3415" s="2">
        <v>0</v>
      </c>
      <c r="BU3415" s="2">
        <v>0</v>
      </c>
      <c r="BV3415" s="2">
        <v>0</v>
      </c>
      <c r="BW3415" s="2">
        <v>0</v>
      </c>
      <c r="BX3415" s="2">
        <v>0</v>
      </c>
      <c r="BY3415" s="2">
        <v>0</v>
      </c>
      <c r="BZ3415" s="2">
        <v>0</v>
      </c>
      <c r="CA3415" s="2">
        <v>0</v>
      </c>
      <c r="CB3415" s="2">
        <v>0</v>
      </c>
      <c r="CC3415" s="2">
        <v>0</v>
      </c>
      <c r="CD3415" s="2">
        <v>0</v>
      </c>
      <c r="CE3415" s="2">
        <v>0</v>
      </c>
      <c r="CF3415" s="2">
        <v>0</v>
      </c>
      <c r="CG3415" s="2">
        <v>0</v>
      </c>
      <c r="CH3415" s="2">
        <v>0</v>
      </c>
      <c r="CI3415" s="2">
        <v>0</v>
      </c>
      <c r="CJ3415" s="2">
        <v>1</v>
      </c>
      <c r="CK3415" s="2">
        <v>4</v>
      </c>
      <c r="CL3415" s="2">
        <v>6</v>
      </c>
    </row>
    <row r="3416" spans="1:90" x14ac:dyDescent="0.25">
      <c r="A3416" t="s">
        <v>115</v>
      </c>
      <c r="B3416">
        <v>10101</v>
      </c>
      <c r="C3416" t="s">
        <v>106</v>
      </c>
      <c r="D3416">
        <v>1</v>
      </c>
      <c r="E3416">
        <v>8</v>
      </c>
      <c r="F3416">
        <v>255</v>
      </c>
      <c r="G3416">
        <v>35000255</v>
      </c>
      <c r="H3416" t="s">
        <v>15515</v>
      </c>
      <c r="I3416">
        <v>100</v>
      </c>
      <c r="J3416" t="s">
        <v>107</v>
      </c>
      <c r="K3416" t="s">
        <v>6608</v>
      </c>
      <c r="L3416">
        <v>29</v>
      </c>
      <c r="M3416" t="s">
        <v>109</v>
      </c>
      <c r="N3416">
        <v>2809040</v>
      </c>
      <c r="O3416" t="s">
        <v>92</v>
      </c>
      <c r="P3416" t="s">
        <v>9180</v>
      </c>
      <c r="Q3416">
        <v>364</v>
      </c>
      <c r="R3416">
        <v>11</v>
      </c>
      <c r="S3416">
        <v>39714181</v>
      </c>
      <c r="T3416">
        <v>39717109</v>
      </c>
      <c r="U3416" t="s">
        <v>15516</v>
      </c>
      <c r="V3416">
        <v>1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28</v>
      </c>
      <c r="AE3416" s="2">
        <v>80</v>
      </c>
      <c r="AF3416" s="2">
        <v>53</v>
      </c>
      <c r="AG3416" s="2">
        <v>43</v>
      </c>
      <c r="AH3416" s="2">
        <v>236</v>
      </c>
      <c r="AI3416" s="2">
        <v>161</v>
      </c>
      <c r="AJ3416" s="2">
        <v>165</v>
      </c>
      <c r="AK3416" s="2">
        <v>0</v>
      </c>
      <c r="AL3416" s="2">
        <v>0</v>
      </c>
      <c r="AM3416" s="2">
        <v>0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0</v>
      </c>
      <c r="AU3416" s="2">
        <v>337</v>
      </c>
      <c r="AV3416" s="2">
        <v>0</v>
      </c>
      <c r="AW3416" s="2">
        <v>0</v>
      </c>
      <c r="AX3416" s="2">
        <v>0</v>
      </c>
      <c r="AY3416" s="2">
        <v>0</v>
      </c>
      <c r="AZ3416" s="2">
        <v>0</v>
      </c>
      <c r="BA3416" s="2">
        <v>0</v>
      </c>
      <c r="BB3416" s="2">
        <v>0</v>
      </c>
      <c r="BC3416" s="2">
        <v>43</v>
      </c>
      <c r="BD3416" s="2">
        <v>0</v>
      </c>
      <c r="BE3416" s="2">
        <v>0</v>
      </c>
      <c r="BF3416" s="2">
        <v>0</v>
      </c>
      <c r="BG3416" s="2">
        <v>0</v>
      </c>
      <c r="BH3416" s="2">
        <v>0</v>
      </c>
      <c r="BI3416" s="2">
        <v>0</v>
      </c>
      <c r="BJ3416" s="2">
        <v>0</v>
      </c>
      <c r="BK3416" s="2">
        <v>0</v>
      </c>
      <c r="BL3416" s="2">
        <v>2</v>
      </c>
      <c r="BM3416" s="2">
        <v>4</v>
      </c>
      <c r="BN3416" s="2">
        <v>2</v>
      </c>
      <c r="BO3416" s="2">
        <v>3</v>
      </c>
      <c r="BP3416" s="2">
        <v>10</v>
      </c>
      <c r="BQ3416" s="2">
        <v>6</v>
      </c>
      <c r="BR3416" s="2">
        <v>8</v>
      </c>
      <c r="BS3416" s="2">
        <v>0</v>
      </c>
      <c r="BT3416" s="2">
        <v>0</v>
      </c>
      <c r="BU3416" s="2">
        <v>0</v>
      </c>
      <c r="BV3416" s="2">
        <v>0</v>
      </c>
      <c r="BW3416" s="2">
        <v>0</v>
      </c>
      <c r="BX3416" s="2">
        <v>0</v>
      </c>
      <c r="BY3416" s="2">
        <v>0</v>
      </c>
      <c r="BZ3416" s="2">
        <v>0</v>
      </c>
      <c r="CA3416" s="2">
        <v>0</v>
      </c>
      <c r="CB3416" s="2">
        <v>0</v>
      </c>
      <c r="CC3416" s="2">
        <v>9</v>
      </c>
      <c r="CD3416" s="2">
        <v>0</v>
      </c>
      <c r="CE3416" s="2">
        <v>0</v>
      </c>
      <c r="CF3416" s="2">
        <v>0</v>
      </c>
      <c r="CG3416" s="2">
        <v>0</v>
      </c>
      <c r="CH3416" s="2">
        <v>0</v>
      </c>
      <c r="CI3416" s="2">
        <v>0</v>
      </c>
      <c r="CJ3416" s="2">
        <v>0</v>
      </c>
      <c r="CK3416" s="2">
        <v>5</v>
      </c>
      <c r="CL3416" s="2">
        <v>0</v>
      </c>
    </row>
    <row r="3417" spans="1:90" x14ac:dyDescent="0.25">
      <c r="A3417" t="s">
        <v>115</v>
      </c>
      <c r="B3417">
        <v>10101</v>
      </c>
      <c r="C3417" t="s">
        <v>106</v>
      </c>
      <c r="D3417">
        <v>1</v>
      </c>
      <c r="E3417">
        <v>8</v>
      </c>
      <c r="F3417">
        <v>37680</v>
      </c>
      <c r="G3417">
        <v>35037680</v>
      </c>
      <c r="H3417" t="s">
        <v>17009</v>
      </c>
      <c r="I3417">
        <v>100</v>
      </c>
      <c r="J3417" t="s">
        <v>107</v>
      </c>
      <c r="K3417" t="s">
        <v>1435</v>
      </c>
      <c r="L3417">
        <v>11</v>
      </c>
      <c r="M3417" t="s">
        <v>335</v>
      </c>
      <c r="N3417">
        <v>2816030</v>
      </c>
      <c r="O3417" t="s">
        <v>92</v>
      </c>
      <c r="P3417" t="s">
        <v>17010</v>
      </c>
      <c r="Q3417">
        <v>122</v>
      </c>
      <c r="R3417">
        <v>11</v>
      </c>
      <c r="S3417">
        <v>39720931</v>
      </c>
      <c r="U3417" t="s">
        <v>17011</v>
      </c>
      <c r="V3417">
        <v>1</v>
      </c>
      <c r="W3417" s="2">
        <v>0</v>
      </c>
      <c r="X3417" s="2">
        <v>0</v>
      </c>
      <c r="Y3417" s="2">
        <v>194</v>
      </c>
      <c r="Z3417" s="2">
        <v>185</v>
      </c>
      <c r="AA3417" s="2">
        <v>201</v>
      </c>
      <c r="AB3417" s="2">
        <v>133</v>
      </c>
      <c r="AC3417" s="2">
        <v>119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0</v>
      </c>
      <c r="AU3417" s="2">
        <v>0</v>
      </c>
      <c r="AV3417" s="2">
        <v>0</v>
      </c>
      <c r="AW3417" s="2">
        <v>0</v>
      </c>
      <c r="AX3417" s="2">
        <v>0</v>
      </c>
      <c r="AY3417" s="2">
        <v>0</v>
      </c>
      <c r="AZ3417" s="2">
        <v>0</v>
      </c>
      <c r="BA3417" s="2">
        <v>0</v>
      </c>
      <c r="BB3417" s="2">
        <v>0</v>
      </c>
      <c r="BC3417" s="2">
        <v>0</v>
      </c>
      <c r="BD3417" s="2">
        <v>0</v>
      </c>
      <c r="BE3417" s="2">
        <v>0</v>
      </c>
      <c r="BF3417" s="2">
        <v>0</v>
      </c>
      <c r="BG3417" s="2">
        <v>7</v>
      </c>
      <c r="BH3417" s="2">
        <v>9</v>
      </c>
      <c r="BI3417" s="2">
        <v>11</v>
      </c>
      <c r="BJ3417" s="2">
        <v>6</v>
      </c>
      <c r="BK3417" s="2">
        <v>5</v>
      </c>
      <c r="BL3417" s="2">
        <v>0</v>
      </c>
      <c r="BM3417" s="2">
        <v>0</v>
      </c>
      <c r="BN3417" s="2">
        <v>0</v>
      </c>
      <c r="BO3417" s="2">
        <v>0</v>
      </c>
      <c r="BP3417" s="2">
        <v>0</v>
      </c>
      <c r="BQ3417" s="2">
        <v>0</v>
      </c>
      <c r="BR3417" s="2">
        <v>0</v>
      </c>
      <c r="BS3417" s="2">
        <v>0</v>
      </c>
      <c r="BT3417" s="2">
        <v>0</v>
      </c>
      <c r="BU3417" s="2">
        <v>0</v>
      </c>
      <c r="BV3417" s="2">
        <v>0</v>
      </c>
      <c r="BW3417" s="2">
        <v>0</v>
      </c>
      <c r="BX3417" s="2">
        <v>0</v>
      </c>
      <c r="BY3417" s="2">
        <v>0</v>
      </c>
      <c r="BZ3417" s="2">
        <v>0</v>
      </c>
      <c r="CA3417" s="2">
        <v>0</v>
      </c>
      <c r="CB3417" s="2">
        <v>0</v>
      </c>
      <c r="CC3417" s="2">
        <v>0</v>
      </c>
      <c r="CD3417" s="2">
        <v>0</v>
      </c>
      <c r="CE3417" s="2">
        <v>0</v>
      </c>
      <c r="CF3417" s="2">
        <v>0</v>
      </c>
      <c r="CG3417" s="2">
        <v>0</v>
      </c>
      <c r="CH3417" s="2">
        <v>0</v>
      </c>
      <c r="CI3417" s="2">
        <v>0</v>
      </c>
      <c r="CJ3417" s="2">
        <v>0</v>
      </c>
      <c r="CK3417" s="2">
        <v>0</v>
      </c>
      <c r="CL3417" s="2">
        <v>0</v>
      </c>
    </row>
    <row r="3418" spans="1:90" x14ac:dyDescent="0.25">
      <c r="A3418" t="s">
        <v>115</v>
      </c>
      <c r="B3418">
        <v>10101</v>
      </c>
      <c r="C3418" t="s">
        <v>106</v>
      </c>
      <c r="D3418">
        <v>1</v>
      </c>
      <c r="E3418">
        <v>8</v>
      </c>
      <c r="F3418">
        <v>479500</v>
      </c>
      <c r="G3418">
        <v>35479500</v>
      </c>
      <c r="H3418" t="s">
        <v>2490</v>
      </c>
      <c r="I3418">
        <v>100</v>
      </c>
      <c r="J3418" t="s">
        <v>107</v>
      </c>
      <c r="K3418" t="s">
        <v>959</v>
      </c>
      <c r="L3418">
        <v>63</v>
      </c>
      <c r="M3418" t="s">
        <v>356</v>
      </c>
      <c r="N3418">
        <v>2801000</v>
      </c>
      <c r="O3418" t="s">
        <v>102</v>
      </c>
      <c r="P3418" t="s">
        <v>2491</v>
      </c>
      <c r="Q3418">
        <v>4511</v>
      </c>
      <c r="R3418">
        <v>11</v>
      </c>
      <c r="S3418">
        <v>39713373</v>
      </c>
      <c r="T3418">
        <v>39713932</v>
      </c>
      <c r="U3418" t="s">
        <v>2492</v>
      </c>
      <c r="V3418">
        <v>1</v>
      </c>
      <c r="W3418" s="2">
        <v>0</v>
      </c>
      <c r="X3418" s="2">
        <v>0</v>
      </c>
      <c r="Y3418" s="2">
        <v>0</v>
      </c>
      <c r="Z3418" s="2">
        <v>0</v>
      </c>
      <c r="AA3418" s="2">
        <v>27</v>
      </c>
      <c r="AB3418" s="2">
        <v>27</v>
      </c>
      <c r="AC3418" s="2">
        <v>62</v>
      </c>
      <c r="AD3418" s="2">
        <v>127</v>
      </c>
      <c r="AE3418" s="2">
        <v>124</v>
      </c>
      <c r="AF3418" s="2">
        <v>83</v>
      </c>
      <c r="AG3418" s="2">
        <v>84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0</v>
      </c>
      <c r="AU3418" s="2">
        <v>0</v>
      </c>
      <c r="AV3418" s="2">
        <v>0</v>
      </c>
      <c r="AW3418" s="2">
        <v>0</v>
      </c>
      <c r="AX3418" s="2">
        <v>0</v>
      </c>
      <c r="AY3418" s="2">
        <v>0</v>
      </c>
      <c r="AZ3418" s="2">
        <v>0</v>
      </c>
      <c r="BA3418" s="2">
        <v>0</v>
      </c>
      <c r="BB3418" s="2">
        <v>0</v>
      </c>
      <c r="BC3418" s="2">
        <v>0</v>
      </c>
      <c r="BD3418" s="2">
        <v>0</v>
      </c>
      <c r="BE3418" s="2">
        <v>0</v>
      </c>
      <c r="BF3418" s="2">
        <v>0</v>
      </c>
      <c r="BG3418" s="2">
        <v>0</v>
      </c>
      <c r="BH3418" s="2">
        <v>0</v>
      </c>
      <c r="BI3418" s="2">
        <v>1</v>
      </c>
      <c r="BJ3418" s="2">
        <v>2</v>
      </c>
      <c r="BK3418" s="2">
        <v>6</v>
      </c>
      <c r="BL3418" s="2">
        <v>6</v>
      </c>
      <c r="BM3418" s="2">
        <v>5</v>
      </c>
      <c r="BN3418" s="2">
        <v>6</v>
      </c>
      <c r="BO3418" s="2">
        <v>7</v>
      </c>
      <c r="BP3418" s="2">
        <v>0</v>
      </c>
      <c r="BQ3418" s="2">
        <v>0</v>
      </c>
      <c r="BR3418" s="2">
        <v>0</v>
      </c>
      <c r="BS3418" s="2">
        <v>0</v>
      </c>
      <c r="BT3418" s="2">
        <v>0</v>
      </c>
      <c r="BU3418" s="2">
        <v>0</v>
      </c>
      <c r="BV3418" s="2">
        <v>0</v>
      </c>
      <c r="BW3418" s="2">
        <v>0</v>
      </c>
      <c r="BX3418" s="2">
        <v>0</v>
      </c>
      <c r="BY3418" s="2">
        <v>0</v>
      </c>
      <c r="BZ3418" s="2">
        <v>0</v>
      </c>
      <c r="CA3418" s="2">
        <v>0</v>
      </c>
      <c r="CB3418" s="2">
        <v>0</v>
      </c>
      <c r="CC3418" s="2">
        <v>0</v>
      </c>
      <c r="CD3418" s="2">
        <v>0</v>
      </c>
      <c r="CE3418" s="2">
        <v>0</v>
      </c>
      <c r="CF3418" s="2">
        <v>0</v>
      </c>
      <c r="CG3418" s="2">
        <v>0</v>
      </c>
      <c r="CH3418" s="2">
        <v>0</v>
      </c>
      <c r="CI3418" s="2">
        <v>0</v>
      </c>
      <c r="CJ3418" s="2">
        <v>0</v>
      </c>
      <c r="CK3418" s="2">
        <v>0</v>
      </c>
      <c r="CL3418" s="2">
        <v>0</v>
      </c>
    </row>
    <row r="3419" spans="1:90" x14ac:dyDescent="0.25">
      <c r="A3419" t="s">
        <v>115</v>
      </c>
      <c r="B3419">
        <v>10101</v>
      </c>
      <c r="C3419" t="s">
        <v>106</v>
      </c>
      <c r="D3419">
        <v>1</v>
      </c>
      <c r="E3419">
        <v>8</v>
      </c>
      <c r="F3419">
        <v>292</v>
      </c>
      <c r="G3419">
        <v>35000292</v>
      </c>
      <c r="H3419" t="s">
        <v>15049</v>
      </c>
      <c r="I3419">
        <v>100</v>
      </c>
      <c r="J3419" t="s">
        <v>107</v>
      </c>
      <c r="K3419" t="s">
        <v>3827</v>
      </c>
      <c r="L3419">
        <v>11</v>
      </c>
      <c r="M3419" t="s">
        <v>335</v>
      </c>
      <c r="N3419">
        <v>2878120</v>
      </c>
      <c r="O3419" t="s">
        <v>92</v>
      </c>
      <c r="P3419" t="s">
        <v>15050</v>
      </c>
      <c r="Q3419" t="s">
        <v>127</v>
      </c>
      <c r="R3419">
        <v>11</v>
      </c>
      <c r="S3419">
        <v>39837456</v>
      </c>
      <c r="U3419" t="s">
        <v>15051</v>
      </c>
      <c r="V3419">
        <v>1</v>
      </c>
      <c r="W3419" s="2">
        <v>0</v>
      </c>
      <c r="X3419" s="2">
        <v>0</v>
      </c>
      <c r="Y3419" s="2">
        <v>126</v>
      </c>
      <c r="Z3419" s="2">
        <v>78</v>
      </c>
      <c r="AA3419" s="2">
        <v>95</v>
      </c>
      <c r="AB3419" s="2">
        <v>91</v>
      </c>
      <c r="AC3419" s="2">
        <v>30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0</v>
      </c>
      <c r="AU3419" s="2">
        <v>0</v>
      </c>
      <c r="AV3419" s="2">
        <v>0</v>
      </c>
      <c r="AW3419" s="2">
        <v>0</v>
      </c>
      <c r="AX3419" s="2">
        <v>0</v>
      </c>
      <c r="AY3419" s="2">
        <v>0</v>
      </c>
      <c r="AZ3419" s="2">
        <v>0</v>
      </c>
      <c r="BA3419" s="2">
        <v>0</v>
      </c>
      <c r="BB3419" s="2">
        <v>0</v>
      </c>
      <c r="BC3419" s="2">
        <v>36</v>
      </c>
      <c r="BD3419" s="2">
        <v>0</v>
      </c>
      <c r="BE3419" s="2">
        <v>0</v>
      </c>
      <c r="BF3419" s="2">
        <v>0</v>
      </c>
      <c r="BG3419" s="2">
        <v>7</v>
      </c>
      <c r="BH3419" s="2">
        <v>3</v>
      </c>
      <c r="BI3419" s="2">
        <v>5</v>
      </c>
      <c r="BJ3419" s="2">
        <v>6</v>
      </c>
      <c r="BK3419" s="2">
        <v>2</v>
      </c>
      <c r="BL3419" s="2">
        <v>0</v>
      </c>
      <c r="BM3419" s="2">
        <v>0</v>
      </c>
      <c r="BN3419" s="2">
        <v>0</v>
      </c>
      <c r="BO3419" s="2">
        <v>0</v>
      </c>
      <c r="BP3419" s="2">
        <v>0</v>
      </c>
      <c r="BQ3419" s="2">
        <v>0</v>
      </c>
      <c r="BR3419" s="2">
        <v>0</v>
      </c>
      <c r="BS3419" s="2">
        <v>0</v>
      </c>
      <c r="BT3419" s="2">
        <v>0</v>
      </c>
      <c r="BU3419" s="2">
        <v>0</v>
      </c>
      <c r="BV3419" s="2">
        <v>0</v>
      </c>
      <c r="BW3419" s="2">
        <v>0</v>
      </c>
      <c r="BX3419" s="2">
        <v>0</v>
      </c>
      <c r="BY3419" s="2">
        <v>0</v>
      </c>
      <c r="BZ3419" s="2">
        <v>0</v>
      </c>
      <c r="CA3419" s="2">
        <v>0</v>
      </c>
      <c r="CB3419" s="2">
        <v>0</v>
      </c>
      <c r="CC3419" s="2">
        <v>0</v>
      </c>
      <c r="CD3419" s="2">
        <v>0</v>
      </c>
      <c r="CE3419" s="2">
        <v>0</v>
      </c>
      <c r="CF3419" s="2">
        <v>0</v>
      </c>
      <c r="CG3419" s="2">
        <v>0</v>
      </c>
      <c r="CH3419" s="2">
        <v>0</v>
      </c>
      <c r="CI3419" s="2">
        <v>0</v>
      </c>
      <c r="CJ3419" s="2">
        <v>0</v>
      </c>
      <c r="CK3419" s="2">
        <v>2</v>
      </c>
      <c r="CL3419" s="2">
        <v>0</v>
      </c>
    </row>
    <row r="3420" spans="1:90" x14ac:dyDescent="0.25">
      <c r="A3420" t="s">
        <v>115</v>
      </c>
      <c r="B3420">
        <v>10101</v>
      </c>
      <c r="C3420" t="s">
        <v>106</v>
      </c>
      <c r="D3420">
        <v>1</v>
      </c>
      <c r="E3420">
        <v>10</v>
      </c>
      <c r="F3420">
        <v>559210</v>
      </c>
      <c r="G3420">
        <v>35559210</v>
      </c>
      <c r="H3420" t="s">
        <v>18053</v>
      </c>
      <c r="I3420">
        <v>100</v>
      </c>
      <c r="J3420" t="s">
        <v>107</v>
      </c>
      <c r="K3420" t="s">
        <v>8554</v>
      </c>
      <c r="L3420">
        <v>42</v>
      </c>
      <c r="M3420" t="s">
        <v>260</v>
      </c>
      <c r="N3420">
        <v>5161000</v>
      </c>
      <c r="O3420" t="s">
        <v>261</v>
      </c>
      <c r="P3420" t="s">
        <v>8555</v>
      </c>
      <c r="Q3420">
        <v>3710</v>
      </c>
      <c r="R3420">
        <v>11</v>
      </c>
      <c r="S3420">
        <v>39035924</v>
      </c>
      <c r="U3420" t="s">
        <v>18054</v>
      </c>
      <c r="V3420">
        <v>1</v>
      </c>
      <c r="W3420" s="2">
        <v>0</v>
      </c>
      <c r="X3420" s="2">
        <v>0</v>
      </c>
      <c r="Y3420" s="2">
        <v>35</v>
      </c>
      <c r="Z3420" s="2">
        <v>23</v>
      </c>
      <c r="AA3420" s="2">
        <v>28</v>
      </c>
      <c r="AB3420" s="2">
        <v>16</v>
      </c>
      <c r="AC3420" s="2">
        <v>16</v>
      </c>
      <c r="AD3420" s="2">
        <v>14</v>
      </c>
      <c r="AE3420" s="2">
        <v>13</v>
      </c>
      <c r="AF3420" s="2">
        <v>16</v>
      </c>
      <c r="AG3420" s="2">
        <v>8</v>
      </c>
      <c r="AH3420" s="2">
        <v>13</v>
      </c>
      <c r="AI3420" s="2">
        <v>16</v>
      </c>
      <c r="AJ3420" s="2">
        <v>6</v>
      </c>
      <c r="AK3420" s="2">
        <v>0</v>
      </c>
      <c r="AL3420" s="2">
        <v>0</v>
      </c>
      <c r="AM3420" s="2">
        <v>0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0</v>
      </c>
      <c r="AU3420" s="2">
        <v>0</v>
      </c>
      <c r="AV3420" s="2">
        <v>0</v>
      </c>
      <c r="AW3420" s="2">
        <v>0</v>
      </c>
      <c r="AX3420" s="2">
        <v>0</v>
      </c>
      <c r="AY3420" s="2">
        <v>0</v>
      </c>
      <c r="AZ3420" s="2">
        <v>0</v>
      </c>
      <c r="BA3420" s="2">
        <v>0</v>
      </c>
      <c r="BB3420" s="2">
        <v>0</v>
      </c>
      <c r="BC3420" s="2">
        <v>0</v>
      </c>
      <c r="BD3420" s="2">
        <v>0</v>
      </c>
      <c r="BE3420" s="2">
        <v>0</v>
      </c>
      <c r="BF3420" s="2">
        <v>0</v>
      </c>
      <c r="BG3420" s="2">
        <v>2</v>
      </c>
      <c r="BH3420" s="2">
        <v>1</v>
      </c>
      <c r="BI3420" s="2">
        <v>2</v>
      </c>
      <c r="BJ3420" s="2">
        <v>1</v>
      </c>
      <c r="BK3420" s="2">
        <v>1</v>
      </c>
      <c r="BL3420" s="2">
        <v>1</v>
      </c>
      <c r="BM3420" s="2">
        <v>1</v>
      </c>
      <c r="BN3420" s="2">
        <v>1</v>
      </c>
      <c r="BO3420" s="2">
        <v>1</v>
      </c>
      <c r="BP3420" s="2">
        <v>2</v>
      </c>
      <c r="BQ3420" s="2">
        <v>1</v>
      </c>
      <c r="BR3420" s="2">
        <v>1</v>
      </c>
      <c r="BS3420" s="2">
        <v>0</v>
      </c>
      <c r="BT3420" s="2">
        <v>0</v>
      </c>
      <c r="BU3420" s="2">
        <v>0</v>
      </c>
      <c r="BV3420" s="2">
        <v>0</v>
      </c>
      <c r="BW3420" s="2">
        <v>0</v>
      </c>
      <c r="BX3420" s="2">
        <v>0</v>
      </c>
      <c r="BY3420" s="2">
        <v>0</v>
      </c>
      <c r="BZ3420" s="2">
        <v>0</v>
      </c>
      <c r="CA3420" s="2">
        <v>0</v>
      </c>
      <c r="CB3420" s="2">
        <v>0</v>
      </c>
      <c r="CC3420" s="2">
        <v>0</v>
      </c>
      <c r="CD3420" s="2">
        <v>0</v>
      </c>
      <c r="CE3420" s="2">
        <v>0</v>
      </c>
      <c r="CF3420" s="2">
        <v>0</v>
      </c>
      <c r="CG3420" s="2">
        <v>0</v>
      </c>
      <c r="CH3420" s="2">
        <v>0</v>
      </c>
      <c r="CI3420" s="2">
        <v>0</v>
      </c>
      <c r="CJ3420" s="2">
        <v>0</v>
      </c>
      <c r="CK3420" s="2">
        <v>0</v>
      </c>
      <c r="CL3420" s="2">
        <v>0</v>
      </c>
    </row>
    <row r="3421" spans="1:90" x14ac:dyDescent="0.25">
      <c r="A3421" t="s">
        <v>115</v>
      </c>
      <c r="B3421">
        <v>10101</v>
      </c>
      <c r="C3421" t="s">
        <v>106</v>
      </c>
      <c r="D3421">
        <v>1</v>
      </c>
      <c r="E3421">
        <v>8</v>
      </c>
      <c r="F3421">
        <v>37679</v>
      </c>
      <c r="G3421">
        <v>35037679</v>
      </c>
      <c r="H3421" t="s">
        <v>6171</v>
      </c>
      <c r="I3421">
        <v>100</v>
      </c>
      <c r="J3421" t="s">
        <v>107</v>
      </c>
      <c r="K3421" t="s">
        <v>6172</v>
      </c>
      <c r="L3421">
        <v>11</v>
      </c>
      <c r="M3421" t="s">
        <v>335</v>
      </c>
      <c r="N3421">
        <v>2834090</v>
      </c>
      <c r="O3421" t="s">
        <v>92</v>
      </c>
      <c r="P3421" t="s">
        <v>6173</v>
      </c>
      <c r="Q3421">
        <v>120</v>
      </c>
      <c r="R3421">
        <v>11</v>
      </c>
      <c r="S3421">
        <v>39216074</v>
      </c>
      <c r="T3421">
        <v>39217075</v>
      </c>
      <c r="U3421" t="s">
        <v>6174</v>
      </c>
      <c r="V3421">
        <v>1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84</v>
      </c>
      <c r="AE3421" s="2">
        <v>96</v>
      </c>
      <c r="AF3421" s="2">
        <v>86</v>
      </c>
      <c r="AG3421" s="2">
        <v>103</v>
      </c>
      <c r="AH3421" s="2">
        <v>225</v>
      </c>
      <c r="AI3421" s="2">
        <v>239</v>
      </c>
      <c r="AJ3421" s="2">
        <v>209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0</v>
      </c>
      <c r="AU3421" s="2">
        <v>0</v>
      </c>
      <c r="AV3421" s="2">
        <v>0</v>
      </c>
      <c r="AW3421" s="2">
        <v>0</v>
      </c>
      <c r="AX3421" s="2">
        <v>0</v>
      </c>
      <c r="AY3421" s="2">
        <v>0</v>
      </c>
      <c r="AZ3421" s="2">
        <v>0</v>
      </c>
      <c r="BA3421" s="2">
        <v>0</v>
      </c>
      <c r="BB3421" s="2">
        <v>0</v>
      </c>
      <c r="BC3421" s="2">
        <v>0</v>
      </c>
      <c r="BD3421" s="2">
        <v>0</v>
      </c>
      <c r="BE3421" s="2">
        <v>0</v>
      </c>
      <c r="BF3421" s="2">
        <v>0</v>
      </c>
      <c r="BG3421" s="2">
        <v>0</v>
      </c>
      <c r="BH3421" s="2">
        <v>0</v>
      </c>
      <c r="BI3421" s="2">
        <v>0</v>
      </c>
      <c r="BJ3421" s="2">
        <v>0</v>
      </c>
      <c r="BK3421" s="2">
        <v>0</v>
      </c>
      <c r="BL3421" s="2">
        <v>5</v>
      </c>
      <c r="BM3421" s="2">
        <v>3</v>
      </c>
      <c r="BN3421" s="2">
        <v>4</v>
      </c>
      <c r="BO3421" s="2">
        <v>5</v>
      </c>
      <c r="BP3421" s="2">
        <v>9</v>
      </c>
      <c r="BQ3421" s="2">
        <v>9</v>
      </c>
      <c r="BR3421" s="2">
        <v>6</v>
      </c>
      <c r="BS3421" s="2">
        <v>0</v>
      </c>
      <c r="BT3421" s="2">
        <v>0</v>
      </c>
      <c r="BU3421" s="2">
        <v>0</v>
      </c>
      <c r="BV3421" s="2">
        <v>0</v>
      </c>
      <c r="BW3421" s="2">
        <v>0</v>
      </c>
      <c r="BX3421" s="2">
        <v>0</v>
      </c>
      <c r="BY3421" s="2">
        <v>0</v>
      </c>
      <c r="BZ3421" s="2">
        <v>0</v>
      </c>
      <c r="CA3421" s="2">
        <v>0</v>
      </c>
      <c r="CB3421" s="2">
        <v>0</v>
      </c>
      <c r="CC3421" s="2">
        <v>0</v>
      </c>
      <c r="CD3421" s="2">
        <v>0</v>
      </c>
      <c r="CE3421" s="2">
        <v>0</v>
      </c>
      <c r="CF3421" s="2">
        <v>0</v>
      </c>
      <c r="CG3421" s="2">
        <v>0</v>
      </c>
      <c r="CH3421" s="2">
        <v>0</v>
      </c>
      <c r="CI3421" s="2">
        <v>0</v>
      </c>
      <c r="CJ3421" s="2">
        <v>0</v>
      </c>
      <c r="CK3421" s="2">
        <v>0</v>
      </c>
      <c r="CL3421" s="2">
        <v>0</v>
      </c>
    </row>
    <row r="3422" spans="1:90" x14ac:dyDescent="0.25">
      <c r="A3422" t="s">
        <v>115</v>
      </c>
      <c r="B3422">
        <v>10101</v>
      </c>
      <c r="C3422" t="s">
        <v>106</v>
      </c>
      <c r="D3422">
        <v>1</v>
      </c>
      <c r="E3422">
        <v>8</v>
      </c>
      <c r="F3422">
        <v>901684</v>
      </c>
      <c r="G3422">
        <v>35901684</v>
      </c>
      <c r="H3422" t="s">
        <v>9020</v>
      </c>
      <c r="I3422">
        <v>100</v>
      </c>
      <c r="J3422" t="s">
        <v>107</v>
      </c>
      <c r="K3422" t="s">
        <v>8067</v>
      </c>
      <c r="L3422">
        <v>42</v>
      </c>
      <c r="M3422" t="s">
        <v>260</v>
      </c>
      <c r="N3422">
        <v>2815000</v>
      </c>
      <c r="O3422" t="s">
        <v>92</v>
      </c>
      <c r="P3422" t="s">
        <v>9021</v>
      </c>
      <c r="Q3422">
        <v>1010</v>
      </c>
      <c r="R3422">
        <v>11</v>
      </c>
      <c r="S3422">
        <v>39712787</v>
      </c>
      <c r="T3422">
        <v>39713943</v>
      </c>
      <c r="U3422" t="s">
        <v>9022</v>
      </c>
      <c r="V3422">
        <v>1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77</v>
      </c>
      <c r="AC3422" s="2">
        <v>0</v>
      </c>
      <c r="AD3422" s="2">
        <v>55</v>
      </c>
      <c r="AE3422" s="2">
        <v>100</v>
      </c>
      <c r="AF3422" s="2">
        <v>115</v>
      </c>
      <c r="AG3422" s="2">
        <v>125</v>
      </c>
      <c r="AH3422" s="2">
        <v>441</v>
      </c>
      <c r="AI3422" s="2">
        <v>306</v>
      </c>
      <c r="AJ3422" s="2">
        <v>217</v>
      </c>
      <c r="AK3422" s="2">
        <v>0</v>
      </c>
      <c r="AL3422" s="2">
        <v>0</v>
      </c>
      <c r="AM3422" s="2">
        <v>0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0</v>
      </c>
      <c r="AU3422" s="2">
        <v>0</v>
      </c>
      <c r="AV3422" s="2">
        <v>0</v>
      </c>
      <c r="AW3422" s="2">
        <v>0</v>
      </c>
      <c r="AX3422" s="2">
        <v>0</v>
      </c>
      <c r="AY3422" s="2">
        <v>0</v>
      </c>
      <c r="AZ3422" s="2">
        <v>0</v>
      </c>
      <c r="BA3422" s="2">
        <v>0</v>
      </c>
      <c r="BB3422" s="2">
        <v>0</v>
      </c>
      <c r="BC3422" s="2">
        <v>81</v>
      </c>
      <c r="BD3422" s="2">
        <v>18</v>
      </c>
      <c r="BE3422" s="2">
        <v>0</v>
      </c>
      <c r="BF3422" s="2">
        <v>0</v>
      </c>
      <c r="BG3422" s="2">
        <v>0</v>
      </c>
      <c r="BH3422" s="2">
        <v>0</v>
      </c>
      <c r="BI3422" s="2">
        <v>0</v>
      </c>
      <c r="BJ3422" s="2">
        <v>3</v>
      </c>
      <c r="BK3422" s="2">
        <v>0</v>
      </c>
      <c r="BL3422" s="2">
        <v>4</v>
      </c>
      <c r="BM3422" s="2">
        <v>3</v>
      </c>
      <c r="BN3422" s="2">
        <v>6</v>
      </c>
      <c r="BO3422" s="2">
        <v>5</v>
      </c>
      <c r="BP3422" s="2">
        <v>19</v>
      </c>
      <c r="BQ3422" s="2">
        <v>13</v>
      </c>
      <c r="BR3422" s="2">
        <v>7</v>
      </c>
      <c r="BS3422" s="2">
        <v>0</v>
      </c>
      <c r="BT3422" s="2">
        <v>0</v>
      </c>
      <c r="BU3422" s="2">
        <v>0</v>
      </c>
      <c r="BV3422" s="2">
        <v>0</v>
      </c>
      <c r="BW3422" s="2">
        <v>0</v>
      </c>
      <c r="BX3422" s="2">
        <v>0</v>
      </c>
      <c r="BY3422" s="2">
        <v>0</v>
      </c>
      <c r="BZ3422" s="2">
        <v>0</v>
      </c>
      <c r="CA3422" s="2">
        <v>0</v>
      </c>
      <c r="CB3422" s="2">
        <v>0</v>
      </c>
      <c r="CC3422" s="2">
        <v>0</v>
      </c>
      <c r="CD3422" s="2">
        <v>0</v>
      </c>
      <c r="CE3422" s="2">
        <v>0</v>
      </c>
      <c r="CF3422" s="2">
        <v>0</v>
      </c>
      <c r="CG3422" s="2">
        <v>0</v>
      </c>
      <c r="CH3422" s="2">
        <v>0</v>
      </c>
      <c r="CI3422" s="2">
        <v>0</v>
      </c>
      <c r="CJ3422" s="2">
        <v>0</v>
      </c>
      <c r="CK3422" s="2">
        <v>4</v>
      </c>
      <c r="CL3422" s="2">
        <v>5</v>
      </c>
    </row>
    <row r="3423" spans="1:90" x14ac:dyDescent="0.25">
      <c r="A3423" t="s">
        <v>115</v>
      </c>
      <c r="B3423">
        <v>10101</v>
      </c>
      <c r="C3423" t="s">
        <v>106</v>
      </c>
      <c r="D3423">
        <v>1</v>
      </c>
      <c r="E3423">
        <v>8</v>
      </c>
      <c r="F3423">
        <v>924748</v>
      </c>
      <c r="G3423">
        <v>35924748</v>
      </c>
      <c r="H3423" t="s">
        <v>19188</v>
      </c>
      <c r="I3423">
        <v>100</v>
      </c>
      <c r="J3423" t="s">
        <v>107</v>
      </c>
      <c r="K3423" t="s">
        <v>6608</v>
      </c>
      <c r="L3423">
        <v>42</v>
      </c>
      <c r="M3423" t="s">
        <v>260</v>
      </c>
      <c r="N3423">
        <v>2810000</v>
      </c>
      <c r="O3423" t="s">
        <v>102</v>
      </c>
      <c r="P3423" t="s">
        <v>2491</v>
      </c>
      <c r="Q3423" t="s">
        <v>19189</v>
      </c>
      <c r="R3423">
        <v>11</v>
      </c>
      <c r="S3423">
        <v>39742930</v>
      </c>
      <c r="T3423">
        <v>39745252</v>
      </c>
      <c r="U3423" t="s">
        <v>19190</v>
      </c>
      <c r="V3423">
        <v>1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117</v>
      </c>
      <c r="AE3423" s="2">
        <v>126</v>
      </c>
      <c r="AF3423" s="2">
        <v>97</v>
      </c>
      <c r="AG3423" s="2">
        <v>151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0</v>
      </c>
      <c r="AU3423" s="2">
        <v>0</v>
      </c>
      <c r="AV3423" s="2">
        <v>0</v>
      </c>
      <c r="AW3423" s="2">
        <v>0</v>
      </c>
      <c r="AX3423" s="2">
        <v>0</v>
      </c>
      <c r="AY3423" s="2">
        <v>0</v>
      </c>
      <c r="AZ3423" s="2">
        <v>0</v>
      </c>
      <c r="BA3423" s="2">
        <v>0</v>
      </c>
      <c r="BB3423" s="2">
        <v>0</v>
      </c>
      <c r="BC3423" s="2">
        <v>80</v>
      </c>
      <c r="BD3423" s="2">
        <v>0</v>
      </c>
      <c r="BE3423" s="2">
        <v>0</v>
      </c>
      <c r="BF3423" s="2">
        <v>0</v>
      </c>
      <c r="BG3423" s="2">
        <v>0</v>
      </c>
      <c r="BH3423" s="2">
        <v>0</v>
      </c>
      <c r="BI3423" s="2">
        <v>0</v>
      </c>
      <c r="BJ3423" s="2">
        <v>0</v>
      </c>
      <c r="BK3423" s="2">
        <v>0</v>
      </c>
      <c r="BL3423" s="2">
        <v>5</v>
      </c>
      <c r="BM3423" s="2">
        <v>4</v>
      </c>
      <c r="BN3423" s="2">
        <v>5</v>
      </c>
      <c r="BO3423" s="2">
        <v>6</v>
      </c>
      <c r="BP3423" s="2">
        <v>0</v>
      </c>
      <c r="BQ3423" s="2">
        <v>0</v>
      </c>
      <c r="BR3423" s="2">
        <v>0</v>
      </c>
      <c r="BS3423" s="2">
        <v>0</v>
      </c>
      <c r="BT3423" s="2">
        <v>0</v>
      </c>
      <c r="BU3423" s="2">
        <v>0</v>
      </c>
      <c r="BV3423" s="2">
        <v>0</v>
      </c>
      <c r="BW3423" s="2">
        <v>0</v>
      </c>
      <c r="BX3423" s="2">
        <v>0</v>
      </c>
      <c r="BY3423" s="2">
        <v>0</v>
      </c>
      <c r="BZ3423" s="2">
        <v>0</v>
      </c>
      <c r="CA3423" s="2">
        <v>0</v>
      </c>
      <c r="CB3423" s="2">
        <v>0</v>
      </c>
      <c r="CC3423" s="2">
        <v>0</v>
      </c>
      <c r="CD3423" s="2">
        <v>0</v>
      </c>
      <c r="CE3423" s="2">
        <v>0</v>
      </c>
      <c r="CF3423" s="2">
        <v>0</v>
      </c>
      <c r="CG3423" s="2">
        <v>0</v>
      </c>
      <c r="CH3423" s="2">
        <v>0</v>
      </c>
      <c r="CI3423" s="2">
        <v>0</v>
      </c>
      <c r="CJ3423" s="2">
        <v>0</v>
      </c>
      <c r="CK3423" s="2">
        <v>5</v>
      </c>
      <c r="CL3423" s="2">
        <v>0</v>
      </c>
    </row>
    <row r="3424" spans="1:90" x14ac:dyDescent="0.25">
      <c r="A3424" t="s">
        <v>115</v>
      </c>
      <c r="B3424">
        <v>10101</v>
      </c>
      <c r="C3424" t="s">
        <v>106</v>
      </c>
      <c r="D3424">
        <v>1</v>
      </c>
      <c r="E3424">
        <v>8</v>
      </c>
      <c r="F3424">
        <v>72503</v>
      </c>
      <c r="G3424">
        <v>35072503</v>
      </c>
      <c r="H3424" t="s">
        <v>15259</v>
      </c>
      <c r="I3424">
        <v>100</v>
      </c>
      <c r="J3424" t="s">
        <v>107</v>
      </c>
      <c r="K3424" t="s">
        <v>3448</v>
      </c>
      <c r="L3424">
        <v>11</v>
      </c>
      <c r="M3424" t="s">
        <v>335</v>
      </c>
      <c r="N3424">
        <v>2844130</v>
      </c>
      <c r="O3424" t="s">
        <v>102</v>
      </c>
      <c r="P3424" t="s">
        <v>15260</v>
      </c>
      <c r="Q3424" t="s">
        <v>127</v>
      </c>
      <c r="R3424">
        <v>11</v>
      </c>
      <c r="S3424">
        <v>39218613</v>
      </c>
      <c r="T3424">
        <v>39250821</v>
      </c>
      <c r="U3424" t="s">
        <v>15261</v>
      </c>
      <c r="V3424">
        <v>1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102</v>
      </c>
      <c r="AE3424" s="2">
        <v>101</v>
      </c>
      <c r="AF3424" s="2">
        <v>62</v>
      </c>
      <c r="AG3424" s="2">
        <v>38</v>
      </c>
      <c r="AH3424" s="2">
        <v>199</v>
      </c>
      <c r="AI3424" s="2">
        <v>159</v>
      </c>
      <c r="AJ3424" s="2">
        <v>117</v>
      </c>
      <c r="AK3424" s="2">
        <v>0</v>
      </c>
      <c r="AL3424" s="2">
        <v>0</v>
      </c>
      <c r="AM3424" s="2">
        <v>0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0</v>
      </c>
      <c r="AU3424" s="2">
        <v>0</v>
      </c>
      <c r="AV3424" s="2">
        <v>0</v>
      </c>
      <c r="AW3424" s="2">
        <v>0</v>
      </c>
      <c r="AX3424" s="2">
        <v>0</v>
      </c>
      <c r="AY3424" s="2">
        <v>0</v>
      </c>
      <c r="AZ3424" s="2">
        <v>0</v>
      </c>
      <c r="BA3424" s="2">
        <v>0</v>
      </c>
      <c r="BB3424" s="2">
        <v>0</v>
      </c>
      <c r="BC3424" s="2">
        <v>0</v>
      </c>
      <c r="BD3424" s="2">
        <v>0</v>
      </c>
      <c r="BE3424" s="2">
        <v>0</v>
      </c>
      <c r="BF3424" s="2">
        <v>0</v>
      </c>
      <c r="BG3424" s="2">
        <v>0</v>
      </c>
      <c r="BH3424" s="2">
        <v>0</v>
      </c>
      <c r="BI3424" s="2">
        <v>0</v>
      </c>
      <c r="BJ3424" s="2">
        <v>0</v>
      </c>
      <c r="BK3424" s="2">
        <v>0</v>
      </c>
      <c r="BL3424" s="2">
        <v>4</v>
      </c>
      <c r="BM3424" s="2">
        <v>5</v>
      </c>
      <c r="BN3424" s="2">
        <v>2</v>
      </c>
      <c r="BO3424" s="2">
        <v>2</v>
      </c>
      <c r="BP3424" s="2">
        <v>5</v>
      </c>
      <c r="BQ3424" s="2">
        <v>6</v>
      </c>
      <c r="BR3424" s="2">
        <v>4</v>
      </c>
      <c r="BS3424" s="2">
        <v>0</v>
      </c>
      <c r="BT3424" s="2">
        <v>0</v>
      </c>
      <c r="BU3424" s="2">
        <v>0</v>
      </c>
      <c r="BV3424" s="2">
        <v>0</v>
      </c>
      <c r="BW3424" s="2">
        <v>0</v>
      </c>
      <c r="BX3424" s="2">
        <v>0</v>
      </c>
      <c r="BY3424" s="2">
        <v>0</v>
      </c>
      <c r="BZ3424" s="2">
        <v>0</v>
      </c>
      <c r="CA3424" s="2">
        <v>0</v>
      </c>
      <c r="CB3424" s="2">
        <v>0</v>
      </c>
      <c r="CC3424" s="2">
        <v>0</v>
      </c>
      <c r="CD3424" s="2">
        <v>0</v>
      </c>
      <c r="CE3424" s="2">
        <v>0</v>
      </c>
      <c r="CF3424" s="2">
        <v>0</v>
      </c>
      <c r="CG3424" s="2">
        <v>0</v>
      </c>
      <c r="CH3424" s="2">
        <v>0</v>
      </c>
      <c r="CI3424" s="2">
        <v>0</v>
      </c>
      <c r="CJ3424" s="2">
        <v>0</v>
      </c>
      <c r="CK3424" s="2">
        <v>0</v>
      </c>
      <c r="CL3424" s="2">
        <v>0</v>
      </c>
    </row>
    <row r="3425" spans="1:90" x14ac:dyDescent="0.25">
      <c r="A3425" t="s">
        <v>115</v>
      </c>
      <c r="B3425">
        <v>10101</v>
      </c>
      <c r="C3425" t="s">
        <v>106</v>
      </c>
      <c r="D3425">
        <v>1</v>
      </c>
      <c r="E3425">
        <v>8</v>
      </c>
      <c r="F3425">
        <v>267</v>
      </c>
      <c r="G3425">
        <v>35000267</v>
      </c>
      <c r="H3425" t="s">
        <v>18499</v>
      </c>
      <c r="I3425">
        <v>100</v>
      </c>
      <c r="J3425" t="s">
        <v>107</v>
      </c>
      <c r="K3425" t="s">
        <v>3970</v>
      </c>
      <c r="L3425">
        <v>63</v>
      </c>
      <c r="M3425" t="s">
        <v>356</v>
      </c>
      <c r="N3425">
        <v>5141010</v>
      </c>
      <c r="O3425" t="s">
        <v>92</v>
      </c>
      <c r="P3425" t="s">
        <v>18500</v>
      </c>
      <c r="Q3425">
        <v>192</v>
      </c>
      <c r="R3425">
        <v>11</v>
      </c>
      <c r="S3425">
        <v>39016989</v>
      </c>
      <c r="T3425">
        <v>39046132</v>
      </c>
      <c r="U3425" t="s">
        <v>18501</v>
      </c>
      <c r="V3425">
        <v>1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65</v>
      </c>
      <c r="AE3425" s="2">
        <v>86</v>
      </c>
      <c r="AF3425" s="2">
        <v>91</v>
      </c>
      <c r="AG3425" s="2">
        <v>84</v>
      </c>
      <c r="AH3425" s="2">
        <v>331</v>
      </c>
      <c r="AI3425" s="2">
        <v>311</v>
      </c>
      <c r="AJ3425" s="2">
        <v>242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0</v>
      </c>
      <c r="AU3425" s="2">
        <v>39</v>
      </c>
      <c r="AV3425" s="2">
        <v>0</v>
      </c>
      <c r="AW3425" s="2">
        <v>0</v>
      </c>
      <c r="AX3425" s="2">
        <v>0</v>
      </c>
      <c r="AY3425" s="2">
        <v>0</v>
      </c>
      <c r="AZ3425" s="2">
        <v>0</v>
      </c>
      <c r="BA3425" s="2">
        <v>0</v>
      </c>
      <c r="BB3425" s="2">
        <v>0</v>
      </c>
      <c r="BC3425" s="2">
        <v>0</v>
      </c>
      <c r="BD3425" s="2">
        <v>0</v>
      </c>
      <c r="BE3425" s="2">
        <v>0</v>
      </c>
      <c r="BF3425" s="2">
        <v>0</v>
      </c>
      <c r="BG3425" s="2">
        <v>0</v>
      </c>
      <c r="BH3425" s="2">
        <v>0</v>
      </c>
      <c r="BI3425" s="2">
        <v>0</v>
      </c>
      <c r="BJ3425" s="2">
        <v>0</v>
      </c>
      <c r="BK3425" s="2">
        <v>0</v>
      </c>
      <c r="BL3425" s="2">
        <v>3</v>
      </c>
      <c r="BM3425" s="2">
        <v>4</v>
      </c>
      <c r="BN3425" s="2">
        <v>3</v>
      </c>
      <c r="BO3425" s="2">
        <v>4</v>
      </c>
      <c r="BP3425" s="2">
        <v>11</v>
      </c>
      <c r="BQ3425" s="2">
        <v>10</v>
      </c>
      <c r="BR3425" s="2">
        <v>8</v>
      </c>
      <c r="BS3425" s="2">
        <v>0</v>
      </c>
      <c r="BT3425" s="2">
        <v>0</v>
      </c>
      <c r="BU3425" s="2">
        <v>0</v>
      </c>
      <c r="BV3425" s="2">
        <v>0</v>
      </c>
      <c r="BW3425" s="2">
        <v>0</v>
      </c>
      <c r="BX3425" s="2">
        <v>0</v>
      </c>
      <c r="BY3425" s="2">
        <v>0</v>
      </c>
      <c r="BZ3425" s="2">
        <v>0</v>
      </c>
      <c r="CA3425" s="2">
        <v>0</v>
      </c>
      <c r="CB3425" s="2">
        <v>0</v>
      </c>
      <c r="CC3425" s="2">
        <v>1</v>
      </c>
      <c r="CD3425" s="2">
        <v>0</v>
      </c>
      <c r="CE3425" s="2">
        <v>0</v>
      </c>
      <c r="CF3425" s="2">
        <v>0</v>
      </c>
      <c r="CG3425" s="2">
        <v>0</v>
      </c>
      <c r="CH3425" s="2">
        <v>0</v>
      </c>
      <c r="CI3425" s="2">
        <v>0</v>
      </c>
      <c r="CJ3425" s="2">
        <v>0</v>
      </c>
      <c r="CK3425" s="2">
        <v>0</v>
      </c>
      <c r="CL3425" s="2">
        <v>0</v>
      </c>
    </row>
    <row r="3426" spans="1:90" x14ac:dyDescent="0.25">
      <c r="A3426" t="s">
        <v>115</v>
      </c>
      <c r="B3426">
        <v>10101</v>
      </c>
      <c r="C3426" t="s">
        <v>106</v>
      </c>
      <c r="D3426">
        <v>1</v>
      </c>
      <c r="E3426">
        <v>8</v>
      </c>
      <c r="F3426">
        <v>923618</v>
      </c>
      <c r="G3426">
        <v>35923618</v>
      </c>
      <c r="H3426" t="s">
        <v>16308</v>
      </c>
      <c r="I3426">
        <v>100</v>
      </c>
      <c r="J3426" t="s">
        <v>107</v>
      </c>
      <c r="K3426" t="s">
        <v>2909</v>
      </c>
      <c r="L3426">
        <v>11</v>
      </c>
      <c r="M3426" t="s">
        <v>335</v>
      </c>
      <c r="N3426">
        <v>2860001</v>
      </c>
      <c r="O3426" t="s">
        <v>102</v>
      </c>
      <c r="P3426" t="s">
        <v>4064</v>
      </c>
      <c r="Q3426">
        <v>5647</v>
      </c>
      <c r="R3426">
        <v>11</v>
      </c>
      <c r="S3426">
        <v>39718508</v>
      </c>
      <c r="T3426">
        <v>39723456</v>
      </c>
      <c r="U3426" t="s">
        <v>16309</v>
      </c>
      <c r="V3426">
        <v>1</v>
      </c>
      <c r="W3426" s="2">
        <v>0</v>
      </c>
      <c r="X3426" s="2">
        <v>0</v>
      </c>
      <c r="Y3426" s="2">
        <v>148</v>
      </c>
      <c r="Z3426" s="2">
        <v>147</v>
      </c>
      <c r="AA3426" s="2">
        <v>214</v>
      </c>
      <c r="AB3426" s="2">
        <v>163</v>
      </c>
      <c r="AC3426" s="2">
        <v>265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0</v>
      </c>
      <c r="AU3426" s="2">
        <v>0</v>
      </c>
      <c r="AV3426" s="2">
        <v>0</v>
      </c>
      <c r="AW3426" s="2">
        <v>0</v>
      </c>
      <c r="AX3426" s="2">
        <v>0</v>
      </c>
      <c r="AY3426" s="2">
        <v>0</v>
      </c>
      <c r="AZ3426" s="2">
        <v>0</v>
      </c>
      <c r="BA3426" s="2">
        <v>0</v>
      </c>
      <c r="BB3426" s="2">
        <v>0</v>
      </c>
      <c r="BC3426" s="2">
        <v>0</v>
      </c>
      <c r="BD3426" s="2">
        <v>0</v>
      </c>
      <c r="BE3426" s="2">
        <v>0</v>
      </c>
      <c r="BF3426" s="2">
        <v>0</v>
      </c>
      <c r="BG3426" s="2">
        <v>6</v>
      </c>
      <c r="BH3426" s="2">
        <v>5</v>
      </c>
      <c r="BI3426" s="2">
        <v>10</v>
      </c>
      <c r="BJ3426" s="2">
        <v>7</v>
      </c>
      <c r="BK3426" s="2">
        <v>10</v>
      </c>
      <c r="BL3426" s="2">
        <v>0</v>
      </c>
      <c r="BM3426" s="2">
        <v>0</v>
      </c>
      <c r="BN3426" s="2">
        <v>0</v>
      </c>
      <c r="BO3426" s="2">
        <v>0</v>
      </c>
      <c r="BP3426" s="2">
        <v>0</v>
      </c>
      <c r="BQ3426" s="2">
        <v>0</v>
      </c>
      <c r="BR3426" s="2">
        <v>0</v>
      </c>
      <c r="BS3426" s="2">
        <v>0</v>
      </c>
      <c r="BT3426" s="2">
        <v>0</v>
      </c>
      <c r="BU3426" s="2">
        <v>0</v>
      </c>
      <c r="BV3426" s="2">
        <v>0</v>
      </c>
      <c r="BW3426" s="2">
        <v>0</v>
      </c>
      <c r="BX3426" s="2">
        <v>0</v>
      </c>
      <c r="BY3426" s="2">
        <v>0</v>
      </c>
      <c r="BZ3426" s="2">
        <v>0</v>
      </c>
      <c r="CA3426" s="2">
        <v>0</v>
      </c>
      <c r="CB3426" s="2">
        <v>0</v>
      </c>
      <c r="CC3426" s="2">
        <v>0</v>
      </c>
      <c r="CD3426" s="2">
        <v>0</v>
      </c>
      <c r="CE3426" s="2">
        <v>0</v>
      </c>
      <c r="CF3426" s="2">
        <v>0</v>
      </c>
      <c r="CG3426" s="2">
        <v>0</v>
      </c>
      <c r="CH3426" s="2">
        <v>0</v>
      </c>
      <c r="CI3426" s="2">
        <v>0</v>
      </c>
      <c r="CJ3426" s="2">
        <v>0</v>
      </c>
      <c r="CK3426" s="2">
        <v>0</v>
      </c>
      <c r="CL3426" s="2">
        <v>0</v>
      </c>
    </row>
    <row r="3427" spans="1:90" x14ac:dyDescent="0.25">
      <c r="A3427" t="s">
        <v>115</v>
      </c>
      <c r="B3427">
        <v>10101</v>
      </c>
      <c r="C3427" t="s">
        <v>106</v>
      </c>
      <c r="D3427">
        <v>1</v>
      </c>
      <c r="E3427">
        <v>8</v>
      </c>
      <c r="F3427">
        <v>904260</v>
      </c>
      <c r="G3427">
        <v>35904260</v>
      </c>
      <c r="H3427" t="s">
        <v>12091</v>
      </c>
      <c r="I3427">
        <v>100</v>
      </c>
      <c r="J3427" t="s">
        <v>107</v>
      </c>
      <c r="K3427" t="s">
        <v>9098</v>
      </c>
      <c r="L3427">
        <v>63</v>
      </c>
      <c r="M3427" t="s">
        <v>356</v>
      </c>
      <c r="N3427">
        <v>2981040</v>
      </c>
      <c r="O3427" t="s">
        <v>92</v>
      </c>
      <c r="P3427" t="s">
        <v>12092</v>
      </c>
      <c r="Q3427">
        <v>58</v>
      </c>
      <c r="R3427">
        <v>11</v>
      </c>
      <c r="S3427">
        <v>39719695</v>
      </c>
      <c r="T3427">
        <v>39747053</v>
      </c>
      <c r="U3427" t="s">
        <v>12093</v>
      </c>
      <c r="V3427">
        <v>1</v>
      </c>
      <c r="W3427" s="2">
        <v>0</v>
      </c>
      <c r="X3427" s="2">
        <v>0</v>
      </c>
      <c r="Y3427" s="2">
        <v>115</v>
      </c>
      <c r="Z3427" s="2">
        <v>64</v>
      </c>
      <c r="AA3427" s="2">
        <v>89</v>
      </c>
      <c r="AB3427" s="2">
        <v>86</v>
      </c>
      <c r="AC3427" s="2">
        <v>61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0</v>
      </c>
      <c r="AU3427" s="2">
        <v>0</v>
      </c>
      <c r="AV3427" s="2">
        <v>0</v>
      </c>
      <c r="AW3427" s="2">
        <v>0</v>
      </c>
      <c r="AX3427" s="2">
        <v>0</v>
      </c>
      <c r="AY3427" s="2">
        <v>0</v>
      </c>
      <c r="AZ3427" s="2">
        <v>0</v>
      </c>
      <c r="BA3427" s="2">
        <v>0</v>
      </c>
      <c r="BB3427" s="2">
        <v>0</v>
      </c>
      <c r="BC3427" s="2">
        <v>0</v>
      </c>
      <c r="BD3427" s="2">
        <v>0</v>
      </c>
      <c r="BE3427" s="2">
        <v>0</v>
      </c>
      <c r="BF3427" s="2">
        <v>0</v>
      </c>
      <c r="BG3427" s="2">
        <v>5</v>
      </c>
      <c r="BH3427" s="2">
        <v>2</v>
      </c>
      <c r="BI3427" s="2">
        <v>4</v>
      </c>
      <c r="BJ3427" s="2">
        <v>6</v>
      </c>
      <c r="BK3427" s="2">
        <v>3</v>
      </c>
      <c r="BL3427" s="2">
        <v>0</v>
      </c>
      <c r="BM3427" s="2">
        <v>0</v>
      </c>
      <c r="BN3427" s="2">
        <v>0</v>
      </c>
      <c r="BO3427" s="2">
        <v>0</v>
      </c>
      <c r="BP3427" s="2">
        <v>0</v>
      </c>
      <c r="BQ3427" s="2">
        <v>0</v>
      </c>
      <c r="BR3427" s="2">
        <v>0</v>
      </c>
      <c r="BS3427" s="2">
        <v>0</v>
      </c>
      <c r="BT3427" s="2">
        <v>0</v>
      </c>
      <c r="BU3427" s="2">
        <v>0</v>
      </c>
      <c r="BV3427" s="2">
        <v>0</v>
      </c>
      <c r="BW3427" s="2">
        <v>0</v>
      </c>
      <c r="BX3427" s="2">
        <v>0</v>
      </c>
      <c r="BY3427" s="2">
        <v>0</v>
      </c>
      <c r="BZ3427" s="2">
        <v>0</v>
      </c>
      <c r="CA3427" s="2">
        <v>0</v>
      </c>
      <c r="CB3427" s="2">
        <v>0</v>
      </c>
      <c r="CC3427" s="2">
        <v>0</v>
      </c>
      <c r="CD3427" s="2">
        <v>0</v>
      </c>
      <c r="CE3427" s="2">
        <v>0</v>
      </c>
      <c r="CF3427" s="2">
        <v>0</v>
      </c>
      <c r="CG3427" s="2">
        <v>0</v>
      </c>
      <c r="CH3427" s="2">
        <v>0</v>
      </c>
      <c r="CI3427" s="2">
        <v>0</v>
      </c>
      <c r="CJ3427" s="2">
        <v>0</v>
      </c>
      <c r="CK3427" s="2">
        <v>0</v>
      </c>
      <c r="CL3427" s="2">
        <v>0</v>
      </c>
    </row>
    <row r="3428" spans="1:90" x14ac:dyDescent="0.25">
      <c r="A3428" t="s">
        <v>115</v>
      </c>
      <c r="B3428">
        <v>10101</v>
      </c>
      <c r="C3428" t="s">
        <v>106</v>
      </c>
      <c r="D3428">
        <v>1</v>
      </c>
      <c r="E3428">
        <v>8</v>
      </c>
      <c r="F3428">
        <v>46243</v>
      </c>
      <c r="G3428">
        <v>35046243</v>
      </c>
      <c r="H3428" t="s">
        <v>11869</v>
      </c>
      <c r="I3428">
        <v>100</v>
      </c>
      <c r="J3428" t="s">
        <v>107</v>
      </c>
      <c r="K3428" t="s">
        <v>826</v>
      </c>
      <c r="L3428">
        <v>11</v>
      </c>
      <c r="M3428" t="s">
        <v>335</v>
      </c>
      <c r="N3428">
        <v>2673000</v>
      </c>
      <c r="O3428" t="s">
        <v>102</v>
      </c>
      <c r="P3428" t="s">
        <v>11870</v>
      </c>
      <c r="Q3428">
        <v>3001</v>
      </c>
      <c r="R3428">
        <v>11</v>
      </c>
      <c r="S3428">
        <v>38513064</v>
      </c>
      <c r="T3428">
        <v>39830306</v>
      </c>
      <c r="U3428" t="s">
        <v>11871</v>
      </c>
      <c r="V3428">
        <v>1</v>
      </c>
      <c r="W3428" s="2">
        <v>0</v>
      </c>
      <c r="X3428" s="2">
        <v>0</v>
      </c>
      <c r="Y3428" s="2">
        <v>98</v>
      </c>
      <c r="Z3428" s="2">
        <v>87</v>
      </c>
      <c r="AA3428" s="2">
        <v>83</v>
      </c>
      <c r="AB3428" s="2">
        <v>80</v>
      </c>
      <c r="AC3428" s="2">
        <v>59</v>
      </c>
      <c r="AD3428" s="2">
        <v>109</v>
      </c>
      <c r="AE3428" s="2">
        <v>94</v>
      </c>
      <c r="AF3428" s="2">
        <v>75</v>
      </c>
      <c r="AG3428" s="2">
        <v>97</v>
      </c>
      <c r="AH3428" s="2">
        <v>306</v>
      </c>
      <c r="AI3428" s="2">
        <v>224</v>
      </c>
      <c r="AJ3428" s="2">
        <v>168</v>
      </c>
      <c r="AK3428" s="2">
        <v>0</v>
      </c>
      <c r="AL3428" s="2">
        <v>0</v>
      </c>
      <c r="AM3428" s="2">
        <v>0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0</v>
      </c>
      <c r="AU3428" s="2">
        <v>0</v>
      </c>
      <c r="AV3428" s="2">
        <v>0</v>
      </c>
      <c r="AW3428" s="2">
        <v>0</v>
      </c>
      <c r="AX3428" s="2">
        <v>0</v>
      </c>
      <c r="AY3428" s="2">
        <v>0</v>
      </c>
      <c r="AZ3428" s="2">
        <v>0</v>
      </c>
      <c r="BA3428" s="2">
        <v>0</v>
      </c>
      <c r="BB3428" s="2">
        <v>0</v>
      </c>
      <c r="BC3428" s="2">
        <v>0</v>
      </c>
      <c r="BD3428" s="2">
        <v>0</v>
      </c>
      <c r="BE3428" s="2">
        <v>0</v>
      </c>
      <c r="BF3428" s="2">
        <v>0</v>
      </c>
      <c r="BG3428" s="2">
        <v>4</v>
      </c>
      <c r="BH3428" s="2">
        <v>3</v>
      </c>
      <c r="BI3428" s="2">
        <v>3</v>
      </c>
      <c r="BJ3428" s="2">
        <v>3</v>
      </c>
      <c r="BK3428" s="2">
        <v>2</v>
      </c>
      <c r="BL3428" s="2">
        <v>4</v>
      </c>
      <c r="BM3428" s="2">
        <v>4</v>
      </c>
      <c r="BN3428" s="2">
        <v>2</v>
      </c>
      <c r="BO3428" s="2">
        <v>3</v>
      </c>
      <c r="BP3428" s="2">
        <v>14</v>
      </c>
      <c r="BQ3428" s="2">
        <v>9</v>
      </c>
      <c r="BR3428" s="2">
        <v>4</v>
      </c>
      <c r="BS3428" s="2">
        <v>0</v>
      </c>
      <c r="BT3428" s="2">
        <v>0</v>
      </c>
      <c r="BU3428" s="2">
        <v>0</v>
      </c>
      <c r="BV3428" s="2">
        <v>0</v>
      </c>
      <c r="BW3428" s="2">
        <v>0</v>
      </c>
      <c r="BX3428" s="2">
        <v>0</v>
      </c>
      <c r="BY3428" s="2">
        <v>0</v>
      </c>
      <c r="BZ3428" s="2">
        <v>0</v>
      </c>
      <c r="CA3428" s="2">
        <v>0</v>
      </c>
      <c r="CB3428" s="2">
        <v>0</v>
      </c>
      <c r="CC3428" s="2">
        <v>0</v>
      </c>
      <c r="CD3428" s="2">
        <v>0</v>
      </c>
      <c r="CE3428" s="2">
        <v>0</v>
      </c>
      <c r="CF3428" s="2">
        <v>0</v>
      </c>
      <c r="CG3428" s="2">
        <v>0</v>
      </c>
      <c r="CH3428" s="2">
        <v>0</v>
      </c>
      <c r="CI3428" s="2">
        <v>0</v>
      </c>
      <c r="CJ3428" s="2">
        <v>0</v>
      </c>
      <c r="CK3428" s="2">
        <v>0</v>
      </c>
      <c r="CL3428" s="2">
        <v>0</v>
      </c>
    </row>
    <row r="3429" spans="1:90" x14ac:dyDescent="0.25">
      <c r="A3429" t="s">
        <v>115</v>
      </c>
      <c r="B3429">
        <v>10101</v>
      </c>
      <c r="C3429" t="s">
        <v>106</v>
      </c>
      <c r="D3429">
        <v>1</v>
      </c>
      <c r="E3429">
        <v>8</v>
      </c>
      <c r="F3429">
        <v>925500</v>
      </c>
      <c r="G3429">
        <v>35925500</v>
      </c>
      <c r="H3429" t="s">
        <v>8193</v>
      </c>
      <c r="I3429">
        <v>100</v>
      </c>
      <c r="J3429" t="s">
        <v>107</v>
      </c>
      <c r="K3429" t="s">
        <v>5530</v>
      </c>
      <c r="L3429">
        <v>61</v>
      </c>
      <c r="M3429" t="s">
        <v>771</v>
      </c>
      <c r="N3429">
        <v>5207000</v>
      </c>
      <c r="O3429" t="s">
        <v>92</v>
      </c>
      <c r="P3429" t="s">
        <v>2150</v>
      </c>
      <c r="Q3429">
        <v>200</v>
      </c>
      <c r="R3429">
        <v>11</v>
      </c>
      <c r="S3429">
        <v>39170006</v>
      </c>
      <c r="T3429">
        <v>39186888</v>
      </c>
      <c r="U3429" t="s">
        <v>8194</v>
      </c>
      <c r="V3429">
        <v>1</v>
      </c>
      <c r="W3429" s="2">
        <v>0</v>
      </c>
      <c r="X3429" s="2">
        <v>0</v>
      </c>
      <c r="Y3429" s="2">
        <v>56</v>
      </c>
      <c r="Z3429" s="2">
        <v>17</v>
      </c>
      <c r="AA3429" s="2">
        <v>29</v>
      </c>
      <c r="AB3429" s="2">
        <v>24</v>
      </c>
      <c r="AC3429" s="2">
        <v>27</v>
      </c>
      <c r="AD3429" s="2">
        <v>32</v>
      </c>
      <c r="AE3429" s="2">
        <v>66</v>
      </c>
      <c r="AF3429" s="2">
        <v>72</v>
      </c>
      <c r="AG3429" s="2">
        <v>95</v>
      </c>
      <c r="AH3429" s="2">
        <v>314</v>
      </c>
      <c r="AI3429" s="2">
        <v>280</v>
      </c>
      <c r="AJ3429" s="2">
        <v>218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0</v>
      </c>
      <c r="AU3429" s="2">
        <v>0</v>
      </c>
      <c r="AV3429" s="2">
        <v>0</v>
      </c>
      <c r="AW3429" s="2">
        <v>0</v>
      </c>
      <c r="AX3429" s="2">
        <v>0</v>
      </c>
      <c r="AY3429" s="2">
        <v>0</v>
      </c>
      <c r="AZ3429" s="2">
        <v>0</v>
      </c>
      <c r="BA3429" s="2">
        <v>0</v>
      </c>
      <c r="BB3429" s="2">
        <v>0</v>
      </c>
      <c r="BC3429" s="2">
        <v>0</v>
      </c>
      <c r="BD3429" s="2">
        <v>0</v>
      </c>
      <c r="BE3429" s="2">
        <v>0</v>
      </c>
      <c r="BF3429" s="2">
        <v>0</v>
      </c>
      <c r="BG3429" s="2">
        <v>3</v>
      </c>
      <c r="BH3429" s="2">
        <v>1</v>
      </c>
      <c r="BI3429" s="2">
        <v>2</v>
      </c>
      <c r="BJ3429" s="2">
        <v>1</v>
      </c>
      <c r="BK3429" s="2">
        <v>1</v>
      </c>
      <c r="BL3429" s="2">
        <v>1</v>
      </c>
      <c r="BM3429" s="2">
        <v>2</v>
      </c>
      <c r="BN3429" s="2">
        <v>2</v>
      </c>
      <c r="BO3429" s="2">
        <v>4</v>
      </c>
      <c r="BP3429" s="2">
        <v>13</v>
      </c>
      <c r="BQ3429" s="2">
        <v>14</v>
      </c>
      <c r="BR3429" s="2">
        <v>8</v>
      </c>
      <c r="BS3429" s="2">
        <v>0</v>
      </c>
      <c r="BT3429" s="2">
        <v>0</v>
      </c>
      <c r="BU3429" s="2">
        <v>0</v>
      </c>
      <c r="BV3429" s="2">
        <v>0</v>
      </c>
      <c r="BW3429" s="2">
        <v>0</v>
      </c>
      <c r="BX3429" s="2">
        <v>0</v>
      </c>
      <c r="BY3429" s="2">
        <v>0</v>
      </c>
      <c r="BZ3429" s="2">
        <v>0</v>
      </c>
      <c r="CA3429" s="2">
        <v>0</v>
      </c>
      <c r="CB3429" s="2">
        <v>0</v>
      </c>
      <c r="CC3429" s="2">
        <v>0</v>
      </c>
      <c r="CD3429" s="2">
        <v>0</v>
      </c>
      <c r="CE3429" s="2">
        <v>0</v>
      </c>
      <c r="CF3429" s="2">
        <v>0</v>
      </c>
      <c r="CG3429" s="2">
        <v>0</v>
      </c>
      <c r="CH3429" s="2">
        <v>0</v>
      </c>
      <c r="CI3429" s="2">
        <v>0</v>
      </c>
      <c r="CJ3429" s="2">
        <v>0</v>
      </c>
      <c r="CK3429" s="2">
        <v>0</v>
      </c>
      <c r="CL3429" s="2">
        <v>0</v>
      </c>
    </row>
    <row r="3430" spans="1:90" x14ac:dyDescent="0.25">
      <c r="A3430" t="s">
        <v>115</v>
      </c>
      <c r="B3430">
        <v>10101</v>
      </c>
      <c r="C3430" t="s">
        <v>106</v>
      </c>
      <c r="D3430">
        <v>1</v>
      </c>
      <c r="E3430">
        <v>8</v>
      </c>
      <c r="F3430">
        <v>115</v>
      </c>
      <c r="G3430">
        <v>35000115</v>
      </c>
      <c r="H3430" t="s">
        <v>9097</v>
      </c>
      <c r="I3430">
        <v>100</v>
      </c>
      <c r="J3430" t="s">
        <v>107</v>
      </c>
      <c r="K3430" t="s">
        <v>9098</v>
      </c>
      <c r="L3430">
        <v>42</v>
      </c>
      <c r="M3430" t="s">
        <v>260</v>
      </c>
      <c r="N3430">
        <v>2982000</v>
      </c>
      <c r="O3430" t="s">
        <v>92</v>
      </c>
      <c r="P3430" t="s">
        <v>9099</v>
      </c>
      <c r="Q3430">
        <v>102</v>
      </c>
      <c r="R3430">
        <v>11</v>
      </c>
      <c r="S3430">
        <v>39721060</v>
      </c>
      <c r="U3430" t="s">
        <v>9100</v>
      </c>
      <c r="V3430">
        <v>1</v>
      </c>
      <c r="W3430" s="2">
        <v>0</v>
      </c>
      <c r="X3430" s="2">
        <v>0</v>
      </c>
      <c r="Y3430" s="2">
        <v>184</v>
      </c>
      <c r="Z3430" s="2">
        <v>151</v>
      </c>
      <c r="AA3430" s="2">
        <v>153</v>
      </c>
      <c r="AB3430" s="2">
        <v>127</v>
      </c>
      <c r="AC3430" s="2">
        <v>125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0</v>
      </c>
      <c r="AU3430" s="2">
        <v>0</v>
      </c>
      <c r="AV3430" s="2">
        <v>0</v>
      </c>
      <c r="AW3430" s="2">
        <v>0</v>
      </c>
      <c r="AX3430" s="2">
        <v>0</v>
      </c>
      <c r="AY3430" s="2">
        <v>0</v>
      </c>
      <c r="AZ3430" s="2">
        <v>0</v>
      </c>
      <c r="BA3430" s="2">
        <v>0</v>
      </c>
      <c r="BB3430" s="2">
        <v>0</v>
      </c>
      <c r="BC3430" s="2">
        <v>0</v>
      </c>
      <c r="BD3430" s="2">
        <v>0</v>
      </c>
      <c r="BE3430" s="2">
        <v>0</v>
      </c>
      <c r="BF3430" s="2">
        <v>0</v>
      </c>
      <c r="BG3430" s="2">
        <v>7</v>
      </c>
      <c r="BH3430" s="2">
        <v>6</v>
      </c>
      <c r="BI3430" s="2">
        <v>7</v>
      </c>
      <c r="BJ3430" s="2">
        <v>5</v>
      </c>
      <c r="BK3430" s="2">
        <v>6</v>
      </c>
      <c r="BL3430" s="2">
        <v>0</v>
      </c>
      <c r="BM3430" s="2">
        <v>0</v>
      </c>
      <c r="BN3430" s="2">
        <v>0</v>
      </c>
      <c r="BO3430" s="2">
        <v>0</v>
      </c>
      <c r="BP3430" s="2">
        <v>0</v>
      </c>
      <c r="BQ3430" s="2">
        <v>0</v>
      </c>
      <c r="BR3430" s="2">
        <v>0</v>
      </c>
      <c r="BS3430" s="2">
        <v>0</v>
      </c>
      <c r="BT3430" s="2">
        <v>0</v>
      </c>
      <c r="BU3430" s="2">
        <v>0</v>
      </c>
      <c r="BV3430" s="2">
        <v>0</v>
      </c>
      <c r="BW3430" s="2">
        <v>0</v>
      </c>
      <c r="BX3430" s="2">
        <v>0</v>
      </c>
      <c r="BY3430" s="2">
        <v>0</v>
      </c>
      <c r="BZ3430" s="2">
        <v>0</v>
      </c>
      <c r="CA3430" s="2">
        <v>0</v>
      </c>
      <c r="CB3430" s="2">
        <v>0</v>
      </c>
      <c r="CC3430" s="2">
        <v>0</v>
      </c>
      <c r="CD3430" s="2">
        <v>0</v>
      </c>
      <c r="CE3430" s="2">
        <v>0</v>
      </c>
      <c r="CF3430" s="2">
        <v>0</v>
      </c>
      <c r="CG3430" s="2">
        <v>0</v>
      </c>
      <c r="CH3430" s="2">
        <v>0</v>
      </c>
      <c r="CI3430" s="2">
        <v>0</v>
      </c>
      <c r="CJ3430" s="2">
        <v>0</v>
      </c>
      <c r="CK3430" s="2">
        <v>0</v>
      </c>
      <c r="CL3430" s="2">
        <v>0</v>
      </c>
    </row>
    <row r="3431" spans="1:90" x14ac:dyDescent="0.25">
      <c r="A3431" t="s">
        <v>115</v>
      </c>
      <c r="B3431">
        <v>10101</v>
      </c>
      <c r="C3431" t="s">
        <v>106</v>
      </c>
      <c r="D3431">
        <v>1</v>
      </c>
      <c r="E3431">
        <v>8</v>
      </c>
      <c r="F3431">
        <v>910296</v>
      </c>
      <c r="G3431">
        <v>35910296</v>
      </c>
      <c r="H3431" t="s">
        <v>14827</v>
      </c>
      <c r="I3431">
        <v>100</v>
      </c>
      <c r="J3431" t="s">
        <v>107</v>
      </c>
      <c r="K3431" t="s">
        <v>6348</v>
      </c>
      <c r="L3431">
        <v>42</v>
      </c>
      <c r="M3431" t="s">
        <v>260</v>
      </c>
      <c r="N3431">
        <v>2996000</v>
      </c>
      <c r="O3431" t="s">
        <v>92</v>
      </c>
      <c r="P3431" t="s">
        <v>14828</v>
      </c>
      <c r="Q3431">
        <v>398</v>
      </c>
      <c r="R3431">
        <v>11</v>
      </c>
      <c r="S3431">
        <v>39411291</v>
      </c>
      <c r="T3431">
        <v>39420893</v>
      </c>
      <c r="U3431" t="s">
        <v>14829</v>
      </c>
      <c r="V3431">
        <v>1</v>
      </c>
      <c r="W3431" s="2">
        <v>0</v>
      </c>
      <c r="X3431" s="2">
        <v>0</v>
      </c>
      <c r="Y3431" s="2">
        <v>117</v>
      </c>
      <c r="Z3431" s="2">
        <v>118</v>
      </c>
      <c r="AA3431" s="2">
        <v>142</v>
      </c>
      <c r="AB3431" s="2">
        <v>174</v>
      </c>
      <c r="AC3431" s="2">
        <v>153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0</v>
      </c>
      <c r="AU3431" s="2">
        <v>0</v>
      </c>
      <c r="AV3431" s="2">
        <v>0</v>
      </c>
      <c r="AW3431" s="2">
        <v>0</v>
      </c>
      <c r="AX3431" s="2">
        <v>0</v>
      </c>
      <c r="AY3431" s="2">
        <v>0</v>
      </c>
      <c r="AZ3431" s="2">
        <v>0</v>
      </c>
      <c r="BA3431" s="2">
        <v>0</v>
      </c>
      <c r="BB3431" s="2">
        <v>0</v>
      </c>
      <c r="BC3431" s="2">
        <v>0</v>
      </c>
      <c r="BD3431" s="2">
        <v>0</v>
      </c>
      <c r="BE3431" s="2">
        <v>0</v>
      </c>
      <c r="BF3431" s="2">
        <v>0</v>
      </c>
      <c r="BG3431" s="2">
        <v>5</v>
      </c>
      <c r="BH3431" s="2">
        <v>5</v>
      </c>
      <c r="BI3431" s="2">
        <v>6</v>
      </c>
      <c r="BJ3431" s="2">
        <v>8</v>
      </c>
      <c r="BK3431" s="2">
        <v>8</v>
      </c>
      <c r="BL3431" s="2">
        <v>0</v>
      </c>
      <c r="BM3431" s="2">
        <v>0</v>
      </c>
      <c r="BN3431" s="2">
        <v>0</v>
      </c>
      <c r="BO3431" s="2">
        <v>0</v>
      </c>
      <c r="BP3431" s="2">
        <v>0</v>
      </c>
      <c r="BQ3431" s="2">
        <v>0</v>
      </c>
      <c r="BR3431" s="2">
        <v>0</v>
      </c>
      <c r="BS3431" s="2">
        <v>0</v>
      </c>
      <c r="BT3431" s="2">
        <v>0</v>
      </c>
      <c r="BU3431" s="2">
        <v>0</v>
      </c>
      <c r="BV3431" s="2">
        <v>0</v>
      </c>
      <c r="BW3431" s="2">
        <v>0</v>
      </c>
      <c r="BX3431" s="2">
        <v>0</v>
      </c>
      <c r="BY3431" s="2">
        <v>0</v>
      </c>
      <c r="BZ3431" s="2">
        <v>0</v>
      </c>
      <c r="CA3431" s="2">
        <v>0</v>
      </c>
      <c r="CB3431" s="2">
        <v>0</v>
      </c>
      <c r="CC3431" s="2">
        <v>0</v>
      </c>
      <c r="CD3431" s="2">
        <v>0</v>
      </c>
      <c r="CE3431" s="2">
        <v>0</v>
      </c>
      <c r="CF3431" s="2">
        <v>0</v>
      </c>
      <c r="CG3431" s="2">
        <v>0</v>
      </c>
      <c r="CH3431" s="2">
        <v>0</v>
      </c>
      <c r="CI3431" s="2">
        <v>0</v>
      </c>
      <c r="CJ3431" s="2">
        <v>0</v>
      </c>
      <c r="CK3431" s="2">
        <v>0</v>
      </c>
      <c r="CL3431" s="2">
        <v>0</v>
      </c>
    </row>
    <row r="3432" spans="1:90" x14ac:dyDescent="0.25">
      <c r="A3432" t="s">
        <v>115</v>
      </c>
      <c r="B3432">
        <v>10101</v>
      </c>
      <c r="C3432" t="s">
        <v>106</v>
      </c>
      <c r="D3432">
        <v>1</v>
      </c>
      <c r="E3432">
        <v>8</v>
      </c>
      <c r="F3432">
        <v>279</v>
      </c>
      <c r="G3432">
        <v>35000279</v>
      </c>
      <c r="H3432" t="s">
        <v>8327</v>
      </c>
      <c r="I3432">
        <v>100</v>
      </c>
      <c r="J3432" t="s">
        <v>107</v>
      </c>
      <c r="K3432" t="s">
        <v>8328</v>
      </c>
      <c r="L3432">
        <v>29</v>
      </c>
      <c r="M3432" t="s">
        <v>109</v>
      </c>
      <c r="N3432">
        <v>2806000</v>
      </c>
      <c r="O3432" t="s">
        <v>261</v>
      </c>
      <c r="P3432" t="s">
        <v>8329</v>
      </c>
      <c r="Q3432">
        <v>1547</v>
      </c>
      <c r="R3432">
        <v>11</v>
      </c>
      <c r="S3432">
        <v>39214128</v>
      </c>
      <c r="T3432">
        <v>39217090</v>
      </c>
      <c r="U3432" t="s">
        <v>8330</v>
      </c>
      <c r="V3432">
        <v>1</v>
      </c>
      <c r="W3432" s="2">
        <v>0</v>
      </c>
      <c r="X3432" s="2">
        <v>0</v>
      </c>
      <c r="Y3432" s="2">
        <v>204</v>
      </c>
      <c r="Z3432" s="2">
        <v>204</v>
      </c>
      <c r="AA3432" s="2">
        <v>207</v>
      </c>
      <c r="AB3432" s="2">
        <v>178</v>
      </c>
      <c r="AC3432" s="2">
        <v>207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0</v>
      </c>
      <c r="AU3432" s="2">
        <v>0</v>
      </c>
      <c r="AV3432" s="2">
        <v>0</v>
      </c>
      <c r="AW3432" s="2">
        <v>0</v>
      </c>
      <c r="AX3432" s="2">
        <v>0</v>
      </c>
      <c r="AY3432" s="2">
        <v>0</v>
      </c>
      <c r="AZ3432" s="2">
        <v>0</v>
      </c>
      <c r="BA3432" s="2">
        <v>0</v>
      </c>
      <c r="BB3432" s="2">
        <v>0</v>
      </c>
      <c r="BC3432" s="2">
        <v>0</v>
      </c>
      <c r="BD3432" s="2">
        <v>9</v>
      </c>
      <c r="BE3432" s="2">
        <v>0</v>
      </c>
      <c r="BF3432" s="2">
        <v>0</v>
      </c>
      <c r="BG3432" s="2">
        <v>9</v>
      </c>
      <c r="BH3432" s="2">
        <v>8</v>
      </c>
      <c r="BI3432" s="2">
        <v>11</v>
      </c>
      <c r="BJ3432" s="2">
        <v>11</v>
      </c>
      <c r="BK3432" s="2">
        <v>12</v>
      </c>
      <c r="BL3432" s="2">
        <v>0</v>
      </c>
      <c r="BM3432" s="2">
        <v>0</v>
      </c>
      <c r="BN3432" s="2">
        <v>0</v>
      </c>
      <c r="BO3432" s="2">
        <v>0</v>
      </c>
      <c r="BP3432" s="2">
        <v>0</v>
      </c>
      <c r="BQ3432" s="2">
        <v>0</v>
      </c>
      <c r="BR3432" s="2">
        <v>0</v>
      </c>
      <c r="BS3432" s="2">
        <v>0</v>
      </c>
      <c r="BT3432" s="2">
        <v>0</v>
      </c>
      <c r="BU3432" s="2">
        <v>0</v>
      </c>
      <c r="BV3432" s="2">
        <v>0</v>
      </c>
      <c r="BW3432" s="2">
        <v>0</v>
      </c>
      <c r="BX3432" s="2">
        <v>0</v>
      </c>
      <c r="BY3432" s="2">
        <v>0</v>
      </c>
      <c r="BZ3432" s="2">
        <v>0</v>
      </c>
      <c r="CA3432" s="2">
        <v>0</v>
      </c>
      <c r="CB3432" s="2">
        <v>0</v>
      </c>
      <c r="CC3432" s="2">
        <v>0</v>
      </c>
      <c r="CD3432" s="2">
        <v>0</v>
      </c>
      <c r="CE3432" s="2">
        <v>0</v>
      </c>
      <c r="CF3432" s="2">
        <v>0</v>
      </c>
      <c r="CG3432" s="2">
        <v>0</v>
      </c>
      <c r="CH3432" s="2">
        <v>0</v>
      </c>
      <c r="CI3432" s="2">
        <v>0</v>
      </c>
      <c r="CJ3432" s="2">
        <v>0</v>
      </c>
      <c r="CK3432" s="2">
        <v>0</v>
      </c>
      <c r="CL3432" s="2">
        <v>3</v>
      </c>
    </row>
    <row r="3433" spans="1:90" x14ac:dyDescent="0.25">
      <c r="A3433" t="s">
        <v>115</v>
      </c>
      <c r="B3433">
        <v>10101</v>
      </c>
      <c r="C3433" t="s">
        <v>106</v>
      </c>
      <c r="D3433">
        <v>1</v>
      </c>
      <c r="E3433">
        <v>8</v>
      </c>
      <c r="F3433">
        <v>24</v>
      </c>
      <c r="G3433">
        <v>35000024</v>
      </c>
      <c r="H3433" t="s">
        <v>4872</v>
      </c>
      <c r="I3433">
        <v>100</v>
      </c>
      <c r="J3433" t="s">
        <v>107</v>
      </c>
      <c r="K3433" t="s">
        <v>1276</v>
      </c>
      <c r="L3433">
        <v>61</v>
      </c>
      <c r="M3433" t="s">
        <v>771</v>
      </c>
      <c r="N3433">
        <v>5208230</v>
      </c>
      <c r="O3433" t="s">
        <v>92</v>
      </c>
      <c r="P3433" t="s">
        <v>4873</v>
      </c>
      <c r="Q3433">
        <v>710</v>
      </c>
      <c r="R3433">
        <v>11</v>
      </c>
      <c r="S3433">
        <v>39156810</v>
      </c>
      <c r="T3433">
        <v>39170748</v>
      </c>
      <c r="U3433" t="s">
        <v>4874</v>
      </c>
      <c r="V3433">
        <v>1</v>
      </c>
      <c r="W3433" s="2">
        <v>0</v>
      </c>
      <c r="X3433" s="2">
        <v>0</v>
      </c>
      <c r="Y3433" s="2">
        <v>106</v>
      </c>
      <c r="Z3433" s="2">
        <v>79</v>
      </c>
      <c r="AA3433" s="2">
        <v>94</v>
      </c>
      <c r="AB3433" s="2">
        <v>111</v>
      </c>
      <c r="AC3433" s="2">
        <v>111</v>
      </c>
      <c r="AD3433" s="2">
        <v>98</v>
      </c>
      <c r="AE3433" s="2">
        <v>85</v>
      </c>
      <c r="AF3433" s="2">
        <v>81</v>
      </c>
      <c r="AG3433" s="2">
        <v>87</v>
      </c>
      <c r="AH3433" s="2">
        <v>686</v>
      </c>
      <c r="AI3433" s="2">
        <v>569</v>
      </c>
      <c r="AJ3433" s="2">
        <v>528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0</v>
      </c>
      <c r="AU3433" s="2">
        <v>395</v>
      </c>
      <c r="AV3433" s="2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0</v>
      </c>
      <c r="BC3433" s="2">
        <v>62</v>
      </c>
      <c r="BD3433" s="2">
        <v>0</v>
      </c>
      <c r="BE3433" s="2">
        <v>0</v>
      </c>
      <c r="BF3433" s="2">
        <v>0</v>
      </c>
      <c r="BG3433" s="2">
        <v>6</v>
      </c>
      <c r="BH3433" s="2">
        <v>3</v>
      </c>
      <c r="BI3433" s="2">
        <v>3</v>
      </c>
      <c r="BJ3433" s="2">
        <v>5</v>
      </c>
      <c r="BK3433" s="2">
        <v>4</v>
      </c>
      <c r="BL3433" s="2">
        <v>6</v>
      </c>
      <c r="BM3433" s="2">
        <v>4</v>
      </c>
      <c r="BN3433" s="2">
        <v>4</v>
      </c>
      <c r="BO3433" s="2">
        <v>4</v>
      </c>
      <c r="BP3433" s="2">
        <v>28</v>
      </c>
      <c r="BQ3433" s="2">
        <v>23</v>
      </c>
      <c r="BR3433" s="2">
        <v>16</v>
      </c>
      <c r="BS3433" s="2">
        <v>0</v>
      </c>
      <c r="BT3433" s="2">
        <v>0</v>
      </c>
      <c r="BU3433" s="2">
        <v>0</v>
      </c>
      <c r="BV3433" s="2">
        <v>0</v>
      </c>
      <c r="BW3433" s="2">
        <v>0</v>
      </c>
      <c r="BX3433" s="2">
        <v>0</v>
      </c>
      <c r="BY3433" s="2">
        <v>0</v>
      </c>
      <c r="BZ3433" s="2">
        <v>0</v>
      </c>
      <c r="CA3433" s="2">
        <v>0</v>
      </c>
      <c r="CB3433" s="2">
        <v>0</v>
      </c>
      <c r="CC3433" s="2">
        <v>12</v>
      </c>
      <c r="CD3433" s="2">
        <v>0</v>
      </c>
      <c r="CE3433" s="2">
        <v>0</v>
      </c>
      <c r="CF3433" s="2">
        <v>0</v>
      </c>
      <c r="CG3433" s="2">
        <v>0</v>
      </c>
      <c r="CH3433" s="2">
        <v>0</v>
      </c>
      <c r="CI3433" s="2">
        <v>0</v>
      </c>
      <c r="CJ3433" s="2">
        <v>0</v>
      </c>
      <c r="CK3433" s="2">
        <v>3</v>
      </c>
      <c r="CL3433" s="2">
        <v>0</v>
      </c>
    </row>
    <row r="3434" spans="1:90" x14ac:dyDescent="0.25">
      <c r="A3434" t="s">
        <v>115</v>
      </c>
      <c r="B3434">
        <v>10101</v>
      </c>
      <c r="C3434" t="s">
        <v>106</v>
      </c>
      <c r="D3434">
        <v>1</v>
      </c>
      <c r="E3434">
        <v>8</v>
      </c>
      <c r="F3434">
        <v>36444</v>
      </c>
      <c r="G3434">
        <v>35036444</v>
      </c>
      <c r="H3434" t="s">
        <v>19423</v>
      </c>
      <c r="I3434">
        <v>100</v>
      </c>
      <c r="J3434" t="s">
        <v>107</v>
      </c>
      <c r="K3434" t="s">
        <v>7452</v>
      </c>
      <c r="L3434">
        <v>11</v>
      </c>
      <c r="M3434" t="s">
        <v>335</v>
      </c>
      <c r="N3434">
        <v>2879070</v>
      </c>
      <c r="O3434" t="s">
        <v>92</v>
      </c>
      <c r="P3434" t="s">
        <v>19424</v>
      </c>
      <c r="Q3434">
        <v>862</v>
      </c>
      <c r="R3434">
        <v>11</v>
      </c>
      <c r="S3434">
        <v>39212183</v>
      </c>
      <c r="T3434">
        <v>39214727</v>
      </c>
      <c r="U3434" t="s">
        <v>19425</v>
      </c>
      <c r="V3434">
        <v>1</v>
      </c>
      <c r="W3434" s="2">
        <v>0</v>
      </c>
      <c r="X3434" s="2">
        <v>0</v>
      </c>
      <c r="Y3434" s="2">
        <v>135</v>
      </c>
      <c r="Z3434" s="2">
        <v>131</v>
      </c>
      <c r="AA3434" s="2">
        <v>117</v>
      </c>
      <c r="AB3434" s="2">
        <v>60</v>
      </c>
      <c r="AC3434" s="2">
        <v>74</v>
      </c>
      <c r="AD3434" s="2">
        <v>108</v>
      </c>
      <c r="AE3434" s="2">
        <v>128</v>
      </c>
      <c r="AF3434" s="2">
        <v>119</v>
      </c>
      <c r="AG3434" s="2">
        <v>67</v>
      </c>
      <c r="AH3434" s="2">
        <v>203</v>
      </c>
      <c r="AI3434" s="2">
        <v>141</v>
      </c>
      <c r="AJ3434" s="2">
        <v>125</v>
      </c>
      <c r="AK3434" s="2">
        <v>0</v>
      </c>
      <c r="AL3434" s="2">
        <v>0</v>
      </c>
      <c r="AM3434" s="2">
        <v>0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0</v>
      </c>
      <c r="AU3434" s="2">
        <v>122</v>
      </c>
      <c r="AV3434" s="2">
        <v>0</v>
      </c>
      <c r="AW3434" s="2">
        <v>0</v>
      </c>
      <c r="AX3434" s="2">
        <v>0</v>
      </c>
      <c r="AY3434" s="2">
        <v>0</v>
      </c>
      <c r="AZ3434" s="2">
        <v>0</v>
      </c>
      <c r="BA3434" s="2">
        <v>0</v>
      </c>
      <c r="BB3434" s="2">
        <v>0</v>
      </c>
      <c r="BC3434" s="2">
        <v>181</v>
      </c>
      <c r="BD3434" s="2">
        <v>0</v>
      </c>
      <c r="BE3434" s="2">
        <v>0</v>
      </c>
      <c r="BF3434" s="2">
        <v>0</v>
      </c>
      <c r="BG3434" s="2">
        <v>5</v>
      </c>
      <c r="BH3434" s="2">
        <v>5</v>
      </c>
      <c r="BI3434" s="2">
        <v>6</v>
      </c>
      <c r="BJ3434" s="2">
        <v>2</v>
      </c>
      <c r="BK3434" s="2">
        <v>4</v>
      </c>
      <c r="BL3434" s="2">
        <v>5</v>
      </c>
      <c r="BM3434" s="2">
        <v>6</v>
      </c>
      <c r="BN3434" s="2">
        <v>4</v>
      </c>
      <c r="BO3434" s="2">
        <v>4</v>
      </c>
      <c r="BP3434" s="2">
        <v>9</v>
      </c>
      <c r="BQ3434" s="2">
        <v>5</v>
      </c>
      <c r="BR3434" s="2">
        <v>6</v>
      </c>
      <c r="BS3434" s="2">
        <v>0</v>
      </c>
      <c r="BT3434" s="2">
        <v>0</v>
      </c>
      <c r="BU3434" s="2">
        <v>0</v>
      </c>
      <c r="BV3434" s="2">
        <v>0</v>
      </c>
      <c r="BW3434" s="2">
        <v>0</v>
      </c>
      <c r="BX3434" s="2">
        <v>0</v>
      </c>
      <c r="BY3434" s="2">
        <v>0</v>
      </c>
      <c r="BZ3434" s="2">
        <v>0</v>
      </c>
      <c r="CA3434" s="2">
        <v>0</v>
      </c>
      <c r="CB3434" s="2">
        <v>0</v>
      </c>
      <c r="CC3434" s="2">
        <v>3</v>
      </c>
      <c r="CD3434" s="2">
        <v>0</v>
      </c>
      <c r="CE3434" s="2">
        <v>0</v>
      </c>
      <c r="CF3434" s="2">
        <v>0</v>
      </c>
      <c r="CG3434" s="2">
        <v>0</v>
      </c>
      <c r="CH3434" s="2">
        <v>0</v>
      </c>
      <c r="CI3434" s="2">
        <v>0</v>
      </c>
      <c r="CJ3434" s="2">
        <v>0</v>
      </c>
      <c r="CK3434" s="2">
        <v>15</v>
      </c>
      <c r="CL3434" s="2">
        <v>0</v>
      </c>
    </row>
    <row r="3435" spans="1:90" x14ac:dyDescent="0.25">
      <c r="A3435" t="s">
        <v>115</v>
      </c>
      <c r="B3435">
        <v>10101</v>
      </c>
      <c r="C3435" t="s">
        <v>106</v>
      </c>
      <c r="D3435">
        <v>1</v>
      </c>
      <c r="E3435">
        <v>8</v>
      </c>
      <c r="F3435">
        <v>36500</v>
      </c>
      <c r="G3435">
        <v>35036500</v>
      </c>
      <c r="H3435" t="s">
        <v>11179</v>
      </c>
      <c r="I3435">
        <v>100</v>
      </c>
      <c r="J3435" t="s">
        <v>107</v>
      </c>
      <c r="K3435" t="s">
        <v>6134</v>
      </c>
      <c r="L3435">
        <v>63</v>
      </c>
      <c r="M3435" t="s">
        <v>356</v>
      </c>
      <c r="N3435">
        <v>2955110</v>
      </c>
      <c r="O3435" t="s">
        <v>92</v>
      </c>
      <c r="P3435" t="s">
        <v>11180</v>
      </c>
      <c r="Q3435">
        <v>129</v>
      </c>
      <c r="R3435">
        <v>11</v>
      </c>
      <c r="S3435">
        <v>39719003</v>
      </c>
      <c r="T3435">
        <v>39748627</v>
      </c>
      <c r="U3435" t="s">
        <v>11181</v>
      </c>
      <c r="V3435">
        <v>1</v>
      </c>
      <c r="W3435" s="2">
        <v>0</v>
      </c>
      <c r="X3435" s="2">
        <v>0</v>
      </c>
      <c r="Y3435" s="2">
        <v>78</v>
      </c>
      <c r="Z3435" s="2">
        <v>69</v>
      </c>
      <c r="AA3435" s="2">
        <v>89</v>
      </c>
      <c r="AB3435" s="2">
        <v>77</v>
      </c>
      <c r="AC3435" s="2">
        <v>55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0</v>
      </c>
      <c r="AU3435" s="2">
        <v>0</v>
      </c>
      <c r="AV3435" s="2">
        <v>0</v>
      </c>
      <c r="AW3435" s="2">
        <v>0</v>
      </c>
      <c r="AX3435" s="2">
        <v>0</v>
      </c>
      <c r="AY3435" s="2">
        <v>0</v>
      </c>
      <c r="AZ3435" s="2">
        <v>0</v>
      </c>
      <c r="BA3435" s="2">
        <v>0</v>
      </c>
      <c r="BB3435" s="2">
        <v>0</v>
      </c>
      <c r="BC3435" s="2">
        <v>0</v>
      </c>
      <c r="BD3435" s="2">
        <v>0</v>
      </c>
      <c r="BE3435" s="2">
        <v>0</v>
      </c>
      <c r="BF3435" s="2">
        <v>0</v>
      </c>
      <c r="BG3435" s="2">
        <v>3</v>
      </c>
      <c r="BH3435" s="2">
        <v>3</v>
      </c>
      <c r="BI3435" s="2">
        <v>5</v>
      </c>
      <c r="BJ3435" s="2">
        <v>4</v>
      </c>
      <c r="BK3435" s="2">
        <v>2</v>
      </c>
      <c r="BL3435" s="2">
        <v>0</v>
      </c>
      <c r="BM3435" s="2">
        <v>0</v>
      </c>
      <c r="BN3435" s="2">
        <v>0</v>
      </c>
      <c r="BO3435" s="2">
        <v>0</v>
      </c>
      <c r="BP3435" s="2">
        <v>0</v>
      </c>
      <c r="BQ3435" s="2">
        <v>0</v>
      </c>
      <c r="BR3435" s="2">
        <v>0</v>
      </c>
      <c r="BS3435" s="2">
        <v>0</v>
      </c>
      <c r="BT3435" s="2">
        <v>0</v>
      </c>
      <c r="BU3435" s="2">
        <v>0</v>
      </c>
      <c r="BV3435" s="2">
        <v>0</v>
      </c>
      <c r="BW3435" s="2">
        <v>0</v>
      </c>
      <c r="BX3435" s="2">
        <v>0</v>
      </c>
      <c r="BY3435" s="2">
        <v>0</v>
      </c>
      <c r="BZ3435" s="2">
        <v>0</v>
      </c>
      <c r="CA3435" s="2">
        <v>0</v>
      </c>
      <c r="CB3435" s="2">
        <v>0</v>
      </c>
      <c r="CC3435" s="2">
        <v>0</v>
      </c>
      <c r="CD3435" s="2">
        <v>0</v>
      </c>
      <c r="CE3435" s="2">
        <v>0</v>
      </c>
      <c r="CF3435" s="2">
        <v>0</v>
      </c>
      <c r="CG3435" s="2">
        <v>0</v>
      </c>
      <c r="CH3435" s="2">
        <v>0</v>
      </c>
      <c r="CI3435" s="2">
        <v>0</v>
      </c>
      <c r="CJ3435" s="2">
        <v>0</v>
      </c>
      <c r="CK3435" s="2">
        <v>0</v>
      </c>
      <c r="CL3435" s="2">
        <v>0</v>
      </c>
    </row>
    <row r="3436" spans="1:90" x14ac:dyDescent="0.25">
      <c r="A3436" t="s">
        <v>115</v>
      </c>
      <c r="B3436">
        <v>10101</v>
      </c>
      <c r="C3436" t="s">
        <v>106</v>
      </c>
      <c r="D3436">
        <v>1</v>
      </c>
      <c r="E3436">
        <v>8</v>
      </c>
      <c r="F3436">
        <v>910302</v>
      </c>
      <c r="G3436">
        <v>35910302</v>
      </c>
      <c r="H3436" t="s">
        <v>6075</v>
      </c>
      <c r="I3436">
        <v>100</v>
      </c>
      <c r="J3436" t="s">
        <v>107</v>
      </c>
      <c r="K3436" t="s">
        <v>6076</v>
      </c>
      <c r="L3436">
        <v>11</v>
      </c>
      <c r="M3436" t="s">
        <v>335</v>
      </c>
      <c r="N3436">
        <v>2871080</v>
      </c>
      <c r="O3436" t="s">
        <v>92</v>
      </c>
      <c r="P3436" t="s">
        <v>6077</v>
      </c>
      <c r="Q3436">
        <v>31</v>
      </c>
      <c r="R3436">
        <v>11</v>
      </c>
      <c r="S3436">
        <v>38514718</v>
      </c>
      <c r="T3436">
        <v>39840309</v>
      </c>
      <c r="U3436" t="s">
        <v>6078</v>
      </c>
      <c r="V3436">
        <v>1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192</v>
      </c>
      <c r="AE3436" s="2">
        <v>228</v>
      </c>
      <c r="AF3436" s="2">
        <v>203</v>
      </c>
      <c r="AG3436" s="2">
        <v>191</v>
      </c>
      <c r="AH3436" s="2">
        <v>309</v>
      </c>
      <c r="AI3436" s="2">
        <v>237</v>
      </c>
      <c r="AJ3436" s="2">
        <v>234</v>
      </c>
      <c r="AK3436" s="2">
        <v>0</v>
      </c>
      <c r="AL3436" s="2">
        <v>0</v>
      </c>
      <c r="AM3436" s="2">
        <v>0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0</v>
      </c>
      <c r="AU3436" s="2">
        <v>0</v>
      </c>
      <c r="AV3436" s="2">
        <v>0</v>
      </c>
      <c r="AW3436" s="2">
        <v>0</v>
      </c>
      <c r="AX3436" s="2">
        <v>0</v>
      </c>
      <c r="AY3436" s="2">
        <v>0</v>
      </c>
      <c r="AZ3436" s="2">
        <v>0</v>
      </c>
      <c r="BA3436" s="2">
        <v>0</v>
      </c>
      <c r="BB3436" s="2">
        <v>0</v>
      </c>
      <c r="BC3436" s="2">
        <v>45</v>
      </c>
      <c r="BD3436" s="2">
        <v>0</v>
      </c>
      <c r="BE3436" s="2">
        <v>0</v>
      </c>
      <c r="BF3436" s="2">
        <v>0</v>
      </c>
      <c r="BG3436" s="2">
        <v>0</v>
      </c>
      <c r="BH3436" s="2">
        <v>0</v>
      </c>
      <c r="BI3436" s="2">
        <v>0</v>
      </c>
      <c r="BJ3436" s="2">
        <v>0</v>
      </c>
      <c r="BK3436" s="2">
        <v>0</v>
      </c>
      <c r="BL3436" s="2">
        <v>8</v>
      </c>
      <c r="BM3436" s="2">
        <v>8</v>
      </c>
      <c r="BN3436" s="2">
        <v>9</v>
      </c>
      <c r="BO3436" s="2">
        <v>8</v>
      </c>
      <c r="BP3436" s="2">
        <v>11</v>
      </c>
      <c r="BQ3436" s="2">
        <v>8</v>
      </c>
      <c r="BR3436" s="2">
        <v>7</v>
      </c>
      <c r="BS3436" s="2">
        <v>0</v>
      </c>
      <c r="BT3436" s="2">
        <v>0</v>
      </c>
      <c r="BU3436" s="2">
        <v>0</v>
      </c>
      <c r="BV3436" s="2">
        <v>0</v>
      </c>
      <c r="BW3436" s="2">
        <v>0</v>
      </c>
      <c r="BX3436" s="2">
        <v>0</v>
      </c>
      <c r="BY3436" s="2">
        <v>0</v>
      </c>
      <c r="BZ3436" s="2">
        <v>0</v>
      </c>
      <c r="CA3436" s="2">
        <v>0</v>
      </c>
      <c r="CB3436" s="2">
        <v>0</v>
      </c>
      <c r="CC3436" s="2">
        <v>0</v>
      </c>
      <c r="CD3436" s="2">
        <v>0</v>
      </c>
      <c r="CE3436" s="2">
        <v>0</v>
      </c>
      <c r="CF3436" s="2">
        <v>0</v>
      </c>
      <c r="CG3436" s="2">
        <v>0</v>
      </c>
      <c r="CH3436" s="2">
        <v>0</v>
      </c>
      <c r="CI3436" s="2">
        <v>0</v>
      </c>
      <c r="CJ3436" s="2">
        <v>0</v>
      </c>
      <c r="CK3436" s="2">
        <v>2</v>
      </c>
      <c r="CL3436" s="2">
        <v>0</v>
      </c>
    </row>
    <row r="3437" spans="1:90" x14ac:dyDescent="0.25">
      <c r="A3437" t="s">
        <v>115</v>
      </c>
      <c r="B3437">
        <v>10101</v>
      </c>
      <c r="C3437" t="s">
        <v>106</v>
      </c>
      <c r="D3437">
        <v>1</v>
      </c>
      <c r="E3437">
        <v>8</v>
      </c>
      <c r="F3437">
        <v>280</v>
      </c>
      <c r="G3437">
        <v>35000280</v>
      </c>
      <c r="H3437" t="s">
        <v>16623</v>
      </c>
      <c r="I3437">
        <v>100</v>
      </c>
      <c r="J3437" t="s">
        <v>107</v>
      </c>
      <c r="K3437" t="s">
        <v>16624</v>
      </c>
      <c r="L3437">
        <v>42</v>
      </c>
      <c r="M3437" t="s">
        <v>260</v>
      </c>
      <c r="N3437">
        <v>2860001</v>
      </c>
      <c r="O3437" t="s">
        <v>102</v>
      </c>
      <c r="P3437" t="s">
        <v>2910</v>
      </c>
      <c r="Q3437">
        <v>6803</v>
      </c>
      <c r="R3437">
        <v>11</v>
      </c>
      <c r="S3437">
        <v>39411722</v>
      </c>
      <c r="U3437" t="s">
        <v>16625</v>
      </c>
      <c r="V3437">
        <v>1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204</v>
      </c>
      <c r="AE3437" s="2">
        <v>209</v>
      </c>
      <c r="AF3437" s="2">
        <v>213</v>
      </c>
      <c r="AG3437" s="2">
        <v>171</v>
      </c>
      <c r="AH3437" s="2">
        <v>432</v>
      </c>
      <c r="AI3437" s="2">
        <v>395</v>
      </c>
      <c r="AJ3437" s="2">
        <v>393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0</v>
      </c>
      <c r="AU3437" s="2">
        <v>0</v>
      </c>
      <c r="AV3437" s="2">
        <v>0</v>
      </c>
      <c r="AW3437" s="2">
        <v>0</v>
      </c>
      <c r="AX3437" s="2">
        <v>0</v>
      </c>
      <c r="AY3437" s="2">
        <v>0</v>
      </c>
      <c r="AZ3437" s="2">
        <v>0</v>
      </c>
      <c r="BA3437" s="2">
        <v>0</v>
      </c>
      <c r="BB3437" s="2">
        <v>0</v>
      </c>
      <c r="BC3437" s="2">
        <v>30</v>
      </c>
      <c r="BD3437" s="2">
        <v>0</v>
      </c>
      <c r="BE3437" s="2">
        <v>0</v>
      </c>
      <c r="BF3437" s="2">
        <v>0</v>
      </c>
      <c r="BG3437" s="2">
        <v>0</v>
      </c>
      <c r="BH3437" s="2">
        <v>0</v>
      </c>
      <c r="BI3437" s="2">
        <v>0</v>
      </c>
      <c r="BJ3437" s="2">
        <v>0</v>
      </c>
      <c r="BK3437" s="2">
        <v>0</v>
      </c>
      <c r="BL3437" s="2">
        <v>6</v>
      </c>
      <c r="BM3437" s="2">
        <v>7</v>
      </c>
      <c r="BN3437" s="2">
        <v>10</v>
      </c>
      <c r="BO3437" s="2">
        <v>5</v>
      </c>
      <c r="BP3437" s="2">
        <v>15</v>
      </c>
      <c r="BQ3437" s="2">
        <v>13</v>
      </c>
      <c r="BR3437" s="2">
        <v>12</v>
      </c>
      <c r="BS3437" s="2">
        <v>0</v>
      </c>
      <c r="BT3437" s="2">
        <v>0</v>
      </c>
      <c r="BU3437" s="2">
        <v>0</v>
      </c>
      <c r="BV3437" s="2">
        <v>0</v>
      </c>
      <c r="BW3437" s="2">
        <v>0</v>
      </c>
      <c r="BX3437" s="2">
        <v>0</v>
      </c>
      <c r="BY3437" s="2">
        <v>0</v>
      </c>
      <c r="BZ3437" s="2">
        <v>0</v>
      </c>
      <c r="CA3437" s="2">
        <v>0</v>
      </c>
      <c r="CB3437" s="2">
        <v>0</v>
      </c>
      <c r="CC3437" s="2">
        <v>0</v>
      </c>
      <c r="CD3437" s="2">
        <v>0</v>
      </c>
      <c r="CE3437" s="2">
        <v>0</v>
      </c>
      <c r="CF3437" s="2">
        <v>0</v>
      </c>
      <c r="CG3437" s="2">
        <v>0</v>
      </c>
      <c r="CH3437" s="2">
        <v>0</v>
      </c>
      <c r="CI3437" s="2">
        <v>0</v>
      </c>
      <c r="CJ3437" s="2">
        <v>0</v>
      </c>
      <c r="CK3437" s="2">
        <v>1</v>
      </c>
      <c r="CL3437" s="2">
        <v>0</v>
      </c>
    </row>
    <row r="3438" spans="1:90" x14ac:dyDescent="0.25">
      <c r="A3438" t="s">
        <v>115</v>
      </c>
      <c r="B3438">
        <v>10101</v>
      </c>
      <c r="C3438" t="s">
        <v>106</v>
      </c>
      <c r="D3438">
        <v>1</v>
      </c>
      <c r="E3438">
        <v>8</v>
      </c>
      <c r="F3438">
        <v>463061</v>
      </c>
      <c r="G3438">
        <v>35463061</v>
      </c>
      <c r="H3438" t="s">
        <v>9337</v>
      </c>
      <c r="I3438">
        <v>100</v>
      </c>
      <c r="J3438" t="s">
        <v>107</v>
      </c>
      <c r="K3438" t="s">
        <v>19554</v>
      </c>
      <c r="L3438">
        <v>42</v>
      </c>
      <c r="M3438" t="s">
        <v>260</v>
      </c>
      <c r="N3438">
        <v>2820000</v>
      </c>
      <c r="O3438" t="s">
        <v>92</v>
      </c>
      <c r="P3438" t="s">
        <v>13838</v>
      </c>
      <c r="Q3438">
        <v>100</v>
      </c>
      <c r="R3438">
        <v>11</v>
      </c>
      <c r="S3438">
        <v>39748131</v>
      </c>
      <c r="T3438">
        <v>39748288</v>
      </c>
      <c r="U3438" t="s">
        <v>13839</v>
      </c>
      <c r="V3438">
        <v>1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493</v>
      </c>
      <c r="AI3438" s="2">
        <v>396</v>
      </c>
      <c r="AJ3438" s="2">
        <v>306</v>
      </c>
      <c r="AK3438" s="2">
        <v>0</v>
      </c>
      <c r="AL3438" s="2">
        <v>0</v>
      </c>
      <c r="AM3438" s="2">
        <v>0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0</v>
      </c>
      <c r="AU3438" s="2">
        <v>0</v>
      </c>
      <c r="AV3438" s="2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0</v>
      </c>
      <c r="BC3438" s="2">
        <v>0</v>
      </c>
      <c r="BD3438" s="2">
        <v>0</v>
      </c>
      <c r="BE3438" s="2">
        <v>0</v>
      </c>
      <c r="BF3438" s="2">
        <v>0</v>
      </c>
      <c r="BG3438" s="2">
        <v>0</v>
      </c>
      <c r="BH3438" s="2">
        <v>0</v>
      </c>
      <c r="BI3438" s="2">
        <v>0</v>
      </c>
      <c r="BJ3438" s="2">
        <v>0</v>
      </c>
      <c r="BK3438" s="2">
        <v>0</v>
      </c>
      <c r="BL3438" s="2">
        <v>0</v>
      </c>
      <c r="BM3438" s="2">
        <v>0</v>
      </c>
      <c r="BN3438" s="2">
        <v>0</v>
      </c>
      <c r="BO3438" s="2">
        <v>0</v>
      </c>
      <c r="BP3438" s="2">
        <v>22</v>
      </c>
      <c r="BQ3438" s="2">
        <v>18</v>
      </c>
      <c r="BR3438" s="2">
        <v>10</v>
      </c>
      <c r="BS3438" s="2">
        <v>0</v>
      </c>
      <c r="BT3438" s="2">
        <v>0</v>
      </c>
      <c r="BU3438" s="2">
        <v>0</v>
      </c>
      <c r="BV3438" s="2">
        <v>0</v>
      </c>
      <c r="BW3438" s="2">
        <v>0</v>
      </c>
      <c r="BX3438" s="2">
        <v>0</v>
      </c>
      <c r="BY3438" s="2">
        <v>0</v>
      </c>
      <c r="BZ3438" s="2">
        <v>0</v>
      </c>
      <c r="CA3438" s="2">
        <v>0</v>
      </c>
      <c r="CB3438" s="2">
        <v>0</v>
      </c>
      <c r="CC3438" s="2">
        <v>0</v>
      </c>
      <c r="CD3438" s="2">
        <v>0</v>
      </c>
      <c r="CE3438" s="2">
        <v>0</v>
      </c>
      <c r="CF3438" s="2">
        <v>0</v>
      </c>
      <c r="CG3438" s="2">
        <v>0</v>
      </c>
      <c r="CH3438" s="2">
        <v>0</v>
      </c>
      <c r="CI3438" s="2">
        <v>0</v>
      </c>
      <c r="CJ3438" s="2">
        <v>0</v>
      </c>
      <c r="CK3438" s="2">
        <v>0</v>
      </c>
      <c r="CL3438" s="2">
        <v>0</v>
      </c>
    </row>
    <row r="3439" spans="1:90" x14ac:dyDescent="0.25">
      <c r="A3439" t="s">
        <v>115</v>
      </c>
      <c r="B3439">
        <v>10101</v>
      </c>
      <c r="C3439" t="s">
        <v>106</v>
      </c>
      <c r="D3439">
        <v>1</v>
      </c>
      <c r="E3439">
        <v>8</v>
      </c>
      <c r="F3439">
        <v>243</v>
      </c>
      <c r="G3439">
        <v>35000243</v>
      </c>
      <c r="H3439" t="s">
        <v>17281</v>
      </c>
      <c r="I3439">
        <v>100</v>
      </c>
      <c r="J3439" t="s">
        <v>107</v>
      </c>
      <c r="K3439" t="s">
        <v>260</v>
      </c>
      <c r="L3439">
        <v>42</v>
      </c>
      <c r="M3439" t="s">
        <v>260</v>
      </c>
      <c r="N3439">
        <v>5181000</v>
      </c>
      <c r="O3439" t="s">
        <v>102</v>
      </c>
      <c r="P3439" t="s">
        <v>17282</v>
      </c>
      <c r="Q3439">
        <v>561</v>
      </c>
      <c r="R3439">
        <v>11</v>
      </c>
      <c r="S3439">
        <v>39411734</v>
      </c>
      <c r="T3439">
        <v>39437468</v>
      </c>
      <c r="U3439" t="s">
        <v>17283</v>
      </c>
      <c r="V3439">
        <v>1</v>
      </c>
      <c r="W3439" s="2">
        <v>0</v>
      </c>
      <c r="X3439" s="2">
        <v>0</v>
      </c>
      <c r="Y3439" s="2">
        <v>101</v>
      </c>
      <c r="Z3439" s="2">
        <v>75</v>
      </c>
      <c r="AA3439" s="2">
        <v>86</v>
      </c>
      <c r="AB3439" s="2">
        <v>72</v>
      </c>
      <c r="AC3439" s="2">
        <v>68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0</v>
      </c>
      <c r="AU3439" s="2">
        <v>0</v>
      </c>
      <c r="AV3439" s="2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0</v>
      </c>
      <c r="BC3439" s="2">
        <v>0</v>
      </c>
      <c r="BD3439" s="2">
        <v>24</v>
      </c>
      <c r="BE3439" s="2">
        <v>0</v>
      </c>
      <c r="BF3439" s="2">
        <v>0</v>
      </c>
      <c r="BG3439" s="2">
        <v>6</v>
      </c>
      <c r="BH3439" s="2">
        <v>4</v>
      </c>
      <c r="BI3439" s="2">
        <v>4</v>
      </c>
      <c r="BJ3439" s="2">
        <v>6</v>
      </c>
      <c r="BK3439" s="2">
        <v>5</v>
      </c>
      <c r="BL3439" s="2">
        <v>0</v>
      </c>
      <c r="BM3439" s="2">
        <v>0</v>
      </c>
      <c r="BN3439" s="2">
        <v>0</v>
      </c>
      <c r="BO3439" s="2">
        <v>0</v>
      </c>
      <c r="BP3439" s="2">
        <v>0</v>
      </c>
      <c r="BQ3439" s="2">
        <v>0</v>
      </c>
      <c r="BR3439" s="2">
        <v>0</v>
      </c>
      <c r="BS3439" s="2">
        <v>0</v>
      </c>
      <c r="BT3439" s="2">
        <v>0</v>
      </c>
      <c r="BU3439" s="2">
        <v>0</v>
      </c>
      <c r="BV3439" s="2">
        <v>0</v>
      </c>
      <c r="BW3439" s="2">
        <v>0</v>
      </c>
      <c r="BX3439" s="2">
        <v>0</v>
      </c>
      <c r="BY3439" s="2">
        <v>0</v>
      </c>
      <c r="BZ3439" s="2">
        <v>0</v>
      </c>
      <c r="CA3439" s="2">
        <v>0</v>
      </c>
      <c r="CB3439" s="2">
        <v>0</v>
      </c>
      <c r="CC3439" s="2">
        <v>0</v>
      </c>
      <c r="CD3439" s="2">
        <v>0</v>
      </c>
      <c r="CE3439" s="2">
        <v>0</v>
      </c>
      <c r="CF3439" s="2">
        <v>0</v>
      </c>
      <c r="CG3439" s="2">
        <v>0</v>
      </c>
      <c r="CH3439" s="2">
        <v>0</v>
      </c>
      <c r="CI3439" s="2">
        <v>0</v>
      </c>
      <c r="CJ3439" s="2">
        <v>0</v>
      </c>
      <c r="CK3439" s="2">
        <v>0</v>
      </c>
      <c r="CL3439" s="2">
        <v>4</v>
      </c>
    </row>
    <row r="3440" spans="1:90" x14ac:dyDescent="0.25">
      <c r="A3440" t="s">
        <v>115</v>
      </c>
      <c r="B3440">
        <v>10101</v>
      </c>
      <c r="C3440" t="s">
        <v>106</v>
      </c>
      <c r="D3440">
        <v>1</v>
      </c>
      <c r="E3440">
        <v>8</v>
      </c>
      <c r="F3440">
        <v>38097</v>
      </c>
      <c r="G3440">
        <v>35038097</v>
      </c>
      <c r="H3440" t="s">
        <v>6895</v>
      </c>
      <c r="I3440">
        <v>100</v>
      </c>
      <c r="J3440" t="s">
        <v>107</v>
      </c>
      <c r="K3440" t="s">
        <v>6896</v>
      </c>
      <c r="L3440">
        <v>42</v>
      </c>
      <c r="M3440" t="s">
        <v>260</v>
      </c>
      <c r="N3440">
        <v>2995140</v>
      </c>
      <c r="O3440" t="s">
        <v>92</v>
      </c>
      <c r="P3440" t="s">
        <v>6897</v>
      </c>
      <c r="Q3440">
        <v>120</v>
      </c>
      <c r="R3440">
        <v>11</v>
      </c>
      <c r="S3440">
        <v>39414746</v>
      </c>
      <c r="T3440">
        <v>39420894</v>
      </c>
      <c r="U3440" t="s">
        <v>6898</v>
      </c>
      <c r="V3440">
        <v>1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195</v>
      </c>
      <c r="AE3440" s="2">
        <v>158</v>
      </c>
      <c r="AF3440" s="2">
        <v>167</v>
      </c>
      <c r="AG3440" s="2">
        <v>99</v>
      </c>
      <c r="AH3440" s="2">
        <v>313</v>
      </c>
      <c r="AI3440" s="2">
        <v>277</v>
      </c>
      <c r="AJ3440" s="2">
        <v>304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0</v>
      </c>
      <c r="AU3440" s="2">
        <v>0</v>
      </c>
      <c r="AV3440" s="2">
        <v>0</v>
      </c>
      <c r="AW3440" s="2">
        <v>0</v>
      </c>
      <c r="AX3440" s="2">
        <v>0</v>
      </c>
      <c r="AY3440" s="2">
        <v>0</v>
      </c>
      <c r="AZ3440" s="2">
        <v>0</v>
      </c>
      <c r="BA3440" s="2">
        <v>0</v>
      </c>
      <c r="BB3440" s="2">
        <v>0</v>
      </c>
      <c r="BC3440" s="2">
        <v>573</v>
      </c>
      <c r="BD3440" s="2">
        <v>0</v>
      </c>
      <c r="BE3440" s="2">
        <v>0</v>
      </c>
      <c r="BF3440" s="2">
        <v>0</v>
      </c>
      <c r="BG3440" s="2">
        <v>0</v>
      </c>
      <c r="BH3440" s="2">
        <v>0</v>
      </c>
      <c r="BI3440" s="2">
        <v>0</v>
      </c>
      <c r="BJ3440" s="2">
        <v>0</v>
      </c>
      <c r="BK3440" s="2">
        <v>0</v>
      </c>
      <c r="BL3440" s="2">
        <v>9</v>
      </c>
      <c r="BM3440" s="2">
        <v>6</v>
      </c>
      <c r="BN3440" s="2">
        <v>5</v>
      </c>
      <c r="BO3440" s="2">
        <v>3</v>
      </c>
      <c r="BP3440" s="2">
        <v>12</v>
      </c>
      <c r="BQ3440" s="2">
        <v>10</v>
      </c>
      <c r="BR3440" s="2">
        <v>9</v>
      </c>
      <c r="BS3440" s="2">
        <v>0</v>
      </c>
      <c r="BT3440" s="2">
        <v>0</v>
      </c>
      <c r="BU3440" s="2">
        <v>0</v>
      </c>
      <c r="BV3440" s="2">
        <v>0</v>
      </c>
      <c r="BW3440" s="2">
        <v>0</v>
      </c>
      <c r="BX3440" s="2">
        <v>0</v>
      </c>
      <c r="BY3440" s="2">
        <v>0</v>
      </c>
      <c r="BZ3440" s="2">
        <v>0</v>
      </c>
      <c r="CA3440" s="2">
        <v>0</v>
      </c>
      <c r="CB3440" s="2">
        <v>0</v>
      </c>
      <c r="CC3440" s="2">
        <v>0</v>
      </c>
      <c r="CD3440" s="2">
        <v>0</v>
      </c>
      <c r="CE3440" s="2">
        <v>0</v>
      </c>
      <c r="CF3440" s="2">
        <v>0</v>
      </c>
      <c r="CG3440" s="2">
        <v>0</v>
      </c>
      <c r="CH3440" s="2">
        <v>0</v>
      </c>
      <c r="CI3440" s="2">
        <v>0</v>
      </c>
      <c r="CJ3440" s="2">
        <v>0</v>
      </c>
      <c r="CK3440" s="2">
        <v>34</v>
      </c>
      <c r="CL3440" s="2">
        <v>0</v>
      </c>
    </row>
    <row r="3441" spans="1:90" x14ac:dyDescent="0.25">
      <c r="A3441" t="s">
        <v>115</v>
      </c>
      <c r="B3441">
        <v>10101</v>
      </c>
      <c r="C3441" t="s">
        <v>106</v>
      </c>
      <c r="D3441">
        <v>1</v>
      </c>
      <c r="E3441">
        <v>8</v>
      </c>
      <c r="F3441">
        <v>907108</v>
      </c>
      <c r="G3441">
        <v>35907108</v>
      </c>
      <c r="H3441" t="s">
        <v>11688</v>
      </c>
      <c r="I3441">
        <v>100</v>
      </c>
      <c r="J3441" t="s">
        <v>107</v>
      </c>
      <c r="K3441" t="s">
        <v>6608</v>
      </c>
      <c r="L3441">
        <v>42</v>
      </c>
      <c r="M3441" t="s">
        <v>260</v>
      </c>
      <c r="N3441">
        <v>2810000</v>
      </c>
      <c r="O3441" t="s">
        <v>102</v>
      </c>
      <c r="P3441" t="s">
        <v>2491</v>
      </c>
      <c r="Q3441">
        <v>6700</v>
      </c>
      <c r="R3441">
        <v>11</v>
      </c>
      <c r="S3441">
        <v>39719982</v>
      </c>
      <c r="T3441">
        <v>39720449</v>
      </c>
      <c r="U3441" t="s">
        <v>11689</v>
      </c>
      <c r="V3441">
        <v>1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647</v>
      </c>
      <c r="AI3441" s="2">
        <v>418</v>
      </c>
      <c r="AJ3441" s="2">
        <v>431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0</v>
      </c>
      <c r="AU3441" s="2">
        <v>0</v>
      </c>
      <c r="AV3441" s="2">
        <v>0</v>
      </c>
      <c r="AW3441" s="2">
        <v>0</v>
      </c>
      <c r="AX3441" s="2">
        <v>0</v>
      </c>
      <c r="AY3441" s="2">
        <v>0</v>
      </c>
      <c r="AZ3441" s="2">
        <v>0</v>
      </c>
      <c r="BA3441" s="2">
        <v>0</v>
      </c>
      <c r="BB3441" s="2">
        <v>0</v>
      </c>
      <c r="BC3441" s="2">
        <v>0</v>
      </c>
      <c r="BD3441" s="2">
        <v>0</v>
      </c>
      <c r="BE3441" s="2">
        <v>0</v>
      </c>
      <c r="BF3441" s="2">
        <v>0</v>
      </c>
      <c r="BG3441" s="2">
        <v>0</v>
      </c>
      <c r="BH3441" s="2">
        <v>0</v>
      </c>
      <c r="BI3441" s="2">
        <v>0</v>
      </c>
      <c r="BJ3441" s="2">
        <v>0</v>
      </c>
      <c r="BK3441" s="2">
        <v>0</v>
      </c>
      <c r="BL3441" s="2">
        <v>0</v>
      </c>
      <c r="BM3441" s="2">
        <v>0</v>
      </c>
      <c r="BN3441" s="2">
        <v>0</v>
      </c>
      <c r="BO3441" s="2">
        <v>0</v>
      </c>
      <c r="BP3441" s="2">
        <v>27</v>
      </c>
      <c r="BQ3441" s="2">
        <v>17</v>
      </c>
      <c r="BR3441" s="2">
        <v>17</v>
      </c>
      <c r="BS3441" s="2">
        <v>0</v>
      </c>
      <c r="BT3441" s="2">
        <v>0</v>
      </c>
      <c r="BU3441" s="2">
        <v>0</v>
      </c>
      <c r="BV3441" s="2">
        <v>0</v>
      </c>
      <c r="BW3441" s="2">
        <v>0</v>
      </c>
      <c r="BX3441" s="2">
        <v>0</v>
      </c>
      <c r="BY3441" s="2">
        <v>0</v>
      </c>
      <c r="BZ3441" s="2">
        <v>0</v>
      </c>
      <c r="CA3441" s="2">
        <v>0</v>
      </c>
      <c r="CB3441" s="2">
        <v>0</v>
      </c>
      <c r="CC3441" s="2">
        <v>0</v>
      </c>
      <c r="CD3441" s="2">
        <v>0</v>
      </c>
      <c r="CE3441" s="2">
        <v>0</v>
      </c>
      <c r="CF3441" s="2">
        <v>0</v>
      </c>
      <c r="CG3441" s="2">
        <v>0</v>
      </c>
      <c r="CH3441" s="2">
        <v>0</v>
      </c>
      <c r="CI3441" s="2">
        <v>0</v>
      </c>
      <c r="CJ3441" s="2">
        <v>0</v>
      </c>
      <c r="CK3441" s="2">
        <v>0</v>
      </c>
      <c r="CL3441" s="2">
        <v>0</v>
      </c>
    </row>
    <row r="3442" spans="1:90" x14ac:dyDescent="0.25">
      <c r="A3442" t="s">
        <v>115</v>
      </c>
      <c r="B3442">
        <v>10101</v>
      </c>
      <c r="C3442" t="s">
        <v>106</v>
      </c>
      <c r="D3442">
        <v>1</v>
      </c>
      <c r="E3442">
        <v>8</v>
      </c>
      <c r="F3442">
        <v>553</v>
      </c>
      <c r="G3442">
        <v>35000553</v>
      </c>
      <c r="H3442" t="s">
        <v>7464</v>
      </c>
      <c r="I3442">
        <v>100</v>
      </c>
      <c r="J3442" t="s">
        <v>107</v>
      </c>
      <c r="K3442" t="s">
        <v>108</v>
      </c>
      <c r="L3442">
        <v>29</v>
      </c>
      <c r="M3442" t="s">
        <v>109</v>
      </c>
      <c r="N3442">
        <v>2960020</v>
      </c>
      <c r="O3442" t="s">
        <v>92</v>
      </c>
      <c r="P3442" t="s">
        <v>7465</v>
      </c>
      <c r="Q3442">
        <v>205</v>
      </c>
      <c r="R3442">
        <v>11</v>
      </c>
      <c r="S3442">
        <v>39312880</v>
      </c>
      <c r="T3442">
        <v>39320715</v>
      </c>
      <c r="U3442" t="s">
        <v>7466</v>
      </c>
      <c r="V3442">
        <v>1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187</v>
      </c>
      <c r="AE3442" s="2">
        <v>141</v>
      </c>
      <c r="AF3442" s="2">
        <v>259</v>
      </c>
      <c r="AG3442" s="2">
        <v>185</v>
      </c>
      <c r="AH3442" s="2">
        <v>415</v>
      </c>
      <c r="AI3442" s="2">
        <v>339</v>
      </c>
      <c r="AJ3442" s="2">
        <v>276</v>
      </c>
      <c r="AK3442" s="2">
        <v>0</v>
      </c>
      <c r="AL3442" s="2">
        <v>0</v>
      </c>
      <c r="AM3442" s="2">
        <v>0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0</v>
      </c>
      <c r="AU3442" s="2">
        <v>0</v>
      </c>
      <c r="AV3442" s="2">
        <v>0</v>
      </c>
      <c r="AW3442" s="2">
        <v>0</v>
      </c>
      <c r="AX3442" s="2">
        <v>0</v>
      </c>
      <c r="AY3442" s="2">
        <v>0</v>
      </c>
      <c r="AZ3442" s="2">
        <v>0</v>
      </c>
      <c r="BA3442" s="2">
        <v>0</v>
      </c>
      <c r="BB3442" s="2">
        <v>0</v>
      </c>
      <c r="BC3442" s="2">
        <v>326</v>
      </c>
      <c r="BD3442" s="2">
        <v>0</v>
      </c>
      <c r="BE3442" s="2">
        <v>0</v>
      </c>
      <c r="BF3442" s="2">
        <v>0</v>
      </c>
      <c r="BG3442" s="2">
        <v>0</v>
      </c>
      <c r="BH3442" s="2">
        <v>0</v>
      </c>
      <c r="BI3442" s="2">
        <v>0</v>
      </c>
      <c r="BJ3442" s="2">
        <v>0</v>
      </c>
      <c r="BK3442" s="2">
        <v>0</v>
      </c>
      <c r="BL3442" s="2">
        <v>10</v>
      </c>
      <c r="BM3442" s="2">
        <v>5</v>
      </c>
      <c r="BN3442" s="2">
        <v>9</v>
      </c>
      <c r="BO3442" s="2">
        <v>6</v>
      </c>
      <c r="BP3442" s="2">
        <v>12</v>
      </c>
      <c r="BQ3442" s="2">
        <v>11</v>
      </c>
      <c r="BR3442" s="2">
        <v>8</v>
      </c>
      <c r="BS3442" s="2">
        <v>0</v>
      </c>
      <c r="BT3442" s="2">
        <v>0</v>
      </c>
      <c r="BU3442" s="2">
        <v>0</v>
      </c>
      <c r="BV3442" s="2">
        <v>0</v>
      </c>
      <c r="BW3442" s="2">
        <v>0</v>
      </c>
      <c r="BX3442" s="2">
        <v>0</v>
      </c>
      <c r="BY3442" s="2">
        <v>0</v>
      </c>
      <c r="BZ3442" s="2">
        <v>0</v>
      </c>
      <c r="CA3442" s="2">
        <v>0</v>
      </c>
      <c r="CB3442" s="2">
        <v>0</v>
      </c>
      <c r="CC3442" s="2">
        <v>0</v>
      </c>
      <c r="CD3442" s="2">
        <v>0</v>
      </c>
      <c r="CE3442" s="2">
        <v>0</v>
      </c>
      <c r="CF3442" s="2">
        <v>0</v>
      </c>
      <c r="CG3442" s="2">
        <v>0</v>
      </c>
      <c r="CH3442" s="2">
        <v>0</v>
      </c>
      <c r="CI3442" s="2">
        <v>0</v>
      </c>
      <c r="CJ3442" s="2">
        <v>0</v>
      </c>
      <c r="CK3442" s="2">
        <v>19</v>
      </c>
      <c r="CL3442" s="2">
        <v>0</v>
      </c>
    </row>
    <row r="3443" spans="1:90" x14ac:dyDescent="0.25">
      <c r="A3443" t="s">
        <v>115</v>
      </c>
      <c r="B3443">
        <v>10101</v>
      </c>
      <c r="C3443" t="s">
        <v>106</v>
      </c>
      <c r="D3443">
        <v>1</v>
      </c>
      <c r="E3443">
        <v>8</v>
      </c>
      <c r="F3443">
        <v>923254</v>
      </c>
      <c r="G3443">
        <v>35923254</v>
      </c>
      <c r="H3443" t="s">
        <v>4015</v>
      </c>
      <c r="I3443">
        <v>100</v>
      </c>
      <c r="J3443" t="s">
        <v>107</v>
      </c>
      <c r="K3443" t="s">
        <v>335</v>
      </c>
      <c r="L3443">
        <v>11</v>
      </c>
      <c r="M3443" t="s">
        <v>335</v>
      </c>
      <c r="N3443">
        <v>2844000</v>
      </c>
      <c r="O3443" t="s">
        <v>92</v>
      </c>
      <c r="P3443" t="s">
        <v>19555</v>
      </c>
      <c r="Q3443" t="s">
        <v>127</v>
      </c>
      <c r="R3443">
        <v>11</v>
      </c>
      <c r="S3443">
        <v>39219982</v>
      </c>
      <c r="T3443">
        <v>39228323</v>
      </c>
      <c r="U3443" t="s">
        <v>4016</v>
      </c>
      <c r="V3443">
        <v>1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173</v>
      </c>
      <c r="AE3443" s="2">
        <v>142</v>
      </c>
      <c r="AF3443" s="2">
        <v>178</v>
      </c>
      <c r="AG3443" s="2">
        <v>164</v>
      </c>
      <c r="AH3443" s="2">
        <v>397</v>
      </c>
      <c r="AI3443" s="2">
        <v>295</v>
      </c>
      <c r="AJ3443" s="2">
        <v>262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0</v>
      </c>
      <c r="AU3443" s="2">
        <v>215</v>
      </c>
      <c r="AV3443" s="2">
        <v>0</v>
      </c>
      <c r="AW3443" s="2">
        <v>0</v>
      </c>
      <c r="AX3443" s="2">
        <v>0</v>
      </c>
      <c r="AY3443" s="2">
        <v>0</v>
      </c>
      <c r="AZ3443" s="2">
        <v>0</v>
      </c>
      <c r="BA3443" s="2">
        <v>0</v>
      </c>
      <c r="BB3443" s="2">
        <v>0</v>
      </c>
      <c r="BC3443" s="2">
        <v>0</v>
      </c>
      <c r="BD3443" s="2">
        <v>0</v>
      </c>
      <c r="BE3443" s="2">
        <v>0</v>
      </c>
      <c r="BF3443" s="2">
        <v>0</v>
      </c>
      <c r="BG3443" s="2">
        <v>0</v>
      </c>
      <c r="BH3443" s="2">
        <v>0</v>
      </c>
      <c r="BI3443" s="2">
        <v>0</v>
      </c>
      <c r="BJ3443" s="2">
        <v>0</v>
      </c>
      <c r="BK3443" s="2">
        <v>0</v>
      </c>
      <c r="BL3443" s="2">
        <v>8</v>
      </c>
      <c r="BM3443" s="2">
        <v>5</v>
      </c>
      <c r="BN3443" s="2">
        <v>8</v>
      </c>
      <c r="BO3443" s="2">
        <v>7</v>
      </c>
      <c r="BP3443" s="2">
        <v>16</v>
      </c>
      <c r="BQ3443" s="2">
        <v>12</v>
      </c>
      <c r="BR3443" s="2">
        <v>8</v>
      </c>
      <c r="BS3443" s="2">
        <v>0</v>
      </c>
      <c r="BT3443" s="2">
        <v>0</v>
      </c>
      <c r="BU3443" s="2">
        <v>0</v>
      </c>
      <c r="BV3443" s="2">
        <v>0</v>
      </c>
      <c r="BW3443" s="2">
        <v>0</v>
      </c>
      <c r="BX3443" s="2">
        <v>0</v>
      </c>
      <c r="BY3443" s="2">
        <v>0</v>
      </c>
      <c r="BZ3443" s="2">
        <v>0</v>
      </c>
      <c r="CA3443" s="2">
        <v>0</v>
      </c>
      <c r="CB3443" s="2">
        <v>0</v>
      </c>
      <c r="CC3443" s="2">
        <v>9</v>
      </c>
      <c r="CD3443" s="2">
        <v>0</v>
      </c>
      <c r="CE3443" s="2">
        <v>0</v>
      </c>
      <c r="CF3443" s="2">
        <v>0</v>
      </c>
      <c r="CG3443" s="2">
        <v>0</v>
      </c>
      <c r="CH3443" s="2">
        <v>0</v>
      </c>
      <c r="CI3443" s="2">
        <v>0</v>
      </c>
      <c r="CJ3443" s="2">
        <v>0</v>
      </c>
      <c r="CK3443" s="2">
        <v>0</v>
      </c>
      <c r="CL3443" s="2">
        <v>0</v>
      </c>
    </row>
    <row r="3444" spans="1:90" x14ac:dyDescent="0.25">
      <c r="A3444" t="s">
        <v>115</v>
      </c>
      <c r="B3444">
        <v>10101</v>
      </c>
      <c r="C3444" t="s">
        <v>106</v>
      </c>
      <c r="D3444">
        <v>1</v>
      </c>
      <c r="E3444">
        <v>8</v>
      </c>
      <c r="F3444">
        <v>924398</v>
      </c>
      <c r="G3444">
        <v>35924398</v>
      </c>
      <c r="H3444" t="s">
        <v>5797</v>
      </c>
      <c r="I3444">
        <v>100</v>
      </c>
      <c r="J3444" t="s">
        <v>107</v>
      </c>
      <c r="K3444" t="s">
        <v>5797</v>
      </c>
      <c r="L3444">
        <v>3</v>
      </c>
      <c r="M3444" t="s">
        <v>1825</v>
      </c>
      <c r="N3444">
        <v>5267000</v>
      </c>
      <c r="O3444" t="s">
        <v>261</v>
      </c>
      <c r="P3444" t="s">
        <v>6246</v>
      </c>
      <c r="Q3444">
        <v>79</v>
      </c>
      <c r="R3444">
        <v>11</v>
      </c>
      <c r="S3444">
        <v>39112625</v>
      </c>
      <c r="U3444" t="s">
        <v>6247</v>
      </c>
      <c r="V3444">
        <v>1</v>
      </c>
      <c r="W3444" s="2">
        <v>0</v>
      </c>
      <c r="X3444" s="2">
        <v>0</v>
      </c>
      <c r="Y3444" s="2">
        <v>76</v>
      </c>
      <c r="Z3444" s="2">
        <v>59</v>
      </c>
      <c r="AA3444" s="2">
        <v>96</v>
      </c>
      <c r="AB3444" s="2">
        <v>65</v>
      </c>
      <c r="AC3444" s="2">
        <v>68</v>
      </c>
      <c r="AD3444" s="2">
        <v>0</v>
      </c>
      <c r="AE3444" s="2">
        <v>0</v>
      </c>
      <c r="AF3444" s="2">
        <v>0</v>
      </c>
      <c r="AG3444" s="2">
        <v>0</v>
      </c>
      <c r="AH3444" s="2">
        <v>117</v>
      </c>
      <c r="AI3444" s="2">
        <v>81</v>
      </c>
      <c r="AJ3444" s="2">
        <v>85</v>
      </c>
      <c r="AK3444" s="2">
        <v>0</v>
      </c>
      <c r="AL3444" s="2">
        <v>0</v>
      </c>
      <c r="AM3444" s="2">
        <v>0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0</v>
      </c>
      <c r="AU3444" s="2">
        <v>0</v>
      </c>
      <c r="AV3444" s="2">
        <v>0</v>
      </c>
      <c r="AW3444" s="2">
        <v>0</v>
      </c>
      <c r="AX3444" s="2">
        <v>0</v>
      </c>
      <c r="AY3444" s="2">
        <v>0</v>
      </c>
      <c r="AZ3444" s="2">
        <v>0</v>
      </c>
      <c r="BA3444" s="2">
        <v>0</v>
      </c>
      <c r="BB3444" s="2">
        <v>0</v>
      </c>
      <c r="BC3444" s="2">
        <v>0</v>
      </c>
      <c r="BD3444" s="2">
        <v>0</v>
      </c>
      <c r="BE3444" s="2">
        <v>0</v>
      </c>
      <c r="BF3444" s="2">
        <v>0</v>
      </c>
      <c r="BG3444" s="2">
        <v>3</v>
      </c>
      <c r="BH3444" s="2">
        <v>2</v>
      </c>
      <c r="BI3444" s="2">
        <v>3</v>
      </c>
      <c r="BJ3444" s="2">
        <v>3</v>
      </c>
      <c r="BK3444" s="2">
        <v>3</v>
      </c>
      <c r="BL3444" s="2">
        <v>0</v>
      </c>
      <c r="BM3444" s="2">
        <v>0</v>
      </c>
      <c r="BN3444" s="2">
        <v>0</v>
      </c>
      <c r="BO3444" s="2">
        <v>0</v>
      </c>
      <c r="BP3444" s="2">
        <v>4</v>
      </c>
      <c r="BQ3444" s="2">
        <v>3</v>
      </c>
      <c r="BR3444" s="2">
        <v>3</v>
      </c>
      <c r="BS3444" s="2">
        <v>0</v>
      </c>
      <c r="BT3444" s="2">
        <v>0</v>
      </c>
      <c r="BU3444" s="2">
        <v>0</v>
      </c>
      <c r="BV3444" s="2">
        <v>0</v>
      </c>
      <c r="BW3444" s="2">
        <v>0</v>
      </c>
      <c r="BX3444" s="2">
        <v>0</v>
      </c>
      <c r="BY3444" s="2">
        <v>0</v>
      </c>
      <c r="BZ3444" s="2">
        <v>0</v>
      </c>
      <c r="CA3444" s="2">
        <v>0</v>
      </c>
      <c r="CB3444" s="2">
        <v>0</v>
      </c>
      <c r="CC3444" s="2">
        <v>0</v>
      </c>
      <c r="CD3444" s="2">
        <v>0</v>
      </c>
      <c r="CE3444" s="2">
        <v>0</v>
      </c>
      <c r="CF3444" s="2">
        <v>0</v>
      </c>
      <c r="CG3444" s="2">
        <v>0</v>
      </c>
      <c r="CH3444" s="2">
        <v>0</v>
      </c>
      <c r="CI3444" s="2">
        <v>0</v>
      </c>
      <c r="CJ3444" s="2">
        <v>0</v>
      </c>
      <c r="CK3444" s="2">
        <v>0</v>
      </c>
      <c r="CL3444" s="2">
        <v>0</v>
      </c>
    </row>
    <row r="3445" spans="1:90" x14ac:dyDescent="0.25">
      <c r="A3445" t="s">
        <v>115</v>
      </c>
      <c r="B3445">
        <v>10101</v>
      </c>
      <c r="C3445" t="s">
        <v>106</v>
      </c>
      <c r="D3445">
        <v>1</v>
      </c>
      <c r="E3445">
        <v>8</v>
      </c>
      <c r="F3445">
        <v>103</v>
      </c>
      <c r="G3445">
        <v>35000103</v>
      </c>
      <c r="H3445" t="s">
        <v>12034</v>
      </c>
      <c r="I3445">
        <v>100</v>
      </c>
      <c r="J3445" t="s">
        <v>107</v>
      </c>
      <c r="K3445" t="s">
        <v>6076</v>
      </c>
      <c r="L3445">
        <v>11</v>
      </c>
      <c r="M3445" t="s">
        <v>335</v>
      </c>
      <c r="N3445">
        <v>2871040</v>
      </c>
      <c r="O3445" t="s">
        <v>92</v>
      </c>
      <c r="P3445" t="s">
        <v>12035</v>
      </c>
      <c r="Q3445">
        <v>50</v>
      </c>
      <c r="R3445">
        <v>11</v>
      </c>
      <c r="S3445">
        <v>38513079</v>
      </c>
      <c r="T3445">
        <v>39836988</v>
      </c>
      <c r="U3445" t="s">
        <v>12036</v>
      </c>
      <c r="V3445">
        <v>1</v>
      </c>
      <c r="W3445" s="2">
        <v>0</v>
      </c>
      <c r="X3445" s="2">
        <v>0</v>
      </c>
      <c r="Y3445" s="2">
        <v>236</v>
      </c>
      <c r="Z3445" s="2">
        <v>178</v>
      </c>
      <c r="AA3445" s="2">
        <v>185</v>
      </c>
      <c r="AB3445" s="2">
        <v>144</v>
      </c>
      <c r="AC3445" s="2">
        <v>197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0</v>
      </c>
      <c r="AU3445" s="2">
        <v>0</v>
      </c>
      <c r="AV3445" s="2">
        <v>0</v>
      </c>
      <c r="AW3445" s="2">
        <v>0</v>
      </c>
      <c r="AX3445" s="2">
        <v>0</v>
      </c>
      <c r="AY3445" s="2">
        <v>0</v>
      </c>
      <c r="AZ3445" s="2">
        <v>0</v>
      </c>
      <c r="BA3445" s="2">
        <v>0</v>
      </c>
      <c r="BB3445" s="2">
        <v>0</v>
      </c>
      <c r="BC3445" s="2">
        <v>0</v>
      </c>
      <c r="BD3445" s="2">
        <v>0</v>
      </c>
      <c r="BE3445" s="2">
        <v>0</v>
      </c>
      <c r="BF3445" s="2">
        <v>0</v>
      </c>
      <c r="BG3445" s="2">
        <v>8</v>
      </c>
      <c r="BH3445" s="2">
        <v>7</v>
      </c>
      <c r="BI3445" s="2">
        <v>7</v>
      </c>
      <c r="BJ3445" s="2">
        <v>7</v>
      </c>
      <c r="BK3445" s="2">
        <v>9</v>
      </c>
      <c r="BL3445" s="2">
        <v>0</v>
      </c>
      <c r="BM3445" s="2">
        <v>0</v>
      </c>
      <c r="BN3445" s="2">
        <v>0</v>
      </c>
      <c r="BO3445" s="2">
        <v>0</v>
      </c>
      <c r="BP3445" s="2">
        <v>0</v>
      </c>
      <c r="BQ3445" s="2">
        <v>0</v>
      </c>
      <c r="BR3445" s="2">
        <v>0</v>
      </c>
      <c r="BS3445" s="2">
        <v>0</v>
      </c>
      <c r="BT3445" s="2">
        <v>0</v>
      </c>
      <c r="BU3445" s="2">
        <v>0</v>
      </c>
      <c r="BV3445" s="2">
        <v>0</v>
      </c>
      <c r="BW3445" s="2">
        <v>0</v>
      </c>
      <c r="BX3445" s="2">
        <v>0</v>
      </c>
      <c r="BY3445" s="2">
        <v>0</v>
      </c>
      <c r="BZ3445" s="2">
        <v>0</v>
      </c>
      <c r="CA3445" s="2">
        <v>0</v>
      </c>
      <c r="CB3445" s="2">
        <v>0</v>
      </c>
      <c r="CC3445" s="2">
        <v>0</v>
      </c>
      <c r="CD3445" s="2">
        <v>0</v>
      </c>
      <c r="CE3445" s="2">
        <v>0</v>
      </c>
      <c r="CF3445" s="2">
        <v>0</v>
      </c>
      <c r="CG3445" s="2">
        <v>0</v>
      </c>
      <c r="CH3445" s="2">
        <v>0</v>
      </c>
      <c r="CI3445" s="2">
        <v>0</v>
      </c>
      <c r="CJ3445" s="2">
        <v>0</v>
      </c>
      <c r="CK3445" s="2">
        <v>0</v>
      </c>
      <c r="CL3445" s="2">
        <v>0</v>
      </c>
    </row>
    <row r="3446" spans="1:90" x14ac:dyDescent="0.25">
      <c r="A3446" t="s">
        <v>115</v>
      </c>
      <c r="B3446">
        <v>10101</v>
      </c>
      <c r="C3446" t="s">
        <v>106</v>
      </c>
      <c r="D3446">
        <v>1</v>
      </c>
      <c r="E3446">
        <v>8</v>
      </c>
      <c r="F3446">
        <v>46267</v>
      </c>
      <c r="G3446">
        <v>35046267</v>
      </c>
      <c r="H3446" t="s">
        <v>10547</v>
      </c>
      <c r="I3446">
        <v>100</v>
      </c>
      <c r="J3446" t="s">
        <v>107</v>
      </c>
      <c r="K3446" t="s">
        <v>3106</v>
      </c>
      <c r="L3446">
        <v>63</v>
      </c>
      <c r="M3446" t="s">
        <v>356</v>
      </c>
      <c r="N3446">
        <v>5171400</v>
      </c>
      <c r="O3446" t="s">
        <v>92</v>
      </c>
      <c r="P3446" t="s">
        <v>10548</v>
      </c>
      <c r="Q3446">
        <v>18</v>
      </c>
      <c r="R3446">
        <v>11</v>
      </c>
      <c r="S3446">
        <v>39014814</v>
      </c>
      <c r="T3446">
        <v>39040403</v>
      </c>
      <c r="U3446" t="s">
        <v>10549</v>
      </c>
      <c r="V3446">
        <v>1</v>
      </c>
      <c r="W3446" s="2">
        <v>0</v>
      </c>
      <c r="X3446" s="2">
        <v>0</v>
      </c>
      <c r="Y3446" s="2">
        <v>63</v>
      </c>
      <c r="Z3446" s="2">
        <v>50</v>
      </c>
      <c r="AA3446" s="2">
        <v>56</v>
      </c>
      <c r="AB3446" s="2">
        <v>55</v>
      </c>
      <c r="AC3446" s="2">
        <v>48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0</v>
      </c>
      <c r="AU3446" s="2">
        <v>0</v>
      </c>
      <c r="AV3446" s="2">
        <v>0</v>
      </c>
      <c r="AW3446" s="2">
        <v>0</v>
      </c>
      <c r="AX3446" s="2">
        <v>0</v>
      </c>
      <c r="AY3446" s="2">
        <v>0</v>
      </c>
      <c r="AZ3446" s="2">
        <v>0</v>
      </c>
      <c r="BA3446" s="2">
        <v>0</v>
      </c>
      <c r="BB3446" s="2">
        <v>0</v>
      </c>
      <c r="BC3446" s="2">
        <v>0</v>
      </c>
      <c r="BD3446" s="2">
        <v>19</v>
      </c>
      <c r="BE3446" s="2">
        <v>0</v>
      </c>
      <c r="BF3446" s="2">
        <v>0</v>
      </c>
      <c r="BG3446" s="2">
        <v>3</v>
      </c>
      <c r="BH3446" s="2">
        <v>4</v>
      </c>
      <c r="BI3446" s="2">
        <v>4</v>
      </c>
      <c r="BJ3446" s="2">
        <v>4</v>
      </c>
      <c r="BK3446" s="2">
        <v>4</v>
      </c>
      <c r="BL3446" s="2">
        <v>0</v>
      </c>
      <c r="BM3446" s="2">
        <v>0</v>
      </c>
      <c r="BN3446" s="2">
        <v>0</v>
      </c>
      <c r="BO3446" s="2">
        <v>0</v>
      </c>
      <c r="BP3446" s="2">
        <v>0</v>
      </c>
      <c r="BQ3446" s="2">
        <v>0</v>
      </c>
      <c r="BR3446" s="2">
        <v>0</v>
      </c>
      <c r="BS3446" s="2">
        <v>0</v>
      </c>
      <c r="BT3446" s="2">
        <v>0</v>
      </c>
      <c r="BU3446" s="2">
        <v>0</v>
      </c>
      <c r="BV3446" s="2">
        <v>0</v>
      </c>
      <c r="BW3446" s="2">
        <v>0</v>
      </c>
      <c r="BX3446" s="2">
        <v>0</v>
      </c>
      <c r="BY3446" s="2">
        <v>0</v>
      </c>
      <c r="BZ3446" s="2">
        <v>0</v>
      </c>
      <c r="CA3446" s="2">
        <v>0</v>
      </c>
      <c r="CB3446" s="2">
        <v>0</v>
      </c>
      <c r="CC3446" s="2">
        <v>0</v>
      </c>
      <c r="CD3446" s="2">
        <v>0</v>
      </c>
      <c r="CE3446" s="2">
        <v>0</v>
      </c>
      <c r="CF3446" s="2">
        <v>0</v>
      </c>
      <c r="CG3446" s="2">
        <v>0</v>
      </c>
      <c r="CH3446" s="2">
        <v>0</v>
      </c>
      <c r="CI3446" s="2">
        <v>0</v>
      </c>
      <c r="CJ3446" s="2">
        <v>0</v>
      </c>
      <c r="CK3446" s="2">
        <v>0</v>
      </c>
      <c r="CL3446" s="2">
        <v>4</v>
      </c>
    </row>
    <row r="3447" spans="1:90" x14ac:dyDescent="0.25">
      <c r="A3447" t="s">
        <v>115</v>
      </c>
      <c r="B3447">
        <v>10101</v>
      </c>
      <c r="C3447" t="s">
        <v>106</v>
      </c>
      <c r="D3447">
        <v>1</v>
      </c>
      <c r="E3447">
        <v>8</v>
      </c>
      <c r="F3447">
        <v>36</v>
      </c>
      <c r="G3447">
        <v>35000036</v>
      </c>
      <c r="H3447" t="s">
        <v>18127</v>
      </c>
      <c r="I3447">
        <v>100</v>
      </c>
      <c r="J3447" t="s">
        <v>107</v>
      </c>
      <c r="K3447" t="s">
        <v>8328</v>
      </c>
      <c r="L3447">
        <v>29</v>
      </c>
      <c r="M3447" t="s">
        <v>109</v>
      </c>
      <c r="N3447">
        <v>2806000</v>
      </c>
      <c r="O3447" t="s">
        <v>261</v>
      </c>
      <c r="P3447" t="s">
        <v>19553</v>
      </c>
      <c r="Q3447">
        <v>1497</v>
      </c>
      <c r="R3447">
        <v>11</v>
      </c>
      <c r="S3447">
        <v>39228491</v>
      </c>
      <c r="T3447">
        <v>39238001</v>
      </c>
      <c r="U3447" t="s">
        <v>18128</v>
      </c>
      <c r="V3447">
        <v>1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318</v>
      </c>
      <c r="AE3447" s="2">
        <v>313</v>
      </c>
      <c r="AF3447" s="2">
        <v>242</v>
      </c>
      <c r="AG3447" s="2">
        <v>174</v>
      </c>
      <c r="AH3447" s="2">
        <v>467</v>
      </c>
      <c r="AI3447" s="2">
        <v>390</v>
      </c>
      <c r="AJ3447" s="2">
        <v>308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0</v>
      </c>
      <c r="AU3447" s="2">
        <v>0</v>
      </c>
      <c r="AV3447" s="2">
        <v>0</v>
      </c>
      <c r="AW3447" s="2">
        <v>0</v>
      </c>
      <c r="AX3447" s="2">
        <v>0</v>
      </c>
      <c r="AY3447" s="2">
        <v>0</v>
      </c>
      <c r="AZ3447" s="2">
        <v>0</v>
      </c>
      <c r="BA3447" s="2">
        <v>0</v>
      </c>
      <c r="BB3447" s="2">
        <v>0</v>
      </c>
      <c r="BC3447" s="2">
        <v>155</v>
      </c>
      <c r="BD3447" s="2">
        <v>26</v>
      </c>
      <c r="BE3447" s="2">
        <v>0</v>
      </c>
      <c r="BF3447" s="2">
        <v>0</v>
      </c>
      <c r="BG3447" s="2">
        <v>0</v>
      </c>
      <c r="BH3447" s="2">
        <v>0</v>
      </c>
      <c r="BI3447" s="2">
        <v>0</v>
      </c>
      <c r="BJ3447" s="2">
        <v>0</v>
      </c>
      <c r="BK3447" s="2">
        <v>0</v>
      </c>
      <c r="BL3447" s="2">
        <v>18</v>
      </c>
      <c r="BM3447" s="2">
        <v>15</v>
      </c>
      <c r="BN3447" s="2">
        <v>13</v>
      </c>
      <c r="BO3447" s="2">
        <v>9</v>
      </c>
      <c r="BP3447" s="2">
        <v>21</v>
      </c>
      <c r="BQ3447" s="2">
        <v>19</v>
      </c>
      <c r="BR3447" s="2">
        <v>16</v>
      </c>
      <c r="BS3447" s="2">
        <v>0</v>
      </c>
      <c r="BT3447" s="2">
        <v>0</v>
      </c>
      <c r="BU3447" s="2">
        <v>0</v>
      </c>
      <c r="BV3447" s="2">
        <v>0</v>
      </c>
      <c r="BW3447" s="2">
        <v>0</v>
      </c>
      <c r="BX3447" s="2">
        <v>0</v>
      </c>
      <c r="BY3447" s="2">
        <v>0</v>
      </c>
      <c r="BZ3447" s="2">
        <v>0</v>
      </c>
      <c r="CA3447" s="2">
        <v>0</v>
      </c>
      <c r="CB3447" s="2">
        <v>0</v>
      </c>
      <c r="CC3447" s="2">
        <v>0</v>
      </c>
      <c r="CD3447" s="2">
        <v>0</v>
      </c>
      <c r="CE3447" s="2">
        <v>0</v>
      </c>
      <c r="CF3447" s="2">
        <v>0</v>
      </c>
      <c r="CG3447" s="2">
        <v>0</v>
      </c>
      <c r="CH3447" s="2">
        <v>0</v>
      </c>
      <c r="CI3447" s="2">
        <v>0</v>
      </c>
      <c r="CJ3447" s="2">
        <v>0</v>
      </c>
      <c r="CK3447" s="2">
        <v>8</v>
      </c>
      <c r="CL3447" s="2">
        <v>6</v>
      </c>
    </row>
    <row r="3448" spans="1:90" x14ac:dyDescent="0.25">
      <c r="A3448" t="s">
        <v>115</v>
      </c>
      <c r="B3448">
        <v>10101</v>
      </c>
      <c r="C3448" t="s">
        <v>106</v>
      </c>
      <c r="D3448">
        <v>1</v>
      </c>
      <c r="E3448">
        <v>8</v>
      </c>
      <c r="F3448">
        <v>395</v>
      </c>
      <c r="G3448">
        <v>35000395</v>
      </c>
      <c r="H3448" t="s">
        <v>6012</v>
      </c>
      <c r="I3448">
        <v>100</v>
      </c>
      <c r="J3448" t="s">
        <v>107</v>
      </c>
      <c r="K3448" t="s">
        <v>2815</v>
      </c>
      <c r="L3448">
        <v>29</v>
      </c>
      <c r="M3448" t="s">
        <v>109</v>
      </c>
      <c r="N3448">
        <v>2737100</v>
      </c>
      <c r="O3448" t="s">
        <v>92</v>
      </c>
      <c r="P3448" t="s">
        <v>1401</v>
      </c>
      <c r="Q3448">
        <v>65</v>
      </c>
      <c r="R3448">
        <v>11</v>
      </c>
      <c r="S3448">
        <v>39752467</v>
      </c>
      <c r="U3448" t="s">
        <v>6013</v>
      </c>
      <c r="V3448">
        <v>1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52</v>
      </c>
      <c r="AE3448" s="2">
        <v>36</v>
      </c>
      <c r="AF3448" s="2">
        <v>33</v>
      </c>
      <c r="AG3448" s="2">
        <v>46</v>
      </c>
      <c r="AH3448" s="2">
        <v>246</v>
      </c>
      <c r="AI3448" s="2">
        <v>211</v>
      </c>
      <c r="AJ3448" s="2">
        <v>180</v>
      </c>
      <c r="AK3448" s="2">
        <v>0</v>
      </c>
      <c r="AL3448" s="2">
        <v>0</v>
      </c>
      <c r="AM3448" s="2">
        <v>0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0</v>
      </c>
      <c r="AU3448" s="2">
        <v>274</v>
      </c>
      <c r="AV3448" s="2">
        <v>0</v>
      </c>
      <c r="AW3448" s="2">
        <v>0</v>
      </c>
      <c r="AX3448" s="2">
        <v>0</v>
      </c>
      <c r="AY3448" s="2">
        <v>0</v>
      </c>
      <c r="AZ3448" s="2">
        <v>0</v>
      </c>
      <c r="BA3448" s="2">
        <v>0</v>
      </c>
      <c r="BB3448" s="2">
        <v>0</v>
      </c>
      <c r="BC3448" s="2">
        <v>143</v>
      </c>
      <c r="BD3448" s="2">
        <v>0</v>
      </c>
      <c r="BE3448" s="2">
        <v>0</v>
      </c>
      <c r="BF3448" s="2">
        <v>0</v>
      </c>
      <c r="BG3448" s="2">
        <v>0</v>
      </c>
      <c r="BH3448" s="2">
        <v>0</v>
      </c>
      <c r="BI3448" s="2">
        <v>0</v>
      </c>
      <c r="BJ3448" s="2">
        <v>0</v>
      </c>
      <c r="BK3448" s="2">
        <v>0</v>
      </c>
      <c r="BL3448" s="2">
        <v>4</v>
      </c>
      <c r="BM3448" s="2">
        <v>1</v>
      </c>
      <c r="BN3448" s="2">
        <v>2</v>
      </c>
      <c r="BO3448" s="2">
        <v>2</v>
      </c>
      <c r="BP3448" s="2">
        <v>10</v>
      </c>
      <c r="BQ3448" s="2">
        <v>11</v>
      </c>
      <c r="BR3448" s="2">
        <v>9</v>
      </c>
      <c r="BS3448" s="2">
        <v>0</v>
      </c>
      <c r="BT3448" s="2">
        <v>0</v>
      </c>
      <c r="BU3448" s="2">
        <v>0</v>
      </c>
      <c r="BV3448" s="2">
        <v>0</v>
      </c>
      <c r="BW3448" s="2">
        <v>0</v>
      </c>
      <c r="BX3448" s="2">
        <v>0</v>
      </c>
      <c r="BY3448" s="2">
        <v>0</v>
      </c>
      <c r="BZ3448" s="2">
        <v>0</v>
      </c>
      <c r="CA3448" s="2">
        <v>0</v>
      </c>
      <c r="CB3448" s="2">
        <v>0</v>
      </c>
      <c r="CC3448" s="2">
        <v>8</v>
      </c>
      <c r="CD3448" s="2">
        <v>0</v>
      </c>
      <c r="CE3448" s="2">
        <v>0</v>
      </c>
      <c r="CF3448" s="2">
        <v>0</v>
      </c>
      <c r="CG3448" s="2">
        <v>0</v>
      </c>
      <c r="CH3448" s="2">
        <v>0</v>
      </c>
      <c r="CI3448" s="2">
        <v>0</v>
      </c>
      <c r="CJ3448" s="2">
        <v>0</v>
      </c>
      <c r="CK3448" s="2">
        <v>6</v>
      </c>
      <c r="CL3448" s="2">
        <v>0</v>
      </c>
    </row>
    <row r="3449" spans="1:90" x14ac:dyDescent="0.25">
      <c r="A3449" t="s">
        <v>115</v>
      </c>
      <c r="B3449">
        <v>10101</v>
      </c>
      <c r="C3449" t="s">
        <v>106</v>
      </c>
      <c r="D3449">
        <v>1</v>
      </c>
      <c r="E3449">
        <v>8</v>
      </c>
      <c r="F3449">
        <v>413</v>
      </c>
      <c r="G3449">
        <v>35000413</v>
      </c>
      <c r="H3449" t="s">
        <v>18037</v>
      </c>
      <c r="I3449">
        <v>100</v>
      </c>
      <c r="J3449" t="s">
        <v>107</v>
      </c>
      <c r="K3449" t="s">
        <v>1113</v>
      </c>
      <c r="L3449">
        <v>63</v>
      </c>
      <c r="M3449" t="s">
        <v>356</v>
      </c>
      <c r="N3449">
        <v>2975120</v>
      </c>
      <c r="O3449" t="s">
        <v>92</v>
      </c>
      <c r="P3449" t="s">
        <v>18038</v>
      </c>
      <c r="Q3449">
        <v>306</v>
      </c>
      <c r="R3449">
        <v>11</v>
      </c>
      <c r="S3449">
        <v>39756997</v>
      </c>
      <c r="T3449">
        <v>39922729</v>
      </c>
      <c r="U3449" t="s">
        <v>18039</v>
      </c>
      <c r="V3449">
        <v>1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28</v>
      </c>
      <c r="AE3449" s="2">
        <v>34</v>
      </c>
      <c r="AF3449" s="2">
        <v>62</v>
      </c>
      <c r="AG3449" s="2">
        <v>62</v>
      </c>
      <c r="AH3449" s="2">
        <v>291</v>
      </c>
      <c r="AI3449" s="2">
        <v>224</v>
      </c>
      <c r="AJ3449" s="2">
        <v>181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0</v>
      </c>
      <c r="AU3449" s="2">
        <v>166</v>
      </c>
      <c r="AV3449" s="2">
        <v>0</v>
      </c>
      <c r="AW3449" s="2">
        <v>0</v>
      </c>
      <c r="AX3449" s="2">
        <v>0</v>
      </c>
      <c r="AY3449" s="2">
        <v>0</v>
      </c>
      <c r="AZ3449" s="2">
        <v>0</v>
      </c>
      <c r="BA3449" s="2">
        <v>0</v>
      </c>
      <c r="BB3449" s="2">
        <v>0</v>
      </c>
      <c r="BC3449" s="2">
        <v>0</v>
      </c>
      <c r="BD3449" s="2">
        <v>0</v>
      </c>
      <c r="BE3449" s="2">
        <v>0</v>
      </c>
      <c r="BF3449" s="2">
        <v>0</v>
      </c>
      <c r="BG3449" s="2">
        <v>0</v>
      </c>
      <c r="BH3449" s="2">
        <v>0</v>
      </c>
      <c r="BI3449" s="2">
        <v>0</v>
      </c>
      <c r="BJ3449" s="2">
        <v>0</v>
      </c>
      <c r="BK3449" s="2">
        <v>0</v>
      </c>
      <c r="BL3449" s="2">
        <v>2</v>
      </c>
      <c r="BM3449" s="2">
        <v>1</v>
      </c>
      <c r="BN3449" s="2">
        <v>3</v>
      </c>
      <c r="BO3449" s="2">
        <v>3</v>
      </c>
      <c r="BP3449" s="2">
        <v>15</v>
      </c>
      <c r="BQ3449" s="2">
        <v>8</v>
      </c>
      <c r="BR3449" s="2">
        <v>6</v>
      </c>
      <c r="BS3449" s="2">
        <v>0</v>
      </c>
      <c r="BT3449" s="2">
        <v>0</v>
      </c>
      <c r="BU3449" s="2">
        <v>0</v>
      </c>
      <c r="BV3449" s="2">
        <v>0</v>
      </c>
      <c r="BW3449" s="2">
        <v>0</v>
      </c>
      <c r="BX3449" s="2">
        <v>0</v>
      </c>
      <c r="BY3449" s="2">
        <v>0</v>
      </c>
      <c r="BZ3449" s="2">
        <v>0</v>
      </c>
      <c r="CA3449" s="2">
        <v>0</v>
      </c>
      <c r="CB3449" s="2">
        <v>0</v>
      </c>
      <c r="CC3449" s="2">
        <v>8</v>
      </c>
      <c r="CD3449" s="2">
        <v>0</v>
      </c>
      <c r="CE3449" s="2">
        <v>0</v>
      </c>
      <c r="CF3449" s="2">
        <v>0</v>
      </c>
      <c r="CG3449" s="2">
        <v>0</v>
      </c>
      <c r="CH3449" s="2">
        <v>0</v>
      </c>
      <c r="CI3449" s="2">
        <v>0</v>
      </c>
      <c r="CJ3449" s="2">
        <v>0</v>
      </c>
      <c r="CK3449" s="2">
        <v>0</v>
      </c>
      <c r="CL3449" s="2">
        <v>0</v>
      </c>
    </row>
    <row r="3450" spans="1:90" x14ac:dyDescent="0.25">
      <c r="A3450" t="s">
        <v>115</v>
      </c>
      <c r="B3450">
        <v>10101</v>
      </c>
      <c r="C3450" t="s">
        <v>106</v>
      </c>
      <c r="D3450">
        <v>1</v>
      </c>
      <c r="E3450">
        <v>8</v>
      </c>
      <c r="F3450">
        <v>463073</v>
      </c>
      <c r="G3450">
        <v>35463073</v>
      </c>
      <c r="H3450" t="s">
        <v>7002</v>
      </c>
      <c r="I3450">
        <v>100</v>
      </c>
      <c r="J3450" t="s">
        <v>107</v>
      </c>
      <c r="K3450" t="s">
        <v>3916</v>
      </c>
      <c r="L3450">
        <v>11</v>
      </c>
      <c r="M3450" t="s">
        <v>335</v>
      </c>
      <c r="N3450">
        <v>2855150</v>
      </c>
      <c r="O3450" t="s">
        <v>92</v>
      </c>
      <c r="P3450" t="s">
        <v>7003</v>
      </c>
      <c r="Q3450" t="s">
        <v>127</v>
      </c>
      <c r="R3450">
        <v>11</v>
      </c>
      <c r="S3450">
        <v>39228747</v>
      </c>
      <c r="T3450">
        <v>39229534</v>
      </c>
      <c r="U3450" t="s">
        <v>7004</v>
      </c>
      <c r="V3450">
        <v>1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206</v>
      </c>
      <c r="AE3450" s="2">
        <v>303</v>
      </c>
      <c r="AF3450" s="2">
        <v>273</v>
      </c>
      <c r="AG3450" s="2">
        <v>156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0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0</v>
      </c>
      <c r="AU3450" s="2">
        <v>297</v>
      </c>
      <c r="AV3450" s="2">
        <v>0</v>
      </c>
      <c r="AW3450" s="2">
        <v>0</v>
      </c>
      <c r="AX3450" s="2">
        <v>0</v>
      </c>
      <c r="AY3450" s="2">
        <v>0</v>
      </c>
      <c r="AZ3450" s="2">
        <v>0</v>
      </c>
      <c r="BA3450" s="2">
        <v>0</v>
      </c>
      <c r="BB3450" s="2">
        <v>0</v>
      </c>
      <c r="BC3450" s="2">
        <v>0</v>
      </c>
      <c r="BD3450" s="2">
        <v>0</v>
      </c>
      <c r="BE3450" s="2">
        <v>0</v>
      </c>
      <c r="BF3450" s="2">
        <v>0</v>
      </c>
      <c r="BG3450" s="2">
        <v>0</v>
      </c>
      <c r="BH3450" s="2">
        <v>0</v>
      </c>
      <c r="BI3450" s="2">
        <v>0</v>
      </c>
      <c r="BJ3450" s="2">
        <v>0</v>
      </c>
      <c r="BK3450" s="2">
        <v>0</v>
      </c>
      <c r="BL3450" s="2">
        <v>7</v>
      </c>
      <c r="BM3450" s="2">
        <v>9</v>
      </c>
      <c r="BN3450" s="2">
        <v>8</v>
      </c>
      <c r="BO3450" s="2">
        <v>9</v>
      </c>
      <c r="BP3450" s="2">
        <v>0</v>
      </c>
      <c r="BQ3450" s="2">
        <v>0</v>
      </c>
      <c r="BR3450" s="2">
        <v>0</v>
      </c>
      <c r="BS3450" s="2">
        <v>0</v>
      </c>
      <c r="BT3450" s="2">
        <v>0</v>
      </c>
      <c r="BU3450" s="2">
        <v>0</v>
      </c>
      <c r="BV3450" s="2">
        <v>0</v>
      </c>
      <c r="BW3450" s="2">
        <v>0</v>
      </c>
      <c r="BX3450" s="2">
        <v>0</v>
      </c>
      <c r="BY3450" s="2">
        <v>0</v>
      </c>
      <c r="BZ3450" s="2">
        <v>0</v>
      </c>
      <c r="CA3450" s="2">
        <v>0</v>
      </c>
      <c r="CB3450" s="2">
        <v>0</v>
      </c>
      <c r="CC3450" s="2">
        <v>8</v>
      </c>
      <c r="CD3450" s="2">
        <v>0</v>
      </c>
      <c r="CE3450" s="2">
        <v>0</v>
      </c>
      <c r="CF3450" s="2">
        <v>0</v>
      </c>
      <c r="CG3450" s="2">
        <v>0</v>
      </c>
      <c r="CH3450" s="2">
        <v>0</v>
      </c>
      <c r="CI3450" s="2">
        <v>0</v>
      </c>
      <c r="CJ3450" s="2">
        <v>0</v>
      </c>
      <c r="CK3450" s="2">
        <v>0</v>
      </c>
      <c r="CL3450" s="2">
        <v>0</v>
      </c>
    </row>
    <row r="3451" spans="1:90" x14ac:dyDescent="0.25">
      <c r="A3451" t="s">
        <v>115</v>
      </c>
      <c r="B3451">
        <v>10101</v>
      </c>
      <c r="C3451" t="s">
        <v>106</v>
      </c>
      <c r="D3451">
        <v>1</v>
      </c>
      <c r="E3451">
        <v>8</v>
      </c>
      <c r="F3451">
        <v>127</v>
      </c>
      <c r="G3451">
        <v>35000127</v>
      </c>
      <c r="H3451" t="s">
        <v>17323</v>
      </c>
      <c r="I3451">
        <v>100</v>
      </c>
      <c r="J3451" t="s">
        <v>107</v>
      </c>
      <c r="K3451" t="s">
        <v>13916</v>
      </c>
      <c r="L3451">
        <v>40</v>
      </c>
      <c r="M3451" t="s">
        <v>3341</v>
      </c>
      <c r="N3451">
        <v>5103060</v>
      </c>
      <c r="O3451" t="s">
        <v>92</v>
      </c>
      <c r="P3451" t="s">
        <v>17324</v>
      </c>
      <c r="Q3451">
        <v>397</v>
      </c>
      <c r="R3451">
        <v>11</v>
      </c>
      <c r="S3451">
        <v>36226586</v>
      </c>
      <c r="T3451">
        <v>36251414</v>
      </c>
      <c r="U3451" t="s">
        <v>17325</v>
      </c>
      <c r="V3451">
        <v>1</v>
      </c>
      <c r="W3451" s="2">
        <v>0</v>
      </c>
      <c r="X3451" s="2">
        <v>0</v>
      </c>
      <c r="Y3451" s="2">
        <v>149</v>
      </c>
      <c r="Z3451" s="2">
        <v>118</v>
      </c>
      <c r="AA3451" s="2">
        <v>120</v>
      </c>
      <c r="AB3451" s="2">
        <v>125</v>
      </c>
      <c r="AC3451" s="2">
        <v>208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0</v>
      </c>
      <c r="AU3451" s="2">
        <v>0</v>
      </c>
      <c r="AV3451" s="2">
        <v>0</v>
      </c>
      <c r="AW3451" s="2">
        <v>0</v>
      </c>
      <c r="AX3451" s="2">
        <v>0</v>
      </c>
      <c r="AY3451" s="2">
        <v>0</v>
      </c>
      <c r="AZ3451" s="2">
        <v>0</v>
      </c>
      <c r="BA3451" s="2">
        <v>0</v>
      </c>
      <c r="BB3451" s="2">
        <v>0</v>
      </c>
      <c r="BC3451" s="2">
        <v>0</v>
      </c>
      <c r="BD3451" s="2">
        <v>10</v>
      </c>
      <c r="BE3451" s="2">
        <v>0</v>
      </c>
      <c r="BF3451" s="2">
        <v>0</v>
      </c>
      <c r="BG3451" s="2">
        <v>7</v>
      </c>
      <c r="BH3451" s="2">
        <v>6</v>
      </c>
      <c r="BI3451" s="2">
        <v>7</v>
      </c>
      <c r="BJ3451" s="2">
        <v>6</v>
      </c>
      <c r="BK3451" s="2">
        <v>9</v>
      </c>
      <c r="BL3451" s="2">
        <v>0</v>
      </c>
      <c r="BM3451" s="2">
        <v>0</v>
      </c>
      <c r="BN3451" s="2">
        <v>0</v>
      </c>
      <c r="BO3451" s="2">
        <v>0</v>
      </c>
      <c r="BP3451" s="2">
        <v>0</v>
      </c>
      <c r="BQ3451" s="2">
        <v>0</v>
      </c>
      <c r="BR3451" s="2">
        <v>0</v>
      </c>
      <c r="BS3451" s="2">
        <v>0</v>
      </c>
      <c r="BT3451" s="2">
        <v>0</v>
      </c>
      <c r="BU3451" s="2">
        <v>0</v>
      </c>
      <c r="BV3451" s="2">
        <v>0</v>
      </c>
      <c r="BW3451" s="2">
        <v>0</v>
      </c>
      <c r="BX3451" s="2">
        <v>0</v>
      </c>
      <c r="BY3451" s="2">
        <v>0</v>
      </c>
      <c r="BZ3451" s="2">
        <v>0</v>
      </c>
      <c r="CA3451" s="2">
        <v>0</v>
      </c>
      <c r="CB3451" s="2">
        <v>0</v>
      </c>
      <c r="CC3451" s="2">
        <v>0</v>
      </c>
      <c r="CD3451" s="2">
        <v>0</v>
      </c>
      <c r="CE3451" s="2">
        <v>0</v>
      </c>
      <c r="CF3451" s="2">
        <v>0</v>
      </c>
      <c r="CG3451" s="2">
        <v>0</v>
      </c>
      <c r="CH3451" s="2">
        <v>0</v>
      </c>
      <c r="CI3451" s="2">
        <v>0</v>
      </c>
      <c r="CJ3451" s="2">
        <v>0</v>
      </c>
      <c r="CK3451" s="2">
        <v>0</v>
      </c>
      <c r="CL3451" s="2">
        <v>3</v>
      </c>
    </row>
    <row r="3452" spans="1:90" x14ac:dyDescent="0.25">
      <c r="A3452" t="s">
        <v>115</v>
      </c>
      <c r="B3452">
        <v>10101</v>
      </c>
      <c r="C3452" t="s">
        <v>106</v>
      </c>
      <c r="D3452">
        <v>1</v>
      </c>
      <c r="E3452">
        <v>8</v>
      </c>
      <c r="F3452">
        <v>46218</v>
      </c>
      <c r="G3452">
        <v>35046218</v>
      </c>
      <c r="H3452" t="s">
        <v>14042</v>
      </c>
      <c r="I3452">
        <v>100</v>
      </c>
      <c r="J3452" t="s">
        <v>107</v>
      </c>
      <c r="K3452" t="s">
        <v>6608</v>
      </c>
      <c r="L3452">
        <v>29</v>
      </c>
      <c r="M3452" t="s">
        <v>109</v>
      </c>
      <c r="N3452">
        <v>2810000</v>
      </c>
      <c r="O3452" t="s">
        <v>102</v>
      </c>
      <c r="P3452" t="s">
        <v>2491</v>
      </c>
      <c r="Q3452">
        <v>3260</v>
      </c>
      <c r="R3452">
        <v>11</v>
      </c>
      <c r="S3452">
        <v>39712763</v>
      </c>
      <c r="T3452">
        <v>39713040</v>
      </c>
      <c r="U3452" t="s">
        <v>14043</v>
      </c>
      <c r="V3452">
        <v>1</v>
      </c>
      <c r="W3452" s="2">
        <v>0</v>
      </c>
      <c r="X3452" s="2">
        <v>0</v>
      </c>
      <c r="Y3452" s="2">
        <v>45</v>
      </c>
      <c r="Z3452" s="2">
        <v>43</v>
      </c>
      <c r="AA3452" s="2">
        <v>45</v>
      </c>
      <c r="AB3452" s="2">
        <v>47</v>
      </c>
      <c r="AC3452" s="2">
        <v>42</v>
      </c>
      <c r="AD3452" s="2">
        <v>54</v>
      </c>
      <c r="AE3452" s="2">
        <v>52</v>
      </c>
      <c r="AF3452" s="2">
        <v>40</v>
      </c>
      <c r="AG3452" s="2">
        <v>27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0</v>
      </c>
      <c r="AU3452" s="2">
        <v>0</v>
      </c>
      <c r="AV3452" s="2">
        <v>0</v>
      </c>
      <c r="AW3452" s="2">
        <v>0</v>
      </c>
      <c r="AX3452" s="2">
        <v>0</v>
      </c>
      <c r="AY3452" s="2">
        <v>0</v>
      </c>
      <c r="AZ3452" s="2">
        <v>0</v>
      </c>
      <c r="BA3452" s="2">
        <v>0</v>
      </c>
      <c r="BB3452" s="2">
        <v>0</v>
      </c>
      <c r="BC3452" s="2">
        <v>0</v>
      </c>
      <c r="BD3452" s="2">
        <v>22</v>
      </c>
      <c r="BE3452" s="2">
        <v>0</v>
      </c>
      <c r="BF3452" s="2">
        <v>0</v>
      </c>
      <c r="BG3452" s="2">
        <v>2</v>
      </c>
      <c r="BH3452" s="2">
        <v>2</v>
      </c>
      <c r="BI3452" s="2">
        <v>3</v>
      </c>
      <c r="BJ3452" s="2">
        <v>4</v>
      </c>
      <c r="BK3452" s="2">
        <v>4</v>
      </c>
      <c r="BL3452" s="2">
        <v>4</v>
      </c>
      <c r="BM3452" s="2">
        <v>3</v>
      </c>
      <c r="BN3452" s="2">
        <v>4</v>
      </c>
      <c r="BO3452" s="2">
        <v>2</v>
      </c>
      <c r="BP3452" s="2">
        <v>0</v>
      </c>
      <c r="BQ3452" s="2">
        <v>0</v>
      </c>
      <c r="BR3452" s="2">
        <v>0</v>
      </c>
      <c r="BS3452" s="2">
        <v>0</v>
      </c>
      <c r="BT3452" s="2">
        <v>0</v>
      </c>
      <c r="BU3452" s="2">
        <v>0</v>
      </c>
      <c r="BV3452" s="2">
        <v>0</v>
      </c>
      <c r="BW3452" s="2">
        <v>0</v>
      </c>
      <c r="BX3452" s="2">
        <v>0</v>
      </c>
      <c r="BY3452" s="2">
        <v>0</v>
      </c>
      <c r="BZ3452" s="2">
        <v>0</v>
      </c>
      <c r="CA3452" s="2">
        <v>0</v>
      </c>
      <c r="CB3452" s="2">
        <v>0</v>
      </c>
      <c r="CC3452" s="2">
        <v>0</v>
      </c>
      <c r="CD3452" s="2">
        <v>0</v>
      </c>
      <c r="CE3452" s="2">
        <v>0</v>
      </c>
      <c r="CF3452" s="2">
        <v>0</v>
      </c>
      <c r="CG3452" s="2">
        <v>0</v>
      </c>
      <c r="CH3452" s="2">
        <v>0</v>
      </c>
      <c r="CI3452" s="2">
        <v>0</v>
      </c>
      <c r="CJ3452" s="2">
        <v>0</v>
      </c>
      <c r="CK3452" s="2">
        <v>0</v>
      </c>
      <c r="CL3452" s="2">
        <v>6</v>
      </c>
    </row>
    <row r="3453" spans="1:90" x14ac:dyDescent="0.25">
      <c r="A3453" t="s">
        <v>115</v>
      </c>
      <c r="B3453">
        <v>10101</v>
      </c>
      <c r="C3453" t="s">
        <v>106</v>
      </c>
      <c r="D3453">
        <v>1</v>
      </c>
      <c r="E3453">
        <v>8</v>
      </c>
      <c r="F3453">
        <v>39342</v>
      </c>
      <c r="G3453">
        <v>35039342</v>
      </c>
      <c r="H3453" t="s">
        <v>14094</v>
      </c>
      <c r="I3453">
        <v>100</v>
      </c>
      <c r="J3453" t="s">
        <v>107</v>
      </c>
      <c r="K3453" t="s">
        <v>14095</v>
      </c>
      <c r="L3453">
        <v>3</v>
      </c>
      <c r="M3453" t="s">
        <v>1825</v>
      </c>
      <c r="N3453">
        <v>5264050</v>
      </c>
      <c r="O3453" t="s">
        <v>92</v>
      </c>
      <c r="P3453" t="s">
        <v>14096</v>
      </c>
      <c r="Q3453">
        <v>11</v>
      </c>
      <c r="R3453">
        <v>11</v>
      </c>
      <c r="S3453">
        <v>39117266</v>
      </c>
      <c r="T3453">
        <v>39166325</v>
      </c>
      <c r="U3453" t="s">
        <v>14097</v>
      </c>
      <c r="V3453">
        <v>1</v>
      </c>
      <c r="W3453" s="2">
        <v>0</v>
      </c>
      <c r="X3453" s="2">
        <v>0</v>
      </c>
      <c r="Y3453" s="2">
        <v>16</v>
      </c>
      <c r="Z3453" s="2">
        <v>18</v>
      </c>
      <c r="AA3453" s="2">
        <v>25</v>
      </c>
      <c r="AB3453" s="2">
        <v>19</v>
      </c>
      <c r="AC3453" s="2">
        <v>19</v>
      </c>
      <c r="AD3453" s="2">
        <v>23</v>
      </c>
      <c r="AE3453" s="2">
        <v>18</v>
      </c>
      <c r="AF3453" s="2">
        <v>27</v>
      </c>
      <c r="AG3453" s="2">
        <v>18</v>
      </c>
      <c r="AH3453" s="2">
        <v>26</v>
      </c>
      <c r="AI3453" s="2">
        <v>33</v>
      </c>
      <c r="AJ3453" s="2">
        <v>41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0</v>
      </c>
      <c r="AU3453" s="2">
        <v>0</v>
      </c>
      <c r="AV3453" s="2">
        <v>0</v>
      </c>
      <c r="AW3453" s="2">
        <v>0</v>
      </c>
      <c r="AX3453" s="2">
        <v>0</v>
      </c>
      <c r="AY3453" s="2">
        <v>0</v>
      </c>
      <c r="AZ3453" s="2">
        <v>0</v>
      </c>
      <c r="BA3453" s="2">
        <v>0</v>
      </c>
      <c r="BB3453" s="2">
        <v>0</v>
      </c>
      <c r="BC3453" s="2">
        <v>0</v>
      </c>
      <c r="BD3453" s="2">
        <v>0</v>
      </c>
      <c r="BE3453" s="2">
        <v>0</v>
      </c>
      <c r="BF3453" s="2">
        <v>0</v>
      </c>
      <c r="BG3453" s="2">
        <v>1</v>
      </c>
      <c r="BH3453" s="2">
        <v>1</v>
      </c>
      <c r="BI3453" s="2">
        <v>1</v>
      </c>
      <c r="BJ3453" s="2">
        <v>1</v>
      </c>
      <c r="BK3453" s="2">
        <v>1</v>
      </c>
      <c r="BL3453" s="2">
        <v>2</v>
      </c>
      <c r="BM3453" s="2">
        <v>1</v>
      </c>
      <c r="BN3453" s="2">
        <v>1</v>
      </c>
      <c r="BO3453" s="2">
        <v>1</v>
      </c>
      <c r="BP3453" s="2">
        <v>1</v>
      </c>
      <c r="BQ3453" s="2">
        <v>1</v>
      </c>
      <c r="BR3453" s="2">
        <v>2</v>
      </c>
      <c r="BS3453" s="2">
        <v>0</v>
      </c>
      <c r="BT3453" s="2">
        <v>0</v>
      </c>
      <c r="BU3453" s="2">
        <v>0</v>
      </c>
      <c r="BV3453" s="2">
        <v>0</v>
      </c>
      <c r="BW3453" s="2">
        <v>0</v>
      </c>
      <c r="BX3453" s="2">
        <v>0</v>
      </c>
      <c r="BY3453" s="2">
        <v>0</v>
      </c>
      <c r="BZ3453" s="2">
        <v>0</v>
      </c>
      <c r="CA3453" s="2">
        <v>0</v>
      </c>
      <c r="CB3453" s="2">
        <v>0</v>
      </c>
      <c r="CC3453" s="2">
        <v>0</v>
      </c>
      <c r="CD3453" s="2">
        <v>0</v>
      </c>
      <c r="CE3453" s="2">
        <v>0</v>
      </c>
      <c r="CF3453" s="2">
        <v>0</v>
      </c>
      <c r="CG3453" s="2">
        <v>0</v>
      </c>
      <c r="CH3453" s="2">
        <v>0</v>
      </c>
      <c r="CI3453" s="2">
        <v>0</v>
      </c>
      <c r="CJ3453" s="2">
        <v>0</v>
      </c>
      <c r="CK3453" s="2">
        <v>0</v>
      </c>
      <c r="CL3453" s="2">
        <v>0</v>
      </c>
    </row>
    <row r="3454" spans="1:90" x14ac:dyDescent="0.25">
      <c r="A3454" t="s">
        <v>115</v>
      </c>
      <c r="B3454">
        <v>10101</v>
      </c>
      <c r="C3454" t="s">
        <v>106</v>
      </c>
      <c r="D3454">
        <v>1</v>
      </c>
      <c r="E3454">
        <v>8</v>
      </c>
      <c r="F3454">
        <v>85</v>
      </c>
      <c r="G3454">
        <v>35000085</v>
      </c>
      <c r="H3454" t="s">
        <v>18571</v>
      </c>
      <c r="I3454">
        <v>100</v>
      </c>
      <c r="J3454" t="s">
        <v>107</v>
      </c>
      <c r="K3454" t="s">
        <v>5682</v>
      </c>
      <c r="L3454">
        <v>63</v>
      </c>
      <c r="M3454" t="s">
        <v>356</v>
      </c>
      <c r="N3454">
        <v>5172270</v>
      </c>
      <c r="O3454" t="s">
        <v>92</v>
      </c>
      <c r="P3454" t="s">
        <v>12291</v>
      </c>
      <c r="Q3454">
        <v>99</v>
      </c>
      <c r="R3454">
        <v>11</v>
      </c>
      <c r="S3454">
        <v>39016776</v>
      </c>
      <c r="T3454">
        <v>39045586</v>
      </c>
      <c r="U3454" t="s">
        <v>18572</v>
      </c>
      <c r="V3454">
        <v>1</v>
      </c>
      <c r="W3454" s="2">
        <v>0</v>
      </c>
      <c r="X3454" s="2">
        <v>0</v>
      </c>
      <c r="Y3454" s="2">
        <v>90</v>
      </c>
      <c r="Z3454" s="2">
        <v>97</v>
      </c>
      <c r="AA3454" s="2">
        <v>110</v>
      </c>
      <c r="AB3454" s="2">
        <v>100</v>
      </c>
      <c r="AC3454" s="2">
        <v>85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0</v>
      </c>
      <c r="AU3454" s="2">
        <v>0</v>
      </c>
      <c r="AV3454" s="2">
        <v>0</v>
      </c>
      <c r="AW3454" s="2">
        <v>0</v>
      </c>
      <c r="AX3454" s="2">
        <v>0</v>
      </c>
      <c r="AY3454" s="2">
        <v>0</v>
      </c>
      <c r="AZ3454" s="2">
        <v>0</v>
      </c>
      <c r="BA3454" s="2">
        <v>0</v>
      </c>
      <c r="BB3454" s="2">
        <v>0</v>
      </c>
      <c r="BC3454" s="2">
        <v>0</v>
      </c>
      <c r="BD3454" s="2">
        <v>15</v>
      </c>
      <c r="BE3454" s="2">
        <v>0</v>
      </c>
      <c r="BF3454" s="2">
        <v>0</v>
      </c>
      <c r="BG3454" s="2">
        <v>4</v>
      </c>
      <c r="BH3454" s="2">
        <v>6</v>
      </c>
      <c r="BI3454" s="2">
        <v>7</v>
      </c>
      <c r="BJ3454" s="2">
        <v>6</v>
      </c>
      <c r="BK3454" s="2">
        <v>6</v>
      </c>
      <c r="BL3454" s="2">
        <v>0</v>
      </c>
      <c r="BM3454" s="2">
        <v>0</v>
      </c>
      <c r="BN3454" s="2">
        <v>0</v>
      </c>
      <c r="BO3454" s="2">
        <v>0</v>
      </c>
      <c r="BP3454" s="2">
        <v>0</v>
      </c>
      <c r="BQ3454" s="2">
        <v>0</v>
      </c>
      <c r="BR3454" s="2">
        <v>0</v>
      </c>
      <c r="BS3454" s="2">
        <v>0</v>
      </c>
      <c r="BT3454" s="2">
        <v>0</v>
      </c>
      <c r="BU3454" s="2">
        <v>0</v>
      </c>
      <c r="BV3454" s="2">
        <v>0</v>
      </c>
      <c r="BW3454" s="2">
        <v>0</v>
      </c>
      <c r="BX3454" s="2">
        <v>0</v>
      </c>
      <c r="BY3454" s="2">
        <v>0</v>
      </c>
      <c r="BZ3454" s="2">
        <v>0</v>
      </c>
      <c r="CA3454" s="2">
        <v>0</v>
      </c>
      <c r="CB3454" s="2">
        <v>0</v>
      </c>
      <c r="CC3454" s="2">
        <v>0</v>
      </c>
      <c r="CD3454" s="2">
        <v>0</v>
      </c>
      <c r="CE3454" s="2">
        <v>0</v>
      </c>
      <c r="CF3454" s="2">
        <v>0</v>
      </c>
      <c r="CG3454" s="2">
        <v>0</v>
      </c>
      <c r="CH3454" s="2">
        <v>0</v>
      </c>
      <c r="CI3454" s="2">
        <v>0</v>
      </c>
      <c r="CJ3454" s="2">
        <v>0</v>
      </c>
      <c r="CK3454" s="2">
        <v>0</v>
      </c>
      <c r="CL3454" s="2">
        <v>3</v>
      </c>
    </row>
    <row r="3455" spans="1:90" x14ac:dyDescent="0.25">
      <c r="A3455" t="s">
        <v>115</v>
      </c>
      <c r="B3455">
        <v>10101</v>
      </c>
      <c r="C3455" t="s">
        <v>106</v>
      </c>
      <c r="D3455">
        <v>1</v>
      </c>
      <c r="E3455">
        <v>8</v>
      </c>
      <c r="F3455">
        <v>73</v>
      </c>
      <c r="G3455">
        <v>35000073</v>
      </c>
      <c r="H3455" t="s">
        <v>13576</v>
      </c>
      <c r="I3455">
        <v>100</v>
      </c>
      <c r="J3455" t="s">
        <v>107</v>
      </c>
      <c r="K3455" t="s">
        <v>13577</v>
      </c>
      <c r="L3455">
        <v>11</v>
      </c>
      <c r="M3455" t="s">
        <v>335</v>
      </c>
      <c r="N3455">
        <v>2881100</v>
      </c>
      <c r="O3455" t="s">
        <v>92</v>
      </c>
      <c r="P3455" t="s">
        <v>13578</v>
      </c>
      <c r="Q3455">
        <v>89</v>
      </c>
      <c r="R3455">
        <v>11</v>
      </c>
      <c r="S3455">
        <v>38514186</v>
      </c>
      <c r="T3455">
        <v>39836541</v>
      </c>
      <c r="U3455" t="s">
        <v>13579</v>
      </c>
      <c r="V3455">
        <v>1</v>
      </c>
      <c r="W3455" s="2">
        <v>0</v>
      </c>
      <c r="X3455" s="2">
        <v>0</v>
      </c>
      <c r="Y3455" s="2">
        <v>52</v>
      </c>
      <c r="Z3455" s="2">
        <v>91</v>
      </c>
      <c r="AA3455" s="2">
        <v>105</v>
      </c>
      <c r="AB3455" s="2">
        <v>102</v>
      </c>
      <c r="AC3455" s="2">
        <v>78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0</v>
      </c>
      <c r="AU3455" s="2">
        <v>0</v>
      </c>
      <c r="AV3455" s="2">
        <v>0</v>
      </c>
      <c r="AW3455" s="2">
        <v>0</v>
      </c>
      <c r="AX3455" s="2">
        <v>0</v>
      </c>
      <c r="AY3455" s="2">
        <v>0</v>
      </c>
      <c r="AZ3455" s="2">
        <v>0</v>
      </c>
      <c r="BA3455" s="2">
        <v>0</v>
      </c>
      <c r="BB3455" s="2">
        <v>0</v>
      </c>
      <c r="BC3455" s="2">
        <v>0</v>
      </c>
      <c r="BD3455" s="2">
        <v>0</v>
      </c>
      <c r="BE3455" s="2">
        <v>0</v>
      </c>
      <c r="BF3455" s="2">
        <v>0</v>
      </c>
      <c r="BG3455" s="2">
        <v>2</v>
      </c>
      <c r="BH3455" s="2">
        <v>3</v>
      </c>
      <c r="BI3455" s="2">
        <v>4</v>
      </c>
      <c r="BJ3455" s="2">
        <v>5</v>
      </c>
      <c r="BK3455" s="2">
        <v>3</v>
      </c>
      <c r="BL3455" s="2">
        <v>0</v>
      </c>
      <c r="BM3455" s="2">
        <v>0</v>
      </c>
      <c r="BN3455" s="2">
        <v>0</v>
      </c>
      <c r="BO3455" s="2">
        <v>0</v>
      </c>
      <c r="BP3455" s="2">
        <v>0</v>
      </c>
      <c r="BQ3455" s="2">
        <v>0</v>
      </c>
      <c r="BR3455" s="2">
        <v>0</v>
      </c>
      <c r="BS3455" s="2">
        <v>0</v>
      </c>
      <c r="BT3455" s="2">
        <v>0</v>
      </c>
      <c r="BU3455" s="2">
        <v>0</v>
      </c>
      <c r="BV3455" s="2">
        <v>0</v>
      </c>
      <c r="BW3455" s="2">
        <v>0</v>
      </c>
      <c r="BX3455" s="2">
        <v>0</v>
      </c>
      <c r="BY3455" s="2">
        <v>0</v>
      </c>
      <c r="BZ3455" s="2">
        <v>0</v>
      </c>
      <c r="CA3455" s="2">
        <v>0</v>
      </c>
      <c r="CB3455" s="2">
        <v>0</v>
      </c>
      <c r="CC3455" s="2">
        <v>0</v>
      </c>
      <c r="CD3455" s="2">
        <v>0</v>
      </c>
      <c r="CE3455" s="2">
        <v>0</v>
      </c>
      <c r="CF3455" s="2">
        <v>0</v>
      </c>
      <c r="CG3455" s="2">
        <v>0</v>
      </c>
      <c r="CH3455" s="2">
        <v>0</v>
      </c>
      <c r="CI3455" s="2">
        <v>0</v>
      </c>
      <c r="CJ3455" s="2">
        <v>0</v>
      </c>
      <c r="CK3455" s="2">
        <v>0</v>
      </c>
      <c r="CL3455" s="2">
        <v>0</v>
      </c>
    </row>
    <row r="3456" spans="1:90" x14ac:dyDescent="0.25">
      <c r="A3456" t="s">
        <v>115</v>
      </c>
      <c r="B3456">
        <v>10101</v>
      </c>
      <c r="C3456" t="s">
        <v>106</v>
      </c>
      <c r="D3456">
        <v>1</v>
      </c>
      <c r="E3456">
        <v>8</v>
      </c>
      <c r="F3456">
        <v>904247</v>
      </c>
      <c r="G3456">
        <v>35904247</v>
      </c>
      <c r="H3456" t="s">
        <v>2732</v>
      </c>
      <c r="I3456">
        <v>100</v>
      </c>
      <c r="J3456" t="s">
        <v>107</v>
      </c>
      <c r="K3456" t="s">
        <v>2022</v>
      </c>
      <c r="L3456">
        <v>42</v>
      </c>
      <c r="M3456" t="s">
        <v>260</v>
      </c>
      <c r="N3456">
        <v>5187270</v>
      </c>
      <c r="O3456" t="s">
        <v>92</v>
      </c>
      <c r="P3456" t="s">
        <v>2733</v>
      </c>
      <c r="Q3456">
        <v>11</v>
      </c>
      <c r="R3456">
        <v>11</v>
      </c>
      <c r="S3456">
        <v>39420882</v>
      </c>
      <c r="U3456" t="s">
        <v>2734</v>
      </c>
      <c r="V3456">
        <v>1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163</v>
      </c>
      <c r="AI3456" s="2">
        <v>232</v>
      </c>
      <c r="AJ3456" s="2">
        <v>208</v>
      </c>
      <c r="AK3456" s="2">
        <v>0</v>
      </c>
      <c r="AL3456" s="2">
        <v>0</v>
      </c>
      <c r="AM3456" s="2">
        <v>0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0</v>
      </c>
      <c r="AU3456" s="2">
        <v>0</v>
      </c>
      <c r="AV3456" s="2">
        <v>0</v>
      </c>
      <c r="AW3456" s="2">
        <v>0</v>
      </c>
      <c r="AX3456" s="2">
        <v>0</v>
      </c>
      <c r="AY3456" s="2">
        <v>0</v>
      </c>
      <c r="AZ3456" s="2">
        <v>0</v>
      </c>
      <c r="BA3456" s="2">
        <v>0</v>
      </c>
      <c r="BB3456" s="2">
        <v>0</v>
      </c>
      <c r="BC3456" s="2">
        <v>0</v>
      </c>
      <c r="BD3456" s="2">
        <v>0</v>
      </c>
      <c r="BE3456" s="2">
        <v>0</v>
      </c>
      <c r="BF3456" s="2">
        <v>0</v>
      </c>
      <c r="BG3456" s="2">
        <v>0</v>
      </c>
      <c r="BH3456" s="2">
        <v>0</v>
      </c>
      <c r="BI3456" s="2">
        <v>0</v>
      </c>
      <c r="BJ3456" s="2">
        <v>0</v>
      </c>
      <c r="BK3456" s="2">
        <v>0</v>
      </c>
      <c r="BL3456" s="2">
        <v>0</v>
      </c>
      <c r="BM3456" s="2">
        <v>0</v>
      </c>
      <c r="BN3456" s="2">
        <v>0</v>
      </c>
      <c r="BO3456" s="2">
        <v>0</v>
      </c>
      <c r="BP3456" s="2">
        <v>6</v>
      </c>
      <c r="BQ3456" s="2">
        <v>8</v>
      </c>
      <c r="BR3456" s="2">
        <v>8</v>
      </c>
      <c r="BS3456" s="2">
        <v>0</v>
      </c>
      <c r="BT3456" s="2">
        <v>0</v>
      </c>
      <c r="BU3456" s="2">
        <v>0</v>
      </c>
      <c r="BV3456" s="2">
        <v>0</v>
      </c>
      <c r="BW3456" s="2">
        <v>0</v>
      </c>
      <c r="BX3456" s="2">
        <v>0</v>
      </c>
      <c r="BY3456" s="2">
        <v>0</v>
      </c>
      <c r="BZ3456" s="2">
        <v>0</v>
      </c>
      <c r="CA3456" s="2">
        <v>0</v>
      </c>
      <c r="CB3456" s="2">
        <v>0</v>
      </c>
      <c r="CC3456" s="2">
        <v>0</v>
      </c>
      <c r="CD3456" s="2">
        <v>0</v>
      </c>
      <c r="CE3456" s="2">
        <v>0</v>
      </c>
      <c r="CF3456" s="2">
        <v>0</v>
      </c>
      <c r="CG3456" s="2">
        <v>0</v>
      </c>
      <c r="CH3456" s="2">
        <v>0</v>
      </c>
      <c r="CI3456" s="2">
        <v>0</v>
      </c>
      <c r="CJ3456" s="2">
        <v>0</v>
      </c>
      <c r="CK3456" s="2">
        <v>0</v>
      </c>
      <c r="CL3456" s="2">
        <v>0</v>
      </c>
    </row>
    <row r="3457" spans="1:90" x14ac:dyDescent="0.25">
      <c r="A3457" t="s">
        <v>115</v>
      </c>
      <c r="B3457">
        <v>10101</v>
      </c>
      <c r="C3457" t="s">
        <v>106</v>
      </c>
      <c r="D3457">
        <v>1</v>
      </c>
      <c r="E3457">
        <v>8</v>
      </c>
      <c r="F3457">
        <v>923606</v>
      </c>
      <c r="G3457">
        <v>35923606</v>
      </c>
      <c r="H3457" t="s">
        <v>5120</v>
      </c>
      <c r="I3457">
        <v>100</v>
      </c>
      <c r="J3457" t="s">
        <v>107</v>
      </c>
      <c r="K3457" t="s">
        <v>5121</v>
      </c>
      <c r="L3457">
        <v>11</v>
      </c>
      <c r="M3457" t="s">
        <v>335</v>
      </c>
      <c r="N3457">
        <v>2837170</v>
      </c>
      <c r="O3457" t="s">
        <v>92</v>
      </c>
      <c r="P3457" t="s">
        <v>5122</v>
      </c>
      <c r="Q3457">
        <v>255</v>
      </c>
      <c r="R3457">
        <v>11</v>
      </c>
      <c r="S3457">
        <v>39212503</v>
      </c>
      <c r="T3457">
        <v>39213240</v>
      </c>
      <c r="U3457" t="s">
        <v>5123</v>
      </c>
      <c r="V3457">
        <v>1</v>
      </c>
      <c r="W3457" s="2">
        <v>0</v>
      </c>
      <c r="X3457" s="2">
        <v>0</v>
      </c>
      <c r="Y3457" s="2">
        <v>56</v>
      </c>
      <c r="Z3457" s="2">
        <v>154</v>
      </c>
      <c r="AA3457" s="2">
        <v>197</v>
      </c>
      <c r="AB3457" s="2">
        <v>190</v>
      </c>
      <c r="AC3457" s="2">
        <v>235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0</v>
      </c>
      <c r="AU3457" s="2">
        <v>0</v>
      </c>
      <c r="AV3457" s="2">
        <v>0</v>
      </c>
      <c r="AW3457" s="2">
        <v>0</v>
      </c>
      <c r="AX3457" s="2">
        <v>0</v>
      </c>
      <c r="AY3457" s="2">
        <v>0</v>
      </c>
      <c r="AZ3457" s="2">
        <v>0</v>
      </c>
      <c r="BA3457" s="2">
        <v>0</v>
      </c>
      <c r="BB3457" s="2">
        <v>0</v>
      </c>
      <c r="BC3457" s="2">
        <v>0</v>
      </c>
      <c r="BD3457" s="2">
        <v>0</v>
      </c>
      <c r="BE3457" s="2">
        <v>0</v>
      </c>
      <c r="BF3457" s="2">
        <v>0</v>
      </c>
      <c r="BG3457" s="2">
        <v>2</v>
      </c>
      <c r="BH3457" s="2">
        <v>6</v>
      </c>
      <c r="BI3457" s="2">
        <v>7</v>
      </c>
      <c r="BJ3457" s="2">
        <v>9</v>
      </c>
      <c r="BK3457" s="2">
        <v>8</v>
      </c>
      <c r="BL3457" s="2">
        <v>0</v>
      </c>
      <c r="BM3457" s="2">
        <v>0</v>
      </c>
      <c r="BN3457" s="2">
        <v>0</v>
      </c>
      <c r="BO3457" s="2">
        <v>0</v>
      </c>
      <c r="BP3457" s="2">
        <v>0</v>
      </c>
      <c r="BQ3457" s="2">
        <v>0</v>
      </c>
      <c r="BR3457" s="2">
        <v>0</v>
      </c>
      <c r="BS3457" s="2">
        <v>0</v>
      </c>
      <c r="BT3457" s="2">
        <v>0</v>
      </c>
      <c r="BU3457" s="2">
        <v>0</v>
      </c>
      <c r="BV3457" s="2">
        <v>0</v>
      </c>
      <c r="BW3457" s="2">
        <v>0</v>
      </c>
      <c r="BX3457" s="2">
        <v>0</v>
      </c>
      <c r="BY3457" s="2">
        <v>0</v>
      </c>
      <c r="BZ3457" s="2">
        <v>0</v>
      </c>
      <c r="CA3457" s="2">
        <v>0</v>
      </c>
      <c r="CB3457" s="2">
        <v>0</v>
      </c>
      <c r="CC3457" s="2">
        <v>0</v>
      </c>
      <c r="CD3457" s="2">
        <v>0</v>
      </c>
      <c r="CE3457" s="2">
        <v>0</v>
      </c>
      <c r="CF3457" s="2">
        <v>0</v>
      </c>
      <c r="CG3457" s="2">
        <v>0</v>
      </c>
      <c r="CH3457" s="2">
        <v>0</v>
      </c>
      <c r="CI3457" s="2">
        <v>0</v>
      </c>
      <c r="CJ3457" s="2">
        <v>0</v>
      </c>
      <c r="CK3457" s="2">
        <v>0</v>
      </c>
      <c r="CL3457" s="2">
        <v>0</v>
      </c>
    </row>
    <row r="3458" spans="1:90" x14ac:dyDescent="0.25">
      <c r="A3458" t="s">
        <v>115</v>
      </c>
      <c r="B3458">
        <v>10101</v>
      </c>
      <c r="C3458" t="s">
        <v>106</v>
      </c>
      <c r="D3458">
        <v>1</v>
      </c>
      <c r="E3458">
        <v>8</v>
      </c>
      <c r="F3458">
        <v>924751</v>
      </c>
      <c r="G3458">
        <v>35924751</v>
      </c>
      <c r="H3458" t="s">
        <v>2908</v>
      </c>
      <c r="I3458">
        <v>100</v>
      </c>
      <c r="J3458" t="s">
        <v>107</v>
      </c>
      <c r="K3458" t="s">
        <v>2909</v>
      </c>
      <c r="L3458">
        <v>11</v>
      </c>
      <c r="M3458" t="s">
        <v>335</v>
      </c>
      <c r="N3458">
        <v>2860001</v>
      </c>
      <c r="O3458" t="s">
        <v>102</v>
      </c>
      <c r="P3458" t="s">
        <v>2910</v>
      </c>
      <c r="Q3458">
        <v>1701</v>
      </c>
      <c r="R3458">
        <v>11</v>
      </c>
      <c r="S3458">
        <v>39829400</v>
      </c>
      <c r="U3458" t="s">
        <v>2911</v>
      </c>
      <c r="V3458">
        <v>1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206</v>
      </c>
      <c r="AE3458" s="2">
        <v>252</v>
      </c>
      <c r="AF3458" s="2">
        <v>143</v>
      </c>
      <c r="AG3458" s="2">
        <v>161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0</v>
      </c>
      <c r="AU3458" s="2">
        <v>687</v>
      </c>
      <c r="AV3458" s="2">
        <v>0</v>
      </c>
      <c r="AW3458" s="2">
        <v>0</v>
      </c>
      <c r="AX3458" s="2">
        <v>0</v>
      </c>
      <c r="AY3458" s="2">
        <v>0</v>
      </c>
      <c r="AZ3458" s="2">
        <v>0</v>
      </c>
      <c r="BA3458" s="2">
        <v>0</v>
      </c>
      <c r="BB3458" s="2">
        <v>0</v>
      </c>
      <c r="BC3458" s="2">
        <v>85</v>
      </c>
      <c r="BD3458" s="2">
        <v>0</v>
      </c>
      <c r="BE3458" s="2">
        <v>0</v>
      </c>
      <c r="BF3458" s="2">
        <v>0</v>
      </c>
      <c r="BG3458" s="2">
        <v>0</v>
      </c>
      <c r="BH3458" s="2">
        <v>0</v>
      </c>
      <c r="BI3458" s="2">
        <v>0</v>
      </c>
      <c r="BJ3458" s="2">
        <v>0</v>
      </c>
      <c r="BK3458" s="2">
        <v>0</v>
      </c>
      <c r="BL3458" s="2">
        <v>10</v>
      </c>
      <c r="BM3458" s="2">
        <v>9</v>
      </c>
      <c r="BN3458" s="2">
        <v>5</v>
      </c>
      <c r="BO3458" s="2">
        <v>6</v>
      </c>
      <c r="BP3458" s="2">
        <v>0</v>
      </c>
      <c r="BQ3458" s="2">
        <v>0</v>
      </c>
      <c r="BR3458" s="2">
        <v>0</v>
      </c>
      <c r="BS3458" s="2">
        <v>0</v>
      </c>
      <c r="BT3458" s="2">
        <v>0</v>
      </c>
      <c r="BU3458" s="2">
        <v>0</v>
      </c>
      <c r="BV3458" s="2">
        <v>0</v>
      </c>
      <c r="BW3458" s="2">
        <v>0</v>
      </c>
      <c r="BX3458" s="2">
        <v>0</v>
      </c>
      <c r="BY3458" s="2">
        <v>0</v>
      </c>
      <c r="BZ3458" s="2">
        <v>0</v>
      </c>
      <c r="CA3458" s="2">
        <v>0</v>
      </c>
      <c r="CB3458" s="2">
        <v>0</v>
      </c>
      <c r="CC3458" s="2">
        <v>20</v>
      </c>
      <c r="CD3458" s="2">
        <v>0</v>
      </c>
      <c r="CE3458" s="2">
        <v>0</v>
      </c>
      <c r="CF3458" s="2">
        <v>0</v>
      </c>
      <c r="CG3458" s="2">
        <v>0</v>
      </c>
      <c r="CH3458" s="2">
        <v>0</v>
      </c>
      <c r="CI3458" s="2">
        <v>0</v>
      </c>
      <c r="CJ3458" s="2">
        <v>0</v>
      </c>
      <c r="CK3458" s="2">
        <v>6</v>
      </c>
      <c r="CL3458" s="2">
        <v>0</v>
      </c>
    </row>
    <row r="3459" spans="1:90" x14ac:dyDescent="0.25">
      <c r="A3459" t="s">
        <v>115</v>
      </c>
      <c r="B3459">
        <v>10101</v>
      </c>
      <c r="C3459" t="s">
        <v>106</v>
      </c>
      <c r="D3459">
        <v>1</v>
      </c>
      <c r="E3459">
        <v>8</v>
      </c>
      <c r="F3459">
        <v>346</v>
      </c>
      <c r="G3459">
        <v>35000346</v>
      </c>
      <c r="H3459" t="s">
        <v>12398</v>
      </c>
      <c r="I3459">
        <v>100</v>
      </c>
      <c r="J3459" t="s">
        <v>107</v>
      </c>
      <c r="K3459" t="s">
        <v>3383</v>
      </c>
      <c r="L3459">
        <v>29</v>
      </c>
      <c r="M3459" t="s">
        <v>109</v>
      </c>
      <c r="N3459">
        <v>2734000</v>
      </c>
      <c r="O3459" t="s">
        <v>102</v>
      </c>
      <c r="P3459" t="s">
        <v>2816</v>
      </c>
      <c r="Q3459">
        <v>145</v>
      </c>
      <c r="R3459">
        <v>11</v>
      </c>
      <c r="S3459">
        <v>39312564</v>
      </c>
      <c r="T3459">
        <v>39329108</v>
      </c>
      <c r="U3459" t="s">
        <v>12399</v>
      </c>
      <c r="V3459">
        <v>1</v>
      </c>
      <c r="W3459" s="2">
        <v>0</v>
      </c>
      <c r="X3459" s="2">
        <v>0</v>
      </c>
      <c r="Y3459" s="2">
        <v>119</v>
      </c>
      <c r="Z3459" s="2">
        <v>89</v>
      </c>
      <c r="AA3459" s="2">
        <v>160</v>
      </c>
      <c r="AB3459" s="2">
        <v>148</v>
      </c>
      <c r="AC3459" s="2">
        <v>145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0</v>
      </c>
      <c r="AU3459" s="2">
        <v>0</v>
      </c>
      <c r="AV3459" s="2">
        <v>0</v>
      </c>
      <c r="AW3459" s="2">
        <v>0</v>
      </c>
      <c r="AX3459" s="2">
        <v>0</v>
      </c>
      <c r="AY3459" s="2">
        <v>0</v>
      </c>
      <c r="AZ3459" s="2">
        <v>0</v>
      </c>
      <c r="BA3459" s="2">
        <v>0</v>
      </c>
      <c r="BB3459" s="2">
        <v>0</v>
      </c>
      <c r="BC3459" s="2">
        <v>0</v>
      </c>
      <c r="BD3459" s="2">
        <v>0</v>
      </c>
      <c r="BE3459" s="2">
        <v>0</v>
      </c>
      <c r="BF3459" s="2">
        <v>0</v>
      </c>
      <c r="BG3459" s="2">
        <v>4</v>
      </c>
      <c r="BH3459" s="2">
        <v>6</v>
      </c>
      <c r="BI3459" s="2">
        <v>7</v>
      </c>
      <c r="BJ3459" s="2">
        <v>8</v>
      </c>
      <c r="BK3459" s="2">
        <v>7</v>
      </c>
      <c r="BL3459" s="2">
        <v>0</v>
      </c>
      <c r="BM3459" s="2">
        <v>0</v>
      </c>
      <c r="BN3459" s="2">
        <v>0</v>
      </c>
      <c r="BO3459" s="2">
        <v>0</v>
      </c>
      <c r="BP3459" s="2">
        <v>0</v>
      </c>
      <c r="BQ3459" s="2">
        <v>0</v>
      </c>
      <c r="BR3459" s="2">
        <v>0</v>
      </c>
      <c r="BS3459" s="2">
        <v>0</v>
      </c>
      <c r="BT3459" s="2">
        <v>0</v>
      </c>
      <c r="BU3459" s="2">
        <v>0</v>
      </c>
      <c r="BV3459" s="2">
        <v>0</v>
      </c>
      <c r="BW3459" s="2">
        <v>0</v>
      </c>
      <c r="BX3459" s="2">
        <v>0</v>
      </c>
      <c r="BY3459" s="2">
        <v>0</v>
      </c>
      <c r="BZ3459" s="2">
        <v>0</v>
      </c>
      <c r="CA3459" s="2">
        <v>0</v>
      </c>
      <c r="CB3459" s="2">
        <v>0</v>
      </c>
      <c r="CC3459" s="2">
        <v>0</v>
      </c>
      <c r="CD3459" s="2">
        <v>0</v>
      </c>
      <c r="CE3459" s="2">
        <v>0</v>
      </c>
      <c r="CF3459" s="2">
        <v>0</v>
      </c>
      <c r="CG3459" s="2">
        <v>0</v>
      </c>
      <c r="CH3459" s="2">
        <v>0</v>
      </c>
      <c r="CI3459" s="2">
        <v>0</v>
      </c>
      <c r="CJ3459" s="2">
        <v>0</v>
      </c>
      <c r="CK3459" s="2">
        <v>0</v>
      </c>
      <c r="CL3459" s="2">
        <v>0</v>
      </c>
    </row>
    <row r="3460" spans="1:90" x14ac:dyDescent="0.25">
      <c r="A3460" t="s">
        <v>115</v>
      </c>
      <c r="B3460">
        <v>10101</v>
      </c>
      <c r="C3460" t="s">
        <v>106</v>
      </c>
      <c r="D3460">
        <v>1</v>
      </c>
      <c r="E3460">
        <v>8</v>
      </c>
      <c r="F3460">
        <v>36959</v>
      </c>
      <c r="G3460">
        <v>35036959</v>
      </c>
      <c r="H3460" t="s">
        <v>1275</v>
      </c>
      <c r="I3460">
        <v>100</v>
      </c>
      <c r="J3460" t="s">
        <v>107</v>
      </c>
      <c r="K3460" t="s">
        <v>1276</v>
      </c>
      <c r="L3460">
        <v>61</v>
      </c>
      <c r="M3460" t="s">
        <v>771</v>
      </c>
      <c r="N3460">
        <v>5208000</v>
      </c>
      <c r="O3460" t="s">
        <v>92</v>
      </c>
      <c r="P3460" t="s">
        <v>1277</v>
      </c>
      <c r="Q3460">
        <v>15</v>
      </c>
      <c r="R3460">
        <v>11</v>
      </c>
      <c r="S3460">
        <v>39156911</v>
      </c>
      <c r="T3460">
        <v>39170708</v>
      </c>
      <c r="U3460" t="s">
        <v>1278</v>
      </c>
      <c r="V3460">
        <v>1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141</v>
      </c>
      <c r="AE3460" s="2">
        <v>126</v>
      </c>
      <c r="AF3460" s="2">
        <v>100</v>
      </c>
      <c r="AG3460" s="2">
        <v>99</v>
      </c>
      <c r="AH3460" s="2">
        <v>367</v>
      </c>
      <c r="AI3460" s="2">
        <v>430</v>
      </c>
      <c r="AJ3460" s="2">
        <v>332</v>
      </c>
      <c r="AK3460" s="2">
        <v>0</v>
      </c>
      <c r="AL3460" s="2">
        <v>0</v>
      </c>
      <c r="AM3460" s="2">
        <v>0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0</v>
      </c>
      <c r="AU3460" s="2">
        <v>160</v>
      </c>
      <c r="AV3460" s="2">
        <v>0</v>
      </c>
      <c r="AW3460" s="2">
        <v>0</v>
      </c>
      <c r="AX3460" s="2">
        <v>0</v>
      </c>
      <c r="AY3460" s="2">
        <v>0</v>
      </c>
      <c r="AZ3460" s="2">
        <v>0</v>
      </c>
      <c r="BA3460" s="2">
        <v>0</v>
      </c>
      <c r="BB3460" s="2">
        <v>0</v>
      </c>
      <c r="BC3460" s="2">
        <v>124</v>
      </c>
      <c r="BD3460" s="2">
        <v>0</v>
      </c>
      <c r="BE3460" s="2">
        <v>0</v>
      </c>
      <c r="BF3460" s="2">
        <v>0</v>
      </c>
      <c r="BG3460" s="2">
        <v>0</v>
      </c>
      <c r="BH3460" s="2">
        <v>0</v>
      </c>
      <c r="BI3460" s="2">
        <v>0</v>
      </c>
      <c r="BJ3460" s="2">
        <v>0</v>
      </c>
      <c r="BK3460" s="2">
        <v>0</v>
      </c>
      <c r="BL3460" s="2">
        <v>7</v>
      </c>
      <c r="BM3460" s="2">
        <v>5</v>
      </c>
      <c r="BN3460" s="2">
        <v>6</v>
      </c>
      <c r="BO3460" s="2">
        <v>3</v>
      </c>
      <c r="BP3460" s="2">
        <v>13</v>
      </c>
      <c r="BQ3460" s="2">
        <v>20</v>
      </c>
      <c r="BR3460" s="2">
        <v>16</v>
      </c>
      <c r="BS3460" s="2">
        <v>0</v>
      </c>
      <c r="BT3460" s="2">
        <v>0</v>
      </c>
      <c r="BU3460" s="2">
        <v>0</v>
      </c>
      <c r="BV3460" s="2">
        <v>0</v>
      </c>
      <c r="BW3460" s="2">
        <v>0</v>
      </c>
      <c r="BX3460" s="2">
        <v>0</v>
      </c>
      <c r="BY3460" s="2">
        <v>0</v>
      </c>
      <c r="BZ3460" s="2">
        <v>0</v>
      </c>
      <c r="CA3460" s="2">
        <v>0</v>
      </c>
      <c r="CB3460" s="2">
        <v>0</v>
      </c>
      <c r="CC3460" s="2">
        <v>5</v>
      </c>
      <c r="CD3460" s="2">
        <v>0</v>
      </c>
      <c r="CE3460" s="2">
        <v>0</v>
      </c>
      <c r="CF3460" s="2">
        <v>0</v>
      </c>
      <c r="CG3460" s="2">
        <v>0</v>
      </c>
      <c r="CH3460" s="2">
        <v>0</v>
      </c>
      <c r="CI3460" s="2">
        <v>0</v>
      </c>
      <c r="CJ3460" s="2">
        <v>0</v>
      </c>
      <c r="CK3460" s="2">
        <v>5</v>
      </c>
      <c r="CL3460" s="2">
        <v>0</v>
      </c>
    </row>
    <row r="3461" spans="1:90" x14ac:dyDescent="0.25">
      <c r="A3461" t="s">
        <v>115</v>
      </c>
      <c r="B3461">
        <v>10101</v>
      </c>
      <c r="C3461" t="s">
        <v>106</v>
      </c>
      <c r="D3461">
        <v>1</v>
      </c>
      <c r="E3461">
        <v>8</v>
      </c>
      <c r="F3461">
        <v>269359</v>
      </c>
      <c r="G3461">
        <v>35269359</v>
      </c>
      <c r="H3461" t="s">
        <v>8316</v>
      </c>
      <c r="I3461">
        <v>100</v>
      </c>
      <c r="J3461" t="s">
        <v>107</v>
      </c>
      <c r="K3461" t="s">
        <v>2909</v>
      </c>
      <c r="L3461">
        <v>11</v>
      </c>
      <c r="M3461" t="s">
        <v>335</v>
      </c>
      <c r="N3461">
        <v>2860001</v>
      </c>
      <c r="O3461" t="s">
        <v>102</v>
      </c>
      <c r="P3461" t="s">
        <v>4064</v>
      </c>
      <c r="Q3461">
        <v>4678</v>
      </c>
      <c r="R3461">
        <v>11</v>
      </c>
      <c r="S3461">
        <v>39724746</v>
      </c>
      <c r="U3461" t="s">
        <v>8317</v>
      </c>
      <c r="V3461">
        <v>1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53</v>
      </c>
      <c r="AE3461" s="2">
        <v>36</v>
      </c>
      <c r="AF3461" s="2">
        <v>75</v>
      </c>
      <c r="AG3461" s="2">
        <v>63</v>
      </c>
      <c r="AH3461" s="2">
        <v>220</v>
      </c>
      <c r="AI3461" s="2">
        <v>174</v>
      </c>
      <c r="AJ3461" s="2">
        <v>161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0</v>
      </c>
      <c r="AU3461" s="2">
        <v>0</v>
      </c>
      <c r="AV3461" s="2">
        <v>0</v>
      </c>
      <c r="AW3461" s="2">
        <v>0</v>
      </c>
      <c r="AX3461" s="2">
        <v>0</v>
      </c>
      <c r="AY3461" s="2">
        <v>0</v>
      </c>
      <c r="AZ3461" s="2">
        <v>0</v>
      </c>
      <c r="BA3461" s="2">
        <v>0</v>
      </c>
      <c r="BB3461" s="2">
        <v>0</v>
      </c>
      <c r="BC3461" s="2">
        <v>0</v>
      </c>
      <c r="BD3461" s="2">
        <v>0</v>
      </c>
      <c r="BE3461" s="2">
        <v>0</v>
      </c>
      <c r="BF3461" s="2">
        <v>0</v>
      </c>
      <c r="BG3461" s="2">
        <v>0</v>
      </c>
      <c r="BH3461" s="2">
        <v>0</v>
      </c>
      <c r="BI3461" s="2">
        <v>0</v>
      </c>
      <c r="BJ3461" s="2">
        <v>0</v>
      </c>
      <c r="BK3461" s="2">
        <v>0</v>
      </c>
      <c r="BL3461" s="2">
        <v>2</v>
      </c>
      <c r="BM3461" s="2">
        <v>1</v>
      </c>
      <c r="BN3461" s="2">
        <v>4</v>
      </c>
      <c r="BO3461" s="2">
        <v>2</v>
      </c>
      <c r="BP3461" s="2">
        <v>10</v>
      </c>
      <c r="BQ3461" s="2">
        <v>8</v>
      </c>
      <c r="BR3461" s="2">
        <v>5</v>
      </c>
      <c r="BS3461" s="2">
        <v>0</v>
      </c>
      <c r="BT3461" s="2">
        <v>0</v>
      </c>
      <c r="BU3461" s="2">
        <v>0</v>
      </c>
      <c r="BV3461" s="2">
        <v>0</v>
      </c>
      <c r="BW3461" s="2">
        <v>0</v>
      </c>
      <c r="BX3461" s="2">
        <v>0</v>
      </c>
      <c r="BY3461" s="2">
        <v>0</v>
      </c>
      <c r="BZ3461" s="2">
        <v>0</v>
      </c>
      <c r="CA3461" s="2">
        <v>0</v>
      </c>
      <c r="CB3461" s="2">
        <v>0</v>
      </c>
      <c r="CC3461" s="2">
        <v>0</v>
      </c>
      <c r="CD3461" s="2">
        <v>0</v>
      </c>
      <c r="CE3461" s="2">
        <v>0</v>
      </c>
      <c r="CF3461" s="2">
        <v>0</v>
      </c>
      <c r="CG3461" s="2">
        <v>0</v>
      </c>
      <c r="CH3461" s="2">
        <v>0</v>
      </c>
      <c r="CI3461" s="2">
        <v>0</v>
      </c>
      <c r="CJ3461" s="2">
        <v>0</v>
      </c>
      <c r="CK3461" s="2">
        <v>0</v>
      </c>
      <c r="CL3461" s="2">
        <v>0</v>
      </c>
    </row>
    <row r="3462" spans="1:90" x14ac:dyDescent="0.25">
      <c r="A3462" t="s">
        <v>115</v>
      </c>
      <c r="B3462">
        <v>10101</v>
      </c>
      <c r="C3462" t="s">
        <v>106</v>
      </c>
      <c r="D3462">
        <v>1</v>
      </c>
      <c r="E3462">
        <v>8</v>
      </c>
      <c r="F3462">
        <v>139</v>
      </c>
      <c r="G3462">
        <v>35000139</v>
      </c>
      <c r="H3462" t="s">
        <v>3591</v>
      </c>
      <c r="I3462">
        <v>100</v>
      </c>
      <c r="J3462" t="s">
        <v>107</v>
      </c>
      <c r="K3462" t="s">
        <v>355</v>
      </c>
      <c r="L3462">
        <v>63</v>
      </c>
      <c r="M3462" t="s">
        <v>356</v>
      </c>
      <c r="N3462">
        <v>2919100</v>
      </c>
      <c r="O3462" t="s">
        <v>92</v>
      </c>
      <c r="P3462" t="s">
        <v>3592</v>
      </c>
      <c r="Q3462">
        <v>13</v>
      </c>
      <c r="R3462">
        <v>11</v>
      </c>
      <c r="S3462">
        <v>39757083</v>
      </c>
      <c r="T3462">
        <v>39918399</v>
      </c>
      <c r="U3462" t="s">
        <v>3593</v>
      </c>
      <c r="V3462">
        <v>1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61</v>
      </c>
      <c r="AE3462" s="2">
        <v>62</v>
      </c>
      <c r="AF3462" s="2">
        <v>56</v>
      </c>
      <c r="AG3462" s="2">
        <v>74</v>
      </c>
      <c r="AH3462" s="2">
        <v>384</v>
      </c>
      <c r="AI3462" s="2">
        <v>420</v>
      </c>
      <c r="AJ3462" s="2">
        <v>300</v>
      </c>
      <c r="AK3462" s="2">
        <v>0</v>
      </c>
      <c r="AL3462" s="2">
        <v>0</v>
      </c>
      <c r="AM3462" s="2">
        <v>0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0</v>
      </c>
      <c r="AU3462" s="2">
        <v>130</v>
      </c>
      <c r="AV3462" s="2">
        <v>0</v>
      </c>
      <c r="AW3462" s="2">
        <v>0</v>
      </c>
      <c r="AX3462" s="2">
        <v>0</v>
      </c>
      <c r="AY3462" s="2">
        <v>0</v>
      </c>
      <c r="AZ3462" s="2">
        <v>0</v>
      </c>
      <c r="BA3462" s="2">
        <v>0</v>
      </c>
      <c r="BB3462" s="2">
        <v>0</v>
      </c>
      <c r="BC3462" s="2">
        <v>0</v>
      </c>
      <c r="BD3462" s="2">
        <v>0</v>
      </c>
      <c r="BE3462" s="2">
        <v>0</v>
      </c>
      <c r="BF3462" s="2">
        <v>0</v>
      </c>
      <c r="BG3462" s="2">
        <v>0</v>
      </c>
      <c r="BH3462" s="2">
        <v>0</v>
      </c>
      <c r="BI3462" s="2">
        <v>0</v>
      </c>
      <c r="BJ3462" s="2">
        <v>0</v>
      </c>
      <c r="BK3462" s="2">
        <v>0</v>
      </c>
      <c r="BL3462" s="2">
        <v>3</v>
      </c>
      <c r="BM3462" s="2">
        <v>4</v>
      </c>
      <c r="BN3462" s="2">
        <v>4</v>
      </c>
      <c r="BO3462" s="2">
        <v>4</v>
      </c>
      <c r="BP3462" s="2">
        <v>14</v>
      </c>
      <c r="BQ3462" s="2">
        <v>16</v>
      </c>
      <c r="BR3462" s="2">
        <v>12</v>
      </c>
      <c r="BS3462" s="2">
        <v>0</v>
      </c>
      <c r="BT3462" s="2">
        <v>0</v>
      </c>
      <c r="BU3462" s="2">
        <v>0</v>
      </c>
      <c r="BV3462" s="2">
        <v>0</v>
      </c>
      <c r="BW3462" s="2">
        <v>0</v>
      </c>
      <c r="BX3462" s="2">
        <v>0</v>
      </c>
      <c r="BY3462" s="2">
        <v>0</v>
      </c>
      <c r="BZ3462" s="2">
        <v>0</v>
      </c>
      <c r="CA3462" s="2">
        <v>0</v>
      </c>
      <c r="CB3462" s="2">
        <v>0</v>
      </c>
      <c r="CC3462" s="2">
        <v>3</v>
      </c>
      <c r="CD3462" s="2">
        <v>0</v>
      </c>
      <c r="CE3462" s="2">
        <v>0</v>
      </c>
      <c r="CF3462" s="2">
        <v>0</v>
      </c>
      <c r="CG3462" s="2">
        <v>0</v>
      </c>
      <c r="CH3462" s="2">
        <v>0</v>
      </c>
      <c r="CI3462" s="2">
        <v>0</v>
      </c>
      <c r="CJ3462" s="2">
        <v>0</v>
      </c>
      <c r="CK3462" s="2">
        <v>0</v>
      </c>
      <c r="CL3462" s="2">
        <v>0</v>
      </c>
    </row>
    <row r="3463" spans="1:90" x14ac:dyDescent="0.25">
      <c r="A3463" t="s">
        <v>115</v>
      </c>
      <c r="B3463">
        <v>10101</v>
      </c>
      <c r="C3463" t="s">
        <v>106</v>
      </c>
      <c r="D3463">
        <v>1</v>
      </c>
      <c r="E3463">
        <v>8</v>
      </c>
      <c r="F3463">
        <v>904259</v>
      </c>
      <c r="G3463">
        <v>35904259</v>
      </c>
      <c r="H3463" t="s">
        <v>4709</v>
      </c>
      <c r="I3463">
        <v>100</v>
      </c>
      <c r="J3463" t="s">
        <v>107</v>
      </c>
      <c r="K3463" t="s">
        <v>4710</v>
      </c>
      <c r="L3463">
        <v>95</v>
      </c>
      <c r="M3463" t="s">
        <v>2071</v>
      </c>
      <c r="N3463">
        <v>5158240</v>
      </c>
      <c r="O3463" t="s">
        <v>92</v>
      </c>
      <c r="P3463" t="s">
        <v>4711</v>
      </c>
      <c r="Q3463">
        <v>235</v>
      </c>
      <c r="R3463">
        <v>11</v>
      </c>
      <c r="S3463">
        <v>39044417</v>
      </c>
      <c r="T3463">
        <v>39048218</v>
      </c>
      <c r="U3463" t="s">
        <v>4712</v>
      </c>
      <c r="V3463">
        <v>1</v>
      </c>
      <c r="W3463" s="2">
        <v>0</v>
      </c>
      <c r="X3463" s="2">
        <v>0</v>
      </c>
      <c r="Y3463" s="2">
        <v>49</v>
      </c>
      <c r="Z3463" s="2">
        <v>36</v>
      </c>
      <c r="AA3463" s="2">
        <v>25</v>
      </c>
      <c r="AB3463" s="2">
        <v>37</v>
      </c>
      <c r="AC3463" s="2">
        <v>31</v>
      </c>
      <c r="AD3463" s="2">
        <v>77</v>
      </c>
      <c r="AE3463" s="2">
        <v>72</v>
      </c>
      <c r="AF3463" s="2">
        <v>48</v>
      </c>
      <c r="AG3463" s="2">
        <v>58</v>
      </c>
      <c r="AH3463" s="2">
        <v>179</v>
      </c>
      <c r="AI3463" s="2">
        <v>192</v>
      </c>
      <c r="AJ3463" s="2">
        <v>120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0</v>
      </c>
      <c r="AU3463" s="2">
        <v>0</v>
      </c>
      <c r="AV3463" s="2">
        <v>0</v>
      </c>
      <c r="AW3463" s="2">
        <v>0</v>
      </c>
      <c r="AX3463" s="2">
        <v>0</v>
      </c>
      <c r="AY3463" s="2">
        <v>0</v>
      </c>
      <c r="AZ3463" s="2">
        <v>0</v>
      </c>
      <c r="BA3463" s="2">
        <v>0</v>
      </c>
      <c r="BB3463" s="2">
        <v>0</v>
      </c>
      <c r="BC3463" s="2">
        <v>59</v>
      </c>
      <c r="BD3463" s="2">
        <v>0</v>
      </c>
      <c r="BE3463" s="2">
        <v>0</v>
      </c>
      <c r="BF3463" s="2">
        <v>0</v>
      </c>
      <c r="BG3463" s="2">
        <v>2</v>
      </c>
      <c r="BH3463" s="2">
        <v>2</v>
      </c>
      <c r="BI3463" s="2">
        <v>1</v>
      </c>
      <c r="BJ3463" s="2">
        <v>2</v>
      </c>
      <c r="BK3463" s="2">
        <v>1</v>
      </c>
      <c r="BL3463" s="2">
        <v>5</v>
      </c>
      <c r="BM3463" s="2">
        <v>3</v>
      </c>
      <c r="BN3463" s="2">
        <v>3</v>
      </c>
      <c r="BO3463" s="2">
        <v>2</v>
      </c>
      <c r="BP3463" s="2">
        <v>10</v>
      </c>
      <c r="BQ3463" s="2">
        <v>8</v>
      </c>
      <c r="BR3463" s="2">
        <v>5</v>
      </c>
      <c r="BS3463" s="2">
        <v>0</v>
      </c>
      <c r="BT3463" s="2">
        <v>0</v>
      </c>
      <c r="BU3463" s="2">
        <v>0</v>
      </c>
      <c r="BV3463" s="2">
        <v>0</v>
      </c>
      <c r="BW3463" s="2">
        <v>0</v>
      </c>
      <c r="BX3463" s="2">
        <v>0</v>
      </c>
      <c r="BY3463" s="2">
        <v>0</v>
      </c>
      <c r="BZ3463" s="2">
        <v>0</v>
      </c>
      <c r="CA3463" s="2">
        <v>0</v>
      </c>
      <c r="CB3463" s="2">
        <v>0</v>
      </c>
      <c r="CC3463" s="2">
        <v>0</v>
      </c>
      <c r="CD3463" s="2">
        <v>0</v>
      </c>
      <c r="CE3463" s="2">
        <v>0</v>
      </c>
      <c r="CF3463" s="2">
        <v>0</v>
      </c>
      <c r="CG3463" s="2">
        <v>0</v>
      </c>
      <c r="CH3463" s="2">
        <v>0</v>
      </c>
      <c r="CI3463" s="2">
        <v>0</v>
      </c>
      <c r="CJ3463" s="2">
        <v>0</v>
      </c>
      <c r="CK3463" s="2">
        <v>2</v>
      </c>
      <c r="CL3463" s="2">
        <v>0</v>
      </c>
    </row>
    <row r="3464" spans="1:90" x14ac:dyDescent="0.25">
      <c r="A3464" t="s">
        <v>115</v>
      </c>
      <c r="B3464">
        <v>10101</v>
      </c>
      <c r="C3464" t="s">
        <v>106</v>
      </c>
      <c r="D3464">
        <v>1</v>
      </c>
      <c r="E3464">
        <v>8</v>
      </c>
      <c r="F3464">
        <v>401</v>
      </c>
      <c r="G3464">
        <v>35000401</v>
      </c>
      <c r="H3464" t="s">
        <v>9296</v>
      </c>
      <c r="I3464">
        <v>100</v>
      </c>
      <c r="J3464" t="s">
        <v>107</v>
      </c>
      <c r="K3464" t="s">
        <v>2988</v>
      </c>
      <c r="L3464">
        <v>29</v>
      </c>
      <c r="M3464" t="s">
        <v>109</v>
      </c>
      <c r="N3464">
        <v>2965170</v>
      </c>
      <c r="O3464" t="s">
        <v>92</v>
      </c>
      <c r="P3464" t="s">
        <v>9297</v>
      </c>
      <c r="Q3464">
        <v>33</v>
      </c>
      <c r="R3464">
        <v>11</v>
      </c>
      <c r="S3464">
        <v>39913701</v>
      </c>
      <c r="T3464">
        <v>39922472</v>
      </c>
      <c r="U3464" t="s">
        <v>9298</v>
      </c>
      <c r="V3464">
        <v>1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160</v>
      </c>
      <c r="AE3464" s="2">
        <v>130</v>
      </c>
      <c r="AF3464" s="2">
        <v>109</v>
      </c>
      <c r="AG3464" s="2">
        <v>141</v>
      </c>
      <c r="AH3464" s="2">
        <v>233</v>
      </c>
      <c r="AI3464" s="2">
        <v>265</v>
      </c>
      <c r="AJ3464" s="2">
        <v>244</v>
      </c>
      <c r="AK3464" s="2">
        <v>0</v>
      </c>
      <c r="AL3464" s="2">
        <v>0</v>
      </c>
      <c r="AM3464" s="2">
        <v>0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0</v>
      </c>
      <c r="AU3464" s="2">
        <v>0</v>
      </c>
      <c r="AV3464" s="2">
        <v>0</v>
      </c>
      <c r="AW3464" s="2">
        <v>0</v>
      </c>
      <c r="AX3464" s="2">
        <v>0</v>
      </c>
      <c r="AY3464" s="2">
        <v>0</v>
      </c>
      <c r="AZ3464" s="2">
        <v>0</v>
      </c>
      <c r="BA3464" s="2">
        <v>0</v>
      </c>
      <c r="BB3464" s="2">
        <v>0</v>
      </c>
      <c r="BC3464" s="2">
        <v>147</v>
      </c>
      <c r="BD3464" s="2">
        <v>0</v>
      </c>
      <c r="BE3464" s="2">
        <v>0</v>
      </c>
      <c r="BF3464" s="2">
        <v>0</v>
      </c>
      <c r="BG3464" s="2">
        <v>0</v>
      </c>
      <c r="BH3464" s="2">
        <v>0</v>
      </c>
      <c r="BI3464" s="2">
        <v>0</v>
      </c>
      <c r="BJ3464" s="2">
        <v>0</v>
      </c>
      <c r="BK3464" s="2">
        <v>0</v>
      </c>
      <c r="BL3464" s="2">
        <v>9</v>
      </c>
      <c r="BM3464" s="2">
        <v>8</v>
      </c>
      <c r="BN3464" s="2">
        <v>5</v>
      </c>
      <c r="BO3464" s="2">
        <v>6</v>
      </c>
      <c r="BP3464" s="2">
        <v>13</v>
      </c>
      <c r="BQ3464" s="2">
        <v>12</v>
      </c>
      <c r="BR3464" s="2">
        <v>11</v>
      </c>
      <c r="BS3464" s="2">
        <v>0</v>
      </c>
      <c r="BT3464" s="2">
        <v>0</v>
      </c>
      <c r="BU3464" s="2">
        <v>0</v>
      </c>
      <c r="BV3464" s="2">
        <v>0</v>
      </c>
      <c r="BW3464" s="2">
        <v>0</v>
      </c>
      <c r="BX3464" s="2">
        <v>0</v>
      </c>
      <c r="BY3464" s="2">
        <v>0</v>
      </c>
      <c r="BZ3464" s="2">
        <v>0</v>
      </c>
      <c r="CA3464" s="2">
        <v>0</v>
      </c>
      <c r="CB3464" s="2">
        <v>0</v>
      </c>
      <c r="CC3464" s="2">
        <v>0</v>
      </c>
      <c r="CD3464" s="2">
        <v>0</v>
      </c>
      <c r="CE3464" s="2">
        <v>0</v>
      </c>
      <c r="CF3464" s="2">
        <v>0</v>
      </c>
      <c r="CG3464" s="2">
        <v>0</v>
      </c>
      <c r="CH3464" s="2">
        <v>0</v>
      </c>
      <c r="CI3464" s="2">
        <v>0</v>
      </c>
      <c r="CJ3464" s="2">
        <v>0</v>
      </c>
      <c r="CK3464" s="2">
        <v>7</v>
      </c>
      <c r="CL3464" s="2">
        <v>0</v>
      </c>
    </row>
    <row r="3465" spans="1:90" x14ac:dyDescent="0.25">
      <c r="A3465" t="s">
        <v>115</v>
      </c>
      <c r="B3465">
        <v>10101</v>
      </c>
      <c r="C3465" t="s">
        <v>106</v>
      </c>
      <c r="D3465">
        <v>1</v>
      </c>
      <c r="E3465">
        <v>8</v>
      </c>
      <c r="F3465">
        <v>37102</v>
      </c>
      <c r="G3465">
        <v>35037102</v>
      </c>
      <c r="H3465" t="s">
        <v>7863</v>
      </c>
      <c r="I3465">
        <v>100</v>
      </c>
      <c r="J3465" t="s">
        <v>107</v>
      </c>
      <c r="K3465" t="s">
        <v>335</v>
      </c>
      <c r="L3465">
        <v>11</v>
      </c>
      <c r="M3465" t="s">
        <v>335</v>
      </c>
      <c r="N3465">
        <v>2844120</v>
      </c>
      <c r="O3465" t="s">
        <v>92</v>
      </c>
      <c r="P3465" t="s">
        <v>7864</v>
      </c>
      <c r="Q3465">
        <v>406</v>
      </c>
      <c r="R3465">
        <v>11</v>
      </c>
      <c r="S3465">
        <v>39213300</v>
      </c>
      <c r="U3465" t="s">
        <v>7865</v>
      </c>
      <c r="V3465">
        <v>1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48</v>
      </c>
      <c r="AH3465" s="2">
        <v>264</v>
      </c>
      <c r="AI3465" s="2">
        <v>215</v>
      </c>
      <c r="AJ3465" s="2">
        <v>215</v>
      </c>
      <c r="AK3465" s="2">
        <v>0</v>
      </c>
      <c r="AL3465" s="2">
        <v>0</v>
      </c>
      <c r="AM3465" s="2">
        <v>0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0</v>
      </c>
      <c r="AU3465" s="2">
        <v>251</v>
      </c>
      <c r="AV3465" s="2">
        <v>0</v>
      </c>
      <c r="AW3465" s="2">
        <v>0</v>
      </c>
      <c r="AX3465" s="2">
        <v>0</v>
      </c>
      <c r="AY3465" s="2">
        <v>0</v>
      </c>
      <c r="AZ3465" s="2">
        <v>0</v>
      </c>
      <c r="BA3465" s="2">
        <v>0</v>
      </c>
      <c r="BB3465" s="2">
        <v>0</v>
      </c>
      <c r="BC3465" s="2">
        <v>46</v>
      </c>
      <c r="BD3465" s="2">
        <v>0</v>
      </c>
      <c r="BE3465" s="2">
        <v>0</v>
      </c>
      <c r="BF3465" s="2">
        <v>0</v>
      </c>
      <c r="BG3465" s="2">
        <v>0</v>
      </c>
      <c r="BH3465" s="2">
        <v>0</v>
      </c>
      <c r="BI3465" s="2">
        <v>0</v>
      </c>
      <c r="BJ3465" s="2">
        <v>0</v>
      </c>
      <c r="BK3465" s="2">
        <v>0</v>
      </c>
      <c r="BL3465" s="2">
        <v>0</v>
      </c>
      <c r="BM3465" s="2">
        <v>0</v>
      </c>
      <c r="BN3465" s="2">
        <v>0</v>
      </c>
      <c r="BO3465" s="2">
        <v>3</v>
      </c>
      <c r="BP3465" s="2">
        <v>11</v>
      </c>
      <c r="BQ3465" s="2">
        <v>12</v>
      </c>
      <c r="BR3465" s="2">
        <v>10</v>
      </c>
      <c r="BS3465" s="2">
        <v>0</v>
      </c>
      <c r="BT3465" s="2">
        <v>0</v>
      </c>
      <c r="BU3465" s="2">
        <v>0</v>
      </c>
      <c r="BV3465" s="2">
        <v>0</v>
      </c>
      <c r="BW3465" s="2">
        <v>0</v>
      </c>
      <c r="BX3465" s="2">
        <v>0</v>
      </c>
      <c r="BY3465" s="2">
        <v>0</v>
      </c>
      <c r="BZ3465" s="2">
        <v>0</v>
      </c>
      <c r="CA3465" s="2">
        <v>0</v>
      </c>
      <c r="CB3465" s="2">
        <v>0</v>
      </c>
      <c r="CC3465" s="2">
        <v>6</v>
      </c>
      <c r="CD3465" s="2">
        <v>0</v>
      </c>
      <c r="CE3465" s="2">
        <v>0</v>
      </c>
      <c r="CF3465" s="2">
        <v>0</v>
      </c>
      <c r="CG3465" s="2">
        <v>0</v>
      </c>
      <c r="CH3465" s="2">
        <v>0</v>
      </c>
      <c r="CI3465" s="2">
        <v>0</v>
      </c>
      <c r="CJ3465" s="2">
        <v>0</v>
      </c>
      <c r="CK3465" s="2">
        <v>3</v>
      </c>
      <c r="CL3465" s="2">
        <v>0</v>
      </c>
    </row>
    <row r="3466" spans="1:90" x14ac:dyDescent="0.25">
      <c r="A3466" t="s">
        <v>115</v>
      </c>
      <c r="B3466">
        <v>10101</v>
      </c>
      <c r="C3466" t="s">
        <v>106</v>
      </c>
      <c r="D3466">
        <v>1</v>
      </c>
      <c r="E3466">
        <v>8</v>
      </c>
      <c r="F3466">
        <v>474</v>
      </c>
      <c r="G3466">
        <v>35000474</v>
      </c>
      <c r="H3466" t="s">
        <v>18747</v>
      </c>
      <c r="I3466">
        <v>100</v>
      </c>
      <c r="J3466" t="s">
        <v>107</v>
      </c>
      <c r="K3466" t="s">
        <v>108</v>
      </c>
      <c r="L3466">
        <v>29</v>
      </c>
      <c r="M3466" t="s">
        <v>109</v>
      </c>
      <c r="N3466">
        <v>2929000</v>
      </c>
      <c r="O3466" t="s">
        <v>92</v>
      </c>
      <c r="P3466" t="s">
        <v>15882</v>
      </c>
      <c r="Q3466">
        <v>355</v>
      </c>
      <c r="R3466">
        <v>11</v>
      </c>
      <c r="S3466">
        <v>39751477</v>
      </c>
      <c r="T3466">
        <v>39922085</v>
      </c>
      <c r="U3466" t="s">
        <v>18748</v>
      </c>
      <c r="V3466">
        <v>1</v>
      </c>
      <c r="W3466" s="2">
        <v>0</v>
      </c>
      <c r="X3466" s="2">
        <v>0</v>
      </c>
      <c r="Y3466" s="2">
        <v>67</v>
      </c>
      <c r="Z3466" s="2">
        <v>87</v>
      </c>
      <c r="AA3466" s="2">
        <v>98</v>
      </c>
      <c r="AB3466" s="2">
        <v>83</v>
      </c>
      <c r="AC3466" s="2">
        <v>86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0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0</v>
      </c>
      <c r="AU3466" s="2">
        <v>0</v>
      </c>
      <c r="AV3466" s="2">
        <v>0</v>
      </c>
      <c r="AW3466" s="2">
        <v>0</v>
      </c>
      <c r="AX3466" s="2">
        <v>0</v>
      </c>
      <c r="AY3466" s="2">
        <v>0</v>
      </c>
      <c r="AZ3466" s="2">
        <v>0</v>
      </c>
      <c r="BA3466" s="2">
        <v>0</v>
      </c>
      <c r="BB3466" s="2">
        <v>0</v>
      </c>
      <c r="BC3466" s="2">
        <v>0</v>
      </c>
      <c r="BD3466" s="2">
        <v>2</v>
      </c>
      <c r="BE3466" s="2">
        <v>0</v>
      </c>
      <c r="BF3466" s="2">
        <v>0</v>
      </c>
      <c r="BG3466" s="2">
        <v>3</v>
      </c>
      <c r="BH3466" s="2">
        <v>3</v>
      </c>
      <c r="BI3466" s="2">
        <v>6</v>
      </c>
      <c r="BJ3466" s="2">
        <v>4</v>
      </c>
      <c r="BK3466" s="2">
        <v>5</v>
      </c>
      <c r="BL3466" s="2">
        <v>0</v>
      </c>
      <c r="BM3466" s="2">
        <v>0</v>
      </c>
      <c r="BN3466" s="2">
        <v>0</v>
      </c>
      <c r="BO3466" s="2">
        <v>0</v>
      </c>
      <c r="BP3466" s="2">
        <v>0</v>
      </c>
      <c r="BQ3466" s="2">
        <v>0</v>
      </c>
      <c r="BR3466" s="2">
        <v>0</v>
      </c>
      <c r="BS3466" s="2">
        <v>0</v>
      </c>
      <c r="BT3466" s="2">
        <v>0</v>
      </c>
      <c r="BU3466" s="2">
        <v>0</v>
      </c>
      <c r="BV3466" s="2">
        <v>0</v>
      </c>
      <c r="BW3466" s="2">
        <v>0</v>
      </c>
      <c r="BX3466" s="2">
        <v>0</v>
      </c>
      <c r="BY3466" s="2">
        <v>0</v>
      </c>
      <c r="BZ3466" s="2">
        <v>0</v>
      </c>
      <c r="CA3466" s="2">
        <v>0</v>
      </c>
      <c r="CB3466" s="2">
        <v>0</v>
      </c>
      <c r="CC3466" s="2">
        <v>0</v>
      </c>
      <c r="CD3466" s="2">
        <v>0</v>
      </c>
      <c r="CE3466" s="2">
        <v>0</v>
      </c>
      <c r="CF3466" s="2">
        <v>0</v>
      </c>
      <c r="CG3466" s="2">
        <v>0</v>
      </c>
      <c r="CH3466" s="2">
        <v>0</v>
      </c>
      <c r="CI3466" s="2">
        <v>0</v>
      </c>
      <c r="CJ3466" s="2">
        <v>0</v>
      </c>
      <c r="CK3466" s="2">
        <v>0</v>
      </c>
      <c r="CL3466" s="2">
        <v>2</v>
      </c>
    </row>
    <row r="3467" spans="1:90" x14ac:dyDescent="0.25">
      <c r="A3467" t="s">
        <v>115</v>
      </c>
      <c r="B3467">
        <v>10101</v>
      </c>
      <c r="C3467" t="s">
        <v>106</v>
      </c>
      <c r="D3467">
        <v>1</v>
      </c>
      <c r="E3467">
        <v>8</v>
      </c>
      <c r="F3467">
        <v>36456</v>
      </c>
      <c r="G3467">
        <v>35036456</v>
      </c>
      <c r="H3467" t="s">
        <v>5564</v>
      </c>
      <c r="I3467">
        <v>100</v>
      </c>
      <c r="J3467" t="s">
        <v>107</v>
      </c>
      <c r="K3467" t="s">
        <v>1264</v>
      </c>
      <c r="L3467">
        <v>61</v>
      </c>
      <c r="M3467" t="s">
        <v>771</v>
      </c>
      <c r="N3467">
        <v>5223070</v>
      </c>
      <c r="O3467" t="s">
        <v>1264</v>
      </c>
      <c r="P3467" t="s">
        <v>1265</v>
      </c>
      <c r="Q3467">
        <v>479</v>
      </c>
      <c r="R3467">
        <v>11</v>
      </c>
      <c r="S3467">
        <v>39156177</v>
      </c>
      <c r="T3467">
        <v>39170773</v>
      </c>
      <c r="U3467" t="s">
        <v>5565</v>
      </c>
      <c r="V3467">
        <v>1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89</v>
      </c>
      <c r="AE3467" s="2">
        <v>89</v>
      </c>
      <c r="AF3467" s="2">
        <v>76</v>
      </c>
      <c r="AG3467" s="2">
        <v>99</v>
      </c>
      <c r="AH3467" s="2">
        <v>177</v>
      </c>
      <c r="AI3467" s="2">
        <v>191</v>
      </c>
      <c r="AJ3467" s="2">
        <v>182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0</v>
      </c>
      <c r="AU3467" s="2">
        <v>0</v>
      </c>
      <c r="AV3467" s="2">
        <v>0</v>
      </c>
      <c r="AW3467" s="2">
        <v>0</v>
      </c>
      <c r="AX3467" s="2">
        <v>0</v>
      </c>
      <c r="AY3467" s="2">
        <v>0</v>
      </c>
      <c r="AZ3467" s="2">
        <v>0</v>
      </c>
      <c r="BA3467" s="2">
        <v>0</v>
      </c>
      <c r="BB3467" s="2">
        <v>0</v>
      </c>
      <c r="BC3467" s="2">
        <v>81</v>
      </c>
      <c r="BD3467" s="2">
        <v>0</v>
      </c>
      <c r="BE3467" s="2">
        <v>0</v>
      </c>
      <c r="BF3467" s="2">
        <v>0</v>
      </c>
      <c r="BG3467" s="2">
        <v>0</v>
      </c>
      <c r="BH3467" s="2">
        <v>0</v>
      </c>
      <c r="BI3467" s="2">
        <v>0</v>
      </c>
      <c r="BJ3467" s="2">
        <v>0</v>
      </c>
      <c r="BK3467" s="2">
        <v>0</v>
      </c>
      <c r="BL3467" s="2">
        <v>4</v>
      </c>
      <c r="BM3467" s="2">
        <v>3</v>
      </c>
      <c r="BN3467" s="2">
        <v>5</v>
      </c>
      <c r="BO3467" s="2">
        <v>4</v>
      </c>
      <c r="BP3467" s="2">
        <v>8</v>
      </c>
      <c r="BQ3467" s="2">
        <v>8</v>
      </c>
      <c r="BR3467" s="2">
        <v>8</v>
      </c>
      <c r="BS3467" s="2">
        <v>0</v>
      </c>
      <c r="BT3467" s="2">
        <v>0</v>
      </c>
      <c r="BU3467" s="2">
        <v>0</v>
      </c>
      <c r="BV3467" s="2">
        <v>0</v>
      </c>
      <c r="BW3467" s="2">
        <v>0</v>
      </c>
      <c r="BX3467" s="2">
        <v>0</v>
      </c>
      <c r="BY3467" s="2">
        <v>0</v>
      </c>
      <c r="BZ3467" s="2">
        <v>0</v>
      </c>
      <c r="CA3467" s="2">
        <v>0</v>
      </c>
      <c r="CB3467" s="2">
        <v>0</v>
      </c>
      <c r="CC3467" s="2">
        <v>0</v>
      </c>
      <c r="CD3467" s="2">
        <v>0</v>
      </c>
      <c r="CE3467" s="2">
        <v>0</v>
      </c>
      <c r="CF3467" s="2">
        <v>0</v>
      </c>
      <c r="CG3467" s="2">
        <v>0</v>
      </c>
      <c r="CH3467" s="2">
        <v>0</v>
      </c>
      <c r="CI3467" s="2">
        <v>0</v>
      </c>
      <c r="CJ3467" s="2">
        <v>0</v>
      </c>
      <c r="CK3467" s="2">
        <v>4</v>
      </c>
      <c r="CL3467" s="2">
        <v>0</v>
      </c>
    </row>
    <row r="3468" spans="1:90" x14ac:dyDescent="0.25">
      <c r="A3468" t="s">
        <v>115</v>
      </c>
      <c r="B3468">
        <v>10101</v>
      </c>
      <c r="C3468" t="s">
        <v>106</v>
      </c>
      <c r="D3468">
        <v>1</v>
      </c>
      <c r="E3468">
        <v>8</v>
      </c>
      <c r="F3468">
        <v>37710</v>
      </c>
      <c r="G3468">
        <v>35037710</v>
      </c>
      <c r="H3468" t="s">
        <v>12296</v>
      </c>
      <c r="I3468">
        <v>100</v>
      </c>
      <c r="J3468" t="s">
        <v>107</v>
      </c>
      <c r="K3468" t="s">
        <v>108</v>
      </c>
      <c r="L3468">
        <v>29</v>
      </c>
      <c r="M3468" t="s">
        <v>109</v>
      </c>
      <c r="N3468">
        <v>2960000</v>
      </c>
      <c r="O3468" t="s">
        <v>92</v>
      </c>
      <c r="P3468" t="s">
        <v>12297</v>
      </c>
      <c r="Q3468">
        <v>929</v>
      </c>
      <c r="R3468">
        <v>11</v>
      </c>
      <c r="S3468">
        <v>39751483</v>
      </c>
      <c r="T3468">
        <v>39910882</v>
      </c>
      <c r="U3468" t="s">
        <v>12298</v>
      </c>
      <c r="V3468">
        <v>1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117</v>
      </c>
      <c r="AI3468" s="2">
        <v>118</v>
      </c>
      <c r="AJ3468" s="2">
        <v>115</v>
      </c>
      <c r="AK3468" s="2">
        <v>0</v>
      </c>
      <c r="AL3468" s="2">
        <v>0</v>
      </c>
      <c r="AM3468" s="2">
        <v>0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0</v>
      </c>
      <c r="AU3468" s="2">
        <v>0</v>
      </c>
      <c r="AV3468" s="2">
        <v>0</v>
      </c>
      <c r="AW3468" s="2">
        <v>0</v>
      </c>
      <c r="AX3468" s="2">
        <v>0</v>
      </c>
      <c r="AY3468" s="2">
        <v>0</v>
      </c>
      <c r="AZ3468" s="2">
        <v>0</v>
      </c>
      <c r="BA3468" s="2">
        <v>0</v>
      </c>
      <c r="BB3468" s="2">
        <v>0</v>
      </c>
      <c r="BC3468" s="2">
        <v>0</v>
      </c>
      <c r="BD3468" s="2">
        <v>0</v>
      </c>
      <c r="BE3468" s="2">
        <v>0</v>
      </c>
      <c r="BF3468" s="2">
        <v>0</v>
      </c>
      <c r="BG3468" s="2">
        <v>0</v>
      </c>
      <c r="BH3468" s="2">
        <v>0</v>
      </c>
      <c r="BI3468" s="2">
        <v>0</v>
      </c>
      <c r="BJ3468" s="2">
        <v>0</v>
      </c>
      <c r="BK3468" s="2">
        <v>0</v>
      </c>
      <c r="BL3468" s="2">
        <v>0</v>
      </c>
      <c r="BM3468" s="2">
        <v>0</v>
      </c>
      <c r="BN3468" s="2">
        <v>0</v>
      </c>
      <c r="BO3468" s="2">
        <v>0</v>
      </c>
      <c r="BP3468" s="2">
        <v>4</v>
      </c>
      <c r="BQ3468" s="2">
        <v>5</v>
      </c>
      <c r="BR3468" s="2">
        <v>4</v>
      </c>
      <c r="BS3468" s="2">
        <v>0</v>
      </c>
      <c r="BT3468" s="2">
        <v>0</v>
      </c>
      <c r="BU3468" s="2">
        <v>0</v>
      </c>
      <c r="BV3468" s="2">
        <v>0</v>
      </c>
      <c r="BW3468" s="2">
        <v>0</v>
      </c>
      <c r="BX3468" s="2">
        <v>0</v>
      </c>
      <c r="BY3468" s="2">
        <v>0</v>
      </c>
      <c r="BZ3468" s="2">
        <v>0</v>
      </c>
      <c r="CA3468" s="2">
        <v>0</v>
      </c>
      <c r="CB3468" s="2">
        <v>0</v>
      </c>
      <c r="CC3468" s="2">
        <v>0</v>
      </c>
      <c r="CD3468" s="2">
        <v>0</v>
      </c>
      <c r="CE3468" s="2">
        <v>0</v>
      </c>
      <c r="CF3468" s="2">
        <v>0</v>
      </c>
      <c r="CG3468" s="2">
        <v>0</v>
      </c>
      <c r="CH3468" s="2">
        <v>0</v>
      </c>
      <c r="CI3468" s="2">
        <v>0</v>
      </c>
      <c r="CJ3468" s="2">
        <v>0</v>
      </c>
      <c r="CK3468" s="2">
        <v>0</v>
      </c>
      <c r="CL3468" s="2">
        <v>0</v>
      </c>
    </row>
    <row r="3469" spans="1:90" x14ac:dyDescent="0.25">
      <c r="A3469" t="s">
        <v>115</v>
      </c>
      <c r="B3469">
        <v>10101</v>
      </c>
      <c r="C3469" t="s">
        <v>106</v>
      </c>
      <c r="D3469">
        <v>1</v>
      </c>
      <c r="E3469">
        <v>8</v>
      </c>
      <c r="F3469">
        <v>457243</v>
      </c>
      <c r="G3469">
        <v>35457243</v>
      </c>
      <c r="H3469" t="s">
        <v>6775</v>
      </c>
      <c r="I3469">
        <v>100</v>
      </c>
      <c r="J3469" t="s">
        <v>107</v>
      </c>
      <c r="K3469" t="s">
        <v>2482</v>
      </c>
      <c r="L3469">
        <v>3</v>
      </c>
      <c r="M3469" t="s">
        <v>1825</v>
      </c>
      <c r="N3469">
        <v>5267040</v>
      </c>
      <c r="O3469" t="s">
        <v>92</v>
      </c>
      <c r="P3469" t="s">
        <v>7029</v>
      </c>
      <c r="Q3469" t="s">
        <v>127</v>
      </c>
      <c r="R3469">
        <v>11</v>
      </c>
      <c r="S3469">
        <v>39127160</v>
      </c>
      <c r="T3469">
        <v>39127163</v>
      </c>
      <c r="U3469" t="s">
        <v>14586</v>
      </c>
      <c r="V3469">
        <v>1</v>
      </c>
      <c r="W3469" s="2">
        <v>0</v>
      </c>
      <c r="X3469" s="2">
        <v>0</v>
      </c>
      <c r="Y3469" s="2">
        <v>89</v>
      </c>
      <c r="Z3469" s="2">
        <v>115</v>
      </c>
      <c r="AA3469" s="2">
        <v>120</v>
      </c>
      <c r="AB3469" s="2">
        <v>88</v>
      </c>
      <c r="AC3469" s="2">
        <v>110</v>
      </c>
      <c r="AD3469" s="2">
        <v>146</v>
      </c>
      <c r="AE3469" s="2">
        <v>106</v>
      </c>
      <c r="AF3469" s="2">
        <v>118</v>
      </c>
      <c r="AG3469" s="2">
        <v>101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0</v>
      </c>
      <c r="AU3469" s="2">
        <v>450</v>
      </c>
      <c r="AV3469" s="2">
        <v>0</v>
      </c>
      <c r="AW3469" s="2">
        <v>0</v>
      </c>
      <c r="AX3469" s="2">
        <v>0</v>
      </c>
      <c r="AY3469" s="2">
        <v>0</v>
      </c>
      <c r="AZ3469" s="2">
        <v>0</v>
      </c>
      <c r="BA3469" s="2">
        <v>0</v>
      </c>
      <c r="BB3469" s="2">
        <v>0</v>
      </c>
      <c r="BC3469" s="2">
        <v>0</v>
      </c>
      <c r="BD3469" s="2">
        <v>0</v>
      </c>
      <c r="BE3469" s="2">
        <v>0</v>
      </c>
      <c r="BF3469" s="2">
        <v>0</v>
      </c>
      <c r="BG3469" s="2">
        <v>4</v>
      </c>
      <c r="BH3469" s="2">
        <v>4</v>
      </c>
      <c r="BI3469" s="2">
        <v>4</v>
      </c>
      <c r="BJ3469" s="2">
        <v>3</v>
      </c>
      <c r="BK3469" s="2">
        <v>4</v>
      </c>
      <c r="BL3469" s="2">
        <v>5</v>
      </c>
      <c r="BM3469" s="2">
        <v>5</v>
      </c>
      <c r="BN3469" s="2">
        <v>6</v>
      </c>
      <c r="BO3469" s="2">
        <v>6</v>
      </c>
      <c r="BP3469" s="2">
        <v>0</v>
      </c>
      <c r="BQ3469" s="2">
        <v>0</v>
      </c>
      <c r="BR3469" s="2">
        <v>0</v>
      </c>
      <c r="BS3469" s="2">
        <v>0</v>
      </c>
      <c r="BT3469" s="2">
        <v>0</v>
      </c>
      <c r="BU3469" s="2">
        <v>0</v>
      </c>
      <c r="BV3469" s="2">
        <v>0</v>
      </c>
      <c r="BW3469" s="2">
        <v>0</v>
      </c>
      <c r="BX3469" s="2">
        <v>0</v>
      </c>
      <c r="BY3469" s="2">
        <v>0</v>
      </c>
      <c r="BZ3469" s="2">
        <v>0</v>
      </c>
      <c r="CA3469" s="2">
        <v>0</v>
      </c>
      <c r="CB3469" s="2">
        <v>0</v>
      </c>
      <c r="CC3469" s="2">
        <v>14</v>
      </c>
      <c r="CD3469" s="2">
        <v>0</v>
      </c>
      <c r="CE3469" s="2">
        <v>0</v>
      </c>
      <c r="CF3469" s="2">
        <v>0</v>
      </c>
      <c r="CG3469" s="2">
        <v>0</v>
      </c>
      <c r="CH3469" s="2">
        <v>0</v>
      </c>
      <c r="CI3469" s="2">
        <v>0</v>
      </c>
      <c r="CJ3469" s="2">
        <v>0</v>
      </c>
      <c r="CK3469" s="2">
        <v>0</v>
      </c>
      <c r="CL3469" s="2">
        <v>0</v>
      </c>
    </row>
    <row r="3470" spans="1:90" x14ac:dyDescent="0.25">
      <c r="A3470" t="s">
        <v>115</v>
      </c>
      <c r="B3470">
        <v>10101</v>
      </c>
      <c r="C3470" t="s">
        <v>106</v>
      </c>
      <c r="D3470">
        <v>1</v>
      </c>
      <c r="E3470">
        <v>8</v>
      </c>
      <c r="F3470">
        <v>414612</v>
      </c>
      <c r="G3470">
        <v>35414612</v>
      </c>
      <c r="H3470" t="s">
        <v>14838</v>
      </c>
      <c r="I3470">
        <v>100</v>
      </c>
      <c r="J3470" t="s">
        <v>107</v>
      </c>
      <c r="K3470" t="s">
        <v>2946</v>
      </c>
      <c r="L3470">
        <v>11</v>
      </c>
      <c r="M3470" t="s">
        <v>335</v>
      </c>
      <c r="N3470">
        <v>2851130</v>
      </c>
      <c r="O3470" t="s">
        <v>92</v>
      </c>
      <c r="P3470" t="s">
        <v>4032</v>
      </c>
      <c r="Q3470">
        <v>70</v>
      </c>
      <c r="R3470">
        <v>11</v>
      </c>
      <c r="S3470">
        <v>38516405</v>
      </c>
      <c r="U3470" t="s">
        <v>14839</v>
      </c>
      <c r="V3470">
        <v>1</v>
      </c>
      <c r="W3470" s="2">
        <v>0</v>
      </c>
      <c r="X3470" s="2">
        <v>0</v>
      </c>
      <c r="Y3470" s="2">
        <v>138</v>
      </c>
      <c r="Z3470" s="2">
        <v>150</v>
      </c>
      <c r="AA3470" s="2">
        <v>116</v>
      </c>
      <c r="AB3470" s="2">
        <v>131</v>
      </c>
      <c r="AC3470" s="2">
        <v>168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0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0</v>
      </c>
      <c r="AU3470" s="2">
        <v>0</v>
      </c>
      <c r="AV3470" s="2">
        <v>0</v>
      </c>
      <c r="AW3470" s="2">
        <v>0</v>
      </c>
      <c r="AX3470" s="2">
        <v>0</v>
      </c>
      <c r="AY3470" s="2">
        <v>0</v>
      </c>
      <c r="AZ3470" s="2">
        <v>0</v>
      </c>
      <c r="BA3470" s="2">
        <v>0</v>
      </c>
      <c r="BB3470" s="2">
        <v>0</v>
      </c>
      <c r="BC3470" s="2">
        <v>0</v>
      </c>
      <c r="BD3470" s="2">
        <v>0</v>
      </c>
      <c r="BE3470" s="2">
        <v>0</v>
      </c>
      <c r="BF3470" s="2">
        <v>0</v>
      </c>
      <c r="BG3470" s="2">
        <v>5</v>
      </c>
      <c r="BH3470" s="2">
        <v>5</v>
      </c>
      <c r="BI3470" s="2">
        <v>4</v>
      </c>
      <c r="BJ3470" s="2">
        <v>5</v>
      </c>
      <c r="BK3470" s="2">
        <v>6</v>
      </c>
      <c r="BL3470" s="2">
        <v>0</v>
      </c>
      <c r="BM3470" s="2">
        <v>0</v>
      </c>
      <c r="BN3470" s="2">
        <v>0</v>
      </c>
      <c r="BO3470" s="2">
        <v>0</v>
      </c>
      <c r="BP3470" s="2">
        <v>0</v>
      </c>
      <c r="BQ3470" s="2">
        <v>0</v>
      </c>
      <c r="BR3470" s="2">
        <v>0</v>
      </c>
      <c r="BS3470" s="2">
        <v>0</v>
      </c>
      <c r="BT3470" s="2">
        <v>0</v>
      </c>
      <c r="BU3470" s="2">
        <v>0</v>
      </c>
      <c r="BV3470" s="2">
        <v>0</v>
      </c>
      <c r="BW3470" s="2">
        <v>0</v>
      </c>
      <c r="BX3470" s="2">
        <v>0</v>
      </c>
      <c r="BY3470" s="2">
        <v>0</v>
      </c>
      <c r="BZ3470" s="2">
        <v>0</v>
      </c>
      <c r="CA3470" s="2">
        <v>0</v>
      </c>
      <c r="CB3470" s="2">
        <v>0</v>
      </c>
      <c r="CC3470" s="2">
        <v>0</v>
      </c>
      <c r="CD3470" s="2">
        <v>0</v>
      </c>
      <c r="CE3470" s="2">
        <v>0</v>
      </c>
      <c r="CF3470" s="2">
        <v>0</v>
      </c>
      <c r="CG3470" s="2">
        <v>0</v>
      </c>
      <c r="CH3470" s="2">
        <v>0</v>
      </c>
      <c r="CI3470" s="2">
        <v>0</v>
      </c>
      <c r="CJ3470" s="2">
        <v>0</v>
      </c>
      <c r="CK3470" s="2">
        <v>0</v>
      </c>
      <c r="CL3470" s="2">
        <v>0</v>
      </c>
    </row>
    <row r="3471" spans="1:90" x14ac:dyDescent="0.25">
      <c r="A3471" t="s">
        <v>115</v>
      </c>
      <c r="B3471">
        <v>10101</v>
      </c>
      <c r="C3471" t="s">
        <v>106</v>
      </c>
      <c r="D3471">
        <v>1</v>
      </c>
      <c r="E3471">
        <v>8</v>
      </c>
      <c r="F3471">
        <v>565</v>
      </c>
      <c r="G3471">
        <v>35000565</v>
      </c>
      <c r="H3471" t="s">
        <v>16745</v>
      </c>
      <c r="I3471">
        <v>100</v>
      </c>
      <c r="J3471" t="s">
        <v>107</v>
      </c>
      <c r="K3471" t="s">
        <v>2626</v>
      </c>
      <c r="L3471">
        <v>63</v>
      </c>
      <c r="M3471" t="s">
        <v>356</v>
      </c>
      <c r="N3471">
        <v>2952080</v>
      </c>
      <c r="O3471" t="s">
        <v>92</v>
      </c>
      <c r="P3471" t="s">
        <v>16746</v>
      </c>
      <c r="Q3471">
        <v>265</v>
      </c>
      <c r="R3471">
        <v>11</v>
      </c>
      <c r="S3471">
        <v>39748680</v>
      </c>
      <c r="U3471" t="s">
        <v>16747</v>
      </c>
      <c r="V3471">
        <v>1</v>
      </c>
      <c r="W3471" s="2">
        <v>0</v>
      </c>
      <c r="X3471" s="2">
        <v>0</v>
      </c>
      <c r="Y3471" s="2">
        <v>84</v>
      </c>
      <c r="Z3471" s="2">
        <v>100</v>
      </c>
      <c r="AA3471" s="2">
        <v>106</v>
      </c>
      <c r="AB3471" s="2">
        <v>101</v>
      </c>
      <c r="AC3471" s="2">
        <v>60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0</v>
      </c>
      <c r="AU3471" s="2">
        <v>0</v>
      </c>
      <c r="AV3471" s="2">
        <v>0</v>
      </c>
      <c r="AW3471" s="2">
        <v>0</v>
      </c>
      <c r="AX3471" s="2">
        <v>0</v>
      </c>
      <c r="AY3471" s="2">
        <v>0</v>
      </c>
      <c r="AZ3471" s="2">
        <v>0</v>
      </c>
      <c r="BA3471" s="2">
        <v>0</v>
      </c>
      <c r="BB3471" s="2">
        <v>0</v>
      </c>
      <c r="BC3471" s="2">
        <v>0</v>
      </c>
      <c r="BD3471" s="2">
        <v>9</v>
      </c>
      <c r="BE3471" s="2">
        <v>0</v>
      </c>
      <c r="BF3471" s="2">
        <v>0</v>
      </c>
      <c r="BG3471" s="2">
        <v>3</v>
      </c>
      <c r="BH3471" s="2">
        <v>6</v>
      </c>
      <c r="BI3471" s="2">
        <v>7</v>
      </c>
      <c r="BJ3471" s="2">
        <v>5</v>
      </c>
      <c r="BK3471" s="2">
        <v>4</v>
      </c>
      <c r="BL3471" s="2">
        <v>0</v>
      </c>
      <c r="BM3471" s="2">
        <v>0</v>
      </c>
      <c r="BN3471" s="2">
        <v>0</v>
      </c>
      <c r="BO3471" s="2">
        <v>0</v>
      </c>
      <c r="BP3471" s="2">
        <v>0</v>
      </c>
      <c r="BQ3471" s="2">
        <v>0</v>
      </c>
      <c r="BR3471" s="2">
        <v>0</v>
      </c>
      <c r="BS3471" s="2">
        <v>0</v>
      </c>
      <c r="BT3471" s="2">
        <v>0</v>
      </c>
      <c r="BU3471" s="2">
        <v>0</v>
      </c>
      <c r="BV3471" s="2">
        <v>0</v>
      </c>
      <c r="BW3471" s="2">
        <v>0</v>
      </c>
      <c r="BX3471" s="2">
        <v>0</v>
      </c>
      <c r="BY3471" s="2">
        <v>0</v>
      </c>
      <c r="BZ3471" s="2">
        <v>0</v>
      </c>
      <c r="CA3471" s="2">
        <v>0</v>
      </c>
      <c r="CB3471" s="2">
        <v>0</v>
      </c>
      <c r="CC3471" s="2">
        <v>0</v>
      </c>
      <c r="CD3471" s="2">
        <v>0</v>
      </c>
      <c r="CE3471" s="2">
        <v>0</v>
      </c>
      <c r="CF3471" s="2">
        <v>0</v>
      </c>
      <c r="CG3471" s="2">
        <v>0</v>
      </c>
      <c r="CH3471" s="2">
        <v>0</v>
      </c>
      <c r="CI3471" s="2">
        <v>0</v>
      </c>
      <c r="CJ3471" s="2">
        <v>0</v>
      </c>
      <c r="CK3471" s="2">
        <v>0</v>
      </c>
      <c r="CL3471" s="2">
        <v>4</v>
      </c>
    </row>
    <row r="3472" spans="1:90" x14ac:dyDescent="0.25">
      <c r="A3472" t="s">
        <v>115</v>
      </c>
      <c r="B3472">
        <v>10101</v>
      </c>
      <c r="C3472" t="s">
        <v>106</v>
      </c>
      <c r="D3472">
        <v>1</v>
      </c>
      <c r="E3472">
        <v>8</v>
      </c>
      <c r="F3472">
        <v>152</v>
      </c>
      <c r="G3472">
        <v>35000152</v>
      </c>
      <c r="H3472" t="s">
        <v>9904</v>
      </c>
      <c r="I3472">
        <v>100</v>
      </c>
      <c r="J3472" t="s">
        <v>107</v>
      </c>
      <c r="K3472" t="s">
        <v>9905</v>
      </c>
      <c r="L3472">
        <v>95</v>
      </c>
      <c r="M3472" t="s">
        <v>2071</v>
      </c>
      <c r="N3472">
        <v>5132110</v>
      </c>
      <c r="O3472" t="s">
        <v>162</v>
      </c>
      <c r="P3472" t="s">
        <v>9906</v>
      </c>
      <c r="Q3472">
        <v>1</v>
      </c>
      <c r="R3472">
        <v>11</v>
      </c>
      <c r="S3472">
        <v>38315833</v>
      </c>
      <c r="U3472" t="s">
        <v>9907</v>
      </c>
      <c r="V3472">
        <v>1</v>
      </c>
      <c r="W3472" s="2">
        <v>0</v>
      </c>
      <c r="X3472" s="2">
        <v>0</v>
      </c>
      <c r="Y3472" s="2">
        <v>46</v>
      </c>
      <c r="Z3472" s="2">
        <v>44</v>
      </c>
      <c r="AA3472" s="2">
        <v>69</v>
      </c>
      <c r="AB3472" s="2">
        <v>61</v>
      </c>
      <c r="AC3472" s="2">
        <v>59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0</v>
      </c>
      <c r="AU3472" s="2">
        <v>0</v>
      </c>
      <c r="AV3472" s="2">
        <v>0</v>
      </c>
      <c r="AW3472" s="2">
        <v>0</v>
      </c>
      <c r="AX3472" s="2">
        <v>0</v>
      </c>
      <c r="AY3472" s="2">
        <v>0</v>
      </c>
      <c r="AZ3472" s="2">
        <v>0</v>
      </c>
      <c r="BA3472" s="2">
        <v>0</v>
      </c>
      <c r="BB3472" s="2">
        <v>0</v>
      </c>
      <c r="BC3472" s="2">
        <v>0</v>
      </c>
      <c r="BD3472" s="2">
        <v>4</v>
      </c>
      <c r="BE3472" s="2">
        <v>0</v>
      </c>
      <c r="BF3472" s="2">
        <v>0</v>
      </c>
      <c r="BG3472" s="2">
        <v>3</v>
      </c>
      <c r="BH3472" s="2">
        <v>2</v>
      </c>
      <c r="BI3472" s="2">
        <v>4</v>
      </c>
      <c r="BJ3472" s="2">
        <v>4</v>
      </c>
      <c r="BK3472" s="2">
        <v>3</v>
      </c>
      <c r="BL3472" s="2">
        <v>0</v>
      </c>
      <c r="BM3472" s="2">
        <v>0</v>
      </c>
      <c r="BN3472" s="2">
        <v>0</v>
      </c>
      <c r="BO3472" s="2">
        <v>0</v>
      </c>
      <c r="BP3472" s="2">
        <v>0</v>
      </c>
      <c r="BQ3472" s="2">
        <v>0</v>
      </c>
      <c r="BR3472" s="2">
        <v>0</v>
      </c>
      <c r="BS3472" s="2">
        <v>0</v>
      </c>
      <c r="BT3472" s="2">
        <v>0</v>
      </c>
      <c r="BU3472" s="2">
        <v>0</v>
      </c>
      <c r="BV3472" s="2">
        <v>0</v>
      </c>
      <c r="BW3472" s="2">
        <v>0</v>
      </c>
      <c r="BX3472" s="2">
        <v>0</v>
      </c>
      <c r="BY3472" s="2">
        <v>0</v>
      </c>
      <c r="BZ3472" s="2">
        <v>0</v>
      </c>
      <c r="CA3472" s="2">
        <v>0</v>
      </c>
      <c r="CB3472" s="2">
        <v>0</v>
      </c>
      <c r="CC3472" s="2">
        <v>0</v>
      </c>
      <c r="CD3472" s="2">
        <v>0</v>
      </c>
      <c r="CE3472" s="2">
        <v>0</v>
      </c>
      <c r="CF3472" s="2">
        <v>0</v>
      </c>
      <c r="CG3472" s="2">
        <v>0</v>
      </c>
      <c r="CH3472" s="2">
        <v>0</v>
      </c>
      <c r="CI3472" s="2">
        <v>0</v>
      </c>
      <c r="CJ3472" s="2">
        <v>0</v>
      </c>
      <c r="CK3472" s="2">
        <v>0</v>
      </c>
      <c r="CL3472" s="2">
        <v>1</v>
      </c>
    </row>
    <row r="3473" spans="1:90" x14ac:dyDescent="0.25">
      <c r="A3473" t="s">
        <v>115</v>
      </c>
      <c r="B3473">
        <v>10101</v>
      </c>
      <c r="C3473" t="s">
        <v>106</v>
      </c>
      <c r="D3473">
        <v>1</v>
      </c>
      <c r="E3473">
        <v>8</v>
      </c>
      <c r="F3473">
        <v>910995</v>
      </c>
      <c r="G3473">
        <v>35910995</v>
      </c>
      <c r="H3473" t="s">
        <v>9851</v>
      </c>
      <c r="I3473">
        <v>100</v>
      </c>
      <c r="J3473" t="s">
        <v>107</v>
      </c>
      <c r="K3473" t="s">
        <v>3448</v>
      </c>
      <c r="L3473">
        <v>11</v>
      </c>
      <c r="M3473" t="s">
        <v>335</v>
      </c>
      <c r="N3473">
        <v>2865000</v>
      </c>
      <c r="O3473" t="s">
        <v>92</v>
      </c>
      <c r="P3473" t="s">
        <v>9852</v>
      </c>
      <c r="Q3473">
        <v>126</v>
      </c>
      <c r="R3473">
        <v>11</v>
      </c>
      <c r="S3473">
        <v>38511837</v>
      </c>
      <c r="T3473">
        <v>39835400</v>
      </c>
      <c r="U3473" t="s">
        <v>9853</v>
      </c>
      <c r="V3473">
        <v>1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29</v>
      </c>
      <c r="AG3473" s="2">
        <v>0</v>
      </c>
      <c r="AH3473" s="2">
        <v>256</v>
      </c>
      <c r="AI3473" s="2">
        <v>210</v>
      </c>
      <c r="AJ3473" s="2">
        <v>209</v>
      </c>
      <c r="AK3473" s="2">
        <v>0</v>
      </c>
      <c r="AL3473" s="2">
        <v>0</v>
      </c>
      <c r="AM3473" s="2">
        <v>0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0</v>
      </c>
      <c r="AU3473" s="2">
        <v>0</v>
      </c>
      <c r="AV3473" s="2">
        <v>0</v>
      </c>
      <c r="AW3473" s="2">
        <v>0</v>
      </c>
      <c r="AX3473" s="2">
        <v>0</v>
      </c>
      <c r="AY3473" s="2">
        <v>0</v>
      </c>
      <c r="AZ3473" s="2">
        <v>0</v>
      </c>
      <c r="BA3473" s="2">
        <v>0</v>
      </c>
      <c r="BB3473" s="2">
        <v>0</v>
      </c>
      <c r="BC3473" s="2">
        <v>116</v>
      </c>
      <c r="BD3473" s="2">
        <v>0</v>
      </c>
      <c r="BE3473" s="2">
        <v>0</v>
      </c>
      <c r="BF3473" s="2">
        <v>0</v>
      </c>
      <c r="BG3473" s="2">
        <v>0</v>
      </c>
      <c r="BH3473" s="2">
        <v>0</v>
      </c>
      <c r="BI3473" s="2">
        <v>0</v>
      </c>
      <c r="BJ3473" s="2">
        <v>0</v>
      </c>
      <c r="BK3473" s="2">
        <v>0</v>
      </c>
      <c r="BL3473" s="2">
        <v>0</v>
      </c>
      <c r="BM3473" s="2">
        <v>0</v>
      </c>
      <c r="BN3473" s="2">
        <v>1</v>
      </c>
      <c r="BO3473" s="2">
        <v>0</v>
      </c>
      <c r="BP3473" s="2">
        <v>13</v>
      </c>
      <c r="BQ3473" s="2">
        <v>9</v>
      </c>
      <c r="BR3473" s="2">
        <v>8</v>
      </c>
      <c r="BS3473" s="2">
        <v>0</v>
      </c>
      <c r="BT3473" s="2">
        <v>0</v>
      </c>
      <c r="BU3473" s="2">
        <v>0</v>
      </c>
      <c r="BV3473" s="2">
        <v>0</v>
      </c>
      <c r="BW3473" s="2">
        <v>0</v>
      </c>
      <c r="BX3473" s="2">
        <v>0</v>
      </c>
      <c r="BY3473" s="2">
        <v>0</v>
      </c>
      <c r="BZ3473" s="2">
        <v>0</v>
      </c>
      <c r="CA3473" s="2">
        <v>0</v>
      </c>
      <c r="CB3473" s="2">
        <v>0</v>
      </c>
      <c r="CC3473" s="2">
        <v>0</v>
      </c>
      <c r="CD3473" s="2">
        <v>0</v>
      </c>
      <c r="CE3473" s="2">
        <v>0</v>
      </c>
      <c r="CF3473" s="2">
        <v>0</v>
      </c>
      <c r="CG3473" s="2">
        <v>0</v>
      </c>
      <c r="CH3473" s="2">
        <v>0</v>
      </c>
      <c r="CI3473" s="2">
        <v>0</v>
      </c>
      <c r="CJ3473" s="2">
        <v>0</v>
      </c>
      <c r="CK3473" s="2">
        <v>7</v>
      </c>
      <c r="CL3473" s="2">
        <v>0</v>
      </c>
    </row>
    <row r="3474" spans="1:90" x14ac:dyDescent="0.25">
      <c r="A3474" t="s">
        <v>115</v>
      </c>
      <c r="B3474">
        <v>10101</v>
      </c>
      <c r="C3474" t="s">
        <v>106</v>
      </c>
      <c r="D3474">
        <v>1</v>
      </c>
      <c r="E3474">
        <v>8</v>
      </c>
      <c r="F3474">
        <v>922249</v>
      </c>
      <c r="G3474">
        <v>35922249</v>
      </c>
      <c r="H3474" t="s">
        <v>13992</v>
      </c>
      <c r="I3474">
        <v>100</v>
      </c>
      <c r="J3474" t="s">
        <v>107</v>
      </c>
      <c r="K3474" t="s">
        <v>13993</v>
      </c>
      <c r="L3474">
        <v>42</v>
      </c>
      <c r="M3474" t="s">
        <v>260</v>
      </c>
      <c r="N3474">
        <v>2996140</v>
      </c>
      <c r="O3474" t="s">
        <v>92</v>
      </c>
      <c r="P3474" t="s">
        <v>13994</v>
      </c>
      <c r="Q3474">
        <v>20</v>
      </c>
      <c r="R3474">
        <v>11</v>
      </c>
      <c r="S3474">
        <v>39410211</v>
      </c>
      <c r="T3474">
        <v>39437181</v>
      </c>
      <c r="U3474" t="s">
        <v>13995</v>
      </c>
      <c r="V3474">
        <v>1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34</v>
      </c>
      <c r="AE3474" s="2">
        <v>64</v>
      </c>
      <c r="AF3474" s="2">
        <v>63</v>
      </c>
      <c r="AG3474" s="2">
        <v>60</v>
      </c>
      <c r="AH3474" s="2">
        <v>276</v>
      </c>
      <c r="AI3474" s="2">
        <v>303</v>
      </c>
      <c r="AJ3474" s="2">
        <v>213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0</v>
      </c>
      <c r="AU3474" s="2">
        <v>0</v>
      </c>
      <c r="AV3474" s="2">
        <v>0</v>
      </c>
      <c r="AW3474" s="2">
        <v>0</v>
      </c>
      <c r="AX3474" s="2">
        <v>0</v>
      </c>
      <c r="AY3474" s="2">
        <v>0</v>
      </c>
      <c r="AZ3474" s="2">
        <v>0</v>
      </c>
      <c r="BA3474" s="2">
        <v>0</v>
      </c>
      <c r="BB3474" s="2">
        <v>0</v>
      </c>
      <c r="BC3474" s="2">
        <v>0</v>
      </c>
      <c r="BD3474" s="2">
        <v>0</v>
      </c>
      <c r="BE3474" s="2">
        <v>0</v>
      </c>
      <c r="BF3474" s="2">
        <v>0</v>
      </c>
      <c r="BG3474" s="2">
        <v>0</v>
      </c>
      <c r="BH3474" s="2">
        <v>0</v>
      </c>
      <c r="BI3474" s="2">
        <v>0</v>
      </c>
      <c r="BJ3474" s="2">
        <v>0</v>
      </c>
      <c r="BK3474" s="2">
        <v>0</v>
      </c>
      <c r="BL3474" s="2">
        <v>3</v>
      </c>
      <c r="BM3474" s="2">
        <v>2</v>
      </c>
      <c r="BN3474" s="2">
        <v>3</v>
      </c>
      <c r="BO3474" s="2">
        <v>3</v>
      </c>
      <c r="BP3474" s="2">
        <v>11</v>
      </c>
      <c r="BQ3474" s="2">
        <v>12</v>
      </c>
      <c r="BR3474" s="2">
        <v>9</v>
      </c>
      <c r="BS3474" s="2">
        <v>0</v>
      </c>
      <c r="BT3474" s="2">
        <v>0</v>
      </c>
      <c r="BU3474" s="2">
        <v>0</v>
      </c>
      <c r="BV3474" s="2">
        <v>0</v>
      </c>
      <c r="BW3474" s="2">
        <v>0</v>
      </c>
      <c r="BX3474" s="2">
        <v>0</v>
      </c>
      <c r="BY3474" s="2">
        <v>0</v>
      </c>
      <c r="BZ3474" s="2">
        <v>0</v>
      </c>
      <c r="CA3474" s="2">
        <v>0</v>
      </c>
      <c r="CB3474" s="2">
        <v>0</v>
      </c>
      <c r="CC3474" s="2">
        <v>0</v>
      </c>
      <c r="CD3474" s="2">
        <v>0</v>
      </c>
      <c r="CE3474" s="2">
        <v>0</v>
      </c>
      <c r="CF3474" s="2">
        <v>0</v>
      </c>
      <c r="CG3474" s="2">
        <v>0</v>
      </c>
      <c r="CH3474" s="2">
        <v>0</v>
      </c>
      <c r="CI3474" s="2">
        <v>0</v>
      </c>
      <c r="CJ3474" s="2">
        <v>0</v>
      </c>
      <c r="CK3474" s="2">
        <v>0</v>
      </c>
      <c r="CL3474" s="2">
        <v>0</v>
      </c>
    </row>
    <row r="3475" spans="1:90" x14ac:dyDescent="0.25">
      <c r="A3475" t="s">
        <v>115</v>
      </c>
      <c r="B3475">
        <v>10101</v>
      </c>
      <c r="C3475" t="s">
        <v>106</v>
      </c>
      <c r="D3475">
        <v>1</v>
      </c>
      <c r="E3475">
        <v>8</v>
      </c>
      <c r="F3475">
        <v>290543</v>
      </c>
      <c r="G3475">
        <v>35290543</v>
      </c>
      <c r="H3475" t="s">
        <v>2021</v>
      </c>
      <c r="I3475">
        <v>100</v>
      </c>
      <c r="J3475" t="s">
        <v>107</v>
      </c>
      <c r="K3475" t="s">
        <v>2022</v>
      </c>
      <c r="L3475">
        <v>42</v>
      </c>
      <c r="M3475" t="s">
        <v>260</v>
      </c>
      <c r="N3475">
        <v>5187010</v>
      </c>
      <c r="O3475" t="s">
        <v>102</v>
      </c>
      <c r="P3475" t="s">
        <v>2023</v>
      </c>
      <c r="Q3475">
        <v>1800</v>
      </c>
      <c r="R3475">
        <v>11</v>
      </c>
      <c r="S3475">
        <v>39498481</v>
      </c>
      <c r="T3475">
        <v>39498985</v>
      </c>
      <c r="U3475" t="s">
        <v>2024</v>
      </c>
      <c r="V3475">
        <v>1</v>
      </c>
      <c r="W3475" s="2">
        <v>0</v>
      </c>
      <c r="X3475" s="2">
        <v>0</v>
      </c>
      <c r="Y3475" s="2">
        <v>87</v>
      </c>
      <c r="Z3475" s="2">
        <v>60</v>
      </c>
      <c r="AA3475" s="2">
        <v>58</v>
      </c>
      <c r="AB3475" s="2">
        <v>51</v>
      </c>
      <c r="AC3475" s="2">
        <v>46</v>
      </c>
      <c r="AD3475" s="2">
        <v>69</v>
      </c>
      <c r="AE3475" s="2">
        <v>140</v>
      </c>
      <c r="AF3475" s="2">
        <v>45</v>
      </c>
      <c r="AG3475" s="2">
        <v>125</v>
      </c>
      <c r="AH3475" s="2">
        <v>156</v>
      </c>
      <c r="AI3475" s="2">
        <v>101</v>
      </c>
      <c r="AJ3475" s="2">
        <v>76</v>
      </c>
      <c r="AK3475" s="2">
        <v>0</v>
      </c>
      <c r="AL3475" s="2">
        <v>0</v>
      </c>
      <c r="AM3475" s="2">
        <v>0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0</v>
      </c>
      <c r="AU3475" s="2">
        <v>243</v>
      </c>
      <c r="AV3475" s="2">
        <v>0</v>
      </c>
      <c r="AW3475" s="2">
        <v>0</v>
      </c>
      <c r="AX3475" s="2">
        <v>0</v>
      </c>
      <c r="AY3475" s="2">
        <v>0</v>
      </c>
      <c r="AZ3475" s="2">
        <v>0</v>
      </c>
      <c r="BA3475" s="2">
        <v>0</v>
      </c>
      <c r="BB3475" s="2">
        <v>0</v>
      </c>
      <c r="BC3475" s="2">
        <v>72</v>
      </c>
      <c r="BD3475" s="2">
        <v>0</v>
      </c>
      <c r="BE3475" s="2">
        <v>0</v>
      </c>
      <c r="BF3475" s="2">
        <v>0</v>
      </c>
      <c r="BG3475" s="2">
        <v>4</v>
      </c>
      <c r="BH3475" s="2">
        <v>2</v>
      </c>
      <c r="BI3475" s="2">
        <v>2</v>
      </c>
      <c r="BJ3475" s="2">
        <v>3</v>
      </c>
      <c r="BK3475" s="2">
        <v>3</v>
      </c>
      <c r="BL3475" s="2">
        <v>4</v>
      </c>
      <c r="BM3475" s="2">
        <v>7</v>
      </c>
      <c r="BN3475" s="2">
        <v>2</v>
      </c>
      <c r="BO3475" s="2">
        <v>6</v>
      </c>
      <c r="BP3475" s="2">
        <v>7</v>
      </c>
      <c r="BQ3475" s="2">
        <v>4</v>
      </c>
      <c r="BR3475" s="2">
        <v>4</v>
      </c>
      <c r="BS3475" s="2">
        <v>0</v>
      </c>
      <c r="BT3475" s="2">
        <v>0</v>
      </c>
      <c r="BU3475" s="2">
        <v>0</v>
      </c>
      <c r="BV3475" s="2">
        <v>0</v>
      </c>
      <c r="BW3475" s="2">
        <v>0</v>
      </c>
      <c r="BX3475" s="2">
        <v>0</v>
      </c>
      <c r="BY3475" s="2">
        <v>0</v>
      </c>
      <c r="BZ3475" s="2">
        <v>0</v>
      </c>
      <c r="CA3475" s="2">
        <v>0</v>
      </c>
      <c r="CB3475" s="2">
        <v>0</v>
      </c>
      <c r="CC3475" s="2">
        <v>7</v>
      </c>
      <c r="CD3475" s="2">
        <v>0</v>
      </c>
      <c r="CE3475" s="2">
        <v>0</v>
      </c>
      <c r="CF3475" s="2">
        <v>0</v>
      </c>
      <c r="CG3475" s="2">
        <v>0</v>
      </c>
      <c r="CH3475" s="2">
        <v>0</v>
      </c>
      <c r="CI3475" s="2">
        <v>0</v>
      </c>
      <c r="CJ3475" s="2">
        <v>0</v>
      </c>
      <c r="CK3475" s="2">
        <v>3</v>
      </c>
      <c r="CL3475" s="2">
        <v>0</v>
      </c>
    </row>
    <row r="3476" spans="1:90" x14ac:dyDescent="0.25">
      <c r="A3476" t="s">
        <v>115</v>
      </c>
      <c r="B3476">
        <v>10101</v>
      </c>
      <c r="C3476" t="s">
        <v>106</v>
      </c>
      <c r="D3476">
        <v>1</v>
      </c>
      <c r="E3476">
        <v>8</v>
      </c>
      <c r="F3476">
        <v>40460</v>
      </c>
      <c r="G3476">
        <v>35040460</v>
      </c>
      <c r="H3476" t="s">
        <v>11786</v>
      </c>
      <c r="I3476">
        <v>100</v>
      </c>
      <c r="J3476" t="s">
        <v>107</v>
      </c>
      <c r="K3476" t="s">
        <v>8328</v>
      </c>
      <c r="L3476">
        <v>29</v>
      </c>
      <c r="M3476" t="s">
        <v>109</v>
      </c>
      <c r="N3476">
        <v>2806040</v>
      </c>
      <c r="O3476" t="s">
        <v>92</v>
      </c>
      <c r="P3476" t="s">
        <v>11787</v>
      </c>
      <c r="Q3476">
        <v>40</v>
      </c>
      <c r="R3476">
        <v>11</v>
      </c>
      <c r="S3476">
        <v>39751500</v>
      </c>
      <c r="T3476">
        <v>39913744</v>
      </c>
      <c r="U3476" t="s">
        <v>11788</v>
      </c>
      <c r="V3476">
        <v>1</v>
      </c>
      <c r="W3476" s="2">
        <v>0</v>
      </c>
      <c r="X3476" s="2">
        <v>0</v>
      </c>
      <c r="Y3476" s="2">
        <v>117</v>
      </c>
      <c r="Z3476" s="2">
        <v>90</v>
      </c>
      <c r="AA3476" s="2">
        <v>89</v>
      </c>
      <c r="AB3476" s="2">
        <v>84</v>
      </c>
      <c r="AC3476" s="2">
        <v>80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0</v>
      </c>
      <c r="AU3476" s="2">
        <v>0</v>
      </c>
      <c r="AV3476" s="2">
        <v>0</v>
      </c>
      <c r="AW3476" s="2">
        <v>0</v>
      </c>
      <c r="AX3476" s="2">
        <v>0</v>
      </c>
      <c r="AY3476" s="2">
        <v>0</v>
      </c>
      <c r="AZ3476" s="2">
        <v>0</v>
      </c>
      <c r="BA3476" s="2">
        <v>0</v>
      </c>
      <c r="BB3476" s="2">
        <v>0</v>
      </c>
      <c r="BC3476" s="2">
        <v>0</v>
      </c>
      <c r="BD3476" s="2">
        <v>0</v>
      </c>
      <c r="BE3476" s="2">
        <v>0</v>
      </c>
      <c r="BF3476" s="2">
        <v>0</v>
      </c>
      <c r="BG3476" s="2">
        <v>5</v>
      </c>
      <c r="BH3476" s="2">
        <v>3</v>
      </c>
      <c r="BI3476" s="2">
        <v>4</v>
      </c>
      <c r="BJ3476" s="2">
        <v>3</v>
      </c>
      <c r="BK3476" s="2">
        <v>5</v>
      </c>
      <c r="BL3476" s="2">
        <v>0</v>
      </c>
      <c r="BM3476" s="2">
        <v>0</v>
      </c>
      <c r="BN3476" s="2">
        <v>0</v>
      </c>
      <c r="BO3476" s="2">
        <v>0</v>
      </c>
      <c r="BP3476" s="2">
        <v>0</v>
      </c>
      <c r="BQ3476" s="2">
        <v>0</v>
      </c>
      <c r="BR3476" s="2">
        <v>0</v>
      </c>
      <c r="BS3476" s="2">
        <v>0</v>
      </c>
      <c r="BT3476" s="2">
        <v>0</v>
      </c>
      <c r="BU3476" s="2">
        <v>0</v>
      </c>
      <c r="BV3476" s="2">
        <v>0</v>
      </c>
      <c r="BW3476" s="2">
        <v>0</v>
      </c>
      <c r="BX3476" s="2">
        <v>0</v>
      </c>
      <c r="BY3476" s="2">
        <v>0</v>
      </c>
      <c r="BZ3476" s="2">
        <v>0</v>
      </c>
      <c r="CA3476" s="2">
        <v>0</v>
      </c>
      <c r="CB3476" s="2">
        <v>0</v>
      </c>
      <c r="CC3476" s="2">
        <v>0</v>
      </c>
      <c r="CD3476" s="2">
        <v>0</v>
      </c>
      <c r="CE3476" s="2">
        <v>0</v>
      </c>
      <c r="CF3476" s="2">
        <v>0</v>
      </c>
      <c r="CG3476" s="2">
        <v>0</v>
      </c>
      <c r="CH3476" s="2">
        <v>0</v>
      </c>
      <c r="CI3476" s="2">
        <v>0</v>
      </c>
      <c r="CJ3476" s="2">
        <v>0</v>
      </c>
      <c r="CK3476" s="2">
        <v>0</v>
      </c>
      <c r="CL3476" s="2">
        <v>0</v>
      </c>
    </row>
    <row r="3477" spans="1:90" x14ac:dyDescent="0.25">
      <c r="A3477" t="s">
        <v>115</v>
      </c>
      <c r="B3477">
        <v>10101</v>
      </c>
      <c r="C3477" t="s">
        <v>106</v>
      </c>
      <c r="D3477">
        <v>1</v>
      </c>
      <c r="E3477">
        <v>8</v>
      </c>
      <c r="F3477">
        <v>41683</v>
      </c>
      <c r="G3477">
        <v>35041683</v>
      </c>
      <c r="H3477" t="s">
        <v>3951</v>
      </c>
      <c r="I3477">
        <v>100</v>
      </c>
      <c r="J3477" t="s">
        <v>107</v>
      </c>
      <c r="K3477" t="s">
        <v>260</v>
      </c>
      <c r="L3477">
        <v>95</v>
      </c>
      <c r="M3477" t="s">
        <v>2071</v>
      </c>
      <c r="N3477">
        <v>5160120</v>
      </c>
      <c r="O3477" t="s">
        <v>92</v>
      </c>
      <c r="P3477" t="s">
        <v>3952</v>
      </c>
      <c r="Q3477">
        <v>13</v>
      </c>
      <c r="R3477">
        <v>11</v>
      </c>
      <c r="S3477">
        <v>39015288</v>
      </c>
      <c r="T3477">
        <v>39040072</v>
      </c>
      <c r="U3477" t="s">
        <v>3953</v>
      </c>
      <c r="V3477">
        <v>1</v>
      </c>
      <c r="W3477" s="2">
        <v>0</v>
      </c>
      <c r="X3477" s="2">
        <v>0</v>
      </c>
      <c r="Y3477" s="2">
        <v>125</v>
      </c>
      <c r="Z3477" s="2">
        <v>100</v>
      </c>
      <c r="AA3477" s="2">
        <v>92</v>
      </c>
      <c r="AB3477" s="2">
        <v>87</v>
      </c>
      <c r="AC3477" s="2">
        <v>96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0</v>
      </c>
      <c r="AU3477" s="2">
        <v>0</v>
      </c>
      <c r="AV3477" s="2">
        <v>0</v>
      </c>
      <c r="AW3477" s="2">
        <v>0</v>
      </c>
      <c r="AX3477" s="2">
        <v>0</v>
      </c>
      <c r="AY3477" s="2">
        <v>0</v>
      </c>
      <c r="AZ3477" s="2">
        <v>0</v>
      </c>
      <c r="BA3477" s="2">
        <v>0</v>
      </c>
      <c r="BB3477" s="2">
        <v>0</v>
      </c>
      <c r="BC3477" s="2">
        <v>0</v>
      </c>
      <c r="BD3477" s="2">
        <v>0</v>
      </c>
      <c r="BE3477" s="2">
        <v>0</v>
      </c>
      <c r="BF3477" s="2">
        <v>0</v>
      </c>
      <c r="BG3477" s="2">
        <v>6</v>
      </c>
      <c r="BH3477" s="2">
        <v>4</v>
      </c>
      <c r="BI3477" s="2">
        <v>4</v>
      </c>
      <c r="BJ3477" s="2">
        <v>5</v>
      </c>
      <c r="BK3477" s="2">
        <v>5</v>
      </c>
      <c r="BL3477" s="2">
        <v>0</v>
      </c>
      <c r="BM3477" s="2">
        <v>0</v>
      </c>
      <c r="BN3477" s="2">
        <v>0</v>
      </c>
      <c r="BO3477" s="2">
        <v>0</v>
      </c>
      <c r="BP3477" s="2">
        <v>0</v>
      </c>
      <c r="BQ3477" s="2">
        <v>0</v>
      </c>
      <c r="BR3477" s="2">
        <v>0</v>
      </c>
      <c r="BS3477" s="2">
        <v>0</v>
      </c>
      <c r="BT3477" s="2">
        <v>0</v>
      </c>
      <c r="BU3477" s="2">
        <v>0</v>
      </c>
      <c r="BV3477" s="2">
        <v>0</v>
      </c>
      <c r="BW3477" s="2">
        <v>0</v>
      </c>
      <c r="BX3477" s="2">
        <v>0</v>
      </c>
      <c r="BY3477" s="2">
        <v>0</v>
      </c>
      <c r="BZ3477" s="2">
        <v>0</v>
      </c>
      <c r="CA3477" s="2">
        <v>0</v>
      </c>
      <c r="CB3477" s="2">
        <v>0</v>
      </c>
      <c r="CC3477" s="2">
        <v>0</v>
      </c>
      <c r="CD3477" s="2">
        <v>0</v>
      </c>
      <c r="CE3477" s="2">
        <v>0</v>
      </c>
      <c r="CF3477" s="2">
        <v>0</v>
      </c>
      <c r="CG3477" s="2">
        <v>0</v>
      </c>
      <c r="CH3477" s="2">
        <v>0</v>
      </c>
      <c r="CI3477" s="2">
        <v>0</v>
      </c>
      <c r="CJ3477" s="2">
        <v>0</v>
      </c>
      <c r="CK3477" s="2">
        <v>0</v>
      </c>
      <c r="CL3477" s="2">
        <v>0</v>
      </c>
    </row>
    <row r="3478" spans="1:90" x14ac:dyDescent="0.25">
      <c r="A3478" t="s">
        <v>115</v>
      </c>
      <c r="B3478">
        <v>10101</v>
      </c>
      <c r="C3478" t="s">
        <v>106</v>
      </c>
      <c r="D3478">
        <v>1</v>
      </c>
      <c r="E3478">
        <v>8</v>
      </c>
      <c r="F3478">
        <v>923624</v>
      </c>
      <c r="G3478">
        <v>35923624</v>
      </c>
      <c r="H3478" t="s">
        <v>8489</v>
      </c>
      <c r="I3478">
        <v>100</v>
      </c>
      <c r="J3478" t="s">
        <v>107</v>
      </c>
      <c r="K3478" t="s">
        <v>8490</v>
      </c>
      <c r="L3478">
        <v>3</v>
      </c>
      <c r="M3478" t="s">
        <v>1825</v>
      </c>
      <c r="N3478">
        <v>5283010</v>
      </c>
      <c r="O3478" t="s">
        <v>92</v>
      </c>
      <c r="P3478" t="s">
        <v>1661</v>
      </c>
      <c r="Q3478">
        <v>79</v>
      </c>
      <c r="R3478">
        <v>11</v>
      </c>
      <c r="S3478">
        <v>39420878</v>
      </c>
      <c r="T3478">
        <v>39423113</v>
      </c>
      <c r="U3478" t="s">
        <v>8491</v>
      </c>
      <c r="V3478">
        <v>1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92</v>
      </c>
      <c r="AE3478" s="2">
        <v>149</v>
      </c>
      <c r="AF3478" s="2">
        <v>90</v>
      </c>
      <c r="AG3478" s="2">
        <v>109</v>
      </c>
      <c r="AH3478" s="2">
        <v>171</v>
      </c>
      <c r="AI3478" s="2">
        <v>170</v>
      </c>
      <c r="AJ3478" s="2">
        <v>137</v>
      </c>
      <c r="AK3478" s="2">
        <v>0</v>
      </c>
      <c r="AL3478" s="2">
        <v>0</v>
      </c>
      <c r="AM3478" s="2">
        <v>0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0</v>
      </c>
      <c r="AU3478" s="2">
        <v>0</v>
      </c>
      <c r="AV3478" s="2">
        <v>0</v>
      </c>
      <c r="AW3478" s="2">
        <v>0</v>
      </c>
      <c r="AX3478" s="2">
        <v>0</v>
      </c>
      <c r="AY3478" s="2">
        <v>0</v>
      </c>
      <c r="AZ3478" s="2">
        <v>0</v>
      </c>
      <c r="BA3478" s="2">
        <v>0</v>
      </c>
      <c r="BB3478" s="2">
        <v>0</v>
      </c>
      <c r="BC3478" s="2">
        <v>191</v>
      </c>
      <c r="BD3478" s="2">
        <v>4</v>
      </c>
      <c r="BE3478" s="2">
        <v>0</v>
      </c>
      <c r="BF3478" s="2">
        <v>0</v>
      </c>
      <c r="BG3478" s="2">
        <v>0</v>
      </c>
      <c r="BH3478" s="2">
        <v>0</v>
      </c>
      <c r="BI3478" s="2">
        <v>0</v>
      </c>
      <c r="BJ3478" s="2">
        <v>0</v>
      </c>
      <c r="BK3478" s="2">
        <v>0</v>
      </c>
      <c r="BL3478" s="2">
        <v>4</v>
      </c>
      <c r="BM3478" s="2">
        <v>6</v>
      </c>
      <c r="BN3478" s="2">
        <v>5</v>
      </c>
      <c r="BO3478" s="2">
        <v>6</v>
      </c>
      <c r="BP3478" s="2">
        <v>8</v>
      </c>
      <c r="BQ3478" s="2">
        <v>6</v>
      </c>
      <c r="BR3478" s="2">
        <v>4</v>
      </c>
      <c r="BS3478" s="2">
        <v>0</v>
      </c>
      <c r="BT3478" s="2">
        <v>0</v>
      </c>
      <c r="BU3478" s="2">
        <v>0</v>
      </c>
      <c r="BV3478" s="2">
        <v>0</v>
      </c>
      <c r="BW3478" s="2">
        <v>0</v>
      </c>
      <c r="BX3478" s="2">
        <v>0</v>
      </c>
      <c r="BY3478" s="2">
        <v>0</v>
      </c>
      <c r="BZ3478" s="2">
        <v>0</v>
      </c>
      <c r="CA3478" s="2">
        <v>0</v>
      </c>
      <c r="CB3478" s="2">
        <v>0</v>
      </c>
      <c r="CC3478" s="2">
        <v>0</v>
      </c>
      <c r="CD3478" s="2">
        <v>0</v>
      </c>
      <c r="CE3478" s="2">
        <v>0</v>
      </c>
      <c r="CF3478" s="2">
        <v>0</v>
      </c>
      <c r="CG3478" s="2">
        <v>0</v>
      </c>
      <c r="CH3478" s="2">
        <v>0</v>
      </c>
      <c r="CI3478" s="2">
        <v>0</v>
      </c>
      <c r="CJ3478" s="2">
        <v>0</v>
      </c>
      <c r="CK3478" s="2">
        <v>10</v>
      </c>
      <c r="CL3478" s="2">
        <v>2</v>
      </c>
    </row>
    <row r="3479" spans="1:90" x14ac:dyDescent="0.25">
      <c r="A3479" t="s">
        <v>115</v>
      </c>
      <c r="B3479">
        <v>10101</v>
      </c>
      <c r="C3479" t="s">
        <v>106</v>
      </c>
      <c r="D3479">
        <v>1</v>
      </c>
      <c r="E3479">
        <v>8</v>
      </c>
      <c r="F3479">
        <v>926103</v>
      </c>
      <c r="G3479">
        <v>35926103</v>
      </c>
      <c r="H3479" t="s">
        <v>18371</v>
      </c>
      <c r="I3479">
        <v>100</v>
      </c>
      <c r="J3479" t="s">
        <v>107</v>
      </c>
      <c r="K3479" t="s">
        <v>880</v>
      </c>
      <c r="L3479">
        <v>42</v>
      </c>
      <c r="M3479" t="s">
        <v>260</v>
      </c>
      <c r="N3479">
        <v>2991000</v>
      </c>
      <c r="O3479" t="s">
        <v>261</v>
      </c>
      <c r="P3479" t="s">
        <v>19559</v>
      </c>
      <c r="Q3479">
        <v>1370</v>
      </c>
      <c r="R3479">
        <v>11</v>
      </c>
      <c r="S3479">
        <v>39419458</v>
      </c>
      <c r="T3479">
        <v>39471000</v>
      </c>
      <c r="U3479" t="s">
        <v>18372</v>
      </c>
      <c r="V3479">
        <v>1</v>
      </c>
      <c r="W3479" s="2">
        <v>0</v>
      </c>
      <c r="X3479" s="2">
        <v>0</v>
      </c>
      <c r="Y3479" s="2">
        <v>113</v>
      </c>
      <c r="Z3479" s="2">
        <v>60</v>
      </c>
      <c r="AA3479" s="2">
        <v>66</v>
      </c>
      <c r="AB3479" s="2">
        <v>69</v>
      </c>
      <c r="AC3479" s="2">
        <v>77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0</v>
      </c>
      <c r="AU3479" s="2">
        <v>0</v>
      </c>
      <c r="AV3479" s="2">
        <v>0</v>
      </c>
      <c r="AW3479" s="2">
        <v>0</v>
      </c>
      <c r="AX3479" s="2">
        <v>0</v>
      </c>
      <c r="AY3479" s="2">
        <v>0</v>
      </c>
      <c r="AZ3479" s="2">
        <v>0</v>
      </c>
      <c r="BA3479" s="2">
        <v>0</v>
      </c>
      <c r="BB3479" s="2">
        <v>0</v>
      </c>
      <c r="BC3479" s="2">
        <v>0</v>
      </c>
      <c r="BD3479" s="2">
        <v>0</v>
      </c>
      <c r="BE3479" s="2">
        <v>0</v>
      </c>
      <c r="BF3479" s="2">
        <v>0</v>
      </c>
      <c r="BG3479" s="2">
        <v>5</v>
      </c>
      <c r="BH3479" s="2">
        <v>2</v>
      </c>
      <c r="BI3479" s="2">
        <v>3</v>
      </c>
      <c r="BJ3479" s="2">
        <v>3</v>
      </c>
      <c r="BK3479" s="2">
        <v>3</v>
      </c>
      <c r="BL3479" s="2">
        <v>0</v>
      </c>
      <c r="BM3479" s="2">
        <v>0</v>
      </c>
      <c r="BN3479" s="2">
        <v>0</v>
      </c>
      <c r="BO3479" s="2">
        <v>0</v>
      </c>
      <c r="BP3479" s="2">
        <v>0</v>
      </c>
      <c r="BQ3479" s="2">
        <v>0</v>
      </c>
      <c r="BR3479" s="2">
        <v>0</v>
      </c>
      <c r="BS3479" s="2">
        <v>0</v>
      </c>
      <c r="BT3479" s="2">
        <v>0</v>
      </c>
      <c r="BU3479" s="2">
        <v>0</v>
      </c>
      <c r="BV3479" s="2">
        <v>0</v>
      </c>
      <c r="BW3479" s="2">
        <v>0</v>
      </c>
      <c r="BX3479" s="2">
        <v>0</v>
      </c>
      <c r="BY3479" s="2">
        <v>0</v>
      </c>
      <c r="BZ3479" s="2">
        <v>0</v>
      </c>
      <c r="CA3479" s="2">
        <v>0</v>
      </c>
      <c r="CB3479" s="2">
        <v>0</v>
      </c>
      <c r="CC3479" s="2">
        <v>0</v>
      </c>
      <c r="CD3479" s="2">
        <v>0</v>
      </c>
      <c r="CE3479" s="2">
        <v>0</v>
      </c>
      <c r="CF3479" s="2">
        <v>0</v>
      </c>
      <c r="CG3479" s="2">
        <v>0</v>
      </c>
      <c r="CH3479" s="2">
        <v>0</v>
      </c>
      <c r="CI3479" s="2">
        <v>0</v>
      </c>
      <c r="CJ3479" s="2">
        <v>0</v>
      </c>
      <c r="CK3479" s="2">
        <v>0</v>
      </c>
      <c r="CL3479" s="2">
        <v>0</v>
      </c>
    </row>
    <row r="3480" spans="1:90" x14ac:dyDescent="0.25">
      <c r="A3480" t="s">
        <v>115</v>
      </c>
      <c r="B3480">
        <v>10101</v>
      </c>
      <c r="C3480" t="s">
        <v>106</v>
      </c>
      <c r="D3480">
        <v>1</v>
      </c>
      <c r="E3480">
        <v>8</v>
      </c>
      <c r="F3480">
        <v>361</v>
      </c>
      <c r="G3480">
        <v>35000361</v>
      </c>
      <c r="H3480" t="s">
        <v>16010</v>
      </c>
      <c r="I3480">
        <v>100</v>
      </c>
      <c r="J3480" t="s">
        <v>107</v>
      </c>
      <c r="K3480" t="s">
        <v>8679</v>
      </c>
      <c r="L3480">
        <v>29</v>
      </c>
      <c r="M3480" t="s">
        <v>109</v>
      </c>
      <c r="N3480">
        <v>2961030</v>
      </c>
      <c r="O3480" t="s">
        <v>92</v>
      </c>
      <c r="P3480" t="s">
        <v>16011</v>
      </c>
      <c r="Q3480">
        <v>225</v>
      </c>
      <c r="R3480">
        <v>11</v>
      </c>
      <c r="S3480">
        <v>39910897</v>
      </c>
      <c r="T3480">
        <v>39922929</v>
      </c>
      <c r="U3480" t="s">
        <v>16012</v>
      </c>
      <c r="V3480">
        <v>1</v>
      </c>
      <c r="W3480" s="2">
        <v>0</v>
      </c>
      <c r="X3480" s="2">
        <v>0</v>
      </c>
      <c r="Y3480" s="2">
        <v>116</v>
      </c>
      <c r="Z3480" s="2">
        <v>121</v>
      </c>
      <c r="AA3480" s="2">
        <v>148</v>
      </c>
      <c r="AB3480" s="2">
        <v>116</v>
      </c>
      <c r="AC3480" s="2">
        <v>111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0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0</v>
      </c>
      <c r="AU3480" s="2">
        <v>0</v>
      </c>
      <c r="AV3480" s="2">
        <v>0</v>
      </c>
      <c r="AW3480" s="2">
        <v>0</v>
      </c>
      <c r="AX3480" s="2">
        <v>0</v>
      </c>
      <c r="AY3480" s="2">
        <v>0</v>
      </c>
      <c r="AZ3480" s="2">
        <v>0</v>
      </c>
      <c r="BA3480" s="2">
        <v>0</v>
      </c>
      <c r="BB3480" s="2">
        <v>0</v>
      </c>
      <c r="BC3480" s="2">
        <v>0</v>
      </c>
      <c r="BD3480" s="2">
        <v>14</v>
      </c>
      <c r="BE3480" s="2">
        <v>0</v>
      </c>
      <c r="BF3480" s="2">
        <v>0</v>
      </c>
      <c r="BG3480" s="2">
        <v>4</v>
      </c>
      <c r="BH3480" s="2">
        <v>4</v>
      </c>
      <c r="BI3480" s="2">
        <v>9</v>
      </c>
      <c r="BJ3480" s="2">
        <v>6</v>
      </c>
      <c r="BK3480" s="2">
        <v>7</v>
      </c>
      <c r="BL3480" s="2">
        <v>0</v>
      </c>
      <c r="BM3480" s="2">
        <v>0</v>
      </c>
      <c r="BN3480" s="2">
        <v>0</v>
      </c>
      <c r="BO3480" s="2">
        <v>0</v>
      </c>
      <c r="BP3480" s="2">
        <v>0</v>
      </c>
      <c r="BQ3480" s="2">
        <v>0</v>
      </c>
      <c r="BR3480" s="2">
        <v>0</v>
      </c>
      <c r="BS3480" s="2">
        <v>0</v>
      </c>
      <c r="BT3480" s="2">
        <v>0</v>
      </c>
      <c r="BU3480" s="2">
        <v>0</v>
      </c>
      <c r="BV3480" s="2">
        <v>0</v>
      </c>
      <c r="BW3480" s="2">
        <v>0</v>
      </c>
      <c r="BX3480" s="2">
        <v>0</v>
      </c>
      <c r="BY3480" s="2">
        <v>0</v>
      </c>
      <c r="BZ3480" s="2">
        <v>0</v>
      </c>
      <c r="CA3480" s="2">
        <v>0</v>
      </c>
      <c r="CB3480" s="2">
        <v>0</v>
      </c>
      <c r="CC3480" s="2">
        <v>0</v>
      </c>
      <c r="CD3480" s="2">
        <v>0</v>
      </c>
      <c r="CE3480" s="2">
        <v>0</v>
      </c>
      <c r="CF3480" s="2">
        <v>0</v>
      </c>
      <c r="CG3480" s="2">
        <v>0</v>
      </c>
      <c r="CH3480" s="2">
        <v>0</v>
      </c>
      <c r="CI3480" s="2">
        <v>0</v>
      </c>
      <c r="CJ3480" s="2">
        <v>0</v>
      </c>
      <c r="CK3480" s="2">
        <v>0</v>
      </c>
      <c r="CL3480" s="2">
        <v>3</v>
      </c>
    </row>
    <row r="3481" spans="1:90" x14ac:dyDescent="0.25">
      <c r="A3481" t="s">
        <v>115</v>
      </c>
      <c r="B3481">
        <v>10101</v>
      </c>
      <c r="C3481" t="s">
        <v>106</v>
      </c>
      <c r="D3481">
        <v>1</v>
      </c>
      <c r="E3481">
        <v>8</v>
      </c>
      <c r="F3481">
        <v>37667</v>
      </c>
      <c r="G3481">
        <v>35037667</v>
      </c>
      <c r="H3481" t="s">
        <v>14510</v>
      </c>
      <c r="I3481">
        <v>100</v>
      </c>
      <c r="J3481" t="s">
        <v>107</v>
      </c>
      <c r="K3481" t="s">
        <v>13916</v>
      </c>
      <c r="L3481">
        <v>40</v>
      </c>
      <c r="M3481" t="s">
        <v>3341</v>
      </c>
      <c r="N3481">
        <v>5105010</v>
      </c>
      <c r="O3481" t="s">
        <v>92</v>
      </c>
      <c r="P3481" t="s">
        <v>14511</v>
      </c>
      <c r="Q3481">
        <v>70</v>
      </c>
      <c r="R3481">
        <v>11</v>
      </c>
      <c r="S3481">
        <v>36226241</v>
      </c>
      <c r="T3481">
        <v>36251415</v>
      </c>
      <c r="U3481" t="s">
        <v>14512</v>
      </c>
      <c r="V3481">
        <v>1</v>
      </c>
      <c r="W3481" s="2">
        <v>0</v>
      </c>
      <c r="X3481" s="2">
        <v>0</v>
      </c>
      <c r="Y3481" s="2">
        <v>85</v>
      </c>
      <c r="Z3481" s="2">
        <v>62</v>
      </c>
      <c r="AA3481" s="2">
        <v>157</v>
      </c>
      <c r="AB3481" s="2">
        <v>152</v>
      </c>
      <c r="AC3481" s="2">
        <v>88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0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0</v>
      </c>
      <c r="AU3481" s="2">
        <v>0</v>
      </c>
      <c r="AV3481" s="2">
        <v>0</v>
      </c>
      <c r="AW3481" s="2">
        <v>0</v>
      </c>
      <c r="AX3481" s="2">
        <v>0</v>
      </c>
      <c r="AY3481" s="2">
        <v>0</v>
      </c>
      <c r="AZ3481" s="2">
        <v>0</v>
      </c>
      <c r="BA3481" s="2">
        <v>0</v>
      </c>
      <c r="BB3481" s="2">
        <v>0</v>
      </c>
      <c r="BC3481" s="2">
        <v>0</v>
      </c>
      <c r="BD3481" s="2">
        <v>0</v>
      </c>
      <c r="BE3481" s="2">
        <v>0</v>
      </c>
      <c r="BF3481" s="2">
        <v>0</v>
      </c>
      <c r="BG3481" s="2">
        <v>3</v>
      </c>
      <c r="BH3481" s="2">
        <v>2</v>
      </c>
      <c r="BI3481" s="2">
        <v>6</v>
      </c>
      <c r="BJ3481" s="2">
        <v>7</v>
      </c>
      <c r="BK3481" s="2">
        <v>3</v>
      </c>
      <c r="BL3481" s="2">
        <v>0</v>
      </c>
      <c r="BM3481" s="2">
        <v>0</v>
      </c>
      <c r="BN3481" s="2">
        <v>0</v>
      </c>
      <c r="BO3481" s="2">
        <v>0</v>
      </c>
      <c r="BP3481" s="2">
        <v>0</v>
      </c>
      <c r="BQ3481" s="2">
        <v>0</v>
      </c>
      <c r="BR3481" s="2">
        <v>0</v>
      </c>
      <c r="BS3481" s="2">
        <v>0</v>
      </c>
      <c r="BT3481" s="2">
        <v>0</v>
      </c>
      <c r="BU3481" s="2">
        <v>0</v>
      </c>
      <c r="BV3481" s="2">
        <v>0</v>
      </c>
      <c r="BW3481" s="2">
        <v>0</v>
      </c>
      <c r="BX3481" s="2">
        <v>0</v>
      </c>
      <c r="BY3481" s="2">
        <v>0</v>
      </c>
      <c r="BZ3481" s="2">
        <v>0</v>
      </c>
      <c r="CA3481" s="2">
        <v>0</v>
      </c>
      <c r="CB3481" s="2">
        <v>0</v>
      </c>
      <c r="CC3481" s="2">
        <v>0</v>
      </c>
      <c r="CD3481" s="2">
        <v>0</v>
      </c>
      <c r="CE3481" s="2">
        <v>0</v>
      </c>
      <c r="CF3481" s="2">
        <v>0</v>
      </c>
      <c r="CG3481" s="2">
        <v>0</v>
      </c>
      <c r="CH3481" s="2">
        <v>0</v>
      </c>
      <c r="CI3481" s="2">
        <v>0</v>
      </c>
      <c r="CJ3481" s="2">
        <v>0</v>
      </c>
      <c r="CK3481" s="2">
        <v>0</v>
      </c>
      <c r="CL3481" s="2">
        <v>0</v>
      </c>
    </row>
    <row r="3482" spans="1:90" x14ac:dyDescent="0.25">
      <c r="A3482" t="s">
        <v>115</v>
      </c>
      <c r="B3482">
        <v>10101</v>
      </c>
      <c r="C3482" t="s">
        <v>106</v>
      </c>
      <c r="D3482">
        <v>1</v>
      </c>
      <c r="E3482">
        <v>8</v>
      </c>
      <c r="F3482">
        <v>48598</v>
      </c>
      <c r="G3482">
        <v>35048598</v>
      </c>
      <c r="H3482" t="s">
        <v>11681</v>
      </c>
      <c r="I3482">
        <v>100</v>
      </c>
      <c r="J3482" t="s">
        <v>107</v>
      </c>
      <c r="K3482" t="s">
        <v>2988</v>
      </c>
      <c r="L3482">
        <v>29</v>
      </c>
      <c r="M3482" t="s">
        <v>109</v>
      </c>
      <c r="N3482">
        <v>2965020</v>
      </c>
      <c r="O3482" t="s">
        <v>92</v>
      </c>
      <c r="P3482" t="s">
        <v>11682</v>
      </c>
      <c r="Q3482">
        <v>320</v>
      </c>
      <c r="R3482">
        <v>11</v>
      </c>
      <c r="S3482">
        <v>39752901</v>
      </c>
      <c r="T3482">
        <v>39923020</v>
      </c>
      <c r="U3482" t="s">
        <v>11683</v>
      </c>
      <c r="V3482">
        <v>1</v>
      </c>
      <c r="W3482" s="2">
        <v>0</v>
      </c>
      <c r="X3482" s="2">
        <v>0</v>
      </c>
      <c r="Y3482" s="2">
        <v>76</v>
      </c>
      <c r="Z3482" s="2">
        <v>117</v>
      </c>
      <c r="AA3482" s="2">
        <v>127</v>
      </c>
      <c r="AB3482" s="2">
        <v>114</v>
      </c>
      <c r="AC3482" s="2">
        <v>103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0</v>
      </c>
      <c r="AU3482" s="2">
        <v>0</v>
      </c>
      <c r="AV3482" s="2">
        <v>0</v>
      </c>
      <c r="AW3482" s="2">
        <v>0</v>
      </c>
      <c r="AX3482" s="2">
        <v>0</v>
      </c>
      <c r="AY3482" s="2">
        <v>0</v>
      </c>
      <c r="AZ3482" s="2">
        <v>0</v>
      </c>
      <c r="BA3482" s="2">
        <v>0</v>
      </c>
      <c r="BB3482" s="2">
        <v>0</v>
      </c>
      <c r="BC3482" s="2">
        <v>0</v>
      </c>
      <c r="BD3482" s="2">
        <v>10</v>
      </c>
      <c r="BE3482" s="2">
        <v>0</v>
      </c>
      <c r="BF3482" s="2">
        <v>0</v>
      </c>
      <c r="BG3482" s="2">
        <v>6</v>
      </c>
      <c r="BH3482" s="2">
        <v>5</v>
      </c>
      <c r="BI3482" s="2">
        <v>8</v>
      </c>
      <c r="BJ3482" s="2">
        <v>6</v>
      </c>
      <c r="BK3482" s="2">
        <v>8</v>
      </c>
      <c r="BL3482" s="2">
        <v>0</v>
      </c>
      <c r="BM3482" s="2">
        <v>0</v>
      </c>
      <c r="BN3482" s="2">
        <v>0</v>
      </c>
      <c r="BO3482" s="2">
        <v>0</v>
      </c>
      <c r="BP3482" s="2">
        <v>0</v>
      </c>
      <c r="BQ3482" s="2">
        <v>0</v>
      </c>
      <c r="BR3482" s="2">
        <v>0</v>
      </c>
      <c r="BS3482" s="2">
        <v>0</v>
      </c>
      <c r="BT3482" s="2">
        <v>0</v>
      </c>
      <c r="BU3482" s="2">
        <v>0</v>
      </c>
      <c r="BV3482" s="2">
        <v>0</v>
      </c>
      <c r="BW3482" s="2">
        <v>0</v>
      </c>
      <c r="BX3482" s="2">
        <v>0</v>
      </c>
      <c r="BY3482" s="2">
        <v>0</v>
      </c>
      <c r="BZ3482" s="2">
        <v>0</v>
      </c>
      <c r="CA3482" s="2">
        <v>0</v>
      </c>
      <c r="CB3482" s="2">
        <v>0</v>
      </c>
      <c r="CC3482" s="2">
        <v>0</v>
      </c>
      <c r="CD3482" s="2">
        <v>0</v>
      </c>
      <c r="CE3482" s="2">
        <v>0</v>
      </c>
      <c r="CF3482" s="2">
        <v>0</v>
      </c>
      <c r="CG3482" s="2">
        <v>0</v>
      </c>
      <c r="CH3482" s="2">
        <v>0</v>
      </c>
      <c r="CI3482" s="2">
        <v>0</v>
      </c>
      <c r="CJ3482" s="2">
        <v>0</v>
      </c>
      <c r="CK3482" s="2">
        <v>0</v>
      </c>
      <c r="CL3482" s="2">
        <v>2</v>
      </c>
    </row>
    <row r="3483" spans="1:90" x14ac:dyDescent="0.25">
      <c r="A3483" t="s">
        <v>115</v>
      </c>
      <c r="B3483">
        <v>10101</v>
      </c>
      <c r="C3483" t="s">
        <v>106</v>
      </c>
      <c r="D3483">
        <v>1</v>
      </c>
      <c r="E3483">
        <v>8</v>
      </c>
      <c r="F3483">
        <v>164</v>
      </c>
      <c r="G3483">
        <v>35000164</v>
      </c>
      <c r="H3483" t="s">
        <v>8001</v>
      </c>
      <c r="I3483">
        <v>100</v>
      </c>
      <c r="J3483" t="s">
        <v>107</v>
      </c>
      <c r="K3483" t="s">
        <v>4970</v>
      </c>
      <c r="L3483">
        <v>40</v>
      </c>
      <c r="M3483" t="s">
        <v>3341</v>
      </c>
      <c r="N3483">
        <v>5118000</v>
      </c>
      <c r="O3483" t="s">
        <v>92</v>
      </c>
      <c r="P3483" t="s">
        <v>8002</v>
      </c>
      <c r="Q3483">
        <v>985</v>
      </c>
      <c r="R3483">
        <v>11</v>
      </c>
      <c r="S3483">
        <v>36225997</v>
      </c>
      <c r="T3483">
        <v>36251933</v>
      </c>
      <c r="U3483" t="s">
        <v>8003</v>
      </c>
      <c r="V3483">
        <v>1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49</v>
      </c>
      <c r="AE3483" s="2">
        <v>28</v>
      </c>
      <c r="AF3483" s="2">
        <v>13</v>
      </c>
      <c r="AG3483" s="2">
        <v>28</v>
      </c>
      <c r="AH3483" s="2">
        <v>195</v>
      </c>
      <c r="AI3483" s="2">
        <v>117</v>
      </c>
      <c r="AJ3483" s="2">
        <v>117</v>
      </c>
      <c r="AK3483" s="2">
        <v>0</v>
      </c>
      <c r="AL3483" s="2">
        <v>0</v>
      </c>
      <c r="AM3483" s="2">
        <v>0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0</v>
      </c>
      <c r="AU3483" s="2">
        <v>207</v>
      </c>
      <c r="AV3483" s="2">
        <v>0</v>
      </c>
      <c r="AW3483" s="2">
        <v>0</v>
      </c>
      <c r="AX3483" s="2">
        <v>0</v>
      </c>
      <c r="AY3483" s="2">
        <v>0</v>
      </c>
      <c r="AZ3483" s="2">
        <v>0</v>
      </c>
      <c r="BA3483" s="2">
        <v>0</v>
      </c>
      <c r="BB3483" s="2">
        <v>0</v>
      </c>
      <c r="BC3483" s="2">
        <v>0</v>
      </c>
      <c r="BD3483" s="2">
        <v>10</v>
      </c>
      <c r="BE3483" s="2">
        <v>0</v>
      </c>
      <c r="BF3483" s="2">
        <v>0</v>
      </c>
      <c r="BG3483" s="2">
        <v>0</v>
      </c>
      <c r="BH3483" s="2">
        <v>0</v>
      </c>
      <c r="BI3483" s="2">
        <v>0</v>
      </c>
      <c r="BJ3483" s="2">
        <v>0</v>
      </c>
      <c r="BK3483" s="2">
        <v>0</v>
      </c>
      <c r="BL3483" s="2">
        <v>3</v>
      </c>
      <c r="BM3483" s="2">
        <v>2</v>
      </c>
      <c r="BN3483" s="2">
        <v>1</v>
      </c>
      <c r="BO3483" s="2">
        <v>2</v>
      </c>
      <c r="BP3483" s="2">
        <v>12</v>
      </c>
      <c r="BQ3483" s="2">
        <v>8</v>
      </c>
      <c r="BR3483" s="2">
        <v>6</v>
      </c>
      <c r="BS3483" s="2">
        <v>0</v>
      </c>
      <c r="BT3483" s="2">
        <v>0</v>
      </c>
      <c r="BU3483" s="2">
        <v>0</v>
      </c>
      <c r="BV3483" s="2">
        <v>0</v>
      </c>
      <c r="BW3483" s="2">
        <v>0</v>
      </c>
      <c r="BX3483" s="2">
        <v>0</v>
      </c>
      <c r="BY3483" s="2">
        <v>0</v>
      </c>
      <c r="BZ3483" s="2">
        <v>0</v>
      </c>
      <c r="CA3483" s="2">
        <v>0</v>
      </c>
      <c r="CB3483" s="2">
        <v>0</v>
      </c>
      <c r="CC3483" s="2">
        <v>9</v>
      </c>
      <c r="CD3483" s="2">
        <v>0</v>
      </c>
      <c r="CE3483" s="2">
        <v>0</v>
      </c>
      <c r="CF3483" s="2">
        <v>0</v>
      </c>
      <c r="CG3483" s="2">
        <v>0</v>
      </c>
      <c r="CH3483" s="2">
        <v>0</v>
      </c>
      <c r="CI3483" s="2">
        <v>0</v>
      </c>
      <c r="CJ3483" s="2">
        <v>0</v>
      </c>
      <c r="CK3483" s="2">
        <v>0</v>
      </c>
      <c r="CL3483" s="2">
        <v>3</v>
      </c>
    </row>
    <row r="3484" spans="1:90" x14ac:dyDescent="0.25">
      <c r="A3484" t="s">
        <v>115</v>
      </c>
      <c r="B3484">
        <v>10101</v>
      </c>
      <c r="C3484" t="s">
        <v>106</v>
      </c>
      <c r="D3484">
        <v>1</v>
      </c>
      <c r="E3484">
        <v>8</v>
      </c>
      <c r="F3484">
        <v>644</v>
      </c>
      <c r="G3484">
        <v>35000644</v>
      </c>
      <c r="H3484" t="s">
        <v>4860</v>
      </c>
      <c r="I3484">
        <v>100</v>
      </c>
      <c r="J3484" t="s">
        <v>107</v>
      </c>
      <c r="K3484" t="s">
        <v>4861</v>
      </c>
      <c r="L3484">
        <v>63</v>
      </c>
      <c r="M3484" t="s">
        <v>356</v>
      </c>
      <c r="N3484">
        <v>2912040</v>
      </c>
      <c r="O3484" t="s">
        <v>92</v>
      </c>
      <c r="P3484" t="s">
        <v>4862</v>
      </c>
      <c r="Q3484">
        <v>50</v>
      </c>
      <c r="R3484">
        <v>11</v>
      </c>
      <c r="S3484">
        <v>39764189</v>
      </c>
      <c r="T3484">
        <v>39923104</v>
      </c>
      <c r="U3484" t="s">
        <v>4863</v>
      </c>
      <c r="V3484">
        <v>1</v>
      </c>
      <c r="W3484" s="2">
        <v>0</v>
      </c>
      <c r="X3484" s="2">
        <v>0</v>
      </c>
      <c r="Y3484" s="2">
        <v>49</v>
      </c>
      <c r="Z3484" s="2">
        <v>41</v>
      </c>
      <c r="AA3484" s="2">
        <v>58</v>
      </c>
      <c r="AB3484" s="2">
        <v>58</v>
      </c>
      <c r="AC3484" s="2">
        <v>49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0</v>
      </c>
      <c r="AU3484" s="2">
        <v>0</v>
      </c>
      <c r="AV3484" s="2">
        <v>0</v>
      </c>
      <c r="AW3484" s="2">
        <v>0</v>
      </c>
      <c r="AX3484" s="2">
        <v>0</v>
      </c>
      <c r="AY3484" s="2">
        <v>0</v>
      </c>
      <c r="AZ3484" s="2">
        <v>0</v>
      </c>
      <c r="BA3484" s="2">
        <v>0</v>
      </c>
      <c r="BB3484" s="2">
        <v>0</v>
      </c>
      <c r="BC3484" s="2">
        <v>0</v>
      </c>
      <c r="BD3484" s="2">
        <v>0</v>
      </c>
      <c r="BE3484" s="2">
        <v>0</v>
      </c>
      <c r="BF3484" s="2">
        <v>0</v>
      </c>
      <c r="BG3484" s="2">
        <v>2</v>
      </c>
      <c r="BH3484" s="2">
        <v>2</v>
      </c>
      <c r="BI3484" s="2">
        <v>3</v>
      </c>
      <c r="BJ3484" s="2">
        <v>2</v>
      </c>
      <c r="BK3484" s="2">
        <v>2</v>
      </c>
      <c r="BL3484" s="2">
        <v>0</v>
      </c>
      <c r="BM3484" s="2">
        <v>0</v>
      </c>
      <c r="BN3484" s="2">
        <v>0</v>
      </c>
      <c r="BO3484" s="2">
        <v>0</v>
      </c>
      <c r="BP3484" s="2">
        <v>0</v>
      </c>
      <c r="BQ3484" s="2">
        <v>0</v>
      </c>
      <c r="BR3484" s="2">
        <v>0</v>
      </c>
      <c r="BS3484" s="2">
        <v>0</v>
      </c>
      <c r="BT3484" s="2">
        <v>0</v>
      </c>
      <c r="BU3484" s="2">
        <v>0</v>
      </c>
      <c r="BV3484" s="2">
        <v>0</v>
      </c>
      <c r="BW3484" s="2">
        <v>0</v>
      </c>
      <c r="BX3484" s="2">
        <v>0</v>
      </c>
      <c r="BY3484" s="2">
        <v>0</v>
      </c>
      <c r="BZ3484" s="2">
        <v>0</v>
      </c>
      <c r="CA3484" s="2">
        <v>0</v>
      </c>
      <c r="CB3484" s="2">
        <v>0</v>
      </c>
      <c r="CC3484" s="2">
        <v>0</v>
      </c>
      <c r="CD3484" s="2">
        <v>0</v>
      </c>
      <c r="CE3484" s="2">
        <v>0</v>
      </c>
      <c r="CF3484" s="2">
        <v>0</v>
      </c>
      <c r="CG3484" s="2">
        <v>0</v>
      </c>
      <c r="CH3484" s="2">
        <v>0</v>
      </c>
      <c r="CI3484" s="2">
        <v>0</v>
      </c>
      <c r="CJ3484" s="2">
        <v>0</v>
      </c>
      <c r="CK3484" s="2">
        <v>0</v>
      </c>
      <c r="CL3484" s="2">
        <v>0</v>
      </c>
    </row>
    <row r="3485" spans="1:90" x14ac:dyDescent="0.25">
      <c r="A3485" t="s">
        <v>115</v>
      </c>
      <c r="B3485">
        <v>10101</v>
      </c>
      <c r="C3485" t="s">
        <v>106</v>
      </c>
      <c r="D3485">
        <v>1</v>
      </c>
      <c r="E3485">
        <v>8</v>
      </c>
      <c r="F3485">
        <v>589</v>
      </c>
      <c r="G3485">
        <v>35000589</v>
      </c>
      <c r="H3485" t="s">
        <v>1498</v>
      </c>
      <c r="I3485">
        <v>100</v>
      </c>
      <c r="J3485" t="s">
        <v>107</v>
      </c>
      <c r="K3485" t="s">
        <v>1499</v>
      </c>
      <c r="L3485">
        <v>29</v>
      </c>
      <c r="M3485" t="s">
        <v>109</v>
      </c>
      <c r="N3485">
        <v>2759030</v>
      </c>
      <c r="O3485" t="s">
        <v>92</v>
      </c>
      <c r="P3485" t="s">
        <v>1500</v>
      </c>
      <c r="Q3485">
        <v>37</v>
      </c>
      <c r="R3485">
        <v>11</v>
      </c>
      <c r="S3485">
        <v>39241942</v>
      </c>
      <c r="T3485">
        <v>39242756</v>
      </c>
      <c r="U3485" t="s">
        <v>1501</v>
      </c>
      <c r="V3485">
        <v>1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35</v>
      </c>
      <c r="AE3485" s="2">
        <v>97</v>
      </c>
      <c r="AF3485" s="2">
        <v>54</v>
      </c>
      <c r="AG3485" s="2">
        <v>50</v>
      </c>
      <c r="AH3485" s="2">
        <v>53</v>
      </c>
      <c r="AI3485" s="2">
        <v>34</v>
      </c>
      <c r="AJ3485" s="2">
        <v>11</v>
      </c>
      <c r="AK3485" s="2">
        <v>0</v>
      </c>
      <c r="AL3485" s="2">
        <v>0</v>
      </c>
      <c r="AM3485" s="2">
        <v>0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0</v>
      </c>
      <c r="AU3485" s="2">
        <v>0</v>
      </c>
      <c r="AV3485" s="2">
        <v>0</v>
      </c>
      <c r="AW3485" s="2">
        <v>0</v>
      </c>
      <c r="AX3485" s="2">
        <v>0</v>
      </c>
      <c r="AY3485" s="2">
        <v>0</v>
      </c>
      <c r="AZ3485" s="2">
        <v>0</v>
      </c>
      <c r="BA3485" s="2">
        <v>0</v>
      </c>
      <c r="BB3485" s="2">
        <v>0</v>
      </c>
      <c r="BC3485" s="2">
        <v>0</v>
      </c>
      <c r="BD3485" s="2">
        <v>0</v>
      </c>
      <c r="BE3485" s="2">
        <v>0</v>
      </c>
      <c r="BF3485" s="2">
        <v>0</v>
      </c>
      <c r="BG3485" s="2">
        <v>0</v>
      </c>
      <c r="BH3485" s="2">
        <v>0</v>
      </c>
      <c r="BI3485" s="2">
        <v>0</v>
      </c>
      <c r="BJ3485" s="2">
        <v>0</v>
      </c>
      <c r="BK3485" s="2">
        <v>0</v>
      </c>
      <c r="BL3485" s="2">
        <v>1</v>
      </c>
      <c r="BM3485" s="2">
        <v>6</v>
      </c>
      <c r="BN3485" s="2">
        <v>3</v>
      </c>
      <c r="BO3485" s="2">
        <v>2</v>
      </c>
      <c r="BP3485" s="2">
        <v>4</v>
      </c>
      <c r="BQ3485" s="2">
        <v>4</v>
      </c>
      <c r="BR3485" s="2">
        <v>2</v>
      </c>
      <c r="BS3485" s="2">
        <v>0</v>
      </c>
      <c r="BT3485" s="2">
        <v>0</v>
      </c>
      <c r="BU3485" s="2">
        <v>0</v>
      </c>
      <c r="BV3485" s="2">
        <v>0</v>
      </c>
      <c r="BW3485" s="2">
        <v>0</v>
      </c>
      <c r="BX3485" s="2">
        <v>0</v>
      </c>
      <c r="BY3485" s="2">
        <v>0</v>
      </c>
      <c r="BZ3485" s="2">
        <v>0</v>
      </c>
      <c r="CA3485" s="2">
        <v>0</v>
      </c>
      <c r="CB3485" s="2">
        <v>0</v>
      </c>
      <c r="CC3485" s="2">
        <v>0</v>
      </c>
      <c r="CD3485" s="2">
        <v>0</v>
      </c>
      <c r="CE3485" s="2">
        <v>0</v>
      </c>
      <c r="CF3485" s="2">
        <v>0</v>
      </c>
      <c r="CG3485" s="2">
        <v>0</v>
      </c>
      <c r="CH3485" s="2">
        <v>0</v>
      </c>
      <c r="CI3485" s="2">
        <v>0</v>
      </c>
      <c r="CJ3485" s="2">
        <v>0</v>
      </c>
      <c r="CK3485" s="2">
        <v>0</v>
      </c>
      <c r="CL3485" s="2">
        <v>0</v>
      </c>
    </row>
    <row r="3486" spans="1:90" x14ac:dyDescent="0.25">
      <c r="A3486" t="s">
        <v>115</v>
      </c>
      <c r="B3486">
        <v>10101</v>
      </c>
      <c r="C3486" t="s">
        <v>106</v>
      </c>
      <c r="D3486">
        <v>1</v>
      </c>
      <c r="E3486">
        <v>8</v>
      </c>
      <c r="F3486">
        <v>925861</v>
      </c>
      <c r="G3486">
        <v>35925861</v>
      </c>
      <c r="H3486" t="s">
        <v>17003</v>
      </c>
      <c r="I3486">
        <v>100</v>
      </c>
      <c r="J3486" t="s">
        <v>107</v>
      </c>
      <c r="K3486" t="s">
        <v>2909</v>
      </c>
      <c r="L3486">
        <v>11</v>
      </c>
      <c r="M3486" t="s">
        <v>335</v>
      </c>
      <c r="N3486">
        <v>2860001</v>
      </c>
      <c r="O3486" t="s">
        <v>102</v>
      </c>
      <c r="P3486" t="s">
        <v>2910</v>
      </c>
      <c r="Q3486">
        <v>1701</v>
      </c>
      <c r="R3486">
        <v>11</v>
      </c>
      <c r="S3486">
        <v>39849085</v>
      </c>
      <c r="T3486">
        <v>39849086</v>
      </c>
      <c r="U3486" t="s">
        <v>17004</v>
      </c>
      <c r="V3486">
        <v>1</v>
      </c>
      <c r="W3486" s="2">
        <v>0</v>
      </c>
      <c r="X3486" s="2">
        <v>0</v>
      </c>
      <c r="Y3486" s="2">
        <v>207</v>
      </c>
      <c r="Z3486" s="2">
        <v>149</v>
      </c>
      <c r="AA3486" s="2">
        <v>192</v>
      </c>
      <c r="AB3486" s="2">
        <v>157</v>
      </c>
      <c r="AC3486" s="2">
        <v>160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0</v>
      </c>
      <c r="AU3486" s="2">
        <v>0</v>
      </c>
      <c r="AV3486" s="2">
        <v>0</v>
      </c>
      <c r="AW3486" s="2">
        <v>0</v>
      </c>
      <c r="AX3486" s="2">
        <v>0</v>
      </c>
      <c r="AY3486" s="2">
        <v>0</v>
      </c>
      <c r="AZ3486" s="2">
        <v>0</v>
      </c>
      <c r="BA3486" s="2">
        <v>0</v>
      </c>
      <c r="BB3486" s="2">
        <v>0</v>
      </c>
      <c r="BC3486" s="2">
        <v>0</v>
      </c>
      <c r="BD3486" s="2">
        <v>0</v>
      </c>
      <c r="BE3486" s="2">
        <v>0</v>
      </c>
      <c r="BF3486" s="2">
        <v>0</v>
      </c>
      <c r="BG3486" s="2">
        <v>10</v>
      </c>
      <c r="BH3486" s="2">
        <v>6</v>
      </c>
      <c r="BI3486" s="2">
        <v>7</v>
      </c>
      <c r="BJ3486" s="2">
        <v>6</v>
      </c>
      <c r="BK3486" s="2">
        <v>7</v>
      </c>
      <c r="BL3486" s="2">
        <v>0</v>
      </c>
      <c r="BM3486" s="2">
        <v>0</v>
      </c>
      <c r="BN3486" s="2">
        <v>0</v>
      </c>
      <c r="BO3486" s="2">
        <v>0</v>
      </c>
      <c r="BP3486" s="2">
        <v>0</v>
      </c>
      <c r="BQ3486" s="2">
        <v>0</v>
      </c>
      <c r="BR3486" s="2">
        <v>0</v>
      </c>
      <c r="BS3486" s="2">
        <v>0</v>
      </c>
      <c r="BT3486" s="2">
        <v>0</v>
      </c>
      <c r="BU3486" s="2">
        <v>0</v>
      </c>
      <c r="BV3486" s="2">
        <v>0</v>
      </c>
      <c r="BW3486" s="2">
        <v>0</v>
      </c>
      <c r="BX3486" s="2">
        <v>0</v>
      </c>
      <c r="BY3486" s="2">
        <v>0</v>
      </c>
      <c r="BZ3486" s="2">
        <v>0</v>
      </c>
      <c r="CA3486" s="2">
        <v>0</v>
      </c>
      <c r="CB3486" s="2">
        <v>0</v>
      </c>
      <c r="CC3486" s="2">
        <v>0</v>
      </c>
      <c r="CD3486" s="2">
        <v>0</v>
      </c>
      <c r="CE3486" s="2">
        <v>0</v>
      </c>
      <c r="CF3486" s="2">
        <v>0</v>
      </c>
      <c r="CG3486" s="2">
        <v>0</v>
      </c>
      <c r="CH3486" s="2">
        <v>0</v>
      </c>
      <c r="CI3486" s="2">
        <v>0</v>
      </c>
      <c r="CJ3486" s="2">
        <v>0</v>
      </c>
      <c r="CK3486" s="2">
        <v>0</v>
      </c>
      <c r="CL3486" s="2">
        <v>0</v>
      </c>
    </row>
    <row r="3487" spans="1:90" x14ac:dyDescent="0.25">
      <c r="A3487" t="s">
        <v>115</v>
      </c>
      <c r="B3487">
        <v>10101</v>
      </c>
      <c r="C3487" t="s">
        <v>106</v>
      </c>
      <c r="D3487">
        <v>1</v>
      </c>
      <c r="E3487">
        <v>8</v>
      </c>
      <c r="F3487">
        <v>901672</v>
      </c>
      <c r="G3487">
        <v>35901672</v>
      </c>
      <c r="H3487" t="s">
        <v>17765</v>
      </c>
      <c r="I3487">
        <v>100</v>
      </c>
      <c r="J3487" t="s">
        <v>107</v>
      </c>
      <c r="K3487" t="s">
        <v>15774</v>
      </c>
      <c r="L3487">
        <v>63</v>
      </c>
      <c r="M3487" t="s">
        <v>356</v>
      </c>
      <c r="N3487">
        <v>5143210</v>
      </c>
      <c r="O3487" t="s">
        <v>92</v>
      </c>
      <c r="P3487" t="s">
        <v>17766</v>
      </c>
      <c r="Q3487">
        <v>51</v>
      </c>
      <c r="R3487">
        <v>11</v>
      </c>
      <c r="S3487">
        <v>38367465</v>
      </c>
      <c r="U3487" t="s">
        <v>17767</v>
      </c>
      <c r="V3487">
        <v>1</v>
      </c>
      <c r="W3487" s="2">
        <v>0</v>
      </c>
      <c r="X3487" s="2">
        <v>0</v>
      </c>
      <c r="Y3487" s="2">
        <v>85</v>
      </c>
      <c r="Z3487" s="2">
        <v>83</v>
      </c>
      <c r="AA3487" s="2">
        <v>58</v>
      </c>
      <c r="AB3487" s="2">
        <v>89</v>
      </c>
      <c r="AC3487" s="2">
        <v>85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0</v>
      </c>
      <c r="AU3487" s="2">
        <v>0</v>
      </c>
      <c r="AV3487" s="2">
        <v>0</v>
      </c>
      <c r="AW3487" s="2">
        <v>0</v>
      </c>
      <c r="AX3487" s="2">
        <v>0</v>
      </c>
      <c r="AY3487" s="2">
        <v>0</v>
      </c>
      <c r="AZ3487" s="2">
        <v>0</v>
      </c>
      <c r="BA3487" s="2">
        <v>0</v>
      </c>
      <c r="BB3487" s="2">
        <v>0</v>
      </c>
      <c r="BC3487" s="2">
        <v>0</v>
      </c>
      <c r="BD3487" s="2">
        <v>0</v>
      </c>
      <c r="BE3487" s="2">
        <v>0</v>
      </c>
      <c r="BF3487" s="2">
        <v>0</v>
      </c>
      <c r="BG3487" s="2">
        <v>3</v>
      </c>
      <c r="BH3487" s="2">
        <v>5</v>
      </c>
      <c r="BI3487" s="2">
        <v>2</v>
      </c>
      <c r="BJ3487" s="2">
        <v>3</v>
      </c>
      <c r="BK3487" s="2">
        <v>3</v>
      </c>
      <c r="BL3487" s="2">
        <v>0</v>
      </c>
      <c r="BM3487" s="2">
        <v>0</v>
      </c>
      <c r="BN3487" s="2">
        <v>0</v>
      </c>
      <c r="BO3487" s="2">
        <v>0</v>
      </c>
      <c r="BP3487" s="2">
        <v>0</v>
      </c>
      <c r="BQ3487" s="2">
        <v>0</v>
      </c>
      <c r="BR3487" s="2">
        <v>0</v>
      </c>
      <c r="BS3487" s="2">
        <v>0</v>
      </c>
      <c r="BT3487" s="2">
        <v>0</v>
      </c>
      <c r="BU3487" s="2">
        <v>0</v>
      </c>
      <c r="BV3487" s="2">
        <v>0</v>
      </c>
      <c r="BW3487" s="2">
        <v>0</v>
      </c>
      <c r="BX3487" s="2">
        <v>0</v>
      </c>
      <c r="BY3487" s="2">
        <v>0</v>
      </c>
      <c r="BZ3487" s="2">
        <v>0</v>
      </c>
      <c r="CA3487" s="2">
        <v>0</v>
      </c>
      <c r="CB3487" s="2">
        <v>0</v>
      </c>
      <c r="CC3487" s="2">
        <v>0</v>
      </c>
      <c r="CD3487" s="2">
        <v>0</v>
      </c>
      <c r="CE3487" s="2">
        <v>0</v>
      </c>
      <c r="CF3487" s="2">
        <v>0</v>
      </c>
      <c r="CG3487" s="2">
        <v>0</v>
      </c>
      <c r="CH3487" s="2">
        <v>0</v>
      </c>
      <c r="CI3487" s="2">
        <v>0</v>
      </c>
      <c r="CJ3487" s="2">
        <v>0</v>
      </c>
      <c r="CK3487" s="2">
        <v>0</v>
      </c>
      <c r="CL3487" s="2">
        <v>0</v>
      </c>
    </row>
    <row r="3488" spans="1:90" x14ac:dyDescent="0.25">
      <c r="A3488" t="s">
        <v>115</v>
      </c>
      <c r="B3488">
        <v>10101</v>
      </c>
      <c r="C3488" t="s">
        <v>106</v>
      </c>
      <c r="D3488">
        <v>1</v>
      </c>
      <c r="E3488">
        <v>8</v>
      </c>
      <c r="F3488">
        <v>619</v>
      </c>
      <c r="G3488">
        <v>35000619</v>
      </c>
      <c r="H3488" t="s">
        <v>4370</v>
      </c>
      <c r="I3488">
        <v>100</v>
      </c>
      <c r="J3488" t="s">
        <v>107</v>
      </c>
      <c r="K3488" t="s">
        <v>3187</v>
      </c>
      <c r="L3488">
        <v>29</v>
      </c>
      <c r="M3488" t="s">
        <v>109</v>
      </c>
      <c r="N3488">
        <v>2726000</v>
      </c>
      <c r="O3488" t="s">
        <v>92</v>
      </c>
      <c r="P3488" t="s">
        <v>13019</v>
      </c>
      <c r="Q3488" t="s">
        <v>127</v>
      </c>
      <c r="R3488">
        <v>11</v>
      </c>
      <c r="S3488">
        <v>39314273</v>
      </c>
      <c r="U3488" t="s">
        <v>13020</v>
      </c>
      <c r="V3488">
        <v>1</v>
      </c>
      <c r="W3488" s="2">
        <v>0</v>
      </c>
      <c r="X3488" s="2">
        <v>0</v>
      </c>
      <c r="Y3488" s="2">
        <v>67</v>
      </c>
      <c r="Z3488" s="2">
        <v>87</v>
      </c>
      <c r="AA3488" s="2">
        <v>92</v>
      </c>
      <c r="AB3488" s="2">
        <v>86</v>
      </c>
      <c r="AC3488" s="2">
        <v>79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0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0</v>
      </c>
      <c r="AU3488" s="2">
        <v>0</v>
      </c>
      <c r="AV3488" s="2">
        <v>0</v>
      </c>
      <c r="AW3488" s="2">
        <v>0</v>
      </c>
      <c r="AX3488" s="2">
        <v>0</v>
      </c>
      <c r="AY3488" s="2">
        <v>0</v>
      </c>
      <c r="AZ3488" s="2">
        <v>0</v>
      </c>
      <c r="BA3488" s="2">
        <v>0</v>
      </c>
      <c r="BB3488" s="2">
        <v>0</v>
      </c>
      <c r="BC3488" s="2">
        <v>0</v>
      </c>
      <c r="BD3488" s="2">
        <v>21</v>
      </c>
      <c r="BE3488" s="2">
        <v>0</v>
      </c>
      <c r="BF3488" s="2">
        <v>0</v>
      </c>
      <c r="BG3488" s="2">
        <v>3</v>
      </c>
      <c r="BH3488" s="2">
        <v>6</v>
      </c>
      <c r="BI3488" s="2">
        <v>4</v>
      </c>
      <c r="BJ3488" s="2">
        <v>5</v>
      </c>
      <c r="BK3488" s="2">
        <v>5</v>
      </c>
      <c r="BL3488" s="2">
        <v>0</v>
      </c>
      <c r="BM3488" s="2">
        <v>0</v>
      </c>
      <c r="BN3488" s="2">
        <v>0</v>
      </c>
      <c r="BO3488" s="2">
        <v>0</v>
      </c>
      <c r="BP3488" s="2">
        <v>0</v>
      </c>
      <c r="BQ3488" s="2">
        <v>0</v>
      </c>
      <c r="BR3488" s="2">
        <v>0</v>
      </c>
      <c r="BS3488" s="2">
        <v>0</v>
      </c>
      <c r="BT3488" s="2">
        <v>0</v>
      </c>
      <c r="BU3488" s="2">
        <v>0</v>
      </c>
      <c r="BV3488" s="2">
        <v>0</v>
      </c>
      <c r="BW3488" s="2">
        <v>0</v>
      </c>
      <c r="BX3488" s="2">
        <v>0</v>
      </c>
      <c r="BY3488" s="2">
        <v>0</v>
      </c>
      <c r="BZ3488" s="2">
        <v>0</v>
      </c>
      <c r="CA3488" s="2">
        <v>0</v>
      </c>
      <c r="CB3488" s="2">
        <v>0</v>
      </c>
      <c r="CC3488" s="2">
        <v>0</v>
      </c>
      <c r="CD3488" s="2">
        <v>0</v>
      </c>
      <c r="CE3488" s="2">
        <v>0</v>
      </c>
      <c r="CF3488" s="2">
        <v>0</v>
      </c>
      <c r="CG3488" s="2">
        <v>0</v>
      </c>
      <c r="CH3488" s="2">
        <v>0</v>
      </c>
      <c r="CI3488" s="2">
        <v>0</v>
      </c>
      <c r="CJ3488" s="2">
        <v>0</v>
      </c>
      <c r="CK3488" s="2">
        <v>0</v>
      </c>
      <c r="CL3488" s="2">
        <v>4</v>
      </c>
    </row>
    <row r="3489" spans="1:90" x14ac:dyDescent="0.25">
      <c r="A3489" t="s">
        <v>115</v>
      </c>
      <c r="B3489">
        <v>10101</v>
      </c>
      <c r="C3489" t="s">
        <v>106</v>
      </c>
      <c r="D3489">
        <v>1</v>
      </c>
      <c r="E3489">
        <v>8</v>
      </c>
      <c r="F3489">
        <v>924726</v>
      </c>
      <c r="G3489">
        <v>35924726</v>
      </c>
      <c r="H3489" t="s">
        <v>1263</v>
      </c>
      <c r="I3489">
        <v>100</v>
      </c>
      <c r="J3489" t="s">
        <v>107</v>
      </c>
      <c r="K3489" t="s">
        <v>1264</v>
      </c>
      <c r="L3489">
        <v>61</v>
      </c>
      <c r="M3489" t="s">
        <v>771</v>
      </c>
      <c r="N3489">
        <v>5223070</v>
      </c>
      <c r="O3489" t="s">
        <v>92</v>
      </c>
      <c r="P3489" t="s">
        <v>1265</v>
      </c>
      <c r="Q3489">
        <v>313</v>
      </c>
      <c r="R3489">
        <v>11</v>
      </c>
      <c r="S3489">
        <v>39152453</v>
      </c>
      <c r="T3489">
        <v>39153496</v>
      </c>
      <c r="U3489" t="s">
        <v>1266</v>
      </c>
      <c r="V3489">
        <v>1</v>
      </c>
      <c r="W3489" s="2">
        <v>0</v>
      </c>
      <c r="X3489" s="2">
        <v>0</v>
      </c>
      <c r="Y3489" s="2">
        <v>88</v>
      </c>
      <c r="Z3489" s="2">
        <v>108</v>
      </c>
      <c r="AA3489" s="2">
        <v>130</v>
      </c>
      <c r="AB3489" s="2">
        <v>113</v>
      </c>
      <c r="AC3489" s="2">
        <v>97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0</v>
      </c>
      <c r="AU3489" s="2">
        <v>0</v>
      </c>
      <c r="AV3489" s="2">
        <v>0</v>
      </c>
      <c r="AW3489" s="2">
        <v>0</v>
      </c>
      <c r="AX3489" s="2">
        <v>0</v>
      </c>
      <c r="AY3489" s="2">
        <v>0</v>
      </c>
      <c r="AZ3489" s="2">
        <v>0</v>
      </c>
      <c r="BA3489" s="2">
        <v>0</v>
      </c>
      <c r="BB3489" s="2">
        <v>0</v>
      </c>
      <c r="BC3489" s="2">
        <v>0</v>
      </c>
      <c r="BD3489" s="2">
        <v>0</v>
      </c>
      <c r="BE3489" s="2">
        <v>0</v>
      </c>
      <c r="BF3489" s="2">
        <v>0</v>
      </c>
      <c r="BG3489" s="2">
        <v>4</v>
      </c>
      <c r="BH3489" s="2">
        <v>5</v>
      </c>
      <c r="BI3489" s="2">
        <v>5</v>
      </c>
      <c r="BJ3489" s="2">
        <v>7</v>
      </c>
      <c r="BK3489" s="2">
        <v>6</v>
      </c>
      <c r="BL3489" s="2">
        <v>0</v>
      </c>
      <c r="BM3489" s="2">
        <v>0</v>
      </c>
      <c r="BN3489" s="2">
        <v>0</v>
      </c>
      <c r="BO3489" s="2">
        <v>0</v>
      </c>
      <c r="BP3489" s="2">
        <v>0</v>
      </c>
      <c r="BQ3489" s="2">
        <v>0</v>
      </c>
      <c r="BR3489" s="2">
        <v>0</v>
      </c>
      <c r="BS3489" s="2">
        <v>0</v>
      </c>
      <c r="BT3489" s="2">
        <v>0</v>
      </c>
      <c r="BU3489" s="2">
        <v>0</v>
      </c>
      <c r="BV3489" s="2">
        <v>0</v>
      </c>
      <c r="BW3489" s="2">
        <v>0</v>
      </c>
      <c r="BX3489" s="2">
        <v>0</v>
      </c>
      <c r="BY3489" s="2">
        <v>0</v>
      </c>
      <c r="BZ3489" s="2">
        <v>0</v>
      </c>
      <c r="CA3489" s="2">
        <v>0</v>
      </c>
      <c r="CB3489" s="2">
        <v>0</v>
      </c>
      <c r="CC3489" s="2">
        <v>0</v>
      </c>
      <c r="CD3489" s="2">
        <v>0</v>
      </c>
      <c r="CE3489" s="2">
        <v>0</v>
      </c>
      <c r="CF3489" s="2">
        <v>0</v>
      </c>
      <c r="CG3489" s="2">
        <v>0</v>
      </c>
      <c r="CH3489" s="2">
        <v>0</v>
      </c>
      <c r="CI3489" s="2">
        <v>0</v>
      </c>
      <c r="CJ3489" s="2">
        <v>0</v>
      </c>
      <c r="CK3489" s="2">
        <v>0</v>
      </c>
      <c r="CL3489" s="2">
        <v>0</v>
      </c>
    </row>
    <row r="3490" spans="1:90" x14ac:dyDescent="0.25">
      <c r="A3490" t="s">
        <v>115</v>
      </c>
      <c r="B3490">
        <v>10101</v>
      </c>
      <c r="C3490" t="s">
        <v>106</v>
      </c>
      <c r="D3490">
        <v>1</v>
      </c>
      <c r="E3490">
        <v>8</v>
      </c>
      <c r="F3490">
        <v>97</v>
      </c>
      <c r="G3490">
        <v>35000097</v>
      </c>
      <c r="H3490" t="s">
        <v>16704</v>
      </c>
      <c r="I3490">
        <v>100</v>
      </c>
      <c r="J3490" t="s">
        <v>107</v>
      </c>
      <c r="K3490" t="s">
        <v>3916</v>
      </c>
      <c r="L3490">
        <v>11</v>
      </c>
      <c r="M3490" t="s">
        <v>335</v>
      </c>
      <c r="N3490">
        <v>2855220</v>
      </c>
      <c r="O3490" t="s">
        <v>92</v>
      </c>
      <c r="P3490" t="s">
        <v>16705</v>
      </c>
      <c r="Q3490">
        <v>10</v>
      </c>
      <c r="R3490">
        <v>11</v>
      </c>
      <c r="S3490">
        <v>39213350</v>
      </c>
      <c r="T3490">
        <v>39217239</v>
      </c>
      <c r="U3490" t="s">
        <v>16706</v>
      </c>
      <c r="V3490">
        <v>1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35</v>
      </c>
      <c r="AH3490" s="2">
        <v>443</v>
      </c>
      <c r="AI3490" s="2">
        <v>444</v>
      </c>
      <c r="AJ3490" s="2">
        <v>468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0</v>
      </c>
      <c r="AU3490" s="2">
        <v>0</v>
      </c>
      <c r="AV3490" s="2">
        <v>0</v>
      </c>
      <c r="AW3490" s="2">
        <v>0</v>
      </c>
      <c r="AX3490" s="2">
        <v>0</v>
      </c>
      <c r="AY3490" s="2">
        <v>0</v>
      </c>
      <c r="AZ3490" s="2">
        <v>0</v>
      </c>
      <c r="BA3490" s="2">
        <v>0</v>
      </c>
      <c r="BB3490" s="2">
        <v>0</v>
      </c>
      <c r="BC3490" s="2">
        <v>0</v>
      </c>
      <c r="BD3490" s="2">
        <v>0</v>
      </c>
      <c r="BE3490" s="2">
        <v>0</v>
      </c>
      <c r="BF3490" s="2">
        <v>0</v>
      </c>
      <c r="BG3490" s="2">
        <v>0</v>
      </c>
      <c r="BH3490" s="2">
        <v>0</v>
      </c>
      <c r="BI3490" s="2">
        <v>0</v>
      </c>
      <c r="BJ3490" s="2">
        <v>0</v>
      </c>
      <c r="BK3490" s="2">
        <v>0</v>
      </c>
      <c r="BL3490" s="2">
        <v>0</v>
      </c>
      <c r="BM3490" s="2">
        <v>0</v>
      </c>
      <c r="BN3490" s="2">
        <v>0</v>
      </c>
      <c r="BO3490" s="2">
        <v>1</v>
      </c>
      <c r="BP3490" s="2">
        <v>20</v>
      </c>
      <c r="BQ3490" s="2">
        <v>17</v>
      </c>
      <c r="BR3490" s="2">
        <v>17</v>
      </c>
      <c r="BS3490" s="2">
        <v>0</v>
      </c>
      <c r="BT3490" s="2">
        <v>0</v>
      </c>
      <c r="BU3490" s="2">
        <v>0</v>
      </c>
      <c r="BV3490" s="2">
        <v>0</v>
      </c>
      <c r="BW3490" s="2">
        <v>0</v>
      </c>
      <c r="BX3490" s="2">
        <v>0</v>
      </c>
      <c r="BY3490" s="2">
        <v>0</v>
      </c>
      <c r="BZ3490" s="2">
        <v>0</v>
      </c>
      <c r="CA3490" s="2">
        <v>0</v>
      </c>
      <c r="CB3490" s="2">
        <v>0</v>
      </c>
      <c r="CC3490" s="2">
        <v>0</v>
      </c>
      <c r="CD3490" s="2">
        <v>0</v>
      </c>
      <c r="CE3490" s="2">
        <v>0</v>
      </c>
      <c r="CF3490" s="2">
        <v>0</v>
      </c>
      <c r="CG3490" s="2">
        <v>0</v>
      </c>
      <c r="CH3490" s="2">
        <v>0</v>
      </c>
      <c r="CI3490" s="2">
        <v>0</v>
      </c>
      <c r="CJ3490" s="2">
        <v>0</v>
      </c>
      <c r="CK3490" s="2">
        <v>0</v>
      </c>
      <c r="CL3490" s="2">
        <v>0</v>
      </c>
    </row>
    <row r="3491" spans="1:90" x14ac:dyDescent="0.25">
      <c r="A3491" t="s">
        <v>115</v>
      </c>
      <c r="B3491">
        <v>10101</v>
      </c>
      <c r="C3491" t="s">
        <v>106</v>
      </c>
      <c r="D3491">
        <v>1</v>
      </c>
      <c r="E3491">
        <v>8</v>
      </c>
      <c r="F3491">
        <v>924763</v>
      </c>
      <c r="G3491">
        <v>35924763</v>
      </c>
      <c r="H3491" t="s">
        <v>6347</v>
      </c>
      <c r="I3491">
        <v>100</v>
      </c>
      <c r="J3491" t="s">
        <v>107</v>
      </c>
      <c r="K3491" t="s">
        <v>6348</v>
      </c>
      <c r="L3491">
        <v>42</v>
      </c>
      <c r="M3491" t="s">
        <v>260</v>
      </c>
      <c r="N3491">
        <v>2996165</v>
      </c>
      <c r="O3491" t="s">
        <v>19557</v>
      </c>
      <c r="P3491" t="s">
        <v>19558</v>
      </c>
      <c r="Q3491" t="s">
        <v>127</v>
      </c>
      <c r="R3491">
        <v>11</v>
      </c>
      <c r="S3491">
        <v>39282704</v>
      </c>
      <c r="T3491">
        <v>39437561</v>
      </c>
      <c r="U3491" t="s">
        <v>6349</v>
      </c>
      <c r="V3491">
        <v>1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15</v>
      </c>
      <c r="AE3491" s="2">
        <v>29</v>
      </c>
      <c r="AF3491" s="2">
        <v>15</v>
      </c>
      <c r="AG3491" s="2">
        <v>32</v>
      </c>
      <c r="AH3491" s="2">
        <v>294</v>
      </c>
      <c r="AI3491" s="2">
        <v>171</v>
      </c>
      <c r="AJ3491" s="2">
        <v>190</v>
      </c>
      <c r="AK3491" s="2">
        <v>0</v>
      </c>
      <c r="AL3491" s="2">
        <v>0</v>
      </c>
      <c r="AM3491" s="2">
        <v>0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0</v>
      </c>
      <c r="AU3491" s="2">
        <v>353</v>
      </c>
      <c r="AV3491" s="2">
        <v>0</v>
      </c>
      <c r="AW3491" s="2">
        <v>0</v>
      </c>
      <c r="AX3491" s="2">
        <v>0</v>
      </c>
      <c r="AY3491" s="2">
        <v>0</v>
      </c>
      <c r="AZ3491" s="2">
        <v>0</v>
      </c>
      <c r="BA3491" s="2">
        <v>0</v>
      </c>
      <c r="BB3491" s="2">
        <v>0</v>
      </c>
      <c r="BC3491" s="2">
        <v>0</v>
      </c>
      <c r="BD3491" s="2">
        <v>0</v>
      </c>
      <c r="BE3491" s="2">
        <v>0</v>
      </c>
      <c r="BF3491" s="2">
        <v>0</v>
      </c>
      <c r="BG3491" s="2">
        <v>0</v>
      </c>
      <c r="BH3491" s="2">
        <v>0</v>
      </c>
      <c r="BI3491" s="2">
        <v>0</v>
      </c>
      <c r="BJ3491" s="2">
        <v>0</v>
      </c>
      <c r="BK3491" s="2">
        <v>0</v>
      </c>
      <c r="BL3491" s="2">
        <v>1</v>
      </c>
      <c r="BM3491" s="2">
        <v>1</v>
      </c>
      <c r="BN3491" s="2">
        <v>1</v>
      </c>
      <c r="BO3491" s="2">
        <v>1</v>
      </c>
      <c r="BP3491" s="2">
        <v>13</v>
      </c>
      <c r="BQ3491" s="2">
        <v>8</v>
      </c>
      <c r="BR3491" s="2">
        <v>9</v>
      </c>
      <c r="BS3491" s="2">
        <v>0</v>
      </c>
      <c r="BT3491" s="2">
        <v>0</v>
      </c>
      <c r="BU3491" s="2">
        <v>0</v>
      </c>
      <c r="BV3491" s="2">
        <v>0</v>
      </c>
      <c r="BW3491" s="2">
        <v>0</v>
      </c>
      <c r="BX3491" s="2">
        <v>0</v>
      </c>
      <c r="BY3491" s="2">
        <v>0</v>
      </c>
      <c r="BZ3491" s="2">
        <v>0</v>
      </c>
      <c r="CA3491" s="2">
        <v>0</v>
      </c>
      <c r="CB3491" s="2">
        <v>0</v>
      </c>
      <c r="CC3491" s="2">
        <v>8</v>
      </c>
      <c r="CD3491" s="2">
        <v>0</v>
      </c>
      <c r="CE3491" s="2">
        <v>0</v>
      </c>
      <c r="CF3491" s="2">
        <v>0</v>
      </c>
      <c r="CG3491" s="2">
        <v>0</v>
      </c>
      <c r="CH3491" s="2">
        <v>0</v>
      </c>
      <c r="CI3491" s="2">
        <v>0</v>
      </c>
      <c r="CJ3491" s="2">
        <v>0</v>
      </c>
      <c r="CK3491" s="2">
        <v>0</v>
      </c>
      <c r="CL3491" s="2">
        <v>0</v>
      </c>
    </row>
    <row r="3492" spans="1:90" x14ac:dyDescent="0.25">
      <c r="A3492" t="s">
        <v>115</v>
      </c>
      <c r="B3492">
        <v>10101</v>
      </c>
      <c r="C3492" t="s">
        <v>106</v>
      </c>
      <c r="D3492">
        <v>1</v>
      </c>
      <c r="E3492">
        <v>8</v>
      </c>
      <c r="F3492">
        <v>130333</v>
      </c>
      <c r="G3492">
        <v>35130333</v>
      </c>
      <c r="H3492" t="s">
        <v>11054</v>
      </c>
      <c r="I3492">
        <v>100</v>
      </c>
      <c r="J3492" t="s">
        <v>107</v>
      </c>
      <c r="K3492" t="s">
        <v>3827</v>
      </c>
      <c r="L3492">
        <v>11</v>
      </c>
      <c r="M3492" t="s">
        <v>335</v>
      </c>
      <c r="N3492">
        <v>2878160</v>
      </c>
      <c r="O3492" t="s">
        <v>92</v>
      </c>
      <c r="P3492" t="s">
        <v>11055</v>
      </c>
      <c r="Q3492">
        <v>926</v>
      </c>
      <c r="R3492">
        <v>11</v>
      </c>
      <c r="S3492">
        <v>38596737</v>
      </c>
      <c r="T3492">
        <v>38596744</v>
      </c>
      <c r="U3492" t="s">
        <v>11056</v>
      </c>
      <c r="V3492">
        <v>1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95</v>
      </c>
      <c r="AE3492" s="2">
        <v>98</v>
      </c>
      <c r="AF3492" s="2">
        <v>77</v>
      </c>
      <c r="AG3492" s="2">
        <v>97</v>
      </c>
      <c r="AH3492" s="2">
        <v>217</v>
      </c>
      <c r="AI3492" s="2">
        <v>215</v>
      </c>
      <c r="AJ3492" s="2">
        <v>162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0</v>
      </c>
      <c r="AU3492" s="2">
        <v>0</v>
      </c>
      <c r="AV3492" s="2">
        <v>0</v>
      </c>
      <c r="AW3492" s="2">
        <v>0</v>
      </c>
      <c r="AX3492" s="2">
        <v>0</v>
      </c>
      <c r="AY3492" s="2">
        <v>0</v>
      </c>
      <c r="AZ3492" s="2">
        <v>0</v>
      </c>
      <c r="BA3492" s="2">
        <v>0</v>
      </c>
      <c r="BB3492" s="2">
        <v>0</v>
      </c>
      <c r="BC3492" s="2">
        <v>0</v>
      </c>
      <c r="BD3492" s="2">
        <v>0</v>
      </c>
      <c r="BE3492" s="2">
        <v>0</v>
      </c>
      <c r="BF3492" s="2">
        <v>0</v>
      </c>
      <c r="BG3492" s="2">
        <v>0</v>
      </c>
      <c r="BH3492" s="2">
        <v>0</v>
      </c>
      <c r="BI3492" s="2">
        <v>0</v>
      </c>
      <c r="BJ3492" s="2">
        <v>0</v>
      </c>
      <c r="BK3492" s="2">
        <v>0</v>
      </c>
      <c r="BL3492" s="2">
        <v>5</v>
      </c>
      <c r="BM3492" s="2">
        <v>5</v>
      </c>
      <c r="BN3492" s="2">
        <v>4</v>
      </c>
      <c r="BO3492" s="2">
        <v>5</v>
      </c>
      <c r="BP3492" s="2">
        <v>12</v>
      </c>
      <c r="BQ3492" s="2">
        <v>11</v>
      </c>
      <c r="BR3492" s="2">
        <v>7</v>
      </c>
      <c r="BS3492" s="2">
        <v>0</v>
      </c>
      <c r="BT3492" s="2">
        <v>0</v>
      </c>
      <c r="BU3492" s="2">
        <v>0</v>
      </c>
      <c r="BV3492" s="2">
        <v>0</v>
      </c>
      <c r="BW3492" s="2">
        <v>0</v>
      </c>
      <c r="BX3492" s="2">
        <v>0</v>
      </c>
      <c r="BY3492" s="2">
        <v>0</v>
      </c>
      <c r="BZ3492" s="2">
        <v>0</v>
      </c>
      <c r="CA3492" s="2">
        <v>0</v>
      </c>
      <c r="CB3492" s="2">
        <v>0</v>
      </c>
      <c r="CC3492" s="2">
        <v>0</v>
      </c>
      <c r="CD3492" s="2">
        <v>0</v>
      </c>
      <c r="CE3492" s="2">
        <v>0</v>
      </c>
      <c r="CF3492" s="2">
        <v>0</v>
      </c>
      <c r="CG3492" s="2">
        <v>0</v>
      </c>
      <c r="CH3492" s="2">
        <v>0</v>
      </c>
      <c r="CI3492" s="2">
        <v>0</v>
      </c>
      <c r="CJ3492" s="2">
        <v>0</v>
      </c>
      <c r="CK3492" s="2">
        <v>0</v>
      </c>
      <c r="CL3492" s="2">
        <v>0</v>
      </c>
    </row>
    <row r="3493" spans="1:90" x14ac:dyDescent="0.25">
      <c r="A3493" t="s">
        <v>115</v>
      </c>
      <c r="B3493">
        <v>10101</v>
      </c>
      <c r="C3493" t="s">
        <v>106</v>
      </c>
      <c r="D3493">
        <v>1</v>
      </c>
      <c r="E3493">
        <v>8</v>
      </c>
      <c r="F3493">
        <v>922092</v>
      </c>
      <c r="G3493">
        <v>35922092</v>
      </c>
      <c r="H3493" t="s">
        <v>11495</v>
      </c>
      <c r="I3493">
        <v>100</v>
      </c>
      <c r="J3493" t="s">
        <v>107</v>
      </c>
      <c r="K3493" t="s">
        <v>959</v>
      </c>
      <c r="L3493">
        <v>42</v>
      </c>
      <c r="M3493" t="s">
        <v>260</v>
      </c>
      <c r="N3493">
        <v>2820010</v>
      </c>
      <c r="O3493" t="s">
        <v>92</v>
      </c>
      <c r="P3493" t="s">
        <v>11496</v>
      </c>
      <c r="Q3493">
        <v>65</v>
      </c>
      <c r="R3493">
        <v>11</v>
      </c>
      <c r="S3493">
        <v>39713792</v>
      </c>
      <c r="T3493">
        <v>39717092</v>
      </c>
      <c r="U3493" t="s">
        <v>11497</v>
      </c>
      <c r="V3493">
        <v>1</v>
      </c>
      <c r="W3493" s="2">
        <v>0</v>
      </c>
      <c r="X3493" s="2">
        <v>0</v>
      </c>
      <c r="Y3493" s="2">
        <v>102</v>
      </c>
      <c r="Z3493" s="2">
        <v>109</v>
      </c>
      <c r="AA3493" s="2">
        <v>91</v>
      </c>
      <c r="AB3493" s="2">
        <v>69</v>
      </c>
      <c r="AC3493" s="2">
        <v>120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0</v>
      </c>
      <c r="AU3493" s="2">
        <v>0</v>
      </c>
      <c r="AV3493" s="2">
        <v>0</v>
      </c>
      <c r="AW3493" s="2">
        <v>0</v>
      </c>
      <c r="AX3493" s="2">
        <v>0</v>
      </c>
      <c r="AY3493" s="2">
        <v>0</v>
      </c>
      <c r="AZ3493" s="2">
        <v>0</v>
      </c>
      <c r="BA3493" s="2">
        <v>0</v>
      </c>
      <c r="BB3493" s="2">
        <v>0</v>
      </c>
      <c r="BC3493" s="2">
        <v>0</v>
      </c>
      <c r="BD3493" s="2">
        <v>0</v>
      </c>
      <c r="BE3493" s="2">
        <v>0</v>
      </c>
      <c r="BF3493" s="2">
        <v>0</v>
      </c>
      <c r="BG3493" s="2">
        <v>6</v>
      </c>
      <c r="BH3493" s="2">
        <v>5</v>
      </c>
      <c r="BI3493" s="2">
        <v>4</v>
      </c>
      <c r="BJ3493" s="2">
        <v>4</v>
      </c>
      <c r="BK3493" s="2">
        <v>7</v>
      </c>
      <c r="BL3493" s="2">
        <v>0</v>
      </c>
      <c r="BM3493" s="2">
        <v>0</v>
      </c>
      <c r="BN3493" s="2">
        <v>0</v>
      </c>
      <c r="BO3493" s="2">
        <v>0</v>
      </c>
      <c r="BP3493" s="2">
        <v>0</v>
      </c>
      <c r="BQ3493" s="2">
        <v>0</v>
      </c>
      <c r="BR3493" s="2">
        <v>0</v>
      </c>
      <c r="BS3493" s="2">
        <v>0</v>
      </c>
      <c r="BT3493" s="2">
        <v>0</v>
      </c>
      <c r="BU3493" s="2">
        <v>0</v>
      </c>
      <c r="BV3493" s="2">
        <v>0</v>
      </c>
      <c r="BW3493" s="2">
        <v>0</v>
      </c>
      <c r="BX3493" s="2">
        <v>0</v>
      </c>
      <c r="BY3493" s="2">
        <v>0</v>
      </c>
      <c r="BZ3493" s="2">
        <v>0</v>
      </c>
      <c r="CA3493" s="2">
        <v>0</v>
      </c>
      <c r="CB3493" s="2">
        <v>0</v>
      </c>
      <c r="CC3493" s="2">
        <v>0</v>
      </c>
      <c r="CD3493" s="2">
        <v>0</v>
      </c>
      <c r="CE3493" s="2">
        <v>0</v>
      </c>
      <c r="CF3493" s="2">
        <v>0</v>
      </c>
      <c r="CG3493" s="2">
        <v>0</v>
      </c>
      <c r="CH3493" s="2">
        <v>0</v>
      </c>
      <c r="CI3493" s="2">
        <v>0</v>
      </c>
      <c r="CJ3493" s="2">
        <v>0</v>
      </c>
      <c r="CK3493" s="2">
        <v>0</v>
      </c>
      <c r="CL3493" s="2">
        <v>0</v>
      </c>
    </row>
    <row r="3494" spans="1:90" x14ac:dyDescent="0.25">
      <c r="A3494" t="s">
        <v>115</v>
      </c>
      <c r="B3494">
        <v>10101</v>
      </c>
      <c r="C3494" t="s">
        <v>106</v>
      </c>
      <c r="D3494">
        <v>1</v>
      </c>
      <c r="E3494">
        <v>8</v>
      </c>
      <c r="F3494">
        <v>59</v>
      </c>
      <c r="G3494">
        <v>35000059</v>
      </c>
      <c r="H3494" t="s">
        <v>6774</v>
      </c>
      <c r="I3494">
        <v>100</v>
      </c>
      <c r="J3494" t="s">
        <v>107</v>
      </c>
      <c r="K3494" t="s">
        <v>6775</v>
      </c>
      <c r="L3494">
        <v>3</v>
      </c>
      <c r="M3494" t="s">
        <v>1825</v>
      </c>
      <c r="N3494">
        <v>5267000</v>
      </c>
      <c r="O3494" t="s">
        <v>261</v>
      </c>
      <c r="P3494" t="s">
        <v>6776</v>
      </c>
      <c r="Q3494" t="s">
        <v>127</v>
      </c>
      <c r="R3494">
        <v>11</v>
      </c>
      <c r="S3494">
        <v>39111913</v>
      </c>
      <c r="T3494">
        <v>39166331</v>
      </c>
      <c r="U3494" t="s">
        <v>6777</v>
      </c>
      <c r="V3494">
        <v>1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436</v>
      </c>
      <c r="AI3494" s="2">
        <v>350</v>
      </c>
      <c r="AJ3494" s="2">
        <v>337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0</v>
      </c>
      <c r="AU3494" s="2">
        <v>0</v>
      </c>
      <c r="AV3494" s="2">
        <v>0</v>
      </c>
      <c r="AW3494" s="2">
        <v>0</v>
      </c>
      <c r="AX3494" s="2">
        <v>0</v>
      </c>
      <c r="AY3494" s="2">
        <v>0</v>
      </c>
      <c r="AZ3494" s="2">
        <v>0</v>
      </c>
      <c r="BA3494" s="2">
        <v>0</v>
      </c>
      <c r="BB3494" s="2">
        <v>0</v>
      </c>
      <c r="BC3494" s="2">
        <v>0</v>
      </c>
      <c r="BD3494" s="2">
        <v>0</v>
      </c>
      <c r="BE3494" s="2">
        <v>0</v>
      </c>
      <c r="BF3494" s="2">
        <v>0</v>
      </c>
      <c r="BG3494" s="2">
        <v>0</v>
      </c>
      <c r="BH3494" s="2">
        <v>0</v>
      </c>
      <c r="BI3494" s="2">
        <v>0</v>
      </c>
      <c r="BJ3494" s="2">
        <v>0</v>
      </c>
      <c r="BK3494" s="2">
        <v>0</v>
      </c>
      <c r="BL3494" s="2">
        <v>0</v>
      </c>
      <c r="BM3494" s="2">
        <v>0</v>
      </c>
      <c r="BN3494" s="2">
        <v>0</v>
      </c>
      <c r="BO3494" s="2">
        <v>0</v>
      </c>
      <c r="BP3494" s="2">
        <v>25</v>
      </c>
      <c r="BQ3494" s="2">
        <v>14</v>
      </c>
      <c r="BR3494" s="2">
        <v>11</v>
      </c>
      <c r="BS3494" s="2">
        <v>0</v>
      </c>
      <c r="BT3494" s="2">
        <v>0</v>
      </c>
      <c r="BU3494" s="2">
        <v>0</v>
      </c>
      <c r="BV3494" s="2">
        <v>0</v>
      </c>
      <c r="BW3494" s="2">
        <v>0</v>
      </c>
      <c r="BX3494" s="2">
        <v>0</v>
      </c>
      <c r="BY3494" s="2">
        <v>0</v>
      </c>
      <c r="BZ3494" s="2">
        <v>0</v>
      </c>
      <c r="CA3494" s="2">
        <v>0</v>
      </c>
      <c r="CB3494" s="2">
        <v>0</v>
      </c>
      <c r="CC3494" s="2">
        <v>0</v>
      </c>
      <c r="CD3494" s="2">
        <v>0</v>
      </c>
      <c r="CE3494" s="2">
        <v>0</v>
      </c>
      <c r="CF3494" s="2">
        <v>0</v>
      </c>
      <c r="CG3494" s="2">
        <v>0</v>
      </c>
      <c r="CH3494" s="2">
        <v>0</v>
      </c>
      <c r="CI3494" s="2">
        <v>0</v>
      </c>
      <c r="CJ3494" s="2">
        <v>0</v>
      </c>
      <c r="CK3494" s="2">
        <v>0</v>
      </c>
      <c r="CL3494" s="2">
        <v>0</v>
      </c>
    </row>
    <row r="3495" spans="1:90" x14ac:dyDescent="0.25">
      <c r="A3495" t="s">
        <v>115</v>
      </c>
      <c r="B3495">
        <v>10101</v>
      </c>
      <c r="C3495" t="s">
        <v>106</v>
      </c>
      <c r="D3495">
        <v>1</v>
      </c>
      <c r="E3495">
        <v>8</v>
      </c>
      <c r="F3495">
        <v>140</v>
      </c>
      <c r="G3495">
        <v>35000140</v>
      </c>
      <c r="H3495" t="s">
        <v>6793</v>
      </c>
      <c r="I3495">
        <v>100</v>
      </c>
      <c r="J3495" t="s">
        <v>107</v>
      </c>
      <c r="K3495" t="s">
        <v>4861</v>
      </c>
      <c r="L3495">
        <v>63</v>
      </c>
      <c r="M3495" t="s">
        <v>356</v>
      </c>
      <c r="N3495">
        <v>2913100</v>
      </c>
      <c r="O3495" t="s">
        <v>92</v>
      </c>
      <c r="P3495" t="s">
        <v>6794</v>
      </c>
      <c r="Q3495">
        <v>150</v>
      </c>
      <c r="R3495">
        <v>11</v>
      </c>
      <c r="S3495">
        <v>39766232</v>
      </c>
      <c r="T3495">
        <v>39912921</v>
      </c>
      <c r="U3495" t="s">
        <v>6795</v>
      </c>
      <c r="V3495">
        <v>1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39</v>
      </c>
      <c r="AE3495" s="2">
        <v>44</v>
      </c>
      <c r="AF3495" s="2">
        <v>44</v>
      </c>
      <c r="AG3495" s="2">
        <v>37</v>
      </c>
      <c r="AH3495" s="2">
        <v>101</v>
      </c>
      <c r="AI3495" s="2">
        <v>111</v>
      </c>
      <c r="AJ3495" s="2">
        <v>127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0</v>
      </c>
      <c r="AU3495" s="2">
        <v>123</v>
      </c>
      <c r="AV3495" s="2">
        <v>0</v>
      </c>
      <c r="AW3495" s="2">
        <v>0</v>
      </c>
      <c r="AX3495" s="2">
        <v>0</v>
      </c>
      <c r="AY3495" s="2">
        <v>0</v>
      </c>
      <c r="AZ3495" s="2">
        <v>0</v>
      </c>
      <c r="BA3495" s="2">
        <v>0</v>
      </c>
      <c r="BB3495" s="2">
        <v>0</v>
      </c>
      <c r="BC3495" s="2">
        <v>78</v>
      </c>
      <c r="BD3495" s="2">
        <v>0</v>
      </c>
      <c r="BE3495" s="2">
        <v>0</v>
      </c>
      <c r="BF3495" s="2">
        <v>0</v>
      </c>
      <c r="BG3495" s="2">
        <v>0</v>
      </c>
      <c r="BH3495" s="2">
        <v>0</v>
      </c>
      <c r="BI3495" s="2">
        <v>0</v>
      </c>
      <c r="BJ3495" s="2">
        <v>0</v>
      </c>
      <c r="BK3495" s="2">
        <v>0</v>
      </c>
      <c r="BL3495" s="2">
        <v>3</v>
      </c>
      <c r="BM3495" s="2">
        <v>4</v>
      </c>
      <c r="BN3495" s="2">
        <v>2</v>
      </c>
      <c r="BO3495" s="2">
        <v>3</v>
      </c>
      <c r="BP3495" s="2">
        <v>4</v>
      </c>
      <c r="BQ3495" s="2">
        <v>5</v>
      </c>
      <c r="BR3495" s="2">
        <v>5</v>
      </c>
      <c r="BS3495" s="2">
        <v>0</v>
      </c>
      <c r="BT3495" s="2">
        <v>0</v>
      </c>
      <c r="BU3495" s="2">
        <v>0</v>
      </c>
      <c r="BV3495" s="2">
        <v>0</v>
      </c>
      <c r="BW3495" s="2">
        <v>0</v>
      </c>
      <c r="BX3495" s="2">
        <v>0</v>
      </c>
      <c r="BY3495" s="2">
        <v>0</v>
      </c>
      <c r="BZ3495" s="2">
        <v>0</v>
      </c>
      <c r="CA3495" s="2">
        <v>0</v>
      </c>
      <c r="CB3495" s="2">
        <v>0</v>
      </c>
      <c r="CC3495" s="2">
        <v>3</v>
      </c>
      <c r="CD3495" s="2">
        <v>0</v>
      </c>
      <c r="CE3495" s="2">
        <v>0</v>
      </c>
      <c r="CF3495" s="2">
        <v>0</v>
      </c>
      <c r="CG3495" s="2">
        <v>0</v>
      </c>
      <c r="CH3495" s="2">
        <v>0</v>
      </c>
      <c r="CI3495" s="2">
        <v>0</v>
      </c>
      <c r="CJ3495" s="2">
        <v>0</v>
      </c>
      <c r="CK3495" s="2">
        <v>7</v>
      </c>
      <c r="CL3495" s="2">
        <v>0</v>
      </c>
    </row>
    <row r="3496" spans="1:90" x14ac:dyDescent="0.25">
      <c r="A3496" t="s">
        <v>115</v>
      </c>
      <c r="B3496">
        <v>10101</v>
      </c>
      <c r="C3496" t="s">
        <v>106</v>
      </c>
      <c r="D3496">
        <v>1</v>
      </c>
      <c r="E3496">
        <v>8</v>
      </c>
      <c r="F3496">
        <v>61</v>
      </c>
      <c r="G3496">
        <v>35000061</v>
      </c>
      <c r="H3496" t="s">
        <v>14529</v>
      </c>
      <c r="I3496">
        <v>100</v>
      </c>
      <c r="J3496" t="s">
        <v>107</v>
      </c>
      <c r="K3496" t="s">
        <v>1276</v>
      </c>
      <c r="L3496">
        <v>61</v>
      </c>
      <c r="M3496" t="s">
        <v>771</v>
      </c>
      <c r="N3496">
        <v>5204110</v>
      </c>
      <c r="O3496" t="s">
        <v>92</v>
      </c>
      <c r="P3496" t="s">
        <v>14530</v>
      </c>
      <c r="Q3496">
        <v>691</v>
      </c>
      <c r="R3496">
        <v>11</v>
      </c>
      <c r="S3496">
        <v>39156049</v>
      </c>
      <c r="T3496">
        <v>39170757</v>
      </c>
      <c r="U3496" t="s">
        <v>14531</v>
      </c>
      <c r="V3496">
        <v>1</v>
      </c>
      <c r="W3496" s="2">
        <v>0</v>
      </c>
      <c r="X3496" s="2">
        <v>0</v>
      </c>
      <c r="Y3496" s="2">
        <v>234</v>
      </c>
      <c r="Z3496" s="2">
        <v>208</v>
      </c>
      <c r="AA3496" s="2">
        <v>196</v>
      </c>
      <c r="AB3496" s="2">
        <v>123</v>
      </c>
      <c r="AC3496" s="2">
        <v>111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0</v>
      </c>
      <c r="AU3496" s="2">
        <v>0</v>
      </c>
      <c r="AV3496" s="2">
        <v>0</v>
      </c>
      <c r="AW3496" s="2">
        <v>0</v>
      </c>
      <c r="AX3496" s="2">
        <v>0</v>
      </c>
      <c r="AY3496" s="2">
        <v>0</v>
      </c>
      <c r="AZ3496" s="2">
        <v>0</v>
      </c>
      <c r="BA3496" s="2">
        <v>0</v>
      </c>
      <c r="BB3496" s="2">
        <v>0</v>
      </c>
      <c r="BC3496" s="2">
        <v>0</v>
      </c>
      <c r="BD3496" s="2">
        <v>10</v>
      </c>
      <c r="BE3496" s="2">
        <v>0</v>
      </c>
      <c r="BF3496" s="2">
        <v>0</v>
      </c>
      <c r="BG3496" s="2">
        <v>9</v>
      </c>
      <c r="BH3496" s="2">
        <v>9</v>
      </c>
      <c r="BI3496" s="2">
        <v>10</v>
      </c>
      <c r="BJ3496" s="2">
        <v>5</v>
      </c>
      <c r="BK3496" s="2">
        <v>7</v>
      </c>
      <c r="BL3496" s="2">
        <v>0</v>
      </c>
      <c r="BM3496" s="2">
        <v>0</v>
      </c>
      <c r="BN3496" s="2">
        <v>0</v>
      </c>
      <c r="BO3496" s="2">
        <v>0</v>
      </c>
      <c r="BP3496" s="2">
        <v>0</v>
      </c>
      <c r="BQ3496" s="2">
        <v>0</v>
      </c>
      <c r="BR3496" s="2">
        <v>0</v>
      </c>
      <c r="BS3496" s="2">
        <v>0</v>
      </c>
      <c r="BT3496" s="2">
        <v>0</v>
      </c>
      <c r="BU3496" s="2">
        <v>0</v>
      </c>
      <c r="BV3496" s="2">
        <v>0</v>
      </c>
      <c r="BW3496" s="2">
        <v>0</v>
      </c>
      <c r="BX3496" s="2">
        <v>0</v>
      </c>
      <c r="BY3496" s="2">
        <v>0</v>
      </c>
      <c r="BZ3496" s="2">
        <v>0</v>
      </c>
      <c r="CA3496" s="2">
        <v>0</v>
      </c>
      <c r="CB3496" s="2">
        <v>0</v>
      </c>
      <c r="CC3496" s="2">
        <v>0</v>
      </c>
      <c r="CD3496" s="2">
        <v>0</v>
      </c>
      <c r="CE3496" s="2">
        <v>0</v>
      </c>
      <c r="CF3496" s="2">
        <v>0</v>
      </c>
      <c r="CG3496" s="2">
        <v>0</v>
      </c>
      <c r="CH3496" s="2">
        <v>0</v>
      </c>
      <c r="CI3496" s="2">
        <v>0</v>
      </c>
      <c r="CJ3496" s="2">
        <v>0</v>
      </c>
      <c r="CK3496" s="2">
        <v>0</v>
      </c>
      <c r="CL3496" s="2">
        <v>3</v>
      </c>
    </row>
    <row r="3497" spans="1:90" x14ac:dyDescent="0.25">
      <c r="A3497" t="s">
        <v>115</v>
      </c>
      <c r="B3497">
        <v>10101</v>
      </c>
      <c r="C3497" t="s">
        <v>106</v>
      </c>
      <c r="D3497">
        <v>1</v>
      </c>
      <c r="E3497">
        <v>8</v>
      </c>
      <c r="F3497">
        <v>130321</v>
      </c>
      <c r="G3497">
        <v>35130321</v>
      </c>
      <c r="H3497" t="s">
        <v>16027</v>
      </c>
      <c r="I3497">
        <v>100</v>
      </c>
      <c r="J3497" t="s">
        <v>107</v>
      </c>
      <c r="K3497" t="s">
        <v>6896</v>
      </c>
      <c r="L3497">
        <v>42</v>
      </c>
      <c r="M3497" t="s">
        <v>260</v>
      </c>
      <c r="N3497">
        <v>2995000</v>
      </c>
      <c r="O3497" t="s">
        <v>92</v>
      </c>
      <c r="P3497" t="s">
        <v>16028</v>
      </c>
      <c r="Q3497">
        <v>1790</v>
      </c>
      <c r="R3497">
        <v>11</v>
      </c>
      <c r="S3497">
        <v>39434428</v>
      </c>
      <c r="U3497" t="s">
        <v>16029</v>
      </c>
      <c r="V3497">
        <v>1</v>
      </c>
      <c r="W3497" s="2">
        <v>0</v>
      </c>
      <c r="X3497" s="2">
        <v>0</v>
      </c>
      <c r="Y3497" s="2">
        <v>56</v>
      </c>
      <c r="Z3497" s="2">
        <v>40</v>
      </c>
      <c r="AA3497" s="2">
        <v>53</v>
      </c>
      <c r="AB3497" s="2">
        <v>39</v>
      </c>
      <c r="AC3497" s="2">
        <v>29</v>
      </c>
      <c r="AD3497" s="2">
        <v>62</v>
      </c>
      <c r="AE3497" s="2">
        <v>35</v>
      </c>
      <c r="AF3497" s="2">
        <v>55</v>
      </c>
      <c r="AG3497" s="2">
        <v>70</v>
      </c>
      <c r="AH3497" s="2">
        <v>156</v>
      </c>
      <c r="AI3497" s="2">
        <v>116</v>
      </c>
      <c r="AJ3497" s="2">
        <v>102</v>
      </c>
      <c r="AK3497" s="2">
        <v>0</v>
      </c>
      <c r="AL3497" s="2">
        <v>0</v>
      </c>
      <c r="AM3497" s="2">
        <v>0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0</v>
      </c>
      <c r="AU3497" s="2">
        <v>0</v>
      </c>
      <c r="AV3497" s="2">
        <v>0</v>
      </c>
      <c r="AW3497" s="2">
        <v>0</v>
      </c>
      <c r="AX3497" s="2">
        <v>0</v>
      </c>
      <c r="AY3497" s="2">
        <v>0</v>
      </c>
      <c r="AZ3497" s="2">
        <v>0</v>
      </c>
      <c r="BA3497" s="2">
        <v>0</v>
      </c>
      <c r="BB3497" s="2">
        <v>0</v>
      </c>
      <c r="BC3497" s="2">
        <v>0</v>
      </c>
      <c r="BD3497" s="2">
        <v>0</v>
      </c>
      <c r="BE3497" s="2">
        <v>0</v>
      </c>
      <c r="BF3497" s="2">
        <v>0</v>
      </c>
      <c r="BG3497" s="2">
        <v>3</v>
      </c>
      <c r="BH3497" s="2">
        <v>3</v>
      </c>
      <c r="BI3497" s="2">
        <v>2</v>
      </c>
      <c r="BJ3497" s="2">
        <v>2</v>
      </c>
      <c r="BK3497" s="2">
        <v>1</v>
      </c>
      <c r="BL3497" s="2">
        <v>2</v>
      </c>
      <c r="BM3497" s="2">
        <v>1</v>
      </c>
      <c r="BN3497" s="2">
        <v>3</v>
      </c>
      <c r="BO3497" s="2">
        <v>2</v>
      </c>
      <c r="BP3497" s="2">
        <v>4</v>
      </c>
      <c r="BQ3497" s="2">
        <v>4</v>
      </c>
      <c r="BR3497" s="2">
        <v>3</v>
      </c>
      <c r="BS3497" s="2">
        <v>0</v>
      </c>
      <c r="BT3497" s="2">
        <v>0</v>
      </c>
      <c r="BU3497" s="2">
        <v>0</v>
      </c>
      <c r="BV3497" s="2">
        <v>0</v>
      </c>
      <c r="BW3497" s="2">
        <v>0</v>
      </c>
      <c r="BX3497" s="2">
        <v>0</v>
      </c>
      <c r="BY3497" s="2">
        <v>0</v>
      </c>
      <c r="BZ3497" s="2">
        <v>0</v>
      </c>
      <c r="CA3497" s="2">
        <v>0</v>
      </c>
      <c r="CB3497" s="2">
        <v>0</v>
      </c>
      <c r="CC3497" s="2">
        <v>0</v>
      </c>
      <c r="CD3497" s="2">
        <v>0</v>
      </c>
      <c r="CE3497" s="2">
        <v>0</v>
      </c>
      <c r="CF3497" s="2">
        <v>0</v>
      </c>
      <c r="CG3497" s="2">
        <v>0</v>
      </c>
      <c r="CH3497" s="2">
        <v>0</v>
      </c>
      <c r="CI3497" s="2">
        <v>0</v>
      </c>
      <c r="CJ3497" s="2">
        <v>0</v>
      </c>
      <c r="CK3497" s="2">
        <v>0</v>
      </c>
      <c r="CL3497" s="2">
        <v>0</v>
      </c>
    </row>
    <row r="3498" spans="1:90" x14ac:dyDescent="0.25">
      <c r="A3498" t="s">
        <v>115</v>
      </c>
      <c r="B3498">
        <v>10101</v>
      </c>
      <c r="C3498" t="s">
        <v>106</v>
      </c>
      <c r="D3498">
        <v>1</v>
      </c>
      <c r="E3498">
        <v>8</v>
      </c>
      <c r="F3498">
        <v>37655</v>
      </c>
      <c r="G3498">
        <v>35037655</v>
      </c>
      <c r="H3498" t="s">
        <v>4031</v>
      </c>
      <c r="I3498">
        <v>100</v>
      </c>
      <c r="J3498" t="s">
        <v>107</v>
      </c>
      <c r="K3498" t="s">
        <v>2946</v>
      </c>
      <c r="L3498">
        <v>11</v>
      </c>
      <c r="M3498" t="s">
        <v>335</v>
      </c>
      <c r="N3498">
        <v>2851130</v>
      </c>
      <c r="O3498" t="s">
        <v>92</v>
      </c>
      <c r="P3498" t="s">
        <v>4032</v>
      </c>
      <c r="Q3498">
        <v>70</v>
      </c>
      <c r="R3498">
        <v>11</v>
      </c>
      <c r="S3498">
        <v>38513890</v>
      </c>
      <c r="T3498">
        <v>39836969</v>
      </c>
      <c r="U3498" t="s">
        <v>4033</v>
      </c>
      <c r="V3498">
        <v>1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100</v>
      </c>
      <c r="AE3498" s="2">
        <v>151</v>
      </c>
      <c r="AF3498" s="2">
        <v>105</v>
      </c>
      <c r="AG3498" s="2">
        <v>113</v>
      </c>
      <c r="AH3498" s="2">
        <v>381</v>
      </c>
      <c r="AI3498" s="2">
        <v>386</v>
      </c>
      <c r="AJ3498" s="2">
        <v>302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0</v>
      </c>
      <c r="AU3498" s="2">
        <v>0</v>
      </c>
      <c r="AV3498" s="2">
        <v>0</v>
      </c>
      <c r="AW3498" s="2">
        <v>0</v>
      </c>
      <c r="AX3498" s="2">
        <v>0</v>
      </c>
      <c r="AY3498" s="2">
        <v>0</v>
      </c>
      <c r="AZ3498" s="2">
        <v>0</v>
      </c>
      <c r="BA3498" s="2">
        <v>0</v>
      </c>
      <c r="BB3498" s="2">
        <v>0</v>
      </c>
      <c r="BC3498" s="2">
        <v>45</v>
      </c>
      <c r="BD3498" s="2">
        <v>0</v>
      </c>
      <c r="BE3498" s="2">
        <v>0</v>
      </c>
      <c r="BF3498" s="2">
        <v>0</v>
      </c>
      <c r="BG3498" s="2">
        <v>0</v>
      </c>
      <c r="BH3498" s="2">
        <v>0</v>
      </c>
      <c r="BI3498" s="2">
        <v>0</v>
      </c>
      <c r="BJ3498" s="2">
        <v>0</v>
      </c>
      <c r="BK3498" s="2">
        <v>0</v>
      </c>
      <c r="BL3498" s="2">
        <v>6</v>
      </c>
      <c r="BM3498" s="2">
        <v>7</v>
      </c>
      <c r="BN3498" s="2">
        <v>6</v>
      </c>
      <c r="BO3498" s="2">
        <v>4</v>
      </c>
      <c r="BP3498" s="2">
        <v>19</v>
      </c>
      <c r="BQ3498" s="2">
        <v>18</v>
      </c>
      <c r="BR3498" s="2">
        <v>11</v>
      </c>
      <c r="BS3498" s="2">
        <v>0</v>
      </c>
      <c r="BT3498" s="2">
        <v>0</v>
      </c>
      <c r="BU3498" s="2">
        <v>0</v>
      </c>
      <c r="BV3498" s="2">
        <v>0</v>
      </c>
      <c r="BW3498" s="2">
        <v>0</v>
      </c>
      <c r="BX3498" s="2">
        <v>0</v>
      </c>
      <c r="BY3498" s="2">
        <v>0</v>
      </c>
      <c r="BZ3498" s="2">
        <v>0</v>
      </c>
      <c r="CA3498" s="2">
        <v>0</v>
      </c>
      <c r="CB3498" s="2">
        <v>0</v>
      </c>
      <c r="CC3498" s="2">
        <v>0</v>
      </c>
      <c r="CD3498" s="2">
        <v>0</v>
      </c>
      <c r="CE3498" s="2">
        <v>0</v>
      </c>
      <c r="CF3498" s="2">
        <v>0</v>
      </c>
      <c r="CG3498" s="2">
        <v>0</v>
      </c>
      <c r="CH3498" s="2">
        <v>0</v>
      </c>
      <c r="CI3498" s="2">
        <v>0</v>
      </c>
      <c r="CJ3498" s="2">
        <v>0</v>
      </c>
      <c r="CK3498" s="2">
        <v>2</v>
      </c>
      <c r="CL3498" s="2">
        <v>0</v>
      </c>
    </row>
    <row r="3499" spans="1:90" x14ac:dyDescent="0.25">
      <c r="A3499" t="s">
        <v>115</v>
      </c>
      <c r="B3499">
        <v>10101</v>
      </c>
      <c r="C3499" t="s">
        <v>106</v>
      </c>
      <c r="D3499">
        <v>1</v>
      </c>
      <c r="E3499">
        <v>8</v>
      </c>
      <c r="F3499">
        <v>924386</v>
      </c>
      <c r="G3499">
        <v>35924386</v>
      </c>
      <c r="H3499" t="s">
        <v>5912</v>
      </c>
      <c r="I3499">
        <v>100</v>
      </c>
      <c r="J3499" t="s">
        <v>107</v>
      </c>
      <c r="K3499" t="s">
        <v>3340</v>
      </c>
      <c r="L3499">
        <v>3</v>
      </c>
      <c r="M3499" t="s">
        <v>1825</v>
      </c>
      <c r="N3499">
        <v>5280110</v>
      </c>
      <c r="O3499" t="s">
        <v>19556</v>
      </c>
      <c r="P3499" t="s">
        <v>107</v>
      </c>
      <c r="Q3499">
        <v>184</v>
      </c>
      <c r="R3499">
        <v>11</v>
      </c>
      <c r="S3499">
        <v>39450024</v>
      </c>
      <c r="T3499">
        <v>39450025</v>
      </c>
      <c r="U3499" t="s">
        <v>5913</v>
      </c>
      <c r="V3499">
        <v>1</v>
      </c>
      <c r="W3499" s="2">
        <v>0</v>
      </c>
      <c r="X3499" s="2">
        <v>0</v>
      </c>
      <c r="Y3499" s="2">
        <v>116</v>
      </c>
      <c r="Z3499" s="2">
        <v>119</v>
      </c>
      <c r="AA3499" s="2">
        <v>105</v>
      </c>
      <c r="AB3499" s="2">
        <v>108</v>
      </c>
      <c r="AC3499" s="2">
        <v>97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0</v>
      </c>
      <c r="AU3499" s="2">
        <v>0</v>
      </c>
      <c r="AV3499" s="2">
        <v>0</v>
      </c>
      <c r="AW3499" s="2">
        <v>0</v>
      </c>
      <c r="AX3499" s="2">
        <v>0</v>
      </c>
      <c r="AY3499" s="2">
        <v>0</v>
      </c>
      <c r="AZ3499" s="2">
        <v>0</v>
      </c>
      <c r="BA3499" s="2">
        <v>0</v>
      </c>
      <c r="BB3499" s="2">
        <v>0</v>
      </c>
      <c r="BC3499" s="2">
        <v>0</v>
      </c>
      <c r="BD3499" s="2">
        <v>0</v>
      </c>
      <c r="BE3499" s="2">
        <v>0</v>
      </c>
      <c r="BF3499" s="2">
        <v>0</v>
      </c>
      <c r="BG3499" s="2">
        <v>4</v>
      </c>
      <c r="BH3499" s="2">
        <v>4</v>
      </c>
      <c r="BI3499" s="2">
        <v>5</v>
      </c>
      <c r="BJ3499" s="2">
        <v>4</v>
      </c>
      <c r="BK3499" s="2">
        <v>5</v>
      </c>
      <c r="BL3499" s="2">
        <v>0</v>
      </c>
      <c r="BM3499" s="2">
        <v>0</v>
      </c>
      <c r="BN3499" s="2">
        <v>0</v>
      </c>
      <c r="BO3499" s="2">
        <v>0</v>
      </c>
      <c r="BP3499" s="2">
        <v>0</v>
      </c>
      <c r="BQ3499" s="2">
        <v>0</v>
      </c>
      <c r="BR3499" s="2">
        <v>0</v>
      </c>
      <c r="BS3499" s="2">
        <v>0</v>
      </c>
      <c r="BT3499" s="2">
        <v>0</v>
      </c>
      <c r="BU3499" s="2">
        <v>0</v>
      </c>
      <c r="BV3499" s="2">
        <v>0</v>
      </c>
      <c r="BW3499" s="2">
        <v>0</v>
      </c>
      <c r="BX3499" s="2">
        <v>0</v>
      </c>
      <c r="BY3499" s="2">
        <v>0</v>
      </c>
      <c r="BZ3499" s="2">
        <v>0</v>
      </c>
      <c r="CA3499" s="2">
        <v>0</v>
      </c>
      <c r="CB3499" s="2">
        <v>0</v>
      </c>
      <c r="CC3499" s="2">
        <v>0</v>
      </c>
      <c r="CD3499" s="2">
        <v>0</v>
      </c>
      <c r="CE3499" s="2">
        <v>0</v>
      </c>
      <c r="CF3499" s="2">
        <v>0</v>
      </c>
      <c r="CG3499" s="2">
        <v>0</v>
      </c>
      <c r="CH3499" s="2">
        <v>0</v>
      </c>
      <c r="CI3499" s="2">
        <v>0</v>
      </c>
      <c r="CJ3499" s="2">
        <v>0</v>
      </c>
      <c r="CK3499" s="2">
        <v>0</v>
      </c>
      <c r="CL3499" s="2">
        <v>0</v>
      </c>
    </row>
    <row r="3500" spans="1:90" x14ac:dyDescent="0.25">
      <c r="A3500" t="s">
        <v>115</v>
      </c>
      <c r="B3500">
        <v>10101</v>
      </c>
      <c r="C3500" t="s">
        <v>106</v>
      </c>
      <c r="D3500">
        <v>1</v>
      </c>
      <c r="E3500">
        <v>8</v>
      </c>
      <c r="F3500">
        <v>48</v>
      </c>
      <c r="G3500">
        <v>35000048</v>
      </c>
      <c r="H3500" t="s">
        <v>4795</v>
      </c>
      <c r="I3500">
        <v>100</v>
      </c>
      <c r="J3500" t="s">
        <v>107</v>
      </c>
      <c r="K3500" t="s">
        <v>2909</v>
      </c>
      <c r="L3500">
        <v>11</v>
      </c>
      <c r="M3500" t="s">
        <v>335</v>
      </c>
      <c r="N3500">
        <v>2860001</v>
      </c>
      <c r="P3500" t="s">
        <v>4796</v>
      </c>
      <c r="Q3500">
        <v>1701</v>
      </c>
      <c r="R3500">
        <v>11</v>
      </c>
      <c r="S3500">
        <v>38513005</v>
      </c>
      <c r="U3500" t="s">
        <v>4797</v>
      </c>
      <c r="V3500">
        <v>1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635</v>
      </c>
      <c r="AI3500" s="2">
        <v>599</v>
      </c>
      <c r="AJ3500" s="2">
        <v>568</v>
      </c>
      <c r="AK3500" s="2">
        <v>0</v>
      </c>
      <c r="AL3500" s="2">
        <v>0</v>
      </c>
      <c r="AM3500" s="2">
        <v>0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0</v>
      </c>
      <c r="AU3500" s="2">
        <v>0</v>
      </c>
      <c r="AV3500" s="2">
        <v>0</v>
      </c>
      <c r="AW3500" s="2">
        <v>0</v>
      </c>
      <c r="AX3500" s="2">
        <v>0</v>
      </c>
      <c r="AY3500" s="2">
        <v>0</v>
      </c>
      <c r="AZ3500" s="2">
        <v>0</v>
      </c>
      <c r="BA3500" s="2">
        <v>0</v>
      </c>
      <c r="BB3500" s="2">
        <v>0</v>
      </c>
      <c r="BC3500" s="2">
        <v>0</v>
      </c>
      <c r="BD3500" s="2">
        <v>0</v>
      </c>
      <c r="BE3500" s="2">
        <v>0</v>
      </c>
      <c r="BF3500" s="2">
        <v>0</v>
      </c>
      <c r="BG3500" s="2">
        <v>0</v>
      </c>
      <c r="BH3500" s="2">
        <v>0</v>
      </c>
      <c r="BI3500" s="2">
        <v>0</v>
      </c>
      <c r="BJ3500" s="2">
        <v>0</v>
      </c>
      <c r="BK3500" s="2">
        <v>0</v>
      </c>
      <c r="BL3500" s="2">
        <v>0</v>
      </c>
      <c r="BM3500" s="2">
        <v>0</v>
      </c>
      <c r="BN3500" s="2">
        <v>0</v>
      </c>
      <c r="BO3500" s="2">
        <v>0</v>
      </c>
      <c r="BP3500" s="2">
        <v>27</v>
      </c>
      <c r="BQ3500" s="2">
        <v>22</v>
      </c>
      <c r="BR3500" s="2">
        <v>20</v>
      </c>
      <c r="BS3500" s="2">
        <v>0</v>
      </c>
      <c r="BT3500" s="2">
        <v>0</v>
      </c>
      <c r="BU3500" s="2">
        <v>0</v>
      </c>
      <c r="BV3500" s="2">
        <v>0</v>
      </c>
      <c r="BW3500" s="2">
        <v>0</v>
      </c>
      <c r="BX3500" s="2">
        <v>0</v>
      </c>
      <c r="BY3500" s="2">
        <v>0</v>
      </c>
      <c r="BZ3500" s="2">
        <v>0</v>
      </c>
      <c r="CA3500" s="2">
        <v>0</v>
      </c>
      <c r="CB3500" s="2">
        <v>0</v>
      </c>
      <c r="CC3500" s="2">
        <v>0</v>
      </c>
      <c r="CD3500" s="2">
        <v>0</v>
      </c>
      <c r="CE3500" s="2">
        <v>0</v>
      </c>
      <c r="CF3500" s="2">
        <v>0</v>
      </c>
      <c r="CG3500" s="2">
        <v>0</v>
      </c>
      <c r="CH3500" s="2">
        <v>0</v>
      </c>
      <c r="CI3500" s="2">
        <v>0</v>
      </c>
      <c r="CJ3500" s="2">
        <v>0</v>
      </c>
      <c r="CK3500" s="2">
        <v>0</v>
      </c>
      <c r="CL3500" s="2">
        <v>0</v>
      </c>
    </row>
    <row r="3501" spans="1:90" x14ac:dyDescent="0.25">
      <c r="A3501" t="s">
        <v>115</v>
      </c>
      <c r="B3501">
        <v>10101</v>
      </c>
      <c r="C3501" t="s">
        <v>106</v>
      </c>
      <c r="D3501">
        <v>1</v>
      </c>
      <c r="E3501">
        <v>8</v>
      </c>
      <c r="F3501">
        <v>176</v>
      </c>
      <c r="G3501">
        <v>35000176</v>
      </c>
      <c r="H3501" t="s">
        <v>6586</v>
      </c>
      <c r="I3501">
        <v>100</v>
      </c>
      <c r="J3501" t="s">
        <v>107</v>
      </c>
      <c r="K3501" t="s">
        <v>2229</v>
      </c>
      <c r="L3501">
        <v>95</v>
      </c>
      <c r="M3501" t="s">
        <v>2071</v>
      </c>
      <c r="N3501">
        <v>5159200</v>
      </c>
      <c r="O3501" t="s">
        <v>92</v>
      </c>
      <c r="P3501" t="s">
        <v>6587</v>
      </c>
      <c r="Q3501">
        <v>674</v>
      </c>
      <c r="R3501">
        <v>11</v>
      </c>
      <c r="S3501">
        <v>39013415</v>
      </c>
      <c r="T3501">
        <v>39040216</v>
      </c>
      <c r="U3501" t="s">
        <v>6588</v>
      </c>
      <c r="V3501">
        <v>1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87</v>
      </c>
      <c r="AE3501" s="2">
        <v>74</v>
      </c>
      <c r="AF3501" s="2">
        <v>89</v>
      </c>
      <c r="AG3501" s="2">
        <v>59</v>
      </c>
      <c r="AH3501" s="2">
        <v>252</v>
      </c>
      <c r="AI3501" s="2">
        <v>270</v>
      </c>
      <c r="AJ3501" s="2">
        <v>192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0</v>
      </c>
      <c r="AU3501" s="2">
        <v>259</v>
      </c>
      <c r="AV3501" s="2">
        <v>0</v>
      </c>
      <c r="AW3501" s="2">
        <v>0</v>
      </c>
      <c r="AX3501" s="2">
        <v>0</v>
      </c>
      <c r="AY3501" s="2">
        <v>0</v>
      </c>
      <c r="AZ3501" s="2">
        <v>0</v>
      </c>
      <c r="BA3501" s="2">
        <v>0</v>
      </c>
      <c r="BB3501" s="2">
        <v>2</v>
      </c>
      <c r="BC3501" s="2">
        <v>0</v>
      </c>
      <c r="BD3501" s="2">
        <v>55</v>
      </c>
      <c r="BE3501" s="2">
        <v>0</v>
      </c>
      <c r="BF3501" s="2">
        <v>0</v>
      </c>
      <c r="BG3501" s="2">
        <v>0</v>
      </c>
      <c r="BH3501" s="2">
        <v>0</v>
      </c>
      <c r="BI3501" s="2">
        <v>0</v>
      </c>
      <c r="BJ3501" s="2">
        <v>0</v>
      </c>
      <c r="BK3501" s="2">
        <v>0</v>
      </c>
      <c r="BL3501" s="2">
        <v>6</v>
      </c>
      <c r="BM3501" s="2">
        <v>4</v>
      </c>
      <c r="BN3501" s="2">
        <v>6</v>
      </c>
      <c r="BO3501" s="2">
        <v>4</v>
      </c>
      <c r="BP3501" s="2">
        <v>18</v>
      </c>
      <c r="BQ3501" s="2">
        <v>12</v>
      </c>
      <c r="BR3501" s="2">
        <v>6</v>
      </c>
      <c r="BS3501" s="2">
        <v>0</v>
      </c>
      <c r="BT3501" s="2">
        <v>0</v>
      </c>
      <c r="BU3501" s="2">
        <v>0</v>
      </c>
      <c r="BV3501" s="2">
        <v>0</v>
      </c>
      <c r="BW3501" s="2">
        <v>0</v>
      </c>
      <c r="BX3501" s="2">
        <v>0</v>
      </c>
      <c r="BY3501" s="2">
        <v>0</v>
      </c>
      <c r="BZ3501" s="2">
        <v>0</v>
      </c>
      <c r="CA3501" s="2">
        <v>0</v>
      </c>
      <c r="CB3501" s="2">
        <v>0</v>
      </c>
      <c r="CC3501" s="2">
        <v>10</v>
      </c>
      <c r="CD3501" s="2">
        <v>0</v>
      </c>
      <c r="CE3501" s="2">
        <v>0</v>
      </c>
      <c r="CF3501" s="2">
        <v>0</v>
      </c>
      <c r="CG3501" s="2">
        <v>0</v>
      </c>
      <c r="CH3501" s="2">
        <v>0</v>
      </c>
      <c r="CI3501" s="2">
        <v>0</v>
      </c>
      <c r="CJ3501" s="2">
        <v>2</v>
      </c>
      <c r="CK3501" s="2">
        <v>0</v>
      </c>
      <c r="CL3501" s="2">
        <v>12</v>
      </c>
    </row>
    <row r="3502" spans="1:90" x14ac:dyDescent="0.25">
      <c r="A3502" t="s">
        <v>115</v>
      </c>
      <c r="B3502">
        <v>10101</v>
      </c>
      <c r="C3502" t="s">
        <v>106</v>
      </c>
      <c r="D3502">
        <v>1</v>
      </c>
      <c r="E3502">
        <v>8</v>
      </c>
      <c r="F3502">
        <v>44261</v>
      </c>
      <c r="G3502">
        <v>35044261</v>
      </c>
      <c r="H3502" t="s">
        <v>6832</v>
      </c>
      <c r="I3502">
        <v>100</v>
      </c>
      <c r="J3502" t="s">
        <v>107</v>
      </c>
      <c r="K3502" t="s">
        <v>1175</v>
      </c>
      <c r="L3502">
        <v>3</v>
      </c>
      <c r="M3502" t="s">
        <v>1825</v>
      </c>
      <c r="N3502">
        <v>5265020</v>
      </c>
      <c r="O3502" t="s">
        <v>92</v>
      </c>
      <c r="P3502" t="s">
        <v>6833</v>
      </c>
      <c r="Q3502">
        <v>76</v>
      </c>
      <c r="R3502">
        <v>11</v>
      </c>
      <c r="S3502">
        <v>39166323</v>
      </c>
      <c r="U3502" t="s">
        <v>6834</v>
      </c>
      <c r="V3502">
        <v>1</v>
      </c>
      <c r="W3502" s="2">
        <v>0</v>
      </c>
      <c r="X3502" s="2">
        <v>0</v>
      </c>
      <c r="Y3502" s="2">
        <v>37</v>
      </c>
      <c r="Z3502" s="2">
        <v>22</v>
      </c>
      <c r="AA3502" s="2">
        <v>26</v>
      </c>
      <c r="AB3502" s="2">
        <v>28</v>
      </c>
      <c r="AC3502" s="2">
        <v>18</v>
      </c>
      <c r="AD3502" s="2">
        <v>29</v>
      </c>
      <c r="AE3502" s="2">
        <v>23</v>
      </c>
      <c r="AF3502" s="2">
        <v>27</v>
      </c>
      <c r="AG3502" s="2">
        <v>22</v>
      </c>
      <c r="AH3502" s="2">
        <v>95</v>
      </c>
      <c r="AI3502" s="2">
        <v>117</v>
      </c>
      <c r="AJ3502" s="2">
        <v>71</v>
      </c>
      <c r="AK3502" s="2">
        <v>0</v>
      </c>
      <c r="AL3502" s="2">
        <v>0</v>
      </c>
      <c r="AM3502" s="2">
        <v>0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0</v>
      </c>
      <c r="AU3502" s="2">
        <v>0</v>
      </c>
      <c r="AV3502" s="2">
        <v>0</v>
      </c>
      <c r="AW3502" s="2">
        <v>0</v>
      </c>
      <c r="AX3502" s="2">
        <v>0</v>
      </c>
      <c r="AY3502" s="2">
        <v>0</v>
      </c>
      <c r="AZ3502" s="2">
        <v>0</v>
      </c>
      <c r="BA3502" s="2">
        <v>0</v>
      </c>
      <c r="BB3502" s="2">
        <v>0</v>
      </c>
      <c r="BC3502" s="2">
        <v>0</v>
      </c>
      <c r="BD3502" s="2">
        <v>0</v>
      </c>
      <c r="BE3502" s="2">
        <v>0</v>
      </c>
      <c r="BF3502" s="2">
        <v>0</v>
      </c>
      <c r="BG3502" s="2">
        <v>4</v>
      </c>
      <c r="BH3502" s="2">
        <v>1</v>
      </c>
      <c r="BI3502" s="2">
        <v>1</v>
      </c>
      <c r="BJ3502" s="2">
        <v>1</v>
      </c>
      <c r="BK3502" s="2">
        <v>1</v>
      </c>
      <c r="BL3502" s="2">
        <v>2</v>
      </c>
      <c r="BM3502" s="2">
        <v>2</v>
      </c>
      <c r="BN3502" s="2">
        <v>1</v>
      </c>
      <c r="BO3502" s="2">
        <v>1</v>
      </c>
      <c r="BP3502" s="2">
        <v>5</v>
      </c>
      <c r="BQ3502" s="2">
        <v>4</v>
      </c>
      <c r="BR3502" s="2">
        <v>4</v>
      </c>
      <c r="BS3502" s="2">
        <v>0</v>
      </c>
      <c r="BT3502" s="2">
        <v>0</v>
      </c>
      <c r="BU3502" s="2">
        <v>0</v>
      </c>
      <c r="BV3502" s="2">
        <v>0</v>
      </c>
      <c r="BW3502" s="2">
        <v>0</v>
      </c>
      <c r="BX3502" s="2">
        <v>0</v>
      </c>
      <c r="BY3502" s="2">
        <v>0</v>
      </c>
      <c r="BZ3502" s="2">
        <v>0</v>
      </c>
      <c r="CA3502" s="2">
        <v>0</v>
      </c>
      <c r="CB3502" s="2">
        <v>0</v>
      </c>
      <c r="CC3502" s="2">
        <v>0</v>
      </c>
      <c r="CD3502" s="2">
        <v>0</v>
      </c>
      <c r="CE3502" s="2">
        <v>0</v>
      </c>
      <c r="CF3502" s="2">
        <v>0</v>
      </c>
      <c r="CG3502" s="2">
        <v>0</v>
      </c>
      <c r="CH3502" s="2">
        <v>0</v>
      </c>
      <c r="CI3502" s="2">
        <v>0</v>
      </c>
      <c r="CJ3502" s="2">
        <v>0</v>
      </c>
      <c r="CK3502" s="2">
        <v>0</v>
      </c>
      <c r="CL3502" s="2">
        <v>0</v>
      </c>
    </row>
    <row r="3503" spans="1:90" x14ac:dyDescent="0.25">
      <c r="A3503" t="s">
        <v>115</v>
      </c>
      <c r="B3503">
        <v>10104</v>
      </c>
      <c r="C3503" t="s">
        <v>121</v>
      </c>
      <c r="D3503">
        <v>1</v>
      </c>
      <c r="E3503">
        <v>8</v>
      </c>
      <c r="F3503">
        <v>1351</v>
      </c>
      <c r="G3503">
        <v>35001351</v>
      </c>
      <c r="H3503" t="s">
        <v>18368</v>
      </c>
      <c r="I3503">
        <v>100</v>
      </c>
      <c r="J3503" t="s">
        <v>107</v>
      </c>
      <c r="K3503" t="s">
        <v>4898</v>
      </c>
      <c r="L3503">
        <v>82</v>
      </c>
      <c r="M3503" t="s">
        <v>477</v>
      </c>
      <c r="N3503">
        <v>2269080</v>
      </c>
      <c r="O3503" t="s">
        <v>92</v>
      </c>
      <c r="P3503" t="s">
        <v>18369</v>
      </c>
      <c r="Q3503">
        <v>50</v>
      </c>
      <c r="R3503">
        <v>11</v>
      </c>
      <c r="S3503">
        <v>22401555</v>
      </c>
      <c r="T3503">
        <v>22434695</v>
      </c>
      <c r="U3503" t="s">
        <v>18370</v>
      </c>
      <c r="V3503">
        <v>1</v>
      </c>
      <c r="W3503" s="2">
        <v>0</v>
      </c>
      <c r="X3503" s="2">
        <v>0</v>
      </c>
      <c r="Y3503" s="2">
        <v>137</v>
      </c>
      <c r="Z3503" s="2">
        <v>114</v>
      </c>
      <c r="AA3503" s="2">
        <v>127</v>
      </c>
      <c r="AB3503" s="2">
        <v>107</v>
      </c>
      <c r="AC3503" s="2">
        <v>109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0</v>
      </c>
      <c r="AU3503" s="2">
        <v>0</v>
      </c>
      <c r="AV3503" s="2">
        <v>0</v>
      </c>
      <c r="AW3503" s="2">
        <v>0</v>
      </c>
      <c r="AX3503" s="2">
        <v>0</v>
      </c>
      <c r="AY3503" s="2">
        <v>0</v>
      </c>
      <c r="AZ3503" s="2">
        <v>0</v>
      </c>
      <c r="BA3503" s="2">
        <v>0</v>
      </c>
      <c r="BB3503" s="2">
        <v>0</v>
      </c>
      <c r="BC3503" s="2">
        <v>315</v>
      </c>
      <c r="BD3503" s="2">
        <v>0</v>
      </c>
      <c r="BE3503" s="2">
        <v>0</v>
      </c>
      <c r="BF3503" s="2">
        <v>0</v>
      </c>
      <c r="BG3503" s="2">
        <v>7</v>
      </c>
      <c r="BH3503" s="2">
        <v>5</v>
      </c>
      <c r="BI3503" s="2">
        <v>5</v>
      </c>
      <c r="BJ3503" s="2">
        <v>5</v>
      </c>
      <c r="BK3503" s="2">
        <v>5</v>
      </c>
      <c r="BL3503" s="2">
        <v>0</v>
      </c>
      <c r="BM3503" s="2">
        <v>0</v>
      </c>
      <c r="BN3503" s="2">
        <v>0</v>
      </c>
      <c r="BO3503" s="2">
        <v>0</v>
      </c>
      <c r="BP3503" s="2">
        <v>0</v>
      </c>
      <c r="BQ3503" s="2">
        <v>0</v>
      </c>
      <c r="BR3503" s="2">
        <v>0</v>
      </c>
      <c r="BS3503" s="2">
        <v>0</v>
      </c>
      <c r="BT3503" s="2">
        <v>0</v>
      </c>
      <c r="BU3503" s="2">
        <v>0</v>
      </c>
      <c r="BV3503" s="2">
        <v>0</v>
      </c>
      <c r="BW3503" s="2">
        <v>0</v>
      </c>
      <c r="BX3503" s="2">
        <v>0</v>
      </c>
      <c r="BY3503" s="2">
        <v>0</v>
      </c>
      <c r="BZ3503" s="2">
        <v>0</v>
      </c>
      <c r="CA3503" s="2">
        <v>0</v>
      </c>
      <c r="CB3503" s="2">
        <v>0</v>
      </c>
      <c r="CC3503" s="2">
        <v>0</v>
      </c>
      <c r="CD3503" s="2">
        <v>0</v>
      </c>
      <c r="CE3503" s="2">
        <v>0</v>
      </c>
      <c r="CF3503" s="2">
        <v>0</v>
      </c>
      <c r="CG3503" s="2">
        <v>0</v>
      </c>
      <c r="CH3503" s="2">
        <v>0</v>
      </c>
      <c r="CI3503" s="2">
        <v>0</v>
      </c>
      <c r="CJ3503" s="2">
        <v>0</v>
      </c>
      <c r="CK3503" s="2">
        <v>14</v>
      </c>
      <c r="CL3503" s="2">
        <v>0</v>
      </c>
    </row>
    <row r="3504" spans="1:90" x14ac:dyDescent="0.25">
      <c r="A3504" t="s">
        <v>115</v>
      </c>
      <c r="B3504">
        <v>10104</v>
      </c>
      <c r="C3504" t="s">
        <v>121</v>
      </c>
      <c r="D3504">
        <v>1</v>
      </c>
      <c r="E3504">
        <v>8</v>
      </c>
      <c r="F3504">
        <v>1016</v>
      </c>
      <c r="G3504">
        <v>35001016</v>
      </c>
      <c r="H3504" t="s">
        <v>17182</v>
      </c>
      <c r="I3504">
        <v>100</v>
      </c>
      <c r="J3504" t="s">
        <v>107</v>
      </c>
      <c r="K3504" t="s">
        <v>5801</v>
      </c>
      <c r="L3504">
        <v>82</v>
      </c>
      <c r="M3504" t="s">
        <v>477</v>
      </c>
      <c r="N3504">
        <v>2346000</v>
      </c>
      <c r="O3504" t="s">
        <v>102</v>
      </c>
      <c r="P3504" t="s">
        <v>17183</v>
      </c>
      <c r="Q3504">
        <v>633</v>
      </c>
      <c r="R3504">
        <v>11</v>
      </c>
      <c r="S3504">
        <v>22040517</v>
      </c>
      <c r="T3504">
        <v>29537039</v>
      </c>
      <c r="U3504" t="s">
        <v>17184</v>
      </c>
      <c r="V3504">
        <v>1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67</v>
      </c>
      <c r="AE3504" s="2">
        <v>69</v>
      </c>
      <c r="AF3504" s="2">
        <v>61</v>
      </c>
      <c r="AG3504" s="2">
        <v>130</v>
      </c>
      <c r="AH3504" s="2">
        <v>489</v>
      </c>
      <c r="AI3504" s="2">
        <v>504</v>
      </c>
      <c r="AJ3504" s="2">
        <v>400</v>
      </c>
      <c r="AK3504" s="2">
        <v>0</v>
      </c>
      <c r="AL3504" s="2">
        <v>0</v>
      </c>
      <c r="AM3504" s="2">
        <v>0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0</v>
      </c>
      <c r="AU3504" s="2">
        <v>0</v>
      </c>
      <c r="AV3504" s="2">
        <v>0</v>
      </c>
      <c r="AW3504" s="2">
        <v>0</v>
      </c>
      <c r="AX3504" s="2">
        <v>0</v>
      </c>
      <c r="AY3504" s="2">
        <v>0</v>
      </c>
      <c r="AZ3504" s="2">
        <v>0</v>
      </c>
      <c r="BA3504" s="2">
        <v>0</v>
      </c>
      <c r="BB3504" s="2">
        <v>0</v>
      </c>
      <c r="BC3504" s="2">
        <v>53</v>
      </c>
      <c r="BD3504" s="2">
        <v>11</v>
      </c>
      <c r="BE3504" s="2">
        <v>0</v>
      </c>
      <c r="BF3504" s="2">
        <v>0</v>
      </c>
      <c r="BG3504" s="2">
        <v>0</v>
      </c>
      <c r="BH3504" s="2">
        <v>0</v>
      </c>
      <c r="BI3504" s="2">
        <v>0</v>
      </c>
      <c r="BJ3504" s="2">
        <v>0</v>
      </c>
      <c r="BK3504" s="2">
        <v>0</v>
      </c>
      <c r="BL3504" s="2">
        <v>4</v>
      </c>
      <c r="BM3504" s="2">
        <v>3</v>
      </c>
      <c r="BN3504" s="2">
        <v>3</v>
      </c>
      <c r="BO3504" s="2">
        <v>8</v>
      </c>
      <c r="BP3504" s="2">
        <v>22</v>
      </c>
      <c r="BQ3504" s="2">
        <v>18</v>
      </c>
      <c r="BR3504" s="2">
        <v>14</v>
      </c>
      <c r="BS3504" s="2">
        <v>0</v>
      </c>
      <c r="BT3504" s="2">
        <v>0</v>
      </c>
      <c r="BU3504" s="2">
        <v>0</v>
      </c>
      <c r="BV3504" s="2">
        <v>0</v>
      </c>
      <c r="BW3504" s="2">
        <v>0</v>
      </c>
      <c r="BX3504" s="2">
        <v>0</v>
      </c>
      <c r="BY3504" s="2">
        <v>0</v>
      </c>
      <c r="BZ3504" s="2">
        <v>0</v>
      </c>
      <c r="CA3504" s="2">
        <v>0</v>
      </c>
      <c r="CB3504" s="2">
        <v>0</v>
      </c>
      <c r="CC3504" s="2">
        <v>0</v>
      </c>
      <c r="CD3504" s="2">
        <v>0</v>
      </c>
      <c r="CE3504" s="2">
        <v>0</v>
      </c>
      <c r="CF3504" s="2">
        <v>0</v>
      </c>
      <c r="CG3504" s="2">
        <v>0</v>
      </c>
      <c r="CH3504" s="2">
        <v>0</v>
      </c>
      <c r="CI3504" s="2">
        <v>0</v>
      </c>
      <c r="CJ3504" s="2">
        <v>0</v>
      </c>
      <c r="CK3504" s="2">
        <v>4</v>
      </c>
      <c r="CL3504" s="2">
        <v>3</v>
      </c>
    </row>
    <row r="3505" spans="1:90" x14ac:dyDescent="0.25">
      <c r="A3505" t="s">
        <v>115</v>
      </c>
      <c r="B3505">
        <v>10104</v>
      </c>
      <c r="C3505" t="s">
        <v>121</v>
      </c>
      <c r="D3505">
        <v>1</v>
      </c>
      <c r="E3505">
        <v>8</v>
      </c>
      <c r="F3505">
        <v>1173</v>
      </c>
      <c r="G3505">
        <v>35001173</v>
      </c>
      <c r="H3505" t="s">
        <v>12328</v>
      </c>
      <c r="I3505">
        <v>100</v>
      </c>
      <c r="J3505" t="s">
        <v>107</v>
      </c>
      <c r="K3505" t="s">
        <v>122</v>
      </c>
      <c r="L3505">
        <v>82</v>
      </c>
      <c r="M3505" t="s">
        <v>477</v>
      </c>
      <c r="N3505">
        <v>2308090</v>
      </c>
      <c r="O3505" t="s">
        <v>92</v>
      </c>
      <c r="P3505" t="s">
        <v>8813</v>
      </c>
      <c r="Q3505">
        <v>5</v>
      </c>
      <c r="R3505">
        <v>11</v>
      </c>
      <c r="S3505">
        <v>22036695</v>
      </c>
      <c r="T3505">
        <v>29520549</v>
      </c>
      <c r="U3505" t="s">
        <v>8814</v>
      </c>
      <c r="V3505">
        <v>1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69</v>
      </c>
      <c r="AE3505" s="2">
        <v>91</v>
      </c>
      <c r="AF3505" s="2">
        <v>138</v>
      </c>
      <c r="AG3505" s="2">
        <v>138</v>
      </c>
      <c r="AH3505" s="2">
        <v>460</v>
      </c>
      <c r="AI3505" s="2">
        <v>520</v>
      </c>
      <c r="AJ3505" s="2">
        <v>573</v>
      </c>
      <c r="AK3505" s="2">
        <v>0</v>
      </c>
      <c r="AL3505" s="2">
        <v>0</v>
      </c>
      <c r="AM3505" s="2">
        <v>0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0</v>
      </c>
      <c r="AU3505" s="2">
        <v>0</v>
      </c>
      <c r="AV3505" s="2">
        <v>0</v>
      </c>
      <c r="AW3505" s="2">
        <v>0</v>
      </c>
      <c r="AX3505" s="2">
        <v>0</v>
      </c>
      <c r="AY3505" s="2">
        <v>0</v>
      </c>
      <c r="AZ3505" s="2">
        <v>0</v>
      </c>
      <c r="BA3505" s="2">
        <v>0</v>
      </c>
      <c r="BB3505" s="2">
        <v>0</v>
      </c>
      <c r="BC3505" s="2">
        <v>58</v>
      </c>
      <c r="BD3505" s="2">
        <v>29</v>
      </c>
      <c r="BE3505" s="2">
        <v>0</v>
      </c>
      <c r="BF3505" s="2">
        <v>0</v>
      </c>
      <c r="BG3505" s="2">
        <v>0</v>
      </c>
      <c r="BH3505" s="2">
        <v>0</v>
      </c>
      <c r="BI3505" s="2">
        <v>0</v>
      </c>
      <c r="BJ3505" s="2">
        <v>0</v>
      </c>
      <c r="BK3505" s="2">
        <v>0</v>
      </c>
      <c r="BL3505" s="2">
        <v>4</v>
      </c>
      <c r="BM3505" s="2">
        <v>4</v>
      </c>
      <c r="BN3505" s="2">
        <v>7</v>
      </c>
      <c r="BO3505" s="2">
        <v>7</v>
      </c>
      <c r="BP3505" s="2">
        <v>22</v>
      </c>
      <c r="BQ3505" s="2">
        <v>19</v>
      </c>
      <c r="BR3505" s="2">
        <v>22</v>
      </c>
      <c r="BS3505" s="2">
        <v>0</v>
      </c>
      <c r="BT3505" s="2">
        <v>0</v>
      </c>
      <c r="BU3505" s="2">
        <v>0</v>
      </c>
      <c r="BV3505" s="2">
        <v>0</v>
      </c>
      <c r="BW3505" s="2">
        <v>0</v>
      </c>
      <c r="BX3505" s="2">
        <v>0</v>
      </c>
      <c r="BY3505" s="2">
        <v>0</v>
      </c>
      <c r="BZ3505" s="2">
        <v>0</v>
      </c>
      <c r="CA3505" s="2">
        <v>0</v>
      </c>
      <c r="CB3505" s="2">
        <v>0</v>
      </c>
      <c r="CC3505" s="2">
        <v>0</v>
      </c>
      <c r="CD3505" s="2">
        <v>0</v>
      </c>
      <c r="CE3505" s="2">
        <v>0</v>
      </c>
      <c r="CF3505" s="2">
        <v>0</v>
      </c>
      <c r="CG3505" s="2">
        <v>0</v>
      </c>
      <c r="CH3505" s="2">
        <v>0</v>
      </c>
      <c r="CI3505" s="2">
        <v>0</v>
      </c>
      <c r="CJ3505" s="2">
        <v>0</v>
      </c>
      <c r="CK3505" s="2">
        <v>5</v>
      </c>
      <c r="CL3505" s="2">
        <v>6</v>
      </c>
    </row>
    <row r="3506" spans="1:90" x14ac:dyDescent="0.25">
      <c r="A3506" t="s">
        <v>115</v>
      </c>
      <c r="B3506">
        <v>10104</v>
      </c>
      <c r="C3506" t="s">
        <v>121</v>
      </c>
      <c r="D3506">
        <v>1</v>
      </c>
      <c r="E3506">
        <v>8</v>
      </c>
      <c r="F3506">
        <v>40319</v>
      </c>
      <c r="G3506">
        <v>35040319</v>
      </c>
      <c r="H3506" t="s">
        <v>11453</v>
      </c>
      <c r="I3506">
        <v>100</v>
      </c>
      <c r="J3506" t="s">
        <v>107</v>
      </c>
      <c r="K3506" t="s">
        <v>400</v>
      </c>
      <c r="L3506">
        <v>13</v>
      </c>
      <c r="M3506" t="s">
        <v>401</v>
      </c>
      <c r="N3506">
        <v>2617050</v>
      </c>
      <c r="O3506" t="s">
        <v>92</v>
      </c>
      <c r="P3506" t="s">
        <v>11454</v>
      </c>
      <c r="Q3506">
        <v>108</v>
      </c>
      <c r="R3506">
        <v>11</v>
      </c>
      <c r="S3506">
        <v>22581835</v>
      </c>
      <c r="T3506">
        <v>22582884</v>
      </c>
      <c r="U3506" t="s">
        <v>11455</v>
      </c>
      <c r="V3506">
        <v>1</v>
      </c>
      <c r="W3506" s="2">
        <v>0</v>
      </c>
      <c r="X3506" s="2">
        <v>0</v>
      </c>
      <c r="Y3506" s="2">
        <v>67</v>
      </c>
      <c r="Z3506" s="2">
        <v>58</v>
      </c>
      <c r="AA3506" s="2">
        <v>64</v>
      </c>
      <c r="AB3506" s="2">
        <v>75</v>
      </c>
      <c r="AC3506" s="2">
        <v>86</v>
      </c>
      <c r="AD3506" s="2">
        <v>106</v>
      </c>
      <c r="AE3506" s="2">
        <v>136</v>
      </c>
      <c r="AF3506" s="2">
        <v>102</v>
      </c>
      <c r="AG3506" s="2">
        <v>101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0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0</v>
      </c>
      <c r="AU3506" s="2">
        <v>0</v>
      </c>
      <c r="AV3506" s="2">
        <v>0</v>
      </c>
      <c r="AW3506" s="2">
        <v>0</v>
      </c>
      <c r="AX3506" s="2">
        <v>0</v>
      </c>
      <c r="AY3506" s="2">
        <v>0</v>
      </c>
      <c r="AZ3506" s="2">
        <v>0</v>
      </c>
      <c r="BA3506" s="2">
        <v>0</v>
      </c>
      <c r="BB3506" s="2">
        <v>0</v>
      </c>
      <c r="BC3506" s="2">
        <v>0</v>
      </c>
      <c r="BD3506" s="2">
        <v>0</v>
      </c>
      <c r="BE3506" s="2">
        <v>0</v>
      </c>
      <c r="BF3506" s="2">
        <v>0</v>
      </c>
      <c r="BG3506" s="2">
        <v>3</v>
      </c>
      <c r="BH3506" s="2">
        <v>2</v>
      </c>
      <c r="BI3506" s="2">
        <v>2</v>
      </c>
      <c r="BJ3506" s="2">
        <v>3</v>
      </c>
      <c r="BK3506" s="2">
        <v>5</v>
      </c>
      <c r="BL3506" s="2">
        <v>4</v>
      </c>
      <c r="BM3506" s="2">
        <v>6</v>
      </c>
      <c r="BN3506" s="2">
        <v>4</v>
      </c>
      <c r="BO3506" s="2">
        <v>3</v>
      </c>
      <c r="BP3506" s="2">
        <v>0</v>
      </c>
      <c r="BQ3506" s="2">
        <v>0</v>
      </c>
      <c r="BR3506" s="2">
        <v>0</v>
      </c>
      <c r="BS3506" s="2">
        <v>0</v>
      </c>
      <c r="BT3506" s="2">
        <v>0</v>
      </c>
      <c r="BU3506" s="2">
        <v>0</v>
      </c>
      <c r="BV3506" s="2">
        <v>0</v>
      </c>
      <c r="BW3506" s="2">
        <v>0</v>
      </c>
      <c r="BX3506" s="2">
        <v>0</v>
      </c>
      <c r="BY3506" s="2">
        <v>0</v>
      </c>
      <c r="BZ3506" s="2">
        <v>0</v>
      </c>
      <c r="CA3506" s="2">
        <v>0</v>
      </c>
      <c r="CB3506" s="2">
        <v>0</v>
      </c>
      <c r="CC3506" s="2">
        <v>0</v>
      </c>
      <c r="CD3506" s="2">
        <v>0</v>
      </c>
      <c r="CE3506" s="2">
        <v>0</v>
      </c>
      <c r="CF3506" s="2">
        <v>0</v>
      </c>
      <c r="CG3506" s="2">
        <v>0</v>
      </c>
      <c r="CH3506" s="2">
        <v>0</v>
      </c>
      <c r="CI3506" s="2">
        <v>0</v>
      </c>
      <c r="CJ3506" s="2">
        <v>0</v>
      </c>
      <c r="CK3506" s="2">
        <v>0</v>
      </c>
      <c r="CL3506" s="2">
        <v>0</v>
      </c>
    </row>
    <row r="3507" spans="1:90" x14ac:dyDescent="0.25">
      <c r="A3507" t="s">
        <v>115</v>
      </c>
      <c r="B3507">
        <v>10104</v>
      </c>
      <c r="C3507" t="s">
        <v>121</v>
      </c>
      <c r="D3507">
        <v>1</v>
      </c>
      <c r="E3507">
        <v>8</v>
      </c>
      <c r="F3507">
        <v>1168</v>
      </c>
      <c r="G3507">
        <v>35001168</v>
      </c>
      <c r="H3507" t="s">
        <v>8281</v>
      </c>
      <c r="I3507">
        <v>100</v>
      </c>
      <c r="J3507" t="s">
        <v>107</v>
      </c>
      <c r="K3507" t="s">
        <v>976</v>
      </c>
      <c r="L3507">
        <v>82</v>
      </c>
      <c r="M3507" t="s">
        <v>477</v>
      </c>
      <c r="N3507">
        <v>2255130</v>
      </c>
      <c r="O3507" t="s">
        <v>92</v>
      </c>
      <c r="P3507" t="s">
        <v>8282</v>
      </c>
      <c r="Q3507">
        <v>86</v>
      </c>
      <c r="R3507">
        <v>11</v>
      </c>
      <c r="S3507">
        <v>29818523</v>
      </c>
      <c r="T3507">
        <v>29818697</v>
      </c>
      <c r="U3507" t="s">
        <v>8283</v>
      </c>
      <c r="V3507">
        <v>1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133</v>
      </c>
      <c r="AE3507" s="2">
        <v>111</v>
      </c>
      <c r="AF3507" s="2">
        <v>64</v>
      </c>
      <c r="AG3507" s="2">
        <v>68</v>
      </c>
      <c r="AH3507" s="2">
        <v>234</v>
      </c>
      <c r="AI3507" s="2">
        <v>196</v>
      </c>
      <c r="AJ3507" s="2">
        <v>147</v>
      </c>
      <c r="AK3507" s="2">
        <v>0</v>
      </c>
      <c r="AL3507" s="2">
        <v>0</v>
      </c>
      <c r="AM3507" s="2">
        <v>0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0</v>
      </c>
      <c r="AU3507" s="2">
        <v>0</v>
      </c>
      <c r="AV3507" s="2">
        <v>0</v>
      </c>
      <c r="AW3507" s="2">
        <v>0</v>
      </c>
      <c r="AX3507" s="2">
        <v>0</v>
      </c>
      <c r="AY3507" s="2">
        <v>0</v>
      </c>
      <c r="AZ3507" s="2">
        <v>0</v>
      </c>
      <c r="BA3507" s="2">
        <v>0</v>
      </c>
      <c r="BB3507" s="2">
        <v>0</v>
      </c>
      <c r="BC3507" s="2">
        <v>57</v>
      </c>
      <c r="BD3507" s="2">
        <v>0</v>
      </c>
      <c r="BE3507" s="2">
        <v>0</v>
      </c>
      <c r="BF3507" s="2">
        <v>0</v>
      </c>
      <c r="BG3507" s="2">
        <v>0</v>
      </c>
      <c r="BH3507" s="2">
        <v>0</v>
      </c>
      <c r="BI3507" s="2">
        <v>0</v>
      </c>
      <c r="BJ3507" s="2">
        <v>0</v>
      </c>
      <c r="BK3507" s="2">
        <v>0</v>
      </c>
      <c r="BL3507" s="2">
        <v>5</v>
      </c>
      <c r="BM3507" s="2">
        <v>6</v>
      </c>
      <c r="BN3507" s="2">
        <v>3</v>
      </c>
      <c r="BO3507" s="2">
        <v>2</v>
      </c>
      <c r="BP3507" s="2">
        <v>11</v>
      </c>
      <c r="BQ3507" s="2">
        <v>7</v>
      </c>
      <c r="BR3507" s="2">
        <v>6</v>
      </c>
      <c r="BS3507" s="2">
        <v>0</v>
      </c>
      <c r="BT3507" s="2">
        <v>0</v>
      </c>
      <c r="BU3507" s="2">
        <v>0</v>
      </c>
      <c r="BV3507" s="2">
        <v>0</v>
      </c>
      <c r="BW3507" s="2">
        <v>0</v>
      </c>
      <c r="BX3507" s="2">
        <v>0</v>
      </c>
      <c r="BY3507" s="2">
        <v>0</v>
      </c>
      <c r="BZ3507" s="2">
        <v>0</v>
      </c>
      <c r="CA3507" s="2">
        <v>0</v>
      </c>
      <c r="CB3507" s="2">
        <v>0</v>
      </c>
      <c r="CC3507" s="2">
        <v>0</v>
      </c>
      <c r="CD3507" s="2">
        <v>0</v>
      </c>
      <c r="CE3507" s="2">
        <v>0</v>
      </c>
      <c r="CF3507" s="2">
        <v>0</v>
      </c>
      <c r="CG3507" s="2">
        <v>0</v>
      </c>
      <c r="CH3507" s="2">
        <v>0</v>
      </c>
      <c r="CI3507" s="2">
        <v>0</v>
      </c>
      <c r="CJ3507" s="2">
        <v>0</v>
      </c>
      <c r="CK3507" s="2">
        <v>4</v>
      </c>
      <c r="CL3507" s="2">
        <v>0</v>
      </c>
    </row>
    <row r="3508" spans="1:90" x14ac:dyDescent="0.25">
      <c r="A3508" t="s">
        <v>115</v>
      </c>
      <c r="B3508">
        <v>10104</v>
      </c>
      <c r="C3508" t="s">
        <v>121</v>
      </c>
      <c r="D3508">
        <v>1</v>
      </c>
      <c r="E3508">
        <v>8</v>
      </c>
      <c r="F3508">
        <v>1284</v>
      </c>
      <c r="G3508">
        <v>35001284</v>
      </c>
      <c r="H3508" t="s">
        <v>15955</v>
      </c>
      <c r="I3508">
        <v>100</v>
      </c>
      <c r="J3508" t="s">
        <v>107</v>
      </c>
      <c r="K3508" t="s">
        <v>15956</v>
      </c>
      <c r="L3508">
        <v>82</v>
      </c>
      <c r="M3508" t="s">
        <v>477</v>
      </c>
      <c r="N3508">
        <v>2337040</v>
      </c>
      <c r="O3508" t="s">
        <v>92</v>
      </c>
      <c r="P3508" t="s">
        <v>15957</v>
      </c>
      <c r="Q3508">
        <v>480</v>
      </c>
      <c r="R3508">
        <v>11</v>
      </c>
      <c r="S3508">
        <v>22049633</v>
      </c>
      <c r="T3508">
        <v>29535485</v>
      </c>
      <c r="U3508" t="s">
        <v>15958</v>
      </c>
      <c r="V3508">
        <v>1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45</v>
      </c>
      <c r="AE3508" s="2">
        <v>65</v>
      </c>
      <c r="AF3508" s="2">
        <v>61</v>
      </c>
      <c r="AG3508" s="2">
        <v>72</v>
      </c>
      <c r="AH3508" s="2">
        <v>162</v>
      </c>
      <c r="AI3508" s="2">
        <v>153</v>
      </c>
      <c r="AJ3508" s="2">
        <v>126</v>
      </c>
      <c r="AK3508" s="2">
        <v>0</v>
      </c>
      <c r="AL3508" s="2">
        <v>0</v>
      </c>
      <c r="AM3508" s="2">
        <v>0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0</v>
      </c>
      <c r="AU3508" s="2">
        <v>0</v>
      </c>
      <c r="AV3508" s="2">
        <v>0</v>
      </c>
      <c r="AW3508" s="2">
        <v>0</v>
      </c>
      <c r="AX3508" s="2">
        <v>0</v>
      </c>
      <c r="AY3508" s="2">
        <v>0</v>
      </c>
      <c r="AZ3508" s="2">
        <v>0</v>
      </c>
      <c r="BA3508" s="2">
        <v>0</v>
      </c>
      <c r="BB3508" s="2">
        <v>0</v>
      </c>
      <c r="BC3508" s="2">
        <v>0</v>
      </c>
      <c r="BD3508" s="2">
        <v>5</v>
      </c>
      <c r="BE3508" s="2">
        <v>0</v>
      </c>
      <c r="BF3508" s="2">
        <v>0</v>
      </c>
      <c r="BG3508" s="2">
        <v>0</v>
      </c>
      <c r="BH3508" s="2">
        <v>0</v>
      </c>
      <c r="BI3508" s="2">
        <v>0</v>
      </c>
      <c r="BJ3508" s="2">
        <v>0</v>
      </c>
      <c r="BK3508" s="2">
        <v>0</v>
      </c>
      <c r="BL3508" s="2">
        <v>3</v>
      </c>
      <c r="BM3508" s="2">
        <v>3</v>
      </c>
      <c r="BN3508" s="2">
        <v>3</v>
      </c>
      <c r="BO3508" s="2">
        <v>3</v>
      </c>
      <c r="BP3508" s="2">
        <v>6</v>
      </c>
      <c r="BQ3508" s="2">
        <v>5</v>
      </c>
      <c r="BR3508" s="2">
        <v>7</v>
      </c>
      <c r="BS3508" s="2">
        <v>0</v>
      </c>
      <c r="BT3508" s="2">
        <v>0</v>
      </c>
      <c r="BU3508" s="2">
        <v>0</v>
      </c>
      <c r="BV3508" s="2">
        <v>0</v>
      </c>
      <c r="BW3508" s="2">
        <v>0</v>
      </c>
      <c r="BX3508" s="2">
        <v>0</v>
      </c>
      <c r="BY3508" s="2">
        <v>0</v>
      </c>
      <c r="BZ3508" s="2">
        <v>0</v>
      </c>
      <c r="CA3508" s="2">
        <v>0</v>
      </c>
      <c r="CB3508" s="2">
        <v>0</v>
      </c>
      <c r="CC3508" s="2">
        <v>0</v>
      </c>
      <c r="CD3508" s="2">
        <v>0</v>
      </c>
      <c r="CE3508" s="2">
        <v>0</v>
      </c>
      <c r="CF3508" s="2">
        <v>0</v>
      </c>
      <c r="CG3508" s="2">
        <v>0</v>
      </c>
      <c r="CH3508" s="2">
        <v>0</v>
      </c>
      <c r="CI3508" s="2">
        <v>0</v>
      </c>
      <c r="CJ3508" s="2">
        <v>0</v>
      </c>
      <c r="CK3508" s="2">
        <v>0</v>
      </c>
      <c r="CL3508" s="2">
        <v>2</v>
      </c>
    </row>
    <row r="3509" spans="1:90" x14ac:dyDescent="0.25">
      <c r="A3509" t="s">
        <v>115</v>
      </c>
      <c r="B3509">
        <v>10104</v>
      </c>
      <c r="C3509" t="s">
        <v>121</v>
      </c>
      <c r="D3509">
        <v>1</v>
      </c>
      <c r="E3509">
        <v>8</v>
      </c>
      <c r="F3509">
        <v>1272</v>
      </c>
      <c r="G3509">
        <v>35001272</v>
      </c>
      <c r="H3509" t="s">
        <v>9511</v>
      </c>
      <c r="I3509">
        <v>100</v>
      </c>
      <c r="J3509" t="s">
        <v>107</v>
      </c>
      <c r="K3509" t="s">
        <v>9512</v>
      </c>
      <c r="L3509">
        <v>81</v>
      </c>
      <c r="M3509" t="s">
        <v>354</v>
      </c>
      <c r="N3509">
        <v>2352090</v>
      </c>
      <c r="O3509" t="s">
        <v>92</v>
      </c>
      <c r="P3509" t="s">
        <v>9513</v>
      </c>
      <c r="Q3509">
        <v>91</v>
      </c>
      <c r="R3509">
        <v>11</v>
      </c>
      <c r="S3509">
        <v>22040300</v>
      </c>
      <c r="T3509">
        <v>29528254</v>
      </c>
      <c r="U3509" t="s">
        <v>9514</v>
      </c>
      <c r="V3509">
        <v>1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100</v>
      </c>
      <c r="AE3509" s="2">
        <v>75</v>
      </c>
      <c r="AF3509" s="2">
        <v>68</v>
      </c>
      <c r="AG3509" s="2">
        <v>106</v>
      </c>
      <c r="AH3509" s="2">
        <v>418</v>
      </c>
      <c r="AI3509" s="2">
        <v>371</v>
      </c>
      <c r="AJ3509" s="2">
        <v>282</v>
      </c>
      <c r="AK3509" s="2">
        <v>0</v>
      </c>
      <c r="AL3509" s="2">
        <v>0</v>
      </c>
      <c r="AM3509" s="2">
        <v>0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0</v>
      </c>
      <c r="AU3509" s="2">
        <v>0</v>
      </c>
      <c r="AV3509" s="2">
        <v>0</v>
      </c>
      <c r="AW3509" s="2">
        <v>0</v>
      </c>
      <c r="AX3509" s="2">
        <v>0</v>
      </c>
      <c r="AY3509" s="2">
        <v>0</v>
      </c>
      <c r="AZ3509" s="2">
        <v>0</v>
      </c>
      <c r="BA3509" s="2">
        <v>0</v>
      </c>
      <c r="BB3509" s="2">
        <v>0</v>
      </c>
      <c r="BC3509" s="2">
        <v>259</v>
      </c>
      <c r="BD3509" s="2">
        <v>14</v>
      </c>
      <c r="BE3509" s="2">
        <v>0</v>
      </c>
      <c r="BF3509" s="2">
        <v>0</v>
      </c>
      <c r="BG3509" s="2">
        <v>0</v>
      </c>
      <c r="BH3509" s="2">
        <v>0</v>
      </c>
      <c r="BI3509" s="2">
        <v>0</v>
      </c>
      <c r="BJ3509" s="2">
        <v>0</v>
      </c>
      <c r="BK3509" s="2">
        <v>0</v>
      </c>
      <c r="BL3509" s="2">
        <v>7</v>
      </c>
      <c r="BM3509" s="2">
        <v>3</v>
      </c>
      <c r="BN3509" s="2">
        <v>3</v>
      </c>
      <c r="BO3509" s="2">
        <v>5</v>
      </c>
      <c r="BP3509" s="2">
        <v>20</v>
      </c>
      <c r="BQ3509" s="2">
        <v>12</v>
      </c>
      <c r="BR3509" s="2">
        <v>12</v>
      </c>
      <c r="BS3509" s="2">
        <v>0</v>
      </c>
      <c r="BT3509" s="2">
        <v>0</v>
      </c>
      <c r="BU3509" s="2">
        <v>0</v>
      </c>
      <c r="BV3509" s="2">
        <v>0</v>
      </c>
      <c r="BW3509" s="2">
        <v>0</v>
      </c>
      <c r="BX3509" s="2">
        <v>0</v>
      </c>
      <c r="BY3509" s="2">
        <v>0</v>
      </c>
      <c r="BZ3509" s="2">
        <v>0</v>
      </c>
      <c r="CA3509" s="2">
        <v>0</v>
      </c>
      <c r="CB3509" s="2">
        <v>0</v>
      </c>
      <c r="CC3509" s="2">
        <v>0</v>
      </c>
      <c r="CD3509" s="2">
        <v>0</v>
      </c>
      <c r="CE3509" s="2">
        <v>0</v>
      </c>
      <c r="CF3509" s="2">
        <v>0</v>
      </c>
      <c r="CG3509" s="2">
        <v>0</v>
      </c>
      <c r="CH3509" s="2">
        <v>0</v>
      </c>
      <c r="CI3509" s="2">
        <v>0</v>
      </c>
      <c r="CJ3509" s="2">
        <v>0</v>
      </c>
      <c r="CK3509" s="2">
        <v>13</v>
      </c>
      <c r="CL3509" s="2">
        <v>5</v>
      </c>
    </row>
    <row r="3510" spans="1:90" x14ac:dyDescent="0.25">
      <c r="A3510" t="s">
        <v>115</v>
      </c>
      <c r="B3510">
        <v>10104</v>
      </c>
      <c r="C3510" t="s">
        <v>121</v>
      </c>
      <c r="D3510">
        <v>1</v>
      </c>
      <c r="E3510">
        <v>8</v>
      </c>
      <c r="F3510">
        <v>371</v>
      </c>
      <c r="G3510">
        <v>35000371</v>
      </c>
      <c r="H3510" t="s">
        <v>14034</v>
      </c>
      <c r="I3510">
        <v>100</v>
      </c>
      <c r="J3510" t="s">
        <v>107</v>
      </c>
      <c r="K3510" t="s">
        <v>3839</v>
      </c>
      <c r="L3510">
        <v>13</v>
      </c>
      <c r="M3510" t="s">
        <v>401</v>
      </c>
      <c r="N3510">
        <v>2615100</v>
      </c>
      <c r="O3510" t="s">
        <v>92</v>
      </c>
      <c r="P3510" t="s">
        <v>6692</v>
      </c>
      <c r="Q3510">
        <v>271</v>
      </c>
      <c r="R3510">
        <v>11</v>
      </c>
      <c r="S3510">
        <v>22583977</v>
      </c>
      <c r="T3510">
        <v>22584747</v>
      </c>
      <c r="U3510" t="s">
        <v>6693</v>
      </c>
      <c r="V3510">
        <v>1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100</v>
      </c>
      <c r="AE3510" s="2">
        <v>104</v>
      </c>
      <c r="AF3510" s="2">
        <v>106</v>
      </c>
      <c r="AG3510" s="2">
        <v>103</v>
      </c>
      <c r="AH3510" s="2">
        <v>455</v>
      </c>
      <c r="AI3510" s="2">
        <v>516</v>
      </c>
      <c r="AJ3510" s="2">
        <v>371</v>
      </c>
      <c r="AK3510" s="2">
        <v>0</v>
      </c>
      <c r="AL3510" s="2">
        <v>0</v>
      </c>
      <c r="AM3510" s="2">
        <v>0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0</v>
      </c>
      <c r="AU3510" s="2">
        <v>0</v>
      </c>
      <c r="AV3510" s="2">
        <v>0</v>
      </c>
      <c r="AW3510" s="2">
        <v>0</v>
      </c>
      <c r="AX3510" s="2">
        <v>0</v>
      </c>
      <c r="AY3510" s="2">
        <v>0</v>
      </c>
      <c r="AZ3510" s="2">
        <v>0</v>
      </c>
      <c r="BA3510" s="2">
        <v>0</v>
      </c>
      <c r="BB3510" s="2">
        <v>0</v>
      </c>
      <c r="BC3510" s="2">
        <v>0</v>
      </c>
      <c r="BD3510" s="2">
        <v>0</v>
      </c>
      <c r="BE3510" s="2">
        <v>0</v>
      </c>
      <c r="BF3510" s="2">
        <v>0</v>
      </c>
      <c r="BG3510" s="2">
        <v>0</v>
      </c>
      <c r="BH3510" s="2">
        <v>0</v>
      </c>
      <c r="BI3510" s="2">
        <v>0</v>
      </c>
      <c r="BJ3510" s="2">
        <v>0</v>
      </c>
      <c r="BK3510" s="2">
        <v>0</v>
      </c>
      <c r="BL3510" s="2">
        <v>5</v>
      </c>
      <c r="BM3510" s="2">
        <v>4</v>
      </c>
      <c r="BN3510" s="2">
        <v>4</v>
      </c>
      <c r="BO3510" s="2">
        <v>4</v>
      </c>
      <c r="BP3510" s="2">
        <v>20</v>
      </c>
      <c r="BQ3510" s="2">
        <v>21</v>
      </c>
      <c r="BR3510" s="2">
        <v>14</v>
      </c>
      <c r="BS3510" s="2">
        <v>0</v>
      </c>
      <c r="BT3510" s="2">
        <v>0</v>
      </c>
      <c r="BU3510" s="2">
        <v>0</v>
      </c>
      <c r="BV3510" s="2">
        <v>0</v>
      </c>
      <c r="BW3510" s="2">
        <v>0</v>
      </c>
      <c r="BX3510" s="2">
        <v>0</v>
      </c>
      <c r="BY3510" s="2">
        <v>0</v>
      </c>
      <c r="BZ3510" s="2">
        <v>0</v>
      </c>
      <c r="CA3510" s="2">
        <v>0</v>
      </c>
      <c r="CB3510" s="2">
        <v>0</v>
      </c>
      <c r="CC3510" s="2">
        <v>0</v>
      </c>
      <c r="CD3510" s="2">
        <v>0</v>
      </c>
      <c r="CE3510" s="2">
        <v>0</v>
      </c>
      <c r="CF3510" s="2">
        <v>0</v>
      </c>
      <c r="CG3510" s="2">
        <v>0</v>
      </c>
      <c r="CH3510" s="2">
        <v>0</v>
      </c>
      <c r="CI3510" s="2">
        <v>0</v>
      </c>
      <c r="CJ3510" s="2">
        <v>0</v>
      </c>
      <c r="CK3510" s="2">
        <v>0</v>
      </c>
      <c r="CL3510" s="2">
        <v>0</v>
      </c>
    </row>
    <row r="3511" spans="1:90" x14ac:dyDescent="0.25">
      <c r="A3511" t="s">
        <v>115</v>
      </c>
      <c r="B3511">
        <v>10104</v>
      </c>
      <c r="C3511" t="s">
        <v>121</v>
      </c>
      <c r="D3511">
        <v>1</v>
      </c>
      <c r="E3511">
        <v>8</v>
      </c>
      <c r="F3511">
        <v>37734</v>
      </c>
      <c r="G3511">
        <v>35037734</v>
      </c>
      <c r="H3511" t="s">
        <v>1846</v>
      </c>
      <c r="I3511">
        <v>100</v>
      </c>
      <c r="J3511" t="s">
        <v>107</v>
      </c>
      <c r="K3511" t="s">
        <v>1038</v>
      </c>
      <c r="L3511">
        <v>51</v>
      </c>
      <c r="M3511" t="s">
        <v>1654</v>
      </c>
      <c r="N3511">
        <v>2471160</v>
      </c>
      <c r="O3511" t="s">
        <v>92</v>
      </c>
      <c r="P3511" t="s">
        <v>1847</v>
      </c>
      <c r="Q3511">
        <v>308</v>
      </c>
      <c r="R3511">
        <v>11</v>
      </c>
      <c r="S3511">
        <v>22391888</v>
      </c>
      <c r="T3511">
        <v>22393245</v>
      </c>
      <c r="U3511" t="s">
        <v>1848</v>
      </c>
      <c r="V3511">
        <v>1</v>
      </c>
      <c r="W3511" s="2">
        <v>0</v>
      </c>
      <c r="X3511" s="2">
        <v>0</v>
      </c>
      <c r="Y3511" s="2">
        <v>138</v>
      </c>
      <c r="Z3511" s="2">
        <v>128</v>
      </c>
      <c r="AA3511" s="2">
        <v>151</v>
      </c>
      <c r="AB3511" s="2">
        <v>144</v>
      </c>
      <c r="AC3511" s="2">
        <v>195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0</v>
      </c>
      <c r="AU3511" s="2">
        <v>0</v>
      </c>
      <c r="AV3511" s="2">
        <v>0</v>
      </c>
      <c r="AW3511" s="2">
        <v>0</v>
      </c>
      <c r="AX3511" s="2">
        <v>0</v>
      </c>
      <c r="AY3511" s="2">
        <v>0</v>
      </c>
      <c r="AZ3511" s="2">
        <v>0</v>
      </c>
      <c r="BA3511" s="2">
        <v>0</v>
      </c>
      <c r="BB3511" s="2">
        <v>0</v>
      </c>
      <c r="BC3511" s="2">
        <v>39</v>
      </c>
      <c r="BD3511" s="2">
        <v>0</v>
      </c>
      <c r="BE3511" s="2">
        <v>0</v>
      </c>
      <c r="BF3511" s="2">
        <v>0</v>
      </c>
      <c r="BG3511" s="2">
        <v>6</v>
      </c>
      <c r="BH3511" s="2">
        <v>6</v>
      </c>
      <c r="BI3511" s="2">
        <v>7</v>
      </c>
      <c r="BJ3511" s="2">
        <v>7</v>
      </c>
      <c r="BK3511" s="2">
        <v>10</v>
      </c>
      <c r="BL3511" s="2">
        <v>0</v>
      </c>
      <c r="BM3511" s="2">
        <v>0</v>
      </c>
      <c r="BN3511" s="2">
        <v>0</v>
      </c>
      <c r="BO3511" s="2">
        <v>0</v>
      </c>
      <c r="BP3511" s="2">
        <v>0</v>
      </c>
      <c r="BQ3511" s="2">
        <v>0</v>
      </c>
      <c r="BR3511" s="2">
        <v>0</v>
      </c>
      <c r="BS3511" s="2">
        <v>0</v>
      </c>
      <c r="BT3511" s="2">
        <v>0</v>
      </c>
      <c r="BU3511" s="2">
        <v>0</v>
      </c>
      <c r="BV3511" s="2">
        <v>0</v>
      </c>
      <c r="BW3511" s="2">
        <v>0</v>
      </c>
      <c r="BX3511" s="2">
        <v>0</v>
      </c>
      <c r="BY3511" s="2">
        <v>0</v>
      </c>
      <c r="BZ3511" s="2">
        <v>0</v>
      </c>
      <c r="CA3511" s="2">
        <v>0</v>
      </c>
      <c r="CB3511" s="2">
        <v>0</v>
      </c>
      <c r="CC3511" s="2">
        <v>0</v>
      </c>
      <c r="CD3511" s="2">
        <v>0</v>
      </c>
      <c r="CE3511" s="2">
        <v>0</v>
      </c>
      <c r="CF3511" s="2">
        <v>0</v>
      </c>
      <c r="CG3511" s="2">
        <v>0</v>
      </c>
      <c r="CH3511" s="2">
        <v>0</v>
      </c>
      <c r="CI3511" s="2">
        <v>0</v>
      </c>
      <c r="CJ3511" s="2">
        <v>0</v>
      </c>
      <c r="CK3511" s="2">
        <v>3</v>
      </c>
      <c r="CL3511" s="2">
        <v>0</v>
      </c>
    </row>
    <row r="3512" spans="1:90" x14ac:dyDescent="0.25">
      <c r="A3512" t="s">
        <v>115</v>
      </c>
      <c r="B3512">
        <v>10104</v>
      </c>
      <c r="C3512" t="s">
        <v>121</v>
      </c>
      <c r="D3512">
        <v>1</v>
      </c>
      <c r="E3512">
        <v>8</v>
      </c>
      <c r="F3512">
        <v>1302</v>
      </c>
      <c r="G3512">
        <v>35001302</v>
      </c>
      <c r="H3512" t="s">
        <v>13937</v>
      </c>
      <c r="I3512">
        <v>100</v>
      </c>
      <c r="J3512" t="s">
        <v>107</v>
      </c>
      <c r="K3512" t="s">
        <v>354</v>
      </c>
      <c r="L3512">
        <v>81</v>
      </c>
      <c r="M3512" t="s">
        <v>354</v>
      </c>
      <c r="N3512">
        <v>2370020</v>
      </c>
      <c r="O3512" t="s">
        <v>92</v>
      </c>
      <c r="P3512" t="s">
        <v>13938</v>
      </c>
      <c r="Q3512">
        <v>58</v>
      </c>
      <c r="R3512">
        <v>11</v>
      </c>
      <c r="S3512">
        <v>22043230</v>
      </c>
      <c r="T3512">
        <v>29919630</v>
      </c>
      <c r="U3512" t="s">
        <v>13939</v>
      </c>
      <c r="V3512">
        <v>1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37</v>
      </c>
      <c r="AE3512" s="2">
        <v>44</v>
      </c>
      <c r="AF3512" s="2">
        <v>38</v>
      </c>
      <c r="AG3512" s="2">
        <v>84</v>
      </c>
      <c r="AH3512" s="2">
        <v>89</v>
      </c>
      <c r="AI3512" s="2">
        <v>93</v>
      </c>
      <c r="AJ3512" s="2">
        <v>140</v>
      </c>
      <c r="AK3512" s="2">
        <v>0</v>
      </c>
      <c r="AL3512" s="2">
        <v>0</v>
      </c>
      <c r="AM3512" s="2">
        <v>0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0</v>
      </c>
      <c r="AU3512" s="2">
        <v>100</v>
      </c>
      <c r="AV3512" s="2">
        <v>0</v>
      </c>
      <c r="AW3512" s="2">
        <v>0</v>
      </c>
      <c r="AX3512" s="2">
        <v>0</v>
      </c>
      <c r="AY3512" s="2">
        <v>0</v>
      </c>
      <c r="AZ3512" s="2">
        <v>0</v>
      </c>
      <c r="BA3512" s="2">
        <v>0</v>
      </c>
      <c r="BB3512" s="2">
        <v>0</v>
      </c>
      <c r="BC3512" s="2">
        <v>0</v>
      </c>
      <c r="BD3512" s="2">
        <v>6</v>
      </c>
      <c r="BE3512" s="2">
        <v>0</v>
      </c>
      <c r="BF3512" s="2">
        <v>0</v>
      </c>
      <c r="BG3512" s="2">
        <v>0</v>
      </c>
      <c r="BH3512" s="2">
        <v>0</v>
      </c>
      <c r="BI3512" s="2">
        <v>0</v>
      </c>
      <c r="BJ3512" s="2">
        <v>0</v>
      </c>
      <c r="BK3512" s="2">
        <v>0</v>
      </c>
      <c r="BL3512" s="2">
        <v>4</v>
      </c>
      <c r="BM3512" s="2">
        <v>4</v>
      </c>
      <c r="BN3512" s="2">
        <v>4</v>
      </c>
      <c r="BO3512" s="2">
        <v>6</v>
      </c>
      <c r="BP3512" s="2">
        <v>6</v>
      </c>
      <c r="BQ3512" s="2">
        <v>5</v>
      </c>
      <c r="BR3512" s="2">
        <v>6</v>
      </c>
      <c r="BS3512" s="2">
        <v>0</v>
      </c>
      <c r="BT3512" s="2">
        <v>0</v>
      </c>
      <c r="BU3512" s="2">
        <v>0</v>
      </c>
      <c r="BV3512" s="2">
        <v>0</v>
      </c>
      <c r="BW3512" s="2">
        <v>0</v>
      </c>
      <c r="BX3512" s="2">
        <v>0</v>
      </c>
      <c r="BY3512" s="2">
        <v>0</v>
      </c>
      <c r="BZ3512" s="2">
        <v>0</v>
      </c>
      <c r="CA3512" s="2">
        <v>0</v>
      </c>
      <c r="CB3512" s="2">
        <v>0</v>
      </c>
      <c r="CC3512" s="2">
        <v>4</v>
      </c>
      <c r="CD3512" s="2">
        <v>0</v>
      </c>
      <c r="CE3512" s="2">
        <v>0</v>
      </c>
      <c r="CF3512" s="2">
        <v>0</v>
      </c>
      <c r="CG3512" s="2">
        <v>0</v>
      </c>
      <c r="CH3512" s="2">
        <v>0</v>
      </c>
      <c r="CI3512" s="2">
        <v>0</v>
      </c>
      <c r="CJ3512" s="2">
        <v>0</v>
      </c>
      <c r="CK3512" s="2">
        <v>0</v>
      </c>
      <c r="CL3512" s="2">
        <v>2</v>
      </c>
    </row>
    <row r="3513" spans="1:90" x14ac:dyDescent="0.25">
      <c r="A3513" t="s">
        <v>115</v>
      </c>
      <c r="B3513">
        <v>10104</v>
      </c>
      <c r="C3513" t="s">
        <v>121</v>
      </c>
      <c r="D3513">
        <v>1</v>
      </c>
      <c r="E3513">
        <v>8</v>
      </c>
      <c r="F3513">
        <v>906141</v>
      </c>
      <c r="G3513">
        <v>35906141</v>
      </c>
      <c r="H3513" t="s">
        <v>10049</v>
      </c>
      <c r="I3513">
        <v>100</v>
      </c>
      <c r="J3513" t="s">
        <v>107</v>
      </c>
      <c r="K3513" t="s">
        <v>1131</v>
      </c>
      <c r="L3513">
        <v>13</v>
      </c>
      <c r="M3513" t="s">
        <v>401</v>
      </c>
      <c r="N3513">
        <v>2676010</v>
      </c>
      <c r="O3513" t="s">
        <v>92</v>
      </c>
      <c r="P3513" t="s">
        <v>10050</v>
      </c>
      <c r="Q3513">
        <v>68</v>
      </c>
      <c r="R3513">
        <v>11</v>
      </c>
      <c r="S3513">
        <v>38518266</v>
      </c>
      <c r="T3513">
        <v>38519222</v>
      </c>
      <c r="U3513" t="s">
        <v>10051</v>
      </c>
      <c r="V3513">
        <v>1</v>
      </c>
      <c r="W3513" s="2">
        <v>0</v>
      </c>
      <c r="X3513" s="2">
        <v>0</v>
      </c>
      <c r="Y3513" s="2">
        <v>111</v>
      </c>
      <c r="Z3513" s="2">
        <v>117</v>
      </c>
      <c r="AA3513" s="2">
        <v>84</v>
      </c>
      <c r="AB3513" s="2">
        <v>82</v>
      </c>
      <c r="AC3513" s="2">
        <v>77</v>
      </c>
      <c r="AD3513" s="2">
        <v>124</v>
      </c>
      <c r="AE3513" s="2">
        <v>100</v>
      </c>
      <c r="AF3513" s="2">
        <v>67</v>
      </c>
      <c r="AG3513" s="2">
        <v>71</v>
      </c>
      <c r="AH3513" s="2">
        <v>116</v>
      </c>
      <c r="AI3513" s="2">
        <v>123</v>
      </c>
      <c r="AJ3513" s="2">
        <v>102</v>
      </c>
      <c r="AK3513" s="2">
        <v>0</v>
      </c>
      <c r="AL3513" s="2">
        <v>0</v>
      </c>
      <c r="AM3513" s="2">
        <v>0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0</v>
      </c>
      <c r="AU3513" s="2">
        <v>0</v>
      </c>
      <c r="AV3513" s="2">
        <v>0</v>
      </c>
      <c r="AW3513" s="2">
        <v>0</v>
      </c>
      <c r="AX3513" s="2">
        <v>0</v>
      </c>
      <c r="AY3513" s="2">
        <v>0</v>
      </c>
      <c r="AZ3513" s="2">
        <v>0</v>
      </c>
      <c r="BA3513" s="2">
        <v>0</v>
      </c>
      <c r="BB3513" s="2">
        <v>0</v>
      </c>
      <c r="BC3513" s="2">
        <v>91</v>
      </c>
      <c r="BD3513" s="2">
        <v>0</v>
      </c>
      <c r="BE3513" s="2">
        <v>0</v>
      </c>
      <c r="BF3513" s="2">
        <v>0</v>
      </c>
      <c r="BG3513" s="2">
        <v>4</v>
      </c>
      <c r="BH3513" s="2">
        <v>6</v>
      </c>
      <c r="BI3513" s="2">
        <v>4</v>
      </c>
      <c r="BJ3513" s="2">
        <v>4</v>
      </c>
      <c r="BK3513" s="2">
        <v>3</v>
      </c>
      <c r="BL3513" s="2">
        <v>5</v>
      </c>
      <c r="BM3513" s="2">
        <v>5</v>
      </c>
      <c r="BN3513" s="2">
        <v>3</v>
      </c>
      <c r="BO3513" s="2">
        <v>2</v>
      </c>
      <c r="BP3513" s="2">
        <v>4</v>
      </c>
      <c r="BQ3513" s="2">
        <v>5</v>
      </c>
      <c r="BR3513" s="2">
        <v>3</v>
      </c>
      <c r="BS3513" s="2">
        <v>0</v>
      </c>
      <c r="BT3513" s="2">
        <v>0</v>
      </c>
      <c r="BU3513" s="2">
        <v>0</v>
      </c>
      <c r="BV3513" s="2">
        <v>0</v>
      </c>
      <c r="BW3513" s="2">
        <v>0</v>
      </c>
      <c r="BX3513" s="2">
        <v>0</v>
      </c>
      <c r="BY3513" s="2">
        <v>0</v>
      </c>
      <c r="BZ3513" s="2">
        <v>0</v>
      </c>
      <c r="CA3513" s="2">
        <v>0</v>
      </c>
      <c r="CB3513" s="2">
        <v>0</v>
      </c>
      <c r="CC3513" s="2">
        <v>0</v>
      </c>
      <c r="CD3513" s="2">
        <v>0</v>
      </c>
      <c r="CE3513" s="2">
        <v>0</v>
      </c>
      <c r="CF3513" s="2">
        <v>0</v>
      </c>
      <c r="CG3513" s="2">
        <v>0</v>
      </c>
      <c r="CH3513" s="2">
        <v>0</v>
      </c>
      <c r="CI3513" s="2">
        <v>0</v>
      </c>
      <c r="CJ3513" s="2">
        <v>0</v>
      </c>
      <c r="CK3513" s="2">
        <v>7</v>
      </c>
      <c r="CL3513" s="2">
        <v>0</v>
      </c>
    </row>
    <row r="3514" spans="1:90" x14ac:dyDescent="0.25">
      <c r="A3514" t="s">
        <v>115</v>
      </c>
      <c r="B3514">
        <v>10104</v>
      </c>
      <c r="C3514" t="s">
        <v>121</v>
      </c>
      <c r="D3514">
        <v>1</v>
      </c>
      <c r="E3514">
        <v>8</v>
      </c>
      <c r="F3514">
        <v>905</v>
      </c>
      <c r="G3514">
        <v>35000905</v>
      </c>
      <c r="H3514" t="s">
        <v>8238</v>
      </c>
      <c r="I3514">
        <v>100</v>
      </c>
      <c r="J3514" t="s">
        <v>107</v>
      </c>
      <c r="K3514" t="s">
        <v>8239</v>
      </c>
      <c r="L3514">
        <v>51</v>
      </c>
      <c r="M3514" t="s">
        <v>1654</v>
      </c>
      <c r="N3514">
        <v>2410000</v>
      </c>
      <c r="O3514" t="s">
        <v>92</v>
      </c>
      <c r="P3514" t="s">
        <v>8240</v>
      </c>
      <c r="Q3514">
        <v>147</v>
      </c>
      <c r="R3514">
        <v>11</v>
      </c>
      <c r="S3514">
        <v>22030533</v>
      </c>
      <c r="T3514">
        <v>29537720</v>
      </c>
      <c r="U3514" t="s">
        <v>8241</v>
      </c>
      <c r="V3514">
        <v>1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68</v>
      </c>
      <c r="AE3514" s="2">
        <v>85</v>
      </c>
      <c r="AF3514" s="2">
        <v>43</v>
      </c>
      <c r="AG3514" s="2">
        <v>49</v>
      </c>
      <c r="AH3514" s="2">
        <v>114</v>
      </c>
      <c r="AI3514" s="2">
        <v>84</v>
      </c>
      <c r="AJ3514" s="2">
        <v>61</v>
      </c>
      <c r="AK3514" s="2">
        <v>0</v>
      </c>
      <c r="AL3514" s="2">
        <v>0</v>
      </c>
      <c r="AM3514" s="2">
        <v>0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0</v>
      </c>
      <c r="AU3514" s="2">
        <v>0</v>
      </c>
      <c r="AV3514" s="2">
        <v>0</v>
      </c>
      <c r="AW3514" s="2">
        <v>0</v>
      </c>
      <c r="AX3514" s="2">
        <v>0</v>
      </c>
      <c r="AY3514" s="2">
        <v>0</v>
      </c>
      <c r="AZ3514" s="2">
        <v>0</v>
      </c>
      <c r="BA3514" s="2">
        <v>0</v>
      </c>
      <c r="BB3514" s="2">
        <v>0</v>
      </c>
      <c r="BC3514" s="2">
        <v>194</v>
      </c>
      <c r="BD3514" s="2">
        <v>8</v>
      </c>
      <c r="BE3514" s="2">
        <v>0</v>
      </c>
      <c r="BF3514" s="2">
        <v>0</v>
      </c>
      <c r="BG3514" s="2">
        <v>0</v>
      </c>
      <c r="BH3514" s="2">
        <v>0</v>
      </c>
      <c r="BI3514" s="2">
        <v>0</v>
      </c>
      <c r="BJ3514" s="2">
        <v>0</v>
      </c>
      <c r="BK3514" s="2">
        <v>0</v>
      </c>
      <c r="BL3514" s="2">
        <v>7</v>
      </c>
      <c r="BM3514" s="2">
        <v>6</v>
      </c>
      <c r="BN3514" s="2">
        <v>3</v>
      </c>
      <c r="BO3514" s="2">
        <v>4</v>
      </c>
      <c r="BP3514" s="2">
        <v>7</v>
      </c>
      <c r="BQ3514" s="2">
        <v>3</v>
      </c>
      <c r="BR3514" s="2">
        <v>3</v>
      </c>
      <c r="BS3514" s="2">
        <v>0</v>
      </c>
      <c r="BT3514" s="2">
        <v>0</v>
      </c>
      <c r="BU3514" s="2">
        <v>0</v>
      </c>
      <c r="BV3514" s="2">
        <v>0</v>
      </c>
      <c r="BW3514" s="2">
        <v>0</v>
      </c>
      <c r="BX3514" s="2">
        <v>0</v>
      </c>
      <c r="BY3514" s="2">
        <v>0</v>
      </c>
      <c r="BZ3514" s="2">
        <v>0</v>
      </c>
      <c r="CA3514" s="2">
        <v>0</v>
      </c>
      <c r="CB3514" s="2">
        <v>0</v>
      </c>
      <c r="CC3514" s="2">
        <v>0</v>
      </c>
      <c r="CD3514" s="2">
        <v>0</v>
      </c>
      <c r="CE3514" s="2">
        <v>0</v>
      </c>
      <c r="CF3514" s="2">
        <v>0</v>
      </c>
      <c r="CG3514" s="2">
        <v>0</v>
      </c>
      <c r="CH3514" s="2">
        <v>0</v>
      </c>
      <c r="CI3514" s="2">
        <v>0</v>
      </c>
      <c r="CJ3514" s="2">
        <v>0</v>
      </c>
      <c r="CK3514" s="2">
        <v>12</v>
      </c>
      <c r="CL3514" s="2">
        <v>2</v>
      </c>
    </row>
    <row r="3515" spans="1:90" x14ac:dyDescent="0.25">
      <c r="A3515" t="s">
        <v>115</v>
      </c>
      <c r="B3515">
        <v>10104</v>
      </c>
      <c r="C3515" t="s">
        <v>121</v>
      </c>
      <c r="D3515">
        <v>1</v>
      </c>
      <c r="E3515">
        <v>8</v>
      </c>
      <c r="F3515">
        <v>1296</v>
      </c>
      <c r="G3515">
        <v>35001296</v>
      </c>
      <c r="H3515" t="s">
        <v>1894</v>
      </c>
      <c r="I3515">
        <v>100</v>
      </c>
      <c r="J3515" t="s">
        <v>107</v>
      </c>
      <c r="K3515" t="s">
        <v>1597</v>
      </c>
      <c r="L3515">
        <v>92</v>
      </c>
      <c r="M3515" t="s">
        <v>199</v>
      </c>
      <c r="N3515">
        <v>2210000</v>
      </c>
      <c r="O3515" t="s">
        <v>92</v>
      </c>
      <c r="P3515" t="s">
        <v>1895</v>
      </c>
      <c r="Q3515">
        <v>377</v>
      </c>
      <c r="R3515">
        <v>11</v>
      </c>
      <c r="S3515">
        <v>22013411</v>
      </c>
      <c r="T3515">
        <v>22121433</v>
      </c>
      <c r="U3515" t="s">
        <v>1896</v>
      </c>
      <c r="V3515">
        <v>1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138</v>
      </c>
      <c r="AE3515" s="2">
        <v>80</v>
      </c>
      <c r="AF3515" s="2">
        <v>47</v>
      </c>
      <c r="AG3515" s="2">
        <v>80</v>
      </c>
      <c r="AH3515" s="2">
        <v>232</v>
      </c>
      <c r="AI3515" s="2">
        <v>118</v>
      </c>
      <c r="AJ3515" s="2">
        <v>165</v>
      </c>
      <c r="AK3515" s="2">
        <v>0</v>
      </c>
      <c r="AL3515" s="2">
        <v>0</v>
      </c>
      <c r="AM3515" s="2">
        <v>0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0</v>
      </c>
      <c r="AU3515" s="2">
        <v>0</v>
      </c>
      <c r="AV3515" s="2">
        <v>0</v>
      </c>
      <c r="AW3515" s="2">
        <v>0</v>
      </c>
      <c r="AX3515" s="2">
        <v>0</v>
      </c>
      <c r="AY3515" s="2">
        <v>0</v>
      </c>
      <c r="AZ3515" s="2">
        <v>0</v>
      </c>
      <c r="BA3515" s="2">
        <v>0</v>
      </c>
      <c r="BB3515" s="2">
        <v>0</v>
      </c>
      <c r="BC3515" s="2">
        <v>161</v>
      </c>
      <c r="BD3515" s="2">
        <v>0</v>
      </c>
      <c r="BE3515" s="2">
        <v>0</v>
      </c>
      <c r="BF3515" s="2">
        <v>0</v>
      </c>
      <c r="BG3515" s="2">
        <v>0</v>
      </c>
      <c r="BH3515" s="2">
        <v>0</v>
      </c>
      <c r="BI3515" s="2">
        <v>0</v>
      </c>
      <c r="BJ3515" s="2">
        <v>0</v>
      </c>
      <c r="BK3515" s="2">
        <v>0</v>
      </c>
      <c r="BL3515" s="2">
        <v>6</v>
      </c>
      <c r="BM3515" s="2">
        <v>3</v>
      </c>
      <c r="BN3515" s="2">
        <v>3</v>
      </c>
      <c r="BO3515" s="2">
        <v>5</v>
      </c>
      <c r="BP3515" s="2">
        <v>10</v>
      </c>
      <c r="BQ3515" s="2">
        <v>3</v>
      </c>
      <c r="BR3515" s="2">
        <v>4</v>
      </c>
      <c r="BS3515" s="2">
        <v>0</v>
      </c>
      <c r="BT3515" s="2">
        <v>0</v>
      </c>
      <c r="BU3515" s="2">
        <v>0</v>
      </c>
      <c r="BV3515" s="2">
        <v>0</v>
      </c>
      <c r="BW3515" s="2">
        <v>0</v>
      </c>
      <c r="BX3515" s="2">
        <v>0</v>
      </c>
      <c r="BY3515" s="2">
        <v>0</v>
      </c>
      <c r="BZ3515" s="2">
        <v>0</v>
      </c>
      <c r="CA3515" s="2">
        <v>0</v>
      </c>
      <c r="CB3515" s="2">
        <v>0</v>
      </c>
      <c r="CC3515" s="2">
        <v>0</v>
      </c>
      <c r="CD3515" s="2">
        <v>0</v>
      </c>
      <c r="CE3515" s="2">
        <v>0</v>
      </c>
      <c r="CF3515" s="2">
        <v>0</v>
      </c>
      <c r="CG3515" s="2">
        <v>0</v>
      </c>
      <c r="CH3515" s="2">
        <v>0</v>
      </c>
      <c r="CI3515" s="2">
        <v>0</v>
      </c>
      <c r="CJ3515" s="2">
        <v>0</v>
      </c>
      <c r="CK3515" s="2">
        <v>11</v>
      </c>
      <c r="CL3515" s="2">
        <v>0</v>
      </c>
    </row>
    <row r="3516" spans="1:90" x14ac:dyDescent="0.25">
      <c r="A3516" t="s">
        <v>115</v>
      </c>
      <c r="B3516">
        <v>10104</v>
      </c>
      <c r="C3516" t="s">
        <v>121</v>
      </c>
      <c r="D3516">
        <v>1</v>
      </c>
      <c r="E3516">
        <v>8</v>
      </c>
      <c r="F3516">
        <v>1314</v>
      </c>
      <c r="G3516">
        <v>35001314</v>
      </c>
      <c r="H3516" t="s">
        <v>11972</v>
      </c>
      <c r="I3516">
        <v>100</v>
      </c>
      <c r="J3516" t="s">
        <v>107</v>
      </c>
      <c r="K3516" t="s">
        <v>11973</v>
      </c>
      <c r="L3516">
        <v>81</v>
      </c>
      <c r="M3516" t="s">
        <v>354</v>
      </c>
      <c r="N3516">
        <v>2321170</v>
      </c>
      <c r="O3516" t="s">
        <v>92</v>
      </c>
      <c r="P3516" t="s">
        <v>5877</v>
      </c>
      <c r="Q3516">
        <v>121</v>
      </c>
      <c r="R3516">
        <v>11</v>
      </c>
      <c r="S3516">
        <v>22431981</v>
      </c>
      <c r="T3516">
        <v>22435216</v>
      </c>
      <c r="U3516" t="s">
        <v>11974</v>
      </c>
      <c r="V3516">
        <v>1</v>
      </c>
      <c r="W3516" s="2">
        <v>0</v>
      </c>
      <c r="X3516" s="2">
        <v>0</v>
      </c>
      <c r="Y3516" s="2">
        <v>118</v>
      </c>
      <c r="Z3516" s="2">
        <v>80</v>
      </c>
      <c r="AA3516" s="2">
        <v>148</v>
      </c>
      <c r="AB3516" s="2">
        <v>120</v>
      </c>
      <c r="AC3516" s="2">
        <v>127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0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0</v>
      </c>
      <c r="AU3516" s="2">
        <v>0</v>
      </c>
      <c r="AV3516" s="2">
        <v>0</v>
      </c>
      <c r="AW3516" s="2">
        <v>0</v>
      </c>
      <c r="AX3516" s="2">
        <v>0</v>
      </c>
      <c r="AY3516" s="2">
        <v>0</v>
      </c>
      <c r="AZ3516" s="2">
        <v>0</v>
      </c>
      <c r="BA3516" s="2">
        <v>0</v>
      </c>
      <c r="BB3516" s="2">
        <v>0</v>
      </c>
      <c r="BC3516" s="2">
        <v>192</v>
      </c>
      <c r="BD3516" s="2">
        <v>0</v>
      </c>
      <c r="BE3516" s="2">
        <v>0</v>
      </c>
      <c r="BF3516" s="2">
        <v>0</v>
      </c>
      <c r="BG3516" s="2">
        <v>4</v>
      </c>
      <c r="BH3516" s="2">
        <v>4</v>
      </c>
      <c r="BI3516" s="2">
        <v>7</v>
      </c>
      <c r="BJ3516" s="2">
        <v>5</v>
      </c>
      <c r="BK3516" s="2">
        <v>6</v>
      </c>
      <c r="BL3516" s="2">
        <v>0</v>
      </c>
      <c r="BM3516" s="2">
        <v>0</v>
      </c>
      <c r="BN3516" s="2">
        <v>0</v>
      </c>
      <c r="BO3516" s="2">
        <v>0</v>
      </c>
      <c r="BP3516" s="2">
        <v>0</v>
      </c>
      <c r="BQ3516" s="2">
        <v>0</v>
      </c>
      <c r="BR3516" s="2">
        <v>0</v>
      </c>
      <c r="BS3516" s="2">
        <v>0</v>
      </c>
      <c r="BT3516" s="2">
        <v>0</v>
      </c>
      <c r="BU3516" s="2">
        <v>0</v>
      </c>
      <c r="BV3516" s="2">
        <v>0</v>
      </c>
      <c r="BW3516" s="2">
        <v>0</v>
      </c>
      <c r="BX3516" s="2">
        <v>0</v>
      </c>
      <c r="BY3516" s="2">
        <v>0</v>
      </c>
      <c r="BZ3516" s="2">
        <v>0</v>
      </c>
      <c r="CA3516" s="2">
        <v>0</v>
      </c>
      <c r="CB3516" s="2">
        <v>0</v>
      </c>
      <c r="CC3516" s="2">
        <v>0</v>
      </c>
      <c r="CD3516" s="2">
        <v>0</v>
      </c>
      <c r="CE3516" s="2">
        <v>0</v>
      </c>
      <c r="CF3516" s="2">
        <v>0</v>
      </c>
      <c r="CG3516" s="2">
        <v>0</v>
      </c>
      <c r="CH3516" s="2">
        <v>0</v>
      </c>
      <c r="CI3516" s="2">
        <v>0</v>
      </c>
      <c r="CJ3516" s="2">
        <v>0</v>
      </c>
      <c r="CK3516" s="2">
        <v>13</v>
      </c>
      <c r="CL3516" s="2">
        <v>0</v>
      </c>
    </row>
    <row r="3517" spans="1:90" x14ac:dyDescent="0.25">
      <c r="A3517" t="s">
        <v>115</v>
      </c>
      <c r="B3517">
        <v>10104</v>
      </c>
      <c r="C3517" t="s">
        <v>121</v>
      </c>
      <c r="D3517">
        <v>1</v>
      </c>
      <c r="E3517">
        <v>8</v>
      </c>
      <c r="F3517">
        <v>875</v>
      </c>
      <c r="G3517">
        <v>35000875</v>
      </c>
      <c r="H3517" t="s">
        <v>5655</v>
      </c>
      <c r="I3517">
        <v>100</v>
      </c>
      <c r="J3517" t="s">
        <v>107</v>
      </c>
      <c r="K3517" t="s">
        <v>7484</v>
      </c>
      <c r="L3517">
        <v>51</v>
      </c>
      <c r="M3517" t="s">
        <v>1654</v>
      </c>
      <c r="N3517">
        <v>2432070</v>
      </c>
      <c r="O3517" t="s">
        <v>92</v>
      </c>
      <c r="P3517" t="s">
        <v>7485</v>
      </c>
      <c r="Q3517">
        <v>67</v>
      </c>
      <c r="R3517">
        <v>11</v>
      </c>
      <c r="S3517">
        <v>22368460</v>
      </c>
      <c r="T3517">
        <v>22390102</v>
      </c>
      <c r="U3517" t="s">
        <v>7486</v>
      </c>
      <c r="V3517">
        <v>1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39</v>
      </c>
      <c r="AE3517" s="2">
        <v>55</v>
      </c>
      <c r="AF3517" s="2">
        <v>46</v>
      </c>
      <c r="AG3517" s="2">
        <v>33</v>
      </c>
      <c r="AH3517" s="2">
        <v>121</v>
      </c>
      <c r="AI3517" s="2">
        <v>96</v>
      </c>
      <c r="AJ3517" s="2">
        <v>91</v>
      </c>
      <c r="AK3517" s="2">
        <v>0</v>
      </c>
      <c r="AL3517" s="2">
        <v>0</v>
      </c>
      <c r="AM3517" s="2">
        <v>0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0</v>
      </c>
      <c r="AU3517" s="2">
        <v>0</v>
      </c>
      <c r="AV3517" s="2">
        <v>0</v>
      </c>
      <c r="AW3517" s="2">
        <v>0</v>
      </c>
      <c r="AX3517" s="2">
        <v>0</v>
      </c>
      <c r="AY3517" s="2">
        <v>0</v>
      </c>
      <c r="AZ3517" s="2">
        <v>0</v>
      </c>
      <c r="BA3517" s="2">
        <v>0</v>
      </c>
      <c r="BB3517" s="2">
        <v>0</v>
      </c>
      <c r="BC3517" s="2">
        <v>0</v>
      </c>
      <c r="BD3517" s="2">
        <v>0</v>
      </c>
      <c r="BE3517" s="2">
        <v>0</v>
      </c>
      <c r="BF3517" s="2">
        <v>0</v>
      </c>
      <c r="BG3517" s="2">
        <v>0</v>
      </c>
      <c r="BH3517" s="2">
        <v>0</v>
      </c>
      <c r="BI3517" s="2">
        <v>0</v>
      </c>
      <c r="BJ3517" s="2">
        <v>0</v>
      </c>
      <c r="BK3517" s="2">
        <v>0</v>
      </c>
      <c r="BL3517" s="2">
        <v>3</v>
      </c>
      <c r="BM3517" s="2">
        <v>2</v>
      </c>
      <c r="BN3517" s="2">
        <v>3</v>
      </c>
      <c r="BO3517" s="2">
        <v>2</v>
      </c>
      <c r="BP3517" s="2">
        <v>5</v>
      </c>
      <c r="BQ3517" s="2">
        <v>4</v>
      </c>
      <c r="BR3517" s="2">
        <v>4</v>
      </c>
      <c r="BS3517" s="2">
        <v>0</v>
      </c>
      <c r="BT3517" s="2">
        <v>0</v>
      </c>
      <c r="BU3517" s="2">
        <v>0</v>
      </c>
      <c r="BV3517" s="2">
        <v>0</v>
      </c>
      <c r="BW3517" s="2">
        <v>0</v>
      </c>
      <c r="BX3517" s="2">
        <v>0</v>
      </c>
      <c r="BY3517" s="2">
        <v>0</v>
      </c>
      <c r="BZ3517" s="2">
        <v>0</v>
      </c>
      <c r="CA3517" s="2">
        <v>0</v>
      </c>
      <c r="CB3517" s="2">
        <v>0</v>
      </c>
      <c r="CC3517" s="2">
        <v>0</v>
      </c>
      <c r="CD3517" s="2">
        <v>0</v>
      </c>
      <c r="CE3517" s="2">
        <v>0</v>
      </c>
      <c r="CF3517" s="2">
        <v>0</v>
      </c>
      <c r="CG3517" s="2">
        <v>0</v>
      </c>
      <c r="CH3517" s="2">
        <v>0</v>
      </c>
      <c r="CI3517" s="2">
        <v>0</v>
      </c>
      <c r="CJ3517" s="2">
        <v>0</v>
      </c>
      <c r="CK3517" s="2">
        <v>0</v>
      </c>
      <c r="CL3517" s="2">
        <v>0</v>
      </c>
    </row>
    <row r="3518" spans="1:90" x14ac:dyDescent="0.25">
      <c r="A3518" t="s">
        <v>115</v>
      </c>
      <c r="B3518">
        <v>10104</v>
      </c>
      <c r="C3518" t="s">
        <v>121</v>
      </c>
      <c r="D3518">
        <v>2</v>
      </c>
      <c r="E3518">
        <v>6</v>
      </c>
      <c r="F3518">
        <v>985016</v>
      </c>
      <c r="G3518">
        <v>35985016</v>
      </c>
      <c r="H3518" t="s">
        <v>8812</v>
      </c>
      <c r="I3518">
        <v>100</v>
      </c>
      <c r="J3518" t="s">
        <v>107</v>
      </c>
      <c r="K3518" t="s">
        <v>122</v>
      </c>
      <c r="L3518">
        <v>82</v>
      </c>
      <c r="M3518" t="s">
        <v>477</v>
      </c>
      <c r="N3518">
        <v>2308090</v>
      </c>
      <c r="O3518" t="s">
        <v>92</v>
      </c>
      <c r="P3518" t="s">
        <v>8813</v>
      </c>
      <c r="Q3518">
        <v>5</v>
      </c>
      <c r="R3518">
        <v>11</v>
      </c>
      <c r="S3518">
        <v>22036695</v>
      </c>
      <c r="T3518">
        <v>29945804</v>
      </c>
      <c r="U3518" t="s">
        <v>8814</v>
      </c>
      <c r="V3518">
        <v>1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0</v>
      </c>
      <c r="AU3518" s="2">
        <v>0</v>
      </c>
      <c r="AV3518" s="2">
        <v>0</v>
      </c>
      <c r="AW3518" s="2">
        <v>0</v>
      </c>
      <c r="AX3518" s="2">
        <v>0</v>
      </c>
      <c r="AY3518" s="2">
        <v>0</v>
      </c>
      <c r="AZ3518" s="2">
        <v>0</v>
      </c>
      <c r="BA3518" s="2">
        <v>0</v>
      </c>
      <c r="BB3518" s="2">
        <v>0</v>
      </c>
      <c r="BC3518" s="2">
        <v>287</v>
      </c>
      <c r="BD3518" s="2">
        <v>0</v>
      </c>
      <c r="BE3518" s="2">
        <v>0</v>
      </c>
      <c r="BF3518" s="2">
        <v>0</v>
      </c>
      <c r="BG3518" s="2">
        <v>0</v>
      </c>
      <c r="BH3518" s="2">
        <v>0</v>
      </c>
      <c r="BI3518" s="2">
        <v>0</v>
      </c>
      <c r="BJ3518" s="2">
        <v>0</v>
      </c>
      <c r="BK3518" s="2">
        <v>0</v>
      </c>
      <c r="BL3518" s="2">
        <v>0</v>
      </c>
      <c r="BM3518" s="2">
        <v>0</v>
      </c>
      <c r="BN3518" s="2">
        <v>0</v>
      </c>
      <c r="BO3518" s="2">
        <v>0</v>
      </c>
      <c r="BP3518" s="2">
        <v>0</v>
      </c>
      <c r="BQ3518" s="2">
        <v>0</v>
      </c>
      <c r="BR3518" s="2">
        <v>0</v>
      </c>
      <c r="BS3518" s="2">
        <v>0</v>
      </c>
      <c r="BT3518" s="2">
        <v>0</v>
      </c>
      <c r="BU3518" s="2">
        <v>0</v>
      </c>
      <c r="BV3518" s="2">
        <v>0</v>
      </c>
      <c r="BW3518" s="2">
        <v>0</v>
      </c>
      <c r="BX3518" s="2">
        <v>0</v>
      </c>
      <c r="BY3518" s="2">
        <v>0</v>
      </c>
      <c r="BZ3518" s="2">
        <v>0</v>
      </c>
      <c r="CA3518" s="2">
        <v>0</v>
      </c>
      <c r="CB3518" s="2">
        <v>0</v>
      </c>
      <c r="CC3518" s="2">
        <v>0</v>
      </c>
      <c r="CD3518" s="2">
        <v>0</v>
      </c>
      <c r="CE3518" s="2">
        <v>0</v>
      </c>
      <c r="CF3518" s="2">
        <v>0</v>
      </c>
      <c r="CG3518" s="2">
        <v>0</v>
      </c>
      <c r="CH3518" s="2">
        <v>0</v>
      </c>
      <c r="CI3518" s="2">
        <v>0</v>
      </c>
      <c r="CJ3518" s="2">
        <v>0</v>
      </c>
      <c r="CK3518" s="2">
        <v>13</v>
      </c>
      <c r="CL3518" s="2">
        <v>0</v>
      </c>
    </row>
    <row r="3519" spans="1:90" x14ac:dyDescent="0.25">
      <c r="A3519" t="s">
        <v>115</v>
      </c>
      <c r="B3519">
        <v>10104</v>
      </c>
      <c r="C3519" t="s">
        <v>121</v>
      </c>
      <c r="D3519">
        <v>2</v>
      </c>
      <c r="E3519">
        <v>6</v>
      </c>
      <c r="F3519">
        <v>458338</v>
      </c>
      <c r="G3519">
        <v>35458338</v>
      </c>
      <c r="H3519" t="s">
        <v>5086</v>
      </c>
      <c r="I3519">
        <v>100</v>
      </c>
      <c r="J3519" t="s">
        <v>107</v>
      </c>
      <c r="K3519" t="s">
        <v>4953</v>
      </c>
      <c r="L3519">
        <v>39</v>
      </c>
      <c r="M3519" t="s">
        <v>123</v>
      </c>
      <c r="N3519">
        <v>2281200</v>
      </c>
      <c r="O3519" t="s">
        <v>92</v>
      </c>
      <c r="P3519" t="s">
        <v>5087</v>
      </c>
      <c r="Q3519">
        <v>100</v>
      </c>
      <c r="R3519">
        <v>11</v>
      </c>
      <c r="S3519">
        <v>22495502</v>
      </c>
      <c r="U3519" t="s">
        <v>5088</v>
      </c>
      <c r="V3519">
        <v>1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0</v>
      </c>
      <c r="AU3519" s="2">
        <v>0</v>
      </c>
      <c r="AV3519" s="2">
        <v>0</v>
      </c>
      <c r="AW3519" s="2">
        <v>0</v>
      </c>
      <c r="AX3519" s="2">
        <v>0</v>
      </c>
      <c r="AY3519" s="2">
        <v>0</v>
      </c>
      <c r="AZ3519" s="2">
        <v>0</v>
      </c>
      <c r="BA3519" s="2">
        <v>0</v>
      </c>
      <c r="BB3519" s="2">
        <v>0</v>
      </c>
      <c r="BC3519" s="2">
        <v>40</v>
      </c>
      <c r="BD3519" s="2">
        <v>0</v>
      </c>
      <c r="BE3519" s="2">
        <v>0</v>
      </c>
      <c r="BF3519" s="2">
        <v>0</v>
      </c>
      <c r="BG3519" s="2">
        <v>0</v>
      </c>
      <c r="BH3519" s="2">
        <v>0</v>
      </c>
      <c r="BI3519" s="2">
        <v>0</v>
      </c>
      <c r="BJ3519" s="2">
        <v>0</v>
      </c>
      <c r="BK3519" s="2">
        <v>0</v>
      </c>
      <c r="BL3519" s="2">
        <v>0</v>
      </c>
      <c r="BM3519" s="2">
        <v>0</v>
      </c>
      <c r="BN3519" s="2">
        <v>0</v>
      </c>
      <c r="BO3519" s="2">
        <v>0</v>
      </c>
      <c r="BP3519" s="2">
        <v>0</v>
      </c>
      <c r="BQ3519" s="2">
        <v>0</v>
      </c>
      <c r="BR3519" s="2">
        <v>0</v>
      </c>
      <c r="BS3519" s="2">
        <v>0</v>
      </c>
      <c r="BT3519" s="2">
        <v>0</v>
      </c>
      <c r="BU3519" s="2">
        <v>0</v>
      </c>
      <c r="BV3519" s="2">
        <v>0</v>
      </c>
      <c r="BW3519" s="2">
        <v>0</v>
      </c>
      <c r="BX3519" s="2">
        <v>0</v>
      </c>
      <c r="BY3519" s="2">
        <v>0</v>
      </c>
      <c r="BZ3519" s="2">
        <v>0</v>
      </c>
      <c r="CA3519" s="2">
        <v>0</v>
      </c>
      <c r="CB3519" s="2">
        <v>0</v>
      </c>
      <c r="CC3519" s="2">
        <v>0</v>
      </c>
      <c r="CD3519" s="2">
        <v>0</v>
      </c>
      <c r="CE3519" s="2">
        <v>0</v>
      </c>
      <c r="CF3519" s="2">
        <v>0</v>
      </c>
      <c r="CG3519" s="2">
        <v>0</v>
      </c>
      <c r="CH3519" s="2">
        <v>0</v>
      </c>
      <c r="CI3519" s="2">
        <v>0</v>
      </c>
      <c r="CJ3519" s="2">
        <v>0</v>
      </c>
      <c r="CK3519" s="2">
        <v>3</v>
      </c>
      <c r="CL3519" s="2">
        <v>0</v>
      </c>
    </row>
    <row r="3520" spans="1:90" x14ac:dyDescent="0.25">
      <c r="A3520" t="s">
        <v>115</v>
      </c>
      <c r="B3520">
        <v>10104</v>
      </c>
      <c r="C3520" t="s">
        <v>121</v>
      </c>
      <c r="D3520">
        <v>2</v>
      </c>
      <c r="E3520">
        <v>6</v>
      </c>
      <c r="F3520">
        <v>411395</v>
      </c>
      <c r="G3520">
        <v>35411395</v>
      </c>
      <c r="H3520" t="s">
        <v>6691</v>
      </c>
      <c r="I3520">
        <v>100</v>
      </c>
      <c r="J3520" t="s">
        <v>107</v>
      </c>
      <c r="K3520" t="s">
        <v>3839</v>
      </c>
      <c r="L3520">
        <v>13</v>
      </c>
      <c r="M3520" t="s">
        <v>401</v>
      </c>
      <c r="N3520">
        <v>2615100</v>
      </c>
      <c r="O3520" t="s">
        <v>92</v>
      </c>
      <c r="P3520" t="s">
        <v>6692</v>
      </c>
      <c r="Q3520">
        <v>271</v>
      </c>
      <c r="R3520">
        <v>11</v>
      </c>
      <c r="S3520">
        <v>22583977</v>
      </c>
      <c r="U3520" t="s">
        <v>6693</v>
      </c>
      <c r="V3520">
        <v>1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0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0</v>
      </c>
      <c r="AU3520" s="2">
        <v>0</v>
      </c>
      <c r="AV3520" s="2">
        <v>0</v>
      </c>
      <c r="AW3520" s="2">
        <v>0</v>
      </c>
      <c r="AX3520" s="2">
        <v>0</v>
      </c>
      <c r="AY3520" s="2">
        <v>0</v>
      </c>
      <c r="AZ3520" s="2">
        <v>0</v>
      </c>
      <c r="BA3520" s="2">
        <v>0</v>
      </c>
      <c r="BB3520" s="2">
        <v>0</v>
      </c>
      <c r="BC3520" s="2">
        <v>40</v>
      </c>
      <c r="BD3520" s="2">
        <v>0</v>
      </c>
      <c r="BE3520" s="2">
        <v>0</v>
      </c>
      <c r="BF3520" s="2">
        <v>0</v>
      </c>
      <c r="BG3520" s="2">
        <v>0</v>
      </c>
      <c r="BH3520" s="2">
        <v>0</v>
      </c>
      <c r="BI3520" s="2">
        <v>0</v>
      </c>
      <c r="BJ3520" s="2">
        <v>0</v>
      </c>
      <c r="BK3520" s="2">
        <v>0</v>
      </c>
      <c r="BL3520" s="2">
        <v>0</v>
      </c>
      <c r="BM3520" s="2">
        <v>0</v>
      </c>
      <c r="BN3520" s="2">
        <v>0</v>
      </c>
      <c r="BO3520" s="2">
        <v>0</v>
      </c>
      <c r="BP3520" s="2">
        <v>0</v>
      </c>
      <c r="BQ3520" s="2">
        <v>0</v>
      </c>
      <c r="BR3520" s="2">
        <v>0</v>
      </c>
      <c r="BS3520" s="2">
        <v>0</v>
      </c>
      <c r="BT3520" s="2">
        <v>0</v>
      </c>
      <c r="BU3520" s="2">
        <v>0</v>
      </c>
      <c r="BV3520" s="2">
        <v>0</v>
      </c>
      <c r="BW3520" s="2">
        <v>0</v>
      </c>
      <c r="BX3520" s="2">
        <v>0</v>
      </c>
      <c r="BY3520" s="2">
        <v>0</v>
      </c>
      <c r="BZ3520" s="2">
        <v>0</v>
      </c>
      <c r="CA3520" s="2">
        <v>0</v>
      </c>
      <c r="CB3520" s="2">
        <v>0</v>
      </c>
      <c r="CC3520" s="2">
        <v>0</v>
      </c>
      <c r="CD3520" s="2">
        <v>0</v>
      </c>
      <c r="CE3520" s="2">
        <v>0</v>
      </c>
      <c r="CF3520" s="2">
        <v>0</v>
      </c>
      <c r="CG3520" s="2">
        <v>0</v>
      </c>
      <c r="CH3520" s="2">
        <v>0</v>
      </c>
      <c r="CI3520" s="2">
        <v>0</v>
      </c>
      <c r="CJ3520" s="2">
        <v>0</v>
      </c>
      <c r="CK3520" s="2">
        <v>4</v>
      </c>
      <c r="CL3520" s="2">
        <v>0</v>
      </c>
    </row>
    <row r="3521" spans="1:90" x14ac:dyDescent="0.25">
      <c r="A3521" t="s">
        <v>115</v>
      </c>
      <c r="B3521">
        <v>10104</v>
      </c>
      <c r="C3521" t="s">
        <v>121</v>
      </c>
      <c r="D3521">
        <v>2</v>
      </c>
      <c r="E3521">
        <v>6</v>
      </c>
      <c r="F3521">
        <v>458314</v>
      </c>
      <c r="G3521">
        <v>35458314</v>
      </c>
      <c r="H3521" t="s">
        <v>13686</v>
      </c>
      <c r="I3521">
        <v>100</v>
      </c>
      <c r="J3521" t="s">
        <v>107</v>
      </c>
      <c r="K3521" t="s">
        <v>1597</v>
      </c>
      <c r="L3521">
        <v>92</v>
      </c>
      <c r="M3521" t="s">
        <v>199</v>
      </c>
      <c r="N3521">
        <v>2234000</v>
      </c>
      <c r="O3521" t="s">
        <v>92</v>
      </c>
      <c r="P3521" t="s">
        <v>13687</v>
      </c>
      <c r="Q3521">
        <v>781</v>
      </c>
      <c r="R3521">
        <v>11</v>
      </c>
      <c r="S3521">
        <v>22426177</v>
      </c>
      <c r="T3521">
        <v>22492168</v>
      </c>
      <c r="U3521" t="s">
        <v>13688</v>
      </c>
      <c r="V3521">
        <v>1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0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0</v>
      </c>
      <c r="AU3521" s="2">
        <v>0</v>
      </c>
      <c r="AV3521" s="2">
        <v>0</v>
      </c>
      <c r="AW3521" s="2">
        <v>0</v>
      </c>
      <c r="AX3521" s="2">
        <v>0</v>
      </c>
      <c r="AY3521" s="2">
        <v>0</v>
      </c>
      <c r="AZ3521" s="2">
        <v>0</v>
      </c>
      <c r="BA3521" s="2">
        <v>0</v>
      </c>
      <c r="BB3521" s="2">
        <v>0</v>
      </c>
      <c r="BC3521" s="2">
        <v>64</v>
      </c>
      <c r="BD3521" s="2">
        <v>0</v>
      </c>
      <c r="BE3521" s="2">
        <v>0</v>
      </c>
      <c r="BF3521" s="2">
        <v>0</v>
      </c>
      <c r="BG3521" s="2">
        <v>0</v>
      </c>
      <c r="BH3521" s="2">
        <v>0</v>
      </c>
      <c r="BI3521" s="2">
        <v>0</v>
      </c>
      <c r="BJ3521" s="2">
        <v>0</v>
      </c>
      <c r="BK3521" s="2">
        <v>0</v>
      </c>
      <c r="BL3521" s="2">
        <v>0</v>
      </c>
      <c r="BM3521" s="2">
        <v>0</v>
      </c>
      <c r="BN3521" s="2">
        <v>0</v>
      </c>
      <c r="BO3521" s="2">
        <v>0</v>
      </c>
      <c r="BP3521" s="2">
        <v>0</v>
      </c>
      <c r="BQ3521" s="2">
        <v>0</v>
      </c>
      <c r="BR3521" s="2">
        <v>0</v>
      </c>
      <c r="BS3521" s="2">
        <v>0</v>
      </c>
      <c r="BT3521" s="2">
        <v>0</v>
      </c>
      <c r="BU3521" s="2">
        <v>0</v>
      </c>
      <c r="BV3521" s="2">
        <v>0</v>
      </c>
      <c r="BW3521" s="2">
        <v>0</v>
      </c>
      <c r="BX3521" s="2">
        <v>0</v>
      </c>
      <c r="BY3521" s="2">
        <v>0</v>
      </c>
      <c r="BZ3521" s="2">
        <v>0</v>
      </c>
      <c r="CA3521" s="2">
        <v>0</v>
      </c>
      <c r="CB3521" s="2">
        <v>0</v>
      </c>
      <c r="CC3521" s="2">
        <v>0</v>
      </c>
      <c r="CD3521" s="2">
        <v>0</v>
      </c>
      <c r="CE3521" s="2">
        <v>0</v>
      </c>
      <c r="CF3521" s="2">
        <v>0</v>
      </c>
      <c r="CG3521" s="2">
        <v>0</v>
      </c>
      <c r="CH3521" s="2">
        <v>0</v>
      </c>
      <c r="CI3521" s="2">
        <v>0</v>
      </c>
      <c r="CJ3521" s="2">
        <v>0</v>
      </c>
      <c r="CK3521" s="2">
        <v>4</v>
      </c>
      <c r="CL3521" s="2">
        <v>0</v>
      </c>
    </row>
    <row r="3522" spans="1:90" x14ac:dyDescent="0.25">
      <c r="A3522" t="s">
        <v>115</v>
      </c>
      <c r="B3522">
        <v>10104</v>
      </c>
      <c r="C3522" t="s">
        <v>121</v>
      </c>
      <c r="D3522">
        <v>1</v>
      </c>
      <c r="E3522">
        <v>8</v>
      </c>
      <c r="F3522">
        <v>1235</v>
      </c>
      <c r="G3522">
        <v>35001235</v>
      </c>
      <c r="H3522" t="s">
        <v>10419</v>
      </c>
      <c r="I3522">
        <v>100</v>
      </c>
      <c r="J3522" t="s">
        <v>107</v>
      </c>
      <c r="K3522" t="s">
        <v>4672</v>
      </c>
      <c r="L3522">
        <v>39</v>
      </c>
      <c r="M3522" t="s">
        <v>123</v>
      </c>
      <c r="N3522">
        <v>2278040</v>
      </c>
      <c r="O3522" t="s">
        <v>92</v>
      </c>
      <c r="P3522" t="s">
        <v>10420</v>
      </c>
      <c r="Q3522">
        <v>227</v>
      </c>
      <c r="R3522">
        <v>11</v>
      </c>
      <c r="S3522">
        <v>22495318</v>
      </c>
      <c r="T3522">
        <v>22495440</v>
      </c>
      <c r="U3522" t="s">
        <v>10421</v>
      </c>
      <c r="V3522">
        <v>1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53</v>
      </c>
      <c r="AE3522" s="2">
        <v>66</v>
      </c>
      <c r="AF3522" s="2">
        <v>49</v>
      </c>
      <c r="AG3522" s="2">
        <v>57</v>
      </c>
      <c r="AH3522" s="2">
        <v>178</v>
      </c>
      <c r="AI3522" s="2">
        <v>145</v>
      </c>
      <c r="AJ3522" s="2">
        <v>130</v>
      </c>
      <c r="AK3522" s="2">
        <v>0</v>
      </c>
      <c r="AL3522" s="2">
        <v>0</v>
      </c>
      <c r="AM3522" s="2">
        <v>0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0</v>
      </c>
      <c r="AU3522" s="2">
        <v>348</v>
      </c>
      <c r="AV3522" s="2">
        <v>0</v>
      </c>
      <c r="AW3522" s="2">
        <v>0</v>
      </c>
      <c r="AX3522" s="2">
        <v>0</v>
      </c>
      <c r="AY3522" s="2">
        <v>0</v>
      </c>
      <c r="AZ3522" s="2">
        <v>0</v>
      </c>
      <c r="BA3522" s="2">
        <v>0</v>
      </c>
      <c r="BB3522" s="2">
        <v>0</v>
      </c>
      <c r="BC3522" s="2">
        <v>75</v>
      </c>
      <c r="BD3522" s="2">
        <v>0</v>
      </c>
      <c r="BE3522" s="2">
        <v>0</v>
      </c>
      <c r="BF3522" s="2">
        <v>0</v>
      </c>
      <c r="BG3522" s="2">
        <v>0</v>
      </c>
      <c r="BH3522" s="2">
        <v>0</v>
      </c>
      <c r="BI3522" s="2">
        <v>0</v>
      </c>
      <c r="BJ3522" s="2">
        <v>0</v>
      </c>
      <c r="BK3522" s="2">
        <v>0</v>
      </c>
      <c r="BL3522" s="2">
        <v>2</v>
      </c>
      <c r="BM3522" s="2">
        <v>6</v>
      </c>
      <c r="BN3522" s="2">
        <v>2</v>
      </c>
      <c r="BO3522" s="2">
        <v>3</v>
      </c>
      <c r="BP3522" s="2">
        <v>8</v>
      </c>
      <c r="BQ3522" s="2">
        <v>5</v>
      </c>
      <c r="BR3522" s="2">
        <v>7</v>
      </c>
      <c r="BS3522" s="2">
        <v>0</v>
      </c>
      <c r="BT3522" s="2">
        <v>0</v>
      </c>
      <c r="BU3522" s="2">
        <v>0</v>
      </c>
      <c r="BV3522" s="2">
        <v>0</v>
      </c>
      <c r="BW3522" s="2">
        <v>0</v>
      </c>
      <c r="BX3522" s="2">
        <v>0</v>
      </c>
      <c r="BY3522" s="2">
        <v>0</v>
      </c>
      <c r="BZ3522" s="2">
        <v>0</v>
      </c>
      <c r="CA3522" s="2">
        <v>0</v>
      </c>
      <c r="CB3522" s="2">
        <v>0</v>
      </c>
      <c r="CC3522" s="2">
        <v>10</v>
      </c>
      <c r="CD3522" s="2">
        <v>0</v>
      </c>
      <c r="CE3522" s="2">
        <v>0</v>
      </c>
      <c r="CF3522" s="2">
        <v>0</v>
      </c>
      <c r="CG3522" s="2">
        <v>0</v>
      </c>
      <c r="CH3522" s="2">
        <v>0</v>
      </c>
      <c r="CI3522" s="2">
        <v>0</v>
      </c>
      <c r="CJ3522" s="2">
        <v>0</v>
      </c>
      <c r="CK3522" s="2">
        <v>8</v>
      </c>
      <c r="CL3522" s="2">
        <v>0</v>
      </c>
    </row>
    <row r="3523" spans="1:90" x14ac:dyDescent="0.25">
      <c r="A3523" t="s">
        <v>115</v>
      </c>
      <c r="B3523">
        <v>10104</v>
      </c>
      <c r="C3523" t="s">
        <v>121</v>
      </c>
      <c r="D3523">
        <v>1</v>
      </c>
      <c r="E3523">
        <v>8</v>
      </c>
      <c r="F3523">
        <v>1065</v>
      </c>
      <c r="G3523">
        <v>35001065</v>
      </c>
      <c r="H3523" t="s">
        <v>19364</v>
      </c>
      <c r="I3523">
        <v>100</v>
      </c>
      <c r="J3523" t="s">
        <v>107</v>
      </c>
      <c r="K3523" t="s">
        <v>199</v>
      </c>
      <c r="L3523">
        <v>92</v>
      </c>
      <c r="M3523" t="s">
        <v>199</v>
      </c>
      <c r="N3523">
        <v>2204001</v>
      </c>
      <c r="O3523" t="s">
        <v>92</v>
      </c>
      <c r="P3523" t="s">
        <v>19365</v>
      </c>
      <c r="Q3523">
        <v>1377</v>
      </c>
      <c r="R3523">
        <v>11</v>
      </c>
      <c r="S3523">
        <v>29870622</v>
      </c>
      <c r="T3523">
        <v>29895187</v>
      </c>
      <c r="U3523" t="s">
        <v>19366</v>
      </c>
      <c r="V3523">
        <v>1</v>
      </c>
      <c r="W3523" s="2">
        <v>0</v>
      </c>
      <c r="X3523" s="2">
        <v>0</v>
      </c>
      <c r="Y3523" s="2">
        <v>140</v>
      </c>
      <c r="Z3523" s="2">
        <v>154</v>
      </c>
      <c r="AA3523" s="2">
        <v>136</v>
      </c>
      <c r="AB3523" s="2">
        <v>138</v>
      </c>
      <c r="AC3523" s="2">
        <v>162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0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0</v>
      </c>
      <c r="AU3523" s="2">
        <v>0</v>
      </c>
      <c r="AV3523" s="2">
        <v>0</v>
      </c>
      <c r="AW3523" s="2">
        <v>0</v>
      </c>
      <c r="AX3523" s="2">
        <v>0</v>
      </c>
      <c r="AY3523" s="2">
        <v>0</v>
      </c>
      <c r="AZ3523" s="2">
        <v>0</v>
      </c>
      <c r="BA3523" s="2">
        <v>0</v>
      </c>
      <c r="BB3523" s="2">
        <v>0</v>
      </c>
      <c r="BC3523" s="2">
        <v>78</v>
      </c>
      <c r="BD3523" s="2">
        <v>0</v>
      </c>
      <c r="BE3523" s="2">
        <v>0</v>
      </c>
      <c r="BF3523" s="2">
        <v>0</v>
      </c>
      <c r="BG3523" s="2">
        <v>6</v>
      </c>
      <c r="BH3523" s="2">
        <v>8</v>
      </c>
      <c r="BI3523" s="2">
        <v>6</v>
      </c>
      <c r="BJ3523" s="2">
        <v>5</v>
      </c>
      <c r="BK3523" s="2">
        <v>7</v>
      </c>
      <c r="BL3523" s="2">
        <v>0</v>
      </c>
      <c r="BM3523" s="2">
        <v>0</v>
      </c>
      <c r="BN3523" s="2">
        <v>0</v>
      </c>
      <c r="BO3523" s="2">
        <v>0</v>
      </c>
      <c r="BP3523" s="2">
        <v>0</v>
      </c>
      <c r="BQ3523" s="2">
        <v>0</v>
      </c>
      <c r="BR3523" s="2">
        <v>0</v>
      </c>
      <c r="BS3523" s="2">
        <v>0</v>
      </c>
      <c r="BT3523" s="2">
        <v>0</v>
      </c>
      <c r="BU3523" s="2">
        <v>0</v>
      </c>
      <c r="BV3523" s="2">
        <v>0</v>
      </c>
      <c r="BW3523" s="2">
        <v>0</v>
      </c>
      <c r="BX3523" s="2">
        <v>0</v>
      </c>
      <c r="BY3523" s="2">
        <v>0</v>
      </c>
      <c r="BZ3523" s="2">
        <v>0</v>
      </c>
      <c r="CA3523" s="2">
        <v>0</v>
      </c>
      <c r="CB3523" s="2">
        <v>0</v>
      </c>
      <c r="CC3523" s="2">
        <v>0</v>
      </c>
      <c r="CD3523" s="2">
        <v>0</v>
      </c>
      <c r="CE3523" s="2">
        <v>0</v>
      </c>
      <c r="CF3523" s="2">
        <v>0</v>
      </c>
      <c r="CG3523" s="2">
        <v>0</v>
      </c>
      <c r="CH3523" s="2">
        <v>0</v>
      </c>
      <c r="CI3523" s="2">
        <v>0</v>
      </c>
      <c r="CJ3523" s="2">
        <v>0</v>
      </c>
      <c r="CK3523" s="2">
        <v>6</v>
      </c>
      <c r="CL3523" s="2">
        <v>0</v>
      </c>
    </row>
    <row r="3524" spans="1:90" x14ac:dyDescent="0.25">
      <c r="A3524" t="s">
        <v>115</v>
      </c>
      <c r="B3524">
        <v>10104</v>
      </c>
      <c r="C3524" t="s">
        <v>121</v>
      </c>
      <c r="D3524">
        <v>1</v>
      </c>
      <c r="E3524">
        <v>8</v>
      </c>
      <c r="F3524">
        <v>911537</v>
      </c>
      <c r="G3524">
        <v>35911537</v>
      </c>
      <c r="H3524" t="s">
        <v>16145</v>
      </c>
      <c r="I3524">
        <v>100</v>
      </c>
      <c r="J3524" t="s">
        <v>107</v>
      </c>
      <c r="K3524" t="s">
        <v>1131</v>
      </c>
      <c r="L3524">
        <v>13</v>
      </c>
      <c r="M3524" t="s">
        <v>401</v>
      </c>
      <c r="N3524">
        <v>2678000</v>
      </c>
      <c r="O3524" t="s">
        <v>102</v>
      </c>
      <c r="P3524" t="s">
        <v>16146</v>
      </c>
      <c r="Q3524">
        <v>1410</v>
      </c>
      <c r="R3524">
        <v>11</v>
      </c>
      <c r="S3524">
        <v>22584273</v>
      </c>
      <c r="T3524">
        <v>22587487</v>
      </c>
      <c r="U3524" t="s">
        <v>16147</v>
      </c>
      <c r="V3524">
        <v>1</v>
      </c>
      <c r="W3524" s="2">
        <v>0</v>
      </c>
      <c r="X3524" s="2">
        <v>0</v>
      </c>
      <c r="Y3524" s="2">
        <v>82</v>
      </c>
      <c r="Z3524" s="2">
        <v>65</v>
      </c>
      <c r="AA3524" s="2">
        <v>61</v>
      </c>
      <c r="AB3524" s="2">
        <v>52</v>
      </c>
      <c r="AC3524" s="2">
        <v>77</v>
      </c>
      <c r="AD3524" s="2">
        <v>58</v>
      </c>
      <c r="AE3524" s="2">
        <v>84</v>
      </c>
      <c r="AF3524" s="2">
        <v>46</v>
      </c>
      <c r="AG3524" s="2">
        <v>56</v>
      </c>
      <c r="AH3524" s="2">
        <v>61</v>
      </c>
      <c r="AI3524" s="2">
        <v>52</v>
      </c>
      <c r="AJ3524" s="2">
        <v>53</v>
      </c>
      <c r="AK3524" s="2">
        <v>0</v>
      </c>
      <c r="AL3524" s="2">
        <v>0</v>
      </c>
      <c r="AM3524" s="2">
        <v>0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0</v>
      </c>
      <c r="AU3524" s="2">
        <v>231</v>
      </c>
      <c r="AV3524" s="2">
        <v>0</v>
      </c>
      <c r="AW3524" s="2">
        <v>0</v>
      </c>
      <c r="AX3524" s="2">
        <v>0</v>
      </c>
      <c r="AY3524" s="2">
        <v>0</v>
      </c>
      <c r="AZ3524" s="2">
        <v>0</v>
      </c>
      <c r="BA3524" s="2">
        <v>0</v>
      </c>
      <c r="BB3524" s="2">
        <v>0</v>
      </c>
      <c r="BC3524" s="2">
        <v>40</v>
      </c>
      <c r="BD3524" s="2">
        <v>26</v>
      </c>
      <c r="BE3524" s="2">
        <v>0</v>
      </c>
      <c r="BF3524" s="2">
        <v>0</v>
      </c>
      <c r="BG3524" s="2">
        <v>3</v>
      </c>
      <c r="BH3524" s="2">
        <v>5</v>
      </c>
      <c r="BI3524" s="2">
        <v>3</v>
      </c>
      <c r="BJ3524" s="2">
        <v>3</v>
      </c>
      <c r="BK3524" s="2">
        <v>6</v>
      </c>
      <c r="BL3524" s="2">
        <v>4</v>
      </c>
      <c r="BM3524" s="2">
        <v>6</v>
      </c>
      <c r="BN3524" s="2">
        <v>4</v>
      </c>
      <c r="BO3524" s="2">
        <v>4</v>
      </c>
      <c r="BP3524" s="2">
        <v>4</v>
      </c>
      <c r="BQ3524" s="2">
        <v>3</v>
      </c>
      <c r="BR3524" s="2">
        <v>2</v>
      </c>
      <c r="BS3524" s="2">
        <v>0</v>
      </c>
      <c r="BT3524" s="2">
        <v>0</v>
      </c>
      <c r="BU3524" s="2">
        <v>0</v>
      </c>
      <c r="BV3524" s="2">
        <v>0</v>
      </c>
      <c r="BW3524" s="2">
        <v>0</v>
      </c>
      <c r="BX3524" s="2">
        <v>0</v>
      </c>
      <c r="BY3524" s="2">
        <v>0</v>
      </c>
      <c r="BZ3524" s="2">
        <v>0</v>
      </c>
      <c r="CA3524" s="2">
        <v>0</v>
      </c>
      <c r="CB3524" s="2">
        <v>0</v>
      </c>
      <c r="CC3524" s="2">
        <v>8</v>
      </c>
      <c r="CD3524" s="2">
        <v>0</v>
      </c>
      <c r="CE3524" s="2">
        <v>0</v>
      </c>
      <c r="CF3524" s="2">
        <v>0</v>
      </c>
      <c r="CG3524" s="2">
        <v>0</v>
      </c>
      <c r="CH3524" s="2">
        <v>0</v>
      </c>
      <c r="CI3524" s="2">
        <v>0</v>
      </c>
      <c r="CJ3524" s="2">
        <v>0</v>
      </c>
      <c r="CK3524" s="2">
        <v>4</v>
      </c>
      <c r="CL3524" s="2">
        <v>6</v>
      </c>
    </row>
    <row r="3525" spans="1:90" x14ac:dyDescent="0.25">
      <c r="A3525" t="s">
        <v>115</v>
      </c>
      <c r="B3525">
        <v>10104</v>
      </c>
      <c r="C3525" t="s">
        <v>121</v>
      </c>
      <c r="D3525">
        <v>1</v>
      </c>
      <c r="E3525">
        <v>8</v>
      </c>
      <c r="F3525">
        <v>46036</v>
      </c>
      <c r="G3525">
        <v>35046036</v>
      </c>
      <c r="H3525" t="s">
        <v>2441</v>
      </c>
      <c r="I3525">
        <v>100</v>
      </c>
      <c r="J3525" t="s">
        <v>107</v>
      </c>
      <c r="K3525" t="s">
        <v>2442</v>
      </c>
      <c r="L3525">
        <v>39</v>
      </c>
      <c r="M3525" t="s">
        <v>123</v>
      </c>
      <c r="N3525">
        <v>2236020</v>
      </c>
      <c r="O3525" t="s">
        <v>92</v>
      </c>
      <c r="P3525" t="s">
        <v>2443</v>
      </c>
      <c r="Q3525">
        <v>456</v>
      </c>
      <c r="R3525">
        <v>11</v>
      </c>
      <c r="S3525">
        <v>22428025</v>
      </c>
      <c r="T3525">
        <v>22434700</v>
      </c>
      <c r="U3525" t="s">
        <v>2444</v>
      </c>
      <c r="V3525">
        <v>1</v>
      </c>
      <c r="W3525" s="2">
        <v>0</v>
      </c>
      <c r="X3525" s="2">
        <v>0</v>
      </c>
      <c r="Y3525" s="2">
        <v>57</v>
      </c>
      <c r="Z3525" s="2">
        <v>52</v>
      </c>
      <c r="AA3525" s="2">
        <v>54</v>
      </c>
      <c r="AB3525" s="2">
        <v>50</v>
      </c>
      <c r="AC3525" s="2">
        <v>55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0</v>
      </c>
      <c r="AU3525" s="2">
        <v>0</v>
      </c>
      <c r="AV3525" s="2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3</v>
      </c>
      <c r="BC3525" s="2">
        <v>0</v>
      </c>
      <c r="BD3525" s="2">
        <v>0</v>
      </c>
      <c r="BE3525" s="2">
        <v>0</v>
      </c>
      <c r="BF3525" s="2">
        <v>0</v>
      </c>
      <c r="BG3525" s="2">
        <v>2</v>
      </c>
      <c r="BH3525" s="2">
        <v>2</v>
      </c>
      <c r="BI3525" s="2">
        <v>3</v>
      </c>
      <c r="BJ3525" s="2">
        <v>2</v>
      </c>
      <c r="BK3525" s="2">
        <v>3</v>
      </c>
      <c r="BL3525" s="2">
        <v>0</v>
      </c>
      <c r="BM3525" s="2">
        <v>0</v>
      </c>
      <c r="BN3525" s="2">
        <v>0</v>
      </c>
      <c r="BO3525" s="2">
        <v>0</v>
      </c>
      <c r="BP3525" s="2">
        <v>0</v>
      </c>
      <c r="BQ3525" s="2">
        <v>0</v>
      </c>
      <c r="BR3525" s="2">
        <v>0</v>
      </c>
      <c r="BS3525" s="2">
        <v>0</v>
      </c>
      <c r="BT3525" s="2">
        <v>0</v>
      </c>
      <c r="BU3525" s="2">
        <v>0</v>
      </c>
      <c r="BV3525" s="2">
        <v>0</v>
      </c>
      <c r="BW3525" s="2">
        <v>0</v>
      </c>
      <c r="BX3525" s="2">
        <v>0</v>
      </c>
      <c r="BY3525" s="2">
        <v>0</v>
      </c>
      <c r="BZ3525" s="2">
        <v>0</v>
      </c>
      <c r="CA3525" s="2">
        <v>0</v>
      </c>
      <c r="CB3525" s="2">
        <v>0</v>
      </c>
      <c r="CC3525" s="2">
        <v>0</v>
      </c>
      <c r="CD3525" s="2">
        <v>0</v>
      </c>
      <c r="CE3525" s="2">
        <v>0</v>
      </c>
      <c r="CF3525" s="2">
        <v>0</v>
      </c>
      <c r="CG3525" s="2">
        <v>0</v>
      </c>
      <c r="CH3525" s="2">
        <v>0</v>
      </c>
      <c r="CI3525" s="2">
        <v>0</v>
      </c>
      <c r="CJ3525" s="2">
        <v>2</v>
      </c>
      <c r="CK3525" s="2">
        <v>0</v>
      </c>
      <c r="CL3525" s="2">
        <v>0</v>
      </c>
    </row>
    <row r="3526" spans="1:90" x14ac:dyDescent="0.25">
      <c r="A3526" t="s">
        <v>115</v>
      </c>
      <c r="B3526">
        <v>10104</v>
      </c>
      <c r="C3526" t="s">
        <v>121</v>
      </c>
      <c r="D3526">
        <v>1</v>
      </c>
      <c r="E3526">
        <v>8</v>
      </c>
      <c r="F3526">
        <v>37382</v>
      </c>
      <c r="G3526">
        <v>35037382</v>
      </c>
      <c r="H3526" t="s">
        <v>6925</v>
      </c>
      <c r="I3526">
        <v>100</v>
      </c>
      <c r="J3526" t="s">
        <v>107</v>
      </c>
      <c r="K3526" t="s">
        <v>1131</v>
      </c>
      <c r="L3526">
        <v>13</v>
      </c>
      <c r="M3526" t="s">
        <v>401</v>
      </c>
      <c r="N3526">
        <v>2650000</v>
      </c>
      <c r="O3526" t="s">
        <v>102</v>
      </c>
      <c r="P3526" t="s">
        <v>6926</v>
      </c>
      <c r="Q3526">
        <v>1200</v>
      </c>
      <c r="R3526">
        <v>11</v>
      </c>
      <c r="S3526">
        <v>22580161</v>
      </c>
      <c r="T3526">
        <v>22583744</v>
      </c>
      <c r="U3526" t="s">
        <v>6927</v>
      </c>
      <c r="V3526">
        <v>1</v>
      </c>
      <c r="W3526" s="2">
        <v>0</v>
      </c>
      <c r="X3526" s="2">
        <v>0</v>
      </c>
      <c r="Y3526" s="2">
        <v>111</v>
      </c>
      <c r="Z3526" s="2">
        <v>94</v>
      </c>
      <c r="AA3526" s="2">
        <v>58</v>
      </c>
      <c r="AB3526" s="2">
        <v>90</v>
      </c>
      <c r="AC3526" s="2">
        <v>94</v>
      </c>
      <c r="AD3526" s="2">
        <v>118</v>
      </c>
      <c r="AE3526" s="2">
        <v>131</v>
      </c>
      <c r="AF3526" s="2">
        <v>79</v>
      </c>
      <c r="AG3526" s="2">
        <v>105</v>
      </c>
      <c r="AH3526" s="2">
        <v>257</v>
      </c>
      <c r="AI3526" s="2">
        <v>169</v>
      </c>
      <c r="AJ3526" s="2">
        <v>142</v>
      </c>
      <c r="AK3526" s="2">
        <v>0</v>
      </c>
      <c r="AL3526" s="2">
        <v>0</v>
      </c>
      <c r="AM3526" s="2">
        <v>0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0</v>
      </c>
      <c r="AU3526" s="2">
        <v>0</v>
      </c>
      <c r="AV3526" s="2">
        <v>0</v>
      </c>
      <c r="AW3526" s="2">
        <v>0</v>
      </c>
      <c r="AX3526" s="2">
        <v>0</v>
      </c>
      <c r="AY3526" s="2">
        <v>0</v>
      </c>
      <c r="AZ3526" s="2">
        <v>0</v>
      </c>
      <c r="BA3526" s="2">
        <v>0</v>
      </c>
      <c r="BB3526" s="2">
        <v>0</v>
      </c>
      <c r="BC3526" s="2">
        <v>190</v>
      </c>
      <c r="BD3526" s="2">
        <v>0</v>
      </c>
      <c r="BE3526" s="2">
        <v>0</v>
      </c>
      <c r="BF3526" s="2">
        <v>0</v>
      </c>
      <c r="BG3526" s="2">
        <v>5</v>
      </c>
      <c r="BH3526" s="2">
        <v>3</v>
      </c>
      <c r="BI3526" s="2">
        <v>3</v>
      </c>
      <c r="BJ3526" s="2">
        <v>3</v>
      </c>
      <c r="BK3526" s="2">
        <v>3</v>
      </c>
      <c r="BL3526" s="2">
        <v>4</v>
      </c>
      <c r="BM3526" s="2">
        <v>7</v>
      </c>
      <c r="BN3526" s="2">
        <v>3</v>
      </c>
      <c r="BO3526" s="2">
        <v>5</v>
      </c>
      <c r="BP3526" s="2">
        <v>12</v>
      </c>
      <c r="BQ3526" s="2">
        <v>7</v>
      </c>
      <c r="BR3526" s="2">
        <v>6</v>
      </c>
      <c r="BS3526" s="2">
        <v>0</v>
      </c>
      <c r="BT3526" s="2">
        <v>0</v>
      </c>
      <c r="BU3526" s="2">
        <v>0</v>
      </c>
      <c r="BV3526" s="2">
        <v>0</v>
      </c>
      <c r="BW3526" s="2">
        <v>0</v>
      </c>
      <c r="BX3526" s="2">
        <v>0</v>
      </c>
      <c r="BY3526" s="2">
        <v>0</v>
      </c>
      <c r="BZ3526" s="2">
        <v>0</v>
      </c>
      <c r="CA3526" s="2">
        <v>0</v>
      </c>
      <c r="CB3526" s="2">
        <v>0</v>
      </c>
      <c r="CC3526" s="2">
        <v>0</v>
      </c>
      <c r="CD3526" s="2">
        <v>0</v>
      </c>
      <c r="CE3526" s="2">
        <v>0</v>
      </c>
      <c r="CF3526" s="2">
        <v>0</v>
      </c>
      <c r="CG3526" s="2">
        <v>0</v>
      </c>
      <c r="CH3526" s="2">
        <v>0</v>
      </c>
      <c r="CI3526" s="2">
        <v>0</v>
      </c>
      <c r="CJ3526" s="2">
        <v>0</v>
      </c>
      <c r="CK3526" s="2">
        <v>11</v>
      </c>
      <c r="CL3526" s="2">
        <v>0</v>
      </c>
    </row>
    <row r="3527" spans="1:90" x14ac:dyDescent="0.25">
      <c r="A3527" t="s">
        <v>115</v>
      </c>
      <c r="B3527">
        <v>10104</v>
      </c>
      <c r="C3527" t="s">
        <v>121</v>
      </c>
      <c r="D3527">
        <v>1</v>
      </c>
      <c r="E3527">
        <v>8</v>
      </c>
      <c r="F3527">
        <v>915661</v>
      </c>
      <c r="G3527">
        <v>35915661</v>
      </c>
      <c r="H3527" t="s">
        <v>4807</v>
      </c>
      <c r="I3527">
        <v>100</v>
      </c>
      <c r="J3527" t="s">
        <v>107</v>
      </c>
      <c r="K3527" t="s">
        <v>1993</v>
      </c>
      <c r="L3527">
        <v>81</v>
      </c>
      <c r="M3527" t="s">
        <v>354</v>
      </c>
      <c r="N3527">
        <v>2318000</v>
      </c>
      <c r="O3527" t="s">
        <v>102</v>
      </c>
      <c r="P3527" t="s">
        <v>1994</v>
      </c>
      <c r="Q3527">
        <v>222</v>
      </c>
      <c r="R3527">
        <v>11</v>
      </c>
      <c r="S3527">
        <v>22435217</v>
      </c>
      <c r="T3527">
        <v>22437685</v>
      </c>
      <c r="U3527" t="s">
        <v>4808</v>
      </c>
      <c r="V3527">
        <v>1</v>
      </c>
      <c r="W3527" s="2">
        <v>0</v>
      </c>
      <c r="X3527" s="2">
        <v>0</v>
      </c>
      <c r="Y3527" s="2">
        <v>99</v>
      </c>
      <c r="Z3527" s="2">
        <v>77</v>
      </c>
      <c r="AA3527" s="2">
        <v>115</v>
      </c>
      <c r="AB3527" s="2">
        <v>74</v>
      </c>
      <c r="AC3527" s="2">
        <v>81</v>
      </c>
      <c r="AD3527" s="2">
        <v>92</v>
      </c>
      <c r="AE3527" s="2">
        <v>88</v>
      </c>
      <c r="AF3527" s="2">
        <v>72</v>
      </c>
      <c r="AG3527" s="2">
        <v>68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0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0</v>
      </c>
      <c r="AU3527" s="2">
        <v>0</v>
      </c>
      <c r="AV3527" s="2">
        <v>0</v>
      </c>
      <c r="AW3527" s="2">
        <v>0</v>
      </c>
      <c r="AX3527" s="2">
        <v>0</v>
      </c>
      <c r="AY3527" s="2">
        <v>0</v>
      </c>
      <c r="AZ3527" s="2">
        <v>0</v>
      </c>
      <c r="BA3527" s="2">
        <v>0</v>
      </c>
      <c r="BB3527" s="2">
        <v>0</v>
      </c>
      <c r="BC3527" s="2">
        <v>0</v>
      </c>
      <c r="BD3527" s="2">
        <v>10</v>
      </c>
      <c r="BE3527" s="2">
        <v>0</v>
      </c>
      <c r="BF3527" s="2">
        <v>0</v>
      </c>
      <c r="BG3527" s="2">
        <v>4</v>
      </c>
      <c r="BH3527" s="2">
        <v>4</v>
      </c>
      <c r="BI3527" s="2">
        <v>5</v>
      </c>
      <c r="BJ3527" s="2">
        <v>6</v>
      </c>
      <c r="BK3527" s="2">
        <v>3</v>
      </c>
      <c r="BL3527" s="2">
        <v>5</v>
      </c>
      <c r="BM3527" s="2">
        <v>4</v>
      </c>
      <c r="BN3527" s="2">
        <v>2</v>
      </c>
      <c r="BO3527" s="2">
        <v>4</v>
      </c>
      <c r="BP3527" s="2">
        <v>0</v>
      </c>
      <c r="BQ3527" s="2">
        <v>0</v>
      </c>
      <c r="BR3527" s="2">
        <v>0</v>
      </c>
      <c r="BS3527" s="2">
        <v>0</v>
      </c>
      <c r="BT3527" s="2">
        <v>0</v>
      </c>
      <c r="BU3527" s="2">
        <v>0</v>
      </c>
      <c r="BV3527" s="2">
        <v>0</v>
      </c>
      <c r="BW3527" s="2">
        <v>0</v>
      </c>
      <c r="BX3527" s="2">
        <v>0</v>
      </c>
      <c r="BY3527" s="2">
        <v>0</v>
      </c>
      <c r="BZ3527" s="2">
        <v>0</v>
      </c>
      <c r="CA3527" s="2">
        <v>0</v>
      </c>
      <c r="CB3527" s="2">
        <v>0</v>
      </c>
      <c r="CC3527" s="2">
        <v>0</v>
      </c>
      <c r="CD3527" s="2">
        <v>0</v>
      </c>
      <c r="CE3527" s="2">
        <v>0</v>
      </c>
      <c r="CF3527" s="2">
        <v>0</v>
      </c>
      <c r="CG3527" s="2">
        <v>0</v>
      </c>
      <c r="CH3527" s="2">
        <v>0</v>
      </c>
      <c r="CI3527" s="2">
        <v>0</v>
      </c>
      <c r="CJ3527" s="2">
        <v>0</v>
      </c>
      <c r="CK3527" s="2">
        <v>0</v>
      </c>
      <c r="CL3527" s="2">
        <v>3</v>
      </c>
    </row>
    <row r="3528" spans="1:90" x14ac:dyDescent="0.25">
      <c r="A3528" t="s">
        <v>115</v>
      </c>
      <c r="B3528">
        <v>10104</v>
      </c>
      <c r="C3528" t="s">
        <v>121</v>
      </c>
      <c r="D3528">
        <v>1</v>
      </c>
      <c r="E3528">
        <v>8</v>
      </c>
      <c r="F3528">
        <v>1004</v>
      </c>
      <c r="G3528">
        <v>35001004</v>
      </c>
      <c r="H3528" t="s">
        <v>14461</v>
      </c>
      <c r="I3528">
        <v>100</v>
      </c>
      <c r="J3528" t="s">
        <v>107</v>
      </c>
      <c r="K3528" t="s">
        <v>123</v>
      </c>
      <c r="L3528">
        <v>39</v>
      </c>
      <c r="M3528" t="s">
        <v>123</v>
      </c>
      <c r="N3528">
        <v>2272030</v>
      </c>
      <c r="O3528" t="s">
        <v>92</v>
      </c>
      <c r="P3528" t="s">
        <v>14462</v>
      </c>
      <c r="Q3528">
        <v>75</v>
      </c>
      <c r="R3528">
        <v>11</v>
      </c>
      <c r="S3528">
        <v>22425743</v>
      </c>
      <c r="T3528">
        <v>22427254</v>
      </c>
      <c r="U3528" t="s">
        <v>14463</v>
      </c>
      <c r="V3528">
        <v>1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103</v>
      </c>
      <c r="AE3528" s="2">
        <v>128</v>
      </c>
      <c r="AF3528" s="2">
        <v>102</v>
      </c>
      <c r="AG3528" s="2">
        <v>98</v>
      </c>
      <c r="AH3528" s="2">
        <v>158</v>
      </c>
      <c r="AI3528" s="2">
        <v>202</v>
      </c>
      <c r="AJ3528" s="2">
        <v>141</v>
      </c>
      <c r="AK3528" s="2">
        <v>0</v>
      </c>
      <c r="AL3528" s="2">
        <v>0</v>
      </c>
      <c r="AM3528" s="2">
        <v>0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0</v>
      </c>
      <c r="AU3528" s="2">
        <v>0</v>
      </c>
      <c r="AV3528" s="2">
        <v>0</v>
      </c>
      <c r="AW3528" s="2">
        <v>0</v>
      </c>
      <c r="AX3528" s="2">
        <v>0</v>
      </c>
      <c r="AY3528" s="2">
        <v>0</v>
      </c>
      <c r="AZ3528" s="2">
        <v>0</v>
      </c>
      <c r="BA3528" s="2">
        <v>0</v>
      </c>
      <c r="BB3528" s="2">
        <v>0</v>
      </c>
      <c r="BC3528" s="2">
        <v>200</v>
      </c>
      <c r="BD3528" s="2">
        <v>16</v>
      </c>
      <c r="BE3528" s="2">
        <v>0</v>
      </c>
      <c r="BF3528" s="2">
        <v>0</v>
      </c>
      <c r="BG3528" s="2">
        <v>0</v>
      </c>
      <c r="BH3528" s="2">
        <v>0</v>
      </c>
      <c r="BI3528" s="2">
        <v>0</v>
      </c>
      <c r="BJ3528" s="2">
        <v>0</v>
      </c>
      <c r="BK3528" s="2">
        <v>0</v>
      </c>
      <c r="BL3528" s="2">
        <v>6</v>
      </c>
      <c r="BM3528" s="2">
        <v>5</v>
      </c>
      <c r="BN3528" s="2">
        <v>4</v>
      </c>
      <c r="BO3528" s="2">
        <v>4</v>
      </c>
      <c r="BP3528" s="2">
        <v>6</v>
      </c>
      <c r="BQ3528" s="2">
        <v>8</v>
      </c>
      <c r="BR3528" s="2">
        <v>8</v>
      </c>
      <c r="BS3528" s="2">
        <v>0</v>
      </c>
      <c r="BT3528" s="2">
        <v>0</v>
      </c>
      <c r="BU3528" s="2">
        <v>0</v>
      </c>
      <c r="BV3528" s="2">
        <v>0</v>
      </c>
      <c r="BW3528" s="2">
        <v>0</v>
      </c>
      <c r="BX3528" s="2">
        <v>0</v>
      </c>
      <c r="BY3528" s="2">
        <v>0</v>
      </c>
      <c r="BZ3528" s="2">
        <v>0</v>
      </c>
      <c r="CA3528" s="2">
        <v>0</v>
      </c>
      <c r="CB3528" s="2">
        <v>0</v>
      </c>
      <c r="CC3528" s="2">
        <v>0</v>
      </c>
      <c r="CD3528" s="2">
        <v>0</v>
      </c>
      <c r="CE3528" s="2">
        <v>0</v>
      </c>
      <c r="CF3528" s="2">
        <v>0</v>
      </c>
      <c r="CG3528" s="2">
        <v>0</v>
      </c>
      <c r="CH3528" s="2">
        <v>0</v>
      </c>
      <c r="CI3528" s="2">
        <v>0</v>
      </c>
      <c r="CJ3528" s="2">
        <v>0</v>
      </c>
      <c r="CK3528" s="2">
        <v>11</v>
      </c>
      <c r="CL3528" s="2">
        <v>4</v>
      </c>
    </row>
    <row r="3529" spans="1:90" x14ac:dyDescent="0.25">
      <c r="A3529" t="s">
        <v>115</v>
      </c>
      <c r="B3529">
        <v>10104</v>
      </c>
      <c r="C3529" t="s">
        <v>121</v>
      </c>
      <c r="D3529">
        <v>1</v>
      </c>
      <c r="E3529">
        <v>8</v>
      </c>
      <c r="F3529">
        <v>1119</v>
      </c>
      <c r="G3529">
        <v>35001119</v>
      </c>
      <c r="H3529" t="s">
        <v>3829</v>
      </c>
      <c r="I3529">
        <v>100</v>
      </c>
      <c r="J3529" t="s">
        <v>107</v>
      </c>
      <c r="K3529" t="s">
        <v>1597</v>
      </c>
      <c r="L3529">
        <v>92</v>
      </c>
      <c r="M3529" t="s">
        <v>199</v>
      </c>
      <c r="N3529">
        <v>2225010</v>
      </c>
      <c r="O3529" t="s">
        <v>102</v>
      </c>
      <c r="P3529" t="s">
        <v>3830</v>
      </c>
      <c r="Q3529">
        <v>456</v>
      </c>
      <c r="R3529">
        <v>11</v>
      </c>
      <c r="S3529">
        <v>22018054</v>
      </c>
      <c r="U3529" t="s">
        <v>3831</v>
      </c>
      <c r="V3529">
        <v>1</v>
      </c>
      <c r="W3529" s="2">
        <v>0</v>
      </c>
      <c r="X3529" s="2">
        <v>0</v>
      </c>
      <c r="Y3529" s="2">
        <v>127</v>
      </c>
      <c r="Z3529" s="2">
        <v>125</v>
      </c>
      <c r="AA3529" s="2">
        <v>122</v>
      </c>
      <c r="AB3529" s="2">
        <v>119</v>
      </c>
      <c r="AC3529" s="2">
        <v>140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0</v>
      </c>
      <c r="AU3529" s="2">
        <v>0</v>
      </c>
      <c r="AV3529" s="2">
        <v>0</v>
      </c>
      <c r="AW3529" s="2">
        <v>0</v>
      </c>
      <c r="AX3529" s="2">
        <v>0</v>
      </c>
      <c r="AY3529" s="2">
        <v>0</v>
      </c>
      <c r="AZ3529" s="2">
        <v>0</v>
      </c>
      <c r="BA3529" s="2">
        <v>0</v>
      </c>
      <c r="BB3529" s="2">
        <v>0</v>
      </c>
      <c r="BC3529" s="2">
        <v>103</v>
      </c>
      <c r="BD3529" s="2">
        <v>0</v>
      </c>
      <c r="BE3529" s="2">
        <v>0</v>
      </c>
      <c r="BF3529" s="2">
        <v>0</v>
      </c>
      <c r="BG3529" s="2">
        <v>4</v>
      </c>
      <c r="BH3529" s="2">
        <v>6</v>
      </c>
      <c r="BI3529" s="2">
        <v>4</v>
      </c>
      <c r="BJ3529" s="2">
        <v>6</v>
      </c>
      <c r="BK3529" s="2">
        <v>6</v>
      </c>
      <c r="BL3529" s="2">
        <v>0</v>
      </c>
      <c r="BM3529" s="2">
        <v>0</v>
      </c>
      <c r="BN3529" s="2">
        <v>0</v>
      </c>
      <c r="BO3529" s="2">
        <v>0</v>
      </c>
      <c r="BP3529" s="2">
        <v>0</v>
      </c>
      <c r="BQ3529" s="2">
        <v>0</v>
      </c>
      <c r="BR3529" s="2">
        <v>0</v>
      </c>
      <c r="BS3529" s="2">
        <v>0</v>
      </c>
      <c r="BT3529" s="2">
        <v>0</v>
      </c>
      <c r="BU3529" s="2">
        <v>0</v>
      </c>
      <c r="BV3529" s="2">
        <v>0</v>
      </c>
      <c r="BW3529" s="2">
        <v>0</v>
      </c>
      <c r="BX3529" s="2">
        <v>0</v>
      </c>
      <c r="BY3529" s="2">
        <v>0</v>
      </c>
      <c r="BZ3529" s="2">
        <v>0</v>
      </c>
      <c r="CA3529" s="2">
        <v>0</v>
      </c>
      <c r="CB3529" s="2">
        <v>0</v>
      </c>
      <c r="CC3529" s="2">
        <v>0</v>
      </c>
      <c r="CD3529" s="2">
        <v>0</v>
      </c>
      <c r="CE3529" s="2">
        <v>0</v>
      </c>
      <c r="CF3529" s="2">
        <v>0</v>
      </c>
      <c r="CG3529" s="2">
        <v>0</v>
      </c>
      <c r="CH3529" s="2">
        <v>0</v>
      </c>
      <c r="CI3529" s="2">
        <v>0</v>
      </c>
      <c r="CJ3529" s="2">
        <v>0</v>
      </c>
      <c r="CK3529" s="2">
        <v>8</v>
      </c>
      <c r="CL3529" s="2">
        <v>0</v>
      </c>
    </row>
    <row r="3530" spans="1:90" x14ac:dyDescent="0.25">
      <c r="A3530" t="s">
        <v>115</v>
      </c>
      <c r="B3530">
        <v>10104</v>
      </c>
      <c r="C3530" t="s">
        <v>121</v>
      </c>
      <c r="D3530">
        <v>1</v>
      </c>
      <c r="E3530">
        <v>8</v>
      </c>
      <c r="F3530">
        <v>918748</v>
      </c>
      <c r="G3530">
        <v>35918748</v>
      </c>
      <c r="H3530" t="s">
        <v>19115</v>
      </c>
      <c r="I3530">
        <v>100</v>
      </c>
      <c r="J3530" t="s">
        <v>107</v>
      </c>
      <c r="K3530" t="s">
        <v>4953</v>
      </c>
      <c r="L3530">
        <v>39</v>
      </c>
      <c r="M3530" t="s">
        <v>123</v>
      </c>
      <c r="N3530">
        <v>2281214</v>
      </c>
      <c r="O3530" t="s">
        <v>92</v>
      </c>
      <c r="P3530" t="s">
        <v>19116</v>
      </c>
      <c r="Q3530">
        <v>138</v>
      </c>
      <c r="R3530">
        <v>11</v>
      </c>
      <c r="S3530">
        <v>22410021</v>
      </c>
      <c r="T3530">
        <v>22495635</v>
      </c>
      <c r="U3530" t="s">
        <v>19117</v>
      </c>
      <c r="V3530">
        <v>1</v>
      </c>
      <c r="W3530" s="2">
        <v>0</v>
      </c>
      <c r="X3530" s="2">
        <v>0</v>
      </c>
      <c r="Y3530" s="2">
        <v>144</v>
      </c>
      <c r="Z3530" s="2">
        <v>100</v>
      </c>
      <c r="AA3530" s="2">
        <v>109</v>
      </c>
      <c r="AB3530" s="2">
        <v>116</v>
      </c>
      <c r="AC3530" s="2">
        <v>124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0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0</v>
      </c>
      <c r="AU3530" s="2">
        <v>0</v>
      </c>
      <c r="AV3530" s="2">
        <v>0</v>
      </c>
      <c r="AW3530" s="2">
        <v>0</v>
      </c>
      <c r="AX3530" s="2">
        <v>0</v>
      </c>
      <c r="AY3530" s="2">
        <v>0</v>
      </c>
      <c r="AZ3530" s="2">
        <v>0</v>
      </c>
      <c r="BA3530" s="2">
        <v>0</v>
      </c>
      <c r="BB3530" s="2">
        <v>0</v>
      </c>
      <c r="BC3530" s="2">
        <v>94</v>
      </c>
      <c r="BD3530" s="2">
        <v>0</v>
      </c>
      <c r="BE3530" s="2">
        <v>0</v>
      </c>
      <c r="BF3530" s="2">
        <v>0</v>
      </c>
      <c r="BG3530" s="2">
        <v>5</v>
      </c>
      <c r="BH3530" s="2">
        <v>5</v>
      </c>
      <c r="BI3530" s="2">
        <v>4</v>
      </c>
      <c r="BJ3530" s="2">
        <v>5</v>
      </c>
      <c r="BK3530" s="2">
        <v>6</v>
      </c>
      <c r="BL3530" s="2">
        <v>0</v>
      </c>
      <c r="BM3530" s="2">
        <v>0</v>
      </c>
      <c r="BN3530" s="2">
        <v>0</v>
      </c>
      <c r="BO3530" s="2">
        <v>0</v>
      </c>
      <c r="BP3530" s="2">
        <v>0</v>
      </c>
      <c r="BQ3530" s="2">
        <v>0</v>
      </c>
      <c r="BR3530" s="2">
        <v>0</v>
      </c>
      <c r="BS3530" s="2">
        <v>0</v>
      </c>
      <c r="BT3530" s="2">
        <v>0</v>
      </c>
      <c r="BU3530" s="2">
        <v>0</v>
      </c>
      <c r="BV3530" s="2">
        <v>0</v>
      </c>
      <c r="BW3530" s="2">
        <v>0</v>
      </c>
      <c r="BX3530" s="2">
        <v>0</v>
      </c>
      <c r="BY3530" s="2">
        <v>0</v>
      </c>
      <c r="BZ3530" s="2">
        <v>0</v>
      </c>
      <c r="CA3530" s="2">
        <v>0</v>
      </c>
      <c r="CB3530" s="2">
        <v>0</v>
      </c>
      <c r="CC3530" s="2">
        <v>0</v>
      </c>
      <c r="CD3530" s="2">
        <v>0</v>
      </c>
      <c r="CE3530" s="2">
        <v>0</v>
      </c>
      <c r="CF3530" s="2">
        <v>0</v>
      </c>
      <c r="CG3530" s="2">
        <v>0</v>
      </c>
      <c r="CH3530" s="2">
        <v>0</v>
      </c>
      <c r="CI3530" s="2">
        <v>0</v>
      </c>
      <c r="CJ3530" s="2">
        <v>0</v>
      </c>
      <c r="CK3530" s="2">
        <v>5</v>
      </c>
      <c r="CL3530" s="2">
        <v>0</v>
      </c>
    </row>
    <row r="3531" spans="1:90" x14ac:dyDescent="0.25">
      <c r="A3531" t="s">
        <v>115</v>
      </c>
      <c r="B3531">
        <v>10104</v>
      </c>
      <c r="C3531" t="s">
        <v>121</v>
      </c>
      <c r="D3531">
        <v>1</v>
      </c>
      <c r="E3531">
        <v>8</v>
      </c>
      <c r="F3531">
        <v>913820</v>
      </c>
      <c r="G3531">
        <v>35913820</v>
      </c>
      <c r="H3531" t="s">
        <v>7647</v>
      </c>
      <c r="I3531">
        <v>100</v>
      </c>
      <c r="J3531" t="s">
        <v>107</v>
      </c>
      <c r="K3531" t="s">
        <v>2278</v>
      </c>
      <c r="L3531">
        <v>51</v>
      </c>
      <c r="M3531" t="s">
        <v>1654</v>
      </c>
      <c r="N3531">
        <v>2636030</v>
      </c>
      <c r="O3531" t="s">
        <v>92</v>
      </c>
      <c r="P3531" t="s">
        <v>7648</v>
      </c>
      <c r="Q3531" t="s">
        <v>127</v>
      </c>
      <c r="R3531">
        <v>11</v>
      </c>
      <c r="S3531">
        <v>22330095</v>
      </c>
      <c r="U3531" t="s">
        <v>7649</v>
      </c>
      <c r="V3531">
        <v>1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195</v>
      </c>
      <c r="AI3531" s="2">
        <v>278</v>
      </c>
      <c r="AJ3531" s="2">
        <v>241</v>
      </c>
      <c r="AK3531" s="2">
        <v>0</v>
      </c>
      <c r="AL3531" s="2">
        <v>0</v>
      </c>
      <c r="AM3531" s="2">
        <v>0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0</v>
      </c>
      <c r="AU3531" s="2">
        <v>0</v>
      </c>
      <c r="AV3531" s="2">
        <v>0</v>
      </c>
      <c r="AW3531" s="2">
        <v>0</v>
      </c>
      <c r="AX3531" s="2">
        <v>0</v>
      </c>
      <c r="AY3531" s="2">
        <v>0</v>
      </c>
      <c r="AZ3531" s="2">
        <v>0</v>
      </c>
      <c r="BA3531" s="2">
        <v>0</v>
      </c>
      <c r="BB3531" s="2">
        <v>0</v>
      </c>
      <c r="BC3531" s="2">
        <v>0</v>
      </c>
      <c r="BD3531" s="2">
        <v>0</v>
      </c>
      <c r="BE3531" s="2">
        <v>0</v>
      </c>
      <c r="BF3531" s="2">
        <v>0</v>
      </c>
      <c r="BG3531" s="2">
        <v>0</v>
      </c>
      <c r="BH3531" s="2">
        <v>0</v>
      </c>
      <c r="BI3531" s="2">
        <v>0</v>
      </c>
      <c r="BJ3531" s="2">
        <v>0</v>
      </c>
      <c r="BK3531" s="2">
        <v>0</v>
      </c>
      <c r="BL3531" s="2">
        <v>0</v>
      </c>
      <c r="BM3531" s="2">
        <v>0</v>
      </c>
      <c r="BN3531" s="2">
        <v>0</v>
      </c>
      <c r="BO3531" s="2">
        <v>0</v>
      </c>
      <c r="BP3531" s="2">
        <v>9</v>
      </c>
      <c r="BQ3531" s="2">
        <v>11</v>
      </c>
      <c r="BR3531" s="2">
        <v>8</v>
      </c>
      <c r="BS3531" s="2">
        <v>0</v>
      </c>
      <c r="BT3531" s="2">
        <v>0</v>
      </c>
      <c r="BU3531" s="2">
        <v>0</v>
      </c>
      <c r="BV3531" s="2">
        <v>0</v>
      </c>
      <c r="BW3531" s="2">
        <v>0</v>
      </c>
      <c r="BX3531" s="2">
        <v>0</v>
      </c>
      <c r="BY3531" s="2">
        <v>0</v>
      </c>
      <c r="BZ3531" s="2">
        <v>0</v>
      </c>
      <c r="CA3531" s="2">
        <v>0</v>
      </c>
      <c r="CB3531" s="2">
        <v>0</v>
      </c>
      <c r="CC3531" s="2">
        <v>0</v>
      </c>
      <c r="CD3531" s="2">
        <v>0</v>
      </c>
      <c r="CE3531" s="2">
        <v>0</v>
      </c>
      <c r="CF3531" s="2">
        <v>0</v>
      </c>
      <c r="CG3531" s="2">
        <v>0</v>
      </c>
      <c r="CH3531" s="2">
        <v>0</v>
      </c>
      <c r="CI3531" s="2">
        <v>0</v>
      </c>
      <c r="CJ3531" s="2">
        <v>0</v>
      </c>
      <c r="CK3531" s="2">
        <v>0</v>
      </c>
      <c r="CL3531" s="2">
        <v>0</v>
      </c>
    </row>
    <row r="3532" spans="1:90" x14ac:dyDescent="0.25">
      <c r="A3532" t="s">
        <v>115</v>
      </c>
      <c r="B3532">
        <v>10104</v>
      </c>
      <c r="C3532" t="s">
        <v>121</v>
      </c>
      <c r="D3532">
        <v>1</v>
      </c>
      <c r="E3532">
        <v>8</v>
      </c>
      <c r="F3532">
        <v>1089</v>
      </c>
      <c r="G3532">
        <v>35001089</v>
      </c>
      <c r="H3532" t="s">
        <v>11413</v>
      </c>
      <c r="I3532">
        <v>100</v>
      </c>
      <c r="J3532" t="s">
        <v>107</v>
      </c>
      <c r="K3532" t="s">
        <v>2442</v>
      </c>
      <c r="L3532">
        <v>39</v>
      </c>
      <c r="M3532" t="s">
        <v>123</v>
      </c>
      <c r="N3532">
        <v>2232000</v>
      </c>
      <c r="O3532" t="s">
        <v>92</v>
      </c>
      <c r="P3532" t="s">
        <v>11414</v>
      </c>
      <c r="Q3532">
        <v>584</v>
      </c>
      <c r="R3532">
        <v>11</v>
      </c>
      <c r="S3532">
        <v>22401033</v>
      </c>
      <c r="T3532">
        <v>22434730</v>
      </c>
      <c r="U3532" t="s">
        <v>11415</v>
      </c>
      <c r="V3532">
        <v>1</v>
      </c>
      <c r="W3532" s="2">
        <v>0</v>
      </c>
      <c r="X3532" s="2">
        <v>0</v>
      </c>
      <c r="Y3532" s="2">
        <v>55</v>
      </c>
      <c r="Z3532" s="2">
        <v>42</v>
      </c>
      <c r="AA3532" s="2">
        <v>60</v>
      </c>
      <c r="AB3532" s="2">
        <v>53</v>
      </c>
      <c r="AC3532" s="2">
        <v>75</v>
      </c>
      <c r="AD3532" s="2">
        <v>96</v>
      </c>
      <c r="AE3532" s="2">
        <v>68</v>
      </c>
      <c r="AF3532" s="2">
        <v>48</v>
      </c>
      <c r="AG3532" s="2">
        <v>60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0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0</v>
      </c>
      <c r="AU3532" s="2">
        <v>69</v>
      </c>
      <c r="AV3532" s="2">
        <v>0</v>
      </c>
      <c r="AW3532" s="2">
        <v>0</v>
      </c>
      <c r="AX3532" s="2">
        <v>0</v>
      </c>
      <c r="AY3532" s="2">
        <v>0</v>
      </c>
      <c r="AZ3532" s="2">
        <v>0</v>
      </c>
      <c r="BA3532" s="2">
        <v>0</v>
      </c>
      <c r="BB3532" s="2">
        <v>0</v>
      </c>
      <c r="BC3532" s="2">
        <v>0</v>
      </c>
      <c r="BD3532" s="2">
        <v>8</v>
      </c>
      <c r="BE3532" s="2">
        <v>0</v>
      </c>
      <c r="BF3532" s="2">
        <v>0</v>
      </c>
      <c r="BG3532" s="2">
        <v>2</v>
      </c>
      <c r="BH3532" s="2">
        <v>2</v>
      </c>
      <c r="BI3532" s="2">
        <v>2</v>
      </c>
      <c r="BJ3532" s="2">
        <v>3</v>
      </c>
      <c r="BK3532" s="2">
        <v>5</v>
      </c>
      <c r="BL3532" s="2">
        <v>6</v>
      </c>
      <c r="BM3532" s="2">
        <v>4</v>
      </c>
      <c r="BN3532" s="2">
        <v>2</v>
      </c>
      <c r="BO3532" s="2">
        <v>4</v>
      </c>
      <c r="BP3532" s="2">
        <v>0</v>
      </c>
      <c r="BQ3532" s="2">
        <v>0</v>
      </c>
      <c r="BR3532" s="2">
        <v>0</v>
      </c>
      <c r="BS3532" s="2">
        <v>0</v>
      </c>
      <c r="BT3532" s="2">
        <v>0</v>
      </c>
      <c r="BU3532" s="2">
        <v>0</v>
      </c>
      <c r="BV3532" s="2">
        <v>0</v>
      </c>
      <c r="BW3532" s="2">
        <v>0</v>
      </c>
      <c r="BX3532" s="2">
        <v>0</v>
      </c>
      <c r="BY3532" s="2">
        <v>0</v>
      </c>
      <c r="BZ3532" s="2">
        <v>0</v>
      </c>
      <c r="CA3532" s="2">
        <v>0</v>
      </c>
      <c r="CB3532" s="2">
        <v>0</v>
      </c>
      <c r="CC3532" s="2">
        <v>2</v>
      </c>
      <c r="CD3532" s="2">
        <v>0</v>
      </c>
      <c r="CE3532" s="2">
        <v>0</v>
      </c>
      <c r="CF3532" s="2">
        <v>0</v>
      </c>
      <c r="CG3532" s="2">
        <v>0</v>
      </c>
      <c r="CH3532" s="2">
        <v>0</v>
      </c>
      <c r="CI3532" s="2">
        <v>0</v>
      </c>
      <c r="CJ3532" s="2">
        <v>0</v>
      </c>
      <c r="CK3532" s="2">
        <v>0</v>
      </c>
      <c r="CL3532" s="2">
        <v>4</v>
      </c>
    </row>
    <row r="3533" spans="1:90" x14ac:dyDescent="0.25">
      <c r="A3533" t="s">
        <v>115</v>
      </c>
      <c r="B3533">
        <v>10104</v>
      </c>
      <c r="C3533" t="s">
        <v>121</v>
      </c>
      <c r="D3533">
        <v>1</v>
      </c>
      <c r="E3533">
        <v>8</v>
      </c>
      <c r="F3533">
        <v>36821</v>
      </c>
      <c r="G3533">
        <v>35036821</v>
      </c>
      <c r="H3533" t="s">
        <v>825</v>
      </c>
      <c r="I3533">
        <v>100</v>
      </c>
      <c r="J3533" t="s">
        <v>107</v>
      </c>
      <c r="K3533" t="s">
        <v>826</v>
      </c>
      <c r="L3533">
        <v>13</v>
      </c>
      <c r="M3533" t="s">
        <v>401</v>
      </c>
      <c r="N3533">
        <v>2611003</v>
      </c>
      <c r="O3533" t="s">
        <v>102</v>
      </c>
      <c r="P3533" t="s">
        <v>827</v>
      </c>
      <c r="Q3533">
        <v>2355</v>
      </c>
      <c r="R3533">
        <v>11</v>
      </c>
      <c r="S3533">
        <v>22334683</v>
      </c>
      <c r="U3533" t="s">
        <v>828</v>
      </c>
      <c r="V3533">
        <v>1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29</v>
      </c>
      <c r="AE3533" s="2">
        <v>36</v>
      </c>
      <c r="AF3533" s="2">
        <v>30</v>
      </c>
      <c r="AG3533" s="2">
        <v>29</v>
      </c>
      <c r="AH3533" s="2">
        <v>397</v>
      </c>
      <c r="AI3533" s="2">
        <v>373</v>
      </c>
      <c r="AJ3533" s="2">
        <v>403</v>
      </c>
      <c r="AK3533" s="2">
        <v>0</v>
      </c>
      <c r="AL3533" s="2">
        <v>0</v>
      </c>
      <c r="AM3533" s="2">
        <v>0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0</v>
      </c>
      <c r="AU3533" s="2">
        <v>0</v>
      </c>
      <c r="AV3533" s="2">
        <v>0</v>
      </c>
      <c r="AW3533" s="2">
        <v>0</v>
      </c>
      <c r="AX3533" s="2">
        <v>0</v>
      </c>
      <c r="AY3533" s="2">
        <v>0</v>
      </c>
      <c r="AZ3533" s="2">
        <v>0</v>
      </c>
      <c r="BA3533" s="2">
        <v>0</v>
      </c>
      <c r="BB3533" s="2">
        <v>0</v>
      </c>
      <c r="BC3533" s="2">
        <v>0</v>
      </c>
      <c r="BD3533" s="2">
        <v>0</v>
      </c>
      <c r="BE3533" s="2">
        <v>0</v>
      </c>
      <c r="BF3533" s="2">
        <v>0</v>
      </c>
      <c r="BG3533" s="2">
        <v>0</v>
      </c>
      <c r="BH3533" s="2">
        <v>0</v>
      </c>
      <c r="BI3533" s="2">
        <v>0</v>
      </c>
      <c r="BJ3533" s="2">
        <v>0</v>
      </c>
      <c r="BK3533" s="2">
        <v>0</v>
      </c>
      <c r="BL3533" s="2">
        <v>1</v>
      </c>
      <c r="BM3533" s="2">
        <v>1</v>
      </c>
      <c r="BN3533" s="2">
        <v>2</v>
      </c>
      <c r="BO3533" s="2">
        <v>1</v>
      </c>
      <c r="BP3533" s="2">
        <v>17</v>
      </c>
      <c r="BQ3533" s="2">
        <v>14</v>
      </c>
      <c r="BR3533" s="2">
        <v>14</v>
      </c>
      <c r="BS3533" s="2">
        <v>0</v>
      </c>
      <c r="BT3533" s="2">
        <v>0</v>
      </c>
      <c r="BU3533" s="2">
        <v>0</v>
      </c>
      <c r="BV3533" s="2">
        <v>0</v>
      </c>
      <c r="BW3533" s="2">
        <v>0</v>
      </c>
      <c r="BX3533" s="2">
        <v>0</v>
      </c>
      <c r="BY3533" s="2">
        <v>0</v>
      </c>
      <c r="BZ3533" s="2">
        <v>0</v>
      </c>
      <c r="CA3533" s="2">
        <v>0</v>
      </c>
      <c r="CB3533" s="2">
        <v>0</v>
      </c>
      <c r="CC3533" s="2">
        <v>0</v>
      </c>
      <c r="CD3533" s="2">
        <v>0</v>
      </c>
      <c r="CE3533" s="2">
        <v>0</v>
      </c>
      <c r="CF3533" s="2">
        <v>0</v>
      </c>
      <c r="CG3533" s="2">
        <v>0</v>
      </c>
      <c r="CH3533" s="2">
        <v>0</v>
      </c>
      <c r="CI3533" s="2">
        <v>0</v>
      </c>
      <c r="CJ3533" s="2">
        <v>0</v>
      </c>
      <c r="CK3533" s="2">
        <v>0</v>
      </c>
      <c r="CL3533" s="2">
        <v>0</v>
      </c>
    </row>
    <row r="3534" spans="1:90" x14ac:dyDescent="0.25">
      <c r="A3534" t="s">
        <v>115</v>
      </c>
      <c r="B3534">
        <v>10104</v>
      </c>
      <c r="C3534" t="s">
        <v>121</v>
      </c>
      <c r="D3534">
        <v>1</v>
      </c>
      <c r="E3534">
        <v>8</v>
      </c>
      <c r="F3534">
        <v>916729</v>
      </c>
      <c r="G3534">
        <v>35916729</v>
      </c>
      <c r="H3534" t="s">
        <v>5324</v>
      </c>
      <c r="I3534">
        <v>100</v>
      </c>
      <c r="J3534" t="s">
        <v>107</v>
      </c>
      <c r="K3534" t="s">
        <v>4953</v>
      </c>
      <c r="L3534">
        <v>39</v>
      </c>
      <c r="M3534" t="s">
        <v>123</v>
      </c>
      <c r="N3534">
        <v>2281200</v>
      </c>
      <c r="O3534" t="s">
        <v>92</v>
      </c>
      <c r="P3534" t="s">
        <v>5087</v>
      </c>
      <c r="Q3534">
        <v>100</v>
      </c>
      <c r="R3534">
        <v>11</v>
      </c>
      <c r="S3534">
        <v>22495502</v>
      </c>
      <c r="U3534" t="s">
        <v>5325</v>
      </c>
      <c r="V3534">
        <v>1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183</v>
      </c>
      <c r="AE3534" s="2">
        <v>154</v>
      </c>
      <c r="AF3534" s="2">
        <v>122</v>
      </c>
      <c r="AG3534" s="2">
        <v>99</v>
      </c>
      <c r="AH3534" s="2">
        <v>219</v>
      </c>
      <c r="AI3534" s="2">
        <v>189</v>
      </c>
      <c r="AJ3534" s="2">
        <v>195</v>
      </c>
      <c r="AK3534" s="2">
        <v>0</v>
      </c>
      <c r="AL3534" s="2">
        <v>0</v>
      </c>
      <c r="AM3534" s="2">
        <v>0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0</v>
      </c>
      <c r="AU3534" s="2">
        <v>206</v>
      </c>
      <c r="AV3534" s="2">
        <v>0</v>
      </c>
      <c r="AW3534" s="2">
        <v>0</v>
      </c>
      <c r="AX3534" s="2">
        <v>0</v>
      </c>
      <c r="AY3534" s="2">
        <v>0</v>
      </c>
      <c r="AZ3534" s="2">
        <v>0</v>
      </c>
      <c r="BA3534" s="2">
        <v>0</v>
      </c>
      <c r="BB3534" s="2">
        <v>0</v>
      </c>
      <c r="BC3534" s="2">
        <v>160</v>
      </c>
      <c r="BD3534" s="2">
        <v>15</v>
      </c>
      <c r="BE3534" s="2">
        <v>0</v>
      </c>
      <c r="BF3534" s="2">
        <v>0</v>
      </c>
      <c r="BG3534" s="2">
        <v>0</v>
      </c>
      <c r="BH3534" s="2">
        <v>0</v>
      </c>
      <c r="BI3534" s="2">
        <v>0</v>
      </c>
      <c r="BJ3534" s="2">
        <v>0</v>
      </c>
      <c r="BK3534" s="2">
        <v>0</v>
      </c>
      <c r="BL3534" s="2">
        <v>13</v>
      </c>
      <c r="BM3534" s="2">
        <v>7</v>
      </c>
      <c r="BN3534" s="2">
        <v>5</v>
      </c>
      <c r="BO3534" s="2">
        <v>6</v>
      </c>
      <c r="BP3534" s="2">
        <v>11</v>
      </c>
      <c r="BQ3534" s="2">
        <v>7</v>
      </c>
      <c r="BR3534" s="2">
        <v>7</v>
      </c>
      <c r="BS3534" s="2">
        <v>0</v>
      </c>
      <c r="BT3534" s="2">
        <v>0</v>
      </c>
      <c r="BU3534" s="2">
        <v>0</v>
      </c>
      <c r="BV3534" s="2">
        <v>0</v>
      </c>
      <c r="BW3534" s="2">
        <v>0</v>
      </c>
      <c r="BX3534" s="2">
        <v>0</v>
      </c>
      <c r="BY3534" s="2">
        <v>0</v>
      </c>
      <c r="BZ3534" s="2">
        <v>0</v>
      </c>
      <c r="CA3534" s="2">
        <v>0</v>
      </c>
      <c r="CB3534" s="2">
        <v>0</v>
      </c>
      <c r="CC3534" s="2">
        <v>6</v>
      </c>
      <c r="CD3534" s="2">
        <v>0</v>
      </c>
      <c r="CE3534" s="2">
        <v>0</v>
      </c>
      <c r="CF3534" s="2">
        <v>0</v>
      </c>
      <c r="CG3534" s="2">
        <v>0</v>
      </c>
      <c r="CH3534" s="2">
        <v>0</v>
      </c>
      <c r="CI3534" s="2">
        <v>0</v>
      </c>
      <c r="CJ3534" s="2">
        <v>0</v>
      </c>
      <c r="CK3534" s="2">
        <v>12</v>
      </c>
      <c r="CL3534" s="2">
        <v>5</v>
      </c>
    </row>
    <row r="3535" spans="1:90" x14ac:dyDescent="0.25">
      <c r="A3535" t="s">
        <v>115</v>
      </c>
      <c r="B3535">
        <v>10104</v>
      </c>
      <c r="C3535" t="s">
        <v>121</v>
      </c>
      <c r="D3535">
        <v>1</v>
      </c>
      <c r="E3535">
        <v>8</v>
      </c>
      <c r="F3535">
        <v>906797</v>
      </c>
      <c r="G3535">
        <v>35906797</v>
      </c>
      <c r="H3535" t="s">
        <v>13883</v>
      </c>
      <c r="I3535">
        <v>100</v>
      </c>
      <c r="J3535" t="s">
        <v>107</v>
      </c>
      <c r="K3535" t="s">
        <v>9944</v>
      </c>
      <c r="L3535">
        <v>81</v>
      </c>
      <c r="M3535" t="s">
        <v>354</v>
      </c>
      <c r="N3535">
        <v>2356070</v>
      </c>
      <c r="O3535" t="s">
        <v>92</v>
      </c>
      <c r="P3535" t="s">
        <v>13884</v>
      </c>
      <c r="Q3535">
        <v>218</v>
      </c>
      <c r="R3535">
        <v>11</v>
      </c>
      <c r="S3535">
        <v>22043826</v>
      </c>
      <c r="T3535">
        <v>29535219</v>
      </c>
      <c r="U3535" t="s">
        <v>13885</v>
      </c>
      <c r="V3535">
        <v>1</v>
      </c>
      <c r="W3535" s="2">
        <v>0</v>
      </c>
      <c r="X3535" s="2">
        <v>0</v>
      </c>
      <c r="Y3535" s="2">
        <v>41</v>
      </c>
      <c r="Z3535" s="2">
        <v>38</v>
      </c>
      <c r="AA3535" s="2">
        <v>60</v>
      </c>
      <c r="AB3535" s="2">
        <v>49</v>
      </c>
      <c r="AC3535" s="2">
        <v>57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0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0</v>
      </c>
      <c r="AU3535" s="2">
        <v>0</v>
      </c>
      <c r="AV3535" s="2">
        <v>0</v>
      </c>
      <c r="AW3535" s="2">
        <v>0</v>
      </c>
      <c r="AX3535" s="2">
        <v>0</v>
      </c>
      <c r="AY3535" s="2">
        <v>0</v>
      </c>
      <c r="AZ3535" s="2">
        <v>0</v>
      </c>
      <c r="BA3535" s="2">
        <v>0</v>
      </c>
      <c r="BB3535" s="2">
        <v>0</v>
      </c>
      <c r="BC3535" s="2">
        <v>0</v>
      </c>
      <c r="BD3535" s="2">
        <v>22</v>
      </c>
      <c r="BE3535" s="2">
        <v>0</v>
      </c>
      <c r="BF3535" s="2">
        <v>0</v>
      </c>
      <c r="BG3535" s="2">
        <v>3</v>
      </c>
      <c r="BH3535" s="2">
        <v>4</v>
      </c>
      <c r="BI3535" s="2">
        <v>6</v>
      </c>
      <c r="BJ3535" s="2">
        <v>4</v>
      </c>
      <c r="BK3535" s="2">
        <v>4</v>
      </c>
      <c r="BL3535" s="2">
        <v>0</v>
      </c>
      <c r="BM3535" s="2">
        <v>0</v>
      </c>
      <c r="BN3535" s="2">
        <v>0</v>
      </c>
      <c r="BO3535" s="2">
        <v>0</v>
      </c>
      <c r="BP3535" s="2">
        <v>0</v>
      </c>
      <c r="BQ3535" s="2">
        <v>0</v>
      </c>
      <c r="BR3535" s="2">
        <v>0</v>
      </c>
      <c r="BS3535" s="2">
        <v>0</v>
      </c>
      <c r="BT3535" s="2">
        <v>0</v>
      </c>
      <c r="BU3535" s="2">
        <v>0</v>
      </c>
      <c r="BV3535" s="2">
        <v>0</v>
      </c>
      <c r="BW3535" s="2">
        <v>0</v>
      </c>
      <c r="BX3535" s="2">
        <v>0</v>
      </c>
      <c r="BY3535" s="2">
        <v>0</v>
      </c>
      <c r="BZ3535" s="2">
        <v>0</v>
      </c>
      <c r="CA3535" s="2">
        <v>0</v>
      </c>
      <c r="CB3535" s="2">
        <v>0</v>
      </c>
      <c r="CC3535" s="2">
        <v>0</v>
      </c>
      <c r="CD3535" s="2">
        <v>0</v>
      </c>
      <c r="CE3535" s="2">
        <v>0</v>
      </c>
      <c r="CF3535" s="2">
        <v>0</v>
      </c>
      <c r="CG3535" s="2">
        <v>0</v>
      </c>
      <c r="CH3535" s="2">
        <v>0</v>
      </c>
      <c r="CI3535" s="2">
        <v>0</v>
      </c>
      <c r="CJ3535" s="2">
        <v>0</v>
      </c>
      <c r="CK3535" s="2">
        <v>0</v>
      </c>
      <c r="CL3535" s="2">
        <v>5</v>
      </c>
    </row>
    <row r="3536" spans="1:90" x14ac:dyDescent="0.25">
      <c r="A3536" t="s">
        <v>115</v>
      </c>
      <c r="B3536">
        <v>10104</v>
      </c>
      <c r="C3536" t="s">
        <v>121</v>
      </c>
      <c r="D3536">
        <v>1</v>
      </c>
      <c r="E3536">
        <v>8</v>
      </c>
      <c r="F3536">
        <v>48616</v>
      </c>
      <c r="G3536">
        <v>35048616</v>
      </c>
      <c r="H3536" t="s">
        <v>13508</v>
      </c>
      <c r="I3536">
        <v>100</v>
      </c>
      <c r="J3536" t="s">
        <v>107</v>
      </c>
      <c r="K3536" t="s">
        <v>1993</v>
      </c>
      <c r="L3536">
        <v>81</v>
      </c>
      <c r="M3536" t="s">
        <v>354</v>
      </c>
      <c r="N3536">
        <v>2318020</v>
      </c>
      <c r="O3536" t="s">
        <v>92</v>
      </c>
      <c r="P3536" t="s">
        <v>13509</v>
      </c>
      <c r="Q3536">
        <v>384</v>
      </c>
      <c r="R3536">
        <v>11</v>
      </c>
      <c r="S3536">
        <v>22431428</v>
      </c>
      <c r="T3536">
        <v>22437666</v>
      </c>
      <c r="U3536" t="s">
        <v>13510</v>
      </c>
      <c r="V3536">
        <v>1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170</v>
      </c>
      <c r="AE3536" s="2">
        <v>207</v>
      </c>
      <c r="AF3536" s="2">
        <v>141</v>
      </c>
      <c r="AG3536" s="2">
        <v>103</v>
      </c>
      <c r="AH3536" s="2">
        <v>159</v>
      </c>
      <c r="AI3536" s="2">
        <v>149</v>
      </c>
      <c r="AJ3536" s="2">
        <v>153</v>
      </c>
      <c r="AK3536" s="2">
        <v>0</v>
      </c>
      <c r="AL3536" s="2">
        <v>0</v>
      </c>
      <c r="AM3536" s="2">
        <v>0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0</v>
      </c>
      <c r="AU3536" s="2">
        <v>0</v>
      </c>
      <c r="AV3536" s="2">
        <v>0</v>
      </c>
      <c r="AW3536" s="2">
        <v>0</v>
      </c>
      <c r="AX3536" s="2">
        <v>0</v>
      </c>
      <c r="AY3536" s="2">
        <v>0</v>
      </c>
      <c r="AZ3536" s="2">
        <v>0</v>
      </c>
      <c r="BA3536" s="2">
        <v>0</v>
      </c>
      <c r="BB3536" s="2">
        <v>0</v>
      </c>
      <c r="BC3536" s="2">
        <v>164</v>
      </c>
      <c r="BD3536" s="2">
        <v>25</v>
      </c>
      <c r="BE3536" s="2">
        <v>0</v>
      </c>
      <c r="BF3536" s="2">
        <v>0</v>
      </c>
      <c r="BG3536" s="2">
        <v>0</v>
      </c>
      <c r="BH3536" s="2">
        <v>0</v>
      </c>
      <c r="BI3536" s="2">
        <v>0</v>
      </c>
      <c r="BJ3536" s="2">
        <v>0</v>
      </c>
      <c r="BK3536" s="2">
        <v>0</v>
      </c>
      <c r="BL3536" s="2">
        <v>7</v>
      </c>
      <c r="BM3536" s="2">
        <v>9</v>
      </c>
      <c r="BN3536" s="2">
        <v>7</v>
      </c>
      <c r="BO3536" s="2">
        <v>6</v>
      </c>
      <c r="BP3536" s="2">
        <v>7</v>
      </c>
      <c r="BQ3536" s="2">
        <v>7</v>
      </c>
      <c r="BR3536" s="2">
        <v>7</v>
      </c>
      <c r="BS3536" s="2">
        <v>0</v>
      </c>
      <c r="BT3536" s="2">
        <v>0</v>
      </c>
      <c r="BU3536" s="2">
        <v>0</v>
      </c>
      <c r="BV3536" s="2">
        <v>0</v>
      </c>
      <c r="BW3536" s="2">
        <v>0</v>
      </c>
      <c r="BX3536" s="2">
        <v>0</v>
      </c>
      <c r="BY3536" s="2">
        <v>0</v>
      </c>
      <c r="BZ3536" s="2">
        <v>0</v>
      </c>
      <c r="CA3536" s="2">
        <v>0</v>
      </c>
      <c r="CB3536" s="2">
        <v>0</v>
      </c>
      <c r="CC3536" s="2">
        <v>0</v>
      </c>
      <c r="CD3536" s="2">
        <v>0</v>
      </c>
      <c r="CE3536" s="2">
        <v>0</v>
      </c>
      <c r="CF3536" s="2">
        <v>0</v>
      </c>
      <c r="CG3536" s="2">
        <v>0</v>
      </c>
      <c r="CH3536" s="2">
        <v>0</v>
      </c>
      <c r="CI3536" s="2">
        <v>0</v>
      </c>
      <c r="CJ3536" s="2">
        <v>0</v>
      </c>
      <c r="CK3536" s="2">
        <v>9</v>
      </c>
      <c r="CL3536" s="2">
        <v>6</v>
      </c>
    </row>
    <row r="3537" spans="1:90" x14ac:dyDescent="0.25">
      <c r="A3537" t="s">
        <v>115</v>
      </c>
      <c r="B3537">
        <v>10104</v>
      </c>
      <c r="C3537" t="s">
        <v>121</v>
      </c>
      <c r="D3537">
        <v>1</v>
      </c>
      <c r="E3537">
        <v>8</v>
      </c>
      <c r="F3537">
        <v>1259</v>
      </c>
      <c r="G3537">
        <v>35001259</v>
      </c>
      <c r="H3537" t="s">
        <v>2828</v>
      </c>
      <c r="I3537">
        <v>100</v>
      </c>
      <c r="J3537" t="s">
        <v>107</v>
      </c>
      <c r="K3537" t="s">
        <v>2829</v>
      </c>
      <c r="L3537">
        <v>82</v>
      </c>
      <c r="M3537" t="s">
        <v>477</v>
      </c>
      <c r="N3537">
        <v>2206010</v>
      </c>
      <c r="O3537" t="s">
        <v>92</v>
      </c>
      <c r="P3537" t="s">
        <v>2830</v>
      </c>
      <c r="Q3537">
        <v>483</v>
      </c>
      <c r="R3537">
        <v>11</v>
      </c>
      <c r="S3537">
        <v>29817452</v>
      </c>
      <c r="T3537">
        <v>29833552</v>
      </c>
      <c r="U3537" t="s">
        <v>2831</v>
      </c>
      <c r="V3537">
        <v>1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86</v>
      </c>
      <c r="AE3537" s="2">
        <v>96</v>
      </c>
      <c r="AF3537" s="2">
        <v>133</v>
      </c>
      <c r="AG3537" s="2">
        <v>63</v>
      </c>
      <c r="AH3537" s="2">
        <v>164</v>
      </c>
      <c r="AI3537" s="2">
        <v>99</v>
      </c>
      <c r="AJ3537" s="2">
        <v>120</v>
      </c>
      <c r="AK3537" s="2">
        <v>0</v>
      </c>
      <c r="AL3537" s="2">
        <v>0</v>
      </c>
      <c r="AM3537" s="2">
        <v>0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0</v>
      </c>
      <c r="AU3537" s="2">
        <v>0</v>
      </c>
      <c r="AV3537" s="2">
        <v>0</v>
      </c>
      <c r="AW3537" s="2">
        <v>0</v>
      </c>
      <c r="AX3537" s="2">
        <v>0</v>
      </c>
      <c r="AY3537" s="2">
        <v>0</v>
      </c>
      <c r="AZ3537" s="2">
        <v>0</v>
      </c>
      <c r="BA3537" s="2">
        <v>0</v>
      </c>
      <c r="BB3537" s="2">
        <v>0</v>
      </c>
      <c r="BC3537" s="2">
        <v>246</v>
      </c>
      <c r="BD3537" s="2">
        <v>0</v>
      </c>
      <c r="BE3537" s="2">
        <v>0</v>
      </c>
      <c r="BF3537" s="2">
        <v>0</v>
      </c>
      <c r="BG3537" s="2">
        <v>0</v>
      </c>
      <c r="BH3537" s="2">
        <v>0</v>
      </c>
      <c r="BI3537" s="2">
        <v>0</v>
      </c>
      <c r="BJ3537" s="2">
        <v>0</v>
      </c>
      <c r="BK3537" s="2">
        <v>0</v>
      </c>
      <c r="BL3537" s="2">
        <v>6</v>
      </c>
      <c r="BM3537" s="2">
        <v>3</v>
      </c>
      <c r="BN3537" s="2">
        <v>4</v>
      </c>
      <c r="BO3537" s="2">
        <v>4</v>
      </c>
      <c r="BP3537" s="2">
        <v>7</v>
      </c>
      <c r="BQ3537" s="2">
        <v>4</v>
      </c>
      <c r="BR3537" s="2">
        <v>6</v>
      </c>
      <c r="BS3537" s="2">
        <v>0</v>
      </c>
      <c r="BT3537" s="2">
        <v>0</v>
      </c>
      <c r="BU3537" s="2">
        <v>0</v>
      </c>
      <c r="BV3537" s="2">
        <v>0</v>
      </c>
      <c r="BW3537" s="2">
        <v>0</v>
      </c>
      <c r="BX3537" s="2">
        <v>0</v>
      </c>
      <c r="BY3537" s="2">
        <v>0</v>
      </c>
      <c r="BZ3537" s="2">
        <v>0</v>
      </c>
      <c r="CA3537" s="2">
        <v>0</v>
      </c>
      <c r="CB3537" s="2">
        <v>0</v>
      </c>
      <c r="CC3537" s="2">
        <v>0</v>
      </c>
      <c r="CD3537" s="2">
        <v>0</v>
      </c>
      <c r="CE3537" s="2">
        <v>0</v>
      </c>
      <c r="CF3537" s="2">
        <v>0</v>
      </c>
      <c r="CG3537" s="2">
        <v>0</v>
      </c>
      <c r="CH3537" s="2">
        <v>0</v>
      </c>
      <c r="CI3537" s="2">
        <v>0</v>
      </c>
      <c r="CJ3537" s="2">
        <v>0</v>
      </c>
      <c r="CK3537" s="2">
        <v>16</v>
      </c>
      <c r="CL3537" s="2">
        <v>0</v>
      </c>
    </row>
    <row r="3538" spans="1:90" x14ac:dyDescent="0.25">
      <c r="A3538" t="s">
        <v>115</v>
      </c>
      <c r="B3538">
        <v>10104</v>
      </c>
      <c r="C3538" t="s">
        <v>121</v>
      </c>
      <c r="D3538">
        <v>1</v>
      </c>
      <c r="E3538">
        <v>8</v>
      </c>
      <c r="F3538">
        <v>1041</v>
      </c>
      <c r="G3538">
        <v>35001041</v>
      </c>
      <c r="H3538" t="s">
        <v>19233</v>
      </c>
      <c r="I3538">
        <v>100</v>
      </c>
      <c r="J3538" t="s">
        <v>107</v>
      </c>
      <c r="K3538" t="s">
        <v>2442</v>
      </c>
      <c r="L3538">
        <v>39</v>
      </c>
      <c r="M3538" t="s">
        <v>123</v>
      </c>
      <c r="N3538">
        <v>2232050</v>
      </c>
      <c r="O3538" t="s">
        <v>92</v>
      </c>
      <c r="P3538" t="s">
        <v>19234</v>
      </c>
      <c r="Q3538">
        <v>391</v>
      </c>
      <c r="R3538">
        <v>11</v>
      </c>
      <c r="S3538">
        <v>22427216</v>
      </c>
      <c r="T3538">
        <v>22494099</v>
      </c>
      <c r="U3538" t="s">
        <v>19235</v>
      </c>
      <c r="V3538">
        <v>1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63</v>
      </c>
      <c r="AE3538" s="2">
        <v>62</v>
      </c>
      <c r="AF3538" s="2">
        <v>53</v>
      </c>
      <c r="AG3538" s="2">
        <v>47</v>
      </c>
      <c r="AH3538" s="2">
        <v>228</v>
      </c>
      <c r="AI3538" s="2">
        <v>172</v>
      </c>
      <c r="AJ3538" s="2">
        <v>141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0</v>
      </c>
      <c r="AU3538" s="2">
        <v>0</v>
      </c>
      <c r="AV3538" s="2">
        <v>0</v>
      </c>
      <c r="AW3538" s="2">
        <v>0</v>
      </c>
      <c r="AX3538" s="2">
        <v>0</v>
      </c>
      <c r="AY3538" s="2">
        <v>0</v>
      </c>
      <c r="AZ3538" s="2">
        <v>0</v>
      </c>
      <c r="BA3538" s="2">
        <v>0</v>
      </c>
      <c r="BB3538" s="2">
        <v>0</v>
      </c>
      <c r="BC3538" s="2">
        <v>35</v>
      </c>
      <c r="BD3538" s="2">
        <v>7</v>
      </c>
      <c r="BE3538" s="2">
        <v>0</v>
      </c>
      <c r="BF3538" s="2">
        <v>0</v>
      </c>
      <c r="BG3538" s="2">
        <v>0</v>
      </c>
      <c r="BH3538" s="2">
        <v>0</v>
      </c>
      <c r="BI3538" s="2">
        <v>0</v>
      </c>
      <c r="BJ3538" s="2">
        <v>0</v>
      </c>
      <c r="BK3538" s="2">
        <v>0</v>
      </c>
      <c r="BL3538" s="2">
        <v>3</v>
      </c>
      <c r="BM3538" s="2">
        <v>2</v>
      </c>
      <c r="BN3538" s="2">
        <v>3</v>
      </c>
      <c r="BO3538" s="2">
        <v>3</v>
      </c>
      <c r="BP3538" s="2">
        <v>15</v>
      </c>
      <c r="BQ3538" s="2">
        <v>8</v>
      </c>
      <c r="BR3538" s="2">
        <v>5</v>
      </c>
      <c r="BS3538" s="2">
        <v>0</v>
      </c>
      <c r="BT3538" s="2">
        <v>0</v>
      </c>
      <c r="BU3538" s="2">
        <v>0</v>
      </c>
      <c r="BV3538" s="2">
        <v>0</v>
      </c>
      <c r="BW3538" s="2">
        <v>0</v>
      </c>
      <c r="BX3538" s="2">
        <v>0</v>
      </c>
      <c r="BY3538" s="2">
        <v>0</v>
      </c>
      <c r="BZ3538" s="2">
        <v>0</v>
      </c>
      <c r="CA3538" s="2">
        <v>0</v>
      </c>
      <c r="CB3538" s="2">
        <v>0</v>
      </c>
      <c r="CC3538" s="2">
        <v>0</v>
      </c>
      <c r="CD3538" s="2">
        <v>0</v>
      </c>
      <c r="CE3538" s="2">
        <v>0</v>
      </c>
      <c r="CF3538" s="2">
        <v>0</v>
      </c>
      <c r="CG3538" s="2">
        <v>0</v>
      </c>
      <c r="CH3538" s="2">
        <v>0</v>
      </c>
      <c r="CI3538" s="2">
        <v>0</v>
      </c>
      <c r="CJ3538" s="2">
        <v>0</v>
      </c>
      <c r="CK3538" s="2">
        <v>2</v>
      </c>
      <c r="CL3538" s="2">
        <v>2</v>
      </c>
    </row>
    <row r="3539" spans="1:90" x14ac:dyDescent="0.25">
      <c r="A3539" t="s">
        <v>115</v>
      </c>
      <c r="B3539">
        <v>10104</v>
      </c>
      <c r="C3539" t="s">
        <v>121</v>
      </c>
      <c r="D3539">
        <v>1</v>
      </c>
      <c r="E3539">
        <v>8</v>
      </c>
      <c r="F3539">
        <v>1348</v>
      </c>
      <c r="G3539">
        <v>35001348</v>
      </c>
      <c r="H3539" t="s">
        <v>8665</v>
      </c>
      <c r="I3539">
        <v>100</v>
      </c>
      <c r="J3539" t="s">
        <v>107</v>
      </c>
      <c r="K3539" t="s">
        <v>8666</v>
      </c>
      <c r="L3539">
        <v>39</v>
      </c>
      <c r="M3539" t="s">
        <v>123</v>
      </c>
      <c r="N3539">
        <v>2281110</v>
      </c>
      <c r="O3539" t="s">
        <v>92</v>
      </c>
      <c r="P3539" t="s">
        <v>8667</v>
      </c>
      <c r="Q3539">
        <v>84</v>
      </c>
      <c r="R3539">
        <v>11</v>
      </c>
      <c r="S3539">
        <v>22411633</v>
      </c>
      <c r="T3539">
        <v>22413313</v>
      </c>
      <c r="U3539" t="s">
        <v>8668</v>
      </c>
      <c r="V3539">
        <v>1</v>
      </c>
      <c r="W3539" s="2">
        <v>0</v>
      </c>
      <c r="X3539" s="2">
        <v>0</v>
      </c>
      <c r="Y3539" s="2">
        <v>112</v>
      </c>
      <c r="Z3539" s="2">
        <v>87</v>
      </c>
      <c r="AA3539" s="2">
        <v>84</v>
      </c>
      <c r="AB3539" s="2">
        <v>118</v>
      </c>
      <c r="AC3539" s="2">
        <v>102</v>
      </c>
      <c r="AD3539" s="2">
        <v>137</v>
      </c>
      <c r="AE3539" s="2">
        <v>129</v>
      </c>
      <c r="AF3539" s="2">
        <v>104</v>
      </c>
      <c r="AG3539" s="2">
        <v>114</v>
      </c>
      <c r="AH3539" s="2">
        <v>112</v>
      </c>
      <c r="AI3539" s="2">
        <v>92</v>
      </c>
      <c r="AJ3539" s="2">
        <v>98</v>
      </c>
      <c r="AK3539" s="2">
        <v>0</v>
      </c>
      <c r="AL3539" s="2">
        <v>0</v>
      </c>
      <c r="AM3539" s="2">
        <v>0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0</v>
      </c>
      <c r="AU3539" s="2">
        <v>0</v>
      </c>
      <c r="AV3539" s="2">
        <v>0</v>
      </c>
      <c r="AW3539" s="2">
        <v>0</v>
      </c>
      <c r="AX3539" s="2">
        <v>0</v>
      </c>
      <c r="AY3539" s="2">
        <v>0</v>
      </c>
      <c r="AZ3539" s="2">
        <v>0</v>
      </c>
      <c r="BA3539" s="2">
        <v>0</v>
      </c>
      <c r="BB3539" s="2">
        <v>0</v>
      </c>
      <c r="BC3539" s="2">
        <v>98</v>
      </c>
      <c r="BD3539" s="2">
        <v>0</v>
      </c>
      <c r="BE3539" s="2">
        <v>0</v>
      </c>
      <c r="BF3539" s="2">
        <v>0</v>
      </c>
      <c r="BG3539" s="2">
        <v>5</v>
      </c>
      <c r="BH3539" s="2">
        <v>4</v>
      </c>
      <c r="BI3539" s="2">
        <v>4</v>
      </c>
      <c r="BJ3539" s="2">
        <v>5</v>
      </c>
      <c r="BK3539" s="2">
        <v>6</v>
      </c>
      <c r="BL3539" s="2">
        <v>7</v>
      </c>
      <c r="BM3539" s="2">
        <v>6</v>
      </c>
      <c r="BN3539" s="2">
        <v>6</v>
      </c>
      <c r="BO3539" s="2">
        <v>4</v>
      </c>
      <c r="BP3539" s="2">
        <v>5</v>
      </c>
      <c r="BQ3539" s="2">
        <v>3</v>
      </c>
      <c r="BR3539" s="2">
        <v>3</v>
      </c>
      <c r="BS3539" s="2">
        <v>0</v>
      </c>
      <c r="BT3539" s="2">
        <v>0</v>
      </c>
      <c r="BU3539" s="2">
        <v>0</v>
      </c>
      <c r="BV3539" s="2">
        <v>0</v>
      </c>
      <c r="BW3539" s="2">
        <v>0</v>
      </c>
      <c r="BX3539" s="2">
        <v>0</v>
      </c>
      <c r="BY3539" s="2">
        <v>0</v>
      </c>
      <c r="BZ3539" s="2">
        <v>0</v>
      </c>
      <c r="CA3539" s="2">
        <v>0</v>
      </c>
      <c r="CB3539" s="2">
        <v>0</v>
      </c>
      <c r="CC3539" s="2">
        <v>0</v>
      </c>
      <c r="CD3539" s="2">
        <v>0</v>
      </c>
      <c r="CE3539" s="2">
        <v>0</v>
      </c>
      <c r="CF3539" s="2">
        <v>0</v>
      </c>
      <c r="CG3539" s="2">
        <v>0</v>
      </c>
      <c r="CH3539" s="2">
        <v>0</v>
      </c>
      <c r="CI3539" s="2">
        <v>0</v>
      </c>
      <c r="CJ3539" s="2">
        <v>0</v>
      </c>
      <c r="CK3539" s="2">
        <v>8</v>
      </c>
      <c r="CL3539" s="2">
        <v>0</v>
      </c>
    </row>
    <row r="3540" spans="1:90" x14ac:dyDescent="0.25">
      <c r="A3540" t="s">
        <v>115</v>
      </c>
      <c r="B3540">
        <v>10104</v>
      </c>
      <c r="C3540" t="s">
        <v>121</v>
      </c>
      <c r="D3540">
        <v>1</v>
      </c>
      <c r="E3540">
        <v>8</v>
      </c>
      <c r="F3540">
        <v>863</v>
      </c>
      <c r="G3540">
        <v>35000863</v>
      </c>
      <c r="H3540" t="s">
        <v>5342</v>
      </c>
      <c r="I3540">
        <v>100</v>
      </c>
      <c r="J3540" t="s">
        <v>107</v>
      </c>
      <c r="K3540" t="s">
        <v>5343</v>
      </c>
      <c r="L3540">
        <v>51</v>
      </c>
      <c r="M3540" t="s">
        <v>1654</v>
      </c>
      <c r="N3540">
        <v>2418090</v>
      </c>
      <c r="O3540" t="s">
        <v>92</v>
      </c>
      <c r="P3540" t="s">
        <v>5344</v>
      </c>
      <c r="Q3540">
        <v>87</v>
      </c>
      <c r="R3540">
        <v>11</v>
      </c>
      <c r="S3540">
        <v>22041722</v>
      </c>
      <c r="T3540">
        <v>22633607</v>
      </c>
      <c r="U3540" t="s">
        <v>5345</v>
      </c>
      <c r="V3540">
        <v>1</v>
      </c>
      <c r="W3540" s="2">
        <v>0</v>
      </c>
      <c r="X3540" s="2">
        <v>0</v>
      </c>
      <c r="Y3540" s="2">
        <v>94</v>
      </c>
      <c r="Z3540" s="2">
        <v>171</v>
      </c>
      <c r="AA3540" s="2">
        <v>124</v>
      </c>
      <c r="AB3540" s="2">
        <v>118</v>
      </c>
      <c r="AC3540" s="2">
        <v>143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0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0</v>
      </c>
      <c r="AU3540" s="2">
        <v>0</v>
      </c>
      <c r="AV3540" s="2">
        <v>0</v>
      </c>
      <c r="AW3540" s="2">
        <v>0</v>
      </c>
      <c r="AX3540" s="2">
        <v>0</v>
      </c>
      <c r="AY3540" s="2">
        <v>0</v>
      </c>
      <c r="AZ3540" s="2">
        <v>0</v>
      </c>
      <c r="BA3540" s="2">
        <v>0</v>
      </c>
      <c r="BB3540" s="2">
        <v>0</v>
      </c>
      <c r="BC3540" s="2">
        <v>0</v>
      </c>
      <c r="BD3540" s="2">
        <v>27</v>
      </c>
      <c r="BE3540" s="2">
        <v>0</v>
      </c>
      <c r="BF3540" s="2">
        <v>0</v>
      </c>
      <c r="BG3540" s="2">
        <v>5</v>
      </c>
      <c r="BH3540" s="2">
        <v>10</v>
      </c>
      <c r="BI3540" s="2">
        <v>8</v>
      </c>
      <c r="BJ3540" s="2">
        <v>8</v>
      </c>
      <c r="BK3540" s="2">
        <v>10</v>
      </c>
      <c r="BL3540" s="2">
        <v>0</v>
      </c>
      <c r="BM3540" s="2">
        <v>0</v>
      </c>
      <c r="BN3540" s="2">
        <v>0</v>
      </c>
      <c r="BO3540" s="2">
        <v>0</v>
      </c>
      <c r="BP3540" s="2">
        <v>0</v>
      </c>
      <c r="BQ3540" s="2">
        <v>0</v>
      </c>
      <c r="BR3540" s="2">
        <v>0</v>
      </c>
      <c r="BS3540" s="2">
        <v>0</v>
      </c>
      <c r="BT3540" s="2">
        <v>0</v>
      </c>
      <c r="BU3540" s="2">
        <v>0</v>
      </c>
      <c r="BV3540" s="2">
        <v>0</v>
      </c>
      <c r="BW3540" s="2">
        <v>0</v>
      </c>
      <c r="BX3540" s="2">
        <v>0</v>
      </c>
      <c r="BY3540" s="2">
        <v>0</v>
      </c>
      <c r="BZ3540" s="2">
        <v>0</v>
      </c>
      <c r="CA3540" s="2">
        <v>0</v>
      </c>
      <c r="CB3540" s="2">
        <v>0</v>
      </c>
      <c r="CC3540" s="2">
        <v>0</v>
      </c>
      <c r="CD3540" s="2">
        <v>0</v>
      </c>
      <c r="CE3540" s="2">
        <v>0</v>
      </c>
      <c r="CF3540" s="2">
        <v>0</v>
      </c>
      <c r="CG3540" s="2">
        <v>0</v>
      </c>
      <c r="CH3540" s="2">
        <v>0</v>
      </c>
      <c r="CI3540" s="2">
        <v>0</v>
      </c>
      <c r="CJ3540" s="2">
        <v>0</v>
      </c>
      <c r="CK3540" s="2">
        <v>0</v>
      </c>
      <c r="CL3540" s="2">
        <v>6</v>
      </c>
    </row>
    <row r="3541" spans="1:90" x14ac:dyDescent="0.25">
      <c r="A3541" t="s">
        <v>115</v>
      </c>
      <c r="B3541">
        <v>10104</v>
      </c>
      <c r="C3541" t="s">
        <v>121</v>
      </c>
      <c r="D3541">
        <v>1</v>
      </c>
      <c r="E3541">
        <v>8</v>
      </c>
      <c r="F3541">
        <v>1090</v>
      </c>
      <c r="G3541">
        <v>35001090</v>
      </c>
      <c r="H3541" t="s">
        <v>4822</v>
      </c>
      <c r="I3541">
        <v>100</v>
      </c>
      <c r="J3541" t="s">
        <v>107</v>
      </c>
      <c r="K3541" t="s">
        <v>3870</v>
      </c>
      <c r="L3541">
        <v>92</v>
      </c>
      <c r="M3541" t="s">
        <v>199</v>
      </c>
      <c r="N3541">
        <v>2135001</v>
      </c>
      <c r="O3541" t="s">
        <v>102</v>
      </c>
      <c r="P3541" t="s">
        <v>418</v>
      </c>
      <c r="Q3541">
        <v>3027</v>
      </c>
      <c r="R3541">
        <v>11</v>
      </c>
      <c r="S3541">
        <v>22019762</v>
      </c>
      <c r="T3541">
        <v>22129392</v>
      </c>
      <c r="U3541" t="s">
        <v>4823</v>
      </c>
      <c r="V3541">
        <v>1</v>
      </c>
      <c r="W3541" s="2">
        <v>0</v>
      </c>
      <c r="X3541" s="2">
        <v>0</v>
      </c>
      <c r="Y3541" s="2">
        <v>169</v>
      </c>
      <c r="Z3541" s="2">
        <v>179</v>
      </c>
      <c r="AA3541" s="2">
        <v>174</v>
      </c>
      <c r="AB3541" s="2">
        <v>172</v>
      </c>
      <c r="AC3541" s="2">
        <v>178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0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0</v>
      </c>
      <c r="AU3541" s="2">
        <v>0</v>
      </c>
      <c r="AV3541" s="2">
        <v>0</v>
      </c>
      <c r="AW3541" s="2">
        <v>0</v>
      </c>
      <c r="AX3541" s="2">
        <v>0</v>
      </c>
      <c r="AY3541" s="2">
        <v>0</v>
      </c>
      <c r="AZ3541" s="2">
        <v>0</v>
      </c>
      <c r="BA3541" s="2">
        <v>0</v>
      </c>
      <c r="BB3541" s="2">
        <v>0</v>
      </c>
      <c r="BC3541" s="2">
        <v>205</v>
      </c>
      <c r="BD3541" s="2">
        <v>0</v>
      </c>
      <c r="BE3541" s="2">
        <v>0</v>
      </c>
      <c r="BF3541" s="2">
        <v>0</v>
      </c>
      <c r="BG3541" s="2">
        <v>8</v>
      </c>
      <c r="BH3541" s="2">
        <v>10</v>
      </c>
      <c r="BI3541" s="2">
        <v>10</v>
      </c>
      <c r="BJ3541" s="2">
        <v>9</v>
      </c>
      <c r="BK3541" s="2">
        <v>8</v>
      </c>
      <c r="BL3541" s="2">
        <v>0</v>
      </c>
      <c r="BM3541" s="2">
        <v>0</v>
      </c>
      <c r="BN3541" s="2">
        <v>0</v>
      </c>
      <c r="BO3541" s="2">
        <v>0</v>
      </c>
      <c r="BP3541" s="2">
        <v>0</v>
      </c>
      <c r="BQ3541" s="2">
        <v>0</v>
      </c>
      <c r="BR3541" s="2">
        <v>0</v>
      </c>
      <c r="BS3541" s="2">
        <v>0</v>
      </c>
      <c r="BT3541" s="2">
        <v>0</v>
      </c>
      <c r="BU3541" s="2">
        <v>0</v>
      </c>
      <c r="BV3541" s="2">
        <v>0</v>
      </c>
      <c r="BW3541" s="2">
        <v>0</v>
      </c>
      <c r="BX3541" s="2">
        <v>0</v>
      </c>
      <c r="BY3541" s="2">
        <v>0</v>
      </c>
      <c r="BZ3541" s="2">
        <v>0</v>
      </c>
      <c r="CA3541" s="2">
        <v>0</v>
      </c>
      <c r="CB3541" s="2">
        <v>0</v>
      </c>
      <c r="CC3541" s="2">
        <v>0</v>
      </c>
      <c r="CD3541" s="2">
        <v>0</v>
      </c>
      <c r="CE3541" s="2">
        <v>0</v>
      </c>
      <c r="CF3541" s="2">
        <v>0</v>
      </c>
      <c r="CG3541" s="2">
        <v>0</v>
      </c>
      <c r="CH3541" s="2">
        <v>0</v>
      </c>
      <c r="CI3541" s="2">
        <v>0</v>
      </c>
      <c r="CJ3541" s="2">
        <v>0</v>
      </c>
      <c r="CK3541" s="2">
        <v>10</v>
      </c>
      <c r="CL3541" s="2">
        <v>0</v>
      </c>
    </row>
    <row r="3542" spans="1:90" x14ac:dyDescent="0.25">
      <c r="A3542" t="s">
        <v>115</v>
      </c>
      <c r="B3542">
        <v>10104</v>
      </c>
      <c r="C3542" t="s">
        <v>121</v>
      </c>
      <c r="D3542">
        <v>1</v>
      </c>
      <c r="E3542">
        <v>8</v>
      </c>
      <c r="F3542">
        <v>1077</v>
      </c>
      <c r="G3542">
        <v>35001077</v>
      </c>
      <c r="H3542" t="s">
        <v>15616</v>
      </c>
      <c r="I3542">
        <v>100</v>
      </c>
      <c r="J3542" t="s">
        <v>107</v>
      </c>
      <c r="K3542" t="s">
        <v>9512</v>
      </c>
      <c r="L3542">
        <v>81</v>
      </c>
      <c r="M3542" t="s">
        <v>354</v>
      </c>
      <c r="N3542">
        <v>2352030</v>
      </c>
      <c r="O3542" t="s">
        <v>92</v>
      </c>
      <c r="P3542" t="s">
        <v>15617</v>
      </c>
      <c r="Q3542">
        <v>66</v>
      </c>
      <c r="R3542">
        <v>11</v>
      </c>
      <c r="S3542">
        <v>22041854</v>
      </c>
      <c r="T3542">
        <v>29539557</v>
      </c>
      <c r="U3542" t="s">
        <v>15618</v>
      </c>
      <c r="V3542">
        <v>1</v>
      </c>
      <c r="W3542" s="2">
        <v>0</v>
      </c>
      <c r="X3542" s="2">
        <v>0</v>
      </c>
      <c r="Y3542" s="2">
        <v>239</v>
      </c>
      <c r="Z3542" s="2">
        <v>156</v>
      </c>
      <c r="AA3542" s="2">
        <v>159</v>
      </c>
      <c r="AB3542" s="2">
        <v>185</v>
      </c>
      <c r="AC3542" s="2">
        <v>242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0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0</v>
      </c>
      <c r="AU3542" s="2">
        <v>0</v>
      </c>
      <c r="AV3542" s="2">
        <v>0</v>
      </c>
      <c r="AW3542" s="2">
        <v>0</v>
      </c>
      <c r="AX3542" s="2">
        <v>0</v>
      </c>
      <c r="AY3542" s="2">
        <v>0</v>
      </c>
      <c r="AZ3542" s="2">
        <v>0</v>
      </c>
      <c r="BA3542" s="2">
        <v>0</v>
      </c>
      <c r="BB3542" s="2">
        <v>0</v>
      </c>
      <c r="BC3542" s="2">
        <v>0</v>
      </c>
      <c r="BD3542" s="2">
        <v>8</v>
      </c>
      <c r="BE3542" s="2">
        <v>0</v>
      </c>
      <c r="BF3542" s="2">
        <v>0</v>
      </c>
      <c r="BG3542" s="2">
        <v>8</v>
      </c>
      <c r="BH3542" s="2">
        <v>7</v>
      </c>
      <c r="BI3542" s="2">
        <v>6</v>
      </c>
      <c r="BJ3542" s="2">
        <v>9</v>
      </c>
      <c r="BK3542" s="2">
        <v>10</v>
      </c>
      <c r="BL3542" s="2">
        <v>0</v>
      </c>
      <c r="BM3542" s="2">
        <v>0</v>
      </c>
      <c r="BN3542" s="2">
        <v>0</v>
      </c>
      <c r="BO3542" s="2">
        <v>0</v>
      </c>
      <c r="BP3542" s="2">
        <v>0</v>
      </c>
      <c r="BQ3542" s="2">
        <v>0</v>
      </c>
      <c r="BR3542" s="2">
        <v>0</v>
      </c>
      <c r="BS3542" s="2">
        <v>0</v>
      </c>
      <c r="BT3542" s="2">
        <v>0</v>
      </c>
      <c r="BU3542" s="2">
        <v>0</v>
      </c>
      <c r="BV3542" s="2">
        <v>0</v>
      </c>
      <c r="BW3542" s="2">
        <v>0</v>
      </c>
      <c r="BX3542" s="2">
        <v>0</v>
      </c>
      <c r="BY3542" s="2">
        <v>0</v>
      </c>
      <c r="BZ3542" s="2">
        <v>0</v>
      </c>
      <c r="CA3542" s="2">
        <v>0</v>
      </c>
      <c r="CB3542" s="2">
        <v>0</v>
      </c>
      <c r="CC3542" s="2">
        <v>0</v>
      </c>
      <c r="CD3542" s="2">
        <v>0</v>
      </c>
      <c r="CE3542" s="2">
        <v>0</v>
      </c>
      <c r="CF3542" s="2">
        <v>0</v>
      </c>
      <c r="CG3542" s="2">
        <v>0</v>
      </c>
      <c r="CH3542" s="2">
        <v>0</v>
      </c>
      <c r="CI3542" s="2">
        <v>0</v>
      </c>
      <c r="CJ3542" s="2">
        <v>0</v>
      </c>
      <c r="CK3542" s="2">
        <v>0</v>
      </c>
      <c r="CL3542" s="2">
        <v>3</v>
      </c>
    </row>
    <row r="3543" spans="1:90" x14ac:dyDescent="0.25">
      <c r="A3543" t="s">
        <v>115</v>
      </c>
      <c r="B3543">
        <v>10104</v>
      </c>
      <c r="C3543" t="s">
        <v>121</v>
      </c>
      <c r="D3543">
        <v>1</v>
      </c>
      <c r="E3543">
        <v>8</v>
      </c>
      <c r="F3543">
        <v>1144</v>
      </c>
      <c r="G3543">
        <v>35001144</v>
      </c>
      <c r="H3543" t="s">
        <v>19110</v>
      </c>
      <c r="I3543">
        <v>100</v>
      </c>
      <c r="J3543" t="s">
        <v>107</v>
      </c>
      <c r="K3543" t="s">
        <v>477</v>
      </c>
      <c r="L3543">
        <v>39</v>
      </c>
      <c r="M3543" t="s">
        <v>123</v>
      </c>
      <c r="N3543">
        <v>2265002</v>
      </c>
      <c r="O3543" t="s">
        <v>102</v>
      </c>
      <c r="P3543" t="s">
        <v>18532</v>
      </c>
      <c r="Q3543">
        <v>2862</v>
      </c>
      <c r="R3543">
        <v>11</v>
      </c>
      <c r="S3543">
        <v>22413200</v>
      </c>
      <c r="T3543">
        <v>22415795</v>
      </c>
      <c r="U3543" t="s">
        <v>19111</v>
      </c>
      <c r="V3543">
        <v>1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100</v>
      </c>
      <c r="AE3543" s="2">
        <v>92</v>
      </c>
      <c r="AF3543" s="2">
        <v>91</v>
      </c>
      <c r="AG3543" s="2">
        <v>136</v>
      </c>
      <c r="AH3543" s="2">
        <v>226</v>
      </c>
      <c r="AI3543" s="2">
        <v>273</v>
      </c>
      <c r="AJ3543" s="2">
        <v>189</v>
      </c>
      <c r="AK3543" s="2">
        <v>0</v>
      </c>
      <c r="AL3543" s="2">
        <v>0</v>
      </c>
      <c r="AM3543" s="2">
        <v>0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0</v>
      </c>
      <c r="AU3543" s="2">
        <v>0</v>
      </c>
      <c r="AV3543" s="2">
        <v>0</v>
      </c>
      <c r="AW3543" s="2">
        <v>0</v>
      </c>
      <c r="AX3543" s="2">
        <v>0</v>
      </c>
      <c r="AY3543" s="2">
        <v>0</v>
      </c>
      <c r="AZ3543" s="2">
        <v>0</v>
      </c>
      <c r="BA3543" s="2">
        <v>0</v>
      </c>
      <c r="BB3543" s="2">
        <v>0</v>
      </c>
      <c r="BC3543" s="2">
        <v>172</v>
      </c>
      <c r="BD3543" s="2">
        <v>0</v>
      </c>
      <c r="BE3543" s="2">
        <v>0</v>
      </c>
      <c r="BF3543" s="2">
        <v>0</v>
      </c>
      <c r="BG3543" s="2">
        <v>0</v>
      </c>
      <c r="BH3543" s="2">
        <v>0</v>
      </c>
      <c r="BI3543" s="2">
        <v>0</v>
      </c>
      <c r="BJ3543" s="2">
        <v>0</v>
      </c>
      <c r="BK3543" s="2">
        <v>0</v>
      </c>
      <c r="BL3543" s="2">
        <v>5</v>
      </c>
      <c r="BM3543" s="2">
        <v>6</v>
      </c>
      <c r="BN3543" s="2">
        <v>4</v>
      </c>
      <c r="BO3543" s="2">
        <v>7</v>
      </c>
      <c r="BP3543" s="2">
        <v>10</v>
      </c>
      <c r="BQ3543" s="2">
        <v>10</v>
      </c>
      <c r="BR3543" s="2">
        <v>6</v>
      </c>
      <c r="BS3543" s="2">
        <v>0</v>
      </c>
      <c r="BT3543" s="2">
        <v>0</v>
      </c>
      <c r="BU3543" s="2">
        <v>0</v>
      </c>
      <c r="BV3543" s="2">
        <v>0</v>
      </c>
      <c r="BW3543" s="2">
        <v>0</v>
      </c>
      <c r="BX3543" s="2">
        <v>0</v>
      </c>
      <c r="BY3543" s="2">
        <v>0</v>
      </c>
      <c r="BZ3543" s="2">
        <v>0</v>
      </c>
      <c r="CA3543" s="2">
        <v>0</v>
      </c>
      <c r="CB3543" s="2">
        <v>0</v>
      </c>
      <c r="CC3543" s="2">
        <v>0</v>
      </c>
      <c r="CD3543" s="2">
        <v>0</v>
      </c>
      <c r="CE3543" s="2">
        <v>0</v>
      </c>
      <c r="CF3543" s="2">
        <v>0</v>
      </c>
      <c r="CG3543" s="2">
        <v>0</v>
      </c>
      <c r="CH3543" s="2">
        <v>0</v>
      </c>
      <c r="CI3543" s="2">
        <v>0</v>
      </c>
      <c r="CJ3543" s="2">
        <v>0</v>
      </c>
      <c r="CK3543" s="2">
        <v>17</v>
      </c>
      <c r="CL3543" s="2">
        <v>0</v>
      </c>
    </row>
    <row r="3544" spans="1:90" x14ac:dyDescent="0.25">
      <c r="A3544" t="s">
        <v>115</v>
      </c>
      <c r="B3544">
        <v>10104</v>
      </c>
      <c r="C3544" t="s">
        <v>121</v>
      </c>
      <c r="D3544">
        <v>1</v>
      </c>
      <c r="E3544">
        <v>8</v>
      </c>
      <c r="F3544">
        <v>37795</v>
      </c>
      <c r="G3544">
        <v>35037795</v>
      </c>
      <c r="H3544" t="s">
        <v>11535</v>
      </c>
      <c r="I3544">
        <v>100</v>
      </c>
      <c r="J3544" t="s">
        <v>107</v>
      </c>
      <c r="K3544" t="s">
        <v>199</v>
      </c>
      <c r="L3544">
        <v>92</v>
      </c>
      <c r="M3544" t="s">
        <v>199</v>
      </c>
      <c r="N3544">
        <v>2218000</v>
      </c>
      <c r="O3544" t="s">
        <v>92</v>
      </c>
      <c r="P3544" t="s">
        <v>11536</v>
      </c>
      <c r="Q3544">
        <v>465</v>
      </c>
      <c r="R3544">
        <v>11</v>
      </c>
      <c r="S3544">
        <v>22012188</v>
      </c>
      <c r="T3544">
        <v>29490017</v>
      </c>
      <c r="U3544" t="s">
        <v>11537</v>
      </c>
      <c r="V3544">
        <v>1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166</v>
      </c>
      <c r="AE3544" s="2">
        <v>151</v>
      </c>
      <c r="AF3544" s="2">
        <v>103</v>
      </c>
      <c r="AG3544" s="2">
        <v>140</v>
      </c>
      <c r="AH3544" s="2">
        <v>76</v>
      </c>
      <c r="AI3544" s="2">
        <v>73</v>
      </c>
      <c r="AJ3544" s="2">
        <v>78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0</v>
      </c>
      <c r="AU3544" s="2">
        <v>153</v>
      </c>
      <c r="AV3544" s="2">
        <v>0</v>
      </c>
      <c r="AW3544" s="2">
        <v>0</v>
      </c>
      <c r="AX3544" s="2">
        <v>0</v>
      </c>
      <c r="AY3544" s="2">
        <v>0</v>
      </c>
      <c r="AZ3544" s="2">
        <v>0</v>
      </c>
      <c r="BA3544" s="2">
        <v>0</v>
      </c>
      <c r="BB3544" s="2">
        <v>0</v>
      </c>
      <c r="BC3544" s="2">
        <v>158</v>
      </c>
      <c r="BD3544" s="2">
        <v>0</v>
      </c>
      <c r="BE3544" s="2">
        <v>0</v>
      </c>
      <c r="BF3544" s="2">
        <v>0</v>
      </c>
      <c r="BG3544" s="2">
        <v>0</v>
      </c>
      <c r="BH3544" s="2">
        <v>0</v>
      </c>
      <c r="BI3544" s="2">
        <v>0</v>
      </c>
      <c r="BJ3544" s="2">
        <v>0</v>
      </c>
      <c r="BK3544" s="2">
        <v>0</v>
      </c>
      <c r="BL3544" s="2">
        <v>7</v>
      </c>
      <c r="BM3544" s="2">
        <v>6</v>
      </c>
      <c r="BN3544" s="2">
        <v>4</v>
      </c>
      <c r="BO3544" s="2">
        <v>6</v>
      </c>
      <c r="BP3544" s="2">
        <v>2</v>
      </c>
      <c r="BQ3544" s="2">
        <v>2</v>
      </c>
      <c r="BR3544" s="2">
        <v>2</v>
      </c>
      <c r="BS3544" s="2">
        <v>0</v>
      </c>
      <c r="BT3544" s="2">
        <v>0</v>
      </c>
      <c r="BU3544" s="2">
        <v>0</v>
      </c>
      <c r="BV3544" s="2">
        <v>0</v>
      </c>
      <c r="BW3544" s="2">
        <v>0</v>
      </c>
      <c r="BX3544" s="2">
        <v>0</v>
      </c>
      <c r="BY3544" s="2">
        <v>0</v>
      </c>
      <c r="BZ3544" s="2">
        <v>0</v>
      </c>
      <c r="CA3544" s="2">
        <v>0</v>
      </c>
      <c r="CB3544" s="2">
        <v>0</v>
      </c>
      <c r="CC3544" s="2">
        <v>4</v>
      </c>
      <c r="CD3544" s="2">
        <v>0</v>
      </c>
      <c r="CE3544" s="2">
        <v>0</v>
      </c>
      <c r="CF3544" s="2">
        <v>0</v>
      </c>
      <c r="CG3544" s="2">
        <v>0</v>
      </c>
      <c r="CH3544" s="2">
        <v>0</v>
      </c>
      <c r="CI3544" s="2">
        <v>0</v>
      </c>
      <c r="CJ3544" s="2">
        <v>0</v>
      </c>
      <c r="CK3544" s="2">
        <v>12</v>
      </c>
      <c r="CL3544" s="2">
        <v>0</v>
      </c>
    </row>
    <row r="3545" spans="1:90" x14ac:dyDescent="0.25">
      <c r="A3545" t="s">
        <v>115</v>
      </c>
      <c r="B3545">
        <v>10104</v>
      </c>
      <c r="C3545" t="s">
        <v>121</v>
      </c>
      <c r="D3545">
        <v>1</v>
      </c>
      <c r="E3545">
        <v>8</v>
      </c>
      <c r="F3545">
        <v>1200</v>
      </c>
      <c r="G3545">
        <v>35001200</v>
      </c>
      <c r="H3545" t="s">
        <v>9865</v>
      </c>
      <c r="I3545">
        <v>100</v>
      </c>
      <c r="J3545" t="s">
        <v>107</v>
      </c>
      <c r="K3545" t="s">
        <v>9866</v>
      </c>
      <c r="L3545">
        <v>92</v>
      </c>
      <c r="M3545" t="s">
        <v>199</v>
      </c>
      <c r="N3545">
        <v>2138030</v>
      </c>
      <c r="O3545" t="s">
        <v>102</v>
      </c>
      <c r="P3545" t="s">
        <v>9867</v>
      </c>
      <c r="Q3545">
        <v>609</v>
      </c>
      <c r="R3545">
        <v>11</v>
      </c>
      <c r="S3545">
        <v>22016571</v>
      </c>
      <c r="T3545">
        <v>29815410</v>
      </c>
      <c r="U3545" t="s">
        <v>9868</v>
      </c>
      <c r="V3545">
        <v>1</v>
      </c>
      <c r="W3545" s="2">
        <v>0</v>
      </c>
      <c r="X3545" s="2">
        <v>0</v>
      </c>
      <c r="Y3545" s="2">
        <v>184</v>
      </c>
      <c r="Z3545" s="2">
        <v>153</v>
      </c>
      <c r="AA3545" s="2">
        <v>218</v>
      </c>
      <c r="AB3545" s="2">
        <v>165</v>
      </c>
      <c r="AC3545" s="2">
        <v>185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0</v>
      </c>
      <c r="AU3545" s="2">
        <v>0</v>
      </c>
      <c r="AV3545" s="2">
        <v>0</v>
      </c>
      <c r="AW3545" s="2">
        <v>0</v>
      </c>
      <c r="AX3545" s="2">
        <v>0</v>
      </c>
      <c r="AY3545" s="2">
        <v>0</v>
      </c>
      <c r="AZ3545" s="2">
        <v>0</v>
      </c>
      <c r="BA3545" s="2">
        <v>0</v>
      </c>
      <c r="BB3545" s="2">
        <v>0</v>
      </c>
      <c r="BC3545" s="2">
        <v>0</v>
      </c>
      <c r="BD3545" s="2">
        <v>11</v>
      </c>
      <c r="BE3545" s="2">
        <v>0</v>
      </c>
      <c r="BF3545" s="2">
        <v>0</v>
      </c>
      <c r="BG3545" s="2">
        <v>7</v>
      </c>
      <c r="BH3545" s="2">
        <v>5</v>
      </c>
      <c r="BI3545" s="2">
        <v>10</v>
      </c>
      <c r="BJ3545" s="2">
        <v>12</v>
      </c>
      <c r="BK3545" s="2">
        <v>9</v>
      </c>
      <c r="BL3545" s="2">
        <v>0</v>
      </c>
      <c r="BM3545" s="2">
        <v>0</v>
      </c>
      <c r="BN3545" s="2">
        <v>0</v>
      </c>
      <c r="BO3545" s="2">
        <v>0</v>
      </c>
      <c r="BP3545" s="2">
        <v>0</v>
      </c>
      <c r="BQ3545" s="2">
        <v>0</v>
      </c>
      <c r="BR3545" s="2">
        <v>0</v>
      </c>
      <c r="BS3545" s="2">
        <v>0</v>
      </c>
      <c r="BT3545" s="2">
        <v>0</v>
      </c>
      <c r="BU3545" s="2">
        <v>0</v>
      </c>
      <c r="BV3545" s="2">
        <v>0</v>
      </c>
      <c r="BW3545" s="2">
        <v>0</v>
      </c>
      <c r="BX3545" s="2">
        <v>0</v>
      </c>
      <c r="BY3545" s="2">
        <v>0</v>
      </c>
      <c r="BZ3545" s="2">
        <v>0</v>
      </c>
      <c r="CA3545" s="2">
        <v>0</v>
      </c>
      <c r="CB3545" s="2">
        <v>0</v>
      </c>
      <c r="CC3545" s="2">
        <v>0</v>
      </c>
      <c r="CD3545" s="2">
        <v>0</v>
      </c>
      <c r="CE3545" s="2">
        <v>0</v>
      </c>
      <c r="CF3545" s="2">
        <v>0</v>
      </c>
      <c r="CG3545" s="2">
        <v>0</v>
      </c>
      <c r="CH3545" s="2">
        <v>0</v>
      </c>
      <c r="CI3545" s="2">
        <v>0</v>
      </c>
      <c r="CJ3545" s="2">
        <v>0</v>
      </c>
      <c r="CK3545" s="2">
        <v>0</v>
      </c>
      <c r="CL3545" s="2">
        <v>3</v>
      </c>
    </row>
    <row r="3546" spans="1:90" x14ac:dyDescent="0.25">
      <c r="A3546" t="s">
        <v>115</v>
      </c>
      <c r="B3546">
        <v>10104</v>
      </c>
      <c r="C3546" t="s">
        <v>121</v>
      </c>
      <c r="D3546">
        <v>1</v>
      </c>
      <c r="E3546">
        <v>8</v>
      </c>
      <c r="F3546">
        <v>906803</v>
      </c>
      <c r="G3546">
        <v>35906803</v>
      </c>
      <c r="H3546" t="s">
        <v>14081</v>
      </c>
      <c r="I3546">
        <v>100</v>
      </c>
      <c r="J3546" t="s">
        <v>107</v>
      </c>
      <c r="K3546" t="s">
        <v>8641</v>
      </c>
      <c r="L3546">
        <v>82</v>
      </c>
      <c r="M3546" t="s">
        <v>477</v>
      </c>
      <c r="N3546">
        <v>2345000</v>
      </c>
      <c r="O3546" t="s">
        <v>14082</v>
      </c>
      <c r="P3546" t="s">
        <v>8642</v>
      </c>
      <c r="Q3546">
        <v>618</v>
      </c>
      <c r="R3546">
        <v>11</v>
      </c>
      <c r="S3546">
        <v>22033298</v>
      </c>
      <c r="T3546">
        <v>22038823</v>
      </c>
      <c r="U3546" t="s">
        <v>14083</v>
      </c>
      <c r="V3546">
        <v>1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47</v>
      </c>
      <c r="AE3546" s="2">
        <v>81</v>
      </c>
      <c r="AF3546" s="2">
        <v>33</v>
      </c>
      <c r="AG3546" s="2">
        <v>58</v>
      </c>
      <c r="AH3546" s="2">
        <v>144</v>
      </c>
      <c r="AI3546" s="2">
        <v>93</v>
      </c>
      <c r="AJ3546" s="2">
        <v>94</v>
      </c>
      <c r="AK3546" s="2">
        <v>0</v>
      </c>
      <c r="AL3546" s="2">
        <v>0</v>
      </c>
      <c r="AM3546" s="2">
        <v>0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0</v>
      </c>
      <c r="AU3546" s="2">
        <v>234</v>
      </c>
      <c r="AV3546" s="2">
        <v>0</v>
      </c>
      <c r="AW3546" s="2">
        <v>0</v>
      </c>
      <c r="AX3546" s="2">
        <v>0</v>
      </c>
      <c r="AY3546" s="2">
        <v>0</v>
      </c>
      <c r="AZ3546" s="2">
        <v>0</v>
      </c>
      <c r="BA3546" s="2">
        <v>0</v>
      </c>
      <c r="BB3546" s="2">
        <v>0</v>
      </c>
      <c r="BC3546" s="2">
        <v>84</v>
      </c>
      <c r="BD3546" s="2">
        <v>0</v>
      </c>
      <c r="BE3546" s="2">
        <v>0</v>
      </c>
      <c r="BF3546" s="2">
        <v>0</v>
      </c>
      <c r="BG3546" s="2">
        <v>0</v>
      </c>
      <c r="BH3546" s="2">
        <v>0</v>
      </c>
      <c r="BI3546" s="2">
        <v>0</v>
      </c>
      <c r="BJ3546" s="2">
        <v>0</v>
      </c>
      <c r="BK3546" s="2">
        <v>0</v>
      </c>
      <c r="BL3546" s="2">
        <v>3</v>
      </c>
      <c r="BM3546" s="2">
        <v>5</v>
      </c>
      <c r="BN3546" s="2">
        <v>1</v>
      </c>
      <c r="BO3546" s="2">
        <v>3</v>
      </c>
      <c r="BP3546" s="2">
        <v>6</v>
      </c>
      <c r="BQ3546" s="2">
        <v>5</v>
      </c>
      <c r="BR3546" s="2">
        <v>3</v>
      </c>
      <c r="BS3546" s="2">
        <v>0</v>
      </c>
      <c r="BT3546" s="2">
        <v>0</v>
      </c>
      <c r="BU3546" s="2">
        <v>0</v>
      </c>
      <c r="BV3546" s="2">
        <v>0</v>
      </c>
      <c r="BW3546" s="2">
        <v>0</v>
      </c>
      <c r="BX3546" s="2">
        <v>0</v>
      </c>
      <c r="BY3546" s="2">
        <v>0</v>
      </c>
      <c r="BZ3546" s="2">
        <v>0</v>
      </c>
      <c r="CA3546" s="2">
        <v>0</v>
      </c>
      <c r="CB3546" s="2">
        <v>0</v>
      </c>
      <c r="CC3546" s="2">
        <v>8</v>
      </c>
      <c r="CD3546" s="2">
        <v>0</v>
      </c>
      <c r="CE3546" s="2">
        <v>0</v>
      </c>
      <c r="CF3546" s="2">
        <v>0</v>
      </c>
      <c r="CG3546" s="2">
        <v>0</v>
      </c>
      <c r="CH3546" s="2">
        <v>0</v>
      </c>
      <c r="CI3546" s="2">
        <v>0</v>
      </c>
      <c r="CJ3546" s="2">
        <v>0</v>
      </c>
      <c r="CK3546" s="2">
        <v>9</v>
      </c>
      <c r="CL3546" s="2">
        <v>0</v>
      </c>
    </row>
    <row r="3547" spans="1:90" x14ac:dyDescent="0.25">
      <c r="A3547" t="s">
        <v>115</v>
      </c>
      <c r="B3547">
        <v>10104</v>
      </c>
      <c r="C3547" t="s">
        <v>121</v>
      </c>
      <c r="D3547">
        <v>1</v>
      </c>
      <c r="E3547">
        <v>8</v>
      </c>
      <c r="F3547">
        <v>269372</v>
      </c>
      <c r="G3547">
        <v>35269372</v>
      </c>
      <c r="H3547" t="s">
        <v>10467</v>
      </c>
      <c r="I3547">
        <v>100</v>
      </c>
      <c r="J3547" t="s">
        <v>107</v>
      </c>
      <c r="K3547" t="s">
        <v>10468</v>
      </c>
      <c r="L3547">
        <v>81</v>
      </c>
      <c r="M3547" t="s">
        <v>354</v>
      </c>
      <c r="N3547">
        <v>2324070</v>
      </c>
      <c r="O3547" t="s">
        <v>92</v>
      </c>
      <c r="P3547" t="s">
        <v>10469</v>
      </c>
      <c r="Q3547">
        <v>11</v>
      </c>
      <c r="R3547">
        <v>11</v>
      </c>
      <c r="S3547">
        <v>22430044</v>
      </c>
      <c r="T3547">
        <v>22446583</v>
      </c>
      <c r="U3547" t="s">
        <v>10470</v>
      </c>
      <c r="V3547">
        <v>1</v>
      </c>
      <c r="W3547" s="2">
        <v>0</v>
      </c>
      <c r="X3547" s="2">
        <v>0</v>
      </c>
      <c r="Y3547" s="2">
        <v>161</v>
      </c>
      <c r="Z3547" s="2">
        <v>165</v>
      </c>
      <c r="AA3547" s="2">
        <v>168</v>
      </c>
      <c r="AB3547" s="2">
        <v>138</v>
      </c>
      <c r="AC3547" s="2">
        <v>172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0</v>
      </c>
      <c r="AU3547" s="2">
        <v>0</v>
      </c>
      <c r="AV3547" s="2">
        <v>0</v>
      </c>
      <c r="AW3547" s="2">
        <v>0</v>
      </c>
      <c r="AX3547" s="2">
        <v>0</v>
      </c>
      <c r="AY3547" s="2">
        <v>0</v>
      </c>
      <c r="AZ3547" s="2">
        <v>0</v>
      </c>
      <c r="BA3547" s="2">
        <v>0</v>
      </c>
      <c r="BB3547" s="2">
        <v>0</v>
      </c>
      <c r="BC3547" s="2">
        <v>212</v>
      </c>
      <c r="BD3547" s="2">
        <v>5</v>
      </c>
      <c r="BE3547" s="2">
        <v>0</v>
      </c>
      <c r="BF3547" s="2">
        <v>0</v>
      </c>
      <c r="BG3547" s="2">
        <v>7</v>
      </c>
      <c r="BH3547" s="2">
        <v>9</v>
      </c>
      <c r="BI3547" s="2">
        <v>11</v>
      </c>
      <c r="BJ3547" s="2">
        <v>11</v>
      </c>
      <c r="BK3547" s="2">
        <v>8</v>
      </c>
      <c r="BL3547" s="2">
        <v>0</v>
      </c>
      <c r="BM3547" s="2">
        <v>0</v>
      </c>
      <c r="BN3547" s="2">
        <v>0</v>
      </c>
      <c r="BO3547" s="2">
        <v>0</v>
      </c>
      <c r="BP3547" s="2">
        <v>0</v>
      </c>
      <c r="BQ3547" s="2">
        <v>0</v>
      </c>
      <c r="BR3547" s="2">
        <v>0</v>
      </c>
      <c r="BS3547" s="2">
        <v>0</v>
      </c>
      <c r="BT3547" s="2">
        <v>0</v>
      </c>
      <c r="BU3547" s="2">
        <v>0</v>
      </c>
      <c r="BV3547" s="2">
        <v>0</v>
      </c>
      <c r="BW3547" s="2">
        <v>0</v>
      </c>
      <c r="BX3547" s="2">
        <v>0</v>
      </c>
      <c r="BY3547" s="2">
        <v>0</v>
      </c>
      <c r="BZ3547" s="2">
        <v>0</v>
      </c>
      <c r="CA3547" s="2">
        <v>0</v>
      </c>
      <c r="CB3547" s="2">
        <v>0</v>
      </c>
      <c r="CC3547" s="2">
        <v>0</v>
      </c>
      <c r="CD3547" s="2">
        <v>0</v>
      </c>
      <c r="CE3547" s="2">
        <v>0</v>
      </c>
      <c r="CF3547" s="2">
        <v>0</v>
      </c>
      <c r="CG3547" s="2">
        <v>0</v>
      </c>
      <c r="CH3547" s="2">
        <v>0</v>
      </c>
      <c r="CI3547" s="2">
        <v>0</v>
      </c>
      <c r="CJ3547" s="2">
        <v>0</v>
      </c>
      <c r="CK3547" s="2">
        <v>19</v>
      </c>
      <c r="CL3547" s="2">
        <v>1</v>
      </c>
    </row>
    <row r="3548" spans="1:90" x14ac:dyDescent="0.25">
      <c r="A3548" t="s">
        <v>115</v>
      </c>
      <c r="B3548">
        <v>10104</v>
      </c>
      <c r="C3548" t="s">
        <v>121</v>
      </c>
      <c r="D3548">
        <v>1</v>
      </c>
      <c r="E3548">
        <v>8</v>
      </c>
      <c r="F3548">
        <v>1053</v>
      </c>
      <c r="G3548">
        <v>35001053</v>
      </c>
      <c r="H3548" t="s">
        <v>13116</v>
      </c>
      <c r="I3548">
        <v>100</v>
      </c>
      <c r="J3548" t="s">
        <v>107</v>
      </c>
      <c r="K3548" t="s">
        <v>2282</v>
      </c>
      <c r="L3548">
        <v>39</v>
      </c>
      <c r="M3548" t="s">
        <v>123</v>
      </c>
      <c r="N3548">
        <v>2257000</v>
      </c>
      <c r="O3548" t="s">
        <v>92</v>
      </c>
      <c r="P3548" t="s">
        <v>12971</v>
      </c>
      <c r="Q3548">
        <v>541</v>
      </c>
      <c r="R3548">
        <v>11</v>
      </c>
      <c r="S3548">
        <v>22424992</v>
      </c>
      <c r="T3548">
        <v>22427707</v>
      </c>
      <c r="U3548" t="s">
        <v>13117</v>
      </c>
      <c r="V3548">
        <v>1</v>
      </c>
      <c r="W3548" s="2">
        <v>0</v>
      </c>
      <c r="X3548" s="2">
        <v>0</v>
      </c>
      <c r="Y3548" s="2">
        <v>153</v>
      </c>
      <c r="Z3548" s="2">
        <v>115</v>
      </c>
      <c r="AA3548" s="2">
        <v>100</v>
      </c>
      <c r="AB3548" s="2">
        <v>89</v>
      </c>
      <c r="AC3548" s="2">
        <v>91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0</v>
      </c>
      <c r="AU3548" s="2">
        <v>0</v>
      </c>
      <c r="AV3548" s="2">
        <v>0</v>
      </c>
      <c r="AW3548" s="2">
        <v>0</v>
      </c>
      <c r="AX3548" s="2">
        <v>0</v>
      </c>
      <c r="AY3548" s="2">
        <v>0</v>
      </c>
      <c r="AZ3548" s="2">
        <v>0</v>
      </c>
      <c r="BA3548" s="2">
        <v>0</v>
      </c>
      <c r="BB3548" s="2">
        <v>0</v>
      </c>
      <c r="BC3548" s="2">
        <v>58</v>
      </c>
      <c r="BD3548" s="2">
        <v>0</v>
      </c>
      <c r="BE3548" s="2">
        <v>0</v>
      </c>
      <c r="BF3548" s="2">
        <v>0</v>
      </c>
      <c r="BG3548" s="2">
        <v>8</v>
      </c>
      <c r="BH3548" s="2">
        <v>6</v>
      </c>
      <c r="BI3548" s="2">
        <v>5</v>
      </c>
      <c r="BJ3548" s="2">
        <v>5</v>
      </c>
      <c r="BK3548" s="2">
        <v>4</v>
      </c>
      <c r="BL3548" s="2">
        <v>0</v>
      </c>
      <c r="BM3548" s="2">
        <v>0</v>
      </c>
      <c r="BN3548" s="2">
        <v>0</v>
      </c>
      <c r="BO3548" s="2">
        <v>0</v>
      </c>
      <c r="BP3548" s="2">
        <v>0</v>
      </c>
      <c r="BQ3548" s="2">
        <v>0</v>
      </c>
      <c r="BR3548" s="2">
        <v>0</v>
      </c>
      <c r="BS3548" s="2">
        <v>0</v>
      </c>
      <c r="BT3548" s="2">
        <v>0</v>
      </c>
      <c r="BU3548" s="2">
        <v>0</v>
      </c>
      <c r="BV3548" s="2">
        <v>0</v>
      </c>
      <c r="BW3548" s="2">
        <v>0</v>
      </c>
      <c r="BX3548" s="2">
        <v>0</v>
      </c>
      <c r="BY3548" s="2">
        <v>0</v>
      </c>
      <c r="BZ3548" s="2">
        <v>0</v>
      </c>
      <c r="CA3548" s="2">
        <v>0</v>
      </c>
      <c r="CB3548" s="2">
        <v>0</v>
      </c>
      <c r="CC3548" s="2">
        <v>0</v>
      </c>
      <c r="CD3548" s="2">
        <v>0</v>
      </c>
      <c r="CE3548" s="2">
        <v>0</v>
      </c>
      <c r="CF3548" s="2">
        <v>0</v>
      </c>
      <c r="CG3548" s="2">
        <v>0</v>
      </c>
      <c r="CH3548" s="2">
        <v>0</v>
      </c>
      <c r="CI3548" s="2">
        <v>0</v>
      </c>
      <c r="CJ3548" s="2">
        <v>0</v>
      </c>
      <c r="CK3548" s="2">
        <v>3</v>
      </c>
      <c r="CL3548" s="2">
        <v>0</v>
      </c>
    </row>
    <row r="3549" spans="1:90" x14ac:dyDescent="0.25">
      <c r="A3549" t="s">
        <v>115</v>
      </c>
      <c r="B3549">
        <v>10104</v>
      </c>
      <c r="C3549" t="s">
        <v>121</v>
      </c>
      <c r="D3549">
        <v>1</v>
      </c>
      <c r="E3549">
        <v>8</v>
      </c>
      <c r="F3549">
        <v>39226</v>
      </c>
      <c r="G3549">
        <v>35039226</v>
      </c>
      <c r="H3549" t="s">
        <v>15337</v>
      </c>
      <c r="I3549">
        <v>100</v>
      </c>
      <c r="J3549" t="s">
        <v>107</v>
      </c>
      <c r="K3549" t="s">
        <v>199</v>
      </c>
      <c r="L3549">
        <v>92</v>
      </c>
      <c r="M3549" t="s">
        <v>199</v>
      </c>
      <c r="N3549">
        <v>2215010</v>
      </c>
      <c r="O3549" t="s">
        <v>92</v>
      </c>
      <c r="P3549" t="s">
        <v>15338</v>
      </c>
      <c r="Q3549">
        <v>944</v>
      </c>
      <c r="R3549">
        <v>11</v>
      </c>
      <c r="S3549">
        <v>22015018</v>
      </c>
      <c r="T3549">
        <v>22019517</v>
      </c>
      <c r="U3549" t="s">
        <v>15339</v>
      </c>
      <c r="V3549">
        <v>1</v>
      </c>
      <c r="W3549" s="2">
        <v>0</v>
      </c>
      <c r="X3549" s="2">
        <v>0</v>
      </c>
      <c r="Y3549" s="2">
        <v>129</v>
      </c>
      <c r="Z3549" s="2">
        <v>117</v>
      </c>
      <c r="AA3549" s="2">
        <v>145</v>
      </c>
      <c r="AB3549" s="2">
        <v>128</v>
      </c>
      <c r="AC3549" s="2">
        <v>144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0</v>
      </c>
      <c r="AU3549" s="2">
        <v>0</v>
      </c>
      <c r="AV3549" s="2">
        <v>0</v>
      </c>
      <c r="AW3549" s="2">
        <v>0</v>
      </c>
      <c r="AX3549" s="2">
        <v>0</v>
      </c>
      <c r="AY3549" s="2">
        <v>0</v>
      </c>
      <c r="AZ3549" s="2">
        <v>0</v>
      </c>
      <c r="BA3549" s="2">
        <v>0</v>
      </c>
      <c r="BB3549" s="2">
        <v>0</v>
      </c>
      <c r="BC3549" s="2">
        <v>0</v>
      </c>
      <c r="BD3549" s="2">
        <v>0</v>
      </c>
      <c r="BE3549" s="2">
        <v>0</v>
      </c>
      <c r="BF3549" s="2">
        <v>0</v>
      </c>
      <c r="BG3549" s="2">
        <v>7</v>
      </c>
      <c r="BH3549" s="2">
        <v>4</v>
      </c>
      <c r="BI3549" s="2">
        <v>5</v>
      </c>
      <c r="BJ3549" s="2">
        <v>6</v>
      </c>
      <c r="BK3549" s="2">
        <v>6</v>
      </c>
      <c r="BL3549" s="2">
        <v>0</v>
      </c>
      <c r="BM3549" s="2">
        <v>0</v>
      </c>
      <c r="BN3549" s="2">
        <v>0</v>
      </c>
      <c r="BO3549" s="2">
        <v>0</v>
      </c>
      <c r="BP3549" s="2">
        <v>0</v>
      </c>
      <c r="BQ3549" s="2">
        <v>0</v>
      </c>
      <c r="BR3549" s="2">
        <v>0</v>
      </c>
      <c r="BS3549" s="2">
        <v>0</v>
      </c>
      <c r="BT3549" s="2">
        <v>0</v>
      </c>
      <c r="BU3549" s="2">
        <v>0</v>
      </c>
      <c r="BV3549" s="2">
        <v>0</v>
      </c>
      <c r="BW3549" s="2">
        <v>0</v>
      </c>
      <c r="BX3549" s="2">
        <v>0</v>
      </c>
      <c r="BY3549" s="2">
        <v>0</v>
      </c>
      <c r="BZ3549" s="2">
        <v>0</v>
      </c>
      <c r="CA3549" s="2">
        <v>0</v>
      </c>
      <c r="CB3549" s="2">
        <v>0</v>
      </c>
      <c r="CC3549" s="2">
        <v>0</v>
      </c>
      <c r="CD3549" s="2">
        <v>0</v>
      </c>
      <c r="CE3549" s="2">
        <v>0</v>
      </c>
      <c r="CF3549" s="2">
        <v>0</v>
      </c>
      <c r="CG3549" s="2">
        <v>0</v>
      </c>
      <c r="CH3549" s="2">
        <v>0</v>
      </c>
      <c r="CI3549" s="2">
        <v>0</v>
      </c>
      <c r="CJ3549" s="2">
        <v>0</v>
      </c>
      <c r="CK3549" s="2">
        <v>0</v>
      </c>
      <c r="CL3549" s="2">
        <v>0</v>
      </c>
    </row>
    <row r="3550" spans="1:90" x14ac:dyDescent="0.25">
      <c r="A3550" t="s">
        <v>115</v>
      </c>
      <c r="B3550">
        <v>10104</v>
      </c>
      <c r="C3550" t="s">
        <v>121</v>
      </c>
      <c r="D3550">
        <v>1</v>
      </c>
      <c r="E3550">
        <v>8</v>
      </c>
      <c r="F3550">
        <v>37771</v>
      </c>
      <c r="G3550">
        <v>35037771</v>
      </c>
      <c r="H3550" t="s">
        <v>6864</v>
      </c>
      <c r="I3550">
        <v>100</v>
      </c>
      <c r="J3550" t="s">
        <v>107</v>
      </c>
      <c r="K3550" t="s">
        <v>122</v>
      </c>
      <c r="L3550">
        <v>82</v>
      </c>
      <c r="M3550" t="s">
        <v>477</v>
      </c>
      <c r="N3550">
        <v>2308050</v>
      </c>
      <c r="O3550" t="s">
        <v>92</v>
      </c>
      <c r="P3550" t="s">
        <v>6865</v>
      </c>
      <c r="Q3550">
        <v>143</v>
      </c>
      <c r="R3550">
        <v>11</v>
      </c>
      <c r="S3550">
        <v>22043266</v>
      </c>
      <c r="T3550">
        <v>29522402</v>
      </c>
      <c r="U3550" t="s">
        <v>6866</v>
      </c>
      <c r="V3550">
        <v>1</v>
      </c>
      <c r="W3550" s="2">
        <v>0</v>
      </c>
      <c r="X3550" s="2">
        <v>0</v>
      </c>
      <c r="Y3550" s="2">
        <v>70</v>
      </c>
      <c r="Z3550" s="2">
        <v>70</v>
      </c>
      <c r="AA3550" s="2">
        <v>110</v>
      </c>
      <c r="AB3550" s="2">
        <v>105</v>
      </c>
      <c r="AC3550" s="2">
        <v>103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0</v>
      </c>
      <c r="AU3550" s="2">
        <v>0</v>
      </c>
      <c r="AV3550" s="2">
        <v>0</v>
      </c>
      <c r="AW3550" s="2">
        <v>0</v>
      </c>
      <c r="AX3550" s="2">
        <v>0</v>
      </c>
      <c r="AY3550" s="2">
        <v>0</v>
      </c>
      <c r="AZ3550" s="2">
        <v>0</v>
      </c>
      <c r="BA3550" s="2">
        <v>0</v>
      </c>
      <c r="BB3550" s="2">
        <v>0</v>
      </c>
      <c r="BC3550" s="2">
        <v>0</v>
      </c>
      <c r="BD3550" s="2">
        <v>15</v>
      </c>
      <c r="BE3550" s="2">
        <v>0</v>
      </c>
      <c r="BF3550" s="2">
        <v>0</v>
      </c>
      <c r="BG3550" s="2">
        <v>5</v>
      </c>
      <c r="BH3550" s="2">
        <v>6</v>
      </c>
      <c r="BI3550" s="2">
        <v>7</v>
      </c>
      <c r="BJ3550" s="2">
        <v>6</v>
      </c>
      <c r="BK3550" s="2">
        <v>7</v>
      </c>
      <c r="BL3550" s="2">
        <v>0</v>
      </c>
      <c r="BM3550" s="2">
        <v>0</v>
      </c>
      <c r="BN3550" s="2">
        <v>0</v>
      </c>
      <c r="BO3550" s="2">
        <v>0</v>
      </c>
      <c r="BP3550" s="2">
        <v>0</v>
      </c>
      <c r="BQ3550" s="2">
        <v>0</v>
      </c>
      <c r="BR3550" s="2">
        <v>0</v>
      </c>
      <c r="BS3550" s="2">
        <v>0</v>
      </c>
      <c r="BT3550" s="2">
        <v>0</v>
      </c>
      <c r="BU3550" s="2">
        <v>0</v>
      </c>
      <c r="BV3550" s="2">
        <v>0</v>
      </c>
      <c r="BW3550" s="2">
        <v>0</v>
      </c>
      <c r="BX3550" s="2">
        <v>0</v>
      </c>
      <c r="BY3550" s="2">
        <v>0</v>
      </c>
      <c r="BZ3550" s="2">
        <v>0</v>
      </c>
      <c r="CA3550" s="2">
        <v>0</v>
      </c>
      <c r="CB3550" s="2">
        <v>0</v>
      </c>
      <c r="CC3550" s="2">
        <v>0</v>
      </c>
      <c r="CD3550" s="2">
        <v>0</v>
      </c>
      <c r="CE3550" s="2">
        <v>0</v>
      </c>
      <c r="CF3550" s="2">
        <v>0</v>
      </c>
      <c r="CG3550" s="2">
        <v>0</v>
      </c>
      <c r="CH3550" s="2">
        <v>0</v>
      </c>
      <c r="CI3550" s="2">
        <v>0</v>
      </c>
      <c r="CJ3550" s="2">
        <v>0</v>
      </c>
      <c r="CK3550" s="2">
        <v>0</v>
      </c>
      <c r="CL3550" s="2">
        <v>4</v>
      </c>
    </row>
    <row r="3551" spans="1:90" x14ac:dyDescent="0.25">
      <c r="A3551" t="s">
        <v>115</v>
      </c>
      <c r="B3551">
        <v>10104</v>
      </c>
      <c r="C3551" t="s">
        <v>121</v>
      </c>
      <c r="D3551">
        <v>1</v>
      </c>
      <c r="E3551">
        <v>8</v>
      </c>
      <c r="F3551">
        <v>1338</v>
      </c>
      <c r="G3551">
        <v>35001338</v>
      </c>
      <c r="H3551" t="s">
        <v>19228</v>
      </c>
      <c r="I3551">
        <v>100</v>
      </c>
      <c r="J3551" t="s">
        <v>107</v>
      </c>
      <c r="K3551" t="s">
        <v>5522</v>
      </c>
      <c r="L3551">
        <v>39</v>
      </c>
      <c r="M3551" t="s">
        <v>123</v>
      </c>
      <c r="N3551">
        <v>2261020</v>
      </c>
      <c r="O3551" t="s">
        <v>92</v>
      </c>
      <c r="P3551" t="s">
        <v>19229</v>
      </c>
      <c r="Q3551">
        <v>226</v>
      </c>
      <c r="R3551">
        <v>11</v>
      </c>
      <c r="S3551">
        <v>22410071</v>
      </c>
      <c r="T3551">
        <v>22418078</v>
      </c>
      <c r="U3551" t="s">
        <v>19230</v>
      </c>
      <c r="V3551">
        <v>1</v>
      </c>
      <c r="W3551" s="2">
        <v>0</v>
      </c>
      <c r="X3551" s="2">
        <v>0</v>
      </c>
      <c r="Y3551" s="2">
        <v>116</v>
      </c>
      <c r="Z3551" s="2">
        <v>132</v>
      </c>
      <c r="AA3551" s="2">
        <v>144</v>
      </c>
      <c r="AB3551" s="2">
        <v>142</v>
      </c>
      <c r="AC3551" s="2">
        <v>150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0</v>
      </c>
      <c r="AU3551" s="2">
        <v>0</v>
      </c>
      <c r="AV3551" s="2">
        <v>0</v>
      </c>
      <c r="AW3551" s="2">
        <v>0</v>
      </c>
      <c r="AX3551" s="2">
        <v>0</v>
      </c>
      <c r="AY3551" s="2">
        <v>0</v>
      </c>
      <c r="AZ3551" s="2">
        <v>0</v>
      </c>
      <c r="BA3551" s="2">
        <v>0</v>
      </c>
      <c r="BB3551" s="2">
        <v>0</v>
      </c>
      <c r="BC3551" s="2">
        <v>0</v>
      </c>
      <c r="BD3551" s="2">
        <v>16</v>
      </c>
      <c r="BE3551" s="2">
        <v>0</v>
      </c>
      <c r="BF3551" s="2">
        <v>0</v>
      </c>
      <c r="BG3551" s="2">
        <v>6</v>
      </c>
      <c r="BH3551" s="2">
        <v>6</v>
      </c>
      <c r="BI3551" s="2">
        <v>7</v>
      </c>
      <c r="BJ3551" s="2">
        <v>9</v>
      </c>
      <c r="BK3551" s="2">
        <v>10</v>
      </c>
      <c r="BL3551" s="2">
        <v>0</v>
      </c>
      <c r="BM3551" s="2">
        <v>0</v>
      </c>
      <c r="BN3551" s="2">
        <v>0</v>
      </c>
      <c r="BO3551" s="2">
        <v>0</v>
      </c>
      <c r="BP3551" s="2">
        <v>0</v>
      </c>
      <c r="BQ3551" s="2">
        <v>0</v>
      </c>
      <c r="BR3551" s="2">
        <v>0</v>
      </c>
      <c r="BS3551" s="2">
        <v>0</v>
      </c>
      <c r="BT3551" s="2">
        <v>0</v>
      </c>
      <c r="BU3551" s="2">
        <v>0</v>
      </c>
      <c r="BV3551" s="2">
        <v>0</v>
      </c>
      <c r="BW3551" s="2">
        <v>0</v>
      </c>
      <c r="BX3551" s="2">
        <v>0</v>
      </c>
      <c r="BY3551" s="2">
        <v>0</v>
      </c>
      <c r="BZ3551" s="2">
        <v>0</v>
      </c>
      <c r="CA3551" s="2">
        <v>0</v>
      </c>
      <c r="CB3551" s="2">
        <v>0</v>
      </c>
      <c r="CC3551" s="2">
        <v>0</v>
      </c>
      <c r="CD3551" s="2">
        <v>0</v>
      </c>
      <c r="CE3551" s="2">
        <v>0</v>
      </c>
      <c r="CF3551" s="2">
        <v>0</v>
      </c>
      <c r="CG3551" s="2">
        <v>0</v>
      </c>
      <c r="CH3551" s="2">
        <v>0</v>
      </c>
      <c r="CI3551" s="2">
        <v>0</v>
      </c>
      <c r="CJ3551" s="2">
        <v>0</v>
      </c>
      <c r="CK3551" s="2">
        <v>0</v>
      </c>
      <c r="CL3551" s="2">
        <v>5</v>
      </c>
    </row>
    <row r="3552" spans="1:90" x14ac:dyDescent="0.25">
      <c r="A3552" t="s">
        <v>115</v>
      </c>
      <c r="B3552">
        <v>10104</v>
      </c>
      <c r="C3552" t="s">
        <v>121</v>
      </c>
      <c r="D3552">
        <v>1</v>
      </c>
      <c r="E3552">
        <v>8</v>
      </c>
      <c r="F3552">
        <v>904272</v>
      </c>
      <c r="G3552">
        <v>35904272</v>
      </c>
      <c r="H3552" t="s">
        <v>14163</v>
      </c>
      <c r="I3552">
        <v>100</v>
      </c>
      <c r="J3552" t="s">
        <v>107</v>
      </c>
      <c r="K3552" t="s">
        <v>13641</v>
      </c>
      <c r="L3552">
        <v>92</v>
      </c>
      <c r="M3552" t="s">
        <v>199</v>
      </c>
      <c r="N3552">
        <v>2161100</v>
      </c>
      <c r="O3552" t="s">
        <v>92</v>
      </c>
      <c r="P3552" t="s">
        <v>14164</v>
      </c>
      <c r="Q3552">
        <v>65</v>
      </c>
      <c r="R3552">
        <v>11</v>
      </c>
      <c r="S3552">
        <v>22014515</v>
      </c>
      <c r="T3552">
        <v>22121615</v>
      </c>
      <c r="U3552" t="s">
        <v>14165</v>
      </c>
      <c r="V3552">
        <v>1</v>
      </c>
      <c r="W3552" s="2">
        <v>0</v>
      </c>
      <c r="X3552" s="2">
        <v>0</v>
      </c>
      <c r="Y3552" s="2">
        <v>50</v>
      </c>
      <c r="Z3552" s="2">
        <v>49</v>
      </c>
      <c r="AA3552" s="2">
        <v>49</v>
      </c>
      <c r="AB3552" s="2">
        <v>65</v>
      </c>
      <c r="AC3552" s="2">
        <v>41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0</v>
      </c>
      <c r="AU3552" s="2">
        <v>0</v>
      </c>
      <c r="AV3552" s="2">
        <v>0</v>
      </c>
      <c r="AW3552" s="2">
        <v>0</v>
      </c>
      <c r="AX3552" s="2">
        <v>0</v>
      </c>
      <c r="AY3552" s="2">
        <v>0</v>
      </c>
      <c r="AZ3552" s="2">
        <v>0</v>
      </c>
      <c r="BA3552" s="2">
        <v>0</v>
      </c>
      <c r="BB3552" s="2">
        <v>0</v>
      </c>
      <c r="BC3552" s="2">
        <v>0</v>
      </c>
      <c r="BD3552" s="2">
        <v>0</v>
      </c>
      <c r="BE3552" s="2">
        <v>0</v>
      </c>
      <c r="BF3552" s="2">
        <v>0</v>
      </c>
      <c r="BG3552" s="2">
        <v>2</v>
      </c>
      <c r="BH3552" s="2">
        <v>2</v>
      </c>
      <c r="BI3552" s="2">
        <v>3</v>
      </c>
      <c r="BJ3552" s="2">
        <v>3</v>
      </c>
      <c r="BK3552" s="2">
        <v>3</v>
      </c>
      <c r="BL3552" s="2">
        <v>0</v>
      </c>
      <c r="BM3552" s="2">
        <v>0</v>
      </c>
      <c r="BN3552" s="2">
        <v>0</v>
      </c>
      <c r="BO3552" s="2">
        <v>0</v>
      </c>
      <c r="BP3552" s="2">
        <v>0</v>
      </c>
      <c r="BQ3552" s="2">
        <v>0</v>
      </c>
      <c r="BR3552" s="2">
        <v>0</v>
      </c>
      <c r="BS3552" s="2">
        <v>0</v>
      </c>
      <c r="BT3552" s="2">
        <v>0</v>
      </c>
      <c r="BU3552" s="2">
        <v>0</v>
      </c>
      <c r="BV3552" s="2">
        <v>0</v>
      </c>
      <c r="BW3552" s="2">
        <v>0</v>
      </c>
      <c r="BX3552" s="2">
        <v>0</v>
      </c>
      <c r="BY3552" s="2">
        <v>0</v>
      </c>
      <c r="BZ3552" s="2">
        <v>0</v>
      </c>
      <c r="CA3552" s="2">
        <v>0</v>
      </c>
      <c r="CB3552" s="2">
        <v>0</v>
      </c>
      <c r="CC3552" s="2">
        <v>0</v>
      </c>
      <c r="CD3552" s="2">
        <v>0</v>
      </c>
      <c r="CE3552" s="2">
        <v>0</v>
      </c>
      <c r="CF3552" s="2">
        <v>0</v>
      </c>
      <c r="CG3552" s="2">
        <v>0</v>
      </c>
      <c r="CH3552" s="2">
        <v>0</v>
      </c>
      <c r="CI3552" s="2">
        <v>0</v>
      </c>
      <c r="CJ3552" s="2">
        <v>0</v>
      </c>
      <c r="CK3552" s="2">
        <v>0</v>
      </c>
      <c r="CL3552" s="2">
        <v>0</v>
      </c>
    </row>
    <row r="3553" spans="1:90" x14ac:dyDescent="0.25">
      <c r="A3553" t="s">
        <v>115</v>
      </c>
      <c r="B3553">
        <v>10104</v>
      </c>
      <c r="C3553" t="s">
        <v>121</v>
      </c>
      <c r="D3553">
        <v>1</v>
      </c>
      <c r="E3553">
        <v>8</v>
      </c>
      <c r="F3553">
        <v>1223</v>
      </c>
      <c r="G3553">
        <v>35001223</v>
      </c>
      <c r="H3553" t="s">
        <v>16100</v>
      </c>
      <c r="I3553">
        <v>100</v>
      </c>
      <c r="J3553" t="s">
        <v>107</v>
      </c>
      <c r="K3553" t="s">
        <v>3079</v>
      </c>
      <c r="L3553">
        <v>81</v>
      </c>
      <c r="M3553" t="s">
        <v>354</v>
      </c>
      <c r="N3553">
        <v>2373000</v>
      </c>
      <c r="O3553" t="s">
        <v>92</v>
      </c>
      <c r="P3553" t="s">
        <v>16101</v>
      </c>
      <c r="Q3553">
        <v>395</v>
      </c>
      <c r="R3553">
        <v>11</v>
      </c>
      <c r="S3553">
        <v>22043288</v>
      </c>
      <c r="T3553">
        <v>29539506</v>
      </c>
      <c r="U3553" t="s">
        <v>16102</v>
      </c>
      <c r="V3553">
        <v>1</v>
      </c>
      <c r="W3553" s="2">
        <v>0</v>
      </c>
      <c r="X3553" s="2">
        <v>0</v>
      </c>
      <c r="Y3553" s="2">
        <v>95</v>
      </c>
      <c r="Z3553" s="2">
        <v>63</v>
      </c>
      <c r="AA3553" s="2">
        <v>66</v>
      </c>
      <c r="AB3553" s="2">
        <v>82</v>
      </c>
      <c r="AC3553" s="2">
        <v>59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0</v>
      </c>
      <c r="AU3553" s="2">
        <v>0</v>
      </c>
      <c r="AV3553" s="2">
        <v>0</v>
      </c>
      <c r="AW3553" s="2">
        <v>0</v>
      </c>
      <c r="AX3553" s="2">
        <v>0</v>
      </c>
      <c r="AY3553" s="2">
        <v>0</v>
      </c>
      <c r="AZ3553" s="2">
        <v>0</v>
      </c>
      <c r="BA3553" s="2">
        <v>0</v>
      </c>
      <c r="BB3553" s="2">
        <v>0</v>
      </c>
      <c r="BC3553" s="2">
        <v>0</v>
      </c>
      <c r="BD3553" s="2">
        <v>0</v>
      </c>
      <c r="BE3553" s="2">
        <v>0</v>
      </c>
      <c r="BF3553" s="2">
        <v>0</v>
      </c>
      <c r="BG3553" s="2">
        <v>6</v>
      </c>
      <c r="BH3553" s="2">
        <v>3</v>
      </c>
      <c r="BI3553" s="2">
        <v>3</v>
      </c>
      <c r="BJ3553" s="2">
        <v>4</v>
      </c>
      <c r="BK3553" s="2">
        <v>2</v>
      </c>
      <c r="BL3553" s="2">
        <v>0</v>
      </c>
      <c r="BM3553" s="2">
        <v>0</v>
      </c>
      <c r="BN3553" s="2">
        <v>0</v>
      </c>
      <c r="BO3553" s="2">
        <v>0</v>
      </c>
      <c r="BP3553" s="2">
        <v>0</v>
      </c>
      <c r="BQ3553" s="2">
        <v>0</v>
      </c>
      <c r="BR3553" s="2">
        <v>0</v>
      </c>
      <c r="BS3553" s="2">
        <v>0</v>
      </c>
      <c r="BT3553" s="2">
        <v>0</v>
      </c>
      <c r="BU3553" s="2">
        <v>0</v>
      </c>
      <c r="BV3553" s="2">
        <v>0</v>
      </c>
      <c r="BW3553" s="2">
        <v>0</v>
      </c>
      <c r="BX3553" s="2">
        <v>0</v>
      </c>
      <c r="BY3553" s="2">
        <v>0</v>
      </c>
      <c r="BZ3553" s="2">
        <v>0</v>
      </c>
      <c r="CA3553" s="2">
        <v>0</v>
      </c>
      <c r="CB3553" s="2">
        <v>0</v>
      </c>
      <c r="CC3553" s="2">
        <v>0</v>
      </c>
      <c r="CD3553" s="2">
        <v>0</v>
      </c>
      <c r="CE3553" s="2">
        <v>0</v>
      </c>
      <c r="CF3553" s="2">
        <v>0</v>
      </c>
      <c r="CG3553" s="2">
        <v>0</v>
      </c>
      <c r="CH3553" s="2">
        <v>0</v>
      </c>
      <c r="CI3553" s="2">
        <v>0</v>
      </c>
      <c r="CJ3553" s="2">
        <v>0</v>
      </c>
      <c r="CK3553" s="2">
        <v>0</v>
      </c>
      <c r="CL3553" s="2">
        <v>0</v>
      </c>
    </row>
    <row r="3554" spans="1:90" x14ac:dyDescent="0.25">
      <c r="A3554" t="s">
        <v>115</v>
      </c>
      <c r="B3554">
        <v>10104</v>
      </c>
      <c r="C3554" t="s">
        <v>121</v>
      </c>
      <c r="D3554">
        <v>1</v>
      </c>
      <c r="E3554">
        <v>8</v>
      </c>
      <c r="F3554">
        <v>915658</v>
      </c>
      <c r="G3554">
        <v>35915658</v>
      </c>
      <c r="H3554" t="s">
        <v>13699</v>
      </c>
      <c r="I3554">
        <v>100</v>
      </c>
      <c r="J3554" t="s">
        <v>107</v>
      </c>
      <c r="K3554" t="s">
        <v>826</v>
      </c>
      <c r="L3554">
        <v>13</v>
      </c>
      <c r="M3554" t="s">
        <v>401</v>
      </c>
      <c r="N3554">
        <v>2614000</v>
      </c>
      <c r="O3554" t="s">
        <v>92</v>
      </c>
      <c r="P3554" t="s">
        <v>13700</v>
      </c>
      <c r="Q3554">
        <v>996</v>
      </c>
      <c r="R3554">
        <v>11</v>
      </c>
      <c r="S3554">
        <v>22582683</v>
      </c>
      <c r="T3554">
        <v>22585233</v>
      </c>
      <c r="U3554" t="s">
        <v>13701</v>
      </c>
      <c r="V3554">
        <v>1</v>
      </c>
      <c r="W3554" s="2">
        <v>0</v>
      </c>
      <c r="X3554" s="2">
        <v>0</v>
      </c>
      <c r="Y3554" s="2">
        <v>78</v>
      </c>
      <c r="Z3554" s="2">
        <v>73</v>
      </c>
      <c r="AA3554" s="2">
        <v>71</v>
      </c>
      <c r="AB3554" s="2">
        <v>60</v>
      </c>
      <c r="AC3554" s="2">
        <v>90</v>
      </c>
      <c r="AD3554" s="2">
        <v>64</v>
      </c>
      <c r="AE3554" s="2">
        <v>64</v>
      </c>
      <c r="AF3554" s="2">
        <v>82</v>
      </c>
      <c r="AG3554" s="2">
        <v>63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0</v>
      </c>
      <c r="AU3554" s="2">
        <v>0</v>
      </c>
      <c r="AV3554" s="2">
        <v>0</v>
      </c>
      <c r="AW3554" s="2">
        <v>0</v>
      </c>
      <c r="AX3554" s="2">
        <v>0</v>
      </c>
      <c r="AY3554" s="2">
        <v>0</v>
      </c>
      <c r="AZ3554" s="2">
        <v>0</v>
      </c>
      <c r="BA3554" s="2">
        <v>0</v>
      </c>
      <c r="BB3554" s="2">
        <v>0</v>
      </c>
      <c r="BC3554" s="2">
        <v>236</v>
      </c>
      <c r="BD3554" s="2">
        <v>0</v>
      </c>
      <c r="BE3554" s="2">
        <v>0</v>
      </c>
      <c r="BF3554" s="2">
        <v>0</v>
      </c>
      <c r="BG3554" s="2">
        <v>4</v>
      </c>
      <c r="BH3554" s="2">
        <v>4</v>
      </c>
      <c r="BI3554" s="2">
        <v>4</v>
      </c>
      <c r="BJ3554" s="2">
        <v>3</v>
      </c>
      <c r="BK3554" s="2">
        <v>5</v>
      </c>
      <c r="BL3554" s="2">
        <v>4</v>
      </c>
      <c r="BM3554" s="2">
        <v>3</v>
      </c>
      <c r="BN3554" s="2">
        <v>5</v>
      </c>
      <c r="BO3554" s="2">
        <v>2</v>
      </c>
      <c r="BP3554" s="2">
        <v>0</v>
      </c>
      <c r="BQ3554" s="2">
        <v>0</v>
      </c>
      <c r="BR3554" s="2">
        <v>0</v>
      </c>
      <c r="BS3554" s="2">
        <v>0</v>
      </c>
      <c r="BT3554" s="2">
        <v>0</v>
      </c>
      <c r="BU3554" s="2">
        <v>0</v>
      </c>
      <c r="BV3554" s="2">
        <v>0</v>
      </c>
      <c r="BW3554" s="2">
        <v>0</v>
      </c>
      <c r="BX3554" s="2">
        <v>0</v>
      </c>
      <c r="BY3554" s="2">
        <v>0</v>
      </c>
      <c r="BZ3554" s="2">
        <v>0</v>
      </c>
      <c r="CA3554" s="2">
        <v>0</v>
      </c>
      <c r="CB3554" s="2">
        <v>0</v>
      </c>
      <c r="CC3554" s="2">
        <v>0</v>
      </c>
      <c r="CD3554" s="2">
        <v>0</v>
      </c>
      <c r="CE3554" s="2">
        <v>0</v>
      </c>
      <c r="CF3554" s="2">
        <v>0</v>
      </c>
      <c r="CG3554" s="2">
        <v>0</v>
      </c>
      <c r="CH3554" s="2">
        <v>0</v>
      </c>
      <c r="CI3554" s="2">
        <v>0</v>
      </c>
      <c r="CJ3554" s="2">
        <v>0</v>
      </c>
      <c r="CK3554" s="2">
        <v>16</v>
      </c>
      <c r="CL3554" s="2">
        <v>0</v>
      </c>
    </row>
    <row r="3555" spans="1:90" x14ac:dyDescent="0.25">
      <c r="A3555" t="s">
        <v>115</v>
      </c>
      <c r="B3555">
        <v>10104</v>
      </c>
      <c r="C3555" t="s">
        <v>121</v>
      </c>
      <c r="D3555">
        <v>1</v>
      </c>
      <c r="E3555">
        <v>8</v>
      </c>
      <c r="F3555">
        <v>1211</v>
      </c>
      <c r="G3555">
        <v>35001211</v>
      </c>
      <c r="H3555" t="s">
        <v>13553</v>
      </c>
      <c r="I3555">
        <v>100</v>
      </c>
      <c r="J3555" t="s">
        <v>107</v>
      </c>
      <c r="K3555" t="s">
        <v>199</v>
      </c>
      <c r="L3555">
        <v>92</v>
      </c>
      <c r="M3555" t="s">
        <v>199</v>
      </c>
      <c r="N3555">
        <v>2214030</v>
      </c>
      <c r="O3555" t="s">
        <v>92</v>
      </c>
      <c r="P3555" t="s">
        <v>10616</v>
      </c>
      <c r="Q3555">
        <v>628</v>
      </c>
      <c r="R3555">
        <v>11</v>
      </c>
      <c r="S3555">
        <v>22015595</v>
      </c>
      <c r="T3555">
        <v>29869783</v>
      </c>
      <c r="U3555" t="s">
        <v>13554</v>
      </c>
      <c r="V3555">
        <v>1</v>
      </c>
      <c r="W3555" s="2">
        <v>0</v>
      </c>
      <c r="X3555" s="2">
        <v>0</v>
      </c>
      <c r="Y3555" s="2">
        <v>49</v>
      </c>
      <c r="Z3555" s="2">
        <v>58</v>
      </c>
      <c r="AA3555" s="2">
        <v>59</v>
      </c>
      <c r="AB3555" s="2">
        <v>56</v>
      </c>
      <c r="AC3555" s="2">
        <v>57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0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0</v>
      </c>
      <c r="AU3555" s="2">
        <v>0</v>
      </c>
      <c r="AV3555" s="2">
        <v>0</v>
      </c>
      <c r="AW3555" s="2">
        <v>0</v>
      </c>
      <c r="AX3555" s="2">
        <v>0</v>
      </c>
      <c r="AY3555" s="2">
        <v>0</v>
      </c>
      <c r="AZ3555" s="2">
        <v>0</v>
      </c>
      <c r="BA3555" s="2">
        <v>0</v>
      </c>
      <c r="BB3555" s="2">
        <v>0</v>
      </c>
      <c r="BC3555" s="2">
        <v>0</v>
      </c>
      <c r="BD3555" s="2">
        <v>0</v>
      </c>
      <c r="BE3555" s="2">
        <v>0</v>
      </c>
      <c r="BF3555" s="2">
        <v>0</v>
      </c>
      <c r="BG3555" s="2">
        <v>2</v>
      </c>
      <c r="BH3555" s="2">
        <v>3</v>
      </c>
      <c r="BI3555" s="2">
        <v>3</v>
      </c>
      <c r="BJ3555" s="2">
        <v>4</v>
      </c>
      <c r="BK3555" s="2">
        <v>2</v>
      </c>
      <c r="BL3555" s="2">
        <v>0</v>
      </c>
      <c r="BM3555" s="2">
        <v>0</v>
      </c>
      <c r="BN3555" s="2">
        <v>0</v>
      </c>
      <c r="BO3555" s="2">
        <v>0</v>
      </c>
      <c r="BP3555" s="2">
        <v>0</v>
      </c>
      <c r="BQ3555" s="2">
        <v>0</v>
      </c>
      <c r="BR3555" s="2">
        <v>0</v>
      </c>
      <c r="BS3555" s="2">
        <v>0</v>
      </c>
      <c r="BT3555" s="2">
        <v>0</v>
      </c>
      <c r="BU3555" s="2">
        <v>0</v>
      </c>
      <c r="BV3555" s="2">
        <v>0</v>
      </c>
      <c r="BW3555" s="2">
        <v>0</v>
      </c>
      <c r="BX3555" s="2">
        <v>0</v>
      </c>
      <c r="BY3555" s="2">
        <v>0</v>
      </c>
      <c r="BZ3555" s="2">
        <v>0</v>
      </c>
      <c r="CA3555" s="2">
        <v>0</v>
      </c>
      <c r="CB3555" s="2">
        <v>0</v>
      </c>
      <c r="CC3555" s="2">
        <v>0</v>
      </c>
      <c r="CD3555" s="2">
        <v>0</v>
      </c>
      <c r="CE3555" s="2">
        <v>0</v>
      </c>
      <c r="CF3555" s="2">
        <v>0</v>
      </c>
      <c r="CG3555" s="2">
        <v>0</v>
      </c>
      <c r="CH3555" s="2">
        <v>0</v>
      </c>
      <c r="CI3555" s="2">
        <v>0</v>
      </c>
      <c r="CJ3555" s="2">
        <v>0</v>
      </c>
      <c r="CK3555" s="2">
        <v>0</v>
      </c>
      <c r="CL3555" s="2">
        <v>0</v>
      </c>
    </row>
    <row r="3556" spans="1:90" x14ac:dyDescent="0.25">
      <c r="A3556" t="s">
        <v>115</v>
      </c>
      <c r="B3556">
        <v>10104</v>
      </c>
      <c r="C3556" t="s">
        <v>121</v>
      </c>
      <c r="D3556">
        <v>1</v>
      </c>
      <c r="E3556">
        <v>8</v>
      </c>
      <c r="F3556">
        <v>269360</v>
      </c>
      <c r="G3556">
        <v>35269360</v>
      </c>
      <c r="H3556" t="s">
        <v>4952</v>
      </c>
      <c r="I3556">
        <v>100</v>
      </c>
      <c r="J3556" t="s">
        <v>107</v>
      </c>
      <c r="K3556" t="s">
        <v>4953</v>
      </c>
      <c r="L3556">
        <v>39</v>
      </c>
      <c r="M3556" t="s">
        <v>123</v>
      </c>
      <c r="N3556">
        <v>2281203</v>
      </c>
      <c r="O3556" t="s">
        <v>92</v>
      </c>
      <c r="P3556" t="s">
        <v>4954</v>
      </c>
      <c r="Q3556">
        <v>1910</v>
      </c>
      <c r="R3556">
        <v>11</v>
      </c>
      <c r="S3556">
        <v>22426607</v>
      </c>
      <c r="T3556">
        <v>22440016</v>
      </c>
      <c r="U3556" t="s">
        <v>4955</v>
      </c>
      <c r="V3556">
        <v>1</v>
      </c>
      <c r="W3556" s="2">
        <v>0</v>
      </c>
      <c r="X3556" s="2">
        <v>0</v>
      </c>
      <c r="Y3556" s="2">
        <v>194</v>
      </c>
      <c r="Z3556" s="2">
        <v>194</v>
      </c>
      <c r="AA3556" s="2">
        <v>205</v>
      </c>
      <c r="AB3556" s="2">
        <v>159</v>
      </c>
      <c r="AC3556" s="2">
        <v>192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0</v>
      </c>
      <c r="AU3556" s="2">
        <v>0</v>
      </c>
      <c r="AV3556" s="2">
        <v>0</v>
      </c>
      <c r="AW3556" s="2">
        <v>0</v>
      </c>
      <c r="AX3556" s="2">
        <v>0</v>
      </c>
      <c r="AY3556" s="2">
        <v>0</v>
      </c>
      <c r="AZ3556" s="2">
        <v>0</v>
      </c>
      <c r="BA3556" s="2">
        <v>0</v>
      </c>
      <c r="BB3556" s="2">
        <v>0</v>
      </c>
      <c r="BC3556" s="2">
        <v>59</v>
      </c>
      <c r="BD3556" s="2">
        <v>11</v>
      </c>
      <c r="BE3556" s="2">
        <v>0</v>
      </c>
      <c r="BF3556" s="2">
        <v>0</v>
      </c>
      <c r="BG3556" s="2">
        <v>7</v>
      </c>
      <c r="BH3556" s="2">
        <v>8</v>
      </c>
      <c r="BI3556" s="2">
        <v>9</v>
      </c>
      <c r="BJ3556" s="2">
        <v>10</v>
      </c>
      <c r="BK3556" s="2">
        <v>11</v>
      </c>
      <c r="BL3556" s="2">
        <v>0</v>
      </c>
      <c r="BM3556" s="2">
        <v>0</v>
      </c>
      <c r="BN3556" s="2">
        <v>0</v>
      </c>
      <c r="BO3556" s="2">
        <v>0</v>
      </c>
      <c r="BP3556" s="2">
        <v>0</v>
      </c>
      <c r="BQ3556" s="2">
        <v>0</v>
      </c>
      <c r="BR3556" s="2">
        <v>0</v>
      </c>
      <c r="BS3556" s="2">
        <v>0</v>
      </c>
      <c r="BT3556" s="2">
        <v>0</v>
      </c>
      <c r="BU3556" s="2">
        <v>0</v>
      </c>
      <c r="BV3556" s="2">
        <v>0</v>
      </c>
      <c r="BW3556" s="2">
        <v>0</v>
      </c>
      <c r="BX3556" s="2">
        <v>0</v>
      </c>
      <c r="BY3556" s="2">
        <v>0</v>
      </c>
      <c r="BZ3556" s="2">
        <v>0</v>
      </c>
      <c r="CA3556" s="2">
        <v>0</v>
      </c>
      <c r="CB3556" s="2">
        <v>0</v>
      </c>
      <c r="CC3556" s="2">
        <v>0</v>
      </c>
      <c r="CD3556" s="2">
        <v>0</v>
      </c>
      <c r="CE3556" s="2">
        <v>0</v>
      </c>
      <c r="CF3556" s="2">
        <v>0</v>
      </c>
      <c r="CG3556" s="2">
        <v>0</v>
      </c>
      <c r="CH3556" s="2">
        <v>0</v>
      </c>
      <c r="CI3556" s="2">
        <v>0</v>
      </c>
      <c r="CJ3556" s="2">
        <v>0</v>
      </c>
      <c r="CK3556" s="2">
        <v>3</v>
      </c>
      <c r="CL3556" s="2">
        <v>4</v>
      </c>
    </row>
    <row r="3557" spans="1:90" x14ac:dyDescent="0.25">
      <c r="A3557" t="s">
        <v>115</v>
      </c>
      <c r="B3557">
        <v>10104</v>
      </c>
      <c r="C3557" t="s">
        <v>121</v>
      </c>
      <c r="D3557">
        <v>1</v>
      </c>
      <c r="E3557">
        <v>8</v>
      </c>
      <c r="F3557">
        <v>735</v>
      </c>
      <c r="G3557">
        <v>35000735</v>
      </c>
      <c r="H3557" t="s">
        <v>7013</v>
      </c>
      <c r="I3557">
        <v>100</v>
      </c>
      <c r="J3557" t="s">
        <v>107</v>
      </c>
      <c r="K3557" t="s">
        <v>5343</v>
      </c>
      <c r="L3557">
        <v>51</v>
      </c>
      <c r="M3557" t="s">
        <v>1654</v>
      </c>
      <c r="N3557">
        <v>2422090</v>
      </c>
      <c r="O3557" t="s">
        <v>92</v>
      </c>
      <c r="P3557" t="s">
        <v>7014</v>
      </c>
      <c r="Q3557">
        <v>196</v>
      </c>
      <c r="R3557">
        <v>11</v>
      </c>
      <c r="S3557">
        <v>22311899</v>
      </c>
      <c r="T3557">
        <v>22320259</v>
      </c>
      <c r="U3557" t="s">
        <v>7015</v>
      </c>
      <c r="V3557">
        <v>1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113</v>
      </c>
      <c r="AE3557" s="2">
        <v>88</v>
      </c>
      <c r="AF3557" s="2">
        <v>86</v>
      </c>
      <c r="AG3557" s="2">
        <v>87</v>
      </c>
      <c r="AH3557" s="2">
        <v>336</v>
      </c>
      <c r="AI3557" s="2">
        <v>232</v>
      </c>
      <c r="AJ3557" s="2">
        <v>273</v>
      </c>
      <c r="AK3557" s="2">
        <v>0</v>
      </c>
      <c r="AL3557" s="2">
        <v>0</v>
      </c>
      <c r="AM3557" s="2">
        <v>0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0</v>
      </c>
      <c r="AU3557" s="2">
        <v>465</v>
      </c>
      <c r="AV3557" s="2">
        <v>0</v>
      </c>
      <c r="AW3557" s="2">
        <v>0</v>
      </c>
      <c r="AX3557" s="2">
        <v>0</v>
      </c>
      <c r="AY3557" s="2">
        <v>0</v>
      </c>
      <c r="AZ3557" s="2">
        <v>0</v>
      </c>
      <c r="BA3557" s="2">
        <v>0</v>
      </c>
      <c r="BB3557" s="2">
        <v>0</v>
      </c>
      <c r="BC3557" s="2">
        <v>182</v>
      </c>
      <c r="BD3557" s="2">
        <v>0</v>
      </c>
      <c r="BE3557" s="2">
        <v>0</v>
      </c>
      <c r="BF3557" s="2">
        <v>0</v>
      </c>
      <c r="BG3557" s="2">
        <v>0</v>
      </c>
      <c r="BH3557" s="2">
        <v>0</v>
      </c>
      <c r="BI3557" s="2">
        <v>0</v>
      </c>
      <c r="BJ3557" s="2">
        <v>0</v>
      </c>
      <c r="BK3557" s="2">
        <v>0</v>
      </c>
      <c r="BL3557" s="2">
        <v>7</v>
      </c>
      <c r="BM3557" s="2">
        <v>6</v>
      </c>
      <c r="BN3557" s="2">
        <v>3</v>
      </c>
      <c r="BO3557" s="2">
        <v>4</v>
      </c>
      <c r="BP3557" s="2">
        <v>13</v>
      </c>
      <c r="BQ3557" s="2">
        <v>9</v>
      </c>
      <c r="BR3557" s="2">
        <v>10</v>
      </c>
      <c r="BS3557" s="2">
        <v>0</v>
      </c>
      <c r="BT3557" s="2">
        <v>0</v>
      </c>
      <c r="BU3557" s="2">
        <v>0</v>
      </c>
      <c r="BV3557" s="2">
        <v>0</v>
      </c>
      <c r="BW3557" s="2">
        <v>0</v>
      </c>
      <c r="BX3557" s="2">
        <v>0</v>
      </c>
      <c r="BY3557" s="2">
        <v>0</v>
      </c>
      <c r="BZ3557" s="2">
        <v>0</v>
      </c>
      <c r="CA3557" s="2">
        <v>0</v>
      </c>
      <c r="CB3557" s="2">
        <v>0</v>
      </c>
      <c r="CC3557" s="2">
        <v>16</v>
      </c>
      <c r="CD3557" s="2">
        <v>0</v>
      </c>
      <c r="CE3557" s="2">
        <v>0</v>
      </c>
      <c r="CF3557" s="2">
        <v>0</v>
      </c>
      <c r="CG3557" s="2">
        <v>0</v>
      </c>
      <c r="CH3557" s="2">
        <v>0</v>
      </c>
      <c r="CI3557" s="2">
        <v>0</v>
      </c>
      <c r="CJ3557" s="2">
        <v>0</v>
      </c>
      <c r="CK3557" s="2">
        <v>10</v>
      </c>
      <c r="CL3557" s="2">
        <v>0</v>
      </c>
    </row>
    <row r="3558" spans="1:90" x14ac:dyDescent="0.25">
      <c r="A3558" t="s">
        <v>115</v>
      </c>
      <c r="B3558">
        <v>10104</v>
      </c>
      <c r="C3558" t="s">
        <v>121</v>
      </c>
      <c r="D3558">
        <v>1</v>
      </c>
      <c r="E3558">
        <v>8</v>
      </c>
      <c r="F3558">
        <v>48604</v>
      </c>
      <c r="G3558">
        <v>35048604</v>
      </c>
      <c r="H3558" t="s">
        <v>5125</v>
      </c>
      <c r="I3558">
        <v>100</v>
      </c>
      <c r="J3558" t="s">
        <v>107</v>
      </c>
      <c r="K3558" t="s">
        <v>1131</v>
      </c>
      <c r="L3558">
        <v>13</v>
      </c>
      <c r="M3558" t="s">
        <v>401</v>
      </c>
      <c r="N3558">
        <v>2679000</v>
      </c>
      <c r="O3558" t="s">
        <v>92</v>
      </c>
      <c r="P3558" t="s">
        <v>5126</v>
      </c>
      <c r="Q3558">
        <v>327</v>
      </c>
      <c r="R3558">
        <v>11</v>
      </c>
      <c r="S3558">
        <v>38513395</v>
      </c>
      <c r="T3558">
        <v>39858663</v>
      </c>
      <c r="U3558" t="s">
        <v>5127</v>
      </c>
      <c r="V3558">
        <v>1</v>
      </c>
      <c r="W3558" s="2">
        <v>0</v>
      </c>
      <c r="X3558" s="2">
        <v>0</v>
      </c>
      <c r="Y3558" s="2">
        <v>96</v>
      </c>
      <c r="Z3558" s="2">
        <v>107</v>
      </c>
      <c r="AA3558" s="2">
        <v>102</v>
      </c>
      <c r="AB3558" s="2">
        <v>81</v>
      </c>
      <c r="AC3558" s="2">
        <v>102</v>
      </c>
      <c r="AD3558" s="2">
        <v>105</v>
      </c>
      <c r="AE3558" s="2">
        <v>94</v>
      </c>
      <c r="AF3558" s="2">
        <v>57</v>
      </c>
      <c r="AG3558" s="2">
        <v>64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0</v>
      </c>
      <c r="AU3558" s="2">
        <v>0</v>
      </c>
      <c r="AV3558" s="2">
        <v>0</v>
      </c>
      <c r="AW3558" s="2">
        <v>0</v>
      </c>
      <c r="AX3558" s="2">
        <v>0</v>
      </c>
      <c r="AY3558" s="2">
        <v>0</v>
      </c>
      <c r="AZ3558" s="2">
        <v>0</v>
      </c>
      <c r="BA3558" s="2">
        <v>0</v>
      </c>
      <c r="BB3558" s="2">
        <v>0</v>
      </c>
      <c r="BC3558" s="2">
        <v>222</v>
      </c>
      <c r="BD3558" s="2">
        <v>17</v>
      </c>
      <c r="BE3558" s="2">
        <v>0</v>
      </c>
      <c r="BF3558" s="2">
        <v>0</v>
      </c>
      <c r="BG3558" s="2">
        <v>5</v>
      </c>
      <c r="BH3558" s="2">
        <v>7</v>
      </c>
      <c r="BI3558" s="2">
        <v>6</v>
      </c>
      <c r="BJ3558" s="2">
        <v>5</v>
      </c>
      <c r="BK3558" s="2">
        <v>6</v>
      </c>
      <c r="BL3558" s="2">
        <v>7</v>
      </c>
      <c r="BM3558" s="2">
        <v>5</v>
      </c>
      <c r="BN3558" s="2">
        <v>4</v>
      </c>
      <c r="BO3558" s="2">
        <v>4</v>
      </c>
      <c r="BP3558" s="2">
        <v>0</v>
      </c>
      <c r="BQ3558" s="2">
        <v>0</v>
      </c>
      <c r="BR3558" s="2">
        <v>0</v>
      </c>
      <c r="BS3558" s="2">
        <v>0</v>
      </c>
      <c r="BT3558" s="2">
        <v>0</v>
      </c>
      <c r="BU3558" s="2">
        <v>0</v>
      </c>
      <c r="BV3558" s="2">
        <v>0</v>
      </c>
      <c r="BW3558" s="2">
        <v>0</v>
      </c>
      <c r="BX3558" s="2">
        <v>0</v>
      </c>
      <c r="BY3558" s="2">
        <v>0</v>
      </c>
      <c r="BZ3558" s="2">
        <v>0</v>
      </c>
      <c r="CA3558" s="2">
        <v>0</v>
      </c>
      <c r="CB3558" s="2">
        <v>0</v>
      </c>
      <c r="CC3558" s="2">
        <v>0</v>
      </c>
      <c r="CD3558" s="2">
        <v>0</v>
      </c>
      <c r="CE3558" s="2">
        <v>0</v>
      </c>
      <c r="CF3558" s="2">
        <v>0</v>
      </c>
      <c r="CG3558" s="2">
        <v>0</v>
      </c>
      <c r="CH3558" s="2">
        <v>0</v>
      </c>
      <c r="CI3558" s="2">
        <v>0</v>
      </c>
      <c r="CJ3558" s="2">
        <v>0</v>
      </c>
      <c r="CK3558" s="2">
        <v>12</v>
      </c>
      <c r="CL3558" s="2">
        <v>6</v>
      </c>
    </row>
    <row r="3559" spans="1:90" x14ac:dyDescent="0.25">
      <c r="A3559" t="s">
        <v>115</v>
      </c>
      <c r="B3559">
        <v>10104</v>
      </c>
      <c r="C3559" t="s">
        <v>121</v>
      </c>
      <c r="D3559">
        <v>1</v>
      </c>
      <c r="E3559">
        <v>8</v>
      </c>
      <c r="F3559">
        <v>1132</v>
      </c>
      <c r="G3559">
        <v>35001132</v>
      </c>
      <c r="H3559" t="s">
        <v>16107</v>
      </c>
      <c r="I3559">
        <v>100</v>
      </c>
      <c r="J3559" t="s">
        <v>107</v>
      </c>
      <c r="K3559" t="s">
        <v>6723</v>
      </c>
      <c r="L3559">
        <v>82</v>
      </c>
      <c r="M3559" t="s">
        <v>477</v>
      </c>
      <c r="N3559">
        <v>2316000</v>
      </c>
      <c r="O3559" t="s">
        <v>92</v>
      </c>
      <c r="P3559" t="s">
        <v>16108</v>
      </c>
      <c r="Q3559">
        <v>49</v>
      </c>
      <c r="R3559">
        <v>11</v>
      </c>
      <c r="S3559">
        <v>22043335</v>
      </c>
      <c r="T3559">
        <v>29535734</v>
      </c>
      <c r="U3559" t="s">
        <v>16109</v>
      </c>
      <c r="V3559">
        <v>1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103</v>
      </c>
      <c r="AE3559" s="2">
        <v>110</v>
      </c>
      <c r="AF3559" s="2">
        <v>99</v>
      </c>
      <c r="AG3559" s="2">
        <v>100</v>
      </c>
      <c r="AH3559" s="2">
        <v>196</v>
      </c>
      <c r="AI3559" s="2">
        <v>153</v>
      </c>
      <c r="AJ3559" s="2">
        <v>144</v>
      </c>
      <c r="AK3559" s="2">
        <v>0</v>
      </c>
      <c r="AL3559" s="2">
        <v>0</v>
      </c>
      <c r="AM3559" s="2">
        <v>0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0</v>
      </c>
      <c r="AU3559" s="2">
        <v>0</v>
      </c>
      <c r="AV3559" s="2">
        <v>0</v>
      </c>
      <c r="AW3559" s="2">
        <v>0</v>
      </c>
      <c r="AX3559" s="2">
        <v>0</v>
      </c>
      <c r="AY3559" s="2">
        <v>0</v>
      </c>
      <c r="AZ3559" s="2">
        <v>0</v>
      </c>
      <c r="BA3559" s="2">
        <v>0</v>
      </c>
      <c r="BB3559" s="2">
        <v>0</v>
      </c>
      <c r="BC3559" s="2">
        <v>35</v>
      </c>
      <c r="BD3559" s="2">
        <v>5</v>
      </c>
      <c r="BE3559" s="2">
        <v>0</v>
      </c>
      <c r="BF3559" s="2">
        <v>0</v>
      </c>
      <c r="BG3559" s="2">
        <v>0</v>
      </c>
      <c r="BH3559" s="2">
        <v>0</v>
      </c>
      <c r="BI3559" s="2">
        <v>0</v>
      </c>
      <c r="BJ3559" s="2">
        <v>0</v>
      </c>
      <c r="BK3559" s="2">
        <v>0</v>
      </c>
      <c r="BL3559" s="2">
        <v>3</v>
      </c>
      <c r="BM3559" s="2">
        <v>5</v>
      </c>
      <c r="BN3559" s="2">
        <v>3</v>
      </c>
      <c r="BO3559" s="2">
        <v>6</v>
      </c>
      <c r="BP3559" s="2">
        <v>6</v>
      </c>
      <c r="BQ3559" s="2">
        <v>4</v>
      </c>
      <c r="BR3559" s="2">
        <v>4</v>
      </c>
      <c r="BS3559" s="2">
        <v>0</v>
      </c>
      <c r="BT3559" s="2">
        <v>0</v>
      </c>
      <c r="BU3559" s="2">
        <v>0</v>
      </c>
      <c r="BV3559" s="2">
        <v>0</v>
      </c>
      <c r="BW3559" s="2">
        <v>0</v>
      </c>
      <c r="BX3559" s="2">
        <v>0</v>
      </c>
      <c r="BY3559" s="2">
        <v>0</v>
      </c>
      <c r="BZ3559" s="2">
        <v>0</v>
      </c>
      <c r="CA3559" s="2">
        <v>0</v>
      </c>
      <c r="CB3559" s="2">
        <v>0</v>
      </c>
      <c r="CC3559" s="2">
        <v>0</v>
      </c>
      <c r="CD3559" s="2">
        <v>0</v>
      </c>
      <c r="CE3559" s="2">
        <v>0</v>
      </c>
      <c r="CF3559" s="2">
        <v>0</v>
      </c>
      <c r="CG3559" s="2">
        <v>0</v>
      </c>
      <c r="CH3559" s="2">
        <v>0</v>
      </c>
      <c r="CI3559" s="2">
        <v>0</v>
      </c>
      <c r="CJ3559" s="2">
        <v>0</v>
      </c>
      <c r="CK3559" s="2">
        <v>3</v>
      </c>
      <c r="CL3559" s="2">
        <v>1</v>
      </c>
    </row>
    <row r="3560" spans="1:90" x14ac:dyDescent="0.25">
      <c r="A3560" t="s">
        <v>115</v>
      </c>
      <c r="B3560">
        <v>10104</v>
      </c>
      <c r="C3560" t="s">
        <v>121</v>
      </c>
      <c r="D3560">
        <v>1</v>
      </c>
      <c r="E3560">
        <v>8</v>
      </c>
      <c r="F3560">
        <v>1326</v>
      </c>
      <c r="G3560">
        <v>35001326</v>
      </c>
      <c r="H3560" t="s">
        <v>7090</v>
      </c>
      <c r="I3560">
        <v>100</v>
      </c>
      <c r="J3560" t="s">
        <v>107</v>
      </c>
      <c r="K3560" t="s">
        <v>5730</v>
      </c>
      <c r="L3560">
        <v>81</v>
      </c>
      <c r="M3560" t="s">
        <v>354</v>
      </c>
      <c r="N3560">
        <v>2324100</v>
      </c>
      <c r="O3560" t="s">
        <v>92</v>
      </c>
      <c r="P3560" t="s">
        <v>7091</v>
      </c>
      <c r="Q3560" t="s">
        <v>127</v>
      </c>
      <c r="R3560">
        <v>11</v>
      </c>
      <c r="S3560">
        <v>22614337</v>
      </c>
      <c r="T3560">
        <v>22614680</v>
      </c>
      <c r="U3560" t="s">
        <v>7092</v>
      </c>
      <c r="V3560">
        <v>1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124</v>
      </c>
      <c r="AE3560" s="2">
        <v>113</v>
      </c>
      <c r="AF3560" s="2">
        <v>80</v>
      </c>
      <c r="AG3560" s="2">
        <v>55</v>
      </c>
      <c r="AH3560" s="2">
        <v>199</v>
      </c>
      <c r="AI3560" s="2">
        <v>159</v>
      </c>
      <c r="AJ3560" s="2">
        <v>162</v>
      </c>
      <c r="AK3560" s="2">
        <v>0</v>
      </c>
      <c r="AL3560" s="2">
        <v>0</v>
      </c>
      <c r="AM3560" s="2">
        <v>0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0</v>
      </c>
      <c r="AU3560" s="2">
        <v>232</v>
      </c>
      <c r="AV3560" s="2">
        <v>0</v>
      </c>
      <c r="AW3560" s="2">
        <v>0</v>
      </c>
      <c r="AX3560" s="2">
        <v>0</v>
      </c>
      <c r="AY3560" s="2">
        <v>0</v>
      </c>
      <c r="AZ3560" s="2">
        <v>0</v>
      </c>
      <c r="BA3560" s="2">
        <v>0</v>
      </c>
      <c r="BB3560" s="2">
        <v>0</v>
      </c>
      <c r="BC3560" s="2">
        <v>236</v>
      </c>
      <c r="BD3560" s="2">
        <v>0</v>
      </c>
      <c r="BE3560" s="2">
        <v>0</v>
      </c>
      <c r="BF3560" s="2">
        <v>0</v>
      </c>
      <c r="BG3560" s="2">
        <v>0</v>
      </c>
      <c r="BH3560" s="2">
        <v>0</v>
      </c>
      <c r="BI3560" s="2">
        <v>0</v>
      </c>
      <c r="BJ3560" s="2">
        <v>0</v>
      </c>
      <c r="BK3560" s="2">
        <v>0</v>
      </c>
      <c r="BL3560" s="2">
        <v>5</v>
      </c>
      <c r="BM3560" s="2">
        <v>5</v>
      </c>
      <c r="BN3560" s="2">
        <v>3</v>
      </c>
      <c r="BO3560" s="2">
        <v>3</v>
      </c>
      <c r="BP3560" s="2">
        <v>9</v>
      </c>
      <c r="BQ3560" s="2">
        <v>5</v>
      </c>
      <c r="BR3560" s="2">
        <v>6</v>
      </c>
      <c r="BS3560" s="2">
        <v>0</v>
      </c>
      <c r="BT3560" s="2">
        <v>0</v>
      </c>
      <c r="BU3560" s="2">
        <v>0</v>
      </c>
      <c r="BV3560" s="2">
        <v>0</v>
      </c>
      <c r="BW3560" s="2">
        <v>0</v>
      </c>
      <c r="BX3560" s="2">
        <v>0</v>
      </c>
      <c r="BY3560" s="2">
        <v>0</v>
      </c>
      <c r="BZ3560" s="2">
        <v>0</v>
      </c>
      <c r="CA3560" s="2">
        <v>0</v>
      </c>
      <c r="CB3560" s="2">
        <v>0</v>
      </c>
      <c r="CC3560" s="2">
        <v>7</v>
      </c>
      <c r="CD3560" s="2">
        <v>0</v>
      </c>
      <c r="CE3560" s="2">
        <v>0</v>
      </c>
      <c r="CF3560" s="2">
        <v>0</v>
      </c>
      <c r="CG3560" s="2">
        <v>0</v>
      </c>
      <c r="CH3560" s="2">
        <v>0</v>
      </c>
      <c r="CI3560" s="2">
        <v>0</v>
      </c>
      <c r="CJ3560" s="2">
        <v>0</v>
      </c>
      <c r="CK3560" s="2">
        <v>12</v>
      </c>
      <c r="CL3560" s="2">
        <v>0</v>
      </c>
    </row>
    <row r="3561" spans="1:90" x14ac:dyDescent="0.25">
      <c r="A3561" t="s">
        <v>115</v>
      </c>
      <c r="B3561">
        <v>10104</v>
      </c>
      <c r="C3561" t="s">
        <v>121</v>
      </c>
      <c r="D3561">
        <v>1</v>
      </c>
      <c r="E3561">
        <v>8</v>
      </c>
      <c r="F3561">
        <v>1193</v>
      </c>
      <c r="G3561">
        <v>35001193</v>
      </c>
      <c r="H3561" t="s">
        <v>18162</v>
      </c>
      <c r="I3561">
        <v>100</v>
      </c>
      <c r="J3561" t="s">
        <v>107</v>
      </c>
      <c r="K3561" t="s">
        <v>477</v>
      </c>
      <c r="L3561">
        <v>81</v>
      </c>
      <c r="M3561" t="s">
        <v>354</v>
      </c>
      <c r="N3561">
        <v>2306005</v>
      </c>
      <c r="O3561" t="s">
        <v>102</v>
      </c>
      <c r="P3561" t="s">
        <v>18163</v>
      </c>
      <c r="Q3561">
        <v>14666</v>
      </c>
      <c r="R3561">
        <v>11</v>
      </c>
      <c r="S3561">
        <v>29950019</v>
      </c>
      <c r="T3561">
        <v>29952488</v>
      </c>
      <c r="U3561" t="s">
        <v>18164</v>
      </c>
      <c r="V3561">
        <v>1</v>
      </c>
      <c r="W3561" s="2">
        <v>0</v>
      </c>
      <c r="X3561" s="2">
        <v>0</v>
      </c>
      <c r="Y3561" s="2">
        <v>62</v>
      </c>
      <c r="Z3561" s="2">
        <v>58</v>
      </c>
      <c r="AA3561" s="2">
        <v>64</v>
      </c>
      <c r="AB3561" s="2">
        <v>61</v>
      </c>
      <c r="AC3561" s="2">
        <v>86</v>
      </c>
      <c r="AD3561" s="2">
        <v>118</v>
      </c>
      <c r="AE3561" s="2">
        <v>106</v>
      </c>
      <c r="AF3561" s="2">
        <v>93</v>
      </c>
      <c r="AG3561" s="2">
        <v>83</v>
      </c>
      <c r="AH3561" s="2">
        <v>94</v>
      </c>
      <c r="AI3561" s="2">
        <v>79</v>
      </c>
      <c r="AJ3561" s="2">
        <v>76</v>
      </c>
      <c r="AK3561" s="2">
        <v>0</v>
      </c>
      <c r="AL3561" s="2">
        <v>0</v>
      </c>
      <c r="AM3561" s="2">
        <v>0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0</v>
      </c>
      <c r="AU3561" s="2">
        <v>0</v>
      </c>
      <c r="AV3561" s="2">
        <v>0</v>
      </c>
      <c r="AW3561" s="2">
        <v>0</v>
      </c>
      <c r="AX3561" s="2">
        <v>0</v>
      </c>
      <c r="AY3561" s="2">
        <v>0</v>
      </c>
      <c r="AZ3561" s="2">
        <v>0</v>
      </c>
      <c r="BA3561" s="2">
        <v>0</v>
      </c>
      <c r="BB3561" s="2">
        <v>0</v>
      </c>
      <c r="BC3561" s="2">
        <v>98</v>
      </c>
      <c r="BD3561" s="2">
        <v>8</v>
      </c>
      <c r="BE3561" s="2">
        <v>0</v>
      </c>
      <c r="BF3561" s="2">
        <v>0</v>
      </c>
      <c r="BG3561" s="2">
        <v>2</v>
      </c>
      <c r="BH3561" s="2">
        <v>2</v>
      </c>
      <c r="BI3561" s="2">
        <v>4</v>
      </c>
      <c r="BJ3561" s="2">
        <v>3</v>
      </c>
      <c r="BK3561" s="2">
        <v>6</v>
      </c>
      <c r="BL3561" s="2">
        <v>6</v>
      </c>
      <c r="BM3561" s="2">
        <v>5</v>
      </c>
      <c r="BN3561" s="2">
        <v>3</v>
      </c>
      <c r="BO3561" s="2">
        <v>3</v>
      </c>
      <c r="BP3561" s="2">
        <v>4</v>
      </c>
      <c r="BQ3561" s="2">
        <v>5</v>
      </c>
      <c r="BR3561" s="2">
        <v>3</v>
      </c>
      <c r="BS3561" s="2">
        <v>0</v>
      </c>
      <c r="BT3561" s="2">
        <v>0</v>
      </c>
      <c r="BU3561" s="2">
        <v>0</v>
      </c>
      <c r="BV3561" s="2">
        <v>0</v>
      </c>
      <c r="BW3561" s="2">
        <v>0</v>
      </c>
      <c r="BX3561" s="2">
        <v>0</v>
      </c>
      <c r="BY3561" s="2">
        <v>0</v>
      </c>
      <c r="BZ3561" s="2">
        <v>0</v>
      </c>
      <c r="CA3561" s="2">
        <v>0</v>
      </c>
      <c r="CB3561" s="2">
        <v>0</v>
      </c>
      <c r="CC3561" s="2">
        <v>0</v>
      </c>
      <c r="CD3561" s="2">
        <v>0</v>
      </c>
      <c r="CE3561" s="2">
        <v>0</v>
      </c>
      <c r="CF3561" s="2">
        <v>0</v>
      </c>
      <c r="CG3561" s="2">
        <v>0</v>
      </c>
      <c r="CH3561" s="2">
        <v>0</v>
      </c>
      <c r="CI3561" s="2">
        <v>0</v>
      </c>
      <c r="CJ3561" s="2">
        <v>0</v>
      </c>
      <c r="CK3561" s="2">
        <v>6</v>
      </c>
      <c r="CL3561" s="2">
        <v>2</v>
      </c>
    </row>
    <row r="3562" spans="1:90" x14ac:dyDescent="0.25">
      <c r="A3562" t="s">
        <v>115</v>
      </c>
      <c r="B3562">
        <v>10104</v>
      </c>
      <c r="C3562" t="s">
        <v>121</v>
      </c>
      <c r="D3562">
        <v>1</v>
      </c>
      <c r="E3562">
        <v>8</v>
      </c>
      <c r="F3562">
        <v>48021</v>
      </c>
      <c r="G3562">
        <v>35048021</v>
      </c>
      <c r="H3562" t="s">
        <v>9453</v>
      </c>
      <c r="I3562">
        <v>100</v>
      </c>
      <c r="J3562" t="s">
        <v>107</v>
      </c>
      <c r="K3562" t="s">
        <v>1597</v>
      </c>
      <c r="L3562">
        <v>92</v>
      </c>
      <c r="M3562" t="s">
        <v>199</v>
      </c>
      <c r="N3562">
        <v>2234080</v>
      </c>
      <c r="O3562" t="s">
        <v>92</v>
      </c>
      <c r="P3562" t="s">
        <v>9454</v>
      </c>
      <c r="Q3562">
        <v>158</v>
      </c>
      <c r="R3562">
        <v>11</v>
      </c>
      <c r="S3562">
        <v>22425745</v>
      </c>
      <c r="T3562">
        <v>22428366</v>
      </c>
      <c r="U3562" t="s">
        <v>9455</v>
      </c>
      <c r="V3562">
        <v>1</v>
      </c>
      <c r="W3562" s="2">
        <v>0</v>
      </c>
      <c r="X3562" s="2">
        <v>0</v>
      </c>
      <c r="Y3562" s="2">
        <v>185</v>
      </c>
      <c r="Z3562" s="2">
        <v>177</v>
      </c>
      <c r="AA3562" s="2">
        <v>196</v>
      </c>
      <c r="AB3562" s="2">
        <v>152</v>
      </c>
      <c r="AC3562" s="2">
        <v>160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0</v>
      </c>
      <c r="AU3562" s="2">
        <v>0</v>
      </c>
      <c r="AV3562" s="2">
        <v>0</v>
      </c>
      <c r="AW3562" s="2">
        <v>0</v>
      </c>
      <c r="AX3562" s="2">
        <v>0</v>
      </c>
      <c r="AY3562" s="2">
        <v>0</v>
      </c>
      <c r="AZ3562" s="2">
        <v>0</v>
      </c>
      <c r="BA3562" s="2">
        <v>0</v>
      </c>
      <c r="BB3562" s="2">
        <v>0</v>
      </c>
      <c r="BC3562" s="2">
        <v>71</v>
      </c>
      <c r="BD3562" s="2">
        <v>9</v>
      </c>
      <c r="BE3562" s="2">
        <v>0</v>
      </c>
      <c r="BF3562" s="2">
        <v>0</v>
      </c>
      <c r="BG3562" s="2">
        <v>8</v>
      </c>
      <c r="BH3562" s="2">
        <v>6</v>
      </c>
      <c r="BI3562" s="2">
        <v>7</v>
      </c>
      <c r="BJ3562" s="2">
        <v>9</v>
      </c>
      <c r="BK3562" s="2">
        <v>9</v>
      </c>
      <c r="BL3562" s="2">
        <v>0</v>
      </c>
      <c r="BM3562" s="2">
        <v>0</v>
      </c>
      <c r="BN3562" s="2">
        <v>0</v>
      </c>
      <c r="BO3562" s="2">
        <v>0</v>
      </c>
      <c r="BP3562" s="2">
        <v>0</v>
      </c>
      <c r="BQ3562" s="2">
        <v>0</v>
      </c>
      <c r="BR3562" s="2">
        <v>0</v>
      </c>
      <c r="BS3562" s="2">
        <v>0</v>
      </c>
      <c r="BT3562" s="2">
        <v>0</v>
      </c>
      <c r="BU3562" s="2">
        <v>0</v>
      </c>
      <c r="BV3562" s="2">
        <v>0</v>
      </c>
      <c r="BW3562" s="2">
        <v>0</v>
      </c>
      <c r="BX3562" s="2">
        <v>0</v>
      </c>
      <c r="BY3562" s="2">
        <v>0</v>
      </c>
      <c r="BZ3562" s="2">
        <v>0</v>
      </c>
      <c r="CA3562" s="2">
        <v>0</v>
      </c>
      <c r="CB3562" s="2">
        <v>0</v>
      </c>
      <c r="CC3562" s="2">
        <v>0</v>
      </c>
      <c r="CD3562" s="2">
        <v>0</v>
      </c>
      <c r="CE3562" s="2">
        <v>0</v>
      </c>
      <c r="CF3562" s="2">
        <v>0</v>
      </c>
      <c r="CG3562" s="2">
        <v>0</v>
      </c>
      <c r="CH3562" s="2">
        <v>0</v>
      </c>
      <c r="CI3562" s="2">
        <v>0</v>
      </c>
      <c r="CJ3562" s="2">
        <v>0</v>
      </c>
      <c r="CK3562" s="2">
        <v>4</v>
      </c>
      <c r="CL3562" s="2">
        <v>3</v>
      </c>
    </row>
    <row r="3563" spans="1:90" x14ac:dyDescent="0.25">
      <c r="A3563" t="s">
        <v>115</v>
      </c>
      <c r="B3563">
        <v>10104</v>
      </c>
      <c r="C3563" t="s">
        <v>121</v>
      </c>
      <c r="D3563">
        <v>1</v>
      </c>
      <c r="E3563">
        <v>8</v>
      </c>
      <c r="F3563">
        <v>1181</v>
      </c>
      <c r="G3563">
        <v>35001181</v>
      </c>
      <c r="H3563" t="s">
        <v>5800</v>
      </c>
      <c r="I3563">
        <v>100</v>
      </c>
      <c r="J3563" t="s">
        <v>107</v>
      </c>
      <c r="K3563" t="s">
        <v>5801</v>
      </c>
      <c r="L3563">
        <v>82</v>
      </c>
      <c r="M3563" t="s">
        <v>477</v>
      </c>
      <c r="N3563">
        <v>2346140</v>
      </c>
      <c r="O3563" t="s">
        <v>92</v>
      </c>
      <c r="P3563" t="s">
        <v>5802</v>
      </c>
      <c r="Q3563" t="s">
        <v>127</v>
      </c>
      <c r="R3563">
        <v>11</v>
      </c>
      <c r="S3563">
        <v>22043300</v>
      </c>
      <c r="T3563">
        <v>29917825</v>
      </c>
      <c r="U3563" t="s">
        <v>5803</v>
      </c>
      <c r="V3563">
        <v>1</v>
      </c>
      <c r="W3563" s="2">
        <v>0</v>
      </c>
      <c r="X3563" s="2">
        <v>0</v>
      </c>
      <c r="Y3563" s="2">
        <v>123</v>
      </c>
      <c r="Z3563" s="2">
        <v>160</v>
      </c>
      <c r="AA3563" s="2">
        <v>160</v>
      </c>
      <c r="AB3563" s="2">
        <v>166</v>
      </c>
      <c r="AC3563" s="2">
        <v>160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0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0</v>
      </c>
      <c r="AU3563" s="2">
        <v>0</v>
      </c>
      <c r="AV3563" s="2">
        <v>0</v>
      </c>
      <c r="AW3563" s="2">
        <v>0</v>
      </c>
      <c r="AX3563" s="2">
        <v>0</v>
      </c>
      <c r="AY3563" s="2">
        <v>0</v>
      </c>
      <c r="AZ3563" s="2">
        <v>0</v>
      </c>
      <c r="BA3563" s="2">
        <v>0</v>
      </c>
      <c r="BB3563" s="2">
        <v>0</v>
      </c>
      <c r="BC3563" s="2">
        <v>0</v>
      </c>
      <c r="BD3563" s="2">
        <v>39</v>
      </c>
      <c r="BE3563" s="2">
        <v>0</v>
      </c>
      <c r="BF3563" s="2">
        <v>0</v>
      </c>
      <c r="BG3563" s="2">
        <v>6</v>
      </c>
      <c r="BH3563" s="2">
        <v>11</v>
      </c>
      <c r="BI3563" s="2">
        <v>10</v>
      </c>
      <c r="BJ3563" s="2">
        <v>11</v>
      </c>
      <c r="BK3563" s="2">
        <v>9</v>
      </c>
      <c r="BL3563" s="2">
        <v>0</v>
      </c>
      <c r="BM3563" s="2">
        <v>0</v>
      </c>
      <c r="BN3563" s="2">
        <v>0</v>
      </c>
      <c r="BO3563" s="2">
        <v>0</v>
      </c>
      <c r="BP3563" s="2">
        <v>0</v>
      </c>
      <c r="BQ3563" s="2">
        <v>0</v>
      </c>
      <c r="BR3563" s="2">
        <v>0</v>
      </c>
      <c r="BS3563" s="2">
        <v>0</v>
      </c>
      <c r="BT3563" s="2">
        <v>0</v>
      </c>
      <c r="BU3563" s="2">
        <v>0</v>
      </c>
      <c r="BV3563" s="2">
        <v>0</v>
      </c>
      <c r="BW3563" s="2">
        <v>0</v>
      </c>
      <c r="BX3563" s="2">
        <v>0</v>
      </c>
      <c r="BY3563" s="2">
        <v>0</v>
      </c>
      <c r="BZ3563" s="2">
        <v>0</v>
      </c>
      <c r="CA3563" s="2">
        <v>0</v>
      </c>
      <c r="CB3563" s="2">
        <v>0</v>
      </c>
      <c r="CC3563" s="2">
        <v>0</v>
      </c>
      <c r="CD3563" s="2">
        <v>0</v>
      </c>
      <c r="CE3563" s="2">
        <v>0</v>
      </c>
      <c r="CF3563" s="2">
        <v>0</v>
      </c>
      <c r="CG3563" s="2">
        <v>0</v>
      </c>
      <c r="CH3563" s="2">
        <v>0</v>
      </c>
      <c r="CI3563" s="2">
        <v>0</v>
      </c>
      <c r="CJ3563" s="2">
        <v>0</v>
      </c>
      <c r="CK3563" s="2">
        <v>0</v>
      </c>
      <c r="CL3563" s="2">
        <v>9</v>
      </c>
    </row>
    <row r="3564" spans="1:90" x14ac:dyDescent="0.25">
      <c r="A3564" t="s">
        <v>115</v>
      </c>
      <c r="B3564">
        <v>10104</v>
      </c>
      <c r="C3564" t="s">
        <v>121</v>
      </c>
      <c r="D3564">
        <v>1</v>
      </c>
      <c r="E3564">
        <v>8</v>
      </c>
      <c r="F3564">
        <v>814</v>
      </c>
      <c r="G3564">
        <v>35000814</v>
      </c>
      <c r="H3564" t="s">
        <v>7474</v>
      </c>
      <c r="I3564">
        <v>100</v>
      </c>
      <c r="J3564" t="s">
        <v>107</v>
      </c>
      <c r="K3564" t="s">
        <v>826</v>
      </c>
      <c r="L3564">
        <v>13</v>
      </c>
      <c r="M3564" t="s">
        <v>401</v>
      </c>
      <c r="N3564">
        <v>2673000</v>
      </c>
      <c r="O3564" t="s">
        <v>102</v>
      </c>
      <c r="P3564" t="s">
        <v>5849</v>
      </c>
      <c r="Q3564">
        <v>1255</v>
      </c>
      <c r="R3564">
        <v>11</v>
      </c>
      <c r="S3564">
        <v>38512417</v>
      </c>
      <c r="T3564">
        <v>39821509</v>
      </c>
      <c r="U3564" t="s">
        <v>7475</v>
      </c>
      <c r="V3564">
        <v>1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70</v>
      </c>
      <c r="AE3564" s="2">
        <v>70</v>
      </c>
      <c r="AF3564" s="2">
        <v>65</v>
      </c>
      <c r="AG3564" s="2">
        <v>64</v>
      </c>
      <c r="AH3564" s="2">
        <v>153</v>
      </c>
      <c r="AI3564" s="2">
        <v>114</v>
      </c>
      <c r="AJ3564" s="2">
        <v>124</v>
      </c>
      <c r="AK3564" s="2">
        <v>0</v>
      </c>
      <c r="AL3564" s="2">
        <v>0</v>
      </c>
      <c r="AM3564" s="2">
        <v>0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0</v>
      </c>
      <c r="AU3564" s="2">
        <v>306</v>
      </c>
      <c r="AV3564" s="2">
        <v>0</v>
      </c>
      <c r="AW3564" s="2">
        <v>0</v>
      </c>
      <c r="AX3564" s="2">
        <v>0</v>
      </c>
      <c r="AY3564" s="2">
        <v>0</v>
      </c>
      <c r="AZ3564" s="2">
        <v>0</v>
      </c>
      <c r="BA3564" s="2">
        <v>0</v>
      </c>
      <c r="BB3564" s="2">
        <v>0</v>
      </c>
      <c r="BC3564" s="2">
        <v>96</v>
      </c>
      <c r="BD3564" s="2">
        <v>0</v>
      </c>
      <c r="BE3564" s="2">
        <v>0</v>
      </c>
      <c r="BF3564" s="2">
        <v>0</v>
      </c>
      <c r="BG3564" s="2">
        <v>0</v>
      </c>
      <c r="BH3564" s="2">
        <v>0</v>
      </c>
      <c r="BI3564" s="2">
        <v>0</v>
      </c>
      <c r="BJ3564" s="2">
        <v>0</v>
      </c>
      <c r="BK3564" s="2">
        <v>0</v>
      </c>
      <c r="BL3564" s="2">
        <v>4</v>
      </c>
      <c r="BM3564" s="2">
        <v>4</v>
      </c>
      <c r="BN3564" s="2">
        <v>3</v>
      </c>
      <c r="BO3564" s="2">
        <v>2</v>
      </c>
      <c r="BP3564" s="2">
        <v>8</v>
      </c>
      <c r="BQ3564" s="2">
        <v>4</v>
      </c>
      <c r="BR3564" s="2">
        <v>7</v>
      </c>
      <c r="BS3564" s="2">
        <v>0</v>
      </c>
      <c r="BT3564" s="2">
        <v>0</v>
      </c>
      <c r="BU3564" s="2">
        <v>0</v>
      </c>
      <c r="BV3564" s="2">
        <v>0</v>
      </c>
      <c r="BW3564" s="2">
        <v>0</v>
      </c>
      <c r="BX3564" s="2">
        <v>0</v>
      </c>
      <c r="BY3564" s="2">
        <v>0</v>
      </c>
      <c r="BZ3564" s="2">
        <v>0</v>
      </c>
      <c r="CA3564" s="2">
        <v>0</v>
      </c>
      <c r="CB3564" s="2">
        <v>0</v>
      </c>
      <c r="CC3564" s="2">
        <v>11</v>
      </c>
      <c r="CD3564" s="2">
        <v>0</v>
      </c>
      <c r="CE3564" s="2">
        <v>0</v>
      </c>
      <c r="CF3564" s="2">
        <v>0</v>
      </c>
      <c r="CG3564" s="2">
        <v>0</v>
      </c>
      <c r="CH3564" s="2">
        <v>0</v>
      </c>
      <c r="CI3564" s="2">
        <v>0</v>
      </c>
      <c r="CJ3564" s="2">
        <v>0</v>
      </c>
      <c r="CK3564" s="2">
        <v>6</v>
      </c>
      <c r="CL3564" s="2">
        <v>0</v>
      </c>
    </row>
    <row r="3565" spans="1:90" x14ac:dyDescent="0.25">
      <c r="A3565" t="s">
        <v>115</v>
      </c>
      <c r="B3565">
        <v>10104</v>
      </c>
      <c r="C3565" t="s">
        <v>121</v>
      </c>
      <c r="D3565">
        <v>1</v>
      </c>
      <c r="E3565">
        <v>8</v>
      </c>
      <c r="F3565">
        <v>425</v>
      </c>
      <c r="G3565">
        <v>35000425</v>
      </c>
      <c r="H3565" t="s">
        <v>2879</v>
      </c>
      <c r="I3565">
        <v>100</v>
      </c>
      <c r="J3565" t="s">
        <v>107</v>
      </c>
      <c r="K3565" t="s">
        <v>826</v>
      </c>
      <c r="L3565">
        <v>13</v>
      </c>
      <c r="M3565" t="s">
        <v>401</v>
      </c>
      <c r="N3565">
        <v>2612020</v>
      </c>
      <c r="O3565" t="s">
        <v>92</v>
      </c>
      <c r="P3565" t="s">
        <v>2880</v>
      </c>
      <c r="Q3565">
        <v>204</v>
      </c>
      <c r="R3565">
        <v>11</v>
      </c>
      <c r="S3565">
        <v>38514854</v>
      </c>
      <c r="U3565" t="s">
        <v>2881</v>
      </c>
      <c r="V3565">
        <v>1</v>
      </c>
      <c r="W3565" s="2">
        <v>0</v>
      </c>
      <c r="X3565" s="2">
        <v>0</v>
      </c>
      <c r="Y3565" s="2">
        <v>148</v>
      </c>
      <c r="Z3565" s="2">
        <v>93</v>
      </c>
      <c r="AA3565" s="2">
        <v>162</v>
      </c>
      <c r="AB3565" s="2">
        <v>147</v>
      </c>
      <c r="AC3565" s="2">
        <v>190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0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0</v>
      </c>
      <c r="AU3565" s="2">
        <v>0</v>
      </c>
      <c r="AV3565" s="2">
        <v>0</v>
      </c>
      <c r="AW3565" s="2">
        <v>0</v>
      </c>
      <c r="AX3565" s="2">
        <v>0</v>
      </c>
      <c r="AY3565" s="2">
        <v>0</v>
      </c>
      <c r="AZ3565" s="2">
        <v>0</v>
      </c>
      <c r="BA3565" s="2">
        <v>0</v>
      </c>
      <c r="BB3565" s="2">
        <v>0</v>
      </c>
      <c r="BC3565" s="2">
        <v>270</v>
      </c>
      <c r="BD3565" s="2">
        <v>0</v>
      </c>
      <c r="BE3565" s="2">
        <v>0</v>
      </c>
      <c r="BF3565" s="2">
        <v>0</v>
      </c>
      <c r="BG3565" s="2">
        <v>5</v>
      </c>
      <c r="BH3565" s="2">
        <v>3</v>
      </c>
      <c r="BI3565" s="2">
        <v>7</v>
      </c>
      <c r="BJ3565" s="2">
        <v>6</v>
      </c>
      <c r="BK3565" s="2">
        <v>7</v>
      </c>
      <c r="BL3565" s="2">
        <v>0</v>
      </c>
      <c r="BM3565" s="2">
        <v>0</v>
      </c>
      <c r="BN3565" s="2">
        <v>0</v>
      </c>
      <c r="BO3565" s="2">
        <v>0</v>
      </c>
      <c r="BP3565" s="2">
        <v>0</v>
      </c>
      <c r="BQ3565" s="2">
        <v>0</v>
      </c>
      <c r="BR3565" s="2">
        <v>0</v>
      </c>
      <c r="BS3565" s="2">
        <v>0</v>
      </c>
      <c r="BT3565" s="2">
        <v>0</v>
      </c>
      <c r="BU3565" s="2">
        <v>0</v>
      </c>
      <c r="BV3565" s="2">
        <v>0</v>
      </c>
      <c r="BW3565" s="2">
        <v>0</v>
      </c>
      <c r="BX3565" s="2">
        <v>0</v>
      </c>
      <c r="BY3565" s="2">
        <v>0</v>
      </c>
      <c r="BZ3565" s="2">
        <v>0</v>
      </c>
      <c r="CA3565" s="2">
        <v>0</v>
      </c>
      <c r="CB3565" s="2">
        <v>0</v>
      </c>
      <c r="CC3565" s="2">
        <v>0</v>
      </c>
      <c r="CD3565" s="2">
        <v>0</v>
      </c>
      <c r="CE3565" s="2">
        <v>0</v>
      </c>
      <c r="CF3565" s="2">
        <v>0</v>
      </c>
      <c r="CG3565" s="2">
        <v>0</v>
      </c>
      <c r="CH3565" s="2">
        <v>0</v>
      </c>
      <c r="CI3565" s="2">
        <v>0</v>
      </c>
      <c r="CJ3565" s="2">
        <v>0</v>
      </c>
      <c r="CK3565" s="2">
        <v>17</v>
      </c>
      <c r="CL3565" s="2">
        <v>0</v>
      </c>
    </row>
    <row r="3566" spans="1:90" x14ac:dyDescent="0.25">
      <c r="A3566" t="s">
        <v>115</v>
      </c>
      <c r="B3566">
        <v>10104</v>
      </c>
      <c r="C3566" t="s">
        <v>121</v>
      </c>
      <c r="D3566">
        <v>1</v>
      </c>
      <c r="E3566">
        <v>8</v>
      </c>
      <c r="F3566">
        <v>693</v>
      </c>
      <c r="G3566">
        <v>35000693</v>
      </c>
      <c r="H3566" t="s">
        <v>7200</v>
      </c>
      <c r="I3566">
        <v>100</v>
      </c>
      <c r="J3566" t="s">
        <v>107</v>
      </c>
      <c r="K3566" t="s">
        <v>1131</v>
      </c>
      <c r="L3566">
        <v>13</v>
      </c>
      <c r="M3566" t="s">
        <v>401</v>
      </c>
      <c r="N3566">
        <v>2633000</v>
      </c>
      <c r="O3566" t="s">
        <v>102</v>
      </c>
      <c r="P3566" t="s">
        <v>7201</v>
      </c>
      <c r="Q3566">
        <v>494</v>
      </c>
      <c r="R3566">
        <v>11</v>
      </c>
      <c r="S3566">
        <v>22322066</v>
      </c>
      <c r="T3566">
        <v>22334686</v>
      </c>
      <c r="U3566" t="s">
        <v>7202</v>
      </c>
      <c r="V3566">
        <v>1</v>
      </c>
      <c r="W3566" s="2">
        <v>0</v>
      </c>
      <c r="X3566" s="2">
        <v>0</v>
      </c>
      <c r="Y3566" s="2">
        <v>92</v>
      </c>
      <c r="Z3566" s="2">
        <v>61</v>
      </c>
      <c r="AA3566" s="2">
        <v>89</v>
      </c>
      <c r="AB3566" s="2">
        <v>81</v>
      </c>
      <c r="AC3566" s="2">
        <v>75</v>
      </c>
      <c r="AD3566" s="2">
        <v>82</v>
      </c>
      <c r="AE3566" s="2">
        <v>91</v>
      </c>
      <c r="AF3566" s="2">
        <v>71</v>
      </c>
      <c r="AG3566" s="2">
        <v>98</v>
      </c>
      <c r="AH3566" s="2">
        <v>176</v>
      </c>
      <c r="AI3566" s="2">
        <v>95</v>
      </c>
      <c r="AJ3566" s="2">
        <v>89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0</v>
      </c>
      <c r="AU3566" s="2">
        <v>0</v>
      </c>
      <c r="AV3566" s="2">
        <v>0</v>
      </c>
      <c r="AW3566" s="2">
        <v>0</v>
      </c>
      <c r="AX3566" s="2">
        <v>0</v>
      </c>
      <c r="AY3566" s="2">
        <v>0</v>
      </c>
      <c r="AZ3566" s="2">
        <v>0</v>
      </c>
      <c r="BA3566" s="2">
        <v>0</v>
      </c>
      <c r="BB3566" s="2">
        <v>0</v>
      </c>
      <c r="BC3566" s="2">
        <v>39</v>
      </c>
      <c r="BD3566" s="2">
        <v>0</v>
      </c>
      <c r="BE3566" s="2">
        <v>0</v>
      </c>
      <c r="BF3566" s="2">
        <v>0</v>
      </c>
      <c r="BG3566" s="2">
        <v>5</v>
      </c>
      <c r="BH3566" s="2">
        <v>2</v>
      </c>
      <c r="BI3566" s="2">
        <v>5</v>
      </c>
      <c r="BJ3566" s="2">
        <v>3</v>
      </c>
      <c r="BK3566" s="2">
        <v>5</v>
      </c>
      <c r="BL3566" s="2">
        <v>4</v>
      </c>
      <c r="BM3566" s="2">
        <v>3</v>
      </c>
      <c r="BN3566" s="2">
        <v>2</v>
      </c>
      <c r="BO3566" s="2">
        <v>3</v>
      </c>
      <c r="BP3566" s="2">
        <v>6</v>
      </c>
      <c r="BQ3566" s="2">
        <v>4</v>
      </c>
      <c r="BR3566" s="2">
        <v>4</v>
      </c>
      <c r="BS3566" s="2">
        <v>0</v>
      </c>
      <c r="BT3566" s="2">
        <v>0</v>
      </c>
      <c r="BU3566" s="2">
        <v>0</v>
      </c>
      <c r="BV3566" s="2">
        <v>0</v>
      </c>
      <c r="BW3566" s="2">
        <v>0</v>
      </c>
      <c r="BX3566" s="2">
        <v>0</v>
      </c>
      <c r="BY3566" s="2">
        <v>0</v>
      </c>
      <c r="BZ3566" s="2">
        <v>0</v>
      </c>
      <c r="CA3566" s="2">
        <v>0</v>
      </c>
      <c r="CB3566" s="2">
        <v>0</v>
      </c>
      <c r="CC3566" s="2">
        <v>0</v>
      </c>
      <c r="CD3566" s="2">
        <v>0</v>
      </c>
      <c r="CE3566" s="2">
        <v>0</v>
      </c>
      <c r="CF3566" s="2">
        <v>0</v>
      </c>
      <c r="CG3566" s="2">
        <v>0</v>
      </c>
      <c r="CH3566" s="2">
        <v>0</v>
      </c>
      <c r="CI3566" s="2">
        <v>0</v>
      </c>
      <c r="CJ3566" s="2">
        <v>0</v>
      </c>
      <c r="CK3566" s="2">
        <v>3</v>
      </c>
      <c r="CL3566" s="2">
        <v>0</v>
      </c>
    </row>
    <row r="3567" spans="1:90" x14ac:dyDescent="0.25">
      <c r="A3567" t="s">
        <v>115</v>
      </c>
      <c r="B3567">
        <v>10104</v>
      </c>
      <c r="C3567" t="s">
        <v>121</v>
      </c>
      <c r="D3567">
        <v>1</v>
      </c>
      <c r="E3567">
        <v>8</v>
      </c>
      <c r="F3567">
        <v>1247</v>
      </c>
      <c r="G3567">
        <v>35001247</v>
      </c>
      <c r="H3567" t="s">
        <v>4908</v>
      </c>
      <c r="I3567">
        <v>100</v>
      </c>
      <c r="J3567" t="s">
        <v>107</v>
      </c>
      <c r="K3567" t="s">
        <v>4909</v>
      </c>
      <c r="L3567">
        <v>81</v>
      </c>
      <c r="M3567" t="s">
        <v>354</v>
      </c>
      <c r="N3567">
        <v>2377080</v>
      </c>
      <c r="O3567" t="s">
        <v>92</v>
      </c>
      <c r="P3567" t="s">
        <v>4910</v>
      </c>
      <c r="Q3567">
        <v>200</v>
      </c>
      <c r="R3567">
        <v>11</v>
      </c>
      <c r="S3567">
        <v>22043044</v>
      </c>
      <c r="T3567">
        <v>29917451</v>
      </c>
      <c r="U3567" t="s">
        <v>4911</v>
      </c>
      <c r="V3567">
        <v>1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106</v>
      </c>
      <c r="AE3567" s="2">
        <v>106</v>
      </c>
      <c r="AF3567" s="2">
        <v>93</v>
      </c>
      <c r="AG3567" s="2">
        <v>112</v>
      </c>
      <c r="AH3567" s="2">
        <v>156</v>
      </c>
      <c r="AI3567" s="2">
        <v>140</v>
      </c>
      <c r="AJ3567" s="2">
        <v>140</v>
      </c>
      <c r="AK3567" s="2">
        <v>0</v>
      </c>
      <c r="AL3567" s="2">
        <v>0</v>
      </c>
      <c r="AM3567" s="2">
        <v>0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0</v>
      </c>
      <c r="AU3567" s="2">
        <v>0</v>
      </c>
      <c r="AV3567" s="2">
        <v>0</v>
      </c>
      <c r="AW3567" s="2">
        <v>0</v>
      </c>
      <c r="AX3567" s="2">
        <v>0</v>
      </c>
      <c r="AY3567" s="2">
        <v>0</v>
      </c>
      <c r="AZ3567" s="2">
        <v>0</v>
      </c>
      <c r="BA3567" s="2">
        <v>0</v>
      </c>
      <c r="BB3567" s="2">
        <v>0</v>
      </c>
      <c r="BC3567" s="2">
        <v>0</v>
      </c>
      <c r="BD3567" s="2">
        <v>0</v>
      </c>
      <c r="BE3567" s="2">
        <v>0</v>
      </c>
      <c r="BF3567" s="2">
        <v>0</v>
      </c>
      <c r="BG3567" s="2">
        <v>0</v>
      </c>
      <c r="BH3567" s="2">
        <v>0</v>
      </c>
      <c r="BI3567" s="2">
        <v>0</v>
      </c>
      <c r="BJ3567" s="2">
        <v>0</v>
      </c>
      <c r="BK3567" s="2">
        <v>0</v>
      </c>
      <c r="BL3567" s="2">
        <v>3</v>
      </c>
      <c r="BM3567" s="2">
        <v>3</v>
      </c>
      <c r="BN3567" s="2">
        <v>4</v>
      </c>
      <c r="BO3567" s="2">
        <v>6</v>
      </c>
      <c r="BP3567" s="2">
        <v>7</v>
      </c>
      <c r="BQ3567" s="2">
        <v>5</v>
      </c>
      <c r="BR3567" s="2">
        <v>4</v>
      </c>
      <c r="BS3567" s="2">
        <v>0</v>
      </c>
      <c r="BT3567" s="2">
        <v>0</v>
      </c>
      <c r="BU3567" s="2">
        <v>0</v>
      </c>
      <c r="BV3567" s="2">
        <v>0</v>
      </c>
      <c r="BW3567" s="2">
        <v>0</v>
      </c>
      <c r="BX3567" s="2">
        <v>0</v>
      </c>
      <c r="BY3567" s="2">
        <v>0</v>
      </c>
      <c r="BZ3567" s="2">
        <v>0</v>
      </c>
      <c r="CA3567" s="2">
        <v>0</v>
      </c>
      <c r="CB3567" s="2">
        <v>0</v>
      </c>
      <c r="CC3567" s="2">
        <v>0</v>
      </c>
      <c r="CD3567" s="2">
        <v>0</v>
      </c>
      <c r="CE3567" s="2">
        <v>0</v>
      </c>
      <c r="CF3567" s="2">
        <v>0</v>
      </c>
      <c r="CG3567" s="2">
        <v>0</v>
      </c>
      <c r="CH3567" s="2">
        <v>0</v>
      </c>
      <c r="CI3567" s="2">
        <v>0</v>
      </c>
      <c r="CJ3567" s="2">
        <v>0</v>
      </c>
      <c r="CK3567" s="2">
        <v>0</v>
      </c>
      <c r="CL3567" s="2">
        <v>0</v>
      </c>
    </row>
    <row r="3568" spans="1:90" x14ac:dyDescent="0.25">
      <c r="A3568" t="s">
        <v>115</v>
      </c>
      <c r="B3568">
        <v>10104</v>
      </c>
      <c r="C3568" t="s">
        <v>121</v>
      </c>
      <c r="D3568">
        <v>1</v>
      </c>
      <c r="E3568">
        <v>8</v>
      </c>
      <c r="F3568">
        <v>1036</v>
      </c>
      <c r="G3568">
        <v>35001036</v>
      </c>
      <c r="H3568" t="s">
        <v>10615</v>
      </c>
      <c r="I3568">
        <v>100</v>
      </c>
      <c r="J3568" t="s">
        <v>107</v>
      </c>
      <c r="K3568" t="s">
        <v>199</v>
      </c>
      <c r="L3568">
        <v>92</v>
      </c>
      <c r="M3568" t="s">
        <v>199</v>
      </c>
      <c r="N3568">
        <v>2214030</v>
      </c>
      <c r="O3568" t="s">
        <v>92</v>
      </c>
      <c r="P3568" t="s">
        <v>10616</v>
      </c>
      <c r="Q3568">
        <v>579</v>
      </c>
      <c r="R3568">
        <v>11</v>
      </c>
      <c r="S3568">
        <v>22018592</v>
      </c>
      <c r="T3568">
        <v>29811239</v>
      </c>
      <c r="U3568" t="s">
        <v>10617</v>
      </c>
      <c r="V3568">
        <v>1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92</v>
      </c>
      <c r="AE3568" s="2">
        <v>109</v>
      </c>
      <c r="AF3568" s="2">
        <v>87</v>
      </c>
      <c r="AG3568" s="2">
        <v>132</v>
      </c>
      <c r="AH3568" s="2">
        <v>275</v>
      </c>
      <c r="AI3568" s="2">
        <v>248</v>
      </c>
      <c r="AJ3568" s="2">
        <v>201</v>
      </c>
      <c r="AK3568" s="2">
        <v>0</v>
      </c>
      <c r="AL3568" s="2">
        <v>0</v>
      </c>
      <c r="AM3568" s="2">
        <v>0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0</v>
      </c>
      <c r="AU3568" s="2">
        <v>0</v>
      </c>
      <c r="AV3568" s="2">
        <v>0</v>
      </c>
      <c r="AW3568" s="2">
        <v>0</v>
      </c>
      <c r="AX3568" s="2">
        <v>0</v>
      </c>
      <c r="AY3568" s="2">
        <v>0</v>
      </c>
      <c r="AZ3568" s="2">
        <v>0</v>
      </c>
      <c r="BA3568" s="2">
        <v>0</v>
      </c>
      <c r="BB3568" s="2">
        <v>0</v>
      </c>
      <c r="BC3568" s="2">
        <v>0</v>
      </c>
      <c r="BD3568" s="2">
        <v>0</v>
      </c>
      <c r="BE3568" s="2">
        <v>0</v>
      </c>
      <c r="BF3568" s="2">
        <v>0</v>
      </c>
      <c r="BG3568" s="2">
        <v>0</v>
      </c>
      <c r="BH3568" s="2">
        <v>0</v>
      </c>
      <c r="BI3568" s="2">
        <v>0</v>
      </c>
      <c r="BJ3568" s="2">
        <v>0</v>
      </c>
      <c r="BK3568" s="2">
        <v>0</v>
      </c>
      <c r="BL3568" s="2">
        <v>7</v>
      </c>
      <c r="BM3568" s="2">
        <v>5</v>
      </c>
      <c r="BN3568" s="2">
        <v>5</v>
      </c>
      <c r="BO3568" s="2">
        <v>7</v>
      </c>
      <c r="BP3568" s="2">
        <v>9</v>
      </c>
      <c r="BQ3568" s="2">
        <v>8</v>
      </c>
      <c r="BR3568" s="2">
        <v>8</v>
      </c>
      <c r="BS3568" s="2">
        <v>0</v>
      </c>
      <c r="BT3568" s="2">
        <v>0</v>
      </c>
      <c r="BU3568" s="2">
        <v>0</v>
      </c>
      <c r="BV3568" s="2">
        <v>0</v>
      </c>
      <c r="BW3568" s="2">
        <v>0</v>
      </c>
      <c r="BX3568" s="2">
        <v>0</v>
      </c>
      <c r="BY3568" s="2">
        <v>0</v>
      </c>
      <c r="BZ3568" s="2">
        <v>0</v>
      </c>
      <c r="CA3568" s="2">
        <v>0</v>
      </c>
      <c r="CB3568" s="2">
        <v>0</v>
      </c>
      <c r="CC3568" s="2">
        <v>0</v>
      </c>
      <c r="CD3568" s="2">
        <v>0</v>
      </c>
      <c r="CE3568" s="2">
        <v>0</v>
      </c>
      <c r="CF3568" s="2">
        <v>0</v>
      </c>
      <c r="CG3568" s="2">
        <v>0</v>
      </c>
      <c r="CH3568" s="2">
        <v>0</v>
      </c>
      <c r="CI3568" s="2">
        <v>0</v>
      </c>
      <c r="CJ3568" s="2">
        <v>0</v>
      </c>
      <c r="CK3568" s="2">
        <v>0</v>
      </c>
      <c r="CL3568" s="2">
        <v>0</v>
      </c>
    </row>
    <row r="3569" spans="1:90" x14ac:dyDescent="0.25">
      <c r="A3569" t="s">
        <v>115</v>
      </c>
      <c r="B3569">
        <v>10104</v>
      </c>
      <c r="C3569" t="s">
        <v>121</v>
      </c>
      <c r="D3569">
        <v>1</v>
      </c>
      <c r="E3569">
        <v>8</v>
      </c>
      <c r="F3569">
        <v>925184</v>
      </c>
      <c r="G3569">
        <v>35925184</v>
      </c>
      <c r="H3569" t="s">
        <v>5604</v>
      </c>
      <c r="I3569">
        <v>100</v>
      </c>
      <c r="J3569" t="s">
        <v>107</v>
      </c>
      <c r="K3569" t="s">
        <v>5605</v>
      </c>
      <c r="L3569">
        <v>81</v>
      </c>
      <c r="M3569" t="s">
        <v>354</v>
      </c>
      <c r="N3569">
        <v>2361040</v>
      </c>
      <c r="O3569" t="s">
        <v>92</v>
      </c>
      <c r="P3569" t="s">
        <v>5606</v>
      </c>
      <c r="Q3569">
        <v>298</v>
      </c>
      <c r="R3569">
        <v>11</v>
      </c>
      <c r="S3569">
        <v>29926993</v>
      </c>
      <c r="T3569">
        <v>29928050</v>
      </c>
      <c r="U3569" t="s">
        <v>5607</v>
      </c>
      <c r="V3569">
        <v>1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231</v>
      </c>
      <c r="AF3569" s="2">
        <v>217</v>
      </c>
      <c r="AG3569" s="2">
        <v>101</v>
      </c>
      <c r="AH3569" s="2">
        <v>197</v>
      </c>
      <c r="AI3569" s="2">
        <v>136</v>
      </c>
      <c r="AJ3569" s="2">
        <v>126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0</v>
      </c>
      <c r="AU3569" s="2">
        <v>0</v>
      </c>
      <c r="AV3569" s="2">
        <v>0</v>
      </c>
      <c r="AW3569" s="2">
        <v>0</v>
      </c>
      <c r="AX3569" s="2">
        <v>0</v>
      </c>
      <c r="AY3569" s="2">
        <v>0</v>
      </c>
      <c r="AZ3569" s="2">
        <v>0</v>
      </c>
      <c r="BA3569" s="2">
        <v>0</v>
      </c>
      <c r="BB3569" s="2">
        <v>0</v>
      </c>
      <c r="BC3569" s="2">
        <v>183</v>
      </c>
      <c r="BD3569" s="2">
        <v>0</v>
      </c>
      <c r="BE3569" s="2">
        <v>0</v>
      </c>
      <c r="BF3569" s="2">
        <v>0</v>
      </c>
      <c r="BG3569" s="2">
        <v>0</v>
      </c>
      <c r="BH3569" s="2">
        <v>0</v>
      </c>
      <c r="BI3569" s="2">
        <v>0</v>
      </c>
      <c r="BJ3569" s="2">
        <v>0</v>
      </c>
      <c r="BK3569" s="2">
        <v>0</v>
      </c>
      <c r="BL3569" s="2">
        <v>0</v>
      </c>
      <c r="BM3569" s="2">
        <v>13</v>
      </c>
      <c r="BN3569" s="2">
        <v>10</v>
      </c>
      <c r="BO3569" s="2">
        <v>3</v>
      </c>
      <c r="BP3569" s="2">
        <v>7</v>
      </c>
      <c r="BQ3569" s="2">
        <v>5</v>
      </c>
      <c r="BR3569" s="2">
        <v>5</v>
      </c>
      <c r="BS3569" s="2">
        <v>0</v>
      </c>
      <c r="BT3569" s="2">
        <v>0</v>
      </c>
      <c r="BU3569" s="2">
        <v>0</v>
      </c>
      <c r="BV3569" s="2">
        <v>0</v>
      </c>
      <c r="BW3569" s="2">
        <v>0</v>
      </c>
      <c r="BX3569" s="2">
        <v>0</v>
      </c>
      <c r="BY3569" s="2">
        <v>0</v>
      </c>
      <c r="BZ3569" s="2">
        <v>0</v>
      </c>
      <c r="CA3569" s="2">
        <v>0</v>
      </c>
      <c r="CB3569" s="2">
        <v>0</v>
      </c>
      <c r="CC3569" s="2">
        <v>0</v>
      </c>
      <c r="CD3569" s="2">
        <v>0</v>
      </c>
      <c r="CE3569" s="2">
        <v>0</v>
      </c>
      <c r="CF3569" s="2">
        <v>0</v>
      </c>
      <c r="CG3569" s="2">
        <v>0</v>
      </c>
      <c r="CH3569" s="2">
        <v>0</v>
      </c>
      <c r="CI3569" s="2">
        <v>0</v>
      </c>
      <c r="CJ3569" s="2">
        <v>0</v>
      </c>
      <c r="CK3569" s="2">
        <v>12</v>
      </c>
      <c r="CL3569" s="2">
        <v>0</v>
      </c>
    </row>
    <row r="3570" spans="1:90" x14ac:dyDescent="0.25">
      <c r="A3570" t="s">
        <v>115</v>
      </c>
      <c r="B3570">
        <v>10104</v>
      </c>
      <c r="C3570" t="s">
        <v>121</v>
      </c>
      <c r="D3570">
        <v>1</v>
      </c>
      <c r="E3570">
        <v>8</v>
      </c>
      <c r="F3570">
        <v>1156</v>
      </c>
      <c r="G3570">
        <v>35001156</v>
      </c>
      <c r="H3570" t="s">
        <v>4034</v>
      </c>
      <c r="I3570">
        <v>100</v>
      </c>
      <c r="J3570" t="s">
        <v>107</v>
      </c>
      <c r="K3570" t="s">
        <v>477</v>
      </c>
      <c r="L3570">
        <v>82</v>
      </c>
      <c r="M3570" t="s">
        <v>477</v>
      </c>
      <c r="N3570">
        <v>2304002</v>
      </c>
      <c r="O3570" t="s">
        <v>102</v>
      </c>
      <c r="P3570" t="s">
        <v>4035</v>
      </c>
      <c r="Q3570">
        <v>724</v>
      </c>
      <c r="R3570">
        <v>11</v>
      </c>
      <c r="S3570">
        <v>29816359</v>
      </c>
      <c r="T3570">
        <v>29834228</v>
      </c>
      <c r="U3570" t="s">
        <v>4036</v>
      </c>
      <c r="V3570">
        <v>1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103</v>
      </c>
      <c r="AE3570" s="2">
        <v>138</v>
      </c>
      <c r="AF3570" s="2">
        <v>139</v>
      </c>
      <c r="AG3570" s="2">
        <v>141</v>
      </c>
      <c r="AH3570" s="2">
        <v>202</v>
      </c>
      <c r="AI3570" s="2">
        <v>198</v>
      </c>
      <c r="AJ3570" s="2">
        <v>198</v>
      </c>
      <c r="AK3570" s="2">
        <v>0</v>
      </c>
      <c r="AL3570" s="2">
        <v>0</v>
      </c>
      <c r="AM3570" s="2">
        <v>0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0</v>
      </c>
      <c r="AU3570" s="2">
        <v>539</v>
      </c>
      <c r="AV3570" s="2">
        <v>0</v>
      </c>
      <c r="AW3570" s="2">
        <v>0</v>
      </c>
      <c r="AX3570" s="2">
        <v>0</v>
      </c>
      <c r="AY3570" s="2">
        <v>0</v>
      </c>
      <c r="AZ3570" s="2">
        <v>0</v>
      </c>
      <c r="BA3570" s="2">
        <v>0</v>
      </c>
      <c r="BB3570" s="2">
        <v>0</v>
      </c>
      <c r="BC3570" s="2">
        <v>0</v>
      </c>
      <c r="BD3570" s="2">
        <v>0</v>
      </c>
      <c r="BE3570" s="2">
        <v>0</v>
      </c>
      <c r="BF3570" s="2">
        <v>0</v>
      </c>
      <c r="BG3570" s="2">
        <v>0</v>
      </c>
      <c r="BH3570" s="2">
        <v>0</v>
      </c>
      <c r="BI3570" s="2">
        <v>0</v>
      </c>
      <c r="BJ3570" s="2">
        <v>0</v>
      </c>
      <c r="BK3570" s="2">
        <v>0</v>
      </c>
      <c r="BL3570" s="2">
        <v>4</v>
      </c>
      <c r="BM3570" s="2">
        <v>4</v>
      </c>
      <c r="BN3570" s="2">
        <v>5</v>
      </c>
      <c r="BO3570" s="2">
        <v>6</v>
      </c>
      <c r="BP3570" s="2">
        <v>8</v>
      </c>
      <c r="BQ3570" s="2">
        <v>7</v>
      </c>
      <c r="BR3570" s="2">
        <v>7</v>
      </c>
      <c r="BS3570" s="2">
        <v>0</v>
      </c>
      <c r="BT3570" s="2">
        <v>0</v>
      </c>
      <c r="BU3570" s="2">
        <v>0</v>
      </c>
      <c r="BV3570" s="2">
        <v>0</v>
      </c>
      <c r="BW3570" s="2">
        <v>0</v>
      </c>
      <c r="BX3570" s="2">
        <v>0</v>
      </c>
      <c r="BY3570" s="2">
        <v>0</v>
      </c>
      <c r="BZ3570" s="2">
        <v>0</v>
      </c>
      <c r="CA3570" s="2">
        <v>0</v>
      </c>
      <c r="CB3570" s="2">
        <v>0</v>
      </c>
      <c r="CC3570" s="2">
        <v>18</v>
      </c>
      <c r="CD3570" s="2">
        <v>0</v>
      </c>
      <c r="CE3570" s="2">
        <v>0</v>
      </c>
      <c r="CF3570" s="2">
        <v>0</v>
      </c>
      <c r="CG3570" s="2">
        <v>0</v>
      </c>
      <c r="CH3570" s="2">
        <v>0</v>
      </c>
      <c r="CI3570" s="2">
        <v>0</v>
      </c>
      <c r="CJ3570" s="2">
        <v>0</v>
      </c>
      <c r="CK3570" s="2">
        <v>0</v>
      </c>
      <c r="CL3570" s="2">
        <v>0</v>
      </c>
    </row>
    <row r="3571" spans="1:90" x14ac:dyDescent="0.25">
      <c r="A3571" t="s">
        <v>115</v>
      </c>
      <c r="B3571">
        <v>10104</v>
      </c>
      <c r="C3571" t="s">
        <v>121</v>
      </c>
      <c r="D3571">
        <v>1</v>
      </c>
      <c r="E3571">
        <v>8</v>
      </c>
      <c r="F3571">
        <v>579476</v>
      </c>
      <c r="G3571">
        <v>35579476</v>
      </c>
      <c r="H3571" t="s">
        <v>1953</v>
      </c>
      <c r="I3571">
        <v>100</v>
      </c>
      <c r="J3571" t="s">
        <v>107</v>
      </c>
      <c r="K3571" t="s">
        <v>1954</v>
      </c>
      <c r="L3571">
        <v>81</v>
      </c>
      <c r="M3571" t="s">
        <v>354</v>
      </c>
      <c r="N3571">
        <v>2354290</v>
      </c>
      <c r="O3571" t="s">
        <v>92</v>
      </c>
      <c r="P3571" t="s">
        <v>1955</v>
      </c>
      <c r="Q3571">
        <v>170</v>
      </c>
      <c r="R3571">
        <v>11</v>
      </c>
      <c r="S3571">
        <v>22030955</v>
      </c>
      <c r="T3571">
        <v>22060192</v>
      </c>
      <c r="U3571" t="s">
        <v>1956</v>
      </c>
      <c r="V3571">
        <v>1</v>
      </c>
      <c r="W3571" s="2">
        <v>0</v>
      </c>
      <c r="X3571" s="2">
        <v>0</v>
      </c>
      <c r="Y3571" s="2">
        <v>57</v>
      </c>
      <c r="Z3571" s="2">
        <v>53</v>
      </c>
      <c r="AA3571" s="2">
        <v>28</v>
      </c>
      <c r="AB3571" s="2">
        <v>26</v>
      </c>
      <c r="AC3571" s="2">
        <v>24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0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0</v>
      </c>
      <c r="AU3571" s="2">
        <v>0</v>
      </c>
      <c r="AV3571" s="2">
        <v>0</v>
      </c>
      <c r="AW3571" s="2">
        <v>0</v>
      </c>
      <c r="AX3571" s="2">
        <v>0</v>
      </c>
      <c r="AY3571" s="2">
        <v>0</v>
      </c>
      <c r="AZ3571" s="2">
        <v>0</v>
      </c>
      <c r="BA3571" s="2">
        <v>0</v>
      </c>
      <c r="BB3571" s="2">
        <v>0</v>
      </c>
      <c r="BC3571" s="2">
        <v>0</v>
      </c>
      <c r="BD3571" s="2">
        <v>0</v>
      </c>
      <c r="BE3571" s="2">
        <v>0</v>
      </c>
      <c r="BF3571" s="2">
        <v>0</v>
      </c>
      <c r="BG3571" s="2">
        <v>2</v>
      </c>
      <c r="BH3571" s="2">
        <v>2</v>
      </c>
      <c r="BI3571" s="2">
        <v>2</v>
      </c>
      <c r="BJ3571" s="2">
        <v>1</v>
      </c>
      <c r="BK3571" s="2">
        <v>2</v>
      </c>
      <c r="BL3571" s="2">
        <v>0</v>
      </c>
      <c r="BM3571" s="2">
        <v>0</v>
      </c>
      <c r="BN3571" s="2">
        <v>0</v>
      </c>
      <c r="BO3571" s="2">
        <v>0</v>
      </c>
      <c r="BP3571" s="2">
        <v>0</v>
      </c>
      <c r="BQ3571" s="2">
        <v>0</v>
      </c>
      <c r="BR3571" s="2">
        <v>0</v>
      </c>
      <c r="BS3571" s="2">
        <v>0</v>
      </c>
      <c r="BT3571" s="2">
        <v>0</v>
      </c>
      <c r="BU3571" s="2">
        <v>0</v>
      </c>
      <c r="BV3571" s="2">
        <v>0</v>
      </c>
      <c r="BW3571" s="2">
        <v>0</v>
      </c>
      <c r="BX3571" s="2">
        <v>0</v>
      </c>
      <c r="BY3571" s="2">
        <v>0</v>
      </c>
      <c r="BZ3571" s="2">
        <v>0</v>
      </c>
      <c r="CA3571" s="2">
        <v>0</v>
      </c>
      <c r="CB3571" s="2">
        <v>0</v>
      </c>
      <c r="CC3571" s="2">
        <v>0</v>
      </c>
      <c r="CD3571" s="2">
        <v>0</v>
      </c>
      <c r="CE3571" s="2">
        <v>0</v>
      </c>
      <c r="CF3571" s="2">
        <v>0</v>
      </c>
      <c r="CG3571" s="2">
        <v>0</v>
      </c>
      <c r="CH3571" s="2">
        <v>0</v>
      </c>
      <c r="CI3571" s="2">
        <v>0</v>
      </c>
      <c r="CJ3571" s="2">
        <v>0</v>
      </c>
      <c r="CK3571" s="2">
        <v>0</v>
      </c>
      <c r="CL3571" s="2">
        <v>0</v>
      </c>
    </row>
    <row r="3572" spans="1:90" x14ac:dyDescent="0.25">
      <c r="A3572" t="s">
        <v>115</v>
      </c>
      <c r="B3572">
        <v>10104</v>
      </c>
      <c r="C3572" t="s">
        <v>121</v>
      </c>
      <c r="D3572">
        <v>1</v>
      </c>
      <c r="E3572">
        <v>8</v>
      </c>
      <c r="F3572">
        <v>906153</v>
      </c>
      <c r="G3572">
        <v>35906153</v>
      </c>
      <c r="H3572" t="s">
        <v>10525</v>
      </c>
      <c r="I3572">
        <v>100</v>
      </c>
      <c r="J3572" t="s">
        <v>107</v>
      </c>
      <c r="K3572" t="s">
        <v>2509</v>
      </c>
      <c r="L3572">
        <v>81</v>
      </c>
      <c r="M3572" t="s">
        <v>354</v>
      </c>
      <c r="N3572">
        <v>2323000</v>
      </c>
      <c r="O3572" t="s">
        <v>92</v>
      </c>
      <c r="P3572" t="s">
        <v>10526</v>
      </c>
      <c r="Q3572">
        <v>1300</v>
      </c>
      <c r="R3572">
        <v>11</v>
      </c>
      <c r="S3572">
        <v>29921451</v>
      </c>
      <c r="T3572">
        <v>29953908</v>
      </c>
      <c r="U3572" t="s">
        <v>10527</v>
      </c>
      <c r="V3572">
        <v>1</v>
      </c>
      <c r="W3572" s="2">
        <v>0</v>
      </c>
      <c r="X3572" s="2">
        <v>0</v>
      </c>
      <c r="Y3572" s="2">
        <v>268</v>
      </c>
      <c r="Z3572" s="2">
        <v>275</v>
      </c>
      <c r="AA3572" s="2">
        <v>188</v>
      </c>
      <c r="AB3572" s="2">
        <v>115</v>
      </c>
      <c r="AC3572" s="2">
        <v>240</v>
      </c>
      <c r="AD3572" s="2">
        <v>219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0</v>
      </c>
      <c r="AU3572" s="2">
        <v>0</v>
      </c>
      <c r="AV3572" s="2">
        <v>0</v>
      </c>
      <c r="AW3572" s="2">
        <v>0</v>
      </c>
      <c r="AX3572" s="2">
        <v>0</v>
      </c>
      <c r="AY3572" s="2">
        <v>0</v>
      </c>
      <c r="AZ3572" s="2">
        <v>0</v>
      </c>
      <c r="BA3572" s="2">
        <v>0</v>
      </c>
      <c r="BB3572" s="2">
        <v>0</v>
      </c>
      <c r="BC3572" s="2">
        <v>58</v>
      </c>
      <c r="BD3572" s="2">
        <v>12</v>
      </c>
      <c r="BE3572" s="2">
        <v>0</v>
      </c>
      <c r="BF3572" s="2">
        <v>0</v>
      </c>
      <c r="BG3572" s="2">
        <v>10</v>
      </c>
      <c r="BH3572" s="2">
        <v>11</v>
      </c>
      <c r="BI3572" s="2">
        <v>9</v>
      </c>
      <c r="BJ3572" s="2">
        <v>5</v>
      </c>
      <c r="BK3572" s="2">
        <v>11</v>
      </c>
      <c r="BL3572" s="2">
        <v>8</v>
      </c>
      <c r="BM3572" s="2">
        <v>0</v>
      </c>
      <c r="BN3572" s="2">
        <v>0</v>
      </c>
      <c r="BO3572" s="2">
        <v>0</v>
      </c>
      <c r="BP3572" s="2">
        <v>0</v>
      </c>
      <c r="BQ3572" s="2">
        <v>0</v>
      </c>
      <c r="BR3572" s="2">
        <v>0</v>
      </c>
      <c r="BS3572" s="2">
        <v>0</v>
      </c>
      <c r="BT3572" s="2">
        <v>0</v>
      </c>
      <c r="BU3572" s="2">
        <v>0</v>
      </c>
      <c r="BV3572" s="2">
        <v>0</v>
      </c>
      <c r="BW3572" s="2">
        <v>0</v>
      </c>
      <c r="BX3572" s="2">
        <v>0</v>
      </c>
      <c r="BY3572" s="2">
        <v>0</v>
      </c>
      <c r="BZ3572" s="2">
        <v>0</v>
      </c>
      <c r="CA3572" s="2">
        <v>0</v>
      </c>
      <c r="CB3572" s="2">
        <v>0</v>
      </c>
      <c r="CC3572" s="2">
        <v>0</v>
      </c>
      <c r="CD3572" s="2">
        <v>0</v>
      </c>
      <c r="CE3572" s="2">
        <v>0</v>
      </c>
      <c r="CF3572" s="2">
        <v>0</v>
      </c>
      <c r="CG3572" s="2">
        <v>0</v>
      </c>
      <c r="CH3572" s="2">
        <v>0</v>
      </c>
      <c r="CI3572" s="2">
        <v>0</v>
      </c>
      <c r="CJ3572" s="2">
        <v>0</v>
      </c>
      <c r="CK3572" s="2">
        <v>4</v>
      </c>
      <c r="CL3572" s="2">
        <v>3</v>
      </c>
    </row>
    <row r="3573" spans="1:90" x14ac:dyDescent="0.25">
      <c r="A3573" t="s">
        <v>115</v>
      </c>
      <c r="B3573">
        <v>10104</v>
      </c>
      <c r="C3573" t="s">
        <v>121</v>
      </c>
      <c r="D3573">
        <v>1</v>
      </c>
      <c r="E3573">
        <v>8</v>
      </c>
      <c r="F3573">
        <v>607</v>
      </c>
      <c r="G3573">
        <v>35000607</v>
      </c>
      <c r="H3573" t="s">
        <v>14649</v>
      </c>
      <c r="I3573">
        <v>100</v>
      </c>
      <c r="J3573" t="s">
        <v>107</v>
      </c>
      <c r="K3573" t="s">
        <v>8770</v>
      </c>
      <c r="L3573">
        <v>13</v>
      </c>
      <c r="M3573" t="s">
        <v>401</v>
      </c>
      <c r="N3573">
        <v>2610010</v>
      </c>
      <c r="O3573" t="s">
        <v>92</v>
      </c>
      <c r="P3573" t="s">
        <v>14650</v>
      </c>
      <c r="Q3573">
        <v>611</v>
      </c>
      <c r="R3573">
        <v>11</v>
      </c>
      <c r="S3573">
        <v>38516330</v>
      </c>
      <c r="T3573">
        <v>39812872</v>
      </c>
      <c r="U3573" t="s">
        <v>14651</v>
      </c>
      <c r="V3573">
        <v>1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135</v>
      </c>
      <c r="AE3573" s="2">
        <v>100</v>
      </c>
      <c r="AF3573" s="2">
        <v>85</v>
      </c>
      <c r="AG3573" s="2">
        <v>64</v>
      </c>
      <c r="AH3573" s="2">
        <v>390</v>
      </c>
      <c r="AI3573" s="2">
        <v>225</v>
      </c>
      <c r="AJ3573" s="2">
        <v>153</v>
      </c>
      <c r="AK3573" s="2">
        <v>0</v>
      </c>
      <c r="AL3573" s="2">
        <v>0</v>
      </c>
      <c r="AM3573" s="2">
        <v>0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0</v>
      </c>
      <c r="AU3573" s="2">
        <v>444</v>
      </c>
      <c r="AV3573" s="2">
        <v>0</v>
      </c>
      <c r="AW3573" s="2">
        <v>0</v>
      </c>
      <c r="AX3573" s="2">
        <v>0</v>
      </c>
      <c r="AY3573" s="2">
        <v>0</v>
      </c>
      <c r="AZ3573" s="2">
        <v>0</v>
      </c>
      <c r="BA3573" s="2">
        <v>0</v>
      </c>
      <c r="BB3573" s="2">
        <v>0</v>
      </c>
      <c r="BC3573" s="2">
        <v>0</v>
      </c>
      <c r="BD3573" s="2">
        <v>0</v>
      </c>
      <c r="BE3573" s="2">
        <v>0</v>
      </c>
      <c r="BF3573" s="2">
        <v>0</v>
      </c>
      <c r="BG3573" s="2">
        <v>0</v>
      </c>
      <c r="BH3573" s="2">
        <v>0</v>
      </c>
      <c r="BI3573" s="2">
        <v>0</v>
      </c>
      <c r="BJ3573" s="2">
        <v>0</v>
      </c>
      <c r="BK3573" s="2">
        <v>0</v>
      </c>
      <c r="BL3573" s="2">
        <v>8</v>
      </c>
      <c r="BM3573" s="2">
        <v>6</v>
      </c>
      <c r="BN3573" s="2">
        <v>4</v>
      </c>
      <c r="BO3573" s="2">
        <v>3</v>
      </c>
      <c r="BP3573" s="2">
        <v>21</v>
      </c>
      <c r="BQ3573" s="2">
        <v>8</v>
      </c>
      <c r="BR3573" s="2">
        <v>7</v>
      </c>
      <c r="BS3573" s="2">
        <v>0</v>
      </c>
      <c r="BT3573" s="2">
        <v>0</v>
      </c>
      <c r="BU3573" s="2">
        <v>0</v>
      </c>
      <c r="BV3573" s="2">
        <v>0</v>
      </c>
      <c r="BW3573" s="2">
        <v>0</v>
      </c>
      <c r="BX3573" s="2">
        <v>0</v>
      </c>
      <c r="BY3573" s="2">
        <v>0</v>
      </c>
      <c r="BZ3573" s="2">
        <v>0</v>
      </c>
      <c r="CA3573" s="2">
        <v>0</v>
      </c>
      <c r="CB3573" s="2">
        <v>0</v>
      </c>
      <c r="CC3573" s="2">
        <v>15</v>
      </c>
      <c r="CD3573" s="2">
        <v>0</v>
      </c>
      <c r="CE3573" s="2">
        <v>0</v>
      </c>
      <c r="CF3573" s="2">
        <v>0</v>
      </c>
      <c r="CG3573" s="2">
        <v>0</v>
      </c>
      <c r="CH3573" s="2">
        <v>0</v>
      </c>
      <c r="CI3573" s="2">
        <v>0</v>
      </c>
      <c r="CJ3573" s="2">
        <v>0</v>
      </c>
      <c r="CK3573" s="2">
        <v>0</v>
      </c>
      <c r="CL3573" s="2">
        <v>0</v>
      </c>
    </row>
    <row r="3574" spans="1:90" x14ac:dyDescent="0.25">
      <c r="A3574" t="s">
        <v>115</v>
      </c>
      <c r="B3574">
        <v>10104</v>
      </c>
      <c r="C3574" t="s">
        <v>121</v>
      </c>
      <c r="D3574">
        <v>1</v>
      </c>
      <c r="E3574">
        <v>8</v>
      </c>
      <c r="F3574">
        <v>37783</v>
      </c>
      <c r="G3574">
        <v>35037783</v>
      </c>
      <c r="H3574" t="s">
        <v>14727</v>
      </c>
      <c r="I3574">
        <v>100</v>
      </c>
      <c r="J3574" t="s">
        <v>107</v>
      </c>
      <c r="K3574" t="s">
        <v>1597</v>
      </c>
      <c r="L3574">
        <v>92</v>
      </c>
      <c r="M3574" t="s">
        <v>199</v>
      </c>
      <c r="N3574">
        <v>2234000</v>
      </c>
      <c r="O3574" t="s">
        <v>92</v>
      </c>
      <c r="P3574" t="s">
        <v>13687</v>
      </c>
      <c r="Q3574">
        <v>781</v>
      </c>
      <c r="R3574">
        <v>11</v>
      </c>
      <c r="S3574">
        <v>22426177</v>
      </c>
      <c r="T3574">
        <v>22492168</v>
      </c>
      <c r="U3574" t="s">
        <v>13688</v>
      </c>
      <c r="V3574">
        <v>1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97</v>
      </c>
      <c r="AE3574" s="2">
        <v>94</v>
      </c>
      <c r="AF3574" s="2">
        <v>96</v>
      </c>
      <c r="AG3574" s="2">
        <v>100</v>
      </c>
      <c r="AH3574" s="2">
        <v>276</v>
      </c>
      <c r="AI3574" s="2">
        <v>212</v>
      </c>
      <c r="AJ3574" s="2">
        <v>204</v>
      </c>
      <c r="AK3574" s="2">
        <v>0</v>
      </c>
      <c r="AL3574" s="2">
        <v>0</v>
      </c>
      <c r="AM3574" s="2">
        <v>0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0</v>
      </c>
      <c r="AU3574" s="2">
        <v>509</v>
      </c>
      <c r="AV3574" s="2">
        <v>0</v>
      </c>
      <c r="AW3574" s="2">
        <v>0</v>
      </c>
      <c r="AX3574" s="2">
        <v>0</v>
      </c>
      <c r="AY3574" s="2">
        <v>0</v>
      </c>
      <c r="AZ3574" s="2">
        <v>0</v>
      </c>
      <c r="BA3574" s="2">
        <v>0</v>
      </c>
      <c r="BB3574" s="2">
        <v>0</v>
      </c>
      <c r="BC3574" s="2">
        <v>0</v>
      </c>
      <c r="BD3574" s="2">
        <v>0</v>
      </c>
      <c r="BE3574" s="2">
        <v>0</v>
      </c>
      <c r="BF3574" s="2">
        <v>0</v>
      </c>
      <c r="BG3574" s="2">
        <v>0</v>
      </c>
      <c r="BH3574" s="2">
        <v>0</v>
      </c>
      <c r="BI3574" s="2">
        <v>0</v>
      </c>
      <c r="BJ3574" s="2">
        <v>0</v>
      </c>
      <c r="BK3574" s="2">
        <v>0</v>
      </c>
      <c r="BL3574" s="2">
        <v>6</v>
      </c>
      <c r="BM3574" s="2">
        <v>5</v>
      </c>
      <c r="BN3574" s="2">
        <v>5</v>
      </c>
      <c r="BO3574" s="2">
        <v>6</v>
      </c>
      <c r="BP3574" s="2">
        <v>10</v>
      </c>
      <c r="BQ3574" s="2">
        <v>9</v>
      </c>
      <c r="BR3574" s="2">
        <v>9</v>
      </c>
      <c r="BS3574" s="2">
        <v>0</v>
      </c>
      <c r="BT3574" s="2">
        <v>0</v>
      </c>
      <c r="BU3574" s="2">
        <v>0</v>
      </c>
      <c r="BV3574" s="2">
        <v>0</v>
      </c>
      <c r="BW3574" s="2">
        <v>0</v>
      </c>
      <c r="BX3574" s="2">
        <v>0</v>
      </c>
      <c r="BY3574" s="2">
        <v>0</v>
      </c>
      <c r="BZ3574" s="2">
        <v>0</v>
      </c>
      <c r="CA3574" s="2">
        <v>0</v>
      </c>
      <c r="CB3574" s="2">
        <v>0</v>
      </c>
      <c r="CC3574" s="2">
        <v>22</v>
      </c>
      <c r="CD3574" s="2">
        <v>0</v>
      </c>
      <c r="CE3574" s="2">
        <v>0</v>
      </c>
      <c r="CF3574" s="2">
        <v>0</v>
      </c>
      <c r="CG3574" s="2">
        <v>0</v>
      </c>
      <c r="CH3574" s="2">
        <v>0</v>
      </c>
      <c r="CI3574" s="2">
        <v>0</v>
      </c>
      <c r="CJ3574" s="2">
        <v>0</v>
      </c>
      <c r="CK3574" s="2">
        <v>0</v>
      </c>
      <c r="CL3574" s="2">
        <v>0</v>
      </c>
    </row>
    <row r="3575" spans="1:90" x14ac:dyDescent="0.25">
      <c r="A3575" t="s">
        <v>115</v>
      </c>
      <c r="B3575">
        <v>10104</v>
      </c>
      <c r="C3575" t="s">
        <v>121</v>
      </c>
      <c r="D3575">
        <v>1</v>
      </c>
      <c r="E3575">
        <v>8</v>
      </c>
      <c r="F3575">
        <v>1028</v>
      </c>
      <c r="G3575">
        <v>35001028</v>
      </c>
      <c r="H3575" t="s">
        <v>9633</v>
      </c>
      <c r="I3575">
        <v>100</v>
      </c>
      <c r="J3575" t="s">
        <v>107</v>
      </c>
      <c r="K3575" t="s">
        <v>198</v>
      </c>
      <c r="L3575">
        <v>92</v>
      </c>
      <c r="M3575" t="s">
        <v>199</v>
      </c>
      <c r="N3575">
        <v>2141000</v>
      </c>
      <c r="O3575" t="s">
        <v>102</v>
      </c>
      <c r="P3575" t="s">
        <v>9634</v>
      </c>
      <c r="Q3575">
        <v>280</v>
      </c>
      <c r="R3575">
        <v>11</v>
      </c>
      <c r="S3575">
        <v>22015427</v>
      </c>
      <c r="T3575">
        <v>22022320</v>
      </c>
      <c r="U3575" t="s">
        <v>9635</v>
      </c>
      <c r="V3575">
        <v>1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88</v>
      </c>
      <c r="AE3575" s="2">
        <v>69</v>
      </c>
      <c r="AF3575" s="2">
        <v>66</v>
      </c>
      <c r="AG3575" s="2">
        <v>50</v>
      </c>
      <c r="AH3575" s="2">
        <v>245</v>
      </c>
      <c r="AI3575" s="2">
        <v>248</v>
      </c>
      <c r="AJ3575" s="2">
        <v>238</v>
      </c>
      <c r="AK3575" s="2">
        <v>0</v>
      </c>
      <c r="AL3575" s="2">
        <v>0</v>
      </c>
      <c r="AM3575" s="2">
        <v>0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0</v>
      </c>
      <c r="AU3575" s="2">
        <v>0</v>
      </c>
      <c r="AV3575" s="2">
        <v>0</v>
      </c>
      <c r="AW3575" s="2">
        <v>0</v>
      </c>
      <c r="AX3575" s="2">
        <v>0</v>
      </c>
      <c r="AY3575" s="2">
        <v>0</v>
      </c>
      <c r="AZ3575" s="2">
        <v>0</v>
      </c>
      <c r="BA3575" s="2">
        <v>0</v>
      </c>
      <c r="BB3575" s="2">
        <v>0</v>
      </c>
      <c r="BC3575" s="2">
        <v>330</v>
      </c>
      <c r="BD3575" s="2">
        <v>0</v>
      </c>
      <c r="BE3575" s="2">
        <v>0</v>
      </c>
      <c r="BF3575" s="2">
        <v>0</v>
      </c>
      <c r="BG3575" s="2">
        <v>0</v>
      </c>
      <c r="BH3575" s="2">
        <v>0</v>
      </c>
      <c r="BI3575" s="2">
        <v>0</v>
      </c>
      <c r="BJ3575" s="2">
        <v>0</v>
      </c>
      <c r="BK3575" s="2">
        <v>0</v>
      </c>
      <c r="BL3575" s="2">
        <v>7</v>
      </c>
      <c r="BM3575" s="2">
        <v>2</v>
      </c>
      <c r="BN3575" s="2">
        <v>3</v>
      </c>
      <c r="BO3575" s="2">
        <v>2</v>
      </c>
      <c r="BP3575" s="2">
        <v>9</v>
      </c>
      <c r="BQ3575" s="2">
        <v>9</v>
      </c>
      <c r="BR3575" s="2">
        <v>11</v>
      </c>
      <c r="BS3575" s="2">
        <v>0</v>
      </c>
      <c r="BT3575" s="2">
        <v>0</v>
      </c>
      <c r="BU3575" s="2">
        <v>0</v>
      </c>
      <c r="BV3575" s="2">
        <v>0</v>
      </c>
      <c r="BW3575" s="2">
        <v>0</v>
      </c>
      <c r="BX3575" s="2">
        <v>0</v>
      </c>
      <c r="BY3575" s="2">
        <v>0</v>
      </c>
      <c r="BZ3575" s="2">
        <v>0</v>
      </c>
      <c r="CA3575" s="2">
        <v>0</v>
      </c>
      <c r="CB3575" s="2">
        <v>0</v>
      </c>
      <c r="CC3575" s="2">
        <v>0</v>
      </c>
      <c r="CD3575" s="2">
        <v>0</v>
      </c>
      <c r="CE3575" s="2">
        <v>0</v>
      </c>
      <c r="CF3575" s="2">
        <v>0</v>
      </c>
      <c r="CG3575" s="2">
        <v>0</v>
      </c>
      <c r="CH3575" s="2">
        <v>0</v>
      </c>
      <c r="CI3575" s="2">
        <v>0</v>
      </c>
      <c r="CJ3575" s="2">
        <v>0</v>
      </c>
      <c r="CK3575" s="2">
        <v>19</v>
      </c>
      <c r="CL3575" s="2">
        <v>0</v>
      </c>
    </row>
    <row r="3576" spans="1:90" x14ac:dyDescent="0.25">
      <c r="A3576" t="s">
        <v>115</v>
      </c>
      <c r="B3576">
        <v>10104</v>
      </c>
      <c r="C3576" t="s">
        <v>121</v>
      </c>
      <c r="D3576">
        <v>1</v>
      </c>
      <c r="E3576">
        <v>8</v>
      </c>
      <c r="F3576">
        <v>772</v>
      </c>
      <c r="G3576">
        <v>35000772</v>
      </c>
      <c r="H3576" t="s">
        <v>16908</v>
      </c>
      <c r="I3576">
        <v>100</v>
      </c>
      <c r="J3576" t="s">
        <v>107</v>
      </c>
      <c r="K3576" t="s">
        <v>476</v>
      </c>
      <c r="L3576">
        <v>51</v>
      </c>
      <c r="M3576" t="s">
        <v>1654</v>
      </c>
      <c r="N3576">
        <v>2435001</v>
      </c>
      <c r="O3576" t="s">
        <v>102</v>
      </c>
      <c r="P3576" t="s">
        <v>2832</v>
      </c>
      <c r="Q3576">
        <v>1382</v>
      </c>
      <c r="R3576">
        <v>11</v>
      </c>
      <c r="S3576">
        <v>22317192</v>
      </c>
      <c r="T3576">
        <v>22334684</v>
      </c>
      <c r="U3576" t="s">
        <v>16909</v>
      </c>
      <c r="V3576">
        <v>1</v>
      </c>
      <c r="W3576" s="2">
        <v>0</v>
      </c>
      <c r="X3576" s="2">
        <v>0</v>
      </c>
      <c r="Y3576" s="2">
        <v>108</v>
      </c>
      <c r="Z3576" s="2">
        <v>105</v>
      </c>
      <c r="AA3576" s="2">
        <v>152</v>
      </c>
      <c r="AB3576" s="2">
        <v>109</v>
      </c>
      <c r="AC3576" s="2">
        <v>115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0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0</v>
      </c>
      <c r="AU3576" s="2">
        <v>0</v>
      </c>
      <c r="AV3576" s="2">
        <v>0</v>
      </c>
      <c r="AW3576" s="2">
        <v>0</v>
      </c>
      <c r="AX3576" s="2">
        <v>0</v>
      </c>
      <c r="AY3576" s="2">
        <v>0</v>
      </c>
      <c r="AZ3576" s="2">
        <v>0</v>
      </c>
      <c r="BA3576" s="2">
        <v>0</v>
      </c>
      <c r="BB3576" s="2">
        <v>5</v>
      </c>
      <c r="BC3576" s="2">
        <v>0</v>
      </c>
      <c r="BD3576" s="2">
        <v>6</v>
      </c>
      <c r="BE3576" s="2">
        <v>0</v>
      </c>
      <c r="BF3576" s="2">
        <v>0</v>
      </c>
      <c r="BG3576" s="2">
        <v>4</v>
      </c>
      <c r="BH3576" s="2">
        <v>5</v>
      </c>
      <c r="BI3576" s="2">
        <v>7</v>
      </c>
      <c r="BJ3576" s="2">
        <v>7</v>
      </c>
      <c r="BK3576" s="2">
        <v>7</v>
      </c>
      <c r="BL3576" s="2">
        <v>0</v>
      </c>
      <c r="BM3576" s="2">
        <v>0</v>
      </c>
      <c r="BN3576" s="2">
        <v>0</v>
      </c>
      <c r="BO3576" s="2">
        <v>0</v>
      </c>
      <c r="BP3576" s="2">
        <v>0</v>
      </c>
      <c r="BQ3576" s="2">
        <v>0</v>
      </c>
      <c r="BR3576" s="2">
        <v>0</v>
      </c>
      <c r="BS3576" s="2">
        <v>0</v>
      </c>
      <c r="BT3576" s="2">
        <v>0</v>
      </c>
      <c r="BU3576" s="2">
        <v>0</v>
      </c>
      <c r="BV3576" s="2">
        <v>0</v>
      </c>
      <c r="BW3576" s="2">
        <v>0</v>
      </c>
      <c r="BX3576" s="2">
        <v>0</v>
      </c>
      <c r="BY3576" s="2">
        <v>0</v>
      </c>
      <c r="BZ3576" s="2">
        <v>0</v>
      </c>
      <c r="CA3576" s="2">
        <v>0</v>
      </c>
      <c r="CB3576" s="2">
        <v>0</v>
      </c>
      <c r="CC3576" s="2">
        <v>0</v>
      </c>
      <c r="CD3576" s="2">
        <v>0</v>
      </c>
      <c r="CE3576" s="2">
        <v>0</v>
      </c>
      <c r="CF3576" s="2">
        <v>0</v>
      </c>
      <c r="CG3576" s="2">
        <v>0</v>
      </c>
      <c r="CH3576" s="2">
        <v>0</v>
      </c>
      <c r="CI3576" s="2">
        <v>0</v>
      </c>
      <c r="CJ3576" s="2">
        <v>3</v>
      </c>
      <c r="CK3576" s="2">
        <v>0</v>
      </c>
      <c r="CL3576" s="2">
        <v>2</v>
      </c>
    </row>
    <row r="3577" spans="1:90" x14ac:dyDescent="0.25">
      <c r="A3577" t="s">
        <v>115</v>
      </c>
      <c r="B3577">
        <v>10104</v>
      </c>
      <c r="C3577" t="s">
        <v>121</v>
      </c>
      <c r="D3577">
        <v>1</v>
      </c>
      <c r="E3577">
        <v>8</v>
      </c>
      <c r="F3577">
        <v>37761</v>
      </c>
      <c r="G3577">
        <v>35037761</v>
      </c>
      <c r="H3577" t="s">
        <v>15636</v>
      </c>
      <c r="I3577">
        <v>100</v>
      </c>
      <c r="J3577" t="s">
        <v>107</v>
      </c>
      <c r="K3577" t="s">
        <v>14027</v>
      </c>
      <c r="L3577">
        <v>13</v>
      </c>
      <c r="M3577" t="s">
        <v>401</v>
      </c>
      <c r="N3577">
        <v>2474125</v>
      </c>
      <c r="O3577" t="s">
        <v>92</v>
      </c>
      <c r="P3577" t="s">
        <v>15637</v>
      </c>
      <c r="Q3577">
        <v>116</v>
      </c>
      <c r="R3577">
        <v>11</v>
      </c>
      <c r="S3577">
        <v>38517077</v>
      </c>
      <c r="T3577">
        <v>39821221</v>
      </c>
      <c r="U3577" t="s">
        <v>15638</v>
      </c>
      <c r="V3577">
        <v>1</v>
      </c>
      <c r="W3577" s="2">
        <v>0</v>
      </c>
      <c r="X3577" s="2">
        <v>0</v>
      </c>
      <c r="Y3577" s="2">
        <v>60</v>
      </c>
      <c r="Z3577" s="2">
        <v>120</v>
      </c>
      <c r="AA3577" s="2">
        <v>133</v>
      </c>
      <c r="AB3577" s="2">
        <v>117</v>
      </c>
      <c r="AC3577" s="2">
        <v>133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0</v>
      </c>
      <c r="AU3577" s="2">
        <v>0</v>
      </c>
      <c r="AV3577" s="2">
        <v>0</v>
      </c>
      <c r="AW3577" s="2">
        <v>0</v>
      </c>
      <c r="AX3577" s="2">
        <v>0</v>
      </c>
      <c r="AY3577" s="2">
        <v>0</v>
      </c>
      <c r="AZ3577" s="2">
        <v>0</v>
      </c>
      <c r="BA3577" s="2">
        <v>0</v>
      </c>
      <c r="BB3577" s="2">
        <v>0</v>
      </c>
      <c r="BC3577" s="2">
        <v>100</v>
      </c>
      <c r="BD3577" s="2">
        <v>5</v>
      </c>
      <c r="BE3577" s="2">
        <v>0</v>
      </c>
      <c r="BF3577" s="2">
        <v>0</v>
      </c>
      <c r="BG3577" s="2">
        <v>2</v>
      </c>
      <c r="BH3577" s="2">
        <v>5</v>
      </c>
      <c r="BI3577" s="2">
        <v>6</v>
      </c>
      <c r="BJ3577" s="2">
        <v>7</v>
      </c>
      <c r="BK3577" s="2">
        <v>8</v>
      </c>
      <c r="BL3577" s="2">
        <v>0</v>
      </c>
      <c r="BM3577" s="2">
        <v>0</v>
      </c>
      <c r="BN3577" s="2">
        <v>0</v>
      </c>
      <c r="BO3577" s="2">
        <v>0</v>
      </c>
      <c r="BP3577" s="2">
        <v>0</v>
      </c>
      <c r="BQ3577" s="2">
        <v>0</v>
      </c>
      <c r="BR3577" s="2">
        <v>0</v>
      </c>
      <c r="BS3577" s="2">
        <v>0</v>
      </c>
      <c r="BT3577" s="2">
        <v>0</v>
      </c>
      <c r="BU3577" s="2">
        <v>0</v>
      </c>
      <c r="BV3577" s="2">
        <v>0</v>
      </c>
      <c r="BW3577" s="2">
        <v>0</v>
      </c>
      <c r="BX3577" s="2">
        <v>0</v>
      </c>
      <c r="BY3577" s="2">
        <v>0</v>
      </c>
      <c r="BZ3577" s="2">
        <v>0</v>
      </c>
      <c r="CA3577" s="2">
        <v>0</v>
      </c>
      <c r="CB3577" s="2">
        <v>0</v>
      </c>
      <c r="CC3577" s="2">
        <v>0</v>
      </c>
      <c r="CD3577" s="2">
        <v>0</v>
      </c>
      <c r="CE3577" s="2">
        <v>0</v>
      </c>
      <c r="CF3577" s="2">
        <v>0</v>
      </c>
      <c r="CG3577" s="2">
        <v>0</v>
      </c>
      <c r="CH3577" s="2">
        <v>0</v>
      </c>
      <c r="CI3577" s="2">
        <v>0</v>
      </c>
      <c r="CJ3577" s="2">
        <v>0</v>
      </c>
      <c r="CK3577" s="2">
        <v>5</v>
      </c>
      <c r="CL3577" s="2">
        <v>2</v>
      </c>
    </row>
    <row r="3578" spans="1:90" x14ac:dyDescent="0.25">
      <c r="A3578" t="s">
        <v>115</v>
      </c>
      <c r="B3578">
        <v>10704</v>
      </c>
      <c r="C3578" t="s">
        <v>112</v>
      </c>
      <c r="D3578">
        <v>1</v>
      </c>
      <c r="E3578">
        <v>8</v>
      </c>
      <c r="F3578">
        <v>10728</v>
      </c>
      <c r="G3578">
        <v>35010728</v>
      </c>
      <c r="H3578" t="s">
        <v>4373</v>
      </c>
      <c r="I3578">
        <v>492</v>
      </c>
      <c r="J3578" t="s">
        <v>112</v>
      </c>
      <c r="K3578" t="s">
        <v>4374</v>
      </c>
      <c r="L3578">
        <v>1</v>
      </c>
      <c r="M3578" t="s">
        <v>112</v>
      </c>
      <c r="N3578">
        <v>6273000</v>
      </c>
      <c r="O3578" t="s">
        <v>102</v>
      </c>
      <c r="P3578" t="s">
        <v>4375</v>
      </c>
      <c r="Q3578">
        <v>2386</v>
      </c>
      <c r="R3578">
        <v>11</v>
      </c>
      <c r="S3578">
        <v>36862777</v>
      </c>
      <c r="T3578">
        <v>36865016</v>
      </c>
      <c r="U3578" t="s">
        <v>4376</v>
      </c>
      <c r="V3578">
        <v>1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153</v>
      </c>
      <c r="AE3578" s="2">
        <v>192</v>
      </c>
      <c r="AF3578" s="2">
        <v>171</v>
      </c>
      <c r="AG3578" s="2">
        <v>68</v>
      </c>
      <c r="AH3578" s="2">
        <v>221</v>
      </c>
      <c r="AI3578" s="2">
        <v>245</v>
      </c>
      <c r="AJ3578" s="2">
        <v>278</v>
      </c>
      <c r="AK3578" s="2">
        <v>0</v>
      </c>
      <c r="AL3578" s="2">
        <v>0</v>
      </c>
      <c r="AM3578" s="2">
        <v>0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0</v>
      </c>
      <c r="AU3578" s="2">
        <v>0</v>
      </c>
      <c r="AV3578" s="2">
        <v>0</v>
      </c>
      <c r="AW3578" s="2">
        <v>0</v>
      </c>
      <c r="AX3578" s="2">
        <v>0</v>
      </c>
      <c r="AY3578" s="2">
        <v>0</v>
      </c>
      <c r="AZ3578" s="2">
        <v>0</v>
      </c>
      <c r="BA3578" s="2">
        <v>0</v>
      </c>
      <c r="BB3578" s="2">
        <v>0</v>
      </c>
      <c r="BC3578" s="2">
        <v>266</v>
      </c>
      <c r="BD3578" s="2">
        <v>0</v>
      </c>
      <c r="BE3578" s="2">
        <v>0</v>
      </c>
      <c r="BF3578" s="2">
        <v>0</v>
      </c>
      <c r="BG3578" s="2">
        <v>0</v>
      </c>
      <c r="BH3578" s="2">
        <v>0</v>
      </c>
      <c r="BI3578" s="2">
        <v>0</v>
      </c>
      <c r="BJ3578" s="2">
        <v>0</v>
      </c>
      <c r="BK3578" s="2">
        <v>0</v>
      </c>
      <c r="BL3578" s="2">
        <v>8</v>
      </c>
      <c r="BM3578" s="2">
        <v>8</v>
      </c>
      <c r="BN3578" s="2">
        <v>8</v>
      </c>
      <c r="BO3578" s="2">
        <v>4</v>
      </c>
      <c r="BP3578" s="2">
        <v>11</v>
      </c>
      <c r="BQ3578" s="2">
        <v>10</v>
      </c>
      <c r="BR3578" s="2">
        <v>10</v>
      </c>
      <c r="BS3578" s="2">
        <v>0</v>
      </c>
      <c r="BT3578" s="2">
        <v>0</v>
      </c>
      <c r="BU3578" s="2">
        <v>0</v>
      </c>
      <c r="BV3578" s="2">
        <v>0</v>
      </c>
      <c r="BW3578" s="2">
        <v>0</v>
      </c>
      <c r="BX3578" s="2">
        <v>0</v>
      </c>
      <c r="BY3578" s="2">
        <v>0</v>
      </c>
      <c r="BZ3578" s="2">
        <v>0</v>
      </c>
      <c r="CA3578" s="2">
        <v>0</v>
      </c>
      <c r="CB3578" s="2">
        <v>0</v>
      </c>
      <c r="CC3578" s="2">
        <v>0</v>
      </c>
      <c r="CD3578" s="2">
        <v>0</v>
      </c>
      <c r="CE3578" s="2">
        <v>0</v>
      </c>
      <c r="CF3578" s="2">
        <v>0</v>
      </c>
      <c r="CG3578" s="2">
        <v>0</v>
      </c>
      <c r="CH3578" s="2">
        <v>0</v>
      </c>
      <c r="CI3578" s="2">
        <v>0</v>
      </c>
      <c r="CJ3578" s="2">
        <v>0</v>
      </c>
      <c r="CK3578" s="2">
        <v>17</v>
      </c>
      <c r="CL3578" s="2">
        <v>0</v>
      </c>
    </row>
    <row r="3579" spans="1:90" x14ac:dyDescent="0.25">
      <c r="A3579" t="s">
        <v>115</v>
      </c>
      <c r="B3579">
        <v>10704</v>
      </c>
      <c r="C3579" t="s">
        <v>112</v>
      </c>
      <c r="D3579">
        <v>1</v>
      </c>
      <c r="E3579">
        <v>8</v>
      </c>
      <c r="F3579">
        <v>10947</v>
      </c>
      <c r="G3579">
        <v>35010947</v>
      </c>
      <c r="H3579" t="s">
        <v>18420</v>
      </c>
      <c r="I3579">
        <v>492</v>
      </c>
      <c r="J3579" t="s">
        <v>112</v>
      </c>
      <c r="K3579" t="s">
        <v>5964</v>
      </c>
      <c r="L3579">
        <v>1</v>
      </c>
      <c r="M3579" t="s">
        <v>112</v>
      </c>
      <c r="N3579">
        <v>6210070</v>
      </c>
      <c r="O3579" t="s">
        <v>92</v>
      </c>
      <c r="P3579" t="s">
        <v>18421</v>
      </c>
      <c r="Q3579">
        <v>284</v>
      </c>
      <c r="R3579">
        <v>11</v>
      </c>
      <c r="S3579">
        <v>36828710</v>
      </c>
      <c r="T3579">
        <v>36852519</v>
      </c>
      <c r="U3579" t="s">
        <v>18422</v>
      </c>
      <c r="V3579">
        <v>1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113</v>
      </c>
      <c r="AE3579" s="2">
        <v>122</v>
      </c>
      <c r="AF3579" s="2">
        <v>102</v>
      </c>
      <c r="AG3579" s="2">
        <v>87</v>
      </c>
      <c r="AH3579" s="2">
        <v>111</v>
      </c>
      <c r="AI3579" s="2">
        <v>98</v>
      </c>
      <c r="AJ3579" s="2">
        <v>108</v>
      </c>
      <c r="AK3579" s="2">
        <v>0</v>
      </c>
      <c r="AL3579" s="2">
        <v>0</v>
      </c>
      <c r="AM3579" s="2">
        <v>0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0</v>
      </c>
      <c r="AU3579" s="2">
        <v>0</v>
      </c>
      <c r="AV3579" s="2">
        <v>0</v>
      </c>
      <c r="AW3579" s="2">
        <v>0</v>
      </c>
      <c r="AX3579" s="2">
        <v>0</v>
      </c>
      <c r="AY3579" s="2">
        <v>0</v>
      </c>
      <c r="AZ3579" s="2">
        <v>0</v>
      </c>
      <c r="BA3579" s="2">
        <v>0</v>
      </c>
      <c r="BB3579" s="2">
        <v>0</v>
      </c>
      <c r="BC3579" s="2">
        <v>0</v>
      </c>
      <c r="BD3579" s="2">
        <v>0</v>
      </c>
      <c r="BE3579" s="2">
        <v>0</v>
      </c>
      <c r="BF3579" s="2">
        <v>0</v>
      </c>
      <c r="BG3579" s="2">
        <v>0</v>
      </c>
      <c r="BH3579" s="2">
        <v>0</v>
      </c>
      <c r="BI3579" s="2">
        <v>0</v>
      </c>
      <c r="BJ3579" s="2">
        <v>0</v>
      </c>
      <c r="BK3579" s="2">
        <v>0</v>
      </c>
      <c r="BL3579" s="2">
        <v>5</v>
      </c>
      <c r="BM3579" s="2">
        <v>5</v>
      </c>
      <c r="BN3579" s="2">
        <v>5</v>
      </c>
      <c r="BO3579" s="2">
        <v>5</v>
      </c>
      <c r="BP3579" s="2">
        <v>5</v>
      </c>
      <c r="BQ3579" s="2">
        <v>3</v>
      </c>
      <c r="BR3579" s="2">
        <v>4</v>
      </c>
      <c r="BS3579" s="2">
        <v>0</v>
      </c>
      <c r="BT3579" s="2">
        <v>0</v>
      </c>
      <c r="BU3579" s="2">
        <v>0</v>
      </c>
      <c r="BV3579" s="2">
        <v>0</v>
      </c>
      <c r="BW3579" s="2">
        <v>0</v>
      </c>
      <c r="BX3579" s="2">
        <v>0</v>
      </c>
      <c r="BY3579" s="2">
        <v>0</v>
      </c>
      <c r="BZ3579" s="2">
        <v>0</v>
      </c>
      <c r="CA3579" s="2">
        <v>0</v>
      </c>
      <c r="CB3579" s="2">
        <v>0</v>
      </c>
      <c r="CC3579" s="2">
        <v>0</v>
      </c>
      <c r="CD3579" s="2">
        <v>0</v>
      </c>
      <c r="CE3579" s="2">
        <v>0</v>
      </c>
      <c r="CF3579" s="2">
        <v>0</v>
      </c>
      <c r="CG3579" s="2">
        <v>0</v>
      </c>
      <c r="CH3579" s="2">
        <v>0</v>
      </c>
      <c r="CI3579" s="2">
        <v>0</v>
      </c>
      <c r="CJ3579" s="2">
        <v>0</v>
      </c>
      <c r="CK3579" s="2">
        <v>0</v>
      </c>
      <c r="CL3579" s="2">
        <v>0</v>
      </c>
    </row>
    <row r="3580" spans="1:90" x14ac:dyDescent="0.25">
      <c r="A3580" t="s">
        <v>115</v>
      </c>
      <c r="B3580">
        <v>10704</v>
      </c>
      <c r="C3580" t="s">
        <v>112</v>
      </c>
      <c r="D3580">
        <v>1</v>
      </c>
      <c r="E3580">
        <v>8</v>
      </c>
      <c r="F3580">
        <v>10893</v>
      </c>
      <c r="G3580">
        <v>35010893</v>
      </c>
      <c r="H3580" t="s">
        <v>256</v>
      </c>
      <c r="I3580">
        <v>492</v>
      </c>
      <c r="J3580" t="s">
        <v>112</v>
      </c>
      <c r="K3580" t="s">
        <v>257</v>
      </c>
      <c r="L3580">
        <v>1</v>
      </c>
      <c r="M3580" t="s">
        <v>112</v>
      </c>
      <c r="N3580">
        <v>6122170</v>
      </c>
      <c r="O3580" t="s">
        <v>92</v>
      </c>
      <c r="P3580" t="s">
        <v>258</v>
      </c>
      <c r="Q3580">
        <v>436</v>
      </c>
      <c r="R3580">
        <v>11</v>
      </c>
      <c r="S3580">
        <v>36927326</v>
      </c>
      <c r="T3580">
        <v>36929371</v>
      </c>
      <c r="U3580" t="s">
        <v>259</v>
      </c>
      <c r="V3580">
        <v>1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144</v>
      </c>
      <c r="AE3580" s="2">
        <v>230</v>
      </c>
      <c r="AF3580" s="2">
        <v>172</v>
      </c>
      <c r="AG3580" s="2">
        <v>106</v>
      </c>
      <c r="AH3580" s="2">
        <v>199</v>
      </c>
      <c r="AI3580" s="2">
        <v>210</v>
      </c>
      <c r="AJ3580" s="2">
        <v>238</v>
      </c>
      <c r="AK3580" s="2">
        <v>0</v>
      </c>
      <c r="AL3580" s="2">
        <v>0</v>
      </c>
      <c r="AM3580" s="2">
        <v>0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0</v>
      </c>
      <c r="AU3580" s="2">
        <v>0</v>
      </c>
      <c r="AV3580" s="2">
        <v>0</v>
      </c>
      <c r="AW3580" s="2">
        <v>0</v>
      </c>
      <c r="AX3580" s="2">
        <v>0</v>
      </c>
      <c r="AY3580" s="2">
        <v>0</v>
      </c>
      <c r="AZ3580" s="2">
        <v>0</v>
      </c>
      <c r="BA3580" s="2">
        <v>0</v>
      </c>
      <c r="BB3580" s="2">
        <v>0</v>
      </c>
      <c r="BC3580" s="2">
        <v>118</v>
      </c>
      <c r="BD3580" s="2">
        <v>0</v>
      </c>
      <c r="BE3580" s="2">
        <v>0</v>
      </c>
      <c r="BF3580" s="2">
        <v>0</v>
      </c>
      <c r="BG3580" s="2">
        <v>0</v>
      </c>
      <c r="BH3580" s="2">
        <v>0</v>
      </c>
      <c r="BI3580" s="2">
        <v>0</v>
      </c>
      <c r="BJ3580" s="2">
        <v>0</v>
      </c>
      <c r="BK3580" s="2">
        <v>0</v>
      </c>
      <c r="BL3580" s="2">
        <v>7</v>
      </c>
      <c r="BM3580" s="2">
        <v>10</v>
      </c>
      <c r="BN3580" s="2">
        <v>6</v>
      </c>
      <c r="BO3580" s="2">
        <v>4</v>
      </c>
      <c r="BP3580" s="2">
        <v>5</v>
      </c>
      <c r="BQ3580" s="2">
        <v>7</v>
      </c>
      <c r="BR3580" s="2">
        <v>9</v>
      </c>
      <c r="BS3580" s="2">
        <v>0</v>
      </c>
      <c r="BT3580" s="2">
        <v>0</v>
      </c>
      <c r="BU3580" s="2">
        <v>0</v>
      </c>
      <c r="BV3580" s="2">
        <v>0</v>
      </c>
      <c r="BW3580" s="2">
        <v>0</v>
      </c>
      <c r="BX3580" s="2">
        <v>0</v>
      </c>
      <c r="BY3580" s="2">
        <v>0</v>
      </c>
      <c r="BZ3580" s="2">
        <v>0</v>
      </c>
      <c r="CA3580" s="2">
        <v>0</v>
      </c>
      <c r="CB3580" s="2">
        <v>0</v>
      </c>
      <c r="CC3580" s="2">
        <v>0</v>
      </c>
      <c r="CD3580" s="2">
        <v>0</v>
      </c>
      <c r="CE3580" s="2">
        <v>0</v>
      </c>
      <c r="CF3580" s="2">
        <v>0</v>
      </c>
      <c r="CG3580" s="2">
        <v>0</v>
      </c>
      <c r="CH3580" s="2">
        <v>0</v>
      </c>
      <c r="CI3580" s="2">
        <v>0</v>
      </c>
      <c r="CJ3580" s="2">
        <v>0</v>
      </c>
      <c r="CK3580" s="2">
        <v>8</v>
      </c>
      <c r="CL3580" s="2">
        <v>0</v>
      </c>
    </row>
    <row r="3581" spans="1:90" x14ac:dyDescent="0.25">
      <c r="A3581" t="s">
        <v>115</v>
      </c>
      <c r="B3581">
        <v>10704</v>
      </c>
      <c r="C3581" t="s">
        <v>112</v>
      </c>
      <c r="D3581">
        <v>1</v>
      </c>
      <c r="E3581">
        <v>8</v>
      </c>
      <c r="F3581">
        <v>902032</v>
      </c>
      <c r="G3581">
        <v>35902032</v>
      </c>
      <c r="H3581" t="s">
        <v>6540</v>
      </c>
      <c r="I3581">
        <v>492</v>
      </c>
      <c r="J3581" t="s">
        <v>112</v>
      </c>
      <c r="K3581" t="s">
        <v>4050</v>
      </c>
      <c r="L3581">
        <v>1</v>
      </c>
      <c r="M3581" t="s">
        <v>112</v>
      </c>
      <c r="N3581">
        <v>6150580</v>
      </c>
      <c r="O3581" t="s">
        <v>92</v>
      </c>
      <c r="P3581" t="s">
        <v>6541</v>
      </c>
      <c r="Q3581">
        <v>45</v>
      </c>
      <c r="R3581">
        <v>11</v>
      </c>
      <c r="S3581">
        <v>36090709</v>
      </c>
      <c r="T3581">
        <v>36943511</v>
      </c>
      <c r="U3581" t="s">
        <v>6542</v>
      </c>
      <c r="V3581">
        <v>1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242</v>
      </c>
      <c r="AE3581" s="2">
        <v>262</v>
      </c>
      <c r="AF3581" s="2">
        <v>180</v>
      </c>
      <c r="AG3581" s="2">
        <v>127</v>
      </c>
      <c r="AH3581" s="2">
        <v>256</v>
      </c>
      <c r="AI3581" s="2">
        <v>221</v>
      </c>
      <c r="AJ3581" s="2">
        <v>198</v>
      </c>
      <c r="AK3581" s="2">
        <v>0</v>
      </c>
      <c r="AL3581" s="2">
        <v>0</v>
      </c>
      <c r="AM3581" s="2">
        <v>0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0</v>
      </c>
      <c r="AU3581" s="2">
        <v>0</v>
      </c>
      <c r="AV3581" s="2">
        <v>0</v>
      </c>
      <c r="AW3581" s="2">
        <v>0</v>
      </c>
      <c r="AX3581" s="2">
        <v>0</v>
      </c>
      <c r="AY3581" s="2">
        <v>0</v>
      </c>
      <c r="AZ3581" s="2">
        <v>0</v>
      </c>
      <c r="BA3581" s="2">
        <v>0</v>
      </c>
      <c r="BB3581" s="2">
        <v>0</v>
      </c>
      <c r="BC3581" s="2">
        <v>0</v>
      </c>
      <c r="BD3581" s="2">
        <v>0</v>
      </c>
      <c r="BE3581" s="2">
        <v>0</v>
      </c>
      <c r="BF3581" s="2">
        <v>0</v>
      </c>
      <c r="BG3581" s="2">
        <v>0</v>
      </c>
      <c r="BH3581" s="2">
        <v>0</v>
      </c>
      <c r="BI3581" s="2">
        <v>0</v>
      </c>
      <c r="BJ3581" s="2">
        <v>0</v>
      </c>
      <c r="BK3581" s="2">
        <v>0</v>
      </c>
      <c r="BL3581" s="2">
        <v>12</v>
      </c>
      <c r="BM3581" s="2">
        <v>10</v>
      </c>
      <c r="BN3581" s="2">
        <v>8</v>
      </c>
      <c r="BO3581" s="2">
        <v>7</v>
      </c>
      <c r="BP3581" s="2">
        <v>9</v>
      </c>
      <c r="BQ3581" s="2">
        <v>7</v>
      </c>
      <c r="BR3581" s="2">
        <v>7</v>
      </c>
      <c r="BS3581" s="2">
        <v>0</v>
      </c>
      <c r="BT3581" s="2">
        <v>0</v>
      </c>
      <c r="BU3581" s="2">
        <v>0</v>
      </c>
      <c r="BV3581" s="2">
        <v>0</v>
      </c>
      <c r="BW3581" s="2">
        <v>0</v>
      </c>
      <c r="BX3581" s="2">
        <v>0</v>
      </c>
      <c r="BY3581" s="2">
        <v>0</v>
      </c>
      <c r="BZ3581" s="2">
        <v>0</v>
      </c>
      <c r="CA3581" s="2">
        <v>0</v>
      </c>
      <c r="CB3581" s="2">
        <v>0</v>
      </c>
      <c r="CC3581" s="2">
        <v>0</v>
      </c>
      <c r="CD3581" s="2">
        <v>0</v>
      </c>
      <c r="CE3581" s="2">
        <v>0</v>
      </c>
      <c r="CF3581" s="2">
        <v>0</v>
      </c>
      <c r="CG3581" s="2">
        <v>0</v>
      </c>
      <c r="CH3581" s="2">
        <v>0</v>
      </c>
      <c r="CI3581" s="2">
        <v>0</v>
      </c>
      <c r="CJ3581" s="2">
        <v>0</v>
      </c>
      <c r="CK3581" s="2">
        <v>0</v>
      </c>
      <c r="CL3581" s="2">
        <v>0</v>
      </c>
    </row>
    <row r="3582" spans="1:90" x14ac:dyDescent="0.25">
      <c r="A3582" t="s">
        <v>115</v>
      </c>
      <c r="B3582">
        <v>10704</v>
      </c>
      <c r="C3582" t="s">
        <v>112</v>
      </c>
      <c r="D3582">
        <v>1</v>
      </c>
      <c r="E3582">
        <v>8</v>
      </c>
      <c r="F3582">
        <v>924040</v>
      </c>
      <c r="G3582">
        <v>35924040</v>
      </c>
      <c r="H3582" t="s">
        <v>3718</v>
      </c>
      <c r="I3582">
        <v>492</v>
      </c>
      <c r="J3582" t="s">
        <v>112</v>
      </c>
      <c r="K3582" t="s">
        <v>3538</v>
      </c>
      <c r="L3582">
        <v>1</v>
      </c>
      <c r="M3582" t="s">
        <v>112</v>
      </c>
      <c r="N3582">
        <v>6280030</v>
      </c>
      <c r="O3582" t="s">
        <v>102</v>
      </c>
      <c r="P3582" t="s">
        <v>3719</v>
      </c>
      <c r="Q3582">
        <v>889</v>
      </c>
      <c r="R3582">
        <v>11</v>
      </c>
      <c r="S3582">
        <v>35991824</v>
      </c>
      <c r="T3582">
        <v>36039677</v>
      </c>
      <c r="U3582" t="s">
        <v>3720</v>
      </c>
      <c r="V3582">
        <v>1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70</v>
      </c>
      <c r="AE3582" s="2">
        <v>80</v>
      </c>
      <c r="AF3582" s="2">
        <v>58</v>
      </c>
      <c r="AG3582" s="2">
        <v>38</v>
      </c>
      <c r="AH3582" s="2">
        <v>104</v>
      </c>
      <c r="AI3582" s="2">
        <v>117</v>
      </c>
      <c r="AJ3582" s="2">
        <v>125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0</v>
      </c>
      <c r="AU3582" s="2">
        <v>224</v>
      </c>
      <c r="AV3582" s="2">
        <v>0</v>
      </c>
      <c r="AW3582" s="2">
        <v>0</v>
      </c>
      <c r="AX3582" s="2">
        <v>0</v>
      </c>
      <c r="AY3582" s="2">
        <v>0</v>
      </c>
      <c r="AZ3582" s="2">
        <v>0</v>
      </c>
      <c r="BA3582" s="2">
        <v>0</v>
      </c>
      <c r="BB3582" s="2">
        <v>0</v>
      </c>
      <c r="BC3582" s="2">
        <v>81</v>
      </c>
      <c r="BD3582" s="2">
        <v>0</v>
      </c>
      <c r="BE3582" s="2">
        <v>0</v>
      </c>
      <c r="BF3582" s="2">
        <v>0</v>
      </c>
      <c r="BG3582" s="2">
        <v>0</v>
      </c>
      <c r="BH3582" s="2">
        <v>0</v>
      </c>
      <c r="BI3582" s="2">
        <v>0</v>
      </c>
      <c r="BJ3582" s="2">
        <v>0</v>
      </c>
      <c r="BK3582" s="2">
        <v>0</v>
      </c>
      <c r="BL3582" s="2">
        <v>2</v>
      </c>
      <c r="BM3582" s="2">
        <v>3</v>
      </c>
      <c r="BN3582" s="2">
        <v>2</v>
      </c>
      <c r="BO3582" s="2">
        <v>2</v>
      </c>
      <c r="BP3582" s="2">
        <v>4</v>
      </c>
      <c r="BQ3582" s="2">
        <v>4</v>
      </c>
      <c r="BR3582" s="2">
        <v>3</v>
      </c>
      <c r="BS3582" s="2">
        <v>0</v>
      </c>
      <c r="BT3582" s="2">
        <v>0</v>
      </c>
      <c r="BU3582" s="2">
        <v>0</v>
      </c>
      <c r="BV3582" s="2">
        <v>0</v>
      </c>
      <c r="BW3582" s="2">
        <v>0</v>
      </c>
      <c r="BX3582" s="2">
        <v>0</v>
      </c>
      <c r="BY3582" s="2">
        <v>0</v>
      </c>
      <c r="BZ3582" s="2">
        <v>0</v>
      </c>
      <c r="CA3582" s="2">
        <v>0</v>
      </c>
      <c r="CB3582" s="2">
        <v>0</v>
      </c>
      <c r="CC3582" s="2">
        <v>5</v>
      </c>
      <c r="CD3582" s="2">
        <v>0</v>
      </c>
      <c r="CE3582" s="2">
        <v>0</v>
      </c>
      <c r="CF3582" s="2">
        <v>0</v>
      </c>
      <c r="CG3582" s="2">
        <v>0</v>
      </c>
      <c r="CH3582" s="2">
        <v>0</v>
      </c>
      <c r="CI3582" s="2">
        <v>0</v>
      </c>
      <c r="CJ3582" s="2">
        <v>0</v>
      </c>
      <c r="CK3582" s="2">
        <v>5</v>
      </c>
      <c r="CL3582" s="2">
        <v>0</v>
      </c>
    </row>
    <row r="3583" spans="1:90" x14ac:dyDescent="0.25">
      <c r="A3583" t="s">
        <v>115</v>
      </c>
      <c r="B3583">
        <v>10704</v>
      </c>
      <c r="C3583" t="s">
        <v>112</v>
      </c>
      <c r="D3583">
        <v>1</v>
      </c>
      <c r="E3583">
        <v>8</v>
      </c>
      <c r="F3583">
        <v>38702</v>
      </c>
      <c r="G3583">
        <v>35038702</v>
      </c>
      <c r="H3583" t="s">
        <v>7070</v>
      </c>
      <c r="I3583">
        <v>492</v>
      </c>
      <c r="J3583" t="s">
        <v>112</v>
      </c>
      <c r="K3583" t="s">
        <v>690</v>
      </c>
      <c r="L3583">
        <v>1</v>
      </c>
      <c r="M3583" t="s">
        <v>112</v>
      </c>
      <c r="N3583">
        <v>6152010</v>
      </c>
      <c r="O3583" t="s">
        <v>92</v>
      </c>
      <c r="P3583" t="s">
        <v>7071</v>
      </c>
      <c r="Q3583" t="s">
        <v>127</v>
      </c>
      <c r="R3583">
        <v>11</v>
      </c>
      <c r="S3583">
        <v>36092611</v>
      </c>
      <c r="T3583">
        <v>36943512</v>
      </c>
      <c r="U3583" t="s">
        <v>7072</v>
      </c>
      <c r="V3583">
        <v>1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58</v>
      </c>
      <c r="AE3583" s="2">
        <v>102</v>
      </c>
      <c r="AF3583" s="2">
        <v>84</v>
      </c>
      <c r="AG3583" s="2">
        <v>37</v>
      </c>
      <c r="AH3583" s="2">
        <v>101</v>
      </c>
      <c r="AI3583" s="2">
        <v>104</v>
      </c>
      <c r="AJ3583" s="2">
        <v>112</v>
      </c>
      <c r="AK3583" s="2">
        <v>0</v>
      </c>
      <c r="AL3583" s="2">
        <v>0</v>
      </c>
      <c r="AM3583" s="2">
        <v>0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0</v>
      </c>
      <c r="AU3583" s="2">
        <v>186</v>
      </c>
      <c r="AV3583" s="2">
        <v>0</v>
      </c>
      <c r="AW3583" s="2">
        <v>0</v>
      </c>
      <c r="AX3583" s="2">
        <v>0</v>
      </c>
      <c r="AY3583" s="2">
        <v>0</v>
      </c>
      <c r="AZ3583" s="2">
        <v>0</v>
      </c>
      <c r="BA3583" s="2">
        <v>0</v>
      </c>
      <c r="BB3583" s="2">
        <v>0</v>
      </c>
      <c r="BC3583" s="2">
        <v>146</v>
      </c>
      <c r="BD3583" s="2">
        <v>10</v>
      </c>
      <c r="BE3583" s="2">
        <v>0</v>
      </c>
      <c r="BF3583" s="2">
        <v>0</v>
      </c>
      <c r="BG3583" s="2">
        <v>0</v>
      </c>
      <c r="BH3583" s="2">
        <v>0</v>
      </c>
      <c r="BI3583" s="2">
        <v>0</v>
      </c>
      <c r="BJ3583" s="2">
        <v>0</v>
      </c>
      <c r="BK3583" s="2">
        <v>0</v>
      </c>
      <c r="BL3583" s="2">
        <v>3</v>
      </c>
      <c r="BM3583" s="2">
        <v>4</v>
      </c>
      <c r="BN3583" s="2">
        <v>5</v>
      </c>
      <c r="BO3583" s="2">
        <v>2</v>
      </c>
      <c r="BP3583" s="2">
        <v>5</v>
      </c>
      <c r="BQ3583" s="2">
        <v>5</v>
      </c>
      <c r="BR3583" s="2">
        <v>6</v>
      </c>
      <c r="BS3583" s="2">
        <v>0</v>
      </c>
      <c r="BT3583" s="2">
        <v>0</v>
      </c>
      <c r="BU3583" s="2">
        <v>0</v>
      </c>
      <c r="BV3583" s="2">
        <v>0</v>
      </c>
      <c r="BW3583" s="2">
        <v>0</v>
      </c>
      <c r="BX3583" s="2">
        <v>0</v>
      </c>
      <c r="BY3583" s="2">
        <v>0</v>
      </c>
      <c r="BZ3583" s="2">
        <v>0</v>
      </c>
      <c r="CA3583" s="2">
        <v>0</v>
      </c>
      <c r="CB3583" s="2">
        <v>0</v>
      </c>
      <c r="CC3583" s="2">
        <v>5</v>
      </c>
      <c r="CD3583" s="2">
        <v>0</v>
      </c>
      <c r="CE3583" s="2">
        <v>0</v>
      </c>
      <c r="CF3583" s="2">
        <v>0</v>
      </c>
      <c r="CG3583" s="2">
        <v>0</v>
      </c>
      <c r="CH3583" s="2">
        <v>0</v>
      </c>
      <c r="CI3583" s="2">
        <v>0</v>
      </c>
      <c r="CJ3583" s="2">
        <v>0</v>
      </c>
      <c r="CK3583" s="2">
        <v>9</v>
      </c>
      <c r="CL3583" s="2">
        <v>2</v>
      </c>
    </row>
    <row r="3584" spans="1:90" x14ac:dyDescent="0.25">
      <c r="A3584" t="s">
        <v>115</v>
      </c>
      <c r="B3584">
        <v>10704</v>
      </c>
      <c r="C3584" t="s">
        <v>112</v>
      </c>
      <c r="D3584">
        <v>1</v>
      </c>
      <c r="E3584">
        <v>8</v>
      </c>
      <c r="F3584">
        <v>10807</v>
      </c>
      <c r="G3584">
        <v>35010807</v>
      </c>
      <c r="H3584" t="s">
        <v>752</v>
      </c>
      <c r="I3584">
        <v>492</v>
      </c>
      <c r="J3584" t="s">
        <v>112</v>
      </c>
      <c r="K3584" t="s">
        <v>753</v>
      </c>
      <c r="L3584">
        <v>1</v>
      </c>
      <c r="M3584" t="s">
        <v>112</v>
      </c>
      <c r="N3584">
        <v>6186190</v>
      </c>
      <c r="O3584" t="s">
        <v>92</v>
      </c>
      <c r="P3584" t="s">
        <v>754</v>
      </c>
      <c r="Q3584">
        <v>145</v>
      </c>
      <c r="R3584">
        <v>11</v>
      </c>
      <c r="S3584">
        <v>36080344</v>
      </c>
      <c r="T3584">
        <v>36950018</v>
      </c>
      <c r="U3584" t="s">
        <v>755</v>
      </c>
      <c r="V3584">
        <v>1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76</v>
      </c>
      <c r="AE3584" s="2">
        <v>83</v>
      </c>
      <c r="AF3584" s="2">
        <v>96</v>
      </c>
      <c r="AG3584" s="2">
        <v>61</v>
      </c>
      <c r="AH3584" s="2">
        <v>105</v>
      </c>
      <c r="AI3584" s="2">
        <v>69</v>
      </c>
      <c r="AJ3584" s="2">
        <v>75</v>
      </c>
      <c r="AK3584" s="2">
        <v>0</v>
      </c>
      <c r="AL3584" s="2">
        <v>0</v>
      </c>
      <c r="AM3584" s="2">
        <v>0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0</v>
      </c>
      <c r="AU3584" s="2">
        <v>0</v>
      </c>
      <c r="AV3584" s="2">
        <v>0</v>
      </c>
      <c r="AW3584" s="2">
        <v>0</v>
      </c>
      <c r="AX3584" s="2">
        <v>0</v>
      </c>
      <c r="AY3584" s="2">
        <v>0</v>
      </c>
      <c r="AZ3584" s="2">
        <v>0</v>
      </c>
      <c r="BA3584" s="2">
        <v>0</v>
      </c>
      <c r="BB3584" s="2">
        <v>0</v>
      </c>
      <c r="BC3584" s="2">
        <v>0</v>
      </c>
      <c r="BD3584" s="2">
        <v>0</v>
      </c>
      <c r="BE3584" s="2">
        <v>0</v>
      </c>
      <c r="BF3584" s="2">
        <v>0</v>
      </c>
      <c r="BG3584" s="2">
        <v>0</v>
      </c>
      <c r="BH3584" s="2">
        <v>0</v>
      </c>
      <c r="BI3584" s="2">
        <v>0</v>
      </c>
      <c r="BJ3584" s="2">
        <v>0</v>
      </c>
      <c r="BK3584" s="2">
        <v>0</v>
      </c>
      <c r="BL3584" s="2">
        <v>4</v>
      </c>
      <c r="BM3584" s="2">
        <v>4</v>
      </c>
      <c r="BN3584" s="2">
        <v>4</v>
      </c>
      <c r="BO3584" s="2">
        <v>4</v>
      </c>
      <c r="BP3584" s="2">
        <v>5</v>
      </c>
      <c r="BQ3584" s="2">
        <v>4</v>
      </c>
      <c r="BR3584" s="2">
        <v>4</v>
      </c>
      <c r="BS3584" s="2">
        <v>0</v>
      </c>
      <c r="BT3584" s="2">
        <v>0</v>
      </c>
      <c r="BU3584" s="2">
        <v>0</v>
      </c>
      <c r="BV3584" s="2">
        <v>0</v>
      </c>
      <c r="BW3584" s="2">
        <v>0</v>
      </c>
      <c r="BX3584" s="2">
        <v>0</v>
      </c>
      <c r="BY3584" s="2">
        <v>0</v>
      </c>
      <c r="BZ3584" s="2">
        <v>0</v>
      </c>
      <c r="CA3584" s="2">
        <v>0</v>
      </c>
      <c r="CB3584" s="2">
        <v>0</v>
      </c>
      <c r="CC3584" s="2">
        <v>0</v>
      </c>
      <c r="CD3584" s="2">
        <v>0</v>
      </c>
      <c r="CE3584" s="2">
        <v>0</v>
      </c>
      <c r="CF3584" s="2">
        <v>0</v>
      </c>
      <c r="CG3584" s="2">
        <v>0</v>
      </c>
      <c r="CH3584" s="2">
        <v>0</v>
      </c>
      <c r="CI3584" s="2">
        <v>0</v>
      </c>
      <c r="CJ3584" s="2">
        <v>0</v>
      </c>
      <c r="CK3584" s="2">
        <v>0</v>
      </c>
      <c r="CL3584" s="2">
        <v>0</v>
      </c>
    </row>
    <row r="3585" spans="1:90" x14ac:dyDescent="0.25">
      <c r="A3585" t="s">
        <v>115</v>
      </c>
      <c r="B3585">
        <v>10704</v>
      </c>
      <c r="C3585" t="s">
        <v>112</v>
      </c>
      <c r="D3585">
        <v>1</v>
      </c>
      <c r="E3585">
        <v>8</v>
      </c>
      <c r="F3585">
        <v>11095</v>
      </c>
      <c r="G3585">
        <v>35011095</v>
      </c>
      <c r="H3585" t="s">
        <v>9893</v>
      </c>
      <c r="I3585">
        <v>492</v>
      </c>
      <c r="J3585" t="s">
        <v>112</v>
      </c>
      <c r="K3585" t="s">
        <v>91</v>
      </c>
      <c r="L3585">
        <v>1</v>
      </c>
      <c r="M3585" t="s">
        <v>112</v>
      </c>
      <c r="N3585">
        <v>6097080</v>
      </c>
      <c r="O3585" t="s">
        <v>162</v>
      </c>
      <c r="P3585" t="s">
        <v>9894</v>
      </c>
      <c r="Q3585">
        <v>22</v>
      </c>
      <c r="R3585">
        <v>11</v>
      </c>
      <c r="S3585">
        <v>36818622</v>
      </c>
      <c r="T3585">
        <v>36822878</v>
      </c>
      <c r="U3585" t="s">
        <v>9895</v>
      </c>
      <c r="V3585">
        <v>1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175</v>
      </c>
      <c r="AE3585" s="2">
        <v>242</v>
      </c>
      <c r="AF3585" s="2">
        <v>180</v>
      </c>
      <c r="AG3585" s="2">
        <v>165</v>
      </c>
      <c r="AH3585" s="2">
        <v>367</v>
      </c>
      <c r="AI3585" s="2">
        <v>412</v>
      </c>
      <c r="AJ3585" s="2">
        <v>450</v>
      </c>
      <c r="AK3585" s="2">
        <v>0</v>
      </c>
      <c r="AL3585" s="2">
        <v>0</v>
      </c>
      <c r="AM3585" s="2">
        <v>0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0</v>
      </c>
      <c r="AU3585" s="2">
        <v>0</v>
      </c>
      <c r="AV3585" s="2">
        <v>0</v>
      </c>
      <c r="AW3585" s="2">
        <v>0</v>
      </c>
      <c r="AX3585" s="2">
        <v>0</v>
      </c>
      <c r="AY3585" s="2">
        <v>0</v>
      </c>
      <c r="AZ3585" s="2">
        <v>0</v>
      </c>
      <c r="BA3585" s="2">
        <v>0</v>
      </c>
      <c r="BB3585" s="2">
        <v>0</v>
      </c>
      <c r="BC3585" s="2">
        <v>211</v>
      </c>
      <c r="BD3585" s="2">
        <v>22</v>
      </c>
      <c r="BE3585" s="2">
        <v>0</v>
      </c>
      <c r="BF3585" s="2">
        <v>0</v>
      </c>
      <c r="BG3585" s="2">
        <v>0</v>
      </c>
      <c r="BH3585" s="2">
        <v>0</v>
      </c>
      <c r="BI3585" s="2">
        <v>0</v>
      </c>
      <c r="BJ3585" s="2">
        <v>0</v>
      </c>
      <c r="BK3585" s="2">
        <v>0</v>
      </c>
      <c r="BL3585" s="2">
        <v>6</v>
      </c>
      <c r="BM3585" s="2">
        <v>8</v>
      </c>
      <c r="BN3585" s="2">
        <v>7</v>
      </c>
      <c r="BO3585" s="2">
        <v>7</v>
      </c>
      <c r="BP3585" s="2">
        <v>15</v>
      </c>
      <c r="BQ3585" s="2">
        <v>18</v>
      </c>
      <c r="BR3585" s="2">
        <v>16</v>
      </c>
      <c r="BS3585" s="2">
        <v>0</v>
      </c>
      <c r="BT3585" s="2">
        <v>0</v>
      </c>
      <c r="BU3585" s="2">
        <v>0</v>
      </c>
      <c r="BV3585" s="2">
        <v>0</v>
      </c>
      <c r="BW3585" s="2">
        <v>0</v>
      </c>
      <c r="BX3585" s="2">
        <v>0</v>
      </c>
      <c r="BY3585" s="2">
        <v>0</v>
      </c>
      <c r="BZ3585" s="2">
        <v>0</v>
      </c>
      <c r="CA3585" s="2">
        <v>0</v>
      </c>
      <c r="CB3585" s="2">
        <v>0</v>
      </c>
      <c r="CC3585" s="2">
        <v>0</v>
      </c>
      <c r="CD3585" s="2">
        <v>0</v>
      </c>
      <c r="CE3585" s="2">
        <v>0</v>
      </c>
      <c r="CF3585" s="2">
        <v>0</v>
      </c>
      <c r="CG3585" s="2">
        <v>0</v>
      </c>
      <c r="CH3585" s="2">
        <v>0</v>
      </c>
      <c r="CI3585" s="2">
        <v>0</v>
      </c>
      <c r="CJ3585" s="2">
        <v>0</v>
      </c>
      <c r="CK3585" s="2">
        <v>11</v>
      </c>
      <c r="CL3585" s="2">
        <v>2</v>
      </c>
    </row>
    <row r="3586" spans="1:90" x14ac:dyDescent="0.25">
      <c r="A3586" t="s">
        <v>115</v>
      </c>
      <c r="B3586">
        <v>10704</v>
      </c>
      <c r="C3586" t="s">
        <v>112</v>
      </c>
      <c r="D3586">
        <v>1</v>
      </c>
      <c r="E3586">
        <v>8</v>
      </c>
      <c r="F3586">
        <v>40800</v>
      </c>
      <c r="G3586">
        <v>35040800</v>
      </c>
      <c r="H3586" t="s">
        <v>18333</v>
      </c>
      <c r="I3586">
        <v>492</v>
      </c>
      <c r="J3586" t="s">
        <v>112</v>
      </c>
      <c r="K3586" t="s">
        <v>3135</v>
      </c>
      <c r="L3586">
        <v>1</v>
      </c>
      <c r="M3586" t="s">
        <v>112</v>
      </c>
      <c r="N3586">
        <v>6140052</v>
      </c>
      <c r="O3586" t="s">
        <v>92</v>
      </c>
      <c r="P3586" t="s">
        <v>18334</v>
      </c>
      <c r="Q3586">
        <v>217</v>
      </c>
      <c r="R3586">
        <v>11</v>
      </c>
      <c r="S3586">
        <v>36092466</v>
      </c>
      <c r="T3586">
        <v>36943645</v>
      </c>
      <c r="U3586" t="s">
        <v>18335</v>
      </c>
      <c r="V3586">
        <v>1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208</v>
      </c>
      <c r="AE3586" s="2">
        <v>169</v>
      </c>
      <c r="AF3586" s="2">
        <v>153</v>
      </c>
      <c r="AG3586" s="2">
        <v>99</v>
      </c>
      <c r="AH3586" s="2">
        <v>211</v>
      </c>
      <c r="AI3586" s="2">
        <v>153</v>
      </c>
      <c r="AJ3586" s="2">
        <v>164</v>
      </c>
      <c r="AK3586" s="2">
        <v>0</v>
      </c>
      <c r="AL3586" s="2">
        <v>0</v>
      </c>
      <c r="AM3586" s="2">
        <v>0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0</v>
      </c>
      <c r="AU3586" s="2">
        <v>0</v>
      </c>
      <c r="AV3586" s="2">
        <v>0</v>
      </c>
      <c r="AW3586" s="2">
        <v>0</v>
      </c>
      <c r="AX3586" s="2">
        <v>0</v>
      </c>
      <c r="AY3586" s="2">
        <v>0</v>
      </c>
      <c r="AZ3586" s="2">
        <v>0</v>
      </c>
      <c r="BA3586" s="2">
        <v>0</v>
      </c>
      <c r="BB3586" s="2">
        <v>0</v>
      </c>
      <c r="BC3586" s="2">
        <v>17</v>
      </c>
      <c r="BD3586" s="2">
        <v>9</v>
      </c>
      <c r="BE3586" s="2">
        <v>0</v>
      </c>
      <c r="BF3586" s="2">
        <v>0</v>
      </c>
      <c r="BG3586" s="2">
        <v>0</v>
      </c>
      <c r="BH3586" s="2">
        <v>0</v>
      </c>
      <c r="BI3586" s="2">
        <v>0</v>
      </c>
      <c r="BJ3586" s="2">
        <v>0</v>
      </c>
      <c r="BK3586" s="2">
        <v>0</v>
      </c>
      <c r="BL3586" s="2">
        <v>8</v>
      </c>
      <c r="BM3586" s="2">
        <v>8</v>
      </c>
      <c r="BN3586" s="2">
        <v>7</v>
      </c>
      <c r="BO3586" s="2">
        <v>4</v>
      </c>
      <c r="BP3586" s="2">
        <v>10</v>
      </c>
      <c r="BQ3586" s="2">
        <v>8</v>
      </c>
      <c r="BR3586" s="2">
        <v>6</v>
      </c>
      <c r="BS3586" s="2">
        <v>0</v>
      </c>
      <c r="BT3586" s="2">
        <v>0</v>
      </c>
      <c r="BU3586" s="2">
        <v>0</v>
      </c>
      <c r="BV3586" s="2">
        <v>0</v>
      </c>
      <c r="BW3586" s="2">
        <v>0</v>
      </c>
      <c r="BX3586" s="2">
        <v>0</v>
      </c>
      <c r="BY3586" s="2">
        <v>0</v>
      </c>
      <c r="BZ3586" s="2">
        <v>0</v>
      </c>
      <c r="CA3586" s="2">
        <v>0</v>
      </c>
      <c r="CB3586" s="2">
        <v>0</v>
      </c>
      <c r="CC3586" s="2">
        <v>0</v>
      </c>
      <c r="CD3586" s="2">
        <v>0</v>
      </c>
      <c r="CE3586" s="2">
        <v>0</v>
      </c>
      <c r="CF3586" s="2">
        <v>0</v>
      </c>
      <c r="CG3586" s="2">
        <v>0</v>
      </c>
      <c r="CH3586" s="2">
        <v>0</v>
      </c>
      <c r="CI3586" s="2">
        <v>0</v>
      </c>
      <c r="CJ3586" s="2">
        <v>0</v>
      </c>
      <c r="CK3586" s="2">
        <v>2</v>
      </c>
      <c r="CL3586" s="2">
        <v>1</v>
      </c>
    </row>
    <row r="3587" spans="1:90" x14ac:dyDescent="0.25">
      <c r="A3587" t="s">
        <v>115</v>
      </c>
      <c r="B3587">
        <v>10704</v>
      </c>
      <c r="C3587" t="s">
        <v>112</v>
      </c>
      <c r="D3587">
        <v>1</v>
      </c>
      <c r="E3587">
        <v>8</v>
      </c>
      <c r="F3587">
        <v>10881</v>
      </c>
      <c r="G3587">
        <v>35010881</v>
      </c>
      <c r="H3587" t="s">
        <v>12720</v>
      </c>
      <c r="I3587">
        <v>492</v>
      </c>
      <c r="J3587" t="s">
        <v>112</v>
      </c>
      <c r="K3587" t="s">
        <v>3935</v>
      </c>
      <c r="L3587">
        <v>1</v>
      </c>
      <c r="M3587" t="s">
        <v>112</v>
      </c>
      <c r="N3587">
        <v>6270060</v>
      </c>
      <c r="O3587" t="s">
        <v>92</v>
      </c>
      <c r="P3587" t="s">
        <v>12721</v>
      </c>
      <c r="Q3587">
        <v>75</v>
      </c>
      <c r="R3587">
        <v>11</v>
      </c>
      <c r="S3587">
        <v>36012467</v>
      </c>
      <c r="T3587">
        <v>36934510</v>
      </c>
      <c r="U3587" t="s">
        <v>12722</v>
      </c>
      <c r="V3587">
        <v>1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206</v>
      </c>
      <c r="AE3587" s="2">
        <v>233</v>
      </c>
      <c r="AF3587" s="2">
        <v>171</v>
      </c>
      <c r="AG3587" s="2">
        <v>73</v>
      </c>
      <c r="AH3587" s="2">
        <v>197</v>
      </c>
      <c r="AI3587" s="2">
        <v>216</v>
      </c>
      <c r="AJ3587" s="2">
        <v>196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0</v>
      </c>
      <c r="AU3587" s="2">
        <v>0</v>
      </c>
      <c r="AV3587" s="2">
        <v>0</v>
      </c>
      <c r="AW3587" s="2">
        <v>0</v>
      </c>
      <c r="AX3587" s="2">
        <v>0</v>
      </c>
      <c r="AY3587" s="2">
        <v>0</v>
      </c>
      <c r="AZ3587" s="2">
        <v>0</v>
      </c>
      <c r="BA3587" s="2">
        <v>0</v>
      </c>
      <c r="BB3587" s="2">
        <v>0</v>
      </c>
      <c r="BC3587" s="2">
        <v>236</v>
      </c>
      <c r="BD3587" s="2">
        <v>0</v>
      </c>
      <c r="BE3587" s="2">
        <v>0</v>
      </c>
      <c r="BF3587" s="2">
        <v>0</v>
      </c>
      <c r="BG3587" s="2">
        <v>0</v>
      </c>
      <c r="BH3587" s="2">
        <v>0</v>
      </c>
      <c r="BI3587" s="2">
        <v>0</v>
      </c>
      <c r="BJ3587" s="2">
        <v>0</v>
      </c>
      <c r="BK3587" s="2">
        <v>0</v>
      </c>
      <c r="BL3587" s="2">
        <v>11</v>
      </c>
      <c r="BM3587" s="2">
        <v>13</v>
      </c>
      <c r="BN3587" s="2">
        <v>9</v>
      </c>
      <c r="BO3587" s="2">
        <v>4</v>
      </c>
      <c r="BP3587" s="2">
        <v>9</v>
      </c>
      <c r="BQ3587" s="2">
        <v>10</v>
      </c>
      <c r="BR3587" s="2">
        <v>9</v>
      </c>
      <c r="BS3587" s="2">
        <v>0</v>
      </c>
      <c r="BT3587" s="2">
        <v>0</v>
      </c>
      <c r="BU3587" s="2">
        <v>0</v>
      </c>
      <c r="BV3587" s="2">
        <v>0</v>
      </c>
      <c r="BW3587" s="2">
        <v>0</v>
      </c>
      <c r="BX3587" s="2">
        <v>0</v>
      </c>
      <c r="BY3587" s="2">
        <v>0</v>
      </c>
      <c r="BZ3587" s="2">
        <v>0</v>
      </c>
      <c r="CA3587" s="2">
        <v>0</v>
      </c>
      <c r="CB3587" s="2">
        <v>0</v>
      </c>
      <c r="CC3587" s="2">
        <v>0</v>
      </c>
      <c r="CD3587" s="2">
        <v>0</v>
      </c>
      <c r="CE3587" s="2">
        <v>0</v>
      </c>
      <c r="CF3587" s="2">
        <v>0</v>
      </c>
      <c r="CG3587" s="2">
        <v>0</v>
      </c>
      <c r="CH3587" s="2">
        <v>0</v>
      </c>
      <c r="CI3587" s="2">
        <v>0</v>
      </c>
      <c r="CJ3587" s="2">
        <v>0</v>
      </c>
      <c r="CK3587" s="2">
        <v>16</v>
      </c>
      <c r="CL3587" s="2">
        <v>0</v>
      </c>
    </row>
    <row r="3588" spans="1:90" x14ac:dyDescent="0.25">
      <c r="A3588" t="s">
        <v>115</v>
      </c>
      <c r="B3588">
        <v>10704</v>
      </c>
      <c r="C3588" t="s">
        <v>112</v>
      </c>
      <c r="D3588">
        <v>1</v>
      </c>
      <c r="E3588">
        <v>8</v>
      </c>
      <c r="F3588">
        <v>10900</v>
      </c>
      <c r="G3588">
        <v>35010900</v>
      </c>
      <c r="H3588" t="s">
        <v>12616</v>
      </c>
      <c r="I3588">
        <v>492</v>
      </c>
      <c r="J3588" t="s">
        <v>112</v>
      </c>
      <c r="K3588" t="s">
        <v>5548</v>
      </c>
      <c r="L3588">
        <v>1</v>
      </c>
      <c r="M3588" t="s">
        <v>112</v>
      </c>
      <c r="N3588">
        <v>6050070</v>
      </c>
      <c r="O3588" t="s">
        <v>92</v>
      </c>
      <c r="P3588" t="s">
        <v>12617</v>
      </c>
      <c r="Q3588">
        <v>15</v>
      </c>
      <c r="R3588">
        <v>11</v>
      </c>
      <c r="S3588">
        <v>36919294</v>
      </c>
      <c r="T3588">
        <v>36929372</v>
      </c>
      <c r="U3588" t="s">
        <v>12618</v>
      </c>
      <c r="V3588">
        <v>1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138</v>
      </c>
      <c r="AE3588" s="2">
        <v>166</v>
      </c>
      <c r="AF3588" s="2">
        <v>101</v>
      </c>
      <c r="AG3588" s="2">
        <v>0</v>
      </c>
      <c r="AH3588" s="2">
        <v>114</v>
      </c>
      <c r="AI3588" s="2">
        <v>84</v>
      </c>
      <c r="AJ3588" s="2">
        <v>57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0</v>
      </c>
      <c r="AU3588" s="2">
        <v>0</v>
      </c>
      <c r="AV3588" s="2">
        <v>0</v>
      </c>
      <c r="AW3588" s="2">
        <v>0</v>
      </c>
      <c r="AX3588" s="2">
        <v>0</v>
      </c>
      <c r="AY3588" s="2">
        <v>0</v>
      </c>
      <c r="AZ3588" s="2">
        <v>0</v>
      </c>
      <c r="BA3588" s="2">
        <v>0</v>
      </c>
      <c r="BB3588" s="2">
        <v>0</v>
      </c>
      <c r="BC3588" s="2">
        <v>0</v>
      </c>
      <c r="BD3588" s="2">
        <v>0</v>
      </c>
      <c r="BE3588" s="2">
        <v>0</v>
      </c>
      <c r="BF3588" s="2">
        <v>0</v>
      </c>
      <c r="BG3588" s="2">
        <v>0</v>
      </c>
      <c r="BH3588" s="2">
        <v>0</v>
      </c>
      <c r="BI3588" s="2">
        <v>0</v>
      </c>
      <c r="BJ3588" s="2">
        <v>0</v>
      </c>
      <c r="BK3588" s="2">
        <v>0</v>
      </c>
      <c r="BL3588" s="2">
        <v>7</v>
      </c>
      <c r="BM3588" s="2">
        <v>8</v>
      </c>
      <c r="BN3588" s="2">
        <v>3</v>
      </c>
      <c r="BO3588" s="2">
        <v>0</v>
      </c>
      <c r="BP3588" s="2">
        <v>6</v>
      </c>
      <c r="BQ3588" s="2">
        <v>6</v>
      </c>
      <c r="BR3588" s="2">
        <v>3</v>
      </c>
      <c r="BS3588" s="2">
        <v>0</v>
      </c>
      <c r="BT3588" s="2">
        <v>0</v>
      </c>
      <c r="BU3588" s="2">
        <v>0</v>
      </c>
      <c r="BV3588" s="2">
        <v>0</v>
      </c>
      <c r="BW3588" s="2">
        <v>0</v>
      </c>
      <c r="BX3588" s="2">
        <v>0</v>
      </c>
      <c r="BY3588" s="2">
        <v>0</v>
      </c>
      <c r="BZ3588" s="2">
        <v>0</v>
      </c>
      <c r="CA3588" s="2">
        <v>0</v>
      </c>
      <c r="CB3588" s="2">
        <v>0</v>
      </c>
      <c r="CC3588" s="2">
        <v>0</v>
      </c>
      <c r="CD3588" s="2">
        <v>0</v>
      </c>
      <c r="CE3588" s="2">
        <v>0</v>
      </c>
      <c r="CF3588" s="2">
        <v>0</v>
      </c>
      <c r="CG3588" s="2">
        <v>0</v>
      </c>
      <c r="CH3588" s="2">
        <v>0</v>
      </c>
      <c r="CI3588" s="2">
        <v>0</v>
      </c>
      <c r="CJ3588" s="2">
        <v>0</v>
      </c>
      <c r="CK3588" s="2">
        <v>0</v>
      </c>
      <c r="CL3588" s="2">
        <v>0</v>
      </c>
    </row>
    <row r="3589" spans="1:90" x14ac:dyDescent="0.25">
      <c r="A3589" t="s">
        <v>115</v>
      </c>
      <c r="B3589">
        <v>10704</v>
      </c>
      <c r="C3589" t="s">
        <v>112</v>
      </c>
      <c r="D3589">
        <v>2</v>
      </c>
      <c r="E3589">
        <v>6</v>
      </c>
      <c r="F3589">
        <v>985235</v>
      </c>
      <c r="G3589">
        <v>35985235</v>
      </c>
      <c r="H3589" t="s">
        <v>10599</v>
      </c>
      <c r="I3589">
        <v>492</v>
      </c>
      <c r="J3589" t="s">
        <v>112</v>
      </c>
      <c r="K3589" t="s">
        <v>91</v>
      </c>
      <c r="L3589">
        <v>1</v>
      </c>
      <c r="M3589" t="s">
        <v>112</v>
      </c>
      <c r="N3589">
        <v>6097080</v>
      </c>
      <c r="O3589" t="s">
        <v>162</v>
      </c>
      <c r="P3589" t="s">
        <v>9894</v>
      </c>
      <c r="Q3589">
        <v>22</v>
      </c>
      <c r="R3589">
        <v>11</v>
      </c>
      <c r="S3589">
        <v>36818622</v>
      </c>
      <c r="T3589">
        <v>36853276</v>
      </c>
      <c r="U3589" t="s">
        <v>10600</v>
      </c>
      <c r="V3589">
        <v>1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0</v>
      </c>
      <c r="AU3589" s="2">
        <v>0</v>
      </c>
      <c r="AV3589" s="2">
        <v>0</v>
      </c>
      <c r="AW3589" s="2">
        <v>0</v>
      </c>
      <c r="AX3589" s="2">
        <v>0</v>
      </c>
      <c r="AY3589" s="2">
        <v>0</v>
      </c>
      <c r="AZ3589" s="2">
        <v>0</v>
      </c>
      <c r="BA3589" s="2">
        <v>0</v>
      </c>
      <c r="BB3589" s="2">
        <v>0</v>
      </c>
      <c r="BC3589" s="2">
        <v>784</v>
      </c>
      <c r="BD3589" s="2">
        <v>0</v>
      </c>
      <c r="BE3589" s="2">
        <v>0</v>
      </c>
      <c r="BF3589" s="2">
        <v>0</v>
      </c>
      <c r="BG3589" s="2">
        <v>0</v>
      </c>
      <c r="BH3589" s="2">
        <v>0</v>
      </c>
      <c r="BI3589" s="2">
        <v>0</v>
      </c>
      <c r="BJ3589" s="2">
        <v>0</v>
      </c>
      <c r="BK3589" s="2">
        <v>0</v>
      </c>
      <c r="BL3589" s="2">
        <v>0</v>
      </c>
      <c r="BM3589" s="2">
        <v>0</v>
      </c>
      <c r="BN3589" s="2">
        <v>0</v>
      </c>
      <c r="BO3589" s="2">
        <v>0</v>
      </c>
      <c r="BP3589" s="2">
        <v>0</v>
      </c>
      <c r="BQ3589" s="2">
        <v>0</v>
      </c>
      <c r="BR3589" s="2">
        <v>0</v>
      </c>
      <c r="BS3589" s="2">
        <v>0</v>
      </c>
      <c r="BT3589" s="2">
        <v>0</v>
      </c>
      <c r="BU3589" s="2">
        <v>0</v>
      </c>
      <c r="BV3589" s="2">
        <v>0</v>
      </c>
      <c r="BW3589" s="2">
        <v>0</v>
      </c>
      <c r="BX3589" s="2">
        <v>0</v>
      </c>
      <c r="BY3589" s="2">
        <v>0</v>
      </c>
      <c r="BZ3589" s="2">
        <v>0</v>
      </c>
      <c r="CA3589" s="2">
        <v>0</v>
      </c>
      <c r="CB3589" s="2">
        <v>0</v>
      </c>
      <c r="CC3589" s="2">
        <v>0</v>
      </c>
      <c r="CD3589" s="2">
        <v>0</v>
      </c>
      <c r="CE3589" s="2">
        <v>0</v>
      </c>
      <c r="CF3589" s="2">
        <v>0</v>
      </c>
      <c r="CG3589" s="2">
        <v>0</v>
      </c>
      <c r="CH3589" s="2">
        <v>0</v>
      </c>
      <c r="CI3589" s="2">
        <v>0</v>
      </c>
      <c r="CJ3589" s="2">
        <v>0</v>
      </c>
      <c r="CK3589" s="2">
        <v>32</v>
      </c>
      <c r="CL3589" s="2">
        <v>0</v>
      </c>
    </row>
    <row r="3590" spans="1:90" x14ac:dyDescent="0.25">
      <c r="A3590" t="s">
        <v>115</v>
      </c>
      <c r="B3590">
        <v>10704</v>
      </c>
      <c r="C3590" t="s">
        <v>112</v>
      </c>
      <c r="D3590">
        <v>2</v>
      </c>
      <c r="E3590">
        <v>6</v>
      </c>
      <c r="F3590">
        <v>458624</v>
      </c>
      <c r="G3590">
        <v>35458624</v>
      </c>
      <c r="H3590" t="s">
        <v>11789</v>
      </c>
      <c r="I3590">
        <v>492</v>
      </c>
      <c r="J3590" t="s">
        <v>112</v>
      </c>
      <c r="K3590" t="s">
        <v>1143</v>
      </c>
      <c r="L3590">
        <v>1</v>
      </c>
      <c r="M3590" t="s">
        <v>112</v>
      </c>
      <c r="N3590">
        <v>6020040</v>
      </c>
      <c r="O3590" t="s">
        <v>92</v>
      </c>
      <c r="P3590" t="s">
        <v>9971</v>
      </c>
      <c r="Q3590">
        <v>115</v>
      </c>
      <c r="R3590">
        <v>11</v>
      </c>
      <c r="S3590">
        <v>36990148</v>
      </c>
      <c r="U3590" t="s">
        <v>11790</v>
      </c>
      <c r="V3590">
        <v>1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0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0</v>
      </c>
      <c r="AU3590" s="2">
        <v>0</v>
      </c>
      <c r="AV3590" s="2">
        <v>0</v>
      </c>
      <c r="AW3590" s="2">
        <v>0</v>
      </c>
      <c r="AX3590" s="2">
        <v>0</v>
      </c>
      <c r="AY3590" s="2">
        <v>0</v>
      </c>
      <c r="AZ3590" s="2">
        <v>0</v>
      </c>
      <c r="BA3590" s="2">
        <v>0</v>
      </c>
      <c r="BB3590" s="2">
        <v>0</v>
      </c>
      <c r="BC3590" s="2">
        <v>108</v>
      </c>
      <c r="BD3590" s="2">
        <v>0</v>
      </c>
      <c r="BE3590" s="2">
        <v>0</v>
      </c>
      <c r="BF3590" s="2">
        <v>0</v>
      </c>
      <c r="BG3590" s="2">
        <v>0</v>
      </c>
      <c r="BH3590" s="2">
        <v>0</v>
      </c>
      <c r="BI3590" s="2">
        <v>0</v>
      </c>
      <c r="BJ3590" s="2">
        <v>0</v>
      </c>
      <c r="BK3590" s="2">
        <v>0</v>
      </c>
      <c r="BL3590" s="2">
        <v>0</v>
      </c>
      <c r="BM3590" s="2">
        <v>0</v>
      </c>
      <c r="BN3590" s="2">
        <v>0</v>
      </c>
      <c r="BO3590" s="2">
        <v>0</v>
      </c>
      <c r="BP3590" s="2">
        <v>0</v>
      </c>
      <c r="BQ3590" s="2">
        <v>0</v>
      </c>
      <c r="BR3590" s="2">
        <v>0</v>
      </c>
      <c r="BS3590" s="2">
        <v>0</v>
      </c>
      <c r="BT3590" s="2">
        <v>0</v>
      </c>
      <c r="BU3590" s="2">
        <v>0</v>
      </c>
      <c r="BV3590" s="2">
        <v>0</v>
      </c>
      <c r="BW3590" s="2">
        <v>0</v>
      </c>
      <c r="BX3590" s="2">
        <v>0</v>
      </c>
      <c r="BY3590" s="2">
        <v>0</v>
      </c>
      <c r="BZ3590" s="2">
        <v>0</v>
      </c>
      <c r="CA3590" s="2">
        <v>0</v>
      </c>
      <c r="CB3590" s="2">
        <v>0</v>
      </c>
      <c r="CC3590" s="2">
        <v>0</v>
      </c>
      <c r="CD3590" s="2">
        <v>0</v>
      </c>
      <c r="CE3590" s="2">
        <v>0</v>
      </c>
      <c r="CF3590" s="2">
        <v>0</v>
      </c>
      <c r="CG3590" s="2">
        <v>0</v>
      </c>
      <c r="CH3590" s="2">
        <v>0</v>
      </c>
      <c r="CI3590" s="2">
        <v>0</v>
      </c>
      <c r="CJ3590" s="2">
        <v>0</v>
      </c>
      <c r="CK3590" s="2">
        <v>6</v>
      </c>
      <c r="CL3590" s="2">
        <v>0</v>
      </c>
    </row>
    <row r="3591" spans="1:90" x14ac:dyDescent="0.25">
      <c r="A3591" t="s">
        <v>115</v>
      </c>
      <c r="B3591">
        <v>10704</v>
      </c>
      <c r="C3591" t="s">
        <v>112</v>
      </c>
      <c r="D3591">
        <v>2</v>
      </c>
      <c r="E3591">
        <v>6</v>
      </c>
      <c r="F3591">
        <v>429351</v>
      </c>
      <c r="G3591">
        <v>35429351</v>
      </c>
      <c r="H3591" t="s">
        <v>12626</v>
      </c>
      <c r="I3591">
        <v>492</v>
      </c>
      <c r="J3591" t="s">
        <v>112</v>
      </c>
      <c r="K3591" t="s">
        <v>6374</v>
      </c>
      <c r="L3591">
        <v>1</v>
      </c>
      <c r="M3591" t="s">
        <v>112</v>
      </c>
      <c r="N3591">
        <v>6120280</v>
      </c>
      <c r="O3591" t="s">
        <v>92</v>
      </c>
      <c r="P3591" t="s">
        <v>6375</v>
      </c>
      <c r="Q3591">
        <v>136</v>
      </c>
      <c r="R3591">
        <v>11</v>
      </c>
      <c r="S3591">
        <v>36823253</v>
      </c>
      <c r="U3591" t="s">
        <v>12627</v>
      </c>
      <c r="V3591">
        <v>1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0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0</v>
      </c>
      <c r="AU3591" s="2">
        <v>0</v>
      </c>
      <c r="AV3591" s="2">
        <v>0</v>
      </c>
      <c r="AW3591" s="2">
        <v>0</v>
      </c>
      <c r="AX3591" s="2">
        <v>0</v>
      </c>
      <c r="AY3591" s="2">
        <v>0</v>
      </c>
      <c r="AZ3591" s="2">
        <v>0</v>
      </c>
      <c r="BA3591" s="2">
        <v>0</v>
      </c>
      <c r="BB3591" s="2">
        <v>0</v>
      </c>
      <c r="BC3591" s="2">
        <v>180</v>
      </c>
      <c r="BD3591" s="2">
        <v>0</v>
      </c>
      <c r="BE3591" s="2">
        <v>0</v>
      </c>
      <c r="BF3591" s="2">
        <v>0</v>
      </c>
      <c r="BG3591" s="2">
        <v>0</v>
      </c>
      <c r="BH3591" s="2">
        <v>0</v>
      </c>
      <c r="BI3591" s="2">
        <v>0</v>
      </c>
      <c r="BJ3591" s="2">
        <v>0</v>
      </c>
      <c r="BK3591" s="2">
        <v>0</v>
      </c>
      <c r="BL3591" s="2">
        <v>0</v>
      </c>
      <c r="BM3591" s="2">
        <v>0</v>
      </c>
      <c r="BN3591" s="2">
        <v>0</v>
      </c>
      <c r="BO3591" s="2">
        <v>0</v>
      </c>
      <c r="BP3591" s="2">
        <v>0</v>
      </c>
      <c r="BQ3591" s="2">
        <v>0</v>
      </c>
      <c r="BR3591" s="2">
        <v>0</v>
      </c>
      <c r="BS3591" s="2">
        <v>0</v>
      </c>
      <c r="BT3591" s="2">
        <v>0</v>
      </c>
      <c r="BU3591" s="2">
        <v>0</v>
      </c>
      <c r="BV3591" s="2">
        <v>0</v>
      </c>
      <c r="BW3591" s="2">
        <v>0</v>
      </c>
      <c r="BX3591" s="2">
        <v>0</v>
      </c>
      <c r="BY3591" s="2">
        <v>0</v>
      </c>
      <c r="BZ3591" s="2">
        <v>0</v>
      </c>
      <c r="CA3591" s="2">
        <v>0</v>
      </c>
      <c r="CB3591" s="2">
        <v>0</v>
      </c>
      <c r="CC3591" s="2">
        <v>0</v>
      </c>
      <c r="CD3591" s="2">
        <v>0</v>
      </c>
      <c r="CE3591" s="2">
        <v>0</v>
      </c>
      <c r="CF3591" s="2">
        <v>0</v>
      </c>
      <c r="CG3591" s="2">
        <v>0</v>
      </c>
      <c r="CH3591" s="2">
        <v>0</v>
      </c>
      <c r="CI3591" s="2">
        <v>0</v>
      </c>
      <c r="CJ3591" s="2">
        <v>0</v>
      </c>
      <c r="CK3591" s="2">
        <v>8</v>
      </c>
      <c r="CL3591" s="2">
        <v>0</v>
      </c>
    </row>
    <row r="3592" spans="1:90" x14ac:dyDescent="0.25">
      <c r="A3592" t="s">
        <v>115</v>
      </c>
      <c r="B3592">
        <v>10704</v>
      </c>
      <c r="C3592" t="s">
        <v>112</v>
      </c>
      <c r="D3592">
        <v>2</v>
      </c>
      <c r="E3592">
        <v>34</v>
      </c>
      <c r="F3592">
        <v>393447</v>
      </c>
      <c r="G3592">
        <v>35393447</v>
      </c>
      <c r="H3592" t="s">
        <v>19309</v>
      </c>
      <c r="I3592">
        <v>492</v>
      </c>
      <c r="J3592" t="s">
        <v>112</v>
      </c>
      <c r="K3592" t="s">
        <v>1543</v>
      </c>
      <c r="L3592">
        <v>1</v>
      </c>
      <c r="M3592" t="s">
        <v>112</v>
      </c>
      <c r="N3592">
        <v>6149070</v>
      </c>
      <c r="O3592" t="s">
        <v>92</v>
      </c>
      <c r="P3592" t="s">
        <v>10063</v>
      </c>
      <c r="Q3592" t="s">
        <v>127</v>
      </c>
      <c r="R3592">
        <v>11</v>
      </c>
      <c r="S3592">
        <v>36920709</v>
      </c>
      <c r="T3592">
        <v>36929373</v>
      </c>
      <c r="U3592" t="s">
        <v>17203</v>
      </c>
      <c r="V3592">
        <v>1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1</v>
      </c>
      <c r="AC3592" s="2">
        <v>0</v>
      </c>
      <c r="AD3592" s="2">
        <v>5</v>
      </c>
      <c r="AE3592" s="2">
        <v>17</v>
      </c>
      <c r="AF3592" s="2">
        <v>6</v>
      </c>
      <c r="AG3592" s="2">
        <v>21</v>
      </c>
      <c r="AH3592" s="2">
        <v>0</v>
      </c>
      <c r="AI3592" s="2">
        <v>0</v>
      </c>
      <c r="AJ3592" s="2">
        <v>0</v>
      </c>
      <c r="AK3592" s="2">
        <v>0</v>
      </c>
      <c r="AL3592" s="2">
        <v>14</v>
      </c>
      <c r="AM3592" s="2">
        <v>0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0</v>
      </c>
      <c r="AU3592" s="2">
        <v>0</v>
      </c>
      <c r="AV3592" s="2">
        <v>0</v>
      </c>
      <c r="AW3592" s="2">
        <v>0</v>
      </c>
      <c r="AX3592" s="2">
        <v>0</v>
      </c>
      <c r="AY3592" s="2">
        <v>0</v>
      </c>
      <c r="AZ3592" s="2">
        <v>0</v>
      </c>
      <c r="BA3592" s="2">
        <v>0</v>
      </c>
      <c r="BB3592" s="2">
        <v>0</v>
      </c>
      <c r="BC3592" s="2">
        <v>0</v>
      </c>
      <c r="BD3592" s="2">
        <v>0</v>
      </c>
      <c r="BE3592" s="2">
        <v>0</v>
      </c>
      <c r="BF3592" s="2">
        <v>0</v>
      </c>
      <c r="BG3592" s="2">
        <v>0</v>
      </c>
      <c r="BH3592" s="2">
        <v>0</v>
      </c>
      <c r="BI3592" s="2">
        <v>0</v>
      </c>
      <c r="BJ3592" s="2">
        <v>1</v>
      </c>
      <c r="BK3592" s="2">
        <v>0</v>
      </c>
      <c r="BL3592" s="2">
        <v>2</v>
      </c>
      <c r="BM3592" s="2">
        <v>2</v>
      </c>
      <c r="BN3592" s="2">
        <v>2</v>
      </c>
      <c r="BO3592" s="2">
        <v>2</v>
      </c>
      <c r="BP3592" s="2">
        <v>0</v>
      </c>
      <c r="BQ3592" s="2">
        <v>0</v>
      </c>
      <c r="BR3592" s="2">
        <v>0</v>
      </c>
      <c r="BS3592" s="2">
        <v>0</v>
      </c>
      <c r="BT3592" s="2">
        <v>3</v>
      </c>
      <c r="BU3592" s="2">
        <v>0</v>
      </c>
      <c r="BV3592" s="2">
        <v>0</v>
      </c>
      <c r="BW3592" s="2">
        <v>0</v>
      </c>
      <c r="BX3592" s="2">
        <v>0</v>
      </c>
      <c r="BY3592" s="2">
        <v>0</v>
      </c>
      <c r="BZ3592" s="2">
        <v>0</v>
      </c>
      <c r="CA3592" s="2">
        <v>0</v>
      </c>
      <c r="CB3592" s="2">
        <v>0</v>
      </c>
      <c r="CC3592" s="2">
        <v>0</v>
      </c>
      <c r="CD3592" s="2">
        <v>0</v>
      </c>
      <c r="CE3592" s="2">
        <v>0</v>
      </c>
      <c r="CF3592" s="2">
        <v>0</v>
      </c>
      <c r="CG3592" s="2">
        <v>0</v>
      </c>
      <c r="CH3592" s="2">
        <v>0</v>
      </c>
      <c r="CI3592" s="2">
        <v>0</v>
      </c>
      <c r="CJ3592" s="2">
        <v>0</v>
      </c>
      <c r="CK3592" s="2">
        <v>0</v>
      </c>
      <c r="CL3592" s="2">
        <v>0</v>
      </c>
    </row>
    <row r="3593" spans="1:90" x14ac:dyDescent="0.25">
      <c r="A3593" t="s">
        <v>115</v>
      </c>
      <c r="B3593">
        <v>10704</v>
      </c>
      <c r="C3593" t="s">
        <v>112</v>
      </c>
      <c r="D3593">
        <v>2</v>
      </c>
      <c r="E3593">
        <v>34</v>
      </c>
      <c r="F3593">
        <v>438157</v>
      </c>
      <c r="G3593">
        <v>35438157</v>
      </c>
      <c r="H3593" t="s">
        <v>10062</v>
      </c>
      <c r="I3593">
        <v>492</v>
      </c>
      <c r="J3593" t="s">
        <v>112</v>
      </c>
      <c r="K3593" t="s">
        <v>1543</v>
      </c>
      <c r="L3593">
        <v>1</v>
      </c>
      <c r="M3593" t="s">
        <v>112</v>
      </c>
      <c r="N3593">
        <v>6149070</v>
      </c>
      <c r="O3593" t="s">
        <v>92</v>
      </c>
      <c r="P3593" t="s">
        <v>10063</v>
      </c>
      <c r="Q3593" t="s">
        <v>127</v>
      </c>
      <c r="R3593">
        <v>11</v>
      </c>
      <c r="S3593">
        <v>37752512</v>
      </c>
      <c r="U3593" t="s">
        <v>17203</v>
      </c>
      <c r="V3593">
        <v>1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3</v>
      </c>
      <c r="AE3593" s="2">
        <v>4</v>
      </c>
      <c r="AF3593" s="2">
        <v>12</v>
      </c>
      <c r="AG3593" s="2">
        <v>15</v>
      </c>
      <c r="AH3593" s="2">
        <v>0</v>
      </c>
      <c r="AI3593" s="2">
        <v>0</v>
      </c>
      <c r="AJ3593" s="2">
        <v>0</v>
      </c>
      <c r="AK3593" s="2">
        <v>0</v>
      </c>
      <c r="AL3593" s="2">
        <v>29</v>
      </c>
      <c r="AM3593" s="2">
        <v>0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0</v>
      </c>
      <c r="AU3593" s="2">
        <v>0</v>
      </c>
      <c r="AV3593" s="2">
        <v>0</v>
      </c>
      <c r="AW3593" s="2">
        <v>0</v>
      </c>
      <c r="AX3593" s="2">
        <v>0</v>
      </c>
      <c r="AY3593" s="2">
        <v>0</v>
      </c>
      <c r="AZ3593" s="2">
        <v>0</v>
      </c>
      <c r="BA3593" s="2">
        <v>0</v>
      </c>
      <c r="BB3593" s="2">
        <v>0</v>
      </c>
      <c r="BC3593" s="2">
        <v>0</v>
      </c>
      <c r="BD3593" s="2">
        <v>0</v>
      </c>
      <c r="BE3593" s="2">
        <v>0</v>
      </c>
      <c r="BF3593" s="2">
        <v>0</v>
      </c>
      <c r="BG3593" s="2">
        <v>0</v>
      </c>
      <c r="BH3593" s="2">
        <v>0</v>
      </c>
      <c r="BI3593" s="2">
        <v>0</v>
      </c>
      <c r="BJ3593" s="2">
        <v>0</v>
      </c>
      <c r="BK3593" s="2">
        <v>0</v>
      </c>
      <c r="BL3593" s="2">
        <v>2</v>
      </c>
      <c r="BM3593" s="2">
        <v>2</v>
      </c>
      <c r="BN3593" s="2">
        <v>2</v>
      </c>
      <c r="BO3593" s="2">
        <v>4</v>
      </c>
      <c r="BP3593" s="2">
        <v>0</v>
      </c>
      <c r="BQ3593" s="2">
        <v>0</v>
      </c>
      <c r="BR3593" s="2">
        <v>0</v>
      </c>
      <c r="BS3593" s="2">
        <v>0</v>
      </c>
      <c r="BT3593" s="2">
        <v>2</v>
      </c>
      <c r="BU3593" s="2">
        <v>0</v>
      </c>
      <c r="BV3593" s="2">
        <v>0</v>
      </c>
      <c r="BW3593" s="2">
        <v>0</v>
      </c>
      <c r="BX3593" s="2">
        <v>0</v>
      </c>
      <c r="BY3593" s="2">
        <v>0</v>
      </c>
      <c r="BZ3593" s="2">
        <v>0</v>
      </c>
      <c r="CA3593" s="2">
        <v>0</v>
      </c>
      <c r="CB3593" s="2">
        <v>0</v>
      </c>
      <c r="CC3593" s="2">
        <v>0</v>
      </c>
      <c r="CD3593" s="2">
        <v>0</v>
      </c>
      <c r="CE3593" s="2">
        <v>0</v>
      </c>
      <c r="CF3593" s="2">
        <v>0</v>
      </c>
      <c r="CG3593" s="2">
        <v>0</v>
      </c>
      <c r="CH3593" s="2">
        <v>0</v>
      </c>
      <c r="CI3593" s="2">
        <v>0</v>
      </c>
      <c r="CJ3593" s="2">
        <v>0</v>
      </c>
      <c r="CK3593" s="2">
        <v>0</v>
      </c>
      <c r="CL3593" s="2">
        <v>0</v>
      </c>
    </row>
    <row r="3594" spans="1:90" x14ac:dyDescent="0.25">
      <c r="A3594" t="s">
        <v>115</v>
      </c>
      <c r="B3594">
        <v>10704</v>
      </c>
      <c r="C3594" t="s">
        <v>112</v>
      </c>
      <c r="D3594">
        <v>1</v>
      </c>
      <c r="E3594">
        <v>8</v>
      </c>
      <c r="F3594">
        <v>924039</v>
      </c>
      <c r="G3594">
        <v>35924039</v>
      </c>
      <c r="H3594" t="s">
        <v>18178</v>
      </c>
      <c r="I3594">
        <v>492</v>
      </c>
      <c r="J3594" t="s">
        <v>112</v>
      </c>
      <c r="K3594" t="s">
        <v>3538</v>
      </c>
      <c r="L3594">
        <v>1</v>
      </c>
      <c r="M3594" t="s">
        <v>112</v>
      </c>
      <c r="N3594">
        <v>6280130</v>
      </c>
      <c r="O3594" t="s">
        <v>92</v>
      </c>
      <c r="P3594" t="s">
        <v>15954</v>
      </c>
      <c r="Q3594">
        <v>47</v>
      </c>
      <c r="R3594">
        <v>11</v>
      </c>
      <c r="S3594">
        <v>36868829</v>
      </c>
      <c r="T3594">
        <v>36877157</v>
      </c>
      <c r="U3594" t="s">
        <v>18179</v>
      </c>
      <c r="V3594">
        <v>1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94</v>
      </c>
      <c r="AE3594" s="2">
        <v>116</v>
      </c>
      <c r="AF3594" s="2">
        <v>91</v>
      </c>
      <c r="AG3594" s="2">
        <v>36</v>
      </c>
      <c r="AH3594" s="2">
        <v>93</v>
      </c>
      <c r="AI3594" s="2">
        <v>67</v>
      </c>
      <c r="AJ3594" s="2">
        <v>50</v>
      </c>
      <c r="AK3594" s="2">
        <v>0</v>
      </c>
      <c r="AL3594" s="2">
        <v>0</v>
      </c>
      <c r="AM3594" s="2">
        <v>0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0</v>
      </c>
      <c r="AU3594" s="2">
        <v>0</v>
      </c>
      <c r="AV3594" s="2">
        <v>0</v>
      </c>
      <c r="AW3594" s="2">
        <v>0</v>
      </c>
      <c r="AX3594" s="2">
        <v>0</v>
      </c>
      <c r="AY3594" s="2">
        <v>0</v>
      </c>
      <c r="AZ3594" s="2">
        <v>0</v>
      </c>
      <c r="BA3594" s="2">
        <v>0</v>
      </c>
      <c r="BB3594" s="2">
        <v>0</v>
      </c>
      <c r="BC3594" s="2">
        <v>0</v>
      </c>
      <c r="BD3594" s="2">
        <v>0</v>
      </c>
      <c r="BE3594" s="2">
        <v>0</v>
      </c>
      <c r="BF3594" s="2">
        <v>0</v>
      </c>
      <c r="BG3594" s="2">
        <v>0</v>
      </c>
      <c r="BH3594" s="2">
        <v>0</v>
      </c>
      <c r="BI3594" s="2">
        <v>0</v>
      </c>
      <c r="BJ3594" s="2">
        <v>0</v>
      </c>
      <c r="BK3594" s="2">
        <v>0</v>
      </c>
      <c r="BL3594" s="2">
        <v>5</v>
      </c>
      <c r="BM3594" s="2">
        <v>6</v>
      </c>
      <c r="BN3594" s="2">
        <v>4</v>
      </c>
      <c r="BO3594" s="2">
        <v>1</v>
      </c>
      <c r="BP3594" s="2">
        <v>4</v>
      </c>
      <c r="BQ3594" s="2">
        <v>2</v>
      </c>
      <c r="BR3594" s="2">
        <v>4</v>
      </c>
      <c r="BS3594" s="2">
        <v>0</v>
      </c>
      <c r="BT3594" s="2">
        <v>0</v>
      </c>
      <c r="BU3594" s="2">
        <v>0</v>
      </c>
      <c r="BV3594" s="2">
        <v>0</v>
      </c>
      <c r="BW3594" s="2">
        <v>0</v>
      </c>
      <c r="BX3594" s="2">
        <v>0</v>
      </c>
      <c r="BY3594" s="2">
        <v>0</v>
      </c>
      <c r="BZ3594" s="2">
        <v>0</v>
      </c>
      <c r="CA3594" s="2">
        <v>0</v>
      </c>
      <c r="CB3594" s="2">
        <v>0</v>
      </c>
      <c r="CC3594" s="2">
        <v>0</v>
      </c>
      <c r="CD3594" s="2">
        <v>0</v>
      </c>
      <c r="CE3594" s="2">
        <v>0</v>
      </c>
      <c r="CF3594" s="2">
        <v>0</v>
      </c>
      <c r="CG3594" s="2">
        <v>0</v>
      </c>
      <c r="CH3594" s="2">
        <v>0</v>
      </c>
      <c r="CI3594" s="2">
        <v>0</v>
      </c>
      <c r="CJ3594" s="2">
        <v>0</v>
      </c>
      <c r="CK3594" s="2">
        <v>0</v>
      </c>
      <c r="CL3594" s="2">
        <v>0</v>
      </c>
    </row>
    <row r="3595" spans="1:90" x14ac:dyDescent="0.25">
      <c r="A3595" t="s">
        <v>115</v>
      </c>
      <c r="B3595">
        <v>10704</v>
      </c>
      <c r="C3595" t="s">
        <v>112</v>
      </c>
      <c r="D3595">
        <v>1</v>
      </c>
      <c r="E3595">
        <v>8</v>
      </c>
      <c r="F3595">
        <v>925627</v>
      </c>
      <c r="G3595">
        <v>35925627</v>
      </c>
      <c r="H3595" t="s">
        <v>12997</v>
      </c>
      <c r="I3595">
        <v>492</v>
      </c>
      <c r="J3595" t="s">
        <v>112</v>
      </c>
      <c r="K3595" t="s">
        <v>12998</v>
      </c>
      <c r="L3595">
        <v>1</v>
      </c>
      <c r="M3595" t="s">
        <v>112</v>
      </c>
      <c r="N3595">
        <v>6160165</v>
      </c>
      <c r="O3595" t="s">
        <v>102</v>
      </c>
      <c r="P3595" t="s">
        <v>12999</v>
      </c>
      <c r="Q3595">
        <v>27</v>
      </c>
      <c r="R3595">
        <v>11</v>
      </c>
      <c r="S3595">
        <v>35916301</v>
      </c>
      <c r="U3595" t="s">
        <v>13000</v>
      </c>
      <c r="V3595">
        <v>1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154</v>
      </c>
      <c r="AE3595" s="2">
        <v>235</v>
      </c>
      <c r="AF3595" s="2">
        <v>123</v>
      </c>
      <c r="AG3595" s="2">
        <v>36</v>
      </c>
      <c r="AH3595" s="2">
        <v>119</v>
      </c>
      <c r="AI3595" s="2">
        <v>87</v>
      </c>
      <c r="AJ3595" s="2">
        <v>72</v>
      </c>
      <c r="AK3595" s="2">
        <v>0</v>
      </c>
      <c r="AL3595" s="2">
        <v>0</v>
      </c>
      <c r="AM3595" s="2">
        <v>0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0</v>
      </c>
      <c r="AU3595" s="2">
        <v>0</v>
      </c>
      <c r="AV3595" s="2">
        <v>0</v>
      </c>
      <c r="AW3595" s="2">
        <v>0</v>
      </c>
      <c r="AX3595" s="2">
        <v>0</v>
      </c>
      <c r="AY3595" s="2">
        <v>0</v>
      </c>
      <c r="AZ3595" s="2">
        <v>0</v>
      </c>
      <c r="BA3595" s="2">
        <v>0</v>
      </c>
      <c r="BB3595" s="2">
        <v>0</v>
      </c>
      <c r="BC3595" s="2">
        <v>135</v>
      </c>
      <c r="BD3595" s="2">
        <v>0</v>
      </c>
      <c r="BE3595" s="2">
        <v>0</v>
      </c>
      <c r="BF3595" s="2">
        <v>0</v>
      </c>
      <c r="BG3595" s="2">
        <v>0</v>
      </c>
      <c r="BH3595" s="2">
        <v>0</v>
      </c>
      <c r="BI3595" s="2">
        <v>0</v>
      </c>
      <c r="BJ3595" s="2">
        <v>0</v>
      </c>
      <c r="BK3595" s="2">
        <v>0</v>
      </c>
      <c r="BL3595" s="2">
        <v>7</v>
      </c>
      <c r="BM3595" s="2">
        <v>10</v>
      </c>
      <c r="BN3595" s="2">
        <v>5</v>
      </c>
      <c r="BO3595" s="2">
        <v>2</v>
      </c>
      <c r="BP3595" s="2">
        <v>4</v>
      </c>
      <c r="BQ3595" s="2">
        <v>4</v>
      </c>
      <c r="BR3595" s="2">
        <v>4</v>
      </c>
      <c r="BS3595" s="2">
        <v>0</v>
      </c>
      <c r="BT3595" s="2">
        <v>0</v>
      </c>
      <c r="BU3595" s="2">
        <v>0</v>
      </c>
      <c r="BV3595" s="2">
        <v>0</v>
      </c>
      <c r="BW3595" s="2">
        <v>0</v>
      </c>
      <c r="BX3595" s="2">
        <v>0</v>
      </c>
      <c r="BY3595" s="2">
        <v>0</v>
      </c>
      <c r="BZ3595" s="2">
        <v>0</v>
      </c>
      <c r="CA3595" s="2">
        <v>0</v>
      </c>
      <c r="CB3595" s="2">
        <v>0</v>
      </c>
      <c r="CC3595" s="2">
        <v>0</v>
      </c>
      <c r="CD3595" s="2">
        <v>0</v>
      </c>
      <c r="CE3595" s="2">
        <v>0</v>
      </c>
      <c r="CF3595" s="2">
        <v>0</v>
      </c>
      <c r="CG3595" s="2">
        <v>0</v>
      </c>
      <c r="CH3595" s="2">
        <v>0</v>
      </c>
      <c r="CI3595" s="2">
        <v>0</v>
      </c>
      <c r="CJ3595" s="2">
        <v>0</v>
      </c>
      <c r="CK3595" s="2">
        <v>14</v>
      </c>
      <c r="CL3595" s="2">
        <v>0</v>
      </c>
    </row>
    <row r="3596" spans="1:90" x14ac:dyDescent="0.25">
      <c r="A3596" t="s">
        <v>115</v>
      </c>
      <c r="B3596">
        <v>10704</v>
      </c>
      <c r="C3596" t="s">
        <v>112</v>
      </c>
      <c r="D3596">
        <v>1</v>
      </c>
      <c r="E3596">
        <v>8</v>
      </c>
      <c r="F3596">
        <v>10674</v>
      </c>
      <c r="G3596">
        <v>35010674</v>
      </c>
      <c r="H3596" t="s">
        <v>12285</v>
      </c>
      <c r="I3596">
        <v>492</v>
      </c>
      <c r="J3596" t="s">
        <v>112</v>
      </c>
      <c r="K3596" t="s">
        <v>434</v>
      </c>
      <c r="L3596">
        <v>1</v>
      </c>
      <c r="M3596" t="s">
        <v>112</v>
      </c>
      <c r="N3596">
        <v>6233120</v>
      </c>
      <c r="O3596" t="s">
        <v>92</v>
      </c>
      <c r="P3596" t="s">
        <v>12069</v>
      </c>
      <c r="Q3596">
        <v>243</v>
      </c>
      <c r="R3596">
        <v>11</v>
      </c>
      <c r="S3596">
        <v>36866186</v>
      </c>
      <c r="T3596">
        <v>36876310</v>
      </c>
      <c r="U3596" t="s">
        <v>12286</v>
      </c>
      <c r="V3596">
        <v>1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134</v>
      </c>
      <c r="AE3596" s="2">
        <v>198</v>
      </c>
      <c r="AF3596" s="2">
        <v>150</v>
      </c>
      <c r="AG3596" s="2">
        <v>67</v>
      </c>
      <c r="AH3596" s="2">
        <v>166</v>
      </c>
      <c r="AI3596" s="2">
        <v>168</v>
      </c>
      <c r="AJ3596" s="2">
        <v>119</v>
      </c>
      <c r="AK3596" s="2">
        <v>0</v>
      </c>
      <c r="AL3596" s="2">
        <v>0</v>
      </c>
      <c r="AM3596" s="2">
        <v>0</v>
      </c>
      <c r="AN3596" s="2">
        <v>0</v>
      </c>
      <c r="AO3596" s="2">
        <v>0</v>
      </c>
      <c r="AP3596" s="2">
        <v>0</v>
      </c>
      <c r="AQ3596" s="2">
        <v>0</v>
      </c>
      <c r="AR3596" s="2">
        <v>124</v>
      </c>
      <c r="AS3596" s="2">
        <v>0</v>
      </c>
      <c r="AT3596" s="2">
        <v>0</v>
      </c>
      <c r="AU3596" s="2">
        <v>154</v>
      </c>
      <c r="AV3596" s="2">
        <v>0</v>
      </c>
      <c r="AW3596" s="2">
        <v>0</v>
      </c>
      <c r="AX3596" s="2">
        <v>0</v>
      </c>
      <c r="AY3596" s="2">
        <v>0</v>
      </c>
      <c r="AZ3596" s="2">
        <v>0</v>
      </c>
      <c r="BA3596" s="2">
        <v>0</v>
      </c>
      <c r="BB3596" s="2">
        <v>0</v>
      </c>
      <c r="BC3596" s="2">
        <v>60</v>
      </c>
      <c r="BD3596" s="2">
        <v>0</v>
      </c>
      <c r="BE3596" s="2">
        <v>0</v>
      </c>
      <c r="BF3596" s="2">
        <v>0</v>
      </c>
      <c r="BG3596" s="2">
        <v>0</v>
      </c>
      <c r="BH3596" s="2">
        <v>0</v>
      </c>
      <c r="BI3596" s="2">
        <v>0</v>
      </c>
      <c r="BJ3596" s="2">
        <v>0</v>
      </c>
      <c r="BK3596" s="2">
        <v>0</v>
      </c>
      <c r="BL3596" s="2">
        <v>8</v>
      </c>
      <c r="BM3596" s="2">
        <v>12</v>
      </c>
      <c r="BN3596" s="2">
        <v>8</v>
      </c>
      <c r="BO3596" s="2">
        <v>4</v>
      </c>
      <c r="BP3596" s="2">
        <v>10</v>
      </c>
      <c r="BQ3596" s="2">
        <v>10</v>
      </c>
      <c r="BR3596" s="2">
        <v>5</v>
      </c>
      <c r="BS3596" s="2">
        <v>0</v>
      </c>
      <c r="BT3596" s="2">
        <v>0</v>
      </c>
      <c r="BU3596" s="2">
        <v>0</v>
      </c>
      <c r="BV3596" s="2">
        <v>0</v>
      </c>
      <c r="BW3596" s="2">
        <v>0</v>
      </c>
      <c r="BX3596" s="2">
        <v>0</v>
      </c>
      <c r="BY3596" s="2">
        <v>0</v>
      </c>
      <c r="BZ3596" s="2">
        <v>5</v>
      </c>
      <c r="CA3596" s="2">
        <v>0</v>
      </c>
      <c r="CB3596" s="2">
        <v>0</v>
      </c>
      <c r="CC3596" s="2">
        <v>6</v>
      </c>
      <c r="CD3596" s="2">
        <v>0</v>
      </c>
      <c r="CE3596" s="2">
        <v>0</v>
      </c>
      <c r="CF3596" s="2">
        <v>0</v>
      </c>
      <c r="CG3596" s="2">
        <v>0</v>
      </c>
      <c r="CH3596" s="2">
        <v>0</v>
      </c>
      <c r="CI3596" s="2">
        <v>0</v>
      </c>
      <c r="CJ3596" s="2">
        <v>0</v>
      </c>
      <c r="CK3596" s="2">
        <v>4</v>
      </c>
      <c r="CL3596" s="2">
        <v>0</v>
      </c>
    </row>
    <row r="3597" spans="1:90" x14ac:dyDescent="0.25">
      <c r="A3597" t="s">
        <v>115</v>
      </c>
      <c r="B3597">
        <v>10704</v>
      </c>
      <c r="C3597" t="s">
        <v>112</v>
      </c>
      <c r="D3597">
        <v>1</v>
      </c>
      <c r="E3597">
        <v>8</v>
      </c>
      <c r="F3597">
        <v>10686</v>
      </c>
      <c r="G3597">
        <v>35010686</v>
      </c>
      <c r="H3597" t="s">
        <v>15683</v>
      </c>
      <c r="I3597">
        <v>492</v>
      </c>
      <c r="J3597" t="s">
        <v>112</v>
      </c>
      <c r="K3597" t="s">
        <v>3064</v>
      </c>
      <c r="L3597">
        <v>1</v>
      </c>
      <c r="M3597" t="s">
        <v>112</v>
      </c>
      <c r="N3597">
        <v>6142100</v>
      </c>
      <c r="O3597" t="s">
        <v>92</v>
      </c>
      <c r="P3597" t="s">
        <v>15684</v>
      </c>
      <c r="Q3597">
        <v>1000</v>
      </c>
      <c r="R3597">
        <v>11</v>
      </c>
      <c r="S3597">
        <v>36092565</v>
      </c>
      <c r="T3597">
        <v>36943513</v>
      </c>
      <c r="U3597" t="s">
        <v>15685</v>
      </c>
      <c r="V3597">
        <v>1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192</v>
      </c>
      <c r="AE3597" s="2">
        <v>261</v>
      </c>
      <c r="AF3597" s="2">
        <v>207</v>
      </c>
      <c r="AG3597" s="2">
        <v>68</v>
      </c>
      <c r="AH3597" s="2">
        <v>140</v>
      </c>
      <c r="AI3597" s="2">
        <v>141</v>
      </c>
      <c r="AJ3597" s="2">
        <v>136</v>
      </c>
      <c r="AK3597" s="2">
        <v>0</v>
      </c>
      <c r="AL3597" s="2">
        <v>0</v>
      </c>
      <c r="AM3597" s="2">
        <v>0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0</v>
      </c>
      <c r="AU3597" s="2">
        <v>0</v>
      </c>
      <c r="AV3597" s="2">
        <v>0</v>
      </c>
      <c r="AW3597" s="2">
        <v>0</v>
      </c>
      <c r="AX3597" s="2">
        <v>0</v>
      </c>
      <c r="AY3597" s="2">
        <v>0</v>
      </c>
      <c r="AZ3597" s="2">
        <v>0</v>
      </c>
      <c r="BA3597" s="2">
        <v>0</v>
      </c>
      <c r="BB3597" s="2">
        <v>0</v>
      </c>
      <c r="BC3597" s="2">
        <v>152</v>
      </c>
      <c r="BD3597" s="2">
        <v>0</v>
      </c>
      <c r="BE3597" s="2">
        <v>0</v>
      </c>
      <c r="BF3597" s="2">
        <v>0</v>
      </c>
      <c r="BG3597" s="2">
        <v>0</v>
      </c>
      <c r="BH3597" s="2">
        <v>0</v>
      </c>
      <c r="BI3597" s="2">
        <v>0</v>
      </c>
      <c r="BJ3597" s="2">
        <v>0</v>
      </c>
      <c r="BK3597" s="2">
        <v>0</v>
      </c>
      <c r="BL3597" s="2">
        <v>8</v>
      </c>
      <c r="BM3597" s="2">
        <v>10</v>
      </c>
      <c r="BN3597" s="2">
        <v>7</v>
      </c>
      <c r="BO3597" s="2">
        <v>4</v>
      </c>
      <c r="BP3597" s="2">
        <v>6</v>
      </c>
      <c r="BQ3597" s="2">
        <v>5</v>
      </c>
      <c r="BR3597" s="2">
        <v>8</v>
      </c>
      <c r="BS3597" s="2">
        <v>0</v>
      </c>
      <c r="BT3597" s="2">
        <v>0</v>
      </c>
      <c r="BU3597" s="2">
        <v>0</v>
      </c>
      <c r="BV3597" s="2">
        <v>0</v>
      </c>
      <c r="BW3597" s="2">
        <v>0</v>
      </c>
      <c r="BX3597" s="2">
        <v>0</v>
      </c>
      <c r="BY3597" s="2">
        <v>0</v>
      </c>
      <c r="BZ3597" s="2">
        <v>0</v>
      </c>
      <c r="CA3597" s="2">
        <v>0</v>
      </c>
      <c r="CB3597" s="2">
        <v>0</v>
      </c>
      <c r="CC3597" s="2">
        <v>0</v>
      </c>
      <c r="CD3597" s="2">
        <v>0</v>
      </c>
      <c r="CE3597" s="2">
        <v>0</v>
      </c>
      <c r="CF3597" s="2">
        <v>0</v>
      </c>
      <c r="CG3597" s="2">
        <v>0</v>
      </c>
      <c r="CH3597" s="2">
        <v>0</v>
      </c>
      <c r="CI3597" s="2">
        <v>0</v>
      </c>
      <c r="CJ3597" s="2">
        <v>0</v>
      </c>
      <c r="CK3597" s="2">
        <v>8</v>
      </c>
      <c r="CL3597" s="2">
        <v>0</v>
      </c>
    </row>
    <row r="3598" spans="1:90" x14ac:dyDescent="0.25">
      <c r="A3598" t="s">
        <v>115</v>
      </c>
      <c r="B3598">
        <v>10704</v>
      </c>
      <c r="C3598" t="s">
        <v>112</v>
      </c>
      <c r="D3598">
        <v>1</v>
      </c>
      <c r="E3598">
        <v>8</v>
      </c>
      <c r="F3598">
        <v>10820</v>
      </c>
      <c r="G3598">
        <v>35010820</v>
      </c>
      <c r="H3598" t="s">
        <v>6373</v>
      </c>
      <c r="I3598">
        <v>492</v>
      </c>
      <c r="J3598" t="s">
        <v>112</v>
      </c>
      <c r="K3598" t="s">
        <v>6374</v>
      </c>
      <c r="L3598">
        <v>1</v>
      </c>
      <c r="M3598" t="s">
        <v>112</v>
      </c>
      <c r="N3598">
        <v>6120280</v>
      </c>
      <c r="O3598" t="s">
        <v>92</v>
      </c>
      <c r="P3598" t="s">
        <v>6375</v>
      </c>
      <c r="Q3598">
        <v>136</v>
      </c>
      <c r="R3598">
        <v>11</v>
      </c>
      <c r="S3598">
        <v>36540861</v>
      </c>
      <c r="T3598">
        <v>36823253</v>
      </c>
      <c r="U3598" t="s">
        <v>6376</v>
      </c>
      <c r="V3598">
        <v>1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126</v>
      </c>
      <c r="AE3598" s="2">
        <v>156</v>
      </c>
      <c r="AF3598" s="2">
        <v>160</v>
      </c>
      <c r="AG3598" s="2">
        <v>63</v>
      </c>
      <c r="AH3598" s="2">
        <v>189</v>
      </c>
      <c r="AI3598" s="2">
        <v>233</v>
      </c>
      <c r="AJ3598" s="2">
        <v>217</v>
      </c>
      <c r="AK3598" s="2">
        <v>0</v>
      </c>
      <c r="AL3598" s="2">
        <v>0</v>
      </c>
      <c r="AM3598" s="2">
        <v>0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0</v>
      </c>
      <c r="AU3598" s="2">
        <v>0</v>
      </c>
      <c r="AV3598" s="2">
        <v>0</v>
      </c>
      <c r="AW3598" s="2">
        <v>0</v>
      </c>
      <c r="AX3598" s="2">
        <v>0</v>
      </c>
      <c r="AY3598" s="2">
        <v>0</v>
      </c>
      <c r="AZ3598" s="2">
        <v>0</v>
      </c>
      <c r="BA3598" s="2">
        <v>0</v>
      </c>
      <c r="BB3598" s="2">
        <v>0</v>
      </c>
      <c r="BC3598" s="2">
        <v>160</v>
      </c>
      <c r="BD3598" s="2">
        <v>0</v>
      </c>
      <c r="BE3598" s="2">
        <v>0</v>
      </c>
      <c r="BF3598" s="2">
        <v>0</v>
      </c>
      <c r="BG3598" s="2">
        <v>0</v>
      </c>
      <c r="BH3598" s="2">
        <v>0</v>
      </c>
      <c r="BI3598" s="2">
        <v>0</v>
      </c>
      <c r="BJ3598" s="2">
        <v>0</v>
      </c>
      <c r="BK3598" s="2">
        <v>0</v>
      </c>
      <c r="BL3598" s="2">
        <v>6</v>
      </c>
      <c r="BM3598" s="2">
        <v>6</v>
      </c>
      <c r="BN3598" s="2">
        <v>5</v>
      </c>
      <c r="BO3598" s="2">
        <v>4</v>
      </c>
      <c r="BP3598" s="2">
        <v>6</v>
      </c>
      <c r="BQ3598" s="2">
        <v>8</v>
      </c>
      <c r="BR3598" s="2">
        <v>7</v>
      </c>
      <c r="BS3598" s="2">
        <v>0</v>
      </c>
      <c r="BT3598" s="2">
        <v>0</v>
      </c>
      <c r="BU3598" s="2">
        <v>0</v>
      </c>
      <c r="BV3598" s="2">
        <v>0</v>
      </c>
      <c r="BW3598" s="2">
        <v>0</v>
      </c>
      <c r="BX3598" s="2">
        <v>0</v>
      </c>
      <c r="BY3598" s="2">
        <v>0</v>
      </c>
      <c r="BZ3598" s="2">
        <v>0</v>
      </c>
      <c r="CA3598" s="2">
        <v>0</v>
      </c>
      <c r="CB3598" s="2">
        <v>0</v>
      </c>
      <c r="CC3598" s="2">
        <v>0</v>
      </c>
      <c r="CD3598" s="2">
        <v>0</v>
      </c>
      <c r="CE3598" s="2">
        <v>0</v>
      </c>
      <c r="CF3598" s="2">
        <v>0</v>
      </c>
      <c r="CG3598" s="2">
        <v>0</v>
      </c>
      <c r="CH3598" s="2">
        <v>0</v>
      </c>
      <c r="CI3598" s="2">
        <v>0</v>
      </c>
      <c r="CJ3598" s="2">
        <v>0</v>
      </c>
      <c r="CK3598" s="2">
        <v>10</v>
      </c>
      <c r="CL3598" s="2">
        <v>0</v>
      </c>
    </row>
    <row r="3599" spans="1:90" x14ac:dyDescent="0.25">
      <c r="A3599" t="s">
        <v>115</v>
      </c>
      <c r="B3599">
        <v>10704</v>
      </c>
      <c r="C3599" t="s">
        <v>112</v>
      </c>
      <c r="D3599">
        <v>1</v>
      </c>
      <c r="E3599">
        <v>8</v>
      </c>
      <c r="F3599">
        <v>904740</v>
      </c>
      <c r="G3599">
        <v>35904740</v>
      </c>
      <c r="H3599" t="s">
        <v>9991</v>
      </c>
      <c r="I3599">
        <v>492</v>
      </c>
      <c r="J3599" t="s">
        <v>112</v>
      </c>
      <c r="K3599" t="s">
        <v>9992</v>
      </c>
      <c r="L3599">
        <v>1</v>
      </c>
      <c r="M3599" t="s">
        <v>112</v>
      </c>
      <c r="N3599">
        <v>6263270</v>
      </c>
      <c r="O3599" t="s">
        <v>102</v>
      </c>
      <c r="P3599" t="s">
        <v>9993</v>
      </c>
      <c r="Q3599">
        <v>90</v>
      </c>
      <c r="R3599">
        <v>11</v>
      </c>
      <c r="S3599">
        <v>36860329</v>
      </c>
      <c r="T3599">
        <v>36867381</v>
      </c>
      <c r="U3599" t="s">
        <v>9994</v>
      </c>
      <c r="V3599">
        <v>1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239</v>
      </c>
      <c r="AE3599" s="2">
        <v>276</v>
      </c>
      <c r="AF3599" s="2">
        <v>204</v>
      </c>
      <c r="AG3599" s="2">
        <v>112</v>
      </c>
      <c r="AH3599" s="2">
        <v>231</v>
      </c>
      <c r="AI3599" s="2">
        <v>271</v>
      </c>
      <c r="AJ3599" s="2">
        <v>244</v>
      </c>
      <c r="AK3599" s="2">
        <v>0</v>
      </c>
      <c r="AL3599" s="2">
        <v>0</v>
      </c>
      <c r="AM3599" s="2">
        <v>0</v>
      </c>
      <c r="AN3599" s="2">
        <v>0</v>
      </c>
      <c r="AO3599" s="2">
        <v>0</v>
      </c>
      <c r="AP3599" s="2">
        <v>0</v>
      </c>
      <c r="AQ3599" s="2">
        <v>0</v>
      </c>
      <c r="AR3599" s="2">
        <v>228</v>
      </c>
      <c r="AS3599" s="2">
        <v>0</v>
      </c>
      <c r="AT3599" s="2">
        <v>0</v>
      </c>
      <c r="AU3599" s="2">
        <v>230</v>
      </c>
      <c r="AV3599" s="2">
        <v>0</v>
      </c>
      <c r="AW3599" s="2">
        <v>0</v>
      </c>
      <c r="AX3599" s="2">
        <v>0</v>
      </c>
      <c r="AY3599" s="2">
        <v>0</v>
      </c>
      <c r="AZ3599" s="2">
        <v>0</v>
      </c>
      <c r="BA3599" s="2">
        <v>0</v>
      </c>
      <c r="BB3599" s="2">
        <v>0</v>
      </c>
      <c r="BC3599" s="2">
        <v>0</v>
      </c>
      <c r="BD3599" s="2">
        <v>0</v>
      </c>
      <c r="BE3599" s="2">
        <v>0</v>
      </c>
      <c r="BF3599" s="2">
        <v>0</v>
      </c>
      <c r="BG3599" s="2">
        <v>0</v>
      </c>
      <c r="BH3599" s="2">
        <v>0</v>
      </c>
      <c r="BI3599" s="2">
        <v>0</v>
      </c>
      <c r="BJ3599" s="2">
        <v>0</v>
      </c>
      <c r="BK3599" s="2">
        <v>0</v>
      </c>
      <c r="BL3599" s="2">
        <v>9</v>
      </c>
      <c r="BM3599" s="2">
        <v>11</v>
      </c>
      <c r="BN3599" s="2">
        <v>10</v>
      </c>
      <c r="BO3599" s="2">
        <v>4</v>
      </c>
      <c r="BP3599" s="2">
        <v>8</v>
      </c>
      <c r="BQ3599" s="2">
        <v>11</v>
      </c>
      <c r="BR3599" s="2">
        <v>9</v>
      </c>
      <c r="BS3599" s="2">
        <v>0</v>
      </c>
      <c r="BT3599" s="2">
        <v>0</v>
      </c>
      <c r="BU3599" s="2">
        <v>0</v>
      </c>
      <c r="BV3599" s="2">
        <v>0</v>
      </c>
      <c r="BW3599" s="2">
        <v>0</v>
      </c>
      <c r="BX3599" s="2">
        <v>0</v>
      </c>
      <c r="BY3599" s="2">
        <v>0</v>
      </c>
      <c r="BZ3599" s="2">
        <v>7</v>
      </c>
      <c r="CA3599" s="2">
        <v>0</v>
      </c>
      <c r="CB3599" s="2">
        <v>0</v>
      </c>
      <c r="CC3599" s="2">
        <v>8</v>
      </c>
      <c r="CD3599" s="2">
        <v>0</v>
      </c>
      <c r="CE3599" s="2">
        <v>0</v>
      </c>
      <c r="CF3599" s="2">
        <v>0</v>
      </c>
      <c r="CG3599" s="2">
        <v>0</v>
      </c>
      <c r="CH3599" s="2">
        <v>0</v>
      </c>
      <c r="CI3599" s="2">
        <v>0</v>
      </c>
      <c r="CJ3599" s="2">
        <v>0</v>
      </c>
      <c r="CK3599" s="2">
        <v>0</v>
      </c>
      <c r="CL3599" s="2">
        <v>0</v>
      </c>
    </row>
    <row r="3600" spans="1:90" x14ac:dyDescent="0.25">
      <c r="A3600" t="s">
        <v>115</v>
      </c>
      <c r="B3600">
        <v>10704</v>
      </c>
      <c r="C3600" t="s">
        <v>112</v>
      </c>
      <c r="D3600">
        <v>1</v>
      </c>
      <c r="E3600">
        <v>8</v>
      </c>
      <c r="F3600">
        <v>10790</v>
      </c>
      <c r="G3600">
        <v>35010790</v>
      </c>
      <c r="H3600" t="s">
        <v>13711</v>
      </c>
      <c r="I3600">
        <v>492</v>
      </c>
      <c r="J3600" t="s">
        <v>112</v>
      </c>
      <c r="K3600" t="s">
        <v>925</v>
      </c>
      <c r="L3600">
        <v>1</v>
      </c>
      <c r="M3600" t="s">
        <v>112</v>
      </c>
      <c r="N3600">
        <v>6243000</v>
      </c>
      <c r="O3600" t="s">
        <v>102</v>
      </c>
      <c r="P3600" t="s">
        <v>13712</v>
      </c>
      <c r="Q3600">
        <v>560</v>
      </c>
      <c r="R3600">
        <v>11</v>
      </c>
      <c r="S3600">
        <v>36861671</v>
      </c>
      <c r="T3600">
        <v>36863167</v>
      </c>
      <c r="U3600" t="s">
        <v>13713</v>
      </c>
      <c r="V3600">
        <v>1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97</v>
      </c>
      <c r="AE3600" s="2">
        <v>133</v>
      </c>
      <c r="AF3600" s="2">
        <v>96</v>
      </c>
      <c r="AG3600" s="2">
        <v>73</v>
      </c>
      <c r="AH3600" s="2">
        <v>115</v>
      </c>
      <c r="AI3600" s="2">
        <v>79</v>
      </c>
      <c r="AJ3600" s="2">
        <v>82</v>
      </c>
      <c r="AK3600" s="2">
        <v>0</v>
      </c>
      <c r="AL3600" s="2">
        <v>0</v>
      </c>
      <c r="AM3600" s="2">
        <v>0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0</v>
      </c>
      <c r="AU3600" s="2">
        <v>0</v>
      </c>
      <c r="AV3600" s="2">
        <v>0</v>
      </c>
      <c r="AW3600" s="2">
        <v>0</v>
      </c>
      <c r="AX3600" s="2">
        <v>0</v>
      </c>
      <c r="AY3600" s="2">
        <v>0</v>
      </c>
      <c r="AZ3600" s="2">
        <v>0</v>
      </c>
      <c r="BA3600" s="2">
        <v>0</v>
      </c>
      <c r="BB3600" s="2">
        <v>0</v>
      </c>
      <c r="BC3600" s="2">
        <v>144</v>
      </c>
      <c r="BD3600" s="2">
        <v>0</v>
      </c>
      <c r="BE3600" s="2">
        <v>0</v>
      </c>
      <c r="BF3600" s="2">
        <v>0</v>
      </c>
      <c r="BG3600" s="2">
        <v>0</v>
      </c>
      <c r="BH3600" s="2">
        <v>0</v>
      </c>
      <c r="BI3600" s="2">
        <v>0</v>
      </c>
      <c r="BJ3600" s="2">
        <v>0</v>
      </c>
      <c r="BK3600" s="2">
        <v>0</v>
      </c>
      <c r="BL3600" s="2">
        <v>7</v>
      </c>
      <c r="BM3600" s="2">
        <v>5</v>
      </c>
      <c r="BN3600" s="2">
        <v>3</v>
      </c>
      <c r="BO3600" s="2">
        <v>4</v>
      </c>
      <c r="BP3600" s="2">
        <v>6</v>
      </c>
      <c r="BQ3600" s="2">
        <v>4</v>
      </c>
      <c r="BR3600" s="2">
        <v>5</v>
      </c>
      <c r="BS3600" s="2">
        <v>0</v>
      </c>
      <c r="BT3600" s="2">
        <v>0</v>
      </c>
      <c r="BU3600" s="2">
        <v>0</v>
      </c>
      <c r="BV3600" s="2">
        <v>0</v>
      </c>
      <c r="BW3600" s="2">
        <v>0</v>
      </c>
      <c r="BX3600" s="2">
        <v>0</v>
      </c>
      <c r="BY3600" s="2">
        <v>0</v>
      </c>
      <c r="BZ3600" s="2">
        <v>0</v>
      </c>
      <c r="CA3600" s="2">
        <v>0</v>
      </c>
      <c r="CB3600" s="2">
        <v>0</v>
      </c>
      <c r="CC3600" s="2">
        <v>0</v>
      </c>
      <c r="CD3600" s="2">
        <v>0</v>
      </c>
      <c r="CE3600" s="2">
        <v>0</v>
      </c>
      <c r="CF3600" s="2">
        <v>0</v>
      </c>
      <c r="CG3600" s="2">
        <v>0</v>
      </c>
      <c r="CH3600" s="2">
        <v>0</v>
      </c>
      <c r="CI3600" s="2">
        <v>0</v>
      </c>
      <c r="CJ3600" s="2">
        <v>0</v>
      </c>
      <c r="CK3600" s="2">
        <v>9</v>
      </c>
      <c r="CL3600" s="2">
        <v>0</v>
      </c>
    </row>
    <row r="3601" spans="1:90" x14ac:dyDescent="0.25">
      <c r="A3601" t="s">
        <v>115</v>
      </c>
      <c r="B3601">
        <v>10704</v>
      </c>
      <c r="C3601" t="s">
        <v>112</v>
      </c>
      <c r="D3601">
        <v>1</v>
      </c>
      <c r="E3601">
        <v>8</v>
      </c>
      <c r="F3601">
        <v>11113</v>
      </c>
      <c r="G3601">
        <v>35011113</v>
      </c>
      <c r="H3601" t="s">
        <v>14910</v>
      </c>
      <c r="I3601">
        <v>492</v>
      </c>
      <c r="J3601" t="s">
        <v>112</v>
      </c>
      <c r="K3601" t="s">
        <v>3538</v>
      </c>
      <c r="L3601">
        <v>1</v>
      </c>
      <c r="M3601" t="s">
        <v>112</v>
      </c>
      <c r="N3601">
        <v>6290050</v>
      </c>
      <c r="O3601" t="s">
        <v>92</v>
      </c>
      <c r="P3601" t="s">
        <v>14911</v>
      </c>
      <c r="Q3601">
        <v>276</v>
      </c>
      <c r="R3601">
        <v>11</v>
      </c>
      <c r="S3601">
        <v>36866391</v>
      </c>
      <c r="T3601">
        <v>36971422</v>
      </c>
      <c r="U3601" t="s">
        <v>14912</v>
      </c>
      <c r="V3601">
        <v>1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94</v>
      </c>
      <c r="AE3601" s="2">
        <v>67</v>
      </c>
      <c r="AF3601" s="2">
        <v>68</v>
      </c>
      <c r="AG3601" s="2">
        <v>34</v>
      </c>
      <c r="AH3601" s="2">
        <v>90</v>
      </c>
      <c r="AI3601" s="2">
        <v>72</v>
      </c>
      <c r="AJ3601" s="2">
        <v>121</v>
      </c>
      <c r="AK3601" s="2">
        <v>0</v>
      </c>
      <c r="AL3601" s="2">
        <v>0</v>
      </c>
      <c r="AM3601" s="2">
        <v>0</v>
      </c>
      <c r="AN3601" s="2">
        <v>0</v>
      </c>
      <c r="AO3601" s="2">
        <v>0</v>
      </c>
      <c r="AP3601" s="2">
        <v>0</v>
      </c>
      <c r="AQ3601" s="2">
        <v>0</v>
      </c>
      <c r="AR3601" s="2">
        <v>39</v>
      </c>
      <c r="AS3601" s="2">
        <v>0</v>
      </c>
      <c r="AT3601" s="2">
        <v>0</v>
      </c>
      <c r="AU3601" s="2">
        <v>164</v>
      </c>
      <c r="AV3601" s="2">
        <v>0</v>
      </c>
      <c r="AW3601" s="2">
        <v>0</v>
      </c>
      <c r="AX3601" s="2">
        <v>0</v>
      </c>
      <c r="AY3601" s="2">
        <v>0</v>
      </c>
      <c r="AZ3601" s="2">
        <v>0</v>
      </c>
      <c r="BA3601" s="2">
        <v>0</v>
      </c>
      <c r="BB3601" s="2">
        <v>0</v>
      </c>
      <c r="BC3601" s="2">
        <v>98</v>
      </c>
      <c r="BD3601" s="2">
        <v>0</v>
      </c>
      <c r="BE3601" s="2">
        <v>0</v>
      </c>
      <c r="BF3601" s="2">
        <v>0</v>
      </c>
      <c r="BG3601" s="2">
        <v>0</v>
      </c>
      <c r="BH3601" s="2">
        <v>0</v>
      </c>
      <c r="BI3601" s="2">
        <v>0</v>
      </c>
      <c r="BJ3601" s="2">
        <v>0</v>
      </c>
      <c r="BK3601" s="2">
        <v>0</v>
      </c>
      <c r="BL3601" s="2">
        <v>3</v>
      </c>
      <c r="BM3601" s="2">
        <v>2</v>
      </c>
      <c r="BN3601" s="2">
        <v>2</v>
      </c>
      <c r="BO3601" s="2">
        <v>1</v>
      </c>
      <c r="BP3601" s="2">
        <v>4</v>
      </c>
      <c r="BQ3601" s="2">
        <v>3</v>
      </c>
      <c r="BR3601" s="2">
        <v>4</v>
      </c>
      <c r="BS3601" s="2">
        <v>0</v>
      </c>
      <c r="BT3601" s="2">
        <v>0</v>
      </c>
      <c r="BU3601" s="2">
        <v>0</v>
      </c>
      <c r="BV3601" s="2">
        <v>0</v>
      </c>
      <c r="BW3601" s="2">
        <v>0</v>
      </c>
      <c r="BX3601" s="2">
        <v>0</v>
      </c>
      <c r="BY3601" s="2">
        <v>0</v>
      </c>
      <c r="BZ3601" s="2">
        <v>2</v>
      </c>
      <c r="CA3601" s="2">
        <v>0</v>
      </c>
      <c r="CB3601" s="2">
        <v>0</v>
      </c>
      <c r="CC3601" s="2">
        <v>6</v>
      </c>
      <c r="CD3601" s="2">
        <v>0</v>
      </c>
      <c r="CE3601" s="2">
        <v>0</v>
      </c>
      <c r="CF3601" s="2">
        <v>0</v>
      </c>
      <c r="CG3601" s="2">
        <v>0</v>
      </c>
      <c r="CH3601" s="2">
        <v>0</v>
      </c>
      <c r="CI3601" s="2">
        <v>0</v>
      </c>
      <c r="CJ3601" s="2">
        <v>0</v>
      </c>
      <c r="CK3601" s="2">
        <v>5</v>
      </c>
      <c r="CL3601" s="2">
        <v>0</v>
      </c>
    </row>
    <row r="3602" spans="1:90" x14ac:dyDescent="0.25">
      <c r="A3602" t="s">
        <v>115</v>
      </c>
      <c r="B3602">
        <v>10704</v>
      </c>
      <c r="C3602" t="s">
        <v>112</v>
      </c>
      <c r="D3602">
        <v>1</v>
      </c>
      <c r="E3602">
        <v>8</v>
      </c>
      <c r="F3602">
        <v>38738</v>
      </c>
      <c r="G3602">
        <v>35038738</v>
      </c>
      <c r="H3602" t="s">
        <v>8509</v>
      </c>
      <c r="I3602">
        <v>492</v>
      </c>
      <c r="J3602" t="s">
        <v>112</v>
      </c>
      <c r="K3602" t="s">
        <v>3799</v>
      </c>
      <c r="L3602">
        <v>1</v>
      </c>
      <c r="M3602" t="s">
        <v>112</v>
      </c>
      <c r="N3602">
        <v>6240170</v>
      </c>
      <c r="O3602" t="s">
        <v>92</v>
      </c>
      <c r="P3602" t="s">
        <v>2585</v>
      </c>
      <c r="Q3602">
        <v>137</v>
      </c>
      <c r="R3602">
        <v>11</v>
      </c>
      <c r="S3602">
        <v>36020872</v>
      </c>
      <c r="T3602">
        <v>36865068</v>
      </c>
      <c r="U3602" t="s">
        <v>8510</v>
      </c>
      <c r="V3602">
        <v>1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161</v>
      </c>
      <c r="AE3602" s="2">
        <v>171</v>
      </c>
      <c r="AF3602" s="2">
        <v>128</v>
      </c>
      <c r="AG3602" s="2">
        <v>91</v>
      </c>
      <c r="AH3602" s="2">
        <v>174</v>
      </c>
      <c r="AI3602" s="2">
        <v>191</v>
      </c>
      <c r="AJ3602" s="2">
        <v>204</v>
      </c>
      <c r="AK3602" s="2">
        <v>0</v>
      </c>
      <c r="AL3602" s="2">
        <v>0</v>
      </c>
      <c r="AM3602" s="2">
        <v>0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0</v>
      </c>
      <c r="AU3602" s="2">
        <v>0</v>
      </c>
      <c r="AV3602" s="2">
        <v>0</v>
      </c>
      <c r="AW3602" s="2">
        <v>0</v>
      </c>
      <c r="AX3602" s="2">
        <v>0</v>
      </c>
      <c r="AY3602" s="2">
        <v>0</v>
      </c>
      <c r="AZ3602" s="2">
        <v>0</v>
      </c>
      <c r="BA3602" s="2">
        <v>0</v>
      </c>
      <c r="BB3602" s="2">
        <v>0</v>
      </c>
      <c r="BC3602" s="2">
        <v>107</v>
      </c>
      <c r="BD3602" s="2">
        <v>0</v>
      </c>
      <c r="BE3602" s="2">
        <v>0</v>
      </c>
      <c r="BF3602" s="2">
        <v>0</v>
      </c>
      <c r="BG3602" s="2">
        <v>0</v>
      </c>
      <c r="BH3602" s="2">
        <v>0</v>
      </c>
      <c r="BI3602" s="2">
        <v>0</v>
      </c>
      <c r="BJ3602" s="2">
        <v>0</v>
      </c>
      <c r="BK3602" s="2">
        <v>0</v>
      </c>
      <c r="BL3602" s="2">
        <v>7</v>
      </c>
      <c r="BM3602" s="2">
        <v>7</v>
      </c>
      <c r="BN3602" s="2">
        <v>6</v>
      </c>
      <c r="BO3602" s="2">
        <v>4</v>
      </c>
      <c r="BP3602" s="2">
        <v>9</v>
      </c>
      <c r="BQ3602" s="2">
        <v>8</v>
      </c>
      <c r="BR3602" s="2">
        <v>9</v>
      </c>
      <c r="BS3602" s="2">
        <v>0</v>
      </c>
      <c r="BT3602" s="2">
        <v>0</v>
      </c>
      <c r="BU3602" s="2">
        <v>0</v>
      </c>
      <c r="BV3602" s="2">
        <v>0</v>
      </c>
      <c r="BW3602" s="2">
        <v>0</v>
      </c>
      <c r="BX3602" s="2">
        <v>0</v>
      </c>
      <c r="BY3602" s="2">
        <v>0</v>
      </c>
      <c r="BZ3602" s="2">
        <v>0</v>
      </c>
      <c r="CA3602" s="2">
        <v>0</v>
      </c>
      <c r="CB3602" s="2">
        <v>0</v>
      </c>
      <c r="CC3602" s="2">
        <v>0</v>
      </c>
      <c r="CD3602" s="2">
        <v>0</v>
      </c>
      <c r="CE3602" s="2">
        <v>0</v>
      </c>
      <c r="CF3602" s="2">
        <v>0</v>
      </c>
      <c r="CG3602" s="2">
        <v>0</v>
      </c>
      <c r="CH3602" s="2">
        <v>0</v>
      </c>
      <c r="CI3602" s="2">
        <v>0</v>
      </c>
      <c r="CJ3602" s="2">
        <v>0</v>
      </c>
      <c r="CK3602" s="2">
        <v>7</v>
      </c>
      <c r="CL3602" s="2">
        <v>0</v>
      </c>
    </row>
    <row r="3603" spans="1:90" x14ac:dyDescent="0.25">
      <c r="A3603" t="s">
        <v>115</v>
      </c>
      <c r="B3603">
        <v>10704</v>
      </c>
      <c r="C3603" t="s">
        <v>112</v>
      </c>
      <c r="D3603">
        <v>1</v>
      </c>
      <c r="E3603">
        <v>8</v>
      </c>
      <c r="F3603">
        <v>910442</v>
      </c>
      <c r="G3603">
        <v>35910442</v>
      </c>
      <c r="H3603" t="s">
        <v>15510</v>
      </c>
      <c r="I3603">
        <v>492</v>
      </c>
      <c r="J3603" t="s">
        <v>112</v>
      </c>
      <c r="K3603" t="s">
        <v>1970</v>
      </c>
      <c r="L3603">
        <v>1</v>
      </c>
      <c r="M3603" t="s">
        <v>112</v>
      </c>
      <c r="N3603">
        <v>6172000</v>
      </c>
      <c r="O3603" t="s">
        <v>102</v>
      </c>
      <c r="P3603" t="s">
        <v>7505</v>
      </c>
      <c r="Q3603" t="s">
        <v>127</v>
      </c>
      <c r="R3603">
        <v>11</v>
      </c>
      <c r="S3603">
        <v>36084139</v>
      </c>
      <c r="T3603">
        <v>36950793</v>
      </c>
      <c r="U3603" t="s">
        <v>15511</v>
      </c>
      <c r="V3603">
        <v>1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101</v>
      </c>
      <c r="AE3603" s="2">
        <v>168</v>
      </c>
      <c r="AF3603" s="2">
        <v>102</v>
      </c>
      <c r="AG3603" s="2">
        <v>66</v>
      </c>
      <c r="AH3603" s="2">
        <v>153</v>
      </c>
      <c r="AI3603" s="2">
        <v>183</v>
      </c>
      <c r="AJ3603" s="2">
        <v>165</v>
      </c>
      <c r="AK3603" s="2">
        <v>0</v>
      </c>
      <c r="AL3603" s="2">
        <v>0</v>
      </c>
      <c r="AM3603" s="2">
        <v>0</v>
      </c>
      <c r="AN3603" s="2">
        <v>0</v>
      </c>
      <c r="AO3603" s="2">
        <v>0</v>
      </c>
      <c r="AP3603" s="2">
        <v>0</v>
      </c>
      <c r="AQ3603" s="2">
        <v>0</v>
      </c>
      <c r="AR3603" s="2">
        <v>178</v>
      </c>
      <c r="AS3603" s="2">
        <v>0</v>
      </c>
      <c r="AT3603" s="2">
        <v>0</v>
      </c>
      <c r="AU3603" s="2">
        <v>0</v>
      </c>
      <c r="AV3603" s="2">
        <v>0</v>
      </c>
      <c r="AW3603" s="2">
        <v>0</v>
      </c>
      <c r="AX3603" s="2">
        <v>0</v>
      </c>
      <c r="AY3603" s="2">
        <v>0</v>
      </c>
      <c r="AZ3603" s="2">
        <v>0</v>
      </c>
      <c r="BA3603" s="2">
        <v>0</v>
      </c>
      <c r="BB3603" s="2">
        <v>0</v>
      </c>
      <c r="BC3603" s="2">
        <v>100</v>
      </c>
      <c r="BD3603" s="2">
        <v>0</v>
      </c>
      <c r="BE3603" s="2">
        <v>0</v>
      </c>
      <c r="BF3603" s="2">
        <v>0</v>
      </c>
      <c r="BG3603" s="2">
        <v>0</v>
      </c>
      <c r="BH3603" s="2">
        <v>0</v>
      </c>
      <c r="BI3603" s="2">
        <v>0</v>
      </c>
      <c r="BJ3603" s="2">
        <v>0</v>
      </c>
      <c r="BK3603" s="2">
        <v>0</v>
      </c>
      <c r="BL3603" s="2">
        <v>6</v>
      </c>
      <c r="BM3603" s="2">
        <v>7</v>
      </c>
      <c r="BN3603" s="2">
        <v>6</v>
      </c>
      <c r="BO3603" s="2">
        <v>3</v>
      </c>
      <c r="BP3603" s="2">
        <v>5</v>
      </c>
      <c r="BQ3603" s="2">
        <v>8</v>
      </c>
      <c r="BR3603" s="2">
        <v>5</v>
      </c>
      <c r="BS3603" s="2">
        <v>0</v>
      </c>
      <c r="BT3603" s="2">
        <v>0</v>
      </c>
      <c r="BU3603" s="2">
        <v>0</v>
      </c>
      <c r="BV3603" s="2">
        <v>0</v>
      </c>
      <c r="BW3603" s="2">
        <v>0</v>
      </c>
      <c r="BX3603" s="2">
        <v>0</v>
      </c>
      <c r="BY3603" s="2">
        <v>0</v>
      </c>
      <c r="BZ3603" s="2">
        <v>5</v>
      </c>
      <c r="CA3603" s="2">
        <v>0</v>
      </c>
      <c r="CB3603" s="2">
        <v>0</v>
      </c>
      <c r="CC3603" s="2">
        <v>0</v>
      </c>
      <c r="CD3603" s="2">
        <v>0</v>
      </c>
      <c r="CE3603" s="2">
        <v>0</v>
      </c>
      <c r="CF3603" s="2">
        <v>0</v>
      </c>
      <c r="CG3603" s="2">
        <v>0</v>
      </c>
      <c r="CH3603" s="2">
        <v>0</v>
      </c>
      <c r="CI3603" s="2">
        <v>0</v>
      </c>
      <c r="CJ3603" s="2">
        <v>0</v>
      </c>
      <c r="CK3603" s="2">
        <v>8</v>
      </c>
      <c r="CL3603" s="2">
        <v>0</v>
      </c>
    </row>
    <row r="3604" spans="1:90" x14ac:dyDescent="0.25">
      <c r="A3604" t="s">
        <v>115</v>
      </c>
      <c r="B3604">
        <v>10704</v>
      </c>
      <c r="C3604" t="s">
        <v>112</v>
      </c>
      <c r="D3604">
        <v>1</v>
      </c>
      <c r="E3604">
        <v>8</v>
      </c>
      <c r="F3604">
        <v>38684</v>
      </c>
      <c r="G3604">
        <v>35038684</v>
      </c>
      <c r="H3604" t="s">
        <v>12663</v>
      </c>
      <c r="I3604">
        <v>492</v>
      </c>
      <c r="J3604" t="s">
        <v>112</v>
      </c>
      <c r="K3604" t="s">
        <v>12664</v>
      </c>
      <c r="L3604">
        <v>1</v>
      </c>
      <c r="M3604" t="s">
        <v>112</v>
      </c>
      <c r="N3604">
        <v>6278060</v>
      </c>
      <c r="O3604" t="s">
        <v>92</v>
      </c>
      <c r="P3604" t="s">
        <v>12665</v>
      </c>
      <c r="Q3604">
        <v>11</v>
      </c>
      <c r="R3604">
        <v>11</v>
      </c>
      <c r="S3604">
        <v>36013942</v>
      </c>
      <c r="T3604">
        <v>36934437</v>
      </c>
      <c r="U3604" t="s">
        <v>12666</v>
      </c>
      <c r="V3604">
        <v>1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141</v>
      </c>
      <c r="AE3604" s="2">
        <v>167</v>
      </c>
      <c r="AF3604" s="2">
        <v>131</v>
      </c>
      <c r="AG3604" s="2">
        <v>71</v>
      </c>
      <c r="AH3604" s="2">
        <v>125</v>
      </c>
      <c r="AI3604" s="2">
        <v>94</v>
      </c>
      <c r="AJ3604" s="2">
        <v>73</v>
      </c>
      <c r="AK3604" s="2">
        <v>0</v>
      </c>
      <c r="AL3604" s="2">
        <v>0</v>
      </c>
      <c r="AM3604" s="2">
        <v>0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0</v>
      </c>
      <c r="AU3604" s="2">
        <v>0</v>
      </c>
      <c r="AV3604" s="2">
        <v>0</v>
      </c>
      <c r="AW3604" s="2">
        <v>0</v>
      </c>
      <c r="AX3604" s="2">
        <v>0</v>
      </c>
      <c r="AY3604" s="2">
        <v>0</v>
      </c>
      <c r="AZ3604" s="2">
        <v>0</v>
      </c>
      <c r="BA3604" s="2">
        <v>0</v>
      </c>
      <c r="BB3604" s="2">
        <v>0</v>
      </c>
      <c r="BC3604" s="2">
        <v>99</v>
      </c>
      <c r="BD3604" s="2">
        <v>0</v>
      </c>
      <c r="BE3604" s="2">
        <v>0</v>
      </c>
      <c r="BF3604" s="2">
        <v>0</v>
      </c>
      <c r="BG3604" s="2">
        <v>0</v>
      </c>
      <c r="BH3604" s="2">
        <v>0</v>
      </c>
      <c r="BI3604" s="2">
        <v>0</v>
      </c>
      <c r="BJ3604" s="2">
        <v>0</v>
      </c>
      <c r="BK3604" s="2">
        <v>0</v>
      </c>
      <c r="BL3604" s="2">
        <v>5</v>
      </c>
      <c r="BM3604" s="2">
        <v>7</v>
      </c>
      <c r="BN3604" s="2">
        <v>4</v>
      </c>
      <c r="BO3604" s="2">
        <v>3</v>
      </c>
      <c r="BP3604" s="2">
        <v>4</v>
      </c>
      <c r="BQ3604" s="2">
        <v>5</v>
      </c>
      <c r="BR3604" s="2">
        <v>4</v>
      </c>
      <c r="BS3604" s="2">
        <v>0</v>
      </c>
      <c r="BT3604" s="2">
        <v>0</v>
      </c>
      <c r="BU3604" s="2">
        <v>0</v>
      </c>
      <c r="BV3604" s="2">
        <v>0</v>
      </c>
      <c r="BW3604" s="2">
        <v>0</v>
      </c>
      <c r="BX3604" s="2">
        <v>0</v>
      </c>
      <c r="BY3604" s="2">
        <v>0</v>
      </c>
      <c r="BZ3604" s="2">
        <v>0</v>
      </c>
      <c r="CA3604" s="2">
        <v>0</v>
      </c>
      <c r="CB3604" s="2">
        <v>0</v>
      </c>
      <c r="CC3604" s="2">
        <v>0</v>
      </c>
      <c r="CD3604" s="2">
        <v>0</v>
      </c>
      <c r="CE3604" s="2">
        <v>0</v>
      </c>
      <c r="CF3604" s="2">
        <v>0</v>
      </c>
      <c r="CG3604" s="2">
        <v>0</v>
      </c>
      <c r="CH3604" s="2">
        <v>0</v>
      </c>
      <c r="CI3604" s="2">
        <v>0</v>
      </c>
      <c r="CJ3604" s="2">
        <v>0</v>
      </c>
      <c r="CK3604" s="2">
        <v>7</v>
      </c>
      <c r="CL3604" s="2">
        <v>0</v>
      </c>
    </row>
    <row r="3605" spans="1:90" x14ac:dyDescent="0.25">
      <c r="A3605" t="s">
        <v>115</v>
      </c>
      <c r="B3605">
        <v>10704</v>
      </c>
      <c r="C3605" t="s">
        <v>112</v>
      </c>
      <c r="D3605">
        <v>1</v>
      </c>
      <c r="E3605">
        <v>8</v>
      </c>
      <c r="F3605">
        <v>10984</v>
      </c>
      <c r="G3605">
        <v>35010984</v>
      </c>
      <c r="H3605" t="s">
        <v>5441</v>
      </c>
      <c r="I3605">
        <v>492</v>
      </c>
      <c r="J3605" t="s">
        <v>112</v>
      </c>
      <c r="K3605" t="s">
        <v>131</v>
      </c>
      <c r="L3605">
        <v>1</v>
      </c>
      <c r="M3605" t="s">
        <v>112</v>
      </c>
      <c r="N3605">
        <v>6070270</v>
      </c>
      <c r="O3605" t="s">
        <v>92</v>
      </c>
      <c r="P3605" t="s">
        <v>4917</v>
      </c>
      <c r="Q3605">
        <v>165</v>
      </c>
      <c r="R3605">
        <v>11</v>
      </c>
      <c r="S3605">
        <v>36540869</v>
      </c>
      <c r="T3605">
        <v>36811606</v>
      </c>
      <c r="U3605" t="s">
        <v>5442</v>
      </c>
      <c r="V3605">
        <v>1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66</v>
      </c>
      <c r="AE3605" s="2">
        <v>153</v>
      </c>
      <c r="AF3605" s="2">
        <v>120</v>
      </c>
      <c r="AG3605" s="2">
        <v>64</v>
      </c>
      <c r="AH3605" s="2">
        <v>112</v>
      </c>
      <c r="AI3605" s="2">
        <v>80</v>
      </c>
      <c r="AJ3605" s="2">
        <v>64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0</v>
      </c>
      <c r="AU3605" s="2">
        <v>0</v>
      </c>
      <c r="AV3605" s="2">
        <v>0</v>
      </c>
      <c r="AW3605" s="2">
        <v>0</v>
      </c>
      <c r="AX3605" s="2">
        <v>0</v>
      </c>
      <c r="AY3605" s="2">
        <v>0</v>
      </c>
      <c r="AZ3605" s="2">
        <v>0</v>
      </c>
      <c r="BA3605" s="2">
        <v>0</v>
      </c>
      <c r="BB3605" s="2">
        <v>0</v>
      </c>
      <c r="BC3605" s="2">
        <v>0</v>
      </c>
      <c r="BD3605" s="2">
        <v>0</v>
      </c>
      <c r="BE3605" s="2">
        <v>0</v>
      </c>
      <c r="BF3605" s="2">
        <v>0</v>
      </c>
      <c r="BG3605" s="2">
        <v>0</v>
      </c>
      <c r="BH3605" s="2">
        <v>0</v>
      </c>
      <c r="BI3605" s="2">
        <v>0</v>
      </c>
      <c r="BJ3605" s="2">
        <v>0</v>
      </c>
      <c r="BK3605" s="2">
        <v>0</v>
      </c>
      <c r="BL3605" s="2">
        <v>3</v>
      </c>
      <c r="BM3605" s="2">
        <v>7</v>
      </c>
      <c r="BN3605" s="2">
        <v>5</v>
      </c>
      <c r="BO3605" s="2">
        <v>3</v>
      </c>
      <c r="BP3605" s="2">
        <v>5</v>
      </c>
      <c r="BQ3605" s="2">
        <v>5</v>
      </c>
      <c r="BR3605" s="2">
        <v>2</v>
      </c>
      <c r="BS3605" s="2">
        <v>0</v>
      </c>
      <c r="BT3605" s="2">
        <v>0</v>
      </c>
      <c r="BU3605" s="2">
        <v>0</v>
      </c>
      <c r="BV3605" s="2">
        <v>0</v>
      </c>
      <c r="BW3605" s="2">
        <v>0</v>
      </c>
      <c r="BX3605" s="2">
        <v>0</v>
      </c>
      <c r="BY3605" s="2">
        <v>0</v>
      </c>
      <c r="BZ3605" s="2">
        <v>0</v>
      </c>
      <c r="CA3605" s="2">
        <v>0</v>
      </c>
      <c r="CB3605" s="2">
        <v>0</v>
      </c>
      <c r="CC3605" s="2">
        <v>0</v>
      </c>
      <c r="CD3605" s="2">
        <v>0</v>
      </c>
      <c r="CE3605" s="2">
        <v>0</v>
      </c>
      <c r="CF3605" s="2">
        <v>0</v>
      </c>
      <c r="CG3605" s="2">
        <v>0</v>
      </c>
      <c r="CH3605" s="2">
        <v>0</v>
      </c>
      <c r="CI3605" s="2">
        <v>0</v>
      </c>
      <c r="CJ3605" s="2">
        <v>0</v>
      </c>
      <c r="CK3605" s="2">
        <v>0</v>
      </c>
      <c r="CL3605" s="2">
        <v>0</v>
      </c>
    </row>
    <row r="3606" spans="1:90" x14ac:dyDescent="0.25">
      <c r="A3606" t="s">
        <v>115</v>
      </c>
      <c r="B3606">
        <v>10704</v>
      </c>
      <c r="C3606" t="s">
        <v>112</v>
      </c>
      <c r="D3606">
        <v>1</v>
      </c>
      <c r="E3606">
        <v>8</v>
      </c>
      <c r="F3606">
        <v>10996</v>
      </c>
      <c r="G3606">
        <v>35010996</v>
      </c>
      <c r="H3606" t="s">
        <v>864</v>
      </c>
      <c r="I3606">
        <v>492</v>
      </c>
      <c r="J3606" t="s">
        <v>112</v>
      </c>
      <c r="K3606" t="s">
        <v>865</v>
      </c>
      <c r="L3606">
        <v>1</v>
      </c>
      <c r="M3606" t="s">
        <v>112</v>
      </c>
      <c r="N3606">
        <v>6045270</v>
      </c>
      <c r="O3606" t="s">
        <v>92</v>
      </c>
      <c r="P3606" t="s">
        <v>866</v>
      </c>
      <c r="Q3606">
        <v>2003</v>
      </c>
      <c r="R3606">
        <v>11</v>
      </c>
      <c r="S3606">
        <v>36092555</v>
      </c>
      <c r="T3606">
        <v>36943514</v>
      </c>
      <c r="U3606" t="s">
        <v>867</v>
      </c>
      <c r="V3606">
        <v>1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67</v>
      </c>
      <c r="AE3606" s="2">
        <v>96</v>
      </c>
      <c r="AF3606" s="2">
        <v>70</v>
      </c>
      <c r="AG3606" s="2">
        <v>0</v>
      </c>
      <c r="AH3606" s="2">
        <v>119</v>
      </c>
      <c r="AI3606" s="2">
        <v>72</v>
      </c>
      <c r="AJ3606" s="2">
        <v>55</v>
      </c>
      <c r="AK3606" s="2">
        <v>0</v>
      </c>
      <c r="AL3606" s="2">
        <v>0</v>
      </c>
      <c r="AM3606" s="2">
        <v>0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0</v>
      </c>
      <c r="AU3606" s="2">
        <v>0</v>
      </c>
      <c r="AV3606" s="2">
        <v>0</v>
      </c>
      <c r="AW3606" s="2">
        <v>0</v>
      </c>
      <c r="AX3606" s="2">
        <v>0</v>
      </c>
      <c r="AY3606" s="2">
        <v>0</v>
      </c>
      <c r="AZ3606" s="2">
        <v>0</v>
      </c>
      <c r="BA3606" s="2">
        <v>0</v>
      </c>
      <c r="BB3606" s="2">
        <v>0</v>
      </c>
      <c r="BC3606" s="2">
        <v>76</v>
      </c>
      <c r="BD3606" s="2">
        <v>0</v>
      </c>
      <c r="BE3606" s="2">
        <v>0</v>
      </c>
      <c r="BF3606" s="2">
        <v>0</v>
      </c>
      <c r="BG3606" s="2">
        <v>0</v>
      </c>
      <c r="BH3606" s="2">
        <v>0</v>
      </c>
      <c r="BI3606" s="2">
        <v>0</v>
      </c>
      <c r="BJ3606" s="2">
        <v>0</v>
      </c>
      <c r="BK3606" s="2">
        <v>0</v>
      </c>
      <c r="BL3606" s="2">
        <v>2</v>
      </c>
      <c r="BM3606" s="2">
        <v>4</v>
      </c>
      <c r="BN3606" s="2">
        <v>3</v>
      </c>
      <c r="BO3606" s="2">
        <v>0</v>
      </c>
      <c r="BP3606" s="2">
        <v>5</v>
      </c>
      <c r="BQ3606" s="2">
        <v>4</v>
      </c>
      <c r="BR3606" s="2">
        <v>3</v>
      </c>
      <c r="BS3606" s="2">
        <v>0</v>
      </c>
      <c r="BT3606" s="2">
        <v>0</v>
      </c>
      <c r="BU3606" s="2">
        <v>0</v>
      </c>
      <c r="BV3606" s="2">
        <v>0</v>
      </c>
      <c r="BW3606" s="2">
        <v>0</v>
      </c>
      <c r="BX3606" s="2">
        <v>0</v>
      </c>
      <c r="BY3606" s="2">
        <v>0</v>
      </c>
      <c r="BZ3606" s="2">
        <v>0</v>
      </c>
      <c r="CA3606" s="2">
        <v>0</v>
      </c>
      <c r="CB3606" s="2">
        <v>0</v>
      </c>
      <c r="CC3606" s="2">
        <v>0</v>
      </c>
      <c r="CD3606" s="2">
        <v>0</v>
      </c>
      <c r="CE3606" s="2">
        <v>0</v>
      </c>
      <c r="CF3606" s="2">
        <v>0</v>
      </c>
      <c r="CG3606" s="2">
        <v>0</v>
      </c>
      <c r="CH3606" s="2">
        <v>0</v>
      </c>
      <c r="CI3606" s="2">
        <v>0</v>
      </c>
      <c r="CJ3606" s="2">
        <v>0</v>
      </c>
      <c r="CK3606" s="2">
        <v>4</v>
      </c>
      <c r="CL3606" s="2">
        <v>0</v>
      </c>
    </row>
    <row r="3607" spans="1:90" x14ac:dyDescent="0.25">
      <c r="A3607" t="s">
        <v>115</v>
      </c>
      <c r="B3607">
        <v>10704</v>
      </c>
      <c r="C3607" t="s">
        <v>112</v>
      </c>
      <c r="D3607">
        <v>1</v>
      </c>
      <c r="E3607">
        <v>8</v>
      </c>
      <c r="F3607">
        <v>11022</v>
      </c>
      <c r="G3607">
        <v>35011022</v>
      </c>
      <c r="H3607" t="s">
        <v>3052</v>
      </c>
      <c r="I3607">
        <v>492</v>
      </c>
      <c r="J3607" t="s">
        <v>112</v>
      </c>
      <c r="K3607" t="s">
        <v>3053</v>
      </c>
      <c r="L3607">
        <v>1</v>
      </c>
      <c r="M3607" t="s">
        <v>112</v>
      </c>
      <c r="N3607">
        <v>6075150</v>
      </c>
      <c r="O3607" t="s">
        <v>92</v>
      </c>
      <c r="P3607" t="s">
        <v>3054</v>
      </c>
      <c r="Q3607">
        <v>36</v>
      </c>
      <c r="R3607">
        <v>11</v>
      </c>
      <c r="S3607">
        <v>36917244</v>
      </c>
      <c r="T3607">
        <v>36920792</v>
      </c>
      <c r="U3607" t="s">
        <v>3055</v>
      </c>
      <c r="V3607">
        <v>1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19</v>
      </c>
      <c r="AE3607" s="2">
        <v>0</v>
      </c>
      <c r="AF3607" s="2">
        <v>0</v>
      </c>
      <c r="AG3607" s="2">
        <v>0</v>
      </c>
      <c r="AH3607" s="2">
        <v>30</v>
      </c>
      <c r="AI3607" s="2">
        <v>21</v>
      </c>
      <c r="AJ3607" s="2">
        <v>30</v>
      </c>
      <c r="AK3607" s="2">
        <v>0</v>
      </c>
      <c r="AL3607" s="2">
        <v>0</v>
      </c>
      <c r="AM3607" s="2">
        <v>0</v>
      </c>
      <c r="AN3607" s="2">
        <v>0</v>
      </c>
      <c r="AO3607" s="2">
        <v>0</v>
      </c>
      <c r="AP3607" s="2">
        <v>0</v>
      </c>
      <c r="AQ3607" s="2">
        <v>0</v>
      </c>
      <c r="AR3607" s="2">
        <v>134</v>
      </c>
      <c r="AS3607" s="2">
        <v>0</v>
      </c>
      <c r="AT3607" s="2">
        <v>0</v>
      </c>
      <c r="AU3607" s="2">
        <v>259</v>
      </c>
      <c r="AV3607" s="2">
        <v>0</v>
      </c>
      <c r="AW3607" s="2">
        <v>0</v>
      </c>
      <c r="AX3607" s="2">
        <v>0</v>
      </c>
      <c r="AY3607" s="2">
        <v>0</v>
      </c>
      <c r="AZ3607" s="2">
        <v>0</v>
      </c>
      <c r="BA3607" s="2">
        <v>0</v>
      </c>
      <c r="BB3607" s="2">
        <v>0</v>
      </c>
      <c r="BC3607" s="2">
        <v>19</v>
      </c>
      <c r="BD3607" s="2">
        <v>9</v>
      </c>
      <c r="BE3607" s="2">
        <v>0</v>
      </c>
      <c r="BF3607" s="2">
        <v>0</v>
      </c>
      <c r="BG3607" s="2">
        <v>0</v>
      </c>
      <c r="BH3607" s="2">
        <v>0</v>
      </c>
      <c r="BI3607" s="2">
        <v>0</v>
      </c>
      <c r="BJ3607" s="2">
        <v>0</v>
      </c>
      <c r="BK3607" s="2">
        <v>0</v>
      </c>
      <c r="BL3607" s="2">
        <v>2</v>
      </c>
      <c r="BM3607" s="2">
        <v>0</v>
      </c>
      <c r="BN3607" s="2">
        <v>0</v>
      </c>
      <c r="BO3607" s="2">
        <v>0</v>
      </c>
      <c r="BP3607" s="2">
        <v>2</v>
      </c>
      <c r="BQ3607" s="2">
        <v>2</v>
      </c>
      <c r="BR3607" s="2">
        <v>2</v>
      </c>
      <c r="BS3607" s="2">
        <v>0</v>
      </c>
      <c r="BT3607" s="2">
        <v>0</v>
      </c>
      <c r="BU3607" s="2">
        <v>0</v>
      </c>
      <c r="BV3607" s="2">
        <v>0</v>
      </c>
      <c r="BW3607" s="2">
        <v>0</v>
      </c>
      <c r="BX3607" s="2">
        <v>0</v>
      </c>
      <c r="BY3607" s="2">
        <v>0</v>
      </c>
      <c r="BZ3607" s="2">
        <v>5</v>
      </c>
      <c r="CA3607" s="2">
        <v>0</v>
      </c>
      <c r="CB3607" s="2">
        <v>0</v>
      </c>
      <c r="CC3607" s="2">
        <v>9</v>
      </c>
      <c r="CD3607" s="2">
        <v>0</v>
      </c>
      <c r="CE3607" s="2">
        <v>0</v>
      </c>
      <c r="CF3607" s="2">
        <v>0</v>
      </c>
      <c r="CG3607" s="2">
        <v>0</v>
      </c>
      <c r="CH3607" s="2">
        <v>0</v>
      </c>
      <c r="CI3607" s="2">
        <v>0</v>
      </c>
      <c r="CJ3607" s="2">
        <v>0</v>
      </c>
      <c r="CK3607" s="2">
        <v>2</v>
      </c>
      <c r="CL3607" s="2">
        <v>3</v>
      </c>
    </row>
    <row r="3608" spans="1:90" x14ac:dyDescent="0.25">
      <c r="A3608" t="s">
        <v>115</v>
      </c>
      <c r="B3608">
        <v>10704</v>
      </c>
      <c r="C3608" t="s">
        <v>112</v>
      </c>
      <c r="D3608">
        <v>1</v>
      </c>
      <c r="E3608">
        <v>8</v>
      </c>
      <c r="F3608">
        <v>10923</v>
      </c>
      <c r="G3608">
        <v>35010923</v>
      </c>
      <c r="H3608" t="s">
        <v>16796</v>
      </c>
      <c r="I3608">
        <v>492</v>
      </c>
      <c r="J3608" t="s">
        <v>112</v>
      </c>
      <c r="K3608" t="s">
        <v>3031</v>
      </c>
      <c r="L3608">
        <v>1</v>
      </c>
      <c r="M3608" t="s">
        <v>112</v>
      </c>
      <c r="N3608">
        <v>6192010</v>
      </c>
      <c r="O3608" t="s">
        <v>102</v>
      </c>
      <c r="P3608" t="s">
        <v>7440</v>
      </c>
      <c r="Q3608">
        <v>1399</v>
      </c>
      <c r="R3608">
        <v>11</v>
      </c>
      <c r="S3608">
        <v>36084279</v>
      </c>
      <c r="U3608" t="s">
        <v>16797</v>
      </c>
      <c r="V3608">
        <v>1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105</v>
      </c>
      <c r="AE3608" s="2">
        <v>86</v>
      </c>
      <c r="AF3608" s="2">
        <v>72</v>
      </c>
      <c r="AG3608" s="2">
        <v>61</v>
      </c>
      <c r="AH3608" s="2">
        <v>69</v>
      </c>
      <c r="AI3608" s="2">
        <v>105</v>
      </c>
      <c r="AJ3608" s="2">
        <v>67</v>
      </c>
      <c r="AK3608" s="2">
        <v>0</v>
      </c>
      <c r="AL3608" s="2">
        <v>0</v>
      </c>
      <c r="AM3608" s="2">
        <v>0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0</v>
      </c>
      <c r="AU3608" s="2">
        <v>0</v>
      </c>
      <c r="AV3608" s="2">
        <v>0</v>
      </c>
      <c r="AW3608" s="2">
        <v>0</v>
      </c>
      <c r="AX3608" s="2">
        <v>0</v>
      </c>
      <c r="AY3608" s="2">
        <v>0</v>
      </c>
      <c r="AZ3608" s="2">
        <v>0</v>
      </c>
      <c r="BA3608" s="2">
        <v>0</v>
      </c>
      <c r="BB3608" s="2">
        <v>0</v>
      </c>
      <c r="BC3608" s="2">
        <v>67</v>
      </c>
      <c r="BD3608" s="2">
        <v>0</v>
      </c>
      <c r="BE3608" s="2">
        <v>0</v>
      </c>
      <c r="BF3608" s="2">
        <v>0</v>
      </c>
      <c r="BG3608" s="2">
        <v>0</v>
      </c>
      <c r="BH3608" s="2">
        <v>0</v>
      </c>
      <c r="BI3608" s="2">
        <v>0</v>
      </c>
      <c r="BJ3608" s="2">
        <v>0</v>
      </c>
      <c r="BK3608" s="2">
        <v>0</v>
      </c>
      <c r="BL3608" s="2">
        <v>4</v>
      </c>
      <c r="BM3608" s="2">
        <v>3</v>
      </c>
      <c r="BN3608" s="2">
        <v>3</v>
      </c>
      <c r="BO3608" s="2">
        <v>2</v>
      </c>
      <c r="BP3608" s="2">
        <v>2</v>
      </c>
      <c r="BQ3608" s="2">
        <v>5</v>
      </c>
      <c r="BR3608" s="2">
        <v>3</v>
      </c>
      <c r="BS3608" s="2">
        <v>0</v>
      </c>
      <c r="BT3608" s="2">
        <v>0</v>
      </c>
      <c r="BU3608" s="2">
        <v>0</v>
      </c>
      <c r="BV3608" s="2">
        <v>0</v>
      </c>
      <c r="BW3608" s="2">
        <v>0</v>
      </c>
      <c r="BX3608" s="2">
        <v>0</v>
      </c>
      <c r="BY3608" s="2">
        <v>0</v>
      </c>
      <c r="BZ3608" s="2">
        <v>0</v>
      </c>
      <c r="CA3608" s="2">
        <v>0</v>
      </c>
      <c r="CB3608" s="2">
        <v>0</v>
      </c>
      <c r="CC3608" s="2">
        <v>0</v>
      </c>
      <c r="CD3608" s="2">
        <v>0</v>
      </c>
      <c r="CE3608" s="2">
        <v>0</v>
      </c>
      <c r="CF3608" s="2">
        <v>0</v>
      </c>
      <c r="CG3608" s="2">
        <v>0</v>
      </c>
      <c r="CH3608" s="2">
        <v>0</v>
      </c>
      <c r="CI3608" s="2">
        <v>0</v>
      </c>
      <c r="CJ3608" s="2">
        <v>0</v>
      </c>
      <c r="CK3608" s="2">
        <v>3</v>
      </c>
      <c r="CL3608" s="2">
        <v>0</v>
      </c>
    </row>
    <row r="3609" spans="1:90" x14ac:dyDescent="0.25">
      <c r="A3609" t="s">
        <v>115</v>
      </c>
      <c r="B3609">
        <v>10704</v>
      </c>
      <c r="C3609" t="s">
        <v>112</v>
      </c>
      <c r="D3609">
        <v>1</v>
      </c>
      <c r="E3609">
        <v>8</v>
      </c>
      <c r="F3609">
        <v>39196</v>
      </c>
      <c r="G3609">
        <v>35039196</v>
      </c>
      <c r="H3609" t="s">
        <v>17085</v>
      </c>
      <c r="I3609">
        <v>492</v>
      </c>
      <c r="J3609" t="s">
        <v>112</v>
      </c>
      <c r="K3609" t="s">
        <v>17086</v>
      </c>
      <c r="L3609">
        <v>1</v>
      </c>
      <c r="M3609" t="s">
        <v>112</v>
      </c>
      <c r="N3609">
        <v>6273060</v>
      </c>
      <c r="O3609" t="s">
        <v>102</v>
      </c>
      <c r="P3609" t="s">
        <v>17087</v>
      </c>
      <c r="Q3609">
        <v>309</v>
      </c>
      <c r="R3609">
        <v>11</v>
      </c>
      <c r="S3609">
        <v>30611753</v>
      </c>
      <c r="T3609">
        <v>36011753</v>
      </c>
      <c r="U3609" t="s">
        <v>17088</v>
      </c>
      <c r="V3609">
        <v>1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46</v>
      </c>
      <c r="AE3609" s="2">
        <v>81</v>
      </c>
      <c r="AF3609" s="2">
        <v>72</v>
      </c>
      <c r="AG3609" s="2">
        <v>32</v>
      </c>
      <c r="AH3609" s="2">
        <v>98</v>
      </c>
      <c r="AI3609" s="2">
        <v>77</v>
      </c>
      <c r="AJ3609" s="2">
        <v>84</v>
      </c>
      <c r="AK3609" s="2">
        <v>0</v>
      </c>
      <c r="AL3609" s="2">
        <v>0</v>
      </c>
      <c r="AM3609" s="2">
        <v>0</v>
      </c>
      <c r="AN3609" s="2">
        <v>0</v>
      </c>
      <c r="AO3609" s="2">
        <v>0</v>
      </c>
      <c r="AP3609" s="2">
        <v>0</v>
      </c>
      <c r="AQ3609" s="2">
        <v>0</v>
      </c>
      <c r="AR3609" s="2">
        <v>54</v>
      </c>
      <c r="AS3609" s="2">
        <v>0</v>
      </c>
      <c r="AT3609" s="2">
        <v>0</v>
      </c>
      <c r="AU3609" s="2">
        <v>132</v>
      </c>
      <c r="AV3609" s="2">
        <v>0</v>
      </c>
      <c r="AW3609" s="2">
        <v>0</v>
      </c>
      <c r="AX3609" s="2">
        <v>0</v>
      </c>
      <c r="AY3609" s="2">
        <v>0</v>
      </c>
      <c r="AZ3609" s="2">
        <v>0</v>
      </c>
      <c r="BA3609" s="2">
        <v>0</v>
      </c>
      <c r="BB3609" s="2">
        <v>0</v>
      </c>
      <c r="BC3609" s="2">
        <v>0</v>
      </c>
      <c r="BD3609" s="2">
        <v>0</v>
      </c>
      <c r="BE3609" s="2">
        <v>0</v>
      </c>
      <c r="BF3609" s="2">
        <v>0</v>
      </c>
      <c r="BG3609" s="2">
        <v>0</v>
      </c>
      <c r="BH3609" s="2">
        <v>0</v>
      </c>
      <c r="BI3609" s="2">
        <v>0</v>
      </c>
      <c r="BJ3609" s="2">
        <v>0</v>
      </c>
      <c r="BK3609" s="2">
        <v>0</v>
      </c>
      <c r="BL3609" s="2">
        <v>2</v>
      </c>
      <c r="BM3609" s="2">
        <v>3</v>
      </c>
      <c r="BN3609" s="2">
        <v>4</v>
      </c>
      <c r="BO3609" s="2">
        <v>1</v>
      </c>
      <c r="BP3609" s="2">
        <v>6</v>
      </c>
      <c r="BQ3609" s="2">
        <v>4</v>
      </c>
      <c r="BR3609" s="2">
        <v>3</v>
      </c>
      <c r="BS3609" s="2">
        <v>0</v>
      </c>
      <c r="BT3609" s="2">
        <v>0</v>
      </c>
      <c r="BU3609" s="2">
        <v>0</v>
      </c>
      <c r="BV3609" s="2">
        <v>0</v>
      </c>
      <c r="BW3609" s="2">
        <v>0</v>
      </c>
      <c r="BX3609" s="2">
        <v>0</v>
      </c>
      <c r="BY3609" s="2">
        <v>0</v>
      </c>
      <c r="BZ3609" s="2">
        <v>3</v>
      </c>
      <c r="CA3609" s="2">
        <v>0</v>
      </c>
      <c r="CB3609" s="2">
        <v>0</v>
      </c>
      <c r="CC3609" s="2">
        <v>4</v>
      </c>
      <c r="CD3609" s="2">
        <v>0</v>
      </c>
      <c r="CE3609" s="2">
        <v>0</v>
      </c>
      <c r="CF3609" s="2">
        <v>0</v>
      </c>
      <c r="CG3609" s="2">
        <v>0</v>
      </c>
      <c r="CH3609" s="2">
        <v>0</v>
      </c>
      <c r="CI3609" s="2">
        <v>0</v>
      </c>
      <c r="CJ3609" s="2">
        <v>0</v>
      </c>
      <c r="CK3609" s="2">
        <v>0</v>
      </c>
      <c r="CL3609" s="2">
        <v>0</v>
      </c>
    </row>
    <row r="3610" spans="1:90" x14ac:dyDescent="0.25">
      <c r="A3610" t="s">
        <v>115</v>
      </c>
      <c r="B3610">
        <v>10704</v>
      </c>
      <c r="C3610" t="s">
        <v>112</v>
      </c>
      <c r="D3610">
        <v>1</v>
      </c>
      <c r="E3610">
        <v>8</v>
      </c>
      <c r="F3610">
        <v>294603</v>
      </c>
      <c r="G3610">
        <v>35294603</v>
      </c>
      <c r="H3610" t="s">
        <v>15752</v>
      </c>
      <c r="I3610">
        <v>492</v>
      </c>
      <c r="J3610" t="s">
        <v>112</v>
      </c>
      <c r="K3610" t="s">
        <v>268</v>
      </c>
      <c r="L3610">
        <v>1</v>
      </c>
      <c r="M3610" t="s">
        <v>112</v>
      </c>
      <c r="N3610">
        <v>6149213</v>
      </c>
      <c r="O3610" t="s">
        <v>92</v>
      </c>
      <c r="P3610" t="s">
        <v>15753</v>
      </c>
      <c r="Q3610">
        <v>155</v>
      </c>
      <c r="R3610">
        <v>11</v>
      </c>
      <c r="S3610">
        <v>36942832</v>
      </c>
      <c r="T3610">
        <v>36942910</v>
      </c>
      <c r="U3610" t="s">
        <v>15754</v>
      </c>
      <c r="V3610">
        <v>1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160</v>
      </c>
      <c r="AE3610" s="2">
        <v>162</v>
      </c>
      <c r="AF3610" s="2">
        <v>147</v>
      </c>
      <c r="AG3610" s="2">
        <v>73</v>
      </c>
      <c r="AH3610" s="2">
        <v>145</v>
      </c>
      <c r="AI3610" s="2">
        <v>147</v>
      </c>
      <c r="AJ3610" s="2">
        <v>162</v>
      </c>
      <c r="AK3610" s="2">
        <v>0</v>
      </c>
      <c r="AL3610" s="2">
        <v>0</v>
      </c>
      <c r="AM3610" s="2">
        <v>0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0</v>
      </c>
      <c r="AU3610" s="2">
        <v>0</v>
      </c>
      <c r="AV3610" s="2">
        <v>0</v>
      </c>
      <c r="AW3610" s="2">
        <v>0</v>
      </c>
      <c r="AX3610" s="2">
        <v>0</v>
      </c>
      <c r="AY3610" s="2">
        <v>0</v>
      </c>
      <c r="AZ3610" s="2">
        <v>0</v>
      </c>
      <c r="BA3610" s="2">
        <v>0</v>
      </c>
      <c r="BB3610" s="2">
        <v>0</v>
      </c>
      <c r="BC3610" s="2">
        <v>0</v>
      </c>
      <c r="BD3610" s="2">
        <v>5</v>
      </c>
      <c r="BE3610" s="2">
        <v>0</v>
      </c>
      <c r="BF3610" s="2">
        <v>0</v>
      </c>
      <c r="BG3610" s="2">
        <v>0</v>
      </c>
      <c r="BH3610" s="2">
        <v>0</v>
      </c>
      <c r="BI3610" s="2">
        <v>0</v>
      </c>
      <c r="BJ3610" s="2">
        <v>0</v>
      </c>
      <c r="BK3610" s="2">
        <v>0</v>
      </c>
      <c r="BL3610" s="2">
        <v>5</v>
      </c>
      <c r="BM3610" s="2">
        <v>7</v>
      </c>
      <c r="BN3610" s="2">
        <v>6</v>
      </c>
      <c r="BO3610" s="2">
        <v>2</v>
      </c>
      <c r="BP3610" s="2">
        <v>7</v>
      </c>
      <c r="BQ3610" s="2">
        <v>6</v>
      </c>
      <c r="BR3610" s="2">
        <v>6</v>
      </c>
      <c r="BS3610" s="2">
        <v>0</v>
      </c>
      <c r="BT3610" s="2">
        <v>0</v>
      </c>
      <c r="BU3610" s="2">
        <v>0</v>
      </c>
      <c r="BV3610" s="2">
        <v>0</v>
      </c>
      <c r="BW3610" s="2">
        <v>0</v>
      </c>
      <c r="BX3610" s="2">
        <v>0</v>
      </c>
      <c r="BY3610" s="2">
        <v>0</v>
      </c>
      <c r="BZ3610" s="2">
        <v>0</v>
      </c>
      <c r="CA3610" s="2">
        <v>0</v>
      </c>
      <c r="CB3610" s="2">
        <v>0</v>
      </c>
      <c r="CC3610" s="2">
        <v>0</v>
      </c>
      <c r="CD3610" s="2">
        <v>0</v>
      </c>
      <c r="CE3610" s="2">
        <v>0</v>
      </c>
      <c r="CF3610" s="2">
        <v>0</v>
      </c>
      <c r="CG3610" s="2">
        <v>0</v>
      </c>
      <c r="CH3610" s="2">
        <v>0</v>
      </c>
      <c r="CI3610" s="2">
        <v>0</v>
      </c>
      <c r="CJ3610" s="2">
        <v>0</v>
      </c>
      <c r="CK3610" s="2">
        <v>0</v>
      </c>
      <c r="CL3610" s="2">
        <v>2</v>
      </c>
    </row>
    <row r="3611" spans="1:90" x14ac:dyDescent="0.25">
      <c r="A3611" t="s">
        <v>115</v>
      </c>
      <c r="B3611">
        <v>10704</v>
      </c>
      <c r="C3611" t="s">
        <v>112</v>
      </c>
      <c r="D3611">
        <v>1</v>
      </c>
      <c r="E3611">
        <v>8</v>
      </c>
      <c r="F3611">
        <v>10873</v>
      </c>
      <c r="G3611">
        <v>35010873</v>
      </c>
      <c r="H3611" t="s">
        <v>9970</v>
      </c>
      <c r="I3611">
        <v>492</v>
      </c>
      <c r="J3611" t="s">
        <v>112</v>
      </c>
      <c r="K3611" t="s">
        <v>1143</v>
      </c>
      <c r="L3611">
        <v>1</v>
      </c>
      <c r="M3611" t="s">
        <v>112</v>
      </c>
      <c r="N3611">
        <v>6020040</v>
      </c>
      <c r="O3611" t="s">
        <v>92</v>
      </c>
      <c r="P3611" t="s">
        <v>9971</v>
      </c>
      <c r="Q3611">
        <v>115</v>
      </c>
      <c r="R3611">
        <v>11</v>
      </c>
      <c r="S3611">
        <v>36990148</v>
      </c>
      <c r="U3611" t="s">
        <v>9972</v>
      </c>
      <c r="V3611">
        <v>1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96</v>
      </c>
      <c r="AE3611" s="2">
        <v>102</v>
      </c>
      <c r="AF3611" s="2">
        <v>106</v>
      </c>
      <c r="AG3611" s="2">
        <v>70</v>
      </c>
      <c r="AH3611" s="2">
        <v>158</v>
      </c>
      <c r="AI3611" s="2">
        <v>146</v>
      </c>
      <c r="AJ3611" s="2">
        <v>143</v>
      </c>
      <c r="AK3611" s="2">
        <v>0</v>
      </c>
      <c r="AL3611" s="2">
        <v>0</v>
      </c>
      <c r="AM3611" s="2">
        <v>0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0</v>
      </c>
      <c r="AU3611" s="2">
        <v>0</v>
      </c>
      <c r="AV3611" s="2">
        <v>0</v>
      </c>
      <c r="AW3611" s="2">
        <v>0</v>
      </c>
      <c r="AX3611" s="2">
        <v>0</v>
      </c>
      <c r="AY3611" s="2">
        <v>0</v>
      </c>
      <c r="AZ3611" s="2">
        <v>0</v>
      </c>
      <c r="BA3611" s="2">
        <v>0</v>
      </c>
      <c r="BB3611" s="2">
        <v>0</v>
      </c>
      <c r="BC3611" s="2">
        <v>89</v>
      </c>
      <c r="BD3611" s="2">
        <v>0</v>
      </c>
      <c r="BE3611" s="2">
        <v>0</v>
      </c>
      <c r="BF3611" s="2">
        <v>0</v>
      </c>
      <c r="BG3611" s="2">
        <v>0</v>
      </c>
      <c r="BH3611" s="2">
        <v>0</v>
      </c>
      <c r="BI3611" s="2">
        <v>0</v>
      </c>
      <c r="BJ3611" s="2">
        <v>0</v>
      </c>
      <c r="BK3611" s="2">
        <v>0</v>
      </c>
      <c r="BL3611" s="2">
        <v>4</v>
      </c>
      <c r="BM3611" s="2">
        <v>5</v>
      </c>
      <c r="BN3611" s="2">
        <v>4</v>
      </c>
      <c r="BO3611" s="2">
        <v>2</v>
      </c>
      <c r="BP3611" s="2">
        <v>6</v>
      </c>
      <c r="BQ3611" s="2">
        <v>5</v>
      </c>
      <c r="BR3611" s="2">
        <v>4</v>
      </c>
      <c r="BS3611" s="2">
        <v>0</v>
      </c>
      <c r="BT3611" s="2">
        <v>0</v>
      </c>
      <c r="BU3611" s="2">
        <v>0</v>
      </c>
      <c r="BV3611" s="2">
        <v>0</v>
      </c>
      <c r="BW3611" s="2">
        <v>0</v>
      </c>
      <c r="BX3611" s="2">
        <v>0</v>
      </c>
      <c r="BY3611" s="2">
        <v>0</v>
      </c>
      <c r="BZ3611" s="2">
        <v>0</v>
      </c>
      <c r="CA3611" s="2">
        <v>0</v>
      </c>
      <c r="CB3611" s="2">
        <v>0</v>
      </c>
      <c r="CC3611" s="2">
        <v>0</v>
      </c>
      <c r="CD3611" s="2">
        <v>0</v>
      </c>
      <c r="CE3611" s="2">
        <v>0</v>
      </c>
      <c r="CF3611" s="2">
        <v>0</v>
      </c>
      <c r="CG3611" s="2">
        <v>0</v>
      </c>
      <c r="CH3611" s="2">
        <v>0</v>
      </c>
      <c r="CI3611" s="2">
        <v>0</v>
      </c>
      <c r="CJ3611" s="2">
        <v>0</v>
      </c>
      <c r="CK3611" s="2">
        <v>5</v>
      </c>
      <c r="CL3611" s="2">
        <v>0</v>
      </c>
    </row>
    <row r="3612" spans="1:90" x14ac:dyDescent="0.25">
      <c r="A3612" t="s">
        <v>115</v>
      </c>
      <c r="B3612">
        <v>10704</v>
      </c>
      <c r="C3612" t="s">
        <v>112</v>
      </c>
      <c r="D3612">
        <v>1</v>
      </c>
      <c r="E3612">
        <v>8</v>
      </c>
      <c r="F3612">
        <v>925421</v>
      </c>
      <c r="G3612">
        <v>35925421</v>
      </c>
      <c r="H3612" t="s">
        <v>8643</v>
      </c>
      <c r="I3612">
        <v>492</v>
      </c>
      <c r="J3612" t="s">
        <v>112</v>
      </c>
      <c r="K3612" t="s">
        <v>925</v>
      </c>
      <c r="L3612">
        <v>1</v>
      </c>
      <c r="M3612" t="s">
        <v>112</v>
      </c>
      <c r="N3612">
        <v>6243020</v>
      </c>
      <c r="O3612" t="s">
        <v>92</v>
      </c>
      <c r="P3612" t="s">
        <v>926</v>
      </c>
      <c r="Q3612" t="s">
        <v>127</v>
      </c>
      <c r="R3612">
        <v>11</v>
      </c>
      <c r="S3612">
        <v>35991338</v>
      </c>
      <c r="T3612">
        <v>36030319</v>
      </c>
      <c r="U3612" t="s">
        <v>8644</v>
      </c>
      <c r="V3612">
        <v>1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171</v>
      </c>
      <c r="AE3612" s="2">
        <v>168</v>
      </c>
      <c r="AF3612" s="2">
        <v>107</v>
      </c>
      <c r="AG3612" s="2">
        <v>69</v>
      </c>
      <c r="AH3612" s="2">
        <v>161</v>
      </c>
      <c r="AI3612" s="2">
        <v>118</v>
      </c>
      <c r="AJ3612" s="2">
        <v>154</v>
      </c>
      <c r="AK3612" s="2">
        <v>0</v>
      </c>
      <c r="AL3612" s="2">
        <v>0</v>
      </c>
      <c r="AM3612" s="2">
        <v>0</v>
      </c>
      <c r="AN3612" s="2">
        <v>0</v>
      </c>
      <c r="AO3612" s="2">
        <v>0</v>
      </c>
      <c r="AP3612" s="2">
        <v>0</v>
      </c>
      <c r="AQ3612" s="2">
        <v>0</v>
      </c>
      <c r="AR3612" s="2">
        <v>44</v>
      </c>
      <c r="AS3612" s="2">
        <v>0</v>
      </c>
      <c r="AT3612" s="2">
        <v>0</v>
      </c>
      <c r="AU3612" s="2">
        <v>318</v>
      </c>
      <c r="AV3612" s="2">
        <v>0</v>
      </c>
      <c r="AW3612" s="2">
        <v>0</v>
      </c>
      <c r="AX3612" s="2">
        <v>0</v>
      </c>
      <c r="AY3612" s="2">
        <v>0</v>
      </c>
      <c r="AZ3612" s="2">
        <v>0</v>
      </c>
      <c r="BA3612" s="2">
        <v>0</v>
      </c>
      <c r="BB3612" s="2">
        <v>0</v>
      </c>
      <c r="BC3612" s="2">
        <v>68</v>
      </c>
      <c r="BD3612" s="2">
        <v>0</v>
      </c>
      <c r="BE3612" s="2">
        <v>0</v>
      </c>
      <c r="BF3612" s="2">
        <v>0</v>
      </c>
      <c r="BG3612" s="2">
        <v>0</v>
      </c>
      <c r="BH3612" s="2">
        <v>0</v>
      </c>
      <c r="BI3612" s="2">
        <v>0</v>
      </c>
      <c r="BJ3612" s="2">
        <v>0</v>
      </c>
      <c r="BK3612" s="2">
        <v>0</v>
      </c>
      <c r="BL3612" s="2">
        <v>10</v>
      </c>
      <c r="BM3612" s="2">
        <v>8</v>
      </c>
      <c r="BN3612" s="2">
        <v>4</v>
      </c>
      <c r="BO3612" s="2">
        <v>3</v>
      </c>
      <c r="BP3612" s="2">
        <v>5</v>
      </c>
      <c r="BQ3612" s="2">
        <v>4</v>
      </c>
      <c r="BR3612" s="2">
        <v>7</v>
      </c>
      <c r="BS3612" s="2">
        <v>0</v>
      </c>
      <c r="BT3612" s="2">
        <v>0</v>
      </c>
      <c r="BU3612" s="2">
        <v>0</v>
      </c>
      <c r="BV3612" s="2">
        <v>0</v>
      </c>
      <c r="BW3612" s="2">
        <v>0</v>
      </c>
      <c r="BX3612" s="2">
        <v>0</v>
      </c>
      <c r="BY3612" s="2">
        <v>0</v>
      </c>
      <c r="BZ3612" s="2">
        <v>2</v>
      </c>
      <c r="CA3612" s="2">
        <v>0</v>
      </c>
      <c r="CB3612" s="2">
        <v>0</v>
      </c>
      <c r="CC3612" s="2">
        <v>9</v>
      </c>
      <c r="CD3612" s="2">
        <v>0</v>
      </c>
      <c r="CE3612" s="2">
        <v>0</v>
      </c>
      <c r="CF3612" s="2">
        <v>0</v>
      </c>
      <c r="CG3612" s="2">
        <v>0</v>
      </c>
      <c r="CH3612" s="2">
        <v>0</v>
      </c>
      <c r="CI3612" s="2">
        <v>0</v>
      </c>
      <c r="CJ3612" s="2">
        <v>0</v>
      </c>
      <c r="CK3612" s="2">
        <v>4</v>
      </c>
      <c r="CL3612" s="2">
        <v>0</v>
      </c>
    </row>
    <row r="3613" spans="1:90" x14ac:dyDescent="0.25">
      <c r="A3613" t="s">
        <v>115</v>
      </c>
      <c r="B3613">
        <v>10704</v>
      </c>
      <c r="C3613" t="s">
        <v>112</v>
      </c>
      <c r="D3613">
        <v>1</v>
      </c>
      <c r="E3613">
        <v>8</v>
      </c>
      <c r="F3613">
        <v>38647</v>
      </c>
      <c r="G3613">
        <v>35038647</v>
      </c>
      <c r="H3613" t="s">
        <v>15187</v>
      </c>
      <c r="I3613">
        <v>492</v>
      </c>
      <c r="J3613" t="s">
        <v>112</v>
      </c>
      <c r="K3613" t="s">
        <v>5714</v>
      </c>
      <c r="L3613">
        <v>1</v>
      </c>
      <c r="M3613" t="s">
        <v>112</v>
      </c>
      <c r="N3613">
        <v>6036018</v>
      </c>
      <c r="O3613" t="s">
        <v>102</v>
      </c>
      <c r="P3613" t="s">
        <v>5715</v>
      </c>
      <c r="Q3613">
        <v>1653</v>
      </c>
      <c r="R3613">
        <v>11</v>
      </c>
      <c r="S3613">
        <v>36096084</v>
      </c>
      <c r="T3613">
        <v>36943642</v>
      </c>
      <c r="U3613" t="s">
        <v>15188</v>
      </c>
      <c r="V3613">
        <v>1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113</v>
      </c>
      <c r="AI3613" s="2">
        <v>71</v>
      </c>
      <c r="AJ3613" s="2">
        <v>62</v>
      </c>
      <c r="AK3613" s="2">
        <v>0</v>
      </c>
      <c r="AL3613" s="2">
        <v>0</v>
      </c>
      <c r="AM3613" s="2">
        <v>0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0</v>
      </c>
      <c r="AU3613" s="2">
        <v>0</v>
      </c>
      <c r="AV3613" s="2">
        <v>0</v>
      </c>
      <c r="AW3613" s="2">
        <v>0</v>
      </c>
      <c r="AX3613" s="2">
        <v>0</v>
      </c>
      <c r="AY3613" s="2">
        <v>0</v>
      </c>
      <c r="AZ3613" s="2">
        <v>0</v>
      </c>
      <c r="BA3613" s="2">
        <v>0</v>
      </c>
      <c r="BB3613" s="2">
        <v>0</v>
      </c>
      <c r="BC3613" s="2">
        <v>0</v>
      </c>
      <c r="BD3613" s="2">
        <v>0</v>
      </c>
      <c r="BE3613" s="2">
        <v>0</v>
      </c>
      <c r="BF3613" s="2">
        <v>0</v>
      </c>
      <c r="BG3613" s="2">
        <v>0</v>
      </c>
      <c r="BH3613" s="2">
        <v>0</v>
      </c>
      <c r="BI3613" s="2">
        <v>0</v>
      </c>
      <c r="BJ3613" s="2">
        <v>0</v>
      </c>
      <c r="BK3613" s="2">
        <v>0</v>
      </c>
      <c r="BL3613" s="2">
        <v>0</v>
      </c>
      <c r="BM3613" s="2">
        <v>0</v>
      </c>
      <c r="BN3613" s="2">
        <v>0</v>
      </c>
      <c r="BO3613" s="2">
        <v>0</v>
      </c>
      <c r="BP3613" s="2">
        <v>3</v>
      </c>
      <c r="BQ3613" s="2">
        <v>4</v>
      </c>
      <c r="BR3613" s="2">
        <v>2</v>
      </c>
      <c r="BS3613" s="2">
        <v>0</v>
      </c>
      <c r="BT3613" s="2">
        <v>0</v>
      </c>
      <c r="BU3613" s="2">
        <v>0</v>
      </c>
      <c r="BV3613" s="2">
        <v>0</v>
      </c>
      <c r="BW3613" s="2">
        <v>0</v>
      </c>
      <c r="BX3613" s="2">
        <v>0</v>
      </c>
      <c r="BY3613" s="2">
        <v>0</v>
      </c>
      <c r="BZ3613" s="2">
        <v>0</v>
      </c>
      <c r="CA3613" s="2">
        <v>0</v>
      </c>
      <c r="CB3613" s="2">
        <v>0</v>
      </c>
      <c r="CC3613" s="2">
        <v>0</v>
      </c>
      <c r="CD3613" s="2">
        <v>0</v>
      </c>
      <c r="CE3613" s="2">
        <v>0</v>
      </c>
      <c r="CF3613" s="2">
        <v>0</v>
      </c>
      <c r="CG3613" s="2">
        <v>0</v>
      </c>
      <c r="CH3613" s="2">
        <v>0</v>
      </c>
      <c r="CI3613" s="2">
        <v>0</v>
      </c>
      <c r="CJ3613" s="2">
        <v>0</v>
      </c>
      <c r="CK3613" s="2">
        <v>0</v>
      </c>
      <c r="CL3613" s="2">
        <v>0</v>
      </c>
    </row>
    <row r="3614" spans="1:90" x14ac:dyDescent="0.25">
      <c r="A3614" t="s">
        <v>115</v>
      </c>
      <c r="B3614">
        <v>10704</v>
      </c>
      <c r="C3614" t="s">
        <v>112</v>
      </c>
      <c r="D3614">
        <v>1</v>
      </c>
      <c r="E3614">
        <v>8</v>
      </c>
      <c r="F3614">
        <v>902755</v>
      </c>
      <c r="G3614">
        <v>35902755</v>
      </c>
      <c r="H3614" t="s">
        <v>5098</v>
      </c>
      <c r="I3614">
        <v>492</v>
      </c>
      <c r="J3614" t="s">
        <v>112</v>
      </c>
      <c r="K3614" t="s">
        <v>5099</v>
      </c>
      <c r="L3614">
        <v>1</v>
      </c>
      <c r="M3614" t="s">
        <v>112</v>
      </c>
      <c r="N3614">
        <v>6184300</v>
      </c>
      <c r="O3614" t="s">
        <v>102</v>
      </c>
      <c r="P3614" t="s">
        <v>5100</v>
      </c>
      <c r="Q3614">
        <v>70</v>
      </c>
      <c r="R3614">
        <v>11</v>
      </c>
      <c r="S3614">
        <v>36080544</v>
      </c>
      <c r="T3614">
        <v>36950395</v>
      </c>
      <c r="U3614" t="s">
        <v>5101</v>
      </c>
      <c r="V3614">
        <v>1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158</v>
      </c>
      <c r="AE3614" s="2">
        <v>192</v>
      </c>
      <c r="AF3614" s="2">
        <v>131</v>
      </c>
      <c r="AG3614" s="2">
        <v>84</v>
      </c>
      <c r="AH3614" s="2">
        <v>201</v>
      </c>
      <c r="AI3614" s="2">
        <v>144</v>
      </c>
      <c r="AJ3614" s="2">
        <v>110</v>
      </c>
      <c r="AK3614" s="2">
        <v>0</v>
      </c>
      <c r="AL3614" s="2">
        <v>0</v>
      </c>
      <c r="AM3614" s="2">
        <v>0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0</v>
      </c>
      <c r="AU3614" s="2">
        <v>0</v>
      </c>
      <c r="AV3614" s="2">
        <v>0</v>
      </c>
      <c r="AW3614" s="2">
        <v>0</v>
      </c>
      <c r="AX3614" s="2">
        <v>0</v>
      </c>
      <c r="AY3614" s="2">
        <v>0</v>
      </c>
      <c r="AZ3614" s="2">
        <v>0</v>
      </c>
      <c r="BA3614" s="2">
        <v>0</v>
      </c>
      <c r="BB3614" s="2">
        <v>0</v>
      </c>
      <c r="BC3614" s="2">
        <v>0</v>
      </c>
      <c r="BD3614" s="2">
        <v>0</v>
      </c>
      <c r="BE3614" s="2">
        <v>0</v>
      </c>
      <c r="BF3614" s="2">
        <v>0</v>
      </c>
      <c r="BG3614" s="2">
        <v>0</v>
      </c>
      <c r="BH3614" s="2">
        <v>0</v>
      </c>
      <c r="BI3614" s="2">
        <v>0</v>
      </c>
      <c r="BJ3614" s="2">
        <v>0</v>
      </c>
      <c r="BK3614" s="2">
        <v>0</v>
      </c>
      <c r="BL3614" s="2">
        <v>7</v>
      </c>
      <c r="BM3614" s="2">
        <v>9</v>
      </c>
      <c r="BN3614" s="2">
        <v>5</v>
      </c>
      <c r="BO3614" s="2">
        <v>3</v>
      </c>
      <c r="BP3614" s="2">
        <v>8</v>
      </c>
      <c r="BQ3614" s="2">
        <v>6</v>
      </c>
      <c r="BR3614" s="2">
        <v>5</v>
      </c>
      <c r="BS3614" s="2">
        <v>0</v>
      </c>
      <c r="BT3614" s="2">
        <v>0</v>
      </c>
      <c r="BU3614" s="2">
        <v>0</v>
      </c>
      <c r="BV3614" s="2">
        <v>0</v>
      </c>
      <c r="BW3614" s="2">
        <v>0</v>
      </c>
      <c r="BX3614" s="2">
        <v>0</v>
      </c>
      <c r="BY3614" s="2">
        <v>0</v>
      </c>
      <c r="BZ3614" s="2">
        <v>0</v>
      </c>
      <c r="CA3614" s="2">
        <v>0</v>
      </c>
      <c r="CB3614" s="2">
        <v>0</v>
      </c>
      <c r="CC3614" s="2">
        <v>0</v>
      </c>
      <c r="CD3614" s="2">
        <v>0</v>
      </c>
      <c r="CE3614" s="2">
        <v>0</v>
      </c>
      <c r="CF3614" s="2">
        <v>0</v>
      </c>
      <c r="CG3614" s="2">
        <v>0</v>
      </c>
      <c r="CH3614" s="2">
        <v>0</v>
      </c>
      <c r="CI3614" s="2">
        <v>0</v>
      </c>
      <c r="CJ3614" s="2">
        <v>0</v>
      </c>
      <c r="CK3614" s="2">
        <v>0</v>
      </c>
      <c r="CL3614" s="2">
        <v>0</v>
      </c>
    </row>
    <row r="3615" spans="1:90" x14ac:dyDescent="0.25">
      <c r="A3615" t="s">
        <v>115</v>
      </c>
      <c r="B3615">
        <v>10704</v>
      </c>
      <c r="C3615" t="s">
        <v>112</v>
      </c>
      <c r="D3615">
        <v>1</v>
      </c>
      <c r="E3615">
        <v>8</v>
      </c>
      <c r="F3615">
        <v>10789</v>
      </c>
      <c r="G3615">
        <v>35010789</v>
      </c>
      <c r="H3615" t="s">
        <v>5354</v>
      </c>
      <c r="I3615">
        <v>492</v>
      </c>
      <c r="J3615" t="s">
        <v>112</v>
      </c>
      <c r="K3615" t="s">
        <v>91</v>
      </c>
      <c r="L3615">
        <v>1</v>
      </c>
      <c r="M3615" t="s">
        <v>112</v>
      </c>
      <c r="N3615">
        <v>6016020</v>
      </c>
      <c r="O3615" t="s">
        <v>92</v>
      </c>
      <c r="P3615" t="s">
        <v>5355</v>
      </c>
      <c r="Q3615">
        <v>250</v>
      </c>
      <c r="R3615">
        <v>11</v>
      </c>
      <c r="S3615">
        <v>36817207</v>
      </c>
      <c r="T3615">
        <v>36859183</v>
      </c>
      <c r="U3615" t="s">
        <v>5356</v>
      </c>
      <c r="V3615">
        <v>1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164</v>
      </c>
      <c r="AE3615" s="2">
        <v>174</v>
      </c>
      <c r="AF3615" s="2">
        <v>140</v>
      </c>
      <c r="AG3615" s="2">
        <v>101</v>
      </c>
      <c r="AH3615" s="2">
        <v>304</v>
      </c>
      <c r="AI3615" s="2">
        <v>273</v>
      </c>
      <c r="AJ3615" s="2">
        <v>494</v>
      </c>
      <c r="AK3615" s="2">
        <v>0</v>
      </c>
      <c r="AL3615" s="2">
        <v>0</v>
      </c>
      <c r="AM3615" s="2">
        <v>0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0</v>
      </c>
      <c r="AU3615" s="2">
        <v>0</v>
      </c>
      <c r="AV3615" s="2">
        <v>0</v>
      </c>
      <c r="AW3615" s="2">
        <v>0</v>
      </c>
      <c r="AX3615" s="2">
        <v>0</v>
      </c>
      <c r="AY3615" s="2">
        <v>0</v>
      </c>
      <c r="AZ3615" s="2">
        <v>0</v>
      </c>
      <c r="BA3615" s="2">
        <v>0</v>
      </c>
      <c r="BB3615" s="2">
        <v>0</v>
      </c>
      <c r="BC3615" s="2">
        <v>203</v>
      </c>
      <c r="BD3615" s="2">
        <v>0</v>
      </c>
      <c r="BE3615" s="2">
        <v>0</v>
      </c>
      <c r="BF3615" s="2">
        <v>0</v>
      </c>
      <c r="BG3615" s="2">
        <v>0</v>
      </c>
      <c r="BH3615" s="2">
        <v>0</v>
      </c>
      <c r="BI3615" s="2">
        <v>0</v>
      </c>
      <c r="BJ3615" s="2">
        <v>0</v>
      </c>
      <c r="BK3615" s="2">
        <v>0</v>
      </c>
      <c r="BL3615" s="2">
        <v>7</v>
      </c>
      <c r="BM3615" s="2">
        <v>5</v>
      </c>
      <c r="BN3615" s="2">
        <v>5</v>
      </c>
      <c r="BO3615" s="2">
        <v>4</v>
      </c>
      <c r="BP3615" s="2">
        <v>9</v>
      </c>
      <c r="BQ3615" s="2">
        <v>9</v>
      </c>
      <c r="BR3615" s="2">
        <v>15</v>
      </c>
      <c r="BS3615" s="2">
        <v>0</v>
      </c>
      <c r="BT3615" s="2">
        <v>0</v>
      </c>
      <c r="BU3615" s="2">
        <v>0</v>
      </c>
      <c r="BV3615" s="2">
        <v>0</v>
      </c>
      <c r="BW3615" s="2">
        <v>0</v>
      </c>
      <c r="BX3615" s="2">
        <v>0</v>
      </c>
      <c r="BY3615" s="2">
        <v>0</v>
      </c>
      <c r="BZ3615" s="2">
        <v>0</v>
      </c>
      <c r="CA3615" s="2">
        <v>0</v>
      </c>
      <c r="CB3615" s="2">
        <v>0</v>
      </c>
      <c r="CC3615" s="2">
        <v>0</v>
      </c>
      <c r="CD3615" s="2">
        <v>0</v>
      </c>
      <c r="CE3615" s="2">
        <v>0</v>
      </c>
      <c r="CF3615" s="2">
        <v>0</v>
      </c>
      <c r="CG3615" s="2">
        <v>0</v>
      </c>
      <c r="CH3615" s="2">
        <v>0</v>
      </c>
      <c r="CI3615" s="2">
        <v>0</v>
      </c>
      <c r="CJ3615" s="2">
        <v>0</v>
      </c>
      <c r="CK3615" s="2">
        <v>12</v>
      </c>
      <c r="CL3615" s="2">
        <v>0</v>
      </c>
    </row>
    <row r="3616" spans="1:90" x14ac:dyDescent="0.25">
      <c r="A3616" t="s">
        <v>115</v>
      </c>
      <c r="B3616">
        <v>10704</v>
      </c>
      <c r="C3616" t="s">
        <v>112</v>
      </c>
      <c r="D3616">
        <v>1</v>
      </c>
      <c r="E3616">
        <v>8</v>
      </c>
      <c r="F3616">
        <v>10716</v>
      </c>
      <c r="G3616">
        <v>35010716</v>
      </c>
      <c r="H3616" t="s">
        <v>17945</v>
      </c>
      <c r="I3616">
        <v>492</v>
      </c>
      <c r="J3616" t="s">
        <v>112</v>
      </c>
      <c r="K3616" t="s">
        <v>5131</v>
      </c>
      <c r="L3616">
        <v>1</v>
      </c>
      <c r="M3616" t="s">
        <v>112</v>
      </c>
      <c r="N3616">
        <v>6023030</v>
      </c>
      <c r="O3616" t="s">
        <v>92</v>
      </c>
      <c r="P3616" t="s">
        <v>17946</v>
      </c>
      <c r="Q3616">
        <v>207</v>
      </c>
      <c r="R3616">
        <v>11</v>
      </c>
      <c r="S3616">
        <v>36540870</v>
      </c>
      <c r="T3616">
        <v>36810315</v>
      </c>
      <c r="U3616" t="s">
        <v>17947</v>
      </c>
      <c r="V3616">
        <v>1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135</v>
      </c>
      <c r="AE3616" s="2">
        <v>168</v>
      </c>
      <c r="AF3616" s="2">
        <v>207</v>
      </c>
      <c r="AG3616" s="2">
        <v>69</v>
      </c>
      <c r="AH3616" s="2">
        <v>189</v>
      </c>
      <c r="AI3616" s="2">
        <v>254</v>
      </c>
      <c r="AJ3616" s="2">
        <v>213</v>
      </c>
      <c r="AK3616" s="2">
        <v>0</v>
      </c>
      <c r="AL3616" s="2">
        <v>0</v>
      </c>
      <c r="AM3616" s="2">
        <v>0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0</v>
      </c>
      <c r="AU3616" s="2">
        <v>0</v>
      </c>
      <c r="AV3616" s="2">
        <v>0</v>
      </c>
      <c r="AW3616" s="2">
        <v>0</v>
      </c>
      <c r="AX3616" s="2">
        <v>0</v>
      </c>
      <c r="AY3616" s="2">
        <v>0</v>
      </c>
      <c r="AZ3616" s="2">
        <v>0</v>
      </c>
      <c r="BA3616" s="2">
        <v>0</v>
      </c>
      <c r="BB3616" s="2">
        <v>0</v>
      </c>
      <c r="BC3616" s="2">
        <v>39</v>
      </c>
      <c r="BD3616" s="2">
        <v>0</v>
      </c>
      <c r="BE3616" s="2">
        <v>0</v>
      </c>
      <c r="BF3616" s="2">
        <v>0</v>
      </c>
      <c r="BG3616" s="2">
        <v>0</v>
      </c>
      <c r="BH3616" s="2">
        <v>0</v>
      </c>
      <c r="BI3616" s="2">
        <v>0</v>
      </c>
      <c r="BJ3616" s="2">
        <v>0</v>
      </c>
      <c r="BK3616" s="2">
        <v>0</v>
      </c>
      <c r="BL3616" s="2">
        <v>6</v>
      </c>
      <c r="BM3616" s="2">
        <v>6</v>
      </c>
      <c r="BN3616" s="2">
        <v>7</v>
      </c>
      <c r="BO3616" s="2">
        <v>3</v>
      </c>
      <c r="BP3616" s="2">
        <v>5</v>
      </c>
      <c r="BQ3616" s="2">
        <v>8</v>
      </c>
      <c r="BR3616" s="2">
        <v>9</v>
      </c>
      <c r="BS3616" s="2">
        <v>0</v>
      </c>
      <c r="BT3616" s="2">
        <v>0</v>
      </c>
      <c r="BU3616" s="2">
        <v>0</v>
      </c>
      <c r="BV3616" s="2">
        <v>0</v>
      </c>
      <c r="BW3616" s="2">
        <v>0</v>
      </c>
      <c r="BX3616" s="2">
        <v>0</v>
      </c>
      <c r="BY3616" s="2">
        <v>0</v>
      </c>
      <c r="BZ3616" s="2">
        <v>0</v>
      </c>
      <c r="CA3616" s="2">
        <v>0</v>
      </c>
      <c r="CB3616" s="2">
        <v>0</v>
      </c>
      <c r="CC3616" s="2">
        <v>0</v>
      </c>
      <c r="CD3616" s="2">
        <v>0</v>
      </c>
      <c r="CE3616" s="2">
        <v>0</v>
      </c>
      <c r="CF3616" s="2">
        <v>0</v>
      </c>
      <c r="CG3616" s="2">
        <v>0</v>
      </c>
      <c r="CH3616" s="2">
        <v>0</v>
      </c>
      <c r="CI3616" s="2">
        <v>0</v>
      </c>
      <c r="CJ3616" s="2">
        <v>0</v>
      </c>
      <c r="CK3616" s="2">
        <v>3</v>
      </c>
      <c r="CL3616" s="2">
        <v>0</v>
      </c>
    </row>
    <row r="3617" spans="1:90" x14ac:dyDescent="0.25">
      <c r="A3617" t="s">
        <v>115</v>
      </c>
      <c r="B3617">
        <v>10704</v>
      </c>
      <c r="C3617" t="s">
        <v>112</v>
      </c>
      <c r="D3617">
        <v>1</v>
      </c>
      <c r="E3617">
        <v>8</v>
      </c>
      <c r="F3617">
        <v>46620</v>
      </c>
      <c r="G3617">
        <v>35046620</v>
      </c>
      <c r="H3617" t="s">
        <v>19385</v>
      </c>
      <c r="I3617">
        <v>492</v>
      </c>
      <c r="J3617" t="s">
        <v>112</v>
      </c>
      <c r="K3617" t="s">
        <v>8945</v>
      </c>
      <c r="L3617">
        <v>1</v>
      </c>
      <c r="M3617" t="s">
        <v>112</v>
      </c>
      <c r="N3617">
        <v>6056420</v>
      </c>
      <c r="O3617" t="s">
        <v>92</v>
      </c>
      <c r="P3617" t="s">
        <v>19386</v>
      </c>
      <c r="Q3617">
        <v>15</v>
      </c>
      <c r="R3617">
        <v>11</v>
      </c>
      <c r="S3617">
        <v>36097233</v>
      </c>
      <c r="T3617">
        <v>36943515</v>
      </c>
      <c r="U3617" t="s">
        <v>19387</v>
      </c>
      <c r="V3617">
        <v>1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103</v>
      </c>
      <c r="AE3617" s="2">
        <v>122</v>
      </c>
      <c r="AF3617" s="2">
        <v>107</v>
      </c>
      <c r="AG3617" s="2">
        <v>35</v>
      </c>
      <c r="AH3617" s="2">
        <v>162</v>
      </c>
      <c r="AI3617" s="2">
        <v>191</v>
      </c>
      <c r="AJ3617" s="2">
        <v>186</v>
      </c>
      <c r="AK3617" s="2">
        <v>0</v>
      </c>
      <c r="AL3617" s="2">
        <v>0</v>
      </c>
      <c r="AM3617" s="2">
        <v>0</v>
      </c>
      <c r="AN3617" s="2">
        <v>0</v>
      </c>
      <c r="AO3617" s="2">
        <v>0</v>
      </c>
      <c r="AP3617" s="2">
        <v>0</v>
      </c>
      <c r="AQ3617" s="2">
        <v>0</v>
      </c>
      <c r="AR3617" s="2">
        <v>82</v>
      </c>
      <c r="AS3617" s="2">
        <v>0</v>
      </c>
      <c r="AT3617" s="2">
        <v>0</v>
      </c>
      <c r="AU3617" s="2">
        <v>267</v>
      </c>
      <c r="AV3617" s="2">
        <v>0</v>
      </c>
      <c r="AW3617" s="2">
        <v>0</v>
      </c>
      <c r="AX3617" s="2">
        <v>0</v>
      </c>
      <c r="AY3617" s="2">
        <v>0</v>
      </c>
      <c r="AZ3617" s="2">
        <v>0</v>
      </c>
      <c r="BA3617" s="2">
        <v>0</v>
      </c>
      <c r="BB3617" s="2">
        <v>0</v>
      </c>
      <c r="BC3617" s="2">
        <v>155</v>
      </c>
      <c r="BD3617" s="2">
        <v>0</v>
      </c>
      <c r="BE3617" s="2">
        <v>0</v>
      </c>
      <c r="BF3617" s="2">
        <v>0</v>
      </c>
      <c r="BG3617" s="2">
        <v>0</v>
      </c>
      <c r="BH3617" s="2">
        <v>0</v>
      </c>
      <c r="BI3617" s="2">
        <v>0</v>
      </c>
      <c r="BJ3617" s="2">
        <v>0</v>
      </c>
      <c r="BK3617" s="2">
        <v>0</v>
      </c>
      <c r="BL3617" s="2">
        <v>5</v>
      </c>
      <c r="BM3617" s="2">
        <v>5</v>
      </c>
      <c r="BN3617" s="2">
        <v>4</v>
      </c>
      <c r="BO3617" s="2">
        <v>2</v>
      </c>
      <c r="BP3617" s="2">
        <v>7</v>
      </c>
      <c r="BQ3617" s="2">
        <v>7</v>
      </c>
      <c r="BR3617" s="2">
        <v>6</v>
      </c>
      <c r="BS3617" s="2">
        <v>0</v>
      </c>
      <c r="BT3617" s="2">
        <v>0</v>
      </c>
      <c r="BU3617" s="2">
        <v>0</v>
      </c>
      <c r="BV3617" s="2">
        <v>0</v>
      </c>
      <c r="BW3617" s="2">
        <v>0</v>
      </c>
      <c r="BX3617" s="2">
        <v>0</v>
      </c>
      <c r="BY3617" s="2">
        <v>0</v>
      </c>
      <c r="BZ3617" s="2">
        <v>3</v>
      </c>
      <c r="CA3617" s="2">
        <v>0</v>
      </c>
      <c r="CB3617" s="2">
        <v>0</v>
      </c>
      <c r="CC3617" s="2">
        <v>8</v>
      </c>
      <c r="CD3617" s="2">
        <v>0</v>
      </c>
      <c r="CE3617" s="2">
        <v>0</v>
      </c>
      <c r="CF3617" s="2">
        <v>0</v>
      </c>
      <c r="CG3617" s="2">
        <v>0</v>
      </c>
      <c r="CH3617" s="2">
        <v>0</v>
      </c>
      <c r="CI3617" s="2">
        <v>0</v>
      </c>
      <c r="CJ3617" s="2">
        <v>0</v>
      </c>
      <c r="CK3617" s="2">
        <v>10</v>
      </c>
      <c r="CL3617" s="2">
        <v>0</v>
      </c>
    </row>
    <row r="3618" spans="1:90" x14ac:dyDescent="0.25">
      <c r="A3618" t="s">
        <v>115</v>
      </c>
      <c r="B3618">
        <v>10704</v>
      </c>
      <c r="C3618" t="s">
        <v>112</v>
      </c>
      <c r="D3618">
        <v>1</v>
      </c>
      <c r="E3618">
        <v>8</v>
      </c>
      <c r="F3618">
        <v>11061</v>
      </c>
      <c r="G3618">
        <v>35011061</v>
      </c>
      <c r="H3618" t="s">
        <v>7990</v>
      </c>
      <c r="I3618">
        <v>492</v>
      </c>
      <c r="J3618" t="s">
        <v>112</v>
      </c>
      <c r="K3618" t="s">
        <v>925</v>
      </c>
      <c r="L3618">
        <v>1</v>
      </c>
      <c r="M3618" t="s">
        <v>112</v>
      </c>
      <c r="N3618">
        <v>6250250</v>
      </c>
      <c r="O3618" t="s">
        <v>92</v>
      </c>
      <c r="P3618" t="s">
        <v>7991</v>
      </c>
      <c r="Q3618">
        <v>353</v>
      </c>
      <c r="R3618">
        <v>11</v>
      </c>
      <c r="S3618">
        <v>36864582</v>
      </c>
      <c r="T3618">
        <v>36879182</v>
      </c>
      <c r="U3618" t="s">
        <v>7992</v>
      </c>
      <c r="V3618">
        <v>1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164</v>
      </c>
      <c r="AE3618" s="2">
        <v>170</v>
      </c>
      <c r="AF3618" s="2">
        <v>152</v>
      </c>
      <c r="AG3618" s="2">
        <v>97</v>
      </c>
      <c r="AH3618" s="2">
        <v>125</v>
      </c>
      <c r="AI3618" s="2">
        <v>157</v>
      </c>
      <c r="AJ3618" s="2">
        <v>103</v>
      </c>
      <c r="AK3618" s="2">
        <v>0</v>
      </c>
      <c r="AL3618" s="2">
        <v>0</v>
      </c>
      <c r="AM3618" s="2">
        <v>0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0</v>
      </c>
      <c r="AU3618" s="2">
        <v>0</v>
      </c>
      <c r="AV3618" s="2">
        <v>0</v>
      </c>
      <c r="AW3618" s="2">
        <v>0</v>
      </c>
      <c r="AX3618" s="2">
        <v>0</v>
      </c>
      <c r="AY3618" s="2">
        <v>0</v>
      </c>
      <c r="AZ3618" s="2">
        <v>0</v>
      </c>
      <c r="BA3618" s="2">
        <v>0</v>
      </c>
      <c r="BB3618" s="2">
        <v>0</v>
      </c>
      <c r="BC3618" s="2">
        <v>42</v>
      </c>
      <c r="BD3618" s="2">
        <v>0</v>
      </c>
      <c r="BE3618" s="2">
        <v>0</v>
      </c>
      <c r="BF3618" s="2">
        <v>0</v>
      </c>
      <c r="BG3618" s="2">
        <v>0</v>
      </c>
      <c r="BH3618" s="2">
        <v>0</v>
      </c>
      <c r="BI3618" s="2">
        <v>0</v>
      </c>
      <c r="BJ3618" s="2">
        <v>0</v>
      </c>
      <c r="BK3618" s="2">
        <v>0</v>
      </c>
      <c r="BL3618" s="2">
        <v>9</v>
      </c>
      <c r="BM3618" s="2">
        <v>7</v>
      </c>
      <c r="BN3618" s="2">
        <v>6</v>
      </c>
      <c r="BO3618" s="2">
        <v>5</v>
      </c>
      <c r="BP3618" s="2">
        <v>6</v>
      </c>
      <c r="BQ3618" s="2">
        <v>7</v>
      </c>
      <c r="BR3618" s="2">
        <v>5</v>
      </c>
      <c r="BS3618" s="2">
        <v>0</v>
      </c>
      <c r="BT3618" s="2">
        <v>0</v>
      </c>
      <c r="BU3618" s="2">
        <v>0</v>
      </c>
      <c r="BV3618" s="2">
        <v>0</v>
      </c>
      <c r="BW3618" s="2">
        <v>0</v>
      </c>
      <c r="BX3618" s="2">
        <v>0</v>
      </c>
      <c r="BY3618" s="2">
        <v>0</v>
      </c>
      <c r="BZ3618" s="2">
        <v>0</v>
      </c>
      <c r="CA3618" s="2">
        <v>0</v>
      </c>
      <c r="CB3618" s="2">
        <v>0</v>
      </c>
      <c r="CC3618" s="2">
        <v>0</v>
      </c>
      <c r="CD3618" s="2">
        <v>0</v>
      </c>
      <c r="CE3618" s="2">
        <v>0</v>
      </c>
      <c r="CF3618" s="2">
        <v>0</v>
      </c>
      <c r="CG3618" s="2">
        <v>0</v>
      </c>
      <c r="CH3618" s="2">
        <v>0</v>
      </c>
      <c r="CI3618" s="2">
        <v>0</v>
      </c>
      <c r="CJ3618" s="2">
        <v>0</v>
      </c>
      <c r="CK3618" s="2">
        <v>3</v>
      </c>
      <c r="CL3618" s="2">
        <v>0</v>
      </c>
    </row>
    <row r="3619" spans="1:90" x14ac:dyDescent="0.25">
      <c r="A3619" t="s">
        <v>115</v>
      </c>
      <c r="B3619">
        <v>10704</v>
      </c>
      <c r="C3619" t="s">
        <v>112</v>
      </c>
      <c r="D3619">
        <v>1</v>
      </c>
      <c r="E3619">
        <v>8</v>
      </c>
      <c r="F3619">
        <v>10959</v>
      </c>
      <c r="G3619">
        <v>35010959</v>
      </c>
      <c r="H3619" t="s">
        <v>8771</v>
      </c>
      <c r="I3619">
        <v>492</v>
      </c>
      <c r="J3619" t="s">
        <v>112</v>
      </c>
      <c r="K3619" t="s">
        <v>2273</v>
      </c>
      <c r="L3619">
        <v>1</v>
      </c>
      <c r="M3619" t="s">
        <v>112</v>
      </c>
      <c r="N3619">
        <v>6226002</v>
      </c>
      <c r="O3619" t="s">
        <v>102</v>
      </c>
      <c r="P3619" t="s">
        <v>8772</v>
      </c>
      <c r="Q3619">
        <v>357</v>
      </c>
      <c r="R3619">
        <v>11</v>
      </c>
      <c r="S3619">
        <v>36861076</v>
      </c>
      <c r="T3619">
        <v>36863051</v>
      </c>
      <c r="U3619" t="s">
        <v>8773</v>
      </c>
      <c r="V3619">
        <v>1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287</v>
      </c>
      <c r="AE3619" s="2">
        <v>328</v>
      </c>
      <c r="AF3619" s="2">
        <v>235</v>
      </c>
      <c r="AG3619" s="2">
        <v>124</v>
      </c>
      <c r="AH3619" s="2">
        <v>223</v>
      </c>
      <c r="AI3619" s="2">
        <v>242</v>
      </c>
      <c r="AJ3619" s="2">
        <v>264</v>
      </c>
      <c r="AK3619" s="2">
        <v>0</v>
      </c>
      <c r="AL3619" s="2">
        <v>0</v>
      </c>
      <c r="AM3619" s="2">
        <v>0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0</v>
      </c>
      <c r="AU3619" s="2">
        <v>0</v>
      </c>
      <c r="AV3619" s="2">
        <v>0</v>
      </c>
      <c r="AW3619" s="2">
        <v>0</v>
      </c>
      <c r="AX3619" s="2">
        <v>0</v>
      </c>
      <c r="AY3619" s="2">
        <v>0</v>
      </c>
      <c r="AZ3619" s="2">
        <v>0</v>
      </c>
      <c r="BA3619" s="2">
        <v>0</v>
      </c>
      <c r="BB3619" s="2">
        <v>0</v>
      </c>
      <c r="BC3619" s="2">
        <v>0</v>
      </c>
      <c r="BD3619" s="2">
        <v>0</v>
      </c>
      <c r="BE3619" s="2">
        <v>0</v>
      </c>
      <c r="BF3619" s="2">
        <v>0</v>
      </c>
      <c r="BG3619" s="2">
        <v>0</v>
      </c>
      <c r="BH3619" s="2">
        <v>0</v>
      </c>
      <c r="BI3619" s="2">
        <v>0</v>
      </c>
      <c r="BJ3619" s="2">
        <v>0</v>
      </c>
      <c r="BK3619" s="2">
        <v>0</v>
      </c>
      <c r="BL3619" s="2">
        <v>10</v>
      </c>
      <c r="BM3619" s="2">
        <v>13</v>
      </c>
      <c r="BN3619" s="2">
        <v>11</v>
      </c>
      <c r="BO3619" s="2">
        <v>5</v>
      </c>
      <c r="BP3619" s="2">
        <v>9</v>
      </c>
      <c r="BQ3619" s="2">
        <v>10</v>
      </c>
      <c r="BR3619" s="2">
        <v>10</v>
      </c>
      <c r="BS3619" s="2">
        <v>0</v>
      </c>
      <c r="BT3619" s="2">
        <v>0</v>
      </c>
      <c r="BU3619" s="2">
        <v>0</v>
      </c>
      <c r="BV3619" s="2">
        <v>0</v>
      </c>
      <c r="BW3619" s="2">
        <v>0</v>
      </c>
      <c r="BX3619" s="2">
        <v>0</v>
      </c>
      <c r="BY3619" s="2">
        <v>0</v>
      </c>
      <c r="BZ3619" s="2">
        <v>0</v>
      </c>
      <c r="CA3619" s="2">
        <v>0</v>
      </c>
      <c r="CB3619" s="2">
        <v>0</v>
      </c>
      <c r="CC3619" s="2">
        <v>0</v>
      </c>
      <c r="CD3619" s="2">
        <v>0</v>
      </c>
      <c r="CE3619" s="2">
        <v>0</v>
      </c>
      <c r="CF3619" s="2">
        <v>0</v>
      </c>
      <c r="CG3619" s="2">
        <v>0</v>
      </c>
      <c r="CH3619" s="2">
        <v>0</v>
      </c>
      <c r="CI3619" s="2">
        <v>0</v>
      </c>
      <c r="CJ3619" s="2">
        <v>0</v>
      </c>
      <c r="CK3619" s="2">
        <v>0</v>
      </c>
      <c r="CL3619" s="2">
        <v>0</v>
      </c>
    </row>
    <row r="3620" spans="1:90" x14ac:dyDescent="0.25">
      <c r="A3620" t="s">
        <v>115</v>
      </c>
      <c r="B3620">
        <v>10704</v>
      </c>
      <c r="C3620" t="s">
        <v>112</v>
      </c>
      <c r="D3620">
        <v>1</v>
      </c>
      <c r="E3620">
        <v>8</v>
      </c>
      <c r="F3620">
        <v>11058</v>
      </c>
      <c r="G3620">
        <v>35011058</v>
      </c>
      <c r="H3620" t="s">
        <v>9844</v>
      </c>
      <c r="I3620">
        <v>492</v>
      </c>
      <c r="J3620" t="s">
        <v>112</v>
      </c>
      <c r="K3620" t="s">
        <v>1970</v>
      </c>
      <c r="L3620">
        <v>1</v>
      </c>
      <c r="M3620" t="s">
        <v>112</v>
      </c>
      <c r="N3620">
        <v>6172000</v>
      </c>
      <c r="O3620" t="s">
        <v>102</v>
      </c>
      <c r="P3620" t="s">
        <v>7505</v>
      </c>
      <c r="Q3620">
        <v>71</v>
      </c>
      <c r="R3620">
        <v>11</v>
      </c>
      <c r="S3620">
        <v>36070012</v>
      </c>
      <c r="T3620">
        <v>36084143</v>
      </c>
      <c r="U3620" t="s">
        <v>9845</v>
      </c>
      <c r="V3620">
        <v>1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155</v>
      </c>
      <c r="AE3620" s="2">
        <v>161</v>
      </c>
      <c r="AF3620" s="2">
        <v>122</v>
      </c>
      <c r="AG3620" s="2">
        <v>65</v>
      </c>
      <c r="AH3620" s="2">
        <v>114</v>
      </c>
      <c r="AI3620" s="2">
        <v>105</v>
      </c>
      <c r="AJ3620" s="2">
        <v>107</v>
      </c>
      <c r="AK3620" s="2">
        <v>0</v>
      </c>
      <c r="AL3620" s="2">
        <v>0</v>
      </c>
      <c r="AM3620" s="2">
        <v>0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0</v>
      </c>
      <c r="AU3620" s="2">
        <v>299</v>
      </c>
      <c r="AV3620" s="2">
        <v>0</v>
      </c>
      <c r="AW3620" s="2">
        <v>0</v>
      </c>
      <c r="AX3620" s="2">
        <v>0</v>
      </c>
      <c r="AY3620" s="2">
        <v>0</v>
      </c>
      <c r="AZ3620" s="2">
        <v>0</v>
      </c>
      <c r="BA3620" s="2">
        <v>0</v>
      </c>
      <c r="BB3620" s="2">
        <v>0</v>
      </c>
      <c r="BC3620" s="2">
        <v>0</v>
      </c>
      <c r="BD3620" s="2">
        <v>0</v>
      </c>
      <c r="BE3620" s="2">
        <v>0</v>
      </c>
      <c r="BF3620" s="2">
        <v>0</v>
      </c>
      <c r="BG3620" s="2">
        <v>0</v>
      </c>
      <c r="BH3620" s="2">
        <v>0</v>
      </c>
      <c r="BI3620" s="2">
        <v>0</v>
      </c>
      <c r="BJ3620" s="2">
        <v>0</v>
      </c>
      <c r="BK3620" s="2">
        <v>0</v>
      </c>
      <c r="BL3620" s="2">
        <v>6</v>
      </c>
      <c r="BM3620" s="2">
        <v>8</v>
      </c>
      <c r="BN3620" s="2">
        <v>7</v>
      </c>
      <c r="BO3620" s="2">
        <v>2</v>
      </c>
      <c r="BP3620" s="2">
        <v>4</v>
      </c>
      <c r="BQ3620" s="2">
        <v>3</v>
      </c>
      <c r="BR3620" s="2">
        <v>4</v>
      </c>
      <c r="BS3620" s="2">
        <v>0</v>
      </c>
      <c r="BT3620" s="2">
        <v>0</v>
      </c>
      <c r="BU3620" s="2">
        <v>0</v>
      </c>
      <c r="BV3620" s="2">
        <v>0</v>
      </c>
      <c r="BW3620" s="2">
        <v>0</v>
      </c>
      <c r="BX3620" s="2">
        <v>0</v>
      </c>
      <c r="BY3620" s="2">
        <v>0</v>
      </c>
      <c r="BZ3620" s="2">
        <v>0</v>
      </c>
      <c r="CA3620" s="2">
        <v>0</v>
      </c>
      <c r="CB3620" s="2">
        <v>0</v>
      </c>
      <c r="CC3620" s="2">
        <v>8</v>
      </c>
      <c r="CD3620" s="2">
        <v>0</v>
      </c>
      <c r="CE3620" s="2">
        <v>0</v>
      </c>
      <c r="CF3620" s="2">
        <v>0</v>
      </c>
      <c r="CG3620" s="2">
        <v>0</v>
      </c>
      <c r="CH3620" s="2">
        <v>0</v>
      </c>
      <c r="CI3620" s="2">
        <v>0</v>
      </c>
      <c r="CJ3620" s="2">
        <v>0</v>
      </c>
      <c r="CK3620" s="2">
        <v>0</v>
      </c>
      <c r="CL3620" s="2">
        <v>0</v>
      </c>
    </row>
    <row r="3621" spans="1:90" x14ac:dyDescent="0.25">
      <c r="A3621" t="s">
        <v>115</v>
      </c>
      <c r="B3621">
        <v>10704</v>
      </c>
      <c r="C3621" t="s">
        <v>112</v>
      </c>
      <c r="D3621">
        <v>1</v>
      </c>
      <c r="E3621">
        <v>8</v>
      </c>
      <c r="F3621">
        <v>11149</v>
      </c>
      <c r="G3621">
        <v>35011149</v>
      </c>
      <c r="H3621" t="s">
        <v>544</v>
      </c>
      <c r="I3621">
        <v>492</v>
      </c>
      <c r="J3621" t="s">
        <v>112</v>
      </c>
      <c r="K3621" t="s">
        <v>367</v>
      </c>
      <c r="L3621">
        <v>1</v>
      </c>
      <c r="M3621" t="s">
        <v>112</v>
      </c>
      <c r="N3621">
        <v>6110230</v>
      </c>
      <c r="O3621" t="s">
        <v>92</v>
      </c>
      <c r="P3621" t="s">
        <v>545</v>
      </c>
      <c r="Q3621">
        <v>431</v>
      </c>
      <c r="R3621">
        <v>11</v>
      </c>
      <c r="S3621">
        <v>36540871</v>
      </c>
      <c r="T3621">
        <v>36818046</v>
      </c>
      <c r="U3621" t="s">
        <v>546</v>
      </c>
      <c r="V3621">
        <v>1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95</v>
      </c>
      <c r="AE3621" s="2">
        <v>133</v>
      </c>
      <c r="AF3621" s="2">
        <v>66</v>
      </c>
      <c r="AG3621" s="2">
        <v>33</v>
      </c>
      <c r="AH3621" s="2">
        <v>101</v>
      </c>
      <c r="AI3621" s="2">
        <v>105</v>
      </c>
      <c r="AJ3621" s="2">
        <v>73</v>
      </c>
      <c r="AK3621" s="2">
        <v>0</v>
      </c>
      <c r="AL3621" s="2">
        <v>0</v>
      </c>
      <c r="AM3621" s="2">
        <v>0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0</v>
      </c>
      <c r="AU3621" s="2">
        <v>0</v>
      </c>
      <c r="AV3621" s="2">
        <v>0</v>
      </c>
      <c r="AW3621" s="2">
        <v>0</v>
      </c>
      <c r="AX3621" s="2">
        <v>0</v>
      </c>
      <c r="AY3621" s="2">
        <v>0</v>
      </c>
      <c r="AZ3621" s="2">
        <v>0</v>
      </c>
      <c r="BA3621" s="2">
        <v>0</v>
      </c>
      <c r="BB3621" s="2">
        <v>0</v>
      </c>
      <c r="BC3621" s="2">
        <v>99</v>
      </c>
      <c r="BD3621" s="2">
        <v>16</v>
      </c>
      <c r="BE3621" s="2">
        <v>0</v>
      </c>
      <c r="BF3621" s="2">
        <v>0</v>
      </c>
      <c r="BG3621" s="2">
        <v>0</v>
      </c>
      <c r="BH3621" s="2">
        <v>0</v>
      </c>
      <c r="BI3621" s="2">
        <v>0</v>
      </c>
      <c r="BJ3621" s="2">
        <v>0</v>
      </c>
      <c r="BK3621" s="2">
        <v>0</v>
      </c>
      <c r="BL3621" s="2">
        <v>6</v>
      </c>
      <c r="BM3621" s="2">
        <v>6</v>
      </c>
      <c r="BN3621" s="2">
        <v>3</v>
      </c>
      <c r="BO3621" s="2">
        <v>2</v>
      </c>
      <c r="BP3621" s="2">
        <v>6</v>
      </c>
      <c r="BQ3621" s="2">
        <v>5</v>
      </c>
      <c r="BR3621" s="2">
        <v>4</v>
      </c>
      <c r="BS3621" s="2">
        <v>0</v>
      </c>
      <c r="BT3621" s="2">
        <v>0</v>
      </c>
      <c r="BU3621" s="2">
        <v>0</v>
      </c>
      <c r="BV3621" s="2">
        <v>0</v>
      </c>
      <c r="BW3621" s="2">
        <v>0</v>
      </c>
      <c r="BX3621" s="2">
        <v>0</v>
      </c>
      <c r="BY3621" s="2">
        <v>0</v>
      </c>
      <c r="BZ3621" s="2">
        <v>0</v>
      </c>
      <c r="CA3621" s="2">
        <v>0</v>
      </c>
      <c r="CB3621" s="2">
        <v>0</v>
      </c>
      <c r="CC3621" s="2">
        <v>0</v>
      </c>
      <c r="CD3621" s="2">
        <v>0</v>
      </c>
      <c r="CE3621" s="2">
        <v>0</v>
      </c>
      <c r="CF3621" s="2">
        <v>0</v>
      </c>
      <c r="CG3621" s="2">
        <v>0</v>
      </c>
      <c r="CH3621" s="2">
        <v>0</v>
      </c>
      <c r="CI3621" s="2">
        <v>0</v>
      </c>
      <c r="CJ3621" s="2">
        <v>0</v>
      </c>
      <c r="CK3621" s="2">
        <v>6</v>
      </c>
      <c r="CL3621" s="2">
        <v>4</v>
      </c>
    </row>
    <row r="3622" spans="1:90" x14ac:dyDescent="0.25">
      <c r="A3622" t="s">
        <v>115</v>
      </c>
      <c r="B3622">
        <v>10704</v>
      </c>
      <c r="C3622" t="s">
        <v>112</v>
      </c>
      <c r="D3622">
        <v>1</v>
      </c>
      <c r="E3622">
        <v>8</v>
      </c>
      <c r="F3622">
        <v>10868</v>
      </c>
      <c r="G3622">
        <v>35010868</v>
      </c>
      <c r="H3622" t="s">
        <v>11714</v>
      </c>
      <c r="I3622">
        <v>492</v>
      </c>
      <c r="J3622" t="s">
        <v>112</v>
      </c>
      <c r="K3622" t="s">
        <v>4836</v>
      </c>
      <c r="L3622">
        <v>1</v>
      </c>
      <c r="M3622" t="s">
        <v>112</v>
      </c>
      <c r="N3622">
        <v>6266030</v>
      </c>
      <c r="O3622" t="s">
        <v>92</v>
      </c>
      <c r="P3622" t="s">
        <v>5293</v>
      </c>
      <c r="Q3622">
        <v>500</v>
      </c>
      <c r="R3622">
        <v>11</v>
      </c>
      <c r="S3622">
        <v>36861627</v>
      </c>
      <c r="T3622">
        <v>36868693</v>
      </c>
      <c r="U3622" t="s">
        <v>11715</v>
      </c>
      <c r="V3622">
        <v>1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276</v>
      </c>
      <c r="AE3622" s="2">
        <v>278</v>
      </c>
      <c r="AF3622" s="2">
        <v>175</v>
      </c>
      <c r="AG3622" s="2">
        <v>103</v>
      </c>
      <c r="AH3622" s="2">
        <v>225</v>
      </c>
      <c r="AI3622" s="2">
        <v>272</v>
      </c>
      <c r="AJ3622" s="2">
        <v>261</v>
      </c>
      <c r="AK3622" s="2">
        <v>0</v>
      </c>
      <c r="AL3622" s="2">
        <v>0</v>
      </c>
      <c r="AM3622" s="2">
        <v>0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0</v>
      </c>
      <c r="AU3622" s="2">
        <v>0</v>
      </c>
      <c r="AV3622" s="2">
        <v>0</v>
      </c>
      <c r="AW3622" s="2">
        <v>0</v>
      </c>
      <c r="AX3622" s="2">
        <v>0</v>
      </c>
      <c r="AY3622" s="2">
        <v>0</v>
      </c>
      <c r="AZ3622" s="2">
        <v>0</v>
      </c>
      <c r="BA3622" s="2">
        <v>0</v>
      </c>
      <c r="BB3622" s="2">
        <v>0</v>
      </c>
      <c r="BC3622" s="2">
        <v>260</v>
      </c>
      <c r="BD3622" s="2">
        <v>0</v>
      </c>
      <c r="BE3622" s="2">
        <v>0</v>
      </c>
      <c r="BF3622" s="2">
        <v>0</v>
      </c>
      <c r="BG3622" s="2">
        <v>0</v>
      </c>
      <c r="BH3622" s="2">
        <v>0</v>
      </c>
      <c r="BI3622" s="2">
        <v>0</v>
      </c>
      <c r="BJ3622" s="2">
        <v>0</v>
      </c>
      <c r="BK3622" s="2">
        <v>0</v>
      </c>
      <c r="BL3622" s="2">
        <v>12</v>
      </c>
      <c r="BM3622" s="2">
        <v>11</v>
      </c>
      <c r="BN3622" s="2">
        <v>7</v>
      </c>
      <c r="BO3622" s="2">
        <v>5</v>
      </c>
      <c r="BP3622" s="2">
        <v>10</v>
      </c>
      <c r="BQ3622" s="2">
        <v>11</v>
      </c>
      <c r="BR3622" s="2">
        <v>9</v>
      </c>
      <c r="BS3622" s="2">
        <v>0</v>
      </c>
      <c r="BT3622" s="2">
        <v>0</v>
      </c>
      <c r="BU3622" s="2">
        <v>0</v>
      </c>
      <c r="BV3622" s="2">
        <v>0</v>
      </c>
      <c r="BW3622" s="2">
        <v>0</v>
      </c>
      <c r="BX3622" s="2">
        <v>0</v>
      </c>
      <c r="BY3622" s="2">
        <v>0</v>
      </c>
      <c r="BZ3622" s="2">
        <v>0</v>
      </c>
      <c r="CA3622" s="2">
        <v>0</v>
      </c>
      <c r="CB3622" s="2">
        <v>0</v>
      </c>
      <c r="CC3622" s="2">
        <v>0</v>
      </c>
      <c r="CD3622" s="2">
        <v>0</v>
      </c>
      <c r="CE3622" s="2">
        <v>0</v>
      </c>
      <c r="CF3622" s="2">
        <v>0</v>
      </c>
      <c r="CG3622" s="2">
        <v>0</v>
      </c>
      <c r="CH3622" s="2">
        <v>0</v>
      </c>
      <c r="CI3622" s="2">
        <v>0</v>
      </c>
      <c r="CJ3622" s="2">
        <v>0</v>
      </c>
      <c r="CK3622" s="2">
        <v>12</v>
      </c>
      <c r="CL3622" s="2">
        <v>0</v>
      </c>
    </row>
    <row r="3623" spans="1:90" x14ac:dyDescent="0.25">
      <c r="A3623" t="s">
        <v>115</v>
      </c>
      <c r="B3623">
        <v>10704</v>
      </c>
      <c r="C3623" t="s">
        <v>112</v>
      </c>
      <c r="D3623">
        <v>1</v>
      </c>
      <c r="E3623">
        <v>8</v>
      </c>
      <c r="F3623">
        <v>10844</v>
      </c>
      <c r="G3623">
        <v>35010844</v>
      </c>
      <c r="H3623" t="s">
        <v>15883</v>
      </c>
      <c r="I3623">
        <v>492</v>
      </c>
      <c r="J3623" t="s">
        <v>112</v>
      </c>
      <c r="K3623" t="s">
        <v>7523</v>
      </c>
      <c r="L3623">
        <v>1</v>
      </c>
      <c r="M3623" t="s">
        <v>112</v>
      </c>
      <c r="N3623">
        <v>6296060</v>
      </c>
      <c r="O3623" t="s">
        <v>92</v>
      </c>
      <c r="P3623" t="s">
        <v>15884</v>
      </c>
      <c r="Q3623">
        <v>35</v>
      </c>
      <c r="R3623">
        <v>11</v>
      </c>
      <c r="S3623">
        <v>36024813</v>
      </c>
      <c r="T3623">
        <v>36877931</v>
      </c>
      <c r="U3623" t="s">
        <v>15885</v>
      </c>
      <c r="V3623">
        <v>1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52</v>
      </c>
      <c r="AE3623" s="2">
        <v>80</v>
      </c>
      <c r="AF3623" s="2">
        <v>88</v>
      </c>
      <c r="AG3623" s="2">
        <v>35</v>
      </c>
      <c r="AH3623" s="2">
        <v>69</v>
      </c>
      <c r="AI3623" s="2">
        <v>73</v>
      </c>
      <c r="AJ3623" s="2">
        <v>60</v>
      </c>
      <c r="AK3623" s="2">
        <v>0</v>
      </c>
      <c r="AL3623" s="2">
        <v>0</v>
      </c>
      <c r="AM3623" s="2">
        <v>0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0</v>
      </c>
      <c r="AU3623" s="2">
        <v>0</v>
      </c>
      <c r="AV3623" s="2">
        <v>0</v>
      </c>
      <c r="AW3623" s="2">
        <v>0</v>
      </c>
      <c r="AX3623" s="2">
        <v>0</v>
      </c>
      <c r="AY3623" s="2">
        <v>0</v>
      </c>
      <c r="AZ3623" s="2">
        <v>0</v>
      </c>
      <c r="BA3623" s="2">
        <v>0</v>
      </c>
      <c r="BB3623" s="2">
        <v>0</v>
      </c>
      <c r="BC3623" s="2">
        <v>135</v>
      </c>
      <c r="BD3623" s="2">
        <v>14</v>
      </c>
      <c r="BE3623" s="2">
        <v>0</v>
      </c>
      <c r="BF3623" s="2">
        <v>0</v>
      </c>
      <c r="BG3623" s="2">
        <v>0</v>
      </c>
      <c r="BH3623" s="2">
        <v>0</v>
      </c>
      <c r="BI3623" s="2">
        <v>0</v>
      </c>
      <c r="BJ3623" s="2">
        <v>0</v>
      </c>
      <c r="BK3623" s="2">
        <v>0</v>
      </c>
      <c r="BL3623" s="2">
        <v>3</v>
      </c>
      <c r="BM3623" s="2">
        <v>4</v>
      </c>
      <c r="BN3623" s="2">
        <v>4</v>
      </c>
      <c r="BO3623" s="2">
        <v>2</v>
      </c>
      <c r="BP3623" s="2">
        <v>4</v>
      </c>
      <c r="BQ3623" s="2">
        <v>4</v>
      </c>
      <c r="BR3623" s="2">
        <v>4</v>
      </c>
      <c r="BS3623" s="2">
        <v>0</v>
      </c>
      <c r="BT3623" s="2">
        <v>0</v>
      </c>
      <c r="BU3623" s="2">
        <v>0</v>
      </c>
      <c r="BV3623" s="2">
        <v>0</v>
      </c>
      <c r="BW3623" s="2">
        <v>0</v>
      </c>
      <c r="BX3623" s="2">
        <v>0</v>
      </c>
      <c r="BY3623" s="2">
        <v>0</v>
      </c>
      <c r="BZ3623" s="2">
        <v>0</v>
      </c>
      <c r="CA3623" s="2">
        <v>0</v>
      </c>
      <c r="CB3623" s="2">
        <v>0</v>
      </c>
      <c r="CC3623" s="2">
        <v>0</v>
      </c>
      <c r="CD3623" s="2">
        <v>0</v>
      </c>
      <c r="CE3623" s="2">
        <v>0</v>
      </c>
      <c r="CF3623" s="2">
        <v>0</v>
      </c>
      <c r="CG3623" s="2">
        <v>0</v>
      </c>
      <c r="CH3623" s="2">
        <v>0</v>
      </c>
      <c r="CI3623" s="2">
        <v>0</v>
      </c>
      <c r="CJ3623" s="2">
        <v>0</v>
      </c>
      <c r="CK3623" s="2">
        <v>6</v>
      </c>
      <c r="CL3623" s="2">
        <v>3</v>
      </c>
    </row>
    <row r="3624" spans="1:90" x14ac:dyDescent="0.25">
      <c r="A3624" t="s">
        <v>115</v>
      </c>
      <c r="B3624">
        <v>10704</v>
      </c>
      <c r="C3624" t="s">
        <v>112</v>
      </c>
      <c r="D3624">
        <v>1</v>
      </c>
      <c r="E3624">
        <v>8</v>
      </c>
      <c r="F3624">
        <v>40770</v>
      </c>
      <c r="G3624">
        <v>35040770</v>
      </c>
      <c r="H3624" t="s">
        <v>6883</v>
      </c>
      <c r="I3624">
        <v>492</v>
      </c>
      <c r="J3624" t="s">
        <v>112</v>
      </c>
      <c r="K3624" t="s">
        <v>113</v>
      </c>
      <c r="L3624">
        <v>1</v>
      </c>
      <c r="M3624" t="s">
        <v>112</v>
      </c>
      <c r="N3624">
        <v>6260170</v>
      </c>
      <c r="O3624" t="s">
        <v>102</v>
      </c>
      <c r="P3624" t="s">
        <v>6884</v>
      </c>
      <c r="Q3624">
        <v>471</v>
      </c>
      <c r="R3624">
        <v>11</v>
      </c>
      <c r="S3624">
        <v>36039800</v>
      </c>
      <c r="T3624">
        <v>36865151</v>
      </c>
      <c r="U3624" t="s">
        <v>6885</v>
      </c>
      <c r="V3624">
        <v>1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242</v>
      </c>
      <c r="AE3624" s="2">
        <v>241</v>
      </c>
      <c r="AF3624" s="2">
        <v>342</v>
      </c>
      <c r="AG3624" s="2">
        <v>138</v>
      </c>
      <c r="AH3624" s="2">
        <v>334</v>
      </c>
      <c r="AI3624" s="2">
        <v>232</v>
      </c>
      <c r="AJ3624" s="2">
        <v>200</v>
      </c>
      <c r="AK3624" s="2">
        <v>0</v>
      </c>
      <c r="AL3624" s="2">
        <v>0</v>
      </c>
      <c r="AM3624" s="2">
        <v>0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0</v>
      </c>
      <c r="AV3624" s="2">
        <v>0</v>
      </c>
      <c r="AW3624" s="2">
        <v>0</v>
      </c>
      <c r="AX3624" s="2">
        <v>0</v>
      </c>
      <c r="AY3624" s="2">
        <v>0</v>
      </c>
      <c r="AZ3624" s="2">
        <v>0</v>
      </c>
      <c r="BA3624" s="2">
        <v>0</v>
      </c>
      <c r="BB3624" s="2">
        <v>0</v>
      </c>
      <c r="BC3624" s="2">
        <v>198</v>
      </c>
      <c r="BD3624" s="2">
        <v>17</v>
      </c>
      <c r="BE3624" s="2">
        <v>0</v>
      </c>
      <c r="BF3624" s="2">
        <v>0</v>
      </c>
      <c r="BG3624" s="2">
        <v>0</v>
      </c>
      <c r="BH3624" s="2">
        <v>0</v>
      </c>
      <c r="BI3624" s="2">
        <v>0</v>
      </c>
      <c r="BJ3624" s="2">
        <v>0</v>
      </c>
      <c r="BK3624" s="2">
        <v>0</v>
      </c>
      <c r="BL3624" s="2">
        <v>12</v>
      </c>
      <c r="BM3624" s="2">
        <v>8</v>
      </c>
      <c r="BN3624" s="2">
        <v>14</v>
      </c>
      <c r="BO3624" s="2">
        <v>7</v>
      </c>
      <c r="BP3624" s="2">
        <v>12</v>
      </c>
      <c r="BQ3624" s="2">
        <v>11</v>
      </c>
      <c r="BR3624" s="2">
        <v>8</v>
      </c>
      <c r="BS3624" s="2">
        <v>0</v>
      </c>
      <c r="BT3624" s="2">
        <v>0</v>
      </c>
      <c r="BU3624" s="2">
        <v>0</v>
      </c>
      <c r="BV3624" s="2">
        <v>0</v>
      </c>
      <c r="BW3624" s="2">
        <v>0</v>
      </c>
      <c r="BX3624" s="2">
        <v>0</v>
      </c>
      <c r="BY3624" s="2">
        <v>0</v>
      </c>
      <c r="BZ3624" s="2">
        <v>0</v>
      </c>
      <c r="CA3624" s="2">
        <v>0</v>
      </c>
      <c r="CB3624" s="2">
        <v>0</v>
      </c>
      <c r="CC3624" s="2">
        <v>0</v>
      </c>
      <c r="CD3624" s="2">
        <v>0</v>
      </c>
      <c r="CE3624" s="2">
        <v>0</v>
      </c>
      <c r="CF3624" s="2">
        <v>0</v>
      </c>
      <c r="CG3624" s="2">
        <v>0</v>
      </c>
      <c r="CH3624" s="2">
        <v>0</v>
      </c>
      <c r="CI3624" s="2">
        <v>0</v>
      </c>
      <c r="CJ3624" s="2">
        <v>0</v>
      </c>
      <c r="CK3624" s="2">
        <v>14</v>
      </c>
      <c r="CL3624" s="2">
        <v>4</v>
      </c>
    </row>
    <row r="3625" spans="1:90" x14ac:dyDescent="0.25">
      <c r="A3625" t="s">
        <v>115</v>
      </c>
      <c r="B3625">
        <v>10704</v>
      </c>
      <c r="C3625" t="s">
        <v>112</v>
      </c>
      <c r="D3625">
        <v>1</v>
      </c>
      <c r="E3625">
        <v>8</v>
      </c>
      <c r="F3625">
        <v>11137</v>
      </c>
      <c r="G3625">
        <v>35011137</v>
      </c>
      <c r="H3625" t="s">
        <v>18174</v>
      </c>
      <c r="I3625">
        <v>492</v>
      </c>
      <c r="J3625" t="s">
        <v>112</v>
      </c>
      <c r="K3625" t="s">
        <v>197</v>
      </c>
      <c r="L3625">
        <v>1</v>
      </c>
      <c r="M3625" t="s">
        <v>112</v>
      </c>
      <c r="N3625">
        <v>6130140</v>
      </c>
      <c r="O3625" t="s">
        <v>92</v>
      </c>
      <c r="P3625" t="s">
        <v>7786</v>
      </c>
      <c r="Q3625" t="s">
        <v>127</v>
      </c>
      <c r="R3625">
        <v>11</v>
      </c>
      <c r="S3625">
        <v>36092377</v>
      </c>
      <c r="T3625">
        <v>36943509</v>
      </c>
      <c r="U3625" t="s">
        <v>18175</v>
      </c>
      <c r="V3625">
        <v>1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282</v>
      </c>
      <c r="AE3625" s="2">
        <v>238</v>
      </c>
      <c r="AF3625" s="2">
        <v>226</v>
      </c>
      <c r="AG3625" s="2">
        <v>129</v>
      </c>
      <c r="AH3625" s="2">
        <v>195</v>
      </c>
      <c r="AI3625" s="2">
        <v>244</v>
      </c>
      <c r="AJ3625" s="2">
        <v>252</v>
      </c>
      <c r="AK3625" s="2">
        <v>0</v>
      </c>
      <c r="AL3625" s="2">
        <v>0</v>
      </c>
      <c r="AM3625" s="2">
        <v>0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0</v>
      </c>
      <c r="AU3625" s="2">
        <v>0</v>
      </c>
      <c r="AV3625" s="2">
        <v>0</v>
      </c>
      <c r="AW3625" s="2">
        <v>0</v>
      </c>
      <c r="AX3625" s="2">
        <v>0</v>
      </c>
      <c r="AY3625" s="2">
        <v>0</v>
      </c>
      <c r="AZ3625" s="2">
        <v>0</v>
      </c>
      <c r="BA3625" s="2">
        <v>0</v>
      </c>
      <c r="BB3625" s="2">
        <v>0</v>
      </c>
      <c r="BC3625" s="2">
        <v>100</v>
      </c>
      <c r="BD3625" s="2">
        <v>0</v>
      </c>
      <c r="BE3625" s="2">
        <v>0</v>
      </c>
      <c r="BF3625" s="2">
        <v>0</v>
      </c>
      <c r="BG3625" s="2">
        <v>0</v>
      </c>
      <c r="BH3625" s="2">
        <v>0</v>
      </c>
      <c r="BI3625" s="2">
        <v>0</v>
      </c>
      <c r="BJ3625" s="2">
        <v>0</v>
      </c>
      <c r="BK3625" s="2">
        <v>0</v>
      </c>
      <c r="BL3625" s="2">
        <v>13</v>
      </c>
      <c r="BM3625" s="2">
        <v>9</v>
      </c>
      <c r="BN3625" s="2">
        <v>10</v>
      </c>
      <c r="BO3625" s="2">
        <v>6</v>
      </c>
      <c r="BP3625" s="2">
        <v>6</v>
      </c>
      <c r="BQ3625" s="2">
        <v>8</v>
      </c>
      <c r="BR3625" s="2">
        <v>8</v>
      </c>
      <c r="BS3625" s="2">
        <v>0</v>
      </c>
      <c r="BT3625" s="2">
        <v>0</v>
      </c>
      <c r="BU3625" s="2">
        <v>0</v>
      </c>
      <c r="BV3625" s="2">
        <v>0</v>
      </c>
      <c r="BW3625" s="2">
        <v>0</v>
      </c>
      <c r="BX3625" s="2">
        <v>0</v>
      </c>
      <c r="BY3625" s="2">
        <v>0</v>
      </c>
      <c r="BZ3625" s="2">
        <v>0</v>
      </c>
      <c r="CA3625" s="2">
        <v>0</v>
      </c>
      <c r="CB3625" s="2">
        <v>0</v>
      </c>
      <c r="CC3625" s="2">
        <v>0</v>
      </c>
      <c r="CD3625" s="2">
        <v>0</v>
      </c>
      <c r="CE3625" s="2">
        <v>0</v>
      </c>
      <c r="CF3625" s="2">
        <v>0</v>
      </c>
      <c r="CG3625" s="2">
        <v>0</v>
      </c>
      <c r="CH3625" s="2">
        <v>0</v>
      </c>
      <c r="CI3625" s="2">
        <v>0</v>
      </c>
      <c r="CJ3625" s="2">
        <v>0</v>
      </c>
      <c r="CK3625" s="2">
        <v>5</v>
      </c>
      <c r="CL3625" s="2">
        <v>0</v>
      </c>
    </row>
    <row r="3626" spans="1:90" x14ac:dyDescent="0.25">
      <c r="A3626" t="s">
        <v>115</v>
      </c>
      <c r="B3626">
        <v>10704</v>
      </c>
      <c r="C3626" t="s">
        <v>112</v>
      </c>
      <c r="D3626">
        <v>1</v>
      </c>
      <c r="E3626">
        <v>8</v>
      </c>
      <c r="F3626">
        <v>11010</v>
      </c>
      <c r="G3626">
        <v>35011010</v>
      </c>
      <c r="H3626" t="s">
        <v>17201</v>
      </c>
      <c r="I3626">
        <v>492</v>
      </c>
      <c r="J3626" t="s">
        <v>112</v>
      </c>
      <c r="K3626" t="s">
        <v>690</v>
      </c>
      <c r="L3626">
        <v>1</v>
      </c>
      <c r="M3626" t="s">
        <v>112</v>
      </c>
      <c r="N3626">
        <v>6144170</v>
      </c>
      <c r="O3626" t="s">
        <v>92</v>
      </c>
      <c r="P3626" t="s">
        <v>17202</v>
      </c>
      <c r="Q3626" t="s">
        <v>127</v>
      </c>
      <c r="R3626">
        <v>11</v>
      </c>
      <c r="S3626">
        <v>36092100</v>
      </c>
      <c r="T3626">
        <v>36927325</v>
      </c>
      <c r="U3626" t="s">
        <v>17203</v>
      </c>
      <c r="V3626">
        <v>1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216</v>
      </c>
      <c r="AE3626" s="2">
        <v>263</v>
      </c>
      <c r="AF3626" s="2">
        <v>199</v>
      </c>
      <c r="AG3626" s="2">
        <v>99</v>
      </c>
      <c r="AH3626" s="2">
        <v>181</v>
      </c>
      <c r="AI3626" s="2">
        <v>185</v>
      </c>
      <c r="AJ3626" s="2">
        <v>188</v>
      </c>
      <c r="AK3626" s="2">
        <v>0</v>
      </c>
      <c r="AL3626" s="2">
        <v>0</v>
      </c>
      <c r="AM3626" s="2">
        <v>0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0</v>
      </c>
      <c r="AU3626" s="2">
        <v>0</v>
      </c>
      <c r="AV3626" s="2">
        <v>0</v>
      </c>
      <c r="AW3626" s="2">
        <v>0</v>
      </c>
      <c r="AX3626" s="2">
        <v>0</v>
      </c>
      <c r="AY3626" s="2">
        <v>0</v>
      </c>
      <c r="AZ3626" s="2">
        <v>0</v>
      </c>
      <c r="BA3626" s="2">
        <v>0</v>
      </c>
      <c r="BB3626" s="2">
        <v>0</v>
      </c>
      <c r="BC3626" s="2">
        <v>161</v>
      </c>
      <c r="BD3626" s="2">
        <v>9</v>
      </c>
      <c r="BE3626" s="2">
        <v>0</v>
      </c>
      <c r="BF3626" s="2">
        <v>0</v>
      </c>
      <c r="BG3626" s="2">
        <v>0</v>
      </c>
      <c r="BH3626" s="2">
        <v>0</v>
      </c>
      <c r="BI3626" s="2">
        <v>0</v>
      </c>
      <c r="BJ3626" s="2">
        <v>0</v>
      </c>
      <c r="BK3626" s="2">
        <v>0</v>
      </c>
      <c r="BL3626" s="2">
        <v>12</v>
      </c>
      <c r="BM3626" s="2">
        <v>13</v>
      </c>
      <c r="BN3626" s="2">
        <v>8</v>
      </c>
      <c r="BO3626" s="2">
        <v>5</v>
      </c>
      <c r="BP3626" s="2">
        <v>7</v>
      </c>
      <c r="BQ3626" s="2">
        <v>7</v>
      </c>
      <c r="BR3626" s="2">
        <v>7</v>
      </c>
      <c r="BS3626" s="2">
        <v>0</v>
      </c>
      <c r="BT3626" s="2">
        <v>0</v>
      </c>
      <c r="BU3626" s="2">
        <v>0</v>
      </c>
      <c r="BV3626" s="2">
        <v>0</v>
      </c>
      <c r="BW3626" s="2">
        <v>0</v>
      </c>
      <c r="BX3626" s="2">
        <v>0</v>
      </c>
      <c r="BY3626" s="2">
        <v>0</v>
      </c>
      <c r="BZ3626" s="2">
        <v>0</v>
      </c>
      <c r="CA3626" s="2">
        <v>0</v>
      </c>
      <c r="CB3626" s="2">
        <v>0</v>
      </c>
      <c r="CC3626" s="2">
        <v>0</v>
      </c>
      <c r="CD3626" s="2">
        <v>0</v>
      </c>
      <c r="CE3626" s="2">
        <v>0</v>
      </c>
      <c r="CF3626" s="2">
        <v>0</v>
      </c>
      <c r="CG3626" s="2">
        <v>0</v>
      </c>
      <c r="CH3626" s="2">
        <v>0</v>
      </c>
      <c r="CI3626" s="2">
        <v>0</v>
      </c>
      <c r="CJ3626" s="2">
        <v>0</v>
      </c>
      <c r="CK3626" s="2">
        <v>7</v>
      </c>
      <c r="CL3626" s="2">
        <v>3</v>
      </c>
    </row>
    <row r="3627" spans="1:90" x14ac:dyDescent="0.25">
      <c r="A3627" t="s">
        <v>115</v>
      </c>
      <c r="B3627">
        <v>10704</v>
      </c>
      <c r="C3627" t="s">
        <v>112</v>
      </c>
      <c r="D3627">
        <v>1</v>
      </c>
      <c r="E3627">
        <v>8</v>
      </c>
      <c r="F3627">
        <v>46619</v>
      </c>
      <c r="G3627">
        <v>35046619</v>
      </c>
      <c r="H3627" t="s">
        <v>8944</v>
      </c>
      <c r="I3627">
        <v>492</v>
      </c>
      <c r="J3627" t="s">
        <v>112</v>
      </c>
      <c r="K3627" t="s">
        <v>8945</v>
      </c>
      <c r="L3627">
        <v>1</v>
      </c>
      <c r="M3627" t="s">
        <v>112</v>
      </c>
      <c r="N3627">
        <v>6132340</v>
      </c>
      <c r="O3627" t="s">
        <v>92</v>
      </c>
      <c r="P3627" t="s">
        <v>8946</v>
      </c>
      <c r="Q3627">
        <v>284</v>
      </c>
      <c r="R3627">
        <v>11</v>
      </c>
      <c r="S3627">
        <v>36092670</v>
      </c>
      <c r="T3627">
        <v>36943644</v>
      </c>
      <c r="U3627" t="s">
        <v>8947</v>
      </c>
      <c r="V3627">
        <v>1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132</v>
      </c>
      <c r="AE3627" s="2">
        <v>150</v>
      </c>
      <c r="AF3627" s="2">
        <v>114</v>
      </c>
      <c r="AG3627" s="2">
        <v>64</v>
      </c>
      <c r="AH3627" s="2">
        <v>147</v>
      </c>
      <c r="AI3627" s="2">
        <v>63</v>
      </c>
      <c r="AJ3627" s="2">
        <v>60</v>
      </c>
      <c r="AK3627" s="2">
        <v>0</v>
      </c>
      <c r="AL3627" s="2">
        <v>0</v>
      </c>
      <c r="AM3627" s="2">
        <v>0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0</v>
      </c>
      <c r="AU3627" s="2">
        <v>0</v>
      </c>
      <c r="AV3627" s="2">
        <v>0</v>
      </c>
      <c r="AW3627" s="2">
        <v>0</v>
      </c>
      <c r="AX3627" s="2">
        <v>0</v>
      </c>
      <c r="AY3627" s="2">
        <v>0</v>
      </c>
      <c r="AZ3627" s="2">
        <v>0</v>
      </c>
      <c r="BA3627" s="2">
        <v>0</v>
      </c>
      <c r="BB3627" s="2">
        <v>0</v>
      </c>
      <c r="BC3627" s="2">
        <v>0</v>
      </c>
      <c r="BD3627" s="2">
        <v>0</v>
      </c>
      <c r="BE3627" s="2">
        <v>0</v>
      </c>
      <c r="BF3627" s="2">
        <v>0</v>
      </c>
      <c r="BG3627" s="2">
        <v>0</v>
      </c>
      <c r="BH3627" s="2">
        <v>0</v>
      </c>
      <c r="BI3627" s="2">
        <v>0</v>
      </c>
      <c r="BJ3627" s="2">
        <v>0</v>
      </c>
      <c r="BK3627" s="2">
        <v>0</v>
      </c>
      <c r="BL3627" s="2">
        <v>10</v>
      </c>
      <c r="BM3627" s="2">
        <v>7</v>
      </c>
      <c r="BN3627" s="2">
        <v>5</v>
      </c>
      <c r="BO3627" s="2">
        <v>4</v>
      </c>
      <c r="BP3627" s="2">
        <v>8</v>
      </c>
      <c r="BQ3627" s="2">
        <v>4</v>
      </c>
      <c r="BR3627" s="2">
        <v>3</v>
      </c>
      <c r="BS3627" s="2">
        <v>0</v>
      </c>
      <c r="BT3627" s="2">
        <v>0</v>
      </c>
      <c r="BU3627" s="2">
        <v>0</v>
      </c>
      <c r="BV3627" s="2">
        <v>0</v>
      </c>
      <c r="BW3627" s="2">
        <v>0</v>
      </c>
      <c r="BX3627" s="2">
        <v>0</v>
      </c>
      <c r="BY3627" s="2">
        <v>0</v>
      </c>
      <c r="BZ3627" s="2">
        <v>0</v>
      </c>
      <c r="CA3627" s="2">
        <v>0</v>
      </c>
      <c r="CB3627" s="2">
        <v>0</v>
      </c>
      <c r="CC3627" s="2">
        <v>0</v>
      </c>
      <c r="CD3627" s="2">
        <v>0</v>
      </c>
      <c r="CE3627" s="2">
        <v>0</v>
      </c>
      <c r="CF3627" s="2">
        <v>0</v>
      </c>
      <c r="CG3627" s="2">
        <v>0</v>
      </c>
      <c r="CH3627" s="2">
        <v>0</v>
      </c>
      <c r="CI3627" s="2">
        <v>0</v>
      </c>
      <c r="CJ3627" s="2">
        <v>0</v>
      </c>
      <c r="CK3627" s="2">
        <v>0</v>
      </c>
      <c r="CL3627" s="2">
        <v>0</v>
      </c>
    </row>
    <row r="3628" spans="1:90" x14ac:dyDescent="0.25">
      <c r="A3628" t="s">
        <v>115</v>
      </c>
      <c r="B3628">
        <v>10704</v>
      </c>
      <c r="C3628" t="s">
        <v>112</v>
      </c>
      <c r="D3628">
        <v>1</v>
      </c>
      <c r="E3628">
        <v>8</v>
      </c>
      <c r="F3628">
        <v>923096</v>
      </c>
      <c r="G3628">
        <v>35923096</v>
      </c>
      <c r="H3628" t="s">
        <v>17576</v>
      </c>
      <c r="I3628">
        <v>492</v>
      </c>
      <c r="J3628" t="s">
        <v>112</v>
      </c>
      <c r="K3628" t="s">
        <v>985</v>
      </c>
      <c r="L3628">
        <v>1</v>
      </c>
      <c r="M3628" t="s">
        <v>112</v>
      </c>
      <c r="N3628">
        <v>6236700</v>
      </c>
      <c r="O3628" t="s">
        <v>102</v>
      </c>
      <c r="P3628" t="s">
        <v>17577</v>
      </c>
      <c r="Q3628">
        <v>400</v>
      </c>
      <c r="R3628">
        <v>11</v>
      </c>
      <c r="S3628">
        <v>36022854</v>
      </c>
      <c r="T3628">
        <v>36039799</v>
      </c>
      <c r="U3628" t="s">
        <v>17578</v>
      </c>
      <c r="V3628">
        <v>1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172</v>
      </c>
      <c r="AE3628" s="2">
        <v>234</v>
      </c>
      <c r="AF3628" s="2">
        <v>144</v>
      </c>
      <c r="AG3628" s="2">
        <v>91</v>
      </c>
      <c r="AH3628" s="2">
        <v>163</v>
      </c>
      <c r="AI3628" s="2">
        <v>222</v>
      </c>
      <c r="AJ3628" s="2">
        <v>196</v>
      </c>
      <c r="AK3628" s="2">
        <v>0</v>
      </c>
      <c r="AL3628" s="2">
        <v>0</v>
      </c>
      <c r="AM3628" s="2">
        <v>0</v>
      </c>
      <c r="AN3628" s="2">
        <v>0</v>
      </c>
      <c r="AO3628" s="2">
        <v>0</v>
      </c>
      <c r="AP3628" s="2">
        <v>0</v>
      </c>
      <c r="AQ3628" s="2">
        <v>0</v>
      </c>
      <c r="AR3628" s="2">
        <v>33</v>
      </c>
      <c r="AS3628" s="2">
        <v>0</v>
      </c>
      <c r="AT3628" s="2">
        <v>0</v>
      </c>
      <c r="AU3628" s="2">
        <v>268</v>
      </c>
      <c r="AV3628" s="2">
        <v>0</v>
      </c>
      <c r="AW3628" s="2">
        <v>0</v>
      </c>
      <c r="AX3628" s="2">
        <v>0</v>
      </c>
      <c r="AY3628" s="2">
        <v>0</v>
      </c>
      <c r="AZ3628" s="2">
        <v>0</v>
      </c>
      <c r="BA3628" s="2">
        <v>0</v>
      </c>
      <c r="BB3628" s="2">
        <v>0</v>
      </c>
      <c r="BC3628" s="2">
        <v>240</v>
      </c>
      <c r="BD3628" s="2">
        <v>10</v>
      </c>
      <c r="BE3628" s="2">
        <v>0</v>
      </c>
      <c r="BF3628" s="2">
        <v>0</v>
      </c>
      <c r="BG3628" s="2">
        <v>0</v>
      </c>
      <c r="BH3628" s="2">
        <v>0</v>
      </c>
      <c r="BI3628" s="2">
        <v>0</v>
      </c>
      <c r="BJ3628" s="2">
        <v>0</v>
      </c>
      <c r="BK3628" s="2">
        <v>0</v>
      </c>
      <c r="BL3628" s="2">
        <v>10</v>
      </c>
      <c r="BM3628" s="2">
        <v>12</v>
      </c>
      <c r="BN3628" s="2">
        <v>6</v>
      </c>
      <c r="BO3628" s="2">
        <v>6</v>
      </c>
      <c r="BP3628" s="2">
        <v>7</v>
      </c>
      <c r="BQ3628" s="2">
        <v>9</v>
      </c>
      <c r="BR3628" s="2">
        <v>9</v>
      </c>
      <c r="BS3628" s="2">
        <v>0</v>
      </c>
      <c r="BT3628" s="2">
        <v>0</v>
      </c>
      <c r="BU3628" s="2">
        <v>0</v>
      </c>
      <c r="BV3628" s="2">
        <v>0</v>
      </c>
      <c r="BW3628" s="2">
        <v>0</v>
      </c>
      <c r="BX3628" s="2">
        <v>0</v>
      </c>
      <c r="BY3628" s="2">
        <v>0</v>
      </c>
      <c r="BZ3628" s="2">
        <v>2</v>
      </c>
      <c r="CA3628" s="2">
        <v>0</v>
      </c>
      <c r="CB3628" s="2">
        <v>0</v>
      </c>
      <c r="CC3628" s="2">
        <v>8</v>
      </c>
      <c r="CD3628" s="2">
        <v>0</v>
      </c>
      <c r="CE3628" s="2">
        <v>0</v>
      </c>
      <c r="CF3628" s="2">
        <v>0</v>
      </c>
      <c r="CG3628" s="2">
        <v>0</v>
      </c>
      <c r="CH3628" s="2">
        <v>0</v>
      </c>
      <c r="CI3628" s="2">
        <v>0</v>
      </c>
      <c r="CJ3628" s="2">
        <v>0</v>
      </c>
      <c r="CK3628" s="2">
        <v>16</v>
      </c>
      <c r="CL3628" s="2">
        <v>2</v>
      </c>
    </row>
    <row r="3629" spans="1:90" x14ac:dyDescent="0.25">
      <c r="A3629" t="s">
        <v>115</v>
      </c>
      <c r="B3629">
        <v>10704</v>
      </c>
      <c r="C3629" t="s">
        <v>112</v>
      </c>
      <c r="D3629">
        <v>1</v>
      </c>
      <c r="E3629">
        <v>8</v>
      </c>
      <c r="F3629">
        <v>10741</v>
      </c>
      <c r="G3629">
        <v>35010741</v>
      </c>
      <c r="H3629" t="s">
        <v>6400</v>
      </c>
      <c r="I3629">
        <v>492</v>
      </c>
      <c r="J3629" t="s">
        <v>112</v>
      </c>
      <c r="K3629" t="s">
        <v>727</v>
      </c>
      <c r="L3629">
        <v>1</v>
      </c>
      <c r="M3629" t="s">
        <v>112</v>
      </c>
      <c r="N3629">
        <v>6038300</v>
      </c>
      <c r="O3629" t="s">
        <v>92</v>
      </c>
      <c r="P3629" t="s">
        <v>6401</v>
      </c>
      <c r="Q3629">
        <v>17</v>
      </c>
      <c r="R3629">
        <v>11</v>
      </c>
      <c r="S3629">
        <v>36096072</v>
      </c>
      <c r="T3629">
        <v>36920521</v>
      </c>
      <c r="U3629" t="s">
        <v>6402</v>
      </c>
      <c r="V3629">
        <v>1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100</v>
      </c>
      <c r="AE3629" s="2">
        <v>118</v>
      </c>
      <c r="AF3629" s="2">
        <v>100</v>
      </c>
      <c r="AG3629" s="2">
        <v>34</v>
      </c>
      <c r="AH3629" s="2">
        <v>113</v>
      </c>
      <c r="AI3629" s="2">
        <v>194</v>
      </c>
      <c r="AJ3629" s="2">
        <v>194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0</v>
      </c>
      <c r="AU3629" s="2">
        <v>162</v>
      </c>
      <c r="AV3629" s="2">
        <v>0</v>
      </c>
      <c r="AW3629" s="2">
        <v>0</v>
      </c>
      <c r="AX3629" s="2">
        <v>0</v>
      </c>
      <c r="AY3629" s="2">
        <v>0</v>
      </c>
      <c r="AZ3629" s="2">
        <v>0</v>
      </c>
      <c r="BA3629" s="2">
        <v>0</v>
      </c>
      <c r="BB3629" s="2">
        <v>0</v>
      </c>
      <c r="BC3629" s="2">
        <v>139</v>
      </c>
      <c r="BD3629" s="2">
        <v>3</v>
      </c>
      <c r="BE3629" s="2">
        <v>0</v>
      </c>
      <c r="BF3629" s="2">
        <v>0</v>
      </c>
      <c r="BG3629" s="2">
        <v>0</v>
      </c>
      <c r="BH3629" s="2">
        <v>0</v>
      </c>
      <c r="BI3629" s="2">
        <v>0</v>
      </c>
      <c r="BJ3629" s="2">
        <v>0</v>
      </c>
      <c r="BK3629" s="2">
        <v>0</v>
      </c>
      <c r="BL3629" s="2">
        <v>5</v>
      </c>
      <c r="BM3629" s="2">
        <v>4</v>
      </c>
      <c r="BN3629" s="2">
        <v>5</v>
      </c>
      <c r="BO3629" s="2">
        <v>1</v>
      </c>
      <c r="BP3629" s="2">
        <v>6</v>
      </c>
      <c r="BQ3629" s="2">
        <v>9</v>
      </c>
      <c r="BR3629" s="2">
        <v>7</v>
      </c>
      <c r="BS3629" s="2">
        <v>0</v>
      </c>
      <c r="BT3629" s="2">
        <v>0</v>
      </c>
      <c r="BU3629" s="2">
        <v>0</v>
      </c>
      <c r="BV3629" s="2">
        <v>0</v>
      </c>
      <c r="BW3629" s="2">
        <v>0</v>
      </c>
      <c r="BX3629" s="2">
        <v>0</v>
      </c>
      <c r="BY3629" s="2">
        <v>0</v>
      </c>
      <c r="BZ3629" s="2">
        <v>0</v>
      </c>
      <c r="CA3629" s="2">
        <v>0</v>
      </c>
      <c r="CB3629" s="2">
        <v>0</v>
      </c>
      <c r="CC3629" s="2">
        <v>4</v>
      </c>
      <c r="CD3629" s="2">
        <v>0</v>
      </c>
      <c r="CE3629" s="2">
        <v>0</v>
      </c>
      <c r="CF3629" s="2">
        <v>0</v>
      </c>
      <c r="CG3629" s="2">
        <v>0</v>
      </c>
      <c r="CH3629" s="2">
        <v>0</v>
      </c>
      <c r="CI3629" s="2">
        <v>0</v>
      </c>
      <c r="CJ3629" s="2">
        <v>0</v>
      </c>
      <c r="CK3629" s="2">
        <v>16</v>
      </c>
      <c r="CL3629" s="2">
        <v>1</v>
      </c>
    </row>
    <row r="3630" spans="1:90" x14ac:dyDescent="0.25">
      <c r="A3630" t="s">
        <v>115</v>
      </c>
      <c r="B3630">
        <v>10704</v>
      </c>
      <c r="C3630" t="s">
        <v>112</v>
      </c>
      <c r="D3630">
        <v>1</v>
      </c>
      <c r="E3630">
        <v>8</v>
      </c>
      <c r="F3630">
        <v>912396</v>
      </c>
      <c r="G3630">
        <v>35912396</v>
      </c>
      <c r="H3630" t="s">
        <v>9415</v>
      </c>
      <c r="I3630">
        <v>492</v>
      </c>
      <c r="J3630" t="s">
        <v>112</v>
      </c>
      <c r="K3630" t="s">
        <v>2677</v>
      </c>
      <c r="L3630">
        <v>1</v>
      </c>
      <c r="M3630" t="s">
        <v>112</v>
      </c>
      <c r="N3630">
        <v>6130060</v>
      </c>
      <c r="O3630" t="s">
        <v>92</v>
      </c>
      <c r="P3630" t="s">
        <v>9416</v>
      </c>
      <c r="Q3630" t="s">
        <v>127</v>
      </c>
      <c r="R3630">
        <v>11</v>
      </c>
      <c r="S3630">
        <v>36094807</v>
      </c>
      <c r="T3630">
        <v>36943508</v>
      </c>
      <c r="U3630" t="s">
        <v>9417</v>
      </c>
      <c r="V3630">
        <v>1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116</v>
      </c>
      <c r="AE3630" s="2">
        <v>137</v>
      </c>
      <c r="AF3630" s="2">
        <v>97</v>
      </c>
      <c r="AG3630" s="2">
        <v>53</v>
      </c>
      <c r="AH3630" s="2">
        <v>119</v>
      </c>
      <c r="AI3630" s="2">
        <v>96</v>
      </c>
      <c r="AJ3630" s="2">
        <v>83</v>
      </c>
      <c r="AK3630" s="2">
        <v>0</v>
      </c>
      <c r="AL3630" s="2">
        <v>0</v>
      </c>
      <c r="AM3630" s="2">
        <v>0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0</v>
      </c>
      <c r="AU3630" s="2">
        <v>0</v>
      </c>
      <c r="AV3630" s="2">
        <v>0</v>
      </c>
      <c r="AW3630" s="2">
        <v>0</v>
      </c>
      <c r="AX3630" s="2">
        <v>0</v>
      </c>
      <c r="AY3630" s="2">
        <v>0</v>
      </c>
      <c r="AZ3630" s="2">
        <v>0</v>
      </c>
      <c r="BA3630" s="2">
        <v>0</v>
      </c>
      <c r="BB3630" s="2">
        <v>0</v>
      </c>
      <c r="BC3630" s="2">
        <v>30</v>
      </c>
      <c r="BD3630" s="2">
        <v>0</v>
      </c>
      <c r="BE3630" s="2">
        <v>0</v>
      </c>
      <c r="BF3630" s="2">
        <v>0</v>
      </c>
      <c r="BG3630" s="2">
        <v>0</v>
      </c>
      <c r="BH3630" s="2">
        <v>0</v>
      </c>
      <c r="BI3630" s="2">
        <v>0</v>
      </c>
      <c r="BJ3630" s="2">
        <v>0</v>
      </c>
      <c r="BK3630" s="2">
        <v>0</v>
      </c>
      <c r="BL3630" s="2">
        <v>6</v>
      </c>
      <c r="BM3630" s="2">
        <v>6</v>
      </c>
      <c r="BN3630" s="2">
        <v>4</v>
      </c>
      <c r="BO3630" s="2">
        <v>3</v>
      </c>
      <c r="BP3630" s="2">
        <v>6</v>
      </c>
      <c r="BQ3630" s="2">
        <v>3</v>
      </c>
      <c r="BR3630" s="2">
        <v>5</v>
      </c>
      <c r="BS3630" s="2">
        <v>0</v>
      </c>
      <c r="BT3630" s="2">
        <v>0</v>
      </c>
      <c r="BU3630" s="2">
        <v>0</v>
      </c>
      <c r="BV3630" s="2">
        <v>0</v>
      </c>
      <c r="BW3630" s="2">
        <v>0</v>
      </c>
      <c r="BX3630" s="2">
        <v>0</v>
      </c>
      <c r="BY3630" s="2">
        <v>0</v>
      </c>
      <c r="BZ3630" s="2">
        <v>0</v>
      </c>
      <c r="CA3630" s="2">
        <v>0</v>
      </c>
      <c r="CB3630" s="2">
        <v>0</v>
      </c>
      <c r="CC3630" s="2">
        <v>0</v>
      </c>
      <c r="CD3630" s="2">
        <v>0</v>
      </c>
      <c r="CE3630" s="2">
        <v>0</v>
      </c>
      <c r="CF3630" s="2">
        <v>0</v>
      </c>
      <c r="CG3630" s="2">
        <v>0</v>
      </c>
      <c r="CH3630" s="2">
        <v>0</v>
      </c>
      <c r="CI3630" s="2">
        <v>0</v>
      </c>
      <c r="CJ3630" s="2">
        <v>0</v>
      </c>
      <c r="CK3630" s="2">
        <v>2</v>
      </c>
      <c r="CL3630" s="2">
        <v>0</v>
      </c>
    </row>
    <row r="3631" spans="1:90" x14ac:dyDescent="0.25">
      <c r="A3631" t="s">
        <v>115</v>
      </c>
      <c r="B3631">
        <v>10704</v>
      </c>
      <c r="C3631" t="s">
        <v>112</v>
      </c>
      <c r="D3631">
        <v>1</v>
      </c>
      <c r="E3631">
        <v>8</v>
      </c>
      <c r="F3631">
        <v>38726</v>
      </c>
      <c r="G3631">
        <v>35038726</v>
      </c>
      <c r="H3631" t="s">
        <v>7772</v>
      </c>
      <c r="I3631">
        <v>492</v>
      </c>
      <c r="J3631" t="s">
        <v>112</v>
      </c>
      <c r="K3631" t="s">
        <v>1970</v>
      </c>
      <c r="L3631">
        <v>1</v>
      </c>
      <c r="M3631" t="s">
        <v>112</v>
      </c>
      <c r="N3631">
        <v>6160000</v>
      </c>
      <c r="O3631" t="s">
        <v>102</v>
      </c>
      <c r="P3631" t="s">
        <v>1971</v>
      </c>
      <c r="Q3631" t="s">
        <v>127</v>
      </c>
      <c r="R3631">
        <v>11</v>
      </c>
      <c r="S3631">
        <v>36094420</v>
      </c>
      <c r="U3631" t="s">
        <v>7773</v>
      </c>
      <c r="V3631">
        <v>1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146</v>
      </c>
      <c r="AE3631" s="2">
        <v>136</v>
      </c>
      <c r="AF3631" s="2">
        <v>127</v>
      </c>
      <c r="AG3631" s="2">
        <v>74</v>
      </c>
      <c r="AH3631" s="2">
        <v>119</v>
      </c>
      <c r="AI3631" s="2">
        <v>191</v>
      </c>
      <c r="AJ3631" s="2">
        <v>232</v>
      </c>
      <c r="AK3631" s="2">
        <v>0</v>
      </c>
      <c r="AL3631" s="2">
        <v>0</v>
      </c>
      <c r="AM3631" s="2">
        <v>0</v>
      </c>
      <c r="AN3631" s="2">
        <v>0</v>
      </c>
      <c r="AO3631" s="2">
        <v>0</v>
      </c>
      <c r="AP3631" s="2">
        <v>0</v>
      </c>
      <c r="AQ3631" s="2">
        <v>0</v>
      </c>
      <c r="AR3631" s="2">
        <v>33</v>
      </c>
      <c r="AS3631" s="2">
        <v>0</v>
      </c>
      <c r="AT3631" s="2">
        <v>0</v>
      </c>
      <c r="AU3631" s="2">
        <v>61</v>
      </c>
      <c r="AV3631" s="2">
        <v>0</v>
      </c>
      <c r="AW3631" s="2">
        <v>0</v>
      </c>
      <c r="AX3631" s="2">
        <v>0</v>
      </c>
      <c r="AY3631" s="2">
        <v>0</v>
      </c>
      <c r="AZ3631" s="2">
        <v>0</v>
      </c>
      <c r="BA3631" s="2">
        <v>0</v>
      </c>
      <c r="BB3631" s="2">
        <v>0</v>
      </c>
      <c r="BC3631" s="2">
        <v>269</v>
      </c>
      <c r="BD3631" s="2">
        <v>0</v>
      </c>
      <c r="BE3631" s="2">
        <v>0</v>
      </c>
      <c r="BF3631" s="2">
        <v>0</v>
      </c>
      <c r="BG3631" s="2">
        <v>0</v>
      </c>
      <c r="BH3631" s="2">
        <v>0</v>
      </c>
      <c r="BI3631" s="2">
        <v>0</v>
      </c>
      <c r="BJ3631" s="2">
        <v>0</v>
      </c>
      <c r="BK3631" s="2">
        <v>0</v>
      </c>
      <c r="BL3631" s="2">
        <v>7</v>
      </c>
      <c r="BM3631" s="2">
        <v>5</v>
      </c>
      <c r="BN3631" s="2">
        <v>5</v>
      </c>
      <c r="BO3631" s="2">
        <v>2</v>
      </c>
      <c r="BP3631" s="2">
        <v>5</v>
      </c>
      <c r="BQ3631" s="2">
        <v>8</v>
      </c>
      <c r="BR3631" s="2">
        <v>7</v>
      </c>
      <c r="BS3631" s="2">
        <v>0</v>
      </c>
      <c r="BT3631" s="2">
        <v>0</v>
      </c>
      <c r="BU3631" s="2">
        <v>0</v>
      </c>
      <c r="BV3631" s="2">
        <v>0</v>
      </c>
      <c r="BW3631" s="2">
        <v>0</v>
      </c>
      <c r="BX3631" s="2">
        <v>0</v>
      </c>
      <c r="BY3631" s="2">
        <v>0</v>
      </c>
      <c r="BZ3631" s="2">
        <v>1</v>
      </c>
      <c r="CA3631" s="2">
        <v>0</v>
      </c>
      <c r="CB3631" s="2">
        <v>0</v>
      </c>
      <c r="CC3631" s="2">
        <v>2</v>
      </c>
      <c r="CD3631" s="2">
        <v>0</v>
      </c>
      <c r="CE3631" s="2">
        <v>0</v>
      </c>
      <c r="CF3631" s="2">
        <v>0</v>
      </c>
      <c r="CG3631" s="2">
        <v>0</v>
      </c>
      <c r="CH3631" s="2">
        <v>0</v>
      </c>
      <c r="CI3631" s="2">
        <v>0</v>
      </c>
      <c r="CJ3631" s="2">
        <v>0</v>
      </c>
      <c r="CK3631" s="2">
        <v>13</v>
      </c>
      <c r="CL3631" s="2">
        <v>0</v>
      </c>
    </row>
    <row r="3632" spans="1:90" x14ac:dyDescent="0.25">
      <c r="A3632" t="s">
        <v>115</v>
      </c>
      <c r="B3632">
        <v>10704</v>
      </c>
      <c r="C3632" t="s">
        <v>112</v>
      </c>
      <c r="D3632">
        <v>1</v>
      </c>
      <c r="E3632">
        <v>8</v>
      </c>
      <c r="F3632">
        <v>11034</v>
      </c>
      <c r="G3632">
        <v>35011034</v>
      </c>
      <c r="H3632" t="s">
        <v>18250</v>
      </c>
      <c r="I3632">
        <v>492</v>
      </c>
      <c r="J3632" t="s">
        <v>112</v>
      </c>
      <c r="K3632" t="s">
        <v>3031</v>
      </c>
      <c r="L3632">
        <v>1</v>
      </c>
      <c r="M3632" t="s">
        <v>112</v>
      </c>
      <c r="N3632">
        <v>6192010</v>
      </c>
      <c r="O3632" t="s">
        <v>102</v>
      </c>
      <c r="P3632" t="s">
        <v>7440</v>
      </c>
      <c r="Q3632">
        <v>285</v>
      </c>
      <c r="R3632">
        <v>11</v>
      </c>
      <c r="S3632">
        <v>36815225</v>
      </c>
      <c r="U3632" t="s">
        <v>18251</v>
      </c>
      <c r="V3632">
        <v>1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243</v>
      </c>
      <c r="AE3632" s="2">
        <v>301</v>
      </c>
      <c r="AF3632" s="2">
        <v>279</v>
      </c>
      <c r="AG3632" s="2">
        <v>135</v>
      </c>
      <c r="AH3632" s="2">
        <v>324</v>
      </c>
      <c r="AI3632" s="2">
        <v>299</v>
      </c>
      <c r="AJ3632" s="2">
        <v>313</v>
      </c>
      <c r="AK3632" s="2">
        <v>0</v>
      </c>
      <c r="AL3632" s="2">
        <v>0</v>
      </c>
      <c r="AM3632" s="2">
        <v>0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0</v>
      </c>
      <c r="AU3632" s="2">
        <v>0</v>
      </c>
      <c r="AV3632" s="2">
        <v>0</v>
      </c>
      <c r="AW3632" s="2">
        <v>0</v>
      </c>
      <c r="AX3632" s="2">
        <v>0</v>
      </c>
      <c r="AY3632" s="2">
        <v>0</v>
      </c>
      <c r="AZ3632" s="2">
        <v>0</v>
      </c>
      <c r="BA3632" s="2">
        <v>0</v>
      </c>
      <c r="BB3632" s="2">
        <v>0</v>
      </c>
      <c r="BC3632" s="2">
        <v>0</v>
      </c>
      <c r="BD3632" s="2">
        <v>0</v>
      </c>
      <c r="BE3632" s="2">
        <v>0</v>
      </c>
      <c r="BF3632" s="2">
        <v>0</v>
      </c>
      <c r="BG3632" s="2">
        <v>0</v>
      </c>
      <c r="BH3632" s="2">
        <v>0</v>
      </c>
      <c r="BI3632" s="2">
        <v>0</v>
      </c>
      <c r="BJ3632" s="2">
        <v>0</v>
      </c>
      <c r="BK3632" s="2">
        <v>0</v>
      </c>
      <c r="BL3632" s="2">
        <v>7</v>
      </c>
      <c r="BM3632" s="2">
        <v>13</v>
      </c>
      <c r="BN3632" s="2">
        <v>8</v>
      </c>
      <c r="BO3632" s="2">
        <v>7</v>
      </c>
      <c r="BP3632" s="2">
        <v>12</v>
      </c>
      <c r="BQ3632" s="2">
        <v>9</v>
      </c>
      <c r="BR3632" s="2">
        <v>8</v>
      </c>
      <c r="BS3632" s="2">
        <v>0</v>
      </c>
      <c r="BT3632" s="2">
        <v>0</v>
      </c>
      <c r="BU3632" s="2">
        <v>0</v>
      </c>
      <c r="BV3632" s="2">
        <v>0</v>
      </c>
      <c r="BW3632" s="2">
        <v>0</v>
      </c>
      <c r="BX3632" s="2">
        <v>0</v>
      </c>
      <c r="BY3632" s="2">
        <v>0</v>
      </c>
      <c r="BZ3632" s="2">
        <v>0</v>
      </c>
      <c r="CA3632" s="2">
        <v>0</v>
      </c>
      <c r="CB3632" s="2">
        <v>0</v>
      </c>
      <c r="CC3632" s="2">
        <v>0</v>
      </c>
      <c r="CD3632" s="2">
        <v>0</v>
      </c>
      <c r="CE3632" s="2">
        <v>0</v>
      </c>
      <c r="CF3632" s="2">
        <v>0</v>
      </c>
      <c r="CG3632" s="2">
        <v>0</v>
      </c>
      <c r="CH3632" s="2">
        <v>0</v>
      </c>
      <c r="CI3632" s="2">
        <v>0</v>
      </c>
      <c r="CJ3632" s="2">
        <v>0</v>
      </c>
      <c r="CK3632" s="2">
        <v>0</v>
      </c>
      <c r="CL3632" s="2">
        <v>0</v>
      </c>
    </row>
    <row r="3633" spans="1:90" x14ac:dyDescent="0.25">
      <c r="A3633" t="s">
        <v>115</v>
      </c>
      <c r="B3633">
        <v>10704</v>
      </c>
      <c r="C3633" t="s">
        <v>112</v>
      </c>
      <c r="D3633">
        <v>1</v>
      </c>
      <c r="E3633">
        <v>8</v>
      </c>
      <c r="F3633">
        <v>11083</v>
      </c>
      <c r="G3633">
        <v>35011083</v>
      </c>
      <c r="H3633" t="s">
        <v>8693</v>
      </c>
      <c r="I3633">
        <v>492</v>
      </c>
      <c r="J3633" t="s">
        <v>112</v>
      </c>
      <c r="K3633" t="s">
        <v>4969</v>
      </c>
      <c r="L3633">
        <v>1</v>
      </c>
      <c r="M3633" t="s">
        <v>112</v>
      </c>
      <c r="N3633">
        <v>6086130</v>
      </c>
      <c r="O3633" t="s">
        <v>92</v>
      </c>
      <c r="P3633" t="s">
        <v>8694</v>
      </c>
      <c r="Q3633">
        <v>3</v>
      </c>
      <c r="R3633">
        <v>11</v>
      </c>
      <c r="S3633">
        <v>36990147</v>
      </c>
      <c r="T3633">
        <v>36990149</v>
      </c>
      <c r="U3633" t="s">
        <v>8695</v>
      </c>
      <c r="V3633">
        <v>1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103</v>
      </c>
      <c r="AE3633" s="2">
        <v>133</v>
      </c>
      <c r="AF3633" s="2">
        <v>133</v>
      </c>
      <c r="AG3633" s="2">
        <v>70</v>
      </c>
      <c r="AH3633" s="2">
        <v>154</v>
      </c>
      <c r="AI3633" s="2">
        <v>106</v>
      </c>
      <c r="AJ3633" s="2">
        <v>104</v>
      </c>
      <c r="AK3633" s="2">
        <v>0</v>
      </c>
      <c r="AL3633" s="2">
        <v>0</v>
      </c>
      <c r="AM3633" s="2">
        <v>0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0</v>
      </c>
      <c r="AU3633" s="2">
        <v>0</v>
      </c>
      <c r="AV3633" s="2">
        <v>0</v>
      </c>
      <c r="AW3633" s="2">
        <v>0</v>
      </c>
      <c r="AX3633" s="2">
        <v>0</v>
      </c>
      <c r="AY3633" s="2">
        <v>0</v>
      </c>
      <c r="AZ3633" s="2">
        <v>0</v>
      </c>
      <c r="BA3633" s="2">
        <v>0</v>
      </c>
      <c r="BB3633" s="2">
        <v>0</v>
      </c>
      <c r="BC3633" s="2">
        <v>20</v>
      </c>
      <c r="BD3633" s="2">
        <v>3</v>
      </c>
      <c r="BE3633" s="2">
        <v>0</v>
      </c>
      <c r="BF3633" s="2">
        <v>0</v>
      </c>
      <c r="BG3633" s="2">
        <v>0</v>
      </c>
      <c r="BH3633" s="2">
        <v>0</v>
      </c>
      <c r="BI3633" s="2">
        <v>0</v>
      </c>
      <c r="BJ3633" s="2">
        <v>0</v>
      </c>
      <c r="BK3633" s="2">
        <v>0</v>
      </c>
      <c r="BL3633" s="2">
        <v>6</v>
      </c>
      <c r="BM3633" s="2">
        <v>7</v>
      </c>
      <c r="BN3633" s="2">
        <v>7</v>
      </c>
      <c r="BO3633" s="2">
        <v>3</v>
      </c>
      <c r="BP3633" s="2">
        <v>5</v>
      </c>
      <c r="BQ3633" s="2">
        <v>4</v>
      </c>
      <c r="BR3633" s="2">
        <v>4</v>
      </c>
      <c r="BS3633" s="2">
        <v>0</v>
      </c>
      <c r="BT3633" s="2">
        <v>0</v>
      </c>
      <c r="BU3633" s="2">
        <v>0</v>
      </c>
      <c r="BV3633" s="2">
        <v>0</v>
      </c>
      <c r="BW3633" s="2">
        <v>0</v>
      </c>
      <c r="BX3633" s="2">
        <v>0</v>
      </c>
      <c r="BY3633" s="2">
        <v>0</v>
      </c>
      <c r="BZ3633" s="2">
        <v>0</v>
      </c>
      <c r="CA3633" s="2">
        <v>0</v>
      </c>
      <c r="CB3633" s="2">
        <v>0</v>
      </c>
      <c r="CC3633" s="2">
        <v>0</v>
      </c>
      <c r="CD3633" s="2">
        <v>0</v>
      </c>
      <c r="CE3633" s="2">
        <v>0</v>
      </c>
      <c r="CF3633" s="2">
        <v>0</v>
      </c>
      <c r="CG3633" s="2">
        <v>0</v>
      </c>
      <c r="CH3633" s="2">
        <v>0</v>
      </c>
      <c r="CI3633" s="2">
        <v>0</v>
      </c>
      <c r="CJ3633" s="2">
        <v>0</v>
      </c>
      <c r="CK3633" s="2">
        <v>1</v>
      </c>
      <c r="CL3633" s="2">
        <v>1</v>
      </c>
    </row>
    <row r="3634" spans="1:90" x14ac:dyDescent="0.25">
      <c r="A3634" t="s">
        <v>115</v>
      </c>
      <c r="B3634">
        <v>10704</v>
      </c>
      <c r="C3634" t="s">
        <v>112</v>
      </c>
      <c r="D3634">
        <v>1</v>
      </c>
      <c r="E3634">
        <v>8</v>
      </c>
      <c r="F3634">
        <v>906360</v>
      </c>
      <c r="G3634">
        <v>35906360</v>
      </c>
      <c r="H3634" t="s">
        <v>15866</v>
      </c>
      <c r="I3634">
        <v>492</v>
      </c>
      <c r="J3634" t="s">
        <v>112</v>
      </c>
      <c r="K3634" t="s">
        <v>4384</v>
      </c>
      <c r="L3634">
        <v>1</v>
      </c>
      <c r="M3634" t="s">
        <v>112</v>
      </c>
      <c r="N3634">
        <v>6233210</v>
      </c>
      <c r="O3634" t="s">
        <v>92</v>
      </c>
      <c r="P3634" t="s">
        <v>15867</v>
      </c>
      <c r="Q3634">
        <v>18</v>
      </c>
      <c r="R3634">
        <v>11</v>
      </c>
      <c r="S3634">
        <v>36039788</v>
      </c>
      <c r="T3634">
        <v>36865620</v>
      </c>
      <c r="U3634" t="s">
        <v>15868</v>
      </c>
      <c r="V3634">
        <v>1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210</v>
      </c>
      <c r="AE3634" s="2">
        <v>148</v>
      </c>
      <c r="AF3634" s="2">
        <v>278</v>
      </c>
      <c r="AG3634" s="2">
        <v>136</v>
      </c>
      <c r="AH3634" s="2">
        <v>289</v>
      </c>
      <c r="AI3634" s="2">
        <v>305</v>
      </c>
      <c r="AJ3634" s="2">
        <v>239</v>
      </c>
      <c r="AK3634" s="2">
        <v>0</v>
      </c>
      <c r="AL3634" s="2">
        <v>0</v>
      </c>
      <c r="AM3634" s="2">
        <v>0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0</v>
      </c>
      <c r="AU3634" s="2">
        <v>0</v>
      </c>
      <c r="AV3634" s="2">
        <v>0</v>
      </c>
      <c r="AW3634" s="2">
        <v>0</v>
      </c>
      <c r="AX3634" s="2">
        <v>0</v>
      </c>
      <c r="AY3634" s="2">
        <v>0</v>
      </c>
      <c r="AZ3634" s="2">
        <v>0</v>
      </c>
      <c r="BA3634" s="2">
        <v>0</v>
      </c>
      <c r="BB3634" s="2">
        <v>0</v>
      </c>
      <c r="BC3634" s="2">
        <v>139</v>
      </c>
      <c r="BD3634" s="2">
        <v>0</v>
      </c>
      <c r="BE3634" s="2">
        <v>0</v>
      </c>
      <c r="BF3634" s="2">
        <v>0</v>
      </c>
      <c r="BG3634" s="2">
        <v>0</v>
      </c>
      <c r="BH3634" s="2">
        <v>0</v>
      </c>
      <c r="BI3634" s="2">
        <v>0</v>
      </c>
      <c r="BJ3634" s="2">
        <v>0</v>
      </c>
      <c r="BK3634" s="2">
        <v>0</v>
      </c>
      <c r="BL3634" s="2">
        <v>7</v>
      </c>
      <c r="BM3634" s="2">
        <v>7</v>
      </c>
      <c r="BN3634" s="2">
        <v>10</v>
      </c>
      <c r="BO3634" s="2">
        <v>6</v>
      </c>
      <c r="BP3634" s="2">
        <v>11</v>
      </c>
      <c r="BQ3634" s="2">
        <v>14</v>
      </c>
      <c r="BR3634" s="2">
        <v>8</v>
      </c>
      <c r="BS3634" s="2">
        <v>0</v>
      </c>
      <c r="BT3634" s="2">
        <v>0</v>
      </c>
      <c r="BU3634" s="2">
        <v>0</v>
      </c>
      <c r="BV3634" s="2">
        <v>0</v>
      </c>
      <c r="BW3634" s="2">
        <v>0</v>
      </c>
      <c r="BX3634" s="2">
        <v>0</v>
      </c>
      <c r="BY3634" s="2">
        <v>0</v>
      </c>
      <c r="BZ3634" s="2">
        <v>0</v>
      </c>
      <c r="CA3634" s="2">
        <v>0</v>
      </c>
      <c r="CB3634" s="2">
        <v>0</v>
      </c>
      <c r="CC3634" s="2">
        <v>0</v>
      </c>
      <c r="CD3634" s="2">
        <v>0</v>
      </c>
      <c r="CE3634" s="2">
        <v>0</v>
      </c>
      <c r="CF3634" s="2">
        <v>0</v>
      </c>
      <c r="CG3634" s="2">
        <v>0</v>
      </c>
      <c r="CH3634" s="2">
        <v>0</v>
      </c>
      <c r="CI3634" s="2">
        <v>0</v>
      </c>
      <c r="CJ3634" s="2">
        <v>0</v>
      </c>
      <c r="CK3634" s="2">
        <v>6</v>
      </c>
      <c r="CL3634" s="2">
        <v>0</v>
      </c>
    </row>
    <row r="3635" spans="1:90" x14ac:dyDescent="0.25">
      <c r="A3635" t="s">
        <v>115</v>
      </c>
      <c r="B3635">
        <v>21004</v>
      </c>
      <c r="C3635" t="s">
        <v>402</v>
      </c>
      <c r="D3635">
        <v>1</v>
      </c>
      <c r="E3635">
        <v>8</v>
      </c>
      <c r="F3635">
        <v>34071</v>
      </c>
      <c r="G3635">
        <v>35034071</v>
      </c>
      <c r="H3635" t="s">
        <v>18721</v>
      </c>
      <c r="I3635">
        <v>742</v>
      </c>
      <c r="J3635" t="s">
        <v>5174</v>
      </c>
      <c r="K3635" t="s">
        <v>18722</v>
      </c>
      <c r="L3635">
        <v>1</v>
      </c>
      <c r="M3635" t="s">
        <v>5174</v>
      </c>
      <c r="N3635">
        <v>18990000</v>
      </c>
      <c r="O3635" t="s">
        <v>92</v>
      </c>
      <c r="P3635" t="s">
        <v>18723</v>
      </c>
      <c r="Q3635">
        <v>560</v>
      </c>
      <c r="R3635">
        <v>14</v>
      </c>
      <c r="S3635">
        <v>33431126</v>
      </c>
      <c r="T3635">
        <v>33431162</v>
      </c>
      <c r="U3635" t="s">
        <v>18724</v>
      </c>
      <c r="V3635">
        <v>1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88</v>
      </c>
      <c r="AI3635" s="2">
        <v>91</v>
      </c>
      <c r="AJ3635" s="2">
        <v>84</v>
      </c>
      <c r="AK3635" s="2">
        <v>0</v>
      </c>
      <c r="AL3635" s="2">
        <v>0</v>
      </c>
      <c r="AM3635" s="2">
        <v>0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0</v>
      </c>
      <c r="AU3635" s="2">
        <v>26</v>
      </c>
      <c r="AV3635" s="2">
        <v>0</v>
      </c>
      <c r="AW3635" s="2">
        <v>0</v>
      </c>
      <c r="AX3635" s="2">
        <v>0</v>
      </c>
      <c r="AY3635" s="2">
        <v>0</v>
      </c>
      <c r="AZ3635" s="2">
        <v>0</v>
      </c>
      <c r="BA3635" s="2">
        <v>0</v>
      </c>
      <c r="BB3635" s="2">
        <v>0</v>
      </c>
      <c r="BC3635" s="2">
        <v>0</v>
      </c>
      <c r="BD3635" s="2">
        <v>0</v>
      </c>
      <c r="BE3635" s="2">
        <v>0</v>
      </c>
      <c r="BF3635" s="2">
        <v>0</v>
      </c>
      <c r="BG3635" s="2">
        <v>0</v>
      </c>
      <c r="BH3635" s="2">
        <v>0</v>
      </c>
      <c r="BI3635" s="2">
        <v>0</v>
      </c>
      <c r="BJ3635" s="2">
        <v>0</v>
      </c>
      <c r="BK3635" s="2">
        <v>0</v>
      </c>
      <c r="BL3635" s="2">
        <v>0</v>
      </c>
      <c r="BM3635" s="2">
        <v>0</v>
      </c>
      <c r="BN3635" s="2">
        <v>0</v>
      </c>
      <c r="BO3635" s="2">
        <v>0</v>
      </c>
      <c r="BP3635" s="2">
        <v>3</v>
      </c>
      <c r="BQ3635" s="2">
        <v>5</v>
      </c>
      <c r="BR3635" s="2">
        <v>3</v>
      </c>
      <c r="BS3635" s="2">
        <v>0</v>
      </c>
      <c r="BT3635" s="2">
        <v>0</v>
      </c>
      <c r="BU3635" s="2">
        <v>0</v>
      </c>
      <c r="BV3635" s="2">
        <v>0</v>
      </c>
      <c r="BW3635" s="2">
        <v>0</v>
      </c>
      <c r="BX3635" s="2">
        <v>0</v>
      </c>
      <c r="BY3635" s="2">
        <v>0</v>
      </c>
      <c r="BZ3635" s="2">
        <v>0</v>
      </c>
      <c r="CA3635" s="2">
        <v>0</v>
      </c>
      <c r="CB3635" s="2">
        <v>0</v>
      </c>
      <c r="CC3635" s="2">
        <v>2</v>
      </c>
      <c r="CD3635" s="2">
        <v>0</v>
      </c>
      <c r="CE3635" s="2">
        <v>0</v>
      </c>
      <c r="CF3635" s="2">
        <v>0</v>
      </c>
      <c r="CG3635" s="2">
        <v>0</v>
      </c>
      <c r="CH3635" s="2">
        <v>0</v>
      </c>
      <c r="CI3635" s="2">
        <v>0</v>
      </c>
      <c r="CJ3635" s="2">
        <v>0</v>
      </c>
      <c r="CK3635" s="2">
        <v>0</v>
      </c>
      <c r="CL3635" s="2">
        <v>0</v>
      </c>
    </row>
    <row r="3636" spans="1:90" x14ac:dyDescent="0.25">
      <c r="A3636" t="s">
        <v>115</v>
      </c>
      <c r="B3636">
        <v>21004</v>
      </c>
      <c r="C3636" t="s">
        <v>402</v>
      </c>
      <c r="D3636">
        <v>1</v>
      </c>
      <c r="E3636">
        <v>8</v>
      </c>
      <c r="F3636">
        <v>900916</v>
      </c>
      <c r="G3636">
        <v>35900916</v>
      </c>
      <c r="H3636" t="s">
        <v>5701</v>
      </c>
      <c r="I3636">
        <v>495</v>
      </c>
      <c r="J3636" t="s">
        <v>402</v>
      </c>
      <c r="K3636" t="s">
        <v>1136</v>
      </c>
      <c r="L3636">
        <v>1</v>
      </c>
      <c r="M3636" t="s">
        <v>402</v>
      </c>
      <c r="N3636">
        <v>19914400</v>
      </c>
      <c r="O3636" t="s">
        <v>92</v>
      </c>
      <c r="P3636" t="s">
        <v>5702</v>
      </c>
      <c r="Q3636">
        <v>245</v>
      </c>
      <c r="R3636">
        <v>14</v>
      </c>
      <c r="S3636">
        <v>33224111</v>
      </c>
      <c r="T3636">
        <v>33262921</v>
      </c>
      <c r="U3636" t="s">
        <v>5703</v>
      </c>
      <c r="V3636">
        <v>1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50</v>
      </c>
      <c r="AE3636" s="2">
        <v>35</v>
      </c>
      <c r="AF3636" s="2">
        <v>59</v>
      </c>
      <c r="AG3636" s="2">
        <v>31</v>
      </c>
      <c r="AH3636" s="2">
        <v>123</v>
      </c>
      <c r="AI3636" s="2">
        <v>108</v>
      </c>
      <c r="AJ3636" s="2">
        <v>113</v>
      </c>
      <c r="AK3636" s="2">
        <v>0</v>
      </c>
      <c r="AL3636" s="2">
        <v>0</v>
      </c>
      <c r="AM3636" s="2">
        <v>0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0</v>
      </c>
      <c r="AU3636" s="2">
        <v>0</v>
      </c>
      <c r="AV3636" s="2">
        <v>0</v>
      </c>
      <c r="AW3636" s="2">
        <v>0</v>
      </c>
      <c r="AX3636" s="2">
        <v>0</v>
      </c>
      <c r="AY3636" s="2">
        <v>0</v>
      </c>
      <c r="AZ3636" s="2">
        <v>0</v>
      </c>
      <c r="BA3636" s="2">
        <v>0</v>
      </c>
      <c r="BB3636" s="2">
        <v>0</v>
      </c>
      <c r="BC3636" s="2">
        <v>169</v>
      </c>
      <c r="BD3636" s="2">
        <v>0</v>
      </c>
      <c r="BE3636" s="2">
        <v>0</v>
      </c>
      <c r="BF3636" s="2">
        <v>0</v>
      </c>
      <c r="BG3636" s="2">
        <v>0</v>
      </c>
      <c r="BH3636" s="2">
        <v>0</v>
      </c>
      <c r="BI3636" s="2">
        <v>0</v>
      </c>
      <c r="BJ3636" s="2">
        <v>0</v>
      </c>
      <c r="BK3636" s="2">
        <v>0</v>
      </c>
      <c r="BL3636" s="2">
        <v>3</v>
      </c>
      <c r="BM3636" s="2">
        <v>2</v>
      </c>
      <c r="BN3636" s="2">
        <v>3</v>
      </c>
      <c r="BO3636" s="2">
        <v>2</v>
      </c>
      <c r="BP3636" s="2">
        <v>7</v>
      </c>
      <c r="BQ3636" s="2">
        <v>3</v>
      </c>
      <c r="BR3636" s="2">
        <v>3</v>
      </c>
      <c r="BS3636" s="2">
        <v>0</v>
      </c>
      <c r="BT3636" s="2">
        <v>0</v>
      </c>
      <c r="BU3636" s="2">
        <v>0</v>
      </c>
      <c r="BV3636" s="2">
        <v>0</v>
      </c>
      <c r="BW3636" s="2">
        <v>0</v>
      </c>
      <c r="BX3636" s="2">
        <v>0</v>
      </c>
      <c r="BY3636" s="2">
        <v>0</v>
      </c>
      <c r="BZ3636" s="2">
        <v>0</v>
      </c>
      <c r="CA3636" s="2">
        <v>0</v>
      </c>
      <c r="CB3636" s="2">
        <v>0</v>
      </c>
      <c r="CC3636" s="2">
        <v>0</v>
      </c>
      <c r="CD3636" s="2">
        <v>0</v>
      </c>
      <c r="CE3636" s="2">
        <v>0</v>
      </c>
      <c r="CF3636" s="2">
        <v>0</v>
      </c>
      <c r="CG3636" s="2">
        <v>0</v>
      </c>
      <c r="CH3636" s="2">
        <v>0</v>
      </c>
      <c r="CI3636" s="2">
        <v>0</v>
      </c>
      <c r="CJ3636" s="2">
        <v>0</v>
      </c>
      <c r="CK3636" s="2">
        <v>11</v>
      </c>
      <c r="CL3636" s="2">
        <v>0</v>
      </c>
    </row>
    <row r="3637" spans="1:90" x14ac:dyDescent="0.25">
      <c r="A3637" t="s">
        <v>115</v>
      </c>
      <c r="B3637">
        <v>21004</v>
      </c>
      <c r="C3637" t="s">
        <v>402</v>
      </c>
      <c r="D3637">
        <v>1</v>
      </c>
      <c r="E3637">
        <v>8</v>
      </c>
      <c r="F3637">
        <v>40216</v>
      </c>
      <c r="G3637">
        <v>35040216</v>
      </c>
      <c r="H3637" t="s">
        <v>15149</v>
      </c>
      <c r="I3637">
        <v>612</v>
      </c>
      <c r="J3637" t="s">
        <v>769</v>
      </c>
      <c r="K3637" t="s">
        <v>15150</v>
      </c>
      <c r="L3637">
        <v>2</v>
      </c>
      <c r="M3637" t="s">
        <v>15151</v>
      </c>
      <c r="N3637">
        <v>18915000</v>
      </c>
      <c r="O3637" t="s">
        <v>92</v>
      </c>
      <c r="P3637" t="s">
        <v>15152</v>
      </c>
      <c r="Q3637">
        <v>42</v>
      </c>
      <c r="R3637">
        <v>14</v>
      </c>
      <c r="S3637">
        <v>33741115</v>
      </c>
      <c r="T3637">
        <v>33741277</v>
      </c>
      <c r="U3637" t="s">
        <v>15153</v>
      </c>
      <c r="V3637">
        <v>1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14</v>
      </c>
      <c r="AE3637" s="2">
        <v>7</v>
      </c>
      <c r="AF3637" s="2">
        <v>11</v>
      </c>
      <c r="AG3637" s="2">
        <v>10</v>
      </c>
      <c r="AH3637" s="2">
        <v>15</v>
      </c>
      <c r="AI3637" s="2">
        <v>8</v>
      </c>
      <c r="AJ3637" s="2">
        <v>7</v>
      </c>
      <c r="AK3637" s="2">
        <v>0</v>
      </c>
      <c r="AL3637" s="2">
        <v>0</v>
      </c>
      <c r="AM3637" s="2">
        <v>0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0</v>
      </c>
      <c r="AU3637" s="2">
        <v>0</v>
      </c>
      <c r="AV3637" s="2">
        <v>0</v>
      </c>
      <c r="AW3637" s="2">
        <v>0</v>
      </c>
      <c r="AX3637" s="2">
        <v>0</v>
      </c>
      <c r="AY3637" s="2">
        <v>0</v>
      </c>
      <c r="AZ3637" s="2">
        <v>0</v>
      </c>
      <c r="BA3637" s="2">
        <v>0</v>
      </c>
      <c r="BB3637" s="2">
        <v>0</v>
      </c>
      <c r="BC3637" s="2">
        <v>0</v>
      </c>
      <c r="BD3637" s="2">
        <v>0</v>
      </c>
      <c r="BE3637" s="2">
        <v>0</v>
      </c>
      <c r="BF3637" s="2">
        <v>0</v>
      </c>
      <c r="BG3637" s="2">
        <v>0</v>
      </c>
      <c r="BH3637" s="2">
        <v>0</v>
      </c>
      <c r="BI3637" s="2">
        <v>0</v>
      </c>
      <c r="BJ3637" s="2">
        <v>0</v>
      </c>
      <c r="BK3637" s="2">
        <v>0</v>
      </c>
      <c r="BL3637" s="2">
        <v>1</v>
      </c>
      <c r="BM3637" s="2">
        <v>2</v>
      </c>
      <c r="BN3637" s="2">
        <v>1</v>
      </c>
      <c r="BO3637" s="2">
        <v>1</v>
      </c>
      <c r="BP3637" s="2">
        <v>1</v>
      </c>
      <c r="BQ3637" s="2">
        <v>1</v>
      </c>
      <c r="BR3637" s="2">
        <v>1</v>
      </c>
      <c r="BS3637" s="2">
        <v>0</v>
      </c>
      <c r="BT3637" s="2">
        <v>0</v>
      </c>
      <c r="BU3637" s="2">
        <v>0</v>
      </c>
      <c r="BV3637" s="2">
        <v>0</v>
      </c>
      <c r="BW3637" s="2">
        <v>0</v>
      </c>
      <c r="BX3637" s="2">
        <v>0</v>
      </c>
      <c r="BY3637" s="2">
        <v>0</v>
      </c>
      <c r="BZ3637" s="2">
        <v>0</v>
      </c>
      <c r="CA3637" s="2">
        <v>0</v>
      </c>
      <c r="CB3637" s="2">
        <v>0</v>
      </c>
      <c r="CC3637" s="2">
        <v>0</v>
      </c>
      <c r="CD3637" s="2">
        <v>0</v>
      </c>
      <c r="CE3637" s="2">
        <v>0</v>
      </c>
      <c r="CF3637" s="2">
        <v>0</v>
      </c>
      <c r="CG3637" s="2">
        <v>0</v>
      </c>
      <c r="CH3637" s="2">
        <v>0</v>
      </c>
      <c r="CI3637" s="2">
        <v>0</v>
      </c>
      <c r="CJ3637" s="2">
        <v>0</v>
      </c>
      <c r="CK3637" s="2">
        <v>0</v>
      </c>
      <c r="CL3637" s="2">
        <v>0</v>
      </c>
    </row>
    <row r="3638" spans="1:90" x14ac:dyDescent="0.25">
      <c r="A3638" t="s">
        <v>115</v>
      </c>
      <c r="B3638">
        <v>21004</v>
      </c>
      <c r="C3638" t="s">
        <v>402</v>
      </c>
      <c r="D3638">
        <v>2</v>
      </c>
      <c r="E3638">
        <v>6</v>
      </c>
      <c r="F3638">
        <v>460230</v>
      </c>
      <c r="G3638">
        <v>35460230</v>
      </c>
      <c r="H3638" t="s">
        <v>18925</v>
      </c>
      <c r="I3638">
        <v>612</v>
      </c>
      <c r="J3638" t="s">
        <v>769</v>
      </c>
      <c r="K3638" t="s">
        <v>91</v>
      </c>
      <c r="L3638">
        <v>1</v>
      </c>
      <c r="M3638" t="s">
        <v>769</v>
      </c>
      <c r="N3638">
        <v>18900000</v>
      </c>
      <c r="O3638" t="s">
        <v>92</v>
      </c>
      <c r="P3638" t="s">
        <v>7945</v>
      </c>
      <c r="Q3638">
        <v>831</v>
      </c>
      <c r="R3638">
        <v>14</v>
      </c>
      <c r="S3638">
        <v>33721388</v>
      </c>
      <c r="T3638">
        <v>33723904</v>
      </c>
      <c r="U3638" t="s">
        <v>8699</v>
      </c>
      <c r="V3638">
        <v>1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0</v>
      </c>
      <c r="AU3638" s="2">
        <v>0</v>
      </c>
      <c r="AV3638" s="2">
        <v>0</v>
      </c>
      <c r="AW3638" s="2">
        <v>0</v>
      </c>
      <c r="AX3638" s="2">
        <v>0</v>
      </c>
      <c r="AY3638" s="2">
        <v>0</v>
      </c>
      <c r="AZ3638" s="2">
        <v>0</v>
      </c>
      <c r="BA3638" s="2">
        <v>0</v>
      </c>
      <c r="BB3638" s="2">
        <v>0</v>
      </c>
      <c r="BC3638" s="2">
        <v>271</v>
      </c>
      <c r="BD3638" s="2">
        <v>0</v>
      </c>
      <c r="BE3638" s="2">
        <v>0</v>
      </c>
      <c r="BF3638" s="2">
        <v>0</v>
      </c>
      <c r="BG3638" s="2">
        <v>0</v>
      </c>
      <c r="BH3638" s="2">
        <v>0</v>
      </c>
      <c r="BI3638" s="2">
        <v>0</v>
      </c>
      <c r="BJ3638" s="2">
        <v>0</v>
      </c>
      <c r="BK3638" s="2">
        <v>0</v>
      </c>
      <c r="BL3638" s="2">
        <v>0</v>
      </c>
      <c r="BM3638" s="2">
        <v>0</v>
      </c>
      <c r="BN3638" s="2">
        <v>0</v>
      </c>
      <c r="BO3638" s="2">
        <v>0</v>
      </c>
      <c r="BP3638" s="2">
        <v>0</v>
      </c>
      <c r="BQ3638" s="2">
        <v>0</v>
      </c>
      <c r="BR3638" s="2">
        <v>0</v>
      </c>
      <c r="BS3638" s="2">
        <v>0</v>
      </c>
      <c r="BT3638" s="2">
        <v>0</v>
      </c>
      <c r="BU3638" s="2">
        <v>0</v>
      </c>
      <c r="BV3638" s="2">
        <v>0</v>
      </c>
      <c r="BW3638" s="2">
        <v>0</v>
      </c>
      <c r="BX3638" s="2">
        <v>0</v>
      </c>
      <c r="BY3638" s="2">
        <v>0</v>
      </c>
      <c r="BZ3638" s="2">
        <v>0</v>
      </c>
      <c r="CA3638" s="2">
        <v>0</v>
      </c>
      <c r="CB3638" s="2">
        <v>0</v>
      </c>
      <c r="CC3638" s="2">
        <v>0</v>
      </c>
      <c r="CD3638" s="2">
        <v>0</v>
      </c>
      <c r="CE3638" s="2">
        <v>0</v>
      </c>
      <c r="CF3638" s="2">
        <v>0</v>
      </c>
      <c r="CG3638" s="2">
        <v>0</v>
      </c>
      <c r="CH3638" s="2">
        <v>0</v>
      </c>
      <c r="CI3638" s="2">
        <v>0</v>
      </c>
      <c r="CJ3638" s="2">
        <v>0</v>
      </c>
      <c r="CK3638" s="2">
        <v>10</v>
      </c>
      <c r="CL3638" s="2">
        <v>0</v>
      </c>
    </row>
    <row r="3639" spans="1:90" x14ac:dyDescent="0.25">
      <c r="A3639" t="s">
        <v>115</v>
      </c>
      <c r="B3639">
        <v>21004</v>
      </c>
      <c r="C3639" t="s">
        <v>402</v>
      </c>
      <c r="D3639">
        <v>2</v>
      </c>
      <c r="E3639">
        <v>6</v>
      </c>
      <c r="F3639">
        <v>363625</v>
      </c>
      <c r="G3639">
        <v>35363625</v>
      </c>
      <c r="H3639" t="s">
        <v>10483</v>
      </c>
      <c r="I3639">
        <v>495</v>
      </c>
      <c r="J3639" t="s">
        <v>402</v>
      </c>
      <c r="K3639" t="s">
        <v>4396</v>
      </c>
      <c r="L3639">
        <v>1</v>
      </c>
      <c r="M3639" t="s">
        <v>402</v>
      </c>
      <c r="N3639">
        <v>19911832</v>
      </c>
      <c r="O3639" t="s">
        <v>92</v>
      </c>
      <c r="P3639" t="s">
        <v>6320</v>
      </c>
      <c r="Q3639">
        <v>484</v>
      </c>
      <c r="R3639">
        <v>14</v>
      </c>
      <c r="S3639">
        <v>33224531</v>
      </c>
      <c r="T3639">
        <v>33267301</v>
      </c>
      <c r="U3639" t="s">
        <v>4398</v>
      </c>
      <c r="V3639">
        <v>1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0</v>
      </c>
      <c r="AU3639" s="2">
        <v>0</v>
      </c>
      <c r="AV3639" s="2">
        <v>0</v>
      </c>
      <c r="AW3639" s="2">
        <v>0</v>
      </c>
      <c r="AX3639" s="2">
        <v>0</v>
      </c>
      <c r="AY3639" s="2">
        <v>0</v>
      </c>
      <c r="AZ3639" s="2">
        <v>0</v>
      </c>
      <c r="BA3639" s="2">
        <v>0</v>
      </c>
      <c r="BB3639" s="2">
        <v>0</v>
      </c>
      <c r="BC3639" s="2">
        <v>152</v>
      </c>
      <c r="BD3639" s="2">
        <v>0</v>
      </c>
      <c r="BE3639" s="2">
        <v>0</v>
      </c>
      <c r="BF3639" s="2">
        <v>0</v>
      </c>
      <c r="BG3639" s="2">
        <v>0</v>
      </c>
      <c r="BH3639" s="2">
        <v>0</v>
      </c>
      <c r="BI3639" s="2">
        <v>0</v>
      </c>
      <c r="BJ3639" s="2">
        <v>0</v>
      </c>
      <c r="BK3639" s="2">
        <v>0</v>
      </c>
      <c r="BL3639" s="2">
        <v>0</v>
      </c>
      <c r="BM3639" s="2">
        <v>0</v>
      </c>
      <c r="BN3639" s="2">
        <v>0</v>
      </c>
      <c r="BO3639" s="2">
        <v>0</v>
      </c>
      <c r="BP3639" s="2">
        <v>0</v>
      </c>
      <c r="BQ3639" s="2">
        <v>0</v>
      </c>
      <c r="BR3639" s="2">
        <v>0</v>
      </c>
      <c r="BS3639" s="2">
        <v>0</v>
      </c>
      <c r="BT3639" s="2">
        <v>0</v>
      </c>
      <c r="BU3639" s="2">
        <v>0</v>
      </c>
      <c r="BV3639" s="2">
        <v>0</v>
      </c>
      <c r="BW3639" s="2">
        <v>0</v>
      </c>
      <c r="BX3639" s="2">
        <v>0</v>
      </c>
      <c r="BY3639" s="2">
        <v>0</v>
      </c>
      <c r="BZ3639" s="2">
        <v>0</v>
      </c>
      <c r="CA3639" s="2">
        <v>0</v>
      </c>
      <c r="CB3639" s="2">
        <v>0</v>
      </c>
      <c r="CC3639" s="2">
        <v>0</v>
      </c>
      <c r="CD3639" s="2">
        <v>0</v>
      </c>
      <c r="CE3639" s="2">
        <v>0</v>
      </c>
      <c r="CF3639" s="2">
        <v>0</v>
      </c>
      <c r="CG3639" s="2">
        <v>0</v>
      </c>
      <c r="CH3639" s="2">
        <v>0</v>
      </c>
      <c r="CI3639" s="2">
        <v>0</v>
      </c>
      <c r="CJ3639" s="2">
        <v>0</v>
      </c>
      <c r="CK3639" s="2">
        <v>8</v>
      </c>
      <c r="CL3639" s="2">
        <v>0</v>
      </c>
    </row>
    <row r="3640" spans="1:90" x14ac:dyDescent="0.25">
      <c r="A3640" t="s">
        <v>115</v>
      </c>
      <c r="B3640">
        <v>21004</v>
      </c>
      <c r="C3640" t="s">
        <v>402</v>
      </c>
      <c r="D3640">
        <v>2</v>
      </c>
      <c r="E3640">
        <v>15</v>
      </c>
      <c r="F3640">
        <v>495359</v>
      </c>
      <c r="G3640">
        <v>35495359</v>
      </c>
      <c r="H3640" t="s">
        <v>15571</v>
      </c>
      <c r="I3640">
        <v>495</v>
      </c>
      <c r="J3640" t="s">
        <v>402</v>
      </c>
      <c r="K3640" t="s">
        <v>15572</v>
      </c>
      <c r="L3640">
        <v>1</v>
      </c>
      <c r="M3640" t="s">
        <v>402</v>
      </c>
      <c r="N3640">
        <v>19911720</v>
      </c>
      <c r="O3640" t="s">
        <v>102</v>
      </c>
      <c r="P3640" t="s">
        <v>15573</v>
      </c>
      <c r="Q3640">
        <v>21</v>
      </c>
      <c r="R3640">
        <v>14</v>
      </c>
      <c r="S3640">
        <v>33246605</v>
      </c>
      <c r="U3640" t="s">
        <v>15574</v>
      </c>
      <c r="V3640">
        <v>1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>
        <v>0</v>
      </c>
      <c r="AO3640" s="2">
        <v>14</v>
      </c>
      <c r="AP3640" s="2">
        <v>0</v>
      </c>
      <c r="AQ3640" s="2">
        <v>0</v>
      </c>
      <c r="AR3640" s="2">
        <v>30</v>
      </c>
      <c r="AS3640" s="2">
        <v>0</v>
      </c>
      <c r="AT3640" s="2">
        <v>0</v>
      </c>
      <c r="AU3640" s="2">
        <v>31</v>
      </c>
      <c r="AV3640" s="2">
        <v>0</v>
      </c>
      <c r="AW3640" s="2">
        <v>0</v>
      </c>
      <c r="AX3640" s="2">
        <v>0</v>
      </c>
      <c r="AY3640" s="2">
        <v>0</v>
      </c>
      <c r="AZ3640" s="2">
        <v>0</v>
      </c>
      <c r="BA3640" s="2">
        <v>0</v>
      </c>
      <c r="BB3640" s="2">
        <v>0</v>
      </c>
      <c r="BC3640" s="2">
        <v>0</v>
      </c>
      <c r="BD3640" s="2">
        <v>0</v>
      </c>
      <c r="BE3640" s="2">
        <v>0</v>
      </c>
      <c r="BF3640" s="2">
        <v>0</v>
      </c>
      <c r="BG3640" s="2">
        <v>0</v>
      </c>
      <c r="BH3640" s="2">
        <v>0</v>
      </c>
      <c r="BI3640" s="2">
        <v>0</v>
      </c>
      <c r="BJ3640" s="2">
        <v>0</v>
      </c>
      <c r="BK3640" s="2">
        <v>0</v>
      </c>
      <c r="BL3640" s="2">
        <v>0</v>
      </c>
      <c r="BM3640" s="2">
        <v>0</v>
      </c>
      <c r="BN3640" s="2">
        <v>0</v>
      </c>
      <c r="BO3640" s="2">
        <v>0</v>
      </c>
      <c r="BP3640" s="2">
        <v>0</v>
      </c>
      <c r="BQ3640" s="2">
        <v>0</v>
      </c>
      <c r="BR3640" s="2">
        <v>0</v>
      </c>
      <c r="BS3640" s="2">
        <v>0</v>
      </c>
      <c r="BT3640" s="2">
        <v>0</v>
      </c>
      <c r="BU3640" s="2">
        <v>0</v>
      </c>
      <c r="BV3640" s="2">
        <v>0</v>
      </c>
      <c r="BW3640" s="2">
        <v>1</v>
      </c>
      <c r="BX3640" s="2">
        <v>0</v>
      </c>
      <c r="BY3640" s="2">
        <v>0</v>
      </c>
      <c r="BZ3640" s="2">
        <v>1</v>
      </c>
      <c r="CA3640" s="2">
        <v>0</v>
      </c>
      <c r="CB3640" s="2">
        <v>0</v>
      </c>
      <c r="CC3640" s="2">
        <v>2</v>
      </c>
      <c r="CD3640" s="2">
        <v>0</v>
      </c>
      <c r="CE3640" s="2">
        <v>0</v>
      </c>
      <c r="CF3640" s="2">
        <v>0</v>
      </c>
      <c r="CG3640" s="2">
        <v>0</v>
      </c>
      <c r="CH3640" s="2">
        <v>0</v>
      </c>
      <c r="CI3640" s="2">
        <v>0</v>
      </c>
      <c r="CJ3640" s="2">
        <v>0</v>
      </c>
      <c r="CK3640" s="2">
        <v>0</v>
      </c>
      <c r="CL3640" s="2">
        <v>0</v>
      </c>
    </row>
    <row r="3641" spans="1:90" x14ac:dyDescent="0.25">
      <c r="A3641" t="s">
        <v>115</v>
      </c>
      <c r="B3641">
        <v>21004</v>
      </c>
      <c r="C3641" t="s">
        <v>402</v>
      </c>
      <c r="D3641">
        <v>1</v>
      </c>
      <c r="E3641">
        <v>8</v>
      </c>
      <c r="F3641">
        <v>34198</v>
      </c>
      <c r="G3641">
        <v>35034198</v>
      </c>
      <c r="H3641" t="s">
        <v>1145</v>
      </c>
      <c r="I3641">
        <v>495</v>
      </c>
      <c r="J3641" t="s">
        <v>402</v>
      </c>
      <c r="K3641" t="s">
        <v>1062</v>
      </c>
      <c r="L3641">
        <v>1</v>
      </c>
      <c r="M3641" t="s">
        <v>402</v>
      </c>
      <c r="N3641">
        <v>19905111</v>
      </c>
      <c r="O3641" t="s">
        <v>102</v>
      </c>
      <c r="P3641" t="s">
        <v>1146</v>
      </c>
      <c r="Q3641">
        <v>3465</v>
      </c>
      <c r="R3641">
        <v>14</v>
      </c>
      <c r="S3641">
        <v>33224278</v>
      </c>
      <c r="T3641">
        <v>33264328</v>
      </c>
      <c r="U3641" t="s">
        <v>1147</v>
      </c>
      <c r="V3641">
        <v>1</v>
      </c>
      <c r="W3641" s="2">
        <v>0</v>
      </c>
      <c r="X3641" s="2">
        <v>0</v>
      </c>
      <c r="Y3641" s="2">
        <v>0</v>
      </c>
      <c r="Z3641" s="2">
        <v>13</v>
      </c>
      <c r="AA3641" s="2">
        <v>36</v>
      </c>
      <c r="AB3641" s="2">
        <v>28</v>
      </c>
      <c r="AC3641" s="2">
        <v>32</v>
      </c>
      <c r="AD3641" s="2">
        <v>28</v>
      </c>
      <c r="AE3641" s="2">
        <v>25</v>
      </c>
      <c r="AF3641" s="2">
        <v>42</v>
      </c>
      <c r="AG3641" s="2">
        <v>41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0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0</v>
      </c>
      <c r="AU3641" s="2">
        <v>0</v>
      </c>
      <c r="AV3641" s="2">
        <v>0</v>
      </c>
      <c r="AW3641" s="2">
        <v>0</v>
      </c>
      <c r="AX3641" s="2">
        <v>0</v>
      </c>
      <c r="AY3641" s="2">
        <v>0</v>
      </c>
      <c r="AZ3641" s="2">
        <v>0</v>
      </c>
      <c r="BA3641" s="2">
        <v>0</v>
      </c>
      <c r="BB3641" s="2">
        <v>0</v>
      </c>
      <c r="BC3641" s="2">
        <v>108</v>
      </c>
      <c r="BD3641" s="2">
        <v>41</v>
      </c>
      <c r="BE3641" s="2">
        <v>0</v>
      </c>
      <c r="BF3641" s="2">
        <v>0</v>
      </c>
      <c r="BG3641" s="2">
        <v>0</v>
      </c>
      <c r="BH3641" s="2">
        <v>1</v>
      </c>
      <c r="BI3641" s="2">
        <v>2</v>
      </c>
      <c r="BJ3641" s="2">
        <v>1</v>
      </c>
      <c r="BK3641" s="2">
        <v>2</v>
      </c>
      <c r="BL3641" s="2">
        <v>1</v>
      </c>
      <c r="BM3641" s="2">
        <v>2</v>
      </c>
      <c r="BN3641" s="2">
        <v>3</v>
      </c>
      <c r="BO3641" s="2">
        <v>3</v>
      </c>
      <c r="BP3641" s="2">
        <v>0</v>
      </c>
      <c r="BQ3641" s="2">
        <v>0</v>
      </c>
      <c r="BR3641" s="2">
        <v>0</v>
      </c>
      <c r="BS3641" s="2">
        <v>0</v>
      </c>
      <c r="BT3641" s="2">
        <v>0</v>
      </c>
      <c r="BU3641" s="2">
        <v>0</v>
      </c>
      <c r="BV3641" s="2">
        <v>0</v>
      </c>
      <c r="BW3641" s="2">
        <v>0</v>
      </c>
      <c r="BX3641" s="2">
        <v>0</v>
      </c>
      <c r="BY3641" s="2">
        <v>0</v>
      </c>
      <c r="BZ3641" s="2">
        <v>0</v>
      </c>
      <c r="CA3641" s="2">
        <v>0</v>
      </c>
      <c r="CB3641" s="2">
        <v>0</v>
      </c>
      <c r="CC3641" s="2">
        <v>0</v>
      </c>
      <c r="CD3641" s="2">
        <v>0</v>
      </c>
      <c r="CE3641" s="2">
        <v>0</v>
      </c>
      <c r="CF3641" s="2">
        <v>0</v>
      </c>
      <c r="CG3641" s="2">
        <v>0</v>
      </c>
      <c r="CH3641" s="2">
        <v>0</v>
      </c>
      <c r="CI3641" s="2">
        <v>0</v>
      </c>
      <c r="CJ3641" s="2">
        <v>0</v>
      </c>
      <c r="CK3641" s="2">
        <v>8</v>
      </c>
      <c r="CL3641" s="2">
        <v>9</v>
      </c>
    </row>
    <row r="3642" spans="1:90" x14ac:dyDescent="0.25">
      <c r="A3642" t="s">
        <v>115</v>
      </c>
      <c r="B3642">
        <v>21004</v>
      </c>
      <c r="C3642" t="s">
        <v>402</v>
      </c>
      <c r="D3642">
        <v>1</v>
      </c>
      <c r="E3642">
        <v>8</v>
      </c>
      <c r="F3642">
        <v>33923</v>
      </c>
      <c r="G3642">
        <v>35033923</v>
      </c>
      <c r="H3642" t="s">
        <v>14238</v>
      </c>
      <c r="I3642">
        <v>495</v>
      </c>
      <c r="J3642" t="s">
        <v>402</v>
      </c>
      <c r="K3642" t="s">
        <v>4520</v>
      </c>
      <c r="L3642">
        <v>1</v>
      </c>
      <c r="M3642" t="s">
        <v>402</v>
      </c>
      <c r="N3642">
        <v>19911621</v>
      </c>
      <c r="O3642" t="s">
        <v>92</v>
      </c>
      <c r="P3642" t="s">
        <v>279</v>
      </c>
      <c r="Q3642">
        <v>558</v>
      </c>
      <c r="R3642">
        <v>14</v>
      </c>
      <c r="S3642">
        <v>33224387</v>
      </c>
      <c r="T3642">
        <v>33264751</v>
      </c>
      <c r="U3642" t="s">
        <v>14239</v>
      </c>
      <c r="V3642">
        <v>1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38</v>
      </c>
      <c r="AE3642" s="2">
        <v>30</v>
      </c>
      <c r="AF3642" s="2">
        <v>34</v>
      </c>
      <c r="AG3642" s="2">
        <v>34</v>
      </c>
      <c r="AH3642" s="2">
        <v>188</v>
      </c>
      <c r="AI3642" s="2">
        <v>171</v>
      </c>
      <c r="AJ3642" s="2">
        <v>139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0</v>
      </c>
      <c r="AU3642" s="2">
        <v>162</v>
      </c>
      <c r="AV3642" s="2">
        <v>0</v>
      </c>
      <c r="AW3642" s="2">
        <v>0</v>
      </c>
      <c r="AX3642" s="2">
        <v>0</v>
      </c>
      <c r="AY3642" s="2">
        <v>0</v>
      </c>
      <c r="AZ3642" s="2">
        <v>0</v>
      </c>
      <c r="BA3642" s="2">
        <v>0</v>
      </c>
      <c r="BB3642" s="2">
        <v>0</v>
      </c>
      <c r="BC3642" s="2">
        <v>93</v>
      </c>
      <c r="BD3642" s="2">
        <v>0</v>
      </c>
      <c r="BE3642" s="2">
        <v>0</v>
      </c>
      <c r="BF3642" s="2">
        <v>0</v>
      </c>
      <c r="BG3642" s="2">
        <v>0</v>
      </c>
      <c r="BH3642" s="2">
        <v>0</v>
      </c>
      <c r="BI3642" s="2">
        <v>0</v>
      </c>
      <c r="BJ3642" s="2">
        <v>0</v>
      </c>
      <c r="BK3642" s="2">
        <v>0</v>
      </c>
      <c r="BL3642" s="2">
        <v>4</v>
      </c>
      <c r="BM3642" s="2">
        <v>2</v>
      </c>
      <c r="BN3642" s="2">
        <v>2</v>
      </c>
      <c r="BO3642" s="2">
        <v>2</v>
      </c>
      <c r="BP3642" s="2">
        <v>10</v>
      </c>
      <c r="BQ3642" s="2">
        <v>5</v>
      </c>
      <c r="BR3642" s="2">
        <v>6</v>
      </c>
      <c r="BS3642" s="2">
        <v>0</v>
      </c>
      <c r="BT3642" s="2">
        <v>0</v>
      </c>
      <c r="BU3642" s="2">
        <v>0</v>
      </c>
      <c r="BV3642" s="2">
        <v>0</v>
      </c>
      <c r="BW3642" s="2">
        <v>0</v>
      </c>
      <c r="BX3642" s="2">
        <v>0</v>
      </c>
      <c r="BY3642" s="2">
        <v>0</v>
      </c>
      <c r="BZ3642" s="2">
        <v>0</v>
      </c>
      <c r="CA3642" s="2">
        <v>0</v>
      </c>
      <c r="CB3642" s="2">
        <v>0</v>
      </c>
      <c r="CC3642" s="2">
        <v>5</v>
      </c>
      <c r="CD3642" s="2">
        <v>0</v>
      </c>
      <c r="CE3642" s="2">
        <v>0</v>
      </c>
      <c r="CF3642" s="2">
        <v>0</v>
      </c>
      <c r="CG3642" s="2">
        <v>0</v>
      </c>
      <c r="CH3642" s="2">
        <v>0</v>
      </c>
      <c r="CI3642" s="2">
        <v>0</v>
      </c>
      <c r="CJ3642" s="2">
        <v>0</v>
      </c>
      <c r="CK3642" s="2">
        <v>8</v>
      </c>
      <c r="CL3642" s="2">
        <v>0</v>
      </c>
    </row>
    <row r="3643" spans="1:90" x14ac:dyDescent="0.25">
      <c r="A3643" t="s">
        <v>115</v>
      </c>
      <c r="B3643">
        <v>21004</v>
      </c>
      <c r="C3643" t="s">
        <v>402</v>
      </c>
      <c r="D3643">
        <v>1</v>
      </c>
      <c r="E3643">
        <v>8</v>
      </c>
      <c r="F3643">
        <v>909634</v>
      </c>
      <c r="G3643">
        <v>35909634</v>
      </c>
      <c r="H3643" t="s">
        <v>16628</v>
      </c>
      <c r="I3643">
        <v>612</v>
      </c>
      <c r="J3643" t="s">
        <v>769</v>
      </c>
      <c r="K3643" t="s">
        <v>4190</v>
      </c>
      <c r="L3643">
        <v>1</v>
      </c>
      <c r="M3643" t="s">
        <v>769</v>
      </c>
      <c r="N3643">
        <v>18900000</v>
      </c>
      <c r="O3643" t="s">
        <v>92</v>
      </c>
      <c r="P3643" t="s">
        <v>8124</v>
      </c>
      <c r="Q3643">
        <v>531</v>
      </c>
      <c r="R3643">
        <v>14</v>
      </c>
      <c r="S3643">
        <v>33725666</v>
      </c>
      <c r="T3643">
        <v>33727990</v>
      </c>
      <c r="U3643" t="s">
        <v>16629</v>
      </c>
      <c r="V3643">
        <v>1</v>
      </c>
      <c r="W3643" s="2">
        <v>0</v>
      </c>
      <c r="X3643" s="2">
        <v>0</v>
      </c>
      <c r="Y3643" s="2">
        <v>0</v>
      </c>
      <c r="Z3643" s="2">
        <v>115</v>
      </c>
      <c r="AA3643" s="2">
        <v>73</v>
      </c>
      <c r="AB3643" s="2">
        <v>56</v>
      </c>
      <c r="AC3643" s="2">
        <v>73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0</v>
      </c>
      <c r="AU3643" s="2">
        <v>0</v>
      </c>
      <c r="AV3643" s="2">
        <v>0</v>
      </c>
      <c r="AW3643" s="2">
        <v>0</v>
      </c>
      <c r="AX3643" s="2">
        <v>0</v>
      </c>
      <c r="AY3643" s="2">
        <v>0</v>
      </c>
      <c r="AZ3643" s="2">
        <v>0</v>
      </c>
      <c r="BA3643" s="2">
        <v>0</v>
      </c>
      <c r="BB3643" s="2">
        <v>0</v>
      </c>
      <c r="BC3643" s="2">
        <v>0</v>
      </c>
      <c r="BD3643" s="2">
        <v>0</v>
      </c>
      <c r="BE3643" s="2">
        <v>0</v>
      </c>
      <c r="BF3643" s="2">
        <v>0</v>
      </c>
      <c r="BG3643" s="2">
        <v>0</v>
      </c>
      <c r="BH3643" s="2">
        <v>5</v>
      </c>
      <c r="BI3643" s="2">
        <v>6</v>
      </c>
      <c r="BJ3643" s="2">
        <v>3</v>
      </c>
      <c r="BK3643" s="2">
        <v>4</v>
      </c>
      <c r="BL3643" s="2">
        <v>0</v>
      </c>
      <c r="BM3643" s="2">
        <v>0</v>
      </c>
      <c r="BN3643" s="2">
        <v>0</v>
      </c>
      <c r="BO3643" s="2">
        <v>0</v>
      </c>
      <c r="BP3643" s="2">
        <v>0</v>
      </c>
      <c r="BQ3643" s="2">
        <v>0</v>
      </c>
      <c r="BR3643" s="2">
        <v>0</v>
      </c>
      <c r="BS3643" s="2">
        <v>0</v>
      </c>
      <c r="BT3643" s="2">
        <v>0</v>
      </c>
      <c r="BU3643" s="2">
        <v>0</v>
      </c>
      <c r="BV3643" s="2">
        <v>0</v>
      </c>
      <c r="BW3643" s="2">
        <v>0</v>
      </c>
      <c r="BX3643" s="2">
        <v>0</v>
      </c>
      <c r="BY3643" s="2">
        <v>0</v>
      </c>
      <c r="BZ3643" s="2">
        <v>0</v>
      </c>
      <c r="CA3643" s="2">
        <v>0</v>
      </c>
      <c r="CB3643" s="2">
        <v>0</v>
      </c>
      <c r="CC3643" s="2">
        <v>0</v>
      </c>
      <c r="CD3643" s="2">
        <v>0</v>
      </c>
      <c r="CE3643" s="2">
        <v>0</v>
      </c>
      <c r="CF3643" s="2">
        <v>0</v>
      </c>
      <c r="CG3643" s="2">
        <v>0</v>
      </c>
      <c r="CH3643" s="2">
        <v>0</v>
      </c>
      <c r="CI3643" s="2">
        <v>0</v>
      </c>
      <c r="CJ3643" s="2">
        <v>0</v>
      </c>
      <c r="CK3643" s="2">
        <v>0</v>
      </c>
      <c r="CL3643" s="2">
        <v>0</v>
      </c>
    </row>
    <row r="3644" spans="1:90" x14ac:dyDescent="0.25">
      <c r="A3644" t="s">
        <v>115</v>
      </c>
      <c r="B3644">
        <v>21004</v>
      </c>
      <c r="C3644" t="s">
        <v>402</v>
      </c>
      <c r="D3644">
        <v>1</v>
      </c>
      <c r="E3644">
        <v>8</v>
      </c>
      <c r="F3644">
        <v>33893</v>
      </c>
      <c r="G3644">
        <v>35033893</v>
      </c>
      <c r="H3644" t="s">
        <v>13239</v>
      </c>
      <c r="I3644">
        <v>719</v>
      </c>
      <c r="J3644" t="s">
        <v>419</v>
      </c>
      <c r="K3644" t="s">
        <v>13240</v>
      </c>
      <c r="L3644">
        <v>1</v>
      </c>
      <c r="M3644" t="s">
        <v>419</v>
      </c>
      <c r="N3644">
        <v>18970000</v>
      </c>
      <c r="O3644" t="s">
        <v>92</v>
      </c>
      <c r="P3644" t="s">
        <v>13241</v>
      </c>
      <c r="Q3644">
        <v>50</v>
      </c>
      <c r="R3644">
        <v>14</v>
      </c>
      <c r="S3644">
        <v>33421458</v>
      </c>
      <c r="T3644">
        <v>33421889</v>
      </c>
      <c r="U3644" t="s">
        <v>13242</v>
      </c>
      <c r="V3644">
        <v>1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120</v>
      </c>
      <c r="AE3644" s="2">
        <v>107</v>
      </c>
      <c r="AF3644" s="2">
        <v>84</v>
      </c>
      <c r="AG3644" s="2">
        <v>110</v>
      </c>
      <c r="AH3644" s="2">
        <v>160</v>
      </c>
      <c r="AI3644" s="2">
        <v>115</v>
      </c>
      <c r="AJ3644" s="2">
        <v>101</v>
      </c>
      <c r="AK3644" s="2">
        <v>0</v>
      </c>
      <c r="AL3644" s="2">
        <v>0</v>
      </c>
      <c r="AM3644" s="2">
        <v>0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0</v>
      </c>
      <c r="AU3644" s="2">
        <v>63</v>
      </c>
      <c r="AV3644" s="2">
        <v>0</v>
      </c>
      <c r="AW3644" s="2">
        <v>0</v>
      </c>
      <c r="AX3644" s="2">
        <v>0</v>
      </c>
      <c r="AY3644" s="2">
        <v>0</v>
      </c>
      <c r="AZ3644" s="2">
        <v>0</v>
      </c>
      <c r="BA3644" s="2">
        <v>0</v>
      </c>
      <c r="BB3644" s="2">
        <v>0</v>
      </c>
      <c r="BC3644" s="2">
        <v>0</v>
      </c>
      <c r="BD3644" s="2">
        <v>0</v>
      </c>
      <c r="BE3644" s="2">
        <v>0</v>
      </c>
      <c r="BF3644" s="2">
        <v>0</v>
      </c>
      <c r="BG3644" s="2">
        <v>0</v>
      </c>
      <c r="BH3644" s="2">
        <v>0</v>
      </c>
      <c r="BI3644" s="2">
        <v>0</v>
      </c>
      <c r="BJ3644" s="2">
        <v>0</v>
      </c>
      <c r="BK3644" s="2">
        <v>0</v>
      </c>
      <c r="BL3644" s="2">
        <v>7</v>
      </c>
      <c r="BM3644" s="2">
        <v>5</v>
      </c>
      <c r="BN3644" s="2">
        <v>5</v>
      </c>
      <c r="BO3644" s="2">
        <v>5</v>
      </c>
      <c r="BP3644" s="2">
        <v>8</v>
      </c>
      <c r="BQ3644" s="2">
        <v>5</v>
      </c>
      <c r="BR3644" s="2">
        <v>5</v>
      </c>
      <c r="BS3644" s="2">
        <v>0</v>
      </c>
      <c r="BT3644" s="2">
        <v>0</v>
      </c>
      <c r="BU3644" s="2">
        <v>0</v>
      </c>
      <c r="BV3644" s="2">
        <v>0</v>
      </c>
      <c r="BW3644" s="2">
        <v>0</v>
      </c>
      <c r="BX3644" s="2">
        <v>0</v>
      </c>
      <c r="BY3644" s="2">
        <v>0</v>
      </c>
      <c r="BZ3644" s="2">
        <v>0</v>
      </c>
      <c r="CA3644" s="2">
        <v>0</v>
      </c>
      <c r="CB3644" s="2">
        <v>0</v>
      </c>
      <c r="CC3644" s="2">
        <v>2</v>
      </c>
      <c r="CD3644" s="2">
        <v>0</v>
      </c>
      <c r="CE3644" s="2">
        <v>0</v>
      </c>
      <c r="CF3644" s="2">
        <v>0</v>
      </c>
      <c r="CG3644" s="2">
        <v>0</v>
      </c>
      <c r="CH3644" s="2">
        <v>0</v>
      </c>
      <c r="CI3644" s="2">
        <v>0</v>
      </c>
      <c r="CJ3644" s="2">
        <v>0</v>
      </c>
      <c r="CK3644" s="2">
        <v>0</v>
      </c>
      <c r="CL3644" s="2">
        <v>0</v>
      </c>
    </row>
    <row r="3645" spans="1:90" x14ac:dyDescent="0.25">
      <c r="A3645" t="s">
        <v>115</v>
      </c>
      <c r="B3645">
        <v>21004</v>
      </c>
      <c r="C3645" t="s">
        <v>402</v>
      </c>
      <c r="D3645">
        <v>1</v>
      </c>
      <c r="E3645">
        <v>8</v>
      </c>
      <c r="F3645">
        <v>34022</v>
      </c>
      <c r="G3645">
        <v>35034022</v>
      </c>
      <c r="H3645" t="s">
        <v>17329</v>
      </c>
      <c r="I3645">
        <v>495</v>
      </c>
      <c r="J3645" t="s">
        <v>402</v>
      </c>
      <c r="K3645" t="s">
        <v>4295</v>
      </c>
      <c r="L3645">
        <v>1</v>
      </c>
      <c r="M3645" t="s">
        <v>402</v>
      </c>
      <c r="N3645">
        <v>19907300</v>
      </c>
      <c r="O3645" t="s">
        <v>92</v>
      </c>
      <c r="P3645" t="s">
        <v>510</v>
      </c>
      <c r="Q3645">
        <v>400</v>
      </c>
      <c r="R3645">
        <v>14</v>
      </c>
      <c r="S3645">
        <v>33224375</v>
      </c>
      <c r="T3645">
        <v>33264247</v>
      </c>
      <c r="U3645" t="s">
        <v>17330</v>
      </c>
      <c r="V3645">
        <v>1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49</v>
      </c>
      <c r="AE3645" s="2">
        <v>44</v>
      </c>
      <c r="AF3645" s="2">
        <v>66</v>
      </c>
      <c r="AG3645" s="2">
        <v>76</v>
      </c>
      <c r="AH3645" s="2">
        <v>98</v>
      </c>
      <c r="AI3645" s="2">
        <v>94</v>
      </c>
      <c r="AJ3645" s="2">
        <v>97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0</v>
      </c>
      <c r="AU3645" s="2">
        <v>0</v>
      </c>
      <c r="AV3645" s="2">
        <v>0</v>
      </c>
      <c r="AW3645" s="2">
        <v>0</v>
      </c>
      <c r="AX3645" s="2">
        <v>0</v>
      </c>
      <c r="AY3645" s="2">
        <v>0</v>
      </c>
      <c r="AZ3645" s="2">
        <v>0</v>
      </c>
      <c r="BA3645" s="2">
        <v>0</v>
      </c>
      <c r="BB3645" s="2">
        <v>0</v>
      </c>
      <c r="BC3645" s="2">
        <v>93</v>
      </c>
      <c r="BD3645" s="2">
        <v>3</v>
      </c>
      <c r="BE3645" s="2">
        <v>0</v>
      </c>
      <c r="BF3645" s="2">
        <v>0</v>
      </c>
      <c r="BG3645" s="2">
        <v>0</v>
      </c>
      <c r="BH3645" s="2">
        <v>0</v>
      </c>
      <c r="BI3645" s="2">
        <v>0</v>
      </c>
      <c r="BJ3645" s="2">
        <v>0</v>
      </c>
      <c r="BK3645" s="2">
        <v>0</v>
      </c>
      <c r="BL3645" s="2">
        <v>4</v>
      </c>
      <c r="BM3645" s="2">
        <v>4</v>
      </c>
      <c r="BN3645" s="2">
        <v>3</v>
      </c>
      <c r="BO3645" s="2">
        <v>6</v>
      </c>
      <c r="BP3645" s="2">
        <v>4</v>
      </c>
      <c r="BQ3645" s="2">
        <v>3</v>
      </c>
      <c r="BR3645" s="2">
        <v>4</v>
      </c>
      <c r="BS3645" s="2">
        <v>0</v>
      </c>
      <c r="BT3645" s="2">
        <v>0</v>
      </c>
      <c r="BU3645" s="2">
        <v>0</v>
      </c>
      <c r="BV3645" s="2">
        <v>0</v>
      </c>
      <c r="BW3645" s="2">
        <v>0</v>
      </c>
      <c r="BX3645" s="2">
        <v>0</v>
      </c>
      <c r="BY3645" s="2">
        <v>0</v>
      </c>
      <c r="BZ3645" s="2">
        <v>0</v>
      </c>
      <c r="CA3645" s="2">
        <v>0</v>
      </c>
      <c r="CB3645" s="2">
        <v>0</v>
      </c>
      <c r="CC3645" s="2">
        <v>0</v>
      </c>
      <c r="CD3645" s="2">
        <v>0</v>
      </c>
      <c r="CE3645" s="2">
        <v>0</v>
      </c>
      <c r="CF3645" s="2">
        <v>0</v>
      </c>
      <c r="CG3645" s="2">
        <v>0</v>
      </c>
      <c r="CH3645" s="2">
        <v>0</v>
      </c>
      <c r="CI3645" s="2">
        <v>0</v>
      </c>
      <c r="CJ3645" s="2">
        <v>0</v>
      </c>
      <c r="CK3645" s="2">
        <v>7</v>
      </c>
      <c r="CL3645" s="2">
        <v>1</v>
      </c>
    </row>
    <row r="3646" spans="1:90" x14ac:dyDescent="0.25">
      <c r="A3646" t="s">
        <v>115</v>
      </c>
      <c r="B3646">
        <v>21004</v>
      </c>
      <c r="C3646" t="s">
        <v>402</v>
      </c>
      <c r="D3646">
        <v>1</v>
      </c>
      <c r="E3646">
        <v>8</v>
      </c>
      <c r="F3646">
        <v>33947</v>
      </c>
      <c r="G3646">
        <v>35033947</v>
      </c>
      <c r="H3646" t="s">
        <v>12811</v>
      </c>
      <c r="I3646">
        <v>343</v>
      </c>
      <c r="J3646" t="s">
        <v>2343</v>
      </c>
      <c r="K3646" t="s">
        <v>91</v>
      </c>
      <c r="L3646">
        <v>1</v>
      </c>
      <c r="M3646" t="s">
        <v>2343</v>
      </c>
      <c r="N3646">
        <v>19940000</v>
      </c>
      <c r="O3646" t="s">
        <v>92</v>
      </c>
      <c r="P3646" t="s">
        <v>12812</v>
      </c>
      <c r="Q3646">
        <v>256</v>
      </c>
      <c r="R3646">
        <v>14</v>
      </c>
      <c r="S3646">
        <v>33071364</v>
      </c>
      <c r="T3646">
        <v>33071377</v>
      </c>
      <c r="U3646" t="s">
        <v>12813</v>
      </c>
      <c r="V3646">
        <v>1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101</v>
      </c>
      <c r="AE3646" s="2">
        <v>63</v>
      </c>
      <c r="AF3646" s="2">
        <v>82</v>
      </c>
      <c r="AG3646" s="2">
        <v>94</v>
      </c>
      <c r="AH3646" s="2">
        <v>77</v>
      </c>
      <c r="AI3646" s="2">
        <v>71</v>
      </c>
      <c r="AJ3646" s="2">
        <v>56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2">
        <v>0</v>
      </c>
      <c r="AQ3646" s="2">
        <v>0</v>
      </c>
      <c r="AR3646" s="2">
        <v>28</v>
      </c>
      <c r="AS3646" s="2">
        <v>0</v>
      </c>
      <c r="AT3646" s="2">
        <v>0</v>
      </c>
      <c r="AU3646" s="2">
        <v>0</v>
      </c>
      <c r="AV3646" s="2">
        <v>0</v>
      </c>
      <c r="AW3646" s="2">
        <v>0</v>
      </c>
      <c r="AX3646" s="2">
        <v>0</v>
      </c>
      <c r="AY3646" s="2">
        <v>0</v>
      </c>
      <c r="AZ3646" s="2">
        <v>0</v>
      </c>
      <c r="BA3646" s="2">
        <v>0</v>
      </c>
      <c r="BB3646" s="2">
        <v>0</v>
      </c>
      <c r="BC3646" s="2">
        <v>0</v>
      </c>
      <c r="BD3646" s="2">
        <v>0</v>
      </c>
      <c r="BE3646" s="2">
        <v>0</v>
      </c>
      <c r="BF3646" s="2">
        <v>0</v>
      </c>
      <c r="BG3646" s="2">
        <v>0</v>
      </c>
      <c r="BH3646" s="2">
        <v>0</v>
      </c>
      <c r="BI3646" s="2">
        <v>0</v>
      </c>
      <c r="BJ3646" s="2">
        <v>0</v>
      </c>
      <c r="BK3646" s="2">
        <v>0</v>
      </c>
      <c r="BL3646" s="2">
        <v>4</v>
      </c>
      <c r="BM3646" s="2">
        <v>2</v>
      </c>
      <c r="BN3646" s="2">
        <v>3</v>
      </c>
      <c r="BO3646" s="2">
        <v>4</v>
      </c>
      <c r="BP3646" s="2">
        <v>4</v>
      </c>
      <c r="BQ3646" s="2">
        <v>4</v>
      </c>
      <c r="BR3646" s="2">
        <v>2</v>
      </c>
      <c r="BS3646" s="2">
        <v>0</v>
      </c>
      <c r="BT3646" s="2">
        <v>0</v>
      </c>
      <c r="BU3646" s="2">
        <v>0</v>
      </c>
      <c r="BV3646" s="2">
        <v>0</v>
      </c>
      <c r="BW3646" s="2">
        <v>0</v>
      </c>
      <c r="BX3646" s="2">
        <v>0</v>
      </c>
      <c r="BY3646" s="2">
        <v>0</v>
      </c>
      <c r="BZ3646" s="2">
        <v>1</v>
      </c>
      <c r="CA3646" s="2">
        <v>0</v>
      </c>
      <c r="CB3646" s="2">
        <v>0</v>
      </c>
      <c r="CC3646" s="2">
        <v>0</v>
      </c>
      <c r="CD3646" s="2">
        <v>0</v>
      </c>
      <c r="CE3646" s="2">
        <v>0</v>
      </c>
      <c r="CF3646" s="2">
        <v>0</v>
      </c>
      <c r="CG3646" s="2">
        <v>0</v>
      </c>
      <c r="CH3646" s="2">
        <v>0</v>
      </c>
      <c r="CI3646" s="2">
        <v>0</v>
      </c>
      <c r="CJ3646" s="2">
        <v>0</v>
      </c>
      <c r="CK3646" s="2">
        <v>0</v>
      </c>
      <c r="CL3646" s="2">
        <v>0</v>
      </c>
    </row>
    <row r="3647" spans="1:90" x14ac:dyDescent="0.25">
      <c r="A3647" t="s">
        <v>115</v>
      </c>
      <c r="B3647">
        <v>21004</v>
      </c>
      <c r="C3647" t="s">
        <v>402</v>
      </c>
      <c r="D3647">
        <v>1</v>
      </c>
      <c r="E3647">
        <v>8</v>
      </c>
      <c r="F3647">
        <v>34472</v>
      </c>
      <c r="G3647">
        <v>35034472</v>
      </c>
      <c r="H3647" t="s">
        <v>13388</v>
      </c>
      <c r="I3647">
        <v>612</v>
      </c>
      <c r="J3647" t="s">
        <v>769</v>
      </c>
      <c r="K3647" t="s">
        <v>91</v>
      </c>
      <c r="L3647">
        <v>1</v>
      </c>
      <c r="M3647" t="s">
        <v>769</v>
      </c>
      <c r="N3647">
        <v>18900000</v>
      </c>
      <c r="O3647" t="s">
        <v>92</v>
      </c>
      <c r="P3647" t="s">
        <v>13389</v>
      </c>
      <c r="Q3647">
        <v>43</v>
      </c>
      <c r="R3647">
        <v>14</v>
      </c>
      <c r="S3647">
        <v>33721256</v>
      </c>
      <c r="T3647">
        <v>33723485</v>
      </c>
      <c r="U3647" t="s">
        <v>13390</v>
      </c>
      <c r="V3647">
        <v>1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68</v>
      </c>
      <c r="AE3647" s="2">
        <v>35</v>
      </c>
      <c r="AF3647" s="2">
        <v>58</v>
      </c>
      <c r="AG3647" s="2">
        <v>70</v>
      </c>
      <c r="AH3647" s="2">
        <v>45</v>
      </c>
      <c r="AI3647" s="2">
        <v>31</v>
      </c>
      <c r="AJ3647" s="2">
        <v>9</v>
      </c>
      <c r="AK3647" s="2">
        <v>0</v>
      </c>
      <c r="AL3647" s="2">
        <v>0</v>
      </c>
      <c r="AM3647" s="2">
        <v>0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0</v>
      </c>
      <c r="AU3647" s="2">
        <v>0</v>
      </c>
      <c r="AV3647" s="2">
        <v>0</v>
      </c>
      <c r="AW3647" s="2">
        <v>0</v>
      </c>
      <c r="AX3647" s="2">
        <v>0</v>
      </c>
      <c r="AY3647" s="2">
        <v>0</v>
      </c>
      <c r="AZ3647" s="2">
        <v>0</v>
      </c>
      <c r="BA3647" s="2">
        <v>0</v>
      </c>
      <c r="BB3647" s="2">
        <v>0</v>
      </c>
      <c r="BC3647" s="2">
        <v>0</v>
      </c>
      <c r="BD3647" s="2">
        <v>0</v>
      </c>
      <c r="BE3647" s="2">
        <v>0</v>
      </c>
      <c r="BF3647" s="2">
        <v>0</v>
      </c>
      <c r="BG3647" s="2">
        <v>0</v>
      </c>
      <c r="BH3647" s="2">
        <v>0</v>
      </c>
      <c r="BI3647" s="2">
        <v>0</v>
      </c>
      <c r="BJ3647" s="2">
        <v>0</v>
      </c>
      <c r="BK3647" s="2">
        <v>0</v>
      </c>
      <c r="BL3647" s="2">
        <v>4</v>
      </c>
      <c r="BM3647" s="2">
        <v>2</v>
      </c>
      <c r="BN3647" s="2">
        <v>4</v>
      </c>
      <c r="BO3647" s="2">
        <v>3</v>
      </c>
      <c r="BP3647" s="2">
        <v>3</v>
      </c>
      <c r="BQ3647" s="2">
        <v>1</v>
      </c>
      <c r="BR3647" s="2">
        <v>1</v>
      </c>
      <c r="BS3647" s="2">
        <v>0</v>
      </c>
      <c r="BT3647" s="2">
        <v>0</v>
      </c>
      <c r="BU3647" s="2">
        <v>0</v>
      </c>
      <c r="BV3647" s="2">
        <v>0</v>
      </c>
      <c r="BW3647" s="2">
        <v>0</v>
      </c>
      <c r="BX3647" s="2">
        <v>0</v>
      </c>
      <c r="BY3647" s="2">
        <v>0</v>
      </c>
      <c r="BZ3647" s="2">
        <v>0</v>
      </c>
      <c r="CA3647" s="2">
        <v>0</v>
      </c>
      <c r="CB3647" s="2">
        <v>0</v>
      </c>
      <c r="CC3647" s="2">
        <v>0</v>
      </c>
      <c r="CD3647" s="2">
        <v>0</v>
      </c>
      <c r="CE3647" s="2">
        <v>0</v>
      </c>
      <c r="CF3647" s="2">
        <v>0</v>
      </c>
      <c r="CG3647" s="2">
        <v>0</v>
      </c>
      <c r="CH3647" s="2">
        <v>0</v>
      </c>
      <c r="CI3647" s="2">
        <v>0</v>
      </c>
      <c r="CJ3647" s="2">
        <v>0</v>
      </c>
      <c r="CK3647" s="2">
        <v>0</v>
      </c>
      <c r="CL3647" s="2">
        <v>0</v>
      </c>
    </row>
    <row r="3648" spans="1:90" x14ac:dyDescent="0.25">
      <c r="A3648" t="s">
        <v>115</v>
      </c>
      <c r="B3648">
        <v>21004</v>
      </c>
      <c r="C3648" t="s">
        <v>402</v>
      </c>
      <c r="D3648">
        <v>1</v>
      </c>
      <c r="E3648">
        <v>8</v>
      </c>
      <c r="F3648">
        <v>34265</v>
      </c>
      <c r="G3648">
        <v>35034265</v>
      </c>
      <c r="H3648" t="s">
        <v>2018</v>
      </c>
      <c r="I3648">
        <v>652</v>
      </c>
      <c r="J3648" t="s">
        <v>2019</v>
      </c>
      <c r="K3648" t="s">
        <v>91</v>
      </c>
      <c r="L3648">
        <v>1</v>
      </c>
      <c r="M3648" t="s">
        <v>2019</v>
      </c>
      <c r="N3648">
        <v>18940000</v>
      </c>
      <c r="P3648" t="s">
        <v>19957</v>
      </c>
      <c r="Q3648" t="s">
        <v>127</v>
      </c>
      <c r="R3648">
        <v>14</v>
      </c>
      <c r="S3648">
        <v>33771133</v>
      </c>
      <c r="T3648">
        <v>33771411</v>
      </c>
      <c r="U3648" t="s">
        <v>2020</v>
      </c>
      <c r="V3648">
        <v>1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109</v>
      </c>
      <c r="AE3648" s="2">
        <v>72</v>
      </c>
      <c r="AF3648" s="2">
        <v>78</v>
      </c>
      <c r="AG3648" s="2">
        <v>105</v>
      </c>
      <c r="AH3648" s="2">
        <v>106</v>
      </c>
      <c r="AI3648" s="2">
        <v>91</v>
      </c>
      <c r="AJ3648" s="2">
        <v>74</v>
      </c>
      <c r="AK3648" s="2">
        <v>0</v>
      </c>
      <c r="AL3648" s="2">
        <v>0</v>
      </c>
      <c r="AM3648" s="2">
        <v>0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0</v>
      </c>
      <c r="AU3648" s="2">
        <v>0</v>
      </c>
      <c r="AV3648" s="2">
        <v>0</v>
      </c>
      <c r="AW3648" s="2">
        <v>0</v>
      </c>
      <c r="AX3648" s="2">
        <v>0</v>
      </c>
      <c r="AY3648" s="2">
        <v>0</v>
      </c>
      <c r="AZ3648" s="2">
        <v>0</v>
      </c>
      <c r="BA3648" s="2">
        <v>0</v>
      </c>
      <c r="BB3648" s="2">
        <v>0</v>
      </c>
      <c r="BC3648" s="2">
        <v>24</v>
      </c>
      <c r="BD3648" s="2">
        <v>0</v>
      </c>
      <c r="BE3648" s="2">
        <v>0</v>
      </c>
      <c r="BF3648" s="2">
        <v>0</v>
      </c>
      <c r="BG3648" s="2">
        <v>0</v>
      </c>
      <c r="BH3648" s="2">
        <v>0</v>
      </c>
      <c r="BI3648" s="2">
        <v>0</v>
      </c>
      <c r="BJ3648" s="2">
        <v>0</v>
      </c>
      <c r="BK3648" s="2">
        <v>0</v>
      </c>
      <c r="BL3648" s="2">
        <v>5</v>
      </c>
      <c r="BM3648" s="2">
        <v>3</v>
      </c>
      <c r="BN3648" s="2">
        <v>3</v>
      </c>
      <c r="BO3648" s="2">
        <v>3</v>
      </c>
      <c r="BP3648" s="2">
        <v>3</v>
      </c>
      <c r="BQ3648" s="2">
        <v>3</v>
      </c>
      <c r="BR3648" s="2">
        <v>2</v>
      </c>
      <c r="BS3648" s="2">
        <v>0</v>
      </c>
      <c r="BT3648" s="2">
        <v>0</v>
      </c>
      <c r="BU3648" s="2">
        <v>0</v>
      </c>
      <c r="BV3648" s="2">
        <v>0</v>
      </c>
      <c r="BW3648" s="2">
        <v>0</v>
      </c>
      <c r="BX3648" s="2">
        <v>0</v>
      </c>
      <c r="BY3648" s="2">
        <v>0</v>
      </c>
      <c r="BZ3648" s="2">
        <v>0</v>
      </c>
      <c r="CA3648" s="2">
        <v>0</v>
      </c>
      <c r="CB3648" s="2">
        <v>0</v>
      </c>
      <c r="CC3648" s="2">
        <v>0</v>
      </c>
      <c r="CD3648" s="2">
        <v>0</v>
      </c>
      <c r="CE3648" s="2">
        <v>0</v>
      </c>
      <c r="CF3648" s="2">
        <v>0</v>
      </c>
      <c r="CG3648" s="2">
        <v>0</v>
      </c>
      <c r="CH3648" s="2">
        <v>0</v>
      </c>
      <c r="CI3648" s="2">
        <v>0</v>
      </c>
      <c r="CJ3648" s="2">
        <v>0</v>
      </c>
      <c r="CK3648" s="2">
        <v>1</v>
      </c>
      <c r="CL3648" s="2">
        <v>0</v>
      </c>
    </row>
    <row r="3649" spans="1:90" x14ac:dyDescent="0.25">
      <c r="A3649" t="s">
        <v>115</v>
      </c>
      <c r="B3649">
        <v>21004</v>
      </c>
      <c r="C3649" t="s">
        <v>402</v>
      </c>
      <c r="D3649">
        <v>1</v>
      </c>
      <c r="E3649">
        <v>8</v>
      </c>
      <c r="F3649">
        <v>33911</v>
      </c>
      <c r="G3649">
        <v>35033911</v>
      </c>
      <c r="H3649" t="s">
        <v>18981</v>
      </c>
      <c r="I3649">
        <v>495</v>
      </c>
      <c r="J3649" t="s">
        <v>402</v>
      </c>
      <c r="K3649" t="s">
        <v>91</v>
      </c>
      <c r="L3649">
        <v>1</v>
      </c>
      <c r="M3649" t="s">
        <v>402</v>
      </c>
      <c r="N3649">
        <v>19900043</v>
      </c>
      <c r="O3649" t="s">
        <v>92</v>
      </c>
      <c r="P3649" t="s">
        <v>3822</v>
      </c>
      <c r="Q3649">
        <v>821</v>
      </c>
      <c r="R3649">
        <v>14</v>
      </c>
      <c r="S3649">
        <v>33224952</v>
      </c>
      <c r="T3649">
        <v>33263381</v>
      </c>
      <c r="U3649" t="s">
        <v>18982</v>
      </c>
      <c r="V3649">
        <v>1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65</v>
      </c>
      <c r="AE3649" s="2">
        <v>35</v>
      </c>
      <c r="AF3649" s="2">
        <v>74</v>
      </c>
      <c r="AG3649" s="2">
        <v>88</v>
      </c>
      <c r="AH3649" s="2">
        <v>186</v>
      </c>
      <c r="AI3649" s="2">
        <v>206</v>
      </c>
      <c r="AJ3649" s="2">
        <v>193</v>
      </c>
      <c r="AK3649" s="2">
        <v>0</v>
      </c>
      <c r="AL3649" s="2">
        <v>0</v>
      </c>
      <c r="AM3649" s="2">
        <v>0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0</v>
      </c>
      <c r="AU3649" s="2">
        <v>0</v>
      </c>
      <c r="AV3649" s="2">
        <v>0</v>
      </c>
      <c r="AW3649" s="2">
        <v>0</v>
      </c>
      <c r="AX3649" s="2">
        <v>0</v>
      </c>
      <c r="AY3649" s="2">
        <v>0</v>
      </c>
      <c r="AZ3649" s="2">
        <v>0</v>
      </c>
      <c r="BA3649" s="2">
        <v>0</v>
      </c>
      <c r="BB3649" s="2">
        <v>0</v>
      </c>
      <c r="BC3649" s="2">
        <v>47</v>
      </c>
      <c r="BD3649" s="2">
        <v>0</v>
      </c>
      <c r="BE3649" s="2">
        <v>0</v>
      </c>
      <c r="BF3649" s="2">
        <v>0</v>
      </c>
      <c r="BG3649" s="2">
        <v>0</v>
      </c>
      <c r="BH3649" s="2">
        <v>0</v>
      </c>
      <c r="BI3649" s="2">
        <v>0</v>
      </c>
      <c r="BJ3649" s="2">
        <v>0</v>
      </c>
      <c r="BK3649" s="2">
        <v>0</v>
      </c>
      <c r="BL3649" s="2">
        <v>3</v>
      </c>
      <c r="BM3649" s="2">
        <v>1</v>
      </c>
      <c r="BN3649" s="2">
        <v>3</v>
      </c>
      <c r="BO3649" s="2">
        <v>3</v>
      </c>
      <c r="BP3649" s="2">
        <v>7</v>
      </c>
      <c r="BQ3649" s="2">
        <v>7</v>
      </c>
      <c r="BR3649" s="2">
        <v>8</v>
      </c>
      <c r="BS3649" s="2">
        <v>0</v>
      </c>
      <c r="BT3649" s="2">
        <v>0</v>
      </c>
      <c r="BU3649" s="2">
        <v>0</v>
      </c>
      <c r="BV3649" s="2">
        <v>0</v>
      </c>
      <c r="BW3649" s="2">
        <v>0</v>
      </c>
      <c r="BX3649" s="2">
        <v>0</v>
      </c>
      <c r="BY3649" s="2">
        <v>0</v>
      </c>
      <c r="BZ3649" s="2">
        <v>0</v>
      </c>
      <c r="CA3649" s="2">
        <v>0</v>
      </c>
      <c r="CB3649" s="2">
        <v>0</v>
      </c>
      <c r="CC3649" s="2">
        <v>0</v>
      </c>
      <c r="CD3649" s="2">
        <v>0</v>
      </c>
      <c r="CE3649" s="2">
        <v>0</v>
      </c>
      <c r="CF3649" s="2">
        <v>0</v>
      </c>
      <c r="CG3649" s="2">
        <v>0</v>
      </c>
      <c r="CH3649" s="2">
        <v>0</v>
      </c>
      <c r="CI3649" s="2">
        <v>0</v>
      </c>
      <c r="CJ3649" s="2">
        <v>0</v>
      </c>
      <c r="CK3649" s="2">
        <v>2</v>
      </c>
      <c r="CL3649" s="2">
        <v>0</v>
      </c>
    </row>
    <row r="3650" spans="1:90" x14ac:dyDescent="0.25">
      <c r="A3650" t="s">
        <v>115</v>
      </c>
      <c r="B3650">
        <v>21004</v>
      </c>
      <c r="C3650" t="s">
        <v>402</v>
      </c>
      <c r="D3650">
        <v>1</v>
      </c>
      <c r="E3650">
        <v>8</v>
      </c>
      <c r="F3650">
        <v>34228</v>
      </c>
      <c r="G3650">
        <v>35034228</v>
      </c>
      <c r="H3650" t="s">
        <v>4754</v>
      </c>
      <c r="I3650">
        <v>495</v>
      </c>
      <c r="J3650" t="s">
        <v>402</v>
      </c>
      <c r="K3650" t="s">
        <v>804</v>
      </c>
      <c r="L3650">
        <v>1</v>
      </c>
      <c r="M3650" t="s">
        <v>402</v>
      </c>
      <c r="N3650">
        <v>19914050</v>
      </c>
      <c r="O3650" t="s">
        <v>92</v>
      </c>
      <c r="P3650" t="s">
        <v>4755</v>
      </c>
      <c r="Q3650">
        <v>621</v>
      </c>
      <c r="R3650">
        <v>14</v>
      </c>
      <c r="S3650">
        <v>33225477</v>
      </c>
      <c r="U3650" t="s">
        <v>4756</v>
      </c>
      <c r="V3650">
        <v>1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70</v>
      </c>
      <c r="AE3650" s="2">
        <v>70</v>
      </c>
      <c r="AF3650" s="2">
        <v>66</v>
      </c>
      <c r="AG3650" s="2">
        <v>62</v>
      </c>
      <c r="AH3650" s="2">
        <v>60</v>
      </c>
      <c r="AI3650" s="2">
        <v>29</v>
      </c>
      <c r="AJ3650" s="2">
        <v>50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0</v>
      </c>
      <c r="AU3650" s="2">
        <v>0</v>
      </c>
      <c r="AV3650" s="2">
        <v>0</v>
      </c>
      <c r="AW3650" s="2">
        <v>0</v>
      </c>
      <c r="AX3650" s="2">
        <v>0</v>
      </c>
      <c r="AY3650" s="2">
        <v>0</v>
      </c>
      <c r="AZ3650" s="2">
        <v>0</v>
      </c>
      <c r="BA3650" s="2">
        <v>0</v>
      </c>
      <c r="BB3650" s="2">
        <v>0</v>
      </c>
      <c r="BC3650" s="2">
        <v>0</v>
      </c>
      <c r="BD3650" s="2">
        <v>0</v>
      </c>
      <c r="BE3650" s="2">
        <v>0</v>
      </c>
      <c r="BF3650" s="2">
        <v>0</v>
      </c>
      <c r="BG3650" s="2">
        <v>0</v>
      </c>
      <c r="BH3650" s="2">
        <v>0</v>
      </c>
      <c r="BI3650" s="2">
        <v>0</v>
      </c>
      <c r="BJ3650" s="2">
        <v>0</v>
      </c>
      <c r="BK3650" s="2">
        <v>0</v>
      </c>
      <c r="BL3650" s="2">
        <v>4</v>
      </c>
      <c r="BM3650" s="2">
        <v>3</v>
      </c>
      <c r="BN3650" s="2">
        <v>2</v>
      </c>
      <c r="BO3650" s="2">
        <v>3</v>
      </c>
      <c r="BP3650" s="2">
        <v>2</v>
      </c>
      <c r="BQ3650" s="2">
        <v>1</v>
      </c>
      <c r="BR3650" s="2">
        <v>2</v>
      </c>
      <c r="BS3650" s="2">
        <v>0</v>
      </c>
      <c r="BT3650" s="2">
        <v>0</v>
      </c>
      <c r="BU3650" s="2">
        <v>0</v>
      </c>
      <c r="BV3650" s="2">
        <v>0</v>
      </c>
      <c r="BW3650" s="2">
        <v>0</v>
      </c>
      <c r="BX3650" s="2">
        <v>0</v>
      </c>
      <c r="BY3650" s="2">
        <v>0</v>
      </c>
      <c r="BZ3650" s="2">
        <v>0</v>
      </c>
      <c r="CA3650" s="2">
        <v>0</v>
      </c>
      <c r="CB3650" s="2">
        <v>0</v>
      </c>
      <c r="CC3650" s="2">
        <v>0</v>
      </c>
      <c r="CD3650" s="2">
        <v>0</v>
      </c>
      <c r="CE3650" s="2">
        <v>0</v>
      </c>
      <c r="CF3650" s="2">
        <v>0</v>
      </c>
      <c r="CG3650" s="2">
        <v>0</v>
      </c>
      <c r="CH3650" s="2">
        <v>0</v>
      </c>
      <c r="CI3650" s="2">
        <v>0</v>
      </c>
      <c r="CJ3650" s="2">
        <v>0</v>
      </c>
      <c r="CK3650" s="2">
        <v>0</v>
      </c>
      <c r="CL3650" s="2">
        <v>0</v>
      </c>
    </row>
    <row r="3651" spans="1:90" x14ac:dyDescent="0.25">
      <c r="A3651" t="s">
        <v>115</v>
      </c>
      <c r="B3651">
        <v>21004</v>
      </c>
      <c r="C3651" t="s">
        <v>402</v>
      </c>
      <c r="D3651">
        <v>1</v>
      </c>
      <c r="E3651">
        <v>8</v>
      </c>
      <c r="F3651">
        <v>35737</v>
      </c>
      <c r="G3651">
        <v>35035737</v>
      </c>
      <c r="H3651" t="s">
        <v>14538</v>
      </c>
      <c r="I3651">
        <v>212</v>
      </c>
      <c r="J3651" t="s">
        <v>4830</v>
      </c>
      <c r="K3651" t="s">
        <v>1942</v>
      </c>
      <c r="L3651">
        <v>1</v>
      </c>
      <c r="M3651" t="s">
        <v>4830</v>
      </c>
      <c r="N3651">
        <v>18960000</v>
      </c>
      <c r="O3651" t="s">
        <v>92</v>
      </c>
      <c r="P3651" t="s">
        <v>14539</v>
      </c>
      <c r="Q3651">
        <v>184</v>
      </c>
      <c r="R3651">
        <v>14</v>
      </c>
      <c r="S3651">
        <v>33461238</v>
      </c>
      <c r="T3651">
        <v>33462195</v>
      </c>
      <c r="U3651" t="s">
        <v>14540</v>
      </c>
      <c r="V3651">
        <v>1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51</v>
      </c>
      <c r="AE3651" s="2">
        <v>55</v>
      </c>
      <c r="AF3651" s="2">
        <v>40</v>
      </c>
      <c r="AG3651" s="2">
        <v>54</v>
      </c>
      <c r="AH3651" s="2">
        <v>59</v>
      </c>
      <c r="AI3651" s="2">
        <v>41</v>
      </c>
      <c r="AJ3651" s="2">
        <v>33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0</v>
      </c>
      <c r="AU3651" s="2">
        <v>59</v>
      </c>
      <c r="AV3651" s="2">
        <v>0</v>
      </c>
      <c r="AW3651" s="2">
        <v>0</v>
      </c>
      <c r="AX3651" s="2">
        <v>0</v>
      </c>
      <c r="AY3651" s="2">
        <v>0</v>
      </c>
      <c r="AZ3651" s="2">
        <v>0</v>
      </c>
      <c r="BA3651" s="2">
        <v>0</v>
      </c>
      <c r="BB3651" s="2">
        <v>0</v>
      </c>
      <c r="BC3651" s="2">
        <v>161</v>
      </c>
      <c r="BD3651" s="2">
        <v>6</v>
      </c>
      <c r="BE3651" s="2">
        <v>0</v>
      </c>
      <c r="BF3651" s="2">
        <v>0</v>
      </c>
      <c r="BG3651" s="2">
        <v>0</v>
      </c>
      <c r="BH3651" s="2">
        <v>0</v>
      </c>
      <c r="BI3651" s="2">
        <v>0</v>
      </c>
      <c r="BJ3651" s="2">
        <v>0</v>
      </c>
      <c r="BK3651" s="2">
        <v>0</v>
      </c>
      <c r="BL3651" s="2">
        <v>4</v>
      </c>
      <c r="BM3651" s="2">
        <v>4</v>
      </c>
      <c r="BN3651" s="2">
        <v>4</v>
      </c>
      <c r="BO3651" s="2">
        <v>4</v>
      </c>
      <c r="BP3651" s="2">
        <v>2</v>
      </c>
      <c r="BQ3651" s="2">
        <v>2</v>
      </c>
      <c r="BR3651" s="2">
        <v>2</v>
      </c>
      <c r="BS3651" s="2">
        <v>0</v>
      </c>
      <c r="BT3651" s="2">
        <v>0</v>
      </c>
      <c r="BU3651" s="2">
        <v>0</v>
      </c>
      <c r="BV3651" s="2">
        <v>0</v>
      </c>
      <c r="BW3651" s="2">
        <v>0</v>
      </c>
      <c r="BX3651" s="2">
        <v>0</v>
      </c>
      <c r="BY3651" s="2">
        <v>0</v>
      </c>
      <c r="BZ3651" s="2">
        <v>0</v>
      </c>
      <c r="CA3651" s="2">
        <v>0</v>
      </c>
      <c r="CB3651" s="2">
        <v>0</v>
      </c>
      <c r="CC3651" s="2">
        <v>2</v>
      </c>
      <c r="CD3651" s="2">
        <v>0</v>
      </c>
      <c r="CE3651" s="2">
        <v>0</v>
      </c>
      <c r="CF3651" s="2">
        <v>0</v>
      </c>
      <c r="CG3651" s="2">
        <v>0</v>
      </c>
      <c r="CH3651" s="2">
        <v>0</v>
      </c>
      <c r="CI3651" s="2">
        <v>0</v>
      </c>
      <c r="CJ3651" s="2">
        <v>0</v>
      </c>
      <c r="CK3651" s="2">
        <v>12</v>
      </c>
      <c r="CL3651" s="2">
        <v>1</v>
      </c>
    </row>
    <row r="3652" spans="1:90" x14ac:dyDescent="0.25">
      <c r="A3652" t="s">
        <v>115</v>
      </c>
      <c r="B3652">
        <v>21004</v>
      </c>
      <c r="C3652" t="s">
        <v>402</v>
      </c>
      <c r="D3652">
        <v>1</v>
      </c>
      <c r="E3652">
        <v>8</v>
      </c>
      <c r="F3652">
        <v>903700</v>
      </c>
      <c r="G3652">
        <v>35903700</v>
      </c>
      <c r="H3652" t="s">
        <v>15296</v>
      </c>
      <c r="I3652">
        <v>495</v>
      </c>
      <c r="J3652" t="s">
        <v>402</v>
      </c>
      <c r="K3652" t="s">
        <v>767</v>
      </c>
      <c r="L3652">
        <v>1</v>
      </c>
      <c r="M3652" t="s">
        <v>402</v>
      </c>
      <c r="N3652">
        <v>19910230</v>
      </c>
      <c r="O3652" t="s">
        <v>92</v>
      </c>
      <c r="P3652" t="s">
        <v>15297</v>
      </c>
      <c r="Q3652">
        <v>437</v>
      </c>
      <c r="R3652">
        <v>14</v>
      </c>
      <c r="S3652">
        <v>33225225</v>
      </c>
      <c r="T3652">
        <v>33266808</v>
      </c>
      <c r="U3652" t="s">
        <v>15298</v>
      </c>
      <c r="V3652">
        <v>1</v>
      </c>
      <c r="W3652" s="2">
        <v>0</v>
      </c>
      <c r="X3652" s="2">
        <v>0</v>
      </c>
      <c r="Y3652" s="2">
        <v>0</v>
      </c>
      <c r="Z3652" s="2">
        <v>46</v>
      </c>
      <c r="AA3652" s="2">
        <v>41</v>
      </c>
      <c r="AB3652" s="2">
        <v>46</v>
      </c>
      <c r="AC3652" s="2">
        <v>44</v>
      </c>
      <c r="AD3652" s="2">
        <v>71</v>
      </c>
      <c r="AE3652" s="2">
        <v>54</v>
      </c>
      <c r="AF3652" s="2">
        <v>101</v>
      </c>
      <c r="AG3652" s="2">
        <v>94</v>
      </c>
      <c r="AH3652" s="2">
        <v>63</v>
      </c>
      <c r="AI3652" s="2">
        <v>33</v>
      </c>
      <c r="AJ3652" s="2">
        <v>46</v>
      </c>
      <c r="AK3652" s="2">
        <v>0</v>
      </c>
      <c r="AL3652" s="2">
        <v>0</v>
      </c>
      <c r="AM3652" s="2">
        <v>0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0</v>
      </c>
      <c r="AU3652" s="2">
        <v>0</v>
      </c>
      <c r="AV3652" s="2">
        <v>0</v>
      </c>
      <c r="AW3652" s="2">
        <v>0</v>
      </c>
      <c r="AX3652" s="2">
        <v>0</v>
      </c>
      <c r="AY3652" s="2">
        <v>0</v>
      </c>
      <c r="AZ3652" s="2">
        <v>0</v>
      </c>
      <c r="BA3652" s="2">
        <v>0</v>
      </c>
      <c r="BB3652" s="2">
        <v>0</v>
      </c>
      <c r="BC3652" s="2">
        <v>76</v>
      </c>
      <c r="BD3652" s="2">
        <v>0</v>
      </c>
      <c r="BE3652" s="2">
        <v>0</v>
      </c>
      <c r="BF3652" s="2">
        <v>0</v>
      </c>
      <c r="BG3652" s="2">
        <v>0</v>
      </c>
      <c r="BH3652" s="2">
        <v>2</v>
      </c>
      <c r="BI3652" s="2">
        <v>2</v>
      </c>
      <c r="BJ3652" s="2">
        <v>2</v>
      </c>
      <c r="BK3652" s="2">
        <v>3</v>
      </c>
      <c r="BL3652" s="2">
        <v>3</v>
      </c>
      <c r="BM3652" s="2">
        <v>3</v>
      </c>
      <c r="BN3652" s="2">
        <v>3</v>
      </c>
      <c r="BO3652" s="2">
        <v>3</v>
      </c>
      <c r="BP3652" s="2">
        <v>2</v>
      </c>
      <c r="BQ3652" s="2">
        <v>1</v>
      </c>
      <c r="BR3652" s="2">
        <v>2</v>
      </c>
      <c r="BS3652" s="2">
        <v>0</v>
      </c>
      <c r="BT3652" s="2">
        <v>0</v>
      </c>
      <c r="BU3652" s="2">
        <v>0</v>
      </c>
      <c r="BV3652" s="2">
        <v>0</v>
      </c>
      <c r="BW3652" s="2">
        <v>0</v>
      </c>
      <c r="BX3652" s="2">
        <v>0</v>
      </c>
      <c r="BY3652" s="2">
        <v>0</v>
      </c>
      <c r="BZ3652" s="2">
        <v>0</v>
      </c>
      <c r="CA3652" s="2">
        <v>0</v>
      </c>
      <c r="CB3652" s="2">
        <v>0</v>
      </c>
      <c r="CC3652" s="2">
        <v>0</v>
      </c>
      <c r="CD3652" s="2">
        <v>0</v>
      </c>
      <c r="CE3652" s="2">
        <v>0</v>
      </c>
      <c r="CF3652" s="2">
        <v>0</v>
      </c>
      <c r="CG3652" s="2">
        <v>0</v>
      </c>
      <c r="CH3652" s="2">
        <v>0</v>
      </c>
      <c r="CI3652" s="2">
        <v>0</v>
      </c>
      <c r="CJ3652" s="2">
        <v>0</v>
      </c>
      <c r="CK3652" s="2">
        <v>4</v>
      </c>
      <c r="CL3652" s="2">
        <v>0</v>
      </c>
    </row>
    <row r="3653" spans="1:90" x14ac:dyDescent="0.25">
      <c r="A3653" t="s">
        <v>115</v>
      </c>
      <c r="B3653">
        <v>21004</v>
      </c>
      <c r="C3653" t="s">
        <v>402</v>
      </c>
      <c r="D3653">
        <v>1</v>
      </c>
      <c r="E3653">
        <v>8</v>
      </c>
      <c r="F3653">
        <v>34010</v>
      </c>
      <c r="G3653">
        <v>35034010</v>
      </c>
      <c r="H3653" t="s">
        <v>10631</v>
      </c>
      <c r="I3653">
        <v>495</v>
      </c>
      <c r="J3653" t="s">
        <v>402</v>
      </c>
      <c r="K3653" t="s">
        <v>6977</v>
      </c>
      <c r="L3653">
        <v>1</v>
      </c>
      <c r="M3653" t="s">
        <v>402</v>
      </c>
      <c r="N3653">
        <v>19913155</v>
      </c>
      <c r="O3653" t="s">
        <v>92</v>
      </c>
      <c r="P3653" t="s">
        <v>10632</v>
      </c>
      <c r="Q3653">
        <v>463</v>
      </c>
      <c r="R3653">
        <v>14</v>
      </c>
      <c r="S3653">
        <v>33225077</v>
      </c>
      <c r="T3653">
        <v>33265113</v>
      </c>
      <c r="U3653" t="s">
        <v>10633</v>
      </c>
      <c r="V3653">
        <v>1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80</v>
      </c>
      <c r="AE3653" s="2">
        <v>44</v>
      </c>
      <c r="AF3653" s="2">
        <v>71</v>
      </c>
      <c r="AG3653" s="2">
        <v>82</v>
      </c>
      <c r="AH3653" s="2">
        <v>78</v>
      </c>
      <c r="AI3653" s="2">
        <v>69</v>
      </c>
      <c r="AJ3653" s="2">
        <v>58</v>
      </c>
      <c r="AK3653" s="2">
        <v>0</v>
      </c>
      <c r="AL3653" s="2">
        <v>0</v>
      </c>
      <c r="AM3653" s="2">
        <v>0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0</v>
      </c>
      <c r="AU3653" s="2">
        <v>0</v>
      </c>
      <c r="AV3653" s="2">
        <v>0</v>
      </c>
      <c r="AW3653" s="2">
        <v>0</v>
      </c>
      <c r="AX3653" s="2">
        <v>0</v>
      </c>
      <c r="AY3653" s="2">
        <v>0</v>
      </c>
      <c r="AZ3653" s="2">
        <v>0</v>
      </c>
      <c r="BA3653" s="2">
        <v>0</v>
      </c>
      <c r="BB3653" s="2">
        <v>0</v>
      </c>
      <c r="BC3653" s="2">
        <v>199</v>
      </c>
      <c r="BD3653" s="2">
        <v>0</v>
      </c>
      <c r="BE3653" s="2">
        <v>0</v>
      </c>
      <c r="BF3653" s="2">
        <v>0</v>
      </c>
      <c r="BG3653" s="2">
        <v>0</v>
      </c>
      <c r="BH3653" s="2">
        <v>0</v>
      </c>
      <c r="BI3653" s="2">
        <v>0</v>
      </c>
      <c r="BJ3653" s="2">
        <v>0</v>
      </c>
      <c r="BK3653" s="2">
        <v>0</v>
      </c>
      <c r="BL3653" s="2">
        <v>4</v>
      </c>
      <c r="BM3653" s="2">
        <v>4</v>
      </c>
      <c r="BN3653" s="2">
        <v>6</v>
      </c>
      <c r="BO3653" s="2">
        <v>6</v>
      </c>
      <c r="BP3653" s="2">
        <v>5</v>
      </c>
      <c r="BQ3653" s="2">
        <v>4</v>
      </c>
      <c r="BR3653" s="2">
        <v>2</v>
      </c>
      <c r="BS3653" s="2">
        <v>0</v>
      </c>
      <c r="BT3653" s="2">
        <v>0</v>
      </c>
      <c r="BU3653" s="2">
        <v>0</v>
      </c>
      <c r="BV3653" s="2">
        <v>0</v>
      </c>
      <c r="BW3653" s="2">
        <v>0</v>
      </c>
      <c r="BX3653" s="2">
        <v>0</v>
      </c>
      <c r="BY3653" s="2">
        <v>0</v>
      </c>
      <c r="BZ3653" s="2">
        <v>0</v>
      </c>
      <c r="CA3653" s="2">
        <v>0</v>
      </c>
      <c r="CB3653" s="2">
        <v>0</v>
      </c>
      <c r="CC3653" s="2">
        <v>0</v>
      </c>
      <c r="CD3653" s="2">
        <v>0</v>
      </c>
      <c r="CE3653" s="2">
        <v>0</v>
      </c>
      <c r="CF3653" s="2">
        <v>0</v>
      </c>
      <c r="CG3653" s="2">
        <v>0</v>
      </c>
      <c r="CH3653" s="2">
        <v>0</v>
      </c>
      <c r="CI3653" s="2">
        <v>0</v>
      </c>
      <c r="CJ3653" s="2">
        <v>0</v>
      </c>
      <c r="CK3653" s="2">
        <v>17</v>
      </c>
      <c r="CL3653" s="2">
        <v>0</v>
      </c>
    </row>
    <row r="3654" spans="1:90" x14ac:dyDescent="0.25">
      <c r="A3654" t="s">
        <v>115</v>
      </c>
      <c r="B3654">
        <v>21004</v>
      </c>
      <c r="C3654" t="s">
        <v>402</v>
      </c>
      <c r="D3654">
        <v>1</v>
      </c>
      <c r="E3654">
        <v>8</v>
      </c>
      <c r="F3654">
        <v>34009</v>
      </c>
      <c r="G3654">
        <v>35034009</v>
      </c>
      <c r="H3654" t="s">
        <v>9569</v>
      </c>
      <c r="I3654">
        <v>357</v>
      </c>
      <c r="J3654" t="s">
        <v>2388</v>
      </c>
      <c r="K3654" t="s">
        <v>91</v>
      </c>
      <c r="L3654">
        <v>1</v>
      </c>
      <c r="M3654" t="s">
        <v>2388</v>
      </c>
      <c r="N3654">
        <v>18950000</v>
      </c>
      <c r="O3654" t="s">
        <v>92</v>
      </c>
      <c r="P3654" t="s">
        <v>2380</v>
      </c>
      <c r="Q3654">
        <v>815</v>
      </c>
      <c r="R3654">
        <v>14</v>
      </c>
      <c r="S3654">
        <v>33441551</v>
      </c>
      <c r="T3654">
        <v>33443399</v>
      </c>
      <c r="U3654" t="s">
        <v>9570</v>
      </c>
      <c r="V3654">
        <v>1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140</v>
      </c>
      <c r="AI3654" s="2">
        <v>111</v>
      </c>
      <c r="AJ3654" s="2">
        <v>93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0</v>
      </c>
      <c r="AU3654" s="2">
        <v>46</v>
      </c>
      <c r="AV3654" s="2">
        <v>0</v>
      </c>
      <c r="AW3654" s="2">
        <v>0</v>
      </c>
      <c r="AX3654" s="2">
        <v>0</v>
      </c>
      <c r="AY3654" s="2">
        <v>0</v>
      </c>
      <c r="AZ3654" s="2">
        <v>0</v>
      </c>
      <c r="BA3654" s="2">
        <v>0</v>
      </c>
      <c r="BB3654" s="2">
        <v>0</v>
      </c>
      <c r="BC3654" s="2">
        <v>53</v>
      </c>
      <c r="BD3654" s="2">
        <v>0</v>
      </c>
      <c r="BE3654" s="2">
        <v>0</v>
      </c>
      <c r="BF3654" s="2">
        <v>0</v>
      </c>
      <c r="BG3654" s="2">
        <v>0</v>
      </c>
      <c r="BH3654" s="2">
        <v>0</v>
      </c>
      <c r="BI3654" s="2">
        <v>0</v>
      </c>
      <c r="BJ3654" s="2">
        <v>0</v>
      </c>
      <c r="BK3654" s="2">
        <v>0</v>
      </c>
      <c r="BL3654" s="2">
        <v>0</v>
      </c>
      <c r="BM3654" s="2">
        <v>0</v>
      </c>
      <c r="BN3654" s="2">
        <v>0</v>
      </c>
      <c r="BO3654" s="2">
        <v>0</v>
      </c>
      <c r="BP3654" s="2">
        <v>6</v>
      </c>
      <c r="BQ3654" s="2">
        <v>5</v>
      </c>
      <c r="BR3654" s="2">
        <v>5</v>
      </c>
      <c r="BS3654" s="2">
        <v>0</v>
      </c>
      <c r="BT3654" s="2">
        <v>0</v>
      </c>
      <c r="BU3654" s="2">
        <v>0</v>
      </c>
      <c r="BV3654" s="2">
        <v>0</v>
      </c>
      <c r="BW3654" s="2">
        <v>0</v>
      </c>
      <c r="BX3654" s="2">
        <v>0</v>
      </c>
      <c r="BY3654" s="2">
        <v>0</v>
      </c>
      <c r="BZ3654" s="2">
        <v>0</v>
      </c>
      <c r="CA3654" s="2">
        <v>0</v>
      </c>
      <c r="CB3654" s="2">
        <v>0</v>
      </c>
      <c r="CC3654" s="2">
        <v>3</v>
      </c>
      <c r="CD3654" s="2">
        <v>0</v>
      </c>
      <c r="CE3654" s="2">
        <v>0</v>
      </c>
      <c r="CF3654" s="2">
        <v>0</v>
      </c>
      <c r="CG3654" s="2">
        <v>0</v>
      </c>
      <c r="CH3654" s="2">
        <v>0</v>
      </c>
      <c r="CI3654" s="2">
        <v>0</v>
      </c>
      <c r="CJ3654" s="2">
        <v>0</v>
      </c>
      <c r="CK3654" s="2">
        <v>2</v>
      </c>
      <c r="CL3654" s="2">
        <v>0</v>
      </c>
    </row>
    <row r="3655" spans="1:90" x14ac:dyDescent="0.25">
      <c r="A3655" t="s">
        <v>115</v>
      </c>
      <c r="B3655">
        <v>21004</v>
      </c>
      <c r="C3655" t="s">
        <v>402</v>
      </c>
      <c r="D3655">
        <v>1</v>
      </c>
      <c r="E3655">
        <v>8</v>
      </c>
      <c r="F3655">
        <v>34061</v>
      </c>
      <c r="G3655">
        <v>35034061</v>
      </c>
      <c r="H3655" t="s">
        <v>17245</v>
      </c>
      <c r="I3655">
        <v>495</v>
      </c>
      <c r="J3655" t="s">
        <v>402</v>
      </c>
      <c r="K3655" t="s">
        <v>1303</v>
      </c>
      <c r="L3655">
        <v>1</v>
      </c>
      <c r="M3655" t="s">
        <v>402</v>
      </c>
      <c r="N3655">
        <v>19905156</v>
      </c>
      <c r="O3655" t="s">
        <v>92</v>
      </c>
      <c r="P3655" t="s">
        <v>17246</v>
      </c>
      <c r="Q3655">
        <v>140</v>
      </c>
      <c r="R3655">
        <v>14</v>
      </c>
      <c r="S3655">
        <v>33224397</v>
      </c>
      <c r="T3655">
        <v>33265526</v>
      </c>
      <c r="U3655" t="s">
        <v>17247</v>
      </c>
      <c r="V3655">
        <v>1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62</v>
      </c>
      <c r="AE3655" s="2">
        <v>32</v>
      </c>
      <c r="AF3655" s="2">
        <v>49</v>
      </c>
      <c r="AG3655" s="2">
        <v>50</v>
      </c>
      <c r="AH3655" s="2">
        <v>60</v>
      </c>
      <c r="AI3655" s="2">
        <v>58</v>
      </c>
      <c r="AJ3655" s="2">
        <v>48</v>
      </c>
      <c r="AK3655" s="2">
        <v>0</v>
      </c>
      <c r="AL3655" s="2">
        <v>0</v>
      </c>
      <c r="AM3655" s="2">
        <v>0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0</v>
      </c>
      <c r="AU3655" s="2">
        <v>0</v>
      </c>
      <c r="AV3655" s="2">
        <v>0</v>
      </c>
      <c r="AW3655" s="2">
        <v>0</v>
      </c>
      <c r="AX3655" s="2">
        <v>0</v>
      </c>
      <c r="AY3655" s="2">
        <v>0</v>
      </c>
      <c r="AZ3655" s="2">
        <v>0</v>
      </c>
      <c r="BA3655" s="2">
        <v>0</v>
      </c>
      <c r="BB3655" s="2">
        <v>0</v>
      </c>
      <c r="BC3655" s="2">
        <v>133</v>
      </c>
      <c r="BD3655" s="2">
        <v>0</v>
      </c>
      <c r="BE3655" s="2">
        <v>0</v>
      </c>
      <c r="BF3655" s="2">
        <v>0</v>
      </c>
      <c r="BG3655" s="2">
        <v>0</v>
      </c>
      <c r="BH3655" s="2">
        <v>0</v>
      </c>
      <c r="BI3655" s="2">
        <v>0</v>
      </c>
      <c r="BJ3655" s="2">
        <v>0</v>
      </c>
      <c r="BK3655" s="2">
        <v>0</v>
      </c>
      <c r="BL3655" s="2">
        <v>3</v>
      </c>
      <c r="BM3655" s="2">
        <v>1</v>
      </c>
      <c r="BN3655" s="2">
        <v>3</v>
      </c>
      <c r="BO3655" s="2">
        <v>3</v>
      </c>
      <c r="BP3655" s="2">
        <v>3</v>
      </c>
      <c r="BQ3655" s="2">
        <v>2</v>
      </c>
      <c r="BR3655" s="2">
        <v>3</v>
      </c>
      <c r="BS3655" s="2">
        <v>0</v>
      </c>
      <c r="BT3655" s="2">
        <v>0</v>
      </c>
      <c r="BU3655" s="2">
        <v>0</v>
      </c>
      <c r="BV3655" s="2">
        <v>0</v>
      </c>
      <c r="BW3655" s="2">
        <v>0</v>
      </c>
      <c r="BX3655" s="2">
        <v>0</v>
      </c>
      <c r="BY3655" s="2">
        <v>0</v>
      </c>
      <c r="BZ3655" s="2">
        <v>0</v>
      </c>
      <c r="CA3655" s="2">
        <v>0</v>
      </c>
      <c r="CB3655" s="2">
        <v>0</v>
      </c>
      <c r="CC3655" s="2">
        <v>0</v>
      </c>
      <c r="CD3655" s="2">
        <v>0</v>
      </c>
      <c r="CE3655" s="2">
        <v>0</v>
      </c>
      <c r="CF3655" s="2">
        <v>0</v>
      </c>
      <c r="CG3655" s="2">
        <v>0</v>
      </c>
      <c r="CH3655" s="2">
        <v>0</v>
      </c>
      <c r="CI3655" s="2">
        <v>0</v>
      </c>
      <c r="CJ3655" s="2">
        <v>0</v>
      </c>
      <c r="CK3655" s="2">
        <v>7</v>
      </c>
      <c r="CL3655" s="2">
        <v>0</v>
      </c>
    </row>
    <row r="3656" spans="1:90" x14ac:dyDescent="0.25">
      <c r="A3656" t="s">
        <v>115</v>
      </c>
      <c r="B3656">
        <v>21004</v>
      </c>
      <c r="C3656" t="s">
        <v>402</v>
      </c>
      <c r="D3656">
        <v>1</v>
      </c>
      <c r="E3656">
        <v>8</v>
      </c>
      <c r="F3656">
        <v>34253</v>
      </c>
      <c r="G3656">
        <v>35034253</v>
      </c>
      <c r="H3656" t="s">
        <v>8698</v>
      </c>
      <c r="I3656">
        <v>612</v>
      </c>
      <c r="J3656" t="s">
        <v>769</v>
      </c>
      <c r="K3656" t="s">
        <v>91</v>
      </c>
      <c r="L3656">
        <v>1</v>
      </c>
      <c r="M3656" t="s">
        <v>769</v>
      </c>
      <c r="N3656">
        <v>18900000</v>
      </c>
      <c r="O3656" t="s">
        <v>92</v>
      </c>
      <c r="P3656" t="s">
        <v>7945</v>
      </c>
      <c r="Q3656">
        <v>831</v>
      </c>
      <c r="R3656">
        <v>14</v>
      </c>
      <c r="S3656">
        <v>33721388</v>
      </c>
      <c r="T3656">
        <v>33723904</v>
      </c>
      <c r="U3656" t="s">
        <v>8699</v>
      </c>
      <c r="V3656">
        <v>1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324</v>
      </c>
      <c r="AI3656" s="2">
        <v>210</v>
      </c>
      <c r="AJ3656" s="2">
        <v>181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0</v>
      </c>
      <c r="AU3656" s="2">
        <v>255</v>
      </c>
      <c r="AV3656" s="2">
        <v>0</v>
      </c>
      <c r="AW3656" s="2">
        <v>0</v>
      </c>
      <c r="AX3656" s="2">
        <v>0</v>
      </c>
      <c r="AY3656" s="2">
        <v>0</v>
      </c>
      <c r="AZ3656" s="2">
        <v>0</v>
      </c>
      <c r="BA3656" s="2">
        <v>0</v>
      </c>
      <c r="BB3656" s="2">
        <v>0</v>
      </c>
      <c r="BC3656" s="2">
        <v>0</v>
      </c>
      <c r="BD3656" s="2">
        <v>0</v>
      </c>
      <c r="BE3656" s="2">
        <v>0</v>
      </c>
      <c r="BF3656" s="2">
        <v>0</v>
      </c>
      <c r="BG3656" s="2">
        <v>0</v>
      </c>
      <c r="BH3656" s="2">
        <v>0</v>
      </c>
      <c r="BI3656" s="2">
        <v>0</v>
      </c>
      <c r="BJ3656" s="2">
        <v>0</v>
      </c>
      <c r="BK3656" s="2">
        <v>0</v>
      </c>
      <c r="BL3656" s="2">
        <v>0</v>
      </c>
      <c r="BM3656" s="2">
        <v>0</v>
      </c>
      <c r="BN3656" s="2">
        <v>0</v>
      </c>
      <c r="BO3656" s="2">
        <v>0</v>
      </c>
      <c r="BP3656" s="2">
        <v>13</v>
      </c>
      <c r="BQ3656" s="2">
        <v>10</v>
      </c>
      <c r="BR3656" s="2">
        <v>7</v>
      </c>
      <c r="BS3656" s="2">
        <v>0</v>
      </c>
      <c r="BT3656" s="2">
        <v>0</v>
      </c>
      <c r="BU3656" s="2">
        <v>0</v>
      </c>
      <c r="BV3656" s="2">
        <v>0</v>
      </c>
      <c r="BW3656" s="2">
        <v>0</v>
      </c>
      <c r="BX3656" s="2">
        <v>0</v>
      </c>
      <c r="BY3656" s="2">
        <v>0</v>
      </c>
      <c r="BZ3656" s="2">
        <v>0</v>
      </c>
      <c r="CA3656" s="2">
        <v>0</v>
      </c>
      <c r="CB3656" s="2">
        <v>0</v>
      </c>
      <c r="CC3656" s="2">
        <v>10</v>
      </c>
      <c r="CD3656" s="2">
        <v>0</v>
      </c>
      <c r="CE3656" s="2">
        <v>0</v>
      </c>
      <c r="CF3656" s="2">
        <v>0</v>
      </c>
      <c r="CG3656" s="2">
        <v>0</v>
      </c>
      <c r="CH3656" s="2">
        <v>0</v>
      </c>
      <c r="CI3656" s="2">
        <v>0</v>
      </c>
      <c r="CJ3656" s="2">
        <v>0</v>
      </c>
      <c r="CK3656" s="2">
        <v>0</v>
      </c>
      <c r="CL3656" s="2">
        <v>0</v>
      </c>
    </row>
    <row r="3657" spans="1:90" x14ac:dyDescent="0.25">
      <c r="A3657" t="s">
        <v>115</v>
      </c>
      <c r="B3657">
        <v>21004</v>
      </c>
      <c r="C3657" t="s">
        <v>402</v>
      </c>
      <c r="D3657">
        <v>1</v>
      </c>
      <c r="E3657">
        <v>8</v>
      </c>
      <c r="F3657">
        <v>34058</v>
      </c>
      <c r="G3657">
        <v>35034058</v>
      </c>
      <c r="H3657" t="s">
        <v>10509</v>
      </c>
      <c r="I3657">
        <v>495</v>
      </c>
      <c r="J3657" t="s">
        <v>402</v>
      </c>
      <c r="K3657" t="s">
        <v>403</v>
      </c>
      <c r="L3657">
        <v>1</v>
      </c>
      <c r="M3657" t="s">
        <v>402</v>
      </c>
      <c r="N3657">
        <v>19901711</v>
      </c>
      <c r="O3657" t="s">
        <v>102</v>
      </c>
      <c r="P3657" t="s">
        <v>1146</v>
      </c>
      <c r="Q3657">
        <v>1675</v>
      </c>
      <c r="R3657">
        <v>14</v>
      </c>
      <c r="S3657">
        <v>33224376</v>
      </c>
      <c r="T3657">
        <v>33261979</v>
      </c>
      <c r="U3657" t="s">
        <v>10510</v>
      </c>
      <c r="V3657">
        <v>1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48</v>
      </c>
      <c r="AE3657" s="2">
        <v>36</v>
      </c>
      <c r="AF3657" s="2">
        <v>53</v>
      </c>
      <c r="AG3657" s="2">
        <v>59</v>
      </c>
      <c r="AH3657" s="2">
        <v>77</v>
      </c>
      <c r="AI3657" s="2">
        <v>51</v>
      </c>
      <c r="AJ3657" s="2">
        <v>55</v>
      </c>
      <c r="AK3657" s="2">
        <v>0</v>
      </c>
      <c r="AL3657" s="2">
        <v>0</v>
      </c>
      <c r="AM3657" s="2">
        <v>0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0</v>
      </c>
      <c r="AU3657" s="2">
        <v>203</v>
      </c>
      <c r="AV3657" s="2">
        <v>0</v>
      </c>
      <c r="AW3657" s="2">
        <v>0</v>
      </c>
      <c r="AX3657" s="2">
        <v>0</v>
      </c>
      <c r="AY3657" s="2">
        <v>0</v>
      </c>
      <c r="AZ3657" s="2">
        <v>0</v>
      </c>
      <c r="BA3657" s="2">
        <v>0</v>
      </c>
      <c r="BB3657" s="2">
        <v>0</v>
      </c>
      <c r="BC3657" s="2">
        <v>145</v>
      </c>
      <c r="BD3657" s="2">
        <v>0</v>
      </c>
      <c r="BE3657" s="2">
        <v>0</v>
      </c>
      <c r="BF3657" s="2">
        <v>0</v>
      </c>
      <c r="BG3657" s="2">
        <v>0</v>
      </c>
      <c r="BH3657" s="2">
        <v>0</v>
      </c>
      <c r="BI3657" s="2">
        <v>0</v>
      </c>
      <c r="BJ3657" s="2">
        <v>0</v>
      </c>
      <c r="BK3657" s="2">
        <v>0</v>
      </c>
      <c r="BL3657" s="2">
        <v>4</v>
      </c>
      <c r="BM3657" s="2">
        <v>3</v>
      </c>
      <c r="BN3657" s="2">
        <v>2</v>
      </c>
      <c r="BO3657" s="2">
        <v>3</v>
      </c>
      <c r="BP3657" s="2">
        <v>4</v>
      </c>
      <c r="BQ3657" s="2">
        <v>2</v>
      </c>
      <c r="BR3657" s="2">
        <v>2</v>
      </c>
      <c r="BS3657" s="2">
        <v>0</v>
      </c>
      <c r="BT3657" s="2">
        <v>0</v>
      </c>
      <c r="BU3657" s="2">
        <v>0</v>
      </c>
      <c r="BV3657" s="2">
        <v>0</v>
      </c>
      <c r="BW3657" s="2">
        <v>0</v>
      </c>
      <c r="BX3657" s="2">
        <v>0</v>
      </c>
      <c r="BY3657" s="2">
        <v>0</v>
      </c>
      <c r="BZ3657" s="2">
        <v>0</v>
      </c>
      <c r="CA3657" s="2">
        <v>0</v>
      </c>
      <c r="CB3657" s="2">
        <v>0</v>
      </c>
      <c r="CC3657" s="2">
        <v>6</v>
      </c>
      <c r="CD3657" s="2">
        <v>0</v>
      </c>
      <c r="CE3657" s="2">
        <v>0</v>
      </c>
      <c r="CF3657" s="2">
        <v>0</v>
      </c>
      <c r="CG3657" s="2">
        <v>0</v>
      </c>
      <c r="CH3657" s="2">
        <v>0</v>
      </c>
      <c r="CI3657" s="2">
        <v>0</v>
      </c>
      <c r="CJ3657" s="2">
        <v>0</v>
      </c>
      <c r="CK3657" s="2">
        <v>11</v>
      </c>
      <c r="CL3657" s="2">
        <v>0</v>
      </c>
    </row>
    <row r="3658" spans="1:90" x14ac:dyDescent="0.25">
      <c r="A3658" t="s">
        <v>115</v>
      </c>
      <c r="B3658">
        <v>21004</v>
      </c>
      <c r="C3658" t="s">
        <v>402</v>
      </c>
      <c r="D3658">
        <v>1</v>
      </c>
      <c r="E3658">
        <v>8</v>
      </c>
      <c r="F3658">
        <v>33960</v>
      </c>
      <c r="G3658">
        <v>35033960</v>
      </c>
      <c r="H3658" t="s">
        <v>15340</v>
      </c>
      <c r="I3658">
        <v>601</v>
      </c>
      <c r="J3658" t="s">
        <v>11147</v>
      </c>
      <c r="K3658" t="s">
        <v>91</v>
      </c>
      <c r="L3658">
        <v>1</v>
      </c>
      <c r="M3658" t="s">
        <v>11147</v>
      </c>
      <c r="N3658">
        <v>19920000</v>
      </c>
      <c r="O3658" t="s">
        <v>92</v>
      </c>
      <c r="P3658" t="s">
        <v>6871</v>
      </c>
      <c r="Q3658">
        <v>607</v>
      </c>
      <c r="R3658">
        <v>14</v>
      </c>
      <c r="S3658">
        <v>33781373</v>
      </c>
      <c r="T3658">
        <v>33781786</v>
      </c>
      <c r="U3658" t="s">
        <v>15341</v>
      </c>
      <c r="V3658">
        <v>1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137</v>
      </c>
      <c r="AE3658" s="2">
        <v>91</v>
      </c>
      <c r="AF3658" s="2">
        <v>123</v>
      </c>
      <c r="AG3658" s="2">
        <v>115</v>
      </c>
      <c r="AH3658" s="2">
        <v>121</v>
      </c>
      <c r="AI3658" s="2">
        <v>113</v>
      </c>
      <c r="AJ3658" s="2">
        <v>88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2">
        <v>0</v>
      </c>
      <c r="AQ3658" s="2">
        <v>0</v>
      </c>
      <c r="AR3658" s="2">
        <v>44</v>
      </c>
      <c r="AS3658" s="2">
        <v>0</v>
      </c>
      <c r="AT3658" s="2">
        <v>0</v>
      </c>
      <c r="AU3658" s="2">
        <v>112</v>
      </c>
      <c r="AV3658" s="2">
        <v>0</v>
      </c>
      <c r="AW3658" s="2">
        <v>0</v>
      </c>
      <c r="AX3658" s="2">
        <v>0</v>
      </c>
      <c r="AY3658" s="2">
        <v>0</v>
      </c>
      <c r="AZ3658" s="2">
        <v>0</v>
      </c>
      <c r="BA3658" s="2">
        <v>0</v>
      </c>
      <c r="BB3658" s="2">
        <v>0</v>
      </c>
      <c r="BC3658" s="2">
        <v>310</v>
      </c>
      <c r="BD3658" s="2">
        <v>0</v>
      </c>
      <c r="BE3658" s="2">
        <v>0</v>
      </c>
      <c r="BF3658" s="2">
        <v>0</v>
      </c>
      <c r="BG3658" s="2">
        <v>0</v>
      </c>
      <c r="BH3658" s="2">
        <v>0</v>
      </c>
      <c r="BI3658" s="2">
        <v>0</v>
      </c>
      <c r="BJ3658" s="2">
        <v>0</v>
      </c>
      <c r="BK3658" s="2">
        <v>0</v>
      </c>
      <c r="BL3658" s="2">
        <v>7</v>
      </c>
      <c r="BM3658" s="2">
        <v>5</v>
      </c>
      <c r="BN3658" s="2">
        <v>7</v>
      </c>
      <c r="BO3658" s="2">
        <v>4</v>
      </c>
      <c r="BP3658" s="2">
        <v>4</v>
      </c>
      <c r="BQ3658" s="2">
        <v>5</v>
      </c>
      <c r="BR3658" s="2">
        <v>3</v>
      </c>
      <c r="BS3658" s="2">
        <v>0</v>
      </c>
      <c r="BT3658" s="2">
        <v>0</v>
      </c>
      <c r="BU3658" s="2">
        <v>0</v>
      </c>
      <c r="BV3658" s="2">
        <v>0</v>
      </c>
      <c r="BW3658" s="2">
        <v>0</v>
      </c>
      <c r="BX3658" s="2">
        <v>0</v>
      </c>
      <c r="BY3658" s="2">
        <v>0</v>
      </c>
      <c r="BZ3658" s="2">
        <v>2</v>
      </c>
      <c r="CA3658" s="2">
        <v>0</v>
      </c>
      <c r="CB3658" s="2">
        <v>0</v>
      </c>
      <c r="CC3658" s="2">
        <v>3</v>
      </c>
      <c r="CD3658" s="2">
        <v>0</v>
      </c>
      <c r="CE3658" s="2">
        <v>0</v>
      </c>
      <c r="CF3658" s="2">
        <v>0</v>
      </c>
      <c r="CG3658" s="2">
        <v>0</v>
      </c>
      <c r="CH3658" s="2">
        <v>0</v>
      </c>
      <c r="CI3658" s="2">
        <v>0</v>
      </c>
      <c r="CJ3658" s="2">
        <v>0</v>
      </c>
      <c r="CK3658" s="2">
        <v>17</v>
      </c>
      <c r="CL3658" s="2">
        <v>0</v>
      </c>
    </row>
    <row r="3659" spans="1:90" x14ac:dyDescent="0.25">
      <c r="A3659" t="s">
        <v>115</v>
      </c>
      <c r="B3659">
        <v>21004</v>
      </c>
      <c r="C3659" t="s">
        <v>402</v>
      </c>
      <c r="D3659">
        <v>1</v>
      </c>
      <c r="E3659">
        <v>8</v>
      </c>
      <c r="F3659">
        <v>34393</v>
      </c>
      <c r="G3659">
        <v>35034393</v>
      </c>
      <c r="H3659" t="s">
        <v>18190</v>
      </c>
      <c r="I3659">
        <v>212</v>
      </c>
      <c r="J3659" t="s">
        <v>4830</v>
      </c>
      <c r="K3659" t="s">
        <v>91</v>
      </c>
      <c r="L3659">
        <v>1</v>
      </c>
      <c r="M3659" t="s">
        <v>4830</v>
      </c>
      <c r="N3659">
        <v>18960000</v>
      </c>
      <c r="O3659" t="s">
        <v>92</v>
      </c>
      <c r="P3659" t="s">
        <v>18191</v>
      </c>
      <c r="Q3659">
        <v>237</v>
      </c>
      <c r="R3659">
        <v>14</v>
      </c>
      <c r="S3659">
        <v>33461015</v>
      </c>
      <c r="T3659">
        <v>33461987</v>
      </c>
      <c r="U3659" t="s">
        <v>18192</v>
      </c>
      <c r="V3659">
        <v>1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68</v>
      </c>
      <c r="AE3659" s="2">
        <v>75</v>
      </c>
      <c r="AF3659" s="2">
        <v>55</v>
      </c>
      <c r="AG3659" s="2">
        <v>61</v>
      </c>
      <c r="AH3659" s="2">
        <v>72</v>
      </c>
      <c r="AI3659" s="2">
        <v>63</v>
      </c>
      <c r="AJ3659" s="2">
        <v>62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2">
        <v>0</v>
      </c>
      <c r="AQ3659" s="2">
        <v>0</v>
      </c>
      <c r="AR3659" s="2">
        <v>14</v>
      </c>
      <c r="AS3659" s="2">
        <v>0</v>
      </c>
      <c r="AT3659" s="2">
        <v>0</v>
      </c>
      <c r="AU3659" s="2">
        <v>0</v>
      </c>
      <c r="AV3659" s="2">
        <v>0</v>
      </c>
      <c r="AW3659" s="2">
        <v>0</v>
      </c>
      <c r="AX3659" s="2">
        <v>0</v>
      </c>
      <c r="AY3659" s="2">
        <v>0</v>
      </c>
      <c r="AZ3659" s="2">
        <v>0</v>
      </c>
      <c r="BA3659" s="2">
        <v>0</v>
      </c>
      <c r="BB3659" s="2">
        <v>0</v>
      </c>
      <c r="BC3659" s="2">
        <v>107</v>
      </c>
      <c r="BD3659" s="2">
        <v>5</v>
      </c>
      <c r="BE3659" s="2">
        <v>0</v>
      </c>
      <c r="BF3659" s="2">
        <v>0</v>
      </c>
      <c r="BG3659" s="2">
        <v>0</v>
      </c>
      <c r="BH3659" s="2">
        <v>0</v>
      </c>
      <c r="BI3659" s="2">
        <v>0</v>
      </c>
      <c r="BJ3659" s="2">
        <v>0</v>
      </c>
      <c r="BK3659" s="2">
        <v>0</v>
      </c>
      <c r="BL3659" s="2">
        <v>5</v>
      </c>
      <c r="BM3659" s="2">
        <v>5</v>
      </c>
      <c r="BN3659" s="2">
        <v>4</v>
      </c>
      <c r="BO3659" s="2">
        <v>3</v>
      </c>
      <c r="BP3659" s="2">
        <v>3</v>
      </c>
      <c r="BQ3659" s="2">
        <v>3</v>
      </c>
      <c r="BR3659" s="2">
        <v>2</v>
      </c>
      <c r="BS3659" s="2">
        <v>0</v>
      </c>
      <c r="BT3659" s="2">
        <v>0</v>
      </c>
      <c r="BU3659" s="2">
        <v>0</v>
      </c>
      <c r="BV3659" s="2">
        <v>0</v>
      </c>
      <c r="BW3659" s="2">
        <v>0</v>
      </c>
      <c r="BX3659" s="2">
        <v>0</v>
      </c>
      <c r="BY3659" s="2">
        <v>0</v>
      </c>
      <c r="BZ3659" s="2">
        <v>1</v>
      </c>
      <c r="CA3659" s="2">
        <v>0</v>
      </c>
      <c r="CB3659" s="2">
        <v>0</v>
      </c>
      <c r="CC3659" s="2">
        <v>0</v>
      </c>
      <c r="CD3659" s="2">
        <v>0</v>
      </c>
      <c r="CE3659" s="2">
        <v>0</v>
      </c>
      <c r="CF3659" s="2">
        <v>0</v>
      </c>
      <c r="CG3659" s="2">
        <v>0</v>
      </c>
      <c r="CH3659" s="2">
        <v>0</v>
      </c>
      <c r="CI3659" s="2">
        <v>0</v>
      </c>
      <c r="CJ3659" s="2">
        <v>0</v>
      </c>
      <c r="CK3659" s="2">
        <v>6</v>
      </c>
      <c r="CL3659" s="2">
        <v>1</v>
      </c>
    </row>
    <row r="3660" spans="1:90" x14ac:dyDescent="0.25">
      <c r="A3660" t="s">
        <v>115</v>
      </c>
      <c r="B3660">
        <v>21004</v>
      </c>
      <c r="C3660" t="s">
        <v>402</v>
      </c>
      <c r="D3660">
        <v>1</v>
      </c>
      <c r="E3660">
        <v>8</v>
      </c>
      <c r="F3660">
        <v>34149</v>
      </c>
      <c r="G3660">
        <v>35034149</v>
      </c>
      <c r="H3660" t="s">
        <v>14010</v>
      </c>
      <c r="I3660">
        <v>580</v>
      </c>
      <c r="J3660" t="s">
        <v>12791</v>
      </c>
      <c r="K3660" t="s">
        <v>91</v>
      </c>
      <c r="L3660">
        <v>1</v>
      </c>
      <c r="M3660" t="s">
        <v>12791</v>
      </c>
      <c r="N3660">
        <v>19930000</v>
      </c>
      <c r="O3660" t="s">
        <v>162</v>
      </c>
      <c r="P3660" t="s">
        <v>14011</v>
      </c>
      <c r="Q3660">
        <v>256</v>
      </c>
      <c r="R3660">
        <v>14</v>
      </c>
      <c r="S3660">
        <v>33791143</v>
      </c>
      <c r="T3660">
        <v>33791220</v>
      </c>
      <c r="U3660" t="s">
        <v>14012</v>
      </c>
      <c r="V3660">
        <v>1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65</v>
      </c>
      <c r="AE3660" s="2">
        <v>39</v>
      </c>
      <c r="AF3660" s="2">
        <v>69</v>
      </c>
      <c r="AG3660" s="2">
        <v>62</v>
      </c>
      <c r="AH3660" s="2">
        <v>52</v>
      </c>
      <c r="AI3660" s="2">
        <v>34</v>
      </c>
      <c r="AJ3660" s="2">
        <v>43</v>
      </c>
      <c r="AK3660" s="2">
        <v>0</v>
      </c>
      <c r="AL3660" s="2">
        <v>0</v>
      </c>
      <c r="AM3660" s="2">
        <v>0</v>
      </c>
      <c r="AN3660" s="2">
        <v>0</v>
      </c>
      <c r="AO3660" s="2">
        <v>0</v>
      </c>
      <c r="AP3660" s="2">
        <v>0</v>
      </c>
      <c r="AQ3660" s="2">
        <v>0</v>
      </c>
      <c r="AR3660" s="2">
        <v>4</v>
      </c>
      <c r="AS3660" s="2">
        <v>0</v>
      </c>
      <c r="AT3660" s="2">
        <v>0</v>
      </c>
      <c r="AU3660" s="2">
        <v>31</v>
      </c>
      <c r="AV3660" s="2">
        <v>0</v>
      </c>
      <c r="AW3660" s="2">
        <v>0</v>
      </c>
      <c r="AX3660" s="2">
        <v>0</v>
      </c>
      <c r="AY3660" s="2">
        <v>0</v>
      </c>
      <c r="AZ3660" s="2">
        <v>0</v>
      </c>
      <c r="BA3660" s="2">
        <v>0</v>
      </c>
      <c r="BB3660" s="2">
        <v>0</v>
      </c>
      <c r="BC3660" s="2">
        <v>197</v>
      </c>
      <c r="BD3660" s="2">
        <v>0</v>
      </c>
      <c r="BE3660" s="2">
        <v>0</v>
      </c>
      <c r="BF3660" s="2">
        <v>0</v>
      </c>
      <c r="BG3660" s="2">
        <v>0</v>
      </c>
      <c r="BH3660" s="2">
        <v>0</v>
      </c>
      <c r="BI3660" s="2">
        <v>0</v>
      </c>
      <c r="BJ3660" s="2">
        <v>0</v>
      </c>
      <c r="BK3660" s="2">
        <v>0</v>
      </c>
      <c r="BL3660" s="2">
        <v>5</v>
      </c>
      <c r="BM3660" s="2">
        <v>2</v>
      </c>
      <c r="BN3660" s="2">
        <v>4</v>
      </c>
      <c r="BO3660" s="2">
        <v>2</v>
      </c>
      <c r="BP3660" s="2">
        <v>3</v>
      </c>
      <c r="BQ3660" s="2">
        <v>2</v>
      </c>
      <c r="BR3660" s="2">
        <v>2</v>
      </c>
      <c r="BS3660" s="2">
        <v>0</v>
      </c>
      <c r="BT3660" s="2">
        <v>0</v>
      </c>
      <c r="BU3660" s="2">
        <v>0</v>
      </c>
      <c r="BV3660" s="2">
        <v>0</v>
      </c>
      <c r="BW3660" s="2">
        <v>0</v>
      </c>
      <c r="BX3660" s="2">
        <v>0</v>
      </c>
      <c r="BY3660" s="2">
        <v>0</v>
      </c>
      <c r="BZ3660" s="2">
        <v>1</v>
      </c>
      <c r="CA3660" s="2">
        <v>0</v>
      </c>
      <c r="CB3660" s="2">
        <v>0</v>
      </c>
      <c r="CC3660" s="2">
        <v>3</v>
      </c>
      <c r="CD3660" s="2">
        <v>0</v>
      </c>
      <c r="CE3660" s="2">
        <v>0</v>
      </c>
      <c r="CF3660" s="2">
        <v>0</v>
      </c>
      <c r="CG3660" s="2">
        <v>0</v>
      </c>
      <c r="CH3660" s="2">
        <v>0</v>
      </c>
      <c r="CI3660" s="2">
        <v>0</v>
      </c>
      <c r="CJ3660" s="2">
        <v>0</v>
      </c>
      <c r="CK3660" s="2">
        <v>13</v>
      </c>
      <c r="CL3660" s="2">
        <v>0</v>
      </c>
    </row>
    <row r="3661" spans="1:90" x14ac:dyDescent="0.25">
      <c r="A3661" t="s">
        <v>115</v>
      </c>
      <c r="B3661">
        <v>21004</v>
      </c>
      <c r="C3661" t="s">
        <v>402</v>
      </c>
      <c r="D3661">
        <v>1</v>
      </c>
      <c r="E3661">
        <v>8</v>
      </c>
      <c r="F3661">
        <v>34150</v>
      </c>
      <c r="G3661">
        <v>35034150</v>
      </c>
      <c r="H3661" t="s">
        <v>14807</v>
      </c>
      <c r="I3661">
        <v>495</v>
      </c>
      <c r="J3661" t="s">
        <v>402</v>
      </c>
      <c r="K3661" t="s">
        <v>14808</v>
      </c>
      <c r="L3661">
        <v>1</v>
      </c>
      <c r="M3661" t="s">
        <v>402</v>
      </c>
      <c r="N3661">
        <v>19900970</v>
      </c>
      <c r="P3661" t="s">
        <v>14809</v>
      </c>
      <c r="Q3661" t="s">
        <v>127</v>
      </c>
      <c r="R3661">
        <v>14</v>
      </c>
      <c r="S3661">
        <v>997105092</v>
      </c>
      <c r="U3661" t="s">
        <v>14810</v>
      </c>
      <c r="V3661">
        <v>2</v>
      </c>
      <c r="W3661" s="2">
        <v>0</v>
      </c>
      <c r="X3661" s="2">
        <v>0</v>
      </c>
      <c r="Y3661" s="2">
        <v>0</v>
      </c>
      <c r="Z3661" s="2">
        <v>16</v>
      </c>
      <c r="AA3661" s="2">
        <v>8</v>
      </c>
      <c r="AB3661" s="2">
        <v>22</v>
      </c>
      <c r="AC3661" s="2">
        <v>20</v>
      </c>
      <c r="AD3661" s="2">
        <v>12</v>
      </c>
      <c r="AE3661" s="2">
        <v>14</v>
      </c>
      <c r="AF3661" s="2">
        <v>14</v>
      </c>
      <c r="AG3661" s="2">
        <v>18</v>
      </c>
      <c r="AH3661" s="2">
        <v>12</v>
      </c>
      <c r="AI3661" s="2">
        <v>12</v>
      </c>
      <c r="AJ3661" s="2">
        <v>17</v>
      </c>
      <c r="AK3661" s="2">
        <v>0</v>
      </c>
      <c r="AL3661" s="2">
        <v>0</v>
      </c>
      <c r="AM3661" s="2">
        <v>0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0</v>
      </c>
      <c r="AU3661" s="2">
        <v>10</v>
      </c>
      <c r="AV3661" s="2">
        <v>0</v>
      </c>
      <c r="AW3661" s="2">
        <v>0</v>
      </c>
      <c r="AX3661" s="2">
        <v>0</v>
      </c>
      <c r="AY3661" s="2">
        <v>0</v>
      </c>
      <c r="AZ3661" s="2">
        <v>0</v>
      </c>
      <c r="BA3661" s="2">
        <v>0</v>
      </c>
      <c r="BB3661" s="2">
        <v>0</v>
      </c>
      <c r="BC3661" s="2">
        <v>40</v>
      </c>
      <c r="BD3661" s="2">
        <v>0</v>
      </c>
      <c r="BE3661" s="2">
        <v>0</v>
      </c>
      <c r="BF3661" s="2">
        <v>0</v>
      </c>
      <c r="BG3661" s="2">
        <v>0</v>
      </c>
      <c r="BH3661" s="2">
        <v>2</v>
      </c>
      <c r="BI3661" s="2">
        <v>1</v>
      </c>
      <c r="BJ3661" s="2">
        <v>2</v>
      </c>
      <c r="BK3661" s="2">
        <v>2</v>
      </c>
      <c r="BL3661" s="2">
        <v>1</v>
      </c>
      <c r="BM3661" s="2">
        <v>1</v>
      </c>
      <c r="BN3661" s="2">
        <v>2</v>
      </c>
      <c r="BO3661" s="2">
        <v>2</v>
      </c>
      <c r="BP3661" s="2">
        <v>3</v>
      </c>
      <c r="BQ3661" s="2">
        <v>2</v>
      </c>
      <c r="BR3661" s="2">
        <v>2</v>
      </c>
      <c r="BS3661" s="2">
        <v>0</v>
      </c>
      <c r="BT3661" s="2">
        <v>0</v>
      </c>
      <c r="BU3661" s="2">
        <v>0</v>
      </c>
      <c r="BV3661" s="2">
        <v>0</v>
      </c>
      <c r="BW3661" s="2">
        <v>0</v>
      </c>
      <c r="BX3661" s="2">
        <v>0</v>
      </c>
      <c r="BY3661" s="2">
        <v>0</v>
      </c>
      <c r="BZ3661" s="2">
        <v>0</v>
      </c>
      <c r="CA3661" s="2">
        <v>0</v>
      </c>
      <c r="CB3661" s="2">
        <v>0</v>
      </c>
      <c r="CC3661" s="2">
        <v>1</v>
      </c>
      <c r="CD3661" s="2">
        <v>0</v>
      </c>
      <c r="CE3661" s="2">
        <v>0</v>
      </c>
      <c r="CF3661" s="2">
        <v>0</v>
      </c>
      <c r="CG3661" s="2">
        <v>0</v>
      </c>
      <c r="CH3661" s="2">
        <v>0</v>
      </c>
      <c r="CI3661" s="2">
        <v>0</v>
      </c>
      <c r="CJ3661" s="2">
        <v>0</v>
      </c>
      <c r="CK3661" s="2">
        <v>3</v>
      </c>
      <c r="CL3661" s="2">
        <v>0</v>
      </c>
    </row>
    <row r="3662" spans="1:90" x14ac:dyDescent="0.25">
      <c r="A3662" t="s">
        <v>115</v>
      </c>
      <c r="B3662">
        <v>21004</v>
      </c>
      <c r="C3662" t="s">
        <v>402</v>
      </c>
      <c r="D3662">
        <v>2</v>
      </c>
      <c r="E3662">
        <v>15</v>
      </c>
      <c r="F3662">
        <v>566810</v>
      </c>
      <c r="G3662">
        <v>35566810</v>
      </c>
      <c r="H3662" t="s">
        <v>19215</v>
      </c>
      <c r="I3662">
        <v>212</v>
      </c>
      <c r="J3662" t="s">
        <v>4830</v>
      </c>
      <c r="K3662" t="s">
        <v>1929</v>
      </c>
      <c r="L3662">
        <v>1</v>
      </c>
      <c r="M3662" t="s">
        <v>4830</v>
      </c>
      <c r="N3662">
        <v>18960000</v>
      </c>
      <c r="O3662" t="s">
        <v>92</v>
      </c>
      <c r="P3662" t="s">
        <v>19216</v>
      </c>
      <c r="Q3662" t="s">
        <v>19217</v>
      </c>
      <c r="R3662">
        <v>14</v>
      </c>
      <c r="S3662">
        <v>33462195</v>
      </c>
      <c r="T3662">
        <v>35731000</v>
      </c>
      <c r="U3662" t="s">
        <v>19958</v>
      </c>
      <c r="V3662">
        <v>2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>
        <v>0</v>
      </c>
      <c r="AO3662" s="2">
        <v>25</v>
      </c>
      <c r="AP3662" s="2">
        <v>0</v>
      </c>
      <c r="AQ3662" s="2">
        <v>0</v>
      </c>
      <c r="AR3662" s="2">
        <v>56</v>
      </c>
      <c r="AS3662" s="2">
        <v>0</v>
      </c>
      <c r="AT3662" s="2">
        <v>0</v>
      </c>
      <c r="AU3662" s="2">
        <v>66</v>
      </c>
      <c r="AV3662" s="2">
        <v>0</v>
      </c>
      <c r="AW3662" s="2">
        <v>0</v>
      </c>
      <c r="AX3662" s="2">
        <v>0</v>
      </c>
      <c r="AY3662" s="2">
        <v>0</v>
      </c>
      <c r="AZ3662" s="2">
        <v>0</v>
      </c>
      <c r="BA3662" s="2">
        <v>0</v>
      </c>
      <c r="BB3662" s="2">
        <v>0</v>
      </c>
      <c r="BC3662" s="2">
        <v>0</v>
      </c>
      <c r="BD3662" s="2">
        <v>0</v>
      </c>
      <c r="BE3662" s="2">
        <v>0</v>
      </c>
      <c r="BF3662" s="2">
        <v>0</v>
      </c>
      <c r="BG3662" s="2">
        <v>0</v>
      </c>
      <c r="BH3662" s="2">
        <v>0</v>
      </c>
      <c r="BI3662" s="2">
        <v>0</v>
      </c>
      <c r="BJ3662" s="2">
        <v>0</v>
      </c>
      <c r="BK3662" s="2">
        <v>0</v>
      </c>
      <c r="BL3662" s="2">
        <v>0</v>
      </c>
      <c r="BM3662" s="2">
        <v>0</v>
      </c>
      <c r="BN3662" s="2">
        <v>0</v>
      </c>
      <c r="BO3662" s="2">
        <v>0</v>
      </c>
      <c r="BP3662" s="2">
        <v>0</v>
      </c>
      <c r="BQ3662" s="2">
        <v>0</v>
      </c>
      <c r="BR3662" s="2">
        <v>0</v>
      </c>
      <c r="BS3662" s="2">
        <v>0</v>
      </c>
      <c r="BT3662" s="2">
        <v>0</v>
      </c>
      <c r="BU3662" s="2">
        <v>0</v>
      </c>
      <c r="BV3662" s="2">
        <v>0</v>
      </c>
      <c r="BW3662" s="2">
        <v>2</v>
      </c>
      <c r="BX3662" s="2">
        <v>0</v>
      </c>
      <c r="BY3662" s="2">
        <v>0</v>
      </c>
      <c r="BZ3662" s="2">
        <v>3</v>
      </c>
      <c r="CA3662" s="2">
        <v>0</v>
      </c>
      <c r="CB3662" s="2">
        <v>0</v>
      </c>
      <c r="CC3662" s="2">
        <v>3</v>
      </c>
      <c r="CD3662" s="2">
        <v>0</v>
      </c>
      <c r="CE3662" s="2">
        <v>0</v>
      </c>
      <c r="CF3662" s="2">
        <v>0</v>
      </c>
      <c r="CG3662" s="2">
        <v>0</v>
      </c>
      <c r="CH3662" s="2">
        <v>0</v>
      </c>
      <c r="CI3662" s="2">
        <v>0</v>
      </c>
      <c r="CJ3662" s="2">
        <v>0</v>
      </c>
      <c r="CK3662" s="2">
        <v>0</v>
      </c>
      <c r="CL3662" s="2">
        <v>0</v>
      </c>
    </row>
    <row r="3663" spans="1:90" x14ac:dyDescent="0.25">
      <c r="A3663" t="s">
        <v>115</v>
      </c>
      <c r="B3663">
        <v>21004</v>
      </c>
      <c r="C3663" t="s">
        <v>402</v>
      </c>
      <c r="D3663">
        <v>1</v>
      </c>
      <c r="E3663">
        <v>8</v>
      </c>
      <c r="F3663">
        <v>565040</v>
      </c>
      <c r="G3663">
        <v>35565040</v>
      </c>
      <c r="H3663" t="s">
        <v>16021</v>
      </c>
      <c r="I3663">
        <v>495</v>
      </c>
      <c r="J3663" t="s">
        <v>402</v>
      </c>
      <c r="K3663" t="s">
        <v>1892</v>
      </c>
      <c r="L3663">
        <v>1</v>
      </c>
      <c r="M3663" t="s">
        <v>402</v>
      </c>
      <c r="N3663">
        <v>19904282</v>
      </c>
      <c r="P3663" t="s">
        <v>7126</v>
      </c>
      <c r="Q3663" t="s">
        <v>127</v>
      </c>
      <c r="R3663">
        <v>14</v>
      </c>
      <c r="S3663">
        <v>33243260</v>
      </c>
      <c r="U3663" t="s">
        <v>16022</v>
      </c>
      <c r="V3663">
        <v>1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123</v>
      </c>
      <c r="AI3663" s="2">
        <v>89</v>
      </c>
      <c r="AJ3663" s="2">
        <v>121</v>
      </c>
      <c r="AK3663" s="2">
        <v>0</v>
      </c>
      <c r="AL3663" s="2">
        <v>0</v>
      </c>
      <c r="AM3663" s="2">
        <v>0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0</v>
      </c>
      <c r="AU3663" s="2">
        <v>83</v>
      </c>
      <c r="AV3663" s="2">
        <v>0</v>
      </c>
      <c r="AW3663" s="2">
        <v>0</v>
      </c>
      <c r="AX3663" s="2">
        <v>0</v>
      </c>
      <c r="AY3663" s="2">
        <v>0</v>
      </c>
      <c r="AZ3663" s="2">
        <v>0</v>
      </c>
      <c r="BA3663" s="2">
        <v>0</v>
      </c>
      <c r="BB3663" s="2">
        <v>0</v>
      </c>
      <c r="BC3663" s="2">
        <v>0</v>
      </c>
      <c r="BD3663" s="2">
        <v>0</v>
      </c>
      <c r="BE3663" s="2">
        <v>0</v>
      </c>
      <c r="BF3663" s="2">
        <v>0</v>
      </c>
      <c r="BG3663" s="2">
        <v>0</v>
      </c>
      <c r="BH3663" s="2">
        <v>0</v>
      </c>
      <c r="BI3663" s="2">
        <v>0</v>
      </c>
      <c r="BJ3663" s="2">
        <v>0</v>
      </c>
      <c r="BK3663" s="2">
        <v>0</v>
      </c>
      <c r="BL3663" s="2">
        <v>0</v>
      </c>
      <c r="BM3663" s="2">
        <v>0</v>
      </c>
      <c r="BN3663" s="2">
        <v>0</v>
      </c>
      <c r="BO3663" s="2">
        <v>0</v>
      </c>
      <c r="BP3663" s="2">
        <v>7</v>
      </c>
      <c r="BQ3663" s="2">
        <v>5</v>
      </c>
      <c r="BR3663" s="2">
        <v>5</v>
      </c>
      <c r="BS3663" s="2">
        <v>0</v>
      </c>
      <c r="BT3663" s="2">
        <v>0</v>
      </c>
      <c r="BU3663" s="2">
        <v>0</v>
      </c>
      <c r="BV3663" s="2">
        <v>0</v>
      </c>
      <c r="BW3663" s="2">
        <v>0</v>
      </c>
      <c r="BX3663" s="2">
        <v>0</v>
      </c>
      <c r="BY3663" s="2">
        <v>0</v>
      </c>
      <c r="BZ3663" s="2">
        <v>0</v>
      </c>
      <c r="CA3663" s="2">
        <v>0</v>
      </c>
      <c r="CB3663" s="2">
        <v>0</v>
      </c>
      <c r="CC3663" s="2">
        <v>3</v>
      </c>
      <c r="CD3663" s="2">
        <v>0</v>
      </c>
      <c r="CE3663" s="2">
        <v>0</v>
      </c>
      <c r="CF3663" s="2">
        <v>0</v>
      </c>
      <c r="CG3663" s="2">
        <v>0</v>
      </c>
      <c r="CH3663" s="2">
        <v>0</v>
      </c>
      <c r="CI3663" s="2">
        <v>0</v>
      </c>
      <c r="CJ3663" s="2">
        <v>0</v>
      </c>
      <c r="CK3663" s="2">
        <v>0</v>
      </c>
      <c r="CL3663" s="2">
        <v>0</v>
      </c>
    </row>
    <row r="3664" spans="1:90" x14ac:dyDescent="0.25">
      <c r="A3664" t="s">
        <v>115</v>
      </c>
      <c r="B3664">
        <v>21004</v>
      </c>
      <c r="C3664" t="s">
        <v>402</v>
      </c>
      <c r="D3664">
        <v>1</v>
      </c>
      <c r="E3664">
        <v>8</v>
      </c>
      <c r="F3664">
        <v>577145</v>
      </c>
      <c r="G3664">
        <v>35577145</v>
      </c>
      <c r="H3664" t="s">
        <v>3384</v>
      </c>
      <c r="I3664">
        <v>495</v>
      </c>
      <c r="J3664" t="s">
        <v>402</v>
      </c>
      <c r="K3664" t="s">
        <v>14757</v>
      </c>
      <c r="L3664">
        <v>1</v>
      </c>
      <c r="M3664" t="s">
        <v>402</v>
      </c>
      <c r="N3664">
        <v>19915721</v>
      </c>
      <c r="O3664" t="s">
        <v>92</v>
      </c>
      <c r="P3664" t="s">
        <v>14758</v>
      </c>
      <c r="Q3664">
        <v>136</v>
      </c>
      <c r="R3664">
        <v>14</v>
      </c>
      <c r="S3664">
        <v>33246901</v>
      </c>
      <c r="U3664" t="s">
        <v>14759</v>
      </c>
      <c r="V3664">
        <v>1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52</v>
      </c>
      <c r="AE3664" s="2">
        <v>52</v>
      </c>
      <c r="AF3664" s="2">
        <v>38</v>
      </c>
      <c r="AG3664" s="2">
        <v>43</v>
      </c>
      <c r="AH3664" s="2">
        <v>79</v>
      </c>
      <c r="AI3664" s="2">
        <v>88</v>
      </c>
      <c r="AJ3664" s="2">
        <v>99</v>
      </c>
      <c r="AK3664" s="2">
        <v>0</v>
      </c>
      <c r="AL3664" s="2">
        <v>0</v>
      </c>
      <c r="AM3664" s="2">
        <v>0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0</v>
      </c>
      <c r="AU3664" s="2">
        <v>39</v>
      </c>
      <c r="AV3664" s="2">
        <v>0</v>
      </c>
      <c r="AW3664" s="2">
        <v>0</v>
      </c>
      <c r="AX3664" s="2">
        <v>0</v>
      </c>
      <c r="AY3664" s="2">
        <v>0</v>
      </c>
      <c r="AZ3664" s="2">
        <v>0</v>
      </c>
      <c r="BA3664" s="2">
        <v>0</v>
      </c>
      <c r="BB3664" s="2">
        <v>0</v>
      </c>
      <c r="BC3664" s="2">
        <v>65</v>
      </c>
      <c r="BD3664" s="2">
        <v>0</v>
      </c>
      <c r="BE3664" s="2">
        <v>0</v>
      </c>
      <c r="BF3664" s="2">
        <v>0</v>
      </c>
      <c r="BG3664" s="2">
        <v>0</v>
      </c>
      <c r="BH3664" s="2">
        <v>0</v>
      </c>
      <c r="BI3664" s="2">
        <v>0</v>
      </c>
      <c r="BJ3664" s="2">
        <v>0</v>
      </c>
      <c r="BK3664" s="2">
        <v>0</v>
      </c>
      <c r="BL3664" s="2">
        <v>5</v>
      </c>
      <c r="BM3664" s="2">
        <v>3</v>
      </c>
      <c r="BN3664" s="2">
        <v>4</v>
      </c>
      <c r="BO3664" s="2">
        <v>2</v>
      </c>
      <c r="BP3664" s="2">
        <v>5</v>
      </c>
      <c r="BQ3664" s="2">
        <v>4</v>
      </c>
      <c r="BR3664" s="2">
        <v>5</v>
      </c>
      <c r="BS3664" s="2">
        <v>0</v>
      </c>
      <c r="BT3664" s="2">
        <v>0</v>
      </c>
      <c r="BU3664" s="2">
        <v>0</v>
      </c>
      <c r="BV3664" s="2">
        <v>0</v>
      </c>
      <c r="BW3664" s="2">
        <v>0</v>
      </c>
      <c r="BX3664" s="2">
        <v>0</v>
      </c>
      <c r="BY3664" s="2">
        <v>0</v>
      </c>
      <c r="BZ3664" s="2">
        <v>0</v>
      </c>
      <c r="CA3664" s="2">
        <v>0</v>
      </c>
      <c r="CB3664" s="2">
        <v>0</v>
      </c>
      <c r="CC3664" s="2">
        <v>2</v>
      </c>
      <c r="CD3664" s="2">
        <v>0</v>
      </c>
      <c r="CE3664" s="2">
        <v>0</v>
      </c>
      <c r="CF3664" s="2">
        <v>0</v>
      </c>
      <c r="CG3664" s="2">
        <v>0</v>
      </c>
      <c r="CH3664" s="2">
        <v>0</v>
      </c>
      <c r="CI3664" s="2">
        <v>0</v>
      </c>
      <c r="CJ3664" s="2">
        <v>0</v>
      </c>
      <c r="CK3664" s="2">
        <v>4</v>
      </c>
      <c r="CL3664" s="2">
        <v>0</v>
      </c>
    </row>
    <row r="3665" spans="1:90" x14ac:dyDescent="0.25">
      <c r="A3665" t="s">
        <v>115</v>
      </c>
      <c r="B3665">
        <v>21004</v>
      </c>
      <c r="C3665" t="s">
        <v>402</v>
      </c>
      <c r="D3665">
        <v>1</v>
      </c>
      <c r="E3665">
        <v>8</v>
      </c>
      <c r="F3665">
        <v>34332</v>
      </c>
      <c r="G3665">
        <v>35034332</v>
      </c>
      <c r="H3665" t="s">
        <v>12017</v>
      </c>
      <c r="I3665">
        <v>612</v>
      </c>
      <c r="J3665" t="s">
        <v>769</v>
      </c>
      <c r="K3665" t="s">
        <v>91</v>
      </c>
      <c r="L3665">
        <v>1</v>
      </c>
      <c r="M3665" t="s">
        <v>769</v>
      </c>
      <c r="N3665">
        <v>18900000</v>
      </c>
      <c r="O3665" t="s">
        <v>92</v>
      </c>
      <c r="P3665" t="s">
        <v>7945</v>
      </c>
      <c r="Q3665">
        <v>859</v>
      </c>
      <c r="R3665">
        <v>14</v>
      </c>
      <c r="S3665">
        <v>33721177</v>
      </c>
      <c r="T3665">
        <v>33722228</v>
      </c>
      <c r="U3665" t="s">
        <v>12018</v>
      </c>
      <c r="V3665">
        <v>1</v>
      </c>
      <c r="W3665" s="2">
        <v>0</v>
      </c>
      <c r="X3665" s="2">
        <v>0</v>
      </c>
      <c r="Y3665" s="2">
        <v>0</v>
      </c>
      <c r="Z3665" s="2">
        <v>90</v>
      </c>
      <c r="AA3665" s="2">
        <v>83</v>
      </c>
      <c r="AB3665" s="2">
        <v>30</v>
      </c>
      <c r="AC3665" s="2">
        <v>84</v>
      </c>
      <c r="AD3665" s="2">
        <v>172</v>
      </c>
      <c r="AE3665" s="2">
        <v>193</v>
      </c>
      <c r="AF3665" s="2">
        <v>73</v>
      </c>
      <c r="AG3665" s="2">
        <v>139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0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0</v>
      </c>
      <c r="AU3665" s="2">
        <v>0</v>
      </c>
      <c r="AV3665" s="2">
        <v>0</v>
      </c>
      <c r="AW3665" s="2">
        <v>0</v>
      </c>
      <c r="AX3665" s="2">
        <v>0</v>
      </c>
      <c r="AY3665" s="2">
        <v>0</v>
      </c>
      <c r="AZ3665" s="2">
        <v>0</v>
      </c>
      <c r="BA3665" s="2">
        <v>0</v>
      </c>
      <c r="BB3665" s="2">
        <v>0</v>
      </c>
      <c r="BC3665" s="2">
        <v>96</v>
      </c>
      <c r="BD3665" s="2">
        <v>19</v>
      </c>
      <c r="BE3665" s="2">
        <v>0</v>
      </c>
      <c r="BF3665" s="2">
        <v>0</v>
      </c>
      <c r="BG3665" s="2">
        <v>0</v>
      </c>
      <c r="BH3665" s="2">
        <v>4</v>
      </c>
      <c r="BI3665" s="2">
        <v>5</v>
      </c>
      <c r="BJ3665" s="2">
        <v>1</v>
      </c>
      <c r="BK3665" s="2">
        <v>4</v>
      </c>
      <c r="BL3665" s="2">
        <v>9</v>
      </c>
      <c r="BM3665" s="2">
        <v>10</v>
      </c>
      <c r="BN3665" s="2">
        <v>3</v>
      </c>
      <c r="BO3665" s="2">
        <v>7</v>
      </c>
      <c r="BP3665" s="2">
        <v>0</v>
      </c>
      <c r="BQ3665" s="2">
        <v>0</v>
      </c>
      <c r="BR3665" s="2">
        <v>0</v>
      </c>
      <c r="BS3665" s="2">
        <v>0</v>
      </c>
      <c r="BT3665" s="2">
        <v>0</v>
      </c>
      <c r="BU3665" s="2">
        <v>0</v>
      </c>
      <c r="BV3665" s="2">
        <v>0</v>
      </c>
      <c r="BW3665" s="2">
        <v>0</v>
      </c>
      <c r="BX3665" s="2">
        <v>0</v>
      </c>
      <c r="BY3665" s="2">
        <v>0</v>
      </c>
      <c r="BZ3665" s="2">
        <v>0</v>
      </c>
      <c r="CA3665" s="2">
        <v>0</v>
      </c>
      <c r="CB3665" s="2">
        <v>0</v>
      </c>
      <c r="CC3665" s="2">
        <v>0</v>
      </c>
      <c r="CD3665" s="2">
        <v>0</v>
      </c>
      <c r="CE3665" s="2">
        <v>0</v>
      </c>
      <c r="CF3665" s="2">
        <v>0</v>
      </c>
      <c r="CG3665" s="2">
        <v>0</v>
      </c>
      <c r="CH3665" s="2">
        <v>0</v>
      </c>
      <c r="CI3665" s="2">
        <v>0</v>
      </c>
      <c r="CJ3665" s="2">
        <v>0</v>
      </c>
      <c r="CK3665" s="2">
        <v>5</v>
      </c>
      <c r="CL3665" s="2">
        <v>4</v>
      </c>
    </row>
    <row r="3666" spans="1:90" x14ac:dyDescent="0.25">
      <c r="A3666" t="s">
        <v>115</v>
      </c>
      <c r="B3666">
        <v>21004</v>
      </c>
      <c r="C3666" t="s">
        <v>402</v>
      </c>
      <c r="D3666">
        <v>1</v>
      </c>
      <c r="E3666">
        <v>8</v>
      </c>
      <c r="F3666">
        <v>38076</v>
      </c>
      <c r="G3666">
        <v>35038076</v>
      </c>
      <c r="H3666" t="s">
        <v>9791</v>
      </c>
      <c r="I3666">
        <v>724</v>
      </c>
      <c r="J3666" t="s">
        <v>5796</v>
      </c>
      <c r="K3666" t="s">
        <v>91</v>
      </c>
      <c r="L3666">
        <v>1</v>
      </c>
      <c r="M3666" t="s">
        <v>5796</v>
      </c>
      <c r="N3666">
        <v>18935000</v>
      </c>
      <c r="O3666" t="s">
        <v>92</v>
      </c>
      <c r="P3666" t="s">
        <v>7769</v>
      </c>
      <c r="Q3666">
        <v>201</v>
      </c>
      <c r="R3666">
        <v>14</v>
      </c>
      <c r="S3666">
        <v>33751249</v>
      </c>
      <c r="T3666">
        <v>33751366</v>
      </c>
      <c r="U3666" t="s">
        <v>9792</v>
      </c>
      <c r="V3666">
        <v>1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52</v>
      </c>
      <c r="AE3666" s="2">
        <v>67</v>
      </c>
      <c r="AF3666" s="2">
        <v>55</v>
      </c>
      <c r="AG3666" s="2">
        <v>70</v>
      </c>
      <c r="AH3666" s="2">
        <v>60</v>
      </c>
      <c r="AI3666" s="2">
        <v>61</v>
      </c>
      <c r="AJ3666" s="2">
        <v>46</v>
      </c>
      <c r="AK3666" s="2">
        <v>0</v>
      </c>
      <c r="AL3666" s="2">
        <v>0</v>
      </c>
      <c r="AM3666" s="2">
        <v>0</v>
      </c>
      <c r="AN3666" s="2">
        <v>0</v>
      </c>
      <c r="AO3666" s="2">
        <v>0</v>
      </c>
      <c r="AP3666" s="2">
        <v>0</v>
      </c>
      <c r="AQ3666" s="2">
        <v>0</v>
      </c>
      <c r="AR3666" s="2">
        <v>20</v>
      </c>
      <c r="AS3666" s="2">
        <v>0</v>
      </c>
      <c r="AT3666" s="2">
        <v>0</v>
      </c>
      <c r="AU3666" s="2">
        <v>55</v>
      </c>
      <c r="AV3666" s="2">
        <v>0</v>
      </c>
      <c r="AW3666" s="2">
        <v>0</v>
      </c>
      <c r="AX3666" s="2">
        <v>0</v>
      </c>
      <c r="AY3666" s="2">
        <v>0</v>
      </c>
      <c r="AZ3666" s="2">
        <v>0</v>
      </c>
      <c r="BA3666" s="2">
        <v>0</v>
      </c>
      <c r="BB3666" s="2">
        <v>0</v>
      </c>
      <c r="BC3666" s="2">
        <v>124</v>
      </c>
      <c r="BD3666" s="2">
        <v>0</v>
      </c>
      <c r="BE3666" s="2">
        <v>0</v>
      </c>
      <c r="BF3666" s="2">
        <v>0</v>
      </c>
      <c r="BG3666" s="2">
        <v>0</v>
      </c>
      <c r="BH3666" s="2">
        <v>0</v>
      </c>
      <c r="BI3666" s="2">
        <v>0</v>
      </c>
      <c r="BJ3666" s="2">
        <v>0</v>
      </c>
      <c r="BK3666" s="2">
        <v>0</v>
      </c>
      <c r="BL3666" s="2">
        <v>4</v>
      </c>
      <c r="BM3666" s="2">
        <v>3</v>
      </c>
      <c r="BN3666" s="2">
        <v>3</v>
      </c>
      <c r="BO3666" s="2">
        <v>4</v>
      </c>
      <c r="BP3666" s="2">
        <v>3</v>
      </c>
      <c r="BQ3666" s="2">
        <v>3</v>
      </c>
      <c r="BR3666" s="2">
        <v>2</v>
      </c>
      <c r="BS3666" s="2">
        <v>0</v>
      </c>
      <c r="BT3666" s="2">
        <v>0</v>
      </c>
      <c r="BU3666" s="2">
        <v>0</v>
      </c>
      <c r="BV3666" s="2">
        <v>0</v>
      </c>
      <c r="BW3666" s="2">
        <v>0</v>
      </c>
      <c r="BX3666" s="2">
        <v>0</v>
      </c>
      <c r="BY3666" s="2">
        <v>0</v>
      </c>
      <c r="BZ3666" s="2">
        <v>1</v>
      </c>
      <c r="CA3666" s="2">
        <v>0</v>
      </c>
      <c r="CB3666" s="2">
        <v>0</v>
      </c>
      <c r="CC3666" s="2">
        <v>2</v>
      </c>
      <c r="CD3666" s="2">
        <v>0</v>
      </c>
      <c r="CE3666" s="2">
        <v>0</v>
      </c>
      <c r="CF3666" s="2">
        <v>0</v>
      </c>
      <c r="CG3666" s="2">
        <v>0</v>
      </c>
      <c r="CH3666" s="2">
        <v>0</v>
      </c>
      <c r="CI3666" s="2">
        <v>0</v>
      </c>
      <c r="CJ3666" s="2">
        <v>0</v>
      </c>
      <c r="CK3666" s="2">
        <v>7</v>
      </c>
      <c r="CL3666" s="2">
        <v>0</v>
      </c>
    </row>
    <row r="3667" spans="1:90" x14ac:dyDescent="0.25">
      <c r="A3667" t="s">
        <v>115</v>
      </c>
      <c r="B3667">
        <v>21004</v>
      </c>
      <c r="C3667" t="s">
        <v>402</v>
      </c>
      <c r="D3667">
        <v>1</v>
      </c>
      <c r="E3667">
        <v>8</v>
      </c>
      <c r="F3667">
        <v>34125</v>
      </c>
      <c r="G3667">
        <v>35034125</v>
      </c>
      <c r="H3667" t="s">
        <v>15156</v>
      </c>
      <c r="I3667">
        <v>247</v>
      </c>
      <c r="J3667" t="s">
        <v>7586</v>
      </c>
      <c r="K3667" t="s">
        <v>91</v>
      </c>
      <c r="L3667">
        <v>1</v>
      </c>
      <c r="M3667" t="s">
        <v>7586</v>
      </c>
      <c r="N3667">
        <v>19960000</v>
      </c>
      <c r="P3667" t="s">
        <v>495</v>
      </c>
      <c r="Q3667">
        <v>388</v>
      </c>
      <c r="R3667">
        <v>14</v>
      </c>
      <c r="S3667">
        <v>34761118</v>
      </c>
      <c r="T3667">
        <v>34761129</v>
      </c>
      <c r="U3667" t="s">
        <v>15157</v>
      </c>
      <c r="V3667">
        <v>1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77</v>
      </c>
      <c r="AE3667" s="2">
        <v>48</v>
      </c>
      <c r="AF3667" s="2">
        <v>82</v>
      </c>
      <c r="AG3667" s="2">
        <v>66</v>
      </c>
      <c r="AH3667" s="2">
        <v>64</v>
      </c>
      <c r="AI3667" s="2">
        <v>45</v>
      </c>
      <c r="AJ3667" s="2">
        <v>53</v>
      </c>
      <c r="AK3667" s="2">
        <v>0</v>
      </c>
      <c r="AL3667" s="2">
        <v>0</v>
      </c>
      <c r="AM3667" s="2">
        <v>0</v>
      </c>
      <c r="AN3667" s="2">
        <v>0</v>
      </c>
      <c r="AO3667" s="2">
        <v>0</v>
      </c>
      <c r="AP3667" s="2">
        <v>0</v>
      </c>
      <c r="AQ3667" s="2">
        <v>0</v>
      </c>
      <c r="AR3667" s="2">
        <v>16</v>
      </c>
      <c r="AS3667" s="2">
        <v>0</v>
      </c>
      <c r="AT3667" s="2">
        <v>0</v>
      </c>
      <c r="AU3667" s="2">
        <v>33</v>
      </c>
      <c r="AV3667" s="2">
        <v>0</v>
      </c>
      <c r="AW3667" s="2">
        <v>0</v>
      </c>
      <c r="AX3667" s="2">
        <v>0</v>
      </c>
      <c r="AY3667" s="2">
        <v>0</v>
      </c>
      <c r="AZ3667" s="2">
        <v>0</v>
      </c>
      <c r="BA3667" s="2">
        <v>0</v>
      </c>
      <c r="BB3667" s="2">
        <v>0</v>
      </c>
      <c r="BC3667" s="2">
        <v>108</v>
      </c>
      <c r="BD3667" s="2">
        <v>0</v>
      </c>
      <c r="BE3667" s="2">
        <v>0</v>
      </c>
      <c r="BF3667" s="2">
        <v>0</v>
      </c>
      <c r="BG3667" s="2">
        <v>0</v>
      </c>
      <c r="BH3667" s="2">
        <v>0</v>
      </c>
      <c r="BI3667" s="2">
        <v>0</v>
      </c>
      <c r="BJ3667" s="2">
        <v>0</v>
      </c>
      <c r="BK3667" s="2">
        <v>0</v>
      </c>
      <c r="BL3667" s="2">
        <v>5</v>
      </c>
      <c r="BM3667" s="2">
        <v>3</v>
      </c>
      <c r="BN3667" s="2">
        <v>4</v>
      </c>
      <c r="BO3667" s="2">
        <v>2</v>
      </c>
      <c r="BP3667" s="2">
        <v>2</v>
      </c>
      <c r="BQ3667" s="2">
        <v>2</v>
      </c>
      <c r="BR3667" s="2">
        <v>2</v>
      </c>
      <c r="BS3667" s="2">
        <v>0</v>
      </c>
      <c r="BT3667" s="2">
        <v>0</v>
      </c>
      <c r="BU3667" s="2">
        <v>0</v>
      </c>
      <c r="BV3667" s="2">
        <v>0</v>
      </c>
      <c r="BW3667" s="2">
        <v>0</v>
      </c>
      <c r="BX3667" s="2">
        <v>0</v>
      </c>
      <c r="BY3667" s="2">
        <v>0</v>
      </c>
      <c r="BZ3667" s="2">
        <v>1</v>
      </c>
      <c r="CA3667" s="2">
        <v>0</v>
      </c>
      <c r="CB3667" s="2">
        <v>0</v>
      </c>
      <c r="CC3667" s="2">
        <v>3</v>
      </c>
      <c r="CD3667" s="2">
        <v>0</v>
      </c>
      <c r="CE3667" s="2">
        <v>0</v>
      </c>
      <c r="CF3667" s="2">
        <v>0</v>
      </c>
      <c r="CG3667" s="2">
        <v>0</v>
      </c>
      <c r="CH3667" s="2">
        <v>0</v>
      </c>
      <c r="CI3667" s="2">
        <v>0</v>
      </c>
      <c r="CJ3667" s="2">
        <v>0</v>
      </c>
      <c r="CK3667" s="2">
        <v>8</v>
      </c>
      <c r="CL3667" s="2">
        <v>0</v>
      </c>
    </row>
    <row r="3668" spans="1:90" x14ac:dyDescent="0.25">
      <c r="A3668" t="s">
        <v>115</v>
      </c>
      <c r="B3668">
        <v>21004</v>
      </c>
      <c r="C3668" t="s">
        <v>402</v>
      </c>
      <c r="D3668">
        <v>1</v>
      </c>
      <c r="E3668">
        <v>8</v>
      </c>
      <c r="F3668">
        <v>906839</v>
      </c>
      <c r="G3668">
        <v>35906839</v>
      </c>
      <c r="H3668" t="s">
        <v>12287</v>
      </c>
      <c r="I3668">
        <v>612</v>
      </c>
      <c r="J3668" t="s">
        <v>769</v>
      </c>
      <c r="K3668" t="s">
        <v>12288</v>
      </c>
      <c r="L3668">
        <v>1</v>
      </c>
      <c r="M3668" t="s">
        <v>769</v>
      </c>
      <c r="N3668">
        <v>18900000</v>
      </c>
      <c r="O3668" t="s">
        <v>92</v>
      </c>
      <c r="P3668" t="s">
        <v>12289</v>
      </c>
      <c r="Q3668">
        <v>511</v>
      </c>
      <c r="R3668">
        <v>14</v>
      </c>
      <c r="S3668">
        <v>33724433</v>
      </c>
      <c r="T3668">
        <v>33727980</v>
      </c>
      <c r="U3668" t="s">
        <v>12290</v>
      </c>
      <c r="V3668">
        <v>1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90</v>
      </c>
      <c r="AE3668" s="2">
        <v>86</v>
      </c>
      <c r="AF3668" s="2">
        <v>62</v>
      </c>
      <c r="AG3668" s="2">
        <v>88</v>
      </c>
      <c r="AH3668" s="2">
        <v>104</v>
      </c>
      <c r="AI3668" s="2">
        <v>76</v>
      </c>
      <c r="AJ3668" s="2">
        <v>67</v>
      </c>
      <c r="AK3668" s="2">
        <v>0</v>
      </c>
      <c r="AL3668" s="2">
        <v>0</v>
      </c>
      <c r="AM3668" s="2">
        <v>0</v>
      </c>
      <c r="AN3668" s="2">
        <v>0</v>
      </c>
      <c r="AO3668" s="2">
        <v>0</v>
      </c>
      <c r="AP3668" s="2">
        <v>0</v>
      </c>
      <c r="AQ3668" s="2">
        <v>0</v>
      </c>
      <c r="AR3668" s="2">
        <v>113</v>
      </c>
      <c r="AS3668" s="2">
        <v>0</v>
      </c>
      <c r="AT3668" s="2">
        <v>0</v>
      </c>
      <c r="AU3668" s="2">
        <v>0</v>
      </c>
      <c r="AV3668" s="2">
        <v>0</v>
      </c>
      <c r="AW3668" s="2">
        <v>0</v>
      </c>
      <c r="AX3668" s="2">
        <v>0</v>
      </c>
      <c r="AY3668" s="2">
        <v>0</v>
      </c>
      <c r="AZ3668" s="2">
        <v>0</v>
      </c>
      <c r="BA3668" s="2">
        <v>0</v>
      </c>
      <c r="BB3668" s="2">
        <v>0</v>
      </c>
      <c r="BC3668" s="2">
        <v>89</v>
      </c>
      <c r="BD3668" s="2">
        <v>7</v>
      </c>
      <c r="BE3668" s="2">
        <v>0</v>
      </c>
      <c r="BF3668" s="2">
        <v>0</v>
      </c>
      <c r="BG3668" s="2">
        <v>0</v>
      </c>
      <c r="BH3668" s="2">
        <v>0</v>
      </c>
      <c r="BI3668" s="2">
        <v>0</v>
      </c>
      <c r="BJ3668" s="2">
        <v>0</v>
      </c>
      <c r="BK3668" s="2">
        <v>0</v>
      </c>
      <c r="BL3668" s="2">
        <v>6</v>
      </c>
      <c r="BM3668" s="2">
        <v>6</v>
      </c>
      <c r="BN3668" s="2">
        <v>4</v>
      </c>
      <c r="BO3668" s="2">
        <v>5</v>
      </c>
      <c r="BP3668" s="2">
        <v>3</v>
      </c>
      <c r="BQ3668" s="2">
        <v>4</v>
      </c>
      <c r="BR3668" s="2">
        <v>3</v>
      </c>
      <c r="BS3668" s="2">
        <v>0</v>
      </c>
      <c r="BT3668" s="2">
        <v>0</v>
      </c>
      <c r="BU3668" s="2">
        <v>0</v>
      </c>
      <c r="BV3668" s="2">
        <v>0</v>
      </c>
      <c r="BW3668" s="2">
        <v>0</v>
      </c>
      <c r="BX3668" s="2">
        <v>0</v>
      </c>
      <c r="BY3668" s="2">
        <v>0</v>
      </c>
      <c r="BZ3668" s="2">
        <v>9</v>
      </c>
      <c r="CA3668" s="2">
        <v>0</v>
      </c>
      <c r="CB3668" s="2">
        <v>0</v>
      </c>
      <c r="CC3668" s="2">
        <v>0</v>
      </c>
      <c r="CD3668" s="2">
        <v>0</v>
      </c>
      <c r="CE3668" s="2">
        <v>0</v>
      </c>
      <c r="CF3668" s="2">
        <v>0</v>
      </c>
      <c r="CG3668" s="2">
        <v>0</v>
      </c>
      <c r="CH3668" s="2">
        <v>0</v>
      </c>
      <c r="CI3668" s="2">
        <v>0</v>
      </c>
      <c r="CJ3668" s="2">
        <v>0</v>
      </c>
      <c r="CK3668" s="2">
        <v>6</v>
      </c>
      <c r="CL3668" s="2">
        <v>1</v>
      </c>
    </row>
    <row r="3669" spans="1:90" x14ac:dyDescent="0.25">
      <c r="A3669" t="s">
        <v>115</v>
      </c>
      <c r="B3669">
        <v>21004</v>
      </c>
      <c r="C3669" t="s">
        <v>402</v>
      </c>
      <c r="D3669">
        <v>1</v>
      </c>
      <c r="E3669">
        <v>8</v>
      </c>
      <c r="F3669">
        <v>34216</v>
      </c>
      <c r="G3669">
        <v>35034216</v>
      </c>
      <c r="H3669" t="s">
        <v>4395</v>
      </c>
      <c r="I3669">
        <v>495</v>
      </c>
      <c r="J3669" t="s">
        <v>402</v>
      </c>
      <c r="K3669" t="s">
        <v>4396</v>
      </c>
      <c r="L3669">
        <v>1</v>
      </c>
      <c r="M3669" t="s">
        <v>402</v>
      </c>
      <c r="N3669">
        <v>19911832</v>
      </c>
      <c r="O3669" t="s">
        <v>92</v>
      </c>
      <c r="P3669" t="s">
        <v>4397</v>
      </c>
      <c r="Q3669">
        <v>484</v>
      </c>
      <c r="R3669">
        <v>14</v>
      </c>
      <c r="S3669">
        <v>33224531</v>
      </c>
      <c r="T3669">
        <v>33267301</v>
      </c>
      <c r="U3669" t="s">
        <v>4398</v>
      </c>
      <c r="V3669">
        <v>1</v>
      </c>
      <c r="W3669" s="2">
        <v>0</v>
      </c>
      <c r="X3669" s="2">
        <v>0</v>
      </c>
      <c r="Y3669" s="2">
        <v>0</v>
      </c>
      <c r="Z3669" s="2">
        <v>59</v>
      </c>
      <c r="AA3669" s="2">
        <v>60</v>
      </c>
      <c r="AB3669" s="2">
        <v>63</v>
      </c>
      <c r="AC3669" s="2">
        <v>61</v>
      </c>
      <c r="AD3669" s="2">
        <v>120</v>
      </c>
      <c r="AE3669" s="2">
        <v>82</v>
      </c>
      <c r="AF3669" s="2">
        <v>124</v>
      </c>
      <c r="AG3669" s="2">
        <v>93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0</v>
      </c>
      <c r="AU3669" s="2">
        <v>94</v>
      </c>
      <c r="AV3669" s="2">
        <v>0</v>
      </c>
      <c r="AW3669" s="2">
        <v>0</v>
      </c>
      <c r="AX3669" s="2">
        <v>0</v>
      </c>
      <c r="AY3669" s="2">
        <v>0</v>
      </c>
      <c r="AZ3669" s="2">
        <v>0</v>
      </c>
      <c r="BA3669" s="2">
        <v>0</v>
      </c>
      <c r="BB3669" s="2">
        <v>0</v>
      </c>
      <c r="BC3669" s="2">
        <v>59</v>
      </c>
      <c r="BD3669" s="2">
        <v>8</v>
      </c>
      <c r="BE3669" s="2">
        <v>0</v>
      </c>
      <c r="BF3669" s="2">
        <v>0</v>
      </c>
      <c r="BG3669" s="2">
        <v>0</v>
      </c>
      <c r="BH3669" s="2">
        <v>3</v>
      </c>
      <c r="BI3669" s="2">
        <v>4</v>
      </c>
      <c r="BJ3669" s="2">
        <v>3</v>
      </c>
      <c r="BK3669" s="2">
        <v>4</v>
      </c>
      <c r="BL3669" s="2">
        <v>5</v>
      </c>
      <c r="BM3669" s="2">
        <v>4</v>
      </c>
      <c r="BN3669" s="2">
        <v>5</v>
      </c>
      <c r="BO3669" s="2">
        <v>5</v>
      </c>
      <c r="BP3669" s="2">
        <v>0</v>
      </c>
      <c r="BQ3669" s="2">
        <v>0</v>
      </c>
      <c r="BR3669" s="2">
        <v>0</v>
      </c>
      <c r="BS3669" s="2">
        <v>0</v>
      </c>
      <c r="BT3669" s="2">
        <v>0</v>
      </c>
      <c r="BU3669" s="2">
        <v>0</v>
      </c>
      <c r="BV3669" s="2">
        <v>0</v>
      </c>
      <c r="BW3669" s="2">
        <v>0</v>
      </c>
      <c r="BX3669" s="2">
        <v>0</v>
      </c>
      <c r="BY3669" s="2">
        <v>0</v>
      </c>
      <c r="BZ3669" s="2">
        <v>0</v>
      </c>
      <c r="CA3669" s="2">
        <v>0</v>
      </c>
      <c r="CB3669" s="2">
        <v>0</v>
      </c>
      <c r="CC3669" s="2">
        <v>3</v>
      </c>
      <c r="CD3669" s="2">
        <v>0</v>
      </c>
      <c r="CE3669" s="2">
        <v>0</v>
      </c>
      <c r="CF3669" s="2">
        <v>0</v>
      </c>
      <c r="CG3669" s="2">
        <v>0</v>
      </c>
      <c r="CH3669" s="2">
        <v>0</v>
      </c>
      <c r="CI3669" s="2">
        <v>0</v>
      </c>
      <c r="CJ3669" s="2">
        <v>0</v>
      </c>
      <c r="CK3669" s="2">
        <v>3</v>
      </c>
      <c r="CL3669" s="2">
        <v>3</v>
      </c>
    </row>
    <row r="3670" spans="1:90" x14ac:dyDescent="0.25">
      <c r="A3670" t="s">
        <v>115</v>
      </c>
      <c r="B3670">
        <v>21004</v>
      </c>
      <c r="C3670" t="s">
        <v>402</v>
      </c>
      <c r="D3670">
        <v>1</v>
      </c>
      <c r="E3670">
        <v>8</v>
      </c>
      <c r="F3670">
        <v>904223</v>
      </c>
      <c r="G3670">
        <v>35904223</v>
      </c>
      <c r="H3670" t="s">
        <v>8122</v>
      </c>
      <c r="I3670">
        <v>612</v>
      </c>
      <c r="J3670" t="s">
        <v>769</v>
      </c>
      <c r="K3670" t="s">
        <v>8123</v>
      </c>
      <c r="L3670">
        <v>1</v>
      </c>
      <c r="M3670" t="s">
        <v>769</v>
      </c>
      <c r="N3670">
        <v>18900000</v>
      </c>
      <c r="O3670" t="s">
        <v>92</v>
      </c>
      <c r="P3670" t="s">
        <v>8124</v>
      </c>
      <c r="Q3670">
        <v>155</v>
      </c>
      <c r="R3670">
        <v>14</v>
      </c>
      <c r="S3670">
        <v>33722277</v>
      </c>
      <c r="T3670">
        <v>33724111</v>
      </c>
      <c r="U3670" t="s">
        <v>8125</v>
      </c>
      <c r="V3670">
        <v>1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80</v>
      </c>
      <c r="AE3670" s="2">
        <v>75</v>
      </c>
      <c r="AF3670" s="2">
        <v>54</v>
      </c>
      <c r="AG3670" s="2">
        <v>73</v>
      </c>
      <c r="AH3670" s="2">
        <v>67</v>
      </c>
      <c r="AI3670" s="2">
        <v>58</v>
      </c>
      <c r="AJ3670" s="2">
        <v>46</v>
      </c>
      <c r="AK3670" s="2">
        <v>0</v>
      </c>
      <c r="AL3670" s="2">
        <v>0</v>
      </c>
      <c r="AM3670" s="2">
        <v>0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0</v>
      </c>
      <c r="AU3670" s="2">
        <v>0</v>
      </c>
      <c r="AV3670" s="2">
        <v>0</v>
      </c>
      <c r="AW3670" s="2">
        <v>0</v>
      </c>
      <c r="AX3670" s="2">
        <v>0</v>
      </c>
      <c r="AY3670" s="2">
        <v>0</v>
      </c>
      <c r="AZ3670" s="2">
        <v>0</v>
      </c>
      <c r="BA3670" s="2">
        <v>0</v>
      </c>
      <c r="BB3670" s="2">
        <v>0</v>
      </c>
      <c r="BC3670" s="2">
        <v>49</v>
      </c>
      <c r="BD3670" s="2">
        <v>0</v>
      </c>
      <c r="BE3670" s="2">
        <v>0</v>
      </c>
      <c r="BF3670" s="2">
        <v>0</v>
      </c>
      <c r="BG3670" s="2">
        <v>0</v>
      </c>
      <c r="BH3670" s="2">
        <v>0</v>
      </c>
      <c r="BI3670" s="2">
        <v>0</v>
      </c>
      <c r="BJ3670" s="2">
        <v>0</v>
      </c>
      <c r="BK3670" s="2">
        <v>0</v>
      </c>
      <c r="BL3670" s="2">
        <v>5</v>
      </c>
      <c r="BM3670" s="2">
        <v>4</v>
      </c>
      <c r="BN3670" s="2">
        <v>2</v>
      </c>
      <c r="BO3670" s="2">
        <v>3</v>
      </c>
      <c r="BP3670" s="2">
        <v>2</v>
      </c>
      <c r="BQ3670" s="2">
        <v>3</v>
      </c>
      <c r="BR3670" s="2">
        <v>2</v>
      </c>
      <c r="BS3670" s="2">
        <v>0</v>
      </c>
      <c r="BT3670" s="2">
        <v>0</v>
      </c>
      <c r="BU3670" s="2">
        <v>0</v>
      </c>
      <c r="BV3670" s="2">
        <v>0</v>
      </c>
      <c r="BW3670" s="2">
        <v>0</v>
      </c>
      <c r="BX3670" s="2">
        <v>0</v>
      </c>
      <c r="BY3670" s="2">
        <v>0</v>
      </c>
      <c r="BZ3670" s="2">
        <v>0</v>
      </c>
      <c r="CA3670" s="2">
        <v>0</v>
      </c>
      <c r="CB3670" s="2">
        <v>0</v>
      </c>
      <c r="CC3670" s="2">
        <v>0</v>
      </c>
      <c r="CD3670" s="2">
        <v>0</v>
      </c>
      <c r="CE3670" s="2">
        <v>0</v>
      </c>
      <c r="CF3670" s="2">
        <v>0</v>
      </c>
      <c r="CG3670" s="2">
        <v>0</v>
      </c>
      <c r="CH3670" s="2">
        <v>0</v>
      </c>
      <c r="CI3670" s="2">
        <v>0</v>
      </c>
      <c r="CJ3670" s="2">
        <v>0</v>
      </c>
      <c r="CK3670" s="2">
        <v>2</v>
      </c>
      <c r="CL3670" s="2">
        <v>0</v>
      </c>
    </row>
    <row r="3671" spans="1:90" x14ac:dyDescent="0.25">
      <c r="A3671" t="s">
        <v>115</v>
      </c>
      <c r="B3671">
        <v>20804</v>
      </c>
      <c r="C3671" t="s">
        <v>710</v>
      </c>
      <c r="D3671">
        <v>1</v>
      </c>
      <c r="E3671">
        <v>8</v>
      </c>
      <c r="F3671">
        <v>30442</v>
      </c>
      <c r="G3671">
        <v>35030442</v>
      </c>
      <c r="H3671" t="s">
        <v>17899</v>
      </c>
      <c r="I3671">
        <v>521</v>
      </c>
      <c r="J3671" t="s">
        <v>710</v>
      </c>
      <c r="K3671" t="s">
        <v>91</v>
      </c>
      <c r="L3671">
        <v>1</v>
      </c>
      <c r="M3671" t="s">
        <v>710</v>
      </c>
      <c r="N3671">
        <v>16300000</v>
      </c>
      <c r="O3671" t="s">
        <v>92</v>
      </c>
      <c r="P3671" t="s">
        <v>17900</v>
      </c>
      <c r="Q3671">
        <v>1280</v>
      </c>
      <c r="R3671">
        <v>18</v>
      </c>
      <c r="S3671">
        <v>36521401</v>
      </c>
      <c r="T3671">
        <v>36525603</v>
      </c>
      <c r="U3671" t="s">
        <v>17437</v>
      </c>
      <c r="V3671">
        <v>1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88</v>
      </c>
      <c r="AE3671" s="2">
        <v>90</v>
      </c>
      <c r="AF3671" s="2">
        <v>76</v>
      </c>
      <c r="AG3671" s="2">
        <v>65</v>
      </c>
      <c r="AH3671" s="2">
        <v>88</v>
      </c>
      <c r="AI3671" s="2">
        <v>73</v>
      </c>
      <c r="AJ3671" s="2">
        <v>62</v>
      </c>
      <c r="AK3671" s="2">
        <v>0</v>
      </c>
      <c r="AL3671" s="2">
        <v>0</v>
      </c>
      <c r="AM3671" s="2">
        <v>0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0</v>
      </c>
      <c r="AU3671" s="2">
        <v>0</v>
      </c>
      <c r="AV3671" s="2">
        <v>0</v>
      </c>
      <c r="AW3671" s="2">
        <v>0</v>
      </c>
      <c r="AX3671" s="2">
        <v>0</v>
      </c>
      <c r="AY3671" s="2">
        <v>0</v>
      </c>
      <c r="AZ3671" s="2">
        <v>0</v>
      </c>
      <c r="BA3671" s="2">
        <v>0</v>
      </c>
      <c r="BB3671" s="2">
        <v>0</v>
      </c>
      <c r="BC3671" s="2">
        <v>181</v>
      </c>
      <c r="BD3671" s="2">
        <v>21</v>
      </c>
      <c r="BE3671" s="2">
        <v>0</v>
      </c>
      <c r="BF3671" s="2">
        <v>0</v>
      </c>
      <c r="BG3671" s="2">
        <v>0</v>
      </c>
      <c r="BH3671" s="2">
        <v>0</v>
      </c>
      <c r="BI3671" s="2">
        <v>0</v>
      </c>
      <c r="BJ3671" s="2">
        <v>0</v>
      </c>
      <c r="BK3671" s="2">
        <v>0</v>
      </c>
      <c r="BL3671" s="2">
        <v>8</v>
      </c>
      <c r="BM3671" s="2">
        <v>6</v>
      </c>
      <c r="BN3671" s="2">
        <v>6</v>
      </c>
      <c r="BO3671" s="2">
        <v>5</v>
      </c>
      <c r="BP3671" s="2">
        <v>6</v>
      </c>
      <c r="BQ3671" s="2">
        <v>4</v>
      </c>
      <c r="BR3671" s="2">
        <v>3</v>
      </c>
      <c r="BS3671" s="2">
        <v>0</v>
      </c>
      <c r="BT3671" s="2">
        <v>0</v>
      </c>
      <c r="BU3671" s="2">
        <v>0</v>
      </c>
      <c r="BV3671" s="2">
        <v>0</v>
      </c>
      <c r="BW3671" s="2">
        <v>0</v>
      </c>
      <c r="BX3671" s="2">
        <v>0</v>
      </c>
      <c r="BY3671" s="2">
        <v>0</v>
      </c>
      <c r="BZ3671" s="2">
        <v>0</v>
      </c>
      <c r="CA3671" s="2">
        <v>0</v>
      </c>
      <c r="CB3671" s="2">
        <v>0</v>
      </c>
      <c r="CC3671" s="2">
        <v>0</v>
      </c>
      <c r="CD3671" s="2">
        <v>0</v>
      </c>
      <c r="CE3671" s="2">
        <v>0</v>
      </c>
      <c r="CF3671" s="2">
        <v>0</v>
      </c>
      <c r="CG3671" s="2">
        <v>0</v>
      </c>
      <c r="CH3671" s="2">
        <v>0</v>
      </c>
      <c r="CI3671" s="2">
        <v>0</v>
      </c>
      <c r="CJ3671" s="2">
        <v>0</v>
      </c>
      <c r="CK3671" s="2">
        <v>15</v>
      </c>
      <c r="CL3671" s="2">
        <v>6</v>
      </c>
    </row>
    <row r="3672" spans="1:90" x14ac:dyDescent="0.25">
      <c r="A3672" t="s">
        <v>115</v>
      </c>
      <c r="B3672">
        <v>20804</v>
      </c>
      <c r="C3672" t="s">
        <v>710</v>
      </c>
      <c r="D3672">
        <v>1</v>
      </c>
      <c r="E3672">
        <v>8</v>
      </c>
      <c r="F3672">
        <v>30466</v>
      </c>
      <c r="G3672">
        <v>35030466</v>
      </c>
      <c r="H3672" t="s">
        <v>9283</v>
      </c>
      <c r="I3672">
        <v>521</v>
      </c>
      <c r="J3672" t="s">
        <v>710</v>
      </c>
      <c r="K3672" t="s">
        <v>91</v>
      </c>
      <c r="L3672">
        <v>1</v>
      </c>
      <c r="M3672" t="s">
        <v>710</v>
      </c>
      <c r="N3672">
        <v>16300000</v>
      </c>
      <c r="O3672" t="s">
        <v>92</v>
      </c>
      <c r="P3672" t="s">
        <v>9284</v>
      </c>
      <c r="Q3672">
        <v>315</v>
      </c>
      <c r="R3672">
        <v>18</v>
      </c>
      <c r="S3672">
        <v>36520890</v>
      </c>
      <c r="T3672">
        <v>36525542</v>
      </c>
      <c r="U3672" t="s">
        <v>9285</v>
      </c>
      <c r="V3672">
        <v>1</v>
      </c>
      <c r="W3672" s="2">
        <v>0</v>
      </c>
      <c r="X3672" s="2">
        <v>0</v>
      </c>
      <c r="Y3672" s="2">
        <v>57</v>
      </c>
      <c r="Z3672" s="2">
        <v>51</v>
      </c>
      <c r="AA3672" s="2">
        <v>51</v>
      </c>
      <c r="AB3672" s="2">
        <v>55</v>
      </c>
      <c r="AC3672" s="2">
        <v>57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0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0</v>
      </c>
      <c r="AU3672" s="2">
        <v>0</v>
      </c>
      <c r="AV3672" s="2">
        <v>0</v>
      </c>
      <c r="AW3672" s="2">
        <v>0</v>
      </c>
      <c r="AX3672" s="2">
        <v>0</v>
      </c>
      <c r="AY3672" s="2">
        <v>0</v>
      </c>
      <c r="AZ3672" s="2">
        <v>0</v>
      </c>
      <c r="BA3672" s="2">
        <v>0</v>
      </c>
      <c r="BB3672" s="2">
        <v>0</v>
      </c>
      <c r="BC3672" s="2">
        <v>0</v>
      </c>
      <c r="BD3672" s="2">
        <v>12</v>
      </c>
      <c r="BE3672" s="2">
        <v>0</v>
      </c>
      <c r="BF3672" s="2">
        <v>0</v>
      </c>
      <c r="BG3672" s="2">
        <v>3</v>
      </c>
      <c r="BH3672" s="2">
        <v>4</v>
      </c>
      <c r="BI3672" s="2">
        <v>4</v>
      </c>
      <c r="BJ3672" s="2">
        <v>2</v>
      </c>
      <c r="BK3672" s="2">
        <v>4</v>
      </c>
      <c r="BL3672" s="2">
        <v>0</v>
      </c>
      <c r="BM3672" s="2">
        <v>0</v>
      </c>
      <c r="BN3672" s="2">
        <v>0</v>
      </c>
      <c r="BO3672" s="2">
        <v>0</v>
      </c>
      <c r="BP3672" s="2">
        <v>0</v>
      </c>
      <c r="BQ3672" s="2">
        <v>0</v>
      </c>
      <c r="BR3672" s="2">
        <v>0</v>
      </c>
      <c r="BS3672" s="2">
        <v>0</v>
      </c>
      <c r="BT3672" s="2">
        <v>0</v>
      </c>
      <c r="BU3672" s="2">
        <v>0</v>
      </c>
      <c r="BV3672" s="2">
        <v>0</v>
      </c>
      <c r="BW3672" s="2">
        <v>0</v>
      </c>
      <c r="BX3672" s="2">
        <v>0</v>
      </c>
      <c r="BY3672" s="2">
        <v>0</v>
      </c>
      <c r="BZ3672" s="2">
        <v>0</v>
      </c>
      <c r="CA3672" s="2">
        <v>0</v>
      </c>
      <c r="CB3672" s="2">
        <v>0</v>
      </c>
      <c r="CC3672" s="2">
        <v>0</v>
      </c>
      <c r="CD3672" s="2">
        <v>0</v>
      </c>
      <c r="CE3672" s="2">
        <v>0</v>
      </c>
      <c r="CF3672" s="2">
        <v>0</v>
      </c>
      <c r="CG3672" s="2">
        <v>0</v>
      </c>
      <c r="CH3672" s="2">
        <v>0</v>
      </c>
      <c r="CI3672" s="2">
        <v>0</v>
      </c>
      <c r="CJ3672" s="2">
        <v>0</v>
      </c>
      <c r="CK3672" s="2">
        <v>0</v>
      </c>
      <c r="CL3672" s="2">
        <v>2</v>
      </c>
    </row>
    <row r="3673" spans="1:90" x14ac:dyDescent="0.25">
      <c r="A3673" t="s">
        <v>115</v>
      </c>
      <c r="B3673">
        <v>20804</v>
      </c>
      <c r="C3673" t="s">
        <v>710</v>
      </c>
      <c r="D3673">
        <v>1</v>
      </c>
      <c r="E3673">
        <v>8</v>
      </c>
      <c r="F3673">
        <v>30314</v>
      </c>
      <c r="G3673">
        <v>35030314</v>
      </c>
      <c r="H3673" t="s">
        <v>16185</v>
      </c>
      <c r="I3673">
        <v>521</v>
      </c>
      <c r="J3673" t="s">
        <v>710</v>
      </c>
      <c r="K3673" t="s">
        <v>91</v>
      </c>
      <c r="L3673">
        <v>1</v>
      </c>
      <c r="M3673" t="s">
        <v>710</v>
      </c>
      <c r="N3673">
        <v>16300000</v>
      </c>
      <c r="O3673" t="s">
        <v>162</v>
      </c>
      <c r="P3673" t="s">
        <v>1443</v>
      </c>
      <c r="Q3673">
        <v>40</v>
      </c>
      <c r="R3673">
        <v>18</v>
      </c>
      <c r="S3673">
        <v>36521362</v>
      </c>
      <c r="T3673">
        <v>36525518</v>
      </c>
      <c r="U3673" t="s">
        <v>16186</v>
      </c>
      <c r="V3673">
        <v>1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86</v>
      </c>
      <c r="AE3673" s="2">
        <v>104</v>
      </c>
      <c r="AF3673" s="2">
        <v>121</v>
      </c>
      <c r="AG3673" s="2">
        <v>93</v>
      </c>
      <c r="AH3673" s="2">
        <v>82</v>
      </c>
      <c r="AI3673" s="2">
        <v>90</v>
      </c>
      <c r="AJ3673" s="2">
        <v>111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0</v>
      </c>
      <c r="AU3673" s="2">
        <v>20</v>
      </c>
      <c r="AV3673" s="2">
        <v>0</v>
      </c>
      <c r="AW3673" s="2">
        <v>0</v>
      </c>
      <c r="AX3673" s="2">
        <v>0</v>
      </c>
      <c r="AY3673" s="2">
        <v>0</v>
      </c>
      <c r="AZ3673" s="2">
        <v>0</v>
      </c>
      <c r="BA3673" s="2">
        <v>0</v>
      </c>
      <c r="BB3673" s="2">
        <v>0</v>
      </c>
      <c r="BC3673" s="2">
        <v>36</v>
      </c>
      <c r="BD3673" s="2">
        <v>7</v>
      </c>
      <c r="BE3673" s="2">
        <v>0</v>
      </c>
      <c r="BF3673" s="2">
        <v>0</v>
      </c>
      <c r="BG3673" s="2">
        <v>0</v>
      </c>
      <c r="BH3673" s="2">
        <v>0</v>
      </c>
      <c r="BI3673" s="2">
        <v>0</v>
      </c>
      <c r="BJ3673" s="2">
        <v>0</v>
      </c>
      <c r="BK3673" s="2">
        <v>0</v>
      </c>
      <c r="BL3673" s="2">
        <v>6</v>
      </c>
      <c r="BM3673" s="2">
        <v>6</v>
      </c>
      <c r="BN3673" s="2">
        <v>7</v>
      </c>
      <c r="BO3673" s="2">
        <v>5</v>
      </c>
      <c r="BP3673" s="2">
        <v>6</v>
      </c>
      <c r="BQ3673" s="2">
        <v>3</v>
      </c>
      <c r="BR3673" s="2">
        <v>6</v>
      </c>
      <c r="BS3673" s="2">
        <v>0</v>
      </c>
      <c r="BT3673" s="2">
        <v>0</v>
      </c>
      <c r="BU3673" s="2">
        <v>0</v>
      </c>
      <c r="BV3673" s="2">
        <v>0</v>
      </c>
      <c r="BW3673" s="2">
        <v>0</v>
      </c>
      <c r="BX3673" s="2">
        <v>0</v>
      </c>
      <c r="BY3673" s="2">
        <v>0</v>
      </c>
      <c r="BZ3673" s="2">
        <v>0</v>
      </c>
      <c r="CA3673" s="2">
        <v>0</v>
      </c>
      <c r="CB3673" s="2">
        <v>0</v>
      </c>
      <c r="CC3673" s="2">
        <v>2</v>
      </c>
      <c r="CD3673" s="2">
        <v>0</v>
      </c>
      <c r="CE3673" s="2">
        <v>0</v>
      </c>
      <c r="CF3673" s="2">
        <v>0</v>
      </c>
      <c r="CG3673" s="2">
        <v>0</v>
      </c>
      <c r="CH3673" s="2">
        <v>0</v>
      </c>
      <c r="CI3673" s="2">
        <v>0</v>
      </c>
      <c r="CJ3673" s="2">
        <v>0</v>
      </c>
      <c r="CK3673" s="2">
        <v>4</v>
      </c>
      <c r="CL3673" s="2">
        <v>2</v>
      </c>
    </row>
    <row r="3674" spans="1:90" x14ac:dyDescent="0.25">
      <c r="A3674" t="s">
        <v>115</v>
      </c>
      <c r="B3674">
        <v>20804</v>
      </c>
      <c r="C3674" t="s">
        <v>710</v>
      </c>
      <c r="D3674">
        <v>1</v>
      </c>
      <c r="E3674">
        <v>3</v>
      </c>
      <c r="F3674">
        <v>497769</v>
      </c>
      <c r="G3674">
        <v>35497769</v>
      </c>
      <c r="H3674" t="s">
        <v>15622</v>
      </c>
      <c r="I3674">
        <v>521</v>
      </c>
      <c r="J3674" t="s">
        <v>710</v>
      </c>
      <c r="K3674" t="s">
        <v>3275</v>
      </c>
      <c r="L3674">
        <v>1</v>
      </c>
      <c r="M3674" t="s">
        <v>710</v>
      </c>
      <c r="N3674">
        <v>16300304</v>
      </c>
      <c r="P3674" t="s">
        <v>15451</v>
      </c>
      <c r="Q3674">
        <v>1595</v>
      </c>
      <c r="R3674">
        <v>18</v>
      </c>
      <c r="S3674">
        <v>36524269</v>
      </c>
      <c r="U3674" t="s">
        <v>15623</v>
      </c>
      <c r="V3674">
        <v>1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0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327</v>
      </c>
      <c r="AT3674" s="2">
        <v>0</v>
      </c>
      <c r="AU3674" s="2">
        <v>0</v>
      </c>
      <c r="AV3674" s="2">
        <v>750</v>
      </c>
      <c r="AW3674" s="2">
        <v>0</v>
      </c>
      <c r="AX3674" s="2">
        <v>0</v>
      </c>
      <c r="AY3674" s="2">
        <v>0</v>
      </c>
      <c r="AZ3674" s="2">
        <v>0</v>
      </c>
      <c r="BA3674" s="2">
        <v>0</v>
      </c>
      <c r="BB3674" s="2">
        <v>0</v>
      </c>
      <c r="BC3674" s="2">
        <v>0</v>
      </c>
      <c r="BD3674" s="2">
        <v>0</v>
      </c>
      <c r="BE3674" s="2">
        <v>0</v>
      </c>
      <c r="BF3674" s="2">
        <v>0</v>
      </c>
      <c r="BG3674" s="2">
        <v>0</v>
      </c>
      <c r="BH3674" s="2">
        <v>0</v>
      </c>
      <c r="BI3674" s="2">
        <v>0</v>
      </c>
      <c r="BJ3674" s="2">
        <v>0</v>
      </c>
      <c r="BK3674" s="2">
        <v>0</v>
      </c>
      <c r="BL3674" s="2">
        <v>0</v>
      </c>
      <c r="BM3674" s="2">
        <v>0</v>
      </c>
      <c r="BN3674" s="2">
        <v>0</v>
      </c>
      <c r="BO3674" s="2">
        <v>0</v>
      </c>
      <c r="BP3674" s="2">
        <v>0</v>
      </c>
      <c r="BQ3674" s="2">
        <v>0</v>
      </c>
      <c r="BR3674" s="2">
        <v>0</v>
      </c>
      <c r="BS3674" s="2">
        <v>0</v>
      </c>
      <c r="BT3674" s="2">
        <v>0</v>
      </c>
      <c r="BU3674" s="2">
        <v>0</v>
      </c>
      <c r="BV3674" s="2">
        <v>0</v>
      </c>
      <c r="BW3674" s="2">
        <v>0</v>
      </c>
      <c r="BX3674" s="2">
        <v>0</v>
      </c>
      <c r="BY3674" s="2">
        <v>0</v>
      </c>
      <c r="BZ3674" s="2">
        <v>0</v>
      </c>
      <c r="CA3674" s="2">
        <v>2</v>
      </c>
      <c r="CB3674" s="2">
        <v>0</v>
      </c>
      <c r="CC3674" s="2">
        <v>0</v>
      </c>
      <c r="CD3674" s="2">
        <v>3</v>
      </c>
      <c r="CE3674" s="2">
        <v>0</v>
      </c>
      <c r="CF3674" s="2">
        <v>0</v>
      </c>
      <c r="CG3674" s="2">
        <v>0</v>
      </c>
      <c r="CH3674" s="2">
        <v>0</v>
      </c>
      <c r="CI3674" s="2">
        <v>0</v>
      </c>
      <c r="CJ3674" s="2">
        <v>0</v>
      </c>
      <c r="CK3674" s="2">
        <v>0</v>
      </c>
      <c r="CL3674" s="2">
        <v>0</v>
      </c>
    </row>
    <row r="3675" spans="1:90" x14ac:dyDescent="0.25">
      <c r="A3675" t="s">
        <v>115</v>
      </c>
      <c r="B3675">
        <v>20804</v>
      </c>
      <c r="C3675" t="s">
        <v>710</v>
      </c>
      <c r="D3675">
        <v>2</v>
      </c>
      <c r="E3675">
        <v>6</v>
      </c>
      <c r="F3675">
        <v>460242</v>
      </c>
      <c r="G3675">
        <v>35460242</v>
      </c>
      <c r="H3675" t="s">
        <v>17435</v>
      </c>
      <c r="I3675">
        <v>521</v>
      </c>
      <c r="J3675" t="s">
        <v>710</v>
      </c>
      <c r="K3675" t="s">
        <v>91</v>
      </c>
      <c r="L3675">
        <v>1</v>
      </c>
      <c r="M3675" t="s">
        <v>710</v>
      </c>
      <c r="N3675">
        <v>16300000</v>
      </c>
      <c r="O3675" t="s">
        <v>92</v>
      </c>
      <c r="P3675" t="s">
        <v>17436</v>
      </c>
      <c r="Q3675">
        <v>1280</v>
      </c>
      <c r="R3675">
        <v>18</v>
      </c>
      <c r="S3675">
        <v>36521401</v>
      </c>
      <c r="T3675">
        <v>36525603</v>
      </c>
      <c r="U3675" t="s">
        <v>17437</v>
      </c>
      <c r="V3675">
        <v>1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0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0</v>
      </c>
      <c r="AU3675" s="2">
        <v>0</v>
      </c>
      <c r="AV3675" s="2">
        <v>0</v>
      </c>
      <c r="AW3675" s="2">
        <v>0</v>
      </c>
      <c r="AX3675" s="2">
        <v>0</v>
      </c>
      <c r="AY3675" s="2">
        <v>0</v>
      </c>
      <c r="AZ3675" s="2">
        <v>0</v>
      </c>
      <c r="BA3675" s="2">
        <v>0</v>
      </c>
      <c r="BB3675" s="2">
        <v>0</v>
      </c>
      <c r="BC3675" s="2">
        <v>301</v>
      </c>
      <c r="BD3675" s="2">
        <v>0</v>
      </c>
      <c r="BE3675" s="2">
        <v>0</v>
      </c>
      <c r="BF3675" s="2">
        <v>0</v>
      </c>
      <c r="BG3675" s="2">
        <v>0</v>
      </c>
      <c r="BH3675" s="2">
        <v>0</v>
      </c>
      <c r="BI3675" s="2">
        <v>0</v>
      </c>
      <c r="BJ3675" s="2">
        <v>0</v>
      </c>
      <c r="BK3675" s="2">
        <v>0</v>
      </c>
      <c r="BL3675" s="2">
        <v>0</v>
      </c>
      <c r="BM3675" s="2">
        <v>0</v>
      </c>
      <c r="BN3675" s="2">
        <v>0</v>
      </c>
      <c r="BO3675" s="2">
        <v>0</v>
      </c>
      <c r="BP3675" s="2">
        <v>0</v>
      </c>
      <c r="BQ3675" s="2">
        <v>0</v>
      </c>
      <c r="BR3675" s="2">
        <v>0</v>
      </c>
      <c r="BS3675" s="2">
        <v>0</v>
      </c>
      <c r="BT3675" s="2">
        <v>0</v>
      </c>
      <c r="BU3675" s="2">
        <v>0</v>
      </c>
      <c r="BV3675" s="2">
        <v>0</v>
      </c>
      <c r="BW3675" s="2">
        <v>0</v>
      </c>
      <c r="BX3675" s="2">
        <v>0</v>
      </c>
      <c r="BY3675" s="2">
        <v>0</v>
      </c>
      <c r="BZ3675" s="2">
        <v>0</v>
      </c>
      <c r="CA3675" s="2">
        <v>0</v>
      </c>
      <c r="CB3675" s="2">
        <v>0</v>
      </c>
      <c r="CC3675" s="2">
        <v>0</v>
      </c>
      <c r="CD3675" s="2">
        <v>0</v>
      </c>
      <c r="CE3675" s="2">
        <v>0</v>
      </c>
      <c r="CF3675" s="2">
        <v>0</v>
      </c>
      <c r="CG3675" s="2">
        <v>0</v>
      </c>
      <c r="CH3675" s="2">
        <v>0</v>
      </c>
      <c r="CI3675" s="2">
        <v>0</v>
      </c>
      <c r="CJ3675" s="2">
        <v>0</v>
      </c>
      <c r="CK3675" s="2">
        <v>16</v>
      </c>
      <c r="CL3675" s="2">
        <v>0</v>
      </c>
    </row>
    <row r="3676" spans="1:90" x14ac:dyDescent="0.25">
      <c r="A3676" t="s">
        <v>115</v>
      </c>
      <c r="B3676">
        <v>20804</v>
      </c>
      <c r="C3676" t="s">
        <v>710</v>
      </c>
      <c r="D3676">
        <v>1</v>
      </c>
      <c r="E3676">
        <v>8</v>
      </c>
      <c r="F3676">
        <v>30326</v>
      </c>
      <c r="G3676">
        <v>35030326</v>
      </c>
      <c r="H3676" t="s">
        <v>6350</v>
      </c>
      <c r="I3676">
        <v>160</v>
      </c>
      <c r="J3676" t="s">
        <v>3240</v>
      </c>
      <c r="K3676" t="s">
        <v>91</v>
      </c>
      <c r="L3676">
        <v>1</v>
      </c>
      <c r="M3676" t="s">
        <v>3240</v>
      </c>
      <c r="N3676">
        <v>16310000</v>
      </c>
      <c r="O3676" t="s">
        <v>102</v>
      </c>
      <c r="P3676" t="s">
        <v>6351</v>
      </c>
      <c r="Q3676">
        <v>270</v>
      </c>
      <c r="R3676">
        <v>18</v>
      </c>
      <c r="S3676">
        <v>36571261</v>
      </c>
      <c r="T3676">
        <v>36571280</v>
      </c>
      <c r="U3676" t="s">
        <v>6352</v>
      </c>
      <c r="V3676">
        <v>1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41</v>
      </c>
      <c r="AE3676" s="2">
        <v>37</v>
      </c>
      <c r="AF3676" s="2">
        <v>48</v>
      </c>
      <c r="AG3676" s="2">
        <v>35</v>
      </c>
      <c r="AH3676" s="2">
        <v>39</v>
      </c>
      <c r="AI3676" s="2">
        <v>60</v>
      </c>
      <c r="AJ3676" s="2">
        <v>45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0</v>
      </c>
      <c r="AU3676" s="2">
        <v>0</v>
      </c>
      <c r="AV3676" s="2">
        <v>0</v>
      </c>
      <c r="AW3676" s="2">
        <v>0</v>
      </c>
      <c r="AX3676" s="2">
        <v>0</v>
      </c>
      <c r="AY3676" s="2">
        <v>0</v>
      </c>
      <c r="AZ3676" s="2">
        <v>0</v>
      </c>
      <c r="BA3676" s="2">
        <v>0</v>
      </c>
      <c r="BB3676" s="2">
        <v>0</v>
      </c>
      <c r="BC3676" s="2">
        <v>303</v>
      </c>
      <c r="BD3676" s="2">
        <v>8</v>
      </c>
      <c r="BE3676" s="2">
        <v>0</v>
      </c>
      <c r="BF3676" s="2">
        <v>0</v>
      </c>
      <c r="BG3676" s="2">
        <v>0</v>
      </c>
      <c r="BH3676" s="2">
        <v>0</v>
      </c>
      <c r="BI3676" s="2">
        <v>0</v>
      </c>
      <c r="BJ3676" s="2">
        <v>0</v>
      </c>
      <c r="BK3676" s="2">
        <v>0</v>
      </c>
      <c r="BL3676" s="2">
        <v>4</v>
      </c>
      <c r="BM3676" s="2">
        <v>3</v>
      </c>
      <c r="BN3676" s="2">
        <v>4</v>
      </c>
      <c r="BO3676" s="2">
        <v>2</v>
      </c>
      <c r="BP3676" s="2">
        <v>3</v>
      </c>
      <c r="BQ3676" s="2">
        <v>5</v>
      </c>
      <c r="BR3676" s="2">
        <v>4</v>
      </c>
      <c r="BS3676" s="2">
        <v>0</v>
      </c>
      <c r="BT3676" s="2">
        <v>0</v>
      </c>
      <c r="BU3676" s="2">
        <v>0</v>
      </c>
      <c r="BV3676" s="2">
        <v>0</v>
      </c>
      <c r="BW3676" s="2">
        <v>0</v>
      </c>
      <c r="BX3676" s="2">
        <v>0</v>
      </c>
      <c r="BY3676" s="2">
        <v>0</v>
      </c>
      <c r="BZ3676" s="2">
        <v>0</v>
      </c>
      <c r="CA3676" s="2">
        <v>0</v>
      </c>
      <c r="CB3676" s="2">
        <v>0</v>
      </c>
      <c r="CC3676" s="2">
        <v>0</v>
      </c>
      <c r="CD3676" s="2">
        <v>0</v>
      </c>
      <c r="CE3676" s="2">
        <v>0</v>
      </c>
      <c r="CF3676" s="2">
        <v>0</v>
      </c>
      <c r="CG3676" s="2">
        <v>0</v>
      </c>
      <c r="CH3676" s="2">
        <v>0</v>
      </c>
      <c r="CI3676" s="2">
        <v>0</v>
      </c>
      <c r="CJ3676" s="2">
        <v>0</v>
      </c>
      <c r="CK3676" s="2">
        <v>25</v>
      </c>
      <c r="CL3676" s="2">
        <v>2</v>
      </c>
    </row>
    <row r="3677" spans="1:90" x14ac:dyDescent="0.25">
      <c r="A3677" t="s">
        <v>115</v>
      </c>
      <c r="B3677">
        <v>20804</v>
      </c>
      <c r="C3677" t="s">
        <v>710</v>
      </c>
      <c r="D3677">
        <v>1</v>
      </c>
      <c r="E3677">
        <v>8</v>
      </c>
      <c r="F3677">
        <v>43114</v>
      </c>
      <c r="G3677">
        <v>35043114</v>
      </c>
      <c r="H3677" t="s">
        <v>4255</v>
      </c>
      <c r="I3677">
        <v>521</v>
      </c>
      <c r="J3677" t="s">
        <v>710</v>
      </c>
      <c r="K3677" t="s">
        <v>993</v>
      </c>
      <c r="L3677">
        <v>1</v>
      </c>
      <c r="M3677" t="s">
        <v>710</v>
      </c>
      <c r="N3677">
        <v>16300000</v>
      </c>
      <c r="O3677" t="s">
        <v>92</v>
      </c>
      <c r="P3677" t="s">
        <v>4256</v>
      </c>
      <c r="Q3677">
        <v>513</v>
      </c>
      <c r="R3677">
        <v>18</v>
      </c>
      <c r="S3677">
        <v>36522626</v>
      </c>
      <c r="T3677">
        <v>36525567</v>
      </c>
      <c r="U3677" t="s">
        <v>4257</v>
      </c>
      <c r="V3677">
        <v>1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88</v>
      </c>
      <c r="AE3677" s="2">
        <v>87</v>
      </c>
      <c r="AF3677" s="2">
        <v>98</v>
      </c>
      <c r="AG3677" s="2">
        <v>91</v>
      </c>
      <c r="AH3677" s="2">
        <v>74</v>
      </c>
      <c r="AI3677" s="2">
        <v>68</v>
      </c>
      <c r="AJ3677" s="2">
        <v>63</v>
      </c>
      <c r="AK3677" s="2">
        <v>0</v>
      </c>
      <c r="AL3677" s="2">
        <v>0</v>
      </c>
      <c r="AM3677" s="2">
        <v>0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0</v>
      </c>
      <c r="AU3677" s="2">
        <v>0</v>
      </c>
      <c r="AV3677" s="2">
        <v>0</v>
      </c>
      <c r="AW3677" s="2">
        <v>0</v>
      </c>
      <c r="AX3677" s="2">
        <v>0</v>
      </c>
      <c r="AY3677" s="2">
        <v>0</v>
      </c>
      <c r="AZ3677" s="2">
        <v>0</v>
      </c>
      <c r="BA3677" s="2">
        <v>0</v>
      </c>
      <c r="BB3677" s="2">
        <v>0</v>
      </c>
      <c r="BC3677" s="2">
        <v>99</v>
      </c>
      <c r="BD3677" s="2">
        <v>0</v>
      </c>
      <c r="BE3677" s="2">
        <v>0</v>
      </c>
      <c r="BF3677" s="2">
        <v>0</v>
      </c>
      <c r="BG3677" s="2">
        <v>0</v>
      </c>
      <c r="BH3677" s="2">
        <v>0</v>
      </c>
      <c r="BI3677" s="2">
        <v>0</v>
      </c>
      <c r="BJ3677" s="2">
        <v>0</v>
      </c>
      <c r="BK3677" s="2">
        <v>0</v>
      </c>
      <c r="BL3677" s="2">
        <v>6</v>
      </c>
      <c r="BM3677" s="2">
        <v>5</v>
      </c>
      <c r="BN3677" s="2">
        <v>5</v>
      </c>
      <c r="BO3677" s="2">
        <v>5</v>
      </c>
      <c r="BP3677" s="2">
        <v>3</v>
      </c>
      <c r="BQ3677" s="2">
        <v>4</v>
      </c>
      <c r="BR3677" s="2">
        <v>2</v>
      </c>
      <c r="BS3677" s="2">
        <v>0</v>
      </c>
      <c r="BT3677" s="2">
        <v>0</v>
      </c>
      <c r="BU3677" s="2">
        <v>0</v>
      </c>
      <c r="BV3677" s="2">
        <v>0</v>
      </c>
      <c r="BW3677" s="2">
        <v>0</v>
      </c>
      <c r="BX3677" s="2">
        <v>0</v>
      </c>
      <c r="BY3677" s="2">
        <v>0</v>
      </c>
      <c r="BZ3677" s="2">
        <v>0</v>
      </c>
      <c r="CA3677" s="2">
        <v>0</v>
      </c>
      <c r="CB3677" s="2">
        <v>0</v>
      </c>
      <c r="CC3677" s="2">
        <v>0</v>
      </c>
      <c r="CD3677" s="2">
        <v>0</v>
      </c>
      <c r="CE3677" s="2">
        <v>0</v>
      </c>
      <c r="CF3677" s="2">
        <v>0</v>
      </c>
      <c r="CG3677" s="2">
        <v>0</v>
      </c>
      <c r="CH3677" s="2">
        <v>0</v>
      </c>
      <c r="CI3677" s="2">
        <v>0</v>
      </c>
      <c r="CJ3677" s="2">
        <v>0</v>
      </c>
      <c r="CK3677" s="2">
        <v>6</v>
      </c>
      <c r="CL3677" s="2">
        <v>0</v>
      </c>
    </row>
    <row r="3678" spans="1:90" x14ac:dyDescent="0.25">
      <c r="A3678" t="s">
        <v>115</v>
      </c>
      <c r="B3678">
        <v>20804</v>
      </c>
      <c r="C3678" t="s">
        <v>710</v>
      </c>
      <c r="D3678">
        <v>1</v>
      </c>
      <c r="E3678">
        <v>8</v>
      </c>
      <c r="F3678">
        <v>30478</v>
      </c>
      <c r="G3678">
        <v>35030478</v>
      </c>
      <c r="H3678" t="s">
        <v>17762</v>
      </c>
      <c r="I3678">
        <v>425</v>
      </c>
      <c r="J3678" t="s">
        <v>17581</v>
      </c>
      <c r="K3678" t="s">
        <v>91</v>
      </c>
      <c r="L3678">
        <v>1</v>
      </c>
      <c r="M3678" t="s">
        <v>17582</v>
      </c>
      <c r="N3678">
        <v>16340000</v>
      </c>
      <c r="O3678" t="s">
        <v>102</v>
      </c>
      <c r="P3678" t="s">
        <v>17763</v>
      </c>
      <c r="Q3678" t="s">
        <v>127</v>
      </c>
      <c r="R3678">
        <v>18</v>
      </c>
      <c r="S3678">
        <v>36031146</v>
      </c>
      <c r="T3678">
        <v>36031204</v>
      </c>
      <c r="U3678" t="s">
        <v>17764</v>
      </c>
      <c r="V3678">
        <v>1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58</v>
      </c>
      <c r="AE3678" s="2">
        <v>57</v>
      </c>
      <c r="AF3678" s="2">
        <v>59</v>
      </c>
      <c r="AG3678" s="2">
        <v>40</v>
      </c>
      <c r="AH3678" s="2">
        <v>33</v>
      </c>
      <c r="AI3678" s="2">
        <v>27</v>
      </c>
      <c r="AJ3678" s="2">
        <v>40</v>
      </c>
      <c r="AK3678" s="2">
        <v>0</v>
      </c>
      <c r="AL3678" s="2">
        <v>0</v>
      </c>
      <c r="AM3678" s="2">
        <v>0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0</v>
      </c>
      <c r="AU3678" s="2">
        <v>0</v>
      </c>
      <c r="AV3678" s="2">
        <v>0</v>
      </c>
      <c r="AW3678" s="2">
        <v>0</v>
      </c>
      <c r="AX3678" s="2">
        <v>0</v>
      </c>
      <c r="AY3678" s="2">
        <v>0</v>
      </c>
      <c r="AZ3678" s="2">
        <v>0</v>
      </c>
      <c r="BA3678" s="2">
        <v>0</v>
      </c>
      <c r="BB3678" s="2">
        <v>0</v>
      </c>
      <c r="BC3678" s="2">
        <v>0</v>
      </c>
      <c r="BD3678" s="2">
        <v>0</v>
      </c>
      <c r="BE3678" s="2">
        <v>0</v>
      </c>
      <c r="BF3678" s="2">
        <v>0</v>
      </c>
      <c r="BG3678" s="2">
        <v>0</v>
      </c>
      <c r="BH3678" s="2">
        <v>0</v>
      </c>
      <c r="BI3678" s="2">
        <v>0</v>
      </c>
      <c r="BJ3678" s="2">
        <v>0</v>
      </c>
      <c r="BK3678" s="2">
        <v>0</v>
      </c>
      <c r="BL3678" s="2">
        <v>4</v>
      </c>
      <c r="BM3678" s="2">
        <v>2</v>
      </c>
      <c r="BN3678" s="2">
        <v>3</v>
      </c>
      <c r="BO3678" s="2">
        <v>3</v>
      </c>
      <c r="BP3678" s="2">
        <v>1</v>
      </c>
      <c r="BQ3678" s="2">
        <v>2</v>
      </c>
      <c r="BR3678" s="2">
        <v>2</v>
      </c>
      <c r="BS3678" s="2">
        <v>0</v>
      </c>
      <c r="BT3678" s="2">
        <v>0</v>
      </c>
      <c r="BU3678" s="2">
        <v>0</v>
      </c>
      <c r="BV3678" s="2">
        <v>0</v>
      </c>
      <c r="BW3678" s="2">
        <v>0</v>
      </c>
      <c r="BX3678" s="2">
        <v>0</v>
      </c>
      <c r="BY3678" s="2">
        <v>0</v>
      </c>
      <c r="BZ3678" s="2">
        <v>0</v>
      </c>
      <c r="CA3678" s="2">
        <v>0</v>
      </c>
      <c r="CB3678" s="2">
        <v>0</v>
      </c>
      <c r="CC3678" s="2">
        <v>0</v>
      </c>
      <c r="CD3678" s="2">
        <v>0</v>
      </c>
      <c r="CE3678" s="2">
        <v>0</v>
      </c>
      <c r="CF3678" s="2">
        <v>0</v>
      </c>
      <c r="CG3678" s="2">
        <v>0</v>
      </c>
      <c r="CH3678" s="2">
        <v>0</v>
      </c>
      <c r="CI3678" s="2">
        <v>0</v>
      </c>
      <c r="CJ3678" s="2">
        <v>0</v>
      </c>
      <c r="CK3678" s="2">
        <v>0</v>
      </c>
      <c r="CL3678" s="2">
        <v>0</v>
      </c>
    </row>
    <row r="3679" spans="1:90" x14ac:dyDescent="0.25">
      <c r="A3679" t="s">
        <v>115</v>
      </c>
      <c r="B3679">
        <v>20804</v>
      </c>
      <c r="C3679" t="s">
        <v>710</v>
      </c>
      <c r="D3679">
        <v>1</v>
      </c>
      <c r="E3679">
        <v>10</v>
      </c>
      <c r="F3679">
        <v>395365</v>
      </c>
      <c r="G3679">
        <v>35395365</v>
      </c>
      <c r="H3679" t="s">
        <v>6001</v>
      </c>
      <c r="I3679">
        <v>226</v>
      </c>
      <c r="J3679" t="s">
        <v>5380</v>
      </c>
      <c r="K3679" t="s">
        <v>6002</v>
      </c>
      <c r="L3679">
        <v>1</v>
      </c>
      <c r="M3679" t="s">
        <v>5380</v>
      </c>
      <c r="N3679">
        <v>16290000</v>
      </c>
      <c r="O3679" t="s">
        <v>5429</v>
      </c>
      <c r="P3679" t="s">
        <v>6003</v>
      </c>
      <c r="Q3679" t="s">
        <v>127</v>
      </c>
      <c r="R3679">
        <v>18</v>
      </c>
      <c r="S3679">
        <v>36920217</v>
      </c>
      <c r="U3679" t="s">
        <v>6004</v>
      </c>
      <c r="V3679">
        <v>2</v>
      </c>
      <c r="W3679" s="2">
        <v>0</v>
      </c>
      <c r="X3679" s="2">
        <v>4</v>
      </c>
      <c r="Y3679" s="2">
        <v>2</v>
      </c>
      <c r="Z3679" s="2">
        <v>3</v>
      </c>
      <c r="AA3679" s="2">
        <v>4</v>
      </c>
      <c r="AB3679" s="2">
        <v>1</v>
      </c>
      <c r="AC3679" s="2">
        <v>2</v>
      </c>
      <c r="AD3679" s="2">
        <v>2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0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0</v>
      </c>
      <c r="AU3679" s="2">
        <v>0</v>
      </c>
      <c r="AV3679" s="2">
        <v>0</v>
      </c>
      <c r="AW3679" s="2">
        <v>0</v>
      </c>
      <c r="AX3679" s="2">
        <v>0</v>
      </c>
      <c r="AY3679" s="2">
        <v>0</v>
      </c>
      <c r="AZ3679" s="2">
        <v>0</v>
      </c>
      <c r="BA3679" s="2">
        <v>0</v>
      </c>
      <c r="BB3679" s="2">
        <v>0</v>
      </c>
      <c r="BC3679" s="2">
        <v>0</v>
      </c>
      <c r="BD3679" s="2">
        <v>0</v>
      </c>
      <c r="BE3679" s="2">
        <v>0</v>
      </c>
      <c r="BF3679" s="2">
        <v>1</v>
      </c>
      <c r="BG3679" s="2">
        <v>1</v>
      </c>
      <c r="BH3679" s="2">
        <v>1</v>
      </c>
      <c r="BI3679" s="2">
        <v>1</v>
      </c>
      <c r="BJ3679" s="2">
        <v>1</v>
      </c>
      <c r="BK3679" s="2">
        <v>1</v>
      </c>
      <c r="BL3679" s="2">
        <v>1</v>
      </c>
      <c r="BM3679" s="2">
        <v>0</v>
      </c>
      <c r="BN3679" s="2">
        <v>0</v>
      </c>
      <c r="BO3679" s="2">
        <v>0</v>
      </c>
      <c r="BP3679" s="2">
        <v>0</v>
      </c>
      <c r="BQ3679" s="2">
        <v>0</v>
      </c>
      <c r="BR3679" s="2">
        <v>0</v>
      </c>
      <c r="BS3679" s="2">
        <v>0</v>
      </c>
      <c r="BT3679" s="2">
        <v>0</v>
      </c>
      <c r="BU3679" s="2">
        <v>0</v>
      </c>
      <c r="BV3679" s="2">
        <v>0</v>
      </c>
      <c r="BW3679" s="2">
        <v>0</v>
      </c>
      <c r="BX3679" s="2">
        <v>0</v>
      </c>
      <c r="BY3679" s="2">
        <v>0</v>
      </c>
      <c r="BZ3679" s="2">
        <v>0</v>
      </c>
      <c r="CA3679" s="2">
        <v>0</v>
      </c>
      <c r="CB3679" s="2">
        <v>0</v>
      </c>
      <c r="CC3679" s="2">
        <v>0</v>
      </c>
      <c r="CD3679" s="2">
        <v>0</v>
      </c>
      <c r="CE3679" s="2">
        <v>0</v>
      </c>
      <c r="CF3679" s="2">
        <v>0</v>
      </c>
      <c r="CG3679" s="2">
        <v>0</v>
      </c>
      <c r="CH3679" s="2">
        <v>0</v>
      </c>
      <c r="CI3679" s="2">
        <v>0</v>
      </c>
      <c r="CJ3679" s="2">
        <v>0</v>
      </c>
      <c r="CK3679" s="2">
        <v>0</v>
      </c>
      <c r="CL3679" s="2">
        <v>0</v>
      </c>
    </row>
    <row r="3680" spans="1:90" x14ac:dyDescent="0.25">
      <c r="A3680" t="s">
        <v>115</v>
      </c>
      <c r="B3680">
        <v>20804</v>
      </c>
      <c r="C3680" t="s">
        <v>710</v>
      </c>
      <c r="D3680">
        <v>1</v>
      </c>
      <c r="E3680">
        <v>8</v>
      </c>
      <c r="F3680">
        <v>919111</v>
      </c>
      <c r="G3680">
        <v>35919111</v>
      </c>
      <c r="H3680" t="s">
        <v>13351</v>
      </c>
      <c r="I3680">
        <v>521</v>
      </c>
      <c r="J3680" t="s">
        <v>710</v>
      </c>
      <c r="K3680" t="s">
        <v>13352</v>
      </c>
      <c r="L3680">
        <v>1</v>
      </c>
      <c r="M3680" t="s">
        <v>710</v>
      </c>
      <c r="N3680">
        <v>16300000</v>
      </c>
      <c r="O3680" t="s">
        <v>92</v>
      </c>
      <c r="P3680" t="s">
        <v>13353</v>
      </c>
      <c r="Q3680" t="s">
        <v>13354</v>
      </c>
      <c r="R3680">
        <v>18</v>
      </c>
      <c r="S3680">
        <v>36524893</v>
      </c>
      <c r="T3680">
        <v>36525571</v>
      </c>
      <c r="U3680" t="s">
        <v>13355</v>
      </c>
      <c r="V3680">
        <v>1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30</v>
      </c>
      <c r="AE3680" s="2">
        <v>47</v>
      </c>
      <c r="AF3680" s="2">
        <v>44</v>
      </c>
      <c r="AG3680" s="2">
        <v>37</v>
      </c>
      <c r="AH3680" s="2">
        <v>42</v>
      </c>
      <c r="AI3680" s="2">
        <v>22</v>
      </c>
      <c r="AJ3680" s="2">
        <v>20</v>
      </c>
      <c r="AK3680" s="2">
        <v>0</v>
      </c>
      <c r="AL3680" s="2">
        <v>0</v>
      </c>
      <c r="AM3680" s="2">
        <v>0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0</v>
      </c>
      <c r="AU3680" s="2">
        <v>0</v>
      </c>
      <c r="AV3680" s="2">
        <v>0</v>
      </c>
      <c r="AW3680" s="2">
        <v>0</v>
      </c>
      <c r="AX3680" s="2">
        <v>0</v>
      </c>
      <c r="AY3680" s="2">
        <v>0</v>
      </c>
      <c r="AZ3680" s="2">
        <v>0</v>
      </c>
      <c r="BA3680" s="2">
        <v>0</v>
      </c>
      <c r="BB3680" s="2">
        <v>0</v>
      </c>
      <c r="BC3680" s="2">
        <v>84</v>
      </c>
      <c r="BD3680" s="2">
        <v>0</v>
      </c>
      <c r="BE3680" s="2">
        <v>0</v>
      </c>
      <c r="BF3680" s="2">
        <v>0</v>
      </c>
      <c r="BG3680" s="2">
        <v>0</v>
      </c>
      <c r="BH3680" s="2">
        <v>0</v>
      </c>
      <c r="BI3680" s="2">
        <v>0</v>
      </c>
      <c r="BJ3680" s="2">
        <v>0</v>
      </c>
      <c r="BK3680" s="2">
        <v>0</v>
      </c>
      <c r="BL3680" s="2">
        <v>2</v>
      </c>
      <c r="BM3680" s="2">
        <v>4</v>
      </c>
      <c r="BN3680" s="2">
        <v>4</v>
      </c>
      <c r="BO3680" s="2">
        <v>2</v>
      </c>
      <c r="BP3680" s="2">
        <v>3</v>
      </c>
      <c r="BQ3680" s="2">
        <v>2</v>
      </c>
      <c r="BR3680" s="2">
        <v>1</v>
      </c>
      <c r="BS3680" s="2">
        <v>0</v>
      </c>
      <c r="BT3680" s="2">
        <v>0</v>
      </c>
      <c r="BU3680" s="2">
        <v>0</v>
      </c>
      <c r="BV3680" s="2">
        <v>0</v>
      </c>
      <c r="BW3680" s="2">
        <v>0</v>
      </c>
      <c r="BX3680" s="2">
        <v>0</v>
      </c>
      <c r="BY3680" s="2">
        <v>0</v>
      </c>
      <c r="BZ3680" s="2">
        <v>0</v>
      </c>
      <c r="CA3680" s="2">
        <v>0</v>
      </c>
      <c r="CB3680" s="2">
        <v>0</v>
      </c>
      <c r="CC3680" s="2">
        <v>0</v>
      </c>
      <c r="CD3680" s="2">
        <v>0</v>
      </c>
      <c r="CE3680" s="2">
        <v>0</v>
      </c>
      <c r="CF3680" s="2">
        <v>0</v>
      </c>
      <c r="CG3680" s="2">
        <v>0</v>
      </c>
      <c r="CH3680" s="2">
        <v>0</v>
      </c>
      <c r="CI3680" s="2">
        <v>0</v>
      </c>
      <c r="CJ3680" s="2">
        <v>0</v>
      </c>
      <c r="CK3680" s="2">
        <v>8</v>
      </c>
      <c r="CL3680" s="2">
        <v>0</v>
      </c>
    </row>
    <row r="3681" spans="1:90" x14ac:dyDescent="0.25">
      <c r="A3681" t="s">
        <v>115</v>
      </c>
      <c r="B3681">
        <v>20804</v>
      </c>
      <c r="C3681" t="s">
        <v>710</v>
      </c>
      <c r="D3681">
        <v>1</v>
      </c>
      <c r="E3681">
        <v>8</v>
      </c>
      <c r="F3681">
        <v>30387</v>
      </c>
      <c r="G3681">
        <v>35030387</v>
      </c>
      <c r="H3681" t="s">
        <v>7077</v>
      </c>
      <c r="I3681">
        <v>200</v>
      </c>
      <c r="J3681" t="s">
        <v>3203</v>
      </c>
      <c r="K3681" t="s">
        <v>91</v>
      </c>
      <c r="L3681">
        <v>1</v>
      </c>
      <c r="M3681" t="s">
        <v>3203</v>
      </c>
      <c r="N3681">
        <v>16350000</v>
      </c>
      <c r="O3681" t="s">
        <v>92</v>
      </c>
      <c r="P3681" t="s">
        <v>5775</v>
      </c>
      <c r="Q3681">
        <v>143</v>
      </c>
      <c r="R3681">
        <v>18</v>
      </c>
      <c r="S3681">
        <v>36551227</v>
      </c>
      <c r="T3681">
        <v>36551387</v>
      </c>
      <c r="U3681" t="s">
        <v>7078</v>
      </c>
      <c r="V3681">
        <v>1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96</v>
      </c>
      <c r="AE3681" s="2">
        <v>85</v>
      </c>
      <c r="AF3681" s="2">
        <v>95</v>
      </c>
      <c r="AG3681" s="2">
        <v>94</v>
      </c>
      <c r="AH3681" s="2">
        <v>68</v>
      </c>
      <c r="AI3681" s="2">
        <v>74</v>
      </c>
      <c r="AJ3681" s="2">
        <v>65</v>
      </c>
      <c r="AK3681" s="2">
        <v>0</v>
      </c>
      <c r="AL3681" s="2">
        <v>0</v>
      </c>
      <c r="AM3681" s="2">
        <v>0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0</v>
      </c>
      <c r="AU3681" s="2">
        <v>0</v>
      </c>
      <c r="AV3681" s="2">
        <v>0</v>
      </c>
      <c r="AW3681" s="2">
        <v>0</v>
      </c>
      <c r="AX3681" s="2">
        <v>0</v>
      </c>
      <c r="AY3681" s="2">
        <v>0</v>
      </c>
      <c r="AZ3681" s="2">
        <v>0</v>
      </c>
      <c r="BA3681" s="2">
        <v>0</v>
      </c>
      <c r="BB3681" s="2">
        <v>0</v>
      </c>
      <c r="BC3681" s="2">
        <v>57</v>
      </c>
      <c r="BD3681" s="2">
        <v>0</v>
      </c>
      <c r="BE3681" s="2">
        <v>0</v>
      </c>
      <c r="BF3681" s="2">
        <v>0</v>
      </c>
      <c r="BG3681" s="2">
        <v>0</v>
      </c>
      <c r="BH3681" s="2">
        <v>0</v>
      </c>
      <c r="BI3681" s="2">
        <v>0</v>
      </c>
      <c r="BJ3681" s="2">
        <v>0</v>
      </c>
      <c r="BK3681" s="2">
        <v>0</v>
      </c>
      <c r="BL3681" s="2">
        <v>5</v>
      </c>
      <c r="BM3681" s="2">
        <v>5</v>
      </c>
      <c r="BN3681" s="2">
        <v>5</v>
      </c>
      <c r="BO3681" s="2">
        <v>4</v>
      </c>
      <c r="BP3681" s="2">
        <v>4</v>
      </c>
      <c r="BQ3681" s="2">
        <v>4</v>
      </c>
      <c r="BR3681" s="2">
        <v>4</v>
      </c>
      <c r="BS3681" s="2">
        <v>0</v>
      </c>
      <c r="BT3681" s="2">
        <v>0</v>
      </c>
      <c r="BU3681" s="2">
        <v>0</v>
      </c>
      <c r="BV3681" s="2">
        <v>0</v>
      </c>
      <c r="BW3681" s="2">
        <v>0</v>
      </c>
      <c r="BX3681" s="2">
        <v>0</v>
      </c>
      <c r="BY3681" s="2">
        <v>0</v>
      </c>
      <c r="BZ3681" s="2">
        <v>0</v>
      </c>
      <c r="CA3681" s="2">
        <v>0</v>
      </c>
      <c r="CB3681" s="2">
        <v>0</v>
      </c>
      <c r="CC3681" s="2">
        <v>0</v>
      </c>
      <c r="CD3681" s="2">
        <v>0</v>
      </c>
      <c r="CE3681" s="2">
        <v>0</v>
      </c>
      <c r="CF3681" s="2">
        <v>0</v>
      </c>
      <c r="CG3681" s="2">
        <v>0</v>
      </c>
      <c r="CH3681" s="2">
        <v>0</v>
      </c>
      <c r="CI3681" s="2">
        <v>0</v>
      </c>
      <c r="CJ3681" s="2">
        <v>0</v>
      </c>
      <c r="CK3681" s="2">
        <v>4</v>
      </c>
      <c r="CL3681" s="2">
        <v>0</v>
      </c>
    </row>
    <row r="3682" spans="1:90" x14ac:dyDescent="0.25">
      <c r="A3682" t="s">
        <v>115</v>
      </c>
      <c r="B3682">
        <v>20804</v>
      </c>
      <c r="C3682" t="s">
        <v>710</v>
      </c>
      <c r="D3682">
        <v>1</v>
      </c>
      <c r="E3682">
        <v>8</v>
      </c>
      <c r="F3682">
        <v>30512</v>
      </c>
      <c r="G3682">
        <v>35030512</v>
      </c>
      <c r="H3682" t="s">
        <v>5379</v>
      </c>
      <c r="I3682">
        <v>226</v>
      </c>
      <c r="J3682" t="s">
        <v>5380</v>
      </c>
      <c r="K3682" t="s">
        <v>91</v>
      </c>
      <c r="L3682">
        <v>1</v>
      </c>
      <c r="M3682" t="s">
        <v>5380</v>
      </c>
      <c r="N3682">
        <v>16290000</v>
      </c>
      <c r="P3682" t="s">
        <v>5381</v>
      </c>
      <c r="Q3682">
        <v>779</v>
      </c>
      <c r="R3682">
        <v>18</v>
      </c>
      <c r="S3682">
        <v>36921145</v>
      </c>
      <c r="T3682">
        <v>36921162</v>
      </c>
      <c r="U3682" t="s">
        <v>5382</v>
      </c>
      <c r="V3682">
        <v>1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68</v>
      </c>
      <c r="AE3682" s="2">
        <v>58</v>
      </c>
      <c r="AF3682" s="2">
        <v>42</v>
      </c>
      <c r="AG3682" s="2">
        <v>64</v>
      </c>
      <c r="AH3682" s="2">
        <v>53</v>
      </c>
      <c r="AI3682" s="2">
        <v>53</v>
      </c>
      <c r="AJ3682" s="2">
        <v>65</v>
      </c>
      <c r="AK3682" s="2">
        <v>0</v>
      </c>
      <c r="AL3682" s="2">
        <v>0</v>
      </c>
      <c r="AM3682" s="2">
        <v>0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0</v>
      </c>
      <c r="AU3682" s="2">
        <v>0</v>
      </c>
      <c r="AV3682" s="2">
        <v>0</v>
      </c>
      <c r="AW3682" s="2">
        <v>0</v>
      </c>
      <c r="AX3682" s="2">
        <v>0</v>
      </c>
      <c r="AY3682" s="2">
        <v>0</v>
      </c>
      <c r="AZ3682" s="2">
        <v>0</v>
      </c>
      <c r="BA3682" s="2">
        <v>0</v>
      </c>
      <c r="BB3682" s="2">
        <v>0</v>
      </c>
      <c r="BC3682" s="2">
        <v>0</v>
      </c>
      <c r="BD3682" s="2">
        <v>0</v>
      </c>
      <c r="BE3682" s="2">
        <v>0</v>
      </c>
      <c r="BF3682" s="2">
        <v>0</v>
      </c>
      <c r="BG3682" s="2">
        <v>0</v>
      </c>
      <c r="BH3682" s="2">
        <v>0</v>
      </c>
      <c r="BI3682" s="2">
        <v>0</v>
      </c>
      <c r="BJ3682" s="2">
        <v>0</v>
      </c>
      <c r="BK3682" s="2">
        <v>0</v>
      </c>
      <c r="BL3682" s="2">
        <v>3</v>
      </c>
      <c r="BM3682" s="2">
        <v>3</v>
      </c>
      <c r="BN3682" s="2">
        <v>4</v>
      </c>
      <c r="BO3682" s="2">
        <v>3</v>
      </c>
      <c r="BP3682" s="2">
        <v>3</v>
      </c>
      <c r="BQ3682" s="2">
        <v>4</v>
      </c>
      <c r="BR3682" s="2">
        <v>4</v>
      </c>
      <c r="BS3682" s="2">
        <v>0</v>
      </c>
      <c r="BT3682" s="2">
        <v>0</v>
      </c>
      <c r="BU3682" s="2">
        <v>0</v>
      </c>
      <c r="BV3682" s="2">
        <v>0</v>
      </c>
      <c r="BW3682" s="2">
        <v>0</v>
      </c>
      <c r="BX3682" s="2">
        <v>0</v>
      </c>
      <c r="BY3682" s="2">
        <v>0</v>
      </c>
      <c r="BZ3682" s="2">
        <v>0</v>
      </c>
      <c r="CA3682" s="2">
        <v>0</v>
      </c>
      <c r="CB3682" s="2">
        <v>0</v>
      </c>
      <c r="CC3682" s="2">
        <v>0</v>
      </c>
      <c r="CD3682" s="2">
        <v>0</v>
      </c>
      <c r="CE3682" s="2">
        <v>0</v>
      </c>
      <c r="CF3682" s="2">
        <v>0</v>
      </c>
      <c r="CG3682" s="2">
        <v>0</v>
      </c>
      <c r="CH3682" s="2">
        <v>0</v>
      </c>
      <c r="CI3682" s="2">
        <v>0</v>
      </c>
      <c r="CJ3682" s="2">
        <v>0</v>
      </c>
      <c r="CK3682" s="2">
        <v>0</v>
      </c>
      <c r="CL3682" s="2">
        <v>0</v>
      </c>
    </row>
    <row r="3683" spans="1:90" x14ac:dyDescent="0.25">
      <c r="A3683" t="s">
        <v>115</v>
      </c>
      <c r="B3683">
        <v>20804</v>
      </c>
      <c r="C3683" t="s">
        <v>710</v>
      </c>
      <c r="D3683">
        <v>1</v>
      </c>
      <c r="E3683">
        <v>8</v>
      </c>
      <c r="F3683">
        <v>30296</v>
      </c>
      <c r="G3683">
        <v>35030296</v>
      </c>
      <c r="H3683" t="s">
        <v>16274</v>
      </c>
      <c r="I3683">
        <v>521</v>
      </c>
      <c r="J3683" t="s">
        <v>710</v>
      </c>
      <c r="K3683" t="s">
        <v>91</v>
      </c>
      <c r="L3683">
        <v>1</v>
      </c>
      <c r="M3683" t="s">
        <v>710</v>
      </c>
      <c r="N3683">
        <v>16300000</v>
      </c>
      <c r="O3683" t="s">
        <v>92</v>
      </c>
      <c r="P3683" t="s">
        <v>16275</v>
      </c>
      <c r="Q3683">
        <v>36</v>
      </c>
      <c r="R3683">
        <v>18</v>
      </c>
      <c r="S3683">
        <v>36520889</v>
      </c>
      <c r="T3683">
        <v>36525523</v>
      </c>
      <c r="U3683" t="s">
        <v>16276</v>
      </c>
      <c r="V3683">
        <v>1</v>
      </c>
      <c r="W3683" s="2">
        <v>0</v>
      </c>
      <c r="X3683" s="2">
        <v>0</v>
      </c>
      <c r="Y3683" s="2">
        <v>53</v>
      </c>
      <c r="Z3683" s="2">
        <v>49</v>
      </c>
      <c r="AA3683" s="2">
        <v>51</v>
      </c>
      <c r="AB3683" s="2">
        <v>47</v>
      </c>
      <c r="AC3683" s="2">
        <v>56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0</v>
      </c>
      <c r="AU3683" s="2">
        <v>0</v>
      </c>
      <c r="AV3683" s="2">
        <v>0</v>
      </c>
      <c r="AW3683" s="2">
        <v>0</v>
      </c>
      <c r="AX3683" s="2">
        <v>0</v>
      </c>
      <c r="AY3683" s="2">
        <v>0</v>
      </c>
      <c r="AZ3683" s="2">
        <v>0</v>
      </c>
      <c r="BA3683" s="2">
        <v>0</v>
      </c>
      <c r="BB3683" s="2">
        <v>0</v>
      </c>
      <c r="BC3683" s="2">
        <v>20</v>
      </c>
      <c r="BD3683" s="2">
        <v>20</v>
      </c>
      <c r="BE3683" s="2">
        <v>0</v>
      </c>
      <c r="BF3683" s="2">
        <v>0</v>
      </c>
      <c r="BG3683" s="2">
        <v>2</v>
      </c>
      <c r="BH3683" s="2">
        <v>3</v>
      </c>
      <c r="BI3683" s="2">
        <v>4</v>
      </c>
      <c r="BJ3683" s="2">
        <v>4</v>
      </c>
      <c r="BK3683" s="2">
        <v>4</v>
      </c>
      <c r="BL3683" s="2">
        <v>0</v>
      </c>
      <c r="BM3683" s="2">
        <v>0</v>
      </c>
      <c r="BN3683" s="2">
        <v>0</v>
      </c>
      <c r="BO3683" s="2">
        <v>0</v>
      </c>
      <c r="BP3683" s="2">
        <v>0</v>
      </c>
      <c r="BQ3683" s="2">
        <v>0</v>
      </c>
      <c r="BR3683" s="2">
        <v>0</v>
      </c>
      <c r="BS3683" s="2">
        <v>0</v>
      </c>
      <c r="BT3683" s="2">
        <v>0</v>
      </c>
      <c r="BU3683" s="2">
        <v>0</v>
      </c>
      <c r="BV3683" s="2">
        <v>0</v>
      </c>
      <c r="BW3683" s="2">
        <v>0</v>
      </c>
      <c r="BX3683" s="2">
        <v>0</v>
      </c>
      <c r="BY3683" s="2">
        <v>0</v>
      </c>
      <c r="BZ3683" s="2">
        <v>0</v>
      </c>
      <c r="CA3683" s="2">
        <v>0</v>
      </c>
      <c r="CB3683" s="2">
        <v>0</v>
      </c>
      <c r="CC3683" s="2">
        <v>0</v>
      </c>
      <c r="CD3683" s="2">
        <v>0</v>
      </c>
      <c r="CE3683" s="2">
        <v>0</v>
      </c>
      <c r="CF3683" s="2">
        <v>0</v>
      </c>
      <c r="CG3683" s="2">
        <v>0</v>
      </c>
      <c r="CH3683" s="2">
        <v>0</v>
      </c>
      <c r="CI3683" s="2">
        <v>0</v>
      </c>
      <c r="CJ3683" s="2">
        <v>0</v>
      </c>
      <c r="CK3683" s="2">
        <v>1</v>
      </c>
      <c r="CL3683" s="2">
        <v>4</v>
      </c>
    </row>
    <row r="3684" spans="1:90" x14ac:dyDescent="0.25">
      <c r="A3684" t="s">
        <v>115</v>
      </c>
      <c r="B3684">
        <v>20804</v>
      </c>
      <c r="C3684" t="s">
        <v>710</v>
      </c>
      <c r="D3684">
        <v>1</v>
      </c>
      <c r="E3684">
        <v>8</v>
      </c>
      <c r="F3684">
        <v>913868</v>
      </c>
      <c r="G3684">
        <v>35913868</v>
      </c>
      <c r="H3684" t="s">
        <v>7541</v>
      </c>
      <c r="I3684">
        <v>521</v>
      </c>
      <c r="J3684" t="s">
        <v>710</v>
      </c>
      <c r="K3684" t="s">
        <v>711</v>
      </c>
      <c r="L3684">
        <v>1</v>
      </c>
      <c r="M3684" t="s">
        <v>710</v>
      </c>
      <c r="N3684">
        <v>16300000</v>
      </c>
      <c r="O3684" t="s">
        <v>92</v>
      </c>
      <c r="P3684" t="s">
        <v>7542</v>
      </c>
      <c r="Q3684">
        <v>40</v>
      </c>
      <c r="R3684">
        <v>18</v>
      </c>
      <c r="S3684">
        <v>36524934</v>
      </c>
      <c r="T3684">
        <v>36525551</v>
      </c>
      <c r="U3684" t="s">
        <v>7543</v>
      </c>
      <c r="V3684">
        <v>1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106</v>
      </c>
      <c r="AE3684" s="2">
        <v>135</v>
      </c>
      <c r="AF3684" s="2">
        <v>106</v>
      </c>
      <c r="AG3684" s="2">
        <v>96</v>
      </c>
      <c r="AH3684" s="2">
        <v>101</v>
      </c>
      <c r="AI3684" s="2">
        <v>81</v>
      </c>
      <c r="AJ3684" s="2">
        <v>79</v>
      </c>
      <c r="AK3684" s="2">
        <v>0</v>
      </c>
      <c r="AL3684" s="2">
        <v>0</v>
      </c>
      <c r="AM3684" s="2">
        <v>0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0</v>
      </c>
      <c r="AU3684" s="2">
        <v>0</v>
      </c>
      <c r="AV3684" s="2">
        <v>0</v>
      </c>
      <c r="AW3684" s="2">
        <v>0</v>
      </c>
      <c r="AX3684" s="2">
        <v>0</v>
      </c>
      <c r="AY3684" s="2">
        <v>0</v>
      </c>
      <c r="AZ3684" s="2">
        <v>0</v>
      </c>
      <c r="BA3684" s="2">
        <v>0</v>
      </c>
      <c r="BB3684" s="2">
        <v>0</v>
      </c>
      <c r="BC3684" s="2">
        <v>137</v>
      </c>
      <c r="BD3684" s="2">
        <v>27</v>
      </c>
      <c r="BE3684" s="2">
        <v>0</v>
      </c>
      <c r="BF3684" s="2">
        <v>0</v>
      </c>
      <c r="BG3684" s="2">
        <v>0</v>
      </c>
      <c r="BH3684" s="2">
        <v>0</v>
      </c>
      <c r="BI3684" s="2">
        <v>0</v>
      </c>
      <c r="BJ3684" s="2">
        <v>0</v>
      </c>
      <c r="BK3684" s="2">
        <v>0</v>
      </c>
      <c r="BL3684" s="2">
        <v>8</v>
      </c>
      <c r="BM3684" s="2">
        <v>8</v>
      </c>
      <c r="BN3684" s="2">
        <v>6</v>
      </c>
      <c r="BO3684" s="2">
        <v>5</v>
      </c>
      <c r="BP3684" s="2">
        <v>6</v>
      </c>
      <c r="BQ3684" s="2">
        <v>4</v>
      </c>
      <c r="BR3684" s="2">
        <v>4</v>
      </c>
      <c r="BS3684" s="2">
        <v>0</v>
      </c>
      <c r="BT3684" s="2">
        <v>0</v>
      </c>
      <c r="BU3684" s="2">
        <v>0</v>
      </c>
      <c r="BV3684" s="2">
        <v>0</v>
      </c>
      <c r="BW3684" s="2">
        <v>0</v>
      </c>
      <c r="BX3684" s="2">
        <v>0</v>
      </c>
      <c r="BY3684" s="2">
        <v>0</v>
      </c>
      <c r="BZ3684" s="2">
        <v>0</v>
      </c>
      <c r="CA3684" s="2">
        <v>0</v>
      </c>
      <c r="CB3684" s="2">
        <v>0</v>
      </c>
      <c r="CC3684" s="2">
        <v>0</v>
      </c>
      <c r="CD3684" s="2">
        <v>0</v>
      </c>
      <c r="CE3684" s="2">
        <v>0</v>
      </c>
      <c r="CF3684" s="2">
        <v>0</v>
      </c>
      <c r="CG3684" s="2">
        <v>0</v>
      </c>
      <c r="CH3684" s="2">
        <v>0</v>
      </c>
      <c r="CI3684" s="2">
        <v>0</v>
      </c>
      <c r="CJ3684" s="2">
        <v>0</v>
      </c>
      <c r="CK3684" s="2">
        <v>11</v>
      </c>
      <c r="CL3684" s="2">
        <v>6</v>
      </c>
    </row>
    <row r="3685" spans="1:90" x14ac:dyDescent="0.25">
      <c r="A3685" t="s">
        <v>115</v>
      </c>
      <c r="B3685">
        <v>20804</v>
      </c>
      <c r="C3685" t="s">
        <v>710</v>
      </c>
      <c r="D3685">
        <v>1</v>
      </c>
      <c r="E3685">
        <v>8</v>
      </c>
      <c r="F3685">
        <v>30454</v>
      </c>
      <c r="G3685">
        <v>35030454</v>
      </c>
      <c r="H3685" t="s">
        <v>4483</v>
      </c>
      <c r="I3685">
        <v>632</v>
      </c>
      <c r="J3685" t="s">
        <v>4484</v>
      </c>
      <c r="K3685" t="s">
        <v>91</v>
      </c>
      <c r="L3685">
        <v>1</v>
      </c>
      <c r="M3685" t="s">
        <v>4484</v>
      </c>
      <c r="N3685">
        <v>16240000</v>
      </c>
      <c r="P3685" t="s">
        <v>4485</v>
      </c>
      <c r="Q3685">
        <v>350</v>
      </c>
      <c r="R3685">
        <v>18</v>
      </c>
      <c r="S3685">
        <v>36051223</v>
      </c>
      <c r="T3685">
        <v>36051272</v>
      </c>
      <c r="U3685" t="s">
        <v>4486</v>
      </c>
      <c r="V3685">
        <v>1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54</v>
      </c>
      <c r="AE3685" s="2">
        <v>52</v>
      </c>
      <c r="AF3685" s="2">
        <v>26</v>
      </c>
      <c r="AG3685" s="2">
        <v>48</v>
      </c>
      <c r="AH3685" s="2">
        <v>68</v>
      </c>
      <c r="AI3685" s="2">
        <v>44</v>
      </c>
      <c r="AJ3685" s="2">
        <v>46</v>
      </c>
      <c r="AK3685" s="2">
        <v>0</v>
      </c>
      <c r="AL3685" s="2">
        <v>0</v>
      </c>
      <c r="AM3685" s="2">
        <v>0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0</v>
      </c>
      <c r="AU3685" s="2">
        <v>0</v>
      </c>
      <c r="AV3685" s="2">
        <v>0</v>
      </c>
      <c r="AW3685" s="2">
        <v>0</v>
      </c>
      <c r="AX3685" s="2">
        <v>0</v>
      </c>
      <c r="AY3685" s="2">
        <v>0</v>
      </c>
      <c r="AZ3685" s="2">
        <v>0</v>
      </c>
      <c r="BA3685" s="2">
        <v>0</v>
      </c>
      <c r="BB3685" s="2">
        <v>0</v>
      </c>
      <c r="BC3685" s="2">
        <v>0</v>
      </c>
      <c r="BD3685" s="2">
        <v>3</v>
      </c>
      <c r="BE3685" s="2">
        <v>0</v>
      </c>
      <c r="BF3685" s="2">
        <v>0</v>
      </c>
      <c r="BG3685" s="2">
        <v>0</v>
      </c>
      <c r="BH3685" s="2">
        <v>0</v>
      </c>
      <c r="BI3685" s="2">
        <v>0</v>
      </c>
      <c r="BJ3685" s="2">
        <v>0</v>
      </c>
      <c r="BK3685" s="2">
        <v>0</v>
      </c>
      <c r="BL3685" s="2">
        <v>3</v>
      </c>
      <c r="BM3685" s="2">
        <v>2</v>
      </c>
      <c r="BN3685" s="2">
        <v>2</v>
      </c>
      <c r="BO3685" s="2">
        <v>2</v>
      </c>
      <c r="BP3685" s="2">
        <v>3</v>
      </c>
      <c r="BQ3685" s="2">
        <v>3</v>
      </c>
      <c r="BR3685" s="2">
        <v>2</v>
      </c>
      <c r="BS3685" s="2">
        <v>0</v>
      </c>
      <c r="BT3685" s="2">
        <v>0</v>
      </c>
      <c r="BU3685" s="2">
        <v>0</v>
      </c>
      <c r="BV3685" s="2">
        <v>0</v>
      </c>
      <c r="BW3685" s="2">
        <v>0</v>
      </c>
      <c r="BX3685" s="2">
        <v>0</v>
      </c>
      <c r="BY3685" s="2">
        <v>0</v>
      </c>
      <c r="BZ3685" s="2">
        <v>0</v>
      </c>
      <c r="CA3685" s="2">
        <v>0</v>
      </c>
      <c r="CB3685" s="2">
        <v>0</v>
      </c>
      <c r="CC3685" s="2">
        <v>0</v>
      </c>
      <c r="CD3685" s="2">
        <v>0</v>
      </c>
      <c r="CE3685" s="2">
        <v>0</v>
      </c>
      <c r="CF3685" s="2">
        <v>0</v>
      </c>
      <c r="CG3685" s="2">
        <v>0</v>
      </c>
      <c r="CH3685" s="2">
        <v>0</v>
      </c>
      <c r="CI3685" s="2">
        <v>0</v>
      </c>
      <c r="CJ3685" s="2">
        <v>0</v>
      </c>
      <c r="CK3685" s="2">
        <v>0</v>
      </c>
      <c r="CL3685" s="2">
        <v>1</v>
      </c>
    </row>
    <row r="3686" spans="1:90" x14ac:dyDescent="0.25">
      <c r="A3686" t="s">
        <v>115</v>
      </c>
      <c r="B3686">
        <v>20804</v>
      </c>
      <c r="C3686" t="s">
        <v>710</v>
      </c>
      <c r="D3686">
        <v>1</v>
      </c>
      <c r="E3686">
        <v>8</v>
      </c>
      <c r="F3686">
        <v>30521</v>
      </c>
      <c r="G3686">
        <v>35030521</v>
      </c>
      <c r="H3686" t="s">
        <v>15225</v>
      </c>
      <c r="I3686">
        <v>267</v>
      </c>
      <c r="J3686" t="s">
        <v>1064</v>
      </c>
      <c r="K3686" t="s">
        <v>91</v>
      </c>
      <c r="L3686">
        <v>1</v>
      </c>
      <c r="M3686" t="s">
        <v>1064</v>
      </c>
      <c r="N3686">
        <v>16250000</v>
      </c>
      <c r="O3686" t="s">
        <v>92</v>
      </c>
      <c r="P3686" t="s">
        <v>4606</v>
      </c>
      <c r="Q3686">
        <v>10</v>
      </c>
      <c r="R3686">
        <v>18</v>
      </c>
      <c r="S3686">
        <v>36581114</v>
      </c>
      <c r="T3686">
        <v>36581289</v>
      </c>
      <c r="U3686" t="s">
        <v>15226</v>
      </c>
      <c r="V3686">
        <v>1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122</v>
      </c>
      <c r="AE3686" s="2">
        <v>90</v>
      </c>
      <c r="AF3686" s="2">
        <v>87</v>
      </c>
      <c r="AG3686" s="2">
        <v>98</v>
      </c>
      <c r="AH3686" s="2">
        <v>96</v>
      </c>
      <c r="AI3686" s="2">
        <v>93</v>
      </c>
      <c r="AJ3686" s="2">
        <v>100</v>
      </c>
      <c r="AK3686" s="2">
        <v>0</v>
      </c>
      <c r="AL3686" s="2">
        <v>0</v>
      </c>
      <c r="AM3686" s="2">
        <v>0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0</v>
      </c>
      <c r="AU3686" s="2">
        <v>0</v>
      </c>
      <c r="AV3686" s="2">
        <v>0</v>
      </c>
      <c r="AW3686" s="2">
        <v>0</v>
      </c>
      <c r="AX3686" s="2">
        <v>0</v>
      </c>
      <c r="AY3686" s="2">
        <v>0</v>
      </c>
      <c r="AZ3686" s="2">
        <v>0</v>
      </c>
      <c r="BA3686" s="2">
        <v>0</v>
      </c>
      <c r="BB3686" s="2">
        <v>0</v>
      </c>
      <c r="BC3686" s="2">
        <v>0</v>
      </c>
      <c r="BD3686" s="2">
        <v>2</v>
      </c>
      <c r="BE3686" s="2">
        <v>0</v>
      </c>
      <c r="BF3686" s="2">
        <v>0</v>
      </c>
      <c r="BG3686" s="2">
        <v>0</v>
      </c>
      <c r="BH3686" s="2">
        <v>0</v>
      </c>
      <c r="BI3686" s="2">
        <v>0</v>
      </c>
      <c r="BJ3686" s="2">
        <v>0</v>
      </c>
      <c r="BK3686" s="2">
        <v>0</v>
      </c>
      <c r="BL3686" s="2">
        <v>6</v>
      </c>
      <c r="BM3686" s="2">
        <v>3</v>
      </c>
      <c r="BN3686" s="2">
        <v>3</v>
      </c>
      <c r="BO3686" s="2">
        <v>5</v>
      </c>
      <c r="BP3686" s="2">
        <v>3</v>
      </c>
      <c r="BQ3686" s="2">
        <v>3</v>
      </c>
      <c r="BR3686" s="2">
        <v>3</v>
      </c>
      <c r="BS3686" s="2">
        <v>0</v>
      </c>
      <c r="BT3686" s="2">
        <v>0</v>
      </c>
      <c r="BU3686" s="2">
        <v>0</v>
      </c>
      <c r="BV3686" s="2">
        <v>0</v>
      </c>
      <c r="BW3686" s="2">
        <v>0</v>
      </c>
      <c r="BX3686" s="2">
        <v>0</v>
      </c>
      <c r="BY3686" s="2">
        <v>0</v>
      </c>
      <c r="BZ3686" s="2">
        <v>0</v>
      </c>
      <c r="CA3686" s="2">
        <v>0</v>
      </c>
      <c r="CB3686" s="2">
        <v>0</v>
      </c>
      <c r="CC3686" s="2">
        <v>0</v>
      </c>
      <c r="CD3686" s="2">
        <v>0</v>
      </c>
      <c r="CE3686" s="2">
        <v>0</v>
      </c>
      <c r="CF3686" s="2">
        <v>0</v>
      </c>
      <c r="CG3686" s="2">
        <v>0</v>
      </c>
      <c r="CH3686" s="2">
        <v>0</v>
      </c>
      <c r="CI3686" s="2">
        <v>0</v>
      </c>
      <c r="CJ3686" s="2">
        <v>0</v>
      </c>
      <c r="CK3686" s="2">
        <v>0</v>
      </c>
      <c r="CL3686" s="2">
        <v>1</v>
      </c>
    </row>
    <row r="3687" spans="1:90" x14ac:dyDescent="0.25">
      <c r="A3687" t="s">
        <v>115</v>
      </c>
      <c r="B3687">
        <v>20804</v>
      </c>
      <c r="C3687" t="s">
        <v>710</v>
      </c>
      <c r="D3687">
        <v>1</v>
      </c>
      <c r="E3687">
        <v>8</v>
      </c>
      <c r="F3687">
        <v>30348</v>
      </c>
      <c r="G3687">
        <v>35030348</v>
      </c>
      <c r="H3687" t="s">
        <v>14500</v>
      </c>
      <c r="I3687">
        <v>193</v>
      </c>
      <c r="J3687" t="s">
        <v>6825</v>
      </c>
      <c r="K3687" t="s">
        <v>91</v>
      </c>
      <c r="L3687">
        <v>1</v>
      </c>
      <c r="M3687" t="s">
        <v>6825</v>
      </c>
      <c r="N3687">
        <v>16360000</v>
      </c>
      <c r="O3687" t="s">
        <v>92</v>
      </c>
      <c r="P3687" t="s">
        <v>14501</v>
      </c>
      <c r="Q3687">
        <v>43</v>
      </c>
      <c r="R3687">
        <v>18</v>
      </c>
      <c r="S3687">
        <v>36511148</v>
      </c>
      <c r="T3687">
        <v>36511740</v>
      </c>
      <c r="U3687" t="s">
        <v>14502</v>
      </c>
      <c r="V3687">
        <v>1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138</v>
      </c>
      <c r="AE3687" s="2">
        <v>146</v>
      </c>
      <c r="AF3687" s="2">
        <v>108</v>
      </c>
      <c r="AG3687" s="2">
        <v>105</v>
      </c>
      <c r="AH3687" s="2">
        <v>117</v>
      </c>
      <c r="AI3687" s="2">
        <v>106</v>
      </c>
      <c r="AJ3687" s="2">
        <v>85</v>
      </c>
      <c r="AK3687" s="2">
        <v>0</v>
      </c>
      <c r="AL3687" s="2">
        <v>0</v>
      </c>
      <c r="AM3687" s="2">
        <v>0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0</v>
      </c>
      <c r="AU3687" s="2">
        <v>0</v>
      </c>
      <c r="AV3687" s="2">
        <v>0</v>
      </c>
      <c r="AW3687" s="2">
        <v>0</v>
      </c>
      <c r="AX3687" s="2">
        <v>0</v>
      </c>
      <c r="AY3687" s="2">
        <v>0</v>
      </c>
      <c r="AZ3687" s="2">
        <v>0</v>
      </c>
      <c r="BA3687" s="2">
        <v>0</v>
      </c>
      <c r="BB3687" s="2">
        <v>0</v>
      </c>
      <c r="BC3687" s="2">
        <v>82</v>
      </c>
      <c r="BD3687" s="2">
        <v>0</v>
      </c>
      <c r="BE3687" s="2">
        <v>0</v>
      </c>
      <c r="BF3687" s="2">
        <v>0</v>
      </c>
      <c r="BG3687" s="2">
        <v>0</v>
      </c>
      <c r="BH3687" s="2">
        <v>0</v>
      </c>
      <c r="BI3687" s="2">
        <v>0</v>
      </c>
      <c r="BJ3687" s="2">
        <v>0</v>
      </c>
      <c r="BK3687" s="2">
        <v>0</v>
      </c>
      <c r="BL3687" s="2">
        <v>8</v>
      </c>
      <c r="BM3687" s="2">
        <v>8</v>
      </c>
      <c r="BN3687" s="2">
        <v>8</v>
      </c>
      <c r="BO3687" s="2">
        <v>6</v>
      </c>
      <c r="BP3687" s="2">
        <v>4</v>
      </c>
      <c r="BQ3687" s="2">
        <v>4</v>
      </c>
      <c r="BR3687" s="2">
        <v>4</v>
      </c>
      <c r="BS3687" s="2">
        <v>0</v>
      </c>
      <c r="BT3687" s="2">
        <v>0</v>
      </c>
      <c r="BU3687" s="2">
        <v>0</v>
      </c>
      <c r="BV3687" s="2">
        <v>0</v>
      </c>
      <c r="BW3687" s="2">
        <v>0</v>
      </c>
      <c r="BX3687" s="2">
        <v>0</v>
      </c>
      <c r="BY3687" s="2">
        <v>0</v>
      </c>
      <c r="BZ3687" s="2">
        <v>0</v>
      </c>
      <c r="CA3687" s="2">
        <v>0</v>
      </c>
      <c r="CB3687" s="2">
        <v>0</v>
      </c>
      <c r="CC3687" s="2">
        <v>0</v>
      </c>
      <c r="CD3687" s="2">
        <v>0</v>
      </c>
      <c r="CE3687" s="2">
        <v>0</v>
      </c>
      <c r="CF3687" s="2">
        <v>0</v>
      </c>
      <c r="CG3687" s="2">
        <v>0</v>
      </c>
      <c r="CH3687" s="2">
        <v>0</v>
      </c>
      <c r="CI3687" s="2">
        <v>0</v>
      </c>
      <c r="CJ3687" s="2">
        <v>0</v>
      </c>
      <c r="CK3687" s="2">
        <v>7</v>
      </c>
      <c r="CL3687" s="2">
        <v>0</v>
      </c>
    </row>
    <row r="3688" spans="1:90" x14ac:dyDescent="0.25">
      <c r="A3688" t="s">
        <v>115</v>
      </c>
      <c r="B3688">
        <v>20804</v>
      </c>
      <c r="C3688" t="s">
        <v>710</v>
      </c>
      <c r="D3688">
        <v>2</v>
      </c>
      <c r="E3688">
        <v>15</v>
      </c>
      <c r="F3688">
        <v>457848</v>
      </c>
      <c r="G3688">
        <v>35457848</v>
      </c>
      <c r="H3688" t="s">
        <v>17990</v>
      </c>
      <c r="I3688">
        <v>193</v>
      </c>
      <c r="J3688" t="s">
        <v>6825</v>
      </c>
      <c r="K3688" t="s">
        <v>2078</v>
      </c>
      <c r="L3688">
        <v>1</v>
      </c>
      <c r="M3688" t="s">
        <v>6825</v>
      </c>
      <c r="N3688">
        <v>16360000</v>
      </c>
      <c r="O3688" t="s">
        <v>92</v>
      </c>
      <c r="P3688" t="s">
        <v>5847</v>
      </c>
      <c r="Q3688" t="s">
        <v>17991</v>
      </c>
      <c r="R3688">
        <v>18</v>
      </c>
      <c r="S3688">
        <v>36511616</v>
      </c>
      <c r="U3688" t="s">
        <v>17992</v>
      </c>
      <c r="V3688">
        <v>2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>
        <v>0</v>
      </c>
      <c r="AO3688" s="2">
        <v>9</v>
      </c>
      <c r="AP3688" s="2">
        <v>0</v>
      </c>
      <c r="AQ3688" s="2">
        <v>0</v>
      </c>
      <c r="AR3688" s="2">
        <v>69</v>
      </c>
      <c r="AS3688" s="2">
        <v>0</v>
      </c>
      <c r="AT3688" s="2">
        <v>0</v>
      </c>
      <c r="AU3688" s="2">
        <v>80</v>
      </c>
      <c r="AV3688" s="2">
        <v>0</v>
      </c>
      <c r="AW3688" s="2">
        <v>0</v>
      </c>
      <c r="AX3688" s="2">
        <v>0</v>
      </c>
      <c r="AY3688" s="2">
        <v>0</v>
      </c>
      <c r="AZ3688" s="2">
        <v>0</v>
      </c>
      <c r="BA3688" s="2">
        <v>0</v>
      </c>
      <c r="BB3688" s="2">
        <v>0</v>
      </c>
      <c r="BC3688" s="2">
        <v>0</v>
      </c>
      <c r="BD3688" s="2">
        <v>0</v>
      </c>
      <c r="BE3688" s="2">
        <v>0</v>
      </c>
      <c r="BF3688" s="2">
        <v>0</v>
      </c>
      <c r="BG3688" s="2">
        <v>0</v>
      </c>
      <c r="BH3688" s="2">
        <v>0</v>
      </c>
      <c r="BI3688" s="2">
        <v>0</v>
      </c>
      <c r="BJ3688" s="2">
        <v>0</v>
      </c>
      <c r="BK3688" s="2">
        <v>0</v>
      </c>
      <c r="BL3688" s="2">
        <v>0</v>
      </c>
      <c r="BM3688" s="2">
        <v>0</v>
      </c>
      <c r="BN3688" s="2">
        <v>0</v>
      </c>
      <c r="BO3688" s="2">
        <v>0</v>
      </c>
      <c r="BP3688" s="2">
        <v>0</v>
      </c>
      <c r="BQ3688" s="2">
        <v>0</v>
      </c>
      <c r="BR3688" s="2">
        <v>0</v>
      </c>
      <c r="BS3688" s="2">
        <v>0</v>
      </c>
      <c r="BT3688" s="2">
        <v>0</v>
      </c>
      <c r="BU3688" s="2">
        <v>0</v>
      </c>
      <c r="BV3688" s="2">
        <v>0</v>
      </c>
      <c r="BW3688" s="2">
        <v>1</v>
      </c>
      <c r="BX3688" s="2">
        <v>0</v>
      </c>
      <c r="BY3688" s="2">
        <v>0</v>
      </c>
      <c r="BZ3688" s="2">
        <v>4</v>
      </c>
      <c r="CA3688" s="2">
        <v>0</v>
      </c>
      <c r="CB3688" s="2">
        <v>0</v>
      </c>
      <c r="CC3688" s="2">
        <v>2</v>
      </c>
      <c r="CD3688" s="2">
        <v>0</v>
      </c>
      <c r="CE3688" s="2">
        <v>0</v>
      </c>
      <c r="CF3688" s="2">
        <v>0</v>
      </c>
      <c r="CG3688" s="2">
        <v>0</v>
      </c>
      <c r="CH3688" s="2">
        <v>0</v>
      </c>
      <c r="CI3688" s="2">
        <v>0</v>
      </c>
      <c r="CJ3688" s="2">
        <v>0</v>
      </c>
      <c r="CK3688" s="2">
        <v>0</v>
      </c>
      <c r="CL3688" s="2">
        <v>0</v>
      </c>
    </row>
    <row r="3689" spans="1:90" x14ac:dyDescent="0.25">
      <c r="A3689" t="s">
        <v>115</v>
      </c>
      <c r="B3689">
        <v>20804</v>
      </c>
      <c r="C3689" t="s">
        <v>710</v>
      </c>
      <c r="D3689">
        <v>1</v>
      </c>
      <c r="E3689">
        <v>8</v>
      </c>
      <c r="F3689">
        <v>578009</v>
      </c>
      <c r="G3689">
        <v>35578009</v>
      </c>
      <c r="H3689" t="s">
        <v>3328</v>
      </c>
      <c r="I3689">
        <v>521</v>
      </c>
      <c r="J3689" t="s">
        <v>710</v>
      </c>
      <c r="K3689" t="s">
        <v>3329</v>
      </c>
      <c r="L3689">
        <v>1</v>
      </c>
      <c r="M3689" t="s">
        <v>710</v>
      </c>
      <c r="N3689">
        <v>16300000</v>
      </c>
      <c r="O3689" t="s">
        <v>102</v>
      </c>
      <c r="P3689" t="s">
        <v>19928</v>
      </c>
      <c r="Q3689">
        <v>315</v>
      </c>
      <c r="R3689">
        <v>18</v>
      </c>
      <c r="S3689">
        <v>36527253</v>
      </c>
      <c r="U3689" t="s">
        <v>3330</v>
      </c>
      <c r="V3689">
        <v>1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92</v>
      </c>
      <c r="AE3689" s="2">
        <v>69</v>
      </c>
      <c r="AF3689" s="2">
        <v>82</v>
      </c>
      <c r="AG3689" s="2">
        <v>52</v>
      </c>
      <c r="AH3689" s="2">
        <v>66</v>
      </c>
      <c r="AI3689" s="2">
        <v>56</v>
      </c>
      <c r="AJ3689" s="2">
        <v>50</v>
      </c>
      <c r="AK3689" s="2">
        <v>0</v>
      </c>
      <c r="AL3689" s="2">
        <v>0</v>
      </c>
      <c r="AM3689" s="2">
        <v>0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0</v>
      </c>
      <c r="AU3689" s="2">
        <v>0</v>
      </c>
      <c r="AV3689" s="2">
        <v>0</v>
      </c>
      <c r="AW3689" s="2">
        <v>0</v>
      </c>
      <c r="AX3689" s="2">
        <v>0</v>
      </c>
      <c r="AY3689" s="2">
        <v>0</v>
      </c>
      <c r="AZ3689" s="2">
        <v>0</v>
      </c>
      <c r="BA3689" s="2">
        <v>0</v>
      </c>
      <c r="BB3689" s="2">
        <v>0</v>
      </c>
      <c r="BC3689" s="2">
        <v>46</v>
      </c>
      <c r="BD3689" s="2">
        <v>0</v>
      </c>
      <c r="BE3689" s="2">
        <v>0</v>
      </c>
      <c r="BF3689" s="2">
        <v>0</v>
      </c>
      <c r="BG3689" s="2">
        <v>0</v>
      </c>
      <c r="BH3689" s="2">
        <v>0</v>
      </c>
      <c r="BI3689" s="2">
        <v>0</v>
      </c>
      <c r="BJ3689" s="2">
        <v>0</v>
      </c>
      <c r="BK3689" s="2">
        <v>0</v>
      </c>
      <c r="BL3689" s="2">
        <v>6</v>
      </c>
      <c r="BM3689" s="2">
        <v>4</v>
      </c>
      <c r="BN3689" s="2">
        <v>6</v>
      </c>
      <c r="BO3689" s="2">
        <v>4</v>
      </c>
      <c r="BP3689" s="2">
        <v>3</v>
      </c>
      <c r="BQ3689" s="2">
        <v>3</v>
      </c>
      <c r="BR3689" s="2">
        <v>2</v>
      </c>
      <c r="BS3689" s="2">
        <v>0</v>
      </c>
      <c r="BT3689" s="2">
        <v>0</v>
      </c>
      <c r="BU3689" s="2">
        <v>0</v>
      </c>
      <c r="BV3689" s="2">
        <v>0</v>
      </c>
      <c r="BW3689" s="2">
        <v>0</v>
      </c>
      <c r="BX3689" s="2">
        <v>0</v>
      </c>
      <c r="BY3689" s="2">
        <v>0</v>
      </c>
      <c r="BZ3689" s="2">
        <v>0</v>
      </c>
      <c r="CA3689" s="2">
        <v>0</v>
      </c>
      <c r="CB3689" s="2">
        <v>0</v>
      </c>
      <c r="CC3689" s="2">
        <v>0</v>
      </c>
      <c r="CD3689" s="2">
        <v>0</v>
      </c>
      <c r="CE3689" s="2">
        <v>0</v>
      </c>
      <c r="CF3689" s="2">
        <v>0</v>
      </c>
      <c r="CG3689" s="2">
        <v>0</v>
      </c>
      <c r="CH3689" s="2">
        <v>0</v>
      </c>
      <c r="CI3689" s="2">
        <v>0</v>
      </c>
      <c r="CJ3689" s="2">
        <v>0</v>
      </c>
      <c r="CK3689" s="2">
        <v>3</v>
      </c>
      <c r="CL3689" s="2">
        <v>0</v>
      </c>
    </row>
    <row r="3690" spans="1:90" x14ac:dyDescent="0.25">
      <c r="A3690" t="s">
        <v>115</v>
      </c>
      <c r="B3690">
        <v>20804</v>
      </c>
      <c r="C3690" t="s">
        <v>710</v>
      </c>
      <c r="D3690">
        <v>1</v>
      </c>
      <c r="E3690">
        <v>8</v>
      </c>
      <c r="F3690">
        <v>30363</v>
      </c>
      <c r="G3690">
        <v>35030363</v>
      </c>
      <c r="H3690" t="s">
        <v>17973</v>
      </c>
      <c r="I3690">
        <v>521</v>
      </c>
      <c r="J3690" t="s">
        <v>710</v>
      </c>
      <c r="K3690" t="s">
        <v>15645</v>
      </c>
      <c r="L3690">
        <v>1</v>
      </c>
      <c r="M3690" t="s">
        <v>710</v>
      </c>
      <c r="N3690">
        <v>16300000</v>
      </c>
      <c r="O3690" t="s">
        <v>92</v>
      </c>
      <c r="P3690" t="s">
        <v>2583</v>
      </c>
      <c r="Q3690">
        <v>143</v>
      </c>
      <c r="R3690">
        <v>18</v>
      </c>
      <c r="S3690">
        <v>36520891</v>
      </c>
      <c r="T3690">
        <v>36525528</v>
      </c>
      <c r="U3690" t="s">
        <v>17974</v>
      </c>
      <c r="V3690">
        <v>1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105</v>
      </c>
      <c r="AE3690" s="2">
        <v>60</v>
      </c>
      <c r="AF3690" s="2">
        <v>106</v>
      </c>
      <c r="AG3690" s="2">
        <v>97</v>
      </c>
      <c r="AH3690" s="2">
        <v>107</v>
      </c>
      <c r="AI3690" s="2">
        <v>86</v>
      </c>
      <c r="AJ3690" s="2">
        <v>93</v>
      </c>
      <c r="AK3690" s="2">
        <v>0</v>
      </c>
      <c r="AL3690" s="2">
        <v>0</v>
      </c>
      <c r="AM3690" s="2">
        <v>0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0</v>
      </c>
      <c r="AU3690" s="2">
        <v>0</v>
      </c>
      <c r="AV3690" s="2">
        <v>0</v>
      </c>
      <c r="AW3690" s="2">
        <v>0</v>
      </c>
      <c r="AX3690" s="2">
        <v>0</v>
      </c>
      <c r="AY3690" s="2">
        <v>0</v>
      </c>
      <c r="AZ3690" s="2">
        <v>0</v>
      </c>
      <c r="BA3690" s="2">
        <v>0</v>
      </c>
      <c r="BB3690" s="2">
        <v>0</v>
      </c>
      <c r="BC3690" s="2">
        <v>106</v>
      </c>
      <c r="BD3690" s="2">
        <v>0</v>
      </c>
      <c r="BE3690" s="2">
        <v>0</v>
      </c>
      <c r="BF3690" s="2">
        <v>0</v>
      </c>
      <c r="BG3690" s="2">
        <v>0</v>
      </c>
      <c r="BH3690" s="2">
        <v>0</v>
      </c>
      <c r="BI3690" s="2">
        <v>0</v>
      </c>
      <c r="BJ3690" s="2">
        <v>0</v>
      </c>
      <c r="BK3690" s="2">
        <v>0</v>
      </c>
      <c r="BL3690" s="2">
        <v>8</v>
      </c>
      <c r="BM3690" s="2">
        <v>3</v>
      </c>
      <c r="BN3690" s="2">
        <v>6</v>
      </c>
      <c r="BO3690" s="2">
        <v>5</v>
      </c>
      <c r="BP3690" s="2">
        <v>5</v>
      </c>
      <c r="BQ3690" s="2">
        <v>3</v>
      </c>
      <c r="BR3690" s="2">
        <v>4</v>
      </c>
      <c r="BS3690" s="2">
        <v>0</v>
      </c>
      <c r="BT3690" s="2">
        <v>0</v>
      </c>
      <c r="BU3690" s="2">
        <v>0</v>
      </c>
      <c r="BV3690" s="2">
        <v>0</v>
      </c>
      <c r="BW3690" s="2">
        <v>0</v>
      </c>
      <c r="BX3690" s="2">
        <v>0</v>
      </c>
      <c r="BY3690" s="2">
        <v>0</v>
      </c>
      <c r="BZ3690" s="2">
        <v>0</v>
      </c>
      <c r="CA3690" s="2">
        <v>0</v>
      </c>
      <c r="CB3690" s="2">
        <v>0</v>
      </c>
      <c r="CC3690" s="2">
        <v>0</v>
      </c>
      <c r="CD3690" s="2">
        <v>0</v>
      </c>
      <c r="CE3690" s="2">
        <v>0</v>
      </c>
      <c r="CF3690" s="2">
        <v>0</v>
      </c>
      <c r="CG3690" s="2">
        <v>0</v>
      </c>
      <c r="CH3690" s="2">
        <v>0</v>
      </c>
      <c r="CI3690" s="2">
        <v>0</v>
      </c>
      <c r="CJ3690" s="2">
        <v>0</v>
      </c>
      <c r="CK3690" s="2">
        <v>8</v>
      </c>
      <c r="CL3690" s="2">
        <v>0</v>
      </c>
    </row>
    <row r="3691" spans="1:90" x14ac:dyDescent="0.25">
      <c r="A3691" t="s">
        <v>115</v>
      </c>
      <c r="B3691">
        <v>20204</v>
      </c>
      <c r="C3691" t="s">
        <v>514</v>
      </c>
      <c r="D3691">
        <v>1</v>
      </c>
      <c r="E3691">
        <v>8</v>
      </c>
      <c r="F3691">
        <v>13468</v>
      </c>
      <c r="G3691">
        <v>35013468</v>
      </c>
      <c r="H3691" t="s">
        <v>8131</v>
      </c>
      <c r="I3691">
        <v>629</v>
      </c>
      <c r="J3691" t="s">
        <v>7422</v>
      </c>
      <c r="K3691" t="s">
        <v>91</v>
      </c>
      <c r="L3691">
        <v>1</v>
      </c>
      <c r="M3691" t="s">
        <v>7422</v>
      </c>
      <c r="N3691">
        <v>12450000</v>
      </c>
      <c r="O3691" t="s">
        <v>92</v>
      </c>
      <c r="P3691" t="s">
        <v>8132</v>
      </c>
      <c r="Q3691">
        <v>458</v>
      </c>
      <c r="R3691">
        <v>12</v>
      </c>
      <c r="S3691">
        <v>36661178</v>
      </c>
      <c r="T3691">
        <v>36661760</v>
      </c>
      <c r="U3691" t="s">
        <v>8133</v>
      </c>
      <c r="V3691">
        <v>1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134</v>
      </c>
      <c r="AI3691" s="2">
        <v>93</v>
      </c>
      <c r="AJ3691" s="2">
        <v>91</v>
      </c>
      <c r="AK3691" s="2">
        <v>0</v>
      </c>
      <c r="AL3691" s="2">
        <v>0</v>
      </c>
      <c r="AM3691" s="2">
        <v>0</v>
      </c>
      <c r="AN3691" s="2">
        <v>0</v>
      </c>
      <c r="AO3691" s="2">
        <v>0</v>
      </c>
      <c r="AP3691" s="2">
        <v>0</v>
      </c>
      <c r="AQ3691" s="2">
        <v>0</v>
      </c>
      <c r="AR3691" s="2">
        <v>17</v>
      </c>
      <c r="AS3691" s="2">
        <v>0</v>
      </c>
      <c r="AT3691" s="2">
        <v>0</v>
      </c>
      <c r="AU3691" s="2">
        <v>41</v>
      </c>
      <c r="AV3691" s="2">
        <v>0</v>
      </c>
      <c r="AW3691" s="2">
        <v>0</v>
      </c>
      <c r="AX3691" s="2">
        <v>0</v>
      </c>
      <c r="AY3691" s="2">
        <v>0</v>
      </c>
      <c r="AZ3691" s="2">
        <v>0</v>
      </c>
      <c r="BA3691" s="2">
        <v>0</v>
      </c>
      <c r="BB3691" s="2">
        <v>0</v>
      </c>
      <c r="BC3691" s="2">
        <v>0</v>
      </c>
      <c r="BD3691" s="2">
        <v>0</v>
      </c>
      <c r="BE3691" s="2">
        <v>0</v>
      </c>
      <c r="BF3691" s="2">
        <v>0</v>
      </c>
      <c r="BG3691" s="2">
        <v>0</v>
      </c>
      <c r="BH3691" s="2">
        <v>0</v>
      </c>
      <c r="BI3691" s="2">
        <v>0</v>
      </c>
      <c r="BJ3691" s="2">
        <v>0</v>
      </c>
      <c r="BK3691" s="2">
        <v>0</v>
      </c>
      <c r="BL3691" s="2">
        <v>0</v>
      </c>
      <c r="BM3691" s="2">
        <v>0</v>
      </c>
      <c r="BN3691" s="2">
        <v>0</v>
      </c>
      <c r="BO3691" s="2">
        <v>0</v>
      </c>
      <c r="BP3691" s="2">
        <v>6</v>
      </c>
      <c r="BQ3691" s="2">
        <v>5</v>
      </c>
      <c r="BR3691" s="2">
        <v>4</v>
      </c>
      <c r="BS3691" s="2">
        <v>0</v>
      </c>
      <c r="BT3691" s="2">
        <v>0</v>
      </c>
      <c r="BU3691" s="2">
        <v>0</v>
      </c>
      <c r="BV3691" s="2">
        <v>0</v>
      </c>
      <c r="BW3691" s="2">
        <v>0</v>
      </c>
      <c r="BX3691" s="2">
        <v>0</v>
      </c>
      <c r="BY3691" s="2">
        <v>0</v>
      </c>
      <c r="BZ3691" s="2">
        <v>2</v>
      </c>
      <c r="CA3691" s="2">
        <v>0</v>
      </c>
      <c r="CB3691" s="2">
        <v>0</v>
      </c>
      <c r="CC3691" s="2">
        <v>4</v>
      </c>
      <c r="CD3691" s="2">
        <v>0</v>
      </c>
      <c r="CE3691" s="2">
        <v>0</v>
      </c>
      <c r="CF3691" s="2">
        <v>0</v>
      </c>
      <c r="CG3691" s="2">
        <v>0</v>
      </c>
      <c r="CH3691" s="2">
        <v>0</v>
      </c>
      <c r="CI3691" s="2">
        <v>0</v>
      </c>
      <c r="CJ3691" s="2">
        <v>0</v>
      </c>
      <c r="CK3691" s="2">
        <v>0</v>
      </c>
      <c r="CL3691" s="2">
        <v>0</v>
      </c>
    </row>
    <row r="3692" spans="1:90" x14ac:dyDescent="0.25">
      <c r="A3692" t="s">
        <v>115</v>
      </c>
      <c r="B3692">
        <v>20204</v>
      </c>
      <c r="C3692" t="s">
        <v>514</v>
      </c>
      <c r="D3692">
        <v>1</v>
      </c>
      <c r="E3692">
        <v>8</v>
      </c>
      <c r="F3692">
        <v>48197</v>
      </c>
      <c r="G3692">
        <v>35048197</v>
      </c>
      <c r="H3692" t="s">
        <v>5893</v>
      </c>
      <c r="I3692">
        <v>528</v>
      </c>
      <c r="J3692" t="s">
        <v>514</v>
      </c>
      <c r="K3692" t="s">
        <v>993</v>
      </c>
      <c r="L3692">
        <v>1</v>
      </c>
      <c r="M3692" t="s">
        <v>514</v>
      </c>
      <c r="N3692">
        <v>12424010</v>
      </c>
      <c r="O3692" t="s">
        <v>102</v>
      </c>
      <c r="P3692" t="s">
        <v>5894</v>
      </c>
      <c r="Q3692">
        <v>430</v>
      </c>
      <c r="R3692">
        <v>12</v>
      </c>
      <c r="S3692">
        <v>36424833</v>
      </c>
      <c r="U3692" t="s">
        <v>5895</v>
      </c>
      <c r="V3692">
        <v>1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82</v>
      </c>
      <c r="AE3692" s="2">
        <v>82</v>
      </c>
      <c r="AF3692" s="2">
        <v>50</v>
      </c>
      <c r="AG3692" s="2">
        <v>63</v>
      </c>
      <c r="AH3692" s="2">
        <v>45</v>
      </c>
      <c r="AI3692" s="2">
        <v>44</v>
      </c>
      <c r="AJ3692" s="2">
        <v>45</v>
      </c>
      <c r="AK3692" s="2">
        <v>0</v>
      </c>
      <c r="AL3692" s="2">
        <v>0</v>
      </c>
      <c r="AM3692" s="2">
        <v>0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0</v>
      </c>
      <c r="AU3692" s="2">
        <v>0</v>
      </c>
      <c r="AV3692" s="2">
        <v>0</v>
      </c>
      <c r="AW3692" s="2">
        <v>0</v>
      </c>
      <c r="AX3692" s="2">
        <v>0</v>
      </c>
      <c r="AY3692" s="2">
        <v>0</v>
      </c>
      <c r="AZ3692" s="2">
        <v>0</v>
      </c>
      <c r="BA3692" s="2">
        <v>0</v>
      </c>
      <c r="BB3692" s="2">
        <v>0</v>
      </c>
      <c r="BC3692" s="2">
        <v>473</v>
      </c>
      <c r="BD3692" s="2">
        <v>0</v>
      </c>
      <c r="BE3692" s="2">
        <v>0</v>
      </c>
      <c r="BF3692" s="2">
        <v>0</v>
      </c>
      <c r="BG3692" s="2">
        <v>0</v>
      </c>
      <c r="BH3692" s="2">
        <v>0</v>
      </c>
      <c r="BI3692" s="2">
        <v>0</v>
      </c>
      <c r="BJ3692" s="2">
        <v>0</v>
      </c>
      <c r="BK3692" s="2">
        <v>0</v>
      </c>
      <c r="BL3692" s="2">
        <v>4</v>
      </c>
      <c r="BM3692" s="2">
        <v>5</v>
      </c>
      <c r="BN3692" s="2">
        <v>4</v>
      </c>
      <c r="BO3692" s="2">
        <v>3</v>
      </c>
      <c r="BP3692" s="2">
        <v>4</v>
      </c>
      <c r="BQ3692" s="2">
        <v>4</v>
      </c>
      <c r="BR3692" s="2">
        <v>2</v>
      </c>
      <c r="BS3692" s="2">
        <v>0</v>
      </c>
      <c r="BT3692" s="2">
        <v>0</v>
      </c>
      <c r="BU3692" s="2">
        <v>0</v>
      </c>
      <c r="BV3692" s="2">
        <v>0</v>
      </c>
      <c r="BW3692" s="2">
        <v>0</v>
      </c>
      <c r="BX3692" s="2">
        <v>0</v>
      </c>
      <c r="BY3692" s="2">
        <v>0</v>
      </c>
      <c r="BZ3692" s="2">
        <v>0</v>
      </c>
      <c r="CA3692" s="2">
        <v>0</v>
      </c>
      <c r="CB3692" s="2">
        <v>0</v>
      </c>
      <c r="CC3692" s="2">
        <v>0</v>
      </c>
      <c r="CD3692" s="2">
        <v>0</v>
      </c>
      <c r="CE3692" s="2">
        <v>0</v>
      </c>
      <c r="CF3692" s="2">
        <v>0</v>
      </c>
      <c r="CG3692" s="2">
        <v>0</v>
      </c>
      <c r="CH3692" s="2">
        <v>0</v>
      </c>
      <c r="CI3692" s="2">
        <v>0</v>
      </c>
      <c r="CJ3692" s="2">
        <v>0</v>
      </c>
      <c r="CK3692" s="2">
        <v>28</v>
      </c>
      <c r="CL3692" s="2">
        <v>0</v>
      </c>
    </row>
    <row r="3693" spans="1:90" x14ac:dyDescent="0.25">
      <c r="A3693" t="s">
        <v>115</v>
      </c>
      <c r="B3693">
        <v>20204</v>
      </c>
      <c r="C3693" t="s">
        <v>514</v>
      </c>
      <c r="D3693">
        <v>1</v>
      </c>
      <c r="E3693">
        <v>8</v>
      </c>
      <c r="F3693">
        <v>13390</v>
      </c>
      <c r="G3693">
        <v>35013390</v>
      </c>
      <c r="H3693" t="s">
        <v>18951</v>
      </c>
      <c r="I3693">
        <v>528</v>
      </c>
      <c r="J3693" t="s">
        <v>514</v>
      </c>
      <c r="K3693" t="s">
        <v>91</v>
      </c>
      <c r="L3693">
        <v>1</v>
      </c>
      <c r="M3693" t="s">
        <v>514</v>
      </c>
      <c r="N3693">
        <v>12400440</v>
      </c>
      <c r="O3693" t="s">
        <v>92</v>
      </c>
      <c r="P3693" t="s">
        <v>18952</v>
      </c>
      <c r="Q3693">
        <v>63</v>
      </c>
      <c r="R3693">
        <v>12</v>
      </c>
      <c r="S3693">
        <v>36421239</v>
      </c>
      <c r="T3693">
        <v>36432777</v>
      </c>
      <c r="U3693" t="s">
        <v>18953</v>
      </c>
      <c r="V3693">
        <v>1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235</v>
      </c>
      <c r="AI3693" s="2">
        <v>200</v>
      </c>
      <c r="AJ3693" s="2">
        <v>196</v>
      </c>
      <c r="AK3693" s="2">
        <v>0</v>
      </c>
      <c r="AL3693" s="2">
        <v>0</v>
      </c>
      <c r="AM3693" s="2">
        <v>0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0</v>
      </c>
      <c r="AU3693" s="2">
        <v>371</v>
      </c>
      <c r="AV3693" s="2">
        <v>0</v>
      </c>
      <c r="AW3693" s="2">
        <v>0</v>
      </c>
      <c r="AX3693" s="2">
        <v>0</v>
      </c>
      <c r="AY3693" s="2">
        <v>0</v>
      </c>
      <c r="AZ3693" s="2">
        <v>0</v>
      </c>
      <c r="BA3693" s="2">
        <v>0</v>
      </c>
      <c r="BB3693" s="2">
        <v>0</v>
      </c>
      <c r="BC3693" s="2">
        <v>42</v>
      </c>
      <c r="BD3693" s="2">
        <v>0</v>
      </c>
      <c r="BE3693" s="2">
        <v>0</v>
      </c>
      <c r="BF3693" s="2">
        <v>0</v>
      </c>
      <c r="BG3693" s="2">
        <v>0</v>
      </c>
      <c r="BH3693" s="2">
        <v>0</v>
      </c>
      <c r="BI3693" s="2">
        <v>0</v>
      </c>
      <c r="BJ3693" s="2">
        <v>0</v>
      </c>
      <c r="BK3693" s="2">
        <v>0</v>
      </c>
      <c r="BL3693" s="2">
        <v>0</v>
      </c>
      <c r="BM3693" s="2">
        <v>0</v>
      </c>
      <c r="BN3693" s="2">
        <v>0</v>
      </c>
      <c r="BO3693" s="2">
        <v>0</v>
      </c>
      <c r="BP3693" s="2">
        <v>6</v>
      </c>
      <c r="BQ3693" s="2">
        <v>6</v>
      </c>
      <c r="BR3693" s="2">
        <v>6</v>
      </c>
      <c r="BS3693" s="2">
        <v>0</v>
      </c>
      <c r="BT3693" s="2">
        <v>0</v>
      </c>
      <c r="BU3693" s="2">
        <v>0</v>
      </c>
      <c r="BV3693" s="2">
        <v>0</v>
      </c>
      <c r="BW3693" s="2">
        <v>0</v>
      </c>
      <c r="BX3693" s="2">
        <v>0</v>
      </c>
      <c r="BY3693" s="2">
        <v>0</v>
      </c>
      <c r="BZ3693" s="2">
        <v>0</v>
      </c>
      <c r="CA3693" s="2">
        <v>0</v>
      </c>
      <c r="CB3693" s="2">
        <v>0</v>
      </c>
      <c r="CC3693" s="2">
        <v>11</v>
      </c>
      <c r="CD3693" s="2">
        <v>0</v>
      </c>
      <c r="CE3693" s="2">
        <v>0</v>
      </c>
      <c r="CF3693" s="2">
        <v>0</v>
      </c>
      <c r="CG3693" s="2">
        <v>0</v>
      </c>
      <c r="CH3693" s="2">
        <v>0</v>
      </c>
      <c r="CI3693" s="2">
        <v>0</v>
      </c>
      <c r="CJ3693" s="2">
        <v>0</v>
      </c>
      <c r="CK3693" s="2">
        <v>1</v>
      </c>
      <c r="CL3693" s="2">
        <v>0</v>
      </c>
    </row>
    <row r="3694" spans="1:90" x14ac:dyDescent="0.25">
      <c r="A3694" t="s">
        <v>115</v>
      </c>
      <c r="B3694">
        <v>20204</v>
      </c>
      <c r="C3694" t="s">
        <v>514</v>
      </c>
      <c r="D3694">
        <v>1</v>
      </c>
      <c r="E3694">
        <v>8</v>
      </c>
      <c r="F3694">
        <v>13353</v>
      </c>
      <c r="G3694">
        <v>35013353</v>
      </c>
      <c r="H3694" t="s">
        <v>17755</v>
      </c>
      <c r="I3694">
        <v>528</v>
      </c>
      <c r="J3694" t="s">
        <v>514</v>
      </c>
      <c r="K3694" t="s">
        <v>1032</v>
      </c>
      <c r="L3694">
        <v>1</v>
      </c>
      <c r="M3694" t="s">
        <v>514</v>
      </c>
      <c r="N3694">
        <v>12420200</v>
      </c>
      <c r="O3694" t="s">
        <v>92</v>
      </c>
      <c r="P3694" t="s">
        <v>17756</v>
      </c>
      <c r="Q3694">
        <v>122</v>
      </c>
      <c r="R3694">
        <v>12</v>
      </c>
      <c r="S3694">
        <v>36423823</v>
      </c>
      <c r="T3694">
        <v>36434116</v>
      </c>
      <c r="U3694" t="s">
        <v>17757</v>
      </c>
      <c r="V3694">
        <v>1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68</v>
      </c>
      <c r="AE3694" s="2">
        <v>60</v>
      </c>
      <c r="AF3694" s="2">
        <v>67</v>
      </c>
      <c r="AG3694" s="2">
        <v>103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0</v>
      </c>
      <c r="AU3694" s="2">
        <v>0</v>
      </c>
      <c r="AV3694" s="2">
        <v>0</v>
      </c>
      <c r="AW3694" s="2">
        <v>0</v>
      </c>
      <c r="AX3694" s="2">
        <v>0</v>
      </c>
      <c r="AY3694" s="2">
        <v>0</v>
      </c>
      <c r="AZ3694" s="2">
        <v>0</v>
      </c>
      <c r="BA3694" s="2">
        <v>0</v>
      </c>
      <c r="BB3694" s="2">
        <v>0</v>
      </c>
      <c r="BC3694" s="2">
        <v>0</v>
      </c>
      <c r="BD3694" s="2">
        <v>0</v>
      </c>
      <c r="BE3694" s="2">
        <v>0</v>
      </c>
      <c r="BF3694" s="2">
        <v>0</v>
      </c>
      <c r="BG3694" s="2">
        <v>0</v>
      </c>
      <c r="BH3694" s="2">
        <v>0</v>
      </c>
      <c r="BI3694" s="2">
        <v>0</v>
      </c>
      <c r="BJ3694" s="2">
        <v>0</v>
      </c>
      <c r="BK3694" s="2">
        <v>0</v>
      </c>
      <c r="BL3694" s="2">
        <v>3</v>
      </c>
      <c r="BM3694" s="2">
        <v>4</v>
      </c>
      <c r="BN3694" s="2">
        <v>4</v>
      </c>
      <c r="BO3694" s="2">
        <v>4</v>
      </c>
      <c r="BP3694" s="2">
        <v>0</v>
      </c>
      <c r="BQ3694" s="2">
        <v>0</v>
      </c>
      <c r="BR3694" s="2">
        <v>0</v>
      </c>
      <c r="BS3694" s="2">
        <v>0</v>
      </c>
      <c r="BT3694" s="2">
        <v>0</v>
      </c>
      <c r="BU3694" s="2">
        <v>0</v>
      </c>
      <c r="BV3694" s="2">
        <v>0</v>
      </c>
      <c r="BW3694" s="2">
        <v>0</v>
      </c>
      <c r="BX3694" s="2">
        <v>0</v>
      </c>
      <c r="BY3694" s="2">
        <v>0</v>
      </c>
      <c r="BZ3694" s="2">
        <v>0</v>
      </c>
      <c r="CA3694" s="2">
        <v>0</v>
      </c>
      <c r="CB3694" s="2">
        <v>0</v>
      </c>
      <c r="CC3694" s="2">
        <v>0</v>
      </c>
      <c r="CD3694" s="2">
        <v>0</v>
      </c>
      <c r="CE3694" s="2">
        <v>0</v>
      </c>
      <c r="CF3694" s="2">
        <v>0</v>
      </c>
      <c r="CG3694" s="2">
        <v>0</v>
      </c>
      <c r="CH3694" s="2">
        <v>0</v>
      </c>
      <c r="CI3694" s="2">
        <v>0</v>
      </c>
      <c r="CJ3694" s="2">
        <v>0</v>
      </c>
      <c r="CK3694" s="2">
        <v>0</v>
      </c>
      <c r="CL3694" s="2">
        <v>0</v>
      </c>
    </row>
    <row r="3695" spans="1:90" x14ac:dyDescent="0.25">
      <c r="A3695" t="s">
        <v>115</v>
      </c>
      <c r="B3695">
        <v>20204</v>
      </c>
      <c r="C3695" t="s">
        <v>514</v>
      </c>
      <c r="D3695">
        <v>1</v>
      </c>
      <c r="E3695">
        <v>8</v>
      </c>
      <c r="F3695">
        <v>14187</v>
      </c>
      <c r="G3695">
        <v>35014187</v>
      </c>
      <c r="H3695" t="s">
        <v>12079</v>
      </c>
      <c r="I3695">
        <v>695</v>
      </c>
      <c r="J3695" t="s">
        <v>354</v>
      </c>
      <c r="K3695" t="s">
        <v>3267</v>
      </c>
      <c r="L3695">
        <v>1</v>
      </c>
      <c r="M3695" t="s">
        <v>354</v>
      </c>
      <c r="N3695">
        <v>12120000</v>
      </c>
      <c r="O3695" t="s">
        <v>92</v>
      </c>
      <c r="P3695" t="s">
        <v>4838</v>
      </c>
      <c r="Q3695" t="s">
        <v>127</v>
      </c>
      <c r="R3695">
        <v>12</v>
      </c>
      <c r="S3695">
        <v>36725047</v>
      </c>
      <c r="U3695" t="s">
        <v>12080</v>
      </c>
      <c r="V3695">
        <v>1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187</v>
      </c>
      <c r="AI3695" s="2">
        <v>124</v>
      </c>
      <c r="AJ3695" s="2">
        <v>135</v>
      </c>
      <c r="AK3695" s="2">
        <v>0</v>
      </c>
      <c r="AL3695" s="2">
        <v>0</v>
      </c>
      <c r="AM3695" s="2">
        <v>0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0</v>
      </c>
      <c r="AU3695" s="2">
        <v>94</v>
      </c>
      <c r="AV3695" s="2">
        <v>0</v>
      </c>
      <c r="AW3695" s="2">
        <v>0</v>
      </c>
      <c r="AX3695" s="2">
        <v>0</v>
      </c>
      <c r="AY3695" s="2">
        <v>0</v>
      </c>
      <c r="AZ3695" s="2">
        <v>0</v>
      </c>
      <c r="BA3695" s="2">
        <v>0</v>
      </c>
      <c r="BB3695" s="2">
        <v>0</v>
      </c>
      <c r="BC3695" s="2">
        <v>26</v>
      </c>
      <c r="BD3695" s="2">
        <v>0</v>
      </c>
      <c r="BE3695" s="2">
        <v>0</v>
      </c>
      <c r="BF3695" s="2">
        <v>0</v>
      </c>
      <c r="BG3695" s="2">
        <v>0</v>
      </c>
      <c r="BH3695" s="2">
        <v>0</v>
      </c>
      <c r="BI3695" s="2">
        <v>0</v>
      </c>
      <c r="BJ3695" s="2">
        <v>0</v>
      </c>
      <c r="BK3695" s="2">
        <v>0</v>
      </c>
      <c r="BL3695" s="2">
        <v>0</v>
      </c>
      <c r="BM3695" s="2">
        <v>0</v>
      </c>
      <c r="BN3695" s="2">
        <v>0</v>
      </c>
      <c r="BO3695" s="2">
        <v>0</v>
      </c>
      <c r="BP3695" s="2">
        <v>7</v>
      </c>
      <c r="BQ3695" s="2">
        <v>7</v>
      </c>
      <c r="BR3695" s="2">
        <v>7</v>
      </c>
      <c r="BS3695" s="2">
        <v>0</v>
      </c>
      <c r="BT3695" s="2">
        <v>0</v>
      </c>
      <c r="BU3695" s="2">
        <v>0</v>
      </c>
      <c r="BV3695" s="2">
        <v>0</v>
      </c>
      <c r="BW3695" s="2">
        <v>0</v>
      </c>
      <c r="BX3695" s="2">
        <v>0</v>
      </c>
      <c r="BY3695" s="2">
        <v>0</v>
      </c>
      <c r="BZ3695" s="2">
        <v>0</v>
      </c>
      <c r="CA3695" s="2">
        <v>0</v>
      </c>
      <c r="CB3695" s="2">
        <v>0</v>
      </c>
      <c r="CC3695" s="2">
        <v>5</v>
      </c>
      <c r="CD3695" s="2">
        <v>0</v>
      </c>
      <c r="CE3695" s="2">
        <v>0</v>
      </c>
      <c r="CF3695" s="2">
        <v>0</v>
      </c>
      <c r="CG3695" s="2">
        <v>0</v>
      </c>
      <c r="CH3695" s="2">
        <v>0</v>
      </c>
      <c r="CI3695" s="2">
        <v>0</v>
      </c>
      <c r="CJ3695" s="2">
        <v>0</v>
      </c>
      <c r="CK3695" s="2">
        <v>2</v>
      </c>
      <c r="CL3695" s="2">
        <v>0</v>
      </c>
    </row>
    <row r="3696" spans="1:90" x14ac:dyDescent="0.25">
      <c r="A3696" t="s">
        <v>115</v>
      </c>
      <c r="B3696">
        <v>20204</v>
      </c>
      <c r="C3696" t="s">
        <v>514</v>
      </c>
      <c r="D3696">
        <v>1</v>
      </c>
      <c r="E3696">
        <v>8</v>
      </c>
      <c r="F3696">
        <v>908058</v>
      </c>
      <c r="G3696">
        <v>35908058</v>
      </c>
      <c r="H3696" t="s">
        <v>13082</v>
      </c>
      <c r="I3696">
        <v>528</v>
      </c>
      <c r="J3696" t="s">
        <v>514</v>
      </c>
      <c r="K3696" t="s">
        <v>779</v>
      </c>
      <c r="L3696">
        <v>1</v>
      </c>
      <c r="M3696" t="s">
        <v>514</v>
      </c>
      <c r="N3696">
        <v>12414260</v>
      </c>
      <c r="O3696" t="s">
        <v>92</v>
      </c>
      <c r="P3696" t="s">
        <v>13083</v>
      </c>
      <c r="Q3696">
        <v>30</v>
      </c>
      <c r="R3696">
        <v>12</v>
      </c>
      <c r="S3696">
        <v>36424809</v>
      </c>
      <c r="T3696">
        <v>36434090</v>
      </c>
      <c r="U3696" t="s">
        <v>5396</v>
      </c>
      <c r="V3696">
        <v>1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76</v>
      </c>
      <c r="AE3696" s="2">
        <v>78</v>
      </c>
      <c r="AF3696" s="2">
        <v>54</v>
      </c>
      <c r="AG3696" s="2">
        <v>103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0</v>
      </c>
      <c r="AU3696" s="2">
        <v>0</v>
      </c>
      <c r="AV3696" s="2">
        <v>0</v>
      </c>
      <c r="AW3696" s="2">
        <v>0</v>
      </c>
      <c r="AX3696" s="2">
        <v>0</v>
      </c>
      <c r="AY3696" s="2">
        <v>0</v>
      </c>
      <c r="AZ3696" s="2">
        <v>0</v>
      </c>
      <c r="BA3696" s="2">
        <v>0</v>
      </c>
      <c r="BB3696" s="2">
        <v>0</v>
      </c>
      <c r="BC3696" s="2">
        <v>0</v>
      </c>
      <c r="BD3696" s="2">
        <v>0</v>
      </c>
      <c r="BE3696" s="2">
        <v>0</v>
      </c>
      <c r="BF3696" s="2">
        <v>0</v>
      </c>
      <c r="BG3696" s="2">
        <v>0</v>
      </c>
      <c r="BH3696" s="2">
        <v>0</v>
      </c>
      <c r="BI3696" s="2">
        <v>0</v>
      </c>
      <c r="BJ3696" s="2">
        <v>0</v>
      </c>
      <c r="BK3696" s="2">
        <v>0</v>
      </c>
      <c r="BL3696" s="2">
        <v>3</v>
      </c>
      <c r="BM3696" s="2">
        <v>6</v>
      </c>
      <c r="BN3696" s="2">
        <v>3</v>
      </c>
      <c r="BO3696" s="2">
        <v>3</v>
      </c>
      <c r="BP3696" s="2">
        <v>0</v>
      </c>
      <c r="BQ3696" s="2">
        <v>0</v>
      </c>
      <c r="BR3696" s="2">
        <v>0</v>
      </c>
      <c r="BS3696" s="2">
        <v>0</v>
      </c>
      <c r="BT3696" s="2">
        <v>0</v>
      </c>
      <c r="BU3696" s="2">
        <v>0</v>
      </c>
      <c r="BV3696" s="2">
        <v>0</v>
      </c>
      <c r="BW3696" s="2">
        <v>0</v>
      </c>
      <c r="BX3696" s="2">
        <v>0</v>
      </c>
      <c r="BY3696" s="2">
        <v>0</v>
      </c>
      <c r="BZ3696" s="2">
        <v>0</v>
      </c>
      <c r="CA3696" s="2">
        <v>0</v>
      </c>
      <c r="CB3696" s="2">
        <v>0</v>
      </c>
      <c r="CC3696" s="2">
        <v>0</v>
      </c>
      <c r="CD3696" s="2">
        <v>0</v>
      </c>
      <c r="CE3696" s="2">
        <v>0</v>
      </c>
      <c r="CF3696" s="2">
        <v>0</v>
      </c>
      <c r="CG3696" s="2">
        <v>0</v>
      </c>
      <c r="CH3696" s="2">
        <v>0</v>
      </c>
      <c r="CI3696" s="2">
        <v>0</v>
      </c>
      <c r="CJ3696" s="2">
        <v>0</v>
      </c>
      <c r="CK3696" s="2">
        <v>0</v>
      </c>
      <c r="CL3696" s="2">
        <v>0</v>
      </c>
    </row>
    <row r="3697" spans="1:90" x14ac:dyDescent="0.25">
      <c r="A3697" t="s">
        <v>115</v>
      </c>
      <c r="B3697">
        <v>20204</v>
      </c>
      <c r="C3697" t="s">
        <v>514</v>
      </c>
      <c r="D3697">
        <v>1</v>
      </c>
      <c r="E3697">
        <v>8</v>
      </c>
      <c r="F3697">
        <v>922614</v>
      </c>
      <c r="G3697">
        <v>35922614</v>
      </c>
      <c r="H3697" t="s">
        <v>15101</v>
      </c>
      <c r="I3697">
        <v>528</v>
      </c>
      <c r="J3697" t="s">
        <v>514</v>
      </c>
      <c r="K3697" t="s">
        <v>15102</v>
      </c>
      <c r="L3697">
        <v>1</v>
      </c>
      <c r="M3697" t="s">
        <v>514</v>
      </c>
      <c r="N3697">
        <v>12413430</v>
      </c>
      <c r="O3697" t="s">
        <v>92</v>
      </c>
      <c r="P3697" t="s">
        <v>15103</v>
      </c>
      <c r="Q3697">
        <v>375</v>
      </c>
      <c r="R3697">
        <v>12</v>
      </c>
      <c r="S3697">
        <v>36421818</v>
      </c>
      <c r="U3697" t="s">
        <v>15104</v>
      </c>
      <c r="V3697">
        <v>1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23</v>
      </c>
      <c r="AE3697" s="2">
        <v>24</v>
      </c>
      <c r="AF3697" s="2">
        <v>26</v>
      </c>
      <c r="AG3697" s="2">
        <v>26</v>
      </c>
      <c r="AH3697" s="2">
        <v>53</v>
      </c>
      <c r="AI3697" s="2">
        <v>30</v>
      </c>
      <c r="AJ3697" s="2">
        <v>66</v>
      </c>
      <c r="AK3697" s="2">
        <v>0</v>
      </c>
      <c r="AL3697" s="2">
        <v>0</v>
      </c>
      <c r="AM3697" s="2">
        <v>0</v>
      </c>
      <c r="AN3697" s="2">
        <v>0</v>
      </c>
      <c r="AO3697" s="2">
        <v>0</v>
      </c>
      <c r="AP3697" s="2">
        <v>0</v>
      </c>
      <c r="AQ3697" s="2">
        <v>0</v>
      </c>
      <c r="AR3697" s="2">
        <v>40</v>
      </c>
      <c r="AS3697" s="2">
        <v>0</v>
      </c>
      <c r="AT3697" s="2">
        <v>0</v>
      </c>
      <c r="AU3697" s="2">
        <v>0</v>
      </c>
      <c r="AV3697" s="2">
        <v>0</v>
      </c>
      <c r="AW3697" s="2">
        <v>0</v>
      </c>
      <c r="AX3697" s="2">
        <v>0</v>
      </c>
      <c r="AY3697" s="2">
        <v>0</v>
      </c>
      <c r="AZ3697" s="2">
        <v>0</v>
      </c>
      <c r="BA3697" s="2">
        <v>0</v>
      </c>
      <c r="BB3697" s="2">
        <v>0</v>
      </c>
      <c r="BC3697" s="2">
        <v>58</v>
      </c>
      <c r="BD3697" s="2">
        <v>0</v>
      </c>
      <c r="BE3697" s="2">
        <v>0</v>
      </c>
      <c r="BF3697" s="2">
        <v>0</v>
      </c>
      <c r="BG3697" s="2">
        <v>0</v>
      </c>
      <c r="BH3697" s="2">
        <v>0</v>
      </c>
      <c r="BI3697" s="2">
        <v>0</v>
      </c>
      <c r="BJ3697" s="2">
        <v>0</v>
      </c>
      <c r="BK3697" s="2">
        <v>0</v>
      </c>
      <c r="BL3697" s="2">
        <v>2</v>
      </c>
      <c r="BM3697" s="2">
        <v>1</v>
      </c>
      <c r="BN3697" s="2">
        <v>1</v>
      </c>
      <c r="BO3697" s="2">
        <v>1</v>
      </c>
      <c r="BP3697" s="2">
        <v>4</v>
      </c>
      <c r="BQ3697" s="2">
        <v>1</v>
      </c>
      <c r="BR3697" s="2">
        <v>3</v>
      </c>
      <c r="BS3697" s="2">
        <v>0</v>
      </c>
      <c r="BT3697" s="2">
        <v>0</v>
      </c>
      <c r="BU3697" s="2">
        <v>0</v>
      </c>
      <c r="BV3697" s="2">
        <v>0</v>
      </c>
      <c r="BW3697" s="2">
        <v>0</v>
      </c>
      <c r="BX3697" s="2">
        <v>0</v>
      </c>
      <c r="BY3697" s="2">
        <v>0</v>
      </c>
      <c r="BZ3697" s="2">
        <v>1</v>
      </c>
      <c r="CA3697" s="2">
        <v>0</v>
      </c>
      <c r="CB3697" s="2">
        <v>0</v>
      </c>
      <c r="CC3697" s="2">
        <v>0</v>
      </c>
      <c r="CD3697" s="2">
        <v>0</v>
      </c>
      <c r="CE3697" s="2">
        <v>0</v>
      </c>
      <c r="CF3697" s="2">
        <v>0</v>
      </c>
      <c r="CG3697" s="2">
        <v>0</v>
      </c>
      <c r="CH3697" s="2">
        <v>0</v>
      </c>
      <c r="CI3697" s="2">
        <v>0</v>
      </c>
      <c r="CJ3697" s="2">
        <v>0</v>
      </c>
      <c r="CK3697" s="2">
        <v>3</v>
      </c>
      <c r="CL3697" s="2">
        <v>0</v>
      </c>
    </row>
    <row r="3698" spans="1:90" x14ac:dyDescent="0.25">
      <c r="A3698" t="s">
        <v>115</v>
      </c>
      <c r="B3698">
        <v>20204</v>
      </c>
      <c r="C3698" t="s">
        <v>514</v>
      </c>
      <c r="D3698">
        <v>2</v>
      </c>
      <c r="E3698">
        <v>6</v>
      </c>
      <c r="F3698">
        <v>460278</v>
      </c>
      <c r="G3698">
        <v>35460278</v>
      </c>
      <c r="H3698" t="s">
        <v>13506</v>
      </c>
      <c r="I3698">
        <v>528</v>
      </c>
      <c r="J3698" t="s">
        <v>514</v>
      </c>
      <c r="K3698" t="s">
        <v>91</v>
      </c>
      <c r="L3698">
        <v>1</v>
      </c>
      <c r="M3698" t="s">
        <v>514</v>
      </c>
      <c r="N3698">
        <v>12400230</v>
      </c>
      <c r="O3698" t="s">
        <v>92</v>
      </c>
      <c r="P3698" t="s">
        <v>2198</v>
      </c>
      <c r="Q3698">
        <v>376</v>
      </c>
      <c r="R3698">
        <v>12</v>
      </c>
      <c r="S3698">
        <v>36423894</v>
      </c>
      <c r="U3698" t="s">
        <v>13507</v>
      </c>
      <c r="V3698">
        <v>1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0</v>
      </c>
      <c r="AU3698" s="2">
        <v>0</v>
      </c>
      <c r="AV3698" s="2">
        <v>0</v>
      </c>
      <c r="AW3698" s="2">
        <v>0</v>
      </c>
      <c r="AX3698" s="2">
        <v>0</v>
      </c>
      <c r="AY3698" s="2">
        <v>0</v>
      </c>
      <c r="AZ3698" s="2">
        <v>0</v>
      </c>
      <c r="BA3698" s="2">
        <v>0</v>
      </c>
      <c r="BB3698" s="2">
        <v>0</v>
      </c>
      <c r="BC3698" s="2">
        <v>529</v>
      </c>
      <c r="BD3698" s="2">
        <v>0</v>
      </c>
      <c r="BE3698" s="2">
        <v>0</v>
      </c>
      <c r="BF3698" s="2">
        <v>0</v>
      </c>
      <c r="BG3698" s="2">
        <v>0</v>
      </c>
      <c r="BH3698" s="2">
        <v>0</v>
      </c>
      <c r="BI3698" s="2">
        <v>0</v>
      </c>
      <c r="BJ3698" s="2">
        <v>0</v>
      </c>
      <c r="BK3698" s="2">
        <v>0</v>
      </c>
      <c r="BL3698" s="2">
        <v>0</v>
      </c>
      <c r="BM3698" s="2">
        <v>0</v>
      </c>
      <c r="BN3698" s="2">
        <v>0</v>
      </c>
      <c r="BO3698" s="2">
        <v>0</v>
      </c>
      <c r="BP3698" s="2">
        <v>0</v>
      </c>
      <c r="BQ3698" s="2">
        <v>0</v>
      </c>
      <c r="BR3698" s="2">
        <v>0</v>
      </c>
      <c r="BS3698" s="2">
        <v>0</v>
      </c>
      <c r="BT3698" s="2">
        <v>0</v>
      </c>
      <c r="BU3698" s="2">
        <v>0</v>
      </c>
      <c r="BV3698" s="2">
        <v>0</v>
      </c>
      <c r="BW3698" s="2">
        <v>0</v>
      </c>
      <c r="BX3698" s="2">
        <v>0</v>
      </c>
      <c r="BY3698" s="2">
        <v>0</v>
      </c>
      <c r="BZ3698" s="2">
        <v>0</v>
      </c>
      <c r="CA3698" s="2">
        <v>0</v>
      </c>
      <c r="CB3698" s="2">
        <v>0</v>
      </c>
      <c r="CC3698" s="2">
        <v>0</v>
      </c>
      <c r="CD3698" s="2">
        <v>0</v>
      </c>
      <c r="CE3698" s="2">
        <v>0</v>
      </c>
      <c r="CF3698" s="2">
        <v>0</v>
      </c>
      <c r="CG3698" s="2">
        <v>0</v>
      </c>
      <c r="CH3698" s="2">
        <v>0</v>
      </c>
      <c r="CI3698" s="2">
        <v>0</v>
      </c>
      <c r="CJ3698" s="2">
        <v>0</v>
      </c>
      <c r="CK3698" s="2">
        <v>32</v>
      </c>
      <c r="CL3698" s="2">
        <v>0</v>
      </c>
    </row>
    <row r="3699" spans="1:90" x14ac:dyDescent="0.25">
      <c r="A3699" t="s">
        <v>115</v>
      </c>
      <c r="B3699">
        <v>20204</v>
      </c>
      <c r="C3699" t="s">
        <v>514</v>
      </c>
      <c r="D3699">
        <v>2</v>
      </c>
      <c r="E3699">
        <v>6</v>
      </c>
      <c r="F3699">
        <v>474770</v>
      </c>
      <c r="G3699">
        <v>35474770</v>
      </c>
      <c r="H3699" t="s">
        <v>5394</v>
      </c>
      <c r="I3699">
        <v>528</v>
      </c>
      <c r="J3699" t="s">
        <v>514</v>
      </c>
      <c r="K3699" t="s">
        <v>779</v>
      </c>
      <c r="L3699">
        <v>1</v>
      </c>
      <c r="M3699" t="s">
        <v>514</v>
      </c>
      <c r="N3699">
        <v>12414260</v>
      </c>
      <c r="O3699" t="s">
        <v>92</v>
      </c>
      <c r="P3699" t="s">
        <v>5395</v>
      </c>
      <c r="Q3699">
        <v>30</v>
      </c>
      <c r="R3699">
        <v>12</v>
      </c>
      <c r="S3699">
        <v>36424809</v>
      </c>
      <c r="U3699" t="s">
        <v>5396</v>
      </c>
      <c r="V3699">
        <v>1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0</v>
      </c>
      <c r="AU3699" s="2">
        <v>0</v>
      </c>
      <c r="AV3699" s="2">
        <v>0</v>
      </c>
      <c r="AW3699" s="2">
        <v>0</v>
      </c>
      <c r="AX3699" s="2">
        <v>0</v>
      </c>
      <c r="AY3699" s="2">
        <v>0</v>
      </c>
      <c r="AZ3699" s="2">
        <v>0</v>
      </c>
      <c r="BA3699" s="2">
        <v>0</v>
      </c>
      <c r="BB3699" s="2">
        <v>0</v>
      </c>
      <c r="BC3699" s="2">
        <v>25</v>
      </c>
      <c r="BD3699" s="2">
        <v>0</v>
      </c>
      <c r="BE3699" s="2">
        <v>0</v>
      </c>
      <c r="BF3699" s="2">
        <v>0</v>
      </c>
      <c r="BG3699" s="2">
        <v>0</v>
      </c>
      <c r="BH3699" s="2">
        <v>0</v>
      </c>
      <c r="BI3699" s="2">
        <v>0</v>
      </c>
      <c r="BJ3699" s="2">
        <v>0</v>
      </c>
      <c r="BK3699" s="2">
        <v>0</v>
      </c>
      <c r="BL3699" s="2">
        <v>0</v>
      </c>
      <c r="BM3699" s="2">
        <v>0</v>
      </c>
      <c r="BN3699" s="2">
        <v>0</v>
      </c>
      <c r="BO3699" s="2">
        <v>0</v>
      </c>
      <c r="BP3699" s="2">
        <v>0</v>
      </c>
      <c r="BQ3699" s="2">
        <v>0</v>
      </c>
      <c r="BR3699" s="2">
        <v>0</v>
      </c>
      <c r="BS3699" s="2">
        <v>0</v>
      </c>
      <c r="BT3699" s="2">
        <v>0</v>
      </c>
      <c r="BU3699" s="2">
        <v>0</v>
      </c>
      <c r="BV3699" s="2">
        <v>0</v>
      </c>
      <c r="BW3699" s="2">
        <v>0</v>
      </c>
      <c r="BX3699" s="2">
        <v>0</v>
      </c>
      <c r="BY3699" s="2">
        <v>0</v>
      </c>
      <c r="BZ3699" s="2">
        <v>0</v>
      </c>
      <c r="CA3699" s="2">
        <v>0</v>
      </c>
      <c r="CB3699" s="2">
        <v>0</v>
      </c>
      <c r="CC3699" s="2">
        <v>0</v>
      </c>
      <c r="CD3699" s="2">
        <v>0</v>
      </c>
      <c r="CE3699" s="2">
        <v>0</v>
      </c>
      <c r="CF3699" s="2">
        <v>0</v>
      </c>
      <c r="CG3699" s="2">
        <v>0</v>
      </c>
      <c r="CH3699" s="2">
        <v>0</v>
      </c>
      <c r="CI3699" s="2">
        <v>0</v>
      </c>
      <c r="CJ3699" s="2">
        <v>0</v>
      </c>
      <c r="CK3699" s="2">
        <v>3</v>
      </c>
      <c r="CL3699" s="2">
        <v>0</v>
      </c>
    </row>
    <row r="3700" spans="1:90" x14ac:dyDescent="0.25">
      <c r="A3700" t="s">
        <v>115</v>
      </c>
      <c r="B3700">
        <v>20204</v>
      </c>
      <c r="C3700" t="s">
        <v>514</v>
      </c>
      <c r="D3700">
        <v>2</v>
      </c>
      <c r="E3700">
        <v>6</v>
      </c>
      <c r="F3700">
        <v>460291</v>
      </c>
      <c r="G3700">
        <v>35460291</v>
      </c>
      <c r="H3700" t="s">
        <v>5557</v>
      </c>
      <c r="I3700">
        <v>695</v>
      </c>
      <c r="J3700" t="s">
        <v>354</v>
      </c>
      <c r="K3700" t="s">
        <v>91</v>
      </c>
      <c r="L3700">
        <v>1</v>
      </c>
      <c r="M3700" t="s">
        <v>354</v>
      </c>
      <c r="N3700">
        <v>12120000</v>
      </c>
      <c r="O3700" t="s">
        <v>92</v>
      </c>
      <c r="P3700" t="s">
        <v>5558</v>
      </c>
      <c r="Q3700" t="s">
        <v>127</v>
      </c>
      <c r="R3700">
        <v>12</v>
      </c>
      <c r="S3700">
        <v>34912718</v>
      </c>
      <c r="U3700" t="s">
        <v>5559</v>
      </c>
      <c r="V3700">
        <v>1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0</v>
      </c>
      <c r="AU3700" s="2">
        <v>0</v>
      </c>
      <c r="AV3700" s="2">
        <v>0</v>
      </c>
      <c r="AW3700" s="2">
        <v>0</v>
      </c>
      <c r="AX3700" s="2">
        <v>0</v>
      </c>
      <c r="AY3700" s="2">
        <v>0</v>
      </c>
      <c r="AZ3700" s="2">
        <v>0</v>
      </c>
      <c r="BA3700" s="2">
        <v>0</v>
      </c>
      <c r="BB3700" s="2">
        <v>0</v>
      </c>
      <c r="BC3700" s="2">
        <v>54</v>
      </c>
      <c r="BD3700" s="2">
        <v>0</v>
      </c>
      <c r="BE3700" s="2">
        <v>0</v>
      </c>
      <c r="BF3700" s="2">
        <v>0</v>
      </c>
      <c r="BG3700" s="2">
        <v>0</v>
      </c>
      <c r="BH3700" s="2">
        <v>0</v>
      </c>
      <c r="BI3700" s="2">
        <v>0</v>
      </c>
      <c r="BJ3700" s="2">
        <v>0</v>
      </c>
      <c r="BK3700" s="2">
        <v>0</v>
      </c>
      <c r="BL3700" s="2">
        <v>0</v>
      </c>
      <c r="BM3700" s="2">
        <v>0</v>
      </c>
      <c r="BN3700" s="2">
        <v>0</v>
      </c>
      <c r="BO3700" s="2">
        <v>0</v>
      </c>
      <c r="BP3700" s="2">
        <v>0</v>
      </c>
      <c r="BQ3700" s="2">
        <v>0</v>
      </c>
      <c r="BR3700" s="2">
        <v>0</v>
      </c>
      <c r="BS3700" s="2">
        <v>0</v>
      </c>
      <c r="BT3700" s="2">
        <v>0</v>
      </c>
      <c r="BU3700" s="2">
        <v>0</v>
      </c>
      <c r="BV3700" s="2">
        <v>0</v>
      </c>
      <c r="BW3700" s="2">
        <v>0</v>
      </c>
      <c r="BX3700" s="2">
        <v>0</v>
      </c>
      <c r="BY3700" s="2">
        <v>0</v>
      </c>
      <c r="BZ3700" s="2">
        <v>0</v>
      </c>
      <c r="CA3700" s="2">
        <v>0</v>
      </c>
      <c r="CB3700" s="2">
        <v>0</v>
      </c>
      <c r="CC3700" s="2">
        <v>0</v>
      </c>
      <c r="CD3700" s="2">
        <v>0</v>
      </c>
      <c r="CE3700" s="2">
        <v>0</v>
      </c>
      <c r="CF3700" s="2">
        <v>0</v>
      </c>
      <c r="CG3700" s="2">
        <v>0</v>
      </c>
      <c r="CH3700" s="2">
        <v>0</v>
      </c>
      <c r="CI3700" s="2">
        <v>0</v>
      </c>
      <c r="CJ3700" s="2">
        <v>0</v>
      </c>
      <c r="CK3700" s="2">
        <v>4</v>
      </c>
      <c r="CL3700" s="2">
        <v>0</v>
      </c>
    </row>
    <row r="3701" spans="1:90" x14ac:dyDescent="0.25">
      <c r="A3701" t="s">
        <v>115</v>
      </c>
      <c r="B3701">
        <v>20204</v>
      </c>
      <c r="C3701" t="s">
        <v>514</v>
      </c>
      <c r="D3701">
        <v>2</v>
      </c>
      <c r="E3701">
        <v>6</v>
      </c>
      <c r="F3701">
        <v>460254</v>
      </c>
      <c r="G3701">
        <v>35460254</v>
      </c>
      <c r="H3701" t="s">
        <v>8118</v>
      </c>
      <c r="I3701">
        <v>246</v>
      </c>
      <c r="J3701" t="s">
        <v>515</v>
      </c>
      <c r="K3701" t="s">
        <v>8119</v>
      </c>
      <c r="L3701">
        <v>1</v>
      </c>
      <c r="M3701" t="s">
        <v>515</v>
      </c>
      <c r="N3701">
        <v>12460000</v>
      </c>
      <c r="O3701" t="s">
        <v>102</v>
      </c>
      <c r="P3701" t="s">
        <v>8120</v>
      </c>
      <c r="Q3701">
        <v>365</v>
      </c>
      <c r="R3701">
        <v>12</v>
      </c>
      <c r="S3701">
        <v>36621700</v>
      </c>
      <c r="U3701" t="s">
        <v>8121</v>
      </c>
      <c r="V3701">
        <v>1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0</v>
      </c>
      <c r="AU3701" s="2">
        <v>0</v>
      </c>
      <c r="AV3701" s="2">
        <v>0</v>
      </c>
      <c r="AW3701" s="2">
        <v>0</v>
      </c>
      <c r="AX3701" s="2">
        <v>0</v>
      </c>
      <c r="AY3701" s="2">
        <v>0</v>
      </c>
      <c r="AZ3701" s="2">
        <v>0</v>
      </c>
      <c r="BA3701" s="2">
        <v>0</v>
      </c>
      <c r="BB3701" s="2">
        <v>0</v>
      </c>
      <c r="BC3701" s="2">
        <v>57</v>
      </c>
      <c r="BD3701" s="2">
        <v>0</v>
      </c>
      <c r="BE3701" s="2">
        <v>0</v>
      </c>
      <c r="BF3701" s="2">
        <v>0</v>
      </c>
      <c r="BG3701" s="2">
        <v>0</v>
      </c>
      <c r="BH3701" s="2">
        <v>0</v>
      </c>
      <c r="BI3701" s="2">
        <v>0</v>
      </c>
      <c r="BJ3701" s="2">
        <v>0</v>
      </c>
      <c r="BK3701" s="2">
        <v>0</v>
      </c>
      <c r="BL3701" s="2">
        <v>0</v>
      </c>
      <c r="BM3701" s="2">
        <v>0</v>
      </c>
      <c r="BN3701" s="2">
        <v>0</v>
      </c>
      <c r="BO3701" s="2">
        <v>0</v>
      </c>
      <c r="BP3701" s="2">
        <v>0</v>
      </c>
      <c r="BQ3701" s="2">
        <v>0</v>
      </c>
      <c r="BR3701" s="2">
        <v>0</v>
      </c>
      <c r="BS3701" s="2">
        <v>0</v>
      </c>
      <c r="BT3701" s="2">
        <v>0</v>
      </c>
      <c r="BU3701" s="2">
        <v>0</v>
      </c>
      <c r="BV3701" s="2">
        <v>0</v>
      </c>
      <c r="BW3701" s="2">
        <v>0</v>
      </c>
      <c r="BX3701" s="2">
        <v>0</v>
      </c>
      <c r="BY3701" s="2">
        <v>0</v>
      </c>
      <c r="BZ3701" s="2">
        <v>0</v>
      </c>
      <c r="CA3701" s="2">
        <v>0</v>
      </c>
      <c r="CB3701" s="2">
        <v>0</v>
      </c>
      <c r="CC3701" s="2">
        <v>0</v>
      </c>
      <c r="CD3701" s="2">
        <v>0</v>
      </c>
      <c r="CE3701" s="2">
        <v>0</v>
      </c>
      <c r="CF3701" s="2">
        <v>0</v>
      </c>
      <c r="CG3701" s="2">
        <v>0</v>
      </c>
      <c r="CH3701" s="2">
        <v>0</v>
      </c>
      <c r="CI3701" s="2">
        <v>0</v>
      </c>
      <c r="CJ3701" s="2">
        <v>0</v>
      </c>
      <c r="CK3701" s="2">
        <v>4</v>
      </c>
      <c r="CL3701" s="2">
        <v>0</v>
      </c>
    </row>
    <row r="3702" spans="1:90" x14ac:dyDescent="0.25">
      <c r="A3702" t="s">
        <v>115</v>
      </c>
      <c r="B3702">
        <v>20204</v>
      </c>
      <c r="C3702" t="s">
        <v>514</v>
      </c>
      <c r="D3702">
        <v>1</v>
      </c>
      <c r="E3702">
        <v>8</v>
      </c>
      <c r="F3702">
        <v>914435</v>
      </c>
      <c r="G3702">
        <v>35914435</v>
      </c>
      <c r="H3702" t="s">
        <v>9966</v>
      </c>
      <c r="I3702">
        <v>528</v>
      </c>
      <c r="J3702" t="s">
        <v>514</v>
      </c>
      <c r="K3702" t="s">
        <v>9967</v>
      </c>
      <c r="L3702">
        <v>1</v>
      </c>
      <c r="M3702" t="s">
        <v>514</v>
      </c>
      <c r="N3702">
        <v>12411600</v>
      </c>
      <c r="O3702" t="s">
        <v>102</v>
      </c>
      <c r="P3702" t="s">
        <v>9968</v>
      </c>
      <c r="Q3702" t="s">
        <v>127</v>
      </c>
      <c r="R3702">
        <v>12</v>
      </c>
      <c r="S3702">
        <v>36427556</v>
      </c>
      <c r="U3702" t="s">
        <v>9969</v>
      </c>
      <c r="V3702">
        <v>1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32</v>
      </c>
      <c r="AE3702" s="2">
        <v>21</v>
      </c>
      <c r="AF3702" s="2">
        <v>20</v>
      </c>
      <c r="AG3702" s="2">
        <v>32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0</v>
      </c>
      <c r="AU3702" s="2">
        <v>0</v>
      </c>
      <c r="AV3702" s="2">
        <v>0</v>
      </c>
      <c r="AW3702" s="2">
        <v>0</v>
      </c>
      <c r="AX3702" s="2">
        <v>0</v>
      </c>
      <c r="AY3702" s="2">
        <v>0</v>
      </c>
      <c r="AZ3702" s="2">
        <v>0</v>
      </c>
      <c r="BA3702" s="2">
        <v>0</v>
      </c>
      <c r="BB3702" s="2">
        <v>0</v>
      </c>
      <c r="BC3702" s="2">
        <v>0</v>
      </c>
      <c r="BD3702" s="2">
        <v>6</v>
      </c>
      <c r="BE3702" s="2">
        <v>0</v>
      </c>
      <c r="BF3702" s="2">
        <v>0</v>
      </c>
      <c r="BG3702" s="2">
        <v>0</v>
      </c>
      <c r="BH3702" s="2">
        <v>0</v>
      </c>
      <c r="BI3702" s="2">
        <v>0</v>
      </c>
      <c r="BJ3702" s="2">
        <v>0</v>
      </c>
      <c r="BK3702" s="2">
        <v>0</v>
      </c>
      <c r="BL3702" s="2">
        <v>1</v>
      </c>
      <c r="BM3702" s="2">
        <v>2</v>
      </c>
      <c r="BN3702" s="2">
        <v>1</v>
      </c>
      <c r="BO3702" s="2">
        <v>1</v>
      </c>
      <c r="BP3702" s="2">
        <v>0</v>
      </c>
      <c r="BQ3702" s="2">
        <v>0</v>
      </c>
      <c r="BR3702" s="2">
        <v>0</v>
      </c>
      <c r="BS3702" s="2">
        <v>0</v>
      </c>
      <c r="BT3702" s="2">
        <v>0</v>
      </c>
      <c r="BU3702" s="2">
        <v>0</v>
      </c>
      <c r="BV3702" s="2">
        <v>0</v>
      </c>
      <c r="BW3702" s="2">
        <v>0</v>
      </c>
      <c r="BX3702" s="2">
        <v>0</v>
      </c>
      <c r="BY3702" s="2">
        <v>0</v>
      </c>
      <c r="BZ3702" s="2">
        <v>0</v>
      </c>
      <c r="CA3702" s="2">
        <v>0</v>
      </c>
      <c r="CB3702" s="2">
        <v>0</v>
      </c>
      <c r="CC3702" s="2">
        <v>0</v>
      </c>
      <c r="CD3702" s="2">
        <v>0</v>
      </c>
      <c r="CE3702" s="2">
        <v>0</v>
      </c>
      <c r="CF3702" s="2">
        <v>0</v>
      </c>
      <c r="CG3702" s="2">
        <v>0</v>
      </c>
      <c r="CH3702" s="2">
        <v>0</v>
      </c>
      <c r="CI3702" s="2">
        <v>0</v>
      </c>
      <c r="CJ3702" s="2">
        <v>0</v>
      </c>
      <c r="CK3702" s="2">
        <v>0</v>
      </c>
      <c r="CL3702" s="2">
        <v>2</v>
      </c>
    </row>
    <row r="3703" spans="1:90" x14ac:dyDescent="0.25">
      <c r="A3703" t="s">
        <v>115</v>
      </c>
      <c r="B3703">
        <v>20204</v>
      </c>
      <c r="C3703" t="s">
        <v>514</v>
      </c>
      <c r="D3703">
        <v>2</v>
      </c>
      <c r="E3703">
        <v>15</v>
      </c>
      <c r="F3703">
        <v>453857</v>
      </c>
      <c r="G3703">
        <v>35453857</v>
      </c>
      <c r="H3703" t="s">
        <v>12186</v>
      </c>
      <c r="I3703">
        <v>695</v>
      </c>
      <c r="J3703" t="s">
        <v>354</v>
      </c>
      <c r="K3703" t="s">
        <v>8692</v>
      </c>
      <c r="L3703">
        <v>1</v>
      </c>
      <c r="M3703" t="s">
        <v>354</v>
      </c>
      <c r="N3703">
        <v>12120970</v>
      </c>
      <c r="O3703" t="s">
        <v>12187</v>
      </c>
      <c r="P3703" t="s">
        <v>12188</v>
      </c>
      <c r="Q3703" t="s">
        <v>127</v>
      </c>
      <c r="R3703">
        <v>12</v>
      </c>
      <c r="S3703">
        <v>36021700</v>
      </c>
      <c r="T3703">
        <v>36021703</v>
      </c>
      <c r="U3703" t="s">
        <v>5430</v>
      </c>
      <c r="V3703">
        <v>1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0</v>
      </c>
      <c r="AN3703" s="2">
        <v>0</v>
      </c>
      <c r="AO3703" s="2">
        <v>22</v>
      </c>
      <c r="AP3703" s="2">
        <v>0</v>
      </c>
      <c r="AQ3703" s="2">
        <v>0</v>
      </c>
      <c r="AR3703" s="2">
        <v>100</v>
      </c>
      <c r="AS3703" s="2">
        <v>0</v>
      </c>
      <c r="AT3703" s="2">
        <v>0</v>
      </c>
      <c r="AU3703" s="2">
        <v>109</v>
      </c>
      <c r="AV3703" s="2">
        <v>0</v>
      </c>
      <c r="AW3703" s="2">
        <v>0</v>
      </c>
      <c r="AX3703" s="2">
        <v>0</v>
      </c>
      <c r="AY3703" s="2">
        <v>0</v>
      </c>
      <c r="AZ3703" s="2">
        <v>0</v>
      </c>
      <c r="BA3703" s="2">
        <v>0</v>
      </c>
      <c r="BB3703" s="2">
        <v>0</v>
      </c>
      <c r="BC3703" s="2">
        <v>0</v>
      </c>
      <c r="BD3703" s="2">
        <v>0</v>
      </c>
      <c r="BE3703" s="2">
        <v>0</v>
      </c>
      <c r="BF3703" s="2">
        <v>0</v>
      </c>
      <c r="BG3703" s="2">
        <v>0</v>
      </c>
      <c r="BH3703" s="2">
        <v>0</v>
      </c>
      <c r="BI3703" s="2">
        <v>0</v>
      </c>
      <c r="BJ3703" s="2">
        <v>0</v>
      </c>
      <c r="BK3703" s="2">
        <v>0</v>
      </c>
      <c r="BL3703" s="2">
        <v>0</v>
      </c>
      <c r="BM3703" s="2">
        <v>0</v>
      </c>
      <c r="BN3703" s="2">
        <v>0</v>
      </c>
      <c r="BO3703" s="2">
        <v>0</v>
      </c>
      <c r="BP3703" s="2">
        <v>0</v>
      </c>
      <c r="BQ3703" s="2">
        <v>0</v>
      </c>
      <c r="BR3703" s="2">
        <v>0</v>
      </c>
      <c r="BS3703" s="2">
        <v>0</v>
      </c>
      <c r="BT3703" s="2">
        <v>0</v>
      </c>
      <c r="BU3703" s="2">
        <v>0</v>
      </c>
      <c r="BV3703" s="2">
        <v>0</v>
      </c>
      <c r="BW3703" s="2">
        <v>2</v>
      </c>
      <c r="BX3703" s="2">
        <v>0</v>
      </c>
      <c r="BY3703" s="2">
        <v>0</v>
      </c>
      <c r="BZ3703" s="2">
        <v>4</v>
      </c>
      <c r="CA3703" s="2">
        <v>0</v>
      </c>
      <c r="CB3703" s="2">
        <v>0</v>
      </c>
      <c r="CC3703" s="2">
        <v>4</v>
      </c>
      <c r="CD3703" s="2">
        <v>0</v>
      </c>
      <c r="CE3703" s="2">
        <v>0</v>
      </c>
      <c r="CF3703" s="2">
        <v>0</v>
      </c>
      <c r="CG3703" s="2">
        <v>0</v>
      </c>
      <c r="CH3703" s="2">
        <v>0</v>
      </c>
      <c r="CI3703" s="2">
        <v>0</v>
      </c>
      <c r="CJ3703" s="2">
        <v>0</v>
      </c>
      <c r="CK3703" s="2">
        <v>0</v>
      </c>
      <c r="CL3703" s="2">
        <v>0</v>
      </c>
    </row>
    <row r="3704" spans="1:90" x14ac:dyDescent="0.25">
      <c r="A3704" t="s">
        <v>115</v>
      </c>
      <c r="B3704">
        <v>20204</v>
      </c>
      <c r="C3704" t="s">
        <v>514</v>
      </c>
      <c r="D3704">
        <v>1</v>
      </c>
      <c r="E3704">
        <v>8</v>
      </c>
      <c r="F3704">
        <v>13262</v>
      </c>
      <c r="G3704">
        <v>35013262</v>
      </c>
      <c r="H3704" t="s">
        <v>16041</v>
      </c>
      <c r="I3704">
        <v>528</v>
      </c>
      <c r="J3704" t="s">
        <v>514</v>
      </c>
      <c r="K3704" t="s">
        <v>16042</v>
      </c>
      <c r="L3704">
        <v>2</v>
      </c>
      <c r="M3704" t="s">
        <v>862</v>
      </c>
      <c r="N3704">
        <v>12441030</v>
      </c>
      <c r="O3704" t="s">
        <v>92</v>
      </c>
      <c r="P3704" t="s">
        <v>16043</v>
      </c>
      <c r="Q3704">
        <v>78</v>
      </c>
      <c r="R3704">
        <v>12</v>
      </c>
      <c r="S3704">
        <v>36411309</v>
      </c>
      <c r="T3704">
        <v>36412591</v>
      </c>
      <c r="U3704" t="s">
        <v>16044</v>
      </c>
      <c r="V3704">
        <v>1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91</v>
      </c>
      <c r="AE3704" s="2">
        <v>117</v>
      </c>
      <c r="AF3704" s="2">
        <v>83</v>
      </c>
      <c r="AG3704" s="2">
        <v>108</v>
      </c>
      <c r="AH3704" s="2">
        <v>120</v>
      </c>
      <c r="AI3704" s="2">
        <v>133</v>
      </c>
      <c r="AJ3704" s="2">
        <v>103</v>
      </c>
      <c r="AK3704" s="2">
        <v>0</v>
      </c>
      <c r="AL3704" s="2">
        <v>0</v>
      </c>
      <c r="AM3704" s="2">
        <v>0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0</v>
      </c>
      <c r="AU3704" s="2">
        <v>0</v>
      </c>
      <c r="AV3704" s="2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2">
        <v>0</v>
      </c>
      <c r="BD3704" s="2">
        <v>0</v>
      </c>
      <c r="BE3704" s="2">
        <v>0</v>
      </c>
      <c r="BF3704" s="2">
        <v>0</v>
      </c>
      <c r="BG3704" s="2">
        <v>0</v>
      </c>
      <c r="BH3704" s="2">
        <v>0</v>
      </c>
      <c r="BI3704" s="2">
        <v>0</v>
      </c>
      <c r="BJ3704" s="2">
        <v>0</v>
      </c>
      <c r="BK3704" s="2">
        <v>0</v>
      </c>
      <c r="BL3704" s="2">
        <v>3</v>
      </c>
      <c r="BM3704" s="2">
        <v>6</v>
      </c>
      <c r="BN3704" s="2">
        <v>4</v>
      </c>
      <c r="BO3704" s="2">
        <v>5</v>
      </c>
      <c r="BP3704" s="2">
        <v>5</v>
      </c>
      <c r="BQ3704" s="2">
        <v>4</v>
      </c>
      <c r="BR3704" s="2">
        <v>3</v>
      </c>
      <c r="BS3704" s="2">
        <v>0</v>
      </c>
      <c r="BT3704" s="2">
        <v>0</v>
      </c>
      <c r="BU3704" s="2">
        <v>0</v>
      </c>
      <c r="BV3704" s="2">
        <v>0</v>
      </c>
      <c r="BW3704" s="2">
        <v>0</v>
      </c>
      <c r="BX3704" s="2">
        <v>0</v>
      </c>
      <c r="BY3704" s="2">
        <v>0</v>
      </c>
      <c r="BZ3704" s="2">
        <v>0</v>
      </c>
      <c r="CA3704" s="2">
        <v>0</v>
      </c>
      <c r="CB3704" s="2">
        <v>0</v>
      </c>
      <c r="CC3704" s="2">
        <v>0</v>
      </c>
      <c r="CD3704" s="2">
        <v>0</v>
      </c>
      <c r="CE3704" s="2">
        <v>0</v>
      </c>
      <c r="CF3704" s="2">
        <v>0</v>
      </c>
      <c r="CG3704" s="2">
        <v>0</v>
      </c>
      <c r="CH3704" s="2">
        <v>0</v>
      </c>
      <c r="CI3704" s="2">
        <v>0</v>
      </c>
      <c r="CJ3704" s="2">
        <v>0</v>
      </c>
      <c r="CK3704" s="2">
        <v>0</v>
      </c>
      <c r="CL3704" s="2">
        <v>0</v>
      </c>
    </row>
    <row r="3705" spans="1:90" x14ac:dyDescent="0.25">
      <c r="A3705" t="s">
        <v>115</v>
      </c>
      <c r="B3705">
        <v>20204</v>
      </c>
      <c r="C3705" t="s">
        <v>514</v>
      </c>
      <c r="D3705">
        <v>1</v>
      </c>
      <c r="E3705">
        <v>8</v>
      </c>
      <c r="F3705">
        <v>925913</v>
      </c>
      <c r="G3705">
        <v>35925913</v>
      </c>
      <c r="H3705" t="s">
        <v>2964</v>
      </c>
      <c r="I3705">
        <v>528</v>
      </c>
      <c r="J3705" t="s">
        <v>514</v>
      </c>
      <c r="K3705" t="s">
        <v>2965</v>
      </c>
      <c r="L3705">
        <v>1</v>
      </c>
      <c r="M3705" t="s">
        <v>514</v>
      </c>
      <c r="N3705">
        <v>12426050</v>
      </c>
      <c r="O3705" t="s">
        <v>92</v>
      </c>
      <c r="P3705" t="s">
        <v>2966</v>
      </c>
      <c r="Q3705">
        <v>191</v>
      </c>
      <c r="R3705">
        <v>12</v>
      </c>
      <c r="S3705">
        <v>36422779</v>
      </c>
      <c r="U3705" t="s">
        <v>2967</v>
      </c>
      <c r="V3705">
        <v>1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50</v>
      </c>
      <c r="AE3705" s="2">
        <v>68</v>
      </c>
      <c r="AF3705" s="2">
        <v>55</v>
      </c>
      <c r="AG3705" s="2">
        <v>78</v>
      </c>
      <c r="AH3705" s="2">
        <v>94</v>
      </c>
      <c r="AI3705" s="2">
        <v>72</v>
      </c>
      <c r="AJ3705" s="2">
        <v>60</v>
      </c>
      <c r="AK3705" s="2">
        <v>0</v>
      </c>
      <c r="AL3705" s="2">
        <v>0</v>
      </c>
      <c r="AM3705" s="2">
        <v>0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0</v>
      </c>
      <c r="AU3705" s="2">
        <v>0</v>
      </c>
      <c r="AV3705" s="2">
        <v>0</v>
      </c>
      <c r="AW3705" s="2">
        <v>0</v>
      </c>
      <c r="AX3705" s="2">
        <v>0</v>
      </c>
      <c r="AY3705" s="2">
        <v>0</v>
      </c>
      <c r="AZ3705" s="2">
        <v>0</v>
      </c>
      <c r="BA3705" s="2">
        <v>0</v>
      </c>
      <c r="BB3705" s="2">
        <v>0</v>
      </c>
      <c r="BC3705" s="2">
        <v>145</v>
      </c>
      <c r="BD3705" s="2">
        <v>9</v>
      </c>
      <c r="BE3705" s="2">
        <v>0</v>
      </c>
      <c r="BF3705" s="2">
        <v>0</v>
      </c>
      <c r="BG3705" s="2">
        <v>0</v>
      </c>
      <c r="BH3705" s="2">
        <v>0</v>
      </c>
      <c r="BI3705" s="2">
        <v>0</v>
      </c>
      <c r="BJ3705" s="2">
        <v>0</v>
      </c>
      <c r="BK3705" s="2">
        <v>0</v>
      </c>
      <c r="BL3705" s="2">
        <v>4</v>
      </c>
      <c r="BM3705" s="2">
        <v>6</v>
      </c>
      <c r="BN3705" s="2">
        <v>4</v>
      </c>
      <c r="BO3705" s="2">
        <v>5</v>
      </c>
      <c r="BP3705" s="2">
        <v>5</v>
      </c>
      <c r="BQ3705" s="2">
        <v>4</v>
      </c>
      <c r="BR3705" s="2">
        <v>2</v>
      </c>
      <c r="BS3705" s="2">
        <v>0</v>
      </c>
      <c r="BT3705" s="2">
        <v>0</v>
      </c>
      <c r="BU3705" s="2">
        <v>0</v>
      </c>
      <c r="BV3705" s="2">
        <v>0</v>
      </c>
      <c r="BW3705" s="2">
        <v>0</v>
      </c>
      <c r="BX3705" s="2">
        <v>0</v>
      </c>
      <c r="BY3705" s="2">
        <v>0</v>
      </c>
      <c r="BZ3705" s="2">
        <v>0</v>
      </c>
      <c r="CA3705" s="2">
        <v>0</v>
      </c>
      <c r="CB3705" s="2">
        <v>0</v>
      </c>
      <c r="CC3705" s="2">
        <v>0</v>
      </c>
      <c r="CD3705" s="2">
        <v>0</v>
      </c>
      <c r="CE3705" s="2">
        <v>0</v>
      </c>
      <c r="CF3705" s="2">
        <v>0</v>
      </c>
      <c r="CG3705" s="2">
        <v>0</v>
      </c>
      <c r="CH3705" s="2">
        <v>0</v>
      </c>
      <c r="CI3705" s="2">
        <v>0</v>
      </c>
      <c r="CJ3705" s="2">
        <v>0</v>
      </c>
      <c r="CK3705" s="2">
        <v>15</v>
      </c>
      <c r="CL3705" s="2">
        <v>1</v>
      </c>
    </row>
    <row r="3706" spans="1:90" x14ac:dyDescent="0.25">
      <c r="A3706" t="s">
        <v>115</v>
      </c>
      <c r="B3706">
        <v>20204</v>
      </c>
      <c r="C3706" t="s">
        <v>514</v>
      </c>
      <c r="D3706">
        <v>1</v>
      </c>
      <c r="E3706">
        <v>8</v>
      </c>
      <c r="F3706">
        <v>901519</v>
      </c>
      <c r="G3706">
        <v>35901519</v>
      </c>
      <c r="H3706" t="s">
        <v>9704</v>
      </c>
      <c r="I3706">
        <v>528</v>
      </c>
      <c r="J3706" t="s">
        <v>514</v>
      </c>
      <c r="K3706" t="s">
        <v>2421</v>
      </c>
      <c r="L3706">
        <v>1</v>
      </c>
      <c r="M3706" t="s">
        <v>514</v>
      </c>
      <c r="N3706">
        <v>12410310</v>
      </c>
      <c r="O3706" t="s">
        <v>92</v>
      </c>
      <c r="P3706" t="s">
        <v>9705</v>
      </c>
      <c r="Q3706">
        <v>285</v>
      </c>
      <c r="R3706">
        <v>12</v>
      </c>
      <c r="S3706">
        <v>36425601</v>
      </c>
      <c r="T3706">
        <v>36434113</v>
      </c>
      <c r="U3706" t="s">
        <v>9706</v>
      </c>
      <c r="V3706">
        <v>1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112</v>
      </c>
      <c r="AE3706" s="2">
        <v>146</v>
      </c>
      <c r="AF3706" s="2">
        <v>74</v>
      </c>
      <c r="AG3706" s="2">
        <v>111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0</v>
      </c>
      <c r="AU3706" s="2">
        <v>0</v>
      </c>
      <c r="AV3706" s="2">
        <v>0</v>
      </c>
      <c r="AW3706" s="2">
        <v>0</v>
      </c>
      <c r="AX3706" s="2">
        <v>0</v>
      </c>
      <c r="AY3706" s="2">
        <v>0</v>
      </c>
      <c r="AZ3706" s="2">
        <v>0</v>
      </c>
      <c r="BA3706" s="2">
        <v>0</v>
      </c>
      <c r="BB3706" s="2">
        <v>0</v>
      </c>
      <c r="BC3706" s="2">
        <v>89</v>
      </c>
      <c r="BD3706" s="2">
        <v>0</v>
      </c>
      <c r="BE3706" s="2">
        <v>0</v>
      </c>
      <c r="BF3706" s="2">
        <v>0</v>
      </c>
      <c r="BG3706" s="2">
        <v>0</v>
      </c>
      <c r="BH3706" s="2">
        <v>0</v>
      </c>
      <c r="BI3706" s="2">
        <v>0</v>
      </c>
      <c r="BJ3706" s="2">
        <v>0</v>
      </c>
      <c r="BK3706" s="2">
        <v>0</v>
      </c>
      <c r="BL3706" s="2">
        <v>5</v>
      </c>
      <c r="BM3706" s="2">
        <v>5</v>
      </c>
      <c r="BN3706" s="2">
        <v>2</v>
      </c>
      <c r="BO3706" s="2">
        <v>3</v>
      </c>
      <c r="BP3706" s="2">
        <v>0</v>
      </c>
      <c r="BQ3706" s="2">
        <v>0</v>
      </c>
      <c r="BR3706" s="2">
        <v>0</v>
      </c>
      <c r="BS3706" s="2">
        <v>0</v>
      </c>
      <c r="BT3706" s="2">
        <v>0</v>
      </c>
      <c r="BU3706" s="2">
        <v>0</v>
      </c>
      <c r="BV3706" s="2">
        <v>0</v>
      </c>
      <c r="BW3706" s="2">
        <v>0</v>
      </c>
      <c r="BX3706" s="2">
        <v>0</v>
      </c>
      <c r="BY3706" s="2">
        <v>0</v>
      </c>
      <c r="BZ3706" s="2">
        <v>0</v>
      </c>
      <c r="CA3706" s="2">
        <v>0</v>
      </c>
      <c r="CB3706" s="2">
        <v>0</v>
      </c>
      <c r="CC3706" s="2">
        <v>0</v>
      </c>
      <c r="CD3706" s="2">
        <v>0</v>
      </c>
      <c r="CE3706" s="2">
        <v>0</v>
      </c>
      <c r="CF3706" s="2">
        <v>0</v>
      </c>
      <c r="CG3706" s="2">
        <v>0</v>
      </c>
      <c r="CH3706" s="2">
        <v>0</v>
      </c>
      <c r="CI3706" s="2">
        <v>0</v>
      </c>
      <c r="CJ3706" s="2">
        <v>0</v>
      </c>
      <c r="CK3706" s="2">
        <v>5</v>
      </c>
      <c r="CL3706" s="2">
        <v>0</v>
      </c>
    </row>
    <row r="3707" spans="1:90" x14ac:dyDescent="0.25">
      <c r="A3707" t="s">
        <v>115</v>
      </c>
      <c r="B3707">
        <v>20204</v>
      </c>
      <c r="C3707" t="s">
        <v>514</v>
      </c>
      <c r="D3707">
        <v>1</v>
      </c>
      <c r="E3707">
        <v>8</v>
      </c>
      <c r="F3707">
        <v>924325</v>
      </c>
      <c r="G3707">
        <v>35924325</v>
      </c>
      <c r="H3707" t="s">
        <v>8404</v>
      </c>
      <c r="I3707">
        <v>528</v>
      </c>
      <c r="J3707" t="s">
        <v>514</v>
      </c>
      <c r="K3707" t="s">
        <v>8405</v>
      </c>
      <c r="L3707">
        <v>2</v>
      </c>
      <c r="M3707" t="s">
        <v>862</v>
      </c>
      <c r="N3707">
        <v>12444010</v>
      </c>
      <c r="O3707" t="s">
        <v>591</v>
      </c>
      <c r="P3707" t="s">
        <v>8406</v>
      </c>
      <c r="Q3707">
        <v>275</v>
      </c>
      <c r="R3707">
        <v>12</v>
      </c>
      <c r="S3707">
        <v>36372090</v>
      </c>
      <c r="T3707">
        <v>36372290</v>
      </c>
      <c r="U3707" t="s">
        <v>8407</v>
      </c>
      <c r="V3707">
        <v>1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34</v>
      </c>
      <c r="AE3707" s="2">
        <v>62</v>
      </c>
      <c r="AF3707" s="2">
        <v>29</v>
      </c>
      <c r="AG3707" s="2">
        <v>62</v>
      </c>
      <c r="AH3707" s="2">
        <v>81</v>
      </c>
      <c r="AI3707" s="2">
        <v>70</v>
      </c>
      <c r="AJ3707" s="2">
        <v>81</v>
      </c>
      <c r="AK3707" s="2">
        <v>0</v>
      </c>
      <c r="AL3707" s="2">
        <v>0</v>
      </c>
      <c r="AM3707" s="2">
        <v>0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0</v>
      </c>
      <c r="AU3707" s="2">
        <v>0</v>
      </c>
      <c r="AV3707" s="2">
        <v>0</v>
      </c>
      <c r="AW3707" s="2">
        <v>0</v>
      </c>
      <c r="AX3707" s="2">
        <v>0</v>
      </c>
      <c r="AY3707" s="2">
        <v>0</v>
      </c>
      <c r="AZ3707" s="2">
        <v>0</v>
      </c>
      <c r="BA3707" s="2">
        <v>0</v>
      </c>
      <c r="BB3707" s="2">
        <v>0</v>
      </c>
      <c r="BC3707" s="2">
        <v>0</v>
      </c>
      <c r="BD3707" s="2">
        <v>0</v>
      </c>
      <c r="BE3707" s="2">
        <v>0</v>
      </c>
      <c r="BF3707" s="2">
        <v>0</v>
      </c>
      <c r="BG3707" s="2">
        <v>0</v>
      </c>
      <c r="BH3707" s="2">
        <v>0</v>
      </c>
      <c r="BI3707" s="2">
        <v>0</v>
      </c>
      <c r="BJ3707" s="2">
        <v>0</v>
      </c>
      <c r="BK3707" s="2">
        <v>0</v>
      </c>
      <c r="BL3707" s="2">
        <v>1</v>
      </c>
      <c r="BM3707" s="2">
        <v>2</v>
      </c>
      <c r="BN3707" s="2">
        <v>2</v>
      </c>
      <c r="BO3707" s="2">
        <v>2</v>
      </c>
      <c r="BP3707" s="2">
        <v>5</v>
      </c>
      <c r="BQ3707" s="2">
        <v>3</v>
      </c>
      <c r="BR3707" s="2">
        <v>4</v>
      </c>
      <c r="BS3707" s="2">
        <v>0</v>
      </c>
      <c r="BT3707" s="2">
        <v>0</v>
      </c>
      <c r="BU3707" s="2">
        <v>0</v>
      </c>
      <c r="BV3707" s="2">
        <v>0</v>
      </c>
      <c r="BW3707" s="2">
        <v>0</v>
      </c>
      <c r="BX3707" s="2">
        <v>0</v>
      </c>
      <c r="BY3707" s="2">
        <v>0</v>
      </c>
      <c r="BZ3707" s="2">
        <v>0</v>
      </c>
      <c r="CA3707" s="2">
        <v>0</v>
      </c>
      <c r="CB3707" s="2">
        <v>0</v>
      </c>
      <c r="CC3707" s="2">
        <v>0</v>
      </c>
      <c r="CD3707" s="2">
        <v>0</v>
      </c>
      <c r="CE3707" s="2">
        <v>0</v>
      </c>
      <c r="CF3707" s="2">
        <v>0</v>
      </c>
      <c r="CG3707" s="2">
        <v>0</v>
      </c>
      <c r="CH3707" s="2">
        <v>0</v>
      </c>
      <c r="CI3707" s="2">
        <v>0</v>
      </c>
      <c r="CJ3707" s="2">
        <v>0</v>
      </c>
      <c r="CK3707" s="2">
        <v>0</v>
      </c>
      <c r="CL3707" s="2">
        <v>0</v>
      </c>
    </row>
    <row r="3708" spans="1:90" x14ac:dyDescent="0.25">
      <c r="A3708" t="s">
        <v>115</v>
      </c>
      <c r="B3708">
        <v>20204</v>
      </c>
      <c r="C3708" t="s">
        <v>514</v>
      </c>
      <c r="D3708">
        <v>1</v>
      </c>
      <c r="E3708">
        <v>8</v>
      </c>
      <c r="F3708">
        <v>916262</v>
      </c>
      <c r="G3708">
        <v>35916262</v>
      </c>
      <c r="H3708" t="s">
        <v>1480</v>
      </c>
      <c r="I3708">
        <v>528</v>
      </c>
      <c r="J3708" t="s">
        <v>514</v>
      </c>
      <c r="K3708" t="s">
        <v>1481</v>
      </c>
      <c r="L3708">
        <v>1</v>
      </c>
      <c r="M3708" t="s">
        <v>514</v>
      </c>
      <c r="N3708">
        <v>12403680</v>
      </c>
      <c r="O3708" t="s">
        <v>92</v>
      </c>
      <c r="P3708" t="s">
        <v>1482</v>
      </c>
      <c r="Q3708" t="s">
        <v>127</v>
      </c>
      <c r="R3708">
        <v>12</v>
      </c>
      <c r="S3708">
        <v>36427475</v>
      </c>
      <c r="T3708">
        <v>36434080</v>
      </c>
      <c r="U3708" t="s">
        <v>1483</v>
      </c>
      <c r="V3708">
        <v>1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48</v>
      </c>
      <c r="AE3708" s="2">
        <v>35</v>
      </c>
      <c r="AF3708" s="2">
        <v>29</v>
      </c>
      <c r="AG3708" s="2">
        <v>51</v>
      </c>
      <c r="AH3708" s="2">
        <v>68</v>
      </c>
      <c r="AI3708" s="2">
        <v>64</v>
      </c>
      <c r="AJ3708" s="2">
        <v>59</v>
      </c>
      <c r="AK3708" s="2">
        <v>0</v>
      </c>
      <c r="AL3708" s="2">
        <v>0</v>
      </c>
      <c r="AM3708" s="2">
        <v>0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0</v>
      </c>
      <c r="AU3708" s="2">
        <v>0</v>
      </c>
      <c r="AV3708" s="2">
        <v>0</v>
      </c>
      <c r="AW3708" s="2">
        <v>0</v>
      </c>
      <c r="AX3708" s="2">
        <v>0</v>
      </c>
      <c r="AY3708" s="2">
        <v>0</v>
      </c>
      <c r="AZ3708" s="2">
        <v>0</v>
      </c>
      <c r="BA3708" s="2">
        <v>0</v>
      </c>
      <c r="BB3708" s="2">
        <v>0</v>
      </c>
      <c r="BC3708" s="2">
        <v>86</v>
      </c>
      <c r="BD3708" s="2">
        <v>0</v>
      </c>
      <c r="BE3708" s="2">
        <v>0</v>
      </c>
      <c r="BF3708" s="2">
        <v>0</v>
      </c>
      <c r="BG3708" s="2">
        <v>0</v>
      </c>
      <c r="BH3708" s="2">
        <v>0</v>
      </c>
      <c r="BI3708" s="2">
        <v>0</v>
      </c>
      <c r="BJ3708" s="2">
        <v>0</v>
      </c>
      <c r="BK3708" s="2">
        <v>0</v>
      </c>
      <c r="BL3708" s="2">
        <v>3</v>
      </c>
      <c r="BM3708" s="2">
        <v>1</v>
      </c>
      <c r="BN3708" s="2">
        <v>2</v>
      </c>
      <c r="BO3708" s="2">
        <v>3</v>
      </c>
      <c r="BP3708" s="2">
        <v>4</v>
      </c>
      <c r="BQ3708" s="2">
        <v>3</v>
      </c>
      <c r="BR3708" s="2">
        <v>4</v>
      </c>
      <c r="BS3708" s="2">
        <v>0</v>
      </c>
      <c r="BT3708" s="2">
        <v>0</v>
      </c>
      <c r="BU3708" s="2">
        <v>0</v>
      </c>
      <c r="BV3708" s="2">
        <v>0</v>
      </c>
      <c r="BW3708" s="2">
        <v>0</v>
      </c>
      <c r="BX3708" s="2">
        <v>0</v>
      </c>
      <c r="BY3708" s="2">
        <v>0</v>
      </c>
      <c r="BZ3708" s="2">
        <v>0</v>
      </c>
      <c r="CA3708" s="2">
        <v>0</v>
      </c>
      <c r="CB3708" s="2">
        <v>0</v>
      </c>
      <c r="CC3708" s="2">
        <v>0</v>
      </c>
      <c r="CD3708" s="2">
        <v>0</v>
      </c>
      <c r="CE3708" s="2">
        <v>0</v>
      </c>
      <c r="CF3708" s="2">
        <v>0</v>
      </c>
      <c r="CG3708" s="2">
        <v>0</v>
      </c>
      <c r="CH3708" s="2">
        <v>0</v>
      </c>
      <c r="CI3708" s="2">
        <v>0</v>
      </c>
      <c r="CJ3708" s="2">
        <v>0</v>
      </c>
      <c r="CK3708" s="2">
        <v>6</v>
      </c>
      <c r="CL3708" s="2">
        <v>0</v>
      </c>
    </row>
    <row r="3709" spans="1:90" x14ac:dyDescent="0.25">
      <c r="A3709" t="s">
        <v>115</v>
      </c>
      <c r="B3709">
        <v>20204</v>
      </c>
      <c r="C3709" t="s">
        <v>514</v>
      </c>
      <c r="D3709">
        <v>1</v>
      </c>
      <c r="E3709">
        <v>8</v>
      </c>
      <c r="F3709">
        <v>916286</v>
      </c>
      <c r="G3709">
        <v>35916286</v>
      </c>
      <c r="H3709" t="s">
        <v>12011</v>
      </c>
      <c r="I3709">
        <v>528</v>
      </c>
      <c r="J3709" t="s">
        <v>514</v>
      </c>
      <c r="K3709" t="s">
        <v>10536</v>
      </c>
      <c r="L3709">
        <v>1</v>
      </c>
      <c r="M3709" t="s">
        <v>514</v>
      </c>
      <c r="N3709">
        <v>12442370</v>
      </c>
      <c r="O3709" t="s">
        <v>92</v>
      </c>
      <c r="P3709" t="s">
        <v>12012</v>
      </c>
      <c r="Q3709">
        <v>251</v>
      </c>
      <c r="R3709">
        <v>12</v>
      </c>
      <c r="S3709">
        <v>36412491</v>
      </c>
      <c r="U3709" t="s">
        <v>12013</v>
      </c>
      <c r="V3709">
        <v>1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48</v>
      </c>
      <c r="AE3709" s="2">
        <v>31</v>
      </c>
      <c r="AF3709" s="2">
        <v>51</v>
      </c>
      <c r="AG3709" s="2">
        <v>34</v>
      </c>
      <c r="AH3709" s="2">
        <v>39</v>
      </c>
      <c r="AI3709" s="2">
        <v>54</v>
      </c>
      <c r="AJ3709" s="2">
        <v>37</v>
      </c>
      <c r="AK3709" s="2">
        <v>0</v>
      </c>
      <c r="AL3709" s="2">
        <v>0</v>
      </c>
      <c r="AM3709" s="2">
        <v>0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0</v>
      </c>
      <c r="AU3709" s="2">
        <v>0</v>
      </c>
      <c r="AV3709" s="2">
        <v>0</v>
      </c>
      <c r="AW3709" s="2">
        <v>0</v>
      </c>
      <c r="AX3709" s="2">
        <v>0</v>
      </c>
      <c r="AY3709" s="2">
        <v>0</v>
      </c>
      <c r="AZ3709" s="2">
        <v>0</v>
      </c>
      <c r="BA3709" s="2">
        <v>0</v>
      </c>
      <c r="BB3709" s="2">
        <v>0</v>
      </c>
      <c r="BC3709" s="2">
        <v>0</v>
      </c>
      <c r="BD3709" s="2">
        <v>0</v>
      </c>
      <c r="BE3709" s="2">
        <v>0</v>
      </c>
      <c r="BF3709" s="2">
        <v>0</v>
      </c>
      <c r="BG3709" s="2">
        <v>0</v>
      </c>
      <c r="BH3709" s="2">
        <v>0</v>
      </c>
      <c r="BI3709" s="2">
        <v>0</v>
      </c>
      <c r="BJ3709" s="2">
        <v>0</v>
      </c>
      <c r="BK3709" s="2">
        <v>0</v>
      </c>
      <c r="BL3709" s="2">
        <v>3</v>
      </c>
      <c r="BM3709" s="2">
        <v>2</v>
      </c>
      <c r="BN3709" s="2">
        <v>3</v>
      </c>
      <c r="BO3709" s="2">
        <v>1</v>
      </c>
      <c r="BP3709" s="2">
        <v>2</v>
      </c>
      <c r="BQ3709" s="2">
        <v>2</v>
      </c>
      <c r="BR3709" s="2">
        <v>2</v>
      </c>
      <c r="BS3709" s="2">
        <v>0</v>
      </c>
      <c r="BT3709" s="2">
        <v>0</v>
      </c>
      <c r="BU3709" s="2">
        <v>0</v>
      </c>
      <c r="BV3709" s="2">
        <v>0</v>
      </c>
      <c r="BW3709" s="2">
        <v>0</v>
      </c>
      <c r="BX3709" s="2">
        <v>0</v>
      </c>
      <c r="BY3709" s="2">
        <v>0</v>
      </c>
      <c r="BZ3709" s="2">
        <v>0</v>
      </c>
      <c r="CA3709" s="2">
        <v>0</v>
      </c>
      <c r="CB3709" s="2">
        <v>0</v>
      </c>
      <c r="CC3709" s="2">
        <v>0</v>
      </c>
      <c r="CD3709" s="2">
        <v>0</v>
      </c>
      <c r="CE3709" s="2">
        <v>0</v>
      </c>
      <c r="CF3709" s="2">
        <v>0</v>
      </c>
      <c r="CG3709" s="2">
        <v>0</v>
      </c>
      <c r="CH3709" s="2">
        <v>0</v>
      </c>
      <c r="CI3709" s="2">
        <v>0</v>
      </c>
      <c r="CJ3709" s="2">
        <v>0</v>
      </c>
      <c r="CK3709" s="2">
        <v>0</v>
      </c>
      <c r="CL3709" s="2">
        <v>0</v>
      </c>
    </row>
    <row r="3710" spans="1:90" x14ac:dyDescent="0.25">
      <c r="A3710" t="s">
        <v>115</v>
      </c>
      <c r="B3710">
        <v>20204</v>
      </c>
      <c r="C3710" t="s">
        <v>514</v>
      </c>
      <c r="D3710">
        <v>1</v>
      </c>
      <c r="E3710">
        <v>8</v>
      </c>
      <c r="F3710">
        <v>46802</v>
      </c>
      <c r="G3710">
        <v>35046802</v>
      </c>
      <c r="H3710" t="s">
        <v>17890</v>
      </c>
      <c r="I3710">
        <v>528</v>
      </c>
      <c r="J3710" t="s">
        <v>514</v>
      </c>
      <c r="K3710" t="s">
        <v>1299</v>
      </c>
      <c r="L3710">
        <v>2</v>
      </c>
      <c r="M3710" t="s">
        <v>862</v>
      </c>
      <c r="N3710">
        <v>12445590</v>
      </c>
      <c r="O3710" t="s">
        <v>92</v>
      </c>
      <c r="P3710" t="s">
        <v>1300</v>
      </c>
      <c r="Q3710">
        <v>475</v>
      </c>
      <c r="R3710">
        <v>12</v>
      </c>
      <c r="S3710">
        <v>36374001</v>
      </c>
      <c r="T3710">
        <v>36411366</v>
      </c>
      <c r="U3710" t="s">
        <v>17891</v>
      </c>
      <c r="V3710">
        <v>1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73</v>
      </c>
      <c r="AE3710" s="2">
        <v>72</v>
      </c>
      <c r="AF3710" s="2">
        <v>69</v>
      </c>
      <c r="AG3710" s="2">
        <v>74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0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0</v>
      </c>
      <c r="AU3710" s="2">
        <v>0</v>
      </c>
      <c r="AV3710" s="2">
        <v>0</v>
      </c>
      <c r="AW3710" s="2">
        <v>0</v>
      </c>
      <c r="AX3710" s="2">
        <v>0</v>
      </c>
      <c r="AY3710" s="2">
        <v>0</v>
      </c>
      <c r="AZ3710" s="2">
        <v>0</v>
      </c>
      <c r="BA3710" s="2">
        <v>0</v>
      </c>
      <c r="BB3710" s="2">
        <v>0</v>
      </c>
      <c r="BC3710" s="2">
        <v>0</v>
      </c>
      <c r="BD3710" s="2">
        <v>0</v>
      </c>
      <c r="BE3710" s="2">
        <v>0</v>
      </c>
      <c r="BF3710" s="2">
        <v>0</v>
      </c>
      <c r="BG3710" s="2">
        <v>0</v>
      </c>
      <c r="BH3710" s="2">
        <v>0</v>
      </c>
      <c r="BI3710" s="2">
        <v>0</v>
      </c>
      <c r="BJ3710" s="2">
        <v>0</v>
      </c>
      <c r="BK3710" s="2">
        <v>0</v>
      </c>
      <c r="BL3710" s="2">
        <v>2</v>
      </c>
      <c r="BM3710" s="2">
        <v>2</v>
      </c>
      <c r="BN3710" s="2">
        <v>3</v>
      </c>
      <c r="BO3710" s="2">
        <v>3</v>
      </c>
      <c r="BP3710" s="2">
        <v>0</v>
      </c>
      <c r="BQ3710" s="2">
        <v>0</v>
      </c>
      <c r="BR3710" s="2">
        <v>0</v>
      </c>
      <c r="BS3710" s="2">
        <v>0</v>
      </c>
      <c r="BT3710" s="2">
        <v>0</v>
      </c>
      <c r="BU3710" s="2">
        <v>0</v>
      </c>
      <c r="BV3710" s="2">
        <v>0</v>
      </c>
      <c r="BW3710" s="2">
        <v>0</v>
      </c>
      <c r="BX3710" s="2">
        <v>0</v>
      </c>
      <c r="BY3710" s="2">
        <v>0</v>
      </c>
      <c r="BZ3710" s="2">
        <v>0</v>
      </c>
      <c r="CA3710" s="2">
        <v>0</v>
      </c>
      <c r="CB3710" s="2">
        <v>0</v>
      </c>
      <c r="CC3710" s="2">
        <v>0</v>
      </c>
      <c r="CD3710" s="2">
        <v>0</v>
      </c>
      <c r="CE3710" s="2">
        <v>0</v>
      </c>
      <c r="CF3710" s="2">
        <v>0</v>
      </c>
      <c r="CG3710" s="2">
        <v>0</v>
      </c>
      <c r="CH3710" s="2">
        <v>0</v>
      </c>
      <c r="CI3710" s="2">
        <v>0</v>
      </c>
      <c r="CJ3710" s="2">
        <v>0</v>
      </c>
      <c r="CK3710" s="2">
        <v>0</v>
      </c>
      <c r="CL3710" s="2">
        <v>0</v>
      </c>
    </row>
    <row r="3711" spans="1:90" x14ac:dyDescent="0.25">
      <c r="A3711" t="s">
        <v>115</v>
      </c>
      <c r="B3711">
        <v>20204</v>
      </c>
      <c r="C3711" t="s">
        <v>514</v>
      </c>
      <c r="D3711">
        <v>1</v>
      </c>
      <c r="E3711">
        <v>8</v>
      </c>
      <c r="F3711">
        <v>13389</v>
      </c>
      <c r="G3711">
        <v>35013389</v>
      </c>
      <c r="H3711" t="s">
        <v>16737</v>
      </c>
      <c r="I3711">
        <v>528</v>
      </c>
      <c r="J3711" t="s">
        <v>514</v>
      </c>
      <c r="K3711" t="s">
        <v>8860</v>
      </c>
      <c r="L3711">
        <v>1</v>
      </c>
      <c r="M3711" t="s">
        <v>514</v>
      </c>
      <c r="N3711">
        <v>12402010</v>
      </c>
      <c r="O3711" t="s">
        <v>102</v>
      </c>
      <c r="P3711" t="s">
        <v>2082</v>
      </c>
      <c r="Q3711">
        <v>705</v>
      </c>
      <c r="R3711">
        <v>12</v>
      </c>
      <c r="S3711">
        <v>36429600</v>
      </c>
      <c r="T3711">
        <v>36434061</v>
      </c>
      <c r="U3711" t="s">
        <v>16738</v>
      </c>
      <c r="V3711">
        <v>1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86</v>
      </c>
      <c r="AE3711" s="2">
        <v>88</v>
      </c>
      <c r="AF3711" s="2">
        <v>65</v>
      </c>
      <c r="AG3711" s="2">
        <v>95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0</v>
      </c>
      <c r="AU3711" s="2">
        <v>0</v>
      </c>
      <c r="AV3711" s="2">
        <v>0</v>
      </c>
      <c r="AW3711" s="2">
        <v>0</v>
      </c>
      <c r="AX3711" s="2">
        <v>0</v>
      </c>
      <c r="AY3711" s="2">
        <v>0</v>
      </c>
      <c r="AZ3711" s="2">
        <v>0</v>
      </c>
      <c r="BA3711" s="2">
        <v>0</v>
      </c>
      <c r="BB3711" s="2">
        <v>0</v>
      </c>
      <c r="BC3711" s="2">
        <v>57</v>
      </c>
      <c r="BD3711" s="2">
        <v>0</v>
      </c>
      <c r="BE3711" s="2">
        <v>0</v>
      </c>
      <c r="BF3711" s="2">
        <v>0</v>
      </c>
      <c r="BG3711" s="2">
        <v>0</v>
      </c>
      <c r="BH3711" s="2">
        <v>0</v>
      </c>
      <c r="BI3711" s="2">
        <v>0</v>
      </c>
      <c r="BJ3711" s="2">
        <v>0</v>
      </c>
      <c r="BK3711" s="2">
        <v>0</v>
      </c>
      <c r="BL3711" s="2">
        <v>6</v>
      </c>
      <c r="BM3711" s="2">
        <v>6</v>
      </c>
      <c r="BN3711" s="2">
        <v>4</v>
      </c>
      <c r="BO3711" s="2">
        <v>6</v>
      </c>
      <c r="BP3711" s="2">
        <v>0</v>
      </c>
      <c r="BQ3711" s="2">
        <v>0</v>
      </c>
      <c r="BR3711" s="2">
        <v>0</v>
      </c>
      <c r="BS3711" s="2">
        <v>0</v>
      </c>
      <c r="BT3711" s="2">
        <v>0</v>
      </c>
      <c r="BU3711" s="2">
        <v>0</v>
      </c>
      <c r="BV3711" s="2">
        <v>0</v>
      </c>
      <c r="BW3711" s="2">
        <v>0</v>
      </c>
      <c r="BX3711" s="2">
        <v>0</v>
      </c>
      <c r="BY3711" s="2">
        <v>0</v>
      </c>
      <c r="BZ3711" s="2">
        <v>0</v>
      </c>
      <c r="CA3711" s="2">
        <v>0</v>
      </c>
      <c r="CB3711" s="2">
        <v>0</v>
      </c>
      <c r="CC3711" s="2">
        <v>0</v>
      </c>
      <c r="CD3711" s="2">
        <v>0</v>
      </c>
      <c r="CE3711" s="2">
        <v>0</v>
      </c>
      <c r="CF3711" s="2">
        <v>0</v>
      </c>
      <c r="CG3711" s="2">
        <v>0</v>
      </c>
      <c r="CH3711" s="2">
        <v>0</v>
      </c>
      <c r="CI3711" s="2">
        <v>0</v>
      </c>
      <c r="CJ3711" s="2">
        <v>0</v>
      </c>
      <c r="CK3711" s="2">
        <v>3</v>
      </c>
      <c r="CL3711" s="2">
        <v>0</v>
      </c>
    </row>
    <row r="3712" spans="1:90" x14ac:dyDescent="0.25">
      <c r="A3712" t="s">
        <v>115</v>
      </c>
      <c r="B3712">
        <v>20204</v>
      </c>
      <c r="C3712" t="s">
        <v>514</v>
      </c>
      <c r="D3712">
        <v>1</v>
      </c>
      <c r="E3712">
        <v>8</v>
      </c>
      <c r="F3712">
        <v>442550</v>
      </c>
      <c r="G3712">
        <v>35442550</v>
      </c>
      <c r="H3712" t="s">
        <v>3245</v>
      </c>
      <c r="I3712">
        <v>246</v>
      </c>
      <c r="J3712" t="s">
        <v>515</v>
      </c>
      <c r="K3712" t="s">
        <v>3246</v>
      </c>
      <c r="L3712">
        <v>1</v>
      </c>
      <c r="M3712" t="s">
        <v>515</v>
      </c>
      <c r="N3712">
        <v>12460000</v>
      </c>
      <c r="O3712" t="s">
        <v>102</v>
      </c>
      <c r="P3712" t="s">
        <v>3247</v>
      </c>
      <c r="Q3712">
        <v>10</v>
      </c>
      <c r="R3712">
        <v>12</v>
      </c>
      <c r="S3712">
        <v>36623311</v>
      </c>
      <c r="U3712" t="s">
        <v>3248</v>
      </c>
      <c r="V3712">
        <v>1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119</v>
      </c>
      <c r="AI3712" s="2">
        <v>156</v>
      </c>
      <c r="AJ3712" s="2">
        <v>99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0</v>
      </c>
      <c r="AU3712" s="2">
        <v>0</v>
      </c>
      <c r="AV3712" s="2">
        <v>0</v>
      </c>
      <c r="AW3712" s="2">
        <v>0</v>
      </c>
      <c r="AX3712" s="2">
        <v>0</v>
      </c>
      <c r="AY3712" s="2">
        <v>0</v>
      </c>
      <c r="AZ3712" s="2">
        <v>0</v>
      </c>
      <c r="BA3712" s="2">
        <v>0</v>
      </c>
      <c r="BB3712" s="2">
        <v>0</v>
      </c>
      <c r="BC3712" s="2">
        <v>0</v>
      </c>
      <c r="BD3712" s="2">
        <v>0</v>
      </c>
      <c r="BE3712" s="2">
        <v>0</v>
      </c>
      <c r="BF3712" s="2">
        <v>0</v>
      </c>
      <c r="BG3712" s="2">
        <v>0</v>
      </c>
      <c r="BH3712" s="2">
        <v>0</v>
      </c>
      <c r="BI3712" s="2">
        <v>0</v>
      </c>
      <c r="BJ3712" s="2">
        <v>0</v>
      </c>
      <c r="BK3712" s="2">
        <v>0</v>
      </c>
      <c r="BL3712" s="2">
        <v>0</v>
      </c>
      <c r="BM3712" s="2">
        <v>0</v>
      </c>
      <c r="BN3712" s="2">
        <v>0</v>
      </c>
      <c r="BO3712" s="2">
        <v>0</v>
      </c>
      <c r="BP3712" s="2">
        <v>5</v>
      </c>
      <c r="BQ3712" s="2">
        <v>5</v>
      </c>
      <c r="BR3712" s="2">
        <v>5</v>
      </c>
      <c r="BS3712" s="2">
        <v>0</v>
      </c>
      <c r="BT3712" s="2">
        <v>0</v>
      </c>
      <c r="BU3712" s="2">
        <v>0</v>
      </c>
      <c r="BV3712" s="2">
        <v>0</v>
      </c>
      <c r="BW3712" s="2">
        <v>0</v>
      </c>
      <c r="BX3712" s="2">
        <v>0</v>
      </c>
      <c r="BY3712" s="2">
        <v>0</v>
      </c>
      <c r="BZ3712" s="2">
        <v>0</v>
      </c>
      <c r="CA3712" s="2">
        <v>0</v>
      </c>
      <c r="CB3712" s="2">
        <v>0</v>
      </c>
      <c r="CC3712" s="2">
        <v>0</v>
      </c>
      <c r="CD3712" s="2">
        <v>0</v>
      </c>
      <c r="CE3712" s="2">
        <v>0</v>
      </c>
      <c r="CF3712" s="2">
        <v>0</v>
      </c>
      <c r="CG3712" s="2">
        <v>0</v>
      </c>
      <c r="CH3712" s="2">
        <v>0</v>
      </c>
      <c r="CI3712" s="2">
        <v>0</v>
      </c>
      <c r="CJ3712" s="2">
        <v>0</v>
      </c>
      <c r="CK3712" s="2">
        <v>0</v>
      </c>
      <c r="CL3712" s="2">
        <v>0</v>
      </c>
    </row>
    <row r="3713" spans="1:90" x14ac:dyDescent="0.25">
      <c r="A3713" t="s">
        <v>115</v>
      </c>
      <c r="B3713">
        <v>20204</v>
      </c>
      <c r="C3713" t="s">
        <v>514</v>
      </c>
      <c r="D3713">
        <v>1</v>
      </c>
      <c r="E3713">
        <v>8</v>
      </c>
      <c r="F3713">
        <v>13432</v>
      </c>
      <c r="G3713">
        <v>35013432</v>
      </c>
      <c r="H3713" t="s">
        <v>13175</v>
      </c>
      <c r="I3713">
        <v>528</v>
      </c>
      <c r="J3713" t="s">
        <v>514</v>
      </c>
      <c r="K3713" t="s">
        <v>1308</v>
      </c>
      <c r="L3713">
        <v>1</v>
      </c>
      <c r="M3713" t="s">
        <v>514</v>
      </c>
      <c r="N3713">
        <v>12404018</v>
      </c>
      <c r="P3713" t="s">
        <v>13176</v>
      </c>
      <c r="Q3713" t="s">
        <v>127</v>
      </c>
      <c r="R3713">
        <v>12</v>
      </c>
      <c r="S3713">
        <v>36426408</v>
      </c>
      <c r="T3713">
        <v>36434146</v>
      </c>
      <c r="U3713" t="s">
        <v>13177</v>
      </c>
      <c r="V3713">
        <v>2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24</v>
      </c>
      <c r="AE3713" s="2">
        <v>16</v>
      </c>
      <c r="AF3713" s="2">
        <v>18</v>
      </c>
      <c r="AG3713" s="2">
        <v>27</v>
      </c>
      <c r="AH3713" s="2">
        <v>17</v>
      </c>
      <c r="AI3713" s="2">
        <v>21</v>
      </c>
      <c r="AJ3713" s="2">
        <v>10</v>
      </c>
      <c r="AK3713" s="2">
        <v>0</v>
      </c>
      <c r="AL3713" s="2">
        <v>0</v>
      </c>
      <c r="AM3713" s="2">
        <v>0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0</v>
      </c>
      <c r="AU3713" s="2">
        <v>0</v>
      </c>
      <c r="AV3713" s="2">
        <v>0</v>
      </c>
      <c r="AW3713" s="2">
        <v>0</v>
      </c>
      <c r="AX3713" s="2">
        <v>0</v>
      </c>
      <c r="AY3713" s="2">
        <v>0</v>
      </c>
      <c r="AZ3713" s="2">
        <v>0</v>
      </c>
      <c r="BA3713" s="2">
        <v>0</v>
      </c>
      <c r="BB3713" s="2">
        <v>0</v>
      </c>
      <c r="BC3713" s="2">
        <v>0</v>
      </c>
      <c r="BD3713" s="2">
        <v>8</v>
      </c>
      <c r="BE3713" s="2">
        <v>0</v>
      </c>
      <c r="BF3713" s="2">
        <v>0</v>
      </c>
      <c r="BG3713" s="2">
        <v>0</v>
      </c>
      <c r="BH3713" s="2">
        <v>0</v>
      </c>
      <c r="BI3713" s="2">
        <v>0</v>
      </c>
      <c r="BJ3713" s="2">
        <v>0</v>
      </c>
      <c r="BK3713" s="2">
        <v>0</v>
      </c>
      <c r="BL3713" s="2">
        <v>1</v>
      </c>
      <c r="BM3713" s="2">
        <v>2</v>
      </c>
      <c r="BN3713" s="2">
        <v>2</v>
      </c>
      <c r="BO3713" s="2">
        <v>2</v>
      </c>
      <c r="BP3713" s="2">
        <v>2</v>
      </c>
      <c r="BQ3713" s="2">
        <v>2</v>
      </c>
      <c r="BR3713" s="2">
        <v>1</v>
      </c>
      <c r="BS3713" s="2">
        <v>0</v>
      </c>
      <c r="BT3713" s="2">
        <v>0</v>
      </c>
      <c r="BU3713" s="2">
        <v>0</v>
      </c>
      <c r="BV3713" s="2">
        <v>0</v>
      </c>
      <c r="BW3713" s="2">
        <v>0</v>
      </c>
      <c r="BX3713" s="2">
        <v>0</v>
      </c>
      <c r="BY3713" s="2">
        <v>0</v>
      </c>
      <c r="BZ3713" s="2">
        <v>0</v>
      </c>
      <c r="CA3713" s="2">
        <v>0</v>
      </c>
      <c r="CB3713" s="2">
        <v>0</v>
      </c>
      <c r="CC3713" s="2">
        <v>0</v>
      </c>
      <c r="CD3713" s="2">
        <v>0</v>
      </c>
      <c r="CE3713" s="2">
        <v>0</v>
      </c>
      <c r="CF3713" s="2">
        <v>0</v>
      </c>
      <c r="CG3713" s="2">
        <v>0</v>
      </c>
      <c r="CH3713" s="2">
        <v>0</v>
      </c>
      <c r="CI3713" s="2">
        <v>0</v>
      </c>
      <c r="CJ3713" s="2">
        <v>0</v>
      </c>
      <c r="CK3713" s="2">
        <v>0</v>
      </c>
      <c r="CL3713" s="2">
        <v>2</v>
      </c>
    </row>
    <row r="3714" spans="1:90" x14ac:dyDescent="0.25">
      <c r="A3714" t="s">
        <v>115</v>
      </c>
      <c r="B3714">
        <v>20204</v>
      </c>
      <c r="C3714" t="s">
        <v>514</v>
      </c>
      <c r="D3714">
        <v>1</v>
      </c>
      <c r="E3714">
        <v>8</v>
      </c>
      <c r="F3714">
        <v>13274</v>
      </c>
      <c r="G3714">
        <v>35013274</v>
      </c>
      <c r="H3714" t="s">
        <v>8792</v>
      </c>
      <c r="I3714">
        <v>634</v>
      </c>
      <c r="J3714" t="s">
        <v>1223</v>
      </c>
      <c r="K3714" t="s">
        <v>91</v>
      </c>
      <c r="L3714">
        <v>1</v>
      </c>
      <c r="M3714" t="s">
        <v>1223</v>
      </c>
      <c r="N3714">
        <v>12490000</v>
      </c>
      <c r="O3714" t="s">
        <v>92</v>
      </c>
      <c r="P3714" t="s">
        <v>8793</v>
      </c>
      <c r="Q3714">
        <v>57</v>
      </c>
      <c r="R3714">
        <v>12</v>
      </c>
      <c r="S3714">
        <v>39711330</v>
      </c>
      <c r="T3714">
        <v>39712122</v>
      </c>
      <c r="U3714" t="s">
        <v>8794</v>
      </c>
      <c r="V3714">
        <v>1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50</v>
      </c>
      <c r="AE3714" s="2">
        <v>61</v>
      </c>
      <c r="AF3714" s="2">
        <v>88</v>
      </c>
      <c r="AG3714" s="2">
        <v>62</v>
      </c>
      <c r="AH3714" s="2">
        <v>116</v>
      </c>
      <c r="AI3714" s="2">
        <v>113</v>
      </c>
      <c r="AJ3714" s="2">
        <v>67</v>
      </c>
      <c r="AK3714" s="2">
        <v>0</v>
      </c>
      <c r="AL3714" s="2">
        <v>0</v>
      </c>
      <c r="AM3714" s="2">
        <v>0</v>
      </c>
      <c r="AN3714" s="2">
        <v>0</v>
      </c>
      <c r="AO3714" s="2">
        <v>0</v>
      </c>
      <c r="AP3714" s="2">
        <v>0</v>
      </c>
      <c r="AQ3714" s="2">
        <v>0</v>
      </c>
      <c r="AR3714" s="2">
        <v>16</v>
      </c>
      <c r="AS3714" s="2">
        <v>0</v>
      </c>
      <c r="AT3714" s="2">
        <v>0</v>
      </c>
      <c r="AU3714" s="2">
        <v>49</v>
      </c>
      <c r="AV3714" s="2">
        <v>0</v>
      </c>
      <c r="AW3714" s="2">
        <v>0</v>
      </c>
      <c r="AX3714" s="2">
        <v>0</v>
      </c>
      <c r="AY3714" s="2">
        <v>0</v>
      </c>
      <c r="AZ3714" s="2">
        <v>0</v>
      </c>
      <c r="BA3714" s="2">
        <v>0</v>
      </c>
      <c r="BB3714" s="2">
        <v>0</v>
      </c>
      <c r="BC3714" s="2">
        <v>39</v>
      </c>
      <c r="BD3714" s="2">
        <v>13</v>
      </c>
      <c r="BE3714" s="2">
        <v>0</v>
      </c>
      <c r="BF3714" s="2">
        <v>0</v>
      </c>
      <c r="BG3714" s="2">
        <v>0</v>
      </c>
      <c r="BH3714" s="2">
        <v>0</v>
      </c>
      <c r="BI3714" s="2">
        <v>0</v>
      </c>
      <c r="BJ3714" s="2">
        <v>0</v>
      </c>
      <c r="BK3714" s="2">
        <v>0</v>
      </c>
      <c r="BL3714" s="2">
        <v>3</v>
      </c>
      <c r="BM3714" s="2">
        <v>3</v>
      </c>
      <c r="BN3714" s="2">
        <v>6</v>
      </c>
      <c r="BO3714" s="2">
        <v>4</v>
      </c>
      <c r="BP3714" s="2">
        <v>6</v>
      </c>
      <c r="BQ3714" s="2">
        <v>5</v>
      </c>
      <c r="BR3714" s="2">
        <v>4</v>
      </c>
      <c r="BS3714" s="2">
        <v>0</v>
      </c>
      <c r="BT3714" s="2">
        <v>0</v>
      </c>
      <c r="BU3714" s="2">
        <v>0</v>
      </c>
      <c r="BV3714" s="2">
        <v>0</v>
      </c>
      <c r="BW3714" s="2">
        <v>0</v>
      </c>
      <c r="BX3714" s="2">
        <v>0</v>
      </c>
      <c r="BY3714" s="2">
        <v>0</v>
      </c>
      <c r="BZ3714" s="2">
        <v>2</v>
      </c>
      <c r="CA3714" s="2">
        <v>0</v>
      </c>
      <c r="CB3714" s="2">
        <v>0</v>
      </c>
      <c r="CC3714" s="2">
        <v>2</v>
      </c>
      <c r="CD3714" s="2">
        <v>0</v>
      </c>
      <c r="CE3714" s="2">
        <v>0</v>
      </c>
      <c r="CF3714" s="2">
        <v>0</v>
      </c>
      <c r="CG3714" s="2">
        <v>0</v>
      </c>
      <c r="CH3714" s="2">
        <v>0</v>
      </c>
      <c r="CI3714" s="2">
        <v>0</v>
      </c>
      <c r="CJ3714" s="2">
        <v>0</v>
      </c>
      <c r="CK3714" s="2">
        <v>4</v>
      </c>
      <c r="CL3714" s="2">
        <v>3</v>
      </c>
    </row>
    <row r="3715" spans="1:90" x14ac:dyDescent="0.25">
      <c r="A3715" t="s">
        <v>115</v>
      </c>
      <c r="B3715">
        <v>20204</v>
      </c>
      <c r="C3715" t="s">
        <v>514</v>
      </c>
      <c r="D3715">
        <v>1</v>
      </c>
      <c r="E3715">
        <v>8</v>
      </c>
      <c r="F3715">
        <v>37205</v>
      </c>
      <c r="G3715">
        <v>35037205</v>
      </c>
      <c r="H3715" t="s">
        <v>8266</v>
      </c>
      <c r="I3715">
        <v>528</v>
      </c>
      <c r="J3715" t="s">
        <v>514</v>
      </c>
      <c r="K3715" t="s">
        <v>4457</v>
      </c>
      <c r="L3715">
        <v>1</v>
      </c>
      <c r="M3715" t="s">
        <v>514</v>
      </c>
      <c r="N3715">
        <v>12411270</v>
      </c>
      <c r="O3715" t="s">
        <v>162</v>
      </c>
      <c r="P3715" t="s">
        <v>8267</v>
      </c>
      <c r="Q3715">
        <v>255</v>
      </c>
      <c r="R3715">
        <v>12</v>
      </c>
      <c r="S3715">
        <v>36425577</v>
      </c>
      <c r="U3715" t="s">
        <v>8268</v>
      </c>
      <c r="V3715">
        <v>1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26</v>
      </c>
      <c r="AE3715" s="2">
        <v>35</v>
      </c>
      <c r="AF3715" s="2">
        <v>24</v>
      </c>
      <c r="AG3715" s="2">
        <v>35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0</v>
      </c>
      <c r="AU3715" s="2">
        <v>0</v>
      </c>
      <c r="AV3715" s="2">
        <v>0</v>
      </c>
      <c r="AW3715" s="2">
        <v>0</v>
      </c>
      <c r="AX3715" s="2">
        <v>0</v>
      </c>
      <c r="AY3715" s="2">
        <v>0</v>
      </c>
      <c r="AZ3715" s="2">
        <v>0</v>
      </c>
      <c r="BA3715" s="2">
        <v>0</v>
      </c>
      <c r="BB3715" s="2">
        <v>0</v>
      </c>
      <c r="BC3715" s="2">
        <v>43</v>
      </c>
      <c r="BD3715" s="2">
        <v>0</v>
      </c>
      <c r="BE3715" s="2">
        <v>0</v>
      </c>
      <c r="BF3715" s="2">
        <v>0</v>
      </c>
      <c r="BG3715" s="2">
        <v>0</v>
      </c>
      <c r="BH3715" s="2">
        <v>0</v>
      </c>
      <c r="BI3715" s="2">
        <v>0</v>
      </c>
      <c r="BJ3715" s="2">
        <v>0</v>
      </c>
      <c r="BK3715" s="2">
        <v>0</v>
      </c>
      <c r="BL3715" s="2">
        <v>2</v>
      </c>
      <c r="BM3715" s="2">
        <v>1</v>
      </c>
      <c r="BN3715" s="2">
        <v>1</v>
      </c>
      <c r="BO3715" s="2">
        <v>2</v>
      </c>
      <c r="BP3715" s="2">
        <v>0</v>
      </c>
      <c r="BQ3715" s="2">
        <v>0</v>
      </c>
      <c r="BR3715" s="2">
        <v>0</v>
      </c>
      <c r="BS3715" s="2">
        <v>0</v>
      </c>
      <c r="BT3715" s="2">
        <v>0</v>
      </c>
      <c r="BU3715" s="2">
        <v>0</v>
      </c>
      <c r="BV3715" s="2">
        <v>0</v>
      </c>
      <c r="BW3715" s="2">
        <v>0</v>
      </c>
      <c r="BX3715" s="2">
        <v>0</v>
      </c>
      <c r="BY3715" s="2">
        <v>0</v>
      </c>
      <c r="BZ3715" s="2">
        <v>0</v>
      </c>
      <c r="CA3715" s="2">
        <v>0</v>
      </c>
      <c r="CB3715" s="2">
        <v>0</v>
      </c>
      <c r="CC3715" s="2">
        <v>0</v>
      </c>
      <c r="CD3715" s="2">
        <v>0</v>
      </c>
      <c r="CE3715" s="2">
        <v>0</v>
      </c>
      <c r="CF3715" s="2">
        <v>0</v>
      </c>
      <c r="CG3715" s="2">
        <v>0</v>
      </c>
      <c r="CH3715" s="2">
        <v>0</v>
      </c>
      <c r="CI3715" s="2">
        <v>0</v>
      </c>
      <c r="CJ3715" s="2">
        <v>0</v>
      </c>
      <c r="CK3715" s="2">
        <v>3</v>
      </c>
      <c r="CL3715" s="2">
        <v>0</v>
      </c>
    </row>
    <row r="3716" spans="1:90" x14ac:dyDescent="0.25">
      <c r="A3716" t="s">
        <v>115</v>
      </c>
      <c r="B3716">
        <v>20204</v>
      </c>
      <c r="C3716" t="s">
        <v>514</v>
      </c>
      <c r="D3716">
        <v>1</v>
      </c>
      <c r="E3716">
        <v>8</v>
      </c>
      <c r="F3716">
        <v>916651</v>
      </c>
      <c r="G3716">
        <v>35916651</v>
      </c>
      <c r="H3716" t="s">
        <v>4065</v>
      </c>
      <c r="I3716">
        <v>528</v>
      </c>
      <c r="J3716" t="s">
        <v>514</v>
      </c>
      <c r="K3716" t="s">
        <v>4066</v>
      </c>
      <c r="L3716">
        <v>2</v>
      </c>
      <c r="M3716" t="s">
        <v>862</v>
      </c>
      <c r="N3716">
        <v>12443760</v>
      </c>
      <c r="O3716" t="s">
        <v>4067</v>
      </c>
      <c r="P3716" t="s">
        <v>4068</v>
      </c>
      <c r="Q3716" t="s">
        <v>127</v>
      </c>
      <c r="R3716">
        <v>12</v>
      </c>
      <c r="S3716">
        <v>36374003</v>
      </c>
      <c r="T3716">
        <v>36411133</v>
      </c>
      <c r="U3716" t="s">
        <v>4069</v>
      </c>
      <c r="V3716">
        <v>1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53</v>
      </c>
      <c r="AE3716" s="2">
        <v>95</v>
      </c>
      <c r="AF3716" s="2">
        <v>49</v>
      </c>
      <c r="AG3716" s="2">
        <v>51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0</v>
      </c>
      <c r="AU3716" s="2">
        <v>0</v>
      </c>
      <c r="AV3716" s="2">
        <v>0</v>
      </c>
      <c r="AW3716" s="2">
        <v>0</v>
      </c>
      <c r="AX3716" s="2">
        <v>0</v>
      </c>
      <c r="AY3716" s="2">
        <v>0</v>
      </c>
      <c r="AZ3716" s="2">
        <v>0</v>
      </c>
      <c r="BA3716" s="2">
        <v>0</v>
      </c>
      <c r="BB3716" s="2">
        <v>0</v>
      </c>
      <c r="BC3716" s="2">
        <v>0</v>
      </c>
      <c r="BD3716" s="2">
        <v>14</v>
      </c>
      <c r="BE3716" s="2">
        <v>0</v>
      </c>
      <c r="BF3716" s="2">
        <v>0</v>
      </c>
      <c r="BG3716" s="2">
        <v>0</v>
      </c>
      <c r="BH3716" s="2">
        <v>0</v>
      </c>
      <c r="BI3716" s="2">
        <v>0</v>
      </c>
      <c r="BJ3716" s="2">
        <v>0</v>
      </c>
      <c r="BK3716" s="2">
        <v>0</v>
      </c>
      <c r="BL3716" s="2">
        <v>4</v>
      </c>
      <c r="BM3716" s="2">
        <v>4</v>
      </c>
      <c r="BN3716" s="2">
        <v>4</v>
      </c>
      <c r="BO3716" s="2">
        <v>3</v>
      </c>
      <c r="BP3716" s="2">
        <v>0</v>
      </c>
      <c r="BQ3716" s="2">
        <v>0</v>
      </c>
      <c r="BR3716" s="2">
        <v>0</v>
      </c>
      <c r="BS3716" s="2">
        <v>0</v>
      </c>
      <c r="BT3716" s="2">
        <v>0</v>
      </c>
      <c r="BU3716" s="2">
        <v>0</v>
      </c>
      <c r="BV3716" s="2">
        <v>0</v>
      </c>
      <c r="BW3716" s="2">
        <v>0</v>
      </c>
      <c r="BX3716" s="2">
        <v>0</v>
      </c>
      <c r="BY3716" s="2">
        <v>0</v>
      </c>
      <c r="BZ3716" s="2">
        <v>0</v>
      </c>
      <c r="CA3716" s="2">
        <v>0</v>
      </c>
      <c r="CB3716" s="2">
        <v>0</v>
      </c>
      <c r="CC3716" s="2">
        <v>0</v>
      </c>
      <c r="CD3716" s="2">
        <v>0</v>
      </c>
      <c r="CE3716" s="2">
        <v>0</v>
      </c>
      <c r="CF3716" s="2">
        <v>0</v>
      </c>
      <c r="CG3716" s="2">
        <v>0</v>
      </c>
      <c r="CH3716" s="2">
        <v>0</v>
      </c>
      <c r="CI3716" s="2">
        <v>0</v>
      </c>
      <c r="CJ3716" s="2">
        <v>0</v>
      </c>
      <c r="CK3716" s="2">
        <v>0</v>
      </c>
      <c r="CL3716" s="2">
        <v>3</v>
      </c>
    </row>
    <row r="3717" spans="1:90" x14ac:dyDescent="0.25">
      <c r="A3717" t="s">
        <v>115</v>
      </c>
      <c r="B3717">
        <v>20204</v>
      </c>
      <c r="C3717" t="s">
        <v>514</v>
      </c>
      <c r="D3717">
        <v>1</v>
      </c>
      <c r="E3717">
        <v>8</v>
      </c>
      <c r="F3717">
        <v>45408</v>
      </c>
      <c r="G3717">
        <v>35045408</v>
      </c>
      <c r="H3717" t="s">
        <v>13665</v>
      </c>
      <c r="I3717">
        <v>528</v>
      </c>
      <c r="J3717" t="s">
        <v>514</v>
      </c>
      <c r="K3717" t="s">
        <v>13666</v>
      </c>
      <c r="L3717">
        <v>1</v>
      </c>
      <c r="M3717" t="s">
        <v>514</v>
      </c>
      <c r="N3717">
        <v>12402500</v>
      </c>
      <c r="O3717" t="s">
        <v>92</v>
      </c>
      <c r="P3717" t="s">
        <v>13667</v>
      </c>
      <c r="Q3717">
        <v>111</v>
      </c>
      <c r="R3717">
        <v>12</v>
      </c>
      <c r="S3717">
        <v>36425077</v>
      </c>
      <c r="T3717">
        <v>36434082</v>
      </c>
      <c r="U3717" t="s">
        <v>13668</v>
      </c>
      <c r="V3717">
        <v>1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76</v>
      </c>
      <c r="AE3717" s="2">
        <v>76</v>
      </c>
      <c r="AF3717" s="2">
        <v>55</v>
      </c>
      <c r="AG3717" s="2">
        <v>74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0</v>
      </c>
      <c r="AU3717" s="2">
        <v>0</v>
      </c>
      <c r="AV3717" s="2">
        <v>0</v>
      </c>
      <c r="AW3717" s="2">
        <v>0</v>
      </c>
      <c r="AX3717" s="2">
        <v>0</v>
      </c>
      <c r="AY3717" s="2">
        <v>0</v>
      </c>
      <c r="AZ3717" s="2">
        <v>0</v>
      </c>
      <c r="BA3717" s="2">
        <v>0</v>
      </c>
      <c r="BB3717" s="2">
        <v>0</v>
      </c>
      <c r="BC3717" s="2">
        <v>0</v>
      </c>
      <c r="BD3717" s="2">
        <v>0</v>
      </c>
      <c r="BE3717" s="2">
        <v>0</v>
      </c>
      <c r="BF3717" s="2">
        <v>0</v>
      </c>
      <c r="BG3717" s="2">
        <v>0</v>
      </c>
      <c r="BH3717" s="2">
        <v>0</v>
      </c>
      <c r="BI3717" s="2">
        <v>0</v>
      </c>
      <c r="BJ3717" s="2">
        <v>0</v>
      </c>
      <c r="BK3717" s="2">
        <v>0</v>
      </c>
      <c r="BL3717" s="2">
        <v>3</v>
      </c>
      <c r="BM3717" s="2">
        <v>2</v>
      </c>
      <c r="BN3717" s="2">
        <v>4</v>
      </c>
      <c r="BO3717" s="2">
        <v>2</v>
      </c>
      <c r="BP3717" s="2">
        <v>0</v>
      </c>
      <c r="BQ3717" s="2">
        <v>0</v>
      </c>
      <c r="BR3717" s="2">
        <v>0</v>
      </c>
      <c r="BS3717" s="2">
        <v>0</v>
      </c>
      <c r="BT3717" s="2">
        <v>0</v>
      </c>
      <c r="BU3717" s="2">
        <v>0</v>
      </c>
      <c r="BV3717" s="2">
        <v>0</v>
      </c>
      <c r="BW3717" s="2">
        <v>0</v>
      </c>
      <c r="BX3717" s="2">
        <v>0</v>
      </c>
      <c r="BY3717" s="2">
        <v>0</v>
      </c>
      <c r="BZ3717" s="2">
        <v>0</v>
      </c>
      <c r="CA3717" s="2">
        <v>0</v>
      </c>
      <c r="CB3717" s="2">
        <v>0</v>
      </c>
      <c r="CC3717" s="2">
        <v>0</v>
      </c>
      <c r="CD3717" s="2">
        <v>0</v>
      </c>
      <c r="CE3717" s="2">
        <v>0</v>
      </c>
      <c r="CF3717" s="2">
        <v>0</v>
      </c>
      <c r="CG3717" s="2">
        <v>0</v>
      </c>
      <c r="CH3717" s="2">
        <v>0</v>
      </c>
      <c r="CI3717" s="2">
        <v>0</v>
      </c>
      <c r="CJ3717" s="2">
        <v>0</v>
      </c>
      <c r="CK3717" s="2">
        <v>0</v>
      </c>
      <c r="CL3717" s="2">
        <v>0</v>
      </c>
    </row>
    <row r="3718" spans="1:90" x14ac:dyDescent="0.25">
      <c r="A3718" t="s">
        <v>115</v>
      </c>
      <c r="B3718">
        <v>20204</v>
      </c>
      <c r="C3718" t="s">
        <v>514</v>
      </c>
      <c r="D3718">
        <v>1</v>
      </c>
      <c r="E3718">
        <v>8</v>
      </c>
      <c r="F3718">
        <v>49207</v>
      </c>
      <c r="G3718">
        <v>35049207</v>
      </c>
      <c r="H3718" t="s">
        <v>16342</v>
      </c>
      <c r="I3718">
        <v>528</v>
      </c>
      <c r="J3718" t="s">
        <v>514</v>
      </c>
      <c r="K3718" t="s">
        <v>16343</v>
      </c>
      <c r="L3718">
        <v>1</v>
      </c>
      <c r="M3718" t="s">
        <v>514</v>
      </c>
      <c r="N3718">
        <v>12413130</v>
      </c>
      <c r="O3718" t="s">
        <v>92</v>
      </c>
      <c r="P3718" t="s">
        <v>16344</v>
      </c>
      <c r="Q3718">
        <v>171</v>
      </c>
      <c r="R3718">
        <v>12</v>
      </c>
      <c r="S3718">
        <v>36421378</v>
      </c>
      <c r="T3718">
        <v>36425277</v>
      </c>
      <c r="U3718" t="s">
        <v>16345</v>
      </c>
      <c r="V3718">
        <v>1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37</v>
      </c>
      <c r="AE3718" s="2">
        <v>47</v>
      </c>
      <c r="AF3718" s="2">
        <v>28</v>
      </c>
      <c r="AG3718" s="2">
        <v>41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0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0</v>
      </c>
      <c r="AU3718" s="2">
        <v>0</v>
      </c>
      <c r="AV3718" s="2">
        <v>0</v>
      </c>
      <c r="AW3718" s="2">
        <v>0</v>
      </c>
      <c r="AX3718" s="2">
        <v>0</v>
      </c>
      <c r="AY3718" s="2">
        <v>0</v>
      </c>
      <c r="AZ3718" s="2">
        <v>0</v>
      </c>
      <c r="BA3718" s="2">
        <v>0</v>
      </c>
      <c r="BB3718" s="2">
        <v>0</v>
      </c>
      <c r="BC3718" s="2">
        <v>52</v>
      </c>
      <c r="BD3718" s="2">
        <v>0</v>
      </c>
      <c r="BE3718" s="2">
        <v>0</v>
      </c>
      <c r="BF3718" s="2">
        <v>0</v>
      </c>
      <c r="BG3718" s="2">
        <v>0</v>
      </c>
      <c r="BH3718" s="2">
        <v>0</v>
      </c>
      <c r="BI3718" s="2">
        <v>0</v>
      </c>
      <c r="BJ3718" s="2">
        <v>0</v>
      </c>
      <c r="BK3718" s="2">
        <v>0</v>
      </c>
      <c r="BL3718" s="2">
        <v>2</v>
      </c>
      <c r="BM3718" s="2">
        <v>3</v>
      </c>
      <c r="BN3718" s="2">
        <v>2</v>
      </c>
      <c r="BO3718" s="2">
        <v>4</v>
      </c>
      <c r="BP3718" s="2">
        <v>0</v>
      </c>
      <c r="BQ3718" s="2">
        <v>0</v>
      </c>
      <c r="BR3718" s="2">
        <v>0</v>
      </c>
      <c r="BS3718" s="2">
        <v>0</v>
      </c>
      <c r="BT3718" s="2">
        <v>0</v>
      </c>
      <c r="BU3718" s="2">
        <v>0</v>
      </c>
      <c r="BV3718" s="2">
        <v>0</v>
      </c>
      <c r="BW3718" s="2">
        <v>0</v>
      </c>
      <c r="BX3718" s="2">
        <v>0</v>
      </c>
      <c r="BY3718" s="2">
        <v>0</v>
      </c>
      <c r="BZ3718" s="2">
        <v>0</v>
      </c>
      <c r="CA3718" s="2">
        <v>0</v>
      </c>
      <c r="CB3718" s="2">
        <v>0</v>
      </c>
      <c r="CC3718" s="2">
        <v>0</v>
      </c>
      <c r="CD3718" s="2">
        <v>0</v>
      </c>
      <c r="CE3718" s="2">
        <v>0</v>
      </c>
      <c r="CF3718" s="2">
        <v>0</v>
      </c>
      <c r="CG3718" s="2">
        <v>0</v>
      </c>
      <c r="CH3718" s="2">
        <v>0</v>
      </c>
      <c r="CI3718" s="2">
        <v>0</v>
      </c>
      <c r="CJ3718" s="2">
        <v>0</v>
      </c>
      <c r="CK3718" s="2">
        <v>2</v>
      </c>
      <c r="CL3718" s="2">
        <v>0</v>
      </c>
    </row>
    <row r="3719" spans="1:90" x14ac:dyDescent="0.25">
      <c r="A3719" t="s">
        <v>115</v>
      </c>
      <c r="B3719">
        <v>20204</v>
      </c>
      <c r="C3719" t="s">
        <v>514</v>
      </c>
      <c r="D3719">
        <v>1</v>
      </c>
      <c r="E3719">
        <v>8</v>
      </c>
      <c r="F3719">
        <v>497812</v>
      </c>
      <c r="G3719">
        <v>35497812</v>
      </c>
      <c r="H3719" t="s">
        <v>4538</v>
      </c>
      <c r="I3719">
        <v>634</v>
      </c>
      <c r="J3719" t="s">
        <v>1223</v>
      </c>
      <c r="K3719" t="s">
        <v>91</v>
      </c>
      <c r="L3719">
        <v>1</v>
      </c>
      <c r="M3719" t="s">
        <v>1223</v>
      </c>
      <c r="N3719">
        <v>12490000</v>
      </c>
      <c r="O3719" t="s">
        <v>92</v>
      </c>
      <c r="P3719" t="s">
        <v>4539</v>
      </c>
      <c r="Q3719" t="s">
        <v>127</v>
      </c>
      <c r="R3719">
        <v>12</v>
      </c>
      <c r="S3719">
        <v>39712878</v>
      </c>
      <c r="U3719" t="s">
        <v>4540</v>
      </c>
      <c r="V3719">
        <v>1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65</v>
      </c>
      <c r="AE3719" s="2">
        <v>64</v>
      </c>
      <c r="AF3719" s="2">
        <v>37</v>
      </c>
      <c r="AG3719" s="2">
        <v>52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0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0</v>
      </c>
      <c r="AU3719" s="2">
        <v>0</v>
      </c>
      <c r="AV3719" s="2">
        <v>0</v>
      </c>
      <c r="AW3719" s="2">
        <v>0</v>
      </c>
      <c r="AX3719" s="2">
        <v>0</v>
      </c>
      <c r="AY3719" s="2">
        <v>0</v>
      </c>
      <c r="AZ3719" s="2">
        <v>0</v>
      </c>
      <c r="BA3719" s="2">
        <v>0</v>
      </c>
      <c r="BB3719" s="2">
        <v>0</v>
      </c>
      <c r="BC3719" s="2">
        <v>0</v>
      </c>
      <c r="BD3719" s="2">
        <v>0</v>
      </c>
      <c r="BE3719" s="2">
        <v>0</v>
      </c>
      <c r="BF3719" s="2">
        <v>0</v>
      </c>
      <c r="BG3719" s="2">
        <v>0</v>
      </c>
      <c r="BH3719" s="2">
        <v>0</v>
      </c>
      <c r="BI3719" s="2">
        <v>0</v>
      </c>
      <c r="BJ3719" s="2">
        <v>0</v>
      </c>
      <c r="BK3719" s="2">
        <v>0</v>
      </c>
      <c r="BL3719" s="2">
        <v>3</v>
      </c>
      <c r="BM3719" s="2">
        <v>3</v>
      </c>
      <c r="BN3719" s="2">
        <v>2</v>
      </c>
      <c r="BO3719" s="2">
        <v>2</v>
      </c>
      <c r="BP3719" s="2">
        <v>0</v>
      </c>
      <c r="BQ3719" s="2">
        <v>0</v>
      </c>
      <c r="BR3719" s="2">
        <v>0</v>
      </c>
      <c r="BS3719" s="2">
        <v>0</v>
      </c>
      <c r="BT3719" s="2">
        <v>0</v>
      </c>
      <c r="BU3719" s="2">
        <v>0</v>
      </c>
      <c r="BV3719" s="2">
        <v>0</v>
      </c>
      <c r="BW3719" s="2">
        <v>0</v>
      </c>
      <c r="BX3719" s="2">
        <v>0</v>
      </c>
      <c r="BY3719" s="2">
        <v>0</v>
      </c>
      <c r="BZ3719" s="2">
        <v>0</v>
      </c>
      <c r="CA3719" s="2">
        <v>0</v>
      </c>
      <c r="CB3719" s="2">
        <v>0</v>
      </c>
      <c r="CC3719" s="2">
        <v>0</v>
      </c>
      <c r="CD3719" s="2">
        <v>0</v>
      </c>
      <c r="CE3719" s="2">
        <v>0</v>
      </c>
      <c r="CF3719" s="2">
        <v>0</v>
      </c>
      <c r="CG3719" s="2">
        <v>0</v>
      </c>
      <c r="CH3719" s="2">
        <v>0</v>
      </c>
      <c r="CI3719" s="2">
        <v>0</v>
      </c>
      <c r="CJ3719" s="2">
        <v>0</v>
      </c>
      <c r="CK3719" s="2">
        <v>0</v>
      </c>
      <c r="CL3719" s="2">
        <v>0</v>
      </c>
    </row>
    <row r="3720" spans="1:90" x14ac:dyDescent="0.25">
      <c r="A3720" t="s">
        <v>115</v>
      </c>
      <c r="B3720">
        <v>20204</v>
      </c>
      <c r="C3720" t="s">
        <v>514</v>
      </c>
      <c r="D3720">
        <v>1</v>
      </c>
      <c r="E3720">
        <v>8</v>
      </c>
      <c r="F3720">
        <v>13444</v>
      </c>
      <c r="G3720">
        <v>35013444</v>
      </c>
      <c r="H3720" t="s">
        <v>2082</v>
      </c>
      <c r="I3720">
        <v>528</v>
      </c>
      <c r="J3720" t="s">
        <v>514</v>
      </c>
      <c r="K3720" t="s">
        <v>2083</v>
      </c>
      <c r="L3720">
        <v>1</v>
      </c>
      <c r="M3720" t="s">
        <v>514</v>
      </c>
      <c r="N3720">
        <v>12404010</v>
      </c>
      <c r="O3720" t="s">
        <v>2084</v>
      </c>
      <c r="P3720" t="s">
        <v>2085</v>
      </c>
      <c r="Q3720" t="s">
        <v>127</v>
      </c>
      <c r="R3720">
        <v>12</v>
      </c>
      <c r="S3720">
        <v>36425282</v>
      </c>
      <c r="T3720">
        <v>36434129</v>
      </c>
      <c r="U3720" t="s">
        <v>2086</v>
      </c>
      <c r="V3720">
        <v>2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41</v>
      </c>
      <c r="AE3720" s="2">
        <v>43</v>
      </c>
      <c r="AF3720" s="2">
        <v>29</v>
      </c>
      <c r="AG3720" s="2">
        <v>42</v>
      </c>
      <c r="AH3720" s="2">
        <v>35</v>
      </c>
      <c r="AI3720" s="2">
        <v>47</v>
      </c>
      <c r="AJ3720" s="2">
        <v>27</v>
      </c>
      <c r="AK3720" s="2">
        <v>0</v>
      </c>
      <c r="AL3720" s="2">
        <v>0</v>
      </c>
      <c r="AM3720" s="2">
        <v>0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0</v>
      </c>
      <c r="AU3720" s="2">
        <v>0</v>
      </c>
      <c r="AV3720" s="2">
        <v>0</v>
      </c>
      <c r="AW3720" s="2">
        <v>0</v>
      </c>
      <c r="AX3720" s="2">
        <v>0</v>
      </c>
      <c r="AY3720" s="2">
        <v>0</v>
      </c>
      <c r="AZ3720" s="2">
        <v>0</v>
      </c>
      <c r="BA3720" s="2">
        <v>0</v>
      </c>
      <c r="BB3720" s="2">
        <v>0</v>
      </c>
      <c r="BC3720" s="2">
        <v>69</v>
      </c>
      <c r="BD3720" s="2">
        <v>0</v>
      </c>
      <c r="BE3720" s="2">
        <v>0</v>
      </c>
      <c r="BF3720" s="2">
        <v>0</v>
      </c>
      <c r="BG3720" s="2">
        <v>0</v>
      </c>
      <c r="BH3720" s="2">
        <v>0</v>
      </c>
      <c r="BI3720" s="2">
        <v>0</v>
      </c>
      <c r="BJ3720" s="2">
        <v>0</v>
      </c>
      <c r="BK3720" s="2">
        <v>0</v>
      </c>
      <c r="BL3720" s="2">
        <v>3</v>
      </c>
      <c r="BM3720" s="2">
        <v>3</v>
      </c>
      <c r="BN3720" s="2">
        <v>2</v>
      </c>
      <c r="BO3720" s="2">
        <v>2</v>
      </c>
      <c r="BP3720" s="2">
        <v>4</v>
      </c>
      <c r="BQ3720" s="2">
        <v>2</v>
      </c>
      <c r="BR3720" s="2">
        <v>2</v>
      </c>
      <c r="BS3720" s="2">
        <v>0</v>
      </c>
      <c r="BT3720" s="2">
        <v>0</v>
      </c>
      <c r="BU3720" s="2">
        <v>0</v>
      </c>
      <c r="BV3720" s="2">
        <v>0</v>
      </c>
      <c r="BW3720" s="2">
        <v>0</v>
      </c>
      <c r="BX3720" s="2">
        <v>0</v>
      </c>
      <c r="BY3720" s="2">
        <v>0</v>
      </c>
      <c r="BZ3720" s="2">
        <v>0</v>
      </c>
      <c r="CA3720" s="2">
        <v>0</v>
      </c>
      <c r="CB3720" s="2">
        <v>0</v>
      </c>
      <c r="CC3720" s="2">
        <v>0</v>
      </c>
      <c r="CD3720" s="2">
        <v>0</v>
      </c>
      <c r="CE3720" s="2">
        <v>0</v>
      </c>
      <c r="CF3720" s="2">
        <v>0</v>
      </c>
      <c r="CG3720" s="2">
        <v>0</v>
      </c>
      <c r="CH3720" s="2">
        <v>0</v>
      </c>
      <c r="CI3720" s="2">
        <v>0</v>
      </c>
      <c r="CJ3720" s="2">
        <v>0</v>
      </c>
      <c r="CK3720" s="2">
        <v>4</v>
      </c>
      <c r="CL3720" s="2">
        <v>0</v>
      </c>
    </row>
    <row r="3721" spans="1:90" x14ac:dyDescent="0.25">
      <c r="A3721" t="s">
        <v>115</v>
      </c>
      <c r="B3721">
        <v>20204</v>
      </c>
      <c r="C3721" t="s">
        <v>514</v>
      </c>
      <c r="D3721">
        <v>1</v>
      </c>
      <c r="E3721">
        <v>8</v>
      </c>
      <c r="F3721">
        <v>13195</v>
      </c>
      <c r="G3721">
        <v>35013195</v>
      </c>
      <c r="H3721" t="s">
        <v>6472</v>
      </c>
      <c r="I3721">
        <v>528</v>
      </c>
      <c r="J3721" t="s">
        <v>514</v>
      </c>
      <c r="K3721" t="s">
        <v>1818</v>
      </c>
      <c r="L3721">
        <v>1</v>
      </c>
      <c r="M3721" t="s">
        <v>514</v>
      </c>
      <c r="N3721">
        <v>12401080</v>
      </c>
      <c r="O3721" t="s">
        <v>92</v>
      </c>
      <c r="P3721" t="s">
        <v>6473</v>
      </c>
      <c r="Q3721">
        <v>126</v>
      </c>
      <c r="R3721">
        <v>12</v>
      </c>
      <c r="S3721">
        <v>36422131</v>
      </c>
      <c r="U3721" t="s">
        <v>6474</v>
      </c>
      <c r="V3721">
        <v>1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74</v>
      </c>
      <c r="AE3721" s="2">
        <v>68</v>
      </c>
      <c r="AF3721" s="2">
        <v>70</v>
      </c>
      <c r="AG3721" s="2">
        <v>101</v>
      </c>
      <c r="AH3721" s="2">
        <v>156</v>
      </c>
      <c r="AI3721" s="2">
        <v>166</v>
      </c>
      <c r="AJ3721" s="2">
        <v>158</v>
      </c>
      <c r="AK3721" s="2">
        <v>0</v>
      </c>
      <c r="AL3721" s="2">
        <v>0</v>
      </c>
      <c r="AM3721" s="2">
        <v>0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0</v>
      </c>
      <c r="AU3721" s="2">
        <v>0</v>
      </c>
      <c r="AV3721" s="2">
        <v>0</v>
      </c>
      <c r="AW3721" s="2">
        <v>0</v>
      </c>
      <c r="AX3721" s="2">
        <v>0</v>
      </c>
      <c r="AY3721" s="2">
        <v>0</v>
      </c>
      <c r="AZ3721" s="2">
        <v>0</v>
      </c>
      <c r="BA3721" s="2">
        <v>0</v>
      </c>
      <c r="BB3721" s="2">
        <v>0</v>
      </c>
      <c r="BC3721" s="2">
        <v>19</v>
      </c>
      <c r="BD3721" s="2">
        <v>0</v>
      </c>
      <c r="BE3721" s="2">
        <v>0</v>
      </c>
      <c r="BF3721" s="2">
        <v>0</v>
      </c>
      <c r="BG3721" s="2">
        <v>0</v>
      </c>
      <c r="BH3721" s="2">
        <v>0</v>
      </c>
      <c r="BI3721" s="2">
        <v>0</v>
      </c>
      <c r="BJ3721" s="2">
        <v>0</v>
      </c>
      <c r="BK3721" s="2">
        <v>0</v>
      </c>
      <c r="BL3721" s="2">
        <v>4</v>
      </c>
      <c r="BM3721" s="2">
        <v>2</v>
      </c>
      <c r="BN3721" s="2">
        <v>3</v>
      </c>
      <c r="BO3721" s="2">
        <v>3</v>
      </c>
      <c r="BP3721" s="2">
        <v>5</v>
      </c>
      <c r="BQ3721" s="2">
        <v>5</v>
      </c>
      <c r="BR3721" s="2">
        <v>5</v>
      </c>
      <c r="BS3721" s="2">
        <v>0</v>
      </c>
      <c r="BT3721" s="2">
        <v>0</v>
      </c>
      <c r="BU3721" s="2">
        <v>0</v>
      </c>
      <c r="BV3721" s="2">
        <v>0</v>
      </c>
      <c r="BW3721" s="2">
        <v>0</v>
      </c>
      <c r="BX3721" s="2">
        <v>0</v>
      </c>
      <c r="BY3721" s="2">
        <v>0</v>
      </c>
      <c r="BZ3721" s="2">
        <v>0</v>
      </c>
      <c r="CA3721" s="2">
        <v>0</v>
      </c>
      <c r="CB3721" s="2">
        <v>0</v>
      </c>
      <c r="CC3721" s="2">
        <v>0</v>
      </c>
      <c r="CD3721" s="2">
        <v>0</v>
      </c>
      <c r="CE3721" s="2">
        <v>0</v>
      </c>
      <c r="CF3721" s="2">
        <v>0</v>
      </c>
      <c r="CG3721" s="2">
        <v>0</v>
      </c>
      <c r="CH3721" s="2">
        <v>0</v>
      </c>
      <c r="CI3721" s="2">
        <v>0</v>
      </c>
      <c r="CJ3721" s="2">
        <v>0</v>
      </c>
      <c r="CK3721" s="2">
        <v>1</v>
      </c>
      <c r="CL3721" s="2">
        <v>0</v>
      </c>
    </row>
    <row r="3722" spans="1:90" x14ac:dyDescent="0.25">
      <c r="A3722" t="s">
        <v>115</v>
      </c>
      <c r="B3722">
        <v>20204</v>
      </c>
      <c r="C3722" t="s">
        <v>514</v>
      </c>
      <c r="D3722">
        <v>1</v>
      </c>
      <c r="E3722">
        <v>8</v>
      </c>
      <c r="F3722">
        <v>13183</v>
      </c>
      <c r="G3722">
        <v>35013183</v>
      </c>
      <c r="H3722" t="s">
        <v>18997</v>
      </c>
      <c r="I3722">
        <v>528</v>
      </c>
      <c r="J3722" t="s">
        <v>514</v>
      </c>
      <c r="K3722" t="s">
        <v>18998</v>
      </c>
      <c r="L3722">
        <v>1</v>
      </c>
      <c r="M3722" t="s">
        <v>514</v>
      </c>
      <c r="N3722">
        <v>12410740</v>
      </c>
      <c r="O3722" t="s">
        <v>92</v>
      </c>
      <c r="P3722" t="s">
        <v>18999</v>
      </c>
      <c r="Q3722">
        <v>262</v>
      </c>
      <c r="R3722">
        <v>12</v>
      </c>
      <c r="S3722">
        <v>36424541</v>
      </c>
      <c r="T3722">
        <v>36455404</v>
      </c>
      <c r="U3722" t="s">
        <v>19000</v>
      </c>
      <c r="V3722">
        <v>1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20</v>
      </c>
      <c r="AE3722" s="2">
        <v>10</v>
      </c>
      <c r="AF3722" s="2">
        <v>27</v>
      </c>
      <c r="AG3722" s="2">
        <v>21</v>
      </c>
      <c r="AH3722" s="2">
        <v>96</v>
      </c>
      <c r="AI3722" s="2">
        <v>76</v>
      </c>
      <c r="AJ3722" s="2">
        <v>36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2">
        <v>0</v>
      </c>
      <c r="AQ3722" s="2">
        <v>0</v>
      </c>
      <c r="AR3722" s="2">
        <v>22</v>
      </c>
      <c r="AS3722" s="2">
        <v>0</v>
      </c>
      <c r="AT3722" s="2">
        <v>0</v>
      </c>
      <c r="AU3722" s="2">
        <v>291</v>
      </c>
      <c r="AV3722" s="2">
        <v>0</v>
      </c>
      <c r="AW3722" s="2">
        <v>0</v>
      </c>
      <c r="AX3722" s="2">
        <v>0</v>
      </c>
      <c r="AY3722" s="2">
        <v>0</v>
      </c>
      <c r="AZ3722" s="2">
        <v>0</v>
      </c>
      <c r="BA3722" s="2">
        <v>0</v>
      </c>
      <c r="BB3722" s="2">
        <v>0</v>
      </c>
      <c r="BC3722" s="2">
        <v>0</v>
      </c>
      <c r="BD3722" s="2">
        <v>0</v>
      </c>
      <c r="BE3722" s="2">
        <v>0</v>
      </c>
      <c r="BF3722" s="2">
        <v>0</v>
      </c>
      <c r="BG3722" s="2">
        <v>0</v>
      </c>
      <c r="BH3722" s="2">
        <v>0</v>
      </c>
      <c r="BI3722" s="2">
        <v>0</v>
      </c>
      <c r="BJ3722" s="2">
        <v>0</v>
      </c>
      <c r="BK3722" s="2">
        <v>0</v>
      </c>
      <c r="BL3722" s="2">
        <v>1</v>
      </c>
      <c r="BM3722" s="2">
        <v>1</v>
      </c>
      <c r="BN3722" s="2">
        <v>2</v>
      </c>
      <c r="BO3722" s="2">
        <v>1</v>
      </c>
      <c r="BP3722" s="2">
        <v>3</v>
      </c>
      <c r="BQ3722" s="2">
        <v>3</v>
      </c>
      <c r="BR3722" s="2">
        <v>1</v>
      </c>
      <c r="BS3722" s="2">
        <v>0</v>
      </c>
      <c r="BT3722" s="2">
        <v>0</v>
      </c>
      <c r="BU3722" s="2">
        <v>0</v>
      </c>
      <c r="BV3722" s="2">
        <v>0</v>
      </c>
      <c r="BW3722" s="2">
        <v>0</v>
      </c>
      <c r="BX3722" s="2">
        <v>0</v>
      </c>
      <c r="BY3722" s="2">
        <v>0</v>
      </c>
      <c r="BZ3722" s="2">
        <v>1</v>
      </c>
      <c r="CA3722" s="2">
        <v>0</v>
      </c>
      <c r="CB3722" s="2">
        <v>0</v>
      </c>
      <c r="CC3722" s="2">
        <v>9</v>
      </c>
      <c r="CD3722" s="2">
        <v>0</v>
      </c>
      <c r="CE3722" s="2">
        <v>0</v>
      </c>
      <c r="CF3722" s="2">
        <v>0</v>
      </c>
      <c r="CG3722" s="2">
        <v>0</v>
      </c>
      <c r="CH3722" s="2">
        <v>0</v>
      </c>
      <c r="CI3722" s="2">
        <v>0</v>
      </c>
      <c r="CJ3722" s="2">
        <v>0</v>
      </c>
      <c r="CK3722" s="2">
        <v>0</v>
      </c>
      <c r="CL3722" s="2">
        <v>0</v>
      </c>
    </row>
    <row r="3723" spans="1:90" x14ac:dyDescent="0.25">
      <c r="A3723" t="s">
        <v>115</v>
      </c>
      <c r="B3723">
        <v>20204</v>
      </c>
      <c r="C3723" t="s">
        <v>514</v>
      </c>
      <c r="D3723">
        <v>1</v>
      </c>
      <c r="E3723">
        <v>8</v>
      </c>
      <c r="F3723">
        <v>922626</v>
      </c>
      <c r="G3723">
        <v>35922626</v>
      </c>
      <c r="H3723" t="s">
        <v>12554</v>
      </c>
      <c r="I3723">
        <v>528</v>
      </c>
      <c r="J3723" t="s">
        <v>514</v>
      </c>
      <c r="K3723" t="s">
        <v>12555</v>
      </c>
      <c r="L3723">
        <v>1</v>
      </c>
      <c r="M3723" t="s">
        <v>514</v>
      </c>
      <c r="N3723">
        <v>12426290</v>
      </c>
      <c r="O3723" t="s">
        <v>92</v>
      </c>
      <c r="P3723" t="s">
        <v>12556</v>
      </c>
      <c r="Q3723" t="s">
        <v>127</v>
      </c>
      <c r="R3723">
        <v>12</v>
      </c>
      <c r="S3723">
        <v>36422045</v>
      </c>
      <c r="T3723">
        <v>36427693</v>
      </c>
      <c r="U3723" t="s">
        <v>12557</v>
      </c>
      <c r="V3723">
        <v>1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159</v>
      </c>
      <c r="AE3723" s="2">
        <v>158</v>
      </c>
      <c r="AF3723" s="2">
        <v>73</v>
      </c>
      <c r="AG3723" s="2">
        <v>124</v>
      </c>
      <c r="AH3723" s="2">
        <v>121</v>
      </c>
      <c r="AI3723" s="2">
        <v>104</v>
      </c>
      <c r="AJ3723" s="2">
        <v>92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0</v>
      </c>
      <c r="AU3723" s="2">
        <v>88</v>
      </c>
      <c r="AV3723" s="2">
        <v>0</v>
      </c>
      <c r="AW3723" s="2">
        <v>0</v>
      </c>
      <c r="AX3723" s="2">
        <v>0</v>
      </c>
      <c r="AY3723" s="2">
        <v>0</v>
      </c>
      <c r="AZ3723" s="2">
        <v>0</v>
      </c>
      <c r="BA3723" s="2">
        <v>0</v>
      </c>
      <c r="BB3723" s="2">
        <v>0</v>
      </c>
      <c r="BC3723" s="2">
        <v>224</v>
      </c>
      <c r="BD3723" s="2">
        <v>0</v>
      </c>
      <c r="BE3723" s="2">
        <v>0</v>
      </c>
      <c r="BF3723" s="2">
        <v>0</v>
      </c>
      <c r="BG3723" s="2">
        <v>0</v>
      </c>
      <c r="BH3723" s="2">
        <v>0</v>
      </c>
      <c r="BI3723" s="2">
        <v>0</v>
      </c>
      <c r="BJ3723" s="2">
        <v>0</v>
      </c>
      <c r="BK3723" s="2">
        <v>0</v>
      </c>
      <c r="BL3723" s="2">
        <v>9</v>
      </c>
      <c r="BM3723" s="2">
        <v>7</v>
      </c>
      <c r="BN3723" s="2">
        <v>4</v>
      </c>
      <c r="BO3723" s="2">
        <v>6</v>
      </c>
      <c r="BP3723" s="2">
        <v>5</v>
      </c>
      <c r="BQ3723" s="2">
        <v>3</v>
      </c>
      <c r="BR3723" s="2">
        <v>5</v>
      </c>
      <c r="BS3723" s="2">
        <v>0</v>
      </c>
      <c r="BT3723" s="2">
        <v>0</v>
      </c>
      <c r="BU3723" s="2">
        <v>0</v>
      </c>
      <c r="BV3723" s="2">
        <v>0</v>
      </c>
      <c r="BW3723" s="2">
        <v>0</v>
      </c>
      <c r="BX3723" s="2">
        <v>0</v>
      </c>
      <c r="BY3723" s="2">
        <v>0</v>
      </c>
      <c r="BZ3723" s="2">
        <v>0</v>
      </c>
      <c r="CA3723" s="2">
        <v>0</v>
      </c>
      <c r="CB3723" s="2">
        <v>0</v>
      </c>
      <c r="CC3723" s="2">
        <v>4</v>
      </c>
      <c r="CD3723" s="2">
        <v>0</v>
      </c>
      <c r="CE3723" s="2">
        <v>0</v>
      </c>
      <c r="CF3723" s="2">
        <v>0</v>
      </c>
      <c r="CG3723" s="2">
        <v>0</v>
      </c>
      <c r="CH3723" s="2">
        <v>0</v>
      </c>
      <c r="CI3723" s="2">
        <v>0</v>
      </c>
      <c r="CJ3723" s="2">
        <v>0</v>
      </c>
      <c r="CK3723" s="2">
        <v>14</v>
      </c>
      <c r="CL3723" s="2">
        <v>0</v>
      </c>
    </row>
    <row r="3724" spans="1:90" x14ac:dyDescent="0.25">
      <c r="A3724" t="s">
        <v>115</v>
      </c>
      <c r="B3724">
        <v>20204</v>
      </c>
      <c r="C3724" t="s">
        <v>514</v>
      </c>
      <c r="D3724">
        <v>1</v>
      </c>
      <c r="E3724">
        <v>8</v>
      </c>
      <c r="F3724">
        <v>42250</v>
      </c>
      <c r="G3724">
        <v>35042250</v>
      </c>
      <c r="H3724" t="s">
        <v>16903</v>
      </c>
      <c r="I3724">
        <v>528</v>
      </c>
      <c r="J3724" t="s">
        <v>514</v>
      </c>
      <c r="K3724" t="s">
        <v>779</v>
      </c>
      <c r="L3724">
        <v>1</v>
      </c>
      <c r="M3724" t="s">
        <v>514</v>
      </c>
      <c r="N3724">
        <v>12414060</v>
      </c>
      <c r="P3724" t="s">
        <v>16904</v>
      </c>
      <c r="Q3724" t="s">
        <v>127</v>
      </c>
      <c r="R3724">
        <v>12</v>
      </c>
      <c r="S3724">
        <v>36425644</v>
      </c>
      <c r="T3724">
        <v>36434024</v>
      </c>
      <c r="U3724" t="s">
        <v>16905</v>
      </c>
      <c r="V3724">
        <v>1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105</v>
      </c>
      <c r="AI3724" s="2">
        <v>102</v>
      </c>
      <c r="AJ3724" s="2">
        <v>130</v>
      </c>
      <c r="AK3724" s="2">
        <v>0</v>
      </c>
      <c r="AL3724" s="2">
        <v>0</v>
      </c>
      <c r="AM3724" s="2">
        <v>0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0</v>
      </c>
      <c r="AU3724" s="2">
        <v>0</v>
      </c>
      <c r="AV3724" s="2">
        <v>0</v>
      </c>
      <c r="AW3724" s="2">
        <v>0</v>
      </c>
      <c r="AX3724" s="2">
        <v>0</v>
      </c>
      <c r="AY3724" s="2">
        <v>0</v>
      </c>
      <c r="AZ3724" s="2">
        <v>0</v>
      </c>
      <c r="BA3724" s="2">
        <v>0</v>
      </c>
      <c r="BB3724" s="2">
        <v>0</v>
      </c>
      <c r="BC3724" s="2">
        <v>78</v>
      </c>
      <c r="BD3724" s="2">
        <v>0</v>
      </c>
      <c r="BE3724" s="2">
        <v>0</v>
      </c>
      <c r="BF3724" s="2">
        <v>0</v>
      </c>
      <c r="BG3724" s="2">
        <v>0</v>
      </c>
      <c r="BH3724" s="2">
        <v>0</v>
      </c>
      <c r="BI3724" s="2">
        <v>0</v>
      </c>
      <c r="BJ3724" s="2">
        <v>0</v>
      </c>
      <c r="BK3724" s="2">
        <v>0</v>
      </c>
      <c r="BL3724" s="2">
        <v>0</v>
      </c>
      <c r="BM3724" s="2">
        <v>0</v>
      </c>
      <c r="BN3724" s="2">
        <v>0</v>
      </c>
      <c r="BO3724" s="2">
        <v>0</v>
      </c>
      <c r="BP3724" s="2">
        <v>6</v>
      </c>
      <c r="BQ3724" s="2">
        <v>6</v>
      </c>
      <c r="BR3724" s="2">
        <v>6</v>
      </c>
      <c r="BS3724" s="2">
        <v>0</v>
      </c>
      <c r="BT3724" s="2">
        <v>0</v>
      </c>
      <c r="BU3724" s="2">
        <v>0</v>
      </c>
      <c r="BV3724" s="2">
        <v>0</v>
      </c>
      <c r="BW3724" s="2">
        <v>0</v>
      </c>
      <c r="BX3724" s="2">
        <v>0</v>
      </c>
      <c r="BY3724" s="2">
        <v>0</v>
      </c>
      <c r="BZ3724" s="2">
        <v>0</v>
      </c>
      <c r="CA3724" s="2">
        <v>0</v>
      </c>
      <c r="CB3724" s="2">
        <v>0</v>
      </c>
      <c r="CC3724" s="2">
        <v>0</v>
      </c>
      <c r="CD3724" s="2">
        <v>0</v>
      </c>
      <c r="CE3724" s="2">
        <v>0</v>
      </c>
      <c r="CF3724" s="2">
        <v>0</v>
      </c>
      <c r="CG3724" s="2">
        <v>0</v>
      </c>
      <c r="CH3724" s="2">
        <v>0</v>
      </c>
      <c r="CI3724" s="2">
        <v>0</v>
      </c>
      <c r="CJ3724" s="2">
        <v>0</v>
      </c>
      <c r="CK3724" s="2">
        <v>4</v>
      </c>
      <c r="CL3724" s="2">
        <v>0</v>
      </c>
    </row>
    <row r="3725" spans="1:90" x14ac:dyDescent="0.25">
      <c r="A3725" t="s">
        <v>115</v>
      </c>
      <c r="B3725">
        <v>20204</v>
      </c>
      <c r="C3725" t="s">
        <v>514</v>
      </c>
      <c r="D3725">
        <v>1</v>
      </c>
      <c r="E3725">
        <v>8</v>
      </c>
      <c r="F3725">
        <v>908046</v>
      </c>
      <c r="G3725">
        <v>35908046</v>
      </c>
      <c r="H3725" t="s">
        <v>17299</v>
      </c>
      <c r="I3725">
        <v>528</v>
      </c>
      <c r="J3725" t="s">
        <v>514</v>
      </c>
      <c r="K3725" t="s">
        <v>17300</v>
      </c>
      <c r="L3725">
        <v>1</v>
      </c>
      <c r="M3725" t="s">
        <v>514</v>
      </c>
      <c r="N3725">
        <v>12422340</v>
      </c>
      <c r="O3725" t="s">
        <v>92</v>
      </c>
      <c r="P3725" t="s">
        <v>17301</v>
      </c>
      <c r="Q3725">
        <v>5</v>
      </c>
      <c r="R3725">
        <v>12</v>
      </c>
      <c r="S3725">
        <v>36421543</v>
      </c>
      <c r="T3725">
        <v>36428239</v>
      </c>
      <c r="U3725" t="s">
        <v>17302</v>
      </c>
      <c r="V3725">
        <v>1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68</v>
      </c>
      <c r="AE3725" s="2">
        <v>80</v>
      </c>
      <c r="AF3725" s="2">
        <v>64</v>
      </c>
      <c r="AG3725" s="2">
        <v>62</v>
      </c>
      <c r="AH3725" s="2">
        <v>73</v>
      </c>
      <c r="AI3725" s="2">
        <v>89</v>
      </c>
      <c r="AJ3725" s="2">
        <v>94</v>
      </c>
      <c r="AK3725" s="2">
        <v>0</v>
      </c>
      <c r="AL3725" s="2">
        <v>0</v>
      </c>
      <c r="AM3725" s="2">
        <v>0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0</v>
      </c>
      <c r="AU3725" s="2">
        <v>0</v>
      </c>
      <c r="AV3725" s="2">
        <v>0</v>
      </c>
      <c r="AW3725" s="2">
        <v>0</v>
      </c>
      <c r="AX3725" s="2">
        <v>0</v>
      </c>
      <c r="AY3725" s="2">
        <v>0</v>
      </c>
      <c r="AZ3725" s="2">
        <v>0</v>
      </c>
      <c r="BA3725" s="2">
        <v>0</v>
      </c>
      <c r="BB3725" s="2">
        <v>0</v>
      </c>
      <c r="BC3725" s="2">
        <v>76</v>
      </c>
      <c r="BD3725" s="2">
        <v>11</v>
      </c>
      <c r="BE3725" s="2">
        <v>0</v>
      </c>
      <c r="BF3725" s="2">
        <v>0</v>
      </c>
      <c r="BG3725" s="2">
        <v>0</v>
      </c>
      <c r="BH3725" s="2">
        <v>0</v>
      </c>
      <c r="BI3725" s="2">
        <v>0</v>
      </c>
      <c r="BJ3725" s="2">
        <v>0</v>
      </c>
      <c r="BK3725" s="2">
        <v>0</v>
      </c>
      <c r="BL3725" s="2">
        <v>4</v>
      </c>
      <c r="BM3725" s="2">
        <v>5</v>
      </c>
      <c r="BN3725" s="2">
        <v>3</v>
      </c>
      <c r="BO3725" s="2">
        <v>4</v>
      </c>
      <c r="BP3725" s="2">
        <v>4</v>
      </c>
      <c r="BQ3725" s="2">
        <v>5</v>
      </c>
      <c r="BR3725" s="2">
        <v>4</v>
      </c>
      <c r="BS3725" s="2">
        <v>0</v>
      </c>
      <c r="BT3725" s="2">
        <v>0</v>
      </c>
      <c r="BU3725" s="2">
        <v>0</v>
      </c>
      <c r="BV3725" s="2">
        <v>0</v>
      </c>
      <c r="BW3725" s="2">
        <v>0</v>
      </c>
      <c r="BX3725" s="2">
        <v>0</v>
      </c>
      <c r="BY3725" s="2">
        <v>0</v>
      </c>
      <c r="BZ3725" s="2">
        <v>0</v>
      </c>
      <c r="CA3725" s="2">
        <v>0</v>
      </c>
      <c r="CB3725" s="2">
        <v>0</v>
      </c>
      <c r="CC3725" s="2">
        <v>0</v>
      </c>
      <c r="CD3725" s="2">
        <v>0</v>
      </c>
      <c r="CE3725" s="2">
        <v>0</v>
      </c>
      <c r="CF3725" s="2">
        <v>0</v>
      </c>
      <c r="CG3725" s="2">
        <v>0</v>
      </c>
      <c r="CH3725" s="2">
        <v>0</v>
      </c>
      <c r="CI3725" s="2">
        <v>0</v>
      </c>
      <c r="CJ3725" s="2">
        <v>0</v>
      </c>
      <c r="CK3725" s="2">
        <v>5</v>
      </c>
      <c r="CL3725" s="2">
        <v>3</v>
      </c>
    </row>
    <row r="3726" spans="1:90" x14ac:dyDescent="0.25">
      <c r="A3726" t="s">
        <v>115</v>
      </c>
      <c r="B3726">
        <v>20204</v>
      </c>
      <c r="C3726" t="s">
        <v>514</v>
      </c>
      <c r="D3726">
        <v>1</v>
      </c>
      <c r="E3726">
        <v>8</v>
      </c>
      <c r="F3726">
        <v>14230</v>
      </c>
      <c r="G3726">
        <v>35014230</v>
      </c>
      <c r="H3726" t="s">
        <v>6225</v>
      </c>
      <c r="I3726">
        <v>695</v>
      </c>
      <c r="J3726" t="s">
        <v>354</v>
      </c>
      <c r="K3726" t="s">
        <v>91</v>
      </c>
      <c r="L3726">
        <v>1</v>
      </c>
      <c r="M3726" t="s">
        <v>354</v>
      </c>
      <c r="N3726">
        <v>12120000</v>
      </c>
      <c r="O3726" t="s">
        <v>92</v>
      </c>
      <c r="P3726" t="s">
        <v>6226</v>
      </c>
      <c r="Q3726" t="s">
        <v>127</v>
      </c>
      <c r="R3726">
        <v>12</v>
      </c>
      <c r="S3726">
        <v>36725075</v>
      </c>
      <c r="U3726" t="s">
        <v>5559</v>
      </c>
      <c r="V3726">
        <v>1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167</v>
      </c>
      <c r="AI3726" s="2">
        <v>152</v>
      </c>
      <c r="AJ3726" s="2">
        <v>155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0</v>
      </c>
      <c r="AU3726" s="2">
        <v>0</v>
      </c>
      <c r="AV3726" s="2">
        <v>0</v>
      </c>
      <c r="AW3726" s="2">
        <v>0</v>
      </c>
      <c r="AX3726" s="2">
        <v>0</v>
      </c>
      <c r="AY3726" s="2">
        <v>0</v>
      </c>
      <c r="AZ3726" s="2">
        <v>0</v>
      </c>
      <c r="BA3726" s="2">
        <v>0</v>
      </c>
      <c r="BB3726" s="2">
        <v>0</v>
      </c>
      <c r="BC3726" s="2">
        <v>0</v>
      </c>
      <c r="BD3726" s="2">
        <v>0</v>
      </c>
      <c r="BE3726" s="2">
        <v>0</v>
      </c>
      <c r="BF3726" s="2">
        <v>0</v>
      </c>
      <c r="BG3726" s="2">
        <v>0</v>
      </c>
      <c r="BH3726" s="2">
        <v>0</v>
      </c>
      <c r="BI3726" s="2">
        <v>0</v>
      </c>
      <c r="BJ3726" s="2">
        <v>0</v>
      </c>
      <c r="BK3726" s="2">
        <v>0</v>
      </c>
      <c r="BL3726" s="2">
        <v>0</v>
      </c>
      <c r="BM3726" s="2">
        <v>0</v>
      </c>
      <c r="BN3726" s="2">
        <v>0</v>
      </c>
      <c r="BO3726" s="2">
        <v>0</v>
      </c>
      <c r="BP3726" s="2">
        <v>6</v>
      </c>
      <c r="BQ3726" s="2">
        <v>6</v>
      </c>
      <c r="BR3726" s="2">
        <v>6</v>
      </c>
      <c r="BS3726" s="2">
        <v>0</v>
      </c>
      <c r="BT3726" s="2">
        <v>0</v>
      </c>
      <c r="BU3726" s="2">
        <v>0</v>
      </c>
      <c r="BV3726" s="2">
        <v>0</v>
      </c>
      <c r="BW3726" s="2">
        <v>0</v>
      </c>
      <c r="BX3726" s="2">
        <v>0</v>
      </c>
      <c r="BY3726" s="2">
        <v>0</v>
      </c>
      <c r="BZ3726" s="2">
        <v>0</v>
      </c>
      <c r="CA3726" s="2">
        <v>0</v>
      </c>
      <c r="CB3726" s="2">
        <v>0</v>
      </c>
      <c r="CC3726" s="2">
        <v>0</v>
      </c>
      <c r="CD3726" s="2">
        <v>0</v>
      </c>
      <c r="CE3726" s="2">
        <v>0</v>
      </c>
      <c r="CF3726" s="2">
        <v>0</v>
      </c>
      <c r="CG3726" s="2">
        <v>0</v>
      </c>
      <c r="CH3726" s="2">
        <v>0</v>
      </c>
      <c r="CI3726" s="2">
        <v>0</v>
      </c>
      <c r="CJ3726" s="2">
        <v>0</v>
      </c>
      <c r="CK3726" s="2">
        <v>0</v>
      </c>
      <c r="CL3726" s="2">
        <v>0</v>
      </c>
    </row>
    <row r="3727" spans="1:90" x14ac:dyDescent="0.25">
      <c r="A3727" t="s">
        <v>115</v>
      </c>
      <c r="B3727">
        <v>20204</v>
      </c>
      <c r="C3727" t="s">
        <v>514</v>
      </c>
      <c r="D3727">
        <v>1</v>
      </c>
      <c r="E3727">
        <v>8</v>
      </c>
      <c r="F3727">
        <v>13336</v>
      </c>
      <c r="G3727">
        <v>35013336</v>
      </c>
      <c r="H3727" t="s">
        <v>1898</v>
      </c>
      <c r="I3727">
        <v>528</v>
      </c>
      <c r="J3727" t="s">
        <v>514</v>
      </c>
      <c r="K3727" t="s">
        <v>1899</v>
      </c>
      <c r="L3727">
        <v>1</v>
      </c>
      <c r="M3727" t="s">
        <v>514</v>
      </c>
      <c r="N3727">
        <v>12403310</v>
      </c>
      <c r="O3727" t="s">
        <v>92</v>
      </c>
      <c r="P3727" t="s">
        <v>1900</v>
      </c>
      <c r="Q3727">
        <v>25</v>
      </c>
      <c r="R3727">
        <v>12</v>
      </c>
      <c r="S3727">
        <v>36423295</v>
      </c>
      <c r="T3727">
        <v>36434055</v>
      </c>
      <c r="U3727" t="s">
        <v>1901</v>
      </c>
      <c r="V3727">
        <v>1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22</v>
      </c>
      <c r="AE3727" s="2">
        <v>24</v>
      </c>
      <c r="AF3727" s="2">
        <v>21</v>
      </c>
      <c r="AG3727" s="2">
        <v>30</v>
      </c>
      <c r="AH3727" s="2">
        <v>141</v>
      </c>
      <c r="AI3727" s="2">
        <v>98</v>
      </c>
      <c r="AJ3727" s="2">
        <v>115</v>
      </c>
      <c r="AK3727" s="2">
        <v>0</v>
      </c>
      <c r="AL3727" s="2">
        <v>0</v>
      </c>
      <c r="AM3727" s="2">
        <v>0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0</v>
      </c>
      <c r="AU3727" s="2">
        <v>0</v>
      </c>
      <c r="AV3727" s="2">
        <v>0</v>
      </c>
      <c r="AW3727" s="2">
        <v>0</v>
      </c>
      <c r="AX3727" s="2">
        <v>0</v>
      </c>
      <c r="AY3727" s="2">
        <v>0</v>
      </c>
      <c r="AZ3727" s="2">
        <v>0</v>
      </c>
      <c r="BA3727" s="2">
        <v>0</v>
      </c>
      <c r="BB3727" s="2">
        <v>0</v>
      </c>
      <c r="BC3727" s="2">
        <v>37</v>
      </c>
      <c r="BD3727" s="2">
        <v>0</v>
      </c>
      <c r="BE3727" s="2">
        <v>0</v>
      </c>
      <c r="BF3727" s="2">
        <v>0</v>
      </c>
      <c r="BG3727" s="2">
        <v>0</v>
      </c>
      <c r="BH3727" s="2">
        <v>0</v>
      </c>
      <c r="BI3727" s="2">
        <v>0</v>
      </c>
      <c r="BJ3727" s="2">
        <v>0</v>
      </c>
      <c r="BK3727" s="2">
        <v>0</v>
      </c>
      <c r="BL3727" s="2">
        <v>1</v>
      </c>
      <c r="BM3727" s="2">
        <v>2</v>
      </c>
      <c r="BN3727" s="2">
        <v>2</v>
      </c>
      <c r="BO3727" s="2">
        <v>1</v>
      </c>
      <c r="BP3727" s="2">
        <v>8</v>
      </c>
      <c r="BQ3727" s="2">
        <v>6</v>
      </c>
      <c r="BR3727" s="2">
        <v>4</v>
      </c>
      <c r="BS3727" s="2">
        <v>0</v>
      </c>
      <c r="BT3727" s="2">
        <v>0</v>
      </c>
      <c r="BU3727" s="2">
        <v>0</v>
      </c>
      <c r="BV3727" s="2">
        <v>0</v>
      </c>
      <c r="BW3727" s="2">
        <v>0</v>
      </c>
      <c r="BX3727" s="2">
        <v>0</v>
      </c>
      <c r="BY3727" s="2">
        <v>0</v>
      </c>
      <c r="BZ3727" s="2">
        <v>0</v>
      </c>
      <c r="CA3727" s="2">
        <v>0</v>
      </c>
      <c r="CB3727" s="2">
        <v>0</v>
      </c>
      <c r="CC3727" s="2">
        <v>0</v>
      </c>
      <c r="CD3727" s="2">
        <v>0</v>
      </c>
      <c r="CE3727" s="2">
        <v>0</v>
      </c>
      <c r="CF3727" s="2">
        <v>0</v>
      </c>
      <c r="CG3727" s="2">
        <v>0</v>
      </c>
      <c r="CH3727" s="2">
        <v>0</v>
      </c>
      <c r="CI3727" s="2">
        <v>0</v>
      </c>
      <c r="CJ3727" s="2">
        <v>0</v>
      </c>
      <c r="CK3727" s="2">
        <v>2</v>
      </c>
      <c r="CL3727" s="2">
        <v>0</v>
      </c>
    </row>
    <row r="3728" spans="1:90" x14ac:dyDescent="0.25">
      <c r="A3728" t="s">
        <v>115</v>
      </c>
      <c r="B3728">
        <v>20204</v>
      </c>
      <c r="C3728" t="s">
        <v>514</v>
      </c>
      <c r="D3728">
        <v>1</v>
      </c>
      <c r="E3728">
        <v>8</v>
      </c>
      <c r="F3728">
        <v>13407</v>
      </c>
      <c r="G3728">
        <v>35013407</v>
      </c>
      <c r="H3728" t="s">
        <v>3623</v>
      </c>
      <c r="I3728">
        <v>528</v>
      </c>
      <c r="J3728" t="s">
        <v>514</v>
      </c>
      <c r="K3728" t="s">
        <v>3624</v>
      </c>
      <c r="L3728">
        <v>2</v>
      </c>
      <c r="M3728" t="s">
        <v>862</v>
      </c>
      <c r="N3728">
        <v>12445120</v>
      </c>
      <c r="O3728" t="s">
        <v>92</v>
      </c>
      <c r="P3728" t="s">
        <v>3625</v>
      </c>
      <c r="Q3728">
        <v>247</v>
      </c>
      <c r="R3728">
        <v>12</v>
      </c>
      <c r="S3728">
        <v>36374002</v>
      </c>
      <c r="T3728">
        <v>36411358</v>
      </c>
      <c r="U3728" t="s">
        <v>3626</v>
      </c>
      <c r="V3728">
        <v>1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68</v>
      </c>
      <c r="AE3728" s="2">
        <v>69</v>
      </c>
      <c r="AF3728" s="2">
        <v>56</v>
      </c>
      <c r="AG3728" s="2">
        <v>68</v>
      </c>
      <c r="AH3728" s="2">
        <v>134</v>
      </c>
      <c r="AI3728" s="2">
        <v>111</v>
      </c>
      <c r="AJ3728" s="2">
        <v>99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0</v>
      </c>
      <c r="AU3728" s="2">
        <v>0</v>
      </c>
      <c r="AV3728" s="2">
        <v>0</v>
      </c>
      <c r="AW3728" s="2">
        <v>0</v>
      </c>
      <c r="AX3728" s="2">
        <v>0</v>
      </c>
      <c r="AY3728" s="2">
        <v>0</v>
      </c>
      <c r="AZ3728" s="2">
        <v>0</v>
      </c>
      <c r="BA3728" s="2">
        <v>0</v>
      </c>
      <c r="BB3728" s="2">
        <v>0</v>
      </c>
      <c r="BC3728" s="2">
        <v>0</v>
      </c>
      <c r="BD3728" s="2">
        <v>0</v>
      </c>
      <c r="BE3728" s="2">
        <v>0</v>
      </c>
      <c r="BF3728" s="2">
        <v>0</v>
      </c>
      <c r="BG3728" s="2">
        <v>0</v>
      </c>
      <c r="BH3728" s="2">
        <v>0</v>
      </c>
      <c r="BI3728" s="2">
        <v>0</v>
      </c>
      <c r="BJ3728" s="2">
        <v>0</v>
      </c>
      <c r="BK3728" s="2">
        <v>0</v>
      </c>
      <c r="BL3728" s="2">
        <v>4</v>
      </c>
      <c r="BM3728" s="2">
        <v>4</v>
      </c>
      <c r="BN3728" s="2">
        <v>4</v>
      </c>
      <c r="BO3728" s="2">
        <v>3</v>
      </c>
      <c r="BP3728" s="2">
        <v>8</v>
      </c>
      <c r="BQ3728" s="2">
        <v>6</v>
      </c>
      <c r="BR3728" s="2">
        <v>4</v>
      </c>
      <c r="BS3728" s="2">
        <v>0</v>
      </c>
      <c r="BT3728" s="2">
        <v>0</v>
      </c>
      <c r="BU3728" s="2">
        <v>0</v>
      </c>
      <c r="BV3728" s="2">
        <v>0</v>
      </c>
      <c r="BW3728" s="2">
        <v>0</v>
      </c>
      <c r="BX3728" s="2">
        <v>0</v>
      </c>
      <c r="BY3728" s="2">
        <v>0</v>
      </c>
      <c r="BZ3728" s="2">
        <v>0</v>
      </c>
      <c r="CA3728" s="2">
        <v>0</v>
      </c>
      <c r="CB3728" s="2">
        <v>0</v>
      </c>
      <c r="CC3728" s="2">
        <v>0</v>
      </c>
      <c r="CD3728" s="2">
        <v>0</v>
      </c>
      <c r="CE3728" s="2">
        <v>0</v>
      </c>
      <c r="CF3728" s="2">
        <v>0</v>
      </c>
      <c r="CG3728" s="2">
        <v>0</v>
      </c>
      <c r="CH3728" s="2">
        <v>0</v>
      </c>
      <c r="CI3728" s="2">
        <v>0</v>
      </c>
      <c r="CJ3728" s="2">
        <v>0</v>
      </c>
      <c r="CK3728" s="2">
        <v>0</v>
      </c>
      <c r="CL3728" s="2">
        <v>0</v>
      </c>
    </row>
    <row r="3729" spans="1:90" x14ac:dyDescent="0.25">
      <c r="A3729" t="s">
        <v>115</v>
      </c>
      <c r="B3729">
        <v>20204</v>
      </c>
      <c r="C3729" t="s">
        <v>514</v>
      </c>
      <c r="D3729">
        <v>1</v>
      </c>
      <c r="E3729">
        <v>8</v>
      </c>
      <c r="F3729">
        <v>13201</v>
      </c>
      <c r="G3729">
        <v>35013201</v>
      </c>
      <c r="H3729" t="s">
        <v>17262</v>
      </c>
      <c r="I3729">
        <v>528</v>
      </c>
      <c r="J3729" t="s">
        <v>514</v>
      </c>
      <c r="K3729" t="s">
        <v>221</v>
      </c>
      <c r="L3729">
        <v>1</v>
      </c>
      <c r="M3729" t="s">
        <v>514</v>
      </c>
      <c r="N3729">
        <v>12415030</v>
      </c>
      <c r="O3729" t="s">
        <v>92</v>
      </c>
      <c r="P3729" t="s">
        <v>17263</v>
      </c>
      <c r="Q3729" t="s">
        <v>127</v>
      </c>
      <c r="R3729">
        <v>12</v>
      </c>
      <c r="S3729">
        <v>36426446</v>
      </c>
      <c r="T3729">
        <v>36434087</v>
      </c>
      <c r="U3729" t="s">
        <v>17264</v>
      </c>
      <c r="V3729">
        <v>1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71</v>
      </c>
      <c r="AE3729" s="2">
        <v>68</v>
      </c>
      <c r="AF3729" s="2">
        <v>55</v>
      </c>
      <c r="AG3729" s="2">
        <v>83</v>
      </c>
      <c r="AH3729" s="2">
        <v>83</v>
      </c>
      <c r="AI3729" s="2">
        <v>73</v>
      </c>
      <c r="AJ3729" s="2">
        <v>66</v>
      </c>
      <c r="AK3729" s="2">
        <v>0</v>
      </c>
      <c r="AL3729" s="2">
        <v>0</v>
      </c>
      <c r="AM3729" s="2">
        <v>0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0</v>
      </c>
      <c r="AU3729" s="2">
        <v>0</v>
      </c>
      <c r="AV3729" s="2">
        <v>0</v>
      </c>
      <c r="AW3729" s="2">
        <v>0</v>
      </c>
      <c r="AX3729" s="2">
        <v>0</v>
      </c>
      <c r="AY3729" s="2">
        <v>0</v>
      </c>
      <c r="AZ3729" s="2">
        <v>0</v>
      </c>
      <c r="BA3729" s="2">
        <v>0</v>
      </c>
      <c r="BB3729" s="2">
        <v>0</v>
      </c>
      <c r="BC3729" s="2">
        <v>0</v>
      </c>
      <c r="BD3729" s="2">
        <v>0</v>
      </c>
      <c r="BE3729" s="2">
        <v>0</v>
      </c>
      <c r="BF3729" s="2">
        <v>0</v>
      </c>
      <c r="BG3729" s="2">
        <v>0</v>
      </c>
      <c r="BH3729" s="2">
        <v>0</v>
      </c>
      <c r="BI3729" s="2">
        <v>0</v>
      </c>
      <c r="BJ3729" s="2">
        <v>0</v>
      </c>
      <c r="BK3729" s="2">
        <v>0</v>
      </c>
      <c r="BL3729" s="2">
        <v>5</v>
      </c>
      <c r="BM3729" s="2">
        <v>3</v>
      </c>
      <c r="BN3729" s="2">
        <v>4</v>
      </c>
      <c r="BO3729" s="2">
        <v>5</v>
      </c>
      <c r="BP3729" s="2">
        <v>5</v>
      </c>
      <c r="BQ3729" s="2">
        <v>3</v>
      </c>
      <c r="BR3729" s="2">
        <v>2</v>
      </c>
      <c r="BS3729" s="2">
        <v>0</v>
      </c>
      <c r="BT3729" s="2">
        <v>0</v>
      </c>
      <c r="BU3729" s="2">
        <v>0</v>
      </c>
      <c r="BV3729" s="2">
        <v>0</v>
      </c>
      <c r="BW3729" s="2">
        <v>0</v>
      </c>
      <c r="BX3729" s="2">
        <v>0</v>
      </c>
      <c r="BY3729" s="2">
        <v>0</v>
      </c>
      <c r="BZ3729" s="2">
        <v>0</v>
      </c>
      <c r="CA3729" s="2">
        <v>0</v>
      </c>
      <c r="CB3729" s="2">
        <v>0</v>
      </c>
      <c r="CC3729" s="2">
        <v>0</v>
      </c>
      <c r="CD3729" s="2">
        <v>0</v>
      </c>
      <c r="CE3729" s="2">
        <v>0</v>
      </c>
      <c r="CF3729" s="2">
        <v>0</v>
      </c>
      <c r="CG3729" s="2">
        <v>0</v>
      </c>
      <c r="CH3729" s="2">
        <v>0</v>
      </c>
      <c r="CI3729" s="2">
        <v>0</v>
      </c>
      <c r="CJ3729" s="2">
        <v>0</v>
      </c>
      <c r="CK3729" s="2">
        <v>0</v>
      </c>
      <c r="CL3729" s="2">
        <v>0</v>
      </c>
    </row>
    <row r="3730" spans="1:90" x14ac:dyDescent="0.25">
      <c r="A3730" t="s">
        <v>115</v>
      </c>
      <c r="B3730">
        <v>20204</v>
      </c>
      <c r="C3730" t="s">
        <v>514</v>
      </c>
      <c r="D3730">
        <v>2</v>
      </c>
      <c r="E3730">
        <v>15</v>
      </c>
      <c r="F3730">
        <v>457887</v>
      </c>
      <c r="G3730">
        <v>35457887</v>
      </c>
      <c r="H3730" t="s">
        <v>15092</v>
      </c>
      <c r="I3730">
        <v>695</v>
      </c>
      <c r="J3730" t="s">
        <v>354</v>
      </c>
      <c r="K3730" t="s">
        <v>8692</v>
      </c>
      <c r="L3730">
        <v>1</v>
      </c>
      <c r="M3730" t="s">
        <v>354</v>
      </c>
      <c r="N3730">
        <v>12120000</v>
      </c>
      <c r="O3730" t="s">
        <v>15093</v>
      </c>
      <c r="P3730" t="s">
        <v>15094</v>
      </c>
      <c r="Q3730" t="s">
        <v>127</v>
      </c>
      <c r="R3730">
        <v>12</v>
      </c>
      <c r="S3730">
        <v>36020202</v>
      </c>
      <c r="T3730">
        <v>36020217</v>
      </c>
      <c r="U3730" t="s">
        <v>15095</v>
      </c>
      <c r="V3730">
        <v>1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>
        <v>0</v>
      </c>
      <c r="AO3730" s="2">
        <v>0</v>
      </c>
      <c r="AP3730" s="2">
        <v>0</v>
      </c>
      <c r="AQ3730" s="2">
        <v>0</v>
      </c>
      <c r="AR3730" s="2">
        <v>6</v>
      </c>
      <c r="AS3730" s="2">
        <v>0</v>
      </c>
      <c r="AT3730" s="2">
        <v>0</v>
      </c>
      <c r="AU3730" s="2">
        <v>20</v>
      </c>
      <c r="AV3730" s="2">
        <v>0</v>
      </c>
      <c r="AW3730" s="2">
        <v>0</v>
      </c>
      <c r="AX3730" s="2">
        <v>0</v>
      </c>
      <c r="AY3730" s="2">
        <v>0</v>
      </c>
      <c r="AZ3730" s="2">
        <v>0</v>
      </c>
      <c r="BA3730" s="2">
        <v>0</v>
      </c>
      <c r="BB3730" s="2">
        <v>0</v>
      </c>
      <c r="BC3730" s="2">
        <v>0</v>
      </c>
      <c r="BD3730" s="2">
        <v>0</v>
      </c>
      <c r="BE3730" s="2">
        <v>0</v>
      </c>
      <c r="BF3730" s="2">
        <v>0</v>
      </c>
      <c r="BG3730" s="2">
        <v>0</v>
      </c>
      <c r="BH3730" s="2">
        <v>0</v>
      </c>
      <c r="BI3730" s="2">
        <v>0</v>
      </c>
      <c r="BJ3730" s="2">
        <v>0</v>
      </c>
      <c r="BK3730" s="2">
        <v>0</v>
      </c>
      <c r="BL3730" s="2">
        <v>0</v>
      </c>
      <c r="BM3730" s="2">
        <v>0</v>
      </c>
      <c r="BN3730" s="2">
        <v>0</v>
      </c>
      <c r="BO3730" s="2">
        <v>0</v>
      </c>
      <c r="BP3730" s="2">
        <v>0</v>
      </c>
      <c r="BQ3730" s="2">
        <v>0</v>
      </c>
      <c r="BR3730" s="2">
        <v>0</v>
      </c>
      <c r="BS3730" s="2">
        <v>0</v>
      </c>
      <c r="BT3730" s="2">
        <v>0</v>
      </c>
      <c r="BU3730" s="2">
        <v>0</v>
      </c>
      <c r="BV3730" s="2">
        <v>0</v>
      </c>
      <c r="BW3730" s="2">
        <v>0</v>
      </c>
      <c r="BX3730" s="2">
        <v>0</v>
      </c>
      <c r="BY3730" s="2">
        <v>0</v>
      </c>
      <c r="BZ3730" s="2">
        <v>1</v>
      </c>
      <c r="CA3730" s="2">
        <v>0</v>
      </c>
      <c r="CB3730" s="2">
        <v>0</v>
      </c>
      <c r="CC3730" s="2">
        <v>2</v>
      </c>
      <c r="CD3730" s="2">
        <v>0</v>
      </c>
      <c r="CE3730" s="2">
        <v>0</v>
      </c>
      <c r="CF3730" s="2">
        <v>0</v>
      </c>
      <c r="CG3730" s="2">
        <v>0</v>
      </c>
      <c r="CH3730" s="2">
        <v>0</v>
      </c>
      <c r="CI3730" s="2">
        <v>0</v>
      </c>
      <c r="CJ3730" s="2">
        <v>0</v>
      </c>
      <c r="CK3730" s="2">
        <v>0</v>
      </c>
      <c r="CL3730" s="2">
        <v>0</v>
      </c>
    </row>
    <row r="3731" spans="1:90" x14ac:dyDescent="0.25">
      <c r="A3731" t="s">
        <v>115</v>
      </c>
      <c r="B3731">
        <v>20204</v>
      </c>
      <c r="C3731" t="s">
        <v>514</v>
      </c>
      <c r="D3731">
        <v>2</v>
      </c>
      <c r="E3731">
        <v>15</v>
      </c>
      <c r="F3731">
        <v>453821</v>
      </c>
      <c r="G3731">
        <v>35453821</v>
      </c>
      <c r="H3731" t="s">
        <v>17356</v>
      </c>
      <c r="I3731">
        <v>695</v>
      </c>
      <c r="J3731" t="s">
        <v>354</v>
      </c>
      <c r="K3731" t="s">
        <v>8692</v>
      </c>
      <c r="L3731">
        <v>1</v>
      </c>
      <c r="M3731" t="s">
        <v>354</v>
      </c>
      <c r="N3731">
        <v>12120000</v>
      </c>
      <c r="O3731" t="s">
        <v>6186</v>
      </c>
      <c r="P3731" t="s">
        <v>15094</v>
      </c>
      <c r="Q3731" t="s">
        <v>127</v>
      </c>
      <c r="R3731">
        <v>12</v>
      </c>
      <c r="S3731">
        <v>36021572</v>
      </c>
      <c r="T3731">
        <v>36022001</v>
      </c>
      <c r="U3731" t="s">
        <v>19739</v>
      </c>
      <c r="V3731">
        <v>1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23</v>
      </c>
      <c r="AP3731" s="2">
        <v>0</v>
      </c>
      <c r="AQ3731" s="2">
        <v>0</v>
      </c>
      <c r="AR3731" s="2">
        <v>90</v>
      </c>
      <c r="AS3731" s="2">
        <v>0</v>
      </c>
      <c r="AT3731" s="2">
        <v>0</v>
      </c>
      <c r="AU3731" s="2">
        <v>107</v>
      </c>
      <c r="AV3731" s="2">
        <v>0</v>
      </c>
      <c r="AW3731" s="2">
        <v>0</v>
      </c>
      <c r="AX3731" s="2">
        <v>0</v>
      </c>
      <c r="AY3731" s="2">
        <v>0</v>
      </c>
      <c r="AZ3731" s="2">
        <v>0</v>
      </c>
      <c r="BA3731" s="2">
        <v>0</v>
      </c>
      <c r="BB3731" s="2">
        <v>0</v>
      </c>
      <c r="BC3731" s="2">
        <v>0</v>
      </c>
      <c r="BD3731" s="2">
        <v>0</v>
      </c>
      <c r="BE3731" s="2">
        <v>0</v>
      </c>
      <c r="BF3731" s="2">
        <v>0</v>
      </c>
      <c r="BG3731" s="2">
        <v>0</v>
      </c>
      <c r="BH3731" s="2">
        <v>0</v>
      </c>
      <c r="BI3731" s="2">
        <v>0</v>
      </c>
      <c r="BJ3731" s="2">
        <v>0</v>
      </c>
      <c r="BK3731" s="2">
        <v>0</v>
      </c>
      <c r="BL3731" s="2">
        <v>0</v>
      </c>
      <c r="BM3731" s="2">
        <v>0</v>
      </c>
      <c r="BN3731" s="2">
        <v>0</v>
      </c>
      <c r="BO3731" s="2">
        <v>0</v>
      </c>
      <c r="BP3731" s="2">
        <v>0</v>
      </c>
      <c r="BQ3731" s="2">
        <v>0</v>
      </c>
      <c r="BR3731" s="2">
        <v>0</v>
      </c>
      <c r="BS3731" s="2">
        <v>0</v>
      </c>
      <c r="BT3731" s="2">
        <v>0</v>
      </c>
      <c r="BU3731" s="2">
        <v>0</v>
      </c>
      <c r="BV3731" s="2">
        <v>0</v>
      </c>
      <c r="BW3731" s="2">
        <v>1</v>
      </c>
      <c r="BX3731" s="2">
        <v>0</v>
      </c>
      <c r="BY3731" s="2">
        <v>0</v>
      </c>
      <c r="BZ3731" s="2">
        <v>4</v>
      </c>
      <c r="CA3731" s="2">
        <v>0</v>
      </c>
      <c r="CB3731" s="2">
        <v>0</v>
      </c>
      <c r="CC3731" s="2">
        <v>5</v>
      </c>
      <c r="CD3731" s="2">
        <v>0</v>
      </c>
      <c r="CE3731" s="2">
        <v>0</v>
      </c>
      <c r="CF3731" s="2">
        <v>0</v>
      </c>
      <c r="CG3731" s="2">
        <v>0</v>
      </c>
      <c r="CH3731" s="2">
        <v>0</v>
      </c>
      <c r="CI3731" s="2">
        <v>0</v>
      </c>
      <c r="CJ3731" s="2">
        <v>0</v>
      </c>
      <c r="CK3731" s="2">
        <v>0</v>
      </c>
      <c r="CL3731" s="2">
        <v>0</v>
      </c>
    </row>
    <row r="3732" spans="1:90" x14ac:dyDescent="0.25">
      <c r="A3732" t="s">
        <v>115</v>
      </c>
      <c r="B3732">
        <v>20204</v>
      </c>
      <c r="C3732" t="s">
        <v>514</v>
      </c>
      <c r="D3732">
        <v>2</v>
      </c>
      <c r="E3732">
        <v>15</v>
      </c>
      <c r="F3732">
        <v>471264</v>
      </c>
      <c r="G3732">
        <v>35471264</v>
      </c>
      <c r="H3732" t="s">
        <v>8691</v>
      </c>
      <c r="I3732">
        <v>695</v>
      </c>
      <c r="J3732" t="s">
        <v>354</v>
      </c>
      <c r="K3732" t="s">
        <v>8692</v>
      </c>
      <c r="L3732">
        <v>1</v>
      </c>
      <c r="M3732" t="s">
        <v>354</v>
      </c>
      <c r="N3732">
        <v>12120000</v>
      </c>
      <c r="O3732" t="s">
        <v>92</v>
      </c>
      <c r="P3732" t="s">
        <v>2660</v>
      </c>
      <c r="Q3732" t="s">
        <v>127</v>
      </c>
      <c r="R3732">
        <v>12</v>
      </c>
      <c r="S3732">
        <v>36021873</v>
      </c>
      <c r="T3732">
        <v>36022287</v>
      </c>
      <c r="U3732" t="s">
        <v>19741</v>
      </c>
      <c r="V3732">
        <v>1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43</v>
      </c>
      <c r="AP3732" s="2">
        <v>0</v>
      </c>
      <c r="AQ3732" s="2">
        <v>0</v>
      </c>
      <c r="AR3732" s="2">
        <v>91</v>
      </c>
      <c r="AS3732" s="2">
        <v>0</v>
      </c>
      <c r="AT3732" s="2">
        <v>0</v>
      </c>
      <c r="AU3732" s="2">
        <v>81</v>
      </c>
      <c r="AV3732" s="2">
        <v>0</v>
      </c>
      <c r="AW3732" s="2">
        <v>0</v>
      </c>
      <c r="AX3732" s="2">
        <v>0</v>
      </c>
      <c r="AY3732" s="2">
        <v>0</v>
      </c>
      <c r="AZ3732" s="2">
        <v>0</v>
      </c>
      <c r="BA3732" s="2">
        <v>0</v>
      </c>
      <c r="BB3732" s="2">
        <v>0</v>
      </c>
      <c r="BC3732" s="2">
        <v>0</v>
      </c>
      <c r="BD3732" s="2">
        <v>0</v>
      </c>
      <c r="BE3732" s="2">
        <v>0</v>
      </c>
      <c r="BF3732" s="2">
        <v>0</v>
      </c>
      <c r="BG3732" s="2">
        <v>0</v>
      </c>
      <c r="BH3732" s="2">
        <v>0</v>
      </c>
      <c r="BI3732" s="2">
        <v>0</v>
      </c>
      <c r="BJ3732" s="2">
        <v>0</v>
      </c>
      <c r="BK3732" s="2">
        <v>0</v>
      </c>
      <c r="BL3732" s="2">
        <v>0</v>
      </c>
      <c r="BM3732" s="2">
        <v>0</v>
      </c>
      <c r="BN3732" s="2">
        <v>0</v>
      </c>
      <c r="BO3732" s="2">
        <v>0</v>
      </c>
      <c r="BP3732" s="2">
        <v>0</v>
      </c>
      <c r="BQ3732" s="2">
        <v>0</v>
      </c>
      <c r="BR3732" s="2">
        <v>0</v>
      </c>
      <c r="BS3732" s="2">
        <v>0</v>
      </c>
      <c r="BT3732" s="2">
        <v>0</v>
      </c>
      <c r="BU3732" s="2">
        <v>0</v>
      </c>
      <c r="BV3732" s="2">
        <v>0</v>
      </c>
      <c r="BW3732" s="2">
        <v>6</v>
      </c>
      <c r="BX3732" s="2">
        <v>0</v>
      </c>
      <c r="BY3732" s="2">
        <v>0</v>
      </c>
      <c r="BZ3732" s="2">
        <v>5</v>
      </c>
      <c r="CA3732" s="2">
        <v>0</v>
      </c>
      <c r="CB3732" s="2">
        <v>0</v>
      </c>
      <c r="CC3732" s="2">
        <v>6</v>
      </c>
      <c r="CD3732" s="2">
        <v>0</v>
      </c>
      <c r="CE3732" s="2">
        <v>0</v>
      </c>
      <c r="CF3732" s="2">
        <v>0</v>
      </c>
      <c r="CG3732" s="2">
        <v>0</v>
      </c>
      <c r="CH3732" s="2">
        <v>0</v>
      </c>
      <c r="CI3732" s="2">
        <v>0</v>
      </c>
      <c r="CJ3732" s="2">
        <v>0</v>
      </c>
      <c r="CK3732" s="2">
        <v>0</v>
      </c>
      <c r="CL3732" s="2">
        <v>0</v>
      </c>
    </row>
    <row r="3733" spans="1:90" x14ac:dyDescent="0.25">
      <c r="A3733" t="s">
        <v>115</v>
      </c>
      <c r="B3733">
        <v>20204</v>
      </c>
      <c r="C3733" t="s">
        <v>514</v>
      </c>
      <c r="D3733">
        <v>2</v>
      </c>
      <c r="E3733">
        <v>15</v>
      </c>
      <c r="F3733">
        <v>454576</v>
      </c>
      <c r="G3733">
        <v>35454576</v>
      </c>
      <c r="H3733" t="s">
        <v>6830</v>
      </c>
      <c r="I3733">
        <v>695</v>
      </c>
      <c r="J3733" t="s">
        <v>354</v>
      </c>
      <c r="K3733" t="s">
        <v>91</v>
      </c>
      <c r="L3733">
        <v>1</v>
      </c>
      <c r="M3733" t="s">
        <v>354</v>
      </c>
      <c r="N3733">
        <v>12120000</v>
      </c>
      <c r="O3733" t="s">
        <v>92</v>
      </c>
      <c r="P3733" t="s">
        <v>6831</v>
      </c>
      <c r="Q3733">
        <v>59</v>
      </c>
      <c r="R3733">
        <v>12</v>
      </c>
      <c r="S3733">
        <v>36723200</v>
      </c>
      <c r="T3733">
        <v>36723727</v>
      </c>
      <c r="U3733" t="s">
        <v>19740</v>
      </c>
      <c r="V3733">
        <v>1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>
        <v>0</v>
      </c>
      <c r="AO3733" s="2">
        <v>14</v>
      </c>
      <c r="AP3733" s="2">
        <v>0</v>
      </c>
      <c r="AQ3733" s="2">
        <v>0</v>
      </c>
      <c r="AR3733" s="2">
        <v>22</v>
      </c>
      <c r="AS3733" s="2">
        <v>0</v>
      </c>
      <c r="AT3733" s="2">
        <v>0</v>
      </c>
      <c r="AU3733" s="2">
        <v>18</v>
      </c>
      <c r="AV3733" s="2">
        <v>0</v>
      </c>
      <c r="AW3733" s="2">
        <v>0</v>
      </c>
      <c r="AX3733" s="2">
        <v>0</v>
      </c>
      <c r="AY3733" s="2">
        <v>0</v>
      </c>
      <c r="AZ3733" s="2">
        <v>0</v>
      </c>
      <c r="BA3733" s="2">
        <v>0</v>
      </c>
      <c r="BB3733" s="2">
        <v>0</v>
      </c>
      <c r="BC3733" s="2">
        <v>0</v>
      </c>
      <c r="BD3733" s="2">
        <v>0</v>
      </c>
      <c r="BE3733" s="2">
        <v>0</v>
      </c>
      <c r="BF3733" s="2">
        <v>0</v>
      </c>
      <c r="BG3733" s="2">
        <v>0</v>
      </c>
      <c r="BH3733" s="2">
        <v>0</v>
      </c>
      <c r="BI3733" s="2">
        <v>0</v>
      </c>
      <c r="BJ3733" s="2">
        <v>0</v>
      </c>
      <c r="BK3733" s="2">
        <v>0</v>
      </c>
      <c r="BL3733" s="2">
        <v>0</v>
      </c>
      <c r="BM3733" s="2">
        <v>0</v>
      </c>
      <c r="BN3733" s="2">
        <v>0</v>
      </c>
      <c r="BO3733" s="2">
        <v>0</v>
      </c>
      <c r="BP3733" s="2">
        <v>0</v>
      </c>
      <c r="BQ3733" s="2">
        <v>0</v>
      </c>
      <c r="BR3733" s="2">
        <v>0</v>
      </c>
      <c r="BS3733" s="2">
        <v>0</v>
      </c>
      <c r="BT3733" s="2">
        <v>0</v>
      </c>
      <c r="BU3733" s="2">
        <v>0</v>
      </c>
      <c r="BV3733" s="2">
        <v>0</v>
      </c>
      <c r="BW3733" s="2">
        <v>1</v>
      </c>
      <c r="BX3733" s="2">
        <v>0</v>
      </c>
      <c r="BY3733" s="2">
        <v>0</v>
      </c>
      <c r="BZ3733" s="2">
        <v>1</v>
      </c>
      <c r="CA3733" s="2">
        <v>0</v>
      </c>
      <c r="CB3733" s="2">
        <v>0</v>
      </c>
      <c r="CC3733" s="2">
        <v>1</v>
      </c>
      <c r="CD3733" s="2">
        <v>0</v>
      </c>
      <c r="CE3733" s="2">
        <v>0</v>
      </c>
      <c r="CF3733" s="2">
        <v>0</v>
      </c>
      <c r="CG3733" s="2">
        <v>0</v>
      </c>
      <c r="CH3733" s="2">
        <v>0</v>
      </c>
      <c r="CI3733" s="2">
        <v>0</v>
      </c>
      <c r="CJ3733" s="2">
        <v>0</v>
      </c>
      <c r="CK3733" s="2">
        <v>0</v>
      </c>
      <c r="CL3733" s="2">
        <v>0</v>
      </c>
    </row>
    <row r="3734" spans="1:90" x14ac:dyDescent="0.25">
      <c r="A3734" t="s">
        <v>115</v>
      </c>
      <c r="B3734">
        <v>20204</v>
      </c>
      <c r="C3734" t="s">
        <v>514</v>
      </c>
      <c r="D3734">
        <v>1</v>
      </c>
      <c r="E3734">
        <v>8</v>
      </c>
      <c r="F3734">
        <v>901520</v>
      </c>
      <c r="G3734">
        <v>35901520</v>
      </c>
      <c r="H3734" t="s">
        <v>12837</v>
      </c>
      <c r="I3734">
        <v>528</v>
      </c>
      <c r="J3734" t="s">
        <v>514</v>
      </c>
      <c r="K3734" t="s">
        <v>12838</v>
      </c>
      <c r="L3734">
        <v>2</v>
      </c>
      <c r="M3734" t="s">
        <v>862</v>
      </c>
      <c r="N3734">
        <v>12440440</v>
      </c>
      <c r="O3734" t="s">
        <v>102</v>
      </c>
      <c r="P3734" t="s">
        <v>5616</v>
      </c>
      <c r="Q3734">
        <v>319</v>
      </c>
      <c r="R3734">
        <v>12</v>
      </c>
      <c r="S3734">
        <v>36411371</v>
      </c>
      <c r="T3734">
        <v>36411915</v>
      </c>
      <c r="U3734" t="s">
        <v>12839</v>
      </c>
      <c r="V3734">
        <v>1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125</v>
      </c>
      <c r="AE3734" s="2">
        <v>73</v>
      </c>
      <c r="AF3734" s="2">
        <v>73</v>
      </c>
      <c r="AG3734" s="2">
        <v>113</v>
      </c>
      <c r="AH3734" s="2">
        <v>155</v>
      </c>
      <c r="AI3734" s="2">
        <v>153</v>
      </c>
      <c r="AJ3734" s="2">
        <v>127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0</v>
      </c>
      <c r="AU3734" s="2">
        <v>0</v>
      </c>
      <c r="AV3734" s="2">
        <v>0</v>
      </c>
      <c r="AW3734" s="2">
        <v>0</v>
      </c>
      <c r="AX3734" s="2">
        <v>0</v>
      </c>
      <c r="AY3734" s="2">
        <v>0</v>
      </c>
      <c r="AZ3734" s="2">
        <v>0</v>
      </c>
      <c r="BA3734" s="2">
        <v>0</v>
      </c>
      <c r="BB3734" s="2">
        <v>0</v>
      </c>
      <c r="BC3734" s="2">
        <v>20</v>
      </c>
      <c r="BD3734" s="2">
        <v>0</v>
      </c>
      <c r="BE3734" s="2">
        <v>0</v>
      </c>
      <c r="BF3734" s="2">
        <v>0</v>
      </c>
      <c r="BG3734" s="2">
        <v>0</v>
      </c>
      <c r="BH3734" s="2">
        <v>0</v>
      </c>
      <c r="BI3734" s="2">
        <v>0</v>
      </c>
      <c r="BJ3734" s="2">
        <v>0</v>
      </c>
      <c r="BK3734" s="2">
        <v>0</v>
      </c>
      <c r="BL3734" s="2">
        <v>8</v>
      </c>
      <c r="BM3734" s="2">
        <v>3</v>
      </c>
      <c r="BN3734" s="2">
        <v>4</v>
      </c>
      <c r="BO3734" s="2">
        <v>6</v>
      </c>
      <c r="BP3734" s="2">
        <v>8</v>
      </c>
      <c r="BQ3734" s="2">
        <v>7</v>
      </c>
      <c r="BR3734" s="2">
        <v>4</v>
      </c>
      <c r="BS3734" s="2">
        <v>0</v>
      </c>
      <c r="BT3734" s="2">
        <v>0</v>
      </c>
      <c r="BU3734" s="2">
        <v>0</v>
      </c>
      <c r="BV3734" s="2">
        <v>0</v>
      </c>
      <c r="BW3734" s="2">
        <v>0</v>
      </c>
      <c r="BX3734" s="2">
        <v>0</v>
      </c>
      <c r="BY3734" s="2">
        <v>0</v>
      </c>
      <c r="BZ3734" s="2">
        <v>0</v>
      </c>
      <c r="CA3734" s="2">
        <v>0</v>
      </c>
      <c r="CB3734" s="2">
        <v>0</v>
      </c>
      <c r="CC3734" s="2">
        <v>0</v>
      </c>
      <c r="CD3734" s="2">
        <v>0</v>
      </c>
      <c r="CE3734" s="2">
        <v>0</v>
      </c>
      <c r="CF3734" s="2">
        <v>0</v>
      </c>
      <c r="CG3734" s="2">
        <v>0</v>
      </c>
      <c r="CH3734" s="2">
        <v>0</v>
      </c>
      <c r="CI3734" s="2">
        <v>0</v>
      </c>
      <c r="CJ3734" s="2">
        <v>0</v>
      </c>
      <c r="CK3734" s="2">
        <v>1</v>
      </c>
      <c r="CL3734" s="2">
        <v>0</v>
      </c>
    </row>
    <row r="3735" spans="1:90" x14ac:dyDescent="0.25">
      <c r="A3735" t="s">
        <v>115</v>
      </c>
      <c r="B3735">
        <v>20204</v>
      </c>
      <c r="C3735" t="s">
        <v>514</v>
      </c>
      <c r="D3735">
        <v>1</v>
      </c>
      <c r="E3735">
        <v>8</v>
      </c>
      <c r="F3735">
        <v>13365</v>
      </c>
      <c r="G3735">
        <v>35013365</v>
      </c>
      <c r="H3735" t="s">
        <v>17623</v>
      </c>
      <c r="I3735">
        <v>528</v>
      </c>
      <c r="J3735" t="s">
        <v>514</v>
      </c>
      <c r="K3735" t="s">
        <v>15076</v>
      </c>
      <c r="L3735">
        <v>1</v>
      </c>
      <c r="M3735" t="s">
        <v>514</v>
      </c>
      <c r="N3735">
        <v>12410670</v>
      </c>
      <c r="O3735" t="s">
        <v>92</v>
      </c>
      <c r="P3735" t="s">
        <v>17624</v>
      </c>
      <c r="Q3735">
        <v>340</v>
      </c>
      <c r="R3735">
        <v>12</v>
      </c>
      <c r="S3735">
        <v>36422029</v>
      </c>
      <c r="U3735" t="s">
        <v>17625</v>
      </c>
      <c r="V3735">
        <v>1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79</v>
      </c>
      <c r="AI3735" s="2">
        <v>114</v>
      </c>
      <c r="AJ3735" s="2">
        <v>115</v>
      </c>
      <c r="AK3735" s="2">
        <v>0</v>
      </c>
      <c r="AL3735" s="2">
        <v>0</v>
      </c>
      <c r="AM3735" s="2">
        <v>0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0</v>
      </c>
      <c r="AU3735" s="2">
        <v>0</v>
      </c>
      <c r="AV3735" s="2">
        <v>0</v>
      </c>
      <c r="AW3735" s="2">
        <v>0</v>
      </c>
      <c r="AX3735" s="2">
        <v>0</v>
      </c>
      <c r="AY3735" s="2">
        <v>0</v>
      </c>
      <c r="AZ3735" s="2">
        <v>0</v>
      </c>
      <c r="BA3735" s="2">
        <v>0</v>
      </c>
      <c r="BB3735" s="2">
        <v>0</v>
      </c>
      <c r="BC3735" s="2">
        <v>0</v>
      </c>
      <c r="BD3735" s="2">
        <v>0</v>
      </c>
      <c r="BE3735" s="2">
        <v>0</v>
      </c>
      <c r="BF3735" s="2">
        <v>0</v>
      </c>
      <c r="BG3735" s="2">
        <v>0</v>
      </c>
      <c r="BH3735" s="2">
        <v>0</v>
      </c>
      <c r="BI3735" s="2">
        <v>0</v>
      </c>
      <c r="BJ3735" s="2">
        <v>0</v>
      </c>
      <c r="BK3735" s="2">
        <v>0</v>
      </c>
      <c r="BL3735" s="2">
        <v>0</v>
      </c>
      <c r="BM3735" s="2">
        <v>0</v>
      </c>
      <c r="BN3735" s="2">
        <v>0</v>
      </c>
      <c r="BO3735" s="2">
        <v>0</v>
      </c>
      <c r="BP3735" s="2">
        <v>2</v>
      </c>
      <c r="BQ3735" s="2">
        <v>4</v>
      </c>
      <c r="BR3735" s="2">
        <v>3</v>
      </c>
      <c r="BS3735" s="2">
        <v>0</v>
      </c>
      <c r="BT3735" s="2">
        <v>0</v>
      </c>
      <c r="BU3735" s="2">
        <v>0</v>
      </c>
      <c r="BV3735" s="2">
        <v>0</v>
      </c>
      <c r="BW3735" s="2">
        <v>0</v>
      </c>
      <c r="BX3735" s="2">
        <v>0</v>
      </c>
      <c r="BY3735" s="2">
        <v>0</v>
      </c>
      <c r="BZ3735" s="2">
        <v>0</v>
      </c>
      <c r="CA3735" s="2">
        <v>0</v>
      </c>
      <c r="CB3735" s="2">
        <v>0</v>
      </c>
      <c r="CC3735" s="2">
        <v>0</v>
      </c>
      <c r="CD3735" s="2">
        <v>0</v>
      </c>
      <c r="CE3735" s="2">
        <v>0</v>
      </c>
      <c r="CF3735" s="2">
        <v>0</v>
      </c>
      <c r="CG3735" s="2">
        <v>0</v>
      </c>
      <c r="CH3735" s="2">
        <v>0</v>
      </c>
      <c r="CI3735" s="2">
        <v>0</v>
      </c>
      <c r="CJ3735" s="2">
        <v>0</v>
      </c>
      <c r="CK3735" s="2">
        <v>0</v>
      </c>
      <c r="CL3735" s="2">
        <v>0</v>
      </c>
    </row>
    <row r="3736" spans="1:90" x14ac:dyDescent="0.25">
      <c r="A3736" t="s">
        <v>115</v>
      </c>
      <c r="B3736">
        <v>20204</v>
      </c>
      <c r="C3736" t="s">
        <v>514</v>
      </c>
      <c r="D3736">
        <v>1</v>
      </c>
      <c r="E3736">
        <v>8</v>
      </c>
      <c r="F3736">
        <v>37916</v>
      </c>
      <c r="G3736">
        <v>35037916</v>
      </c>
      <c r="H3736" t="s">
        <v>5428</v>
      </c>
      <c r="I3736">
        <v>695</v>
      </c>
      <c r="J3736" t="s">
        <v>354</v>
      </c>
      <c r="K3736" t="s">
        <v>2220</v>
      </c>
      <c r="L3736">
        <v>1</v>
      </c>
      <c r="M3736" t="s">
        <v>354</v>
      </c>
      <c r="N3736">
        <v>12120000</v>
      </c>
      <c r="O3736" t="s">
        <v>5429</v>
      </c>
      <c r="P3736" t="s">
        <v>2221</v>
      </c>
      <c r="Q3736" t="s">
        <v>127</v>
      </c>
      <c r="R3736">
        <v>12</v>
      </c>
      <c r="S3736">
        <v>36723549</v>
      </c>
      <c r="U3736" t="s">
        <v>5430</v>
      </c>
      <c r="V3736">
        <v>1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70</v>
      </c>
      <c r="AI3736" s="2">
        <v>67</v>
      </c>
      <c r="AJ3736" s="2">
        <v>87</v>
      </c>
      <c r="AK3736" s="2">
        <v>0</v>
      </c>
      <c r="AL3736" s="2">
        <v>0</v>
      </c>
      <c r="AM3736" s="2">
        <v>0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0</v>
      </c>
      <c r="AU3736" s="2">
        <v>0</v>
      </c>
      <c r="AV3736" s="2">
        <v>0</v>
      </c>
      <c r="AW3736" s="2">
        <v>0</v>
      </c>
      <c r="AX3736" s="2">
        <v>0</v>
      </c>
      <c r="AY3736" s="2">
        <v>0</v>
      </c>
      <c r="AZ3736" s="2">
        <v>0</v>
      </c>
      <c r="BA3736" s="2">
        <v>0</v>
      </c>
      <c r="BB3736" s="2">
        <v>0</v>
      </c>
      <c r="BC3736" s="2">
        <v>0</v>
      </c>
      <c r="BD3736" s="2">
        <v>0</v>
      </c>
      <c r="BE3736" s="2">
        <v>0</v>
      </c>
      <c r="BF3736" s="2">
        <v>0</v>
      </c>
      <c r="BG3736" s="2">
        <v>0</v>
      </c>
      <c r="BH3736" s="2">
        <v>0</v>
      </c>
      <c r="BI3736" s="2">
        <v>0</v>
      </c>
      <c r="BJ3736" s="2">
        <v>0</v>
      </c>
      <c r="BK3736" s="2">
        <v>0</v>
      </c>
      <c r="BL3736" s="2">
        <v>0</v>
      </c>
      <c r="BM3736" s="2">
        <v>0</v>
      </c>
      <c r="BN3736" s="2">
        <v>0</v>
      </c>
      <c r="BO3736" s="2">
        <v>0</v>
      </c>
      <c r="BP3736" s="2">
        <v>2</v>
      </c>
      <c r="BQ3736" s="2">
        <v>2</v>
      </c>
      <c r="BR3736" s="2">
        <v>3</v>
      </c>
      <c r="BS3736" s="2">
        <v>0</v>
      </c>
      <c r="BT3736" s="2">
        <v>0</v>
      </c>
      <c r="BU3736" s="2">
        <v>0</v>
      </c>
      <c r="BV3736" s="2">
        <v>0</v>
      </c>
      <c r="BW3736" s="2">
        <v>0</v>
      </c>
      <c r="BX3736" s="2">
        <v>0</v>
      </c>
      <c r="BY3736" s="2">
        <v>0</v>
      </c>
      <c r="BZ3736" s="2">
        <v>0</v>
      </c>
      <c r="CA3736" s="2">
        <v>0</v>
      </c>
      <c r="CB3736" s="2">
        <v>0</v>
      </c>
      <c r="CC3736" s="2">
        <v>0</v>
      </c>
      <c r="CD3736" s="2">
        <v>0</v>
      </c>
      <c r="CE3736" s="2">
        <v>0</v>
      </c>
      <c r="CF3736" s="2">
        <v>0</v>
      </c>
      <c r="CG3736" s="2">
        <v>0</v>
      </c>
      <c r="CH3736" s="2">
        <v>0</v>
      </c>
      <c r="CI3736" s="2">
        <v>0</v>
      </c>
      <c r="CJ3736" s="2">
        <v>0</v>
      </c>
      <c r="CK3736" s="2">
        <v>0</v>
      </c>
      <c r="CL3736" s="2">
        <v>0</v>
      </c>
    </row>
    <row r="3737" spans="1:90" x14ac:dyDescent="0.25">
      <c r="A3737" t="s">
        <v>115</v>
      </c>
      <c r="B3737">
        <v>20204</v>
      </c>
      <c r="C3737" t="s">
        <v>514</v>
      </c>
      <c r="D3737">
        <v>1</v>
      </c>
      <c r="E3737">
        <v>8</v>
      </c>
      <c r="F3737">
        <v>13286</v>
      </c>
      <c r="G3737">
        <v>35013286</v>
      </c>
      <c r="H3737" t="s">
        <v>17583</v>
      </c>
      <c r="I3737">
        <v>246</v>
      </c>
      <c r="J3737" t="s">
        <v>515</v>
      </c>
      <c r="K3737" t="s">
        <v>276</v>
      </c>
      <c r="L3737">
        <v>1</v>
      </c>
      <c r="M3737" t="s">
        <v>515</v>
      </c>
      <c r="N3737">
        <v>12460000</v>
      </c>
      <c r="O3737" t="s">
        <v>102</v>
      </c>
      <c r="P3737" t="s">
        <v>17584</v>
      </c>
      <c r="Q3737">
        <v>365</v>
      </c>
      <c r="R3737">
        <v>12</v>
      </c>
      <c r="S3737">
        <v>36621700</v>
      </c>
      <c r="T3737">
        <v>36625038</v>
      </c>
      <c r="U3737" t="s">
        <v>8121</v>
      </c>
      <c r="V3737">
        <v>1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569</v>
      </c>
      <c r="AI3737" s="2">
        <v>378</v>
      </c>
      <c r="AJ3737" s="2">
        <v>261</v>
      </c>
      <c r="AK3737" s="2">
        <v>0</v>
      </c>
      <c r="AL3737" s="2">
        <v>0</v>
      </c>
      <c r="AM3737" s="2">
        <v>0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0</v>
      </c>
      <c r="AU3737" s="2">
        <v>181</v>
      </c>
      <c r="AV3737" s="2">
        <v>0</v>
      </c>
      <c r="AW3737" s="2">
        <v>0</v>
      </c>
      <c r="AX3737" s="2">
        <v>0</v>
      </c>
      <c r="AY3737" s="2">
        <v>0</v>
      </c>
      <c r="AZ3737" s="2">
        <v>0</v>
      </c>
      <c r="BA3737" s="2">
        <v>0</v>
      </c>
      <c r="BB3737" s="2">
        <v>0</v>
      </c>
      <c r="BC3737" s="2">
        <v>0</v>
      </c>
      <c r="BD3737" s="2">
        <v>0</v>
      </c>
      <c r="BE3737" s="2">
        <v>0</v>
      </c>
      <c r="BF3737" s="2">
        <v>0</v>
      </c>
      <c r="BG3737" s="2">
        <v>0</v>
      </c>
      <c r="BH3737" s="2">
        <v>0</v>
      </c>
      <c r="BI3737" s="2">
        <v>0</v>
      </c>
      <c r="BJ3737" s="2">
        <v>0</v>
      </c>
      <c r="BK3737" s="2">
        <v>0</v>
      </c>
      <c r="BL3737" s="2">
        <v>0</v>
      </c>
      <c r="BM3737" s="2">
        <v>0</v>
      </c>
      <c r="BN3737" s="2">
        <v>0</v>
      </c>
      <c r="BO3737" s="2">
        <v>0</v>
      </c>
      <c r="BP3737" s="2">
        <v>25</v>
      </c>
      <c r="BQ3737" s="2">
        <v>17</v>
      </c>
      <c r="BR3737" s="2">
        <v>10</v>
      </c>
      <c r="BS3737" s="2">
        <v>0</v>
      </c>
      <c r="BT3737" s="2">
        <v>0</v>
      </c>
      <c r="BU3737" s="2">
        <v>0</v>
      </c>
      <c r="BV3737" s="2">
        <v>0</v>
      </c>
      <c r="BW3737" s="2">
        <v>0</v>
      </c>
      <c r="BX3737" s="2">
        <v>0</v>
      </c>
      <c r="BY3737" s="2">
        <v>0</v>
      </c>
      <c r="BZ3737" s="2">
        <v>0</v>
      </c>
      <c r="CA3737" s="2">
        <v>0</v>
      </c>
      <c r="CB3737" s="2">
        <v>0</v>
      </c>
      <c r="CC3737" s="2">
        <v>7</v>
      </c>
      <c r="CD3737" s="2">
        <v>0</v>
      </c>
      <c r="CE3737" s="2">
        <v>0</v>
      </c>
      <c r="CF3737" s="2">
        <v>0</v>
      </c>
      <c r="CG3737" s="2">
        <v>0</v>
      </c>
      <c r="CH3737" s="2">
        <v>0</v>
      </c>
      <c r="CI3737" s="2">
        <v>0</v>
      </c>
      <c r="CJ3737" s="2">
        <v>0</v>
      </c>
      <c r="CK3737" s="2">
        <v>0</v>
      </c>
      <c r="CL3737" s="2">
        <v>0</v>
      </c>
    </row>
    <row r="3738" spans="1:90" x14ac:dyDescent="0.25">
      <c r="A3738" t="s">
        <v>115</v>
      </c>
      <c r="B3738">
        <v>20204</v>
      </c>
      <c r="C3738" t="s">
        <v>514</v>
      </c>
      <c r="D3738">
        <v>1</v>
      </c>
      <c r="E3738">
        <v>8</v>
      </c>
      <c r="F3738">
        <v>42274</v>
      </c>
      <c r="G3738">
        <v>35042274</v>
      </c>
      <c r="H3738" t="s">
        <v>15285</v>
      </c>
      <c r="I3738">
        <v>528</v>
      </c>
      <c r="J3738" t="s">
        <v>514</v>
      </c>
      <c r="K3738" t="s">
        <v>15286</v>
      </c>
      <c r="L3738">
        <v>1</v>
      </c>
      <c r="M3738" t="s">
        <v>514</v>
      </c>
      <c r="N3738">
        <v>12412380</v>
      </c>
      <c r="O3738" t="s">
        <v>92</v>
      </c>
      <c r="P3738" t="s">
        <v>15287</v>
      </c>
      <c r="Q3738">
        <v>160</v>
      </c>
      <c r="R3738">
        <v>12</v>
      </c>
      <c r="S3738">
        <v>36421022</v>
      </c>
      <c r="T3738">
        <v>36434034</v>
      </c>
      <c r="U3738" t="s">
        <v>15288</v>
      </c>
      <c r="V3738">
        <v>1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48</v>
      </c>
      <c r="AE3738" s="2">
        <v>31</v>
      </c>
      <c r="AF3738" s="2">
        <v>32</v>
      </c>
      <c r="AG3738" s="2">
        <v>35</v>
      </c>
      <c r="AH3738" s="2">
        <v>57</v>
      </c>
      <c r="AI3738" s="2">
        <v>57</v>
      </c>
      <c r="AJ3738" s="2">
        <v>75</v>
      </c>
      <c r="AK3738" s="2">
        <v>0</v>
      </c>
      <c r="AL3738" s="2">
        <v>0</v>
      </c>
      <c r="AM3738" s="2">
        <v>0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0</v>
      </c>
      <c r="AU3738" s="2">
        <v>0</v>
      </c>
      <c r="AV3738" s="2">
        <v>0</v>
      </c>
      <c r="AW3738" s="2">
        <v>0</v>
      </c>
      <c r="AX3738" s="2">
        <v>0</v>
      </c>
      <c r="AY3738" s="2">
        <v>0</v>
      </c>
      <c r="AZ3738" s="2">
        <v>0</v>
      </c>
      <c r="BA3738" s="2">
        <v>0</v>
      </c>
      <c r="BB3738" s="2">
        <v>0</v>
      </c>
      <c r="BC3738" s="2">
        <v>116</v>
      </c>
      <c r="BD3738" s="2">
        <v>14</v>
      </c>
      <c r="BE3738" s="2">
        <v>0</v>
      </c>
      <c r="BF3738" s="2">
        <v>0</v>
      </c>
      <c r="BG3738" s="2">
        <v>0</v>
      </c>
      <c r="BH3738" s="2">
        <v>0</v>
      </c>
      <c r="BI3738" s="2">
        <v>0</v>
      </c>
      <c r="BJ3738" s="2">
        <v>0</v>
      </c>
      <c r="BK3738" s="2">
        <v>0</v>
      </c>
      <c r="BL3738" s="2">
        <v>3</v>
      </c>
      <c r="BM3738" s="2">
        <v>1</v>
      </c>
      <c r="BN3738" s="2">
        <v>1</v>
      </c>
      <c r="BO3738" s="2">
        <v>2</v>
      </c>
      <c r="BP3738" s="2">
        <v>2</v>
      </c>
      <c r="BQ3738" s="2">
        <v>3</v>
      </c>
      <c r="BR3738" s="2">
        <v>4</v>
      </c>
      <c r="BS3738" s="2">
        <v>0</v>
      </c>
      <c r="BT3738" s="2">
        <v>0</v>
      </c>
      <c r="BU3738" s="2">
        <v>0</v>
      </c>
      <c r="BV3738" s="2">
        <v>0</v>
      </c>
      <c r="BW3738" s="2">
        <v>0</v>
      </c>
      <c r="BX3738" s="2">
        <v>0</v>
      </c>
      <c r="BY3738" s="2">
        <v>0</v>
      </c>
      <c r="BZ3738" s="2">
        <v>0</v>
      </c>
      <c r="CA3738" s="2">
        <v>0</v>
      </c>
      <c r="CB3738" s="2">
        <v>0</v>
      </c>
      <c r="CC3738" s="2">
        <v>0</v>
      </c>
      <c r="CD3738" s="2">
        <v>0</v>
      </c>
      <c r="CE3738" s="2">
        <v>0</v>
      </c>
      <c r="CF3738" s="2">
        <v>0</v>
      </c>
      <c r="CG3738" s="2">
        <v>0</v>
      </c>
      <c r="CH3738" s="2">
        <v>0</v>
      </c>
      <c r="CI3738" s="2">
        <v>0</v>
      </c>
      <c r="CJ3738" s="2">
        <v>0</v>
      </c>
      <c r="CK3738" s="2">
        <v>7</v>
      </c>
      <c r="CL3738" s="2">
        <v>3</v>
      </c>
    </row>
    <row r="3739" spans="1:90" x14ac:dyDescent="0.25">
      <c r="A3739" t="s">
        <v>115</v>
      </c>
      <c r="B3739">
        <v>20204</v>
      </c>
      <c r="C3739" t="s">
        <v>514</v>
      </c>
      <c r="D3739">
        <v>1</v>
      </c>
      <c r="E3739">
        <v>8</v>
      </c>
      <c r="F3739">
        <v>13456</v>
      </c>
      <c r="G3739">
        <v>35013456</v>
      </c>
      <c r="H3739" t="s">
        <v>14848</v>
      </c>
      <c r="I3739">
        <v>528</v>
      </c>
      <c r="J3739" t="s">
        <v>514</v>
      </c>
      <c r="K3739" t="s">
        <v>5040</v>
      </c>
      <c r="L3739">
        <v>2</v>
      </c>
      <c r="M3739" t="s">
        <v>862</v>
      </c>
      <c r="N3739">
        <v>12441240</v>
      </c>
      <c r="O3739" t="s">
        <v>102</v>
      </c>
      <c r="P3739" t="s">
        <v>14849</v>
      </c>
      <c r="Q3739">
        <v>2805</v>
      </c>
      <c r="R3739">
        <v>12</v>
      </c>
      <c r="S3739">
        <v>36372021</v>
      </c>
      <c r="T3739">
        <v>36411718</v>
      </c>
      <c r="U3739" t="s">
        <v>14850</v>
      </c>
      <c r="V3739">
        <v>1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93</v>
      </c>
      <c r="AE3739" s="2">
        <v>68</v>
      </c>
      <c r="AF3739" s="2">
        <v>58</v>
      </c>
      <c r="AG3739" s="2">
        <v>81</v>
      </c>
      <c r="AH3739" s="2">
        <v>59</v>
      </c>
      <c r="AI3739" s="2">
        <v>90</v>
      </c>
      <c r="AJ3739" s="2">
        <v>44</v>
      </c>
      <c r="AK3739" s="2">
        <v>0</v>
      </c>
      <c r="AL3739" s="2">
        <v>0</v>
      </c>
      <c r="AM3739" s="2">
        <v>0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0</v>
      </c>
      <c r="AU3739" s="2">
        <v>0</v>
      </c>
      <c r="AV3739" s="2">
        <v>0</v>
      </c>
      <c r="AW3739" s="2">
        <v>0</v>
      </c>
      <c r="AX3739" s="2">
        <v>0</v>
      </c>
      <c r="AY3739" s="2">
        <v>0</v>
      </c>
      <c r="AZ3739" s="2">
        <v>0</v>
      </c>
      <c r="BA3739" s="2">
        <v>0</v>
      </c>
      <c r="BB3739" s="2">
        <v>0</v>
      </c>
      <c r="BC3739" s="2">
        <v>68</v>
      </c>
      <c r="BD3739" s="2">
        <v>0</v>
      </c>
      <c r="BE3739" s="2">
        <v>0</v>
      </c>
      <c r="BF3739" s="2">
        <v>0</v>
      </c>
      <c r="BG3739" s="2">
        <v>0</v>
      </c>
      <c r="BH3739" s="2">
        <v>0</v>
      </c>
      <c r="BI3739" s="2">
        <v>0</v>
      </c>
      <c r="BJ3739" s="2">
        <v>0</v>
      </c>
      <c r="BK3739" s="2">
        <v>0</v>
      </c>
      <c r="BL3739" s="2">
        <v>5</v>
      </c>
      <c r="BM3739" s="2">
        <v>3</v>
      </c>
      <c r="BN3739" s="2">
        <v>2</v>
      </c>
      <c r="BO3739" s="2">
        <v>3</v>
      </c>
      <c r="BP3739" s="2">
        <v>2</v>
      </c>
      <c r="BQ3739" s="2">
        <v>4</v>
      </c>
      <c r="BR3739" s="2">
        <v>3</v>
      </c>
      <c r="BS3739" s="2">
        <v>0</v>
      </c>
      <c r="BT3739" s="2">
        <v>0</v>
      </c>
      <c r="BU3739" s="2">
        <v>0</v>
      </c>
      <c r="BV3739" s="2">
        <v>0</v>
      </c>
      <c r="BW3739" s="2">
        <v>0</v>
      </c>
      <c r="BX3739" s="2">
        <v>0</v>
      </c>
      <c r="BY3739" s="2">
        <v>0</v>
      </c>
      <c r="BZ3739" s="2">
        <v>0</v>
      </c>
      <c r="CA3739" s="2">
        <v>0</v>
      </c>
      <c r="CB3739" s="2">
        <v>0</v>
      </c>
      <c r="CC3739" s="2">
        <v>0</v>
      </c>
      <c r="CD3739" s="2">
        <v>0</v>
      </c>
      <c r="CE3739" s="2">
        <v>0</v>
      </c>
      <c r="CF3739" s="2">
        <v>0</v>
      </c>
      <c r="CG3739" s="2">
        <v>0</v>
      </c>
      <c r="CH3739" s="2">
        <v>0</v>
      </c>
      <c r="CI3739" s="2">
        <v>0</v>
      </c>
      <c r="CJ3739" s="2">
        <v>0</v>
      </c>
      <c r="CK3739" s="2">
        <v>6</v>
      </c>
      <c r="CL3739" s="2">
        <v>0</v>
      </c>
    </row>
    <row r="3740" spans="1:90" x14ac:dyDescent="0.25">
      <c r="A3740" t="s">
        <v>115</v>
      </c>
      <c r="B3740">
        <v>20204</v>
      </c>
      <c r="C3740" t="s">
        <v>514</v>
      </c>
      <c r="D3740">
        <v>1</v>
      </c>
      <c r="E3740">
        <v>8</v>
      </c>
      <c r="F3740">
        <v>40836</v>
      </c>
      <c r="G3740">
        <v>35040836</v>
      </c>
      <c r="H3740" t="s">
        <v>1698</v>
      </c>
      <c r="I3740">
        <v>528</v>
      </c>
      <c r="J3740" t="s">
        <v>514</v>
      </c>
      <c r="K3740" t="s">
        <v>1699</v>
      </c>
      <c r="L3740">
        <v>1</v>
      </c>
      <c r="M3740" t="s">
        <v>514</v>
      </c>
      <c r="N3740">
        <v>12421080</v>
      </c>
      <c r="O3740" t="s">
        <v>92</v>
      </c>
      <c r="P3740" t="s">
        <v>1700</v>
      </c>
      <c r="Q3740">
        <v>40</v>
      </c>
      <c r="R3740">
        <v>12</v>
      </c>
      <c r="S3740">
        <v>36421413</v>
      </c>
      <c r="T3740">
        <v>36434106</v>
      </c>
      <c r="U3740" t="s">
        <v>1701</v>
      </c>
      <c r="V3740">
        <v>1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53</v>
      </c>
      <c r="AI3740" s="2">
        <v>46</v>
      </c>
      <c r="AJ3740" s="2">
        <v>53</v>
      </c>
      <c r="AK3740" s="2">
        <v>0</v>
      </c>
      <c r="AL3740" s="2">
        <v>0</v>
      </c>
      <c r="AM3740" s="2">
        <v>0</v>
      </c>
      <c r="AN3740" s="2">
        <v>0</v>
      </c>
      <c r="AO3740" s="2">
        <v>0</v>
      </c>
      <c r="AP3740" s="2">
        <v>0</v>
      </c>
      <c r="AQ3740" s="2">
        <v>0</v>
      </c>
      <c r="AR3740" s="2">
        <v>152</v>
      </c>
      <c r="AS3740" s="2">
        <v>0</v>
      </c>
      <c r="AT3740" s="2">
        <v>0</v>
      </c>
      <c r="AU3740" s="2">
        <v>0</v>
      </c>
      <c r="AV3740" s="2">
        <v>0</v>
      </c>
      <c r="AW3740" s="2">
        <v>0</v>
      </c>
      <c r="AX3740" s="2">
        <v>0</v>
      </c>
      <c r="AY3740" s="2">
        <v>0</v>
      </c>
      <c r="AZ3740" s="2">
        <v>0</v>
      </c>
      <c r="BA3740" s="2">
        <v>0</v>
      </c>
      <c r="BB3740" s="2">
        <v>0</v>
      </c>
      <c r="BC3740" s="2">
        <v>0</v>
      </c>
      <c r="BD3740" s="2">
        <v>0</v>
      </c>
      <c r="BE3740" s="2">
        <v>0</v>
      </c>
      <c r="BF3740" s="2">
        <v>0</v>
      </c>
      <c r="BG3740" s="2">
        <v>0</v>
      </c>
      <c r="BH3740" s="2">
        <v>0</v>
      </c>
      <c r="BI3740" s="2">
        <v>0</v>
      </c>
      <c r="BJ3740" s="2">
        <v>0</v>
      </c>
      <c r="BK3740" s="2">
        <v>0</v>
      </c>
      <c r="BL3740" s="2">
        <v>0</v>
      </c>
      <c r="BM3740" s="2">
        <v>0</v>
      </c>
      <c r="BN3740" s="2">
        <v>0</v>
      </c>
      <c r="BO3740" s="2">
        <v>0</v>
      </c>
      <c r="BP3740" s="2">
        <v>3</v>
      </c>
      <c r="BQ3740" s="2">
        <v>4</v>
      </c>
      <c r="BR3740" s="2">
        <v>4</v>
      </c>
      <c r="BS3740" s="2">
        <v>0</v>
      </c>
      <c r="BT3740" s="2">
        <v>0</v>
      </c>
      <c r="BU3740" s="2">
        <v>0</v>
      </c>
      <c r="BV3740" s="2">
        <v>0</v>
      </c>
      <c r="BW3740" s="2">
        <v>0</v>
      </c>
      <c r="BX3740" s="2">
        <v>0</v>
      </c>
      <c r="BY3740" s="2">
        <v>0</v>
      </c>
      <c r="BZ3740" s="2">
        <v>8</v>
      </c>
      <c r="CA3740" s="2">
        <v>0</v>
      </c>
      <c r="CB3740" s="2">
        <v>0</v>
      </c>
      <c r="CC3740" s="2">
        <v>0</v>
      </c>
      <c r="CD3740" s="2">
        <v>0</v>
      </c>
      <c r="CE3740" s="2">
        <v>0</v>
      </c>
      <c r="CF3740" s="2">
        <v>0</v>
      </c>
      <c r="CG3740" s="2">
        <v>0</v>
      </c>
      <c r="CH3740" s="2">
        <v>0</v>
      </c>
      <c r="CI3740" s="2">
        <v>0</v>
      </c>
      <c r="CJ3740" s="2">
        <v>0</v>
      </c>
      <c r="CK3740" s="2">
        <v>0</v>
      </c>
      <c r="CL3740" s="2">
        <v>0</v>
      </c>
    </row>
    <row r="3741" spans="1:90" x14ac:dyDescent="0.25">
      <c r="A3741" t="s">
        <v>115</v>
      </c>
      <c r="B3741">
        <v>20410</v>
      </c>
      <c r="C3741" t="s">
        <v>160</v>
      </c>
      <c r="D3741">
        <v>1</v>
      </c>
      <c r="E3741">
        <v>8</v>
      </c>
      <c r="F3741">
        <v>21246</v>
      </c>
      <c r="G3741">
        <v>35021246</v>
      </c>
      <c r="H3741" t="s">
        <v>6444</v>
      </c>
      <c r="I3741">
        <v>535</v>
      </c>
      <c r="J3741" t="s">
        <v>160</v>
      </c>
      <c r="K3741" t="s">
        <v>417</v>
      </c>
      <c r="L3741">
        <v>1</v>
      </c>
      <c r="M3741" t="s">
        <v>160</v>
      </c>
      <c r="N3741">
        <v>13405240</v>
      </c>
      <c r="O3741" t="s">
        <v>102</v>
      </c>
      <c r="P3741" t="s">
        <v>6445</v>
      </c>
      <c r="Q3741">
        <v>1485</v>
      </c>
      <c r="R3741">
        <v>19</v>
      </c>
      <c r="S3741">
        <v>34131596</v>
      </c>
      <c r="U3741" t="s">
        <v>6446</v>
      </c>
      <c r="V3741">
        <v>1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50</v>
      </c>
      <c r="AE3741" s="2">
        <v>59</v>
      </c>
      <c r="AF3741" s="2">
        <v>50</v>
      </c>
      <c r="AG3741" s="2">
        <v>55</v>
      </c>
      <c r="AH3741" s="2">
        <v>162</v>
      </c>
      <c r="AI3741" s="2">
        <v>90</v>
      </c>
      <c r="AJ3741" s="2">
        <v>129</v>
      </c>
      <c r="AK3741" s="2">
        <v>0</v>
      </c>
      <c r="AL3741" s="2">
        <v>0</v>
      </c>
      <c r="AM3741" s="2">
        <v>0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0</v>
      </c>
      <c r="AU3741" s="2">
        <v>0</v>
      </c>
      <c r="AV3741" s="2">
        <v>0</v>
      </c>
      <c r="AW3741" s="2">
        <v>0</v>
      </c>
      <c r="AX3741" s="2">
        <v>0</v>
      </c>
      <c r="AY3741" s="2">
        <v>0</v>
      </c>
      <c r="AZ3741" s="2">
        <v>0</v>
      </c>
      <c r="BA3741" s="2">
        <v>0</v>
      </c>
      <c r="BB3741" s="2">
        <v>0</v>
      </c>
      <c r="BC3741" s="2">
        <v>123</v>
      </c>
      <c r="BD3741" s="2">
        <v>16</v>
      </c>
      <c r="BE3741" s="2">
        <v>0</v>
      </c>
      <c r="BF3741" s="2">
        <v>0</v>
      </c>
      <c r="BG3741" s="2">
        <v>0</v>
      </c>
      <c r="BH3741" s="2">
        <v>0</v>
      </c>
      <c r="BI3741" s="2">
        <v>0</v>
      </c>
      <c r="BJ3741" s="2">
        <v>0</v>
      </c>
      <c r="BK3741" s="2">
        <v>0</v>
      </c>
      <c r="BL3741" s="2">
        <v>4</v>
      </c>
      <c r="BM3741" s="2">
        <v>4</v>
      </c>
      <c r="BN3741" s="2">
        <v>4</v>
      </c>
      <c r="BO3741" s="2">
        <v>3</v>
      </c>
      <c r="BP3741" s="2">
        <v>9</v>
      </c>
      <c r="BQ3741" s="2">
        <v>4</v>
      </c>
      <c r="BR3741" s="2">
        <v>5</v>
      </c>
      <c r="BS3741" s="2">
        <v>0</v>
      </c>
      <c r="BT3741" s="2">
        <v>0</v>
      </c>
      <c r="BU3741" s="2">
        <v>0</v>
      </c>
      <c r="BV3741" s="2">
        <v>0</v>
      </c>
      <c r="BW3741" s="2">
        <v>0</v>
      </c>
      <c r="BX3741" s="2">
        <v>0</v>
      </c>
      <c r="BY3741" s="2">
        <v>0</v>
      </c>
      <c r="BZ3741" s="2">
        <v>0</v>
      </c>
      <c r="CA3741" s="2">
        <v>0</v>
      </c>
      <c r="CB3741" s="2">
        <v>0</v>
      </c>
      <c r="CC3741" s="2">
        <v>0</v>
      </c>
      <c r="CD3741" s="2">
        <v>0</v>
      </c>
      <c r="CE3741" s="2">
        <v>0</v>
      </c>
      <c r="CF3741" s="2">
        <v>0</v>
      </c>
      <c r="CG3741" s="2">
        <v>0</v>
      </c>
      <c r="CH3741" s="2">
        <v>0</v>
      </c>
      <c r="CI3741" s="2">
        <v>0</v>
      </c>
      <c r="CJ3741" s="2">
        <v>0</v>
      </c>
      <c r="CK3741" s="2">
        <v>13</v>
      </c>
      <c r="CL3741" s="2">
        <v>3</v>
      </c>
    </row>
    <row r="3742" spans="1:90" x14ac:dyDescent="0.25">
      <c r="A3742" t="s">
        <v>115</v>
      </c>
      <c r="B3742">
        <v>20410</v>
      </c>
      <c r="C3742" t="s">
        <v>160</v>
      </c>
      <c r="D3742">
        <v>1</v>
      </c>
      <c r="E3742">
        <v>8</v>
      </c>
      <c r="F3742">
        <v>20734</v>
      </c>
      <c r="G3742">
        <v>35020734</v>
      </c>
      <c r="H3742" t="s">
        <v>14767</v>
      </c>
      <c r="I3742">
        <v>618</v>
      </c>
      <c r="J3742" t="s">
        <v>6624</v>
      </c>
      <c r="K3742" t="s">
        <v>91</v>
      </c>
      <c r="L3742">
        <v>1</v>
      </c>
      <c r="M3742" t="s">
        <v>6624</v>
      </c>
      <c r="N3742">
        <v>17370000</v>
      </c>
      <c r="O3742" t="s">
        <v>92</v>
      </c>
      <c r="P3742" t="s">
        <v>14768</v>
      </c>
      <c r="Q3742">
        <v>381</v>
      </c>
      <c r="R3742">
        <v>19</v>
      </c>
      <c r="S3742">
        <v>34871185</v>
      </c>
      <c r="T3742">
        <v>34871356</v>
      </c>
      <c r="U3742" t="s">
        <v>14769</v>
      </c>
      <c r="V3742">
        <v>1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55</v>
      </c>
      <c r="AE3742" s="2">
        <v>61</v>
      </c>
      <c r="AF3742" s="2">
        <v>33</v>
      </c>
      <c r="AG3742" s="2">
        <v>20</v>
      </c>
      <c r="AH3742" s="2">
        <v>28</v>
      </c>
      <c r="AI3742" s="2">
        <v>30</v>
      </c>
      <c r="AJ3742" s="2">
        <v>18</v>
      </c>
      <c r="AK3742" s="2">
        <v>0</v>
      </c>
      <c r="AL3742" s="2">
        <v>0</v>
      </c>
      <c r="AM3742" s="2">
        <v>0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0</v>
      </c>
      <c r="AU3742" s="2">
        <v>0</v>
      </c>
      <c r="AV3742" s="2">
        <v>0</v>
      </c>
      <c r="AW3742" s="2">
        <v>0</v>
      </c>
      <c r="AX3742" s="2">
        <v>0</v>
      </c>
      <c r="AY3742" s="2">
        <v>0</v>
      </c>
      <c r="AZ3742" s="2">
        <v>0</v>
      </c>
      <c r="BA3742" s="2">
        <v>0</v>
      </c>
      <c r="BB3742" s="2">
        <v>0</v>
      </c>
      <c r="BC3742" s="2">
        <v>0</v>
      </c>
      <c r="BD3742" s="2">
        <v>0</v>
      </c>
      <c r="BE3742" s="2">
        <v>0</v>
      </c>
      <c r="BF3742" s="2">
        <v>0</v>
      </c>
      <c r="BG3742" s="2">
        <v>0</v>
      </c>
      <c r="BH3742" s="2">
        <v>0</v>
      </c>
      <c r="BI3742" s="2">
        <v>0</v>
      </c>
      <c r="BJ3742" s="2">
        <v>0</v>
      </c>
      <c r="BK3742" s="2">
        <v>0</v>
      </c>
      <c r="BL3742" s="2">
        <v>3</v>
      </c>
      <c r="BM3742" s="2">
        <v>3</v>
      </c>
      <c r="BN3742" s="2">
        <v>1</v>
      </c>
      <c r="BO3742" s="2">
        <v>1</v>
      </c>
      <c r="BP3742" s="2">
        <v>1</v>
      </c>
      <c r="BQ3742" s="2">
        <v>1</v>
      </c>
      <c r="BR3742" s="2">
        <v>1</v>
      </c>
      <c r="BS3742" s="2">
        <v>0</v>
      </c>
      <c r="BT3742" s="2">
        <v>0</v>
      </c>
      <c r="BU3742" s="2">
        <v>0</v>
      </c>
      <c r="BV3742" s="2">
        <v>0</v>
      </c>
      <c r="BW3742" s="2">
        <v>0</v>
      </c>
      <c r="BX3742" s="2">
        <v>0</v>
      </c>
      <c r="BY3742" s="2">
        <v>0</v>
      </c>
      <c r="BZ3742" s="2">
        <v>0</v>
      </c>
      <c r="CA3742" s="2">
        <v>0</v>
      </c>
      <c r="CB3742" s="2">
        <v>0</v>
      </c>
      <c r="CC3742" s="2">
        <v>0</v>
      </c>
      <c r="CD3742" s="2">
        <v>0</v>
      </c>
      <c r="CE3742" s="2">
        <v>0</v>
      </c>
      <c r="CF3742" s="2">
        <v>0</v>
      </c>
      <c r="CG3742" s="2">
        <v>0</v>
      </c>
      <c r="CH3742" s="2">
        <v>0</v>
      </c>
      <c r="CI3742" s="2">
        <v>0</v>
      </c>
      <c r="CJ3742" s="2">
        <v>0</v>
      </c>
      <c r="CK3742" s="2">
        <v>0</v>
      </c>
      <c r="CL3742" s="2">
        <v>0</v>
      </c>
    </row>
    <row r="3743" spans="1:90" x14ac:dyDescent="0.25">
      <c r="A3743" t="s">
        <v>115</v>
      </c>
      <c r="B3743">
        <v>20410</v>
      </c>
      <c r="C3743" t="s">
        <v>160</v>
      </c>
      <c r="D3743">
        <v>1</v>
      </c>
      <c r="E3743">
        <v>8</v>
      </c>
      <c r="F3743">
        <v>48324</v>
      </c>
      <c r="G3743">
        <v>35048324</v>
      </c>
      <c r="H3743" t="s">
        <v>4647</v>
      </c>
      <c r="I3743">
        <v>535</v>
      </c>
      <c r="J3743" t="s">
        <v>160</v>
      </c>
      <c r="K3743" t="s">
        <v>1313</v>
      </c>
      <c r="L3743">
        <v>1</v>
      </c>
      <c r="M3743" t="s">
        <v>160</v>
      </c>
      <c r="N3743">
        <v>13421520</v>
      </c>
      <c r="O3743" t="s">
        <v>591</v>
      </c>
      <c r="P3743" t="s">
        <v>4648</v>
      </c>
      <c r="Q3743">
        <v>223</v>
      </c>
      <c r="R3743">
        <v>19</v>
      </c>
      <c r="S3743">
        <v>34241769</v>
      </c>
      <c r="T3743">
        <v>34244777</v>
      </c>
      <c r="U3743" t="s">
        <v>4649</v>
      </c>
      <c r="V3743">
        <v>1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104</v>
      </c>
      <c r="AE3743" s="2">
        <v>101</v>
      </c>
      <c r="AF3743" s="2">
        <v>80</v>
      </c>
      <c r="AG3743" s="2">
        <v>54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0</v>
      </c>
      <c r="AU3743" s="2">
        <v>0</v>
      </c>
      <c r="AV3743" s="2">
        <v>0</v>
      </c>
      <c r="AW3743" s="2">
        <v>0</v>
      </c>
      <c r="AX3743" s="2">
        <v>0</v>
      </c>
      <c r="AY3743" s="2">
        <v>0</v>
      </c>
      <c r="AZ3743" s="2">
        <v>0</v>
      </c>
      <c r="BA3743" s="2">
        <v>0</v>
      </c>
      <c r="BB3743" s="2">
        <v>0</v>
      </c>
      <c r="BC3743" s="2">
        <v>0</v>
      </c>
      <c r="BD3743" s="2">
        <v>0</v>
      </c>
      <c r="BE3743" s="2">
        <v>0</v>
      </c>
      <c r="BF3743" s="2">
        <v>0</v>
      </c>
      <c r="BG3743" s="2">
        <v>0</v>
      </c>
      <c r="BH3743" s="2">
        <v>0</v>
      </c>
      <c r="BI3743" s="2">
        <v>0</v>
      </c>
      <c r="BJ3743" s="2">
        <v>0</v>
      </c>
      <c r="BK3743" s="2">
        <v>0</v>
      </c>
      <c r="BL3743" s="2">
        <v>3</v>
      </c>
      <c r="BM3743" s="2">
        <v>4</v>
      </c>
      <c r="BN3743" s="2">
        <v>4</v>
      </c>
      <c r="BO3743" s="2">
        <v>2</v>
      </c>
      <c r="BP3743" s="2">
        <v>0</v>
      </c>
      <c r="BQ3743" s="2">
        <v>0</v>
      </c>
      <c r="BR3743" s="2">
        <v>0</v>
      </c>
      <c r="BS3743" s="2">
        <v>0</v>
      </c>
      <c r="BT3743" s="2">
        <v>0</v>
      </c>
      <c r="BU3743" s="2">
        <v>0</v>
      </c>
      <c r="BV3743" s="2">
        <v>0</v>
      </c>
      <c r="BW3743" s="2">
        <v>0</v>
      </c>
      <c r="BX3743" s="2">
        <v>0</v>
      </c>
      <c r="BY3743" s="2">
        <v>0</v>
      </c>
      <c r="BZ3743" s="2">
        <v>0</v>
      </c>
      <c r="CA3743" s="2">
        <v>0</v>
      </c>
      <c r="CB3743" s="2">
        <v>0</v>
      </c>
      <c r="CC3743" s="2">
        <v>0</v>
      </c>
      <c r="CD3743" s="2">
        <v>0</v>
      </c>
      <c r="CE3743" s="2">
        <v>0</v>
      </c>
      <c r="CF3743" s="2">
        <v>0</v>
      </c>
      <c r="CG3743" s="2">
        <v>0</v>
      </c>
      <c r="CH3743" s="2">
        <v>0</v>
      </c>
      <c r="CI3743" s="2">
        <v>0</v>
      </c>
      <c r="CJ3743" s="2">
        <v>0</v>
      </c>
      <c r="CK3743" s="2">
        <v>0</v>
      </c>
      <c r="CL3743" s="2">
        <v>0</v>
      </c>
    </row>
    <row r="3744" spans="1:90" x14ac:dyDescent="0.25">
      <c r="A3744" t="s">
        <v>115</v>
      </c>
      <c r="B3744">
        <v>20410</v>
      </c>
      <c r="C3744" t="s">
        <v>160</v>
      </c>
      <c r="D3744">
        <v>1</v>
      </c>
      <c r="E3744">
        <v>8</v>
      </c>
      <c r="F3744">
        <v>909543</v>
      </c>
      <c r="G3744">
        <v>35909543</v>
      </c>
      <c r="H3744" t="s">
        <v>8767</v>
      </c>
      <c r="I3744">
        <v>535</v>
      </c>
      <c r="J3744" t="s">
        <v>160</v>
      </c>
      <c r="K3744" t="s">
        <v>3518</v>
      </c>
      <c r="L3744">
        <v>1</v>
      </c>
      <c r="M3744" t="s">
        <v>160</v>
      </c>
      <c r="N3744">
        <v>13418530</v>
      </c>
      <c r="O3744" t="s">
        <v>92</v>
      </c>
      <c r="P3744" t="s">
        <v>8768</v>
      </c>
      <c r="Q3744">
        <v>2621</v>
      </c>
      <c r="R3744">
        <v>19</v>
      </c>
      <c r="S3744">
        <v>34328177</v>
      </c>
      <c r="T3744">
        <v>34349290</v>
      </c>
      <c r="U3744" t="s">
        <v>8769</v>
      </c>
      <c r="V3744">
        <v>1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63</v>
      </c>
      <c r="AE3744" s="2">
        <v>46</v>
      </c>
      <c r="AF3744" s="2">
        <v>53</v>
      </c>
      <c r="AG3744" s="2">
        <v>52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0</v>
      </c>
      <c r="AN3744" s="2">
        <v>0</v>
      </c>
      <c r="AO3744" s="2">
        <v>0</v>
      </c>
      <c r="AP3744" s="2">
        <v>0</v>
      </c>
      <c r="AQ3744" s="2">
        <v>0</v>
      </c>
      <c r="AR3744" s="2">
        <v>170</v>
      </c>
      <c r="AS3744" s="2">
        <v>0</v>
      </c>
      <c r="AT3744" s="2">
        <v>0</v>
      </c>
      <c r="AU3744" s="2">
        <v>0</v>
      </c>
      <c r="AV3744" s="2">
        <v>0</v>
      </c>
      <c r="AW3744" s="2">
        <v>0</v>
      </c>
      <c r="AX3744" s="2">
        <v>0</v>
      </c>
      <c r="AY3744" s="2">
        <v>0</v>
      </c>
      <c r="AZ3744" s="2">
        <v>0</v>
      </c>
      <c r="BA3744" s="2">
        <v>0</v>
      </c>
      <c r="BB3744" s="2">
        <v>0</v>
      </c>
      <c r="BC3744" s="2">
        <v>0</v>
      </c>
      <c r="BD3744" s="2">
        <v>19</v>
      </c>
      <c r="BE3744" s="2">
        <v>0</v>
      </c>
      <c r="BF3744" s="2">
        <v>0</v>
      </c>
      <c r="BG3744" s="2">
        <v>0</v>
      </c>
      <c r="BH3744" s="2">
        <v>0</v>
      </c>
      <c r="BI3744" s="2">
        <v>0</v>
      </c>
      <c r="BJ3744" s="2">
        <v>0</v>
      </c>
      <c r="BK3744" s="2">
        <v>0</v>
      </c>
      <c r="BL3744" s="2">
        <v>5</v>
      </c>
      <c r="BM3744" s="2">
        <v>3</v>
      </c>
      <c r="BN3744" s="2">
        <v>4</v>
      </c>
      <c r="BO3744" s="2">
        <v>4</v>
      </c>
      <c r="BP3744" s="2">
        <v>0</v>
      </c>
      <c r="BQ3744" s="2">
        <v>0</v>
      </c>
      <c r="BR3744" s="2">
        <v>0</v>
      </c>
      <c r="BS3744" s="2">
        <v>0</v>
      </c>
      <c r="BT3744" s="2">
        <v>0</v>
      </c>
      <c r="BU3744" s="2">
        <v>0</v>
      </c>
      <c r="BV3744" s="2">
        <v>0</v>
      </c>
      <c r="BW3744" s="2">
        <v>0</v>
      </c>
      <c r="BX3744" s="2">
        <v>0</v>
      </c>
      <c r="BY3744" s="2">
        <v>0</v>
      </c>
      <c r="BZ3744" s="2">
        <v>10</v>
      </c>
      <c r="CA3744" s="2">
        <v>0</v>
      </c>
      <c r="CB3744" s="2">
        <v>0</v>
      </c>
      <c r="CC3744" s="2">
        <v>0</v>
      </c>
      <c r="CD3744" s="2">
        <v>0</v>
      </c>
      <c r="CE3744" s="2">
        <v>0</v>
      </c>
      <c r="CF3744" s="2">
        <v>0</v>
      </c>
      <c r="CG3744" s="2">
        <v>0</v>
      </c>
      <c r="CH3744" s="2">
        <v>0</v>
      </c>
      <c r="CI3744" s="2">
        <v>0</v>
      </c>
      <c r="CJ3744" s="2">
        <v>0</v>
      </c>
      <c r="CK3744" s="2">
        <v>0</v>
      </c>
      <c r="CL3744" s="2">
        <v>4</v>
      </c>
    </row>
    <row r="3745" spans="1:90" x14ac:dyDescent="0.25">
      <c r="A3745" t="s">
        <v>115</v>
      </c>
      <c r="B3745">
        <v>20410</v>
      </c>
      <c r="C3745" t="s">
        <v>160</v>
      </c>
      <c r="D3745">
        <v>1</v>
      </c>
      <c r="E3745">
        <v>8</v>
      </c>
      <c r="F3745">
        <v>20761</v>
      </c>
      <c r="G3745">
        <v>35020761</v>
      </c>
      <c r="H3745" t="s">
        <v>7458</v>
      </c>
      <c r="I3745">
        <v>535</v>
      </c>
      <c r="J3745" t="s">
        <v>160</v>
      </c>
      <c r="K3745" t="s">
        <v>966</v>
      </c>
      <c r="L3745">
        <v>1</v>
      </c>
      <c r="M3745" t="s">
        <v>160</v>
      </c>
      <c r="N3745">
        <v>13401523</v>
      </c>
      <c r="O3745" t="s">
        <v>92</v>
      </c>
      <c r="P3745" t="s">
        <v>7459</v>
      </c>
      <c r="Q3745">
        <v>7</v>
      </c>
      <c r="R3745">
        <v>19</v>
      </c>
      <c r="S3745">
        <v>34226855</v>
      </c>
      <c r="T3745">
        <v>34331103</v>
      </c>
      <c r="U3745" t="s">
        <v>7460</v>
      </c>
      <c r="V3745">
        <v>1</v>
      </c>
      <c r="W3745" s="2">
        <v>0</v>
      </c>
      <c r="X3745" s="2">
        <v>0</v>
      </c>
      <c r="Y3745" s="2">
        <v>0</v>
      </c>
      <c r="Z3745" s="2">
        <v>60</v>
      </c>
      <c r="AA3745" s="2">
        <v>60</v>
      </c>
      <c r="AB3745" s="2">
        <v>89</v>
      </c>
      <c r="AC3745" s="2">
        <v>90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0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0</v>
      </c>
      <c r="AU3745" s="2">
        <v>0</v>
      </c>
      <c r="AV3745" s="2">
        <v>0</v>
      </c>
      <c r="AW3745" s="2">
        <v>0</v>
      </c>
      <c r="AX3745" s="2">
        <v>0</v>
      </c>
      <c r="AY3745" s="2">
        <v>0</v>
      </c>
      <c r="AZ3745" s="2">
        <v>0</v>
      </c>
      <c r="BA3745" s="2">
        <v>0</v>
      </c>
      <c r="BB3745" s="2">
        <v>0</v>
      </c>
      <c r="BC3745" s="2">
        <v>0</v>
      </c>
      <c r="BD3745" s="2">
        <v>13</v>
      </c>
      <c r="BE3745" s="2">
        <v>0</v>
      </c>
      <c r="BF3745" s="2">
        <v>0</v>
      </c>
      <c r="BG3745" s="2">
        <v>0</v>
      </c>
      <c r="BH3745" s="2">
        <v>2</v>
      </c>
      <c r="BI3745" s="2">
        <v>4</v>
      </c>
      <c r="BJ3745" s="2">
        <v>6</v>
      </c>
      <c r="BK3745" s="2">
        <v>6</v>
      </c>
      <c r="BL3745" s="2">
        <v>0</v>
      </c>
      <c r="BM3745" s="2">
        <v>0</v>
      </c>
      <c r="BN3745" s="2">
        <v>0</v>
      </c>
      <c r="BO3745" s="2">
        <v>0</v>
      </c>
      <c r="BP3745" s="2">
        <v>0</v>
      </c>
      <c r="BQ3745" s="2">
        <v>0</v>
      </c>
      <c r="BR3745" s="2">
        <v>0</v>
      </c>
      <c r="BS3745" s="2">
        <v>0</v>
      </c>
      <c r="BT3745" s="2">
        <v>0</v>
      </c>
      <c r="BU3745" s="2">
        <v>0</v>
      </c>
      <c r="BV3745" s="2">
        <v>0</v>
      </c>
      <c r="BW3745" s="2">
        <v>0</v>
      </c>
      <c r="BX3745" s="2">
        <v>0</v>
      </c>
      <c r="BY3745" s="2">
        <v>0</v>
      </c>
      <c r="BZ3745" s="2">
        <v>0</v>
      </c>
      <c r="CA3745" s="2">
        <v>0</v>
      </c>
      <c r="CB3745" s="2">
        <v>0</v>
      </c>
      <c r="CC3745" s="2">
        <v>0</v>
      </c>
      <c r="CD3745" s="2">
        <v>0</v>
      </c>
      <c r="CE3745" s="2">
        <v>0</v>
      </c>
      <c r="CF3745" s="2">
        <v>0</v>
      </c>
      <c r="CG3745" s="2">
        <v>0</v>
      </c>
      <c r="CH3745" s="2">
        <v>0</v>
      </c>
      <c r="CI3745" s="2">
        <v>0</v>
      </c>
      <c r="CJ3745" s="2">
        <v>0</v>
      </c>
      <c r="CK3745" s="2">
        <v>0</v>
      </c>
      <c r="CL3745" s="2">
        <v>3</v>
      </c>
    </row>
    <row r="3746" spans="1:90" x14ac:dyDescent="0.25">
      <c r="A3746" t="s">
        <v>115</v>
      </c>
      <c r="B3746">
        <v>20410</v>
      </c>
      <c r="C3746" t="s">
        <v>160</v>
      </c>
      <c r="D3746">
        <v>1</v>
      </c>
      <c r="E3746">
        <v>8</v>
      </c>
      <c r="F3746">
        <v>20977</v>
      </c>
      <c r="G3746">
        <v>35020977</v>
      </c>
      <c r="H3746" t="s">
        <v>14258</v>
      </c>
      <c r="I3746">
        <v>535</v>
      </c>
      <c r="J3746" t="s">
        <v>160</v>
      </c>
      <c r="K3746" t="s">
        <v>1933</v>
      </c>
      <c r="L3746">
        <v>1</v>
      </c>
      <c r="M3746" t="s">
        <v>160</v>
      </c>
      <c r="N3746">
        <v>13419245</v>
      </c>
      <c r="O3746" t="s">
        <v>92</v>
      </c>
      <c r="P3746" t="s">
        <v>14259</v>
      </c>
      <c r="Q3746">
        <v>1884</v>
      </c>
      <c r="R3746">
        <v>19</v>
      </c>
      <c r="S3746">
        <v>34324859</v>
      </c>
      <c r="T3746">
        <v>34349993</v>
      </c>
      <c r="U3746" t="s">
        <v>14260</v>
      </c>
      <c r="V3746">
        <v>1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52</v>
      </c>
      <c r="AE3746" s="2">
        <v>57</v>
      </c>
      <c r="AF3746" s="2">
        <v>70</v>
      </c>
      <c r="AG3746" s="2">
        <v>58</v>
      </c>
      <c r="AH3746" s="2">
        <v>181</v>
      </c>
      <c r="AI3746" s="2">
        <v>135</v>
      </c>
      <c r="AJ3746" s="2">
        <v>231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0</v>
      </c>
      <c r="AU3746" s="2">
        <v>0</v>
      </c>
      <c r="AV3746" s="2">
        <v>0</v>
      </c>
      <c r="AW3746" s="2">
        <v>0</v>
      </c>
      <c r="AX3746" s="2">
        <v>0</v>
      </c>
      <c r="AY3746" s="2">
        <v>0</v>
      </c>
      <c r="AZ3746" s="2">
        <v>0</v>
      </c>
      <c r="BA3746" s="2">
        <v>0</v>
      </c>
      <c r="BB3746" s="2">
        <v>0</v>
      </c>
      <c r="BC3746" s="2">
        <v>104</v>
      </c>
      <c r="BD3746" s="2">
        <v>22</v>
      </c>
      <c r="BE3746" s="2">
        <v>0</v>
      </c>
      <c r="BF3746" s="2">
        <v>0</v>
      </c>
      <c r="BG3746" s="2">
        <v>0</v>
      </c>
      <c r="BH3746" s="2">
        <v>0</v>
      </c>
      <c r="BI3746" s="2">
        <v>0</v>
      </c>
      <c r="BJ3746" s="2">
        <v>0</v>
      </c>
      <c r="BK3746" s="2">
        <v>0</v>
      </c>
      <c r="BL3746" s="2">
        <v>3</v>
      </c>
      <c r="BM3746" s="2">
        <v>4</v>
      </c>
      <c r="BN3746" s="2">
        <v>3</v>
      </c>
      <c r="BO3746" s="2">
        <v>4</v>
      </c>
      <c r="BP3746" s="2">
        <v>7</v>
      </c>
      <c r="BQ3746" s="2">
        <v>5</v>
      </c>
      <c r="BR3746" s="2">
        <v>7</v>
      </c>
      <c r="BS3746" s="2">
        <v>0</v>
      </c>
      <c r="BT3746" s="2">
        <v>0</v>
      </c>
      <c r="BU3746" s="2">
        <v>0</v>
      </c>
      <c r="BV3746" s="2">
        <v>0</v>
      </c>
      <c r="BW3746" s="2">
        <v>0</v>
      </c>
      <c r="BX3746" s="2">
        <v>0</v>
      </c>
      <c r="BY3746" s="2">
        <v>0</v>
      </c>
      <c r="BZ3746" s="2">
        <v>0</v>
      </c>
      <c r="CA3746" s="2">
        <v>0</v>
      </c>
      <c r="CB3746" s="2">
        <v>0</v>
      </c>
      <c r="CC3746" s="2">
        <v>0</v>
      </c>
      <c r="CD3746" s="2">
        <v>0</v>
      </c>
      <c r="CE3746" s="2">
        <v>0</v>
      </c>
      <c r="CF3746" s="2">
        <v>0</v>
      </c>
      <c r="CG3746" s="2">
        <v>0</v>
      </c>
      <c r="CH3746" s="2">
        <v>0</v>
      </c>
      <c r="CI3746" s="2">
        <v>0</v>
      </c>
      <c r="CJ3746" s="2">
        <v>0</v>
      </c>
      <c r="CK3746" s="2">
        <v>7</v>
      </c>
      <c r="CL3746" s="2">
        <v>6</v>
      </c>
    </row>
    <row r="3747" spans="1:90" x14ac:dyDescent="0.25">
      <c r="A3747" t="s">
        <v>115</v>
      </c>
      <c r="B3747">
        <v>20410</v>
      </c>
      <c r="C3747" t="s">
        <v>160</v>
      </c>
      <c r="D3747">
        <v>1</v>
      </c>
      <c r="E3747">
        <v>8</v>
      </c>
      <c r="F3747">
        <v>21234</v>
      </c>
      <c r="G3747">
        <v>35021234</v>
      </c>
      <c r="H3747" t="s">
        <v>19059</v>
      </c>
      <c r="I3747">
        <v>155</v>
      </c>
      <c r="J3747" t="s">
        <v>3962</v>
      </c>
      <c r="K3747" t="s">
        <v>91</v>
      </c>
      <c r="L3747">
        <v>1</v>
      </c>
      <c r="M3747" t="s">
        <v>3962</v>
      </c>
      <c r="N3747">
        <v>13525000</v>
      </c>
      <c r="O3747" t="s">
        <v>162</v>
      </c>
      <c r="P3747" t="s">
        <v>19060</v>
      </c>
      <c r="Q3747" t="s">
        <v>127</v>
      </c>
      <c r="R3747">
        <v>19</v>
      </c>
      <c r="S3747">
        <v>34821160</v>
      </c>
      <c r="T3747">
        <v>34822260</v>
      </c>
      <c r="U3747" t="s">
        <v>19061</v>
      </c>
      <c r="V3747">
        <v>1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41</v>
      </c>
      <c r="AI3747" s="2">
        <v>65</v>
      </c>
      <c r="AJ3747" s="2">
        <v>44</v>
      </c>
      <c r="AK3747" s="2">
        <v>0</v>
      </c>
      <c r="AL3747" s="2">
        <v>0</v>
      </c>
      <c r="AM3747" s="2">
        <v>0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0</v>
      </c>
      <c r="AU3747" s="2">
        <v>0</v>
      </c>
      <c r="AV3747" s="2">
        <v>0</v>
      </c>
      <c r="AW3747" s="2">
        <v>0</v>
      </c>
      <c r="AX3747" s="2">
        <v>0</v>
      </c>
      <c r="AY3747" s="2">
        <v>0</v>
      </c>
      <c r="AZ3747" s="2">
        <v>0</v>
      </c>
      <c r="BA3747" s="2">
        <v>0</v>
      </c>
      <c r="BB3747" s="2">
        <v>0</v>
      </c>
      <c r="BC3747" s="2">
        <v>0</v>
      </c>
      <c r="BD3747" s="2">
        <v>0</v>
      </c>
      <c r="BE3747" s="2">
        <v>0</v>
      </c>
      <c r="BF3747" s="2">
        <v>0</v>
      </c>
      <c r="BG3747" s="2">
        <v>0</v>
      </c>
      <c r="BH3747" s="2">
        <v>0</v>
      </c>
      <c r="BI3747" s="2">
        <v>0</v>
      </c>
      <c r="BJ3747" s="2">
        <v>0</v>
      </c>
      <c r="BK3747" s="2">
        <v>0</v>
      </c>
      <c r="BL3747" s="2">
        <v>0</v>
      </c>
      <c r="BM3747" s="2">
        <v>0</v>
      </c>
      <c r="BN3747" s="2">
        <v>0</v>
      </c>
      <c r="BO3747" s="2">
        <v>0</v>
      </c>
      <c r="BP3747" s="2">
        <v>3</v>
      </c>
      <c r="BQ3747" s="2">
        <v>4</v>
      </c>
      <c r="BR3747" s="2">
        <v>1</v>
      </c>
      <c r="BS3747" s="2">
        <v>0</v>
      </c>
      <c r="BT3747" s="2">
        <v>0</v>
      </c>
      <c r="BU3747" s="2">
        <v>0</v>
      </c>
      <c r="BV3747" s="2">
        <v>0</v>
      </c>
      <c r="BW3747" s="2">
        <v>0</v>
      </c>
      <c r="BX3747" s="2">
        <v>0</v>
      </c>
      <c r="BY3747" s="2">
        <v>0</v>
      </c>
      <c r="BZ3747" s="2">
        <v>0</v>
      </c>
      <c r="CA3747" s="2">
        <v>0</v>
      </c>
      <c r="CB3747" s="2">
        <v>0</v>
      </c>
      <c r="CC3747" s="2">
        <v>0</v>
      </c>
      <c r="CD3747" s="2">
        <v>0</v>
      </c>
      <c r="CE3747" s="2">
        <v>0</v>
      </c>
      <c r="CF3747" s="2">
        <v>0</v>
      </c>
      <c r="CG3747" s="2">
        <v>0</v>
      </c>
      <c r="CH3747" s="2">
        <v>0</v>
      </c>
      <c r="CI3747" s="2">
        <v>0</v>
      </c>
      <c r="CJ3747" s="2">
        <v>0</v>
      </c>
      <c r="CK3747" s="2">
        <v>0</v>
      </c>
      <c r="CL3747" s="2">
        <v>0</v>
      </c>
    </row>
    <row r="3748" spans="1:90" x14ac:dyDescent="0.25">
      <c r="A3748" t="s">
        <v>115</v>
      </c>
      <c r="B3748">
        <v>20410</v>
      </c>
      <c r="C3748" t="s">
        <v>160</v>
      </c>
      <c r="D3748">
        <v>1</v>
      </c>
      <c r="E3748">
        <v>8</v>
      </c>
      <c r="F3748">
        <v>925792</v>
      </c>
      <c r="G3748">
        <v>35925792</v>
      </c>
      <c r="H3748" t="s">
        <v>15809</v>
      </c>
      <c r="I3748">
        <v>535</v>
      </c>
      <c r="J3748" t="s">
        <v>160</v>
      </c>
      <c r="K3748" t="s">
        <v>853</v>
      </c>
      <c r="L3748">
        <v>1</v>
      </c>
      <c r="M3748" t="s">
        <v>160</v>
      </c>
      <c r="N3748">
        <v>13412523</v>
      </c>
      <c r="O3748" t="s">
        <v>92</v>
      </c>
      <c r="P3748" t="s">
        <v>2671</v>
      </c>
      <c r="Q3748" t="s">
        <v>127</v>
      </c>
      <c r="R3748">
        <v>19</v>
      </c>
      <c r="S3748">
        <v>34135522</v>
      </c>
      <c r="T3748">
        <v>34135585</v>
      </c>
      <c r="U3748" t="s">
        <v>15810</v>
      </c>
      <c r="V3748">
        <v>1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81</v>
      </c>
      <c r="AE3748" s="2">
        <v>94</v>
      </c>
      <c r="AF3748" s="2">
        <v>62</v>
      </c>
      <c r="AG3748" s="2">
        <v>63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0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0</v>
      </c>
      <c r="AU3748" s="2">
        <v>0</v>
      </c>
      <c r="AV3748" s="2">
        <v>0</v>
      </c>
      <c r="AW3748" s="2">
        <v>0</v>
      </c>
      <c r="AX3748" s="2">
        <v>0</v>
      </c>
      <c r="AY3748" s="2">
        <v>0</v>
      </c>
      <c r="AZ3748" s="2">
        <v>0</v>
      </c>
      <c r="BA3748" s="2">
        <v>0</v>
      </c>
      <c r="BB3748" s="2">
        <v>0</v>
      </c>
      <c r="BC3748" s="2">
        <v>0</v>
      </c>
      <c r="BD3748" s="2">
        <v>0</v>
      </c>
      <c r="BE3748" s="2">
        <v>0</v>
      </c>
      <c r="BF3748" s="2">
        <v>0</v>
      </c>
      <c r="BG3748" s="2">
        <v>0</v>
      </c>
      <c r="BH3748" s="2">
        <v>0</v>
      </c>
      <c r="BI3748" s="2">
        <v>0</v>
      </c>
      <c r="BJ3748" s="2">
        <v>0</v>
      </c>
      <c r="BK3748" s="2">
        <v>0</v>
      </c>
      <c r="BL3748" s="2">
        <v>3</v>
      </c>
      <c r="BM3748" s="2">
        <v>5</v>
      </c>
      <c r="BN3748" s="2">
        <v>2</v>
      </c>
      <c r="BO3748" s="2">
        <v>2</v>
      </c>
      <c r="BP3748" s="2">
        <v>0</v>
      </c>
      <c r="BQ3748" s="2">
        <v>0</v>
      </c>
      <c r="BR3748" s="2">
        <v>0</v>
      </c>
      <c r="BS3748" s="2">
        <v>0</v>
      </c>
      <c r="BT3748" s="2">
        <v>0</v>
      </c>
      <c r="BU3748" s="2">
        <v>0</v>
      </c>
      <c r="BV3748" s="2">
        <v>0</v>
      </c>
      <c r="BW3748" s="2">
        <v>0</v>
      </c>
      <c r="BX3748" s="2">
        <v>0</v>
      </c>
      <c r="BY3748" s="2">
        <v>0</v>
      </c>
      <c r="BZ3748" s="2">
        <v>0</v>
      </c>
      <c r="CA3748" s="2">
        <v>0</v>
      </c>
      <c r="CB3748" s="2">
        <v>0</v>
      </c>
      <c r="CC3748" s="2">
        <v>0</v>
      </c>
      <c r="CD3748" s="2">
        <v>0</v>
      </c>
      <c r="CE3748" s="2">
        <v>0</v>
      </c>
      <c r="CF3748" s="2">
        <v>0</v>
      </c>
      <c r="CG3748" s="2">
        <v>0</v>
      </c>
      <c r="CH3748" s="2">
        <v>0</v>
      </c>
      <c r="CI3748" s="2">
        <v>0</v>
      </c>
      <c r="CJ3748" s="2">
        <v>0</v>
      </c>
      <c r="CK3748" s="2">
        <v>0</v>
      </c>
      <c r="CL3748" s="2">
        <v>0</v>
      </c>
    </row>
    <row r="3749" spans="1:90" x14ac:dyDescent="0.25">
      <c r="A3749" t="s">
        <v>115</v>
      </c>
      <c r="B3749">
        <v>20410</v>
      </c>
      <c r="C3749" t="s">
        <v>160</v>
      </c>
      <c r="D3749">
        <v>1</v>
      </c>
      <c r="E3749">
        <v>8</v>
      </c>
      <c r="F3749">
        <v>20849</v>
      </c>
      <c r="G3749">
        <v>35020849</v>
      </c>
      <c r="H3749" t="s">
        <v>9447</v>
      </c>
      <c r="I3749">
        <v>535</v>
      </c>
      <c r="J3749" t="s">
        <v>160</v>
      </c>
      <c r="K3749" t="s">
        <v>2704</v>
      </c>
      <c r="L3749">
        <v>1</v>
      </c>
      <c r="M3749" t="s">
        <v>160</v>
      </c>
      <c r="N3749">
        <v>13401544</v>
      </c>
      <c r="O3749" t="s">
        <v>92</v>
      </c>
      <c r="P3749" t="s">
        <v>9448</v>
      </c>
      <c r="Q3749">
        <v>65</v>
      </c>
      <c r="R3749">
        <v>19</v>
      </c>
      <c r="S3749">
        <v>34228135</v>
      </c>
      <c r="T3749">
        <v>34324894</v>
      </c>
      <c r="U3749" t="s">
        <v>9449</v>
      </c>
      <c r="V3749">
        <v>1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97</v>
      </c>
      <c r="AI3749" s="2">
        <v>44</v>
      </c>
      <c r="AJ3749" s="2">
        <v>19</v>
      </c>
      <c r="AK3749" s="2">
        <v>0</v>
      </c>
      <c r="AL3749" s="2">
        <v>0</v>
      </c>
      <c r="AM3749" s="2">
        <v>0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0</v>
      </c>
      <c r="AU3749" s="2">
        <v>0</v>
      </c>
      <c r="AV3749" s="2">
        <v>0</v>
      </c>
      <c r="AW3749" s="2">
        <v>0</v>
      </c>
      <c r="AX3749" s="2">
        <v>0</v>
      </c>
      <c r="AY3749" s="2">
        <v>0</v>
      </c>
      <c r="AZ3749" s="2">
        <v>0</v>
      </c>
      <c r="BA3749" s="2">
        <v>0</v>
      </c>
      <c r="BB3749" s="2">
        <v>0</v>
      </c>
      <c r="BC3749" s="2">
        <v>0</v>
      </c>
      <c r="BD3749" s="2">
        <v>4</v>
      </c>
      <c r="BE3749" s="2">
        <v>0</v>
      </c>
      <c r="BF3749" s="2">
        <v>0</v>
      </c>
      <c r="BG3749" s="2">
        <v>0</v>
      </c>
      <c r="BH3749" s="2">
        <v>0</v>
      </c>
      <c r="BI3749" s="2">
        <v>0</v>
      </c>
      <c r="BJ3749" s="2">
        <v>0</v>
      </c>
      <c r="BK3749" s="2">
        <v>0</v>
      </c>
      <c r="BL3749" s="2">
        <v>0</v>
      </c>
      <c r="BM3749" s="2">
        <v>0</v>
      </c>
      <c r="BN3749" s="2">
        <v>0</v>
      </c>
      <c r="BO3749" s="2">
        <v>0</v>
      </c>
      <c r="BP3749" s="2">
        <v>5</v>
      </c>
      <c r="BQ3749" s="2">
        <v>2</v>
      </c>
      <c r="BR3749" s="2">
        <v>2</v>
      </c>
      <c r="BS3749" s="2">
        <v>0</v>
      </c>
      <c r="BT3749" s="2">
        <v>0</v>
      </c>
      <c r="BU3749" s="2">
        <v>0</v>
      </c>
      <c r="BV3749" s="2">
        <v>0</v>
      </c>
      <c r="BW3749" s="2">
        <v>0</v>
      </c>
      <c r="BX3749" s="2">
        <v>0</v>
      </c>
      <c r="BY3749" s="2">
        <v>0</v>
      </c>
      <c r="BZ3749" s="2">
        <v>0</v>
      </c>
      <c r="CA3749" s="2">
        <v>0</v>
      </c>
      <c r="CB3749" s="2">
        <v>0</v>
      </c>
      <c r="CC3749" s="2">
        <v>0</v>
      </c>
      <c r="CD3749" s="2">
        <v>0</v>
      </c>
      <c r="CE3749" s="2">
        <v>0</v>
      </c>
      <c r="CF3749" s="2">
        <v>0</v>
      </c>
      <c r="CG3749" s="2">
        <v>0</v>
      </c>
      <c r="CH3749" s="2">
        <v>0</v>
      </c>
      <c r="CI3749" s="2">
        <v>0</v>
      </c>
      <c r="CJ3749" s="2">
        <v>0</v>
      </c>
      <c r="CK3749" s="2">
        <v>0</v>
      </c>
      <c r="CL3749" s="2">
        <v>2</v>
      </c>
    </row>
    <row r="3750" spans="1:90" x14ac:dyDescent="0.25">
      <c r="A3750" t="s">
        <v>115</v>
      </c>
      <c r="B3750">
        <v>20410</v>
      </c>
      <c r="C3750" t="s">
        <v>160</v>
      </c>
      <c r="D3750">
        <v>1</v>
      </c>
      <c r="E3750">
        <v>8</v>
      </c>
      <c r="F3750">
        <v>48343</v>
      </c>
      <c r="G3750">
        <v>35048343</v>
      </c>
      <c r="H3750" t="s">
        <v>14558</v>
      </c>
      <c r="I3750">
        <v>535</v>
      </c>
      <c r="J3750" t="s">
        <v>160</v>
      </c>
      <c r="K3750" t="s">
        <v>5064</v>
      </c>
      <c r="L3750">
        <v>1</v>
      </c>
      <c r="M3750" t="s">
        <v>160</v>
      </c>
      <c r="N3750">
        <v>13425012</v>
      </c>
      <c r="O3750" t="s">
        <v>92</v>
      </c>
      <c r="P3750" t="s">
        <v>14559</v>
      </c>
      <c r="Q3750">
        <v>300</v>
      </c>
      <c r="R3750">
        <v>19</v>
      </c>
      <c r="S3750">
        <v>34111999</v>
      </c>
      <c r="T3750">
        <v>34263806</v>
      </c>
      <c r="U3750" t="s">
        <v>14560</v>
      </c>
      <c r="V3750">
        <v>1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104</v>
      </c>
      <c r="AE3750" s="2">
        <v>95</v>
      </c>
      <c r="AF3750" s="2">
        <v>70</v>
      </c>
      <c r="AG3750" s="2">
        <v>65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0</v>
      </c>
      <c r="AU3750" s="2">
        <v>0</v>
      </c>
      <c r="AV3750" s="2">
        <v>0</v>
      </c>
      <c r="AW3750" s="2">
        <v>0</v>
      </c>
      <c r="AX3750" s="2">
        <v>0</v>
      </c>
      <c r="AY3750" s="2">
        <v>0</v>
      </c>
      <c r="AZ3750" s="2">
        <v>0</v>
      </c>
      <c r="BA3750" s="2">
        <v>0</v>
      </c>
      <c r="BB3750" s="2">
        <v>0</v>
      </c>
      <c r="BC3750" s="2">
        <v>0</v>
      </c>
      <c r="BD3750" s="2">
        <v>0</v>
      </c>
      <c r="BE3750" s="2">
        <v>0</v>
      </c>
      <c r="BF3750" s="2">
        <v>0</v>
      </c>
      <c r="BG3750" s="2">
        <v>0</v>
      </c>
      <c r="BH3750" s="2">
        <v>0</v>
      </c>
      <c r="BI3750" s="2">
        <v>0</v>
      </c>
      <c r="BJ3750" s="2">
        <v>0</v>
      </c>
      <c r="BK3750" s="2">
        <v>0</v>
      </c>
      <c r="BL3750" s="2">
        <v>4</v>
      </c>
      <c r="BM3750" s="2">
        <v>3</v>
      </c>
      <c r="BN3750" s="2">
        <v>2</v>
      </c>
      <c r="BO3750" s="2">
        <v>2</v>
      </c>
      <c r="BP3750" s="2">
        <v>0</v>
      </c>
      <c r="BQ3750" s="2">
        <v>0</v>
      </c>
      <c r="BR3750" s="2">
        <v>0</v>
      </c>
      <c r="BS3750" s="2">
        <v>0</v>
      </c>
      <c r="BT3750" s="2">
        <v>0</v>
      </c>
      <c r="BU3750" s="2">
        <v>0</v>
      </c>
      <c r="BV3750" s="2">
        <v>0</v>
      </c>
      <c r="BW3750" s="2">
        <v>0</v>
      </c>
      <c r="BX3750" s="2">
        <v>0</v>
      </c>
      <c r="BY3750" s="2">
        <v>0</v>
      </c>
      <c r="BZ3750" s="2">
        <v>0</v>
      </c>
      <c r="CA3750" s="2">
        <v>0</v>
      </c>
      <c r="CB3750" s="2">
        <v>0</v>
      </c>
      <c r="CC3750" s="2">
        <v>0</v>
      </c>
      <c r="CD3750" s="2">
        <v>0</v>
      </c>
      <c r="CE3750" s="2">
        <v>0</v>
      </c>
      <c r="CF3750" s="2">
        <v>0</v>
      </c>
      <c r="CG3750" s="2">
        <v>0</v>
      </c>
      <c r="CH3750" s="2">
        <v>0</v>
      </c>
      <c r="CI3750" s="2">
        <v>0</v>
      </c>
      <c r="CJ3750" s="2">
        <v>0</v>
      </c>
      <c r="CK3750" s="2">
        <v>0</v>
      </c>
      <c r="CL3750" s="2">
        <v>0</v>
      </c>
    </row>
    <row r="3751" spans="1:90" x14ac:dyDescent="0.25">
      <c r="A3751" t="s">
        <v>115</v>
      </c>
      <c r="B3751">
        <v>20410</v>
      </c>
      <c r="C3751" t="s">
        <v>160</v>
      </c>
      <c r="D3751">
        <v>1</v>
      </c>
      <c r="E3751">
        <v>8</v>
      </c>
      <c r="F3751">
        <v>496479</v>
      </c>
      <c r="G3751">
        <v>35496479</v>
      </c>
      <c r="H3751" t="s">
        <v>14353</v>
      </c>
      <c r="I3751">
        <v>651</v>
      </c>
      <c r="J3751" t="s">
        <v>1133</v>
      </c>
      <c r="K3751" t="s">
        <v>12353</v>
      </c>
      <c r="L3751">
        <v>1</v>
      </c>
      <c r="M3751" t="s">
        <v>1133</v>
      </c>
      <c r="N3751">
        <v>13520000</v>
      </c>
      <c r="O3751" t="s">
        <v>92</v>
      </c>
      <c r="P3751" t="s">
        <v>11281</v>
      </c>
      <c r="Q3751">
        <v>1120</v>
      </c>
      <c r="R3751">
        <v>19</v>
      </c>
      <c r="S3751">
        <v>34813567</v>
      </c>
      <c r="U3751" t="s">
        <v>14354</v>
      </c>
      <c r="V3751">
        <v>1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76</v>
      </c>
      <c r="AI3751" s="2">
        <v>66</v>
      </c>
      <c r="AJ3751" s="2">
        <v>35</v>
      </c>
      <c r="AK3751" s="2">
        <v>0</v>
      </c>
      <c r="AL3751" s="2">
        <v>0</v>
      </c>
      <c r="AM3751" s="2">
        <v>0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0</v>
      </c>
      <c r="AU3751" s="2">
        <v>0</v>
      </c>
      <c r="AV3751" s="2">
        <v>0</v>
      </c>
      <c r="AW3751" s="2">
        <v>0</v>
      </c>
      <c r="AX3751" s="2">
        <v>0</v>
      </c>
      <c r="AY3751" s="2">
        <v>0</v>
      </c>
      <c r="AZ3751" s="2">
        <v>0</v>
      </c>
      <c r="BA3751" s="2">
        <v>0</v>
      </c>
      <c r="BB3751" s="2">
        <v>0</v>
      </c>
      <c r="BC3751" s="2">
        <v>0</v>
      </c>
      <c r="BD3751" s="2">
        <v>0</v>
      </c>
      <c r="BE3751" s="2">
        <v>0</v>
      </c>
      <c r="BF3751" s="2">
        <v>0</v>
      </c>
      <c r="BG3751" s="2">
        <v>0</v>
      </c>
      <c r="BH3751" s="2">
        <v>0</v>
      </c>
      <c r="BI3751" s="2">
        <v>0</v>
      </c>
      <c r="BJ3751" s="2">
        <v>0</v>
      </c>
      <c r="BK3751" s="2">
        <v>0</v>
      </c>
      <c r="BL3751" s="2">
        <v>0</v>
      </c>
      <c r="BM3751" s="2">
        <v>0</v>
      </c>
      <c r="BN3751" s="2">
        <v>0</v>
      </c>
      <c r="BO3751" s="2">
        <v>0</v>
      </c>
      <c r="BP3751" s="2">
        <v>3</v>
      </c>
      <c r="BQ3751" s="2">
        <v>3</v>
      </c>
      <c r="BR3751" s="2">
        <v>1</v>
      </c>
      <c r="BS3751" s="2">
        <v>0</v>
      </c>
      <c r="BT3751" s="2">
        <v>0</v>
      </c>
      <c r="BU3751" s="2">
        <v>0</v>
      </c>
      <c r="BV3751" s="2">
        <v>0</v>
      </c>
      <c r="BW3751" s="2">
        <v>0</v>
      </c>
      <c r="BX3751" s="2">
        <v>0</v>
      </c>
      <c r="BY3751" s="2">
        <v>0</v>
      </c>
      <c r="BZ3751" s="2">
        <v>0</v>
      </c>
      <c r="CA3751" s="2">
        <v>0</v>
      </c>
      <c r="CB3751" s="2">
        <v>0</v>
      </c>
      <c r="CC3751" s="2">
        <v>0</v>
      </c>
      <c r="CD3751" s="2">
        <v>0</v>
      </c>
      <c r="CE3751" s="2">
        <v>0</v>
      </c>
      <c r="CF3751" s="2">
        <v>0</v>
      </c>
      <c r="CG3751" s="2">
        <v>0</v>
      </c>
      <c r="CH3751" s="2">
        <v>0</v>
      </c>
      <c r="CI3751" s="2">
        <v>0</v>
      </c>
      <c r="CJ3751" s="2">
        <v>0</v>
      </c>
      <c r="CK3751" s="2">
        <v>0</v>
      </c>
      <c r="CL3751" s="2">
        <v>0</v>
      </c>
    </row>
    <row r="3752" spans="1:90" x14ac:dyDescent="0.25">
      <c r="A3752" t="s">
        <v>115</v>
      </c>
      <c r="B3752">
        <v>20410</v>
      </c>
      <c r="C3752" t="s">
        <v>160</v>
      </c>
      <c r="D3752">
        <v>1</v>
      </c>
      <c r="E3752">
        <v>8</v>
      </c>
      <c r="F3752">
        <v>462925</v>
      </c>
      <c r="G3752">
        <v>35462925</v>
      </c>
      <c r="H3752" t="s">
        <v>19474</v>
      </c>
      <c r="I3752">
        <v>535</v>
      </c>
      <c r="J3752" t="s">
        <v>160</v>
      </c>
      <c r="K3752" t="s">
        <v>954</v>
      </c>
      <c r="L3752">
        <v>1</v>
      </c>
      <c r="M3752" t="s">
        <v>160</v>
      </c>
      <c r="N3752">
        <v>13401660</v>
      </c>
      <c r="O3752" t="s">
        <v>92</v>
      </c>
      <c r="P3752" t="s">
        <v>13796</v>
      </c>
      <c r="Q3752">
        <v>28</v>
      </c>
      <c r="R3752">
        <v>19</v>
      </c>
      <c r="S3752">
        <v>34324729</v>
      </c>
      <c r="U3752" t="s">
        <v>19475</v>
      </c>
      <c r="V3752">
        <v>1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66</v>
      </c>
      <c r="AE3752" s="2">
        <v>57</v>
      </c>
      <c r="AF3752" s="2">
        <v>58</v>
      </c>
      <c r="AG3752" s="2">
        <v>37</v>
      </c>
      <c r="AH3752" s="2">
        <v>71</v>
      </c>
      <c r="AI3752" s="2">
        <v>26</v>
      </c>
      <c r="AJ3752" s="2">
        <v>21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0</v>
      </c>
      <c r="AU3752" s="2">
        <v>0</v>
      </c>
      <c r="AV3752" s="2">
        <v>0</v>
      </c>
      <c r="AW3752" s="2">
        <v>0</v>
      </c>
      <c r="AX3752" s="2">
        <v>0</v>
      </c>
      <c r="AY3752" s="2">
        <v>0</v>
      </c>
      <c r="AZ3752" s="2">
        <v>0</v>
      </c>
      <c r="BA3752" s="2">
        <v>0</v>
      </c>
      <c r="BB3752" s="2">
        <v>0</v>
      </c>
      <c r="BC3752" s="2">
        <v>78</v>
      </c>
      <c r="BD3752" s="2">
        <v>2</v>
      </c>
      <c r="BE3752" s="2">
        <v>0</v>
      </c>
      <c r="BF3752" s="2">
        <v>0</v>
      </c>
      <c r="BG3752" s="2">
        <v>0</v>
      </c>
      <c r="BH3752" s="2">
        <v>0</v>
      </c>
      <c r="BI3752" s="2">
        <v>0</v>
      </c>
      <c r="BJ3752" s="2">
        <v>0</v>
      </c>
      <c r="BK3752" s="2">
        <v>0</v>
      </c>
      <c r="BL3752" s="2">
        <v>4</v>
      </c>
      <c r="BM3752" s="2">
        <v>2</v>
      </c>
      <c r="BN3752" s="2">
        <v>3</v>
      </c>
      <c r="BO3752" s="2">
        <v>1</v>
      </c>
      <c r="BP3752" s="2">
        <v>3</v>
      </c>
      <c r="BQ3752" s="2">
        <v>2</v>
      </c>
      <c r="BR3752" s="2">
        <v>1</v>
      </c>
      <c r="BS3752" s="2">
        <v>0</v>
      </c>
      <c r="BT3752" s="2">
        <v>0</v>
      </c>
      <c r="BU3752" s="2">
        <v>0</v>
      </c>
      <c r="BV3752" s="2">
        <v>0</v>
      </c>
      <c r="BW3752" s="2">
        <v>0</v>
      </c>
      <c r="BX3752" s="2">
        <v>0</v>
      </c>
      <c r="BY3752" s="2">
        <v>0</v>
      </c>
      <c r="BZ3752" s="2">
        <v>0</v>
      </c>
      <c r="CA3752" s="2">
        <v>0</v>
      </c>
      <c r="CB3752" s="2">
        <v>0</v>
      </c>
      <c r="CC3752" s="2">
        <v>0</v>
      </c>
      <c r="CD3752" s="2">
        <v>0</v>
      </c>
      <c r="CE3752" s="2">
        <v>0</v>
      </c>
      <c r="CF3752" s="2">
        <v>0</v>
      </c>
      <c r="CG3752" s="2">
        <v>0</v>
      </c>
      <c r="CH3752" s="2">
        <v>0</v>
      </c>
      <c r="CI3752" s="2">
        <v>0</v>
      </c>
      <c r="CJ3752" s="2">
        <v>0</v>
      </c>
      <c r="CK3752" s="2">
        <v>6</v>
      </c>
      <c r="CL3752" s="2">
        <v>1</v>
      </c>
    </row>
    <row r="3753" spans="1:90" x14ac:dyDescent="0.25">
      <c r="A3753" t="s">
        <v>115</v>
      </c>
      <c r="B3753">
        <v>20410</v>
      </c>
      <c r="C3753" t="s">
        <v>160</v>
      </c>
      <c r="D3753">
        <v>1</v>
      </c>
      <c r="E3753">
        <v>8</v>
      </c>
      <c r="F3753">
        <v>914137</v>
      </c>
      <c r="G3753">
        <v>35914137</v>
      </c>
      <c r="H3753" t="s">
        <v>6037</v>
      </c>
      <c r="I3753">
        <v>535</v>
      </c>
      <c r="J3753" t="s">
        <v>160</v>
      </c>
      <c r="K3753" t="s">
        <v>954</v>
      </c>
      <c r="L3753">
        <v>1</v>
      </c>
      <c r="M3753" t="s">
        <v>160</v>
      </c>
      <c r="N3753">
        <v>13401630</v>
      </c>
      <c r="O3753" t="s">
        <v>261</v>
      </c>
      <c r="P3753" t="s">
        <v>6038</v>
      </c>
      <c r="Q3753">
        <v>6100</v>
      </c>
      <c r="R3753">
        <v>19</v>
      </c>
      <c r="S3753">
        <v>34111105</v>
      </c>
      <c r="T3753">
        <v>34262180</v>
      </c>
      <c r="U3753" t="s">
        <v>6039</v>
      </c>
      <c r="V3753">
        <v>2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33</v>
      </c>
      <c r="AE3753" s="2">
        <v>29</v>
      </c>
      <c r="AF3753" s="2">
        <v>31</v>
      </c>
      <c r="AG3753" s="2">
        <v>33</v>
      </c>
      <c r="AH3753" s="2">
        <v>36</v>
      </c>
      <c r="AI3753" s="2">
        <v>26</v>
      </c>
      <c r="AJ3753" s="2">
        <v>21</v>
      </c>
      <c r="AK3753" s="2">
        <v>0</v>
      </c>
      <c r="AL3753" s="2">
        <v>0</v>
      </c>
      <c r="AM3753" s="2">
        <v>0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0</v>
      </c>
      <c r="AU3753" s="2">
        <v>0</v>
      </c>
      <c r="AV3753" s="2">
        <v>0</v>
      </c>
      <c r="AW3753" s="2">
        <v>0</v>
      </c>
      <c r="AX3753" s="2">
        <v>0</v>
      </c>
      <c r="AY3753" s="2">
        <v>0</v>
      </c>
      <c r="AZ3753" s="2">
        <v>0</v>
      </c>
      <c r="BA3753" s="2">
        <v>0</v>
      </c>
      <c r="BB3753" s="2">
        <v>0</v>
      </c>
      <c r="BC3753" s="2">
        <v>0</v>
      </c>
      <c r="BD3753" s="2">
        <v>0</v>
      </c>
      <c r="BE3753" s="2">
        <v>0</v>
      </c>
      <c r="BF3753" s="2">
        <v>0</v>
      </c>
      <c r="BG3753" s="2">
        <v>0</v>
      </c>
      <c r="BH3753" s="2">
        <v>0</v>
      </c>
      <c r="BI3753" s="2">
        <v>0</v>
      </c>
      <c r="BJ3753" s="2">
        <v>0</v>
      </c>
      <c r="BK3753" s="2">
        <v>0</v>
      </c>
      <c r="BL3753" s="2">
        <v>1</v>
      </c>
      <c r="BM3753" s="2">
        <v>1</v>
      </c>
      <c r="BN3753" s="2">
        <v>1</v>
      </c>
      <c r="BO3753" s="2">
        <v>1</v>
      </c>
      <c r="BP3753" s="2">
        <v>2</v>
      </c>
      <c r="BQ3753" s="2">
        <v>1</v>
      </c>
      <c r="BR3753" s="2">
        <v>2</v>
      </c>
      <c r="BS3753" s="2">
        <v>0</v>
      </c>
      <c r="BT3753" s="2">
        <v>0</v>
      </c>
      <c r="BU3753" s="2">
        <v>0</v>
      </c>
      <c r="BV3753" s="2">
        <v>0</v>
      </c>
      <c r="BW3753" s="2">
        <v>0</v>
      </c>
      <c r="BX3753" s="2">
        <v>0</v>
      </c>
      <c r="BY3753" s="2">
        <v>0</v>
      </c>
      <c r="BZ3753" s="2">
        <v>0</v>
      </c>
      <c r="CA3753" s="2">
        <v>0</v>
      </c>
      <c r="CB3753" s="2">
        <v>0</v>
      </c>
      <c r="CC3753" s="2">
        <v>0</v>
      </c>
      <c r="CD3753" s="2">
        <v>0</v>
      </c>
      <c r="CE3753" s="2">
        <v>0</v>
      </c>
      <c r="CF3753" s="2">
        <v>0</v>
      </c>
      <c r="CG3753" s="2">
        <v>0</v>
      </c>
      <c r="CH3753" s="2">
        <v>0</v>
      </c>
      <c r="CI3753" s="2">
        <v>0</v>
      </c>
      <c r="CJ3753" s="2">
        <v>0</v>
      </c>
      <c r="CK3753" s="2">
        <v>0</v>
      </c>
      <c r="CL3753" s="2">
        <v>0</v>
      </c>
    </row>
    <row r="3754" spans="1:90" x14ac:dyDescent="0.25">
      <c r="A3754" t="s">
        <v>115</v>
      </c>
      <c r="B3754">
        <v>20410</v>
      </c>
      <c r="C3754" t="s">
        <v>160</v>
      </c>
      <c r="D3754">
        <v>1</v>
      </c>
      <c r="E3754">
        <v>8</v>
      </c>
      <c r="F3754">
        <v>20771</v>
      </c>
      <c r="G3754">
        <v>35020771</v>
      </c>
      <c r="H3754" t="s">
        <v>889</v>
      </c>
      <c r="I3754">
        <v>535</v>
      </c>
      <c r="J3754" t="s">
        <v>160</v>
      </c>
      <c r="K3754" t="s">
        <v>677</v>
      </c>
      <c r="L3754">
        <v>1</v>
      </c>
      <c r="M3754" t="s">
        <v>160</v>
      </c>
      <c r="N3754">
        <v>13417791</v>
      </c>
      <c r="O3754" t="s">
        <v>92</v>
      </c>
      <c r="P3754" t="s">
        <v>890</v>
      </c>
      <c r="Q3754">
        <v>2517</v>
      </c>
      <c r="R3754">
        <v>19</v>
      </c>
      <c r="S3754">
        <v>34111185</v>
      </c>
      <c r="T3754">
        <v>34268375</v>
      </c>
      <c r="U3754" t="s">
        <v>891</v>
      </c>
      <c r="V3754">
        <v>1</v>
      </c>
      <c r="W3754" s="2">
        <v>0</v>
      </c>
      <c r="X3754" s="2">
        <v>0</v>
      </c>
      <c r="Y3754" s="2">
        <v>0</v>
      </c>
      <c r="Z3754" s="2">
        <v>89</v>
      </c>
      <c r="AA3754" s="2">
        <v>119</v>
      </c>
      <c r="AB3754" s="2">
        <v>117</v>
      </c>
      <c r="AC3754" s="2">
        <v>101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0</v>
      </c>
      <c r="AU3754" s="2">
        <v>0</v>
      </c>
      <c r="AV3754" s="2">
        <v>0</v>
      </c>
      <c r="AW3754" s="2">
        <v>0</v>
      </c>
      <c r="AX3754" s="2">
        <v>0</v>
      </c>
      <c r="AY3754" s="2">
        <v>0</v>
      </c>
      <c r="AZ3754" s="2">
        <v>0</v>
      </c>
      <c r="BA3754" s="2">
        <v>0</v>
      </c>
      <c r="BB3754" s="2">
        <v>0</v>
      </c>
      <c r="BC3754" s="2">
        <v>0</v>
      </c>
      <c r="BD3754" s="2">
        <v>15</v>
      </c>
      <c r="BE3754" s="2">
        <v>0</v>
      </c>
      <c r="BF3754" s="2">
        <v>0</v>
      </c>
      <c r="BG3754" s="2">
        <v>0</v>
      </c>
      <c r="BH3754" s="2">
        <v>3</v>
      </c>
      <c r="BI3754" s="2">
        <v>8</v>
      </c>
      <c r="BJ3754" s="2">
        <v>7</v>
      </c>
      <c r="BK3754" s="2">
        <v>6</v>
      </c>
      <c r="BL3754" s="2">
        <v>0</v>
      </c>
      <c r="BM3754" s="2">
        <v>0</v>
      </c>
      <c r="BN3754" s="2">
        <v>0</v>
      </c>
      <c r="BO3754" s="2">
        <v>0</v>
      </c>
      <c r="BP3754" s="2">
        <v>0</v>
      </c>
      <c r="BQ3754" s="2">
        <v>0</v>
      </c>
      <c r="BR3754" s="2">
        <v>0</v>
      </c>
      <c r="BS3754" s="2">
        <v>0</v>
      </c>
      <c r="BT3754" s="2">
        <v>0</v>
      </c>
      <c r="BU3754" s="2">
        <v>0</v>
      </c>
      <c r="BV3754" s="2">
        <v>0</v>
      </c>
      <c r="BW3754" s="2">
        <v>0</v>
      </c>
      <c r="BX3754" s="2">
        <v>0</v>
      </c>
      <c r="BY3754" s="2">
        <v>0</v>
      </c>
      <c r="BZ3754" s="2">
        <v>0</v>
      </c>
      <c r="CA3754" s="2">
        <v>0</v>
      </c>
      <c r="CB3754" s="2">
        <v>0</v>
      </c>
      <c r="CC3754" s="2">
        <v>0</v>
      </c>
      <c r="CD3754" s="2">
        <v>0</v>
      </c>
      <c r="CE3754" s="2">
        <v>0</v>
      </c>
      <c r="CF3754" s="2">
        <v>0</v>
      </c>
      <c r="CG3754" s="2">
        <v>0</v>
      </c>
      <c r="CH3754" s="2">
        <v>0</v>
      </c>
      <c r="CI3754" s="2">
        <v>0</v>
      </c>
      <c r="CJ3754" s="2">
        <v>0</v>
      </c>
      <c r="CK3754" s="2">
        <v>0</v>
      </c>
      <c r="CL3754" s="2">
        <v>3</v>
      </c>
    </row>
    <row r="3755" spans="1:90" x14ac:dyDescent="0.25">
      <c r="A3755" t="s">
        <v>115</v>
      </c>
      <c r="B3755">
        <v>20410</v>
      </c>
      <c r="C3755" t="s">
        <v>160</v>
      </c>
      <c r="D3755">
        <v>1</v>
      </c>
      <c r="E3755">
        <v>8</v>
      </c>
      <c r="F3755">
        <v>920800</v>
      </c>
      <c r="G3755">
        <v>35920800</v>
      </c>
      <c r="H3755" t="s">
        <v>6079</v>
      </c>
      <c r="I3755">
        <v>535</v>
      </c>
      <c r="J3755" t="s">
        <v>160</v>
      </c>
      <c r="K3755" t="s">
        <v>1888</v>
      </c>
      <c r="L3755">
        <v>1</v>
      </c>
      <c r="M3755" t="s">
        <v>160</v>
      </c>
      <c r="N3755">
        <v>13414216</v>
      </c>
      <c r="O3755" t="s">
        <v>92</v>
      </c>
      <c r="P3755" t="s">
        <v>6080</v>
      </c>
      <c r="Q3755">
        <v>184</v>
      </c>
      <c r="R3755">
        <v>19</v>
      </c>
      <c r="S3755">
        <v>34135443</v>
      </c>
      <c r="T3755">
        <v>34218671</v>
      </c>
      <c r="U3755" t="s">
        <v>6081</v>
      </c>
      <c r="V3755">
        <v>1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64</v>
      </c>
      <c r="AE3755" s="2">
        <v>44</v>
      </c>
      <c r="AF3755" s="2">
        <v>43</v>
      </c>
      <c r="AG3755" s="2">
        <v>50</v>
      </c>
      <c r="AH3755" s="2">
        <v>54</v>
      </c>
      <c r="AI3755" s="2">
        <v>52</v>
      </c>
      <c r="AJ3755" s="2">
        <v>40</v>
      </c>
      <c r="AK3755" s="2">
        <v>0</v>
      </c>
      <c r="AL3755" s="2">
        <v>0</v>
      </c>
      <c r="AM3755" s="2">
        <v>0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0</v>
      </c>
      <c r="AU3755" s="2">
        <v>0</v>
      </c>
      <c r="AV3755" s="2">
        <v>0</v>
      </c>
      <c r="AW3755" s="2">
        <v>0</v>
      </c>
      <c r="AX3755" s="2">
        <v>0</v>
      </c>
      <c r="AY3755" s="2">
        <v>0</v>
      </c>
      <c r="AZ3755" s="2">
        <v>0</v>
      </c>
      <c r="BA3755" s="2">
        <v>0</v>
      </c>
      <c r="BB3755" s="2">
        <v>0</v>
      </c>
      <c r="BC3755" s="2">
        <v>169</v>
      </c>
      <c r="BD3755" s="2">
        <v>0</v>
      </c>
      <c r="BE3755" s="2">
        <v>0</v>
      </c>
      <c r="BF3755" s="2">
        <v>0</v>
      </c>
      <c r="BG3755" s="2">
        <v>0</v>
      </c>
      <c r="BH3755" s="2">
        <v>0</v>
      </c>
      <c r="BI3755" s="2">
        <v>0</v>
      </c>
      <c r="BJ3755" s="2">
        <v>0</v>
      </c>
      <c r="BK3755" s="2">
        <v>0</v>
      </c>
      <c r="BL3755" s="2">
        <v>3</v>
      </c>
      <c r="BM3755" s="2">
        <v>2</v>
      </c>
      <c r="BN3755" s="2">
        <v>3</v>
      </c>
      <c r="BO3755" s="2">
        <v>3</v>
      </c>
      <c r="BP3755" s="2">
        <v>3</v>
      </c>
      <c r="BQ3755" s="2">
        <v>2</v>
      </c>
      <c r="BR3755" s="2">
        <v>2</v>
      </c>
      <c r="BS3755" s="2">
        <v>0</v>
      </c>
      <c r="BT3755" s="2">
        <v>0</v>
      </c>
      <c r="BU3755" s="2">
        <v>0</v>
      </c>
      <c r="BV3755" s="2">
        <v>0</v>
      </c>
      <c r="BW3755" s="2">
        <v>0</v>
      </c>
      <c r="BX3755" s="2">
        <v>0</v>
      </c>
      <c r="BY3755" s="2">
        <v>0</v>
      </c>
      <c r="BZ3755" s="2">
        <v>0</v>
      </c>
      <c r="CA3755" s="2">
        <v>0</v>
      </c>
      <c r="CB3755" s="2">
        <v>0</v>
      </c>
      <c r="CC3755" s="2">
        <v>0</v>
      </c>
      <c r="CD3755" s="2">
        <v>0</v>
      </c>
      <c r="CE3755" s="2">
        <v>0</v>
      </c>
      <c r="CF3755" s="2">
        <v>0</v>
      </c>
      <c r="CG3755" s="2">
        <v>0</v>
      </c>
      <c r="CH3755" s="2">
        <v>0</v>
      </c>
      <c r="CI3755" s="2">
        <v>0</v>
      </c>
      <c r="CJ3755" s="2">
        <v>0</v>
      </c>
      <c r="CK3755" s="2">
        <v>11</v>
      </c>
      <c r="CL3755" s="2">
        <v>0</v>
      </c>
    </row>
    <row r="3756" spans="1:90" x14ac:dyDescent="0.25">
      <c r="A3756" t="s">
        <v>115</v>
      </c>
      <c r="B3756">
        <v>20410</v>
      </c>
      <c r="C3756" t="s">
        <v>160</v>
      </c>
      <c r="D3756">
        <v>1</v>
      </c>
      <c r="E3756">
        <v>8</v>
      </c>
      <c r="F3756">
        <v>435508</v>
      </c>
      <c r="G3756">
        <v>35435508</v>
      </c>
      <c r="H3756" t="s">
        <v>4770</v>
      </c>
      <c r="I3756">
        <v>535</v>
      </c>
      <c r="J3756" t="s">
        <v>160</v>
      </c>
      <c r="K3756" t="s">
        <v>1964</v>
      </c>
      <c r="L3756">
        <v>1</v>
      </c>
      <c r="M3756" t="s">
        <v>160</v>
      </c>
      <c r="N3756">
        <v>13402732</v>
      </c>
      <c r="O3756" t="s">
        <v>92</v>
      </c>
      <c r="P3756" t="s">
        <v>14166</v>
      </c>
      <c r="Q3756">
        <v>100</v>
      </c>
      <c r="R3756">
        <v>19</v>
      </c>
      <c r="S3756">
        <v>34347269</v>
      </c>
      <c r="U3756" t="s">
        <v>14167</v>
      </c>
      <c r="V3756">
        <v>1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79</v>
      </c>
      <c r="AE3756" s="2">
        <v>69</v>
      </c>
      <c r="AF3756" s="2">
        <v>51</v>
      </c>
      <c r="AG3756" s="2">
        <v>83</v>
      </c>
      <c r="AH3756" s="2">
        <v>58</v>
      </c>
      <c r="AI3756" s="2">
        <v>38</v>
      </c>
      <c r="AJ3756" s="2">
        <v>33</v>
      </c>
      <c r="AK3756" s="2">
        <v>0</v>
      </c>
      <c r="AL3756" s="2">
        <v>0</v>
      </c>
      <c r="AM3756" s="2">
        <v>0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0</v>
      </c>
      <c r="AU3756" s="2">
        <v>0</v>
      </c>
      <c r="AV3756" s="2">
        <v>0</v>
      </c>
      <c r="AW3756" s="2">
        <v>0</v>
      </c>
      <c r="AX3756" s="2">
        <v>0</v>
      </c>
      <c r="AY3756" s="2">
        <v>0</v>
      </c>
      <c r="AZ3756" s="2">
        <v>0</v>
      </c>
      <c r="BA3756" s="2">
        <v>0</v>
      </c>
      <c r="BB3756" s="2">
        <v>0</v>
      </c>
      <c r="BC3756" s="2">
        <v>57</v>
      </c>
      <c r="BD3756" s="2">
        <v>3</v>
      </c>
      <c r="BE3756" s="2">
        <v>0</v>
      </c>
      <c r="BF3756" s="2">
        <v>0</v>
      </c>
      <c r="BG3756" s="2">
        <v>0</v>
      </c>
      <c r="BH3756" s="2">
        <v>0</v>
      </c>
      <c r="BI3756" s="2">
        <v>0</v>
      </c>
      <c r="BJ3756" s="2">
        <v>0</v>
      </c>
      <c r="BK3756" s="2">
        <v>0</v>
      </c>
      <c r="BL3756" s="2">
        <v>5</v>
      </c>
      <c r="BM3756" s="2">
        <v>3</v>
      </c>
      <c r="BN3756" s="2">
        <v>3</v>
      </c>
      <c r="BO3756" s="2">
        <v>3</v>
      </c>
      <c r="BP3756" s="2">
        <v>4</v>
      </c>
      <c r="BQ3756" s="2">
        <v>1</v>
      </c>
      <c r="BR3756" s="2">
        <v>1</v>
      </c>
      <c r="BS3756" s="2">
        <v>0</v>
      </c>
      <c r="BT3756" s="2">
        <v>0</v>
      </c>
      <c r="BU3756" s="2">
        <v>0</v>
      </c>
      <c r="BV3756" s="2">
        <v>0</v>
      </c>
      <c r="BW3756" s="2">
        <v>0</v>
      </c>
      <c r="BX3756" s="2">
        <v>0</v>
      </c>
      <c r="BY3756" s="2">
        <v>0</v>
      </c>
      <c r="BZ3756" s="2">
        <v>0</v>
      </c>
      <c r="CA3756" s="2">
        <v>0</v>
      </c>
      <c r="CB3756" s="2">
        <v>0</v>
      </c>
      <c r="CC3756" s="2">
        <v>0</v>
      </c>
      <c r="CD3756" s="2">
        <v>0</v>
      </c>
      <c r="CE3756" s="2">
        <v>0</v>
      </c>
      <c r="CF3756" s="2">
        <v>0</v>
      </c>
      <c r="CG3756" s="2">
        <v>0</v>
      </c>
      <c r="CH3756" s="2">
        <v>0</v>
      </c>
      <c r="CI3756" s="2">
        <v>0</v>
      </c>
      <c r="CJ3756" s="2">
        <v>0</v>
      </c>
      <c r="CK3756" s="2">
        <v>3</v>
      </c>
      <c r="CL3756" s="2">
        <v>2</v>
      </c>
    </row>
    <row r="3757" spans="1:90" x14ac:dyDescent="0.25">
      <c r="A3757" t="s">
        <v>115</v>
      </c>
      <c r="B3757">
        <v>20410</v>
      </c>
      <c r="C3757" t="s">
        <v>160</v>
      </c>
      <c r="D3757">
        <v>1</v>
      </c>
      <c r="E3757">
        <v>8</v>
      </c>
      <c r="F3757">
        <v>435491</v>
      </c>
      <c r="G3757">
        <v>35435491</v>
      </c>
      <c r="H3757" t="s">
        <v>2591</v>
      </c>
      <c r="I3757">
        <v>535</v>
      </c>
      <c r="J3757" t="s">
        <v>160</v>
      </c>
      <c r="K3757" t="s">
        <v>2592</v>
      </c>
      <c r="L3757">
        <v>1</v>
      </c>
      <c r="M3757" t="s">
        <v>160</v>
      </c>
      <c r="N3757">
        <v>13412630</v>
      </c>
      <c r="O3757" t="s">
        <v>92</v>
      </c>
      <c r="P3757" t="s">
        <v>2593</v>
      </c>
      <c r="Q3757">
        <v>1205</v>
      </c>
      <c r="R3757">
        <v>19</v>
      </c>
      <c r="S3757">
        <v>34110453</v>
      </c>
      <c r="U3757" t="s">
        <v>2594</v>
      </c>
      <c r="V3757">
        <v>1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67</v>
      </c>
      <c r="AE3757" s="2">
        <v>80</v>
      </c>
      <c r="AF3757" s="2">
        <v>76</v>
      </c>
      <c r="AG3757" s="2">
        <v>70</v>
      </c>
      <c r="AH3757" s="2">
        <v>103</v>
      </c>
      <c r="AI3757" s="2">
        <v>76</v>
      </c>
      <c r="AJ3757" s="2">
        <v>91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0</v>
      </c>
      <c r="AU3757" s="2">
        <v>0</v>
      </c>
      <c r="AV3757" s="2">
        <v>0</v>
      </c>
      <c r="AW3757" s="2">
        <v>0</v>
      </c>
      <c r="AX3757" s="2">
        <v>0</v>
      </c>
      <c r="AY3757" s="2">
        <v>0</v>
      </c>
      <c r="AZ3757" s="2">
        <v>0</v>
      </c>
      <c r="BA3757" s="2">
        <v>0</v>
      </c>
      <c r="BB3757" s="2">
        <v>0</v>
      </c>
      <c r="BC3757" s="2">
        <v>0</v>
      </c>
      <c r="BD3757" s="2">
        <v>0</v>
      </c>
      <c r="BE3757" s="2">
        <v>0</v>
      </c>
      <c r="BF3757" s="2">
        <v>0</v>
      </c>
      <c r="BG3757" s="2">
        <v>0</v>
      </c>
      <c r="BH3757" s="2">
        <v>0</v>
      </c>
      <c r="BI3757" s="2">
        <v>0</v>
      </c>
      <c r="BJ3757" s="2">
        <v>0</v>
      </c>
      <c r="BK3757" s="2">
        <v>0</v>
      </c>
      <c r="BL3757" s="2">
        <v>2</v>
      </c>
      <c r="BM3757" s="2">
        <v>3</v>
      </c>
      <c r="BN3757" s="2">
        <v>3</v>
      </c>
      <c r="BO3757" s="2">
        <v>4</v>
      </c>
      <c r="BP3757" s="2">
        <v>5</v>
      </c>
      <c r="BQ3757" s="2">
        <v>2</v>
      </c>
      <c r="BR3757" s="2">
        <v>3</v>
      </c>
      <c r="BS3757" s="2">
        <v>0</v>
      </c>
      <c r="BT3757" s="2">
        <v>0</v>
      </c>
      <c r="BU3757" s="2">
        <v>0</v>
      </c>
      <c r="BV3757" s="2">
        <v>0</v>
      </c>
      <c r="BW3757" s="2">
        <v>0</v>
      </c>
      <c r="BX3757" s="2">
        <v>0</v>
      </c>
      <c r="BY3757" s="2">
        <v>0</v>
      </c>
      <c r="BZ3757" s="2">
        <v>0</v>
      </c>
      <c r="CA3757" s="2">
        <v>0</v>
      </c>
      <c r="CB3757" s="2">
        <v>0</v>
      </c>
      <c r="CC3757" s="2">
        <v>0</v>
      </c>
      <c r="CD3757" s="2">
        <v>0</v>
      </c>
      <c r="CE3757" s="2">
        <v>0</v>
      </c>
      <c r="CF3757" s="2">
        <v>0</v>
      </c>
      <c r="CG3757" s="2">
        <v>0</v>
      </c>
      <c r="CH3757" s="2">
        <v>0</v>
      </c>
      <c r="CI3757" s="2">
        <v>0</v>
      </c>
      <c r="CJ3757" s="2">
        <v>0</v>
      </c>
      <c r="CK3757" s="2">
        <v>0</v>
      </c>
      <c r="CL3757" s="2">
        <v>0</v>
      </c>
    </row>
    <row r="3758" spans="1:90" x14ac:dyDescent="0.25">
      <c r="A3758" t="s">
        <v>115</v>
      </c>
      <c r="B3758">
        <v>20410</v>
      </c>
      <c r="C3758" t="s">
        <v>160</v>
      </c>
      <c r="D3758">
        <v>1</v>
      </c>
      <c r="E3758">
        <v>8</v>
      </c>
      <c r="F3758">
        <v>21283</v>
      </c>
      <c r="G3758">
        <v>35021283</v>
      </c>
      <c r="H3758" t="s">
        <v>13633</v>
      </c>
      <c r="I3758">
        <v>266</v>
      </c>
      <c r="J3758" t="s">
        <v>938</v>
      </c>
      <c r="K3758" t="s">
        <v>12307</v>
      </c>
      <c r="L3758">
        <v>1</v>
      </c>
      <c r="M3758" t="s">
        <v>938</v>
      </c>
      <c r="N3758">
        <v>13515000</v>
      </c>
      <c r="O3758" t="s">
        <v>102</v>
      </c>
      <c r="P3758" t="s">
        <v>13634</v>
      </c>
      <c r="Q3758">
        <v>79</v>
      </c>
      <c r="R3758">
        <v>19</v>
      </c>
      <c r="S3758">
        <v>34861028</v>
      </c>
      <c r="T3758">
        <v>34861196</v>
      </c>
      <c r="U3758" t="s">
        <v>13635</v>
      </c>
      <c r="V3758">
        <v>1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41</v>
      </c>
      <c r="AE3758" s="2">
        <v>43</v>
      </c>
      <c r="AF3758" s="2">
        <v>40</v>
      </c>
      <c r="AG3758" s="2">
        <v>42</v>
      </c>
      <c r="AH3758" s="2">
        <v>137</v>
      </c>
      <c r="AI3758" s="2">
        <v>118</v>
      </c>
      <c r="AJ3758" s="2">
        <v>114</v>
      </c>
      <c r="AK3758" s="2">
        <v>0</v>
      </c>
      <c r="AL3758" s="2">
        <v>0</v>
      </c>
      <c r="AM3758" s="2">
        <v>0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0</v>
      </c>
      <c r="AU3758" s="2">
        <v>0</v>
      </c>
      <c r="AV3758" s="2">
        <v>0</v>
      </c>
      <c r="AW3758" s="2">
        <v>0</v>
      </c>
      <c r="AX3758" s="2">
        <v>0</v>
      </c>
      <c r="AY3758" s="2">
        <v>0</v>
      </c>
      <c r="AZ3758" s="2">
        <v>0</v>
      </c>
      <c r="BA3758" s="2">
        <v>0</v>
      </c>
      <c r="BB3758" s="2">
        <v>0</v>
      </c>
      <c r="BC3758" s="2">
        <v>74</v>
      </c>
      <c r="BD3758" s="2">
        <v>0</v>
      </c>
      <c r="BE3758" s="2">
        <v>0</v>
      </c>
      <c r="BF3758" s="2">
        <v>0</v>
      </c>
      <c r="BG3758" s="2">
        <v>0</v>
      </c>
      <c r="BH3758" s="2">
        <v>0</v>
      </c>
      <c r="BI3758" s="2">
        <v>0</v>
      </c>
      <c r="BJ3758" s="2">
        <v>0</v>
      </c>
      <c r="BK3758" s="2">
        <v>0</v>
      </c>
      <c r="BL3758" s="2">
        <v>2</v>
      </c>
      <c r="BM3758" s="2">
        <v>3</v>
      </c>
      <c r="BN3758" s="2">
        <v>2</v>
      </c>
      <c r="BO3758" s="2">
        <v>3</v>
      </c>
      <c r="BP3758" s="2">
        <v>5</v>
      </c>
      <c r="BQ3758" s="2">
        <v>5</v>
      </c>
      <c r="BR3758" s="2">
        <v>5</v>
      </c>
      <c r="BS3758" s="2">
        <v>0</v>
      </c>
      <c r="BT3758" s="2">
        <v>0</v>
      </c>
      <c r="BU3758" s="2">
        <v>0</v>
      </c>
      <c r="BV3758" s="2">
        <v>0</v>
      </c>
      <c r="BW3758" s="2">
        <v>0</v>
      </c>
      <c r="BX3758" s="2">
        <v>0</v>
      </c>
      <c r="BY3758" s="2">
        <v>0</v>
      </c>
      <c r="BZ3758" s="2">
        <v>0</v>
      </c>
      <c r="CA3758" s="2">
        <v>0</v>
      </c>
      <c r="CB3758" s="2">
        <v>0</v>
      </c>
      <c r="CC3758" s="2">
        <v>0</v>
      </c>
      <c r="CD3758" s="2">
        <v>0</v>
      </c>
      <c r="CE3758" s="2">
        <v>0</v>
      </c>
      <c r="CF3758" s="2">
        <v>0</v>
      </c>
      <c r="CG3758" s="2">
        <v>0</v>
      </c>
      <c r="CH3758" s="2">
        <v>0</v>
      </c>
      <c r="CI3758" s="2">
        <v>0</v>
      </c>
      <c r="CJ3758" s="2">
        <v>0</v>
      </c>
      <c r="CK3758" s="2">
        <v>6</v>
      </c>
      <c r="CL3758" s="2">
        <v>0</v>
      </c>
    </row>
    <row r="3759" spans="1:90" x14ac:dyDescent="0.25">
      <c r="A3759" t="s">
        <v>115</v>
      </c>
      <c r="B3759">
        <v>20410</v>
      </c>
      <c r="C3759" t="s">
        <v>160</v>
      </c>
      <c r="D3759">
        <v>1</v>
      </c>
      <c r="E3759">
        <v>8</v>
      </c>
      <c r="F3759">
        <v>920794</v>
      </c>
      <c r="G3759">
        <v>35920794</v>
      </c>
      <c r="H3759" t="s">
        <v>19356</v>
      </c>
      <c r="I3759">
        <v>535</v>
      </c>
      <c r="J3759" t="s">
        <v>160</v>
      </c>
      <c r="K3759" t="s">
        <v>17414</v>
      </c>
      <c r="L3759">
        <v>1</v>
      </c>
      <c r="M3759" t="s">
        <v>160</v>
      </c>
      <c r="N3759">
        <v>13423480</v>
      </c>
      <c r="O3759" t="s">
        <v>102</v>
      </c>
      <c r="P3759" t="s">
        <v>19357</v>
      </c>
      <c r="Q3759">
        <v>401</v>
      </c>
      <c r="R3759">
        <v>19</v>
      </c>
      <c r="S3759">
        <v>34240211</v>
      </c>
      <c r="T3759">
        <v>34241050</v>
      </c>
      <c r="U3759" t="s">
        <v>19358</v>
      </c>
      <c r="V3759">
        <v>1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90</v>
      </c>
      <c r="AE3759" s="2">
        <v>65</v>
      </c>
      <c r="AF3759" s="2">
        <v>97</v>
      </c>
      <c r="AG3759" s="2">
        <v>110</v>
      </c>
      <c r="AH3759" s="2">
        <v>108</v>
      </c>
      <c r="AI3759" s="2">
        <v>105</v>
      </c>
      <c r="AJ3759" s="2">
        <v>91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0</v>
      </c>
      <c r="AU3759" s="2">
        <v>0</v>
      </c>
      <c r="AV3759" s="2">
        <v>0</v>
      </c>
      <c r="AW3759" s="2">
        <v>0</v>
      </c>
      <c r="AX3759" s="2">
        <v>0</v>
      </c>
      <c r="AY3759" s="2">
        <v>0</v>
      </c>
      <c r="AZ3759" s="2">
        <v>0</v>
      </c>
      <c r="BA3759" s="2">
        <v>0</v>
      </c>
      <c r="BB3759" s="2">
        <v>0</v>
      </c>
      <c r="BC3759" s="2">
        <v>49</v>
      </c>
      <c r="BD3759" s="2">
        <v>0</v>
      </c>
      <c r="BE3759" s="2">
        <v>0</v>
      </c>
      <c r="BF3759" s="2">
        <v>0</v>
      </c>
      <c r="BG3759" s="2">
        <v>0</v>
      </c>
      <c r="BH3759" s="2">
        <v>0</v>
      </c>
      <c r="BI3759" s="2">
        <v>0</v>
      </c>
      <c r="BJ3759" s="2">
        <v>0</v>
      </c>
      <c r="BK3759" s="2">
        <v>0</v>
      </c>
      <c r="BL3759" s="2">
        <v>5</v>
      </c>
      <c r="BM3759" s="2">
        <v>2</v>
      </c>
      <c r="BN3759" s="2">
        <v>4</v>
      </c>
      <c r="BO3759" s="2">
        <v>3</v>
      </c>
      <c r="BP3759" s="2">
        <v>4</v>
      </c>
      <c r="BQ3759" s="2">
        <v>3</v>
      </c>
      <c r="BR3759" s="2">
        <v>3</v>
      </c>
      <c r="BS3759" s="2">
        <v>0</v>
      </c>
      <c r="BT3759" s="2">
        <v>0</v>
      </c>
      <c r="BU3759" s="2">
        <v>0</v>
      </c>
      <c r="BV3759" s="2">
        <v>0</v>
      </c>
      <c r="BW3759" s="2">
        <v>0</v>
      </c>
      <c r="BX3759" s="2">
        <v>0</v>
      </c>
      <c r="BY3759" s="2">
        <v>0</v>
      </c>
      <c r="BZ3759" s="2">
        <v>0</v>
      </c>
      <c r="CA3759" s="2">
        <v>0</v>
      </c>
      <c r="CB3759" s="2">
        <v>0</v>
      </c>
      <c r="CC3759" s="2">
        <v>0</v>
      </c>
      <c r="CD3759" s="2">
        <v>0</v>
      </c>
      <c r="CE3759" s="2">
        <v>0</v>
      </c>
      <c r="CF3759" s="2">
        <v>0</v>
      </c>
      <c r="CG3759" s="2">
        <v>0</v>
      </c>
      <c r="CH3759" s="2">
        <v>0</v>
      </c>
      <c r="CI3759" s="2">
        <v>0</v>
      </c>
      <c r="CJ3759" s="2">
        <v>0</v>
      </c>
      <c r="CK3759" s="2">
        <v>2</v>
      </c>
      <c r="CL3759" s="2">
        <v>0</v>
      </c>
    </row>
    <row r="3760" spans="1:90" x14ac:dyDescent="0.25">
      <c r="A3760" t="s">
        <v>115</v>
      </c>
      <c r="B3760">
        <v>20410</v>
      </c>
      <c r="C3760" t="s">
        <v>160</v>
      </c>
      <c r="D3760">
        <v>1</v>
      </c>
      <c r="E3760">
        <v>8</v>
      </c>
      <c r="F3760">
        <v>20837</v>
      </c>
      <c r="G3760">
        <v>35020837</v>
      </c>
      <c r="H3760" t="s">
        <v>7405</v>
      </c>
      <c r="I3760">
        <v>535</v>
      </c>
      <c r="J3760" t="s">
        <v>160</v>
      </c>
      <c r="K3760" t="s">
        <v>903</v>
      </c>
      <c r="L3760">
        <v>7</v>
      </c>
      <c r="M3760" t="s">
        <v>7406</v>
      </c>
      <c r="N3760">
        <v>13411083</v>
      </c>
      <c r="O3760" t="s">
        <v>92</v>
      </c>
      <c r="P3760" t="s">
        <v>7407</v>
      </c>
      <c r="Q3760">
        <v>1054</v>
      </c>
      <c r="R3760">
        <v>19</v>
      </c>
      <c r="S3760">
        <v>34255556</v>
      </c>
      <c r="T3760">
        <v>34255648</v>
      </c>
      <c r="U3760" t="s">
        <v>7408</v>
      </c>
      <c r="V3760">
        <v>1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175</v>
      </c>
      <c r="AE3760" s="2">
        <v>185</v>
      </c>
      <c r="AF3760" s="2">
        <v>177</v>
      </c>
      <c r="AG3760" s="2">
        <v>180</v>
      </c>
      <c r="AH3760" s="2">
        <v>206</v>
      </c>
      <c r="AI3760" s="2">
        <v>134</v>
      </c>
      <c r="AJ3760" s="2">
        <v>138</v>
      </c>
      <c r="AK3760" s="2">
        <v>0</v>
      </c>
      <c r="AL3760" s="2">
        <v>0</v>
      </c>
      <c r="AM3760" s="2">
        <v>0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0</v>
      </c>
      <c r="AU3760" s="2">
        <v>0</v>
      </c>
      <c r="AV3760" s="2">
        <v>0</v>
      </c>
      <c r="AW3760" s="2">
        <v>0</v>
      </c>
      <c r="AX3760" s="2">
        <v>0</v>
      </c>
      <c r="AY3760" s="2">
        <v>0</v>
      </c>
      <c r="AZ3760" s="2">
        <v>0</v>
      </c>
      <c r="BA3760" s="2">
        <v>0</v>
      </c>
      <c r="BB3760" s="2">
        <v>0</v>
      </c>
      <c r="BC3760" s="2">
        <v>213</v>
      </c>
      <c r="BD3760" s="2">
        <v>5</v>
      </c>
      <c r="BE3760" s="2">
        <v>0</v>
      </c>
      <c r="BF3760" s="2">
        <v>0</v>
      </c>
      <c r="BG3760" s="2">
        <v>0</v>
      </c>
      <c r="BH3760" s="2">
        <v>0</v>
      </c>
      <c r="BI3760" s="2">
        <v>0</v>
      </c>
      <c r="BJ3760" s="2">
        <v>0</v>
      </c>
      <c r="BK3760" s="2">
        <v>0</v>
      </c>
      <c r="BL3760" s="2">
        <v>6</v>
      </c>
      <c r="BM3760" s="2">
        <v>9</v>
      </c>
      <c r="BN3760" s="2">
        <v>6</v>
      </c>
      <c r="BO3760" s="2">
        <v>7</v>
      </c>
      <c r="BP3760" s="2">
        <v>7</v>
      </c>
      <c r="BQ3760" s="2">
        <v>4</v>
      </c>
      <c r="BR3760" s="2">
        <v>6</v>
      </c>
      <c r="BS3760" s="2">
        <v>0</v>
      </c>
      <c r="BT3760" s="2">
        <v>0</v>
      </c>
      <c r="BU3760" s="2">
        <v>0</v>
      </c>
      <c r="BV3760" s="2">
        <v>0</v>
      </c>
      <c r="BW3760" s="2">
        <v>0</v>
      </c>
      <c r="BX3760" s="2">
        <v>0</v>
      </c>
      <c r="BY3760" s="2">
        <v>0</v>
      </c>
      <c r="BZ3760" s="2">
        <v>0</v>
      </c>
      <c r="CA3760" s="2">
        <v>0</v>
      </c>
      <c r="CB3760" s="2">
        <v>0</v>
      </c>
      <c r="CC3760" s="2">
        <v>0</v>
      </c>
      <c r="CD3760" s="2">
        <v>0</v>
      </c>
      <c r="CE3760" s="2">
        <v>0</v>
      </c>
      <c r="CF3760" s="2">
        <v>0</v>
      </c>
      <c r="CG3760" s="2">
        <v>0</v>
      </c>
      <c r="CH3760" s="2">
        <v>0</v>
      </c>
      <c r="CI3760" s="2">
        <v>0</v>
      </c>
      <c r="CJ3760" s="2">
        <v>0</v>
      </c>
      <c r="CK3760" s="2">
        <v>13</v>
      </c>
      <c r="CL3760" s="2">
        <v>2</v>
      </c>
    </row>
    <row r="3761" spans="1:90" x14ac:dyDescent="0.25">
      <c r="A3761" t="s">
        <v>115</v>
      </c>
      <c r="B3761">
        <v>20410</v>
      </c>
      <c r="C3761" t="s">
        <v>160</v>
      </c>
      <c r="D3761">
        <v>1</v>
      </c>
      <c r="E3761">
        <v>3</v>
      </c>
      <c r="F3761">
        <v>980171</v>
      </c>
      <c r="G3761">
        <v>35980171</v>
      </c>
      <c r="H3761" t="s">
        <v>18772</v>
      </c>
      <c r="I3761">
        <v>535</v>
      </c>
      <c r="J3761" t="s">
        <v>160</v>
      </c>
      <c r="K3761" t="s">
        <v>91</v>
      </c>
      <c r="L3761">
        <v>1</v>
      </c>
      <c r="M3761" t="s">
        <v>160</v>
      </c>
      <c r="N3761">
        <v>13400180</v>
      </c>
      <c r="O3761" t="s">
        <v>92</v>
      </c>
      <c r="P3761" t="s">
        <v>95</v>
      </c>
      <c r="Q3761">
        <v>272</v>
      </c>
      <c r="R3761">
        <v>19</v>
      </c>
      <c r="S3761">
        <v>34220095</v>
      </c>
      <c r="T3761">
        <v>34220096</v>
      </c>
      <c r="U3761" t="s">
        <v>18773</v>
      </c>
      <c r="V3761">
        <v>1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693</v>
      </c>
      <c r="AT3761" s="2">
        <v>0</v>
      </c>
      <c r="AU3761" s="2">
        <v>0</v>
      </c>
      <c r="AV3761" s="2">
        <v>1827</v>
      </c>
      <c r="AW3761" s="2">
        <v>0</v>
      </c>
      <c r="AX3761" s="2">
        <v>0</v>
      </c>
      <c r="AY3761" s="2">
        <v>0</v>
      </c>
      <c r="AZ3761" s="2">
        <v>0</v>
      </c>
      <c r="BA3761" s="2">
        <v>0</v>
      </c>
      <c r="BB3761" s="2">
        <v>0</v>
      </c>
      <c r="BC3761" s="2">
        <v>0</v>
      </c>
      <c r="BD3761" s="2">
        <v>0</v>
      </c>
      <c r="BE3761" s="2">
        <v>0</v>
      </c>
      <c r="BF3761" s="2">
        <v>0</v>
      </c>
      <c r="BG3761" s="2">
        <v>0</v>
      </c>
      <c r="BH3761" s="2">
        <v>0</v>
      </c>
      <c r="BI3761" s="2">
        <v>0</v>
      </c>
      <c r="BJ3761" s="2">
        <v>0</v>
      </c>
      <c r="BK3761" s="2">
        <v>0</v>
      </c>
      <c r="BL3761" s="2">
        <v>0</v>
      </c>
      <c r="BM3761" s="2">
        <v>0</v>
      </c>
      <c r="BN3761" s="2">
        <v>0</v>
      </c>
      <c r="BO3761" s="2">
        <v>0</v>
      </c>
      <c r="BP3761" s="2">
        <v>0</v>
      </c>
      <c r="BQ3761" s="2">
        <v>0</v>
      </c>
      <c r="BR3761" s="2">
        <v>0</v>
      </c>
      <c r="BS3761" s="2">
        <v>0</v>
      </c>
      <c r="BT3761" s="2">
        <v>0</v>
      </c>
      <c r="BU3761" s="2">
        <v>0</v>
      </c>
      <c r="BV3761" s="2">
        <v>0</v>
      </c>
      <c r="BW3761" s="2">
        <v>0</v>
      </c>
      <c r="BX3761" s="2">
        <v>0</v>
      </c>
      <c r="BY3761" s="2">
        <v>0</v>
      </c>
      <c r="BZ3761" s="2">
        <v>0</v>
      </c>
      <c r="CA3761" s="2">
        <v>4</v>
      </c>
      <c r="CB3761" s="2">
        <v>0</v>
      </c>
      <c r="CC3761" s="2">
        <v>0</v>
      </c>
      <c r="CD3761" s="2">
        <v>8</v>
      </c>
      <c r="CE3761" s="2">
        <v>0</v>
      </c>
      <c r="CF3761" s="2">
        <v>0</v>
      </c>
      <c r="CG3761" s="2">
        <v>0</v>
      </c>
      <c r="CH3761" s="2">
        <v>0</v>
      </c>
      <c r="CI3761" s="2">
        <v>0</v>
      </c>
      <c r="CJ3761" s="2">
        <v>0</v>
      </c>
      <c r="CK3761" s="2">
        <v>0</v>
      </c>
      <c r="CL3761" s="2">
        <v>0</v>
      </c>
    </row>
    <row r="3762" spans="1:90" x14ac:dyDescent="0.25">
      <c r="A3762" t="s">
        <v>115</v>
      </c>
      <c r="B3762">
        <v>20410</v>
      </c>
      <c r="C3762" t="s">
        <v>160</v>
      </c>
      <c r="D3762">
        <v>2</v>
      </c>
      <c r="E3762">
        <v>6</v>
      </c>
      <c r="F3762">
        <v>460357</v>
      </c>
      <c r="G3762">
        <v>35460357</v>
      </c>
      <c r="H3762" t="s">
        <v>17858</v>
      </c>
      <c r="I3762">
        <v>535</v>
      </c>
      <c r="J3762" t="s">
        <v>160</v>
      </c>
      <c r="K3762" t="s">
        <v>11609</v>
      </c>
      <c r="L3762">
        <v>1</v>
      </c>
      <c r="M3762" t="s">
        <v>160</v>
      </c>
      <c r="N3762">
        <v>13416250</v>
      </c>
      <c r="O3762" t="s">
        <v>92</v>
      </c>
      <c r="P3762" t="s">
        <v>17859</v>
      </c>
      <c r="Q3762">
        <v>429</v>
      </c>
      <c r="R3762">
        <v>19</v>
      </c>
      <c r="S3762">
        <v>34223222</v>
      </c>
      <c r="U3762" t="s">
        <v>7119</v>
      </c>
      <c r="V3762">
        <v>1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0</v>
      </c>
      <c r="AU3762" s="2">
        <v>0</v>
      </c>
      <c r="AV3762" s="2">
        <v>0</v>
      </c>
      <c r="AW3762" s="2">
        <v>0</v>
      </c>
      <c r="AX3762" s="2">
        <v>0</v>
      </c>
      <c r="AY3762" s="2">
        <v>0</v>
      </c>
      <c r="AZ3762" s="2">
        <v>0</v>
      </c>
      <c r="BA3762" s="2">
        <v>0</v>
      </c>
      <c r="BB3762" s="2">
        <v>0</v>
      </c>
      <c r="BC3762" s="2">
        <v>347</v>
      </c>
      <c r="BD3762" s="2">
        <v>0</v>
      </c>
      <c r="BE3762" s="2">
        <v>0</v>
      </c>
      <c r="BF3762" s="2">
        <v>0</v>
      </c>
      <c r="BG3762" s="2">
        <v>0</v>
      </c>
      <c r="BH3762" s="2">
        <v>0</v>
      </c>
      <c r="BI3762" s="2">
        <v>0</v>
      </c>
      <c r="BJ3762" s="2">
        <v>0</v>
      </c>
      <c r="BK3762" s="2">
        <v>0</v>
      </c>
      <c r="BL3762" s="2">
        <v>0</v>
      </c>
      <c r="BM3762" s="2">
        <v>0</v>
      </c>
      <c r="BN3762" s="2">
        <v>0</v>
      </c>
      <c r="BO3762" s="2">
        <v>0</v>
      </c>
      <c r="BP3762" s="2">
        <v>0</v>
      </c>
      <c r="BQ3762" s="2">
        <v>0</v>
      </c>
      <c r="BR3762" s="2">
        <v>0</v>
      </c>
      <c r="BS3762" s="2">
        <v>0</v>
      </c>
      <c r="BT3762" s="2">
        <v>0</v>
      </c>
      <c r="BU3762" s="2">
        <v>0</v>
      </c>
      <c r="BV3762" s="2">
        <v>0</v>
      </c>
      <c r="BW3762" s="2">
        <v>0</v>
      </c>
      <c r="BX3762" s="2">
        <v>0</v>
      </c>
      <c r="BY3762" s="2">
        <v>0</v>
      </c>
      <c r="BZ3762" s="2">
        <v>0</v>
      </c>
      <c r="CA3762" s="2">
        <v>0</v>
      </c>
      <c r="CB3762" s="2">
        <v>0</v>
      </c>
      <c r="CC3762" s="2">
        <v>0</v>
      </c>
      <c r="CD3762" s="2">
        <v>0</v>
      </c>
      <c r="CE3762" s="2">
        <v>0</v>
      </c>
      <c r="CF3762" s="2">
        <v>0</v>
      </c>
      <c r="CG3762" s="2">
        <v>0</v>
      </c>
      <c r="CH3762" s="2">
        <v>0</v>
      </c>
      <c r="CI3762" s="2">
        <v>0</v>
      </c>
      <c r="CJ3762" s="2">
        <v>0</v>
      </c>
      <c r="CK3762" s="2">
        <v>17</v>
      </c>
      <c r="CL3762" s="2">
        <v>0</v>
      </c>
    </row>
    <row r="3763" spans="1:90" x14ac:dyDescent="0.25">
      <c r="A3763" t="s">
        <v>115</v>
      </c>
      <c r="B3763">
        <v>20410</v>
      </c>
      <c r="C3763" t="s">
        <v>160</v>
      </c>
      <c r="D3763">
        <v>2</v>
      </c>
      <c r="E3763">
        <v>34</v>
      </c>
      <c r="F3763">
        <v>295486</v>
      </c>
      <c r="G3763">
        <v>35295486</v>
      </c>
      <c r="H3763" t="s">
        <v>17168</v>
      </c>
      <c r="I3763">
        <v>535</v>
      </c>
      <c r="J3763" t="s">
        <v>160</v>
      </c>
      <c r="K3763" t="s">
        <v>4085</v>
      </c>
      <c r="L3763">
        <v>1</v>
      </c>
      <c r="M3763" t="s">
        <v>160</v>
      </c>
      <c r="N3763">
        <v>13400970</v>
      </c>
      <c r="O3763" t="s">
        <v>15093</v>
      </c>
      <c r="P3763" t="s">
        <v>17169</v>
      </c>
      <c r="Q3763" t="s">
        <v>127</v>
      </c>
      <c r="R3763">
        <v>19</v>
      </c>
      <c r="S3763">
        <v>33021886</v>
      </c>
      <c r="T3763">
        <v>33021888</v>
      </c>
      <c r="U3763" t="s">
        <v>6081</v>
      </c>
      <c r="V3763">
        <v>1</v>
      </c>
      <c r="W3763" s="2">
        <v>0</v>
      </c>
      <c r="X3763" s="2">
        <v>0</v>
      </c>
      <c r="Y3763" s="2">
        <v>0</v>
      </c>
      <c r="Z3763" s="2">
        <v>1</v>
      </c>
      <c r="AA3763" s="2">
        <v>0</v>
      </c>
      <c r="AB3763" s="2">
        <v>2</v>
      </c>
      <c r="AC3763" s="2">
        <v>4</v>
      </c>
      <c r="AD3763" s="2">
        <v>7</v>
      </c>
      <c r="AE3763" s="2">
        <v>4</v>
      </c>
      <c r="AF3763" s="2">
        <v>8</v>
      </c>
      <c r="AG3763" s="2">
        <v>17</v>
      </c>
      <c r="AH3763" s="2">
        <v>0</v>
      </c>
      <c r="AI3763" s="2">
        <v>0</v>
      </c>
      <c r="AJ3763" s="2">
        <v>0</v>
      </c>
      <c r="AK3763" s="2">
        <v>0</v>
      </c>
      <c r="AL3763" s="2">
        <v>16</v>
      </c>
      <c r="AM3763" s="2">
        <v>0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0</v>
      </c>
      <c r="AU3763" s="2">
        <v>0</v>
      </c>
      <c r="AV3763" s="2">
        <v>0</v>
      </c>
      <c r="AW3763" s="2">
        <v>0</v>
      </c>
      <c r="AX3763" s="2">
        <v>0</v>
      </c>
      <c r="AY3763" s="2">
        <v>0</v>
      </c>
      <c r="AZ3763" s="2">
        <v>0</v>
      </c>
      <c r="BA3763" s="2">
        <v>0</v>
      </c>
      <c r="BB3763" s="2">
        <v>0</v>
      </c>
      <c r="BC3763" s="2">
        <v>0</v>
      </c>
      <c r="BD3763" s="2">
        <v>0</v>
      </c>
      <c r="BE3763" s="2">
        <v>0</v>
      </c>
      <c r="BF3763" s="2">
        <v>0</v>
      </c>
      <c r="BG3763" s="2">
        <v>0</v>
      </c>
      <c r="BH3763" s="2">
        <v>1</v>
      </c>
      <c r="BI3763" s="2">
        <v>0</v>
      </c>
      <c r="BJ3763" s="2">
        <v>1</v>
      </c>
      <c r="BK3763" s="2">
        <v>1</v>
      </c>
      <c r="BL3763" s="2">
        <v>2</v>
      </c>
      <c r="BM3763" s="2">
        <v>1</v>
      </c>
      <c r="BN3763" s="2">
        <v>1</v>
      </c>
      <c r="BO3763" s="2">
        <v>2</v>
      </c>
      <c r="BP3763" s="2">
        <v>0</v>
      </c>
      <c r="BQ3763" s="2">
        <v>0</v>
      </c>
      <c r="BR3763" s="2">
        <v>0</v>
      </c>
      <c r="BS3763" s="2">
        <v>0</v>
      </c>
      <c r="BT3763" s="2">
        <v>2</v>
      </c>
      <c r="BU3763" s="2">
        <v>0</v>
      </c>
      <c r="BV3763" s="2">
        <v>0</v>
      </c>
      <c r="BW3763" s="2">
        <v>0</v>
      </c>
      <c r="BX3763" s="2">
        <v>0</v>
      </c>
      <c r="BY3763" s="2">
        <v>0</v>
      </c>
      <c r="BZ3763" s="2">
        <v>0</v>
      </c>
      <c r="CA3763" s="2">
        <v>0</v>
      </c>
      <c r="CB3763" s="2">
        <v>0</v>
      </c>
      <c r="CC3763" s="2">
        <v>0</v>
      </c>
      <c r="CD3763" s="2">
        <v>0</v>
      </c>
      <c r="CE3763" s="2">
        <v>0</v>
      </c>
      <c r="CF3763" s="2">
        <v>0</v>
      </c>
      <c r="CG3763" s="2">
        <v>0</v>
      </c>
      <c r="CH3763" s="2">
        <v>0</v>
      </c>
      <c r="CI3763" s="2">
        <v>0</v>
      </c>
      <c r="CJ3763" s="2">
        <v>0</v>
      </c>
      <c r="CK3763" s="2">
        <v>0</v>
      </c>
      <c r="CL3763" s="2">
        <v>0</v>
      </c>
    </row>
    <row r="3764" spans="1:90" x14ac:dyDescent="0.25">
      <c r="A3764" t="s">
        <v>115</v>
      </c>
      <c r="B3764">
        <v>20410</v>
      </c>
      <c r="C3764" t="s">
        <v>160</v>
      </c>
      <c r="D3764">
        <v>2</v>
      </c>
      <c r="E3764">
        <v>15</v>
      </c>
      <c r="F3764">
        <v>459628</v>
      </c>
      <c r="G3764">
        <v>35459628</v>
      </c>
      <c r="H3764" t="s">
        <v>8275</v>
      </c>
      <c r="I3764">
        <v>535</v>
      </c>
      <c r="J3764" t="s">
        <v>160</v>
      </c>
      <c r="K3764" t="s">
        <v>7490</v>
      </c>
      <c r="L3764">
        <v>1</v>
      </c>
      <c r="M3764" t="s">
        <v>160</v>
      </c>
      <c r="N3764">
        <v>13414020</v>
      </c>
      <c r="O3764" t="s">
        <v>7010</v>
      </c>
      <c r="P3764" t="s">
        <v>8276</v>
      </c>
      <c r="Q3764" t="s">
        <v>127</v>
      </c>
      <c r="R3764">
        <v>19</v>
      </c>
      <c r="S3764">
        <v>34210827</v>
      </c>
      <c r="T3764">
        <v>34211022</v>
      </c>
      <c r="U3764" t="s">
        <v>8277</v>
      </c>
      <c r="V3764">
        <v>1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0</v>
      </c>
      <c r="AN3764" s="2">
        <v>0</v>
      </c>
      <c r="AO3764" s="2">
        <v>3</v>
      </c>
      <c r="AP3764" s="2">
        <v>0</v>
      </c>
      <c r="AQ3764" s="2">
        <v>0</v>
      </c>
      <c r="AR3764" s="2">
        <v>14</v>
      </c>
      <c r="AS3764" s="2">
        <v>0</v>
      </c>
      <c r="AT3764" s="2">
        <v>0</v>
      </c>
      <c r="AU3764" s="2">
        <v>0</v>
      </c>
      <c r="AV3764" s="2">
        <v>0</v>
      </c>
      <c r="AW3764" s="2">
        <v>0</v>
      </c>
      <c r="AX3764" s="2">
        <v>0</v>
      </c>
      <c r="AY3764" s="2">
        <v>0</v>
      </c>
      <c r="AZ3764" s="2">
        <v>0</v>
      </c>
      <c r="BA3764" s="2">
        <v>0</v>
      </c>
      <c r="BB3764" s="2">
        <v>0</v>
      </c>
      <c r="BC3764" s="2">
        <v>0</v>
      </c>
      <c r="BD3764" s="2">
        <v>0</v>
      </c>
      <c r="BE3764" s="2">
        <v>0</v>
      </c>
      <c r="BF3764" s="2">
        <v>0</v>
      </c>
      <c r="BG3764" s="2">
        <v>0</v>
      </c>
      <c r="BH3764" s="2">
        <v>0</v>
      </c>
      <c r="BI3764" s="2">
        <v>0</v>
      </c>
      <c r="BJ3764" s="2">
        <v>0</v>
      </c>
      <c r="BK3764" s="2">
        <v>0</v>
      </c>
      <c r="BL3764" s="2">
        <v>0</v>
      </c>
      <c r="BM3764" s="2">
        <v>0</v>
      </c>
      <c r="BN3764" s="2">
        <v>0</v>
      </c>
      <c r="BO3764" s="2">
        <v>0</v>
      </c>
      <c r="BP3764" s="2">
        <v>0</v>
      </c>
      <c r="BQ3764" s="2">
        <v>0</v>
      </c>
      <c r="BR3764" s="2">
        <v>0</v>
      </c>
      <c r="BS3764" s="2">
        <v>0</v>
      </c>
      <c r="BT3764" s="2">
        <v>0</v>
      </c>
      <c r="BU3764" s="2">
        <v>0</v>
      </c>
      <c r="BV3764" s="2">
        <v>0</v>
      </c>
      <c r="BW3764" s="2">
        <v>1</v>
      </c>
      <c r="BX3764" s="2">
        <v>0</v>
      </c>
      <c r="BY3764" s="2">
        <v>0</v>
      </c>
      <c r="BZ3764" s="2">
        <v>1</v>
      </c>
      <c r="CA3764" s="2">
        <v>0</v>
      </c>
      <c r="CB3764" s="2">
        <v>0</v>
      </c>
      <c r="CC3764" s="2">
        <v>0</v>
      </c>
      <c r="CD3764" s="2">
        <v>0</v>
      </c>
      <c r="CE3764" s="2">
        <v>0</v>
      </c>
      <c r="CF3764" s="2">
        <v>0</v>
      </c>
      <c r="CG3764" s="2">
        <v>0</v>
      </c>
      <c r="CH3764" s="2">
        <v>0</v>
      </c>
      <c r="CI3764" s="2">
        <v>0</v>
      </c>
      <c r="CJ3764" s="2">
        <v>0</v>
      </c>
      <c r="CK3764" s="2">
        <v>0</v>
      </c>
      <c r="CL3764" s="2">
        <v>0</v>
      </c>
    </row>
    <row r="3765" spans="1:90" x14ac:dyDescent="0.25">
      <c r="A3765" t="s">
        <v>115</v>
      </c>
      <c r="B3765">
        <v>20410</v>
      </c>
      <c r="C3765" t="s">
        <v>160</v>
      </c>
      <c r="D3765">
        <v>2</v>
      </c>
      <c r="E3765">
        <v>15</v>
      </c>
      <c r="F3765">
        <v>454047</v>
      </c>
      <c r="G3765">
        <v>35454047</v>
      </c>
      <c r="H3765" t="s">
        <v>5840</v>
      </c>
      <c r="I3765">
        <v>535</v>
      </c>
      <c r="J3765" t="s">
        <v>160</v>
      </c>
      <c r="K3765" t="s">
        <v>91</v>
      </c>
      <c r="L3765">
        <v>1</v>
      </c>
      <c r="M3765" t="s">
        <v>160</v>
      </c>
      <c r="N3765">
        <v>13400330</v>
      </c>
      <c r="O3765" t="s">
        <v>92</v>
      </c>
      <c r="P3765" t="s">
        <v>1855</v>
      </c>
      <c r="Q3765">
        <v>260</v>
      </c>
      <c r="R3765">
        <v>19</v>
      </c>
      <c r="S3765">
        <v>34023068</v>
      </c>
      <c r="U3765" t="s">
        <v>19834</v>
      </c>
      <c r="V3765">
        <v>1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2</v>
      </c>
      <c r="AP3765" s="2">
        <v>0</v>
      </c>
      <c r="AQ3765" s="2">
        <v>0</v>
      </c>
      <c r="AR3765" s="2">
        <v>13</v>
      </c>
      <c r="AS3765" s="2">
        <v>0</v>
      </c>
      <c r="AT3765" s="2">
        <v>0</v>
      </c>
      <c r="AU3765" s="2">
        <v>9</v>
      </c>
      <c r="AV3765" s="2">
        <v>0</v>
      </c>
      <c r="AW3765" s="2">
        <v>0</v>
      </c>
      <c r="AX3765" s="2">
        <v>0</v>
      </c>
      <c r="AY3765" s="2">
        <v>0</v>
      </c>
      <c r="AZ3765" s="2">
        <v>0</v>
      </c>
      <c r="BA3765" s="2">
        <v>0</v>
      </c>
      <c r="BB3765" s="2">
        <v>0</v>
      </c>
      <c r="BC3765" s="2">
        <v>0</v>
      </c>
      <c r="BD3765" s="2">
        <v>0</v>
      </c>
      <c r="BE3765" s="2">
        <v>0</v>
      </c>
      <c r="BF3765" s="2">
        <v>0</v>
      </c>
      <c r="BG3765" s="2">
        <v>0</v>
      </c>
      <c r="BH3765" s="2">
        <v>0</v>
      </c>
      <c r="BI3765" s="2">
        <v>0</v>
      </c>
      <c r="BJ3765" s="2">
        <v>0</v>
      </c>
      <c r="BK3765" s="2">
        <v>0</v>
      </c>
      <c r="BL3765" s="2">
        <v>0</v>
      </c>
      <c r="BM3765" s="2">
        <v>0</v>
      </c>
      <c r="BN3765" s="2">
        <v>0</v>
      </c>
      <c r="BO3765" s="2">
        <v>0</v>
      </c>
      <c r="BP3765" s="2">
        <v>0</v>
      </c>
      <c r="BQ3765" s="2">
        <v>0</v>
      </c>
      <c r="BR3765" s="2">
        <v>0</v>
      </c>
      <c r="BS3765" s="2">
        <v>0</v>
      </c>
      <c r="BT3765" s="2">
        <v>0</v>
      </c>
      <c r="BU3765" s="2">
        <v>0</v>
      </c>
      <c r="BV3765" s="2">
        <v>0</v>
      </c>
      <c r="BW3765" s="2">
        <v>1</v>
      </c>
      <c r="BX3765" s="2">
        <v>0</v>
      </c>
      <c r="BY3765" s="2">
        <v>0</v>
      </c>
      <c r="BZ3765" s="2">
        <v>1</v>
      </c>
      <c r="CA3765" s="2">
        <v>0</v>
      </c>
      <c r="CB3765" s="2">
        <v>0</v>
      </c>
      <c r="CC3765" s="2">
        <v>1</v>
      </c>
      <c r="CD3765" s="2">
        <v>0</v>
      </c>
      <c r="CE3765" s="2">
        <v>0</v>
      </c>
      <c r="CF3765" s="2">
        <v>0</v>
      </c>
      <c r="CG3765" s="2">
        <v>0</v>
      </c>
      <c r="CH3765" s="2">
        <v>0</v>
      </c>
      <c r="CI3765" s="2">
        <v>0</v>
      </c>
      <c r="CJ3765" s="2">
        <v>0</v>
      </c>
      <c r="CK3765" s="2">
        <v>0</v>
      </c>
      <c r="CL3765" s="2">
        <v>0</v>
      </c>
    </row>
    <row r="3766" spans="1:90" x14ac:dyDescent="0.25">
      <c r="A3766" t="s">
        <v>115</v>
      </c>
      <c r="B3766">
        <v>20410</v>
      </c>
      <c r="C3766" t="s">
        <v>160</v>
      </c>
      <c r="D3766">
        <v>1</v>
      </c>
      <c r="E3766">
        <v>8</v>
      </c>
      <c r="F3766">
        <v>36473</v>
      </c>
      <c r="G3766">
        <v>35036473</v>
      </c>
      <c r="H3766" t="s">
        <v>13515</v>
      </c>
      <c r="I3766">
        <v>535</v>
      </c>
      <c r="J3766" t="s">
        <v>160</v>
      </c>
      <c r="K3766" t="s">
        <v>2704</v>
      </c>
      <c r="L3766">
        <v>1</v>
      </c>
      <c r="M3766" t="s">
        <v>160</v>
      </c>
      <c r="N3766">
        <v>13424150</v>
      </c>
      <c r="O3766" t="s">
        <v>92</v>
      </c>
      <c r="P3766" t="s">
        <v>13516</v>
      </c>
      <c r="Q3766">
        <v>416</v>
      </c>
      <c r="R3766">
        <v>19</v>
      </c>
      <c r="S3766">
        <v>34324433</v>
      </c>
      <c r="T3766">
        <v>34345566</v>
      </c>
      <c r="U3766" t="s">
        <v>13517</v>
      </c>
      <c r="V3766">
        <v>1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79</v>
      </c>
      <c r="AE3766" s="2">
        <v>130</v>
      </c>
      <c r="AF3766" s="2">
        <v>114</v>
      </c>
      <c r="AG3766" s="2">
        <v>71</v>
      </c>
      <c r="AH3766" s="2">
        <v>77</v>
      </c>
      <c r="AI3766" s="2">
        <v>56</v>
      </c>
      <c r="AJ3766" s="2">
        <v>41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0</v>
      </c>
      <c r="AU3766" s="2">
        <v>0</v>
      </c>
      <c r="AV3766" s="2">
        <v>0</v>
      </c>
      <c r="AW3766" s="2">
        <v>0</v>
      </c>
      <c r="AX3766" s="2">
        <v>0</v>
      </c>
      <c r="AY3766" s="2">
        <v>0</v>
      </c>
      <c r="AZ3766" s="2">
        <v>0</v>
      </c>
      <c r="BA3766" s="2">
        <v>0</v>
      </c>
      <c r="BB3766" s="2">
        <v>0</v>
      </c>
      <c r="BC3766" s="2">
        <v>90</v>
      </c>
      <c r="BD3766" s="2">
        <v>7</v>
      </c>
      <c r="BE3766" s="2">
        <v>0</v>
      </c>
      <c r="BF3766" s="2">
        <v>0</v>
      </c>
      <c r="BG3766" s="2">
        <v>0</v>
      </c>
      <c r="BH3766" s="2">
        <v>0</v>
      </c>
      <c r="BI3766" s="2">
        <v>0</v>
      </c>
      <c r="BJ3766" s="2">
        <v>0</v>
      </c>
      <c r="BK3766" s="2">
        <v>0</v>
      </c>
      <c r="BL3766" s="2">
        <v>5</v>
      </c>
      <c r="BM3766" s="2">
        <v>7</v>
      </c>
      <c r="BN3766" s="2">
        <v>7</v>
      </c>
      <c r="BO3766" s="2">
        <v>3</v>
      </c>
      <c r="BP3766" s="2">
        <v>4</v>
      </c>
      <c r="BQ3766" s="2">
        <v>2</v>
      </c>
      <c r="BR3766" s="2">
        <v>2</v>
      </c>
      <c r="BS3766" s="2">
        <v>0</v>
      </c>
      <c r="BT3766" s="2">
        <v>0</v>
      </c>
      <c r="BU3766" s="2">
        <v>0</v>
      </c>
      <c r="BV3766" s="2">
        <v>0</v>
      </c>
      <c r="BW3766" s="2">
        <v>0</v>
      </c>
      <c r="BX3766" s="2">
        <v>0</v>
      </c>
      <c r="BY3766" s="2">
        <v>0</v>
      </c>
      <c r="BZ3766" s="2">
        <v>0</v>
      </c>
      <c r="CA3766" s="2">
        <v>0</v>
      </c>
      <c r="CB3766" s="2">
        <v>0</v>
      </c>
      <c r="CC3766" s="2">
        <v>0</v>
      </c>
      <c r="CD3766" s="2">
        <v>0</v>
      </c>
      <c r="CE3766" s="2">
        <v>0</v>
      </c>
      <c r="CF3766" s="2">
        <v>0</v>
      </c>
      <c r="CG3766" s="2">
        <v>0</v>
      </c>
      <c r="CH3766" s="2">
        <v>0</v>
      </c>
      <c r="CI3766" s="2">
        <v>0</v>
      </c>
      <c r="CJ3766" s="2">
        <v>0</v>
      </c>
      <c r="CK3766" s="2">
        <v>5</v>
      </c>
      <c r="CL3766" s="2">
        <v>3</v>
      </c>
    </row>
    <row r="3767" spans="1:90" x14ac:dyDescent="0.25">
      <c r="A3767" t="s">
        <v>115</v>
      </c>
      <c r="B3767">
        <v>20410</v>
      </c>
      <c r="C3767" t="s">
        <v>160</v>
      </c>
      <c r="D3767">
        <v>1</v>
      </c>
      <c r="E3767">
        <v>8</v>
      </c>
      <c r="F3767">
        <v>297653</v>
      </c>
      <c r="G3767">
        <v>35297653</v>
      </c>
      <c r="H3767" t="s">
        <v>18777</v>
      </c>
      <c r="I3767">
        <v>535</v>
      </c>
      <c r="J3767" t="s">
        <v>160</v>
      </c>
      <c r="K3767" t="s">
        <v>3545</v>
      </c>
      <c r="L3767">
        <v>1</v>
      </c>
      <c r="M3767" t="s">
        <v>160</v>
      </c>
      <c r="N3767">
        <v>13426164</v>
      </c>
      <c r="O3767" t="s">
        <v>92</v>
      </c>
      <c r="P3767" t="s">
        <v>18778</v>
      </c>
      <c r="Q3767">
        <v>570</v>
      </c>
      <c r="R3767">
        <v>19</v>
      </c>
      <c r="S3767">
        <v>34113022</v>
      </c>
      <c r="U3767" t="s">
        <v>18779</v>
      </c>
      <c r="V3767">
        <v>1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91</v>
      </c>
      <c r="AE3767" s="2">
        <v>97</v>
      </c>
      <c r="AF3767" s="2">
        <v>83</v>
      </c>
      <c r="AG3767" s="2">
        <v>83</v>
      </c>
      <c r="AH3767" s="2">
        <v>84</v>
      </c>
      <c r="AI3767" s="2">
        <v>49</v>
      </c>
      <c r="AJ3767" s="2">
        <v>46</v>
      </c>
      <c r="AK3767" s="2">
        <v>0</v>
      </c>
      <c r="AL3767" s="2">
        <v>0</v>
      </c>
      <c r="AM3767" s="2">
        <v>0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0</v>
      </c>
      <c r="AU3767" s="2">
        <v>0</v>
      </c>
      <c r="AV3767" s="2">
        <v>0</v>
      </c>
      <c r="AW3767" s="2">
        <v>0</v>
      </c>
      <c r="AX3767" s="2">
        <v>0</v>
      </c>
      <c r="AY3767" s="2">
        <v>0</v>
      </c>
      <c r="AZ3767" s="2">
        <v>0</v>
      </c>
      <c r="BA3767" s="2">
        <v>0</v>
      </c>
      <c r="BB3767" s="2">
        <v>0</v>
      </c>
      <c r="BC3767" s="2">
        <v>200</v>
      </c>
      <c r="BD3767" s="2">
        <v>17</v>
      </c>
      <c r="BE3767" s="2">
        <v>0</v>
      </c>
      <c r="BF3767" s="2">
        <v>0</v>
      </c>
      <c r="BG3767" s="2">
        <v>0</v>
      </c>
      <c r="BH3767" s="2">
        <v>0</v>
      </c>
      <c r="BI3767" s="2">
        <v>0</v>
      </c>
      <c r="BJ3767" s="2">
        <v>0</v>
      </c>
      <c r="BK3767" s="2">
        <v>0</v>
      </c>
      <c r="BL3767" s="2">
        <v>6</v>
      </c>
      <c r="BM3767" s="2">
        <v>5</v>
      </c>
      <c r="BN3767" s="2">
        <v>6</v>
      </c>
      <c r="BO3767" s="2">
        <v>6</v>
      </c>
      <c r="BP3767" s="2">
        <v>3</v>
      </c>
      <c r="BQ3767" s="2">
        <v>3</v>
      </c>
      <c r="BR3767" s="2">
        <v>4</v>
      </c>
      <c r="BS3767" s="2">
        <v>0</v>
      </c>
      <c r="BT3767" s="2">
        <v>0</v>
      </c>
      <c r="BU3767" s="2">
        <v>0</v>
      </c>
      <c r="BV3767" s="2">
        <v>0</v>
      </c>
      <c r="BW3767" s="2">
        <v>0</v>
      </c>
      <c r="BX3767" s="2">
        <v>0</v>
      </c>
      <c r="BY3767" s="2">
        <v>0</v>
      </c>
      <c r="BZ3767" s="2">
        <v>0</v>
      </c>
      <c r="CA3767" s="2">
        <v>0</v>
      </c>
      <c r="CB3767" s="2">
        <v>0</v>
      </c>
      <c r="CC3767" s="2">
        <v>0</v>
      </c>
      <c r="CD3767" s="2">
        <v>0</v>
      </c>
      <c r="CE3767" s="2">
        <v>0</v>
      </c>
      <c r="CF3767" s="2">
        <v>0</v>
      </c>
      <c r="CG3767" s="2">
        <v>0</v>
      </c>
      <c r="CH3767" s="2">
        <v>0</v>
      </c>
      <c r="CI3767" s="2">
        <v>0</v>
      </c>
      <c r="CJ3767" s="2">
        <v>0</v>
      </c>
      <c r="CK3767" s="2">
        <v>13</v>
      </c>
      <c r="CL3767" s="2">
        <v>3</v>
      </c>
    </row>
    <row r="3768" spans="1:90" x14ac:dyDescent="0.25">
      <c r="A3768" t="s">
        <v>115</v>
      </c>
      <c r="B3768">
        <v>20410</v>
      </c>
      <c r="C3768" t="s">
        <v>160</v>
      </c>
      <c r="D3768">
        <v>1</v>
      </c>
      <c r="E3768">
        <v>8</v>
      </c>
      <c r="F3768">
        <v>350308</v>
      </c>
      <c r="G3768">
        <v>35350308</v>
      </c>
      <c r="H3768" t="s">
        <v>15130</v>
      </c>
      <c r="I3768">
        <v>535</v>
      </c>
      <c r="J3768" t="s">
        <v>160</v>
      </c>
      <c r="K3768" t="s">
        <v>15131</v>
      </c>
      <c r="L3768">
        <v>1</v>
      </c>
      <c r="M3768" t="s">
        <v>160</v>
      </c>
      <c r="N3768">
        <v>13412276</v>
      </c>
      <c r="O3768" t="s">
        <v>92</v>
      </c>
      <c r="P3768" t="s">
        <v>15132</v>
      </c>
      <c r="Q3768" t="s">
        <v>127</v>
      </c>
      <c r="R3768">
        <v>19</v>
      </c>
      <c r="S3768">
        <v>34210423</v>
      </c>
      <c r="T3768">
        <v>34232182</v>
      </c>
      <c r="U3768" t="s">
        <v>15133</v>
      </c>
      <c r="V3768">
        <v>1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96</v>
      </c>
      <c r="AE3768" s="2">
        <v>72</v>
      </c>
      <c r="AF3768" s="2">
        <v>60</v>
      </c>
      <c r="AG3768" s="2">
        <v>72</v>
      </c>
      <c r="AH3768" s="2">
        <v>155</v>
      </c>
      <c r="AI3768" s="2">
        <v>80</v>
      </c>
      <c r="AJ3768" s="2">
        <v>53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0</v>
      </c>
      <c r="AU3768" s="2">
        <v>0</v>
      </c>
      <c r="AV3768" s="2">
        <v>0</v>
      </c>
      <c r="AW3768" s="2">
        <v>0</v>
      </c>
      <c r="AX3768" s="2">
        <v>0</v>
      </c>
      <c r="AY3768" s="2">
        <v>0</v>
      </c>
      <c r="AZ3768" s="2">
        <v>0</v>
      </c>
      <c r="BA3768" s="2">
        <v>0</v>
      </c>
      <c r="BB3768" s="2">
        <v>0</v>
      </c>
      <c r="BC3768" s="2">
        <v>0</v>
      </c>
      <c r="BD3768" s="2">
        <v>9</v>
      </c>
      <c r="BE3768" s="2">
        <v>0</v>
      </c>
      <c r="BF3768" s="2">
        <v>0</v>
      </c>
      <c r="BG3768" s="2">
        <v>0</v>
      </c>
      <c r="BH3768" s="2">
        <v>0</v>
      </c>
      <c r="BI3768" s="2">
        <v>0</v>
      </c>
      <c r="BJ3768" s="2">
        <v>0</v>
      </c>
      <c r="BK3768" s="2">
        <v>0</v>
      </c>
      <c r="BL3768" s="2">
        <v>3</v>
      </c>
      <c r="BM3768" s="2">
        <v>4</v>
      </c>
      <c r="BN3768" s="2">
        <v>3</v>
      </c>
      <c r="BO3768" s="2">
        <v>4</v>
      </c>
      <c r="BP3768" s="2">
        <v>8</v>
      </c>
      <c r="BQ3768" s="2">
        <v>4</v>
      </c>
      <c r="BR3768" s="2">
        <v>4</v>
      </c>
      <c r="BS3768" s="2">
        <v>0</v>
      </c>
      <c r="BT3768" s="2">
        <v>0</v>
      </c>
      <c r="BU3768" s="2">
        <v>0</v>
      </c>
      <c r="BV3768" s="2">
        <v>0</v>
      </c>
      <c r="BW3768" s="2">
        <v>0</v>
      </c>
      <c r="BX3768" s="2">
        <v>0</v>
      </c>
      <c r="BY3768" s="2">
        <v>0</v>
      </c>
      <c r="BZ3768" s="2">
        <v>0</v>
      </c>
      <c r="CA3768" s="2">
        <v>0</v>
      </c>
      <c r="CB3768" s="2">
        <v>0</v>
      </c>
      <c r="CC3768" s="2">
        <v>0</v>
      </c>
      <c r="CD3768" s="2">
        <v>0</v>
      </c>
      <c r="CE3768" s="2">
        <v>0</v>
      </c>
      <c r="CF3768" s="2">
        <v>0</v>
      </c>
      <c r="CG3768" s="2">
        <v>0</v>
      </c>
      <c r="CH3768" s="2">
        <v>0</v>
      </c>
      <c r="CI3768" s="2">
        <v>0</v>
      </c>
      <c r="CJ3768" s="2">
        <v>0</v>
      </c>
      <c r="CK3768" s="2">
        <v>0</v>
      </c>
      <c r="CL3768" s="2">
        <v>3</v>
      </c>
    </row>
    <row r="3769" spans="1:90" x14ac:dyDescent="0.25">
      <c r="A3769" t="s">
        <v>115</v>
      </c>
      <c r="B3769">
        <v>20410</v>
      </c>
      <c r="C3769" t="s">
        <v>160</v>
      </c>
      <c r="D3769">
        <v>1</v>
      </c>
      <c r="E3769">
        <v>8</v>
      </c>
      <c r="F3769">
        <v>446048</v>
      </c>
      <c r="G3769">
        <v>35446048</v>
      </c>
      <c r="H3769" t="s">
        <v>11405</v>
      </c>
      <c r="I3769">
        <v>535</v>
      </c>
      <c r="J3769" t="s">
        <v>160</v>
      </c>
      <c r="K3769" t="s">
        <v>1000</v>
      </c>
      <c r="L3769">
        <v>1</v>
      </c>
      <c r="M3769" t="s">
        <v>160</v>
      </c>
      <c r="N3769">
        <v>13401889</v>
      </c>
      <c r="O3769" t="s">
        <v>92</v>
      </c>
      <c r="P3769" t="s">
        <v>11406</v>
      </c>
      <c r="Q3769">
        <v>35</v>
      </c>
      <c r="R3769">
        <v>19</v>
      </c>
      <c r="S3769">
        <v>34223481</v>
      </c>
      <c r="U3769" t="s">
        <v>11407</v>
      </c>
      <c r="V3769">
        <v>1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94</v>
      </c>
      <c r="AE3769" s="2">
        <v>63</v>
      </c>
      <c r="AF3769" s="2">
        <v>48</v>
      </c>
      <c r="AG3769" s="2">
        <v>25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0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0</v>
      </c>
      <c r="AU3769" s="2">
        <v>0</v>
      </c>
      <c r="AV3769" s="2">
        <v>0</v>
      </c>
      <c r="AW3769" s="2">
        <v>0</v>
      </c>
      <c r="AX3769" s="2">
        <v>0</v>
      </c>
      <c r="AY3769" s="2">
        <v>0</v>
      </c>
      <c r="AZ3769" s="2">
        <v>0</v>
      </c>
      <c r="BA3769" s="2">
        <v>0</v>
      </c>
      <c r="BB3769" s="2">
        <v>0</v>
      </c>
      <c r="BC3769" s="2">
        <v>0</v>
      </c>
      <c r="BD3769" s="2">
        <v>0</v>
      </c>
      <c r="BE3769" s="2">
        <v>0</v>
      </c>
      <c r="BF3769" s="2">
        <v>0</v>
      </c>
      <c r="BG3769" s="2">
        <v>0</v>
      </c>
      <c r="BH3769" s="2">
        <v>0</v>
      </c>
      <c r="BI3769" s="2">
        <v>0</v>
      </c>
      <c r="BJ3769" s="2">
        <v>0</v>
      </c>
      <c r="BK3769" s="2">
        <v>0</v>
      </c>
      <c r="BL3769" s="2">
        <v>3</v>
      </c>
      <c r="BM3769" s="2">
        <v>2</v>
      </c>
      <c r="BN3769" s="2">
        <v>2</v>
      </c>
      <c r="BO3769" s="2">
        <v>1</v>
      </c>
      <c r="BP3769" s="2">
        <v>0</v>
      </c>
      <c r="BQ3769" s="2">
        <v>0</v>
      </c>
      <c r="BR3769" s="2">
        <v>0</v>
      </c>
      <c r="BS3769" s="2">
        <v>0</v>
      </c>
      <c r="BT3769" s="2">
        <v>0</v>
      </c>
      <c r="BU3769" s="2">
        <v>0</v>
      </c>
      <c r="BV3769" s="2">
        <v>0</v>
      </c>
      <c r="BW3769" s="2">
        <v>0</v>
      </c>
      <c r="BX3769" s="2">
        <v>0</v>
      </c>
      <c r="BY3769" s="2">
        <v>0</v>
      </c>
      <c r="BZ3769" s="2">
        <v>0</v>
      </c>
      <c r="CA3769" s="2">
        <v>0</v>
      </c>
      <c r="CB3769" s="2">
        <v>0</v>
      </c>
      <c r="CC3769" s="2">
        <v>0</v>
      </c>
      <c r="CD3769" s="2">
        <v>0</v>
      </c>
      <c r="CE3769" s="2">
        <v>0</v>
      </c>
      <c r="CF3769" s="2">
        <v>0</v>
      </c>
      <c r="CG3769" s="2">
        <v>0</v>
      </c>
      <c r="CH3769" s="2">
        <v>0</v>
      </c>
      <c r="CI3769" s="2">
        <v>0</v>
      </c>
      <c r="CJ3769" s="2">
        <v>0</v>
      </c>
      <c r="CK3769" s="2">
        <v>0</v>
      </c>
      <c r="CL3769" s="2">
        <v>0</v>
      </c>
    </row>
    <row r="3770" spans="1:90" x14ac:dyDescent="0.25">
      <c r="A3770" t="s">
        <v>115</v>
      </c>
      <c r="B3770">
        <v>20410</v>
      </c>
      <c r="C3770" t="s">
        <v>160</v>
      </c>
      <c r="D3770">
        <v>1</v>
      </c>
      <c r="E3770">
        <v>8</v>
      </c>
      <c r="F3770">
        <v>920782</v>
      </c>
      <c r="G3770">
        <v>35920782</v>
      </c>
      <c r="H3770" t="s">
        <v>3579</v>
      </c>
      <c r="I3770">
        <v>535</v>
      </c>
      <c r="J3770" t="s">
        <v>160</v>
      </c>
      <c r="K3770" t="s">
        <v>852</v>
      </c>
      <c r="L3770">
        <v>1</v>
      </c>
      <c r="M3770" t="s">
        <v>160</v>
      </c>
      <c r="N3770">
        <v>13425688</v>
      </c>
      <c r="O3770" t="s">
        <v>92</v>
      </c>
      <c r="P3770" t="s">
        <v>3580</v>
      </c>
      <c r="Q3770">
        <v>150</v>
      </c>
      <c r="R3770">
        <v>19</v>
      </c>
      <c r="S3770">
        <v>34111130</v>
      </c>
      <c r="T3770">
        <v>34113555</v>
      </c>
      <c r="U3770" t="s">
        <v>3581</v>
      </c>
      <c r="V3770">
        <v>1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169</v>
      </c>
      <c r="AE3770" s="2">
        <v>153</v>
      </c>
      <c r="AF3770" s="2">
        <v>147</v>
      </c>
      <c r="AG3770" s="2">
        <v>167</v>
      </c>
      <c r="AH3770" s="2">
        <v>222</v>
      </c>
      <c r="AI3770" s="2">
        <v>216</v>
      </c>
      <c r="AJ3770" s="2">
        <v>265</v>
      </c>
      <c r="AK3770" s="2">
        <v>0</v>
      </c>
      <c r="AL3770" s="2">
        <v>0</v>
      </c>
      <c r="AM3770" s="2">
        <v>0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0</v>
      </c>
      <c r="AU3770" s="2">
        <v>43</v>
      </c>
      <c r="AV3770" s="2">
        <v>0</v>
      </c>
      <c r="AW3770" s="2">
        <v>0</v>
      </c>
      <c r="AX3770" s="2">
        <v>0</v>
      </c>
      <c r="AY3770" s="2">
        <v>0</v>
      </c>
      <c r="AZ3770" s="2">
        <v>0</v>
      </c>
      <c r="BA3770" s="2">
        <v>0</v>
      </c>
      <c r="BB3770" s="2">
        <v>0</v>
      </c>
      <c r="BC3770" s="2">
        <v>1016</v>
      </c>
      <c r="BD3770" s="2">
        <v>13</v>
      </c>
      <c r="BE3770" s="2">
        <v>0</v>
      </c>
      <c r="BF3770" s="2">
        <v>0</v>
      </c>
      <c r="BG3770" s="2">
        <v>0</v>
      </c>
      <c r="BH3770" s="2">
        <v>0</v>
      </c>
      <c r="BI3770" s="2">
        <v>0</v>
      </c>
      <c r="BJ3770" s="2">
        <v>0</v>
      </c>
      <c r="BK3770" s="2">
        <v>0</v>
      </c>
      <c r="BL3770" s="2">
        <v>11</v>
      </c>
      <c r="BM3770" s="2">
        <v>8</v>
      </c>
      <c r="BN3770" s="2">
        <v>6</v>
      </c>
      <c r="BO3770" s="2">
        <v>7</v>
      </c>
      <c r="BP3770" s="2">
        <v>9</v>
      </c>
      <c r="BQ3770" s="2">
        <v>9</v>
      </c>
      <c r="BR3770" s="2">
        <v>8</v>
      </c>
      <c r="BS3770" s="2">
        <v>0</v>
      </c>
      <c r="BT3770" s="2">
        <v>0</v>
      </c>
      <c r="BU3770" s="2">
        <v>0</v>
      </c>
      <c r="BV3770" s="2">
        <v>0</v>
      </c>
      <c r="BW3770" s="2">
        <v>0</v>
      </c>
      <c r="BX3770" s="2">
        <v>0</v>
      </c>
      <c r="BY3770" s="2">
        <v>0</v>
      </c>
      <c r="BZ3770" s="2">
        <v>0</v>
      </c>
      <c r="CA3770" s="2">
        <v>0</v>
      </c>
      <c r="CB3770" s="2">
        <v>0</v>
      </c>
      <c r="CC3770" s="2">
        <v>1</v>
      </c>
      <c r="CD3770" s="2">
        <v>0</v>
      </c>
      <c r="CE3770" s="2">
        <v>0</v>
      </c>
      <c r="CF3770" s="2">
        <v>0</v>
      </c>
      <c r="CG3770" s="2">
        <v>0</v>
      </c>
      <c r="CH3770" s="2">
        <v>0</v>
      </c>
      <c r="CI3770" s="2">
        <v>0</v>
      </c>
      <c r="CJ3770" s="2">
        <v>0</v>
      </c>
      <c r="CK3770" s="2">
        <v>48</v>
      </c>
      <c r="CL3770" s="2">
        <v>6</v>
      </c>
    </row>
    <row r="3771" spans="1:90" x14ac:dyDescent="0.25">
      <c r="A3771" t="s">
        <v>115</v>
      </c>
      <c r="B3771">
        <v>20410</v>
      </c>
      <c r="C3771" t="s">
        <v>160</v>
      </c>
      <c r="D3771">
        <v>1</v>
      </c>
      <c r="E3771">
        <v>8</v>
      </c>
      <c r="F3771">
        <v>20825</v>
      </c>
      <c r="G3771">
        <v>35020825</v>
      </c>
      <c r="H3771" t="s">
        <v>7116</v>
      </c>
      <c r="I3771">
        <v>535</v>
      </c>
      <c r="J3771" t="s">
        <v>160</v>
      </c>
      <c r="K3771" t="s">
        <v>7117</v>
      </c>
      <c r="L3771">
        <v>1</v>
      </c>
      <c r="M3771" t="s">
        <v>160</v>
      </c>
      <c r="N3771">
        <v>13416250</v>
      </c>
      <c r="O3771" t="s">
        <v>92</v>
      </c>
      <c r="P3771" t="s">
        <v>7118</v>
      </c>
      <c r="Q3771">
        <v>429</v>
      </c>
      <c r="R3771">
        <v>19</v>
      </c>
      <c r="S3771">
        <v>34223222</v>
      </c>
      <c r="T3771">
        <v>34329577</v>
      </c>
      <c r="U3771" t="s">
        <v>7119</v>
      </c>
      <c r="V3771">
        <v>1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107</v>
      </c>
      <c r="AE3771" s="2">
        <v>103</v>
      </c>
      <c r="AF3771" s="2">
        <v>110</v>
      </c>
      <c r="AG3771" s="2">
        <v>127</v>
      </c>
      <c r="AH3771" s="2">
        <v>181</v>
      </c>
      <c r="AI3771" s="2">
        <v>183</v>
      </c>
      <c r="AJ3771" s="2">
        <v>190</v>
      </c>
      <c r="AK3771" s="2">
        <v>0</v>
      </c>
      <c r="AL3771" s="2">
        <v>0</v>
      </c>
      <c r="AM3771" s="2">
        <v>0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0</v>
      </c>
      <c r="AU3771" s="2">
        <v>0</v>
      </c>
      <c r="AV3771" s="2">
        <v>0</v>
      </c>
      <c r="AW3771" s="2">
        <v>0</v>
      </c>
      <c r="AX3771" s="2">
        <v>0</v>
      </c>
      <c r="AY3771" s="2">
        <v>0</v>
      </c>
      <c r="AZ3771" s="2">
        <v>0</v>
      </c>
      <c r="BA3771" s="2">
        <v>0</v>
      </c>
      <c r="BB3771" s="2">
        <v>0</v>
      </c>
      <c r="BC3771" s="2">
        <v>289</v>
      </c>
      <c r="BD3771" s="2">
        <v>6</v>
      </c>
      <c r="BE3771" s="2">
        <v>0</v>
      </c>
      <c r="BF3771" s="2">
        <v>0</v>
      </c>
      <c r="BG3771" s="2">
        <v>0</v>
      </c>
      <c r="BH3771" s="2">
        <v>0</v>
      </c>
      <c r="BI3771" s="2">
        <v>0</v>
      </c>
      <c r="BJ3771" s="2">
        <v>0</v>
      </c>
      <c r="BK3771" s="2">
        <v>0</v>
      </c>
      <c r="BL3771" s="2">
        <v>4</v>
      </c>
      <c r="BM3771" s="2">
        <v>4</v>
      </c>
      <c r="BN3771" s="2">
        <v>3</v>
      </c>
      <c r="BO3771" s="2">
        <v>5</v>
      </c>
      <c r="BP3771" s="2">
        <v>6</v>
      </c>
      <c r="BQ3771" s="2">
        <v>7</v>
      </c>
      <c r="BR3771" s="2">
        <v>7</v>
      </c>
      <c r="BS3771" s="2">
        <v>0</v>
      </c>
      <c r="BT3771" s="2">
        <v>0</v>
      </c>
      <c r="BU3771" s="2">
        <v>0</v>
      </c>
      <c r="BV3771" s="2">
        <v>0</v>
      </c>
      <c r="BW3771" s="2">
        <v>0</v>
      </c>
      <c r="BX3771" s="2">
        <v>0</v>
      </c>
      <c r="BY3771" s="2">
        <v>0</v>
      </c>
      <c r="BZ3771" s="2">
        <v>0</v>
      </c>
      <c r="CA3771" s="2">
        <v>0</v>
      </c>
      <c r="CB3771" s="2">
        <v>0</v>
      </c>
      <c r="CC3771" s="2">
        <v>0</v>
      </c>
      <c r="CD3771" s="2">
        <v>0</v>
      </c>
      <c r="CE3771" s="2">
        <v>0</v>
      </c>
      <c r="CF3771" s="2">
        <v>0</v>
      </c>
      <c r="CG3771" s="2">
        <v>0</v>
      </c>
      <c r="CH3771" s="2">
        <v>0</v>
      </c>
      <c r="CI3771" s="2">
        <v>0</v>
      </c>
      <c r="CJ3771" s="2">
        <v>0</v>
      </c>
      <c r="CK3771" s="2">
        <v>14</v>
      </c>
      <c r="CL3771" s="2">
        <v>2</v>
      </c>
    </row>
    <row r="3772" spans="1:90" x14ac:dyDescent="0.25">
      <c r="A3772" t="s">
        <v>115</v>
      </c>
      <c r="B3772">
        <v>20410</v>
      </c>
      <c r="C3772" t="s">
        <v>160</v>
      </c>
      <c r="D3772">
        <v>1</v>
      </c>
      <c r="E3772">
        <v>8</v>
      </c>
      <c r="F3772">
        <v>901337</v>
      </c>
      <c r="G3772">
        <v>35901337</v>
      </c>
      <c r="H3772" t="s">
        <v>6671</v>
      </c>
      <c r="I3772">
        <v>535</v>
      </c>
      <c r="J3772" t="s">
        <v>160</v>
      </c>
      <c r="K3772" t="s">
        <v>1903</v>
      </c>
      <c r="L3772">
        <v>1</v>
      </c>
      <c r="M3772" t="s">
        <v>160</v>
      </c>
      <c r="N3772">
        <v>13404755</v>
      </c>
      <c r="O3772" t="s">
        <v>261</v>
      </c>
      <c r="P3772" t="s">
        <v>6672</v>
      </c>
      <c r="Q3772">
        <v>20</v>
      </c>
      <c r="R3772">
        <v>19</v>
      </c>
      <c r="S3772">
        <v>34487227</v>
      </c>
      <c r="T3772">
        <v>34487233</v>
      </c>
      <c r="U3772" t="s">
        <v>6673</v>
      </c>
      <c r="V3772">
        <v>1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46</v>
      </c>
      <c r="AE3772" s="2">
        <v>49</v>
      </c>
      <c r="AF3772" s="2">
        <v>38</v>
      </c>
      <c r="AG3772" s="2">
        <v>36</v>
      </c>
      <c r="AH3772" s="2">
        <v>22</v>
      </c>
      <c r="AI3772" s="2">
        <v>28</v>
      </c>
      <c r="AJ3772" s="2">
        <v>20</v>
      </c>
      <c r="AK3772" s="2">
        <v>0</v>
      </c>
      <c r="AL3772" s="2">
        <v>0</v>
      </c>
      <c r="AM3772" s="2">
        <v>0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0</v>
      </c>
      <c r="AU3772" s="2">
        <v>0</v>
      </c>
      <c r="AV3772" s="2">
        <v>0</v>
      </c>
      <c r="AW3772" s="2">
        <v>0</v>
      </c>
      <c r="AX3772" s="2">
        <v>0</v>
      </c>
      <c r="AY3772" s="2">
        <v>0</v>
      </c>
      <c r="AZ3772" s="2">
        <v>0</v>
      </c>
      <c r="BA3772" s="2">
        <v>0</v>
      </c>
      <c r="BB3772" s="2">
        <v>0</v>
      </c>
      <c r="BC3772" s="2">
        <v>342</v>
      </c>
      <c r="BD3772" s="2">
        <v>9</v>
      </c>
      <c r="BE3772" s="2">
        <v>0</v>
      </c>
      <c r="BF3772" s="2">
        <v>0</v>
      </c>
      <c r="BG3772" s="2">
        <v>0</v>
      </c>
      <c r="BH3772" s="2">
        <v>0</v>
      </c>
      <c r="BI3772" s="2">
        <v>0</v>
      </c>
      <c r="BJ3772" s="2">
        <v>0</v>
      </c>
      <c r="BK3772" s="2">
        <v>0</v>
      </c>
      <c r="BL3772" s="2">
        <v>2</v>
      </c>
      <c r="BM3772" s="2">
        <v>4</v>
      </c>
      <c r="BN3772" s="2">
        <v>3</v>
      </c>
      <c r="BO3772" s="2">
        <v>2</v>
      </c>
      <c r="BP3772" s="2">
        <v>2</v>
      </c>
      <c r="BQ3772" s="2">
        <v>4</v>
      </c>
      <c r="BR3772" s="2">
        <v>2</v>
      </c>
      <c r="BS3772" s="2">
        <v>0</v>
      </c>
      <c r="BT3772" s="2">
        <v>0</v>
      </c>
      <c r="BU3772" s="2">
        <v>0</v>
      </c>
      <c r="BV3772" s="2">
        <v>0</v>
      </c>
      <c r="BW3772" s="2">
        <v>0</v>
      </c>
      <c r="BX3772" s="2">
        <v>0</v>
      </c>
      <c r="BY3772" s="2">
        <v>0</v>
      </c>
      <c r="BZ3772" s="2">
        <v>0</v>
      </c>
      <c r="CA3772" s="2">
        <v>0</v>
      </c>
      <c r="CB3772" s="2">
        <v>0</v>
      </c>
      <c r="CC3772" s="2">
        <v>0</v>
      </c>
      <c r="CD3772" s="2">
        <v>0</v>
      </c>
      <c r="CE3772" s="2">
        <v>0</v>
      </c>
      <c r="CF3772" s="2">
        <v>0</v>
      </c>
      <c r="CG3772" s="2">
        <v>0</v>
      </c>
      <c r="CH3772" s="2">
        <v>0</v>
      </c>
      <c r="CI3772" s="2">
        <v>0</v>
      </c>
      <c r="CJ3772" s="2">
        <v>0</v>
      </c>
      <c r="CK3772" s="2">
        <v>18</v>
      </c>
      <c r="CL3772" s="2">
        <v>3</v>
      </c>
    </row>
    <row r="3773" spans="1:90" x14ac:dyDescent="0.25">
      <c r="A3773" t="s">
        <v>115</v>
      </c>
      <c r="B3773">
        <v>20410</v>
      </c>
      <c r="C3773" t="s">
        <v>160</v>
      </c>
      <c r="D3773">
        <v>1</v>
      </c>
      <c r="E3773">
        <v>8</v>
      </c>
      <c r="F3773">
        <v>471458</v>
      </c>
      <c r="G3773">
        <v>35471458</v>
      </c>
      <c r="H3773" t="s">
        <v>16113</v>
      </c>
      <c r="I3773">
        <v>618</v>
      </c>
      <c r="J3773" t="s">
        <v>6624</v>
      </c>
      <c r="K3773" t="s">
        <v>16114</v>
      </c>
      <c r="L3773">
        <v>1</v>
      </c>
      <c r="M3773" t="s">
        <v>6624</v>
      </c>
      <c r="N3773">
        <v>17370000</v>
      </c>
      <c r="O3773" t="s">
        <v>92</v>
      </c>
      <c r="P3773" t="s">
        <v>16115</v>
      </c>
      <c r="Q3773">
        <v>550</v>
      </c>
      <c r="R3773">
        <v>19</v>
      </c>
      <c r="S3773">
        <v>34871344</v>
      </c>
      <c r="U3773" t="s">
        <v>16116</v>
      </c>
      <c r="V3773">
        <v>1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35</v>
      </c>
      <c r="AE3773" s="2">
        <v>45</v>
      </c>
      <c r="AF3773" s="2">
        <v>40</v>
      </c>
      <c r="AG3773" s="2">
        <v>31</v>
      </c>
      <c r="AH3773" s="2">
        <v>42</v>
      </c>
      <c r="AI3773" s="2">
        <v>34</v>
      </c>
      <c r="AJ3773" s="2">
        <v>52</v>
      </c>
      <c r="AK3773" s="2">
        <v>0</v>
      </c>
      <c r="AL3773" s="2">
        <v>0</v>
      </c>
      <c r="AM3773" s="2">
        <v>0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0</v>
      </c>
      <c r="AU3773" s="2">
        <v>32</v>
      </c>
      <c r="AV3773" s="2">
        <v>0</v>
      </c>
      <c r="AW3773" s="2">
        <v>0</v>
      </c>
      <c r="AX3773" s="2">
        <v>0</v>
      </c>
      <c r="AY3773" s="2">
        <v>0</v>
      </c>
      <c r="AZ3773" s="2">
        <v>0</v>
      </c>
      <c r="BA3773" s="2">
        <v>0</v>
      </c>
      <c r="BB3773" s="2">
        <v>0</v>
      </c>
      <c r="BC3773" s="2">
        <v>39</v>
      </c>
      <c r="BD3773" s="2">
        <v>0</v>
      </c>
      <c r="BE3773" s="2">
        <v>0</v>
      </c>
      <c r="BF3773" s="2">
        <v>0</v>
      </c>
      <c r="BG3773" s="2">
        <v>0</v>
      </c>
      <c r="BH3773" s="2">
        <v>0</v>
      </c>
      <c r="BI3773" s="2">
        <v>0</v>
      </c>
      <c r="BJ3773" s="2">
        <v>0</v>
      </c>
      <c r="BK3773" s="2">
        <v>0</v>
      </c>
      <c r="BL3773" s="2">
        <v>2</v>
      </c>
      <c r="BM3773" s="2">
        <v>3</v>
      </c>
      <c r="BN3773" s="2">
        <v>3</v>
      </c>
      <c r="BO3773" s="2">
        <v>1</v>
      </c>
      <c r="BP3773" s="2">
        <v>2</v>
      </c>
      <c r="BQ3773" s="2">
        <v>1</v>
      </c>
      <c r="BR3773" s="2">
        <v>2</v>
      </c>
      <c r="BS3773" s="2">
        <v>0</v>
      </c>
      <c r="BT3773" s="2">
        <v>0</v>
      </c>
      <c r="BU3773" s="2">
        <v>0</v>
      </c>
      <c r="BV3773" s="2">
        <v>0</v>
      </c>
      <c r="BW3773" s="2">
        <v>0</v>
      </c>
      <c r="BX3773" s="2">
        <v>0</v>
      </c>
      <c r="BY3773" s="2">
        <v>0</v>
      </c>
      <c r="BZ3773" s="2">
        <v>0</v>
      </c>
      <c r="CA3773" s="2">
        <v>0</v>
      </c>
      <c r="CB3773" s="2">
        <v>0</v>
      </c>
      <c r="CC3773" s="2">
        <v>1</v>
      </c>
      <c r="CD3773" s="2">
        <v>0</v>
      </c>
      <c r="CE3773" s="2">
        <v>0</v>
      </c>
      <c r="CF3773" s="2">
        <v>0</v>
      </c>
      <c r="CG3773" s="2">
        <v>0</v>
      </c>
      <c r="CH3773" s="2">
        <v>0</v>
      </c>
      <c r="CI3773" s="2">
        <v>0</v>
      </c>
      <c r="CJ3773" s="2">
        <v>0</v>
      </c>
      <c r="CK3773" s="2">
        <v>2</v>
      </c>
      <c r="CL3773" s="2">
        <v>0</v>
      </c>
    </row>
    <row r="3774" spans="1:90" x14ac:dyDescent="0.25">
      <c r="A3774" t="s">
        <v>115</v>
      </c>
      <c r="B3774">
        <v>20410</v>
      </c>
      <c r="C3774" t="s">
        <v>160</v>
      </c>
      <c r="D3774">
        <v>1</v>
      </c>
      <c r="E3774">
        <v>8</v>
      </c>
      <c r="F3774">
        <v>20886</v>
      </c>
      <c r="G3774">
        <v>35020886</v>
      </c>
      <c r="H3774" t="s">
        <v>16734</v>
      </c>
      <c r="I3774">
        <v>535</v>
      </c>
      <c r="J3774" t="s">
        <v>160</v>
      </c>
      <c r="K3774" t="s">
        <v>6443</v>
      </c>
      <c r="L3774">
        <v>1</v>
      </c>
      <c r="M3774" t="s">
        <v>160</v>
      </c>
      <c r="N3774">
        <v>13405187</v>
      </c>
      <c r="O3774" t="s">
        <v>92</v>
      </c>
      <c r="P3774" t="s">
        <v>16735</v>
      </c>
      <c r="Q3774">
        <v>334</v>
      </c>
      <c r="R3774">
        <v>19</v>
      </c>
      <c r="S3774">
        <v>34214558</v>
      </c>
      <c r="T3774">
        <v>34218780</v>
      </c>
      <c r="U3774" t="s">
        <v>16736</v>
      </c>
      <c r="V3774">
        <v>1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29</v>
      </c>
      <c r="AC3774" s="2">
        <v>61</v>
      </c>
      <c r="AD3774" s="2">
        <v>104</v>
      </c>
      <c r="AE3774" s="2">
        <v>135</v>
      </c>
      <c r="AF3774" s="2">
        <v>136</v>
      </c>
      <c r="AG3774" s="2">
        <v>95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0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0</v>
      </c>
      <c r="AU3774" s="2">
        <v>0</v>
      </c>
      <c r="AV3774" s="2">
        <v>0</v>
      </c>
      <c r="AW3774" s="2">
        <v>0</v>
      </c>
      <c r="AX3774" s="2">
        <v>0</v>
      </c>
      <c r="AY3774" s="2">
        <v>0</v>
      </c>
      <c r="AZ3774" s="2">
        <v>0</v>
      </c>
      <c r="BA3774" s="2">
        <v>0</v>
      </c>
      <c r="BB3774" s="2">
        <v>0</v>
      </c>
      <c r="BC3774" s="2">
        <v>0</v>
      </c>
      <c r="BD3774" s="2">
        <v>0</v>
      </c>
      <c r="BE3774" s="2">
        <v>0</v>
      </c>
      <c r="BF3774" s="2">
        <v>0</v>
      </c>
      <c r="BG3774" s="2">
        <v>0</v>
      </c>
      <c r="BH3774" s="2">
        <v>0</v>
      </c>
      <c r="BI3774" s="2">
        <v>0</v>
      </c>
      <c r="BJ3774" s="2">
        <v>1</v>
      </c>
      <c r="BK3774" s="2">
        <v>4</v>
      </c>
      <c r="BL3774" s="2">
        <v>4</v>
      </c>
      <c r="BM3774" s="2">
        <v>5</v>
      </c>
      <c r="BN3774" s="2">
        <v>5</v>
      </c>
      <c r="BO3774" s="2">
        <v>5</v>
      </c>
      <c r="BP3774" s="2">
        <v>0</v>
      </c>
      <c r="BQ3774" s="2">
        <v>0</v>
      </c>
      <c r="BR3774" s="2">
        <v>0</v>
      </c>
      <c r="BS3774" s="2">
        <v>0</v>
      </c>
      <c r="BT3774" s="2">
        <v>0</v>
      </c>
      <c r="BU3774" s="2">
        <v>0</v>
      </c>
      <c r="BV3774" s="2">
        <v>0</v>
      </c>
      <c r="BW3774" s="2">
        <v>0</v>
      </c>
      <c r="BX3774" s="2">
        <v>0</v>
      </c>
      <c r="BY3774" s="2">
        <v>0</v>
      </c>
      <c r="BZ3774" s="2">
        <v>0</v>
      </c>
      <c r="CA3774" s="2">
        <v>0</v>
      </c>
      <c r="CB3774" s="2">
        <v>0</v>
      </c>
      <c r="CC3774" s="2">
        <v>0</v>
      </c>
      <c r="CD3774" s="2">
        <v>0</v>
      </c>
      <c r="CE3774" s="2">
        <v>0</v>
      </c>
      <c r="CF3774" s="2">
        <v>0</v>
      </c>
      <c r="CG3774" s="2">
        <v>0</v>
      </c>
      <c r="CH3774" s="2">
        <v>0</v>
      </c>
      <c r="CI3774" s="2">
        <v>0</v>
      </c>
      <c r="CJ3774" s="2">
        <v>0</v>
      </c>
      <c r="CK3774" s="2">
        <v>0</v>
      </c>
      <c r="CL3774" s="2">
        <v>0</v>
      </c>
    </row>
    <row r="3775" spans="1:90" x14ac:dyDescent="0.25">
      <c r="A3775" t="s">
        <v>115</v>
      </c>
      <c r="B3775">
        <v>20410</v>
      </c>
      <c r="C3775" t="s">
        <v>160</v>
      </c>
      <c r="D3775">
        <v>1</v>
      </c>
      <c r="E3775">
        <v>8</v>
      </c>
      <c r="F3775">
        <v>49955</v>
      </c>
      <c r="G3775">
        <v>35049955</v>
      </c>
      <c r="H3775" t="s">
        <v>16928</v>
      </c>
      <c r="I3775">
        <v>535</v>
      </c>
      <c r="J3775" t="s">
        <v>160</v>
      </c>
      <c r="K3775" t="s">
        <v>2283</v>
      </c>
      <c r="L3775">
        <v>1</v>
      </c>
      <c r="M3775" t="s">
        <v>160</v>
      </c>
      <c r="N3775">
        <v>13402110</v>
      </c>
      <c r="O3775" t="s">
        <v>92</v>
      </c>
      <c r="P3775" t="s">
        <v>16929</v>
      </c>
      <c r="Q3775">
        <v>47</v>
      </c>
      <c r="R3775">
        <v>19</v>
      </c>
      <c r="S3775">
        <v>34332827</v>
      </c>
      <c r="T3775">
        <v>34349198</v>
      </c>
      <c r="U3775" t="s">
        <v>16930</v>
      </c>
      <c r="V3775">
        <v>1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69</v>
      </c>
      <c r="AE3775" s="2">
        <v>70</v>
      </c>
      <c r="AF3775" s="2">
        <v>64</v>
      </c>
      <c r="AG3775" s="2">
        <v>56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0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0</v>
      </c>
      <c r="AU3775" s="2">
        <v>0</v>
      </c>
      <c r="AV3775" s="2">
        <v>0</v>
      </c>
      <c r="AW3775" s="2">
        <v>0</v>
      </c>
      <c r="AX3775" s="2">
        <v>0</v>
      </c>
      <c r="AY3775" s="2">
        <v>0</v>
      </c>
      <c r="AZ3775" s="2">
        <v>0</v>
      </c>
      <c r="BA3775" s="2">
        <v>0</v>
      </c>
      <c r="BB3775" s="2">
        <v>0</v>
      </c>
      <c r="BC3775" s="2">
        <v>0</v>
      </c>
      <c r="BD3775" s="2">
        <v>0</v>
      </c>
      <c r="BE3775" s="2">
        <v>0</v>
      </c>
      <c r="BF3775" s="2">
        <v>0</v>
      </c>
      <c r="BG3775" s="2">
        <v>0</v>
      </c>
      <c r="BH3775" s="2">
        <v>0</v>
      </c>
      <c r="BI3775" s="2">
        <v>0</v>
      </c>
      <c r="BJ3775" s="2">
        <v>0</v>
      </c>
      <c r="BK3775" s="2">
        <v>0</v>
      </c>
      <c r="BL3775" s="2">
        <v>2</v>
      </c>
      <c r="BM3775" s="2">
        <v>2</v>
      </c>
      <c r="BN3775" s="2">
        <v>2</v>
      </c>
      <c r="BO3775" s="2">
        <v>2</v>
      </c>
      <c r="BP3775" s="2">
        <v>0</v>
      </c>
      <c r="BQ3775" s="2">
        <v>0</v>
      </c>
      <c r="BR3775" s="2">
        <v>0</v>
      </c>
      <c r="BS3775" s="2">
        <v>0</v>
      </c>
      <c r="BT3775" s="2">
        <v>0</v>
      </c>
      <c r="BU3775" s="2">
        <v>0</v>
      </c>
      <c r="BV3775" s="2">
        <v>0</v>
      </c>
      <c r="BW3775" s="2">
        <v>0</v>
      </c>
      <c r="BX3775" s="2">
        <v>0</v>
      </c>
      <c r="BY3775" s="2">
        <v>0</v>
      </c>
      <c r="BZ3775" s="2">
        <v>0</v>
      </c>
      <c r="CA3775" s="2">
        <v>0</v>
      </c>
      <c r="CB3775" s="2">
        <v>0</v>
      </c>
      <c r="CC3775" s="2">
        <v>0</v>
      </c>
      <c r="CD3775" s="2">
        <v>0</v>
      </c>
      <c r="CE3775" s="2">
        <v>0</v>
      </c>
      <c r="CF3775" s="2">
        <v>0</v>
      </c>
      <c r="CG3775" s="2">
        <v>0</v>
      </c>
      <c r="CH3775" s="2">
        <v>0</v>
      </c>
      <c r="CI3775" s="2">
        <v>0</v>
      </c>
      <c r="CJ3775" s="2">
        <v>0</v>
      </c>
      <c r="CK3775" s="2">
        <v>0</v>
      </c>
      <c r="CL3775" s="2">
        <v>0</v>
      </c>
    </row>
    <row r="3776" spans="1:90" x14ac:dyDescent="0.25">
      <c r="A3776" t="s">
        <v>115</v>
      </c>
      <c r="B3776">
        <v>20410</v>
      </c>
      <c r="C3776" t="s">
        <v>160</v>
      </c>
      <c r="D3776">
        <v>1</v>
      </c>
      <c r="E3776">
        <v>8</v>
      </c>
      <c r="F3776">
        <v>37977</v>
      </c>
      <c r="G3776">
        <v>35037977</v>
      </c>
      <c r="H3776" t="s">
        <v>14991</v>
      </c>
      <c r="I3776">
        <v>535</v>
      </c>
      <c r="J3776" t="s">
        <v>160</v>
      </c>
      <c r="K3776" t="s">
        <v>2016</v>
      </c>
      <c r="L3776">
        <v>1</v>
      </c>
      <c r="M3776" t="s">
        <v>160</v>
      </c>
      <c r="N3776">
        <v>13402297</v>
      </c>
      <c r="O3776" t="s">
        <v>92</v>
      </c>
      <c r="P3776" t="s">
        <v>14992</v>
      </c>
      <c r="Q3776">
        <v>170</v>
      </c>
      <c r="R3776">
        <v>19</v>
      </c>
      <c r="S3776">
        <v>34329020</v>
      </c>
      <c r="T3776">
        <v>34341197</v>
      </c>
      <c r="U3776" t="s">
        <v>14993</v>
      </c>
      <c r="V3776">
        <v>1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69</v>
      </c>
      <c r="AE3776" s="2">
        <v>90</v>
      </c>
      <c r="AF3776" s="2">
        <v>94</v>
      </c>
      <c r="AG3776" s="2">
        <v>65</v>
      </c>
      <c r="AH3776" s="2">
        <v>132</v>
      </c>
      <c r="AI3776" s="2">
        <v>120</v>
      </c>
      <c r="AJ3776" s="2">
        <v>137</v>
      </c>
      <c r="AK3776" s="2">
        <v>0</v>
      </c>
      <c r="AL3776" s="2">
        <v>0</v>
      </c>
      <c r="AM3776" s="2">
        <v>0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0</v>
      </c>
      <c r="AU3776" s="2">
        <v>0</v>
      </c>
      <c r="AV3776" s="2">
        <v>0</v>
      </c>
      <c r="AW3776" s="2">
        <v>0</v>
      </c>
      <c r="AX3776" s="2">
        <v>0</v>
      </c>
      <c r="AY3776" s="2">
        <v>0</v>
      </c>
      <c r="AZ3776" s="2">
        <v>0</v>
      </c>
      <c r="BA3776" s="2">
        <v>0</v>
      </c>
      <c r="BB3776" s="2">
        <v>0</v>
      </c>
      <c r="BC3776" s="2">
        <v>0</v>
      </c>
      <c r="BD3776" s="2">
        <v>11</v>
      </c>
      <c r="BE3776" s="2">
        <v>0</v>
      </c>
      <c r="BF3776" s="2">
        <v>0</v>
      </c>
      <c r="BG3776" s="2">
        <v>0</v>
      </c>
      <c r="BH3776" s="2">
        <v>0</v>
      </c>
      <c r="BI3776" s="2">
        <v>0</v>
      </c>
      <c r="BJ3776" s="2">
        <v>0</v>
      </c>
      <c r="BK3776" s="2">
        <v>0</v>
      </c>
      <c r="BL3776" s="2">
        <v>3</v>
      </c>
      <c r="BM3776" s="2">
        <v>5</v>
      </c>
      <c r="BN3776" s="2">
        <v>3</v>
      </c>
      <c r="BO3776" s="2">
        <v>3</v>
      </c>
      <c r="BP3776" s="2">
        <v>6</v>
      </c>
      <c r="BQ3776" s="2">
        <v>7</v>
      </c>
      <c r="BR3776" s="2">
        <v>5</v>
      </c>
      <c r="BS3776" s="2">
        <v>0</v>
      </c>
      <c r="BT3776" s="2">
        <v>0</v>
      </c>
      <c r="BU3776" s="2">
        <v>0</v>
      </c>
      <c r="BV3776" s="2">
        <v>0</v>
      </c>
      <c r="BW3776" s="2">
        <v>0</v>
      </c>
      <c r="BX3776" s="2">
        <v>0</v>
      </c>
      <c r="BY3776" s="2">
        <v>0</v>
      </c>
      <c r="BZ3776" s="2">
        <v>0</v>
      </c>
      <c r="CA3776" s="2">
        <v>0</v>
      </c>
      <c r="CB3776" s="2">
        <v>0</v>
      </c>
      <c r="CC3776" s="2">
        <v>0</v>
      </c>
      <c r="CD3776" s="2">
        <v>0</v>
      </c>
      <c r="CE3776" s="2">
        <v>0</v>
      </c>
      <c r="CF3776" s="2">
        <v>0</v>
      </c>
      <c r="CG3776" s="2">
        <v>0</v>
      </c>
      <c r="CH3776" s="2">
        <v>0</v>
      </c>
      <c r="CI3776" s="2">
        <v>0</v>
      </c>
      <c r="CJ3776" s="2">
        <v>0</v>
      </c>
      <c r="CK3776" s="2">
        <v>0</v>
      </c>
      <c r="CL3776" s="2">
        <v>3</v>
      </c>
    </row>
    <row r="3777" spans="1:90" x14ac:dyDescent="0.25">
      <c r="A3777" t="s">
        <v>115</v>
      </c>
      <c r="B3777">
        <v>20410</v>
      </c>
      <c r="C3777" t="s">
        <v>160</v>
      </c>
      <c r="D3777">
        <v>1</v>
      </c>
      <c r="E3777">
        <v>8</v>
      </c>
      <c r="F3777">
        <v>47375</v>
      </c>
      <c r="G3777">
        <v>35047375</v>
      </c>
      <c r="H3777" t="s">
        <v>14830</v>
      </c>
      <c r="I3777">
        <v>535</v>
      </c>
      <c r="J3777" t="s">
        <v>160</v>
      </c>
      <c r="K3777" t="s">
        <v>903</v>
      </c>
      <c r="L3777">
        <v>1</v>
      </c>
      <c r="M3777" t="s">
        <v>160</v>
      </c>
      <c r="N3777">
        <v>13409031</v>
      </c>
      <c r="O3777" t="s">
        <v>92</v>
      </c>
      <c r="P3777" t="s">
        <v>14831</v>
      </c>
      <c r="Q3777">
        <v>80</v>
      </c>
      <c r="R3777">
        <v>19</v>
      </c>
      <c r="S3777">
        <v>34251112</v>
      </c>
      <c r="T3777">
        <v>34258967</v>
      </c>
      <c r="U3777" t="s">
        <v>14832</v>
      </c>
      <c r="V3777">
        <v>1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115</v>
      </c>
      <c r="AE3777" s="2">
        <v>119</v>
      </c>
      <c r="AF3777" s="2">
        <v>107</v>
      </c>
      <c r="AG3777" s="2">
        <v>113</v>
      </c>
      <c r="AH3777" s="2">
        <v>159</v>
      </c>
      <c r="AI3777" s="2">
        <v>123</v>
      </c>
      <c r="AJ3777" s="2">
        <v>105</v>
      </c>
      <c r="AK3777" s="2">
        <v>0</v>
      </c>
      <c r="AL3777" s="2">
        <v>0</v>
      </c>
      <c r="AM3777" s="2">
        <v>0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0</v>
      </c>
      <c r="AU3777" s="2">
        <v>0</v>
      </c>
      <c r="AV3777" s="2">
        <v>0</v>
      </c>
      <c r="AW3777" s="2">
        <v>0</v>
      </c>
      <c r="AX3777" s="2">
        <v>0</v>
      </c>
      <c r="AY3777" s="2">
        <v>0</v>
      </c>
      <c r="AZ3777" s="2">
        <v>0</v>
      </c>
      <c r="BA3777" s="2">
        <v>0</v>
      </c>
      <c r="BB3777" s="2">
        <v>0</v>
      </c>
      <c r="BC3777" s="2">
        <v>170</v>
      </c>
      <c r="BD3777" s="2">
        <v>16</v>
      </c>
      <c r="BE3777" s="2">
        <v>0</v>
      </c>
      <c r="BF3777" s="2">
        <v>0</v>
      </c>
      <c r="BG3777" s="2">
        <v>0</v>
      </c>
      <c r="BH3777" s="2">
        <v>0</v>
      </c>
      <c r="BI3777" s="2">
        <v>0</v>
      </c>
      <c r="BJ3777" s="2">
        <v>0</v>
      </c>
      <c r="BK3777" s="2">
        <v>0</v>
      </c>
      <c r="BL3777" s="2">
        <v>4</v>
      </c>
      <c r="BM3777" s="2">
        <v>7</v>
      </c>
      <c r="BN3777" s="2">
        <v>4</v>
      </c>
      <c r="BO3777" s="2">
        <v>5</v>
      </c>
      <c r="BP3777" s="2">
        <v>5</v>
      </c>
      <c r="BQ3777" s="2">
        <v>7</v>
      </c>
      <c r="BR3777" s="2">
        <v>5</v>
      </c>
      <c r="BS3777" s="2">
        <v>0</v>
      </c>
      <c r="BT3777" s="2">
        <v>0</v>
      </c>
      <c r="BU3777" s="2">
        <v>0</v>
      </c>
      <c r="BV3777" s="2">
        <v>0</v>
      </c>
      <c r="BW3777" s="2">
        <v>0</v>
      </c>
      <c r="BX3777" s="2">
        <v>0</v>
      </c>
      <c r="BY3777" s="2">
        <v>0</v>
      </c>
      <c r="BZ3777" s="2">
        <v>0</v>
      </c>
      <c r="CA3777" s="2">
        <v>0</v>
      </c>
      <c r="CB3777" s="2">
        <v>0</v>
      </c>
      <c r="CC3777" s="2">
        <v>0</v>
      </c>
      <c r="CD3777" s="2">
        <v>0</v>
      </c>
      <c r="CE3777" s="2">
        <v>0</v>
      </c>
      <c r="CF3777" s="2">
        <v>0</v>
      </c>
      <c r="CG3777" s="2">
        <v>0</v>
      </c>
      <c r="CH3777" s="2">
        <v>0</v>
      </c>
      <c r="CI3777" s="2">
        <v>0</v>
      </c>
      <c r="CJ3777" s="2">
        <v>0</v>
      </c>
      <c r="CK3777" s="2">
        <v>15</v>
      </c>
      <c r="CL3777" s="2">
        <v>3</v>
      </c>
    </row>
    <row r="3778" spans="1:90" x14ac:dyDescent="0.25">
      <c r="A3778" t="s">
        <v>115</v>
      </c>
      <c r="B3778">
        <v>20410</v>
      </c>
      <c r="C3778" t="s">
        <v>160</v>
      </c>
      <c r="D3778">
        <v>1</v>
      </c>
      <c r="E3778">
        <v>8</v>
      </c>
      <c r="F3778">
        <v>20898</v>
      </c>
      <c r="G3778">
        <v>35020898</v>
      </c>
      <c r="H3778" t="s">
        <v>16203</v>
      </c>
      <c r="I3778">
        <v>535</v>
      </c>
      <c r="J3778" t="s">
        <v>160</v>
      </c>
      <c r="K3778" t="s">
        <v>7117</v>
      </c>
      <c r="L3778">
        <v>1</v>
      </c>
      <c r="M3778" t="s">
        <v>160</v>
      </c>
      <c r="N3778">
        <v>13416020</v>
      </c>
      <c r="O3778" t="s">
        <v>92</v>
      </c>
      <c r="P3778" t="s">
        <v>3062</v>
      </c>
      <c r="Q3778">
        <v>914</v>
      </c>
      <c r="R3778">
        <v>19</v>
      </c>
      <c r="S3778">
        <v>34330151</v>
      </c>
      <c r="T3778">
        <v>34352228</v>
      </c>
      <c r="U3778" t="s">
        <v>16204</v>
      </c>
      <c r="V3778">
        <v>1</v>
      </c>
      <c r="W3778" s="2">
        <v>0</v>
      </c>
      <c r="X3778" s="2">
        <v>0</v>
      </c>
      <c r="Y3778" s="2">
        <v>0</v>
      </c>
      <c r="Z3778" s="2">
        <v>60</v>
      </c>
      <c r="AA3778" s="2">
        <v>90</v>
      </c>
      <c r="AB3778" s="2">
        <v>90</v>
      </c>
      <c r="AC3778" s="2">
        <v>62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0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0</v>
      </c>
      <c r="AU3778" s="2">
        <v>0</v>
      </c>
      <c r="AV3778" s="2">
        <v>0</v>
      </c>
      <c r="AW3778" s="2">
        <v>0</v>
      </c>
      <c r="AX3778" s="2">
        <v>0</v>
      </c>
      <c r="AY3778" s="2">
        <v>0</v>
      </c>
      <c r="AZ3778" s="2">
        <v>0</v>
      </c>
      <c r="BA3778" s="2">
        <v>0</v>
      </c>
      <c r="BB3778" s="2">
        <v>0</v>
      </c>
      <c r="BC3778" s="2">
        <v>0</v>
      </c>
      <c r="BD3778" s="2">
        <v>1</v>
      </c>
      <c r="BE3778" s="2">
        <v>0</v>
      </c>
      <c r="BF3778" s="2">
        <v>0</v>
      </c>
      <c r="BG3778" s="2">
        <v>0</v>
      </c>
      <c r="BH3778" s="2">
        <v>2</v>
      </c>
      <c r="BI3778" s="2">
        <v>3</v>
      </c>
      <c r="BJ3778" s="2">
        <v>5</v>
      </c>
      <c r="BK3778" s="2">
        <v>3</v>
      </c>
      <c r="BL3778" s="2">
        <v>0</v>
      </c>
      <c r="BM3778" s="2">
        <v>0</v>
      </c>
      <c r="BN3778" s="2">
        <v>0</v>
      </c>
      <c r="BO3778" s="2">
        <v>0</v>
      </c>
      <c r="BP3778" s="2">
        <v>0</v>
      </c>
      <c r="BQ3778" s="2">
        <v>0</v>
      </c>
      <c r="BR3778" s="2">
        <v>0</v>
      </c>
      <c r="BS3778" s="2">
        <v>0</v>
      </c>
      <c r="BT3778" s="2">
        <v>0</v>
      </c>
      <c r="BU3778" s="2">
        <v>0</v>
      </c>
      <c r="BV3778" s="2">
        <v>0</v>
      </c>
      <c r="BW3778" s="2">
        <v>0</v>
      </c>
      <c r="BX3778" s="2">
        <v>0</v>
      </c>
      <c r="BY3778" s="2">
        <v>0</v>
      </c>
      <c r="BZ3778" s="2">
        <v>0</v>
      </c>
      <c r="CA3778" s="2">
        <v>0</v>
      </c>
      <c r="CB3778" s="2">
        <v>0</v>
      </c>
      <c r="CC3778" s="2">
        <v>0</v>
      </c>
      <c r="CD3778" s="2">
        <v>0</v>
      </c>
      <c r="CE3778" s="2">
        <v>0</v>
      </c>
      <c r="CF3778" s="2">
        <v>0</v>
      </c>
      <c r="CG3778" s="2">
        <v>0</v>
      </c>
      <c r="CH3778" s="2">
        <v>0</v>
      </c>
      <c r="CI3778" s="2">
        <v>0</v>
      </c>
      <c r="CJ3778" s="2">
        <v>0</v>
      </c>
      <c r="CK3778" s="2">
        <v>0</v>
      </c>
      <c r="CL3778" s="2">
        <v>1</v>
      </c>
    </row>
    <row r="3779" spans="1:90" x14ac:dyDescent="0.25">
      <c r="A3779" t="s">
        <v>115</v>
      </c>
      <c r="B3779">
        <v>20410</v>
      </c>
      <c r="C3779" t="s">
        <v>160</v>
      </c>
      <c r="D3779">
        <v>1</v>
      </c>
      <c r="E3779">
        <v>8</v>
      </c>
      <c r="F3779">
        <v>21088</v>
      </c>
      <c r="G3779">
        <v>35021088</v>
      </c>
      <c r="H3779" t="s">
        <v>13962</v>
      </c>
      <c r="I3779">
        <v>535</v>
      </c>
      <c r="J3779" t="s">
        <v>160</v>
      </c>
      <c r="K3779" t="s">
        <v>3363</v>
      </c>
      <c r="L3779">
        <v>1</v>
      </c>
      <c r="M3779" t="s">
        <v>160</v>
      </c>
      <c r="N3779">
        <v>13418050</v>
      </c>
      <c r="O3779" t="s">
        <v>92</v>
      </c>
      <c r="P3779" t="s">
        <v>13963</v>
      </c>
      <c r="Q3779">
        <v>2769</v>
      </c>
      <c r="R3779">
        <v>19</v>
      </c>
      <c r="S3779">
        <v>34024660</v>
      </c>
      <c r="T3779">
        <v>34326999</v>
      </c>
      <c r="U3779" t="s">
        <v>13964</v>
      </c>
      <c r="V3779">
        <v>1</v>
      </c>
      <c r="W3779" s="2">
        <v>0</v>
      </c>
      <c r="X3779" s="2">
        <v>0</v>
      </c>
      <c r="Y3779" s="2">
        <v>0</v>
      </c>
      <c r="Z3779" s="2">
        <v>41</v>
      </c>
      <c r="AA3779" s="2">
        <v>41</v>
      </c>
      <c r="AB3779" s="2">
        <v>49</v>
      </c>
      <c r="AC3779" s="2">
        <v>33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0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0</v>
      </c>
      <c r="AU3779" s="2">
        <v>0</v>
      </c>
      <c r="AV3779" s="2">
        <v>0</v>
      </c>
      <c r="AW3779" s="2">
        <v>0</v>
      </c>
      <c r="AX3779" s="2">
        <v>0</v>
      </c>
      <c r="AY3779" s="2">
        <v>0</v>
      </c>
      <c r="AZ3779" s="2">
        <v>0</v>
      </c>
      <c r="BA3779" s="2">
        <v>0</v>
      </c>
      <c r="BB3779" s="2">
        <v>0</v>
      </c>
      <c r="BC3779" s="2">
        <v>0</v>
      </c>
      <c r="BD3779" s="2">
        <v>0</v>
      </c>
      <c r="BE3779" s="2">
        <v>0</v>
      </c>
      <c r="BF3779" s="2">
        <v>0</v>
      </c>
      <c r="BG3779" s="2">
        <v>0</v>
      </c>
      <c r="BH3779" s="2">
        <v>2</v>
      </c>
      <c r="BI3779" s="2">
        <v>2</v>
      </c>
      <c r="BJ3779" s="2">
        <v>2</v>
      </c>
      <c r="BK3779" s="2">
        <v>2</v>
      </c>
      <c r="BL3779" s="2">
        <v>0</v>
      </c>
      <c r="BM3779" s="2">
        <v>0</v>
      </c>
      <c r="BN3779" s="2">
        <v>0</v>
      </c>
      <c r="BO3779" s="2">
        <v>0</v>
      </c>
      <c r="BP3779" s="2">
        <v>0</v>
      </c>
      <c r="BQ3779" s="2">
        <v>0</v>
      </c>
      <c r="BR3779" s="2">
        <v>0</v>
      </c>
      <c r="BS3779" s="2">
        <v>0</v>
      </c>
      <c r="BT3779" s="2">
        <v>0</v>
      </c>
      <c r="BU3779" s="2">
        <v>0</v>
      </c>
      <c r="BV3779" s="2">
        <v>0</v>
      </c>
      <c r="BW3779" s="2">
        <v>0</v>
      </c>
      <c r="BX3779" s="2">
        <v>0</v>
      </c>
      <c r="BY3779" s="2">
        <v>0</v>
      </c>
      <c r="BZ3779" s="2">
        <v>0</v>
      </c>
      <c r="CA3779" s="2">
        <v>0</v>
      </c>
      <c r="CB3779" s="2">
        <v>0</v>
      </c>
      <c r="CC3779" s="2">
        <v>0</v>
      </c>
      <c r="CD3779" s="2">
        <v>0</v>
      </c>
      <c r="CE3779" s="2">
        <v>0</v>
      </c>
      <c r="CF3779" s="2">
        <v>0</v>
      </c>
      <c r="CG3779" s="2">
        <v>0</v>
      </c>
      <c r="CH3779" s="2">
        <v>0</v>
      </c>
      <c r="CI3779" s="2">
        <v>0</v>
      </c>
      <c r="CJ3779" s="2">
        <v>0</v>
      </c>
      <c r="CK3779" s="2">
        <v>0</v>
      </c>
      <c r="CL3779" s="2">
        <v>0</v>
      </c>
    </row>
    <row r="3780" spans="1:90" x14ac:dyDescent="0.25">
      <c r="A3780" t="s">
        <v>115</v>
      </c>
      <c r="B3780">
        <v>20410</v>
      </c>
      <c r="C3780" t="s">
        <v>160</v>
      </c>
      <c r="D3780">
        <v>1</v>
      </c>
      <c r="E3780">
        <v>8</v>
      </c>
      <c r="F3780">
        <v>21064</v>
      </c>
      <c r="G3780">
        <v>35021064</v>
      </c>
      <c r="H3780" t="s">
        <v>5581</v>
      </c>
      <c r="I3780">
        <v>535</v>
      </c>
      <c r="J3780" t="s">
        <v>160</v>
      </c>
      <c r="K3780" t="s">
        <v>417</v>
      </c>
      <c r="L3780">
        <v>1</v>
      </c>
      <c r="M3780" t="s">
        <v>160</v>
      </c>
      <c r="N3780">
        <v>13405233</v>
      </c>
      <c r="O3780" t="s">
        <v>102</v>
      </c>
      <c r="P3780" t="s">
        <v>5582</v>
      </c>
      <c r="Q3780">
        <v>518</v>
      </c>
      <c r="R3780">
        <v>19</v>
      </c>
      <c r="S3780">
        <v>34131079</v>
      </c>
      <c r="T3780">
        <v>34210503</v>
      </c>
      <c r="U3780" t="s">
        <v>5583</v>
      </c>
      <c r="V3780">
        <v>1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103</v>
      </c>
      <c r="AE3780" s="2">
        <v>96</v>
      </c>
      <c r="AF3780" s="2">
        <v>64</v>
      </c>
      <c r="AG3780" s="2">
        <v>0</v>
      </c>
      <c r="AH3780" s="2">
        <v>50</v>
      </c>
      <c r="AI3780" s="2">
        <v>37</v>
      </c>
      <c r="AJ3780" s="2">
        <v>18</v>
      </c>
      <c r="AK3780" s="2">
        <v>0</v>
      </c>
      <c r="AL3780" s="2">
        <v>0</v>
      </c>
      <c r="AM3780" s="2">
        <v>0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0</v>
      </c>
      <c r="AU3780" s="2">
        <v>0</v>
      </c>
      <c r="AV3780" s="2">
        <v>0</v>
      </c>
      <c r="AW3780" s="2">
        <v>0</v>
      </c>
      <c r="AX3780" s="2">
        <v>0</v>
      </c>
      <c r="AY3780" s="2">
        <v>0</v>
      </c>
      <c r="AZ3780" s="2">
        <v>0</v>
      </c>
      <c r="BA3780" s="2">
        <v>0</v>
      </c>
      <c r="BB3780" s="2">
        <v>0</v>
      </c>
      <c r="BC3780" s="2">
        <v>0</v>
      </c>
      <c r="BD3780" s="2">
        <v>0</v>
      </c>
      <c r="BE3780" s="2">
        <v>0</v>
      </c>
      <c r="BF3780" s="2">
        <v>0</v>
      </c>
      <c r="BG3780" s="2">
        <v>0</v>
      </c>
      <c r="BH3780" s="2">
        <v>0</v>
      </c>
      <c r="BI3780" s="2">
        <v>0</v>
      </c>
      <c r="BJ3780" s="2">
        <v>0</v>
      </c>
      <c r="BK3780" s="2">
        <v>0</v>
      </c>
      <c r="BL3780" s="2">
        <v>5</v>
      </c>
      <c r="BM3780" s="2">
        <v>4</v>
      </c>
      <c r="BN3780" s="2">
        <v>4</v>
      </c>
      <c r="BO3780" s="2">
        <v>0</v>
      </c>
      <c r="BP3780" s="2">
        <v>2</v>
      </c>
      <c r="BQ3780" s="2">
        <v>1</v>
      </c>
      <c r="BR3780" s="2">
        <v>1</v>
      </c>
      <c r="BS3780" s="2">
        <v>0</v>
      </c>
      <c r="BT3780" s="2">
        <v>0</v>
      </c>
      <c r="BU3780" s="2">
        <v>0</v>
      </c>
      <c r="BV3780" s="2">
        <v>0</v>
      </c>
      <c r="BW3780" s="2">
        <v>0</v>
      </c>
      <c r="BX3780" s="2">
        <v>0</v>
      </c>
      <c r="BY3780" s="2">
        <v>0</v>
      </c>
      <c r="BZ3780" s="2">
        <v>0</v>
      </c>
      <c r="CA3780" s="2">
        <v>0</v>
      </c>
      <c r="CB3780" s="2">
        <v>0</v>
      </c>
      <c r="CC3780" s="2">
        <v>0</v>
      </c>
      <c r="CD3780" s="2">
        <v>0</v>
      </c>
      <c r="CE3780" s="2">
        <v>0</v>
      </c>
      <c r="CF3780" s="2">
        <v>0</v>
      </c>
      <c r="CG3780" s="2">
        <v>0</v>
      </c>
      <c r="CH3780" s="2">
        <v>0</v>
      </c>
      <c r="CI3780" s="2">
        <v>0</v>
      </c>
      <c r="CJ3780" s="2">
        <v>0</v>
      </c>
      <c r="CK3780" s="2">
        <v>0</v>
      </c>
      <c r="CL3780" s="2">
        <v>0</v>
      </c>
    </row>
    <row r="3781" spans="1:90" x14ac:dyDescent="0.25">
      <c r="A3781" t="s">
        <v>115</v>
      </c>
      <c r="B3781">
        <v>20410</v>
      </c>
      <c r="C3781" t="s">
        <v>160</v>
      </c>
      <c r="D3781">
        <v>1</v>
      </c>
      <c r="E3781">
        <v>8</v>
      </c>
      <c r="F3781">
        <v>48501</v>
      </c>
      <c r="G3781">
        <v>35048501</v>
      </c>
      <c r="H3781" t="s">
        <v>5060</v>
      </c>
      <c r="I3781">
        <v>535</v>
      </c>
      <c r="J3781" t="s">
        <v>160</v>
      </c>
      <c r="K3781" t="s">
        <v>5061</v>
      </c>
      <c r="L3781">
        <v>1</v>
      </c>
      <c r="M3781" t="s">
        <v>160</v>
      </c>
      <c r="N3781">
        <v>13402055</v>
      </c>
      <c r="O3781" t="s">
        <v>92</v>
      </c>
      <c r="P3781" t="s">
        <v>5062</v>
      </c>
      <c r="Q3781">
        <v>535</v>
      </c>
      <c r="R3781">
        <v>19</v>
      </c>
      <c r="S3781">
        <v>34324712</v>
      </c>
      <c r="T3781">
        <v>34341363</v>
      </c>
      <c r="U3781" t="s">
        <v>5063</v>
      </c>
      <c r="V3781">
        <v>1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101</v>
      </c>
      <c r="AE3781" s="2">
        <v>72</v>
      </c>
      <c r="AF3781" s="2">
        <v>67</v>
      </c>
      <c r="AG3781" s="2">
        <v>111</v>
      </c>
      <c r="AH3781" s="2">
        <v>174</v>
      </c>
      <c r="AI3781" s="2">
        <v>145</v>
      </c>
      <c r="AJ3781" s="2">
        <v>121</v>
      </c>
      <c r="AK3781" s="2">
        <v>0</v>
      </c>
      <c r="AL3781" s="2">
        <v>0</v>
      </c>
      <c r="AM3781" s="2">
        <v>0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0</v>
      </c>
      <c r="AU3781" s="2">
        <v>0</v>
      </c>
      <c r="AV3781" s="2">
        <v>0</v>
      </c>
      <c r="AW3781" s="2">
        <v>0</v>
      </c>
      <c r="AX3781" s="2">
        <v>0</v>
      </c>
      <c r="AY3781" s="2">
        <v>0</v>
      </c>
      <c r="AZ3781" s="2">
        <v>0</v>
      </c>
      <c r="BA3781" s="2">
        <v>0</v>
      </c>
      <c r="BB3781" s="2">
        <v>0</v>
      </c>
      <c r="BC3781" s="2">
        <v>192</v>
      </c>
      <c r="BD3781" s="2">
        <v>12</v>
      </c>
      <c r="BE3781" s="2">
        <v>0</v>
      </c>
      <c r="BF3781" s="2">
        <v>0</v>
      </c>
      <c r="BG3781" s="2">
        <v>0</v>
      </c>
      <c r="BH3781" s="2">
        <v>0</v>
      </c>
      <c r="BI3781" s="2">
        <v>0</v>
      </c>
      <c r="BJ3781" s="2">
        <v>0</v>
      </c>
      <c r="BK3781" s="2">
        <v>0</v>
      </c>
      <c r="BL3781" s="2">
        <v>4</v>
      </c>
      <c r="BM3781" s="2">
        <v>2</v>
      </c>
      <c r="BN3781" s="2">
        <v>3</v>
      </c>
      <c r="BO3781" s="2">
        <v>5</v>
      </c>
      <c r="BP3781" s="2">
        <v>7</v>
      </c>
      <c r="BQ3781" s="2">
        <v>5</v>
      </c>
      <c r="BR3781" s="2">
        <v>4</v>
      </c>
      <c r="BS3781" s="2">
        <v>0</v>
      </c>
      <c r="BT3781" s="2">
        <v>0</v>
      </c>
      <c r="BU3781" s="2">
        <v>0</v>
      </c>
      <c r="BV3781" s="2">
        <v>0</v>
      </c>
      <c r="BW3781" s="2">
        <v>0</v>
      </c>
      <c r="BX3781" s="2">
        <v>0</v>
      </c>
      <c r="BY3781" s="2">
        <v>0</v>
      </c>
      <c r="BZ3781" s="2">
        <v>0</v>
      </c>
      <c r="CA3781" s="2">
        <v>0</v>
      </c>
      <c r="CB3781" s="2">
        <v>0</v>
      </c>
      <c r="CC3781" s="2">
        <v>0</v>
      </c>
      <c r="CD3781" s="2">
        <v>0</v>
      </c>
      <c r="CE3781" s="2">
        <v>0</v>
      </c>
      <c r="CF3781" s="2">
        <v>0</v>
      </c>
      <c r="CG3781" s="2">
        <v>0</v>
      </c>
      <c r="CH3781" s="2">
        <v>0</v>
      </c>
      <c r="CI3781" s="2">
        <v>0</v>
      </c>
      <c r="CJ3781" s="2">
        <v>0</v>
      </c>
      <c r="CK3781" s="2">
        <v>11</v>
      </c>
      <c r="CL3781" s="2">
        <v>3</v>
      </c>
    </row>
    <row r="3782" spans="1:90" x14ac:dyDescent="0.25">
      <c r="A3782" t="s">
        <v>115</v>
      </c>
      <c r="B3782">
        <v>20410</v>
      </c>
      <c r="C3782" t="s">
        <v>160</v>
      </c>
      <c r="D3782">
        <v>1</v>
      </c>
      <c r="E3782">
        <v>8</v>
      </c>
      <c r="F3782">
        <v>21040</v>
      </c>
      <c r="G3782">
        <v>35021040</v>
      </c>
      <c r="H3782" t="s">
        <v>8452</v>
      </c>
      <c r="I3782">
        <v>535</v>
      </c>
      <c r="J3782" t="s">
        <v>160</v>
      </c>
      <c r="K3782" t="s">
        <v>8453</v>
      </c>
      <c r="L3782">
        <v>1</v>
      </c>
      <c r="M3782" t="s">
        <v>160</v>
      </c>
      <c r="N3782">
        <v>13433018</v>
      </c>
      <c r="O3782" t="s">
        <v>92</v>
      </c>
      <c r="P3782" t="s">
        <v>8454</v>
      </c>
      <c r="Q3782">
        <v>602</v>
      </c>
      <c r="R3782">
        <v>19</v>
      </c>
      <c r="S3782">
        <v>34311130</v>
      </c>
      <c r="T3782">
        <v>34311166</v>
      </c>
      <c r="U3782" t="s">
        <v>8455</v>
      </c>
      <c r="V3782">
        <v>1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19</v>
      </c>
      <c r="AE3782" s="2">
        <v>14</v>
      </c>
      <c r="AF3782" s="2">
        <v>12</v>
      </c>
      <c r="AG3782" s="2">
        <v>17</v>
      </c>
      <c r="AH3782" s="2">
        <v>28</v>
      </c>
      <c r="AI3782" s="2">
        <v>4</v>
      </c>
      <c r="AJ3782" s="2">
        <v>13</v>
      </c>
      <c r="AK3782" s="2">
        <v>0</v>
      </c>
      <c r="AL3782" s="2">
        <v>0</v>
      </c>
      <c r="AM3782" s="2">
        <v>0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0</v>
      </c>
      <c r="AU3782" s="2">
        <v>0</v>
      </c>
      <c r="AV3782" s="2">
        <v>0</v>
      </c>
      <c r="AW3782" s="2">
        <v>0</v>
      </c>
      <c r="AX3782" s="2">
        <v>0</v>
      </c>
      <c r="AY3782" s="2">
        <v>0</v>
      </c>
      <c r="AZ3782" s="2">
        <v>0</v>
      </c>
      <c r="BA3782" s="2">
        <v>0</v>
      </c>
      <c r="BB3782" s="2">
        <v>0</v>
      </c>
      <c r="BC3782" s="2">
        <v>0</v>
      </c>
      <c r="BD3782" s="2">
        <v>0</v>
      </c>
      <c r="BE3782" s="2">
        <v>0</v>
      </c>
      <c r="BF3782" s="2">
        <v>0</v>
      </c>
      <c r="BG3782" s="2">
        <v>0</v>
      </c>
      <c r="BH3782" s="2">
        <v>0</v>
      </c>
      <c r="BI3782" s="2">
        <v>0</v>
      </c>
      <c r="BJ3782" s="2">
        <v>0</v>
      </c>
      <c r="BK3782" s="2">
        <v>0</v>
      </c>
      <c r="BL3782" s="2">
        <v>1</v>
      </c>
      <c r="BM3782" s="2">
        <v>1</v>
      </c>
      <c r="BN3782" s="2">
        <v>1</v>
      </c>
      <c r="BO3782" s="2">
        <v>2</v>
      </c>
      <c r="BP3782" s="2">
        <v>1</v>
      </c>
      <c r="BQ3782" s="2">
        <v>1</v>
      </c>
      <c r="BR3782" s="2">
        <v>1</v>
      </c>
      <c r="BS3782" s="2">
        <v>0</v>
      </c>
      <c r="BT3782" s="2">
        <v>0</v>
      </c>
      <c r="BU3782" s="2">
        <v>0</v>
      </c>
      <c r="BV3782" s="2">
        <v>0</v>
      </c>
      <c r="BW3782" s="2">
        <v>0</v>
      </c>
      <c r="BX3782" s="2">
        <v>0</v>
      </c>
      <c r="BY3782" s="2">
        <v>0</v>
      </c>
      <c r="BZ3782" s="2">
        <v>0</v>
      </c>
      <c r="CA3782" s="2">
        <v>0</v>
      </c>
      <c r="CB3782" s="2">
        <v>0</v>
      </c>
      <c r="CC3782" s="2">
        <v>0</v>
      </c>
      <c r="CD3782" s="2">
        <v>0</v>
      </c>
      <c r="CE3782" s="2">
        <v>0</v>
      </c>
      <c r="CF3782" s="2">
        <v>0</v>
      </c>
      <c r="CG3782" s="2">
        <v>0</v>
      </c>
      <c r="CH3782" s="2">
        <v>0</v>
      </c>
      <c r="CI3782" s="2">
        <v>0</v>
      </c>
      <c r="CJ3782" s="2">
        <v>0</v>
      </c>
      <c r="CK3782" s="2">
        <v>0</v>
      </c>
      <c r="CL3782" s="2">
        <v>0</v>
      </c>
    </row>
    <row r="3783" spans="1:90" x14ac:dyDescent="0.25">
      <c r="A3783" t="s">
        <v>115</v>
      </c>
      <c r="B3783">
        <v>20410</v>
      </c>
      <c r="C3783" t="s">
        <v>160</v>
      </c>
      <c r="D3783">
        <v>1</v>
      </c>
      <c r="E3783">
        <v>8</v>
      </c>
      <c r="F3783">
        <v>917898</v>
      </c>
      <c r="G3783">
        <v>35917898</v>
      </c>
      <c r="H3783" t="s">
        <v>16638</v>
      </c>
      <c r="I3783">
        <v>535</v>
      </c>
      <c r="J3783" t="s">
        <v>160</v>
      </c>
      <c r="K3783" t="s">
        <v>13689</v>
      </c>
      <c r="L3783">
        <v>1</v>
      </c>
      <c r="M3783" t="s">
        <v>160</v>
      </c>
      <c r="N3783">
        <v>13412082</v>
      </c>
      <c r="O3783" t="s">
        <v>92</v>
      </c>
      <c r="P3783" t="s">
        <v>16639</v>
      </c>
      <c r="Q3783">
        <v>280</v>
      </c>
      <c r="R3783">
        <v>19</v>
      </c>
      <c r="S3783">
        <v>34218978</v>
      </c>
      <c r="T3783">
        <v>34219211</v>
      </c>
      <c r="U3783" t="s">
        <v>16640</v>
      </c>
      <c r="V3783">
        <v>1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57</v>
      </c>
      <c r="AE3783" s="2">
        <v>59</v>
      </c>
      <c r="AF3783" s="2">
        <v>46</v>
      </c>
      <c r="AG3783" s="2">
        <v>60</v>
      </c>
      <c r="AH3783" s="2">
        <v>50</v>
      </c>
      <c r="AI3783" s="2">
        <v>31</v>
      </c>
      <c r="AJ3783" s="2">
        <v>47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0</v>
      </c>
      <c r="AU3783" s="2">
        <v>0</v>
      </c>
      <c r="AV3783" s="2">
        <v>0</v>
      </c>
      <c r="AW3783" s="2">
        <v>0</v>
      </c>
      <c r="AX3783" s="2">
        <v>0</v>
      </c>
      <c r="AY3783" s="2">
        <v>0</v>
      </c>
      <c r="AZ3783" s="2">
        <v>0</v>
      </c>
      <c r="BA3783" s="2">
        <v>0</v>
      </c>
      <c r="BB3783" s="2">
        <v>0</v>
      </c>
      <c r="BC3783" s="2">
        <v>23</v>
      </c>
      <c r="BD3783" s="2">
        <v>0</v>
      </c>
      <c r="BE3783" s="2">
        <v>0</v>
      </c>
      <c r="BF3783" s="2">
        <v>0</v>
      </c>
      <c r="BG3783" s="2">
        <v>0</v>
      </c>
      <c r="BH3783" s="2">
        <v>0</v>
      </c>
      <c r="BI3783" s="2">
        <v>0</v>
      </c>
      <c r="BJ3783" s="2">
        <v>0</v>
      </c>
      <c r="BK3783" s="2">
        <v>0</v>
      </c>
      <c r="BL3783" s="2">
        <v>2</v>
      </c>
      <c r="BM3783" s="2">
        <v>2</v>
      </c>
      <c r="BN3783" s="2">
        <v>2</v>
      </c>
      <c r="BO3783" s="2">
        <v>2</v>
      </c>
      <c r="BP3783" s="2">
        <v>3</v>
      </c>
      <c r="BQ3783" s="2">
        <v>1</v>
      </c>
      <c r="BR3783" s="2">
        <v>2</v>
      </c>
      <c r="BS3783" s="2">
        <v>0</v>
      </c>
      <c r="BT3783" s="2">
        <v>0</v>
      </c>
      <c r="BU3783" s="2">
        <v>0</v>
      </c>
      <c r="BV3783" s="2">
        <v>0</v>
      </c>
      <c r="BW3783" s="2">
        <v>0</v>
      </c>
      <c r="BX3783" s="2">
        <v>0</v>
      </c>
      <c r="BY3783" s="2">
        <v>0</v>
      </c>
      <c r="BZ3783" s="2">
        <v>0</v>
      </c>
      <c r="CA3783" s="2">
        <v>0</v>
      </c>
      <c r="CB3783" s="2">
        <v>0</v>
      </c>
      <c r="CC3783" s="2">
        <v>0</v>
      </c>
      <c r="CD3783" s="2">
        <v>0</v>
      </c>
      <c r="CE3783" s="2">
        <v>0</v>
      </c>
      <c r="CF3783" s="2">
        <v>0</v>
      </c>
      <c r="CG3783" s="2">
        <v>0</v>
      </c>
      <c r="CH3783" s="2">
        <v>0</v>
      </c>
      <c r="CI3783" s="2">
        <v>0</v>
      </c>
      <c r="CJ3783" s="2">
        <v>0</v>
      </c>
      <c r="CK3783" s="2">
        <v>1</v>
      </c>
      <c r="CL3783" s="2">
        <v>0</v>
      </c>
    </row>
    <row r="3784" spans="1:90" x14ac:dyDescent="0.25">
      <c r="A3784" t="s">
        <v>115</v>
      </c>
      <c r="B3784">
        <v>20410</v>
      </c>
      <c r="C3784" t="s">
        <v>160</v>
      </c>
      <c r="D3784">
        <v>1</v>
      </c>
      <c r="E3784">
        <v>8</v>
      </c>
      <c r="F3784">
        <v>20783</v>
      </c>
      <c r="G3784">
        <v>35020783</v>
      </c>
      <c r="H3784" t="s">
        <v>9780</v>
      </c>
      <c r="I3784">
        <v>535</v>
      </c>
      <c r="J3784" t="s">
        <v>160</v>
      </c>
      <c r="K3784" t="s">
        <v>4328</v>
      </c>
      <c r="L3784">
        <v>1</v>
      </c>
      <c r="M3784" t="s">
        <v>160</v>
      </c>
      <c r="N3784">
        <v>13401200</v>
      </c>
      <c r="O3784" t="s">
        <v>92</v>
      </c>
      <c r="P3784" t="s">
        <v>16407</v>
      </c>
      <c r="Q3784">
        <v>2899</v>
      </c>
      <c r="R3784">
        <v>19</v>
      </c>
      <c r="S3784">
        <v>34322962</v>
      </c>
      <c r="T3784">
        <v>34324718</v>
      </c>
      <c r="U3784" t="s">
        <v>16408</v>
      </c>
      <c r="V3784">
        <v>1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151</v>
      </c>
      <c r="AE3784" s="2">
        <v>142</v>
      </c>
      <c r="AF3784" s="2">
        <v>144</v>
      </c>
      <c r="AG3784" s="2">
        <v>114</v>
      </c>
      <c r="AH3784" s="2">
        <v>183</v>
      </c>
      <c r="AI3784" s="2">
        <v>228</v>
      </c>
      <c r="AJ3784" s="2">
        <v>184</v>
      </c>
      <c r="AK3784" s="2">
        <v>0</v>
      </c>
      <c r="AL3784" s="2">
        <v>0</v>
      </c>
      <c r="AM3784" s="2">
        <v>0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0</v>
      </c>
      <c r="AU3784" s="2">
        <v>0</v>
      </c>
      <c r="AV3784" s="2">
        <v>0</v>
      </c>
      <c r="AW3784" s="2">
        <v>0</v>
      </c>
      <c r="AX3784" s="2">
        <v>0</v>
      </c>
      <c r="AY3784" s="2">
        <v>0</v>
      </c>
      <c r="AZ3784" s="2">
        <v>0</v>
      </c>
      <c r="BA3784" s="2">
        <v>0</v>
      </c>
      <c r="BB3784" s="2">
        <v>0</v>
      </c>
      <c r="BC3784" s="2">
        <v>76</v>
      </c>
      <c r="BD3784" s="2">
        <v>9</v>
      </c>
      <c r="BE3784" s="2">
        <v>0</v>
      </c>
      <c r="BF3784" s="2">
        <v>0</v>
      </c>
      <c r="BG3784" s="2">
        <v>0</v>
      </c>
      <c r="BH3784" s="2">
        <v>0</v>
      </c>
      <c r="BI3784" s="2">
        <v>0</v>
      </c>
      <c r="BJ3784" s="2">
        <v>0</v>
      </c>
      <c r="BK3784" s="2">
        <v>0</v>
      </c>
      <c r="BL3784" s="2">
        <v>6</v>
      </c>
      <c r="BM3784" s="2">
        <v>7</v>
      </c>
      <c r="BN3784" s="2">
        <v>6</v>
      </c>
      <c r="BO3784" s="2">
        <v>3</v>
      </c>
      <c r="BP3784" s="2">
        <v>7</v>
      </c>
      <c r="BQ3784" s="2">
        <v>6</v>
      </c>
      <c r="BR3784" s="2">
        <v>5</v>
      </c>
      <c r="BS3784" s="2">
        <v>0</v>
      </c>
      <c r="BT3784" s="2">
        <v>0</v>
      </c>
      <c r="BU3784" s="2">
        <v>0</v>
      </c>
      <c r="BV3784" s="2">
        <v>0</v>
      </c>
      <c r="BW3784" s="2">
        <v>0</v>
      </c>
      <c r="BX3784" s="2">
        <v>0</v>
      </c>
      <c r="BY3784" s="2">
        <v>0</v>
      </c>
      <c r="BZ3784" s="2">
        <v>0</v>
      </c>
      <c r="CA3784" s="2">
        <v>0</v>
      </c>
      <c r="CB3784" s="2">
        <v>0</v>
      </c>
      <c r="CC3784" s="2">
        <v>0</v>
      </c>
      <c r="CD3784" s="2">
        <v>0</v>
      </c>
      <c r="CE3784" s="2">
        <v>0</v>
      </c>
      <c r="CF3784" s="2">
        <v>0</v>
      </c>
      <c r="CG3784" s="2">
        <v>0</v>
      </c>
      <c r="CH3784" s="2">
        <v>0</v>
      </c>
      <c r="CI3784" s="2">
        <v>0</v>
      </c>
      <c r="CJ3784" s="2">
        <v>0</v>
      </c>
      <c r="CK3784" s="2">
        <v>5</v>
      </c>
      <c r="CL3784" s="2">
        <v>2</v>
      </c>
    </row>
    <row r="3785" spans="1:90" x14ac:dyDescent="0.25">
      <c r="A3785" t="s">
        <v>115</v>
      </c>
      <c r="B3785">
        <v>20410</v>
      </c>
      <c r="C3785" t="s">
        <v>160</v>
      </c>
      <c r="D3785">
        <v>1</v>
      </c>
      <c r="E3785">
        <v>8</v>
      </c>
      <c r="F3785">
        <v>40459</v>
      </c>
      <c r="G3785">
        <v>35040459</v>
      </c>
      <c r="H3785" t="s">
        <v>4042</v>
      </c>
      <c r="I3785">
        <v>535</v>
      </c>
      <c r="J3785" t="s">
        <v>160</v>
      </c>
      <c r="K3785" t="s">
        <v>1644</v>
      </c>
      <c r="L3785">
        <v>1</v>
      </c>
      <c r="M3785" t="s">
        <v>160</v>
      </c>
      <c r="N3785">
        <v>13420350</v>
      </c>
      <c r="O3785" t="s">
        <v>92</v>
      </c>
      <c r="P3785" t="s">
        <v>4043</v>
      </c>
      <c r="Q3785">
        <v>409</v>
      </c>
      <c r="R3785">
        <v>19</v>
      </c>
      <c r="S3785">
        <v>34111107</v>
      </c>
      <c r="T3785">
        <v>34260633</v>
      </c>
      <c r="U3785" t="s">
        <v>4044</v>
      </c>
      <c r="V3785">
        <v>1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72</v>
      </c>
      <c r="AE3785" s="2">
        <v>82</v>
      </c>
      <c r="AF3785" s="2">
        <v>98</v>
      </c>
      <c r="AG3785" s="2">
        <v>86</v>
      </c>
      <c r="AH3785" s="2">
        <v>103</v>
      </c>
      <c r="AI3785" s="2">
        <v>74</v>
      </c>
      <c r="AJ3785" s="2">
        <v>74</v>
      </c>
      <c r="AK3785" s="2">
        <v>0</v>
      </c>
      <c r="AL3785" s="2">
        <v>0</v>
      </c>
      <c r="AM3785" s="2">
        <v>0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0</v>
      </c>
      <c r="AU3785" s="2">
        <v>0</v>
      </c>
      <c r="AV3785" s="2">
        <v>0</v>
      </c>
      <c r="AW3785" s="2">
        <v>0</v>
      </c>
      <c r="AX3785" s="2">
        <v>0</v>
      </c>
      <c r="AY3785" s="2">
        <v>0</v>
      </c>
      <c r="AZ3785" s="2">
        <v>0</v>
      </c>
      <c r="BA3785" s="2">
        <v>0</v>
      </c>
      <c r="BB3785" s="2">
        <v>0</v>
      </c>
      <c r="BC3785" s="2">
        <v>102</v>
      </c>
      <c r="BD3785" s="2">
        <v>0</v>
      </c>
      <c r="BE3785" s="2">
        <v>0</v>
      </c>
      <c r="BF3785" s="2">
        <v>0</v>
      </c>
      <c r="BG3785" s="2">
        <v>0</v>
      </c>
      <c r="BH3785" s="2">
        <v>0</v>
      </c>
      <c r="BI3785" s="2">
        <v>0</v>
      </c>
      <c r="BJ3785" s="2">
        <v>0</v>
      </c>
      <c r="BK3785" s="2">
        <v>0</v>
      </c>
      <c r="BL3785" s="2">
        <v>4</v>
      </c>
      <c r="BM3785" s="2">
        <v>6</v>
      </c>
      <c r="BN3785" s="2">
        <v>6</v>
      </c>
      <c r="BO3785" s="2">
        <v>3</v>
      </c>
      <c r="BP3785" s="2">
        <v>6</v>
      </c>
      <c r="BQ3785" s="2">
        <v>2</v>
      </c>
      <c r="BR3785" s="2">
        <v>3</v>
      </c>
      <c r="BS3785" s="2">
        <v>0</v>
      </c>
      <c r="BT3785" s="2">
        <v>0</v>
      </c>
      <c r="BU3785" s="2">
        <v>0</v>
      </c>
      <c r="BV3785" s="2">
        <v>0</v>
      </c>
      <c r="BW3785" s="2">
        <v>0</v>
      </c>
      <c r="BX3785" s="2">
        <v>0</v>
      </c>
      <c r="BY3785" s="2">
        <v>0</v>
      </c>
      <c r="BZ3785" s="2">
        <v>0</v>
      </c>
      <c r="CA3785" s="2">
        <v>0</v>
      </c>
      <c r="CB3785" s="2">
        <v>0</v>
      </c>
      <c r="CC3785" s="2">
        <v>0</v>
      </c>
      <c r="CD3785" s="2">
        <v>0</v>
      </c>
      <c r="CE3785" s="2">
        <v>0</v>
      </c>
      <c r="CF3785" s="2">
        <v>0</v>
      </c>
      <c r="CG3785" s="2">
        <v>0</v>
      </c>
      <c r="CH3785" s="2">
        <v>0</v>
      </c>
      <c r="CI3785" s="2">
        <v>0</v>
      </c>
      <c r="CJ3785" s="2">
        <v>0</v>
      </c>
      <c r="CK3785" s="2">
        <v>8</v>
      </c>
      <c r="CL3785" s="2">
        <v>0</v>
      </c>
    </row>
    <row r="3786" spans="1:90" x14ac:dyDescent="0.25">
      <c r="A3786" t="s">
        <v>115</v>
      </c>
      <c r="B3786">
        <v>20410</v>
      </c>
      <c r="C3786" t="s">
        <v>160</v>
      </c>
      <c r="D3786">
        <v>1</v>
      </c>
      <c r="E3786">
        <v>8</v>
      </c>
      <c r="F3786">
        <v>40435</v>
      </c>
      <c r="G3786">
        <v>35040435</v>
      </c>
      <c r="H3786" t="s">
        <v>2184</v>
      </c>
      <c r="I3786">
        <v>535</v>
      </c>
      <c r="J3786" t="s">
        <v>160</v>
      </c>
      <c r="K3786" t="s">
        <v>2185</v>
      </c>
      <c r="L3786">
        <v>1</v>
      </c>
      <c r="M3786" t="s">
        <v>160</v>
      </c>
      <c r="N3786">
        <v>13401531</v>
      </c>
      <c r="O3786" t="s">
        <v>92</v>
      </c>
      <c r="P3786" t="s">
        <v>2186</v>
      </c>
      <c r="Q3786">
        <v>625</v>
      </c>
      <c r="R3786">
        <v>19</v>
      </c>
      <c r="S3786">
        <v>34253866</v>
      </c>
      <c r="T3786">
        <v>34343565</v>
      </c>
      <c r="U3786" t="s">
        <v>2187</v>
      </c>
      <c r="V3786">
        <v>1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139</v>
      </c>
      <c r="AE3786" s="2">
        <v>134</v>
      </c>
      <c r="AF3786" s="2">
        <v>96</v>
      </c>
      <c r="AG3786" s="2">
        <v>187</v>
      </c>
      <c r="AH3786" s="2">
        <v>133</v>
      </c>
      <c r="AI3786" s="2">
        <v>120</v>
      </c>
      <c r="AJ3786" s="2">
        <v>142</v>
      </c>
      <c r="AK3786" s="2">
        <v>0</v>
      </c>
      <c r="AL3786" s="2">
        <v>0</v>
      </c>
      <c r="AM3786" s="2">
        <v>0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0</v>
      </c>
      <c r="AU3786" s="2">
        <v>0</v>
      </c>
      <c r="AV3786" s="2">
        <v>0</v>
      </c>
      <c r="AW3786" s="2">
        <v>0</v>
      </c>
      <c r="AX3786" s="2">
        <v>0</v>
      </c>
      <c r="AY3786" s="2">
        <v>0</v>
      </c>
      <c r="AZ3786" s="2">
        <v>0</v>
      </c>
      <c r="BA3786" s="2">
        <v>0</v>
      </c>
      <c r="BB3786" s="2">
        <v>0</v>
      </c>
      <c r="BC3786" s="2">
        <v>76</v>
      </c>
      <c r="BD3786" s="2">
        <v>13</v>
      </c>
      <c r="BE3786" s="2">
        <v>0</v>
      </c>
      <c r="BF3786" s="2">
        <v>0</v>
      </c>
      <c r="BG3786" s="2">
        <v>0</v>
      </c>
      <c r="BH3786" s="2">
        <v>0</v>
      </c>
      <c r="BI3786" s="2">
        <v>0</v>
      </c>
      <c r="BJ3786" s="2">
        <v>0</v>
      </c>
      <c r="BK3786" s="2">
        <v>0</v>
      </c>
      <c r="BL3786" s="2">
        <v>7</v>
      </c>
      <c r="BM3786" s="2">
        <v>5</v>
      </c>
      <c r="BN3786" s="2">
        <v>6</v>
      </c>
      <c r="BO3786" s="2">
        <v>8</v>
      </c>
      <c r="BP3786" s="2">
        <v>6</v>
      </c>
      <c r="BQ3786" s="2">
        <v>5</v>
      </c>
      <c r="BR3786" s="2">
        <v>6</v>
      </c>
      <c r="BS3786" s="2">
        <v>0</v>
      </c>
      <c r="BT3786" s="2">
        <v>0</v>
      </c>
      <c r="BU3786" s="2">
        <v>0</v>
      </c>
      <c r="BV3786" s="2">
        <v>0</v>
      </c>
      <c r="BW3786" s="2">
        <v>0</v>
      </c>
      <c r="BX3786" s="2">
        <v>0</v>
      </c>
      <c r="BY3786" s="2">
        <v>0</v>
      </c>
      <c r="BZ3786" s="2">
        <v>0</v>
      </c>
      <c r="CA3786" s="2">
        <v>0</v>
      </c>
      <c r="CB3786" s="2">
        <v>0</v>
      </c>
      <c r="CC3786" s="2">
        <v>0</v>
      </c>
      <c r="CD3786" s="2">
        <v>0</v>
      </c>
      <c r="CE3786" s="2">
        <v>0</v>
      </c>
      <c r="CF3786" s="2">
        <v>0</v>
      </c>
      <c r="CG3786" s="2">
        <v>0</v>
      </c>
      <c r="CH3786" s="2">
        <v>0</v>
      </c>
      <c r="CI3786" s="2">
        <v>0</v>
      </c>
      <c r="CJ3786" s="2">
        <v>0</v>
      </c>
      <c r="CK3786" s="2">
        <v>4</v>
      </c>
      <c r="CL3786" s="2">
        <v>3</v>
      </c>
    </row>
    <row r="3787" spans="1:90" x14ac:dyDescent="0.25">
      <c r="A3787" t="s">
        <v>115</v>
      </c>
      <c r="B3787">
        <v>20410</v>
      </c>
      <c r="C3787" t="s">
        <v>160</v>
      </c>
      <c r="D3787">
        <v>1</v>
      </c>
      <c r="E3787">
        <v>8</v>
      </c>
      <c r="F3787">
        <v>21179</v>
      </c>
      <c r="G3787">
        <v>35021179</v>
      </c>
      <c r="H3787" t="s">
        <v>4327</v>
      </c>
      <c r="I3787">
        <v>535</v>
      </c>
      <c r="J3787" t="s">
        <v>160</v>
      </c>
      <c r="K3787" t="s">
        <v>4328</v>
      </c>
      <c r="L3787">
        <v>1</v>
      </c>
      <c r="M3787" t="s">
        <v>160</v>
      </c>
      <c r="N3787">
        <v>13400850</v>
      </c>
      <c r="O3787" t="s">
        <v>92</v>
      </c>
      <c r="P3787" t="s">
        <v>4329</v>
      </c>
      <c r="Q3787">
        <v>326</v>
      </c>
      <c r="R3787">
        <v>19</v>
      </c>
      <c r="S3787">
        <v>34227080</v>
      </c>
      <c r="T3787">
        <v>34353043</v>
      </c>
      <c r="U3787" t="s">
        <v>4330</v>
      </c>
      <c r="V3787">
        <v>1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35</v>
      </c>
      <c r="AE3787" s="2">
        <v>140</v>
      </c>
      <c r="AF3787" s="2">
        <v>105</v>
      </c>
      <c r="AG3787" s="2">
        <v>70</v>
      </c>
      <c r="AH3787" s="2">
        <v>56</v>
      </c>
      <c r="AI3787" s="2">
        <v>51</v>
      </c>
      <c r="AJ3787" s="2">
        <v>31</v>
      </c>
      <c r="AK3787" s="2">
        <v>0</v>
      </c>
      <c r="AL3787" s="2">
        <v>0</v>
      </c>
      <c r="AM3787" s="2">
        <v>0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0</v>
      </c>
      <c r="AU3787" s="2">
        <v>0</v>
      </c>
      <c r="AV3787" s="2">
        <v>0</v>
      </c>
      <c r="AW3787" s="2">
        <v>0</v>
      </c>
      <c r="AX3787" s="2">
        <v>0</v>
      </c>
      <c r="AY3787" s="2">
        <v>0</v>
      </c>
      <c r="AZ3787" s="2">
        <v>0</v>
      </c>
      <c r="BA3787" s="2">
        <v>0</v>
      </c>
      <c r="BB3787" s="2">
        <v>0</v>
      </c>
      <c r="BC3787" s="2">
        <v>0</v>
      </c>
      <c r="BD3787" s="2">
        <v>3</v>
      </c>
      <c r="BE3787" s="2">
        <v>0</v>
      </c>
      <c r="BF3787" s="2">
        <v>0</v>
      </c>
      <c r="BG3787" s="2">
        <v>0</v>
      </c>
      <c r="BH3787" s="2">
        <v>0</v>
      </c>
      <c r="BI3787" s="2">
        <v>0</v>
      </c>
      <c r="BJ3787" s="2">
        <v>0</v>
      </c>
      <c r="BK3787" s="2">
        <v>0</v>
      </c>
      <c r="BL3787" s="2">
        <v>2</v>
      </c>
      <c r="BM3787" s="2">
        <v>5</v>
      </c>
      <c r="BN3787" s="2">
        <v>3</v>
      </c>
      <c r="BO3787" s="2">
        <v>2</v>
      </c>
      <c r="BP3787" s="2">
        <v>2</v>
      </c>
      <c r="BQ3787" s="2">
        <v>2</v>
      </c>
      <c r="BR3787" s="2">
        <v>1</v>
      </c>
      <c r="BS3787" s="2">
        <v>0</v>
      </c>
      <c r="BT3787" s="2">
        <v>0</v>
      </c>
      <c r="BU3787" s="2">
        <v>0</v>
      </c>
      <c r="BV3787" s="2">
        <v>0</v>
      </c>
      <c r="BW3787" s="2">
        <v>0</v>
      </c>
      <c r="BX3787" s="2">
        <v>0</v>
      </c>
      <c r="BY3787" s="2">
        <v>0</v>
      </c>
      <c r="BZ3787" s="2">
        <v>0</v>
      </c>
      <c r="CA3787" s="2">
        <v>0</v>
      </c>
      <c r="CB3787" s="2">
        <v>0</v>
      </c>
      <c r="CC3787" s="2">
        <v>0</v>
      </c>
      <c r="CD3787" s="2">
        <v>0</v>
      </c>
      <c r="CE3787" s="2">
        <v>0</v>
      </c>
      <c r="CF3787" s="2">
        <v>0</v>
      </c>
      <c r="CG3787" s="2">
        <v>0</v>
      </c>
      <c r="CH3787" s="2">
        <v>0</v>
      </c>
      <c r="CI3787" s="2">
        <v>0</v>
      </c>
      <c r="CJ3787" s="2">
        <v>0</v>
      </c>
      <c r="CK3787" s="2">
        <v>0</v>
      </c>
      <c r="CL3787" s="2">
        <v>1</v>
      </c>
    </row>
    <row r="3788" spans="1:90" x14ac:dyDescent="0.25">
      <c r="A3788" t="s">
        <v>115</v>
      </c>
      <c r="B3788">
        <v>20410</v>
      </c>
      <c r="C3788" t="s">
        <v>160</v>
      </c>
      <c r="D3788">
        <v>1</v>
      </c>
      <c r="E3788">
        <v>8</v>
      </c>
      <c r="F3788">
        <v>20990</v>
      </c>
      <c r="G3788">
        <v>35020990</v>
      </c>
      <c r="H3788" t="s">
        <v>6227</v>
      </c>
      <c r="I3788">
        <v>651</v>
      </c>
      <c r="J3788" t="s">
        <v>1133</v>
      </c>
      <c r="K3788" t="s">
        <v>882</v>
      </c>
      <c r="L3788">
        <v>1</v>
      </c>
      <c r="M3788" t="s">
        <v>1133</v>
      </c>
      <c r="N3788">
        <v>13520000</v>
      </c>
      <c r="O3788" t="s">
        <v>92</v>
      </c>
      <c r="P3788" t="s">
        <v>6228</v>
      </c>
      <c r="Q3788">
        <v>50</v>
      </c>
      <c r="R3788">
        <v>19</v>
      </c>
      <c r="S3788">
        <v>34811060</v>
      </c>
      <c r="U3788" t="s">
        <v>6229</v>
      </c>
      <c r="V3788">
        <v>1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67</v>
      </c>
      <c r="AH3788" s="2">
        <v>149</v>
      </c>
      <c r="AI3788" s="2">
        <v>127</v>
      </c>
      <c r="AJ3788" s="2">
        <v>106</v>
      </c>
      <c r="AK3788" s="2">
        <v>0</v>
      </c>
      <c r="AL3788" s="2">
        <v>0</v>
      </c>
      <c r="AM3788" s="2">
        <v>0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0</v>
      </c>
      <c r="AU3788" s="2">
        <v>114</v>
      </c>
      <c r="AV3788" s="2">
        <v>0</v>
      </c>
      <c r="AW3788" s="2">
        <v>0</v>
      </c>
      <c r="AX3788" s="2">
        <v>0</v>
      </c>
      <c r="AY3788" s="2">
        <v>0</v>
      </c>
      <c r="AZ3788" s="2">
        <v>0</v>
      </c>
      <c r="BA3788" s="2">
        <v>0</v>
      </c>
      <c r="BB3788" s="2">
        <v>0</v>
      </c>
      <c r="BC3788" s="2">
        <v>51</v>
      </c>
      <c r="BD3788" s="2">
        <v>0</v>
      </c>
      <c r="BE3788" s="2">
        <v>0</v>
      </c>
      <c r="BF3788" s="2">
        <v>0</v>
      </c>
      <c r="BG3788" s="2">
        <v>0</v>
      </c>
      <c r="BH3788" s="2">
        <v>0</v>
      </c>
      <c r="BI3788" s="2">
        <v>0</v>
      </c>
      <c r="BJ3788" s="2">
        <v>0</v>
      </c>
      <c r="BK3788" s="2">
        <v>0</v>
      </c>
      <c r="BL3788" s="2">
        <v>0</v>
      </c>
      <c r="BM3788" s="2">
        <v>0</v>
      </c>
      <c r="BN3788" s="2">
        <v>0</v>
      </c>
      <c r="BO3788" s="2">
        <v>2</v>
      </c>
      <c r="BP3788" s="2">
        <v>7</v>
      </c>
      <c r="BQ3788" s="2">
        <v>5</v>
      </c>
      <c r="BR3788" s="2">
        <v>3</v>
      </c>
      <c r="BS3788" s="2">
        <v>0</v>
      </c>
      <c r="BT3788" s="2">
        <v>0</v>
      </c>
      <c r="BU3788" s="2">
        <v>0</v>
      </c>
      <c r="BV3788" s="2">
        <v>0</v>
      </c>
      <c r="BW3788" s="2">
        <v>0</v>
      </c>
      <c r="BX3788" s="2">
        <v>0</v>
      </c>
      <c r="BY3788" s="2">
        <v>0</v>
      </c>
      <c r="BZ3788" s="2">
        <v>0</v>
      </c>
      <c r="CA3788" s="2">
        <v>0</v>
      </c>
      <c r="CB3788" s="2">
        <v>0</v>
      </c>
      <c r="CC3788" s="2">
        <v>5</v>
      </c>
      <c r="CD3788" s="2">
        <v>0</v>
      </c>
      <c r="CE3788" s="2">
        <v>0</v>
      </c>
      <c r="CF3788" s="2">
        <v>0</v>
      </c>
      <c r="CG3788" s="2">
        <v>0</v>
      </c>
      <c r="CH3788" s="2">
        <v>0</v>
      </c>
      <c r="CI3788" s="2">
        <v>0</v>
      </c>
      <c r="CJ3788" s="2">
        <v>0</v>
      </c>
      <c r="CK3788" s="2">
        <v>4</v>
      </c>
      <c r="CL3788" s="2">
        <v>0</v>
      </c>
    </row>
    <row r="3789" spans="1:90" x14ac:dyDescent="0.25">
      <c r="A3789" t="s">
        <v>115</v>
      </c>
      <c r="B3789">
        <v>20410</v>
      </c>
      <c r="C3789" t="s">
        <v>160</v>
      </c>
      <c r="D3789">
        <v>1</v>
      </c>
      <c r="E3789">
        <v>8</v>
      </c>
      <c r="F3789">
        <v>21097</v>
      </c>
      <c r="G3789">
        <v>35021097</v>
      </c>
      <c r="H3789" t="s">
        <v>18915</v>
      </c>
      <c r="I3789">
        <v>535</v>
      </c>
      <c r="J3789" t="s">
        <v>160</v>
      </c>
      <c r="K3789" t="s">
        <v>1122</v>
      </c>
      <c r="L3789">
        <v>1</v>
      </c>
      <c r="M3789" t="s">
        <v>160</v>
      </c>
      <c r="N3789">
        <v>13416382</v>
      </c>
      <c r="O3789" t="s">
        <v>102</v>
      </c>
      <c r="P3789" t="s">
        <v>1686</v>
      </c>
      <c r="Q3789">
        <v>564</v>
      </c>
      <c r="R3789">
        <v>19</v>
      </c>
      <c r="S3789">
        <v>34224774</v>
      </c>
      <c r="T3789">
        <v>34339106</v>
      </c>
      <c r="U3789" t="s">
        <v>18916</v>
      </c>
      <c r="V3789">
        <v>1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70</v>
      </c>
      <c r="AE3789" s="2">
        <v>105</v>
      </c>
      <c r="AF3789" s="2">
        <v>69</v>
      </c>
      <c r="AG3789" s="2">
        <v>58</v>
      </c>
      <c r="AH3789" s="2">
        <v>56</v>
      </c>
      <c r="AI3789" s="2">
        <v>23</v>
      </c>
      <c r="AJ3789" s="2">
        <v>27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0</v>
      </c>
      <c r="AU3789" s="2">
        <v>0</v>
      </c>
      <c r="AV3789" s="2">
        <v>0</v>
      </c>
      <c r="AW3789" s="2">
        <v>0</v>
      </c>
      <c r="AX3789" s="2">
        <v>0</v>
      </c>
      <c r="AY3789" s="2">
        <v>0</v>
      </c>
      <c r="AZ3789" s="2">
        <v>0</v>
      </c>
      <c r="BA3789" s="2">
        <v>0</v>
      </c>
      <c r="BB3789" s="2">
        <v>0</v>
      </c>
      <c r="BC3789" s="2">
        <v>0</v>
      </c>
      <c r="BD3789" s="2">
        <v>0</v>
      </c>
      <c r="BE3789" s="2">
        <v>0</v>
      </c>
      <c r="BF3789" s="2">
        <v>0</v>
      </c>
      <c r="BG3789" s="2">
        <v>0</v>
      </c>
      <c r="BH3789" s="2">
        <v>0</v>
      </c>
      <c r="BI3789" s="2">
        <v>0</v>
      </c>
      <c r="BJ3789" s="2">
        <v>0</v>
      </c>
      <c r="BK3789" s="2">
        <v>0</v>
      </c>
      <c r="BL3789" s="2">
        <v>2</v>
      </c>
      <c r="BM3789" s="2">
        <v>4</v>
      </c>
      <c r="BN3789" s="2">
        <v>3</v>
      </c>
      <c r="BO3789" s="2">
        <v>2</v>
      </c>
      <c r="BP3789" s="2">
        <v>2</v>
      </c>
      <c r="BQ3789" s="2">
        <v>1</v>
      </c>
      <c r="BR3789" s="2">
        <v>1</v>
      </c>
      <c r="BS3789" s="2">
        <v>0</v>
      </c>
      <c r="BT3789" s="2">
        <v>0</v>
      </c>
      <c r="BU3789" s="2">
        <v>0</v>
      </c>
      <c r="BV3789" s="2">
        <v>0</v>
      </c>
      <c r="BW3789" s="2">
        <v>0</v>
      </c>
      <c r="BX3789" s="2">
        <v>0</v>
      </c>
      <c r="BY3789" s="2">
        <v>0</v>
      </c>
      <c r="BZ3789" s="2">
        <v>0</v>
      </c>
      <c r="CA3789" s="2">
        <v>0</v>
      </c>
      <c r="CB3789" s="2">
        <v>0</v>
      </c>
      <c r="CC3789" s="2">
        <v>0</v>
      </c>
      <c r="CD3789" s="2">
        <v>0</v>
      </c>
      <c r="CE3789" s="2">
        <v>0</v>
      </c>
      <c r="CF3789" s="2">
        <v>0</v>
      </c>
      <c r="CG3789" s="2">
        <v>0</v>
      </c>
      <c r="CH3789" s="2">
        <v>0</v>
      </c>
      <c r="CI3789" s="2">
        <v>0</v>
      </c>
      <c r="CJ3789" s="2">
        <v>0</v>
      </c>
      <c r="CK3789" s="2">
        <v>0</v>
      </c>
      <c r="CL3789" s="2">
        <v>0</v>
      </c>
    </row>
    <row r="3790" spans="1:90" x14ac:dyDescent="0.25">
      <c r="A3790" t="s">
        <v>115</v>
      </c>
      <c r="B3790">
        <v>20410</v>
      </c>
      <c r="C3790" t="s">
        <v>160</v>
      </c>
      <c r="D3790">
        <v>1</v>
      </c>
      <c r="E3790">
        <v>8</v>
      </c>
      <c r="F3790">
        <v>21209</v>
      </c>
      <c r="G3790">
        <v>35021209</v>
      </c>
      <c r="H3790" t="s">
        <v>17892</v>
      </c>
      <c r="I3790">
        <v>535</v>
      </c>
      <c r="J3790" t="s">
        <v>160</v>
      </c>
      <c r="K3790" t="s">
        <v>17893</v>
      </c>
      <c r="L3790">
        <v>2</v>
      </c>
      <c r="M3790" t="s">
        <v>161</v>
      </c>
      <c r="N3790">
        <v>13432140</v>
      </c>
      <c r="O3790" t="s">
        <v>92</v>
      </c>
      <c r="P3790" t="s">
        <v>17894</v>
      </c>
      <c r="Q3790">
        <v>33</v>
      </c>
      <c r="R3790">
        <v>19</v>
      </c>
      <c r="S3790">
        <v>34381044</v>
      </c>
      <c r="T3790">
        <v>34381271</v>
      </c>
      <c r="U3790" t="s">
        <v>17895</v>
      </c>
      <c r="V3790">
        <v>1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82</v>
      </c>
      <c r="AE3790" s="2">
        <v>98</v>
      </c>
      <c r="AF3790" s="2">
        <v>85</v>
      </c>
      <c r="AG3790" s="2">
        <v>83</v>
      </c>
      <c r="AH3790" s="2">
        <v>77</v>
      </c>
      <c r="AI3790" s="2">
        <v>75</v>
      </c>
      <c r="AJ3790" s="2">
        <v>65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0</v>
      </c>
      <c r="AU3790" s="2">
        <v>0</v>
      </c>
      <c r="AV3790" s="2">
        <v>0</v>
      </c>
      <c r="AW3790" s="2">
        <v>0</v>
      </c>
      <c r="AX3790" s="2">
        <v>0</v>
      </c>
      <c r="AY3790" s="2">
        <v>0</v>
      </c>
      <c r="AZ3790" s="2">
        <v>0</v>
      </c>
      <c r="BA3790" s="2">
        <v>0</v>
      </c>
      <c r="BB3790" s="2">
        <v>0</v>
      </c>
      <c r="BC3790" s="2">
        <v>99</v>
      </c>
      <c r="BD3790" s="2">
        <v>8</v>
      </c>
      <c r="BE3790" s="2">
        <v>0</v>
      </c>
      <c r="BF3790" s="2">
        <v>0</v>
      </c>
      <c r="BG3790" s="2">
        <v>0</v>
      </c>
      <c r="BH3790" s="2">
        <v>0</v>
      </c>
      <c r="BI3790" s="2">
        <v>0</v>
      </c>
      <c r="BJ3790" s="2">
        <v>0</v>
      </c>
      <c r="BK3790" s="2">
        <v>0</v>
      </c>
      <c r="BL3790" s="2">
        <v>4</v>
      </c>
      <c r="BM3790" s="2">
        <v>6</v>
      </c>
      <c r="BN3790" s="2">
        <v>4</v>
      </c>
      <c r="BO3790" s="2">
        <v>4</v>
      </c>
      <c r="BP3790" s="2">
        <v>4</v>
      </c>
      <c r="BQ3790" s="2">
        <v>5</v>
      </c>
      <c r="BR3790" s="2">
        <v>2</v>
      </c>
      <c r="BS3790" s="2">
        <v>0</v>
      </c>
      <c r="BT3790" s="2">
        <v>0</v>
      </c>
      <c r="BU3790" s="2">
        <v>0</v>
      </c>
      <c r="BV3790" s="2">
        <v>0</v>
      </c>
      <c r="BW3790" s="2">
        <v>0</v>
      </c>
      <c r="BX3790" s="2">
        <v>0</v>
      </c>
      <c r="BY3790" s="2">
        <v>0</v>
      </c>
      <c r="BZ3790" s="2">
        <v>0</v>
      </c>
      <c r="CA3790" s="2">
        <v>0</v>
      </c>
      <c r="CB3790" s="2">
        <v>0</v>
      </c>
      <c r="CC3790" s="2">
        <v>0</v>
      </c>
      <c r="CD3790" s="2">
        <v>0</v>
      </c>
      <c r="CE3790" s="2">
        <v>0</v>
      </c>
      <c r="CF3790" s="2">
        <v>0</v>
      </c>
      <c r="CG3790" s="2">
        <v>0</v>
      </c>
      <c r="CH3790" s="2">
        <v>0</v>
      </c>
      <c r="CI3790" s="2">
        <v>0</v>
      </c>
      <c r="CJ3790" s="2">
        <v>0</v>
      </c>
      <c r="CK3790" s="2">
        <v>4</v>
      </c>
      <c r="CL3790" s="2">
        <v>3</v>
      </c>
    </row>
    <row r="3791" spans="1:90" x14ac:dyDescent="0.25">
      <c r="A3791" t="s">
        <v>115</v>
      </c>
      <c r="B3791">
        <v>20410</v>
      </c>
      <c r="C3791" t="s">
        <v>160</v>
      </c>
      <c r="D3791">
        <v>1</v>
      </c>
      <c r="E3791">
        <v>8</v>
      </c>
      <c r="F3791">
        <v>21027</v>
      </c>
      <c r="G3791">
        <v>35021027</v>
      </c>
      <c r="H3791" t="s">
        <v>6987</v>
      </c>
      <c r="I3791">
        <v>535</v>
      </c>
      <c r="J3791" t="s">
        <v>160</v>
      </c>
      <c r="K3791" t="s">
        <v>417</v>
      </c>
      <c r="L3791">
        <v>1</v>
      </c>
      <c r="M3791" t="s">
        <v>160</v>
      </c>
      <c r="N3791">
        <v>13405230</v>
      </c>
      <c r="O3791" t="s">
        <v>102</v>
      </c>
      <c r="P3791" t="s">
        <v>6988</v>
      </c>
      <c r="Q3791">
        <v>381</v>
      </c>
      <c r="R3791">
        <v>19</v>
      </c>
      <c r="S3791">
        <v>34131541</v>
      </c>
      <c r="T3791">
        <v>34210358</v>
      </c>
      <c r="U3791" t="s">
        <v>6989</v>
      </c>
      <c r="V3791">
        <v>1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59</v>
      </c>
      <c r="AC3791" s="2">
        <v>56</v>
      </c>
      <c r="AD3791" s="2">
        <v>105</v>
      </c>
      <c r="AE3791" s="2">
        <v>140</v>
      </c>
      <c r="AF3791" s="2">
        <v>104</v>
      </c>
      <c r="AG3791" s="2">
        <v>115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0</v>
      </c>
      <c r="AU3791" s="2">
        <v>0</v>
      </c>
      <c r="AV3791" s="2">
        <v>0</v>
      </c>
      <c r="AW3791" s="2">
        <v>0</v>
      </c>
      <c r="AX3791" s="2">
        <v>0</v>
      </c>
      <c r="AY3791" s="2">
        <v>0</v>
      </c>
      <c r="AZ3791" s="2">
        <v>0</v>
      </c>
      <c r="BA3791" s="2">
        <v>0</v>
      </c>
      <c r="BB3791" s="2">
        <v>0</v>
      </c>
      <c r="BC3791" s="2">
        <v>286</v>
      </c>
      <c r="BD3791" s="2">
        <v>20</v>
      </c>
      <c r="BE3791" s="2">
        <v>0</v>
      </c>
      <c r="BF3791" s="2">
        <v>0</v>
      </c>
      <c r="BG3791" s="2">
        <v>0</v>
      </c>
      <c r="BH3791" s="2">
        <v>0</v>
      </c>
      <c r="BI3791" s="2">
        <v>0</v>
      </c>
      <c r="BJ3791" s="2">
        <v>4</v>
      </c>
      <c r="BK3791" s="2">
        <v>4</v>
      </c>
      <c r="BL3791" s="2">
        <v>4</v>
      </c>
      <c r="BM3791" s="2">
        <v>8</v>
      </c>
      <c r="BN3791" s="2">
        <v>4</v>
      </c>
      <c r="BO3791" s="2">
        <v>6</v>
      </c>
      <c r="BP3791" s="2">
        <v>0</v>
      </c>
      <c r="BQ3791" s="2">
        <v>0</v>
      </c>
      <c r="BR3791" s="2">
        <v>0</v>
      </c>
      <c r="BS3791" s="2">
        <v>0</v>
      </c>
      <c r="BT3791" s="2">
        <v>0</v>
      </c>
      <c r="BU3791" s="2">
        <v>0</v>
      </c>
      <c r="BV3791" s="2">
        <v>0</v>
      </c>
      <c r="BW3791" s="2">
        <v>0</v>
      </c>
      <c r="BX3791" s="2">
        <v>0</v>
      </c>
      <c r="BY3791" s="2">
        <v>0</v>
      </c>
      <c r="BZ3791" s="2">
        <v>0</v>
      </c>
      <c r="CA3791" s="2">
        <v>0</v>
      </c>
      <c r="CB3791" s="2">
        <v>0</v>
      </c>
      <c r="CC3791" s="2">
        <v>0</v>
      </c>
      <c r="CD3791" s="2">
        <v>0</v>
      </c>
      <c r="CE3791" s="2">
        <v>0</v>
      </c>
      <c r="CF3791" s="2">
        <v>0</v>
      </c>
      <c r="CG3791" s="2">
        <v>0</v>
      </c>
      <c r="CH3791" s="2">
        <v>0</v>
      </c>
      <c r="CI3791" s="2">
        <v>0</v>
      </c>
      <c r="CJ3791" s="2">
        <v>0</v>
      </c>
      <c r="CK3791" s="2">
        <v>13</v>
      </c>
      <c r="CL3791" s="2">
        <v>4</v>
      </c>
    </row>
    <row r="3792" spans="1:90" x14ac:dyDescent="0.25">
      <c r="A3792" t="s">
        <v>115</v>
      </c>
      <c r="B3792">
        <v>20410</v>
      </c>
      <c r="C3792" t="s">
        <v>160</v>
      </c>
      <c r="D3792">
        <v>1</v>
      </c>
      <c r="E3792">
        <v>8</v>
      </c>
      <c r="F3792">
        <v>919330</v>
      </c>
      <c r="G3792">
        <v>35919330</v>
      </c>
      <c r="H3792" t="s">
        <v>5175</v>
      </c>
      <c r="I3792">
        <v>535</v>
      </c>
      <c r="J3792" t="s">
        <v>160</v>
      </c>
      <c r="K3792" t="s">
        <v>5176</v>
      </c>
      <c r="L3792">
        <v>1</v>
      </c>
      <c r="M3792" t="s">
        <v>160</v>
      </c>
      <c r="N3792">
        <v>13420721</v>
      </c>
      <c r="O3792" t="s">
        <v>92</v>
      </c>
      <c r="P3792" t="s">
        <v>5177</v>
      </c>
      <c r="Q3792">
        <v>100</v>
      </c>
      <c r="R3792">
        <v>19</v>
      </c>
      <c r="S3792">
        <v>34260425</v>
      </c>
      <c r="T3792">
        <v>34260437</v>
      </c>
      <c r="U3792" t="s">
        <v>5178</v>
      </c>
      <c r="V3792">
        <v>1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76</v>
      </c>
      <c r="AE3792" s="2">
        <v>68</v>
      </c>
      <c r="AF3792" s="2">
        <v>74</v>
      </c>
      <c r="AG3792" s="2">
        <v>48</v>
      </c>
      <c r="AH3792" s="2">
        <v>93</v>
      </c>
      <c r="AI3792" s="2">
        <v>52</v>
      </c>
      <c r="AJ3792" s="2">
        <v>55</v>
      </c>
      <c r="AK3792" s="2">
        <v>0</v>
      </c>
      <c r="AL3792" s="2">
        <v>0</v>
      </c>
      <c r="AM3792" s="2">
        <v>0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0</v>
      </c>
      <c r="AU3792" s="2">
        <v>0</v>
      </c>
      <c r="AV3792" s="2">
        <v>0</v>
      </c>
      <c r="AW3792" s="2">
        <v>0</v>
      </c>
      <c r="AX3792" s="2">
        <v>0</v>
      </c>
      <c r="AY3792" s="2">
        <v>0</v>
      </c>
      <c r="AZ3792" s="2">
        <v>0</v>
      </c>
      <c r="BA3792" s="2">
        <v>0</v>
      </c>
      <c r="BB3792" s="2">
        <v>0</v>
      </c>
      <c r="BC3792" s="2">
        <v>0</v>
      </c>
      <c r="BD3792" s="2">
        <v>13</v>
      </c>
      <c r="BE3792" s="2">
        <v>0</v>
      </c>
      <c r="BF3792" s="2">
        <v>0</v>
      </c>
      <c r="BG3792" s="2">
        <v>0</v>
      </c>
      <c r="BH3792" s="2">
        <v>0</v>
      </c>
      <c r="BI3792" s="2">
        <v>0</v>
      </c>
      <c r="BJ3792" s="2">
        <v>0</v>
      </c>
      <c r="BK3792" s="2">
        <v>0</v>
      </c>
      <c r="BL3792" s="2">
        <v>3</v>
      </c>
      <c r="BM3792" s="2">
        <v>3</v>
      </c>
      <c r="BN3792" s="2">
        <v>3</v>
      </c>
      <c r="BO3792" s="2">
        <v>3</v>
      </c>
      <c r="BP3792" s="2">
        <v>3</v>
      </c>
      <c r="BQ3792" s="2">
        <v>4</v>
      </c>
      <c r="BR3792" s="2">
        <v>2</v>
      </c>
      <c r="BS3792" s="2">
        <v>0</v>
      </c>
      <c r="BT3792" s="2">
        <v>0</v>
      </c>
      <c r="BU3792" s="2">
        <v>0</v>
      </c>
      <c r="BV3792" s="2">
        <v>0</v>
      </c>
      <c r="BW3792" s="2">
        <v>0</v>
      </c>
      <c r="BX3792" s="2">
        <v>0</v>
      </c>
      <c r="BY3792" s="2">
        <v>0</v>
      </c>
      <c r="BZ3792" s="2">
        <v>0</v>
      </c>
      <c r="CA3792" s="2">
        <v>0</v>
      </c>
      <c r="CB3792" s="2">
        <v>0</v>
      </c>
      <c r="CC3792" s="2">
        <v>0</v>
      </c>
      <c r="CD3792" s="2">
        <v>0</v>
      </c>
      <c r="CE3792" s="2">
        <v>0</v>
      </c>
      <c r="CF3792" s="2">
        <v>0</v>
      </c>
      <c r="CG3792" s="2">
        <v>0</v>
      </c>
      <c r="CH3792" s="2">
        <v>0</v>
      </c>
      <c r="CI3792" s="2">
        <v>0</v>
      </c>
      <c r="CJ3792" s="2">
        <v>0</v>
      </c>
      <c r="CK3792" s="2">
        <v>0</v>
      </c>
      <c r="CL3792" s="2">
        <v>3</v>
      </c>
    </row>
    <row r="3793" spans="1:90" x14ac:dyDescent="0.25">
      <c r="A3793" t="s">
        <v>115</v>
      </c>
      <c r="B3793">
        <v>20410</v>
      </c>
      <c r="C3793" t="s">
        <v>160</v>
      </c>
      <c r="D3793">
        <v>1</v>
      </c>
      <c r="E3793">
        <v>8</v>
      </c>
      <c r="F3793">
        <v>37989</v>
      </c>
      <c r="G3793">
        <v>35037989</v>
      </c>
      <c r="H3793" t="s">
        <v>11101</v>
      </c>
      <c r="I3793">
        <v>535</v>
      </c>
      <c r="J3793" t="s">
        <v>160</v>
      </c>
      <c r="K3793" t="s">
        <v>10357</v>
      </c>
      <c r="L3793">
        <v>1</v>
      </c>
      <c r="M3793" t="s">
        <v>160</v>
      </c>
      <c r="N3793">
        <v>13403331</v>
      </c>
      <c r="O3793" t="s">
        <v>92</v>
      </c>
      <c r="P3793" t="s">
        <v>11102</v>
      </c>
      <c r="Q3793">
        <v>35</v>
      </c>
      <c r="R3793">
        <v>19</v>
      </c>
      <c r="S3793">
        <v>34271165</v>
      </c>
      <c r="T3793">
        <v>34271463</v>
      </c>
      <c r="U3793" t="s">
        <v>11103</v>
      </c>
      <c r="V3793">
        <v>1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102</v>
      </c>
      <c r="AE3793" s="2">
        <v>64</v>
      </c>
      <c r="AF3793" s="2">
        <v>72</v>
      </c>
      <c r="AG3793" s="2">
        <v>86</v>
      </c>
      <c r="AH3793" s="2">
        <v>86</v>
      </c>
      <c r="AI3793" s="2">
        <v>50</v>
      </c>
      <c r="AJ3793" s="2">
        <v>51</v>
      </c>
      <c r="AK3793" s="2">
        <v>0</v>
      </c>
      <c r="AL3793" s="2">
        <v>0</v>
      </c>
      <c r="AM3793" s="2">
        <v>0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0</v>
      </c>
      <c r="AU3793" s="2">
        <v>0</v>
      </c>
      <c r="AV3793" s="2">
        <v>0</v>
      </c>
      <c r="AW3793" s="2">
        <v>0</v>
      </c>
      <c r="AX3793" s="2">
        <v>0</v>
      </c>
      <c r="AY3793" s="2">
        <v>0</v>
      </c>
      <c r="AZ3793" s="2">
        <v>0</v>
      </c>
      <c r="BA3793" s="2">
        <v>0</v>
      </c>
      <c r="BB3793" s="2">
        <v>0</v>
      </c>
      <c r="BC3793" s="2">
        <v>249</v>
      </c>
      <c r="BD3793" s="2">
        <v>0</v>
      </c>
      <c r="BE3793" s="2">
        <v>0</v>
      </c>
      <c r="BF3793" s="2">
        <v>0</v>
      </c>
      <c r="BG3793" s="2">
        <v>0</v>
      </c>
      <c r="BH3793" s="2">
        <v>0</v>
      </c>
      <c r="BI3793" s="2">
        <v>0</v>
      </c>
      <c r="BJ3793" s="2">
        <v>0</v>
      </c>
      <c r="BK3793" s="2">
        <v>0</v>
      </c>
      <c r="BL3793" s="2">
        <v>4</v>
      </c>
      <c r="BM3793" s="2">
        <v>3</v>
      </c>
      <c r="BN3793" s="2">
        <v>4</v>
      </c>
      <c r="BO3793" s="2">
        <v>4</v>
      </c>
      <c r="BP3793" s="2">
        <v>3</v>
      </c>
      <c r="BQ3793" s="2">
        <v>2</v>
      </c>
      <c r="BR3793" s="2">
        <v>2</v>
      </c>
      <c r="BS3793" s="2">
        <v>0</v>
      </c>
      <c r="BT3793" s="2">
        <v>0</v>
      </c>
      <c r="BU3793" s="2">
        <v>0</v>
      </c>
      <c r="BV3793" s="2">
        <v>0</v>
      </c>
      <c r="BW3793" s="2">
        <v>0</v>
      </c>
      <c r="BX3793" s="2">
        <v>0</v>
      </c>
      <c r="BY3793" s="2">
        <v>0</v>
      </c>
      <c r="BZ3793" s="2">
        <v>0</v>
      </c>
      <c r="CA3793" s="2">
        <v>0</v>
      </c>
      <c r="CB3793" s="2">
        <v>0</v>
      </c>
      <c r="CC3793" s="2">
        <v>0</v>
      </c>
      <c r="CD3793" s="2">
        <v>0</v>
      </c>
      <c r="CE3793" s="2">
        <v>0</v>
      </c>
      <c r="CF3793" s="2">
        <v>0</v>
      </c>
      <c r="CG3793" s="2">
        <v>0</v>
      </c>
      <c r="CH3793" s="2">
        <v>0</v>
      </c>
      <c r="CI3793" s="2">
        <v>0</v>
      </c>
      <c r="CJ3793" s="2">
        <v>0</v>
      </c>
      <c r="CK3793" s="2">
        <v>16</v>
      </c>
      <c r="CL3793" s="2">
        <v>0</v>
      </c>
    </row>
    <row r="3794" spans="1:90" x14ac:dyDescent="0.25">
      <c r="A3794" t="s">
        <v>115</v>
      </c>
      <c r="B3794">
        <v>20410</v>
      </c>
      <c r="C3794" t="s">
        <v>160</v>
      </c>
      <c r="D3794">
        <v>1</v>
      </c>
      <c r="E3794">
        <v>8</v>
      </c>
      <c r="F3794">
        <v>47387</v>
      </c>
      <c r="G3794">
        <v>35047387</v>
      </c>
      <c r="H3794" t="s">
        <v>17027</v>
      </c>
      <c r="I3794">
        <v>535</v>
      </c>
      <c r="J3794" t="s">
        <v>160</v>
      </c>
      <c r="K3794" t="s">
        <v>2253</v>
      </c>
      <c r="L3794">
        <v>1</v>
      </c>
      <c r="M3794" t="s">
        <v>160</v>
      </c>
      <c r="N3794">
        <v>13412251</v>
      </c>
      <c r="O3794" t="s">
        <v>92</v>
      </c>
      <c r="P3794" t="s">
        <v>17028</v>
      </c>
      <c r="Q3794">
        <v>525</v>
      </c>
      <c r="R3794">
        <v>19</v>
      </c>
      <c r="S3794">
        <v>34131324</v>
      </c>
      <c r="T3794">
        <v>34215885</v>
      </c>
      <c r="U3794" t="s">
        <v>17029</v>
      </c>
      <c r="V3794">
        <v>1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72</v>
      </c>
      <c r="AE3794" s="2">
        <v>34</v>
      </c>
      <c r="AF3794" s="2">
        <v>96</v>
      </c>
      <c r="AG3794" s="2">
        <v>72</v>
      </c>
      <c r="AH3794" s="2">
        <v>67</v>
      </c>
      <c r="AI3794" s="2">
        <v>62</v>
      </c>
      <c r="AJ3794" s="2">
        <v>93</v>
      </c>
      <c r="AK3794" s="2">
        <v>0</v>
      </c>
      <c r="AL3794" s="2">
        <v>0</v>
      </c>
      <c r="AM3794" s="2">
        <v>0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0</v>
      </c>
      <c r="AU3794" s="2">
        <v>0</v>
      </c>
      <c r="AV3794" s="2">
        <v>0</v>
      </c>
      <c r="AW3794" s="2">
        <v>0</v>
      </c>
      <c r="AX3794" s="2">
        <v>0</v>
      </c>
      <c r="AY3794" s="2">
        <v>0</v>
      </c>
      <c r="AZ3794" s="2">
        <v>0</v>
      </c>
      <c r="BA3794" s="2">
        <v>0</v>
      </c>
      <c r="BB3794" s="2">
        <v>0</v>
      </c>
      <c r="BC3794" s="2">
        <v>0</v>
      </c>
      <c r="BD3794" s="2">
        <v>0</v>
      </c>
      <c r="BE3794" s="2">
        <v>0</v>
      </c>
      <c r="BF3794" s="2">
        <v>0</v>
      </c>
      <c r="BG3794" s="2">
        <v>0</v>
      </c>
      <c r="BH3794" s="2">
        <v>0</v>
      </c>
      <c r="BI3794" s="2">
        <v>0</v>
      </c>
      <c r="BJ3794" s="2">
        <v>0</v>
      </c>
      <c r="BK3794" s="2">
        <v>0</v>
      </c>
      <c r="BL3794" s="2">
        <v>3</v>
      </c>
      <c r="BM3794" s="2">
        <v>2</v>
      </c>
      <c r="BN3794" s="2">
        <v>3</v>
      </c>
      <c r="BO3794" s="2">
        <v>2</v>
      </c>
      <c r="BP3794" s="2">
        <v>2</v>
      </c>
      <c r="BQ3794" s="2">
        <v>3</v>
      </c>
      <c r="BR3794" s="2">
        <v>4</v>
      </c>
      <c r="BS3794" s="2">
        <v>0</v>
      </c>
      <c r="BT3794" s="2">
        <v>0</v>
      </c>
      <c r="BU3794" s="2">
        <v>0</v>
      </c>
      <c r="BV3794" s="2">
        <v>0</v>
      </c>
      <c r="BW3794" s="2">
        <v>0</v>
      </c>
      <c r="BX3794" s="2">
        <v>0</v>
      </c>
      <c r="BY3794" s="2">
        <v>0</v>
      </c>
      <c r="BZ3794" s="2">
        <v>0</v>
      </c>
      <c r="CA3794" s="2">
        <v>0</v>
      </c>
      <c r="CB3794" s="2">
        <v>0</v>
      </c>
      <c r="CC3794" s="2">
        <v>0</v>
      </c>
      <c r="CD3794" s="2">
        <v>0</v>
      </c>
      <c r="CE3794" s="2">
        <v>0</v>
      </c>
      <c r="CF3794" s="2">
        <v>0</v>
      </c>
      <c r="CG3794" s="2">
        <v>0</v>
      </c>
      <c r="CH3794" s="2">
        <v>0</v>
      </c>
      <c r="CI3794" s="2">
        <v>0</v>
      </c>
      <c r="CJ3794" s="2">
        <v>0</v>
      </c>
      <c r="CK3794" s="2">
        <v>0</v>
      </c>
      <c r="CL3794" s="2">
        <v>0</v>
      </c>
    </row>
    <row r="3795" spans="1:90" x14ac:dyDescent="0.25">
      <c r="A3795" t="s">
        <v>115</v>
      </c>
      <c r="B3795">
        <v>20410</v>
      </c>
      <c r="C3795" t="s">
        <v>160</v>
      </c>
      <c r="D3795">
        <v>1</v>
      </c>
      <c r="E3795">
        <v>8</v>
      </c>
      <c r="F3795">
        <v>48331</v>
      </c>
      <c r="G3795">
        <v>35048331</v>
      </c>
      <c r="H3795" t="s">
        <v>12511</v>
      </c>
      <c r="I3795">
        <v>535</v>
      </c>
      <c r="J3795" t="s">
        <v>160</v>
      </c>
      <c r="K3795" t="s">
        <v>2185</v>
      </c>
      <c r="L3795">
        <v>1</v>
      </c>
      <c r="M3795" t="s">
        <v>160</v>
      </c>
      <c r="N3795">
        <v>13401544</v>
      </c>
      <c r="O3795" t="s">
        <v>92</v>
      </c>
      <c r="P3795" t="s">
        <v>9448</v>
      </c>
      <c r="Q3795">
        <v>1039</v>
      </c>
      <c r="R3795">
        <v>19</v>
      </c>
      <c r="S3795">
        <v>34347702</v>
      </c>
      <c r="T3795">
        <v>34348575</v>
      </c>
      <c r="U3795" t="s">
        <v>12512</v>
      </c>
      <c r="V3795">
        <v>1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110</v>
      </c>
      <c r="AE3795" s="2">
        <v>72</v>
      </c>
      <c r="AF3795" s="2">
        <v>92</v>
      </c>
      <c r="AG3795" s="2">
        <v>97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0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0</v>
      </c>
      <c r="AU3795" s="2">
        <v>0</v>
      </c>
      <c r="AV3795" s="2">
        <v>0</v>
      </c>
      <c r="AW3795" s="2">
        <v>0</v>
      </c>
      <c r="AX3795" s="2">
        <v>0</v>
      </c>
      <c r="AY3795" s="2">
        <v>0</v>
      </c>
      <c r="AZ3795" s="2">
        <v>0</v>
      </c>
      <c r="BA3795" s="2">
        <v>0</v>
      </c>
      <c r="BB3795" s="2">
        <v>0</v>
      </c>
      <c r="BC3795" s="2">
        <v>0</v>
      </c>
      <c r="BD3795" s="2">
        <v>4</v>
      </c>
      <c r="BE3795" s="2">
        <v>0</v>
      </c>
      <c r="BF3795" s="2">
        <v>0</v>
      </c>
      <c r="BG3795" s="2">
        <v>0</v>
      </c>
      <c r="BH3795" s="2">
        <v>0</v>
      </c>
      <c r="BI3795" s="2">
        <v>0</v>
      </c>
      <c r="BJ3795" s="2">
        <v>0</v>
      </c>
      <c r="BK3795" s="2">
        <v>0</v>
      </c>
      <c r="BL3795" s="2">
        <v>4</v>
      </c>
      <c r="BM3795" s="2">
        <v>2</v>
      </c>
      <c r="BN3795" s="2">
        <v>4</v>
      </c>
      <c r="BO3795" s="2">
        <v>6</v>
      </c>
      <c r="BP3795" s="2">
        <v>0</v>
      </c>
      <c r="BQ3795" s="2">
        <v>0</v>
      </c>
      <c r="BR3795" s="2">
        <v>0</v>
      </c>
      <c r="BS3795" s="2">
        <v>0</v>
      </c>
      <c r="BT3795" s="2">
        <v>0</v>
      </c>
      <c r="BU3795" s="2">
        <v>0</v>
      </c>
      <c r="BV3795" s="2">
        <v>0</v>
      </c>
      <c r="BW3795" s="2">
        <v>0</v>
      </c>
      <c r="BX3795" s="2">
        <v>0</v>
      </c>
      <c r="BY3795" s="2">
        <v>0</v>
      </c>
      <c r="BZ3795" s="2">
        <v>0</v>
      </c>
      <c r="CA3795" s="2">
        <v>0</v>
      </c>
      <c r="CB3795" s="2">
        <v>0</v>
      </c>
      <c r="CC3795" s="2">
        <v>0</v>
      </c>
      <c r="CD3795" s="2">
        <v>0</v>
      </c>
      <c r="CE3795" s="2">
        <v>0</v>
      </c>
      <c r="CF3795" s="2">
        <v>0</v>
      </c>
      <c r="CG3795" s="2">
        <v>0</v>
      </c>
      <c r="CH3795" s="2">
        <v>0</v>
      </c>
      <c r="CI3795" s="2">
        <v>0</v>
      </c>
      <c r="CJ3795" s="2">
        <v>0</v>
      </c>
      <c r="CK3795" s="2">
        <v>0</v>
      </c>
      <c r="CL3795" s="2">
        <v>2</v>
      </c>
    </row>
    <row r="3796" spans="1:90" x14ac:dyDescent="0.25">
      <c r="A3796" t="s">
        <v>115</v>
      </c>
      <c r="B3796">
        <v>20410</v>
      </c>
      <c r="C3796" t="s">
        <v>160</v>
      </c>
      <c r="D3796">
        <v>1</v>
      </c>
      <c r="E3796">
        <v>8</v>
      </c>
      <c r="F3796">
        <v>21039</v>
      </c>
      <c r="G3796">
        <v>35021039</v>
      </c>
      <c r="H3796" t="s">
        <v>18226</v>
      </c>
      <c r="I3796">
        <v>764</v>
      </c>
      <c r="J3796" t="s">
        <v>1467</v>
      </c>
      <c r="K3796" t="s">
        <v>91</v>
      </c>
      <c r="L3796">
        <v>1</v>
      </c>
      <c r="M3796" t="s">
        <v>1467</v>
      </c>
      <c r="N3796">
        <v>13440000</v>
      </c>
      <c r="O3796" t="s">
        <v>92</v>
      </c>
      <c r="P3796" t="s">
        <v>18227</v>
      </c>
      <c r="Q3796">
        <v>639</v>
      </c>
      <c r="R3796">
        <v>19</v>
      </c>
      <c r="S3796">
        <v>34393301</v>
      </c>
      <c r="T3796">
        <v>34393388</v>
      </c>
      <c r="U3796" t="s">
        <v>18228</v>
      </c>
      <c r="V3796">
        <v>1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83</v>
      </c>
      <c r="AE3796" s="2">
        <v>93</v>
      </c>
      <c r="AF3796" s="2">
        <v>112</v>
      </c>
      <c r="AG3796" s="2">
        <v>119</v>
      </c>
      <c r="AH3796" s="2">
        <v>95</v>
      </c>
      <c r="AI3796" s="2">
        <v>87</v>
      </c>
      <c r="AJ3796" s="2">
        <v>80</v>
      </c>
      <c r="AK3796" s="2">
        <v>0</v>
      </c>
      <c r="AL3796" s="2">
        <v>0</v>
      </c>
      <c r="AM3796" s="2">
        <v>0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0</v>
      </c>
      <c r="AU3796" s="2">
        <v>0</v>
      </c>
      <c r="AV3796" s="2">
        <v>0</v>
      </c>
      <c r="AW3796" s="2">
        <v>0</v>
      </c>
      <c r="AX3796" s="2">
        <v>0</v>
      </c>
      <c r="AY3796" s="2">
        <v>0</v>
      </c>
      <c r="AZ3796" s="2">
        <v>0</v>
      </c>
      <c r="BA3796" s="2">
        <v>0</v>
      </c>
      <c r="BB3796" s="2">
        <v>0</v>
      </c>
      <c r="BC3796" s="2">
        <v>488</v>
      </c>
      <c r="BD3796" s="2">
        <v>0</v>
      </c>
      <c r="BE3796" s="2">
        <v>0</v>
      </c>
      <c r="BF3796" s="2">
        <v>0</v>
      </c>
      <c r="BG3796" s="2">
        <v>0</v>
      </c>
      <c r="BH3796" s="2">
        <v>0</v>
      </c>
      <c r="BI3796" s="2">
        <v>0</v>
      </c>
      <c r="BJ3796" s="2">
        <v>0</v>
      </c>
      <c r="BK3796" s="2">
        <v>0</v>
      </c>
      <c r="BL3796" s="2">
        <v>4</v>
      </c>
      <c r="BM3796" s="2">
        <v>4</v>
      </c>
      <c r="BN3796" s="2">
        <v>4</v>
      </c>
      <c r="BO3796" s="2">
        <v>6</v>
      </c>
      <c r="BP3796" s="2">
        <v>4</v>
      </c>
      <c r="BQ3796" s="2">
        <v>3</v>
      </c>
      <c r="BR3796" s="2">
        <v>3</v>
      </c>
      <c r="BS3796" s="2">
        <v>0</v>
      </c>
      <c r="BT3796" s="2">
        <v>0</v>
      </c>
      <c r="BU3796" s="2">
        <v>0</v>
      </c>
      <c r="BV3796" s="2">
        <v>0</v>
      </c>
      <c r="BW3796" s="2">
        <v>0</v>
      </c>
      <c r="BX3796" s="2">
        <v>0</v>
      </c>
      <c r="BY3796" s="2">
        <v>0</v>
      </c>
      <c r="BZ3796" s="2">
        <v>0</v>
      </c>
      <c r="CA3796" s="2">
        <v>0</v>
      </c>
      <c r="CB3796" s="2">
        <v>0</v>
      </c>
      <c r="CC3796" s="2">
        <v>0</v>
      </c>
      <c r="CD3796" s="2">
        <v>0</v>
      </c>
      <c r="CE3796" s="2">
        <v>0</v>
      </c>
      <c r="CF3796" s="2">
        <v>0</v>
      </c>
      <c r="CG3796" s="2">
        <v>0</v>
      </c>
      <c r="CH3796" s="2">
        <v>0</v>
      </c>
      <c r="CI3796" s="2">
        <v>0</v>
      </c>
      <c r="CJ3796" s="2">
        <v>0</v>
      </c>
      <c r="CK3796" s="2">
        <v>24</v>
      </c>
      <c r="CL3796" s="2">
        <v>0</v>
      </c>
    </row>
    <row r="3797" spans="1:90" x14ac:dyDescent="0.25">
      <c r="A3797" t="s">
        <v>115</v>
      </c>
      <c r="B3797">
        <v>20410</v>
      </c>
      <c r="C3797" t="s">
        <v>160</v>
      </c>
      <c r="D3797">
        <v>1</v>
      </c>
      <c r="E3797">
        <v>8</v>
      </c>
      <c r="F3797">
        <v>446038</v>
      </c>
      <c r="G3797">
        <v>35446038</v>
      </c>
      <c r="H3797" t="s">
        <v>18266</v>
      </c>
      <c r="I3797">
        <v>535</v>
      </c>
      <c r="J3797" t="s">
        <v>160</v>
      </c>
      <c r="K3797" t="s">
        <v>903</v>
      </c>
      <c r="L3797">
        <v>1</v>
      </c>
      <c r="M3797" t="s">
        <v>160</v>
      </c>
      <c r="N3797">
        <v>13408025</v>
      </c>
      <c r="O3797" t="s">
        <v>92</v>
      </c>
      <c r="P3797" t="s">
        <v>10551</v>
      </c>
      <c r="Q3797">
        <v>1510</v>
      </c>
      <c r="R3797">
        <v>19</v>
      </c>
      <c r="S3797">
        <v>34244755</v>
      </c>
      <c r="U3797" t="s">
        <v>18267</v>
      </c>
      <c r="V3797">
        <v>1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114</v>
      </c>
      <c r="AE3797" s="2">
        <v>103</v>
      </c>
      <c r="AF3797" s="2">
        <v>97</v>
      </c>
      <c r="AG3797" s="2">
        <v>108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0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0</v>
      </c>
      <c r="AU3797" s="2">
        <v>0</v>
      </c>
      <c r="AV3797" s="2">
        <v>0</v>
      </c>
      <c r="AW3797" s="2">
        <v>0</v>
      </c>
      <c r="AX3797" s="2">
        <v>0</v>
      </c>
      <c r="AY3797" s="2">
        <v>0</v>
      </c>
      <c r="AZ3797" s="2">
        <v>0</v>
      </c>
      <c r="BA3797" s="2">
        <v>0</v>
      </c>
      <c r="BB3797" s="2">
        <v>0</v>
      </c>
      <c r="BC3797" s="2">
        <v>0</v>
      </c>
      <c r="BD3797" s="2">
        <v>0</v>
      </c>
      <c r="BE3797" s="2">
        <v>0</v>
      </c>
      <c r="BF3797" s="2">
        <v>0</v>
      </c>
      <c r="BG3797" s="2">
        <v>0</v>
      </c>
      <c r="BH3797" s="2">
        <v>0</v>
      </c>
      <c r="BI3797" s="2">
        <v>0</v>
      </c>
      <c r="BJ3797" s="2">
        <v>0</v>
      </c>
      <c r="BK3797" s="2">
        <v>0</v>
      </c>
      <c r="BL3797" s="2">
        <v>7</v>
      </c>
      <c r="BM3797" s="2">
        <v>5</v>
      </c>
      <c r="BN3797" s="2">
        <v>7</v>
      </c>
      <c r="BO3797" s="2">
        <v>5</v>
      </c>
      <c r="BP3797" s="2">
        <v>0</v>
      </c>
      <c r="BQ3797" s="2">
        <v>0</v>
      </c>
      <c r="BR3797" s="2">
        <v>0</v>
      </c>
      <c r="BS3797" s="2">
        <v>0</v>
      </c>
      <c r="BT3797" s="2">
        <v>0</v>
      </c>
      <c r="BU3797" s="2">
        <v>0</v>
      </c>
      <c r="BV3797" s="2">
        <v>0</v>
      </c>
      <c r="BW3797" s="2">
        <v>0</v>
      </c>
      <c r="BX3797" s="2">
        <v>0</v>
      </c>
      <c r="BY3797" s="2">
        <v>0</v>
      </c>
      <c r="BZ3797" s="2">
        <v>0</v>
      </c>
      <c r="CA3797" s="2">
        <v>0</v>
      </c>
      <c r="CB3797" s="2">
        <v>0</v>
      </c>
      <c r="CC3797" s="2">
        <v>0</v>
      </c>
      <c r="CD3797" s="2">
        <v>0</v>
      </c>
      <c r="CE3797" s="2">
        <v>0</v>
      </c>
      <c r="CF3797" s="2">
        <v>0</v>
      </c>
      <c r="CG3797" s="2">
        <v>0</v>
      </c>
      <c r="CH3797" s="2">
        <v>0</v>
      </c>
      <c r="CI3797" s="2">
        <v>0</v>
      </c>
      <c r="CJ3797" s="2">
        <v>0</v>
      </c>
      <c r="CK3797" s="2">
        <v>0</v>
      </c>
      <c r="CL3797" s="2">
        <v>0</v>
      </c>
    </row>
    <row r="3798" spans="1:90" x14ac:dyDescent="0.25">
      <c r="A3798" t="s">
        <v>115</v>
      </c>
      <c r="B3798">
        <v>20410</v>
      </c>
      <c r="C3798" t="s">
        <v>160</v>
      </c>
      <c r="D3798">
        <v>1</v>
      </c>
      <c r="E3798">
        <v>8</v>
      </c>
      <c r="F3798">
        <v>45861</v>
      </c>
      <c r="G3798">
        <v>35045861</v>
      </c>
      <c r="H3798" t="s">
        <v>10688</v>
      </c>
      <c r="I3798">
        <v>535</v>
      </c>
      <c r="J3798" t="s">
        <v>160</v>
      </c>
      <c r="K3798" t="s">
        <v>626</v>
      </c>
      <c r="L3798">
        <v>1</v>
      </c>
      <c r="M3798" t="s">
        <v>160</v>
      </c>
      <c r="N3798">
        <v>13408029</v>
      </c>
      <c r="O3798" t="s">
        <v>92</v>
      </c>
      <c r="P3798" t="s">
        <v>10176</v>
      </c>
      <c r="Q3798">
        <v>203</v>
      </c>
      <c r="R3798">
        <v>19</v>
      </c>
      <c r="S3798">
        <v>34251477</v>
      </c>
      <c r="T3798">
        <v>34255633</v>
      </c>
      <c r="U3798" t="s">
        <v>10689</v>
      </c>
      <c r="V3798">
        <v>1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133</v>
      </c>
      <c r="AE3798" s="2">
        <v>105</v>
      </c>
      <c r="AF3798" s="2">
        <v>134</v>
      </c>
      <c r="AG3798" s="2">
        <v>127</v>
      </c>
      <c r="AH3798" s="2">
        <v>217</v>
      </c>
      <c r="AI3798" s="2">
        <v>131</v>
      </c>
      <c r="AJ3798" s="2">
        <v>171</v>
      </c>
      <c r="AK3798" s="2">
        <v>0</v>
      </c>
      <c r="AL3798" s="2">
        <v>0</v>
      </c>
      <c r="AM3798" s="2">
        <v>0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0</v>
      </c>
      <c r="AU3798" s="2">
        <v>0</v>
      </c>
      <c r="AV3798" s="2">
        <v>0</v>
      </c>
      <c r="AW3798" s="2">
        <v>0</v>
      </c>
      <c r="AX3798" s="2">
        <v>0</v>
      </c>
      <c r="AY3798" s="2">
        <v>0</v>
      </c>
      <c r="AZ3798" s="2">
        <v>0</v>
      </c>
      <c r="BA3798" s="2">
        <v>0</v>
      </c>
      <c r="BB3798" s="2">
        <v>0</v>
      </c>
      <c r="BC3798" s="2">
        <v>0</v>
      </c>
      <c r="BD3798" s="2">
        <v>12</v>
      </c>
      <c r="BE3798" s="2">
        <v>0</v>
      </c>
      <c r="BF3798" s="2">
        <v>0</v>
      </c>
      <c r="BG3798" s="2">
        <v>0</v>
      </c>
      <c r="BH3798" s="2">
        <v>0</v>
      </c>
      <c r="BI3798" s="2">
        <v>0</v>
      </c>
      <c r="BJ3798" s="2">
        <v>0</v>
      </c>
      <c r="BK3798" s="2">
        <v>0</v>
      </c>
      <c r="BL3798" s="2">
        <v>6</v>
      </c>
      <c r="BM3798" s="2">
        <v>4</v>
      </c>
      <c r="BN3798" s="2">
        <v>6</v>
      </c>
      <c r="BO3798" s="2">
        <v>5</v>
      </c>
      <c r="BP3798" s="2">
        <v>9</v>
      </c>
      <c r="BQ3798" s="2">
        <v>5</v>
      </c>
      <c r="BR3798" s="2">
        <v>7</v>
      </c>
      <c r="BS3798" s="2">
        <v>0</v>
      </c>
      <c r="BT3798" s="2">
        <v>0</v>
      </c>
      <c r="BU3798" s="2">
        <v>0</v>
      </c>
      <c r="BV3798" s="2">
        <v>0</v>
      </c>
      <c r="BW3798" s="2">
        <v>0</v>
      </c>
      <c r="BX3798" s="2">
        <v>0</v>
      </c>
      <c r="BY3798" s="2">
        <v>0</v>
      </c>
      <c r="BZ3798" s="2">
        <v>0</v>
      </c>
      <c r="CA3798" s="2">
        <v>0</v>
      </c>
      <c r="CB3798" s="2">
        <v>0</v>
      </c>
      <c r="CC3798" s="2">
        <v>0</v>
      </c>
      <c r="CD3798" s="2">
        <v>0</v>
      </c>
      <c r="CE3798" s="2">
        <v>0</v>
      </c>
      <c r="CF3798" s="2">
        <v>0</v>
      </c>
      <c r="CG3798" s="2">
        <v>0</v>
      </c>
      <c r="CH3798" s="2">
        <v>0</v>
      </c>
      <c r="CI3798" s="2">
        <v>0</v>
      </c>
      <c r="CJ3798" s="2">
        <v>0</v>
      </c>
      <c r="CK3798" s="2">
        <v>0</v>
      </c>
      <c r="CL3798" s="2">
        <v>4</v>
      </c>
    </row>
    <row r="3799" spans="1:90" x14ac:dyDescent="0.25">
      <c r="A3799" t="s">
        <v>115</v>
      </c>
      <c r="B3799">
        <v>20410</v>
      </c>
      <c r="C3799" t="s">
        <v>160</v>
      </c>
      <c r="D3799">
        <v>1</v>
      </c>
      <c r="E3799">
        <v>8</v>
      </c>
      <c r="F3799">
        <v>48355</v>
      </c>
      <c r="G3799">
        <v>35048355</v>
      </c>
      <c r="H3799" t="s">
        <v>12384</v>
      </c>
      <c r="I3799">
        <v>535</v>
      </c>
      <c r="J3799" t="s">
        <v>160</v>
      </c>
      <c r="K3799" t="s">
        <v>5473</v>
      </c>
      <c r="L3799">
        <v>1</v>
      </c>
      <c r="M3799" t="s">
        <v>160</v>
      </c>
      <c r="N3799">
        <v>13405432</v>
      </c>
      <c r="O3799" t="s">
        <v>92</v>
      </c>
      <c r="P3799" t="s">
        <v>12385</v>
      </c>
      <c r="Q3799">
        <v>219</v>
      </c>
      <c r="R3799">
        <v>19</v>
      </c>
      <c r="S3799">
        <v>34215886</v>
      </c>
      <c r="T3799">
        <v>34217949</v>
      </c>
      <c r="U3799" t="s">
        <v>12386</v>
      </c>
      <c r="V3799">
        <v>1</v>
      </c>
      <c r="W3799" s="2">
        <v>0</v>
      </c>
      <c r="X3799" s="2">
        <v>0</v>
      </c>
      <c r="Y3799" s="2">
        <v>0</v>
      </c>
      <c r="Z3799" s="2">
        <v>91</v>
      </c>
      <c r="AA3799" s="2">
        <v>99</v>
      </c>
      <c r="AB3799" s="2">
        <v>61</v>
      </c>
      <c r="AC3799" s="2">
        <v>61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0</v>
      </c>
      <c r="AU3799" s="2">
        <v>0</v>
      </c>
      <c r="AV3799" s="2">
        <v>0</v>
      </c>
      <c r="AW3799" s="2">
        <v>0</v>
      </c>
      <c r="AX3799" s="2">
        <v>0</v>
      </c>
      <c r="AY3799" s="2">
        <v>0</v>
      </c>
      <c r="AZ3799" s="2">
        <v>0</v>
      </c>
      <c r="BA3799" s="2">
        <v>0</v>
      </c>
      <c r="BB3799" s="2">
        <v>0</v>
      </c>
      <c r="BC3799" s="2">
        <v>0</v>
      </c>
      <c r="BD3799" s="2">
        <v>0</v>
      </c>
      <c r="BE3799" s="2">
        <v>0</v>
      </c>
      <c r="BF3799" s="2">
        <v>0</v>
      </c>
      <c r="BG3799" s="2">
        <v>0</v>
      </c>
      <c r="BH3799" s="2">
        <v>3</v>
      </c>
      <c r="BI3799" s="2">
        <v>4</v>
      </c>
      <c r="BJ3799" s="2">
        <v>3</v>
      </c>
      <c r="BK3799" s="2">
        <v>2</v>
      </c>
      <c r="BL3799" s="2">
        <v>0</v>
      </c>
      <c r="BM3799" s="2">
        <v>0</v>
      </c>
      <c r="BN3799" s="2">
        <v>0</v>
      </c>
      <c r="BO3799" s="2">
        <v>0</v>
      </c>
      <c r="BP3799" s="2">
        <v>0</v>
      </c>
      <c r="BQ3799" s="2">
        <v>0</v>
      </c>
      <c r="BR3799" s="2">
        <v>0</v>
      </c>
      <c r="BS3799" s="2">
        <v>0</v>
      </c>
      <c r="BT3799" s="2">
        <v>0</v>
      </c>
      <c r="BU3799" s="2">
        <v>0</v>
      </c>
      <c r="BV3799" s="2">
        <v>0</v>
      </c>
      <c r="BW3799" s="2">
        <v>0</v>
      </c>
      <c r="BX3799" s="2">
        <v>0</v>
      </c>
      <c r="BY3799" s="2">
        <v>0</v>
      </c>
      <c r="BZ3799" s="2">
        <v>0</v>
      </c>
      <c r="CA3799" s="2">
        <v>0</v>
      </c>
      <c r="CB3799" s="2">
        <v>0</v>
      </c>
      <c r="CC3799" s="2">
        <v>0</v>
      </c>
      <c r="CD3799" s="2">
        <v>0</v>
      </c>
      <c r="CE3799" s="2">
        <v>0</v>
      </c>
      <c r="CF3799" s="2">
        <v>0</v>
      </c>
      <c r="CG3799" s="2">
        <v>0</v>
      </c>
      <c r="CH3799" s="2">
        <v>0</v>
      </c>
      <c r="CI3799" s="2">
        <v>0</v>
      </c>
      <c r="CJ3799" s="2">
        <v>0</v>
      </c>
      <c r="CK3799" s="2">
        <v>0</v>
      </c>
      <c r="CL3799" s="2">
        <v>0</v>
      </c>
    </row>
    <row r="3800" spans="1:90" x14ac:dyDescent="0.25">
      <c r="A3800" t="s">
        <v>115</v>
      </c>
      <c r="B3800">
        <v>20410</v>
      </c>
      <c r="C3800" t="s">
        <v>160</v>
      </c>
      <c r="D3800">
        <v>1</v>
      </c>
      <c r="E3800">
        <v>8</v>
      </c>
      <c r="F3800">
        <v>920770</v>
      </c>
      <c r="G3800">
        <v>35920770</v>
      </c>
      <c r="H3800" t="s">
        <v>13755</v>
      </c>
      <c r="I3800">
        <v>535</v>
      </c>
      <c r="J3800" t="s">
        <v>160</v>
      </c>
      <c r="K3800" t="s">
        <v>260</v>
      </c>
      <c r="L3800">
        <v>1</v>
      </c>
      <c r="M3800" t="s">
        <v>160</v>
      </c>
      <c r="N3800">
        <v>13403016</v>
      </c>
      <c r="O3800" t="s">
        <v>92</v>
      </c>
      <c r="P3800" t="s">
        <v>13756</v>
      </c>
      <c r="Q3800">
        <v>1333</v>
      </c>
      <c r="R3800">
        <v>19</v>
      </c>
      <c r="S3800">
        <v>34220105</v>
      </c>
      <c r="T3800">
        <v>34220106</v>
      </c>
      <c r="U3800" t="s">
        <v>13757</v>
      </c>
      <c r="V3800">
        <v>1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37</v>
      </c>
      <c r="AE3800" s="2">
        <v>70</v>
      </c>
      <c r="AF3800" s="2">
        <v>70</v>
      </c>
      <c r="AG3800" s="2">
        <v>86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0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0</v>
      </c>
      <c r="AU3800" s="2">
        <v>0</v>
      </c>
      <c r="AV3800" s="2">
        <v>0</v>
      </c>
      <c r="AW3800" s="2">
        <v>0</v>
      </c>
      <c r="AX3800" s="2">
        <v>0</v>
      </c>
      <c r="AY3800" s="2">
        <v>0</v>
      </c>
      <c r="AZ3800" s="2">
        <v>0</v>
      </c>
      <c r="BA3800" s="2">
        <v>0</v>
      </c>
      <c r="BB3800" s="2">
        <v>0</v>
      </c>
      <c r="BC3800" s="2">
        <v>0</v>
      </c>
      <c r="BD3800" s="2">
        <v>3</v>
      </c>
      <c r="BE3800" s="2">
        <v>0</v>
      </c>
      <c r="BF3800" s="2">
        <v>0</v>
      </c>
      <c r="BG3800" s="2">
        <v>0</v>
      </c>
      <c r="BH3800" s="2">
        <v>0</v>
      </c>
      <c r="BI3800" s="2">
        <v>0</v>
      </c>
      <c r="BJ3800" s="2">
        <v>0</v>
      </c>
      <c r="BK3800" s="2">
        <v>0</v>
      </c>
      <c r="BL3800" s="2">
        <v>2</v>
      </c>
      <c r="BM3800" s="2">
        <v>3</v>
      </c>
      <c r="BN3800" s="2">
        <v>2</v>
      </c>
      <c r="BO3800" s="2">
        <v>4</v>
      </c>
      <c r="BP3800" s="2">
        <v>0</v>
      </c>
      <c r="BQ3800" s="2">
        <v>0</v>
      </c>
      <c r="BR3800" s="2">
        <v>0</v>
      </c>
      <c r="BS3800" s="2">
        <v>0</v>
      </c>
      <c r="BT3800" s="2">
        <v>0</v>
      </c>
      <c r="BU3800" s="2">
        <v>0</v>
      </c>
      <c r="BV3800" s="2">
        <v>0</v>
      </c>
      <c r="BW3800" s="2">
        <v>0</v>
      </c>
      <c r="BX3800" s="2">
        <v>0</v>
      </c>
      <c r="BY3800" s="2">
        <v>0</v>
      </c>
      <c r="BZ3800" s="2">
        <v>0</v>
      </c>
      <c r="CA3800" s="2">
        <v>0</v>
      </c>
      <c r="CB3800" s="2">
        <v>0</v>
      </c>
      <c r="CC3800" s="2">
        <v>0</v>
      </c>
      <c r="CD3800" s="2">
        <v>0</v>
      </c>
      <c r="CE3800" s="2">
        <v>0</v>
      </c>
      <c r="CF3800" s="2">
        <v>0</v>
      </c>
      <c r="CG3800" s="2">
        <v>0</v>
      </c>
      <c r="CH3800" s="2">
        <v>0</v>
      </c>
      <c r="CI3800" s="2">
        <v>0</v>
      </c>
      <c r="CJ3800" s="2">
        <v>0</v>
      </c>
      <c r="CK3800" s="2">
        <v>0</v>
      </c>
      <c r="CL3800" s="2">
        <v>1</v>
      </c>
    </row>
    <row r="3801" spans="1:90" x14ac:dyDescent="0.25">
      <c r="A3801" t="s">
        <v>115</v>
      </c>
      <c r="B3801">
        <v>20410</v>
      </c>
      <c r="C3801" t="s">
        <v>160</v>
      </c>
      <c r="D3801">
        <v>1</v>
      </c>
      <c r="E3801">
        <v>8</v>
      </c>
      <c r="F3801">
        <v>20758</v>
      </c>
      <c r="G3801">
        <v>35020758</v>
      </c>
      <c r="H3801" t="s">
        <v>3358</v>
      </c>
      <c r="I3801">
        <v>535</v>
      </c>
      <c r="J3801" t="s">
        <v>160</v>
      </c>
      <c r="K3801" t="s">
        <v>3359</v>
      </c>
      <c r="L3801">
        <v>1</v>
      </c>
      <c r="M3801" t="s">
        <v>160</v>
      </c>
      <c r="N3801">
        <v>13420610</v>
      </c>
      <c r="O3801" t="s">
        <v>102</v>
      </c>
      <c r="P3801" t="s">
        <v>3194</v>
      </c>
      <c r="Q3801">
        <v>65</v>
      </c>
      <c r="R3801">
        <v>19</v>
      </c>
      <c r="S3801">
        <v>34264062</v>
      </c>
      <c r="T3801">
        <v>34269986</v>
      </c>
      <c r="U3801" t="s">
        <v>3360</v>
      </c>
      <c r="V3801">
        <v>1</v>
      </c>
      <c r="W3801" s="2">
        <v>0</v>
      </c>
      <c r="X3801" s="2">
        <v>0</v>
      </c>
      <c r="Y3801" s="2">
        <v>0</v>
      </c>
      <c r="Z3801" s="2">
        <v>155</v>
      </c>
      <c r="AA3801" s="2">
        <v>126</v>
      </c>
      <c r="AB3801" s="2">
        <v>132</v>
      </c>
      <c r="AC3801" s="2">
        <v>145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0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0</v>
      </c>
      <c r="AU3801" s="2">
        <v>0</v>
      </c>
      <c r="AV3801" s="2">
        <v>0</v>
      </c>
      <c r="AW3801" s="2">
        <v>0</v>
      </c>
      <c r="AX3801" s="2">
        <v>0</v>
      </c>
      <c r="AY3801" s="2">
        <v>0</v>
      </c>
      <c r="AZ3801" s="2">
        <v>0</v>
      </c>
      <c r="BA3801" s="2">
        <v>0</v>
      </c>
      <c r="BB3801" s="2">
        <v>0</v>
      </c>
      <c r="BC3801" s="2">
        <v>232</v>
      </c>
      <c r="BD3801" s="2">
        <v>7</v>
      </c>
      <c r="BE3801" s="2">
        <v>0</v>
      </c>
      <c r="BF3801" s="2">
        <v>0</v>
      </c>
      <c r="BG3801" s="2">
        <v>0</v>
      </c>
      <c r="BH3801" s="2">
        <v>7</v>
      </c>
      <c r="BI3801" s="2">
        <v>6</v>
      </c>
      <c r="BJ3801" s="2">
        <v>5</v>
      </c>
      <c r="BK3801" s="2">
        <v>8</v>
      </c>
      <c r="BL3801" s="2">
        <v>0</v>
      </c>
      <c r="BM3801" s="2">
        <v>0</v>
      </c>
      <c r="BN3801" s="2">
        <v>0</v>
      </c>
      <c r="BO3801" s="2">
        <v>0</v>
      </c>
      <c r="BP3801" s="2">
        <v>0</v>
      </c>
      <c r="BQ3801" s="2">
        <v>0</v>
      </c>
      <c r="BR3801" s="2">
        <v>0</v>
      </c>
      <c r="BS3801" s="2">
        <v>0</v>
      </c>
      <c r="BT3801" s="2">
        <v>0</v>
      </c>
      <c r="BU3801" s="2">
        <v>0</v>
      </c>
      <c r="BV3801" s="2">
        <v>0</v>
      </c>
      <c r="BW3801" s="2">
        <v>0</v>
      </c>
      <c r="BX3801" s="2">
        <v>0</v>
      </c>
      <c r="BY3801" s="2">
        <v>0</v>
      </c>
      <c r="BZ3801" s="2">
        <v>0</v>
      </c>
      <c r="CA3801" s="2">
        <v>0</v>
      </c>
      <c r="CB3801" s="2">
        <v>0</v>
      </c>
      <c r="CC3801" s="2">
        <v>0</v>
      </c>
      <c r="CD3801" s="2">
        <v>0</v>
      </c>
      <c r="CE3801" s="2">
        <v>0</v>
      </c>
      <c r="CF3801" s="2">
        <v>0</v>
      </c>
      <c r="CG3801" s="2">
        <v>0</v>
      </c>
      <c r="CH3801" s="2">
        <v>0</v>
      </c>
      <c r="CI3801" s="2">
        <v>0</v>
      </c>
      <c r="CJ3801" s="2">
        <v>0</v>
      </c>
      <c r="CK3801" s="2">
        <v>10</v>
      </c>
      <c r="CL3801" s="2">
        <v>3</v>
      </c>
    </row>
    <row r="3802" spans="1:90" x14ac:dyDescent="0.25">
      <c r="A3802" t="s">
        <v>115</v>
      </c>
      <c r="B3802">
        <v>20410</v>
      </c>
      <c r="C3802" t="s">
        <v>160</v>
      </c>
      <c r="D3802">
        <v>1</v>
      </c>
      <c r="E3802">
        <v>8</v>
      </c>
      <c r="F3802">
        <v>20916</v>
      </c>
      <c r="G3802">
        <v>35020916</v>
      </c>
      <c r="H3802" t="s">
        <v>11460</v>
      </c>
      <c r="I3802">
        <v>535</v>
      </c>
      <c r="J3802" t="s">
        <v>160</v>
      </c>
      <c r="K3802" t="s">
        <v>91</v>
      </c>
      <c r="L3802">
        <v>1</v>
      </c>
      <c r="M3802" t="s">
        <v>160</v>
      </c>
      <c r="N3802">
        <v>13400120</v>
      </c>
      <c r="O3802" t="s">
        <v>92</v>
      </c>
      <c r="P3802" t="s">
        <v>11461</v>
      </c>
      <c r="Q3802">
        <v>600</v>
      </c>
      <c r="R3802">
        <v>19</v>
      </c>
      <c r="S3802">
        <v>34220710</v>
      </c>
      <c r="T3802">
        <v>34338909</v>
      </c>
      <c r="U3802" t="s">
        <v>11462</v>
      </c>
      <c r="V3802">
        <v>1</v>
      </c>
      <c r="W3802" s="2">
        <v>0</v>
      </c>
      <c r="X3802" s="2">
        <v>0</v>
      </c>
      <c r="Y3802" s="2">
        <v>0</v>
      </c>
      <c r="Z3802" s="2">
        <v>54</v>
      </c>
      <c r="AA3802" s="2">
        <v>60</v>
      </c>
      <c r="AB3802" s="2">
        <v>58</v>
      </c>
      <c r="AC3802" s="2">
        <v>60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0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0</v>
      </c>
      <c r="AU3802" s="2">
        <v>0</v>
      </c>
      <c r="AV3802" s="2">
        <v>0</v>
      </c>
      <c r="AW3802" s="2">
        <v>0</v>
      </c>
      <c r="AX3802" s="2">
        <v>0</v>
      </c>
      <c r="AY3802" s="2">
        <v>0</v>
      </c>
      <c r="AZ3802" s="2">
        <v>0</v>
      </c>
      <c r="BA3802" s="2">
        <v>0</v>
      </c>
      <c r="BB3802" s="2">
        <v>0</v>
      </c>
      <c r="BC3802" s="2">
        <v>0</v>
      </c>
      <c r="BD3802" s="2">
        <v>1</v>
      </c>
      <c r="BE3802" s="2">
        <v>0</v>
      </c>
      <c r="BF3802" s="2">
        <v>0</v>
      </c>
      <c r="BG3802" s="2">
        <v>0</v>
      </c>
      <c r="BH3802" s="2">
        <v>2</v>
      </c>
      <c r="BI3802" s="2">
        <v>3</v>
      </c>
      <c r="BJ3802" s="2">
        <v>3</v>
      </c>
      <c r="BK3802" s="2">
        <v>3</v>
      </c>
      <c r="BL3802" s="2">
        <v>0</v>
      </c>
      <c r="BM3802" s="2">
        <v>0</v>
      </c>
      <c r="BN3802" s="2">
        <v>0</v>
      </c>
      <c r="BO3802" s="2">
        <v>0</v>
      </c>
      <c r="BP3802" s="2">
        <v>0</v>
      </c>
      <c r="BQ3802" s="2">
        <v>0</v>
      </c>
      <c r="BR3802" s="2">
        <v>0</v>
      </c>
      <c r="BS3802" s="2">
        <v>0</v>
      </c>
      <c r="BT3802" s="2">
        <v>0</v>
      </c>
      <c r="BU3802" s="2">
        <v>0</v>
      </c>
      <c r="BV3802" s="2">
        <v>0</v>
      </c>
      <c r="BW3802" s="2">
        <v>0</v>
      </c>
      <c r="BX3802" s="2">
        <v>0</v>
      </c>
      <c r="BY3802" s="2">
        <v>0</v>
      </c>
      <c r="BZ3802" s="2">
        <v>0</v>
      </c>
      <c r="CA3802" s="2">
        <v>0</v>
      </c>
      <c r="CB3802" s="2">
        <v>0</v>
      </c>
      <c r="CC3802" s="2">
        <v>0</v>
      </c>
      <c r="CD3802" s="2">
        <v>0</v>
      </c>
      <c r="CE3802" s="2">
        <v>0</v>
      </c>
      <c r="CF3802" s="2">
        <v>0</v>
      </c>
      <c r="CG3802" s="2">
        <v>0</v>
      </c>
      <c r="CH3802" s="2">
        <v>0</v>
      </c>
      <c r="CI3802" s="2">
        <v>0</v>
      </c>
      <c r="CJ3802" s="2">
        <v>0</v>
      </c>
      <c r="CK3802" s="2">
        <v>0</v>
      </c>
      <c r="CL3802" s="2">
        <v>1</v>
      </c>
    </row>
    <row r="3803" spans="1:90" x14ac:dyDescent="0.25">
      <c r="A3803" t="s">
        <v>115</v>
      </c>
      <c r="B3803">
        <v>20410</v>
      </c>
      <c r="C3803" t="s">
        <v>160</v>
      </c>
      <c r="D3803">
        <v>1</v>
      </c>
      <c r="E3803">
        <v>8</v>
      </c>
      <c r="F3803">
        <v>21052</v>
      </c>
      <c r="G3803">
        <v>35021052</v>
      </c>
      <c r="H3803" t="s">
        <v>10933</v>
      </c>
      <c r="I3803">
        <v>535</v>
      </c>
      <c r="J3803" t="s">
        <v>160</v>
      </c>
      <c r="K3803" t="s">
        <v>260</v>
      </c>
      <c r="L3803">
        <v>1</v>
      </c>
      <c r="M3803" t="s">
        <v>160</v>
      </c>
      <c r="N3803">
        <v>13403032</v>
      </c>
      <c r="O3803" t="s">
        <v>92</v>
      </c>
      <c r="P3803" t="s">
        <v>10934</v>
      </c>
      <c r="Q3803">
        <v>394</v>
      </c>
      <c r="R3803">
        <v>19</v>
      </c>
      <c r="S3803">
        <v>34227235</v>
      </c>
      <c r="T3803">
        <v>34324858</v>
      </c>
      <c r="U3803" t="s">
        <v>10935</v>
      </c>
      <c r="V3803">
        <v>1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111</v>
      </c>
      <c r="AE3803" s="2">
        <v>111</v>
      </c>
      <c r="AF3803" s="2">
        <v>141</v>
      </c>
      <c r="AG3803" s="2">
        <v>166</v>
      </c>
      <c r="AH3803" s="2">
        <v>205</v>
      </c>
      <c r="AI3803" s="2">
        <v>154</v>
      </c>
      <c r="AJ3803" s="2">
        <v>153</v>
      </c>
      <c r="AK3803" s="2">
        <v>0</v>
      </c>
      <c r="AL3803" s="2">
        <v>0</v>
      </c>
      <c r="AM3803" s="2">
        <v>0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0</v>
      </c>
      <c r="AU3803" s="2">
        <v>0</v>
      </c>
      <c r="AV3803" s="2">
        <v>0</v>
      </c>
      <c r="AW3803" s="2">
        <v>0</v>
      </c>
      <c r="AX3803" s="2">
        <v>0</v>
      </c>
      <c r="AY3803" s="2">
        <v>0</v>
      </c>
      <c r="AZ3803" s="2">
        <v>0</v>
      </c>
      <c r="BA3803" s="2">
        <v>0</v>
      </c>
      <c r="BB3803" s="2">
        <v>0</v>
      </c>
      <c r="BC3803" s="2">
        <v>0</v>
      </c>
      <c r="BD3803" s="2">
        <v>15</v>
      </c>
      <c r="BE3803" s="2">
        <v>0</v>
      </c>
      <c r="BF3803" s="2">
        <v>0</v>
      </c>
      <c r="BG3803" s="2">
        <v>0</v>
      </c>
      <c r="BH3803" s="2">
        <v>0</v>
      </c>
      <c r="BI3803" s="2">
        <v>0</v>
      </c>
      <c r="BJ3803" s="2">
        <v>0</v>
      </c>
      <c r="BK3803" s="2">
        <v>0</v>
      </c>
      <c r="BL3803" s="2">
        <v>4</v>
      </c>
      <c r="BM3803" s="2">
        <v>5</v>
      </c>
      <c r="BN3803" s="2">
        <v>7</v>
      </c>
      <c r="BO3803" s="2">
        <v>9</v>
      </c>
      <c r="BP3803" s="2">
        <v>9</v>
      </c>
      <c r="BQ3803" s="2">
        <v>5</v>
      </c>
      <c r="BR3803" s="2">
        <v>7</v>
      </c>
      <c r="BS3803" s="2">
        <v>0</v>
      </c>
      <c r="BT3803" s="2">
        <v>0</v>
      </c>
      <c r="BU3803" s="2">
        <v>0</v>
      </c>
      <c r="BV3803" s="2">
        <v>0</v>
      </c>
      <c r="BW3803" s="2">
        <v>0</v>
      </c>
      <c r="BX3803" s="2">
        <v>0</v>
      </c>
      <c r="BY3803" s="2">
        <v>0</v>
      </c>
      <c r="BZ3803" s="2">
        <v>0</v>
      </c>
      <c r="CA3803" s="2">
        <v>0</v>
      </c>
      <c r="CB3803" s="2">
        <v>0</v>
      </c>
      <c r="CC3803" s="2">
        <v>0</v>
      </c>
      <c r="CD3803" s="2">
        <v>0</v>
      </c>
      <c r="CE3803" s="2">
        <v>0</v>
      </c>
      <c r="CF3803" s="2">
        <v>0</v>
      </c>
      <c r="CG3803" s="2">
        <v>0</v>
      </c>
      <c r="CH3803" s="2">
        <v>0</v>
      </c>
      <c r="CI3803" s="2">
        <v>0</v>
      </c>
      <c r="CJ3803" s="2">
        <v>0</v>
      </c>
      <c r="CK3803" s="2">
        <v>0</v>
      </c>
      <c r="CL3803" s="2">
        <v>4</v>
      </c>
    </row>
    <row r="3804" spans="1:90" x14ac:dyDescent="0.25">
      <c r="A3804" t="s">
        <v>115</v>
      </c>
      <c r="B3804">
        <v>20410</v>
      </c>
      <c r="C3804" t="s">
        <v>160</v>
      </c>
      <c r="D3804">
        <v>1</v>
      </c>
      <c r="E3804">
        <v>8</v>
      </c>
      <c r="F3804">
        <v>901325</v>
      </c>
      <c r="G3804">
        <v>35901325</v>
      </c>
      <c r="H3804" t="s">
        <v>19458</v>
      </c>
      <c r="I3804">
        <v>535</v>
      </c>
      <c r="J3804" t="s">
        <v>160</v>
      </c>
      <c r="K3804" t="s">
        <v>1903</v>
      </c>
      <c r="L3804">
        <v>1</v>
      </c>
      <c r="M3804" t="s">
        <v>160</v>
      </c>
      <c r="N3804">
        <v>13404752</v>
      </c>
      <c r="O3804" t="s">
        <v>2084</v>
      </c>
      <c r="P3804" t="s">
        <v>19459</v>
      </c>
      <c r="Q3804">
        <v>400</v>
      </c>
      <c r="R3804">
        <v>19</v>
      </c>
      <c r="S3804">
        <v>34220110</v>
      </c>
      <c r="T3804">
        <v>34220121</v>
      </c>
      <c r="U3804" t="s">
        <v>19460</v>
      </c>
      <c r="V3804">
        <v>2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57</v>
      </c>
      <c r="AE3804" s="2">
        <v>46</v>
      </c>
      <c r="AF3804" s="2">
        <v>37</v>
      </c>
      <c r="AG3804" s="2">
        <v>64</v>
      </c>
      <c r="AH3804" s="2">
        <v>42</v>
      </c>
      <c r="AI3804" s="2">
        <v>22</v>
      </c>
      <c r="AJ3804" s="2">
        <v>22</v>
      </c>
      <c r="AK3804" s="2">
        <v>0</v>
      </c>
      <c r="AL3804" s="2">
        <v>0</v>
      </c>
      <c r="AM3804" s="2">
        <v>0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0</v>
      </c>
      <c r="AU3804" s="2">
        <v>0</v>
      </c>
      <c r="AV3804" s="2">
        <v>0</v>
      </c>
      <c r="AW3804" s="2">
        <v>0</v>
      </c>
      <c r="AX3804" s="2">
        <v>0</v>
      </c>
      <c r="AY3804" s="2">
        <v>0</v>
      </c>
      <c r="AZ3804" s="2">
        <v>0</v>
      </c>
      <c r="BA3804" s="2">
        <v>0</v>
      </c>
      <c r="BB3804" s="2">
        <v>0</v>
      </c>
      <c r="BC3804" s="2">
        <v>0</v>
      </c>
      <c r="BD3804" s="2">
        <v>0</v>
      </c>
      <c r="BE3804" s="2">
        <v>0</v>
      </c>
      <c r="BF3804" s="2">
        <v>0</v>
      </c>
      <c r="BG3804" s="2">
        <v>0</v>
      </c>
      <c r="BH3804" s="2">
        <v>0</v>
      </c>
      <c r="BI3804" s="2">
        <v>0</v>
      </c>
      <c r="BJ3804" s="2">
        <v>0</v>
      </c>
      <c r="BK3804" s="2">
        <v>0</v>
      </c>
      <c r="BL3804" s="2">
        <v>3</v>
      </c>
      <c r="BM3804" s="2">
        <v>2</v>
      </c>
      <c r="BN3804" s="2">
        <v>2</v>
      </c>
      <c r="BO3804" s="2">
        <v>2</v>
      </c>
      <c r="BP3804" s="2">
        <v>3</v>
      </c>
      <c r="BQ3804" s="2">
        <v>1</v>
      </c>
      <c r="BR3804" s="2">
        <v>1</v>
      </c>
      <c r="BS3804" s="2">
        <v>0</v>
      </c>
      <c r="BT3804" s="2">
        <v>0</v>
      </c>
      <c r="BU3804" s="2">
        <v>0</v>
      </c>
      <c r="BV3804" s="2">
        <v>0</v>
      </c>
      <c r="BW3804" s="2">
        <v>0</v>
      </c>
      <c r="BX3804" s="2">
        <v>0</v>
      </c>
      <c r="BY3804" s="2">
        <v>0</v>
      </c>
      <c r="BZ3804" s="2">
        <v>0</v>
      </c>
      <c r="CA3804" s="2">
        <v>0</v>
      </c>
      <c r="CB3804" s="2">
        <v>0</v>
      </c>
      <c r="CC3804" s="2">
        <v>0</v>
      </c>
      <c r="CD3804" s="2">
        <v>0</v>
      </c>
      <c r="CE3804" s="2">
        <v>0</v>
      </c>
      <c r="CF3804" s="2">
        <v>0</v>
      </c>
      <c r="CG3804" s="2">
        <v>0</v>
      </c>
      <c r="CH3804" s="2">
        <v>0</v>
      </c>
      <c r="CI3804" s="2">
        <v>0</v>
      </c>
      <c r="CJ3804" s="2">
        <v>0</v>
      </c>
      <c r="CK3804" s="2">
        <v>0</v>
      </c>
      <c r="CL3804" s="2">
        <v>0</v>
      </c>
    </row>
    <row r="3805" spans="1:90" x14ac:dyDescent="0.25">
      <c r="A3805" t="s">
        <v>115</v>
      </c>
      <c r="B3805">
        <v>20410</v>
      </c>
      <c r="C3805" t="s">
        <v>160</v>
      </c>
      <c r="D3805">
        <v>1</v>
      </c>
      <c r="E3805">
        <v>8</v>
      </c>
      <c r="F3805">
        <v>21222</v>
      </c>
      <c r="G3805">
        <v>35021222</v>
      </c>
      <c r="H3805" t="s">
        <v>5855</v>
      </c>
      <c r="I3805">
        <v>266</v>
      </c>
      <c r="J3805" t="s">
        <v>938</v>
      </c>
      <c r="K3805" t="s">
        <v>5856</v>
      </c>
      <c r="L3805">
        <v>1</v>
      </c>
      <c r="M3805" t="s">
        <v>938</v>
      </c>
      <c r="N3805">
        <v>13515000</v>
      </c>
      <c r="O3805" t="s">
        <v>102</v>
      </c>
      <c r="P3805" t="s">
        <v>5857</v>
      </c>
      <c r="Q3805">
        <v>330</v>
      </c>
      <c r="R3805">
        <v>19</v>
      </c>
      <c r="S3805">
        <v>34861807</v>
      </c>
      <c r="T3805">
        <v>34862003</v>
      </c>
      <c r="U3805" t="s">
        <v>5858</v>
      </c>
      <c r="V3805">
        <v>1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30</v>
      </c>
      <c r="AE3805" s="2">
        <v>32</v>
      </c>
      <c r="AF3805" s="2">
        <v>39</v>
      </c>
      <c r="AG3805" s="2">
        <v>37</v>
      </c>
      <c r="AH3805" s="2">
        <v>69</v>
      </c>
      <c r="AI3805" s="2">
        <v>39</v>
      </c>
      <c r="AJ3805" s="2">
        <v>49</v>
      </c>
      <c r="AK3805" s="2">
        <v>0</v>
      </c>
      <c r="AL3805" s="2">
        <v>0</v>
      </c>
      <c r="AM3805" s="2">
        <v>0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0</v>
      </c>
      <c r="AU3805" s="2">
        <v>0</v>
      </c>
      <c r="AV3805" s="2">
        <v>0</v>
      </c>
      <c r="AW3805" s="2">
        <v>0</v>
      </c>
      <c r="AX3805" s="2">
        <v>0</v>
      </c>
      <c r="AY3805" s="2">
        <v>0</v>
      </c>
      <c r="AZ3805" s="2">
        <v>0</v>
      </c>
      <c r="BA3805" s="2">
        <v>0</v>
      </c>
      <c r="BB3805" s="2">
        <v>0</v>
      </c>
      <c r="BC3805" s="2">
        <v>76</v>
      </c>
      <c r="BD3805" s="2">
        <v>0</v>
      </c>
      <c r="BE3805" s="2">
        <v>0</v>
      </c>
      <c r="BF3805" s="2">
        <v>0</v>
      </c>
      <c r="BG3805" s="2">
        <v>0</v>
      </c>
      <c r="BH3805" s="2">
        <v>0</v>
      </c>
      <c r="BI3805" s="2">
        <v>0</v>
      </c>
      <c r="BJ3805" s="2">
        <v>0</v>
      </c>
      <c r="BK3805" s="2">
        <v>0</v>
      </c>
      <c r="BL3805" s="2">
        <v>1</v>
      </c>
      <c r="BM3805" s="2">
        <v>2</v>
      </c>
      <c r="BN3805" s="2">
        <v>2</v>
      </c>
      <c r="BO3805" s="2">
        <v>2</v>
      </c>
      <c r="BP3805" s="2">
        <v>4</v>
      </c>
      <c r="BQ3805" s="2">
        <v>2</v>
      </c>
      <c r="BR3805" s="2">
        <v>2</v>
      </c>
      <c r="BS3805" s="2">
        <v>0</v>
      </c>
      <c r="BT3805" s="2">
        <v>0</v>
      </c>
      <c r="BU3805" s="2">
        <v>0</v>
      </c>
      <c r="BV3805" s="2">
        <v>0</v>
      </c>
      <c r="BW3805" s="2">
        <v>0</v>
      </c>
      <c r="BX3805" s="2">
        <v>0</v>
      </c>
      <c r="BY3805" s="2">
        <v>0</v>
      </c>
      <c r="BZ3805" s="2">
        <v>0</v>
      </c>
      <c r="CA3805" s="2">
        <v>0</v>
      </c>
      <c r="CB3805" s="2">
        <v>0</v>
      </c>
      <c r="CC3805" s="2">
        <v>0</v>
      </c>
      <c r="CD3805" s="2">
        <v>0</v>
      </c>
      <c r="CE3805" s="2">
        <v>0</v>
      </c>
      <c r="CF3805" s="2">
        <v>0</v>
      </c>
      <c r="CG3805" s="2">
        <v>0</v>
      </c>
      <c r="CH3805" s="2">
        <v>0</v>
      </c>
      <c r="CI3805" s="2">
        <v>0</v>
      </c>
      <c r="CJ3805" s="2">
        <v>0</v>
      </c>
      <c r="CK3805" s="2">
        <v>5</v>
      </c>
      <c r="CL3805" s="2">
        <v>0</v>
      </c>
    </row>
    <row r="3806" spans="1:90" x14ac:dyDescent="0.25">
      <c r="A3806" t="s">
        <v>115</v>
      </c>
      <c r="B3806">
        <v>20410</v>
      </c>
      <c r="C3806" t="s">
        <v>160</v>
      </c>
      <c r="D3806">
        <v>1</v>
      </c>
      <c r="E3806">
        <v>8</v>
      </c>
      <c r="F3806">
        <v>20928</v>
      </c>
      <c r="G3806">
        <v>35020928</v>
      </c>
      <c r="H3806" t="s">
        <v>5541</v>
      </c>
      <c r="I3806">
        <v>535</v>
      </c>
      <c r="J3806" t="s">
        <v>160</v>
      </c>
      <c r="K3806" t="s">
        <v>2430</v>
      </c>
      <c r="L3806">
        <v>5</v>
      </c>
      <c r="M3806" t="s">
        <v>2430</v>
      </c>
      <c r="N3806">
        <v>13428415</v>
      </c>
      <c r="O3806" t="s">
        <v>92</v>
      </c>
      <c r="P3806" t="s">
        <v>5542</v>
      </c>
      <c r="Q3806">
        <v>288</v>
      </c>
      <c r="R3806">
        <v>19</v>
      </c>
      <c r="S3806">
        <v>34387187</v>
      </c>
      <c r="T3806">
        <v>34387248</v>
      </c>
      <c r="U3806" t="s">
        <v>5543</v>
      </c>
      <c r="V3806">
        <v>1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34</v>
      </c>
      <c r="AC3806" s="2">
        <v>39</v>
      </c>
      <c r="AD3806" s="2">
        <v>69</v>
      </c>
      <c r="AE3806" s="2">
        <v>60</v>
      </c>
      <c r="AF3806" s="2">
        <v>79</v>
      </c>
      <c r="AG3806" s="2">
        <v>58</v>
      </c>
      <c r="AH3806" s="2">
        <v>63</v>
      </c>
      <c r="AI3806" s="2">
        <v>56</v>
      </c>
      <c r="AJ3806" s="2">
        <v>41</v>
      </c>
      <c r="AK3806" s="2">
        <v>0</v>
      </c>
      <c r="AL3806" s="2">
        <v>0</v>
      </c>
      <c r="AM3806" s="2">
        <v>0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0</v>
      </c>
      <c r="AU3806" s="2">
        <v>0</v>
      </c>
      <c r="AV3806" s="2">
        <v>0</v>
      </c>
      <c r="AW3806" s="2">
        <v>0</v>
      </c>
      <c r="AX3806" s="2">
        <v>0</v>
      </c>
      <c r="AY3806" s="2">
        <v>0</v>
      </c>
      <c r="AZ3806" s="2">
        <v>0</v>
      </c>
      <c r="BA3806" s="2">
        <v>0</v>
      </c>
      <c r="BB3806" s="2">
        <v>0</v>
      </c>
      <c r="BC3806" s="2">
        <v>238</v>
      </c>
      <c r="BD3806" s="2">
        <v>0</v>
      </c>
      <c r="BE3806" s="2">
        <v>0</v>
      </c>
      <c r="BF3806" s="2">
        <v>0</v>
      </c>
      <c r="BG3806" s="2">
        <v>0</v>
      </c>
      <c r="BH3806" s="2">
        <v>0</v>
      </c>
      <c r="BI3806" s="2">
        <v>0</v>
      </c>
      <c r="BJ3806" s="2">
        <v>2</v>
      </c>
      <c r="BK3806" s="2">
        <v>2</v>
      </c>
      <c r="BL3806" s="2">
        <v>4</v>
      </c>
      <c r="BM3806" s="2">
        <v>2</v>
      </c>
      <c r="BN3806" s="2">
        <v>4</v>
      </c>
      <c r="BO3806" s="2">
        <v>2</v>
      </c>
      <c r="BP3806" s="2">
        <v>3</v>
      </c>
      <c r="BQ3806" s="2">
        <v>2</v>
      </c>
      <c r="BR3806" s="2">
        <v>2</v>
      </c>
      <c r="BS3806" s="2">
        <v>0</v>
      </c>
      <c r="BT3806" s="2">
        <v>0</v>
      </c>
      <c r="BU3806" s="2">
        <v>0</v>
      </c>
      <c r="BV3806" s="2">
        <v>0</v>
      </c>
      <c r="BW3806" s="2">
        <v>0</v>
      </c>
      <c r="BX3806" s="2">
        <v>0</v>
      </c>
      <c r="BY3806" s="2">
        <v>0</v>
      </c>
      <c r="BZ3806" s="2">
        <v>0</v>
      </c>
      <c r="CA3806" s="2">
        <v>0</v>
      </c>
      <c r="CB3806" s="2">
        <v>0</v>
      </c>
      <c r="CC3806" s="2">
        <v>0</v>
      </c>
      <c r="CD3806" s="2">
        <v>0</v>
      </c>
      <c r="CE3806" s="2">
        <v>0</v>
      </c>
      <c r="CF3806" s="2">
        <v>0</v>
      </c>
      <c r="CG3806" s="2">
        <v>0</v>
      </c>
      <c r="CH3806" s="2">
        <v>0</v>
      </c>
      <c r="CI3806" s="2">
        <v>0</v>
      </c>
      <c r="CJ3806" s="2">
        <v>0</v>
      </c>
      <c r="CK3806" s="2">
        <v>14</v>
      </c>
      <c r="CL3806" s="2">
        <v>0</v>
      </c>
    </row>
    <row r="3807" spans="1:90" x14ac:dyDescent="0.25">
      <c r="A3807" t="s">
        <v>115</v>
      </c>
      <c r="B3807">
        <v>20410</v>
      </c>
      <c r="C3807" t="s">
        <v>160</v>
      </c>
      <c r="D3807">
        <v>1</v>
      </c>
      <c r="E3807">
        <v>8</v>
      </c>
      <c r="F3807">
        <v>20989</v>
      </c>
      <c r="G3807">
        <v>35020989</v>
      </c>
      <c r="H3807" t="s">
        <v>13256</v>
      </c>
      <c r="I3807">
        <v>535</v>
      </c>
      <c r="J3807" t="s">
        <v>160</v>
      </c>
      <c r="K3807" t="s">
        <v>13257</v>
      </c>
      <c r="L3807">
        <v>1</v>
      </c>
      <c r="M3807" t="s">
        <v>160</v>
      </c>
      <c r="N3807">
        <v>13423100</v>
      </c>
      <c r="O3807" t="s">
        <v>102</v>
      </c>
      <c r="P3807" t="s">
        <v>13258</v>
      </c>
      <c r="Q3807">
        <v>3701</v>
      </c>
      <c r="R3807">
        <v>19</v>
      </c>
      <c r="S3807">
        <v>34242796</v>
      </c>
      <c r="T3807">
        <v>34242829</v>
      </c>
      <c r="U3807" t="s">
        <v>13259</v>
      </c>
      <c r="V3807">
        <v>1</v>
      </c>
      <c r="W3807" s="2">
        <v>0</v>
      </c>
      <c r="X3807" s="2">
        <v>0</v>
      </c>
      <c r="Y3807" s="2">
        <v>0</v>
      </c>
      <c r="Z3807" s="2">
        <v>38</v>
      </c>
      <c r="AA3807" s="2">
        <v>62</v>
      </c>
      <c r="AB3807" s="2">
        <v>57</v>
      </c>
      <c r="AC3807" s="2">
        <v>66</v>
      </c>
      <c r="AD3807" s="2">
        <v>97</v>
      </c>
      <c r="AE3807" s="2">
        <v>76</v>
      </c>
      <c r="AF3807" s="2">
        <v>84</v>
      </c>
      <c r="AG3807" s="2">
        <v>98</v>
      </c>
      <c r="AH3807" s="2">
        <v>106</v>
      </c>
      <c r="AI3807" s="2">
        <v>61</v>
      </c>
      <c r="AJ3807" s="2">
        <v>52</v>
      </c>
      <c r="AK3807" s="2">
        <v>0</v>
      </c>
      <c r="AL3807" s="2">
        <v>0</v>
      </c>
      <c r="AM3807" s="2">
        <v>0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0</v>
      </c>
      <c r="AU3807" s="2">
        <v>0</v>
      </c>
      <c r="AV3807" s="2">
        <v>0</v>
      </c>
      <c r="AW3807" s="2">
        <v>0</v>
      </c>
      <c r="AX3807" s="2">
        <v>0</v>
      </c>
      <c r="AY3807" s="2">
        <v>0</v>
      </c>
      <c r="AZ3807" s="2">
        <v>0</v>
      </c>
      <c r="BA3807" s="2">
        <v>0</v>
      </c>
      <c r="BB3807" s="2">
        <v>0</v>
      </c>
      <c r="BC3807" s="2">
        <v>0</v>
      </c>
      <c r="BD3807" s="2">
        <v>0</v>
      </c>
      <c r="BE3807" s="2">
        <v>0</v>
      </c>
      <c r="BF3807" s="2">
        <v>0</v>
      </c>
      <c r="BG3807" s="2">
        <v>0</v>
      </c>
      <c r="BH3807" s="2">
        <v>3</v>
      </c>
      <c r="BI3807" s="2">
        <v>2</v>
      </c>
      <c r="BJ3807" s="2">
        <v>2</v>
      </c>
      <c r="BK3807" s="2">
        <v>2</v>
      </c>
      <c r="BL3807" s="2">
        <v>3</v>
      </c>
      <c r="BM3807" s="2">
        <v>2</v>
      </c>
      <c r="BN3807" s="2">
        <v>5</v>
      </c>
      <c r="BO3807" s="2">
        <v>3</v>
      </c>
      <c r="BP3807" s="2">
        <v>4</v>
      </c>
      <c r="BQ3807" s="2">
        <v>3</v>
      </c>
      <c r="BR3807" s="2">
        <v>3</v>
      </c>
      <c r="BS3807" s="2">
        <v>0</v>
      </c>
      <c r="BT3807" s="2">
        <v>0</v>
      </c>
      <c r="BU3807" s="2">
        <v>0</v>
      </c>
      <c r="BV3807" s="2">
        <v>0</v>
      </c>
      <c r="BW3807" s="2">
        <v>0</v>
      </c>
      <c r="BX3807" s="2">
        <v>0</v>
      </c>
      <c r="BY3807" s="2">
        <v>0</v>
      </c>
      <c r="BZ3807" s="2">
        <v>0</v>
      </c>
      <c r="CA3807" s="2">
        <v>0</v>
      </c>
      <c r="CB3807" s="2">
        <v>0</v>
      </c>
      <c r="CC3807" s="2">
        <v>0</v>
      </c>
      <c r="CD3807" s="2">
        <v>0</v>
      </c>
      <c r="CE3807" s="2">
        <v>0</v>
      </c>
      <c r="CF3807" s="2">
        <v>0</v>
      </c>
      <c r="CG3807" s="2">
        <v>0</v>
      </c>
      <c r="CH3807" s="2">
        <v>0</v>
      </c>
      <c r="CI3807" s="2">
        <v>0</v>
      </c>
      <c r="CJ3807" s="2">
        <v>0</v>
      </c>
      <c r="CK3807" s="2">
        <v>0</v>
      </c>
      <c r="CL3807" s="2">
        <v>0</v>
      </c>
    </row>
    <row r="3808" spans="1:90" x14ac:dyDescent="0.25">
      <c r="A3808" t="s">
        <v>115</v>
      </c>
      <c r="B3808">
        <v>20410</v>
      </c>
      <c r="C3808" t="s">
        <v>160</v>
      </c>
      <c r="D3808">
        <v>2</v>
      </c>
      <c r="E3808">
        <v>15</v>
      </c>
      <c r="F3808">
        <v>587114</v>
      </c>
      <c r="G3808">
        <v>35587114</v>
      </c>
      <c r="H3808" t="s">
        <v>19835</v>
      </c>
      <c r="I3808">
        <v>535</v>
      </c>
      <c r="J3808" t="s">
        <v>160</v>
      </c>
      <c r="K3808" t="s">
        <v>7490</v>
      </c>
      <c r="L3808">
        <v>1</v>
      </c>
      <c r="M3808" t="s">
        <v>160</v>
      </c>
      <c r="N3808">
        <v>13414020</v>
      </c>
      <c r="O3808" t="s">
        <v>19836</v>
      </c>
      <c r="P3808" t="s">
        <v>19837</v>
      </c>
      <c r="Q3808" t="s">
        <v>127</v>
      </c>
      <c r="R3808">
        <v>19</v>
      </c>
      <c r="S3808">
        <v>34478120</v>
      </c>
      <c r="U3808" t="s">
        <v>19838</v>
      </c>
      <c r="V3808">
        <v>1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>
        <v>0</v>
      </c>
      <c r="AO3808" s="2">
        <v>8</v>
      </c>
      <c r="AP3808" s="2">
        <v>0</v>
      </c>
      <c r="AQ3808" s="2">
        <v>0</v>
      </c>
      <c r="AR3808" s="2">
        <v>27</v>
      </c>
      <c r="AS3808" s="2">
        <v>0</v>
      </c>
      <c r="AT3808" s="2">
        <v>0</v>
      </c>
      <c r="AU3808" s="2">
        <v>16</v>
      </c>
      <c r="AV3808" s="2">
        <v>0</v>
      </c>
      <c r="AW3808" s="2">
        <v>0</v>
      </c>
      <c r="AX3808" s="2">
        <v>0</v>
      </c>
      <c r="AY3808" s="2">
        <v>0</v>
      </c>
      <c r="AZ3808" s="2">
        <v>0</v>
      </c>
      <c r="BA3808" s="2">
        <v>0</v>
      </c>
      <c r="BB3808" s="2">
        <v>0</v>
      </c>
      <c r="BC3808" s="2">
        <v>0</v>
      </c>
      <c r="BD3808" s="2">
        <v>0</v>
      </c>
      <c r="BE3808" s="2">
        <v>0</v>
      </c>
      <c r="BF3808" s="2">
        <v>0</v>
      </c>
      <c r="BG3808" s="2">
        <v>0</v>
      </c>
      <c r="BH3808" s="2">
        <v>0</v>
      </c>
      <c r="BI3808" s="2">
        <v>0</v>
      </c>
      <c r="BJ3808" s="2">
        <v>0</v>
      </c>
      <c r="BK3808" s="2">
        <v>0</v>
      </c>
      <c r="BL3808" s="2">
        <v>0</v>
      </c>
      <c r="BM3808" s="2">
        <v>0</v>
      </c>
      <c r="BN3808" s="2">
        <v>0</v>
      </c>
      <c r="BO3808" s="2">
        <v>0</v>
      </c>
      <c r="BP3808" s="2">
        <v>0</v>
      </c>
      <c r="BQ3808" s="2">
        <v>0</v>
      </c>
      <c r="BR3808" s="2">
        <v>0</v>
      </c>
      <c r="BS3808" s="2">
        <v>0</v>
      </c>
      <c r="BT3808" s="2">
        <v>0</v>
      </c>
      <c r="BU3808" s="2">
        <v>0</v>
      </c>
      <c r="BV3808" s="2">
        <v>0</v>
      </c>
      <c r="BW3808" s="2">
        <v>1</v>
      </c>
      <c r="BX3808" s="2">
        <v>0</v>
      </c>
      <c r="BY3808" s="2">
        <v>0</v>
      </c>
      <c r="BZ3808" s="2">
        <v>2</v>
      </c>
      <c r="CA3808" s="2">
        <v>0</v>
      </c>
      <c r="CB3808" s="2">
        <v>0</v>
      </c>
      <c r="CC3808" s="2">
        <v>1</v>
      </c>
      <c r="CD3808" s="2">
        <v>0</v>
      </c>
      <c r="CE3808" s="2">
        <v>0</v>
      </c>
      <c r="CF3808" s="2">
        <v>0</v>
      </c>
      <c r="CG3808" s="2">
        <v>0</v>
      </c>
      <c r="CH3808" s="2">
        <v>0</v>
      </c>
      <c r="CI3808" s="2">
        <v>0</v>
      </c>
      <c r="CJ3808" s="2">
        <v>0</v>
      </c>
      <c r="CK3808" s="2">
        <v>0</v>
      </c>
      <c r="CL3808" s="2">
        <v>0</v>
      </c>
    </row>
    <row r="3809" spans="1:90" x14ac:dyDescent="0.25">
      <c r="A3809" t="s">
        <v>115</v>
      </c>
      <c r="B3809">
        <v>20410</v>
      </c>
      <c r="C3809" t="s">
        <v>160</v>
      </c>
      <c r="D3809">
        <v>1</v>
      </c>
      <c r="E3809">
        <v>8</v>
      </c>
      <c r="F3809">
        <v>20862</v>
      </c>
      <c r="G3809">
        <v>35020862</v>
      </c>
      <c r="H3809" t="s">
        <v>10047</v>
      </c>
      <c r="I3809">
        <v>535</v>
      </c>
      <c r="J3809" t="s">
        <v>160</v>
      </c>
      <c r="K3809" t="s">
        <v>993</v>
      </c>
      <c r="L3809">
        <v>1</v>
      </c>
      <c r="M3809" t="s">
        <v>160</v>
      </c>
      <c r="N3809">
        <v>13419003</v>
      </c>
      <c r="O3809" t="s">
        <v>162</v>
      </c>
      <c r="P3809" t="s">
        <v>10021</v>
      </c>
      <c r="Q3809">
        <v>400</v>
      </c>
      <c r="R3809">
        <v>19</v>
      </c>
      <c r="S3809">
        <v>34023566</v>
      </c>
      <c r="T3809">
        <v>34225236</v>
      </c>
      <c r="U3809" t="s">
        <v>10048</v>
      </c>
      <c r="V3809">
        <v>1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70</v>
      </c>
      <c r="AE3809" s="2">
        <v>70</v>
      </c>
      <c r="AF3809" s="2">
        <v>100</v>
      </c>
      <c r="AG3809" s="2">
        <v>84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0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0</v>
      </c>
      <c r="AU3809" s="2">
        <v>0</v>
      </c>
      <c r="AV3809" s="2">
        <v>0</v>
      </c>
      <c r="AW3809" s="2">
        <v>0</v>
      </c>
      <c r="AX3809" s="2">
        <v>0</v>
      </c>
      <c r="AY3809" s="2">
        <v>0</v>
      </c>
      <c r="AZ3809" s="2">
        <v>0</v>
      </c>
      <c r="BA3809" s="2">
        <v>0</v>
      </c>
      <c r="BB3809" s="2">
        <v>0</v>
      </c>
      <c r="BC3809" s="2">
        <v>0</v>
      </c>
      <c r="BD3809" s="2">
        <v>0</v>
      </c>
      <c r="BE3809" s="2">
        <v>0</v>
      </c>
      <c r="BF3809" s="2">
        <v>0</v>
      </c>
      <c r="BG3809" s="2">
        <v>0</v>
      </c>
      <c r="BH3809" s="2">
        <v>0</v>
      </c>
      <c r="BI3809" s="2">
        <v>0</v>
      </c>
      <c r="BJ3809" s="2">
        <v>0</v>
      </c>
      <c r="BK3809" s="2">
        <v>0</v>
      </c>
      <c r="BL3809" s="2">
        <v>2</v>
      </c>
      <c r="BM3809" s="2">
        <v>2</v>
      </c>
      <c r="BN3809" s="2">
        <v>3</v>
      </c>
      <c r="BO3809" s="2">
        <v>3</v>
      </c>
      <c r="BP3809" s="2">
        <v>0</v>
      </c>
      <c r="BQ3809" s="2">
        <v>0</v>
      </c>
      <c r="BR3809" s="2">
        <v>0</v>
      </c>
      <c r="BS3809" s="2">
        <v>0</v>
      </c>
      <c r="BT3809" s="2">
        <v>0</v>
      </c>
      <c r="BU3809" s="2">
        <v>0</v>
      </c>
      <c r="BV3809" s="2">
        <v>0</v>
      </c>
      <c r="BW3809" s="2">
        <v>0</v>
      </c>
      <c r="BX3809" s="2">
        <v>0</v>
      </c>
      <c r="BY3809" s="2">
        <v>0</v>
      </c>
      <c r="BZ3809" s="2">
        <v>0</v>
      </c>
      <c r="CA3809" s="2">
        <v>0</v>
      </c>
      <c r="CB3809" s="2">
        <v>0</v>
      </c>
      <c r="CC3809" s="2">
        <v>0</v>
      </c>
      <c r="CD3809" s="2">
        <v>0</v>
      </c>
      <c r="CE3809" s="2">
        <v>0</v>
      </c>
      <c r="CF3809" s="2">
        <v>0</v>
      </c>
      <c r="CG3809" s="2">
        <v>0</v>
      </c>
      <c r="CH3809" s="2">
        <v>0</v>
      </c>
      <c r="CI3809" s="2">
        <v>0</v>
      </c>
      <c r="CJ3809" s="2">
        <v>0</v>
      </c>
      <c r="CK3809" s="2">
        <v>0</v>
      </c>
      <c r="CL3809" s="2">
        <v>0</v>
      </c>
    </row>
    <row r="3810" spans="1:90" x14ac:dyDescent="0.25">
      <c r="A3810" t="s">
        <v>115</v>
      </c>
      <c r="B3810">
        <v>20410</v>
      </c>
      <c r="C3810" t="s">
        <v>160</v>
      </c>
      <c r="D3810">
        <v>1</v>
      </c>
      <c r="E3810">
        <v>8</v>
      </c>
      <c r="F3810">
        <v>20965</v>
      </c>
      <c r="G3810">
        <v>35020965</v>
      </c>
      <c r="H3810" t="s">
        <v>16361</v>
      </c>
      <c r="I3810">
        <v>535</v>
      </c>
      <c r="J3810" t="s">
        <v>160</v>
      </c>
      <c r="K3810" t="s">
        <v>91</v>
      </c>
      <c r="L3810">
        <v>1</v>
      </c>
      <c r="M3810" t="s">
        <v>160</v>
      </c>
      <c r="N3810">
        <v>13400485</v>
      </c>
      <c r="O3810" t="s">
        <v>92</v>
      </c>
      <c r="P3810" t="s">
        <v>5911</v>
      </c>
      <c r="Q3810">
        <v>924</v>
      </c>
      <c r="R3810">
        <v>19</v>
      </c>
      <c r="S3810">
        <v>34323350</v>
      </c>
      <c r="T3810">
        <v>34331812</v>
      </c>
      <c r="U3810" t="s">
        <v>16362</v>
      </c>
      <c r="V3810">
        <v>1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35</v>
      </c>
      <c r="AE3810" s="2">
        <v>26</v>
      </c>
      <c r="AF3810" s="2">
        <v>36</v>
      </c>
      <c r="AG3810" s="2">
        <v>35</v>
      </c>
      <c r="AH3810" s="2">
        <v>66</v>
      </c>
      <c r="AI3810" s="2">
        <v>102</v>
      </c>
      <c r="AJ3810" s="2">
        <v>154</v>
      </c>
      <c r="AK3810" s="2">
        <v>0</v>
      </c>
      <c r="AL3810" s="2">
        <v>0</v>
      </c>
      <c r="AM3810" s="2">
        <v>0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0</v>
      </c>
      <c r="AU3810" s="2">
        <v>82</v>
      </c>
      <c r="AV3810" s="2">
        <v>0</v>
      </c>
      <c r="AW3810" s="2">
        <v>0</v>
      </c>
      <c r="AX3810" s="2">
        <v>0</v>
      </c>
      <c r="AY3810" s="2">
        <v>0</v>
      </c>
      <c r="AZ3810" s="2">
        <v>0</v>
      </c>
      <c r="BA3810" s="2">
        <v>0</v>
      </c>
      <c r="BB3810" s="2">
        <v>0</v>
      </c>
      <c r="BC3810" s="2">
        <v>0</v>
      </c>
      <c r="BD3810" s="2">
        <v>46</v>
      </c>
      <c r="BE3810" s="2">
        <v>0</v>
      </c>
      <c r="BF3810" s="2">
        <v>0</v>
      </c>
      <c r="BG3810" s="2">
        <v>0</v>
      </c>
      <c r="BH3810" s="2">
        <v>0</v>
      </c>
      <c r="BI3810" s="2">
        <v>0</v>
      </c>
      <c r="BJ3810" s="2">
        <v>0</v>
      </c>
      <c r="BK3810" s="2">
        <v>0</v>
      </c>
      <c r="BL3810" s="2">
        <v>2</v>
      </c>
      <c r="BM3810" s="2">
        <v>2</v>
      </c>
      <c r="BN3810" s="2">
        <v>2</v>
      </c>
      <c r="BO3810" s="2">
        <v>2</v>
      </c>
      <c r="BP3810" s="2">
        <v>4</v>
      </c>
      <c r="BQ3810" s="2">
        <v>4</v>
      </c>
      <c r="BR3810" s="2">
        <v>7</v>
      </c>
      <c r="BS3810" s="2">
        <v>0</v>
      </c>
      <c r="BT3810" s="2">
        <v>0</v>
      </c>
      <c r="BU3810" s="2">
        <v>0</v>
      </c>
      <c r="BV3810" s="2">
        <v>0</v>
      </c>
      <c r="BW3810" s="2">
        <v>0</v>
      </c>
      <c r="BX3810" s="2">
        <v>0</v>
      </c>
      <c r="BY3810" s="2">
        <v>0</v>
      </c>
      <c r="BZ3810" s="2">
        <v>0</v>
      </c>
      <c r="CA3810" s="2">
        <v>0</v>
      </c>
      <c r="CB3810" s="2">
        <v>0</v>
      </c>
      <c r="CC3810" s="2">
        <v>2</v>
      </c>
      <c r="CD3810" s="2">
        <v>0</v>
      </c>
      <c r="CE3810" s="2">
        <v>0</v>
      </c>
      <c r="CF3810" s="2">
        <v>0</v>
      </c>
      <c r="CG3810" s="2">
        <v>0</v>
      </c>
      <c r="CH3810" s="2">
        <v>0</v>
      </c>
      <c r="CI3810" s="2">
        <v>0</v>
      </c>
      <c r="CJ3810" s="2">
        <v>0</v>
      </c>
      <c r="CK3810" s="2">
        <v>0</v>
      </c>
      <c r="CL3810" s="2">
        <v>11</v>
      </c>
    </row>
    <row r="3811" spans="1:90" x14ac:dyDescent="0.25">
      <c r="A3811" t="s">
        <v>115</v>
      </c>
      <c r="B3811">
        <v>20410</v>
      </c>
      <c r="C3811" t="s">
        <v>160</v>
      </c>
      <c r="D3811">
        <v>1</v>
      </c>
      <c r="E3811">
        <v>8</v>
      </c>
      <c r="F3811">
        <v>21180</v>
      </c>
      <c r="G3811">
        <v>35021180</v>
      </c>
      <c r="H3811" t="s">
        <v>11373</v>
      </c>
      <c r="I3811">
        <v>535</v>
      </c>
      <c r="J3811" t="s">
        <v>160</v>
      </c>
      <c r="K3811" t="s">
        <v>488</v>
      </c>
      <c r="L3811">
        <v>1</v>
      </c>
      <c r="M3811" t="s">
        <v>160</v>
      </c>
      <c r="N3811">
        <v>13411526</v>
      </c>
      <c r="P3811" t="s">
        <v>11374</v>
      </c>
      <c r="Q3811">
        <v>56</v>
      </c>
      <c r="R3811">
        <v>19</v>
      </c>
      <c r="S3811">
        <v>34250033</v>
      </c>
      <c r="T3811">
        <v>34250155</v>
      </c>
      <c r="U3811" t="s">
        <v>11375</v>
      </c>
      <c r="V3811">
        <v>1</v>
      </c>
      <c r="W3811" s="2">
        <v>0</v>
      </c>
      <c r="X3811" s="2">
        <v>0</v>
      </c>
      <c r="Y3811" s="2">
        <v>0</v>
      </c>
      <c r="Z3811" s="2">
        <v>19</v>
      </c>
      <c r="AA3811" s="2">
        <v>27</v>
      </c>
      <c r="AB3811" s="2">
        <v>21</v>
      </c>
      <c r="AC3811" s="2">
        <v>45</v>
      </c>
      <c r="AD3811" s="2">
        <v>52</v>
      </c>
      <c r="AE3811" s="2">
        <v>43</v>
      </c>
      <c r="AF3811" s="2">
        <v>25</v>
      </c>
      <c r="AG3811" s="2">
        <v>62</v>
      </c>
      <c r="AH3811" s="2">
        <v>27</v>
      </c>
      <c r="AI3811" s="2">
        <v>19</v>
      </c>
      <c r="AJ3811" s="2">
        <v>22</v>
      </c>
      <c r="AK3811" s="2">
        <v>0</v>
      </c>
      <c r="AL3811" s="2">
        <v>0</v>
      </c>
      <c r="AM3811" s="2">
        <v>0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0</v>
      </c>
      <c r="AU3811" s="2">
        <v>0</v>
      </c>
      <c r="AV3811" s="2">
        <v>0</v>
      </c>
      <c r="AW3811" s="2">
        <v>0</v>
      </c>
      <c r="AX3811" s="2">
        <v>0</v>
      </c>
      <c r="AY3811" s="2">
        <v>0</v>
      </c>
      <c r="AZ3811" s="2">
        <v>0</v>
      </c>
      <c r="BA3811" s="2">
        <v>0</v>
      </c>
      <c r="BB3811" s="2">
        <v>0</v>
      </c>
      <c r="BC3811" s="2">
        <v>0</v>
      </c>
      <c r="BD3811" s="2">
        <v>1</v>
      </c>
      <c r="BE3811" s="2">
        <v>0</v>
      </c>
      <c r="BF3811" s="2">
        <v>0</v>
      </c>
      <c r="BG3811" s="2">
        <v>0</v>
      </c>
      <c r="BH3811" s="2">
        <v>2</v>
      </c>
      <c r="BI3811" s="2">
        <v>1</v>
      </c>
      <c r="BJ3811" s="2">
        <v>2</v>
      </c>
      <c r="BK3811" s="2">
        <v>3</v>
      </c>
      <c r="BL3811" s="2">
        <v>2</v>
      </c>
      <c r="BM3811" s="2">
        <v>3</v>
      </c>
      <c r="BN3811" s="2">
        <v>1</v>
      </c>
      <c r="BO3811" s="2">
        <v>3</v>
      </c>
      <c r="BP3811" s="2">
        <v>1</v>
      </c>
      <c r="BQ3811" s="2">
        <v>1</v>
      </c>
      <c r="BR3811" s="2">
        <v>1</v>
      </c>
      <c r="BS3811" s="2">
        <v>0</v>
      </c>
      <c r="BT3811" s="2">
        <v>0</v>
      </c>
      <c r="BU3811" s="2">
        <v>0</v>
      </c>
      <c r="BV3811" s="2">
        <v>0</v>
      </c>
      <c r="BW3811" s="2">
        <v>0</v>
      </c>
      <c r="BX3811" s="2">
        <v>0</v>
      </c>
      <c r="BY3811" s="2">
        <v>0</v>
      </c>
      <c r="BZ3811" s="2">
        <v>0</v>
      </c>
      <c r="CA3811" s="2">
        <v>0</v>
      </c>
      <c r="CB3811" s="2">
        <v>0</v>
      </c>
      <c r="CC3811" s="2">
        <v>0</v>
      </c>
      <c r="CD3811" s="2">
        <v>0</v>
      </c>
      <c r="CE3811" s="2">
        <v>0</v>
      </c>
      <c r="CF3811" s="2">
        <v>0</v>
      </c>
      <c r="CG3811" s="2">
        <v>0</v>
      </c>
      <c r="CH3811" s="2">
        <v>0</v>
      </c>
      <c r="CI3811" s="2">
        <v>0</v>
      </c>
      <c r="CJ3811" s="2">
        <v>0</v>
      </c>
      <c r="CK3811" s="2">
        <v>0</v>
      </c>
      <c r="CL3811" s="2">
        <v>1</v>
      </c>
    </row>
    <row r="3812" spans="1:90" x14ac:dyDescent="0.25">
      <c r="A3812" t="s">
        <v>115</v>
      </c>
      <c r="B3812">
        <v>20410</v>
      </c>
      <c r="C3812" t="s">
        <v>160</v>
      </c>
      <c r="D3812">
        <v>1</v>
      </c>
      <c r="E3812">
        <v>8</v>
      </c>
      <c r="F3812">
        <v>21076</v>
      </c>
      <c r="G3812">
        <v>35021076</v>
      </c>
      <c r="H3812" t="s">
        <v>1259</v>
      </c>
      <c r="I3812">
        <v>535</v>
      </c>
      <c r="J3812" t="s">
        <v>160</v>
      </c>
      <c r="K3812" t="s">
        <v>1933</v>
      </c>
      <c r="L3812">
        <v>1</v>
      </c>
      <c r="M3812" t="s">
        <v>160</v>
      </c>
      <c r="N3812">
        <v>13416585</v>
      </c>
      <c r="O3812" t="s">
        <v>92</v>
      </c>
      <c r="P3812" t="s">
        <v>2425</v>
      </c>
      <c r="Q3812">
        <v>1121</v>
      </c>
      <c r="R3812">
        <v>19</v>
      </c>
      <c r="S3812">
        <v>34333300</v>
      </c>
      <c r="U3812" t="s">
        <v>15202</v>
      </c>
      <c r="V3812">
        <v>1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101</v>
      </c>
      <c r="AI3812" s="2">
        <v>90</v>
      </c>
      <c r="AJ3812" s="2">
        <v>57</v>
      </c>
      <c r="AK3812" s="2">
        <v>0</v>
      </c>
      <c r="AL3812" s="2">
        <v>0</v>
      </c>
      <c r="AM3812" s="2">
        <v>0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0</v>
      </c>
      <c r="AU3812" s="2">
        <v>0</v>
      </c>
      <c r="AV3812" s="2">
        <v>0</v>
      </c>
      <c r="AW3812" s="2">
        <v>0</v>
      </c>
      <c r="AX3812" s="2">
        <v>0</v>
      </c>
      <c r="AY3812" s="2">
        <v>0</v>
      </c>
      <c r="AZ3812" s="2">
        <v>0</v>
      </c>
      <c r="BA3812" s="2">
        <v>0</v>
      </c>
      <c r="BB3812" s="2">
        <v>0</v>
      </c>
      <c r="BC3812" s="2">
        <v>0</v>
      </c>
      <c r="BD3812" s="2">
        <v>0</v>
      </c>
      <c r="BE3812" s="2">
        <v>0</v>
      </c>
      <c r="BF3812" s="2">
        <v>0</v>
      </c>
      <c r="BG3812" s="2">
        <v>0</v>
      </c>
      <c r="BH3812" s="2">
        <v>0</v>
      </c>
      <c r="BI3812" s="2">
        <v>0</v>
      </c>
      <c r="BJ3812" s="2">
        <v>0</v>
      </c>
      <c r="BK3812" s="2">
        <v>0</v>
      </c>
      <c r="BL3812" s="2">
        <v>0</v>
      </c>
      <c r="BM3812" s="2">
        <v>0</v>
      </c>
      <c r="BN3812" s="2">
        <v>0</v>
      </c>
      <c r="BO3812" s="2">
        <v>0</v>
      </c>
      <c r="BP3812" s="2">
        <v>3</v>
      </c>
      <c r="BQ3812" s="2">
        <v>3</v>
      </c>
      <c r="BR3812" s="2">
        <v>2</v>
      </c>
      <c r="BS3812" s="2">
        <v>0</v>
      </c>
      <c r="BT3812" s="2">
        <v>0</v>
      </c>
      <c r="BU3812" s="2">
        <v>0</v>
      </c>
      <c r="BV3812" s="2">
        <v>0</v>
      </c>
      <c r="BW3812" s="2">
        <v>0</v>
      </c>
      <c r="BX3812" s="2">
        <v>0</v>
      </c>
      <c r="BY3812" s="2">
        <v>0</v>
      </c>
      <c r="BZ3812" s="2">
        <v>0</v>
      </c>
      <c r="CA3812" s="2">
        <v>0</v>
      </c>
      <c r="CB3812" s="2">
        <v>0</v>
      </c>
      <c r="CC3812" s="2">
        <v>0</v>
      </c>
      <c r="CD3812" s="2">
        <v>0</v>
      </c>
      <c r="CE3812" s="2">
        <v>0</v>
      </c>
      <c r="CF3812" s="2">
        <v>0</v>
      </c>
      <c r="CG3812" s="2">
        <v>0</v>
      </c>
      <c r="CH3812" s="2">
        <v>0</v>
      </c>
      <c r="CI3812" s="2">
        <v>0</v>
      </c>
      <c r="CJ3812" s="2">
        <v>0</v>
      </c>
      <c r="CK3812" s="2">
        <v>0</v>
      </c>
      <c r="CL3812" s="2">
        <v>0</v>
      </c>
    </row>
    <row r="3813" spans="1:90" x14ac:dyDescent="0.25">
      <c r="A3813" t="s">
        <v>115</v>
      </c>
      <c r="B3813">
        <v>20410</v>
      </c>
      <c r="C3813" t="s">
        <v>160</v>
      </c>
      <c r="D3813">
        <v>1</v>
      </c>
      <c r="E3813">
        <v>8</v>
      </c>
      <c r="F3813">
        <v>919354</v>
      </c>
      <c r="G3813">
        <v>35919354</v>
      </c>
      <c r="H3813" t="s">
        <v>11279</v>
      </c>
      <c r="I3813">
        <v>651</v>
      </c>
      <c r="J3813" t="s">
        <v>1133</v>
      </c>
      <c r="K3813" t="s">
        <v>11280</v>
      </c>
      <c r="L3813">
        <v>1</v>
      </c>
      <c r="M3813" t="s">
        <v>1133</v>
      </c>
      <c r="N3813">
        <v>13520000</v>
      </c>
      <c r="O3813" t="s">
        <v>92</v>
      </c>
      <c r="P3813" t="s">
        <v>11281</v>
      </c>
      <c r="Q3813">
        <v>831</v>
      </c>
      <c r="R3813">
        <v>19</v>
      </c>
      <c r="S3813">
        <v>34812636</v>
      </c>
      <c r="T3813">
        <v>34833303</v>
      </c>
      <c r="U3813" t="s">
        <v>11282</v>
      </c>
      <c r="V3813">
        <v>1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52</v>
      </c>
      <c r="AH3813" s="2">
        <v>133</v>
      </c>
      <c r="AI3813" s="2">
        <v>118</v>
      </c>
      <c r="AJ3813" s="2">
        <v>76</v>
      </c>
      <c r="AK3813" s="2">
        <v>0</v>
      </c>
      <c r="AL3813" s="2">
        <v>0</v>
      </c>
      <c r="AM3813" s="2">
        <v>0</v>
      </c>
      <c r="AN3813" s="2">
        <v>0</v>
      </c>
      <c r="AO3813" s="2">
        <v>0</v>
      </c>
      <c r="AP3813" s="2">
        <v>0</v>
      </c>
      <c r="AQ3813" s="2">
        <v>0</v>
      </c>
      <c r="AR3813" s="2">
        <v>121</v>
      </c>
      <c r="AS3813" s="2">
        <v>0</v>
      </c>
      <c r="AT3813" s="2">
        <v>0</v>
      </c>
      <c r="AU3813" s="2">
        <v>0</v>
      </c>
      <c r="AV3813" s="2">
        <v>0</v>
      </c>
      <c r="AW3813" s="2">
        <v>0</v>
      </c>
      <c r="AX3813" s="2">
        <v>0</v>
      </c>
      <c r="AY3813" s="2">
        <v>0</v>
      </c>
      <c r="AZ3813" s="2">
        <v>0</v>
      </c>
      <c r="BA3813" s="2">
        <v>0</v>
      </c>
      <c r="BB3813" s="2">
        <v>0</v>
      </c>
      <c r="BC3813" s="2">
        <v>107</v>
      </c>
      <c r="BD3813" s="2">
        <v>0</v>
      </c>
      <c r="BE3813" s="2">
        <v>0</v>
      </c>
      <c r="BF3813" s="2">
        <v>0</v>
      </c>
      <c r="BG3813" s="2">
        <v>0</v>
      </c>
      <c r="BH3813" s="2">
        <v>0</v>
      </c>
      <c r="BI3813" s="2">
        <v>0</v>
      </c>
      <c r="BJ3813" s="2">
        <v>0</v>
      </c>
      <c r="BK3813" s="2">
        <v>0</v>
      </c>
      <c r="BL3813" s="2">
        <v>0</v>
      </c>
      <c r="BM3813" s="2">
        <v>0</v>
      </c>
      <c r="BN3813" s="2">
        <v>0</v>
      </c>
      <c r="BO3813" s="2">
        <v>3</v>
      </c>
      <c r="BP3813" s="2">
        <v>5</v>
      </c>
      <c r="BQ3813" s="2">
        <v>5</v>
      </c>
      <c r="BR3813" s="2">
        <v>4</v>
      </c>
      <c r="BS3813" s="2">
        <v>0</v>
      </c>
      <c r="BT3813" s="2">
        <v>0</v>
      </c>
      <c r="BU3813" s="2">
        <v>0</v>
      </c>
      <c r="BV3813" s="2">
        <v>0</v>
      </c>
      <c r="BW3813" s="2">
        <v>0</v>
      </c>
      <c r="BX3813" s="2">
        <v>0</v>
      </c>
      <c r="BY3813" s="2">
        <v>0</v>
      </c>
      <c r="BZ3813" s="2">
        <v>5</v>
      </c>
      <c r="CA3813" s="2">
        <v>0</v>
      </c>
      <c r="CB3813" s="2">
        <v>0</v>
      </c>
      <c r="CC3813" s="2">
        <v>0</v>
      </c>
      <c r="CD3813" s="2">
        <v>0</v>
      </c>
      <c r="CE3813" s="2">
        <v>0</v>
      </c>
      <c r="CF3813" s="2">
        <v>0</v>
      </c>
      <c r="CG3813" s="2">
        <v>0</v>
      </c>
      <c r="CH3813" s="2">
        <v>0</v>
      </c>
      <c r="CI3813" s="2">
        <v>0</v>
      </c>
      <c r="CJ3813" s="2">
        <v>0</v>
      </c>
      <c r="CK3813" s="2">
        <v>6</v>
      </c>
      <c r="CL3813" s="2">
        <v>0</v>
      </c>
    </row>
    <row r="3814" spans="1:90" x14ac:dyDescent="0.25">
      <c r="A3814" t="s">
        <v>115</v>
      </c>
      <c r="B3814">
        <v>20311</v>
      </c>
      <c r="C3814" t="s">
        <v>153</v>
      </c>
      <c r="D3814">
        <v>1</v>
      </c>
      <c r="E3814">
        <v>8</v>
      </c>
      <c r="F3814">
        <v>34459</v>
      </c>
      <c r="G3814">
        <v>35034459</v>
      </c>
      <c r="H3814" t="s">
        <v>2961</v>
      </c>
      <c r="I3814">
        <v>537</v>
      </c>
      <c r="J3814" t="s">
        <v>153</v>
      </c>
      <c r="K3814" t="s">
        <v>91</v>
      </c>
      <c r="L3814">
        <v>1</v>
      </c>
      <c r="M3814" t="s">
        <v>153</v>
      </c>
      <c r="N3814">
        <v>18800000</v>
      </c>
      <c r="O3814" t="s">
        <v>92</v>
      </c>
      <c r="P3814" t="s">
        <v>2962</v>
      </c>
      <c r="Q3814">
        <v>494</v>
      </c>
      <c r="R3814">
        <v>14</v>
      </c>
      <c r="S3814">
        <v>33511197</v>
      </c>
      <c r="T3814">
        <v>33511544</v>
      </c>
      <c r="U3814" t="s">
        <v>2963</v>
      </c>
      <c r="V3814">
        <v>1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46</v>
      </c>
      <c r="AE3814" s="2">
        <v>35</v>
      </c>
      <c r="AF3814" s="2">
        <v>53</v>
      </c>
      <c r="AG3814" s="2">
        <v>54</v>
      </c>
      <c r="AH3814" s="2">
        <v>55</v>
      </c>
      <c r="AI3814" s="2">
        <v>64</v>
      </c>
      <c r="AJ3814" s="2">
        <v>81</v>
      </c>
      <c r="AK3814" s="2">
        <v>0</v>
      </c>
      <c r="AL3814" s="2">
        <v>0</v>
      </c>
      <c r="AM3814" s="2">
        <v>0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0</v>
      </c>
      <c r="AU3814" s="2">
        <v>0</v>
      </c>
      <c r="AV3814" s="2">
        <v>0</v>
      </c>
      <c r="AW3814" s="2">
        <v>0</v>
      </c>
      <c r="AX3814" s="2">
        <v>0</v>
      </c>
      <c r="AY3814" s="2">
        <v>0</v>
      </c>
      <c r="AZ3814" s="2">
        <v>0</v>
      </c>
      <c r="BA3814" s="2">
        <v>0</v>
      </c>
      <c r="BB3814" s="2">
        <v>0</v>
      </c>
      <c r="BC3814" s="2">
        <v>0</v>
      </c>
      <c r="BD3814" s="2">
        <v>0</v>
      </c>
      <c r="BE3814" s="2">
        <v>0</v>
      </c>
      <c r="BF3814" s="2">
        <v>0</v>
      </c>
      <c r="BG3814" s="2">
        <v>0</v>
      </c>
      <c r="BH3814" s="2">
        <v>0</v>
      </c>
      <c r="BI3814" s="2">
        <v>0</v>
      </c>
      <c r="BJ3814" s="2">
        <v>0</v>
      </c>
      <c r="BK3814" s="2">
        <v>0</v>
      </c>
      <c r="BL3814" s="2">
        <v>3</v>
      </c>
      <c r="BM3814" s="2">
        <v>2</v>
      </c>
      <c r="BN3814" s="2">
        <v>4</v>
      </c>
      <c r="BO3814" s="2">
        <v>2</v>
      </c>
      <c r="BP3814" s="2">
        <v>2</v>
      </c>
      <c r="BQ3814" s="2">
        <v>5</v>
      </c>
      <c r="BR3814" s="2">
        <v>3</v>
      </c>
      <c r="BS3814" s="2">
        <v>0</v>
      </c>
      <c r="BT3814" s="2">
        <v>0</v>
      </c>
      <c r="BU3814" s="2">
        <v>0</v>
      </c>
      <c r="BV3814" s="2">
        <v>0</v>
      </c>
      <c r="BW3814" s="2">
        <v>0</v>
      </c>
      <c r="BX3814" s="2">
        <v>0</v>
      </c>
      <c r="BY3814" s="2">
        <v>0</v>
      </c>
      <c r="BZ3814" s="2">
        <v>0</v>
      </c>
      <c r="CA3814" s="2">
        <v>0</v>
      </c>
      <c r="CB3814" s="2">
        <v>0</v>
      </c>
      <c r="CC3814" s="2">
        <v>0</v>
      </c>
      <c r="CD3814" s="2">
        <v>0</v>
      </c>
      <c r="CE3814" s="2">
        <v>0</v>
      </c>
      <c r="CF3814" s="2">
        <v>0</v>
      </c>
      <c r="CG3814" s="2">
        <v>0</v>
      </c>
      <c r="CH3814" s="2">
        <v>0</v>
      </c>
      <c r="CI3814" s="2">
        <v>0</v>
      </c>
      <c r="CJ3814" s="2">
        <v>0</v>
      </c>
      <c r="CK3814" s="2">
        <v>0</v>
      </c>
      <c r="CL3814" s="2">
        <v>0</v>
      </c>
    </row>
    <row r="3815" spans="1:90" x14ac:dyDescent="0.25">
      <c r="A3815" t="s">
        <v>115</v>
      </c>
      <c r="B3815">
        <v>20311</v>
      </c>
      <c r="C3815" t="s">
        <v>153</v>
      </c>
      <c r="D3815">
        <v>1</v>
      </c>
      <c r="E3815">
        <v>8</v>
      </c>
      <c r="F3815">
        <v>34095</v>
      </c>
      <c r="G3815">
        <v>35034095</v>
      </c>
      <c r="H3815" t="s">
        <v>14570</v>
      </c>
      <c r="I3815">
        <v>693</v>
      </c>
      <c r="J3815" t="s">
        <v>9441</v>
      </c>
      <c r="K3815" t="s">
        <v>91</v>
      </c>
      <c r="L3815">
        <v>1</v>
      </c>
      <c r="M3815" t="s">
        <v>9441</v>
      </c>
      <c r="N3815">
        <v>18860000</v>
      </c>
      <c r="O3815" t="s">
        <v>92</v>
      </c>
      <c r="P3815" t="s">
        <v>14571</v>
      </c>
      <c r="Q3815">
        <v>451</v>
      </c>
      <c r="R3815">
        <v>14</v>
      </c>
      <c r="S3815">
        <v>33891105</v>
      </c>
      <c r="T3815">
        <v>33891260</v>
      </c>
      <c r="U3815" t="s">
        <v>14572</v>
      </c>
      <c r="V3815">
        <v>1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44</v>
      </c>
      <c r="AE3815" s="2">
        <v>19</v>
      </c>
      <c r="AF3815" s="2">
        <v>36</v>
      </c>
      <c r="AG3815" s="2">
        <v>33</v>
      </c>
      <c r="AH3815" s="2">
        <v>33</v>
      </c>
      <c r="AI3815" s="2">
        <v>22</v>
      </c>
      <c r="AJ3815" s="2">
        <v>28</v>
      </c>
      <c r="AK3815" s="2">
        <v>0</v>
      </c>
      <c r="AL3815" s="2">
        <v>0</v>
      </c>
      <c r="AM3815" s="2">
        <v>0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0</v>
      </c>
      <c r="AU3815" s="2">
        <v>0</v>
      </c>
      <c r="AV3815" s="2">
        <v>0</v>
      </c>
      <c r="AW3815" s="2">
        <v>0</v>
      </c>
      <c r="AX3815" s="2">
        <v>0</v>
      </c>
      <c r="AY3815" s="2">
        <v>0</v>
      </c>
      <c r="AZ3815" s="2">
        <v>0</v>
      </c>
      <c r="BA3815" s="2">
        <v>0</v>
      </c>
      <c r="BB3815" s="2">
        <v>0</v>
      </c>
      <c r="BC3815" s="2">
        <v>61</v>
      </c>
      <c r="BD3815" s="2">
        <v>6</v>
      </c>
      <c r="BE3815" s="2">
        <v>0</v>
      </c>
      <c r="BF3815" s="2">
        <v>0</v>
      </c>
      <c r="BG3815" s="2">
        <v>0</v>
      </c>
      <c r="BH3815" s="2">
        <v>0</v>
      </c>
      <c r="BI3815" s="2">
        <v>0</v>
      </c>
      <c r="BJ3815" s="2">
        <v>0</v>
      </c>
      <c r="BK3815" s="2">
        <v>0</v>
      </c>
      <c r="BL3815" s="2">
        <v>4</v>
      </c>
      <c r="BM3815" s="2">
        <v>2</v>
      </c>
      <c r="BN3815" s="2">
        <v>2</v>
      </c>
      <c r="BO3815" s="2">
        <v>2</v>
      </c>
      <c r="BP3815" s="2">
        <v>1</v>
      </c>
      <c r="BQ3815" s="2">
        <v>1</v>
      </c>
      <c r="BR3815" s="2">
        <v>1</v>
      </c>
      <c r="BS3815" s="2">
        <v>0</v>
      </c>
      <c r="BT3815" s="2">
        <v>0</v>
      </c>
      <c r="BU3815" s="2">
        <v>0</v>
      </c>
      <c r="BV3815" s="2">
        <v>0</v>
      </c>
      <c r="BW3815" s="2">
        <v>0</v>
      </c>
      <c r="BX3815" s="2">
        <v>0</v>
      </c>
      <c r="BY3815" s="2">
        <v>0</v>
      </c>
      <c r="BZ3815" s="2">
        <v>0</v>
      </c>
      <c r="CA3815" s="2">
        <v>0</v>
      </c>
      <c r="CB3815" s="2">
        <v>0</v>
      </c>
      <c r="CC3815" s="2">
        <v>0</v>
      </c>
      <c r="CD3815" s="2">
        <v>0</v>
      </c>
      <c r="CE3815" s="2">
        <v>0</v>
      </c>
      <c r="CF3815" s="2">
        <v>0</v>
      </c>
      <c r="CG3815" s="2">
        <v>0</v>
      </c>
      <c r="CH3815" s="2">
        <v>0</v>
      </c>
      <c r="CI3815" s="2">
        <v>0</v>
      </c>
      <c r="CJ3815" s="2">
        <v>0</v>
      </c>
      <c r="CK3815" s="2">
        <v>3</v>
      </c>
      <c r="CL3815" s="2">
        <v>2</v>
      </c>
    </row>
    <row r="3816" spans="1:90" x14ac:dyDescent="0.25">
      <c r="A3816" t="s">
        <v>115</v>
      </c>
      <c r="B3816">
        <v>20311</v>
      </c>
      <c r="C3816" t="s">
        <v>153</v>
      </c>
      <c r="D3816">
        <v>1</v>
      </c>
      <c r="E3816">
        <v>8</v>
      </c>
      <c r="F3816">
        <v>34289</v>
      </c>
      <c r="G3816">
        <v>35034289</v>
      </c>
      <c r="H3816" t="s">
        <v>10506</v>
      </c>
      <c r="I3816">
        <v>486</v>
      </c>
      <c r="J3816" t="s">
        <v>1291</v>
      </c>
      <c r="K3816" t="s">
        <v>91</v>
      </c>
      <c r="L3816">
        <v>1</v>
      </c>
      <c r="M3816" t="s">
        <v>1291</v>
      </c>
      <c r="N3816">
        <v>18790000</v>
      </c>
      <c r="O3816" t="s">
        <v>92</v>
      </c>
      <c r="P3816" t="s">
        <v>10507</v>
      </c>
      <c r="Q3816">
        <v>170</v>
      </c>
      <c r="R3816">
        <v>14</v>
      </c>
      <c r="S3816">
        <v>33571119</v>
      </c>
      <c r="T3816">
        <v>33571215</v>
      </c>
      <c r="U3816" t="s">
        <v>10508</v>
      </c>
      <c r="V3816">
        <v>1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39</v>
      </c>
      <c r="AE3816" s="2">
        <v>25</v>
      </c>
      <c r="AF3816" s="2">
        <v>40</v>
      </c>
      <c r="AG3816" s="2">
        <v>30</v>
      </c>
      <c r="AH3816" s="2">
        <v>46</v>
      </c>
      <c r="AI3816" s="2">
        <v>41</v>
      </c>
      <c r="AJ3816" s="2">
        <v>32</v>
      </c>
      <c r="AK3816" s="2">
        <v>0</v>
      </c>
      <c r="AL3816" s="2">
        <v>0</v>
      </c>
      <c r="AM3816" s="2">
        <v>0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0</v>
      </c>
      <c r="AU3816" s="2">
        <v>0</v>
      </c>
      <c r="AV3816" s="2">
        <v>0</v>
      </c>
      <c r="AW3816" s="2">
        <v>0</v>
      </c>
      <c r="AX3816" s="2">
        <v>0</v>
      </c>
      <c r="AY3816" s="2">
        <v>0</v>
      </c>
      <c r="AZ3816" s="2">
        <v>0</v>
      </c>
      <c r="BA3816" s="2">
        <v>0</v>
      </c>
      <c r="BB3816" s="2">
        <v>0</v>
      </c>
      <c r="BC3816" s="2">
        <v>21</v>
      </c>
      <c r="BD3816" s="2">
        <v>0</v>
      </c>
      <c r="BE3816" s="2">
        <v>0</v>
      </c>
      <c r="BF3816" s="2">
        <v>0</v>
      </c>
      <c r="BG3816" s="2">
        <v>0</v>
      </c>
      <c r="BH3816" s="2">
        <v>0</v>
      </c>
      <c r="BI3816" s="2">
        <v>0</v>
      </c>
      <c r="BJ3816" s="2">
        <v>0</v>
      </c>
      <c r="BK3816" s="2">
        <v>0</v>
      </c>
      <c r="BL3816" s="2">
        <v>2</v>
      </c>
      <c r="BM3816" s="2">
        <v>1</v>
      </c>
      <c r="BN3816" s="2">
        <v>3</v>
      </c>
      <c r="BO3816" s="2">
        <v>2</v>
      </c>
      <c r="BP3816" s="2">
        <v>3</v>
      </c>
      <c r="BQ3816" s="2">
        <v>2</v>
      </c>
      <c r="BR3816" s="2">
        <v>1</v>
      </c>
      <c r="BS3816" s="2">
        <v>0</v>
      </c>
      <c r="BT3816" s="2">
        <v>0</v>
      </c>
      <c r="BU3816" s="2">
        <v>0</v>
      </c>
      <c r="BV3816" s="2">
        <v>0</v>
      </c>
      <c r="BW3816" s="2">
        <v>0</v>
      </c>
      <c r="BX3816" s="2">
        <v>0</v>
      </c>
      <c r="BY3816" s="2">
        <v>0</v>
      </c>
      <c r="BZ3816" s="2">
        <v>0</v>
      </c>
      <c r="CA3816" s="2">
        <v>0</v>
      </c>
      <c r="CB3816" s="2">
        <v>0</v>
      </c>
      <c r="CC3816" s="2">
        <v>0</v>
      </c>
      <c r="CD3816" s="2">
        <v>0</v>
      </c>
      <c r="CE3816" s="2">
        <v>0</v>
      </c>
      <c r="CF3816" s="2">
        <v>0</v>
      </c>
      <c r="CG3816" s="2">
        <v>0</v>
      </c>
      <c r="CH3816" s="2">
        <v>0</v>
      </c>
      <c r="CI3816" s="2">
        <v>0</v>
      </c>
      <c r="CJ3816" s="2">
        <v>0</v>
      </c>
      <c r="CK3816" s="2">
        <v>2</v>
      </c>
      <c r="CL3816" s="2">
        <v>0</v>
      </c>
    </row>
    <row r="3817" spans="1:90" x14ac:dyDescent="0.25">
      <c r="A3817" t="s">
        <v>115</v>
      </c>
      <c r="B3817">
        <v>20311</v>
      </c>
      <c r="C3817" t="s">
        <v>153</v>
      </c>
      <c r="D3817">
        <v>1</v>
      </c>
      <c r="E3817">
        <v>3</v>
      </c>
      <c r="F3817">
        <v>497824</v>
      </c>
      <c r="G3817">
        <v>35497824</v>
      </c>
      <c r="H3817" t="s">
        <v>15432</v>
      </c>
      <c r="I3817">
        <v>537</v>
      </c>
      <c r="J3817" t="s">
        <v>153</v>
      </c>
      <c r="K3817" t="s">
        <v>91</v>
      </c>
      <c r="L3817">
        <v>1</v>
      </c>
      <c r="M3817" t="s">
        <v>153</v>
      </c>
      <c r="N3817">
        <v>18800000</v>
      </c>
      <c r="O3817" t="s">
        <v>92</v>
      </c>
      <c r="P3817" t="s">
        <v>12367</v>
      </c>
      <c r="Q3817">
        <v>1115</v>
      </c>
      <c r="R3817">
        <v>14</v>
      </c>
      <c r="S3817">
        <v>33514174</v>
      </c>
      <c r="U3817" t="s">
        <v>15433</v>
      </c>
      <c r="V3817">
        <v>1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0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334</v>
      </c>
      <c r="AT3817" s="2">
        <v>0</v>
      </c>
      <c r="AU3817" s="2">
        <v>0</v>
      </c>
      <c r="AV3817" s="2">
        <v>829</v>
      </c>
      <c r="AW3817" s="2">
        <v>0</v>
      </c>
      <c r="AX3817" s="2">
        <v>0</v>
      </c>
      <c r="AY3817" s="2">
        <v>0</v>
      </c>
      <c r="AZ3817" s="2">
        <v>0</v>
      </c>
      <c r="BA3817" s="2">
        <v>0</v>
      </c>
      <c r="BB3817" s="2">
        <v>0</v>
      </c>
      <c r="BC3817" s="2">
        <v>0</v>
      </c>
      <c r="BD3817" s="2">
        <v>0</v>
      </c>
      <c r="BE3817" s="2">
        <v>0</v>
      </c>
      <c r="BF3817" s="2">
        <v>0</v>
      </c>
      <c r="BG3817" s="2">
        <v>0</v>
      </c>
      <c r="BH3817" s="2">
        <v>0</v>
      </c>
      <c r="BI3817" s="2">
        <v>0</v>
      </c>
      <c r="BJ3817" s="2">
        <v>0</v>
      </c>
      <c r="BK3817" s="2">
        <v>0</v>
      </c>
      <c r="BL3817" s="2">
        <v>0</v>
      </c>
      <c r="BM3817" s="2">
        <v>0</v>
      </c>
      <c r="BN3817" s="2">
        <v>0</v>
      </c>
      <c r="BO3817" s="2">
        <v>0</v>
      </c>
      <c r="BP3817" s="2">
        <v>0</v>
      </c>
      <c r="BQ3817" s="2">
        <v>0</v>
      </c>
      <c r="BR3817" s="2">
        <v>0</v>
      </c>
      <c r="BS3817" s="2">
        <v>0</v>
      </c>
      <c r="BT3817" s="2">
        <v>0</v>
      </c>
      <c r="BU3817" s="2">
        <v>0</v>
      </c>
      <c r="BV3817" s="2">
        <v>0</v>
      </c>
      <c r="BW3817" s="2">
        <v>0</v>
      </c>
      <c r="BX3817" s="2">
        <v>0</v>
      </c>
      <c r="BY3817" s="2">
        <v>0</v>
      </c>
      <c r="BZ3817" s="2">
        <v>0</v>
      </c>
      <c r="CA3817" s="2">
        <v>2</v>
      </c>
      <c r="CB3817" s="2">
        <v>0</v>
      </c>
      <c r="CC3817" s="2">
        <v>0</v>
      </c>
      <c r="CD3817" s="2">
        <v>3</v>
      </c>
      <c r="CE3817" s="2">
        <v>0</v>
      </c>
      <c r="CF3817" s="2">
        <v>0</v>
      </c>
      <c r="CG3817" s="2">
        <v>0</v>
      </c>
      <c r="CH3817" s="2">
        <v>0</v>
      </c>
      <c r="CI3817" s="2">
        <v>0</v>
      </c>
      <c r="CJ3817" s="2">
        <v>0</v>
      </c>
      <c r="CK3817" s="2">
        <v>0</v>
      </c>
      <c r="CL3817" s="2">
        <v>0</v>
      </c>
    </row>
    <row r="3818" spans="1:90" x14ac:dyDescent="0.25">
      <c r="A3818" t="s">
        <v>115</v>
      </c>
      <c r="B3818">
        <v>20311</v>
      </c>
      <c r="C3818" t="s">
        <v>153</v>
      </c>
      <c r="D3818">
        <v>2</v>
      </c>
      <c r="E3818">
        <v>6</v>
      </c>
      <c r="F3818">
        <v>460382</v>
      </c>
      <c r="G3818">
        <v>35460382</v>
      </c>
      <c r="H3818" t="s">
        <v>10574</v>
      </c>
      <c r="I3818">
        <v>537</v>
      </c>
      <c r="J3818" t="s">
        <v>153</v>
      </c>
      <c r="K3818" t="s">
        <v>7531</v>
      </c>
      <c r="L3818">
        <v>1</v>
      </c>
      <c r="M3818" t="s">
        <v>153</v>
      </c>
      <c r="N3818">
        <v>18800000</v>
      </c>
      <c r="O3818" t="s">
        <v>92</v>
      </c>
      <c r="P3818" t="s">
        <v>937</v>
      </c>
      <c r="Q3818">
        <v>453</v>
      </c>
      <c r="R3818">
        <v>14</v>
      </c>
      <c r="S3818">
        <v>33511542</v>
      </c>
      <c r="U3818" t="s">
        <v>10575</v>
      </c>
      <c r="V3818">
        <v>1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0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0</v>
      </c>
      <c r="AU3818" s="2">
        <v>0</v>
      </c>
      <c r="AV3818" s="2">
        <v>0</v>
      </c>
      <c r="AW3818" s="2">
        <v>0</v>
      </c>
      <c r="AX3818" s="2">
        <v>0</v>
      </c>
      <c r="AY3818" s="2">
        <v>0</v>
      </c>
      <c r="AZ3818" s="2">
        <v>0</v>
      </c>
      <c r="BA3818" s="2">
        <v>0</v>
      </c>
      <c r="BB3818" s="2">
        <v>0</v>
      </c>
      <c r="BC3818" s="2">
        <v>563</v>
      </c>
      <c r="BD3818" s="2">
        <v>0</v>
      </c>
      <c r="BE3818" s="2">
        <v>0</v>
      </c>
      <c r="BF3818" s="2">
        <v>0</v>
      </c>
      <c r="BG3818" s="2">
        <v>0</v>
      </c>
      <c r="BH3818" s="2">
        <v>0</v>
      </c>
      <c r="BI3818" s="2">
        <v>0</v>
      </c>
      <c r="BJ3818" s="2">
        <v>0</v>
      </c>
      <c r="BK3818" s="2">
        <v>0</v>
      </c>
      <c r="BL3818" s="2">
        <v>0</v>
      </c>
      <c r="BM3818" s="2">
        <v>0</v>
      </c>
      <c r="BN3818" s="2">
        <v>0</v>
      </c>
      <c r="BO3818" s="2">
        <v>0</v>
      </c>
      <c r="BP3818" s="2">
        <v>0</v>
      </c>
      <c r="BQ3818" s="2">
        <v>0</v>
      </c>
      <c r="BR3818" s="2">
        <v>0</v>
      </c>
      <c r="BS3818" s="2">
        <v>0</v>
      </c>
      <c r="BT3818" s="2">
        <v>0</v>
      </c>
      <c r="BU3818" s="2">
        <v>0</v>
      </c>
      <c r="BV3818" s="2">
        <v>0</v>
      </c>
      <c r="BW3818" s="2">
        <v>0</v>
      </c>
      <c r="BX3818" s="2">
        <v>0</v>
      </c>
      <c r="BY3818" s="2">
        <v>0</v>
      </c>
      <c r="BZ3818" s="2">
        <v>0</v>
      </c>
      <c r="CA3818" s="2">
        <v>0</v>
      </c>
      <c r="CB3818" s="2">
        <v>0</v>
      </c>
      <c r="CC3818" s="2">
        <v>0</v>
      </c>
      <c r="CD3818" s="2">
        <v>0</v>
      </c>
      <c r="CE3818" s="2">
        <v>0</v>
      </c>
      <c r="CF3818" s="2">
        <v>0</v>
      </c>
      <c r="CG3818" s="2">
        <v>0</v>
      </c>
      <c r="CH3818" s="2">
        <v>0</v>
      </c>
      <c r="CI3818" s="2">
        <v>0</v>
      </c>
      <c r="CJ3818" s="2">
        <v>0</v>
      </c>
      <c r="CK3818" s="2">
        <v>28</v>
      </c>
      <c r="CL3818" s="2">
        <v>0</v>
      </c>
    </row>
    <row r="3819" spans="1:90" x14ac:dyDescent="0.25">
      <c r="A3819" t="s">
        <v>115</v>
      </c>
      <c r="B3819">
        <v>20311</v>
      </c>
      <c r="C3819" t="s">
        <v>153</v>
      </c>
      <c r="D3819">
        <v>1</v>
      </c>
      <c r="E3819">
        <v>8</v>
      </c>
      <c r="F3819">
        <v>34319</v>
      </c>
      <c r="G3819">
        <v>35034319</v>
      </c>
      <c r="H3819" t="s">
        <v>6161</v>
      </c>
      <c r="I3819">
        <v>659</v>
      </c>
      <c r="J3819" t="s">
        <v>2027</v>
      </c>
      <c r="K3819" t="s">
        <v>91</v>
      </c>
      <c r="L3819">
        <v>1</v>
      </c>
      <c r="M3819" t="s">
        <v>2027</v>
      </c>
      <c r="N3819">
        <v>18840000</v>
      </c>
      <c r="O3819" t="s">
        <v>92</v>
      </c>
      <c r="P3819" t="s">
        <v>6162</v>
      </c>
      <c r="Q3819">
        <v>374</v>
      </c>
      <c r="R3819">
        <v>14</v>
      </c>
      <c r="S3819">
        <v>33871195</v>
      </c>
      <c r="T3819">
        <v>33871242</v>
      </c>
      <c r="U3819" t="s">
        <v>6163</v>
      </c>
      <c r="V3819">
        <v>1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54</v>
      </c>
      <c r="AE3819" s="2">
        <v>56</v>
      </c>
      <c r="AF3819" s="2">
        <v>49</v>
      </c>
      <c r="AG3819" s="2">
        <v>45</v>
      </c>
      <c r="AH3819" s="2">
        <v>21</v>
      </c>
      <c r="AI3819" s="2">
        <v>34</v>
      </c>
      <c r="AJ3819" s="2">
        <v>32</v>
      </c>
      <c r="AK3819" s="2">
        <v>0</v>
      </c>
      <c r="AL3819" s="2">
        <v>0</v>
      </c>
      <c r="AM3819" s="2">
        <v>0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0</v>
      </c>
      <c r="AU3819" s="2">
        <v>0</v>
      </c>
      <c r="AV3819" s="2">
        <v>0</v>
      </c>
      <c r="AW3819" s="2">
        <v>0</v>
      </c>
      <c r="AX3819" s="2">
        <v>0</v>
      </c>
      <c r="AY3819" s="2">
        <v>0</v>
      </c>
      <c r="AZ3819" s="2">
        <v>0</v>
      </c>
      <c r="BA3819" s="2">
        <v>0</v>
      </c>
      <c r="BB3819" s="2">
        <v>0</v>
      </c>
      <c r="BC3819" s="2">
        <v>0</v>
      </c>
      <c r="BD3819" s="2">
        <v>11</v>
      </c>
      <c r="BE3819" s="2">
        <v>0</v>
      </c>
      <c r="BF3819" s="2">
        <v>0</v>
      </c>
      <c r="BG3819" s="2">
        <v>0</v>
      </c>
      <c r="BH3819" s="2">
        <v>0</v>
      </c>
      <c r="BI3819" s="2">
        <v>0</v>
      </c>
      <c r="BJ3819" s="2">
        <v>0</v>
      </c>
      <c r="BK3819" s="2">
        <v>0</v>
      </c>
      <c r="BL3819" s="2">
        <v>3</v>
      </c>
      <c r="BM3819" s="2">
        <v>4</v>
      </c>
      <c r="BN3819" s="2">
        <v>4</v>
      </c>
      <c r="BO3819" s="2">
        <v>3</v>
      </c>
      <c r="BP3819" s="2">
        <v>2</v>
      </c>
      <c r="BQ3819" s="2">
        <v>3</v>
      </c>
      <c r="BR3819" s="2">
        <v>2</v>
      </c>
      <c r="BS3819" s="2">
        <v>0</v>
      </c>
      <c r="BT3819" s="2">
        <v>0</v>
      </c>
      <c r="BU3819" s="2">
        <v>0</v>
      </c>
      <c r="BV3819" s="2">
        <v>0</v>
      </c>
      <c r="BW3819" s="2">
        <v>0</v>
      </c>
      <c r="BX3819" s="2">
        <v>0</v>
      </c>
      <c r="BY3819" s="2">
        <v>0</v>
      </c>
      <c r="BZ3819" s="2">
        <v>0</v>
      </c>
      <c r="CA3819" s="2">
        <v>0</v>
      </c>
      <c r="CB3819" s="2">
        <v>0</v>
      </c>
      <c r="CC3819" s="2">
        <v>0</v>
      </c>
      <c r="CD3819" s="2">
        <v>0</v>
      </c>
      <c r="CE3819" s="2">
        <v>0</v>
      </c>
      <c r="CF3819" s="2">
        <v>0</v>
      </c>
      <c r="CG3819" s="2">
        <v>0</v>
      </c>
      <c r="CH3819" s="2">
        <v>0</v>
      </c>
      <c r="CI3819" s="2">
        <v>0</v>
      </c>
      <c r="CJ3819" s="2">
        <v>0</v>
      </c>
      <c r="CK3819" s="2">
        <v>0</v>
      </c>
      <c r="CL3819" s="2">
        <v>4</v>
      </c>
    </row>
    <row r="3820" spans="1:90" x14ac:dyDescent="0.25">
      <c r="A3820" t="s">
        <v>115</v>
      </c>
      <c r="B3820">
        <v>20311</v>
      </c>
      <c r="C3820" t="s">
        <v>153</v>
      </c>
      <c r="D3820">
        <v>1</v>
      </c>
      <c r="E3820">
        <v>8</v>
      </c>
      <c r="F3820">
        <v>906840</v>
      </c>
      <c r="G3820">
        <v>35906840</v>
      </c>
      <c r="H3820" t="s">
        <v>16869</v>
      </c>
      <c r="I3820">
        <v>689</v>
      </c>
      <c r="J3820" t="s">
        <v>4162</v>
      </c>
      <c r="K3820" t="s">
        <v>3289</v>
      </c>
      <c r="L3820">
        <v>1</v>
      </c>
      <c r="M3820" t="s">
        <v>4162</v>
      </c>
      <c r="N3820">
        <v>18830000</v>
      </c>
      <c r="O3820" t="s">
        <v>92</v>
      </c>
      <c r="P3820" t="s">
        <v>9293</v>
      </c>
      <c r="Q3820" t="s">
        <v>127</v>
      </c>
      <c r="R3820">
        <v>14</v>
      </c>
      <c r="S3820">
        <v>33859000</v>
      </c>
      <c r="U3820" t="s">
        <v>16870</v>
      </c>
      <c r="V3820">
        <v>1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28</v>
      </c>
      <c r="AE3820" s="2">
        <v>26</v>
      </c>
      <c r="AF3820" s="2">
        <v>33</v>
      </c>
      <c r="AG3820" s="2">
        <v>27</v>
      </c>
      <c r="AH3820" s="2">
        <v>34</v>
      </c>
      <c r="AI3820" s="2">
        <v>32</v>
      </c>
      <c r="AJ3820" s="2">
        <v>29</v>
      </c>
      <c r="AK3820" s="2">
        <v>0</v>
      </c>
      <c r="AL3820" s="2">
        <v>0</v>
      </c>
      <c r="AM3820" s="2">
        <v>0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0</v>
      </c>
      <c r="AU3820" s="2">
        <v>0</v>
      </c>
      <c r="AV3820" s="2">
        <v>0</v>
      </c>
      <c r="AW3820" s="2">
        <v>0</v>
      </c>
      <c r="AX3820" s="2">
        <v>0</v>
      </c>
      <c r="AY3820" s="2">
        <v>0</v>
      </c>
      <c r="AZ3820" s="2">
        <v>0</v>
      </c>
      <c r="BA3820" s="2">
        <v>0</v>
      </c>
      <c r="BB3820" s="2">
        <v>0</v>
      </c>
      <c r="BC3820" s="2">
        <v>138</v>
      </c>
      <c r="BD3820" s="2">
        <v>0</v>
      </c>
      <c r="BE3820" s="2">
        <v>0</v>
      </c>
      <c r="BF3820" s="2">
        <v>0</v>
      </c>
      <c r="BG3820" s="2">
        <v>0</v>
      </c>
      <c r="BH3820" s="2">
        <v>0</v>
      </c>
      <c r="BI3820" s="2">
        <v>0</v>
      </c>
      <c r="BJ3820" s="2">
        <v>0</v>
      </c>
      <c r="BK3820" s="2">
        <v>0</v>
      </c>
      <c r="BL3820" s="2">
        <v>1</v>
      </c>
      <c r="BM3820" s="2">
        <v>1</v>
      </c>
      <c r="BN3820" s="2">
        <v>2</v>
      </c>
      <c r="BO3820" s="2">
        <v>1</v>
      </c>
      <c r="BP3820" s="2">
        <v>2</v>
      </c>
      <c r="BQ3820" s="2">
        <v>1</v>
      </c>
      <c r="BR3820" s="2">
        <v>1</v>
      </c>
      <c r="BS3820" s="2">
        <v>0</v>
      </c>
      <c r="BT3820" s="2">
        <v>0</v>
      </c>
      <c r="BU3820" s="2">
        <v>0</v>
      </c>
      <c r="BV3820" s="2">
        <v>0</v>
      </c>
      <c r="BW3820" s="2">
        <v>0</v>
      </c>
      <c r="BX3820" s="2">
        <v>0</v>
      </c>
      <c r="BY3820" s="2">
        <v>0</v>
      </c>
      <c r="BZ3820" s="2">
        <v>0</v>
      </c>
      <c r="CA3820" s="2">
        <v>0</v>
      </c>
      <c r="CB3820" s="2">
        <v>0</v>
      </c>
      <c r="CC3820" s="2">
        <v>0</v>
      </c>
      <c r="CD3820" s="2">
        <v>0</v>
      </c>
      <c r="CE3820" s="2">
        <v>0</v>
      </c>
      <c r="CF3820" s="2">
        <v>0</v>
      </c>
      <c r="CG3820" s="2">
        <v>0</v>
      </c>
      <c r="CH3820" s="2">
        <v>0</v>
      </c>
      <c r="CI3820" s="2">
        <v>0</v>
      </c>
      <c r="CJ3820" s="2">
        <v>0</v>
      </c>
      <c r="CK3820" s="2">
        <v>6</v>
      </c>
      <c r="CL3820" s="2">
        <v>0</v>
      </c>
    </row>
    <row r="3821" spans="1:90" x14ac:dyDescent="0.25">
      <c r="A3821" t="s">
        <v>115</v>
      </c>
      <c r="B3821">
        <v>20311</v>
      </c>
      <c r="C3821" t="s">
        <v>153</v>
      </c>
      <c r="D3821">
        <v>1</v>
      </c>
      <c r="E3821">
        <v>8</v>
      </c>
      <c r="F3821">
        <v>34241</v>
      </c>
      <c r="G3821">
        <v>35034241</v>
      </c>
      <c r="H3821" t="s">
        <v>15923</v>
      </c>
      <c r="I3821">
        <v>677</v>
      </c>
      <c r="J3821" t="s">
        <v>1655</v>
      </c>
      <c r="K3821" t="s">
        <v>91</v>
      </c>
      <c r="L3821">
        <v>1</v>
      </c>
      <c r="M3821" t="s">
        <v>1655</v>
      </c>
      <c r="N3821">
        <v>18890000</v>
      </c>
      <c r="O3821" t="s">
        <v>92</v>
      </c>
      <c r="P3821" t="s">
        <v>15924</v>
      </c>
      <c r="Q3821">
        <v>166</v>
      </c>
      <c r="R3821">
        <v>14</v>
      </c>
      <c r="S3821">
        <v>33861253</v>
      </c>
      <c r="T3821">
        <v>33861676</v>
      </c>
      <c r="U3821" t="s">
        <v>15925</v>
      </c>
      <c r="V3821">
        <v>1</v>
      </c>
      <c r="W3821" s="2">
        <v>0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138</v>
      </c>
      <c r="AE3821" s="2">
        <v>173</v>
      </c>
      <c r="AF3821" s="2">
        <v>142</v>
      </c>
      <c r="AG3821" s="2">
        <v>169</v>
      </c>
      <c r="AH3821" s="2">
        <v>107</v>
      </c>
      <c r="AI3821" s="2">
        <v>129</v>
      </c>
      <c r="AJ3821" s="2">
        <v>156</v>
      </c>
      <c r="AK3821" s="2">
        <v>0</v>
      </c>
      <c r="AL3821" s="2">
        <v>0</v>
      </c>
      <c r="AM3821" s="2">
        <v>0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0</v>
      </c>
      <c r="AU3821" s="2">
        <v>25</v>
      </c>
      <c r="AV3821" s="2">
        <v>0</v>
      </c>
      <c r="AW3821" s="2">
        <v>0</v>
      </c>
      <c r="AX3821" s="2">
        <v>0</v>
      </c>
      <c r="AY3821" s="2">
        <v>0</v>
      </c>
      <c r="AZ3821" s="2">
        <v>0</v>
      </c>
      <c r="BA3821" s="2">
        <v>0</v>
      </c>
      <c r="BB3821" s="2">
        <v>0</v>
      </c>
      <c r="BC3821" s="2">
        <v>93</v>
      </c>
      <c r="BD3821" s="2">
        <v>0</v>
      </c>
      <c r="BE3821" s="2">
        <v>0</v>
      </c>
      <c r="BF3821" s="2">
        <v>0</v>
      </c>
      <c r="BG3821" s="2">
        <v>0</v>
      </c>
      <c r="BH3821" s="2">
        <v>0</v>
      </c>
      <c r="BI3821" s="2">
        <v>0</v>
      </c>
      <c r="BJ3821" s="2">
        <v>0</v>
      </c>
      <c r="BK3821" s="2">
        <v>0</v>
      </c>
      <c r="BL3821" s="2">
        <v>5</v>
      </c>
      <c r="BM3821" s="2">
        <v>6</v>
      </c>
      <c r="BN3821" s="2">
        <v>7</v>
      </c>
      <c r="BO3821" s="2">
        <v>7</v>
      </c>
      <c r="BP3821" s="2">
        <v>5</v>
      </c>
      <c r="BQ3821" s="2">
        <v>5</v>
      </c>
      <c r="BR3821" s="2">
        <v>7</v>
      </c>
      <c r="BS3821" s="2">
        <v>0</v>
      </c>
      <c r="BT3821" s="2">
        <v>0</v>
      </c>
      <c r="BU3821" s="2">
        <v>0</v>
      </c>
      <c r="BV3821" s="2">
        <v>0</v>
      </c>
      <c r="BW3821" s="2">
        <v>0</v>
      </c>
      <c r="BX3821" s="2">
        <v>0</v>
      </c>
      <c r="BY3821" s="2">
        <v>0</v>
      </c>
      <c r="BZ3821" s="2">
        <v>0</v>
      </c>
      <c r="CA3821" s="2">
        <v>0</v>
      </c>
      <c r="CB3821" s="2">
        <v>0</v>
      </c>
      <c r="CC3821" s="2">
        <v>1</v>
      </c>
      <c r="CD3821" s="2">
        <v>0</v>
      </c>
      <c r="CE3821" s="2">
        <v>0</v>
      </c>
      <c r="CF3821" s="2">
        <v>0</v>
      </c>
      <c r="CG3821" s="2">
        <v>0</v>
      </c>
      <c r="CH3821" s="2">
        <v>0</v>
      </c>
      <c r="CI3821" s="2">
        <v>0</v>
      </c>
      <c r="CJ3821" s="2">
        <v>0</v>
      </c>
      <c r="CK3821" s="2">
        <v>4</v>
      </c>
      <c r="CL3821" s="2">
        <v>0</v>
      </c>
    </row>
    <row r="3822" spans="1:90" x14ac:dyDescent="0.25">
      <c r="A3822" t="s">
        <v>115</v>
      </c>
      <c r="B3822">
        <v>20311</v>
      </c>
      <c r="C3822" t="s">
        <v>153</v>
      </c>
      <c r="D3822">
        <v>1</v>
      </c>
      <c r="E3822">
        <v>8</v>
      </c>
      <c r="F3822">
        <v>34320</v>
      </c>
      <c r="G3822">
        <v>35034320</v>
      </c>
      <c r="H3822" t="s">
        <v>7530</v>
      </c>
      <c r="I3822">
        <v>537</v>
      </c>
      <c r="J3822" t="s">
        <v>153</v>
      </c>
      <c r="K3822" t="s">
        <v>7531</v>
      </c>
      <c r="L3822">
        <v>1</v>
      </c>
      <c r="M3822" t="s">
        <v>153</v>
      </c>
      <c r="N3822">
        <v>18800000</v>
      </c>
      <c r="O3822" t="s">
        <v>92</v>
      </c>
      <c r="P3822" t="s">
        <v>937</v>
      </c>
      <c r="Q3822">
        <v>453</v>
      </c>
      <c r="R3822">
        <v>14</v>
      </c>
      <c r="S3822">
        <v>33511542</v>
      </c>
      <c r="T3822">
        <v>33513466</v>
      </c>
      <c r="U3822" t="s">
        <v>7532</v>
      </c>
      <c r="V3822">
        <v>1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29</v>
      </c>
      <c r="AE3822" s="2">
        <v>31</v>
      </c>
      <c r="AF3822" s="2">
        <v>27</v>
      </c>
      <c r="AG3822" s="2">
        <v>60</v>
      </c>
      <c r="AH3822" s="2">
        <v>51</v>
      </c>
      <c r="AI3822" s="2">
        <v>37</v>
      </c>
      <c r="AJ3822" s="2">
        <v>24</v>
      </c>
      <c r="AK3822" s="2">
        <v>0</v>
      </c>
      <c r="AL3822" s="2">
        <v>0</v>
      </c>
      <c r="AM3822" s="2">
        <v>0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0</v>
      </c>
      <c r="AU3822" s="2">
        <v>0</v>
      </c>
      <c r="AV3822" s="2">
        <v>0</v>
      </c>
      <c r="AW3822" s="2">
        <v>0</v>
      </c>
      <c r="AX3822" s="2">
        <v>0</v>
      </c>
      <c r="AY3822" s="2">
        <v>0</v>
      </c>
      <c r="AZ3822" s="2">
        <v>0</v>
      </c>
      <c r="BA3822" s="2">
        <v>0</v>
      </c>
      <c r="BB3822" s="2">
        <v>0</v>
      </c>
      <c r="BC3822" s="2">
        <v>0</v>
      </c>
      <c r="BD3822" s="2">
        <v>10</v>
      </c>
      <c r="BE3822" s="2">
        <v>0</v>
      </c>
      <c r="BF3822" s="2">
        <v>0</v>
      </c>
      <c r="BG3822" s="2">
        <v>0</v>
      </c>
      <c r="BH3822" s="2">
        <v>0</v>
      </c>
      <c r="BI3822" s="2">
        <v>0</v>
      </c>
      <c r="BJ3822" s="2">
        <v>0</v>
      </c>
      <c r="BK3822" s="2">
        <v>0</v>
      </c>
      <c r="BL3822" s="2">
        <v>2</v>
      </c>
      <c r="BM3822" s="2">
        <v>2</v>
      </c>
      <c r="BN3822" s="2">
        <v>2</v>
      </c>
      <c r="BO3822" s="2">
        <v>4</v>
      </c>
      <c r="BP3822" s="2">
        <v>3</v>
      </c>
      <c r="BQ3822" s="2">
        <v>4</v>
      </c>
      <c r="BR3822" s="2">
        <v>1</v>
      </c>
      <c r="BS3822" s="2">
        <v>0</v>
      </c>
      <c r="BT3822" s="2">
        <v>0</v>
      </c>
      <c r="BU3822" s="2">
        <v>0</v>
      </c>
      <c r="BV3822" s="2">
        <v>0</v>
      </c>
      <c r="BW3822" s="2">
        <v>0</v>
      </c>
      <c r="BX3822" s="2">
        <v>0</v>
      </c>
      <c r="BY3822" s="2">
        <v>0</v>
      </c>
      <c r="BZ3822" s="2">
        <v>0</v>
      </c>
      <c r="CA3822" s="2">
        <v>0</v>
      </c>
      <c r="CB3822" s="2">
        <v>0</v>
      </c>
      <c r="CC3822" s="2">
        <v>0</v>
      </c>
      <c r="CD3822" s="2">
        <v>0</v>
      </c>
      <c r="CE3822" s="2">
        <v>0</v>
      </c>
      <c r="CF3822" s="2">
        <v>0</v>
      </c>
      <c r="CG3822" s="2">
        <v>0</v>
      </c>
      <c r="CH3822" s="2">
        <v>0</v>
      </c>
      <c r="CI3822" s="2">
        <v>0</v>
      </c>
      <c r="CJ3822" s="2">
        <v>0</v>
      </c>
      <c r="CK3822" s="2">
        <v>0</v>
      </c>
      <c r="CL3822" s="2">
        <v>2</v>
      </c>
    </row>
    <row r="3823" spans="1:90" x14ac:dyDescent="0.25">
      <c r="A3823" t="s">
        <v>115</v>
      </c>
      <c r="B3823">
        <v>20311</v>
      </c>
      <c r="C3823" t="s">
        <v>153</v>
      </c>
      <c r="D3823">
        <v>1</v>
      </c>
      <c r="E3823">
        <v>8</v>
      </c>
      <c r="F3823">
        <v>34368</v>
      </c>
      <c r="G3823">
        <v>35034368</v>
      </c>
      <c r="H3823" t="s">
        <v>16496</v>
      </c>
      <c r="I3823">
        <v>302</v>
      </c>
      <c r="J3823" t="s">
        <v>1907</v>
      </c>
      <c r="K3823" t="s">
        <v>1638</v>
      </c>
      <c r="L3823">
        <v>1</v>
      </c>
      <c r="M3823" t="s">
        <v>1907</v>
      </c>
      <c r="N3823">
        <v>18870000</v>
      </c>
      <c r="O3823" t="s">
        <v>92</v>
      </c>
      <c r="P3823" t="s">
        <v>16497</v>
      </c>
      <c r="Q3823">
        <v>117</v>
      </c>
      <c r="R3823">
        <v>14</v>
      </c>
      <c r="S3823">
        <v>33821767</v>
      </c>
      <c r="U3823" t="s">
        <v>16498</v>
      </c>
      <c r="V3823">
        <v>1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116</v>
      </c>
      <c r="AE3823" s="2">
        <v>79</v>
      </c>
      <c r="AF3823" s="2">
        <v>114</v>
      </c>
      <c r="AG3823" s="2">
        <v>82</v>
      </c>
      <c r="AH3823" s="2">
        <v>87</v>
      </c>
      <c r="AI3823" s="2">
        <v>92</v>
      </c>
      <c r="AJ3823" s="2">
        <v>91</v>
      </c>
      <c r="AK3823" s="2">
        <v>0</v>
      </c>
      <c r="AL3823" s="2">
        <v>0</v>
      </c>
      <c r="AM3823" s="2">
        <v>0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0</v>
      </c>
      <c r="AU3823" s="2">
        <v>0</v>
      </c>
      <c r="AV3823" s="2">
        <v>0</v>
      </c>
      <c r="AW3823" s="2">
        <v>0</v>
      </c>
      <c r="AX3823" s="2">
        <v>0</v>
      </c>
      <c r="AY3823" s="2">
        <v>0</v>
      </c>
      <c r="AZ3823" s="2">
        <v>0</v>
      </c>
      <c r="BA3823" s="2">
        <v>0</v>
      </c>
      <c r="BB3823" s="2">
        <v>0</v>
      </c>
      <c r="BC3823" s="2">
        <v>82</v>
      </c>
      <c r="BD3823" s="2">
        <v>2</v>
      </c>
      <c r="BE3823" s="2">
        <v>0</v>
      </c>
      <c r="BF3823" s="2">
        <v>0</v>
      </c>
      <c r="BG3823" s="2">
        <v>0</v>
      </c>
      <c r="BH3823" s="2">
        <v>0</v>
      </c>
      <c r="BI3823" s="2">
        <v>0</v>
      </c>
      <c r="BJ3823" s="2">
        <v>0</v>
      </c>
      <c r="BK3823" s="2">
        <v>0</v>
      </c>
      <c r="BL3823" s="2">
        <v>8</v>
      </c>
      <c r="BM3823" s="2">
        <v>6</v>
      </c>
      <c r="BN3823" s="2">
        <v>8</v>
      </c>
      <c r="BO3823" s="2">
        <v>3</v>
      </c>
      <c r="BP3823" s="2">
        <v>5</v>
      </c>
      <c r="BQ3823" s="2">
        <v>3</v>
      </c>
      <c r="BR3823" s="2">
        <v>3</v>
      </c>
      <c r="BS3823" s="2">
        <v>0</v>
      </c>
      <c r="BT3823" s="2">
        <v>0</v>
      </c>
      <c r="BU3823" s="2">
        <v>0</v>
      </c>
      <c r="BV3823" s="2">
        <v>0</v>
      </c>
      <c r="BW3823" s="2">
        <v>0</v>
      </c>
      <c r="BX3823" s="2">
        <v>0</v>
      </c>
      <c r="BY3823" s="2">
        <v>0</v>
      </c>
      <c r="BZ3823" s="2">
        <v>0</v>
      </c>
      <c r="CA3823" s="2">
        <v>0</v>
      </c>
      <c r="CB3823" s="2">
        <v>0</v>
      </c>
      <c r="CC3823" s="2">
        <v>0</v>
      </c>
      <c r="CD3823" s="2">
        <v>0</v>
      </c>
      <c r="CE3823" s="2">
        <v>0</v>
      </c>
      <c r="CF3823" s="2">
        <v>0</v>
      </c>
      <c r="CG3823" s="2">
        <v>0</v>
      </c>
      <c r="CH3823" s="2">
        <v>0</v>
      </c>
      <c r="CI3823" s="2">
        <v>0</v>
      </c>
      <c r="CJ3823" s="2">
        <v>0</v>
      </c>
      <c r="CK3823" s="2">
        <v>6</v>
      </c>
      <c r="CL3823" s="2">
        <v>1</v>
      </c>
    </row>
    <row r="3824" spans="1:90" x14ac:dyDescent="0.25">
      <c r="A3824" t="s">
        <v>115</v>
      </c>
      <c r="B3824">
        <v>20311</v>
      </c>
      <c r="C3824" t="s">
        <v>153</v>
      </c>
      <c r="D3824">
        <v>1</v>
      </c>
      <c r="E3824">
        <v>8</v>
      </c>
      <c r="F3824">
        <v>34373</v>
      </c>
      <c r="G3824">
        <v>35034373</v>
      </c>
      <c r="H3824" t="s">
        <v>13958</v>
      </c>
      <c r="I3824">
        <v>302</v>
      </c>
      <c r="J3824" t="s">
        <v>1907</v>
      </c>
      <c r="K3824" t="s">
        <v>91</v>
      </c>
      <c r="L3824">
        <v>1</v>
      </c>
      <c r="M3824" t="s">
        <v>1907</v>
      </c>
      <c r="N3824">
        <v>18870000</v>
      </c>
      <c r="O3824" t="s">
        <v>92</v>
      </c>
      <c r="P3824" t="s">
        <v>13959</v>
      </c>
      <c r="Q3824">
        <v>143</v>
      </c>
      <c r="R3824">
        <v>14</v>
      </c>
      <c r="S3824">
        <v>33821428</v>
      </c>
      <c r="T3824">
        <v>33821867</v>
      </c>
      <c r="U3824" t="s">
        <v>13960</v>
      </c>
      <c r="V3824">
        <v>1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70</v>
      </c>
      <c r="AE3824" s="2">
        <v>93</v>
      </c>
      <c r="AF3824" s="2">
        <v>99</v>
      </c>
      <c r="AG3824" s="2">
        <v>94</v>
      </c>
      <c r="AH3824" s="2">
        <v>120</v>
      </c>
      <c r="AI3824" s="2">
        <v>110</v>
      </c>
      <c r="AJ3824" s="2">
        <v>101</v>
      </c>
      <c r="AK3824" s="2">
        <v>0</v>
      </c>
      <c r="AL3824" s="2">
        <v>0</v>
      </c>
      <c r="AM3824" s="2">
        <v>0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0</v>
      </c>
      <c r="AU3824" s="2">
        <v>0</v>
      </c>
      <c r="AV3824" s="2">
        <v>0</v>
      </c>
      <c r="AW3824" s="2">
        <v>0</v>
      </c>
      <c r="AX3824" s="2">
        <v>0</v>
      </c>
      <c r="AY3824" s="2">
        <v>0</v>
      </c>
      <c r="AZ3824" s="2">
        <v>0</v>
      </c>
      <c r="BA3824" s="2">
        <v>0</v>
      </c>
      <c r="BB3824" s="2">
        <v>0</v>
      </c>
      <c r="BC3824" s="2">
        <v>86</v>
      </c>
      <c r="BD3824" s="2">
        <v>0</v>
      </c>
      <c r="BE3824" s="2">
        <v>0</v>
      </c>
      <c r="BF3824" s="2">
        <v>0</v>
      </c>
      <c r="BG3824" s="2">
        <v>0</v>
      </c>
      <c r="BH3824" s="2">
        <v>0</v>
      </c>
      <c r="BI3824" s="2">
        <v>0</v>
      </c>
      <c r="BJ3824" s="2">
        <v>0</v>
      </c>
      <c r="BK3824" s="2">
        <v>0</v>
      </c>
      <c r="BL3824" s="2">
        <v>2</v>
      </c>
      <c r="BM3824" s="2">
        <v>4</v>
      </c>
      <c r="BN3824" s="2">
        <v>4</v>
      </c>
      <c r="BO3824" s="2">
        <v>4</v>
      </c>
      <c r="BP3824" s="2">
        <v>5</v>
      </c>
      <c r="BQ3824" s="2">
        <v>6</v>
      </c>
      <c r="BR3824" s="2">
        <v>3</v>
      </c>
      <c r="BS3824" s="2">
        <v>0</v>
      </c>
      <c r="BT3824" s="2">
        <v>0</v>
      </c>
      <c r="BU3824" s="2">
        <v>0</v>
      </c>
      <c r="BV3824" s="2">
        <v>0</v>
      </c>
      <c r="BW3824" s="2">
        <v>0</v>
      </c>
      <c r="BX3824" s="2">
        <v>0</v>
      </c>
      <c r="BY3824" s="2">
        <v>0</v>
      </c>
      <c r="BZ3824" s="2">
        <v>0</v>
      </c>
      <c r="CA3824" s="2">
        <v>0</v>
      </c>
      <c r="CB3824" s="2">
        <v>0</v>
      </c>
      <c r="CC3824" s="2">
        <v>0</v>
      </c>
      <c r="CD3824" s="2">
        <v>0</v>
      </c>
      <c r="CE3824" s="2">
        <v>0</v>
      </c>
      <c r="CF3824" s="2">
        <v>0</v>
      </c>
      <c r="CG3824" s="2">
        <v>0</v>
      </c>
      <c r="CH3824" s="2">
        <v>0</v>
      </c>
      <c r="CI3824" s="2">
        <v>0</v>
      </c>
      <c r="CJ3824" s="2">
        <v>0</v>
      </c>
      <c r="CK3824" s="2">
        <v>4</v>
      </c>
      <c r="CL3824" s="2">
        <v>0</v>
      </c>
    </row>
    <row r="3825" spans="1:90" x14ac:dyDescent="0.25">
      <c r="A3825" t="s">
        <v>115</v>
      </c>
      <c r="B3825">
        <v>20311</v>
      </c>
      <c r="C3825" t="s">
        <v>153</v>
      </c>
      <c r="D3825">
        <v>1</v>
      </c>
      <c r="E3825">
        <v>8</v>
      </c>
      <c r="F3825">
        <v>906827</v>
      </c>
      <c r="G3825">
        <v>35906827</v>
      </c>
      <c r="H3825" t="s">
        <v>10820</v>
      </c>
      <c r="I3825">
        <v>537</v>
      </c>
      <c r="J3825" t="s">
        <v>153</v>
      </c>
      <c r="K3825" t="s">
        <v>10821</v>
      </c>
      <c r="L3825">
        <v>1</v>
      </c>
      <c r="M3825" t="s">
        <v>153</v>
      </c>
      <c r="N3825">
        <v>18800000</v>
      </c>
      <c r="O3825" t="s">
        <v>92</v>
      </c>
      <c r="P3825" t="s">
        <v>10822</v>
      </c>
      <c r="Q3825">
        <v>5</v>
      </c>
      <c r="R3825">
        <v>14</v>
      </c>
      <c r="S3825">
        <v>33511164</v>
      </c>
      <c r="T3825">
        <v>33514094</v>
      </c>
      <c r="U3825" t="s">
        <v>10823</v>
      </c>
      <c r="V3825">
        <v>1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57</v>
      </c>
      <c r="AE3825" s="2">
        <v>41</v>
      </c>
      <c r="AF3825" s="2">
        <v>44</v>
      </c>
      <c r="AG3825" s="2">
        <v>41</v>
      </c>
      <c r="AH3825" s="2">
        <v>45</v>
      </c>
      <c r="AI3825" s="2">
        <v>42</v>
      </c>
      <c r="AJ3825" s="2">
        <v>30</v>
      </c>
      <c r="AK3825" s="2">
        <v>0</v>
      </c>
      <c r="AL3825" s="2">
        <v>0</v>
      </c>
      <c r="AM3825" s="2">
        <v>0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0</v>
      </c>
      <c r="AU3825" s="2">
        <v>0</v>
      </c>
      <c r="AV3825" s="2">
        <v>0</v>
      </c>
      <c r="AW3825" s="2">
        <v>0</v>
      </c>
      <c r="AX3825" s="2">
        <v>0</v>
      </c>
      <c r="AY3825" s="2">
        <v>0</v>
      </c>
      <c r="AZ3825" s="2">
        <v>0</v>
      </c>
      <c r="BA3825" s="2">
        <v>0</v>
      </c>
      <c r="BB3825" s="2">
        <v>0</v>
      </c>
      <c r="BC3825" s="2">
        <v>0</v>
      </c>
      <c r="BD3825" s="2">
        <v>0</v>
      </c>
      <c r="BE3825" s="2">
        <v>0</v>
      </c>
      <c r="BF3825" s="2">
        <v>0</v>
      </c>
      <c r="BG3825" s="2">
        <v>0</v>
      </c>
      <c r="BH3825" s="2">
        <v>0</v>
      </c>
      <c r="BI3825" s="2">
        <v>0</v>
      </c>
      <c r="BJ3825" s="2">
        <v>0</v>
      </c>
      <c r="BK3825" s="2">
        <v>0</v>
      </c>
      <c r="BL3825" s="2">
        <v>3</v>
      </c>
      <c r="BM3825" s="2">
        <v>4</v>
      </c>
      <c r="BN3825" s="2">
        <v>2</v>
      </c>
      <c r="BO3825" s="2">
        <v>2</v>
      </c>
      <c r="BP3825" s="2">
        <v>2</v>
      </c>
      <c r="BQ3825" s="2">
        <v>3</v>
      </c>
      <c r="BR3825" s="2">
        <v>1</v>
      </c>
      <c r="BS3825" s="2">
        <v>0</v>
      </c>
      <c r="BT3825" s="2">
        <v>0</v>
      </c>
      <c r="BU3825" s="2">
        <v>0</v>
      </c>
      <c r="BV3825" s="2">
        <v>0</v>
      </c>
      <c r="BW3825" s="2">
        <v>0</v>
      </c>
      <c r="BX3825" s="2">
        <v>0</v>
      </c>
      <c r="BY3825" s="2">
        <v>0</v>
      </c>
      <c r="BZ3825" s="2">
        <v>0</v>
      </c>
      <c r="CA3825" s="2">
        <v>0</v>
      </c>
      <c r="CB3825" s="2">
        <v>0</v>
      </c>
      <c r="CC3825" s="2">
        <v>0</v>
      </c>
      <c r="CD3825" s="2">
        <v>0</v>
      </c>
      <c r="CE3825" s="2">
        <v>0</v>
      </c>
      <c r="CF3825" s="2">
        <v>0</v>
      </c>
      <c r="CG3825" s="2">
        <v>0</v>
      </c>
      <c r="CH3825" s="2">
        <v>0</v>
      </c>
      <c r="CI3825" s="2">
        <v>0</v>
      </c>
      <c r="CJ3825" s="2">
        <v>0</v>
      </c>
      <c r="CK3825" s="2">
        <v>0</v>
      </c>
      <c r="CL3825" s="2">
        <v>0</v>
      </c>
    </row>
    <row r="3826" spans="1:90" x14ac:dyDescent="0.25">
      <c r="A3826" t="s">
        <v>115</v>
      </c>
      <c r="B3826">
        <v>20311</v>
      </c>
      <c r="C3826" t="s">
        <v>153</v>
      </c>
      <c r="D3826">
        <v>1</v>
      </c>
      <c r="E3826">
        <v>8</v>
      </c>
      <c r="F3826">
        <v>34400</v>
      </c>
      <c r="G3826">
        <v>35034400</v>
      </c>
      <c r="H3826" t="s">
        <v>15144</v>
      </c>
      <c r="I3826">
        <v>434</v>
      </c>
      <c r="J3826" t="s">
        <v>627</v>
      </c>
      <c r="K3826" t="s">
        <v>91</v>
      </c>
      <c r="L3826">
        <v>1</v>
      </c>
      <c r="M3826" t="s">
        <v>627</v>
      </c>
      <c r="N3826">
        <v>18780000</v>
      </c>
      <c r="O3826" t="s">
        <v>92</v>
      </c>
      <c r="P3826" t="s">
        <v>6073</v>
      </c>
      <c r="Q3826">
        <v>598</v>
      </c>
      <c r="R3826">
        <v>14</v>
      </c>
      <c r="S3826">
        <v>33561290</v>
      </c>
      <c r="T3826">
        <v>33561539</v>
      </c>
      <c r="U3826" t="s">
        <v>15145</v>
      </c>
      <c r="V3826">
        <v>1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118</v>
      </c>
      <c r="AE3826" s="2">
        <v>89</v>
      </c>
      <c r="AF3826" s="2">
        <v>108</v>
      </c>
      <c r="AG3826" s="2">
        <v>110</v>
      </c>
      <c r="AH3826" s="2">
        <v>113</v>
      </c>
      <c r="AI3826" s="2">
        <v>87</v>
      </c>
      <c r="AJ3826" s="2">
        <v>82</v>
      </c>
      <c r="AK3826" s="2">
        <v>0</v>
      </c>
      <c r="AL3826" s="2">
        <v>0</v>
      </c>
      <c r="AM3826" s="2">
        <v>0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0</v>
      </c>
      <c r="AU3826" s="2">
        <v>0</v>
      </c>
      <c r="AV3826" s="2">
        <v>0</v>
      </c>
      <c r="AW3826" s="2">
        <v>0</v>
      </c>
      <c r="AX3826" s="2">
        <v>0</v>
      </c>
      <c r="AY3826" s="2">
        <v>0</v>
      </c>
      <c r="AZ3826" s="2">
        <v>0</v>
      </c>
      <c r="BA3826" s="2">
        <v>0</v>
      </c>
      <c r="BB3826" s="2">
        <v>0</v>
      </c>
      <c r="BC3826" s="2">
        <v>0</v>
      </c>
      <c r="BD3826" s="2">
        <v>0</v>
      </c>
      <c r="BE3826" s="2">
        <v>0</v>
      </c>
      <c r="BF3826" s="2">
        <v>0</v>
      </c>
      <c r="BG3826" s="2">
        <v>0</v>
      </c>
      <c r="BH3826" s="2">
        <v>0</v>
      </c>
      <c r="BI3826" s="2">
        <v>0</v>
      </c>
      <c r="BJ3826" s="2">
        <v>0</v>
      </c>
      <c r="BK3826" s="2">
        <v>0</v>
      </c>
      <c r="BL3826" s="2">
        <v>7</v>
      </c>
      <c r="BM3826" s="2">
        <v>4</v>
      </c>
      <c r="BN3826" s="2">
        <v>5</v>
      </c>
      <c r="BO3826" s="2">
        <v>4</v>
      </c>
      <c r="BP3826" s="2">
        <v>5</v>
      </c>
      <c r="BQ3826" s="2">
        <v>3</v>
      </c>
      <c r="BR3826" s="2">
        <v>4</v>
      </c>
      <c r="BS3826" s="2">
        <v>0</v>
      </c>
      <c r="BT3826" s="2">
        <v>0</v>
      </c>
      <c r="BU3826" s="2">
        <v>0</v>
      </c>
      <c r="BV3826" s="2">
        <v>0</v>
      </c>
      <c r="BW3826" s="2">
        <v>0</v>
      </c>
      <c r="BX3826" s="2">
        <v>0</v>
      </c>
      <c r="BY3826" s="2">
        <v>0</v>
      </c>
      <c r="BZ3826" s="2">
        <v>0</v>
      </c>
      <c r="CA3826" s="2">
        <v>0</v>
      </c>
      <c r="CB3826" s="2">
        <v>0</v>
      </c>
      <c r="CC3826" s="2">
        <v>0</v>
      </c>
      <c r="CD3826" s="2">
        <v>0</v>
      </c>
      <c r="CE3826" s="2">
        <v>0</v>
      </c>
      <c r="CF3826" s="2">
        <v>0</v>
      </c>
      <c r="CG3826" s="2">
        <v>0</v>
      </c>
      <c r="CH3826" s="2">
        <v>0</v>
      </c>
      <c r="CI3826" s="2">
        <v>0</v>
      </c>
      <c r="CJ3826" s="2">
        <v>0</v>
      </c>
      <c r="CK3826" s="2">
        <v>0</v>
      </c>
      <c r="CL3826" s="2">
        <v>0</v>
      </c>
    </row>
    <row r="3827" spans="1:90" x14ac:dyDescent="0.25">
      <c r="A3827" t="s">
        <v>115</v>
      </c>
      <c r="B3827">
        <v>20311</v>
      </c>
      <c r="C3827" t="s">
        <v>153</v>
      </c>
      <c r="D3827">
        <v>1</v>
      </c>
      <c r="E3827">
        <v>8</v>
      </c>
      <c r="F3827">
        <v>49797</v>
      </c>
      <c r="G3827">
        <v>35049797</v>
      </c>
      <c r="H3827" t="s">
        <v>18598</v>
      </c>
      <c r="I3827">
        <v>537</v>
      </c>
      <c r="J3827" t="s">
        <v>153</v>
      </c>
      <c r="K3827" t="s">
        <v>18599</v>
      </c>
      <c r="L3827">
        <v>1</v>
      </c>
      <c r="M3827" t="s">
        <v>153</v>
      </c>
      <c r="N3827">
        <v>18800000</v>
      </c>
      <c r="O3827" t="s">
        <v>92</v>
      </c>
      <c r="P3827" t="s">
        <v>18600</v>
      </c>
      <c r="Q3827">
        <v>80</v>
      </c>
      <c r="R3827">
        <v>14</v>
      </c>
      <c r="S3827">
        <v>33512500</v>
      </c>
      <c r="T3827">
        <v>33514093</v>
      </c>
      <c r="U3827" t="s">
        <v>18601</v>
      </c>
      <c r="V3827">
        <v>1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69</v>
      </c>
      <c r="AE3827" s="2">
        <v>45</v>
      </c>
      <c r="AF3827" s="2">
        <v>72</v>
      </c>
      <c r="AG3827" s="2">
        <v>60</v>
      </c>
      <c r="AH3827" s="2">
        <v>72</v>
      </c>
      <c r="AI3827" s="2">
        <v>59</v>
      </c>
      <c r="AJ3827" s="2">
        <v>42</v>
      </c>
      <c r="AK3827" s="2">
        <v>0</v>
      </c>
      <c r="AL3827" s="2">
        <v>0</v>
      </c>
      <c r="AM3827" s="2">
        <v>0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0</v>
      </c>
      <c r="AU3827" s="2">
        <v>0</v>
      </c>
      <c r="AV3827" s="2">
        <v>0</v>
      </c>
      <c r="AW3827" s="2">
        <v>0</v>
      </c>
      <c r="AX3827" s="2">
        <v>0</v>
      </c>
      <c r="AY3827" s="2">
        <v>0</v>
      </c>
      <c r="AZ3827" s="2">
        <v>0</v>
      </c>
      <c r="BA3827" s="2">
        <v>0</v>
      </c>
      <c r="BB3827" s="2">
        <v>0</v>
      </c>
      <c r="BC3827" s="2">
        <v>0</v>
      </c>
      <c r="BD3827" s="2">
        <v>0</v>
      </c>
      <c r="BE3827" s="2">
        <v>0</v>
      </c>
      <c r="BF3827" s="2">
        <v>0</v>
      </c>
      <c r="BG3827" s="2">
        <v>0</v>
      </c>
      <c r="BH3827" s="2">
        <v>0</v>
      </c>
      <c r="BI3827" s="2">
        <v>0</v>
      </c>
      <c r="BJ3827" s="2">
        <v>0</v>
      </c>
      <c r="BK3827" s="2">
        <v>0</v>
      </c>
      <c r="BL3827" s="2">
        <v>4</v>
      </c>
      <c r="BM3827" s="2">
        <v>4</v>
      </c>
      <c r="BN3827" s="2">
        <v>3</v>
      </c>
      <c r="BO3827" s="2">
        <v>3</v>
      </c>
      <c r="BP3827" s="2">
        <v>6</v>
      </c>
      <c r="BQ3827" s="2">
        <v>3</v>
      </c>
      <c r="BR3827" s="2">
        <v>2</v>
      </c>
      <c r="BS3827" s="2">
        <v>0</v>
      </c>
      <c r="BT3827" s="2">
        <v>0</v>
      </c>
      <c r="BU3827" s="2">
        <v>0</v>
      </c>
      <c r="BV3827" s="2">
        <v>0</v>
      </c>
      <c r="BW3827" s="2">
        <v>0</v>
      </c>
      <c r="BX3827" s="2">
        <v>0</v>
      </c>
      <c r="BY3827" s="2">
        <v>0</v>
      </c>
      <c r="BZ3827" s="2">
        <v>0</v>
      </c>
      <c r="CA3827" s="2">
        <v>0</v>
      </c>
      <c r="CB3827" s="2">
        <v>0</v>
      </c>
      <c r="CC3827" s="2">
        <v>0</v>
      </c>
      <c r="CD3827" s="2">
        <v>0</v>
      </c>
      <c r="CE3827" s="2">
        <v>0</v>
      </c>
      <c r="CF3827" s="2">
        <v>0</v>
      </c>
      <c r="CG3827" s="2">
        <v>0</v>
      </c>
      <c r="CH3827" s="2">
        <v>0</v>
      </c>
      <c r="CI3827" s="2">
        <v>0</v>
      </c>
      <c r="CJ3827" s="2">
        <v>0</v>
      </c>
      <c r="CK3827" s="2">
        <v>0</v>
      </c>
      <c r="CL3827" s="2">
        <v>0</v>
      </c>
    </row>
    <row r="3828" spans="1:90" x14ac:dyDescent="0.25">
      <c r="A3828" t="s">
        <v>115</v>
      </c>
      <c r="B3828">
        <v>20311</v>
      </c>
      <c r="C3828" t="s">
        <v>153</v>
      </c>
      <c r="D3828">
        <v>1</v>
      </c>
      <c r="E3828">
        <v>8</v>
      </c>
      <c r="F3828">
        <v>34356</v>
      </c>
      <c r="G3828">
        <v>35034356</v>
      </c>
      <c r="H3828" t="s">
        <v>18989</v>
      </c>
      <c r="I3828">
        <v>537</v>
      </c>
      <c r="J3828" t="s">
        <v>153</v>
      </c>
      <c r="K3828" t="s">
        <v>91</v>
      </c>
      <c r="L3828">
        <v>1</v>
      </c>
      <c r="M3828" t="s">
        <v>153</v>
      </c>
      <c r="N3828">
        <v>18800000</v>
      </c>
      <c r="O3828" t="s">
        <v>92</v>
      </c>
      <c r="P3828" t="s">
        <v>18990</v>
      </c>
      <c r="Q3828">
        <v>60</v>
      </c>
      <c r="R3828">
        <v>14</v>
      </c>
      <c r="S3828">
        <v>33511491</v>
      </c>
      <c r="T3828">
        <v>33514091</v>
      </c>
      <c r="U3828" t="s">
        <v>18991</v>
      </c>
      <c r="V3828">
        <v>1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74</v>
      </c>
      <c r="AE3828" s="2">
        <v>74</v>
      </c>
      <c r="AF3828" s="2">
        <v>74</v>
      </c>
      <c r="AG3828" s="2">
        <v>96</v>
      </c>
      <c r="AH3828" s="2">
        <v>55</v>
      </c>
      <c r="AI3828" s="2">
        <v>46</v>
      </c>
      <c r="AJ3828" s="2">
        <v>27</v>
      </c>
      <c r="AK3828" s="2">
        <v>0</v>
      </c>
      <c r="AL3828" s="2">
        <v>0</v>
      </c>
      <c r="AM3828" s="2">
        <v>0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0</v>
      </c>
      <c r="AU3828" s="2">
        <v>0</v>
      </c>
      <c r="AV3828" s="2">
        <v>0</v>
      </c>
      <c r="AW3828" s="2">
        <v>0</v>
      </c>
      <c r="AX3828" s="2">
        <v>0</v>
      </c>
      <c r="AY3828" s="2">
        <v>0</v>
      </c>
      <c r="AZ3828" s="2">
        <v>0</v>
      </c>
      <c r="BA3828" s="2">
        <v>0</v>
      </c>
      <c r="BB3828" s="2">
        <v>0</v>
      </c>
      <c r="BC3828" s="2">
        <v>0</v>
      </c>
      <c r="BD3828" s="2">
        <v>0</v>
      </c>
      <c r="BE3828" s="2">
        <v>0</v>
      </c>
      <c r="BF3828" s="2">
        <v>0</v>
      </c>
      <c r="BG3828" s="2">
        <v>0</v>
      </c>
      <c r="BH3828" s="2">
        <v>0</v>
      </c>
      <c r="BI3828" s="2">
        <v>0</v>
      </c>
      <c r="BJ3828" s="2">
        <v>0</v>
      </c>
      <c r="BK3828" s="2">
        <v>0</v>
      </c>
      <c r="BL3828" s="2">
        <v>2</v>
      </c>
      <c r="BM3828" s="2">
        <v>2</v>
      </c>
      <c r="BN3828" s="2">
        <v>2</v>
      </c>
      <c r="BO3828" s="2">
        <v>3</v>
      </c>
      <c r="BP3828" s="2">
        <v>3</v>
      </c>
      <c r="BQ3828" s="2">
        <v>2</v>
      </c>
      <c r="BR3828" s="2">
        <v>2</v>
      </c>
      <c r="BS3828" s="2">
        <v>0</v>
      </c>
      <c r="BT3828" s="2">
        <v>0</v>
      </c>
      <c r="BU3828" s="2">
        <v>0</v>
      </c>
      <c r="BV3828" s="2">
        <v>0</v>
      </c>
      <c r="BW3828" s="2">
        <v>0</v>
      </c>
      <c r="BX3828" s="2">
        <v>0</v>
      </c>
      <c r="BY3828" s="2">
        <v>0</v>
      </c>
      <c r="BZ3828" s="2">
        <v>0</v>
      </c>
      <c r="CA3828" s="2">
        <v>0</v>
      </c>
      <c r="CB3828" s="2">
        <v>0</v>
      </c>
      <c r="CC3828" s="2">
        <v>0</v>
      </c>
      <c r="CD3828" s="2">
        <v>0</v>
      </c>
      <c r="CE3828" s="2">
        <v>0</v>
      </c>
      <c r="CF3828" s="2">
        <v>0</v>
      </c>
      <c r="CG3828" s="2">
        <v>0</v>
      </c>
      <c r="CH3828" s="2">
        <v>0</v>
      </c>
      <c r="CI3828" s="2">
        <v>0</v>
      </c>
      <c r="CJ3828" s="2">
        <v>0</v>
      </c>
      <c r="CK3828" s="2">
        <v>0</v>
      </c>
      <c r="CL3828" s="2">
        <v>0</v>
      </c>
    </row>
    <row r="3829" spans="1:90" x14ac:dyDescent="0.25">
      <c r="A3829" t="s">
        <v>115</v>
      </c>
      <c r="B3829">
        <v>20311</v>
      </c>
      <c r="C3829" t="s">
        <v>153</v>
      </c>
      <c r="D3829">
        <v>1</v>
      </c>
      <c r="E3829">
        <v>8</v>
      </c>
      <c r="F3829">
        <v>34236</v>
      </c>
      <c r="G3829">
        <v>35034236</v>
      </c>
      <c r="H3829" t="s">
        <v>18070</v>
      </c>
      <c r="I3829">
        <v>689</v>
      </c>
      <c r="J3829" t="s">
        <v>4162</v>
      </c>
      <c r="K3829" t="s">
        <v>91</v>
      </c>
      <c r="L3829">
        <v>1</v>
      </c>
      <c r="M3829" t="s">
        <v>4162</v>
      </c>
      <c r="N3829">
        <v>18830000</v>
      </c>
      <c r="O3829" t="s">
        <v>92</v>
      </c>
      <c r="P3829" t="s">
        <v>18071</v>
      </c>
      <c r="Q3829">
        <v>126</v>
      </c>
      <c r="R3829">
        <v>14</v>
      </c>
      <c r="S3829">
        <v>33851118</v>
      </c>
      <c r="T3829">
        <v>33851233</v>
      </c>
      <c r="U3829" t="s">
        <v>18072</v>
      </c>
      <c r="V3829">
        <v>1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37</v>
      </c>
      <c r="AE3829" s="2">
        <v>24</v>
      </c>
      <c r="AF3829" s="2">
        <v>26</v>
      </c>
      <c r="AG3829" s="2">
        <v>29</v>
      </c>
      <c r="AH3829" s="2">
        <v>49</v>
      </c>
      <c r="AI3829" s="2">
        <v>58</v>
      </c>
      <c r="AJ3829" s="2">
        <v>36</v>
      </c>
      <c r="AK3829" s="2">
        <v>0</v>
      </c>
      <c r="AL3829" s="2">
        <v>0</v>
      </c>
      <c r="AM3829" s="2">
        <v>0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0</v>
      </c>
      <c r="AU3829" s="2">
        <v>0</v>
      </c>
      <c r="AV3829" s="2">
        <v>0</v>
      </c>
      <c r="AW3829" s="2">
        <v>0</v>
      </c>
      <c r="AX3829" s="2">
        <v>0</v>
      </c>
      <c r="AY3829" s="2">
        <v>0</v>
      </c>
      <c r="AZ3829" s="2">
        <v>0</v>
      </c>
      <c r="BA3829" s="2">
        <v>0</v>
      </c>
      <c r="BB3829" s="2">
        <v>0</v>
      </c>
      <c r="BC3829" s="2">
        <v>20</v>
      </c>
      <c r="BD3829" s="2">
        <v>4</v>
      </c>
      <c r="BE3829" s="2">
        <v>0</v>
      </c>
      <c r="BF3829" s="2">
        <v>0</v>
      </c>
      <c r="BG3829" s="2">
        <v>0</v>
      </c>
      <c r="BH3829" s="2">
        <v>0</v>
      </c>
      <c r="BI3829" s="2">
        <v>0</v>
      </c>
      <c r="BJ3829" s="2">
        <v>0</v>
      </c>
      <c r="BK3829" s="2">
        <v>0</v>
      </c>
      <c r="BL3829" s="2">
        <v>2</v>
      </c>
      <c r="BM3829" s="2">
        <v>2</v>
      </c>
      <c r="BN3829" s="2">
        <v>2</v>
      </c>
      <c r="BO3829" s="2">
        <v>1</v>
      </c>
      <c r="BP3829" s="2">
        <v>2</v>
      </c>
      <c r="BQ3829" s="2">
        <v>3</v>
      </c>
      <c r="BR3829" s="2">
        <v>2</v>
      </c>
      <c r="BS3829" s="2">
        <v>0</v>
      </c>
      <c r="BT3829" s="2">
        <v>0</v>
      </c>
      <c r="BU3829" s="2">
        <v>0</v>
      </c>
      <c r="BV3829" s="2">
        <v>0</v>
      </c>
      <c r="BW3829" s="2">
        <v>0</v>
      </c>
      <c r="BX3829" s="2">
        <v>0</v>
      </c>
      <c r="BY3829" s="2">
        <v>0</v>
      </c>
      <c r="BZ3829" s="2">
        <v>0</v>
      </c>
      <c r="CA3829" s="2">
        <v>0</v>
      </c>
      <c r="CB3829" s="2">
        <v>0</v>
      </c>
      <c r="CC3829" s="2">
        <v>0</v>
      </c>
      <c r="CD3829" s="2">
        <v>0</v>
      </c>
      <c r="CE3829" s="2">
        <v>0</v>
      </c>
      <c r="CF3829" s="2">
        <v>0</v>
      </c>
      <c r="CG3829" s="2">
        <v>0</v>
      </c>
      <c r="CH3829" s="2">
        <v>0</v>
      </c>
      <c r="CI3829" s="2">
        <v>0</v>
      </c>
      <c r="CJ3829" s="2">
        <v>0</v>
      </c>
      <c r="CK3829" s="2">
        <v>1</v>
      </c>
      <c r="CL3829" s="2">
        <v>1</v>
      </c>
    </row>
    <row r="3830" spans="1:90" x14ac:dyDescent="0.25">
      <c r="A3830" t="s">
        <v>115</v>
      </c>
      <c r="B3830">
        <v>20311</v>
      </c>
      <c r="C3830" t="s">
        <v>153</v>
      </c>
      <c r="D3830">
        <v>1</v>
      </c>
      <c r="E3830">
        <v>8</v>
      </c>
      <c r="F3830">
        <v>34344</v>
      </c>
      <c r="G3830">
        <v>35034344</v>
      </c>
      <c r="H3830" t="s">
        <v>11441</v>
      </c>
      <c r="I3830">
        <v>537</v>
      </c>
      <c r="J3830" t="s">
        <v>153</v>
      </c>
      <c r="K3830" t="s">
        <v>11442</v>
      </c>
      <c r="L3830">
        <v>1</v>
      </c>
      <c r="M3830" t="s">
        <v>153</v>
      </c>
      <c r="N3830">
        <v>18800000</v>
      </c>
      <c r="O3830" t="s">
        <v>92</v>
      </c>
      <c r="P3830" t="s">
        <v>11443</v>
      </c>
      <c r="Q3830">
        <v>77</v>
      </c>
      <c r="R3830">
        <v>14</v>
      </c>
      <c r="S3830">
        <v>33511574</v>
      </c>
      <c r="T3830">
        <v>33514092</v>
      </c>
      <c r="U3830" t="s">
        <v>11444</v>
      </c>
      <c r="V3830">
        <v>1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44</v>
      </c>
      <c r="AE3830" s="2">
        <v>47</v>
      </c>
      <c r="AF3830" s="2">
        <v>40</v>
      </c>
      <c r="AG3830" s="2">
        <v>44</v>
      </c>
      <c r="AH3830" s="2">
        <v>64</v>
      </c>
      <c r="AI3830" s="2">
        <v>68</v>
      </c>
      <c r="AJ3830" s="2">
        <v>55</v>
      </c>
      <c r="AK3830" s="2">
        <v>0</v>
      </c>
      <c r="AL3830" s="2">
        <v>0</v>
      </c>
      <c r="AM3830" s="2">
        <v>0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0</v>
      </c>
      <c r="AU3830" s="2">
        <v>0</v>
      </c>
      <c r="AV3830" s="2">
        <v>0</v>
      </c>
      <c r="AW3830" s="2">
        <v>0</v>
      </c>
      <c r="AX3830" s="2">
        <v>0</v>
      </c>
      <c r="AY3830" s="2">
        <v>0</v>
      </c>
      <c r="AZ3830" s="2">
        <v>0</v>
      </c>
      <c r="BA3830" s="2">
        <v>0</v>
      </c>
      <c r="BB3830" s="2">
        <v>0</v>
      </c>
      <c r="BC3830" s="2">
        <v>20</v>
      </c>
      <c r="BD3830" s="2">
        <v>0</v>
      </c>
      <c r="BE3830" s="2">
        <v>0</v>
      </c>
      <c r="BF3830" s="2">
        <v>0</v>
      </c>
      <c r="BG3830" s="2">
        <v>0</v>
      </c>
      <c r="BH3830" s="2">
        <v>0</v>
      </c>
      <c r="BI3830" s="2">
        <v>0</v>
      </c>
      <c r="BJ3830" s="2">
        <v>0</v>
      </c>
      <c r="BK3830" s="2">
        <v>0</v>
      </c>
      <c r="BL3830" s="2">
        <v>3</v>
      </c>
      <c r="BM3830" s="2">
        <v>3</v>
      </c>
      <c r="BN3830" s="2">
        <v>2</v>
      </c>
      <c r="BO3830" s="2">
        <v>3</v>
      </c>
      <c r="BP3830" s="2">
        <v>3</v>
      </c>
      <c r="BQ3830" s="2">
        <v>4</v>
      </c>
      <c r="BR3830" s="2">
        <v>2</v>
      </c>
      <c r="BS3830" s="2">
        <v>0</v>
      </c>
      <c r="BT3830" s="2">
        <v>0</v>
      </c>
      <c r="BU3830" s="2">
        <v>0</v>
      </c>
      <c r="BV3830" s="2">
        <v>0</v>
      </c>
      <c r="BW3830" s="2">
        <v>0</v>
      </c>
      <c r="BX3830" s="2">
        <v>0</v>
      </c>
      <c r="BY3830" s="2">
        <v>0</v>
      </c>
      <c r="BZ3830" s="2">
        <v>0</v>
      </c>
      <c r="CA3830" s="2">
        <v>0</v>
      </c>
      <c r="CB3830" s="2">
        <v>0</v>
      </c>
      <c r="CC3830" s="2">
        <v>0</v>
      </c>
      <c r="CD3830" s="2">
        <v>0</v>
      </c>
      <c r="CE3830" s="2">
        <v>0</v>
      </c>
      <c r="CF3830" s="2">
        <v>0</v>
      </c>
      <c r="CG3830" s="2">
        <v>0</v>
      </c>
      <c r="CH3830" s="2">
        <v>0</v>
      </c>
      <c r="CI3830" s="2">
        <v>0</v>
      </c>
      <c r="CJ3830" s="2">
        <v>0</v>
      </c>
      <c r="CK3830" s="2">
        <v>2</v>
      </c>
      <c r="CL3830" s="2">
        <v>0</v>
      </c>
    </row>
    <row r="3831" spans="1:90" x14ac:dyDescent="0.25">
      <c r="A3831" t="s">
        <v>115</v>
      </c>
      <c r="B3831">
        <v>20411</v>
      </c>
      <c r="C3831" t="s">
        <v>139</v>
      </c>
      <c r="D3831">
        <v>1</v>
      </c>
      <c r="E3831">
        <v>8</v>
      </c>
      <c r="F3831">
        <v>916024</v>
      </c>
      <c r="G3831">
        <v>35916024</v>
      </c>
      <c r="H3831" t="s">
        <v>271</v>
      </c>
      <c r="I3831">
        <v>415</v>
      </c>
      <c r="J3831" t="s">
        <v>272</v>
      </c>
      <c r="K3831" t="s">
        <v>242</v>
      </c>
      <c r="L3831">
        <v>1</v>
      </c>
      <c r="M3831" t="s">
        <v>272</v>
      </c>
      <c r="N3831">
        <v>13611334</v>
      </c>
      <c r="O3831" t="s">
        <v>92</v>
      </c>
      <c r="P3831" t="s">
        <v>273</v>
      </c>
      <c r="Q3831">
        <v>1400</v>
      </c>
      <c r="R3831">
        <v>19</v>
      </c>
      <c r="S3831">
        <v>35541858</v>
      </c>
      <c r="T3831">
        <v>35545855</v>
      </c>
      <c r="U3831" t="s">
        <v>274</v>
      </c>
      <c r="V3831">
        <v>1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103</v>
      </c>
      <c r="AE3831" s="2">
        <v>131</v>
      </c>
      <c r="AF3831" s="2">
        <v>100</v>
      </c>
      <c r="AG3831" s="2">
        <v>123</v>
      </c>
      <c r="AH3831" s="2">
        <v>110</v>
      </c>
      <c r="AI3831" s="2">
        <v>97</v>
      </c>
      <c r="AJ3831" s="2">
        <v>83</v>
      </c>
      <c r="AK3831" s="2">
        <v>0</v>
      </c>
      <c r="AL3831" s="2">
        <v>0</v>
      </c>
      <c r="AM3831" s="2">
        <v>0</v>
      </c>
      <c r="AN3831" s="2">
        <v>0</v>
      </c>
      <c r="AO3831" s="2">
        <v>0</v>
      </c>
      <c r="AP3831" s="2">
        <v>0</v>
      </c>
      <c r="AQ3831" s="2">
        <v>0</v>
      </c>
      <c r="AR3831" s="2">
        <v>165</v>
      </c>
      <c r="AS3831" s="2">
        <v>0</v>
      </c>
      <c r="AT3831" s="2">
        <v>0</v>
      </c>
      <c r="AU3831" s="2">
        <v>271</v>
      </c>
      <c r="AV3831" s="2">
        <v>0</v>
      </c>
      <c r="AW3831" s="2">
        <v>0</v>
      </c>
      <c r="AX3831" s="2">
        <v>0</v>
      </c>
      <c r="AY3831" s="2">
        <v>0</v>
      </c>
      <c r="AZ3831" s="2">
        <v>0</v>
      </c>
      <c r="BA3831" s="2">
        <v>0</v>
      </c>
      <c r="BB3831" s="2">
        <v>0</v>
      </c>
      <c r="BC3831" s="2">
        <v>79</v>
      </c>
      <c r="BD3831" s="2">
        <v>14</v>
      </c>
      <c r="BE3831" s="2">
        <v>0</v>
      </c>
      <c r="BF3831" s="2">
        <v>0</v>
      </c>
      <c r="BG3831" s="2">
        <v>0</v>
      </c>
      <c r="BH3831" s="2">
        <v>0</v>
      </c>
      <c r="BI3831" s="2">
        <v>0</v>
      </c>
      <c r="BJ3831" s="2">
        <v>0</v>
      </c>
      <c r="BK3831" s="2">
        <v>0</v>
      </c>
      <c r="BL3831" s="2">
        <v>5</v>
      </c>
      <c r="BM3831" s="2">
        <v>8</v>
      </c>
      <c r="BN3831" s="2">
        <v>5</v>
      </c>
      <c r="BO3831" s="2">
        <v>7</v>
      </c>
      <c r="BP3831" s="2">
        <v>5</v>
      </c>
      <c r="BQ3831" s="2">
        <v>6</v>
      </c>
      <c r="BR3831" s="2">
        <v>3</v>
      </c>
      <c r="BS3831" s="2">
        <v>0</v>
      </c>
      <c r="BT3831" s="2">
        <v>0</v>
      </c>
      <c r="BU3831" s="2">
        <v>0</v>
      </c>
      <c r="BV3831" s="2">
        <v>0</v>
      </c>
      <c r="BW3831" s="2">
        <v>0</v>
      </c>
      <c r="BX3831" s="2">
        <v>0</v>
      </c>
      <c r="BY3831" s="2">
        <v>0</v>
      </c>
      <c r="BZ3831" s="2">
        <v>8</v>
      </c>
      <c r="CA3831" s="2">
        <v>0</v>
      </c>
      <c r="CB3831" s="2">
        <v>0</v>
      </c>
      <c r="CC3831" s="2">
        <v>10</v>
      </c>
      <c r="CD3831" s="2">
        <v>0</v>
      </c>
      <c r="CE3831" s="2">
        <v>0</v>
      </c>
      <c r="CF3831" s="2">
        <v>0</v>
      </c>
      <c r="CG3831" s="2">
        <v>0</v>
      </c>
      <c r="CH3831" s="2">
        <v>0</v>
      </c>
      <c r="CI3831" s="2">
        <v>0</v>
      </c>
      <c r="CJ3831" s="2">
        <v>0</v>
      </c>
      <c r="CK3831" s="2">
        <v>7</v>
      </c>
      <c r="CL3831" s="2">
        <v>3</v>
      </c>
    </row>
    <row r="3832" spans="1:90" x14ac:dyDescent="0.25">
      <c r="A3832" t="s">
        <v>115</v>
      </c>
      <c r="B3832">
        <v>20411</v>
      </c>
      <c r="C3832" t="s">
        <v>139</v>
      </c>
      <c r="D3832">
        <v>1</v>
      </c>
      <c r="E3832">
        <v>8</v>
      </c>
      <c r="F3832">
        <v>70269</v>
      </c>
      <c r="G3832">
        <v>35070269</v>
      </c>
      <c r="H3832" t="s">
        <v>10241</v>
      </c>
      <c r="I3832">
        <v>415</v>
      </c>
      <c r="J3832" t="s">
        <v>272</v>
      </c>
      <c r="K3832" t="s">
        <v>10242</v>
      </c>
      <c r="L3832">
        <v>1</v>
      </c>
      <c r="M3832" t="s">
        <v>272</v>
      </c>
      <c r="N3832">
        <v>13615686</v>
      </c>
      <c r="O3832" t="s">
        <v>1791</v>
      </c>
      <c r="P3832" t="s">
        <v>10243</v>
      </c>
      <c r="Q3832" t="s">
        <v>127</v>
      </c>
      <c r="R3832">
        <v>19</v>
      </c>
      <c r="S3832">
        <v>35710500</v>
      </c>
      <c r="U3832" t="s">
        <v>10244</v>
      </c>
      <c r="V3832">
        <v>1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84</v>
      </c>
      <c r="AE3832" s="2">
        <v>71</v>
      </c>
      <c r="AF3832" s="2">
        <v>72</v>
      </c>
      <c r="AG3832" s="2">
        <v>66</v>
      </c>
      <c r="AH3832" s="2">
        <v>43</v>
      </c>
      <c r="AI3832" s="2">
        <v>60</v>
      </c>
      <c r="AJ3832" s="2">
        <v>44</v>
      </c>
      <c r="AK3832" s="2">
        <v>0</v>
      </c>
      <c r="AL3832" s="2">
        <v>0</v>
      </c>
      <c r="AM3832" s="2">
        <v>0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0</v>
      </c>
      <c r="AU3832" s="2">
        <v>0</v>
      </c>
      <c r="AV3832" s="2">
        <v>0</v>
      </c>
      <c r="AW3832" s="2">
        <v>0</v>
      </c>
      <c r="AX3832" s="2">
        <v>0</v>
      </c>
      <c r="AY3832" s="2">
        <v>0</v>
      </c>
      <c r="AZ3832" s="2">
        <v>0</v>
      </c>
      <c r="BA3832" s="2">
        <v>0</v>
      </c>
      <c r="BB3832" s="2">
        <v>0</v>
      </c>
      <c r="BC3832" s="2">
        <v>20</v>
      </c>
      <c r="BD3832" s="2">
        <v>16</v>
      </c>
      <c r="BE3832" s="2">
        <v>0</v>
      </c>
      <c r="BF3832" s="2">
        <v>0</v>
      </c>
      <c r="BG3832" s="2">
        <v>0</v>
      </c>
      <c r="BH3832" s="2">
        <v>0</v>
      </c>
      <c r="BI3832" s="2">
        <v>0</v>
      </c>
      <c r="BJ3832" s="2">
        <v>0</v>
      </c>
      <c r="BK3832" s="2">
        <v>0</v>
      </c>
      <c r="BL3832" s="2">
        <v>6</v>
      </c>
      <c r="BM3832" s="2">
        <v>2</v>
      </c>
      <c r="BN3832" s="2">
        <v>5</v>
      </c>
      <c r="BO3832" s="2">
        <v>3</v>
      </c>
      <c r="BP3832" s="2">
        <v>4</v>
      </c>
      <c r="BQ3832" s="2">
        <v>3</v>
      </c>
      <c r="BR3832" s="2">
        <v>4</v>
      </c>
      <c r="BS3832" s="2">
        <v>0</v>
      </c>
      <c r="BT3832" s="2">
        <v>0</v>
      </c>
      <c r="BU3832" s="2">
        <v>0</v>
      </c>
      <c r="BV3832" s="2">
        <v>0</v>
      </c>
      <c r="BW3832" s="2">
        <v>0</v>
      </c>
      <c r="BX3832" s="2">
        <v>0</v>
      </c>
      <c r="BY3832" s="2">
        <v>0</v>
      </c>
      <c r="BZ3832" s="2">
        <v>0</v>
      </c>
      <c r="CA3832" s="2">
        <v>0</v>
      </c>
      <c r="CB3832" s="2">
        <v>0</v>
      </c>
      <c r="CC3832" s="2">
        <v>0</v>
      </c>
      <c r="CD3832" s="2">
        <v>0</v>
      </c>
      <c r="CE3832" s="2">
        <v>0</v>
      </c>
      <c r="CF3832" s="2">
        <v>0</v>
      </c>
      <c r="CG3832" s="2">
        <v>0</v>
      </c>
      <c r="CH3832" s="2">
        <v>0</v>
      </c>
      <c r="CI3832" s="2">
        <v>0</v>
      </c>
      <c r="CJ3832" s="2">
        <v>0</v>
      </c>
      <c r="CK3832" s="2">
        <v>1</v>
      </c>
      <c r="CL3832" s="2">
        <v>3</v>
      </c>
    </row>
    <row r="3833" spans="1:90" x14ac:dyDescent="0.25">
      <c r="A3833" t="s">
        <v>115</v>
      </c>
      <c r="B3833">
        <v>20411</v>
      </c>
      <c r="C3833" t="s">
        <v>139</v>
      </c>
      <c r="D3833">
        <v>1</v>
      </c>
      <c r="E3833">
        <v>8</v>
      </c>
      <c r="F3833">
        <v>901246</v>
      </c>
      <c r="G3833">
        <v>35901246</v>
      </c>
      <c r="H3833" t="s">
        <v>11485</v>
      </c>
      <c r="I3833">
        <v>415</v>
      </c>
      <c r="J3833" t="s">
        <v>272</v>
      </c>
      <c r="K3833" t="s">
        <v>11486</v>
      </c>
      <c r="L3833">
        <v>1</v>
      </c>
      <c r="M3833" t="s">
        <v>272</v>
      </c>
      <c r="N3833">
        <v>13610530</v>
      </c>
      <c r="O3833" t="s">
        <v>92</v>
      </c>
      <c r="P3833" t="s">
        <v>11487</v>
      </c>
      <c r="Q3833">
        <v>1100</v>
      </c>
      <c r="R3833">
        <v>19</v>
      </c>
      <c r="S3833">
        <v>35545565</v>
      </c>
      <c r="T3833">
        <v>35714910</v>
      </c>
      <c r="U3833" t="s">
        <v>11488</v>
      </c>
      <c r="V3833">
        <v>1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99</v>
      </c>
      <c r="AE3833" s="2">
        <v>108</v>
      </c>
      <c r="AF3833" s="2">
        <v>125</v>
      </c>
      <c r="AG3833" s="2">
        <v>135</v>
      </c>
      <c r="AH3833" s="2">
        <v>101</v>
      </c>
      <c r="AI3833" s="2">
        <v>126</v>
      </c>
      <c r="AJ3833" s="2">
        <v>153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0</v>
      </c>
      <c r="AU3833" s="2">
        <v>0</v>
      </c>
      <c r="AV3833" s="2">
        <v>0</v>
      </c>
      <c r="AW3833" s="2">
        <v>0</v>
      </c>
      <c r="AX3833" s="2">
        <v>0</v>
      </c>
      <c r="AY3833" s="2">
        <v>0</v>
      </c>
      <c r="AZ3833" s="2">
        <v>0</v>
      </c>
      <c r="BA3833" s="2">
        <v>0</v>
      </c>
      <c r="BB3833" s="2">
        <v>0</v>
      </c>
      <c r="BC3833" s="2">
        <v>0</v>
      </c>
      <c r="BD3833" s="2">
        <v>0</v>
      </c>
      <c r="BE3833" s="2">
        <v>0</v>
      </c>
      <c r="BF3833" s="2">
        <v>0</v>
      </c>
      <c r="BG3833" s="2">
        <v>0</v>
      </c>
      <c r="BH3833" s="2">
        <v>0</v>
      </c>
      <c r="BI3833" s="2">
        <v>0</v>
      </c>
      <c r="BJ3833" s="2">
        <v>0</v>
      </c>
      <c r="BK3833" s="2">
        <v>0</v>
      </c>
      <c r="BL3833" s="2">
        <v>5</v>
      </c>
      <c r="BM3833" s="2">
        <v>5</v>
      </c>
      <c r="BN3833" s="2">
        <v>7</v>
      </c>
      <c r="BO3833" s="2">
        <v>6</v>
      </c>
      <c r="BP3833" s="2">
        <v>5</v>
      </c>
      <c r="BQ3833" s="2">
        <v>4</v>
      </c>
      <c r="BR3833" s="2">
        <v>6</v>
      </c>
      <c r="BS3833" s="2">
        <v>0</v>
      </c>
      <c r="BT3833" s="2">
        <v>0</v>
      </c>
      <c r="BU3833" s="2">
        <v>0</v>
      </c>
      <c r="BV3833" s="2">
        <v>0</v>
      </c>
      <c r="BW3833" s="2">
        <v>0</v>
      </c>
      <c r="BX3833" s="2">
        <v>0</v>
      </c>
      <c r="BY3833" s="2">
        <v>0</v>
      </c>
      <c r="BZ3833" s="2">
        <v>0</v>
      </c>
      <c r="CA3833" s="2">
        <v>0</v>
      </c>
      <c r="CB3833" s="2">
        <v>0</v>
      </c>
      <c r="CC3833" s="2">
        <v>0</v>
      </c>
      <c r="CD3833" s="2">
        <v>0</v>
      </c>
      <c r="CE3833" s="2">
        <v>0</v>
      </c>
      <c r="CF3833" s="2">
        <v>0</v>
      </c>
      <c r="CG3833" s="2">
        <v>0</v>
      </c>
      <c r="CH3833" s="2">
        <v>0</v>
      </c>
      <c r="CI3833" s="2">
        <v>0</v>
      </c>
      <c r="CJ3833" s="2">
        <v>0</v>
      </c>
      <c r="CK3833" s="2">
        <v>0</v>
      </c>
      <c r="CL3833" s="2">
        <v>0</v>
      </c>
    </row>
    <row r="3834" spans="1:90" x14ac:dyDescent="0.25">
      <c r="A3834" t="s">
        <v>115</v>
      </c>
      <c r="B3834">
        <v>20411</v>
      </c>
      <c r="C3834" t="s">
        <v>139</v>
      </c>
      <c r="D3834">
        <v>1</v>
      </c>
      <c r="E3834">
        <v>8</v>
      </c>
      <c r="F3834">
        <v>907467</v>
      </c>
      <c r="G3834">
        <v>35907467</v>
      </c>
      <c r="H3834" t="s">
        <v>6464</v>
      </c>
      <c r="I3834">
        <v>415</v>
      </c>
      <c r="J3834" t="s">
        <v>272</v>
      </c>
      <c r="K3834" t="s">
        <v>6465</v>
      </c>
      <c r="L3834">
        <v>1</v>
      </c>
      <c r="M3834" t="s">
        <v>272</v>
      </c>
      <c r="N3834">
        <v>13615762</v>
      </c>
      <c r="O3834" t="s">
        <v>92</v>
      </c>
      <c r="P3834" t="s">
        <v>6466</v>
      </c>
      <c r="Q3834">
        <v>63</v>
      </c>
      <c r="R3834">
        <v>19</v>
      </c>
      <c r="S3834">
        <v>35540331</v>
      </c>
      <c r="T3834">
        <v>35543657</v>
      </c>
      <c r="U3834" t="s">
        <v>6467</v>
      </c>
      <c r="V3834">
        <v>2</v>
      </c>
      <c r="W3834" s="2">
        <v>0</v>
      </c>
      <c r="X3834" s="2">
        <v>0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19</v>
      </c>
      <c r="AE3834" s="2">
        <v>14</v>
      </c>
      <c r="AF3834" s="2">
        <v>17</v>
      </c>
      <c r="AG3834" s="2">
        <v>11</v>
      </c>
      <c r="AH3834" s="2">
        <v>11</v>
      </c>
      <c r="AI3834" s="2">
        <v>22</v>
      </c>
      <c r="AJ3834" s="2">
        <v>18</v>
      </c>
      <c r="AK3834" s="2">
        <v>0</v>
      </c>
      <c r="AL3834" s="2">
        <v>0</v>
      </c>
      <c r="AM3834" s="2">
        <v>0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0</v>
      </c>
      <c r="AU3834" s="2">
        <v>0</v>
      </c>
      <c r="AV3834" s="2">
        <v>0</v>
      </c>
      <c r="AW3834" s="2">
        <v>0</v>
      </c>
      <c r="AX3834" s="2">
        <v>0</v>
      </c>
      <c r="AY3834" s="2">
        <v>0</v>
      </c>
      <c r="AZ3834" s="2">
        <v>0</v>
      </c>
      <c r="BA3834" s="2">
        <v>0</v>
      </c>
      <c r="BB3834" s="2">
        <v>0</v>
      </c>
      <c r="BC3834" s="2">
        <v>0</v>
      </c>
      <c r="BD3834" s="2">
        <v>0</v>
      </c>
      <c r="BE3834" s="2">
        <v>0</v>
      </c>
      <c r="BF3834" s="2">
        <v>0</v>
      </c>
      <c r="BG3834" s="2">
        <v>0</v>
      </c>
      <c r="BH3834" s="2">
        <v>0</v>
      </c>
      <c r="BI3834" s="2">
        <v>0</v>
      </c>
      <c r="BJ3834" s="2">
        <v>0</v>
      </c>
      <c r="BK3834" s="2">
        <v>0</v>
      </c>
      <c r="BL3834" s="2">
        <v>1</v>
      </c>
      <c r="BM3834" s="2">
        <v>1</v>
      </c>
      <c r="BN3834" s="2">
        <v>1</v>
      </c>
      <c r="BO3834" s="2">
        <v>1</v>
      </c>
      <c r="BP3834" s="2">
        <v>2</v>
      </c>
      <c r="BQ3834" s="2">
        <v>1</v>
      </c>
      <c r="BR3834" s="2">
        <v>2</v>
      </c>
      <c r="BS3834" s="2">
        <v>0</v>
      </c>
      <c r="BT3834" s="2">
        <v>0</v>
      </c>
      <c r="BU3834" s="2">
        <v>0</v>
      </c>
      <c r="BV3834" s="2">
        <v>0</v>
      </c>
      <c r="BW3834" s="2">
        <v>0</v>
      </c>
      <c r="BX3834" s="2">
        <v>0</v>
      </c>
      <c r="BY3834" s="2">
        <v>0</v>
      </c>
      <c r="BZ3834" s="2">
        <v>0</v>
      </c>
      <c r="CA3834" s="2">
        <v>0</v>
      </c>
      <c r="CB3834" s="2">
        <v>0</v>
      </c>
      <c r="CC3834" s="2">
        <v>0</v>
      </c>
      <c r="CD3834" s="2">
        <v>0</v>
      </c>
      <c r="CE3834" s="2">
        <v>0</v>
      </c>
      <c r="CF3834" s="2">
        <v>0</v>
      </c>
      <c r="CG3834" s="2">
        <v>0</v>
      </c>
      <c r="CH3834" s="2">
        <v>0</v>
      </c>
      <c r="CI3834" s="2">
        <v>0</v>
      </c>
      <c r="CJ3834" s="2">
        <v>0</v>
      </c>
      <c r="CK3834" s="2">
        <v>0</v>
      </c>
      <c r="CL3834" s="2">
        <v>0</v>
      </c>
    </row>
    <row r="3835" spans="1:90" x14ac:dyDescent="0.25">
      <c r="A3835" t="s">
        <v>115</v>
      </c>
      <c r="B3835">
        <v>20411</v>
      </c>
      <c r="C3835" t="s">
        <v>139</v>
      </c>
      <c r="D3835">
        <v>1</v>
      </c>
      <c r="E3835">
        <v>8</v>
      </c>
      <c r="F3835">
        <v>21295</v>
      </c>
      <c r="G3835">
        <v>35021295</v>
      </c>
      <c r="H3835" t="s">
        <v>11297</v>
      </c>
      <c r="I3835">
        <v>611</v>
      </c>
      <c r="J3835" t="s">
        <v>2345</v>
      </c>
      <c r="K3835" t="s">
        <v>91</v>
      </c>
      <c r="L3835">
        <v>1</v>
      </c>
      <c r="M3835" t="s">
        <v>2345</v>
      </c>
      <c r="N3835">
        <v>13650000</v>
      </c>
      <c r="O3835" t="s">
        <v>92</v>
      </c>
      <c r="P3835" t="s">
        <v>1957</v>
      </c>
      <c r="Q3835">
        <v>206</v>
      </c>
      <c r="R3835">
        <v>19</v>
      </c>
      <c r="S3835">
        <v>36721733</v>
      </c>
      <c r="T3835">
        <v>36724247</v>
      </c>
      <c r="U3835" t="s">
        <v>11298</v>
      </c>
      <c r="V3835">
        <v>1</v>
      </c>
      <c r="W3835" s="2">
        <v>0</v>
      </c>
      <c r="X3835" s="2">
        <v>0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139</v>
      </c>
      <c r="AE3835" s="2">
        <v>89</v>
      </c>
      <c r="AF3835" s="2">
        <v>54</v>
      </c>
      <c r="AG3835" s="2">
        <v>57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0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0</v>
      </c>
      <c r="AU3835" s="2">
        <v>0</v>
      </c>
      <c r="AV3835" s="2">
        <v>0</v>
      </c>
      <c r="AW3835" s="2">
        <v>0</v>
      </c>
      <c r="AX3835" s="2">
        <v>0</v>
      </c>
      <c r="AY3835" s="2">
        <v>0</v>
      </c>
      <c r="AZ3835" s="2">
        <v>0</v>
      </c>
      <c r="BA3835" s="2">
        <v>0</v>
      </c>
      <c r="BB3835" s="2">
        <v>0</v>
      </c>
      <c r="BC3835" s="2">
        <v>36</v>
      </c>
      <c r="BD3835" s="2">
        <v>2</v>
      </c>
      <c r="BE3835" s="2">
        <v>0</v>
      </c>
      <c r="BF3835" s="2">
        <v>0</v>
      </c>
      <c r="BG3835" s="2">
        <v>0</v>
      </c>
      <c r="BH3835" s="2">
        <v>0</v>
      </c>
      <c r="BI3835" s="2">
        <v>0</v>
      </c>
      <c r="BJ3835" s="2">
        <v>0</v>
      </c>
      <c r="BK3835" s="2">
        <v>0</v>
      </c>
      <c r="BL3835" s="2">
        <v>7</v>
      </c>
      <c r="BM3835" s="2">
        <v>5</v>
      </c>
      <c r="BN3835" s="2">
        <v>3</v>
      </c>
      <c r="BO3835" s="2">
        <v>3</v>
      </c>
      <c r="BP3835" s="2">
        <v>0</v>
      </c>
      <c r="BQ3835" s="2">
        <v>0</v>
      </c>
      <c r="BR3835" s="2">
        <v>0</v>
      </c>
      <c r="BS3835" s="2">
        <v>0</v>
      </c>
      <c r="BT3835" s="2">
        <v>0</v>
      </c>
      <c r="BU3835" s="2">
        <v>0</v>
      </c>
      <c r="BV3835" s="2">
        <v>0</v>
      </c>
      <c r="BW3835" s="2">
        <v>0</v>
      </c>
      <c r="BX3835" s="2">
        <v>0</v>
      </c>
      <c r="BY3835" s="2">
        <v>0</v>
      </c>
      <c r="BZ3835" s="2">
        <v>0</v>
      </c>
      <c r="CA3835" s="2">
        <v>0</v>
      </c>
      <c r="CB3835" s="2">
        <v>0</v>
      </c>
      <c r="CC3835" s="2">
        <v>0</v>
      </c>
      <c r="CD3835" s="2">
        <v>0</v>
      </c>
      <c r="CE3835" s="2">
        <v>0</v>
      </c>
      <c r="CF3835" s="2">
        <v>0</v>
      </c>
      <c r="CG3835" s="2">
        <v>0</v>
      </c>
      <c r="CH3835" s="2">
        <v>0</v>
      </c>
      <c r="CI3835" s="2">
        <v>0</v>
      </c>
      <c r="CJ3835" s="2">
        <v>0</v>
      </c>
      <c r="CK3835" s="2">
        <v>2</v>
      </c>
      <c r="CL3835" s="2">
        <v>2</v>
      </c>
    </row>
    <row r="3836" spans="1:90" x14ac:dyDescent="0.25">
      <c r="A3836" t="s">
        <v>115</v>
      </c>
      <c r="B3836">
        <v>20411</v>
      </c>
      <c r="C3836" t="s">
        <v>139</v>
      </c>
      <c r="D3836">
        <v>1</v>
      </c>
      <c r="E3836">
        <v>8</v>
      </c>
      <c r="F3836">
        <v>901076</v>
      </c>
      <c r="G3836">
        <v>35901076</v>
      </c>
      <c r="H3836" t="s">
        <v>12257</v>
      </c>
      <c r="I3836">
        <v>182</v>
      </c>
      <c r="J3836" t="s">
        <v>405</v>
      </c>
      <c r="K3836" t="s">
        <v>12258</v>
      </c>
      <c r="L3836">
        <v>1</v>
      </c>
      <c r="M3836" t="s">
        <v>405</v>
      </c>
      <c r="N3836">
        <v>13606031</v>
      </c>
      <c r="O3836" t="s">
        <v>102</v>
      </c>
      <c r="P3836" t="s">
        <v>8334</v>
      </c>
      <c r="Q3836">
        <v>1299</v>
      </c>
      <c r="R3836">
        <v>19</v>
      </c>
      <c r="S3836">
        <v>35416355</v>
      </c>
      <c r="T3836">
        <v>35441744</v>
      </c>
      <c r="U3836" t="s">
        <v>12259</v>
      </c>
      <c r="V3836">
        <v>1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87</v>
      </c>
      <c r="AE3836" s="2">
        <v>104</v>
      </c>
      <c r="AF3836" s="2">
        <v>99</v>
      </c>
      <c r="AG3836" s="2">
        <v>103</v>
      </c>
      <c r="AH3836" s="2">
        <v>121</v>
      </c>
      <c r="AI3836" s="2">
        <v>97</v>
      </c>
      <c r="AJ3836" s="2">
        <v>96</v>
      </c>
      <c r="AK3836" s="2">
        <v>0</v>
      </c>
      <c r="AL3836" s="2">
        <v>0</v>
      </c>
      <c r="AM3836" s="2">
        <v>0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0</v>
      </c>
      <c r="AU3836" s="2">
        <v>0</v>
      </c>
      <c r="AV3836" s="2">
        <v>0</v>
      </c>
      <c r="AW3836" s="2">
        <v>0</v>
      </c>
      <c r="AX3836" s="2">
        <v>0</v>
      </c>
      <c r="AY3836" s="2">
        <v>0</v>
      </c>
      <c r="AZ3836" s="2">
        <v>0</v>
      </c>
      <c r="BA3836" s="2">
        <v>0</v>
      </c>
      <c r="BB3836" s="2">
        <v>0</v>
      </c>
      <c r="BC3836" s="2">
        <v>0</v>
      </c>
      <c r="BD3836" s="2">
        <v>0</v>
      </c>
      <c r="BE3836" s="2">
        <v>0</v>
      </c>
      <c r="BF3836" s="2">
        <v>0</v>
      </c>
      <c r="BG3836" s="2">
        <v>0</v>
      </c>
      <c r="BH3836" s="2">
        <v>0</v>
      </c>
      <c r="BI3836" s="2">
        <v>0</v>
      </c>
      <c r="BJ3836" s="2">
        <v>0</v>
      </c>
      <c r="BK3836" s="2">
        <v>0</v>
      </c>
      <c r="BL3836" s="2">
        <v>6</v>
      </c>
      <c r="BM3836" s="2">
        <v>5</v>
      </c>
      <c r="BN3836" s="2">
        <v>5</v>
      </c>
      <c r="BO3836" s="2">
        <v>3</v>
      </c>
      <c r="BP3836" s="2">
        <v>4</v>
      </c>
      <c r="BQ3836" s="2">
        <v>5</v>
      </c>
      <c r="BR3836" s="2">
        <v>3</v>
      </c>
      <c r="BS3836" s="2">
        <v>0</v>
      </c>
      <c r="BT3836" s="2">
        <v>0</v>
      </c>
      <c r="BU3836" s="2">
        <v>0</v>
      </c>
      <c r="BV3836" s="2">
        <v>0</v>
      </c>
      <c r="BW3836" s="2">
        <v>0</v>
      </c>
      <c r="BX3836" s="2">
        <v>0</v>
      </c>
      <c r="BY3836" s="2">
        <v>0</v>
      </c>
      <c r="BZ3836" s="2">
        <v>0</v>
      </c>
      <c r="CA3836" s="2">
        <v>0</v>
      </c>
      <c r="CB3836" s="2">
        <v>0</v>
      </c>
      <c r="CC3836" s="2">
        <v>0</v>
      </c>
      <c r="CD3836" s="2">
        <v>0</v>
      </c>
      <c r="CE3836" s="2">
        <v>0</v>
      </c>
      <c r="CF3836" s="2">
        <v>0</v>
      </c>
      <c r="CG3836" s="2">
        <v>0</v>
      </c>
      <c r="CH3836" s="2">
        <v>0</v>
      </c>
      <c r="CI3836" s="2">
        <v>0</v>
      </c>
      <c r="CJ3836" s="2">
        <v>0</v>
      </c>
      <c r="CK3836" s="2">
        <v>0</v>
      </c>
      <c r="CL3836" s="2">
        <v>0</v>
      </c>
    </row>
    <row r="3837" spans="1:90" x14ac:dyDescent="0.25">
      <c r="A3837" t="s">
        <v>115</v>
      </c>
      <c r="B3837">
        <v>20411</v>
      </c>
      <c r="C3837" t="s">
        <v>139</v>
      </c>
      <c r="D3837">
        <v>2</v>
      </c>
      <c r="E3837">
        <v>6</v>
      </c>
      <c r="F3837">
        <v>460424</v>
      </c>
      <c r="G3837">
        <v>35460424</v>
      </c>
      <c r="H3837" t="s">
        <v>19494</v>
      </c>
      <c r="I3837">
        <v>182</v>
      </c>
      <c r="J3837" t="s">
        <v>405</v>
      </c>
      <c r="K3837" t="s">
        <v>91</v>
      </c>
      <c r="L3837">
        <v>1</v>
      </c>
      <c r="M3837" t="s">
        <v>405</v>
      </c>
      <c r="N3837">
        <v>13600730</v>
      </c>
      <c r="O3837" t="s">
        <v>92</v>
      </c>
      <c r="P3837" t="s">
        <v>19495</v>
      </c>
      <c r="Q3837">
        <v>311</v>
      </c>
      <c r="R3837">
        <v>19</v>
      </c>
      <c r="S3837">
        <v>35411023</v>
      </c>
      <c r="U3837" t="s">
        <v>19839</v>
      </c>
      <c r="V3837">
        <v>1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0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0</v>
      </c>
      <c r="AU3837" s="2">
        <v>0</v>
      </c>
      <c r="AV3837" s="2">
        <v>0</v>
      </c>
      <c r="AW3837" s="2">
        <v>0</v>
      </c>
      <c r="AX3837" s="2">
        <v>0</v>
      </c>
      <c r="AY3837" s="2">
        <v>0</v>
      </c>
      <c r="AZ3837" s="2">
        <v>0</v>
      </c>
      <c r="BA3837" s="2">
        <v>0</v>
      </c>
      <c r="BB3837" s="2">
        <v>0</v>
      </c>
      <c r="BC3837" s="2">
        <v>135</v>
      </c>
      <c r="BD3837" s="2">
        <v>0</v>
      </c>
      <c r="BE3837" s="2">
        <v>0</v>
      </c>
      <c r="BF3837" s="2">
        <v>0</v>
      </c>
      <c r="BG3837" s="2">
        <v>0</v>
      </c>
      <c r="BH3837" s="2">
        <v>0</v>
      </c>
      <c r="BI3837" s="2">
        <v>0</v>
      </c>
      <c r="BJ3837" s="2">
        <v>0</v>
      </c>
      <c r="BK3837" s="2">
        <v>0</v>
      </c>
      <c r="BL3837" s="2">
        <v>0</v>
      </c>
      <c r="BM3837" s="2">
        <v>0</v>
      </c>
      <c r="BN3837" s="2">
        <v>0</v>
      </c>
      <c r="BO3837" s="2">
        <v>0</v>
      </c>
      <c r="BP3837" s="2">
        <v>0</v>
      </c>
      <c r="BQ3837" s="2">
        <v>0</v>
      </c>
      <c r="BR3837" s="2">
        <v>0</v>
      </c>
      <c r="BS3837" s="2">
        <v>0</v>
      </c>
      <c r="BT3837" s="2">
        <v>0</v>
      </c>
      <c r="BU3837" s="2">
        <v>0</v>
      </c>
      <c r="BV3837" s="2">
        <v>0</v>
      </c>
      <c r="BW3837" s="2">
        <v>0</v>
      </c>
      <c r="BX3837" s="2">
        <v>0</v>
      </c>
      <c r="BY3837" s="2">
        <v>0</v>
      </c>
      <c r="BZ3837" s="2">
        <v>0</v>
      </c>
      <c r="CA3837" s="2">
        <v>0</v>
      </c>
      <c r="CB3837" s="2">
        <v>0</v>
      </c>
      <c r="CC3837" s="2">
        <v>0</v>
      </c>
      <c r="CD3837" s="2">
        <v>0</v>
      </c>
      <c r="CE3837" s="2">
        <v>0</v>
      </c>
      <c r="CF3837" s="2">
        <v>0</v>
      </c>
      <c r="CG3837" s="2">
        <v>0</v>
      </c>
      <c r="CH3837" s="2">
        <v>0</v>
      </c>
      <c r="CI3837" s="2">
        <v>0</v>
      </c>
      <c r="CJ3837" s="2">
        <v>0</v>
      </c>
      <c r="CK3837" s="2">
        <v>6</v>
      </c>
      <c r="CL3837" s="2">
        <v>0</v>
      </c>
    </row>
    <row r="3838" spans="1:90" x14ac:dyDescent="0.25">
      <c r="A3838" t="s">
        <v>115</v>
      </c>
      <c r="B3838">
        <v>20411</v>
      </c>
      <c r="C3838" t="s">
        <v>139</v>
      </c>
      <c r="D3838">
        <v>2</v>
      </c>
      <c r="E3838">
        <v>6</v>
      </c>
      <c r="F3838">
        <v>460448</v>
      </c>
      <c r="G3838">
        <v>35460448</v>
      </c>
      <c r="H3838" t="s">
        <v>19370</v>
      </c>
      <c r="I3838">
        <v>536</v>
      </c>
      <c r="J3838" t="s">
        <v>139</v>
      </c>
      <c r="K3838" t="s">
        <v>91</v>
      </c>
      <c r="L3838">
        <v>1</v>
      </c>
      <c r="M3838" t="s">
        <v>139</v>
      </c>
      <c r="N3838">
        <v>13631030</v>
      </c>
      <c r="O3838" t="s">
        <v>92</v>
      </c>
      <c r="P3838" t="s">
        <v>19371</v>
      </c>
      <c r="Q3838">
        <v>2077</v>
      </c>
      <c r="R3838">
        <v>19</v>
      </c>
      <c r="S3838">
        <v>35613312</v>
      </c>
      <c r="T3838">
        <v>35613823</v>
      </c>
      <c r="U3838" t="s">
        <v>7784</v>
      </c>
      <c r="V3838">
        <v>1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0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0</v>
      </c>
      <c r="AU3838" s="2">
        <v>0</v>
      </c>
      <c r="AV3838" s="2">
        <v>0</v>
      </c>
      <c r="AW3838" s="2">
        <v>0</v>
      </c>
      <c r="AX3838" s="2">
        <v>0</v>
      </c>
      <c r="AY3838" s="2">
        <v>0</v>
      </c>
      <c r="AZ3838" s="2">
        <v>0</v>
      </c>
      <c r="BA3838" s="2">
        <v>0</v>
      </c>
      <c r="BB3838" s="2">
        <v>0</v>
      </c>
      <c r="BC3838" s="2">
        <v>54</v>
      </c>
      <c r="BD3838" s="2">
        <v>0</v>
      </c>
      <c r="BE3838" s="2">
        <v>0</v>
      </c>
      <c r="BF3838" s="2">
        <v>0</v>
      </c>
      <c r="BG3838" s="2">
        <v>0</v>
      </c>
      <c r="BH3838" s="2">
        <v>0</v>
      </c>
      <c r="BI3838" s="2">
        <v>0</v>
      </c>
      <c r="BJ3838" s="2">
        <v>0</v>
      </c>
      <c r="BK3838" s="2">
        <v>0</v>
      </c>
      <c r="BL3838" s="2">
        <v>0</v>
      </c>
      <c r="BM3838" s="2">
        <v>0</v>
      </c>
      <c r="BN3838" s="2">
        <v>0</v>
      </c>
      <c r="BO3838" s="2">
        <v>0</v>
      </c>
      <c r="BP3838" s="2">
        <v>0</v>
      </c>
      <c r="BQ3838" s="2">
        <v>0</v>
      </c>
      <c r="BR3838" s="2">
        <v>0</v>
      </c>
      <c r="BS3838" s="2">
        <v>0</v>
      </c>
      <c r="BT3838" s="2">
        <v>0</v>
      </c>
      <c r="BU3838" s="2">
        <v>0</v>
      </c>
      <c r="BV3838" s="2">
        <v>0</v>
      </c>
      <c r="BW3838" s="2">
        <v>0</v>
      </c>
      <c r="BX3838" s="2">
        <v>0</v>
      </c>
      <c r="BY3838" s="2">
        <v>0</v>
      </c>
      <c r="BZ3838" s="2">
        <v>0</v>
      </c>
      <c r="CA3838" s="2">
        <v>0</v>
      </c>
      <c r="CB3838" s="2">
        <v>0</v>
      </c>
      <c r="CC3838" s="2">
        <v>0</v>
      </c>
      <c r="CD3838" s="2">
        <v>0</v>
      </c>
      <c r="CE3838" s="2">
        <v>0</v>
      </c>
      <c r="CF3838" s="2">
        <v>0</v>
      </c>
      <c r="CG3838" s="2">
        <v>0</v>
      </c>
      <c r="CH3838" s="2">
        <v>0</v>
      </c>
      <c r="CI3838" s="2">
        <v>0</v>
      </c>
      <c r="CJ3838" s="2">
        <v>0</v>
      </c>
      <c r="CK3838" s="2">
        <v>3</v>
      </c>
      <c r="CL3838" s="2">
        <v>0</v>
      </c>
    </row>
    <row r="3839" spans="1:90" x14ac:dyDescent="0.25">
      <c r="A3839" t="s">
        <v>115</v>
      </c>
      <c r="B3839">
        <v>20411</v>
      </c>
      <c r="C3839" t="s">
        <v>139</v>
      </c>
      <c r="D3839">
        <v>2</v>
      </c>
      <c r="E3839">
        <v>6</v>
      </c>
      <c r="F3839">
        <v>564436</v>
      </c>
      <c r="G3839">
        <v>35564436</v>
      </c>
      <c r="H3839" t="s">
        <v>14840</v>
      </c>
      <c r="I3839">
        <v>415</v>
      </c>
      <c r="J3839" t="s">
        <v>272</v>
      </c>
      <c r="K3839" t="s">
        <v>91</v>
      </c>
      <c r="L3839">
        <v>1</v>
      </c>
      <c r="M3839" t="s">
        <v>272</v>
      </c>
      <c r="N3839">
        <v>13610210</v>
      </c>
      <c r="P3839" t="s">
        <v>14841</v>
      </c>
      <c r="Q3839">
        <v>877</v>
      </c>
      <c r="R3839">
        <v>19</v>
      </c>
      <c r="S3839">
        <v>35711886</v>
      </c>
      <c r="T3839">
        <v>35713971</v>
      </c>
      <c r="U3839" t="s">
        <v>14842</v>
      </c>
      <c r="V3839">
        <v>1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0</v>
      </c>
      <c r="AU3839" s="2">
        <v>0</v>
      </c>
      <c r="AV3839" s="2">
        <v>0</v>
      </c>
      <c r="AW3839" s="2">
        <v>0</v>
      </c>
      <c r="AX3839" s="2">
        <v>0</v>
      </c>
      <c r="AY3839" s="2">
        <v>0</v>
      </c>
      <c r="AZ3839" s="2">
        <v>0</v>
      </c>
      <c r="BA3839" s="2">
        <v>0</v>
      </c>
      <c r="BB3839" s="2">
        <v>0</v>
      </c>
      <c r="BC3839" s="2">
        <v>80</v>
      </c>
      <c r="BD3839" s="2">
        <v>0</v>
      </c>
      <c r="BE3839" s="2">
        <v>0</v>
      </c>
      <c r="BF3839" s="2">
        <v>0</v>
      </c>
      <c r="BG3839" s="2">
        <v>0</v>
      </c>
      <c r="BH3839" s="2">
        <v>0</v>
      </c>
      <c r="BI3839" s="2">
        <v>0</v>
      </c>
      <c r="BJ3839" s="2">
        <v>0</v>
      </c>
      <c r="BK3839" s="2">
        <v>0</v>
      </c>
      <c r="BL3839" s="2">
        <v>0</v>
      </c>
      <c r="BM3839" s="2">
        <v>0</v>
      </c>
      <c r="BN3839" s="2">
        <v>0</v>
      </c>
      <c r="BO3839" s="2">
        <v>0</v>
      </c>
      <c r="BP3839" s="2">
        <v>0</v>
      </c>
      <c r="BQ3839" s="2">
        <v>0</v>
      </c>
      <c r="BR3839" s="2">
        <v>0</v>
      </c>
      <c r="BS3839" s="2">
        <v>0</v>
      </c>
      <c r="BT3839" s="2">
        <v>0</v>
      </c>
      <c r="BU3839" s="2">
        <v>0</v>
      </c>
      <c r="BV3839" s="2">
        <v>0</v>
      </c>
      <c r="BW3839" s="2">
        <v>0</v>
      </c>
      <c r="BX3839" s="2">
        <v>0</v>
      </c>
      <c r="BY3839" s="2">
        <v>0</v>
      </c>
      <c r="BZ3839" s="2">
        <v>0</v>
      </c>
      <c r="CA3839" s="2">
        <v>0</v>
      </c>
      <c r="CB3839" s="2">
        <v>0</v>
      </c>
      <c r="CC3839" s="2">
        <v>0</v>
      </c>
      <c r="CD3839" s="2">
        <v>0</v>
      </c>
      <c r="CE3839" s="2">
        <v>0</v>
      </c>
      <c r="CF3839" s="2">
        <v>0</v>
      </c>
      <c r="CG3839" s="2">
        <v>0</v>
      </c>
      <c r="CH3839" s="2">
        <v>0</v>
      </c>
      <c r="CI3839" s="2">
        <v>0</v>
      </c>
      <c r="CJ3839" s="2">
        <v>0</v>
      </c>
      <c r="CK3839" s="2">
        <v>5</v>
      </c>
      <c r="CL3839" s="2">
        <v>0</v>
      </c>
    </row>
    <row r="3840" spans="1:90" x14ac:dyDescent="0.25">
      <c r="A3840" t="s">
        <v>115</v>
      </c>
      <c r="B3840">
        <v>20411</v>
      </c>
      <c r="C3840" t="s">
        <v>139</v>
      </c>
      <c r="D3840">
        <v>1</v>
      </c>
      <c r="E3840">
        <v>8</v>
      </c>
      <c r="F3840">
        <v>19902</v>
      </c>
      <c r="G3840">
        <v>35019902</v>
      </c>
      <c r="H3840" t="s">
        <v>2877</v>
      </c>
      <c r="I3840">
        <v>182</v>
      </c>
      <c r="J3840" t="s">
        <v>405</v>
      </c>
      <c r="K3840" t="s">
        <v>1550</v>
      </c>
      <c r="L3840">
        <v>1</v>
      </c>
      <c r="M3840" t="s">
        <v>405</v>
      </c>
      <c r="N3840">
        <v>13601100</v>
      </c>
      <c r="O3840" t="s">
        <v>102</v>
      </c>
      <c r="P3840" t="s">
        <v>17832</v>
      </c>
      <c r="Q3840">
        <v>748</v>
      </c>
      <c r="R3840">
        <v>19</v>
      </c>
      <c r="S3840">
        <v>35411889</v>
      </c>
      <c r="T3840">
        <v>35442022</v>
      </c>
      <c r="U3840" t="s">
        <v>17833</v>
      </c>
      <c r="V3840">
        <v>1</v>
      </c>
      <c r="W3840" s="2">
        <v>0</v>
      </c>
      <c r="X3840" s="2">
        <v>0</v>
      </c>
      <c r="Y3840" s="2">
        <v>86</v>
      </c>
      <c r="Z3840" s="2">
        <v>69</v>
      </c>
      <c r="AA3840" s="2">
        <v>87</v>
      </c>
      <c r="AB3840" s="2">
        <v>78</v>
      </c>
      <c r="AC3840" s="2">
        <v>60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0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0</v>
      </c>
      <c r="AU3840" s="2">
        <v>0</v>
      </c>
      <c r="AV3840" s="2">
        <v>0</v>
      </c>
      <c r="AW3840" s="2">
        <v>0</v>
      </c>
      <c r="AX3840" s="2">
        <v>0</v>
      </c>
      <c r="AY3840" s="2">
        <v>0</v>
      </c>
      <c r="AZ3840" s="2">
        <v>0</v>
      </c>
      <c r="BA3840" s="2">
        <v>0</v>
      </c>
      <c r="BB3840" s="2">
        <v>0</v>
      </c>
      <c r="BC3840" s="2">
        <v>47</v>
      </c>
      <c r="BD3840" s="2">
        <v>9</v>
      </c>
      <c r="BE3840" s="2">
        <v>0</v>
      </c>
      <c r="BF3840" s="2">
        <v>0</v>
      </c>
      <c r="BG3840" s="2">
        <v>3</v>
      </c>
      <c r="BH3840" s="2">
        <v>3</v>
      </c>
      <c r="BI3840" s="2">
        <v>5</v>
      </c>
      <c r="BJ3840" s="2">
        <v>4</v>
      </c>
      <c r="BK3840" s="2">
        <v>4</v>
      </c>
      <c r="BL3840" s="2">
        <v>0</v>
      </c>
      <c r="BM3840" s="2">
        <v>0</v>
      </c>
      <c r="BN3840" s="2">
        <v>0</v>
      </c>
      <c r="BO3840" s="2">
        <v>0</v>
      </c>
      <c r="BP3840" s="2">
        <v>0</v>
      </c>
      <c r="BQ3840" s="2">
        <v>0</v>
      </c>
      <c r="BR3840" s="2">
        <v>0</v>
      </c>
      <c r="BS3840" s="2">
        <v>0</v>
      </c>
      <c r="BT3840" s="2">
        <v>0</v>
      </c>
      <c r="BU3840" s="2">
        <v>0</v>
      </c>
      <c r="BV3840" s="2">
        <v>0</v>
      </c>
      <c r="BW3840" s="2">
        <v>0</v>
      </c>
      <c r="BX3840" s="2">
        <v>0</v>
      </c>
      <c r="BY3840" s="2">
        <v>0</v>
      </c>
      <c r="BZ3840" s="2">
        <v>0</v>
      </c>
      <c r="CA3840" s="2">
        <v>0</v>
      </c>
      <c r="CB3840" s="2">
        <v>0</v>
      </c>
      <c r="CC3840" s="2">
        <v>0</v>
      </c>
      <c r="CD3840" s="2">
        <v>0</v>
      </c>
      <c r="CE3840" s="2">
        <v>0</v>
      </c>
      <c r="CF3840" s="2">
        <v>0</v>
      </c>
      <c r="CG3840" s="2">
        <v>0</v>
      </c>
      <c r="CH3840" s="2">
        <v>0</v>
      </c>
      <c r="CI3840" s="2">
        <v>0</v>
      </c>
      <c r="CJ3840" s="2">
        <v>0</v>
      </c>
      <c r="CK3840" s="2">
        <v>2</v>
      </c>
      <c r="CL3840" s="2">
        <v>3</v>
      </c>
    </row>
    <row r="3841" spans="1:90" x14ac:dyDescent="0.25">
      <c r="A3841" t="s">
        <v>115</v>
      </c>
      <c r="B3841">
        <v>20411</v>
      </c>
      <c r="C3841" t="s">
        <v>139</v>
      </c>
      <c r="D3841">
        <v>1</v>
      </c>
      <c r="E3841">
        <v>8</v>
      </c>
      <c r="F3841">
        <v>19914</v>
      </c>
      <c r="G3841">
        <v>35019914</v>
      </c>
      <c r="H3841" t="s">
        <v>6285</v>
      </c>
      <c r="I3841">
        <v>182</v>
      </c>
      <c r="J3841" t="s">
        <v>405</v>
      </c>
      <c r="K3841" t="s">
        <v>91</v>
      </c>
      <c r="L3841">
        <v>1</v>
      </c>
      <c r="M3841" t="s">
        <v>405</v>
      </c>
      <c r="N3841">
        <v>13600730</v>
      </c>
      <c r="O3841" t="s">
        <v>92</v>
      </c>
      <c r="P3841" t="s">
        <v>6286</v>
      </c>
      <c r="Q3841">
        <v>311</v>
      </c>
      <c r="R3841">
        <v>19</v>
      </c>
      <c r="S3841">
        <v>35411023</v>
      </c>
      <c r="T3841">
        <v>35412614</v>
      </c>
      <c r="U3841" t="s">
        <v>6287</v>
      </c>
      <c r="V3841">
        <v>1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300</v>
      </c>
      <c r="AI3841" s="2">
        <v>283</v>
      </c>
      <c r="AJ3841" s="2">
        <v>324</v>
      </c>
      <c r="AK3841" s="2">
        <v>0</v>
      </c>
      <c r="AL3841" s="2">
        <v>0</v>
      </c>
      <c r="AM3841" s="2">
        <v>0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0</v>
      </c>
      <c r="AU3841" s="2">
        <v>0</v>
      </c>
      <c r="AV3841" s="2">
        <v>0</v>
      </c>
      <c r="AW3841" s="2">
        <v>0</v>
      </c>
      <c r="AX3841" s="2">
        <v>0</v>
      </c>
      <c r="AY3841" s="2">
        <v>0</v>
      </c>
      <c r="AZ3841" s="2">
        <v>0</v>
      </c>
      <c r="BA3841" s="2">
        <v>0</v>
      </c>
      <c r="BB3841" s="2">
        <v>0</v>
      </c>
      <c r="BC3841" s="2">
        <v>69</v>
      </c>
      <c r="BD3841" s="2">
        <v>0</v>
      </c>
      <c r="BE3841" s="2">
        <v>0</v>
      </c>
      <c r="BF3841" s="2">
        <v>0</v>
      </c>
      <c r="BG3841" s="2">
        <v>0</v>
      </c>
      <c r="BH3841" s="2">
        <v>0</v>
      </c>
      <c r="BI3841" s="2">
        <v>0</v>
      </c>
      <c r="BJ3841" s="2">
        <v>0</v>
      </c>
      <c r="BK3841" s="2">
        <v>0</v>
      </c>
      <c r="BL3841" s="2">
        <v>0</v>
      </c>
      <c r="BM3841" s="2">
        <v>0</v>
      </c>
      <c r="BN3841" s="2">
        <v>0</v>
      </c>
      <c r="BO3841" s="2">
        <v>0</v>
      </c>
      <c r="BP3841" s="2">
        <v>12</v>
      </c>
      <c r="BQ3841" s="2">
        <v>10</v>
      </c>
      <c r="BR3841" s="2">
        <v>11</v>
      </c>
      <c r="BS3841" s="2">
        <v>0</v>
      </c>
      <c r="BT3841" s="2">
        <v>0</v>
      </c>
      <c r="BU3841" s="2">
        <v>0</v>
      </c>
      <c r="BV3841" s="2">
        <v>0</v>
      </c>
      <c r="BW3841" s="2">
        <v>0</v>
      </c>
      <c r="BX3841" s="2">
        <v>0</v>
      </c>
      <c r="BY3841" s="2">
        <v>0</v>
      </c>
      <c r="BZ3841" s="2">
        <v>0</v>
      </c>
      <c r="CA3841" s="2">
        <v>0</v>
      </c>
      <c r="CB3841" s="2">
        <v>0</v>
      </c>
      <c r="CC3841" s="2">
        <v>0</v>
      </c>
      <c r="CD3841" s="2">
        <v>0</v>
      </c>
      <c r="CE3841" s="2">
        <v>0</v>
      </c>
      <c r="CF3841" s="2">
        <v>0</v>
      </c>
      <c r="CG3841" s="2">
        <v>0</v>
      </c>
      <c r="CH3841" s="2">
        <v>0</v>
      </c>
      <c r="CI3841" s="2">
        <v>0</v>
      </c>
      <c r="CJ3841" s="2">
        <v>0</v>
      </c>
      <c r="CK3841" s="2">
        <v>4</v>
      </c>
      <c r="CL3841" s="2">
        <v>0</v>
      </c>
    </row>
    <row r="3842" spans="1:90" x14ac:dyDescent="0.25">
      <c r="A3842" t="s">
        <v>115</v>
      </c>
      <c r="B3842">
        <v>20411</v>
      </c>
      <c r="C3842" t="s">
        <v>139</v>
      </c>
      <c r="D3842">
        <v>1</v>
      </c>
      <c r="E3842">
        <v>8</v>
      </c>
      <c r="F3842">
        <v>42730</v>
      </c>
      <c r="G3842">
        <v>35042730</v>
      </c>
      <c r="H3842" t="s">
        <v>511</v>
      </c>
      <c r="I3842">
        <v>415</v>
      </c>
      <c r="J3842" t="s">
        <v>272</v>
      </c>
      <c r="K3842" t="s">
        <v>242</v>
      </c>
      <c r="L3842">
        <v>1</v>
      </c>
      <c r="M3842" t="s">
        <v>272</v>
      </c>
      <c r="N3842">
        <v>13611340</v>
      </c>
      <c r="O3842" t="s">
        <v>92</v>
      </c>
      <c r="P3842" t="s">
        <v>512</v>
      </c>
      <c r="Q3842">
        <v>945</v>
      </c>
      <c r="R3842">
        <v>19</v>
      </c>
      <c r="S3842">
        <v>35541266</v>
      </c>
      <c r="T3842">
        <v>35712630</v>
      </c>
      <c r="U3842" t="s">
        <v>513</v>
      </c>
      <c r="V3842">
        <v>1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187</v>
      </c>
      <c r="AE3842" s="2">
        <v>165</v>
      </c>
      <c r="AF3842" s="2">
        <v>193</v>
      </c>
      <c r="AG3842" s="2">
        <v>103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0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0</v>
      </c>
      <c r="AU3842" s="2">
        <v>0</v>
      </c>
      <c r="AV3842" s="2">
        <v>0</v>
      </c>
      <c r="AW3842" s="2">
        <v>0</v>
      </c>
      <c r="AX3842" s="2">
        <v>0</v>
      </c>
      <c r="AY3842" s="2">
        <v>0</v>
      </c>
      <c r="AZ3842" s="2">
        <v>0</v>
      </c>
      <c r="BA3842" s="2">
        <v>0</v>
      </c>
      <c r="BB3842" s="2">
        <v>0</v>
      </c>
      <c r="BC3842" s="2">
        <v>74</v>
      </c>
      <c r="BD3842" s="2">
        <v>0</v>
      </c>
      <c r="BE3842" s="2">
        <v>0</v>
      </c>
      <c r="BF3842" s="2">
        <v>0</v>
      </c>
      <c r="BG3842" s="2">
        <v>0</v>
      </c>
      <c r="BH3842" s="2">
        <v>0</v>
      </c>
      <c r="BI3842" s="2">
        <v>0</v>
      </c>
      <c r="BJ3842" s="2">
        <v>0</v>
      </c>
      <c r="BK3842" s="2">
        <v>0</v>
      </c>
      <c r="BL3842" s="2">
        <v>8</v>
      </c>
      <c r="BM3842" s="2">
        <v>8</v>
      </c>
      <c r="BN3842" s="2">
        <v>11</v>
      </c>
      <c r="BO3842" s="2">
        <v>4</v>
      </c>
      <c r="BP3842" s="2">
        <v>0</v>
      </c>
      <c r="BQ3842" s="2">
        <v>0</v>
      </c>
      <c r="BR3842" s="2">
        <v>0</v>
      </c>
      <c r="BS3842" s="2">
        <v>0</v>
      </c>
      <c r="BT3842" s="2">
        <v>0</v>
      </c>
      <c r="BU3842" s="2">
        <v>0</v>
      </c>
      <c r="BV3842" s="2">
        <v>0</v>
      </c>
      <c r="BW3842" s="2">
        <v>0</v>
      </c>
      <c r="BX3842" s="2">
        <v>0</v>
      </c>
      <c r="BY3842" s="2">
        <v>0</v>
      </c>
      <c r="BZ3842" s="2">
        <v>0</v>
      </c>
      <c r="CA3842" s="2">
        <v>0</v>
      </c>
      <c r="CB3842" s="2">
        <v>0</v>
      </c>
      <c r="CC3842" s="2">
        <v>0</v>
      </c>
      <c r="CD3842" s="2">
        <v>0</v>
      </c>
      <c r="CE3842" s="2">
        <v>0</v>
      </c>
      <c r="CF3842" s="2">
        <v>0</v>
      </c>
      <c r="CG3842" s="2">
        <v>0</v>
      </c>
      <c r="CH3842" s="2">
        <v>0</v>
      </c>
      <c r="CI3842" s="2">
        <v>0</v>
      </c>
      <c r="CJ3842" s="2">
        <v>0</v>
      </c>
      <c r="CK3842" s="2">
        <v>4</v>
      </c>
      <c r="CL3842" s="2">
        <v>0</v>
      </c>
    </row>
    <row r="3843" spans="1:90" x14ac:dyDescent="0.25">
      <c r="A3843" t="s">
        <v>115</v>
      </c>
      <c r="B3843">
        <v>20411</v>
      </c>
      <c r="C3843" t="s">
        <v>139</v>
      </c>
      <c r="D3843">
        <v>1</v>
      </c>
      <c r="E3843">
        <v>8</v>
      </c>
      <c r="F3843">
        <v>21532</v>
      </c>
      <c r="G3843">
        <v>35021532</v>
      </c>
      <c r="H3843" t="s">
        <v>4210</v>
      </c>
      <c r="I3843">
        <v>555</v>
      </c>
      <c r="J3843" t="s">
        <v>255</v>
      </c>
      <c r="K3843" t="s">
        <v>91</v>
      </c>
      <c r="L3843">
        <v>1</v>
      </c>
      <c r="M3843" t="s">
        <v>255</v>
      </c>
      <c r="N3843">
        <v>13660000</v>
      </c>
      <c r="O3843" t="s">
        <v>92</v>
      </c>
      <c r="P3843" t="s">
        <v>4211</v>
      </c>
      <c r="Q3843">
        <v>557</v>
      </c>
      <c r="R3843">
        <v>19</v>
      </c>
      <c r="S3843">
        <v>35811576</v>
      </c>
      <c r="T3843">
        <v>35815001</v>
      </c>
      <c r="U3843" t="s">
        <v>4212</v>
      </c>
      <c r="V3843">
        <v>1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66</v>
      </c>
      <c r="AE3843" s="2">
        <v>129</v>
      </c>
      <c r="AF3843" s="2">
        <v>88</v>
      </c>
      <c r="AG3843" s="2">
        <v>83</v>
      </c>
      <c r="AH3843" s="2">
        <v>39</v>
      </c>
      <c r="AI3843" s="2">
        <v>27</v>
      </c>
      <c r="AJ3843" s="2">
        <v>16</v>
      </c>
      <c r="AK3843" s="2">
        <v>0</v>
      </c>
      <c r="AL3843" s="2">
        <v>0</v>
      </c>
      <c r="AM3843" s="2">
        <v>0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0</v>
      </c>
      <c r="AU3843" s="2">
        <v>0</v>
      </c>
      <c r="AV3843" s="2">
        <v>0</v>
      </c>
      <c r="AW3843" s="2">
        <v>0</v>
      </c>
      <c r="AX3843" s="2">
        <v>0</v>
      </c>
      <c r="AY3843" s="2">
        <v>0</v>
      </c>
      <c r="AZ3843" s="2">
        <v>0</v>
      </c>
      <c r="BA3843" s="2">
        <v>0</v>
      </c>
      <c r="BB3843" s="2">
        <v>0</v>
      </c>
      <c r="BC3843" s="2">
        <v>0</v>
      </c>
      <c r="BD3843" s="2">
        <v>0</v>
      </c>
      <c r="BE3843" s="2">
        <v>0</v>
      </c>
      <c r="BF3843" s="2">
        <v>0</v>
      </c>
      <c r="BG3843" s="2">
        <v>0</v>
      </c>
      <c r="BH3843" s="2">
        <v>0</v>
      </c>
      <c r="BI3843" s="2">
        <v>0</v>
      </c>
      <c r="BJ3843" s="2">
        <v>0</v>
      </c>
      <c r="BK3843" s="2">
        <v>0</v>
      </c>
      <c r="BL3843" s="2">
        <v>4</v>
      </c>
      <c r="BM3843" s="2">
        <v>7</v>
      </c>
      <c r="BN3843" s="2">
        <v>4</v>
      </c>
      <c r="BO3843" s="2">
        <v>5</v>
      </c>
      <c r="BP3843" s="2">
        <v>3</v>
      </c>
      <c r="BQ3843" s="2">
        <v>2</v>
      </c>
      <c r="BR3843" s="2">
        <v>1</v>
      </c>
      <c r="BS3843" s="2">
        <v>0</v>
      </c>
      <c r="BT3843" s="2">
        <v>0</v>
      </c>
      <c r="BU3843" s="2">
        <v>0</v>
      </c>
      <c r="BV3843" s="2">
        <v>0</v>
      </c>
      <c r="BW3843" s="2">
        <v>0</v>
      </c>
      <c r="BX3843" s="2">
        <v>0</v>
      </c>
      <c r="BY3843" s="2">
        <v>0</v>
      </c>
      <c r="BZ3843" s="2">
        <v>0</v>
      </c>
      <c r="CA3843" s="2">
        <v>0</v>
      </c>
      <c r="CB3843" s="2">
        <v>0</v>
      </c>
      <c r="CC3843" s="2">
        <v>0</v>
      </c>
      <c r="CD3843" s="2">
        <v>0</v>
      </c>
      <c r="CE3843" s="2">
        <v>0</v>
      </c>
      <c r="CF3843" s="2">
        <v>0</v>
      </c>
      <c r="CG3843" s="2">
        <v>0</v>
      </c>
      <c r="CH3843" s="2">
        <v>0</v>
      </c>
      <c r="CI3843" s="2">
        <v>0</v>
      </c>
      <c r="CJ3843" s="2">
        <v>0</v>
      </c>
      <c r="CK3843" s="2">
        <v>0</v>
      </c>
      <c r="CL3843" s="2">
        <v>0</v>
      </c>
    </row>
    <row r="3844" spans="1:90" x14ac:dyDescent="0.25">
      <c r="A3844" t="s">
        <v>115</v>
      </c>
      <c r="B3844">
        <v>20411</v>
      </c>
      <c r="C3844" t="s">
        <v>139</v>
      </c>
      <c r="D3844">
        <v>1</v>
      </c>
      <c r="E3844">
        <v>8</v>
      </c>
      <c r="F3844">
        <v>21489</v>
      </c>
      <c r="G3844">
        <v>35021489</v>
      </c>
      <c r="H3844" t="s">
        <v>15492</v>
      </c>
      <c r="I3844">
        <v>536</v>
      </c>
      <c r="J3844" t="s">
        <v>139</v>
      </c>
      <c r="K3844" t="s">
        <v>6503</v>
      </c>
      <c r="L3844">
        <v>2</v>
      </c>
      <c r="M3844" t="s">
        <v>6503</v>
      </c>
      <c r="N3844">
        <v>13641002</v>
      </c>
      <c r="O3844" t="s">
        <v>92</v>
      </c>
      <c r="P3844" t="s">
        <v>15493</v>
      </c>
      <c r="Q3844">
        <v>100</v>
      </c>
      <c r="R3844">
        <v>19</v>
      </c>
      <c r="S3844">
        <v>35651057</v>
      </c>
      <c r="T3844">
        <v>35651188</v>
      </c>
      <c r="U3844" t="s">
        <v>15494</v>
      </c>
      <c r="V3844">
        <v>1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27</v>
      </c>
      <c r="AE3844" s="2">
        <v>27</v>
      </c>
      <c r="AF3844" s="2">
        <v>26</v>
      </c>
      <c r="AG3844" s="2">
        <v>19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0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0</v>
      </c>
      <c r="AU3844" s="2">
        <v>0</v>
      </c>
      <c r="AV3844" s="2">
        <v>0</v>
      </c>
      <c r="AW3844" s="2">
        <v>0</v>
      </c>
      <c r="AX3844" s="2">
        <v>0</v>
      </c>
      <c r="AY3844" s="2">
        <v>0</v>
      </c>
      <c r="AZ3844" s="2">
        <v>0</v>
      </c>
      <c r="BA3844" s="2">
        <v>0</v>
      </c>
      <c r="BB3844" s="2">
        <v>0</v>
      </c>
      <c r="BC3844" s="2">
        <v>17</v>
      </c>
      <c r="BD3844" s="2">
        <v>0</v>
      </c>
      <c r="BE3844" s="2">
        <v>0</v>
      </c>
      <c r="BF3844" s="2">
        <v>0</v>
      </c>
      <c r="BG3844" s="2">
        <v>0</v>
      </c>
      <c r="BH3844" s="2">
        <v>0</v>
      </c>
      <c r="BI3844" s="2">
        <v>0</v>
      </c>
      <c r="BJ3844" s="2">
        <v>0</v>
      </c>
      <c r="BK3844" s="2">
        <v>0</v>
      </c>
      <c r="BL3844" s="2">
        <v>2</v>
      </c>
      <c r="BM3844" s="2">
        <v>1</v>
      </c>
      <c r="BN3844" s="2">
        <v>2</v>
      </c>
      <c r="BO3844" s="2">
        <v>1</v>
      </c>
      <c r="BP3844" s="2">
        <v>0</v>
      </c>
      <c r="BQ3844" s="2">
        <v>0</v>
      </c>
      <c r="BR3844" s="2">
        <v>0</v>
      </c>
      <c r="BS3844" s="2">
        <v>0</v>
      </c>
      <c r="BT3844" s="2">
        <v>0</v>
      </c>
      <c r="BU3844" s="2">
        <v>0</v>
      </c>
      <c r="BV3844" s="2">
        <v>0</v>
      </c>
      <c r="BW3844" s="2">
        <v>0</v>
      </c>
      <c r="BX3844" s="2">
        <v>0</v>
      </c>
      <c r="BY3844" s="2">
        <v>0</v>
      </c>
      <c r="BZ3844" s="2">
        <v>0</v>
      </c>
      <c r="CA3844" s="2">
        <v>0</v>
      </c>
      <c r="CB3844" s="2">
        <v>0</v>
      </c>
      <c r="CC3844" s="2">
        <v>0</v>
      </c>
      <c r="CD3844" s="2">
        <v>0</v>
      </c>
      <c r="CE3844" s="2">
        <v>0</v>
      </c>
      <c r="CF3844" s="2">
        <v>0</v>
      </c>
      <c r="CG3844" s="2">
        <v>0</v>
      </c>
      <c r="CH3844" s="2">
        <v>0</v>
      </c>
      <c r="CI3844" s="2">
        <v>0</v>
      </c>
      <c r="CJ3844" s="2">
        <v>0</v>
      </c>
      <c r="CK3844" s="2">
        <v>1</v>
      </c>
      <c r="CL3844" s="2">
        <v>0</v>
      </c>
    </row>
    <row r="3845" spans="1:90" x14ac:dyDescent="0.25">
      <c r="A3845" t="s">
        <v>115</v>
      </c>
      <c r="B3845">
        <v>20411</v>
      </c>
      <c r="C3845" t="s">
        <v>139</v>
      </c>
      <c r="D3845">
        <v>1</v>
      </c>
      <c r="E3845">
        <v>8</v>
      </c>
      <c r="F3845">
        <v>20059</v>
      </c>
      <c r="G3845">
        <v>35020059</v>
      </c>
      <c r="H3845" t="s">
        <v>11097</v>
      </c>
      <c r="I3845">
        <v>182</v>
      </c>
      <c r="J3845" t="s">
        <v>405</v>
      </c>
      <c r="K3845" t="s">
        <v>11098</v>
      </c>
      <c r="L3845">
        <v>1</v>
      </c>
      <c r="M3845" t="s">
        <v>405</v>
      </c>
      <c r="N3845">
        <v>13601295</v>
      </c>
      <c r="O3845" t="s">
        <v>92</v>
      </c>
      <c r="P3845" t="s">
        <v>11099</v>
      </c>
      <c r="Q3845">
        <v>35</v>
      </c>
      <c r="R3845">
        <v>19</v>
      </c>
      <c r="S3845">
        <v>35412644</v>
      </c>
      <c r="T3845">
        <v>35441500</v>
      </c>
      <c r="U3845" t="s">
        <v>11100</v>
      </c>
      <c r="V3845">
        <v>1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64</v>
      </c>
      <c r="AE3845" s="2">
        <v>68</v>
      </c>
      <c r="AF3845" s="2">
        <v>68</v>
      </c>
      <c r="AG3845" s="2">
        <v>69</v>
      </c>
      <c r="AH3845" s="2">
        <v>131</v>
      </c>
      <c r="AI3845" s="2">
        <v>96</v>
      </c>
      <c r="AJ3845" s="2">
        <v>93</v>
      </c>
      <c r="AK3845" s="2">
        <v>0</v>
      </c>
      <c r="AL3845" s="2">
        <v>0</v>
      </c>
      <c r="AM3845" s="2">
        <v>0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0</v>
      </c>
      <c r="AU3845" s="2">
        <v>0</v>
      </c>
      <c r="AV3845" s="2">
        <v>0</v>
      </c>
      <c r="AW3845" s="2">
        <v>0</v>
      </c>
      <c r="AX3845" s="2">
        <v>0</v>
      </c>
      <c r="AY3845" s="2">
        <v>0</v>
      </c>
      <c r="AZ3845" s="2">
        <v>0</v>
      </c>
      <c r="BA3845" s="2">
        <v>0</v>
      </c>
      <c r="BB3845" s="2">
        <v>0</v>
      </c>
      <c r="BC3845" s="2">
        <v>0</v>
      </c>
      <c r="BD3845" s="2">
        <v>0</v>
      </c>
      <c r="BE3845" s="2">
        <v>0</v>
      </c>
      <c r="BF3845" s="2">
        <v>0</v>
      </c>
      <c r="BG3845" s="2">
        <v>0</v>
      </c>
      <c r="BH3845" s="2">
        <v>0</v>
      </c>
      <c r="BI3845" s="2">
        <v>0</v>
      </c>
      <c r="BJ3845" s="2">
        <v>0</v>
      </c>
      <c r="BK3845" s="2">
        <v>0</v>
      </c>
      <c r="BL3845" s="2">
        <v>4</v>
      </c>
      <c r="BM3845" s="2">
        <v>2</v>
      </c>
      <c r="BN3845" s="2">
        <v>3</v>
      </c>
      <c r="BO3845" s="2">
        <v>2</v>
      </c>
      <c r="BP3845" s="2">
        <v>5</v>
      </c>
      <c r="BQ3845" s="2">
        <v>3</v>
      </c>
      <c r="BR3845" s="2">
        <v>5</v>
      </c>
      <c r="BS3845" s="2">
        <v>0</v>
      </c>
      <c r="BT3845" s="2">
        <v>0</v>
      </c>
      <c r="BU3845" s="2">
        <v>0</v>
      </c>
      <c r="BV3845" s="2">
        <v>0</v>
      </c>
      <c r="BW3845" s="2">
        <v>0</v>
      </c>
      <c r="BX3845" s="2">
        <v>0</v>
      </c>
      <c r="BY3845" s="2">
        <v>0</v>
      </c>
      <c r="BZ3845" s="2">
        <v>0</v>
      </c>
      <c r="CA3845" s="2">
        <v>0</v>
      </c>
      <c r="CB3845" s="2">
        <v>0</v>
      </c>
      <c r="CC3845" s="2">
        <v>0</v>
      </c>
      <c r="CD3845" s="2">
        <v>0</v>
      </c>
      <c r="CE3845" s="2">
        <v>0</v>
      </c>
      <c r="CF3845" s="2">
        <v>0</v>
      </c>
      <c r="CG3845" s="2">
        <v>0</v>
      </c>
      <c r="CH3845" s="2">
        <v>0</v>
      </c>
      <c r="CI3845" s="2">
        <v>0</v>
      </c>
      <c r="CJ3845" s="2">
        <v>0</v>
      </c>
      <c r="CK3845" s="2">
        <v>0</v>
      </c>
      <c r="CL3845" s="2">
        <v>0</v>
      </c>
    </row>
    <row r="3846" spans="1:90" x14ac:dyDescent="0.25">
      <c r="A3846" t="s">
        <v>115</v>
      </c>
      <c r="B3846">
        <v>20411</v>
      </c>
      <c r="C3846" t="s">
        <v>139</v>
      </c>
      <c r="D3846">
        <v>1</v>
      </c>
      <c r="E3846">
        <v>8</v>
      </c>
      <c r="F3846">
        <v>21465</v>
      </c>
      <c r="G3846">
        <v>35021465</v>
      </c>
      <c r="H3846" t="s">
        <v>17812</v>
      </c>
      <c r="I3846">
        <v>536</v>
      </c>
      <c r="J3846" t="s">
        <v>139</v>
      </c>
      <c r="K3846" t="s">
        <v>91</v>
      </c>
      <c r="L3846">
        <v>1</v>
      </c>
      <c r="M3846" t="s">
        <v>139</v>
      </c>
      <c r="N3846">
        <v>13630136</v>
      </c>
      <c r="O3846" t="s">
        <v>92</v>
      </c>
      <c r="P3846" t="s">
        <v>13461</v>
      </c>
      <c r="Q3846">
        <v>937</v>
      </c>
      <c r="R3846">
        <v>19</v>
      </c>
      <c r="S3846">
        <v>35613603</v>
      </c>
      <c r="T3846">
        <v>35614959</v>
      </c>
      <c r="U3846" t="s">
        <v>17813</v>
      </c>
      <c r="V3846">
        <v>1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64</v>
      </c>
      <c r="AE3846" s="2">
        <v>84</v>
      </c>
      <c r="AF3846" s="2">
        <v>55</v>
      </c>
      <c r="AG3846" s="2">
        <v>46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0</v>
      </c>
      <c r="AU3846" s="2">
        <v>0</v>
      </c>
      <c r="AV3846" s="2">
        <v>0</v>
      </c>
      <c r="AW3846" s="2">
        <v>0</v>
      </c>
      <c r="AX3846" s="2">
        <v>0</v>
      </c>
      <c r="AY3846" s="2">
        <v>0</v>
      </c>
      <c r="AZ3846" s="2">
        <v>0</v>
      </c>
      <c r="BA3846" s="2">
        <v>0</v>
      </c>
      <c r="BB3846" s="2">
        <v>0</v>
      </c>
      <c r="BC3846" s="2">
        <v>0</v>
      </c>
      <c r="BD3846" s="2">
        <v>3</v>
      </c>
      <c r="BE3846" s="2">
        <v>0</v>
      </c>
      <c r="BF3846" s="2">
        <v>0</v>
      </c>
      <c r="BG3846" s="2">
        <v>0</v>
      </c>
      <c r="BH3846" s="2">
        <v>0</v>
      </c>
      <c r="BI3846" s="2">
        <v>0</v>
      </c>
      <c r="BJ3846" s="2">
        <v>0</v>
      </c>
      <c r="BK3846" s="2">
        <v>0</v>
      </c>
      <c r="BL3846" s="2">
        <v>4</v>
      </c>
      <c r="BM3846" s="2">
        <v>4</v>
      </c>
      <c r="BN3846" s="2">
        <v>3</v>
      </c>
      <c r="BO3846" s="2">
        <v>2</v>
      </c>
      <c r="BP3846" s="2">
        <v>0</v>
      </c>
      <c r="BQ3846" s="2">
        <v>0</v>
      </c>
      <c r="BR3846" s="2">
        <v>0</v>
      </c>
      <c r="BS3846" s="2">
        <v>0</v>
      </c>
      <c r="BT3846" s="2">
        <v>0</v>
      </c>
      <c r="BU3846" s="2">
        <v>0</v>
      </c>
      <c r="BV3846" s="2">
        <v>0</v>
      </c>
      <c r="BW3846" s="2">
        <v>0</v>
      </c>
      <c r="BX3846" s="2">
        <v>0</v>
      </c>
      <c r="BY3846" s="2">
        <v>0</v>
      </c>
      <c r="BZ3846" s="2">
        <v>0</v>
      </c>
      <c r="CA3846" s="2">
        <v>0</v>
      </c>
      <c r="CB3846" s="2">
        <v>0</v>
      </c>
      <c r="CC3846" s="2">
        <v>0</v>
      </c>
      <c r="CD3846" s="2">
        <v>0</v>
      </c>
      <c r="CE3846" s="2">
        <v>0</v>
      </c>
      <c r="CF3846" s="2">
        <v>0</v>
      </c>
      <c r="CG3846" s="2">
        <v>0</v>
      </c>
      <c r="CH3846" s="2">
        <v>0</v>
      </c>
      <c r="CI3846" s="2">
        <v>0</v>
      </c>
      <c r="CJ3846" s="2">
        <v>0</v>
      </c>
      <c r="CK3846" s="2">
        <v>0</v>
      </c>
      <c r="CL3846" s="2">
        <v>1</v>
      </c>
    </row>
    <row r="3847" spans="1:90" x14ac:dyDescent="0.25">
      <c r="A3847" t="s">
        <v>115</v>
      </c>
      <c r="B3847">
        <v>20411</v>
      </c>
      <c r="C3847" t="s">
        <v>139</v>
      </c>
      <c r="D3847">
        <v>1</v>
      </c>
      <c r="E3847">
        <v>8</v>
      </c>
      <c r="F3847">
        <v>920381</v>
      </c>
      <c r="G3847">
        <v>35920381</v>
      </c>
      <c r="H3847" t="s">
        <v>15415</v>
      </c>
      <c r="I3847">
        <v>536</v>
      </c>
      <c r="J3847" t="s">
        <v>139</v>
      </c>
      <c r="K3847" t="s">
        <v>1913</v>
      </c>
      <c r="L3847">
        <v>1</v>
      </c>
      <c r="M3847" t="s">
        <v>139</v>
      </c>
      <c r="N3847">
        <v>13635104</v>
      </c>
      <c r="O3847" t="s">
        <v>102</v>
      </c>
      <c r="P3847" t="s">
        <v>475</v>
      </c>
      <c r="Q3847">
        <v>1124</v>
      </c>
      <c r="R3847">
        <v>19</v>
      </c>
      <c r="S3847">
        <v>35613151</v>
      </c>
      <c r="T3847">
        <v>35616042</v>
      </c>
      <c r="U3847" t="s">
        <v>15416</v>
      </c>
      <c r="V3847">
        <v>1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69</v>
      </c>
      <c r="AE3847" s="2">
        <v>101</v>
      </c>
      <c r="AF3847" s="2">
        <v>74</v>
      </c>
      <c r="AG3847" s="2">
        <v>68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0</v>
      </c>
      <c r="AN3847" s="2">
        <v>0</v>
      </c>
      <c r="AO3847" s="2">
        <v>0</v>
      </c>
      <c r="AP3847" s="2">
        <v>0</v>
      </c>
      <c r="AQ3847" s="2">
        <v>0</v>
      </c>
      <c r="AR3847" s="2">
        <v>75</v>
      </c>
      <c r="AS3847" s="2">
        <v>0</v>
      </c>
      <c r="AT3847" s="2">
        <v>0</v>
      </c>
      <c r="AU3847" s="2">
        <v>0</v>
      </c>
      <c r="AV3847" s="2">
        <v>0</v>
      </c>
      <c r="AW3847" s="2">
        <v>0</v>
      </c>
      <c r="AX3847" s="2">
        <v>0</v>
      </c>
      <c r="AY3847" s="2">
        <v>0</v>
      </c>
      <c r="AZ3847" s="2">
        <v>0</v>
      </c>
      <c r="BA3847" s="2">
        <v>0</v>
      </c>
      <c r="BB3847" s="2">
        <v>0</v>
      </c>
      <c r="BC3847" s="2">
        <v>53</v>
      </c>
      <c r="BD3847" s="2">
        <v>0</v>
      </c>
      <c r="BE3847" s="2">
        <v>0</v>
      </c>
      <c r="BF3847" s="2">
        <v>0</v>
      </c>
      <c r="BG3847" s="2">
        <v>0</v>
      </c>
      <c r="BH3847" s="2">
        <v>0</v>
      </c>
      <c r="BI3847" s="2">
        <v>0</v>
      </c>
      <c r="BJ3847" s="2">
        <v>0</v>
      </c>
      <c r="BK3847" s="2">
        <v>0</v>
      </c>
      <c r="BL3847" s="2">
        <v>3</v>
      </c>
      <c r="BM3847" s="2">
        <v>4</v>
      </c>
      <c r="BN3847" s="2">
        <v>3</v>
      </c>
      <c r="BO3847" s="2">
        <v>3</v>
      </c>
      <c r="BP3847" s="2">
        <v>0</v>
      </c>
      <c r="BQ3847" s="2">
        <v>0</v>
      </c>
      <c r="BR3847" s="2">
        <v>0</v>
      </c>
      <c r="BS3847" s="2">
        <v>0</v>
      </c>
      <c r="BT3847" s="2">
        <v>0</v>
      </c>
      <c r="BU3847" s="2">
        <v>0</v>
      </c>
      <c r="BV3847" s="2">
        <v>0</v>
      </c>
      <c r="BW3847" s="2">
        <v>0</v>
      </c>
      <c r="BX3847" s="2">
        <v>0</v>
      </c>
      <c r="BY3847" s="2">
        <v>0</v>
      </c>
      <c r="BZ3847" s="2">
        <v>7</v>
      </c>
      <c r="CA3847" s="2">
        <v>0</v>
      </c>
      <c r="CB3847" s="2">
        <v>0</v>
      </c>
      <c r="CC3847" s="2">
        <v>0</v>
      </c>
      <c r="CD3847" s="2">
        <v>0</v>
      </c>
      <c r="CE3847" s="2">
        <v>0</v>
      </c>
      <c r="CF3847" s="2">
        <v>0</v>
      </c>
      <c r="CG3847" s="2">
        <v>0</v>
      </c>
      <c r="CH3847" s="2">
        <v>0</v>
      </c>
      <c r="CI3847" s="2">
        <v>0</v>
      </c>
      <c r="CJ3847" s="2">
        <v>0</v>
      </c>
      <c r="CK3847" s="2">
        <v>2</v>
      </c>
      <c r="CL3847" s="2">
        <v>0</v>
      </c>
    </row>
    <row r="3848" spans="1:90" x14ac:dyDescent="0.25">
      <c r="A3848" t="s">
        <v>115</v>
      </c>
      <c r="B3848">
        <v>20411</v>
      </c>
      <c r="C3848" t="s">
        <v>139</v>
      </c>
      <c r="D3848">
        <v>1</v>
      </c>
      <c r="E3848">
        <v>8</v>
      </c>
      <c r="F3848">
        <v>20060</v>
      </c>
      <c r="G3848">
        <v>35020060</v>
      </c>
      <c r="H3848" t="s">
        <v>10043</v>
      </c>
      <c r="I3848">
        <v>182</v>
      </c>
      <c r="J3848" t="s">
        <v>405</v>
      </c>
      <c r="K3848" t="s">
        <v>91</v>
      </c>
      <c r="L3848">
        <v>1</v>
      </c>
      <c r="M3848" t="s">
        <v>405</v>
      </c>
      <c r="N3848">
        <v>13600040</v>
      </c>
      <c r="O3848" t="s">
        <v>162</v>
      </c>
      <c r="P3848" t="s">
        <v>10044</v>
      </c>
      <c r="Q3848">
        <v>140</v>
      </c>
      <c r="R3848">
        <v>19</v>
      </c>
      <c r="S3848">
        <v>35411188</v>
      </c>
      <c r="T3848">
        <v>35441510</v>
      </c>
      <c r="U3848" t="s">
        <v>10045</v>
      </c>
      <c r="V3848">
        <v>1</v>
      </c>
      <c r="W3848" s="2">
        <v>0</v>
      </c>
      <c r="X3848" s="2">
        <v>0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139</v>
      </c>
      <c r="AE3848" s="2">
        <v>104</v>
      </c>
      <c r="AF3848" s="2">
        <v>162</v>
      </c>
      <c r="AG3848" s="2">
        <v>135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0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0</v>
      </c>
      <c r="AU3848" s="2">
        <v>242</v>
      </c>
      <c r="AV3848" s="2">
        <v>0</v>
      </c>
      <c r="AW3848" s="2">
        <v>0</v>
      </c>
      <c r="AX3848" s="2">
        <v>0</v>
      </c>
      <c r="AY3848" s="2">
        <v>0</v>
      </c>
      <c r="AZ3848" s="2">
        <v>0</v>
      </c>
      <c r="BA3848" s="2">
        <v>0</v>
      </c>
      <c r="BB3848" s="2">
        <v>0</v>
      </c>
      <c r="BC3848" s="2">
        <v>63</v>
      </c>
      <c r="BD3848" s="2">
        <v>0</v>
      </c>
      <c r="BE3848" s="2">
        <v>0</v>
      </c>
      <c r="BF3848" s="2">
        <v>0</v>
      </c>
      <c r="BG3848" s="2">
        <v>0</v>
      </c>
      <c r="BH3848" s="2">
        <v>0</v>
      </c>
      <c r="BI3848" s="2">
        <v>0</v>
      </c>
      <c r="BJ3848" s="2">
        <v>0</v>
      </c>
      <c r="BK3848" s="2">
        <v>0</v>
      </c>
      <c r="BL3848" s="2">
        <v>7</v>
      </c>
      <c r="BM3848" s="2">
        <v>4</v>
      </c>
      <c r="BN3848" s="2">
        <v>5</v>
      </c>
      <c r="BO3848" s="2">
        <v>4</v>
      </c>
      <c r="BP3848" s="2">
        <v>0</v>
      </c>
      <c r="BQ3848" s="2">
        <v>0</v>
      </c>
      <c r="BR3848" s="2">
        <v>0</v>
      </c>
      <c r="BS3848" s="2">
        <v>0</v>
      </c>
      <c r="BT3848" s="2">
        <v>0</v>
      </c>
      <c r="BU3848" s="2">
        <v>0</v>
      </c>
      <c r="BV3848" s="2">
        <v>0</v>
      </c>
      <c r="BW3848" s="2">
        <v>0</v>
      </c>
      <c r="BX3848" s="2">
        <v>0</v>
      </c>
      <c r="BY3848" s="2">
        <v>0</v>
      </c>
      <c r="BZ3848" s="2">
        <v>0</v>
      </c>
      <c r="CA3848" s="2">
        <v>0</v>
      </c>
      <c r="CB3848" s="2">
        <v>0</v>
      </c>
      <c r="CC3848" s="2">
        <v>9</v>
      </c>
      <c r="CD3848" s="2">
        <v>0</v>
      </c>
      <c r="CE3848" s="2">
        <v>0</v>
      </c>
      <c r="CF3848" s="2">
        <v>0</v>
      </c>
      <c r="CG3848" s="2">
        <v>0</v>
      </c>
      <c r="CH3848" s="2">
        <v>0</v>
      </c>
      <c r="CI3848" s="2">
        <v>0</v>
      </c>
      <c r="CJ3848" s="2">
        <v>0</v>
      </c>
      <c r="CK3848" s="2">
        <v>2</v>
      </c>
      <c r="CL3848" s="2">
        <v>0</v>
      </c>
    </row>
    <row r="3849" spans="1:90" x14ac:dyDescent="0.25">
      <c r="A3849" t="s">
        <v>115</v>
      </c>
      <c r="B3849">
        <v>20411</v>
      </c>
      <c r="C3849" t="s">
        <v>139</v>
      </c>
      <c r="D3849">
        <v>1</v>
      </c>
      <c r="E3849">
        <v>8</v>
      </c>
      <c r="F3849">
        <v>907911</v>
      </c>
      <c r="G3849">
        <v>35907911</v>
      </c>
      <c r="H3849" t="s">
        <v>18497</v>
      </c>
      <c r="I3849">
        <v>621</v>
      </c>
      <c r="J3849" t="s">
        <v>1992</v>
      </c>
      <c r="K3849" t="s">
        <v>5844</v>
      </c>
      <c r="L3849">
        <v>1</v>
      </c>
      <c r="M3849" t="s">
        <v>1992</v>
      </c>
      <c r="N3849">
        <v>13670000</v>
      </c>
      <c r="O3849" t="s">
        <v>92</v>
      </c>
      <c r="P3849" t="s">
        <v>5804</v>
      </c>
      <c r="Q3849" t="s">
        <v>127</v>
      </c>
      <c r="R3849">
        <v>19</v>
      </c>
      <c r="S3849">
        <v>35822604</v>
      </c>
      <c r="T3849">
        <v>35823423</v>
      </c>
      <c r="U3849" t="s">
        <v>18498</v>
      </c>
      <c r="V3849">
        <v>1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76</v>
      </c>
      <c r="AE3849" s="2">
        <v>52</v>
      </c>
      <c r="AF3849" s="2">
        <v>50</v>
      </c>
      <c r="AG3849" s="2">
        <v>66</v>
      </c>
      <c r="AH3849" s="2">
        <v>122</v>
      </c>
      <c r="AI3849" s="2">
        <v>63</v>
      </c>
      <c r="AJ3849" s="2">
        <v>82</v>
      </c>
      <c r="AK3849" s="2">
        <v>0</v>
      </c>
      <c r="AL3849" s="2">
        <v>0</v>
      </c>
      <c r="AM3849" s="2">
        <v>0</v>
      </c>
      <c r="AN3849" s="2">
        <v>0</v>
      </c>
      <c r="AO3849" s="2">
        <v>0</v>
      </c>
      <c r="AP3849" s="2">
        <v>0</v>
      </c>
      <c r="AQ3849" s="2">
        <v>0</v>
      </c>
      <c r="AR3849" s="2">
        <v>58</v>
      </c>
      <c r="AS3849" s="2">
        <v>0</v>
      </c>
      <c r="AT3849" s="2">
        <v>0</v>
      </c>
      <c r="AU3849" s="2">
        <v>106</v>
      </c>
      <c r="AV3849" s="2">
        <v>0</v>
      </c>
      <c r="AW3849" s="2">
        <v>0</v>
      </c>
      <c r="AX3849" s="2">
        <v>0</v>
      </c>
      <c r="AY3849" s="2">
        <v>0</v>
      </c>
      <c r="AZ3849" s="2">
        <v>0</v>
      </c>
      <c r="BA3849" s="2">
        <v>0</v>
      </c>
      <c r="BB3849" s="2">
        <v>0</v>
      </c>
      <c r="BC3849" s="2">
        <v>0</v>
      </c>
      <c r="BD3849" s="2">
        <v>0</v>
      </c>
      <c r="BE3849" s="2">
        <v>0</v>
      </c>
      <c r="BF3849" s="2">
        <v>0</v>
      </c>
      <c r="BG3849" s="2">
        <v>0</v>
      </c>
      <c r="BH3849" s="2">
        <v>0</v>
      </c>
      <c r="BI3849" s="2">
        <v>0</v>
      </c>
      <c r="BJ3849" s="2">
        <v>0</v>
      </c>
      <c r="BK3849" s="2">
        <v>0</v>
      </c>
      <c r="BL3849" s="2">
        <v>6</v>
      </c>
      <c r="BM3849" s="2">
        <v>2</v>
      </c>
      <c r="BN3849" s="2">
        <v>3</v>
      </c>
      <c r="BO3849" s="2">
        <v>4</v>
      </c>
      <c r="BP3849" s="2">
        <v>7</v>
      </c>
      <c r="BQ3849" s="2">
        <v>3</v>
      </c>
      <c r="BR3849" s="2">
        <v>3</v>
      </c>
      <c r="BS3849" s="2">
        <v>0</v>
      </c>
      <c r="BT3849" s="2">
        <v>0</v>
      </c>
      <c r="BU3849" s="2">
        <v>0</v>
      </c>
      <c r="BV3849" s="2">
        <v>0</v>
      </c>
      <c r="BW3849" s="2">
        <v>0</v>
      </c>
      <c r="BX3849" s="2">
        <v>0</v>
      </c>
      <c r="BY3849" s="2">
        <v>0</v>
      </c>
      <c r="BZ3849" s="2">
        <v>6</v>
      </c>
      <c r="CA3849" s="2">
        <v>0</v>
      </c>
      <c r="CB3849" s="2">
        <v>0</v>
      </c>
      <c r="CC3849" s="2">
        <v>3</v>
      </c>
      <c r="CD3849" s="2">
        <v>0</v>
      </c>
      <c r="CE3849" s="2">
        <v>0</v>
      </c>
      <c r="CF3849" s="2">
        <v>0</v>
      </c>
      <c r="CG3849" s="2">
        <v>0</v>
      </c>
      <c r="CH3849" s="2">
        <v>0</v>
      </c>
      <c r="CI3849" s="2">
        <v>0</v>
      </c>
      <c r="CJ3849" s="2">
        <v>0</v>
      </c>
      <c r="CK3849" s="2">
        <v>0</v>
      </c>
      <c r="CL3849" s="2">
        <v>0</v>
      </c>
    </row>
    <row r="3850" spans="1:90" x14ac:dyDescent="0.25">
      <c r="A3850" t="s">
        <v>115</v>
      </c>
      <c r="B3850">
        <v>20411</v>
      </c>
      <c r="C3850" t="s">
        <v>139</v>
      </c>
      <c r="D3850">
        <v>1</v>
      </c>
      <c r="E3850">
        <v>8</v>
      </c>
      <c r="F3850">
        <v>918866</v>
      </c>
      <c r="G3850">
        <v>35918866</v>
      </c>
      <c r="H3850" t="s">
        <v>17617</v>
      </c>
      <c r="I3850">
        <v>182</v>
      </c>
      <c r="J3850" t="s">
        <v>405</v>
      </c>
      <c r="K3850" t="s">
        <v>8986</v>
      </c>
      <c r="L3850">
        <v>1</v>
      </c>
      <c r="M3850" t="s">
        <v>405</v>
      </c>
      <c r="N3850">
        <v>13606423</v>
      </c>
      <c r="O3850" t="s">
        <v>92</v>
      </c>
      <c r="P3850" t="s">
        <v>17618</v>
      </c>
      <c r="Q3850" t="s">
        <v>127</v>
      </c>
      <c r="R3850">
        <v>19</v>
      </c>
      <c r="S3850">
        <v>35422143</v>
      </c>
      <c r="T3850">
        <v>35444853</v>
      </c>
      <c r="U3850" t="s">
        <v>17619</v>
      </c>
      <c r="V3850">
        <v>1</v>
      </c>
      <c r="W3850" s="2">
        <v>0</v>
      </c>
      <c r="X3850" s="2">
        <v>0</v>
      </c>
      <c r="Y3850" s="2">
        <v>0</v>
      </c>
      <c r="Z3850" s="2">
        <v>87</v>
      </c>
      <c r="AA3850" s="2">
        <v>103</v>
      </c>
      <c r="AB3850" s="2">
        <v>81</v>
      </c>
      <c r="AC3850" s="2">
        <v>103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0</v>
      </c>
      <c r="AU3850" s="2">
        <v>0</v>
      </c>
      <c r="AV3850" s="2">
        <v>0</v>
      </c>
      <c r="AW3850" s="2">
        <v>0</v>
      </c>
      <c r="AX3850" s="2">
        <v>0</v>
      </c>
      <c r="AY3850" s="2">
        <v>0</v>
      </c>
      <c r="AZ3850" s="2">
        <v>0</v>
      </c>
      <c r="BA3850" s="2">
        <v>0</v>
      </c>
      <c r="BB3850" s="2">
        <v>0</v>
      </c>
      <c r="BC3850" s="2">
        <v>43</v>
      </c>
      <c r="BD3850" s="2">
        <v>0</v>
      </c>
      <c r="BE3850" s="2">
        <v>0</v>
      </c>
      <c r="BF3850" s="2">
        <v>0</v>
      </c>
      <c r="BG3850" s="2">
        <v>0</v>
      </c>
      <c r="BH3850" s="2">
        <v>3</v>
      </c>
      <c r="BI3850" s="2">
        <v>5</v>
      </c>
      <c r="BJ3850" s="2">
        <v>3</v>
      </c>
      <c r="BK3850" s="2">
        <v>4</v>
      </c>
      <c r="BL3850" s="2">
        <v>0</v>
      </c>
      <c r="BM3850" s="2">
        <v>0</v>
      </c>
      <c r="BN3850" s="2">
        <v>0</v>
      </c>
      <c r="BO3850" s="2">
        <v>0</v>
      </c>
      <c r="BP3850" s="2">
        <v>0</v>
      </c>
      <c r="BQ3850" s="2">
        <v>0</v>
      </c>
      <c r="BR3850" s="2">
        <v>0</v>
      </c>
      <c r="BS3850" s="2">
        <v>0</v>
      </c>
      <c r="BT3850" s="2">
        <v>0</v>
      </c>
      <c r="BU3850" s="2">
        <v>0</v>
      </c>
      <c r="BV3850" s="2">
        <v>0</v>
      </c>
      <c r="BW3850" s="2">
        <v>0</v>
      </c>
      <c r="BX3850" s="2">
        <v>0</v>
      </c>
      <c r="BY3850" s="2">
        <v>0</v>
      </c>
      <c r="BZ3850" s="2">
        <v>0</v>
      </c>
      <c r="CA3850" s="2">
        <v>0</v>
      </c>
      <c r="CB3850" s="2">
        <v>0</v>
      </c>
      <c r="CC3850" s="2">
        <v>0</v>
      </c>
      <c r="CD3850" s="2">
        <v>0</v>
      </c>
      <c r="CE3850" s="2">
        <v>0</v>
      </c>
      <c r="CF3850" s="2">
        <v>0</v>
      </c>
      <c r="CG3850" s="2">
        <v>0</v>
      </c>
      <c r="CH3850" s="2">
        <v>0</v>
      </c>
      <c r="CI3850" s="2">
        <v>0</v>
      </c>
      <c r="CJ3850" s="2">
        <v>0</v>
      </c>
      <c r="CK3850" s="2">
        <v>2</v>
      </c>
      <c r="CL3850" s="2">
        <v>0</v>
      </c>
    </row>
    <row r="3851" spans="1:90" x14ac:dyDescent="0.25">
      <c r="A3851" t="s">
        <v>115</v>
      </c>
      <c r="B3851">
        <v>20411</v>
      </c>
      <c r="C3851" t="s">
        <v>139</v>
      </c>
      <c r="D3851">
        <v>1</v>
      </c>
      <c r="E3851">
        <v>8</v>
      </c>
      <c r="F3851">
        <v>21301</v>
      </c>
      <c r="G3851">
        <v>35021301</v>
      </c>
      <c r="H3851" t="s">
        <v>8923</v>
      </c>
      <c r="I3851">
        <v>169</v>
      </c>
      <c r="J3851" t="s">
        <v>8924</v>
      </c>
      <c r="K3851" t="s">
        <v>91</v>
      </c>
      <c r="L3851">
        <v>1</v>
      </c>
      <c r="M3851" t="s">
        <v>8924</v>
      </c>
      <c r="N3851">
        <v>13550000</v>
      </c>
      <c r="O3851" t="s">
        <v>102</v>
      </c>
      <c r="P3851" t="s">
        <v>3290</v>
      </c>
      <c r="Q3851">
        <v>315</v>
      </c>
      <c r="R3851">
        <v>19</v>
      </c>
      <c r="S3851">
        <v>35661311</v>
      </c>
      <c r="T3851">
        <v>35661448</v>
      </c>
      <c r="U3851" t="s">
        <v>8925</v>
      </c>
      <c r="V3851">
        <v>1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51</v>
      </c>
      <c r="AI3851" s="2">
        <v>37</v>
      </c>
      <c r="AJ3851" s="2">
        <v>57</v>
      </c>
      <c r="AK3851" s="2">
        <v>0</v>
      </c>
      <c r="AL3851" s="2">
        <v>0</v>
      </c>
      <c r="AM3851" s="2">
        <v>0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0</v>
      </c>
      <c r="AU3851" s="2">
        <v>27</v>
      </c>
      <c r="AV3851" s="2">
        <v>0</v>
      </c>
      <c r="AW3851" s="2">
        <v>0</v>
      </c>
      <c r="AX3851" s="2">
        <v>0</v>
      </c>
      <c r="AY3851" s="2">
        <v>0</v>
      </c>
      <c r="AZ3851" s="2">
        <v>0</v>
      </c>
      <c r="BA3851" s="2">
        <v>0</v>
      </c>
      <c r="BB3851" s="2">
        <v>0</v>
      </c>
      <c r="BC3851" s="2">
        <v>0</v>
      </c>
      <c r="BD3851" s="2">
        <v>0</v>
      </c>
      <c r="BE3851" s="2">
        <v>0</v>
      </c>
      <c r="BF3851" s="2">
        <v>0</v>
      </c>
      <c r="BG3851" s="2">
        <v>0</v>
      </c>
      <c r="BH3851" s="2">
        <v>0</v>
      </c>
      <c r="BI3851" s="2">
        <v>0</v>
      </c>
      <c r="BJ3851" s="2">
        <v>0</v>
      </c>
      <c r="BK3851" s="2">
        <v>0</v>
      </c>
      <c r="BL3851" s="2">
        <v>0</v>
      </c>
      <c r="BM3851" s="2">
        <v>0</v>
      </c>
      <c r="BN3851" s="2">
        <v>0</v>
      </c>
      <c r="BO3851" s="2">
        <v>0</v>
      </c>
      <c r="BP3851" s="2">
        <v>3</v>
      </c>
      <c r="BQ3851" s="2">
        <v>2</v>
      </c>
      <c r="BR3851" s="2">
        <v>3</v>
      </c>
      <c r="BS3851" s="2">
        <v>0</v>
      </c>
      <c r="BT3851" s="2">
        <v>0</v>
      </c>
      <c r="BU3851" s="2">
        <v>0</v>
      </c>
      <c r="BV3851" s="2">
        <v>0</v>
      </c>
      <c r="BW3851" s="2">
        <v>0</v>
      </c>
      <c r="BX3851" s="2">
        <v>0</v>
      </c>
      <c r="BY3851" s="2">
        <v>0</v>
      </c>
      <c r="BZ3851" s="2">
        <v>0</v>
      </c>
      <c r="CA3851" s="2">
        <v>0</v>
      </c>
      <c r="CB3851" s="2">
        <v>0</v>
      </c>
      <c r="CC3851" s="2">
        <v>3</v>
      </c>
      <c r="CD3851" s="2">
        <v>0</v>
      </c>
      <c r="CE3851" s="2">
        <v>0</v>
      </c>
      <c r="CF3851" s="2">
        <v>0</v>
      </c>
      <c r="CG3851" s="2">
        <v>0</v>
      </c>
      <c r="CH3851" s="2">
        <v>0</v>
      </c>
      <c r="CI3851" s="2">
        <v>0</v>
      </c>
      <c r="CJ3851" s="2">
        <v>0</v>
      </c>
      <c r="CK3851" s="2">
        <v>0</v>
      </c>
      <c r="CL3851" s="2">
        <v>0</v>
      </c>
    </row>
    <row r="3852" spans="1:90" x14ac:dyDescent="0.25">
      <c r="A3852" t="s">
        <v>115</v>
      </c>
      <c r="B3852">
        <v>20411</v>
      </c>
      <c r="C3852" t="s">
        <v>139</v>
      </c>
      <c r="D3852">
        <v>1</v>
      </c>
      <c r="E3852">
        <v>8</v>
      </c>
      <c r="F3852">
        <v>20023</v>
      </c>
      <c r="G3852">
        <v>35020023</v>
      </c>
      <c r="H3852" t="s">
        <v>4750</v>
      </c>
      <c r="I3852">
        <v>182</v>
      </c>
      <c r="J3852" t="s">
        <v>405</v>
      </c>
      <c r="K3852" t="s">
        <v>4751</v>
      </c>
      <c r="L3852">
        <v>1</v>
      </c>
      <c r="M3852" t="s">
        <v>405</v>
      </c>
      <c r="N3852">
        <v>13600970</v>
      </c>
      <c r="P3852" t="s">
        <v>4752</v>
      </c>
      <c r="Q3852">
        <v>15</v>
      </c>
      <c r="R3852">
        <v>19</v>
      </c>
      <c r="S3852">
        <v>35087707</v>
      </c>
      <c r="T3852">
        <v>35087708</v>
      </c>
      <c r="U3852" t="s">
        <v>4753</v>
      </c>
      <c r="V3852">
        <v>2</v>
      </c>
      <c r="W3852" s="2">
        <v>0</v>
      </c>
      <c r="X3852" s="2">
        <v>0</v>
      </c>
      <c r="Y3852" s="2">
        <v>21</v>
      </c>
      <c r="Z3852" s="2">
        <v>21</v>
      </c>
      <c r="AA3852" s="2">
        <v>32</v>
      </c>
      <c r="AB3852" s="2">
        <v>20</v>
      </c>
      <c r="AC3852" s="2">
        <v>24</v>
      </c>
      <c r="AD3852" s="2">
        <v>52</v>
      </c>
      <c r="AE3852" s="2">
        <v>47</v>
      </c>
      <c r="AF3852" s="2">
        <v>39</v>
      </c>
      <c r="AG3852" s="2">
        <v>55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0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0</v>
      </c>
      <c r="AU3852" s="2">
        <v>0</v>
      </c>
      <c r="AV3852" s="2">
        <v>0</v>
      </c>
      <c r="AW3852" s="2">
        <v>0</v>
      </c>
      <c r="AX3852" s="2">
        <v>0</v>
      </c>
      <c r="AY3852" s="2">
        <v>0</v>
      </c>
      <c r="AZ3852" s="2">
        <v>0</v>
      </c>
      <c r="BA3852" s="2">
        <v>0</v>
      </c>
      <c r="BB3852" s="2">
        <v>0</v>
      </c>
      <c r="BC3852" s="2">
        <v>0</v>
      </c>
      <c r="BD3852" s="2">
        <v>0</v>
      </c>
      <c r="BE3852" s="2">
        <v>0</v>
      </c>
      <c r="BF3852" s="2">
        <v>0</v>
      </c>
      <c r="BG3852" s="2">
        <v>1</v>
      </c>
      <c r="BH3852" s="2">
        <v>1</v>
      </c>
      <c r="BI3852" s="2">
        <v>1</v>
      </c>
      <c r="BJ3852" s="2">
        <v>1</v>
      </c>
      <c r="BK3852" s="2">
        <v>1</v>
      </c>
      <c r="BL3852" s="2">
        <v>2</v>
      </c>
      <c r="BM3852" s="2">
        <v>2</v>
      </c>
      <c r="BN3852" s="2">
        <v>2</v>
      </c>
      <c r="BO3852" s="2">
        <v>2</v>
      </c>
      <c r="BP3852" s="2">
        <v>0</v>
      </c>
      <c r="BQ3852" s="2">
        <v>0</v>
      </c>
      <c r="BR3852" s="2">
        <v>0</v>
      </c>
      <c r="BS3852" s="2">
        <v>0</v>
      </c>
      <c r="BT3852" s="2">
        <v>0</v>
      </c>
      <c r="BU3852" s="2">
        <v>0</v>
      </c>
      <c r="BV3852" s="2">
        <v>0</v>
      </c>
      <c r="BW3852" s="2">
        <v>0</v>
      </c>
      <c r="BX3852" s="2">
        <v>0</v>
      </c>
      <c r="BY3852" s="2">
        <v>0</v>
      </c>
      <c r="BZ3852" s="2">
        <v>0</v>
      </c>
      <c r="CA3852" s="2">
        <v>0</v>
      </c>
      <c r="CB3852" s="2">
        <v>0</v>
      </c>
      <c r="CC3852" s="2">
        <v>0</v>
      </c>
      <c r="CD3852" s="2">
        <v>0</v>
      </c>
      <c r="CE3852" s="2">
        <v>0</v>
      </c>
      <c r="CF3852" s="2">
        <v>0</v>
      </c>
      <c r="CG3852" s="2">
        <v>0</v>
      </c>
      <c r="CH3852" s="2">
        <v>0</v>
      </c>
      <c r="CI3852" s="2">
        <v>0</v>
      </c>
      <c r="CJ3852" s="2">
        <v>0</v>
      </c>
      <c r="CK3852" s="2">
        <v>0</v>
      </c>
      <c r="CL3852" s="2">
        <v>0</v>
      </c>
    </row>
    <row r="3853" spans="1:90" x14ac:dyDescent="0.25">
      <c r="A3853" t="s">
        <v>115</v>
      </c>
      <c r="B3853">
        <v>20411</v>
      </c>
      <c r="C3853" t="s">
        <v>139</v>
      </c>
      <c r="D3853">
        <v>1</v>
      </c>
      <c r="E3853">
        <v>8</v>
      </c>
      <c r="F3853">
        <v>47797</v>
      </c>
      <c r="G3853">
        <v>35047797</v>
      </c>
      <c r="H3853" t="s">
        <v>12235</v>
      </c>
      <c r="I3853">
        <v>415</v>
      </c>
      <c r="J3853" t="s">
        <v>272</v>
      </c>
      <c r="K3853" t="s">
        <v>12236</v>
      </c>
      <c r="L3853">
        <v>1</v>
      </c>
      <c r="M3853" t="s">
        <v>272</v>
      </c>
      <c r="N3853">
        <v>13617577</v>
      </c>
      <c r="O3853" t="s">
        <v>1791</v>
      </c>
      <c r="P3853" t="s">
        <v>12237</v>
      </c>
      <c r="Q3853">
        <v>98</v>
      </c>
      <c r="R3853">
        <v>19</v>
      </c>
      <c r="S3853">
        <v>35726135</v>
      </c>
      <c r="U3853" t="s">
        <v>12238</v>
      </c>
      <c r="V3853">
        <v>2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17</v>
      </c>
      <c r="AE3853" s="2">
        <v>19</v>
      </c>
      <c r="AF3853" s="2">
        <v>15</v>
      </c>
      <c r="AG3853" s="2">
        <v>14</v>
      </c>
      <c r="AH3853" s="2">
        <v>12</v>
      </c>
      <c r="AI3853" s="2">
        <v>10</v>
      </c>
      <c r="AJ3853" s="2">
        <v>31</v>
      </c>
      <c r="AK3853" s="2">
        <v>0</v>
      </c>
      <c r="AL3853" s="2">
        <v>0</v>
      </c>
      <c r="AM3853" s="2">
        <v>0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0</v>
      </c>
      <c r="AU3853" s="2">
        <v>0</v>
      </c>
      <c r="AV3853" s="2">
        <v>0</v>
      </c>
      <c r="AW3853" s="2">
        <v>0</v>
      </c>
      <c r="AX3853" s="2">
        <v>0</v>
      </c>
      <c r="AY3853" s="2">
        <v>0</v>
      </c>
      <c r="AZ3853" s="2">
        <v>0</v>
      </c>
      <c r="BA3853" s="2">
        <v>0</v>
      </c>
      <c r="BB3853" s="2">
        <v>0</v>
      </c>
      <c r="BC3853" s="2">
        <v>0</v>
      </c>
      <c r="BD3853" s="2">
        <v>0</v>
      </c>
      <c r="BE3853" s="2">
        <v>0</v>
      </c>
      <c r="BF3853" s="2">
        <v>0</v>
      </c>
      <c r="BG3853" s="2">
        <v>0</v>
      </c>
      <c r="BH3853" s="2">
        <v>0</v>
      </c>
      <c r="BI3853" s="2">
        <v>0</v>
      </c>
      <c r="BJ3853" s="2">
        <v>0</v>
      </c>
      <c r="BK3853" s="2">
        <v>0</v>
      </c>
      <c r="BL3853" s="2">
        <v>1</v>
      </c>
      <c r="BM3853" s="2">
        <v>2</v>
      </c>
      <c r="BN3853" s="2">
        <v>1</v>
      </c>
      <c r="BO3853" s="2">
        <v>1</v>
      </c>
      <c r="BP3853" s="2">
        <v>1</v>
      </c>
      <c r="BQ3853" s="2">
        <v>1</v>
      </c>
      <c r="BR3853" s="2">
        <v>1</v>
      </c>
      <c r="BS3853" s="2">
        <v>0</v>
      </c>
      <c r="BT3853" s="2">
        <v>0</v>
      </c>
      <c r="BU3853" s="2">
        <v>0</v>
      </c>
      <c r="BV3853" s="2">
        <v>0</v>
      </c>
      <c r="BW3853" s="2">
        <v>0</v>
      </c>
      <c r="BX3853" s="2">
        <v>0</v>
      </c>
      <c r="BY3853" s="2">
        <v>0</v>
      </c>
      <c r="BZ3853" s="2">
        <v>0</v>
      </c>
      <c r="CA3853" s="2">
        <v>0</v>
      </c>
      <c r="CB3853" s="2">
        <v>0</v>
      </c>
      <c r="CC3853" s="2">
        <v>0</v>
      </c>
      <c r="CD3853" s="2">
        <v>0</v>
      </c>
      <c r="CE3853" s="2">
        <v>0</v>
      </c>
      <c r="CF3853" s="2">
        <v>0</v>
      </c>
      <c r="CG3853" s="2">
        <v>0</v>
      </c>
      <c r="CH3853" s="2">
        <v>0</v>
      </c>
      <c r="CI3853" s="2">
        <v>0</v>
      </c>
      <c r="CJ3853" s="2">
        <v>0</v>
      </c>
      <c r="CK3853" s="2">
        <v>0</v>
      </c>
      <c r="CL3853" s="2">
        <v>0</v>
      </c>
    </row>
    <row r="3854" spans="1:90" x14ac:dyDescent="0.25">
      <c r="A3854" t="s">
        <v>115</v>
      </c>
      <c r="B3854">
        <v>20411</v>
      </c>
      <c r="C3854" t="s">
        <v>139</v>
      </c>
      <c r="D3854">
        <v>1</v>
      </c>
      <c r="E3854">
        <v>8</v>
      </c>
      <c r="F3854">
        <v>901064</v>
      </c>
      <c r="G3854">
        <v>35901064</v>
      </c>
      <c r="H3854" t="s">
        <v>8985</v>
      </c>
      <c r="I3854">
        <v>182</v>
      </c>
      <c r="J3854" t="s">
        <v>405</v>
      </c>
      <c r="K3854" t="s">
        <v>8986</v>
      </c>
      <c r="L3854">
        <v>1</v>
      </c>
      <c r="M3854" t="s">
        <v>405</v>
      </c>
      <c r="N3854">
        <v>13606410</v>
      </c>
      <c r="O3854" t="s">
        <v>92</v>
      </c>
      <c r="P3854" t="s">
        <v>8987</v>
      </c>
      <c r="Q3854" t="s">
        <v>127</v>
      </c>
      <c r="R3854">
        <v>19</v>
      </c>
      <c r="S3854">
        <v>35422767</v>
      </c>
      <c r="T3854">
        <v>35441799</v>
      </c>
      <c r="U3854" t="s">
        <v>8988</v>
      </c>
      <c r="V3854">
        <v>1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161</v>
      </c>
      <c r="AE3854" s="2">
        <v>170</v>
      </c>
      <c r="AF3854" s="2">
        <v>132</v>
      </c>
      <c r="AG3854" s="2">
        <v>140</v>
      </c>
      <c r="AH3854" s="2">
        <v>281</v>
      </c>
      <c r="AI3854" s="2">
        <v>218</v>
      </c>
      <c r="AJ3854" s="2">
        <v>223</v>
      </c>
      <c r="AK3854" s="2">
        <v>0</v>
      </c>
      <c r="AL3854" s="2">
        <v>0</v>
      </c>
      <c r="AM3854" s="2">
        <v>0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0</v>
      </c>
      <c r="AU3854" s="2">
        <v>0</v>
      </c>
      <c r="AV3854" s="2">
        <v>0</v>
      </c>
      <c r="AW3854" s="2">
        <v>0</v>
      </c>
      <c r="AX3854" s="2">
        <v>0</v>
      </c>
      <c r="AY3854" s="2">
        <v>0</v>
      </c>
      <c r="AZ3854" s="2">
        <v>0</v>
      </c>
      <c r="BA3854" s="2">
        <v>0</v>
      </c>
      <c r="BB3854" s="2">
        <v>0</v>
      </c>
      <c r="BC3854" s="2">
        <v>0</v>
      </c>
      <c r="BD3854" s="2">
        <v>0</v>
      </c>
      <c r="BE3854" s="2">
        <v>0</v>
      </c>
      <c r="BF3854" s="2">
        <v>0</v>
      </c>
      <c r="BG3854" s="2">
        <v>0</v>
      </c>
      <c r="BH3854" s="2">
        <v>0</v>
      </c>
      <c r="BI3854" s="2">
        <v>0</v>
      </c>
      <c r="BJ3854" s="2">
        <v>0</v>
      </c>
      <c r="BK3854" s="2">
        <v>0</v>
      </c>
      <c r="BL3854" s="2">
        <v>8</v>
      </c>
      <c r="BM3854" s="2">
        <v>6</v>
      </c>
      <c r="BN3854" s="2">
        <v>6</v>
      </c>
      <c r="BO3854" s="2">
        <v>7</v>
      </c>
      <c r="BP3854" s="2">
        <v>12</v>
      </c>
      <c r="BQ3854" s="2">
        <v>8</v>
      </c>
      <c r="BR3854" s="2">
        <v>8</v>
      </c>
      <c r="BS3854" s="2">
        <v>0</v>
      </c>
      <c r="BT3854" s="2">
        <v>0</v>
      </c>
      <c r="BU3854" s="2">
        <v>0</v>
      </c>
      <c r="BV3854" s="2">
        <v>0</v>
      </c>
      <c r="BW3854" s="2">
        <v>0</v>
      </c>
      <c r="BX3854" s="2">
        <v>0</v>
      </c>
      <c r="BY3854" s="2">
        <v>0</v>
      </c>
      <c r="BZ3854" s="2">
        <v>0</v>
      </c>
      <c r="CA3854" s="2">
        <v>0</v>
      </c>
      <c r="CB3854" s="2">
        <v>0</v>
      </c>
      <c r="CC3854" s="2">
        <v>0</v>
      </c>
      <c r="CD3854" s="2">
        <v>0</v>
      </c>
      <c r="CE3854" s="2">
        <v>0</v>
      </c>
      <c r="CF3854" s="2">
        <v>0</v>
      </c>
      <c r="CG3854" s="2">
        <v>0</v>
      </c>
      <c r="CH3854" s="2">
        <v>0</v>
      </c>
      <c r="CI3854" s="2">
        <v>0</v>
      </c>
      <c r="CJ3854" s="2">
        <v>0</v>
      </c>
      <c r="CK3854" s="2">
        <v>0</v>
      </c>
      <c r="CL3854" s="2">
        <v>0</v>
      </c>
    </row>
    <row r="3855" spans="1:90" x14ac:dyDescent="0.25">
      <c r="A3855" t="s">
        <v>115</v>
      </c>
      <c r="B3855">
        <v>20411</v>
      </c>
      <c r="C3855" t="s">
        <v>139</v>
      </c>
      <c r="D3855">
        <v>1</v>
      </c>
      <c r="E3855">
        <v>8</v>
      </c>
      <c r="F3855">
        <v>20072</v>
      </c>
      <c r="G3855">
        <v>35020072</v>
      </c>
      <c r="H3855" t="s">
        <v>18867</v>
      </c>
      <c r="I3855">
        <v>182</v>
      </c>
      <c r="J3855" t="s">
        <v>405</v>
      </c>
      <c r="K3855" t="s">
        <v>91</v>
      </c>
      <c r="L3855">
        <v>1</v>
      </c>
      <c r="M3855" t="s">
        <v>405</v>
      </c>
      <c r="N3855">
        <v>13600060</v>
      </c>
      <c r="O3855" t="s">
        <v>92</v>
      </c>
      <c r="P3855" t="s">
        <v>18868</v>
      </c>
      <c r="Q3855">
        <v>32</v>
      </c>
      <c r="R3855">
        <v>19</v>
      </c>
      <c r="S3855">
        <v>35411877</v>
      </c>
      <c r="T3855">
        <v>35441711</v>
      </c>
      <c r="U3855" t="s">
        <v>18869</v>
      </c>
      <c r="V3855">
        <v>1</v>
      </c>
      <c r="W3855" s="2">
        <v>0</v>
      </c>
      <c r="X3855" s="2">
        <v>0</v>
      </c>
      <c r="Y3855" s="2">
        <v>104</v>
      </c>
      <c r="Z3855" s="2">
        <v>79</v>
      </c>
      <c r="AA3855" s="2">
        <v>87</v>
      </c>
      <c r="AB3855" s="2">
        <v>81</v>
      </c>
      <c r="AC3855" s="2">
        <v>86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0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0</v>
      </c>
      <c r="AU3855" s="2">
        <v>0</v>
      </c>
      <c r="AV3855" s="2">
        <v>0</v>
      </c>
      <c r="AW3855" s="2">
        <v>0</v>
      </c>
      <c r="AX3855" s="2">
        <v>0</v>
      </c>
      <c r="AY3855" s="2">
        <v>0</v>
      </c>
      <c r="AZ3855" s="2">
        <v>0</v>
      </c>
      <c r="BA3855" s="2">
        <v>0</v>
      </c>
      <c r="BB3855" s="2">
        <v>0</v>
      </c>
      <c r="BC3855" s="2">
        <v>0</v>
      </c>
      <c r="BD3855" s="2">
        <v>12</v>
      </c>
      <c r="BE3855" s="2">
        <v>0</v>
      </c>
      <c r="BF3855" s="2">
        <v>0</v>
      </c>
      <c r="BG3855" s="2">
        <v>5</v>
      </c>
      <c r="BH3855" s="2">
        <v>3</v>
      </c>
      <c r="BI3855" s="2">
        <v>4</v>
      </c>
      <c r="BJ3855" s="2">
        <v>4</v>
      </c>
      <c r="BK3855" s="2">
        <v>4</v>
      </c>
      <c r="BL3855" s="2">
        <v>0</v>
      </c>
      <c r="BM3855" s="2">
        <v>0</v>
      </c>
      <c r="BN3855" s="2">
        <v>0</v>
      </c>
      <c r="BO3855" s="2">
        <v>0</v>
      </c>
      <c r="BP3855" s="2">
        <v>0</v>
      </c>
      <c r="BQ3855" s="2">
        <v>0</v>
      </c>
      <c r="BR3855" s="2">
        <v>0</v>
      </c>
      <c r="BS3855" s="2">
        <v>0</v>
      </c>
      <c r="BT3855" s="2">
        <v>0</v>
      </c>
      <c r="BU3855" s="2">
        <v>0</v>
      </c>
      <c r="BV3855" s="2">
        <v>0</v>
      </c>
      <c r="BW3855" s="2">
        <v>0</v>
      </c>
      <c r="BX3855" s="2">
        <v>0</v>
      </c>
      <c r="BY3855" s="2">
        <v>0</v>
      </c>
      <c r="BZ3855" s="2">
        <v>0</v>
      </c>
      <c r="CA3855" s="2">
        <v>0</v>
      </c>
      <c r="CB3855" s="2">
        <v>0</v>
      </c>
      <c r="CC3855" s="2">
        <v>0</v>
      </c>
      <c r="CD3855" s="2">
        <v>0</v>
      </c>
      <c r="CE3855" s="2">
        <v>0</v>
      </c>
      <c r="CF3855" s="2">
        <v>0</v>
      </c>
      <c r="CG3855" s="2">
        <v>0</v>
      </c>
      <c r="CH3855" s="2">
        <v>0</v>
      </c>
      <c r="CI3855" s="2">
        <v>0</v>
      </c>
      <c r="CJ3855" s="2">
        <v>0</v>
      </c>
      <c r="CK3855" s="2">
        <v>0</v>
      </c>
      <c r="CL3855" s="2">
        <v>3</v>
      </c>
    </row>
    <row r="3856" spans="1:90" x14ac:dyDescent="0.25">
      <c r="A3856" t="s">
        <v>115</v>
      </c>
      <c r="B3856">
        <v>20411</v>
      </c>
      <c r="C3856" t="s">
        <v>139</v>
      </c>
      <c r="D3856">
        <v>1</v>
      </c>
      <c r="E3856">
        <v>8</v>
      </c>
      <c r="F3856">
        <v>21519</v>
      </c>
      <c r="G3856">
        <v>35021519</v>
      </c>
      <c r="H3856" t="s">
        <v>2344</v>
      </c>
      <c r="I3856">
        <v>611</v>
      </c>
      <c r="J3856" t="s">
        <v>2345</v>
      </c>
      <c r="K3856" t="s">
        <v>91</v>
      </c>
      <c r="L3856">
        <v>1</v>
      </c>
      <c r="M3856" t="s">
        <v>2345</v>
      </c>
      <c r="N3856">
        <v>13650000</v>
      </c>
      <c r="P3856" t="s">
        <v>510</v>
      </c>
      <c r="Q3856">
        <v>318</v>
      </c>
      <c r="R3856">
        <v>19</v>
      </c>
      <c r="S3856">
        <v>36721302</v>
      </c>
      <c r="T3856">
        <v>36721352</v>
      </c>
      <c r="U3856" t="s">
        <v>2346</v>
      </c>
      <c r="V3856">
        <v>1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69</v>
      </c>
      <c r="AE3856" s="2">
        <v>47</v>
      </c>
      <c r="AF3856" s="2">
        <v>47</v>
      </c>
      <c r="AG3856" s="2">
        <v>54</v>
      </c>
      <c r="AH3856" s="2">
        <v>150</v>
      </c>
      <c r="AI3856" s="2">
        <v>170</v>
      </c>
      <c r="AJ3856" s="2">
        <v>174</v>
      </c>
      <c r="AK3856" s="2">
        <v>0</v>
      </c>
      <c r="AL3856" s="2">
        <v>0</v>
      </c>
      <c r="AM3856" s="2">
        <v>0</v>
      </c>
      <c r="AN3856" s="2">
        <v>0</v>
      </c>
      <c r="AO3856" s="2">
        <v>0</v>
      </c>
      <c r="AP3856" s="2">
        <v>0</v>
      </c>
      <c r="AQ3856" s="2">
        <v>0</v>
      </c>
      <c r="AR3856" s="2">
        <v>76</v>
      </c>
      <c r="AS3856" s="2">
        <v>0</v>
      </c>
      <c r="AT3856" s="2">
        <v>0</v>
      </c>
      <c r="AU3856" s="2">
        <v>145</v>
      </c>
      <c r="AV3856" s="2">
        <v>0</v>
      </c>
      <c r="AW3856" s="2">
        <v>0</v>
      </c>
      <c r="AX3856" s="2">
        <v>0</v>
      </c>
      <c r="AY3856" s="2">
        <v>0</v>
      </c>
      <c r="AZ3856" s="2">
        <v>0</v>
      </c>
      <c r="BA3856" s="2">
        <v>0</v>
      </c>
      <c r="BB3856" s="2">
        <v>0</v>
      </c>
      <c r="BC3856" s="2">
        <v>0</v>
      </c>
      <c r="BD3856" s="2">
        <v>0</v>
      </c>
      <c r="BE3856" s="2">
        <v>0</v>
      </c>
      <c r="BF3856" s="2">
        <v>0</v>
      </c>
      <c r="BG3856" s="2">
        <v>0</v>
      </c>
      <c r="BH3856" s="2">
        <v>0</v>
      </c>
      <c r="BI3856" s="2">
        <v>0</v>
      </c>
      <c r="BJ3856" s="2">
        <v>0</v>
      </c>
      <c r="BK3856" s="2">
        <v>0</v>
      </c>
      <c r="BL3856" s="2">
        <v>4</v>
      </c>
      <c r="BM3856" s="2">
        <v>2</v>
      </c>
      <c r="BN3856" s="2">
        <v>2</v>
      </c>
      <c r="BO3856" s="2">
        <v>2</v>
      </c>
      <c r="BP3856" s="2">
        <v>5</v>
      </c>
      <c r="BQ3856" s="2">
        <v>5</v>
      </c>
      <c r="BR3856" s="2">
        <v>5</v>
      </c>
      <c r="BS3856" s="2">
        <v>0</v>
      </c>
      <c r="BT3856" s="2">
        <v>0</v>
      </c>
      <c r="BU3856" s="2">
        <v>0</v>
      </c>
      <c r="BV3856" s="2">
        <v>0</v>
      </c>
      <c r="BW3856" s="2">
        <v>0</v>
      </c>
      <c r="BX3856" s="2">
        <v>0</v>
      </c>
      <c r="BY3856" s="2">
        <v>0</v>
      </c>
      <c r="BZ3856" s="2">
        <v>5</v>
      </c>
      <c r="CA3856" s="2">
        <v>0</v>
      </c>
      <c r="CB3856" s="2">
        <v>0</v>
      </c>
      <c r="CC3856" s="2">
        <v>5</v>
      </c>
      <c r="CD3856" s="2">
        <v>0</v>
      </c>
      <c r="CE3856" s="2">
        <v>0</v>
      </c>
      <c r="CF3856" s="2">
        <v>0</v>
      </c>
      <c r="CG3856" s="2">
        <v>0</v>
      </c>
      <c r="CH3856" s="2">
        <v>0</v>
      </c>
      <c r="CI3856" s="2">
        <v>0</v>
      </c>
      <c r="CJ3856" s="2">
        <v>0</v>
      </c>
      <c r="CK3856" s="2">
        <v>0</v>
      </c>
      <c r="CL3856" s="2">
        <v>0</v>
      </c>
    </row>
    <row r="3857" spans="1:90" x14ac:dyDescent="0.25">
      <c r="A3857" t="s">
        <v>115</v>
      </c>
      <c r="B3857">
        <v>20411</v>
      </c>
      <c r="C3857" t="s">
        <v>139</v>
      </c>
      <c r="D3857">
        <v>1</v>
      </c>
      <c r="E3857">
        <v>8</v>
      </c>
      <c r="F3857">
        <v>20084</v>
      </c>
      <c r="G3857">
        <v>35020084</v>
      </c>
      <c r="H3857" t="s">
        <v>13773</v>
      </c>
      <c r="I3857">
        <v>182</v>
      </c>
      <c r="J3857" t="s">
        <v>405</v>
      </c>
      <c r="K3857" t="s">
        <v>8833</v>
      </c>
      <c r="L3857">
        <v>1</v>
      </c>
      <c r="M3857" t="s">
        <v>405</v>
      </c>
      <c r="N3857">
        <v>13607035</v>
      </c>
      <c r="O3857" t="s">
        <v>162</v>
      </c>
      <c r="P3857" t="s">
        <v>13774</v>
      </c>
      <c r="Q3857" t="s">
        <v>127</v>
      </c>
      <c r="R3857">
        <v>19</v>
      </c>
      <c r="S3857">
        <v>35411911</v>
      </c>
      <c r="T3857">
        <v>35412592</v>
      </c>
      <c r="U3857" t="s">
        <v>13775</v>
      </c>
      <c r="V3857">
        <v>1</v>
      </c>
      <c r="W3857" s="2">
        <v>0</v>
      </c>
      <c r="X3857" s="2">
        <v>0</v>
      </c>
      <c r="Y3857" s="2">
        <v>118</v>
      </c>
      <c r="Z3857" s="2">
        <v>118</v>
      </c>
      <c r="AA3857" s="2">
        <v>116</v>
      </c>
      <c r="AB3857" s="2">
        <v>114</v>
      </c>
      <c r="AC3857" s="2">
        <v>102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0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0</v>
      </c>
      <c r="AU3857" s="2">
        <v>0</v>
      </c>
      <c r="AV3857" s="2">
        <v>0</v>
      </c>
      <c r="AW3857" s="2">
        <v>0</v>
      </c>
      <c r="AX3857" s="2">
        <v>0</v>
      </c>
      <c r="AY3857" s="2">
        <v>0</v>
      </c>
      <c r="AZ3857" s="2">
        <v>0</v>
      </c>
      <c r="BA3857" s="2">
        <v>0</v>
      </c>
      <c r="BB3857" s="2">
        <v>0</v>
      </c>
      <c r="BC3857" s="2">
        <v>0</v>
      </c>
      <c r="BD3857" s="2">
        <v>25</v>
      </c>
      <c r="BE3857" s="2">
        <v>0</v>
      </c>
      <c r="BF3857" s="2">
        <v>0</v>
      </c>
      <c r="BG3857" s="2">
        <v>5</v>
      </c>
      <c r="BH3857" s="2">
        <v>6</v>
      </c>
      <c r="BI3857" s="2">
        <v>8</v>
      </c>
      <c r="BJ3857" s="2">
        <v>6</v>
      </c>
      <c r="BK3857" s="2">
        <v>8</v>
      </c>
      <c r="BL3857" s="2">
        <v>0</v>
      </c>
      <c r="BM3857" s="2">
        <v>0</v>
      </c>
      <c r="BN3857" s="2">
        <v>0</v>
      </c>
      <c r="BO3857" s="2">
        <v>0</v>
      </c>
      <c r="BP3857" s="2">
        <v>0</v>
      </c>
      <c r="BQ3857" s="2">
        <v>0</v>
      </c>
      <c r="BR3857" s="2">
        <v>0</v>
      </c>
      <c r="BS3857" s="2">
        <v>0</v>
      </c>
      <c r="BT3857" s="2">
        <v>0</v>
      </c>
      <c r="BU3857" s="2">
        <v>0</v>
      </c>
      <c r="BV3857" s="2">
        <v>0</v>
      </c>
      <c r="BW3857" s="2">
        <v>0</v>
      </c>
      <c r="BX3857" s="2">
        <v>0</v>
      </c>
      <c r="BY3857" s="2">
        <v>0</v>
      </c>
      <c r="BZ3857" s="2">
        <v>0</v>
      </c>
      <c r="CA3857" s="2">
        <v>0</v>
      </c>
      <c r="CB3857" s="2">
        <v>0</v>
      </c>
      <c r="CC3857" s="2">
        <v>0</v>
      </c>
      <c r="CD3857" s="2">
        <v>0</v>
      </c>
      <c r="CE3857" s="2">
        <v>0</v>
      </c>
      <c r="CF3857" s="2">
        <v>0</v>
      </c>
      <c r="CG3857" s="2">
        <v>0</v>
      </c>
      <c r="CH3857" s="2">
        <v>0</v>
      </c>
      <c r="CI3857" s="2">
        <v>0</v>
      </c>
      <c r="CJ3857" s="2">
        <v>0</v>
      </c>
      <c r="CK3857" s="2">
        <v>0</v>
      </c>
      <c r="CL3857" s="2">
        <v>6</v>
      </c>
    </row>
    <row r="3858" spans="1:90" x14ac:dyDescent="0.25">
      <c r="A3858" t="s">
        <v>115</v>
      </c>
      <c r="B3858">
        <v>20411</v>
      </c>
      <c r="C3858" t="s">
        <v>139</v>
      </c>
      <c r="D3858">
        <v>1</v>
      </c>
      <c r="E3858">
        <v>8</v>
      </c>
      <c r="F3858">
        <v>21350</v>
      </c>
      <c r="G3858">
        <v>35021350</v>
      </c>
      <c r="H3858" t="s">
        <v>4480</v>
      </c>
      <c r="I3858">
        <v>610</v>
      </c>
      <c r="J3858" t="s">
        <v>2206</v>
      </c>
      <c r="K3858" t="s">
        <v>91</v>
      </c>
      <c r="L3858">
        <v>1</v>
      </c>
      <c r="M3858" t="s">
        <v>2206</v>
      </c>
      <c r="N3858">
        <v>13625000</v>
      </c>
      <c r="O3858" t="s">
        <v>92</v>
      </c>
      <c r="P3858" t="s">
        <v>4481</v>
      </c>
      <c r="Q3858">
        <v>1014</v>
      </c>
      <c r="R3858">
        <v>19</v>
      </c>
      <c r="S3858">
        <v>35671308</v>
      </c>
      <c r="T3858">
        <v>35671375</v>
      </c>
      <c r="U3858" t="s">
        <v>4482</v>
      </c>
      <c r="V3858">
        <v>1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42</v>
      </c>
      <c r="AE3858" s="2">
        <v>52</v>
      </c>
      <c r="AF3858" s="2">
        <v>49</v>
      </c>
      <c r="AG3858" s="2">
        <v>51</v>
      </c>
      <c r="AH3858" s="2">
        <v>50</v>
      </c>
      <c r="AI3858" s="2">
        <v>55</v>
      </c>
      <c r="AJ3858" s="2">
        <v>59</v>
      </c>
      <c r="AK3858" s="2">
        <v>0</v>
      </c>
      <c r="AL3858" s="2">
        <v>0</v>
      </c>
      <c r="AM3858" s="2">
        <v>0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0</v>
      </c>
      <c r="AU3858" s="2">
        <v>0</v>
      </c>
      <c r="AV3858" s="2">
        <v>0</v>
      </c>
      <c r="AW3858" s="2">
        <v>0</v>
      </c>
      <c r="AX3858" s="2">
        <v>0</v>
      </c>
      <c r="AY3858" s="2">
        <v>0</v>
      </c>
      <c r="AZ3858" s="2">
        <v>0</v>
      </c>
      <c r="BA3858" s="2">
        <v>0</v>
      </c>
      <c r="BB3858" s="2">
        <v>0</v>
      </c>
      <c r="BC3858" s="2">
        <v>25</v>
      </c>
      <c r="BD3858" s="2">
        <v>0</v>
      </c>
      <c r="BE3858" s="2">
        <v>0</v>
      </c>
      <c r="BF3858" s="2">
        <v>0</v>
      </c>
      <c r="BG3858" s="2">
        <v>0</v>
      </c>
      <c r="BH3858" s="2">
        <v>0</v>
      </c>
      <c r="BI3858" s="2">
        <v>0</v>
      </c>
      <c r="BJ3858" s="2">
        <v>0</v>
      </c>
      <c r="BK3858" s="2">
        <v>0</v>
      </c>
      <c r="BL3858" s="2">
        <v>4</v>
      </c>
      <c r="BM3858" s="2">
        <v>2</v>
      </c>
      <c r="BN3858" s="2">
        <v>2</v>
      </c>
      <c r="BO3858" s="2">
        <v>2</v>
      </c>
      <c r="BP3858" s="2">
        <v>2</v>
      </c>
      <c r="BQ3858" s="2">
        <v>2</v>
      </c>
      <c r="BR3858" s="2">
        <v>2</v>
      </c>
      <c r="BS3858" s="2">
        <v>0</v>
      </c>
      <c r="BT3858" s="2">
        <v>0</v>
      </c>
      <c r="BU3858" s="2">
        <v>0</v>
      </c>
      <c r="BV3858" s="2">
        <v>0</v>
      </c>
      <c r="BW3858" s="2">
        <v>0</v>
      </c>
      <c r="BX3858" s="2">
        <v>0</v>
      </c>
      <c r="BY3858" s="2">
        <v>0</v>
      </c>
      <c r="BZ3858" s="2">
        <v>0</v>
      </c>
      <c r="CA3858" s="2">
        <v>0</v>
      </c>
      <c r="CB3858" s="2">
        <v>0</v>
      </c>
      <c r="CC3858" s="2">
        <v>0</v>
      </c>
      <c r="CD3858" s="2">
        <v>0</v>
      </c>
      <c r="CE3858" s="2">
        <v>0</v>
      </c>
      <c r="CF3858" s="2">
        <v>0</v>
      </c>
      <c r="CG3858" s="2">
        <v>0</v>
      </c>
      <c r="CH3858" s="2">
        <v>0</v>
      </c>
      <c r="CI3858" s="2">
        <v>0</v>
      </c>
      <c r="CJ3858" s="2">
        <v>0</v>
      </c>
      <c r="CK3858" s="2">
        <v>1</v>
      </c>
      <c r="CL3858" s="2">
        <v>0</v>
      </c>
    </row>
    <row r="3859" spans="1:90" x14ac:dyDescent="0.25">
      <c r="A3859" t="s">
        <v>115</v>
      </c>
      <c r="B3859">
        <v>20411</v>
      </c>
      <c r="C3859" t="s">
        <v>139</v>
      </c>
      <c r="D3859">
        <v>1</v>
      </c>
      <c r="E3859">
        <v>8</v>
      </c>
      <c r="F3859">
        <v>21477</v>
      </c>
      <c r="G3859">
        <v>35021477</v>
      </c>
      <c r="H3859" t="s">
        <v>7782</v>
      </c>
      <c r="I3859">
        <v>536</v>
      </c>
      <c r="J3859" t="s">
        <v>139</v>
      </c>
      <c r="K3859" t="s">
        <v>91</v>
      </c>
      <c r="L3859">
        <v>1</v>
      </c>
      <c r="M3859" t="s">
        <v>139</v>
      </c>
      <c r="N3859">
        <v>13631030</v>
      </c>
      <c r="O3859" t="s">
        <v>92</v>
      </c>
      <c r="P3859" t="s">
        <v>7783</v>
      </c>
      <c r="Q3859">
        <v>2077</v>
      </c>
      <c r="R3859">
        <v>19</v>
      </c>
      <c r="S3859">
        <v>35613312</v>
      </c>
      <c r="T3859">
        <v>35613823</v>
      </c>
      <c r="U3859" t="s">
        <v>7784</v>
      </c>
      <c r="V3859">
        <v>1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60</v>
      </c>
      <c r="AE3859" s="2">
        <v>115</v>
      </c>
      <c r="AF3859" s="2">
        <v>114</v>
      </c>
      <c r="AG3859" s="2">
        <v>84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>
        <v>0</v>
      </c>
      <c r="AR3859" s="2">
        <v>52</v>
      </c>
      <c r="AS3859" s="2">
        <v>0</v>
      </c>
      <c r="AT3859" s="2">
        <v>0</v>
      </c>
      <c r="AU3859" s="2">
        <v>165</v>
      </c>
      <c r="AV3859" s="2">
        <v>0</v>
      </c>
      <c r="AW3859" s="2">
        <v>0</v>
      </c>
      <c r="AX3859" s="2">
        <v>0</v>
      </c>
      <c r="AY3859" s="2">
        <v>0</v>
      </c>
      <c r="AZ3859" s="2">
        <v>0</v>
      </c>
      <c r="BA3859" s="2">
        <v>0</v>
      </c>
      <c r="BB3859" s="2">
        <v>0</v>
      </c>
      <c r="BC3859" s="2">
        <v>0</v>
      </c>
      <c r="BD3859" s="2">
        <v>3</v>
      </c>
      <c r="BE3859" s="2">
        <v>0</v>
      </c>
      <c r="BF3859" s="2">
        <v>0</v>
      </c>
      <c r="BG3859" s="2">
        <v>0</v>
      </c>
      <c r="BH3859" s="2">
        <v>0</v>
      </c>
      <c r="BI3859" s="2">
        <v>0</v>
      </c>
      <c r="BJ3859" s="2">
        <v>0</v>
      </c>
      <c r="BK3859" s="2">
        <v>0</v>
      </c>
      <c r="BL3859" s="2">
        <v>2</v>
      </c>
      <c r="BM3859" s="2">
        <v>5</v>
      </c>
      <c r="BN3859" s="2">
        <v>5</v>
      </c>
      <c r="BO3859" s="2">
        <v>4</v>
      </c>
      <c r="BP3859" s="2">
        <v>0</v>
      </c>
      <c r="BQ3859" s="2">
        <v>0</v>
      </c>
      <c r="BR3859" s="2">
        <v>0</v>
      </c>
      <c r="BS3859" s="2">
        <v>0</v>
      </c>
      <c r="BT3859" s="2">
        <v>0</v>
      </c>
      <c r="BU3859" s="2">
        <v>0</v>
      </c>
      <c r="BV3859" s="2">
        <v>0</v>
      </c>
      <c r="BW3859" s="2">
        <v>0</v>
      </c>
      <c r="BX3859" s="2">
        <v>0</v>
      </c>
      <c r="BY3859" s="2">
        <v>0</v>
      </c>
      <c r="BZ3859" s="2">
        <v>4</v>
      </c>
      <c r="CA3859" s="2">
        <v>0</v>
      </c>
      <c r="CB3859" s="2">
        <v>0</v>
      </c>
      <c r="CC3859" s="2">
        <v>6</v>
      </c>
      <c r="CD3859" s="2">
        <v>0</v>
      </c>
      <c r="CE3859" s="2">
        <v>0</v>
      </c>
      <c r="CF3859" s="2">
        <v>0</v>
      </c>
      <c r="CG3859" s="2">
        <v>0</v>
      </c>
      <c r="CH3859" s="2">
        <v>0</v>
      </c>
      <c r="CI3859" s="2">
        <v>0</v>
      </c>
      <c r="CJ3859" s="2">
        <v>0</v>
      </c>
      <c r="CK3859" s="2">
        <v>0</v>
      </c>
      <c r="CL3859" s="2">
        <v>1</v>
      </c>
    </row>
    <row r="3860" spans="1:90" x14ac:dyDescent="0.25">
      <c r="A3860" t="s">
        <v>115</v>
      </c>
      <c r="B3860">
        <v>20411</v>
      </c>
      <c r="C3860" t="s">
        <v>139</v>
      </c>
      <c r="D3860">
        <v>1</v>
      </c>
      <c r="E3860">
        <v>8</v>
      </c>
      <c r="F3860">
        <v>917588</v>
      </c>
      <c r="G3860">
        <v>35917588</v>
      </c>
      <c r="H3860" t="s">
        <v>9822</v>
      </c>
      <c r="I3860">
        <v>611</v>
      </c>
      <c r="J3860" t="s">
        <v>2345</v>
      </c>
      <c r="K3860" t="s">
        <v>9823</v>
      </c>
      <c r="L3860">
        <v>1</v>
      </c>
      <c r="M3860" t="s">
        <v>2345</v>
      </c>
      <c r="N3860">
        <v>13650000</v>
      </c>
      <c r="O3860" t="s">
        <v>92</v>
      </c>
      <c r="P3860" t="s">
        <v>9824</v>
      </c>
      <c r="Q3860">
        <v>100</v>
      </c>
      <c r="R3860">
        <v>19</v>
      </c>
      <c r="S3860">
        <v>36722913</v>
      </c>
      <c r="T3860">
        <v>36722919</v>
      </c>
      <c r="U3860" t="s">
        <v>9825</v>
      </c>
      <c r="V3860">
        <v>1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101</v>
      </c>
      <c r="AE3860" s="2">
        <v>103</v>
      </c>
      <c r="AF3860" s="2">
        <v>84</v>
      </c>
      <c r="AG3860" s="2">
        <v>85</v>
      </c>
      <c r="AH3860" s="2">
        <v>77</v>
      </c>
      <c r="AI3860" s="2">
        <v>97</v>
      </c>
      <c r="AJ3860" s="2">
        <v>77</v>
      </c>
      <c r="AK3860" s="2">
        <v>0</v>
      </c>
      <c r="AL3860" s="2">
        <v>0</v>
      </c>
      <c r="AM3860" s="2">
        <v>0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0</v>
      </c>
      <c r="AU3860" s="2">
        <v>0</v>
      </c>
      <c r="AV3860" s="2">
        <v>0</v>
      </c>
      <c r="AW3860" s="2">
        <v>0</v>
      </c>
      <c r="AX3860" s="2">
        <v>0</v>
      </c>
      <c r="AY3860" s="2">
        <v>0</v>
      </c>
      <c r="AZ3860" s="2">
        <v>0</v>
      </c>
      <c r="BA3860" s="2">
        <v>0</v>
      </c>
      <c r="BB3860" s="2">
        <v>0</v>
      </c>
      <c r="BC3860" s="2">
        <v>84</v>
      </c>
      <c r="BD3860" s="2">
        <v>0</v>
      </c>
      <c r="BE3860" s="2">
        <v>0</v>
      </c>
      <c r="BF3860" s="2">
        <v>0</v>
      </c>
      <c r="BG3860" s="2">
        <v>0</v>
      </c>
      <c r="BH3860" s="2">
        <v>0</v>
      </c>
      <c r="BI3860" s="2">
        <v>0</v>
      </c>
      <c r="BJ3860" s="2">
        <v>0</v>
      </c>
      <c r="BK3860" s="2">
        <v>0</v>
      </c>
      <c r="BL3860" s="2">
        <v>3</v>
      </c>
      <c r="BM3860" s="2">
        <v>6</v>
      </c>
      <c r="BN3860" s="2">
        <v>4</v>
      </c>
      <c r="BO3860" s="2">
        <v>3</v>
      </c>
      <c r="BP3860" s="2">
        <v>3</v>
      </c>
      <c r="BQ3860" s="2">
        <v>3</v>
      </c>
      <c r="BR3860" s="2">
        <v>3</v>
      </c>
      <c r="BS3860" s="2">
        <v>0</v>
      </c>
      <c r="BT3860" s="2">
        <v>0</v>
      </c>
      <c r="BU3860" s="2">
        <v>0</v>
      </c>
      <c r="BV3860" s="2">
        <v>0</v>
      </c>
      <c r="BW3860" s="2">
        <v>0</v>
      </c>
      <c r="BX3860" s="2">
        <v>0</v>
      </c>
      <c r="BY3860" s="2">
        <v>0</v>
      </c>
      <c r="BZ3860" s="2">
        <v>0</v>
      </c>
      <c r="CA3860" s="2">
        <v>0</v>
      </c>
      <c r="CB3860" s="2">
        <v>0</v>
      </c>
      <c r="CC3860" s="2">
        <v>0</v>
      </c>
      <c r="CD3860" s="2">
        <v>0</v>
      </c>
      <c r="CE3860" s="2">
        <v>0</v>
      </c>
      <c r="CF3860" s="2">
        <v>0</v>
      </c>
      <c r="CG3860" s="2">
        <v>0</v>
      </c>
      <c r="CH3860" s="2">
        <v>0</v>
      </c>
      <c r="CI3860" s="2">
        <v>0</v>
      </c>
      <c r="CJ3860" s="2">
        <v>0</v>
      </c>
      <c r="CK3860" s="2">
        <v>3</v>
      </c>
      <c r="CL3860" s="2">
        <v>0</v>
      </c>
    </row>
    <row r="3861" spans="1:90" x14ac:dyDescent="0.25">
      <c r="A3861" t="s">
        <v>115</v>
      </c>
      <c r="B3861">
        <v>20411</v>
      </c>
      <c r="C3861" t="s">
        <v>139</v>
      </c>
      <c r="D3861">
        <v>1</v>
      </c>
      <c r="E3861">
        <v>8</v>
      </c>
      <c r="F3861">
        <v>21490</v>
      </c>
      <c r="G3861">
        <v>35021490</v>
      </c>
      <c r="H3861" t="s">
        <v>18073</v>
      </c>
      <c r="I3861">
        <v>415</v>
      </c>
      <c r="J3861" t="s">
        <v>272</v>
      </c>
      <c r="K3861" t="s">
        <v>91</v>
      </c>
      <c r="L3861">
        <v>1</v>
      </c>
      <c r="M3861" t="s">
        <v>272</v>
      </c>
      <c r="N3861">
        <v>13610210</v>
      </c>
      <c r="O3861" t="s">
        <v>102</v>
      </c>
      <c r="P3861" t="s">
        <v>18074</v>
      </c>
      <c r="Q3861">
        <v>877</v>
      </c>
      <c r="R3861">
        <v>19</v>
      </c>
      <c r="S3861">
        <v>35711886</v>
      </c>
      <c r="T3861">
        <v>35713971</v>
      </c>
      <c r="U3861" t="s">
        <v>18075</v>
      </c>
      <c r="V3861">
        <v>1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138</v>
      </c>
      <c r="AE3861" s="2">
        <v>130</v>
      </c>
      <c r="AF3861" s="2">
        <v>118</v>
      </c>
      <c r="AG3861" s="2">
        <v>105</v>
      </c>
      <c r="AH3861" s="2">
        <v>85</v>
      </c>
      <c r="AI3861" s="2">
        <v>166</v>
      </c>
      <c r="AJ3861" s="2">
        <v>147</v>
      </c>
      <c r="AK3861" s="2">
        <v>0</v>
      </c>
      <c r="AL3861" s="2">
        <v>0</v>
      </c>
      <c r="AM3861" s="2">
        <v>0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0</v>
      </c>
      <c r="AU3861" s="2">
        <v>0</v>
      </c>
      <c r="AV3861" s="2">
        <v>0</v>
      </c>
      <c r="AW3861" s="2">
        <v>0</v>
      </c>
      <c r="AX3861" s="2">
        <v>0</v>
      </c>
      <c r="AY3861" s="2">
        <v>0</v>
      </c>
      <c r="AZ3861" s="2">
        <v>0</v>
      </c>
      <c r="BA3861" s="2">
        <v>0</v>
      </c>
      <c r="BB3861" s="2">
        <v>0</v>
      </c>
      <c r="BC3861" s="2">
        <v>42</v>
      </c>
      <c r="BD3861" s="2">
        <v>3</v>
      </c>
      <c r="BE3861" s="2">
        <v>0</v>
      </c>
      <c r="BF3861" s="2">
        <v>0</v>
      </c>
      <c r="BG3861" s="2">
        <v>0</v>
      </c>
      <c r="BH3861" s="2">
        <v>0</v>
      </c>
      <c r="BI3861" s="2">
        <v>0</v>
      </c>
      <c r="BJ3861" s="2">
        <v>0</v>
      </c>
      <c r="BK3861" s="2">
        <v>0</v>
      </c>
      <c r="BL3861" s="2">
        <v>6</v>
      </c>
      <c r="BM3861" s="2">
        <v>6</v>
      </c>
      <c r="BN3861" s="2">
        <v>5</v>
      </c>
      <c r="BO3861" s="2">
        <v>3</v>
      </c>
      <c r="BP3861" s="2">
        <v>5</v>
      </c>
      <c r="BQ3861" s="2">
        <v>7</v>
      </c>
      <c r="BR3861" s="2">
        <v>5</v>
      </c>
      <c r="BS3861" s="2">
        <v>0</v>
      </c>
      <c r="BT3861" s="2">
        <v>0</v>
      </c>
      <c r="BU3861" s="2">
        <v>0</v>
      </c>
      <c r="BV3861" s="2">
        <v>0</v>
      </c>
      <c r="BW3861" s="2">
        <v>0</v>
      </c>
      <c r="BX3861" s="2">
        <v>0</v>
      </c>
      <c r="BY3861" s="2">
        <v>0</v>
      </c>
      <c r="BZ3861" s="2">
        <v>0</v>
      </c>
      <c r="CA3861" s="2">
        <v>0</v>
      </c>
      <c r="CB3861" s="2">
        <v>0</v>
      </c>
      <c r="CC3861" s="2">
        <v>0</v>
      </c>
      <c r="CD3861" s="2">
        <v>0</v>
      </c>
      <c r="CE3861" s="2">
        <v>0</v>
      </c>
      <c r="CF3861" s="2">
        <v>0</v>
      </c>
      <c r="CG3861" s="2">
        <v>0</v>
      </c>
      <c r="CH3861" s="2">
        <v>0</v>
      </c>
      <c r="CI3861" s="2">
        <v>0</v>
      </c>
      <c r="CJ3861" s="2">
        <v>0</v>
      </c>
      <c r="CK3861" s="2">
        <v>2</v>
      </c>
      <c r="CL3861" s="2">
        <v>2</v>
      </c>
    </row>
    <row r="3862" spans="1:90" x14ac:dyDescent="0.25">
      <c r="A3862" t="s">
        <v>115</v>
      </c>
      <c r="B3862">
        <v>20411</v>
      </c>
      <c r="C3862" t="s">
        <v>139</v>
      </c>
      <c r="D3862">
        <v>1</v>
      </c>
      <c r="E3862">
        <v>8</v>
      </c>
      <c r="F3862">
        <v>903985</v>
      </c>
      <c r="G3862">
        <v>35903985</v>
      </c>
      <c r="H3862" t="s">
        <v>18105</v>
      </c>
      <c r="I3862">
        <v>182</v>
      </c>
      <c r="J3862" t="s">
        <v>405</v>
      </c>
      <c r="K3862" t="s">
        <v>218</v>
      </c>
      <c r="L3862">
        <v>1</v>
      </c>
      <c r="M3862" t="s">
        <v>405</v>
      </c>
      <c r="N3862">
        <v>13604188</v>
      </c>
      <c r="O3862" t="s">
        <v>92</v>
      </c>
      <c r="P3862" t="s">
        <v>18106</v>
      </c>
      <c r="Q3862" t="s">
        <v>127</v>
      </c>
      <c r="R3862">
        <v>19</v>
      </c>
      <c r="S3862">
        <v>35423881</v>
      </c>
      <c r="T3862">
        <v>35428229</v>
      </c>
      <c r="U3862" t="s">
        <v>18107</v>
      </c>
      <c r="V3862">
        <v>1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132</v>
      </c>
      <c r="AE3862" s="2">
        <v>130</v>
      </c>
      <c r="AF3862" s="2">
        <v>107</v>
      </c>
      <c r="AG3862" s="2">
        <v>104</v>
      </c>
      <c r="AH3862" s="2">
        <v>118</v>
      </c>
      <c r="AI3862" s="2">
        <v>98</v>
      </c>
      <c r="AJ3862" s="2">
        <v>91</v>
      </c>
      <c r="AK3862" s="2">
        <v>0</v>
      </c>
      <c r="AL3862" s="2">
        <v>0</v>
      </c>
      <c r="AM3862" s="2">
        <v>0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0</v>
      </c>
      <c r="AU3862" s="2">
        <v>0</v>
      </c>
      <c r="AV3862" s="2">
        <v>0</v>
      </c>
      <c r="AW3862" s="2">
        <v>0</v>
      </c>
      <c r="AX3862" s="2">
        <v>0</v>
      </c>
      <c r="AY3862" s="2">
        <v>0</v>
      </c>
      <c r="AZ3862" s="2">
        <v>0</v>
      </c>
      <c r="BA3862" s="2">
        <v>0</v>
      </c>
      <c r="BB3862" s="2">
        <v>0</v>
      </c>
      <c r="BC3862" s="2">
        <v>0</v>
      </c>
      <c r="BD3862" s="2">
        <v>0</v>
      </c>
      <c r="BE3862" s="2">
        <v>0</v>
      </c>
      <c r="BF3862" s="2">
        <v>0</v>
      </c>
      <c r="BG3862" s="2">
        <v>0</v>
      </c>
      <c r="BH3862" s="2">
        <v>0</v>
      </c>
      <c r="BI3862" s="2">
        <v>0</v>
      </c>
      <c r="BJ3862" s="2">
        <v>0</v>
      </c>
      <c r="BK3862" s="2">
        <v>0</v>
      </c>
      <c r="BL3862" s="2">
        <v>8</v>
      </c>
      <c r="BM3862" s="2">
        <v>4</v>
      </c>
      <c r="BN3862" s="2">
        <v>3</v>
      </c>
      <c r="BO3862" s="2">
        <v>3</v>
      </c>
      <c r="BP3862" s="2">
        <v>4</v>
      </c>
      <c r="BQ3862" s="2">
        <v>3</v>
      </c>
      <c r="BR3862" s="2">
        <v>3</v>
      </c>
      <c r="BS3862" s="2">
        <v>0</v>
      </c>
      <c r="BT3862" s="2">
        <v>0</v>
      </c>
      <c r="BU3862" s="2">
        <v>0</v>
      </c>
      <c r="BV3862" s="2">
        <v>0</v>
      </c>
      <c r="BW3862" s="2">
        <v>0</v>
      </c>
      <c r="BX3862" s="2">
        <v>0</v>
      </c>
      <c r="BY3862" s="2">
        <v>0</v>
      </c>
      <c r="BZ3862" s="2">
        <v>0</v>
      </c>
      <c r="CA3862" s="2">
        <v>0</v>
      </c>
      <c r="CB3862" s="2">
        <v>0</v>
      </c>
      <c r="CC3862" s="2">
        <v>0</v>
      </c>
      <c r="CD3862" s="2">
        <v>0</v>
      </c>
      <c r="CE3862" s="2">
        <v>0</v>
      </c>
      <c r="CF3862" s="2">
        <v>0</v>
      </c>
      <c r="CG3862" s="2">
        <v>0</v>
      </c>
      <c r="CH3862" s="2">
        <v>0</v>
      </c>
      <c r="CI3862" s="2">
        <v>0</v>
      </c>
      <c r="CJ3862" s="2">
        <v>0</v>
      </c>
      <c r="CK3862" s="2">
        <v>0</v>
      </c>
      <c r="CL3862" s="2">
        <v>0</v>
      </c>
    </row>
    <row r="3863" spans="1:90" x14ac:dyDescent="0.25">
      <c r="A3863" t="s">
        <v>115</v>
      </c>
      <c r="B3863">
        <v>20411</v>
      </c>
      <c r="C3863" t="s">
        <v>139</v>
      </c>
      <c r="D3863">
        <v>1</v>
      </c>
      <c r="E3863">
        <v>8</v>
      </c>
      <c r="F3863">
        <v>907558</v>
      </c>
      <c r="G3863">
        <v>35907558</v>
      </c>
      <c r="H3863" t="s">
        <v>13922</v>
      </c>
      <c r="I3863">
        <v>611</v>
      </c>
      <c r="J3863" t="s">
        <v>2345</v>
      </c>
      <c r="K3863" t="s">
        <v>1948</v>
      </c>
      <c r="L3863">
        <v>1</v>
      </c>
      <c r="M3863" t="s">
        <v>2345</v>
      </c>
      <c r="N3863">
        <v>13650000</v>
      </c>
      <c r="O3863" t="s">
        <v>92</v>
      </c>
      <c r="P3863" t="s">
        <v>13923</v>
      </c>
      <c r="Q3863">
        <v>139</v>
      </c>
      <c r="R3863">
        <v>19</v>
      </c>
      <c r="S3863">
        <v>36721011</v>
      </c>
      <c r="T3863">
        <v>36721702</v>
      </c>
      <c r="U3863" t="s">
        <v>13924</v>
      </c>
      <c r="V3863">
        <v>1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108</v>
      </c>
      <c r="AE3863" s="2">
        <v>97</v>
      </c>
      <c r="AF3863" s="2">
        <v>72</v>
      </c>
      <c r="AG3863" s="2">
        <v>72</v>
      </c>
      <c r="AH3863" s="2">
        <v>91</v>
      </c>
      <c r="AI3863" s="2">
        <v>69</v>
      </c>
      <c r="AJ3863" s="2">
        <v>75</v>
      </c>
      <c r="AK3863" s="2">
        <v>0</v>
      </c>
      <c r="AL3863" s="2">
        <v>0</v>
      </c>
      <c r="AM3863" s="2">
        <v>0</v>
      </c>
      <c r="AN3863" s="2">
        <v>0</v>
      </c>
      <c r="AO3863" s="2">
        <v>0</v>
      </c>
      <c r="AP3863" s="2">
        <v>0</v>
      </c>
      <c r="AQ3863" s="2">
        <v>0</v>
      </c>
      <c r="AR3863" s="2">
        <v>21</v>
      </c>
      <c r="AS3863" s="2">
        <v>0</v>
      </c>
      <c r="AT3863" s="2">
        <v>0</v>
      </c>
      <c r="AU3863" s="2">
        <v>0</v>
      </c>
      <c r="AV3863" s="2">
        <v>0</v>
      </c>
      <c r="AW3863" s="2">
        <v>0</v>
      </c>
      <c r="AX3863" s="2">
        <v>0</v>
      </c>
      <c r="AY3863" s="2">
        <v>0</v>
      </c>
      <c r="AZ3863" s="2">
        <v>0</v>
      </c>
      <c r="BA3863" s="2">
        <v>0</v>
      </c>
      <c r="BB3863" s="2">
        <v>0</v>
      </c>
      <c r="BC3863" s="2">
        <v>149</v>
      </c>
      <c r="BD3863" s="2">
        <v>0</v>
      </c>
      <c r="BE3863" s="2">
        <v>0</v>
      </c>
      <c r="BF3863" s="2">
        <v>0</v>
      </c>
      <c r="BG3863" s="2">
        <v>0</v>
      </c>
      <c r="BH3863" s="2">
        <v>0</v>
      </c>
      <c r="BI3863" s="2">
        <v>0</v>
      </c>
      <c r="BJ3863" s="2">
        <v>0</v>
      </c>
      <c r="BK3863" s="2">
        <v>0</v>
      </c>
      <c r="BL3863" s="2">
        <v>6</v>
      </c>
      <c r="BM3863" s="2">
        <v>3</v>
      </c>
      <c r="BN3863" s="2">
        <v>4</v>
      </c>
      <c r="BO3863" s="2">
        <v>2</v>
      </c>
      <c r="BP3863" s="2">
        <v>3</v>
      </c>
      <c r="BQ3863" s="2">
        <v>2</v>
      </c>
      <c r="BR3863" s="2">
        <v>2</v>
      </c>
      <c r="BS3863" s="2">
        <v>0</v>
      </c>
      <c r="BT3863" s="2">
        <v>0</v>
      </c>
      <c r="BU3863" s="2">
        <v>0</v>
      </c>
      <c r="BV3863" s="2">
        <v>0</v>
      </c>
      <c r="BW3863" s="2">
        <v>0</v>
      </c>
      <c r="BX3863" s="2">
        <v>0</v>
      </c>
      <c r="BY3863" s="2">
        <v>0</v>
      </c>
      <c r="BZ3863" s="2">
        <v>1</v>
      </c>
      <c r="CA3863" s="2">
        <v>0</v>
      </c>
      <c r="CB3863" s="2">
        <v>0</v>
      </c>
      <c r="CC3863" s="2">
        <v>0</v>
      </c>
      <c r="CD3863" s="2">
        <v>0</v>
      </c>
      <c r="CE3863" s="2">
        <v>0</v>
      </c>
      <c r="CF3863" s="2">
        <v>0</v>
      </c>
      <c r="CG3863" s="2">
        <v>0</v>
      </c>
      <c r="CH3863" s="2">
        <v>0</v>
      </c>
      <c r="CI3863" s="2">
        <v>0</v>
      </c>
      <c r="CJ3863" s="2">
        <v>0</v>
      </c>
      <c r="CK3863" s="2">
        <v>6</v>
      </c>
      <c r="CL3863" s="2">
        <v>0</v>
      </c>
    </row>
    <row r="3864" spans="1:90" x14ac:dyDescent="0.25">
      <c r="A3864" t="s">
        <v>115</v>
      </c>
      <c r="B3864">
        <v>20411</v>
      </c>
      <c r="C3864" t="s">
        <v>139</v>
      </c>
      <c r="D3864">
        <v>1</v>
      </c>
      <c r="E3864">
        <v>8</v>
      </c>
      <c r="F3864">
        <v>47260</v>
      </c>
      <c r="G3864">
        <v>35047260</v>
      </c>
      <c r="H3864" t="s">
        <v>10475</v>
      </c>
      <c r="I3864">
        <v>182</v>
      </c>
      <c r="J3864" t="s">
        <v>405</v>
      </c>
      <c r="K3864" t="s">
        <v>9456</v>
      </c>
      <c r="L3864">
        <v>1</v>
      </c>
      <c r="M3864" t="s">
        <v>405</v>
      </c>
      <c r="N3864">
        <v>13606317</v>
      </c>
      <c r="O3864" t="s">
        <v>92</v>
      </c>
      <c r="P3864" t="s">
        <v>10476</v>
      </c>
      <c r="Q3864">
        <v>750</v>
      </c>
      <c r="R3864">
        <v>19</v>
      </c>
      <c r="S3864">
        <v>35416933</v>
      </c>
      <c r="T3864">
        <v>35441922</v>
      </c>
      <c r="U3864" t="s">
        <v>10477</v>
      </c>
      <c r="V3864">
        <v>1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52</v>
      </c>
      <c r="AE3864" s="2">
        <v>96</v>
      </c>
      <c r="AF3864" s="2">
        <v>91</v>
      </c>
      <c r="AG3864" s="2">
        <v>79</v>
      </c>
      <c r="AH3864" s="2">
        <v>101</v>
      </c>
      <c r="AI3864" s="2">
        <v>61</v>
      </c>
      <c r="AJ3864" s="2">
        <v>65</v>
      </c>
      <c r="AK3864" s="2">
        <v>0</v>
      </c>
      <c r="AL3864" s="2">
        <v>0</v>
      </c>
      <c r="AM3864" s="2">
        <v>0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0</v>
      </c>
      <c r="AU3864" s="2">
        <v>269</v>
      </c>
      <c r="AV3864" s="2">
        <v>0</v>
      </c>
      <c r="AW3864" s="2">
        <v>0</v>
      </c>
      <c r="AX3864" s="2">
        <v>0</v>
      </c>
      <c r="AY3864" s="2">
        <v>0</v>
      </c>
      <c r="AZ3864" s="2">
        <v>0</v>
      </c>
      <c r="BA3864" s="2">
        <v>0</v>
      </c>
      <c r="BB3864" s="2">
        <v>0</v>
      </c>
      <c r="BC3864" s="2">
        <v>0</v>
      </c>
      <c r="BD3864" s="2">
        <v>0</v>
      </c>
      <c r="BE3864" s="2">
        <v>0</v>
      </c>
      <c r="BF3864" s="2">
        <v>0</v>
      </c>
      <c r="BG3864" s="2">
        <v>0</v>
      </c>
      <c r="BH3864" s="2">
        <v>0</v>
      </c>
      <c r="BI3864" s="2">
        <v>0</v>
      </c>
      <c r="BJ3864" s="2">
        <v>0</v>
      </c>
      <c r="BK3864" s="2">
        <v>0</v>
      </c>
      <c r="BL3864" s="2">
        <v>3</v>
      </c>
      <c r="BM3864" s="2">
        <v>7</v>
      </c>
      <c r="BN3864" s="2">
        <v>4</v>
      </c>
      <c r="BO3864" s="2">
        <v>5</v>
      </c>
      <c r="BP3864" s="2">
        <v>3</v>
      </c>
      <c r="BQ3864" s="2">
        <v>2</v>
      </c>
      <c r="BR3864" s="2">
        <v>4</v>
      </c>
      <c r="BS3864" s="2">
        <v>0</v>
      </c>
      <c r="BT3864" s="2">
        <v>0</v>
      </c>
      <c r="BU3864" s="2">
        <v>0</v>
      </c>
      <c r="BV3864" s="2">
        <v>0</v>
      </c>
      <c r="BW3864" s="2">
        <v>0</v>
      </c>
      <c r="BX3864" s="2">
        <v>0</v>
      </c>
      <c r="BY3864" s="2">
        <v>0</v>
      </c>
      <c r="BZ3864" s="2">
        <v>0</v>
      </c>
      <c r="CA3864" s="2">
        <v>0</v>
      </c>
      <c r="CB3864" s="2">
        <v>0</v>
      </c>
      <c r="CC3864" s="2">
        <v>9</v>
      </c>
      <c r="CD3864" s="2">
        <v>0</v>
      </c>
      <c r="CE3864" s="2">
        <v>0</v>
      </c>
      <c r="CF3864" s="2">
        <v>0</v>
      </c>
      <c r="CG3864" s="2">
        <v>0</v>
      </c>
      <c r="CH3864" s="2">
        <v>0</v>
      </c>
      <c r="CI3864" s="2">
        <v>0</v>
      </c>
      <c r="CJ3864" s="2">
        <v>0</v>
      </c>
      <c r="CK3864" s="2">
        <v>0</v>
      </c>
      <c r="CL3864" s="2">
        <v>0</v>
      </c>
    </row>
    <row r="3865" spans="1:90" x14ac:dyDescent="0.25">
      <c r="A3865" t="s">
        <v>115</v>
      </c>
      <c r="B3865">
        <v>20411</v>
      </c>
      <c r="C3865" t="s">
        <v>139</v>
      </c>
      <c r="D3865">
        <v>1</v>
      </c>
      <c r="E3865">
        <v>8</v>
      </c>
      <c r="F3865">
        <v>24284</v>
      </c>
      <c r="G3865">
        <v>35024284</v>
      </c>
      <c r="H3865" t="s">
        <v>12660</v>
      </c>
      <c r="I3865">
        <v>621</v>
      </c>
      <c r="J3865" t="s">
        <v>1992</v>
      </c>
      <c r="K3865" t="s">
        <v>91</v>
      </c>
      <c r="L3865">
        <v>1</v>
      </c>
      <c r="M3865" t="s">
        <v>1992</v>
      </c>
      <c r="N3865">
        <v>13670000</v>
      </c>
      <c r="O3865" t="s">
        <v>92</v>
      </c>
      <c r="P3865" t="s">
        <v>12661</v>
      </c>
      <c r="Q3865">
        <v>624</v>
      </c>
      <c r="R3865">
        <v>19</v>
      </c>
      <c r="S3865">
        <v>35821096</v>
      </c>
      <c r="T3865">
        <v>35823861</v>
      </c>
      <c r="U3865" t="s">
        <v>12662</v>
      </c>
      <c r="V3865">
        <v>1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103</v>
      </c>
      <c r="AE3865" s="2">
        <v>106</v>
      </c>
      <c r="AF3865" s="2">
        <v>119</v>
      </c>
      <c r="AG3865" s="2">
        <v>92</v>
      </c>
      <c r="AH3865" s="2">
        <v>88</v>
      </c>
      <c r="AI3865" s="2">
        <v>54</v>
      </c>
      <c r="AJ3865" s="2">
        <v>42</v>
      </c>
      <c r="AK3865" s="2">
        <v>0</v>
      </c>
      <c r="AL3865" s="2">
        <v>0</v>
      </c>
      <c r="AM3865" s="2">
        <v>0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0</v>
      </c>
      <c r="AU3865" s="2">
        <v>0</v>
      </c>
      <c r="AV3865" s="2">
        <v>0</v>
      </c>
      <c r="AW3865" s="2">
        <v>0</v>
      </c>
      <c r="AX3865" s="2">
        <v>0</v>
      </c>
      <c r="AY3865" s="2">
        <v>0</v>
      </c>
      <c r="AZ3865" s="2">
        <v>0</v>
      </c>
      <c r="BA3865" s="2">
        <v>0</v>
      </c>
      <c r="BB3865" s="2">
        <v>0</v>
      </c>
      <c r="BC3865" s="2">
        <v>119</v>
      </c>
      <c r="BD3865" s="2">
        <v>0</v>
      </c>
      <c r="BE3865" s="2">
        <v>0</v>
      </c>
      <c r="BF3865" s="2">
        <v>0</v>
      </c>
      <c r="BG3865" s="2">
        <v>0</v>
      </c>
      <c r="BH3865" s="2">
        <v>0</v>
      </c>
      <c r="BI3865" s="2">
        <v>0</v>
      </c>
      <c r="BJ3865" s="2">
        <v>0</v>
      </c>
      <c r="BK3865" s="2">
        <v>0</v>
      </c>
      <c r="BL3865" s="2">
        <v>7</v>
      </c>
      <c r="BM3865" s="2">
        <v>8</v>
      </c>
      <c r="BN3865" s="2">
        <v>5</v>
      </c>
      <c r="BO3865" s="2">
        <v>5</v>
      </c>
      <c r="BP3865" s="2">
        <v>4</v>
      </c>
      <c r="BQ3865" s="2">
        <v>2</v>
      </c>
      <c r="BR3865" s="2">
        <v>2</v>
      </c>
      <c r="BS3865" s="2">
        <v>0</v>
      </c>
      <c r="BT3865" s="2">
        <v>0</v>
      </c>
      <c r="BU3865" s="2">
        <v>0</v>
      </c>
      <c r="BV3865" s="2">
        <v>0</v>
      </c>
      <c r="BW3865" s="2">
        <v>0</v>
      </c>
      <c r="BX3865" s="2">
        <v>0</v>
      </c>
      <c r="BY3865" s="2">
        <v>0</v>
      </c>
      <c r="BZ3865" s="2">
        <v>0</v>
      </c>
      <c r="CA3865" s="2">
        <v>0</v>
      </c>
      <c r="CB3865" s="2">
        <v>0</v>
      </c>
      <c r="CC3865" s="2">
        <v>0</v>
      </c>
      <c r="CD3865" s="2">
        <v>0</v>
      </c>
      <c r="CE3865" s="2">
        <v>0</v>
      </c>
      <c r="CF3865" s="2">
        <v>0</v>
      </c>
      <c r="CG3865" s="2">
        <v>0</v>
      </c>
      <c r="CH3865" s="2">
        <v>0</v>
      </c>
      <c r="CI3865" s="2">
        <v>0</v>
      </c>
      <c r="CJ3865" s="2">
        <v>0</v>
      </c>
      <c r="CK3865" s="2">
        <v>8</v>
      </c>
      <c r="CL3865" s="2">
        <v>0</v>
      </c>
    </row>
    <row r="3866" spans="1:90" x14ac:dyDescent="0.25">
      <c r="A3866" t="s">
        <v>115</v>
      </c>
      <c r="B3866">
        <v>20411</v>
      </c>
      <c r="C3866" t="s">
        <v>139</v>
      </c>
      <c r="D3866">
        <v>1</v>
      </c>
      <c r="E3866">
        <v>8</v>
      </c>
      <c r="F3866">
        <v>21520</v>
      </c>
      <c r="G3866">
        <v>35021520</v>
      </c>
      <c r="H3866" t="s">
        <v>14087</v>
      </c>
      <c r="I3866">
        <v>415</v>
      </c>
      <c r="J3866" t="s">
        <v>272</v>
      </c>
      <c r="K3866" t="s">
        <v>1298</v>
      </c>
      <c r="L3866">
        <v>1</v>
      </c>
      <c r="M3866" t="s">
        <v>272</v>
      </c>
      <c r="N3866">
        <v>13611420</v>
      </c>
      <c r="O3866" t="s">
        <v>92</v>
      </c>
      <c r="P3866" t="s">
        <v>14088</v>
      </c>
      <c r="Q3866">
        <v>95</v>
      </c>
      <c r="R3866">
        <v>19</v>
      </c>
      <c r="S3866">
        <v>35541539</v>
      </c>
      <c r="T3866">
        <v>35712655</v>
      </c>
      <c r="U3866" t="s">
        <v>14089</v>
      </c>
      <c r="V3866">
        <v>1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107</v>
      </c>
      <c r="AE3866" s="2">
        <v>72</v>
      </c>
      <c r="AF3866" s="2">
        <v>56</v>
      </c>
      <c r="AG3866" s="2">
        <v>55</v>
      </c>
      <c r="AH3866" s="2">
        <v>141</v>
      </c>
      <c r="AI3866" s="2">
        <v>292</v>
      </c>
      <c r="AJ3866" s="2">
        <v>254</v>
      </c>
      <c r="AK3866" s="2">
        <v>0</v>
      </c>
      <c r="AL3866" s="2">
        <v>0</v>
      </c>
      <c r="AM3866" s="2">
        <v>0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0</v>
      </c>
      <c r="AU3866" s="2">
        <v>0</v>
      </c>
      <c r="AV3866" s="2">
        <v>0</v>
      </c>
      <c r="AW3866" s="2">
        <v>0</v>
      </c>
      <c r="AX3866" s="2">
        <v>0</v>
      </c>
      <c r="AY3866" s="2">
        <v>0</v>
      </c>
      <c r="AZ3866" s="2">
        <v>0</v>
      </c>
      <c r="BA3866" s="2">
        <v>0</v>
      </c>
      <c r="BB3866" s="2">
        <v>0</v>
      </c>
      <c r="BC3866" s="2">
        <v>40</v>
      </c>
      <c r="BD3866" s="2">
        <v>2</v>
      </c>
      <c r="BE3866" s="2">
        <v>0</v>
      </c>
      <c r="BF3866" s="2">
        <v>0</v>
      </c>
      <c r="BG3866" s="2">
        <v>0</v>
      </c>
      <c r="BH3866" s="2">
        <v>0</v>
      </c>
      <c r="BI3866" s="2">
        <v>0</v>
      </c>
      <c r="BJ3866" s="2">
        <v>0</v>
      </c>
      <c r="BK3866" s="2">
        <v>0</v>
      </c>
      <c r="BL3866" s="2">
        <v>5</v>
      </c>
      <c r="BM3866" s="2">
        <v>4</v>
      </c>
      <c r="BN3866" s="2">
        <v>3</v>
      </c>
      <c r="BO3866" s="2">
        <v>3</v>
      </c>
      <c r="BP3866" s="2">
        <v>6</v>
      </c>
      <c r="BQ3866" s="2">
        <v>11</v>
      </c>
      <c r="BR3866" s="2">
        <v>7</v>
      </c>
      <c r="BS3866" s="2">
        <v>0</v>
      </c>
      <c r="BT3866" s="2">
        <v>0</v>
      </c>
      <c r="BU3866" s="2">
        <v>0</v>
      </c>
      <c r="BV3866" s="2">
        <v>0</v>
      </c>
      <c r="BW3866" s="2">
        <v>0</v>
      </c>
      <c r="BX3866" s="2">
        <v>0</v>
      </c>
      <c r="BY3866" s="2">
        <v>0</v>
      </c>
      <c r="BZ3866" s="2">
        <v>0</v>
      </c>
      <c r="CA3866" s="2">
        <v>0</v>
      </c>
      <c r="CB3866" s="2">
        <v>0</v>
      </c>
      <c r="CC3866" s="2">
        <v>0</v>
      </c>
      <c r="CD3866" s="2">
        <v>0</v>
      </c>
      <c r="CE3866" s="2">
        <v>0</v>
      </c>
      <c r="CF3866" s="2">
        <v>0</v>
      </c>
      <c r="CG3866" s="2">
        <v>0</v>
      </c>
      <c r="CH3866" s="2">
        <v>0</v>
      </c>
      <c r="CI3866" s="2">
        <v>0</v>
      </c>
      <c r="CJ3866" s="2">
        <v>0</v>
      </c>
      <c r="CK3866" s="2">
        <v>4</v>
      </c>
      <c r="CL3866" s="2">
        <v>2</v>
      </c>
    </row>
    <row r="3867" spans="1:90" x14ac:dyDescent="0.25">
      <c r="A3867" t="s">
        <v>115</v>
      </c>
      <c r="B3867">
        <v>20411</v>
      </c>
      <c r="C3867" t="s">
        <v>139</v>
      </c>
      <c r="D3867">
        <v>1</v>
      </c>
      <c r="E3867">
        <v>8</v>
      </c>
      <c r="F3867">
        <v>21436</v>
      </c>
      <c r="G3867">
        <v>35021436</v>
      </c>
      <c r="H3867" t="s">
        <v>13595</v>
      </c>
      <c r="I3867">
        <v>536</v>
      </c>
      <c r="J3867" t="s">
        <v>139</v>
      </c>
      <c r="K3867" t="s">
        <v>13596</v>
      </c>
      <c r="L3867">
        <v>1</v>
      </c>
      <c r="M3867" t="s">
        <v>139</v>
      </c>
      <c r="N3867">
        <v>13643105</v>
      </c>
      <c r="O3867" t="s">
        <v>92</v>
      </c>
      <c r="P3867" t="s">
        <v>13597</v>
      </c>
      <c r="Q3867" t="s">
        <v>127</v>
      </c>
      <c r="R3867">
        <v>19</v>
      </c>
      <c r="S3867">
        <v>35615532</v>
      </c>
      <c r="T3867">
        <v>35616096</v>
      </c>
      <c r="U3867" t="s">
        <v>13598</v>
      </c>
      <c r="V3867">
        <v>2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69</v>
      </c>
      <c r="AE3867" s="2">
        <v>66</v>
      </c>
      <c r="AF3867" s="2">
        <v>65</v>
      </c>
      <c r="AG3867" s="2">
        <v>67</v>
      </c>
      <c r="AH3867" s="2">
        <v>37</v>
      </c>
      <c r="AI3867" s="2">
        <v>50</v>
      </c>
      <c r="AJ3867" s="2">
        <v>59</v>
      </c>
      <c r="AK3867" s="2">
        <v>0</v>
      </c>
      <c r="AL3867" s="2">
        <v>0</v>
      </c>
      <c r="AM3867" s="2">
        <v>0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0</v>
      </c>
      <c r="AU3867" s="2">
        <v>0</v>
      </c>
      <c r="AV3867" s="2">
        <v>0</v>
      </c>
      <c r="AW3867" s="2">
        <v>0</v>
      </c>
      <c r="AX3867" s="2">
        <v>0</v>
      </c>
      <c r="AY3867" s="2">
        <v>0</v>
      </c>
      <c r="AZ3867" s="2">
        <v>0</v>
      </c>
      <c r="BA3867" s="2">
        <v>0</v>
      </c>
      <c r="BB3867" s="2">
        <v>0</v>
      </c>
      <c r="BC3867" s="2">
        <v>0</v>
      </c>
      <c r="BD3867" s="2">
        <v>2</v>
      </c>
      <c r="BE3867" s="2">
        <v>0</v>
      </c>
      <c r="BF3867" s="2">
        <v>0</v>
      </c>
      <c r="BG3867" s="2">
        <v>0</v>
      </c>
      <c r="BH3867" s="2">
        <v>0</v>
      </c>
      <c r="BI3867" s="2">
        <v>0</v>
      </c>
      <c r="BJ3867" s="2">
        <v>0</v>
      </c>
      <c r="BK3867" s="2">
        <v>0</v>
      </c>
      <c r="BL3867" s="2">
        <v>3</v>
      </c>
      <c r="BM3867" s="2">
        <v>3</v>
      </c>
      <c r="BN3867" s="2">
        <v>3</v>
      </c>
      <c r="BO3867" s="2">
        <v>2</v>
      </c>
      <c r="BP3867" s="2">
        <v>3</v>
      </c>
      <c r="BQ3867" s="2">
        <v>2</v>
      </c>
      <c r="BR3867" s="2">
        <v>2</v>
      </c>
      <c r="BS3867" s="2">
        <v>0</v>
      </c>
      <c r="BT3867" s="2">
        <v>0</v>
      </c>
      <c r="BU3867" s="2">
        <v>0</v>
      </c>
      <c r="BV3867" s="2">
        <v>0</v>
      </c>
      <c r="BW3867" s="2">
        <v>0</v>
      </c>
      <c r="BX3867" s="2">
        <v>0</v>
      </c>
      <c r="BY3867" s="2">
        <v>0</v>
      </c>
      <c r="BZ3867" s="2">
        <v>0</v>
      </c>
      <c r="CA3867" s="2">
        <v>0</v>
      </c>
      <c r="CB3867" s="2">
        <v>0</v>
      </c>
      <c r="CC3867" s="2">
        <v>0</v>
      </c>
      <c r="CD3867" s="2">
        <v>0</v>
      </c>
      <c r="CE3867" s="2">
        <v>0</v>
      </c>
      <c r="CF3867" s="2">
        <v>0</v>
      </c>
      <c r="CG3867" s="2">
        <v>0</v>
      </c>
      <c r="CH3867" s="2">
        <v>0</v>
      </c>
      <c r="CI3867" s="2">
        <v>0</v>
      </c>
      <c r="CJ3867" s="2">
        <v>0</v>
      </c>
      <c r="CK3867" s="2">
        <v>0</v>
      </c>
      <c r="CL3867" s="2">
        <v>2</v>
      </c>
    </row>
    <row r="3868" spans="1:90" x14ac:dyDescent="0.25">
      <c r="A3868" t="s">
        <v>115</v>
      </c>
      <c r="B3868">
        <v>20411</v>
      </c>
      <c r="C3868" t="s">
        <v>139</v>
      </c>
      <c r="D3868">
        <v>1</v>
      </c>
      <c r="E3868">
        <v>8</v>
      </c>
      <c r="F3868">
        <v>905409</v>
      </c>
      <c r="G3868">
        <v>35905409</v>
      </c>
      <c r="H3868" t="s">
        <v>4921</v>
      </c>
      <c r="I3868">
        <v>182</v>
      </c>
      <c r="J3868" t="s">
        <v>405</v>
      </c>
      <c r="K3868" t="s">
        <v>4922</v>
      </c>
      <c r="L3868">
        <v>1</v>
      </c>
      <c r="M3868" t="s">
        <v>405</v>
      </c>
      <c r="N3868">
        <v>13609370</v>
      </c>
      <c r="O3868" t="s">
        <v>92</v>
      </c>
      <c r="P3868" t="s">
        <v>4923</v>
      </c>
      <c r="Q3868">
        <v>200</v>
      </c>
      <c r="R3868">
        <v>19</v>
      </c>
      <c r="S3868">
        <v>35423099</v>
      </c>
      <c r="T3868">
        <v>35428036</v>
      </c>
      <c r="U3868" t="s">
        <v>4924</v>
      </c>
      <c r="V3868">
        <v>1</v>
      </c>
      <c r="W3868" s="2">
        <v>0</v>
      </c>
      <c r="X3868" s="2">
        <v>0</v>
      </c>
      <c r="Y3868" s="2">
        <v>22</v>
      </c>
      <c r="Z3868" s="2">
        <v>60</v>
      </c>
      <c r="AA3868" s="2">
        <v>58</v>
      </c>
      <c r="AB3868" s="2">
        <v>56</v>
      </c>
      <c r="AC3868" s="2">
        <v>45</v>
      </c>
      <c r="AD3868" s="2">
        <v>69</v>
      </c>
      <c r="AE3868" s="2">
        <v>67</v>
      </c>
      <c r="AF3868" s="2">
        <v>70</v>
      </c>
      <c r="AG3868" s="2">
        <v>71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0</v>
      </c>
      <c r="AU3868" s="2">
        <v>0</v>
      </c>
      <c r="AV3868" s="2">
        <v>0</v>
      </c>
      <c r="AW3868" s="2">
        <v>0</v>
      </c>
      <c r="AX3868" s="2">
        <v>0</v>
      </c>
      <c r="AY3868" s="2">
        <v>0</v>
      </c>
      <c r="AZ3868" s="2">
        <v>0</v>
      </c>
      <c r="BA3868" s="2">
        <v>0</v>
      </c>
      <c r="BB3868" s="2">
        <v>0</v>
      </c>
      <c r="BC3868" s="2">
        <v>0</v>
      </c>
      <c r="BD3868" s="2">
        <v>0</v>
      </c>
      <c r="BE3868" s="2">
        <v>0</v>
      </c>
      <c r="BF3868" s="2">
        <v>0</v>
      </c>
      <c r="BG3868" s="2">
        <v>1</v>
      </c>
      <c r="BH3868" s="2">
        <v>3</v>
      </c>
      <c r="BI3868" s="2">
        <v>3</v>
      </c>
      <c r="BJ3868" s="2">
        <v>2</v>
      </c>
      <c r="BK3868" s="2">
        <v>2</v>
      </c>
      <c r="BL3868" s="2">
        <v>4</v>
      </c>
      <c r="BM3868" s="2">
        <v>4</v>
      </c>
      <c r="BN3868" s="2">
        <v>2</v>
      </c>
      <c r="BO3868" s="2">
        <v>4</v>
      </c>
      <c r="BP3868" s="2">
        <v>0</v>
      </c>
      <c r="BQ3868" s="2">
        <v>0</v>
      </c>
      <c r="BR3868" s="2">
        <v>0</v>
      </c>
      <c r="BS3868" s="2">
        <v>0</v>
      </c>
      <c r="BT3868" s="2">
        <v>0</v>
      </c>
      <c r="BU3868" s="2">
        <v>0</v>
      </c>
      <c r="BV3868" s="2">
        <v>0</v>
      </c>
      <c r="BW3868" s="2">
        <v>0</v>
      </c>
      <c r="BX3868" s="2">
        <v>0</v>
      </c>
      <c r="BY3868" s="2">
        <v>0</v>
      </c>
      <c r="BZ3868" s="2">
        <v>0</v>
      </c>
      <c r="CA3868" s="2">
        <v>0</v>
      </c>
      <c r="CB3868" s="2">
        <v>0</v>
      </c>
      <c r="CC3868" s="2">
        <v>0</v>
      </c>
      <c r="CD3868" s="2">
        <v>0</v>
      </c>
      <c r="CE3868" s="2">
        <v>0</v>
      </c>
      <c r="CF3868" s="2">
        <v>0</v>
      </c>
      <c r="CG3868" s="2">
        <v>0</v>
      </c>
      <c r="CH3868" s="2">
        <v>0</v>
      </c>
      <c r="CI3868" s="2">
        <v>0</v>
      </c>
      <c r="CJ3868" s="2">
        <v>0</v>
      </c>
      <c r="CK3868" s="2">
        <v>0</v>
      </c>
      <c r="CL3868" s="2">
        <v>0</v>
      </c>
    </row>
    <row r="3869" spans="1:90" x14ac:dyDescent="0.25">
      <c r="A3869" t="s">
        <v>115</v>
      </c>
      <c r="B3869">
        <v>20411</v>
      </c>
      <c r="C3869" t="s">
        <v>139</v>
      </c>
      <c r="D3869">
        <v>1</v>
      </c>
      <c r="E3869">
        <v>8</v>
      </c>
      <c r="F3869">
        <v>36336</v>
      </c>
      <c r="G3869">
        <v>35036336</v>
      </c>
      <c r="H3869" t="s">
        <v>16580</v>
      </c>
      <c r="I3869">
        <v>536</v>
      </c>
      <c r="J3869" t="s">
        <v>139</v>
      </c>
      <c r="K3869" t="s">
        <v>4281</v>
      </c>
      <c r="L3869">
        <v>1</v>
      </c>
      <c r="M3869" t="s">
        <v>139</v>
      </c>
      <c r="N3869">
        <v>13632375</v>
      </c>
      <c r="O3869" t="s">
        <v>92</v>
      </c>
      <c r="P3869" t="s">
        <v>2373</v>
      </c>
      <c r="Q3869">
        <v>3711</v>
      </c>
      <c r="R3869">
        <v>19</v>
      </c>
      <c r="S3869">
        <v>35611223</v>
      </c>
      <c r="T3869">
        <v>35619358</v>
      </c>
      <c r="U3869" t="s">
        <v>16581</v>
      </c>
      <c r="V3869">
        <v>1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95</v>
      </c>
      <c r="AE3869" s="2">
        <v>105</v>
      </c>
      <c r="AF3869" s="2">
        <v>79</v>
      </c>
      <c r="AG3869" s="2">
        <v>76</v>
      </c>
      <c r="AH3869" s="2">
        <v>62</v>
      </c>
      <c r="AI3869" s="2">
        <v>60</v>
      </c>
      <c r="AJ3869" s="2">
        <v>49</v>
      </c>
      <c r="AK3869" s="2">
        <v>0</v>
      </c>
      <c r="AL3869" s="2">
        <v>0</v>
      </c>
      <c r="AM3869" s="2">
        <v>0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0</v>
      </c>
      <c r="AU3869" s="2">
        <v>0</v>
      </c>
      <c r="AV3869" s="2">
        <v>0</v>
      </c>
      <c r="AW3869" s="2">
        <v>0</v>
      </c>
      <c r="AX3869" s="2">
        <v>0</v>
      </c>
      <c r="AY3869" s="2">
        <v>0</v>
      </c>
      <c r="AZ3869" s="2">
        <v>0</v>
      </c>
      <c r="BA3869" s="2">
        <v>0</v>
      </c>
      <c r="BB3869" s="2">
        <v>0</v>
      </c>
      <c r="BC3869" s="2">
        <v>0</v>
      </c>
      <c r="BD3869" s="2">
        <v>5</v>
      </c>
      <c r="BE3869" s="2">
        <v>0</v>
      </c>
      <c r="BF3869" s="2">
        <v>0</v>
      </c>
      <c r="BG3869" s="2">
        <v>0</v>
      </c>
      <c r="BH3869" s="2">
        <v>0</v>
      </c>
      <c r="BI3869" s="2">
        <v>0</v>
      </c>
      <c r="BJ3869" s="2">
        <v>0</v>
      </c>
      <c r="BK3869" s="2">
        <v>0</v>
      </c>
      <c r="BL3869" s="2">
        <v>4</v>
      </c>
      <c r="BM3869" s="2">
        <v>5</v>
      </c>
      <c r="BN3869" s="2">
        <v>5</v>
      </c>
      <c r="BO3869" s="2">
        <v>3</v>
      </c>
      <c r="BP3869" s="2">
        <v>3</v>
      </c>
      <c r="BQ3869" s="2">
        <v>2</v>
      </c>
      <c r="BR3869" s="2">
        <v>2</v>
      </c>
      <c r="BS3869" s="2">
        <v>0</v>
      </c>
      <c r="BT3869" s="2">
        <v>0</v>
      </c>
      <c r="BU3869" s="2">
        <v>0</v>
      </c>
      <c r="BV3869" s="2">
        <v>0</v>
      </c>
      <c r="BW3869" s="2">
        <v>0</v>
      </c>
      <c r="BX3869" s="2">
        <v>0</v>
      </c>
      <c r="BY3869" s="2">
        <v>0</v>
      </c>
      <c r="BZ3869" s="2">
        <v>0</v>
      </c>
      <c r="CA3869" s="2">
        <v>0</v>
      </c>
      <c r="CB3869" s="2">
        <v>0</v>
      </c>
      <c r="CC3869" s="2">
        <v>0</v>
      </c>
      <c r="CD3869" s="2">
        <v>0</v>
      </c>
      <c r="CE3869" s="2">
        <v>0</v>
      </c>
      <c r="CF3869" s="2">
        <v>0</v>
      </c>
      <c r="CG3869" s="2">
        <v>0</v>
      </c>
      <c r="CH3869" s="2">
        <v>0</v>
      </c>
      <c r="CI3869" s="2">
        <v>0</v>
      </c>
      <c r="CJ3869" s="2">
        <v>0</v>
      </c>
      <c r="CK3869" s="2">
        <v>0</v>
      </c>
      <c r="CL3869" s="2">
        <v>2</v>
      </c>
    </row>
    <row r="3870" spans="1:90" x14ac:dyDescent="0.25">
      <c r="A3870" t="s">
        <v>115</v>
      </c>
      <c r="B3870">
        <v>20411</v>
      </c>
      <c r="C3870" t="s">
        <v>139</v>
      </c>
      <c r="D3870">
        <v>1</v>
      </c>
      <c r="E3870">
        <v>8</v>
      </c>
      <c r="F3870">
        <v>49542</v>
      </c>
      <c r="G3870">
        <v>35049542</v>
      </c>
      <c r="H3870" t="s">
        <v>4498</v>
      </c>
      <c r="I3870">
        <v>536</v>
      </c>
      <c r="J3870" t="s">
        <v>139</v>
      </c>
      <c r="K3870" t="s">
        <v>1913</v>
      </c>
      <c r="L3870">
        <v>1</v>
      </c>
      <c r="M3870" t="s">
        <v>139</v>
      </c>
      <c r="N3870">
        <v>13635097</v>
      </c>
      <c r="O3870" t="s">
        <v>92</v>
      </c>
      <c r="P3870" t="s">
        <v>4499</v>
      </c>
      <c r="Q3870">
        <v>1082</v>
      </c>
      <c r="R3870">
        <v>19</v>
      </c>
      <c r="S3870">
        <v>35611653</v>
      </c>
      <c r="T3870">
        <v>35614629</v>
      </c>
      <c r="U3870" t="s">
        <v>4500</v>
      </c>
      <c r="V3870">
        <v>1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73</v>
      </c>
      <c r="AE3870" s="2">
        <v>76</v>
      </c>
      <c r="AF3870" s="2">
        <v>52</v>
      </c>
      <c r="AG3870" s="2">
        <v>61</v>
      </c>
      <c r="AH3870" s="2">
        <v>104</v>
      </c>
      <c r="AI3870" s="2">
        <v>134</v>
      </c>
      <c r="AJ3870" s="2">
        <v>122</v>
      </c>
      <c r="AK3870" s="2">
        <v>0</v>
      </c>
      <c r="AL3870" s="2">
        <v>0</v>
      </c>
      <c r="AM3870" s="2">
        <v>0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0</v>
      </c>
      <c r="AU3870" s="2">
        <v>201</v>
      </c>
      <c r="AV3870" s="2">
        <v>0</v>
      </c>
      <c r="AW3870" s="2">
        <v>0</v>
      </c>
      <c r="AX3870" s="2">
        <v>0</v>
      </c>
      <c r="AY3870" s="2">
        <v>0</v>
      </c>
      <c r="AZ3870" s="2">
        <v>0</v>
      </c>
      <c r="BA3870" s="2">
        <v>0</v>
      </c>
      <c r="BB3870" s="2">
        <v>0</v>
      </c>
      <c r="BC3870" s="2">
        <v>77</v>
      </c>
      <c r="BD3870" s="2">
        <v>1</v>
      </c>
      <c r="BE3870" s="2">
        <v>0</v>
      </c>
      <c r="BF3870" s="2">
        <v>0</v>
      </c>
      <c r="BG3870" s="2">
        <v>0</v>
      </c>
      <c r="BH3870" s="2">
        <v>0</v>
      </c>
      <c r="BI3870" s="2">
        <v>0</v>
      </c>
      <c r="BJ3870" s="2">
        <v>0</v>
      </c>
      <c r="BK3870" s="2">
        <v>0</v>
      </c>
      <c r="BL3870" s="2">
        <v>5</v>
      </c>
      <c r="BM3870" s="2">
        <v>4</v>
      </c>
      <c r="BN3870" s="2">
        <v>3</v>
      </c>
      <c r="BO3870" s="2">
        <v>2</v>
      </c>
      <c r="BP3870" s="2">
        <v>5</v>
      </c>
      <c r="BQ3870" s="2">
        <v>7</v>
      </c>
      <c r="BR3870" s="2">
        <v>5</v>
      </c>
      <c r="BS3870" s="2">
        <v>0</v>
      </c>
      <c r="BT3870" s="2">
        <v>0</v>
      </c>
      <c r="BU3870" s="2">
        <v>0</v>
      </c>
      <c r="BV3870" s="2">
        <v>0</v>
      </c>
      <c r="BW3870" s="2">
        <v>0</v>
      </c>
      <c r="BX3870" s="2">
        <v>0</v>
      </c>
      <c r="BY3870" s="2">
        <v>0</v>
      </c>
      <c r="BZ3870" s="2">
        <v>0</v>
      </c>
      <c r="CA3870" s="2">
        <v>0</v>
      </c>
      <c r="CB3870" s="2">
        <v>0</v>
      </c>
      <c r="CC3870" s="2">
        <v>8</v>
      </c>
      <c r="CD3870" s="2">
        <v>0</v>
      </c>
      <c r="CE3870" s="2">
        <v>0</v>
      </c>
      <c r="CF3870" s="2">
        <v>0</v>
      </c>
      <c r="CG3870" s="2">
        <v>0</v>
      </c>
      <c r="CH3870" s="2">
        <v>0</v>
      </c>
      <c r="CI3870" s="2">
        <v>0</v>
      </c>
      <c r="CJ3870" s="2">
        <v>0</v>
      </c>
      <c r="CK3870" s="2">
        <v>5</v>
      </c>
      <c r="CL3870" s="2">
        <v>1</v>
      </c>
    </row>
    <row r="3871" spans="1:90" x14ac:dyDescent="0.25">
      <c r="A3871" t="s">
        <v>115</v>
      </c>
      <c r="B3871">
        <v>20411</v>
      </c>
      <c r="C3871" t="s">
        <v>139</v>
      </c>
      <c r="D3871">
        <v>1</v>
      </c>
      <c r="E3871">
        <v>8</v>
      </c>
      <c r="F3871">
        <v>21313</v>
      </c>
      <c r="G3871">
        <v>35021313</v>
      </c>
      <c r="H3871" t="s">
        <v>595</v>
      </c>
      <c r="I3871">
        <v>555</v>
      </c>
      <c r="J3871" t="s">
        <v>255</v>
      </c>
      <c r="K3871" t="s">
        <v>596</v>
      </c>
      <c r="L3871">
        <v>1</v>
      </c>
      <c r="M3871" t="s">
        <v>255</v>
      </c>
      <c r="N3871">
        <v>13660000</v>
      </c>
      <c r="O3871" t="s">
        <v>92</v>
      </c>
      <c r="P3871" t="s">
        <v>597</v>
      </c>
      <c r="Q3871" t="s">
        <v>127</v>
      </c>
      <c r="R3871">
        <v>19</v>
      </c>
      <c r="S3871">
        <v>35812126</v>
      </c>
      <c r="T3871">
        <v>35814740</v>
      </c>
      <c r="U3871" t="s">
        <v>598</v>
      </c>
      <c r="V3871">
        <v>1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96</v>
      </c>
      <c r="AE3871" s="2">
        <v>90</v>
      </c>
      <c r="AF3871" s="2">
        <v>71</v>
      </c>
      <c r="AG3871" s="2">
        <v>75</v>
      </c>
      <c r="AH3871" s="2">
        <v>80</v>
      </c>
      <c r="AI3871" s="2">
        <v>57</v>
      </c>
      <c r="AJ3871" s="2">
        <v>39</v>
      </c>
      <c r="AK3871" s="2">
        <v>0</v>
      </c>
      <c r="AL3871" s="2">
        <v>0</v>
      </c>
      <c r="AM3871" s="2">
        <v>0</v>
      </c>
      <c r="AN3871" s="2">
        <v>0</v>
      </c>
      <c r="AO3871" s="2">
        <v>0</v>
      </c>
      <c r="AP3871" s="2">
        <v>0</v>
      </c>
      <c r="AQ3871" s="2">
        <v>0</v>
      </c>
      <c r="AR3871" s="2">
        <v>69</v>
      </c>
      <c r="AS3871" s="2">
        <v>0</v>
      </c>
      <c r="AT3871" s="2">
        <v>0</v>
      </c>
      <c r="AU3871" s="2">
        <v>129</v>
      </c>
      <c r="AV3871" s="2">
        <v>0</v>
      </c>
      <c r="AW3871" s="2">
        <v>0</v>
      </c>
      <c r="AX3871" s="2">
        <v>0</v>
      </c>
      <c r="AY3871" s="2">
        <v>0</v>
      </c>
      <c r="AZ3871" s="2">
        <v>0</v>
      </c>
      <c r="BA3871" s="2">
        <v>0</v>
      </c>
      <c r="BB3871" s="2">
        <v>0</v>
      </c>
      <c r="BC3871" s="2">
        <v>40</v>
      </c>
      <c r="BD3871" s="2">
        <v>0</v>
      </c>
      <c r="BE3871" s="2">
        <v>0</v>
      </c>
      <c r="BF3871" s="2">
        <v>0</v>
      </c>
      <c r="BG3871" s="2">
        <v>0</v>
      </c>
      <c r="BH3871" s="2">
        <v>0</v>
      </c>
      <c r="BI3871" s="2">
        <v>0</v>
      </c>
      <c r="BJ3871" s="2">
        <v>0</v>
      </c>
      <c r="BK3871" s="2">
        <v>0</v>
      </c>
      <c r="BL3871" s="2">
        <v>7</v>
      </c>
      <c r="BM3871" s="2">
        <v>5</v>
      </c>
      <c r="BN3871" s="2">
        <v>3</v>
      </c>
      <c r="BO3871" s="2">
        <v>5</v>
      </c>
      <c r="BP3871" s="2">
        <v>4</v>
      </c>
      <c r="BQ3871" s="2">
        <v>3</v>
      </c>
      <c r="BR3871" s="2">
        <v>3</v>
      </c>
      <c r="BS3871" s="2">
        <v>0</v>
      </c>
      <c r="BT3871" s="2">
        <v>0</v>
      </c>
      <c r="BU3871" s="2">
        <v>0</v>
      </c>
      <c r="BV3871" s="2">
        <v>0</v>
      </c>
      <c r="BW3871" s="2">
        <v>0</v>
      </c>
      <c r="BX3871" s="2">
        <v>0</v>
      </c>
      <c r="BY3871" s="2">
        <v>0</v>
      </c>
      <c r="BZ3871" s="2">
        <v>2</v>
      </c>
      <c r="CA3871" s="2">
        <v>0</v>
      </c>
      <c r="CB3871" s="2">
        <v>0</v>
      </c>
      <c r="CC3871" s="2">
        <v>4</v>
      </c>
      <c r="CD3871" s="2">
        <v>0</v>
      </c>
      <c r="CE3871" s="2">
        <v>0</v>
      </c>
      <c r="CF3871" s="2">
        <v>0</v>
      </c>
      <c r="CG3871" s="2">
        <v>0</v>
      </c>
      <c r="CH3871" s="2">
        <v>0</v>
      </c>
      <c r="CI3871" s="2">
        <v>0</v>
      </c>
      <c r="CJ3871" s="2">
        <v>0</v>
      </c>
      <c r="CK3871" s="2">
        <v>4</v>
      </c>
      <c r="CL3871" s="2">
        <v>0</v>
      </c>
    </row>
    <row r="3872" spans="1:90" x14ac:dyDescent="0.25">
      <c r="A3872" t="s">
        <v>115</v>
      </c>
      <c r="B3872">
        <v>20411</v>
      </c>
      <c r="C3872" t="s">
        <v>139</v>
      </c>
      <c r="D3872">
        <v>1</v>
      </c>
      <c r="E3872">
        <v>8</v>
      </c>
      <c r="F3872">
        <v>924660</v>
      </c>
      <c r="G3872">
        <v>35924660</v>
      </c>
      <c r="H3872" t="s">
        <v>12468</v>
      </c>
      <c r="I3872">
        <v>415</v>
      </c>
      <c r="J3872" t="s">
        <v>272</v>
      </c>
      <c r="K3872" t="s">
        <v>12469</v>
      </c>
      <c r="L3872">
        <v>1</v>
      </c>
      <c r="M3872" t="s">
        <v>272</v>
      </c>
      <c r="N3872">
        <v>13615600</v>
      </c>
      <c r="O3872" t="s">
        <v>92</v>
      </c>
      <c r="P3872" t="s">
        <v>12470</v>
      </c>
      <c r="Q3872" t="s">
        <v>127</v>
      </c>
      <c r="R3872">
        <v>19</v>
      </c>
      <c r="S3872">
        <v>35715009</v>
      </c>
      <c r="T3872">
        <v>35717265</v>
      </c>
      <c r="U3872" t="s">
        <v>12471</v>
      </c>
      <c r="V3872">
        <v>1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107</v>
      </c>
      <c r="AE3872" s="2">
        <v>85</v>
      </c>
      <c r="AF3872" s="2">
        <v>80</v>
      </c>
      <c r="AG3872" s="2">
        <v>71</v>
      </c>
      <c r="AH3872" s="2">
        <v>70</v>
      </c>
      <c r="AI3872" s="2">
        <v>79</v>
      </c>
      <c r="AJ3872" s="2">
        <v>75</v>
      </c>
      <c r="AK3872" s="2">
        <v>0</v>
      </c>
      <c r="AL3872" s="2">
        <v>0</v>
      </c>
      <c r="AM3872" s="2">
        <v>0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0</v>
      </c>
      <c r="AU3872" s="2">
        <v>0</v>
      </c>
      <c r="AV3872" s="2">
        <v>0</v>
      </c>
      <c r="AW3872" s="2">
        <v>0</v>
      </c>
      <c r="AX3872" s="2">
        <v>0</v>
      </c>
      <c r="AY3872" s="2">
        <v>0</v>
      </c>
      <c r="AZ3872" s="2">
        <v>0</v>
      </c>
      <c r="BA3872" s="2">
        <v>0</v>
      </c>
      <c r="BB3872" s="2">
        <v>0</v>
      </c>
      <c r="BC3872" s="2">
        <v>20</v>
      </c>
      <c r="BD3872" s="2">
        <v>0</v>
      </c>
      <c r="BE3872" s="2">
        <v>0</v>
      </c>
      <c r="BF3872" s="2">
        <v>0</v>
      </c>
      <c r="BG3872" s="2">
        <v>0</v>
      </c>
      <c r="BH3872" s="2">
        <v>0</v>
      </c>
      <c r="BI3872" s="2">
        <v>0</v>
      </c>
      <c r="BJ3872" s="2">
        <v>0</v>
      </c>
      <c r="BK3872" s="2">
        <v>0</v>
      </c>
      <c r="BL3872" s="2">
        <v>7</v>
      </c>
      <c r="BM3872" s="2">
        <v>3</v>
      </c>
      <c r="BN3872" s="2">
        <v>5</v>
      </c>
      <c r="BO3872" s="2">
        <v>3</v>
      </c>
      <c r="BP3872" s="2">
        <v>3</v>
      </c>
      <c r="BQ3872" s="2">
        <v>5</v>
      </c>
      <c r="BR3872" s="2">
        <v>2</v>
      </c>
      <c r="BS3872" s="2">
        <v>0</v>
      </c>
      <c r="BT3872" s="2">
        <v>0</v>
      </c>
      <c r="BU3872" s="2">
        <v>0</v>
      </c>
      <c r="BV3872" s="2">
        <v>0</v>
      </c>
      <c r="BW3872" s="2">
        <v>0</v>
      </c>
      <c r="BX3872" s="2">
        <v>0</v>
      </c>
      <c r="BY3872" s="2">
        <v>0</v>
      </c>
      <c r="BZ3872" s="2">
        <v>0</v>
      </c>
      <c r="CA3872" s="2">
        <v>0</v>
      </c>
      <c r="CB3872" s="2">
        <v>0</v>
      </c>
      <c r="CC3872" s="2">
        <v>0</v>
      </c>
      <c r="CD3872" s="2">
        <v>0</v>
      </c>
      <c r="CE3872" s="2">
        <v>0</v>
      </c>
      <c r="CF3872" s="2">
        <v>0</v>
      </c>
      <c r="CG3872" s="2">
        <v>0</v>
      </c>
      <c r="CH3872" s="2">
        <v>0</v>
      </c>
      <c r="CI3872" s="2">
        <v>0</v>
      </c>
      <c r="CJ3872" s="2">
        <v>0</v>
      </c>
      <c r="CK3872" s="2">
        <v>2</v>
      </c>
      <c r="CL3872" s="2">
        <v>0</v>
      </c>
    </row>
    <row r="3873" spans="1:90" x14ac:dyDescent="0.25">
      <c r="A3873" t="s">
        <v>115</v>
      </c>
      <c r="B3873">
        <v>20411</v>
      </c>
      <c r="C3873" t="s">
        <v>139</v>
      </c>
      <c r="D3873">
        <v>1</v>
      </c>
      <c r="E3873">
        <v>8</v>
      </c>
      <c r="F3873">
        <v>21441</v>
      </c>
      <c r="G3873">
        <v>35021441</v>
      </c>
      <c r="H3873" t="s">
        <v>139</v>
      </c>
      <c r="I3873">
        <v>536</v>
      </c>
      <c r="J3873" t="s">
        <v>139</v>
      </c>
      <c r="K3873" t="s">
        <v>91</v>
      </c>
      <c r="L3873">
        <v>1</v>
      </c>
      <c r="M3873" t="s">
        <v>139</v>
      </c>
      <c r="N3873">
        <v>13630010</v>
      </c>
      <c r="O3873" t="s">
        <v>92</v>
      </c>
      <c r="P3873" t="s">
        <v>878</v>
      </c>
      <c r="Q3873">
        <v>325</v>
      </c>
      <c r="R3873">
        <v>19</v>
      </c>
      <c r="S3873">
        <v>35613681</v>
      </c>
      <c r="T3873">
        <v>35613813</v>
      </c>
      <c r="U3873" t="s">
        <v>10046</v>
      </c>
      <c r="V3873">
        <v>1</v>
      </c>
      <c r="W3873" s="2">
        <v>0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56</v>
      </c>
      <c r="AE3873" s="2">
        <v>67</v>
      </c>
      <c r="AF3873" s="2">
        <v>50</v>
      </c>
      <c r="AG3873" s="2">
        <v>53</v>
      </c>
      <c r="AH3873" s="2">
        <v>129</v>
      </c>
      <c r="AI3873" s="2">
        <v>123</v>
      </c>
      <c r="AJ3873" s="2">
        <v>130</v>
      </c>
      <c r="AK3873" s="2">
        <v>0</v>
      </c>
      <c r="AL3873" s="2">
        <v>0</v>
      </c>
      <c r="AM3873" s="2">
        <v>0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0</v>
      </c>
      <c r="AU3873" s="2">
        <v>0</v>
      </c>
      <c r="AV3873" s="2">
        <v>0</v>
      </c>
      <c r="AW3873" s="2">
        <v>0</v>
      </c>
      <c r="AX3873" s="2">
        <v>0</v>
      </c>
      <c r="AY3873" s="2">
        <v>0</v>
      </c>
      <c r="AZ3873" s="2">
        <v>0</v>
      </c>
      <c r="BA3873" s="2">
        <v>0</v>
      </c>
      <c r="BB3873" s="2">
        <v>0</v>
      </c>
      <c r="BC3873" s="2">
        <v>0</v>
      </c>
      <c r="BD3873" s="2">
        <v>3</v>
      </c>
      <c r="BE3873" s="2">
        <v>0</v>
      </c>
      <c r="BF3873" s="2">
        <v>0</v>
      </c>
      <c r="BG3873" s="2">
        <v>0</v>
      </c>
      <c r="BH3873" s="2">
        <v>0</v>
      </c>
      <c r="BI3873" s="2">
        <v>0</v>
      </c>
      <c r="BJ3873" s="2">
        <v>0</v>
      </c>
      <c r="BK3873" s="2">
        <v>0</v>
      </c>
      <c r="BL3873" s="2">
        <v>4</v>
      </c>
      <c r="BM3873" s="2">
        <v>4</v>
      </c>
      <c r="BN3873" s="2">
        <v>2</v>
      </c>
      <c r="BO3873" s="2">
        <v>2</v>
      </c>
      <c r="BP3873" s="2">
        <v>7</v>
      </c>
      <c r="BQ3873" s="2">
        <v>6</v>
      </c>
      <c r="BR3873" s="2">
        <v>5</v>
      </c>
      <c r="BS3873" s="2">
        <v>0</v>
      </c>
      <c r="BT3873" s="2">
        <v>0</v>
      </c>
      <c r="BU3873" s="2">
        <v>0</v>
      </c>
      <c r="BV3873" s="2">
        <v>0</v>
      </c>
      <c r="BW3873" s="2">
        <v>0</v>
      </c>
      <c r="BX3873" s="2">
        <v>0</v>
      </c>
      <c r="BY3873" s="2">
        <v>0</v>
      </c>
      <c r="BZ3873" s="2">
        <v>0</v>
      </c>
      <c r="CA3873" s="2">
        <v>0</v>
      </c>
      <c r="CB3873" s="2">
        <v>0</v>
      </c>
      <c r="CC3873" s="2">
        <v>0</v>
      </c>
      <c r="CD3873" s="2">
        <v>0</v>
      </c>
      <c r="CE3873" s="2">
        <v>0</v>
      </c>
      <c r="CF3873" s="2">
        <v>0</v>
      </c>
      <c r="CG3873" s="2">
        <v>0</v>
      </c>
      <c r="CH3873" s="2">
        <v>0</v>
      </c>
      <c r="CI3873" s="2">
        <v>0</v>
      </c>
      <c r="CJ3873" s="2">
        <v>0</v>
      </c>
      <c r="CK3873" s="2">
        <v>0</v>
      </c>
      <c r="CL3873" s="2">
        <v>1</v>
      </c>
    </row>
    <row r="3874" spans="1:90" x14ac:dyDescent="0.25">
      <c r="A3874" t="s">
        <v>115</v>
      </c>
      <c r="B3874">
        <v>20411</v>
      </c>
      <c r="C3874" t="s">
        <v>139</v>
      </c>
      <c r="D3874">
        <v>1</v>
      </c>
      <c r="E3874">
        <v>8</v>
      </c>
      <c r="F3874">
        <v>70270</v>
      </c>
      <c r="G3874">
        <v>35070270</v>
      </c>
      <c r="H3874" t="s">
        <v>17791</v>
      </c>
      <c r="I3874">
        <v>415</v>
      </c>
      <c r="J3874" t="s">
        <v>272</v>
      </c>
      <c r="K3874" t="s">
        <v>17792</v>
      </c>
      <c r="L3874">
        <v>1</v>
      </c>
      <c r="M3874" t="s">
        <v>272</v>
      </c>
      <c r="N3874">
        <v>13617555</v>
      </c>
      <c r="O3874" t="s">
        <v>92</v>
      </c>
      <c r="P3874" t="s">
        <v>17793</v>
      </c>
      <c r="Q3874">
        <v>360</v>
      </c>
      <c r="R3874">
        <v>19</v>
      </c>
      <c r="S3874">
        <v>35710001</v>
      </c>
      <c r="T3874">
        <v>35717111</v>
      </c>
      <c r="U3874" t="s">
        <v>17794</v>
      </c>
      <c r="V3874">
        <v>1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124</v>
      </c>
      <c r="AE3874" s="2">
        <v>129</v>
      </c>
      <c r="AF3874" s="2">
        <v>130</v>
      </c>
      <c r="AG3874" s="2">
        <v>151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0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0</v>
      </c>
      <c r="AU3874" s="2">
        <v>0</v>
      </c>
      <c r="AV3874" s="2">
        <v>0</v>
      </c>
      <c r="AW3874" s="2">
        <v>0</v>
      </c>
      <c r="AX3874" s="2">
        <v>0</v>
      </c>
      <c r="AY3874" s="2">
        <v>0</v>
      </c>
      <c r="AZ3874" s="2">
        <v>0</v>
      </c>
      <c r="BA3874" s="2">
        <v>0</v>
      </c>
      <c r="BB3874" s="2">
        <v>0</v>
      </c>
      <c r="BC3874" s="2">
        <v>40</v>
      </c>
      <c r="BD3874" s="2">
        <v>0</v>
      </c>
      <c r="BE3874" s="2">
        <v>0</v>
      </c>
      <c r="BF3874" s="2">
        <v>0</v>
      </c>
      <c r="BG3874" s="2">
        <v>0</v>
      </c>
      <c r="BH3874" s="2">
        <v>0</v>
      </c>
      <c r="BI3874" s="2">
        <v>0</v>
      </c>
      <c r="BJ3874" s="2">
        <v>0</v>
      </c>
      <c r="BK3874" s="2">
        <v>0</v>
      </c>
      <c r="BL3874" s="2">
        <v>4</v>
      </c>
      <c r="BM3874" s="2">
        <v>5</v>
      </c>
      <c r="BN3874" s="2">
        <v>9</v>
      </c>
      <c r="BO3874" s="2">
        <v>5</v>
      </c>
      <c r="BP3874" s="2">
        <v>0</v>
      </c>
      <c r="BQ3874" s="2">
        <v>0</v>
      </c>
      <c r="BR3874" s="2">
        <v>0</v>
      </c>
      <c r="BS3874" s="2">
        <v>0</v>
      </c>
      <c r="BT3874" s="2">
        <v>0</v>
      </c>
      <c r="BU3874" s="2">
        <v>0</v>
      </c>
      <c r="BV3874" s="2">
        <v>0</v>
      </c>
      <c r="BW3874" s="2">
        <v>0</v>
      </c>
      <c r="BX3874" s="2">
        <v>0</v>
      </c>
      <c r="BY3874" s="2">
        <v>0</v>
      </c>
      <c r="BZ3874" s="2">
        <v>0</v>
      </c>
      <c r="CA3874" s="2">
        <v>0</v>
      </c>
      <c r="CB3874" s="2">
        <v>0</v>
      </c>
      <c r="CC3874" s="2">
        <v>0</v>
      </c>
      <c r="CD3874" s="2">
        <v>0</v>
      </c>
      <c r="CE3874" s="2">
        <v>0</v>
      </c>
      <c r="CF3874" s="2">
        <v>0</v>
      </c>
      <c r="CG3874" s="2">
        <v>0</v>
      </c>
      <c r="CH3874" s="2">
        <v>0</v>
      </c>
      <c r="CI3874" s="2">
        <v>0</v>
      </c>
      <c r="CJ3874" s="2">
        <v>0</v>
      </c>
      <c r="CK3874" s="2">
        <v>2</v>
      </c>
      <c r="CL3874" s="2">
        <v>0</v>
      </c>
    </row>
    <row r="3875" spans="1:90" x14ac:dyDescent="0.25">
      <c r="A3875" t="s">
        <v>115</v>
      </c>
      <c r="B3875">
        <v>20411</v>
      </c>
      <c r="C3875" t="s">
        <v>139</v>
      </c>
      <c r="D3875">
        <v>1</v>
      </c>
      <c r="E3875">
        <v>8</v>
      </c>
      <c r="F3875">
        <v>21337</v>
      </c>
      <c r="G3875">
        <v>35021337</v>
      </c>
      <c r="H3875" t="s">
        <v>1695</v>
      </c>
      <c r="I3875">
        <v>415</v>
      </c>
      <c r="J3875" t="s">
        <v>272</v>
      </c>
      <c r="K3875" t="s">
        <v>91</v>
      </c>
      <c r="L3875">
        <v>1</v>
      </c>
      <c r="M3875" t="s">
        <v>272</v>
      </c>
      <c r="N3875">
        <v>13610020</v>
      </c>
      <c r="O3875" t="s">
        <v>92</v>
      </c>
      <c r="P3875" t="s">
        <v>1696</v>
      </c>
      <c r="Q3875">
        <v>730</v>
      </c>
      <c r="R3875">
        <v>19</v>
      </c>
      <c r="S3875">
        <v>35711956</v>
      </c>
      <c r="T3875">
        <v>35712760</v>
      </c>
      <c r="U3875" t="s">
        <v>1697</v>
      </c>
      <c r="V3875">
        <v>1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105</v>
      </c>
      <c r="AE3875" s="2">
        <v>196</v>
      </c>
      <c r="AF3875" s="2">
        <v>164</v>
      </c>
      <c r="AG3875" s="2">
        <v>193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0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0</v>
      </c>
      <c r="AU3875" s="2">
        <v>0</v>
      </c>
      <c r="AV3875" s="2">
        <v>0</v>
      </c>
      <c r="AW3875" s="2">
        <v>0</v>
      </c>
      <c r="AX3875" s="2">
        <v>0</v>
      </c>
      <c r="AY3875" s="2">
        <v>0</v>
      </c>
      <c r="AZ3875" s="2">
        <v>0</v>
      </c>
      <c r="BA3875" s="2">
        <v>0</v>
      </c>
      <c r="BB3875" s="2">
        <v>0</v>
      </c>
      <c r="BC3875" s="2">
        <v>0</v>
      </c>
      <c r="BD3875" s="2">
        <v>0</v>
      </c>
      <c r="BE3875" s="2">
        <v>0</v>
      </c>
      <c r="BF3875" s="2">
        <v>0</v>
      </c>
      <c r="BG3875" s="2">
        <v>0</v>
      </c>
      <c r="BH3875" s="2">
        <v>0</v>
      </c>
      <c r="BI3875" s="2">
        <v>0</v>
      </c>
      <c r="BJ3875" s="2">
        <v>0</v>
      </c>
      <c r="BK3875" s="2">
        <v>0</v>
      </c>
      <c r="BL3875" s="2">
        <v>6</v>
      </c>
      <c r="BM3875" s="2">
        <v>6</v>
      </c>
      <c r="BN3875" s="2">
        <v>5</v>
      </c>
      <c r="BO3875" s="2">
        <v>9</v>
      </c>
      <c r="BP3875" s="2">
        <v>0</v>
      </c>
      <c r="BQ3875" s="2">
        <v>0</v>
      </c>
      <c r="BR3875" s="2">
        <v>0</v>
      </c>
      <c r="BS3875" s="2">
        <v>0</v>
      </c>
      <c r="BT3875" s="2">
        <v>0</v>
      </c>
      <c r="BU3875" s="2">
        <v>0</v>
      </c>
      <c r="BV3875" s="2">
        <v>0</v>
      </c>
      <c r="BW3875" s="2">
        <v>0</v>
      </c>
      <c r="BX3875" s="2">
        <v>0</v>
      </c>
      <c r="BY3875" s="2">
        <v>0</v>
      </c>
      <c r="BZ3875" s="2">
        <v>0</v>
      </c>
      <c r="CA3875" s="2">
        <v>0</v>
      </c>
      <c r="CB3875" s="2">
        <v>0</v>
      </c>
      <c r="CC3875" s="2">
        <v>0</v>
      </c>
      <c r="CD3875" s="2">
        <v>0</v>
      </c>
      <c r="CE3875" s="2">
        <v>0</v>
      </c>
      <c r="CF3875" s="2">
        <v>0</v>
      </c>
      <c r="CG3875" s="2">
        <v>0</v>
      </c>
      <c r="CH3875" s="2">
        <v>0</v>
      </c>
      <c r="CI3875" s="2">
        <v>0</v>
      </c>
      <c r="CJ3875" s="2">
        <v>0</v>
      </c>
      <c r="CK3875" s="2">
        <v>0</v>
      </c>
      <c r="CL3875" s="2">
        <v>0</v>
      </c>
    </row>
    <row r="3876" spans="1:90" x14ac:dyDescent="0.25">
      <c r="A3876" t="s">
        <v>115</v>
      </c>
      <c r="B3876">
        <v>20411</v>
      </c>
      <c r="C3876" t="s">
        <v>139</v>
      </c>
      <c r="D3876">
        <v>1</v>
      </c>
      <c r="E3876">
        <v>8</v>
      </c>
      <c r="F3876">
        <v>907510</v>
      </c>
      <c r="G3876">
        <v>35907510</v>
      </c>
      <c r="H3876" t="s">
        <v>19099</v>
      </c>
      <c r="I3876">
        <v>536</v>
      </c>
      <c r="J3876" t="s">
        <v>139</v>
      </c>
      <c r="K3876" t="s">
        <v>9668</v>
      </c>
      <c r="L3876">
        <v>1</v>
      </c>
      <c r="M3876" t="s">
        <v>139</v>
      </c>
      <c r="N3876">
        <v>13640433</v>
      </c>
      <c r="O3876" t="s">
        <v>92</v>
      </c>
      <c r="P3876" t="s">
        <v>4185</v>
      </c>
      <c r="Q3876">
        <v>298</v>
      </c>
      <c r="R3876">
        <v>19</v>
      </c>
      <c r="S3876">
        <v>35651012</v>
      </c>
      <c r="T3876">
        <v>35651136</v>
      </c>
      <c r="U3876" t="s">
        <v>19100</v>
      </c>
      <c r="V3876">
        <v>1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82</v>
      </c>
      <c r="AE3876" s="2">
        <v>81</v>
      </c>
      <c r="AF3876" s="2">
        <v>50</v>
      </c>
      <c r="AG3876" s="2">
        <v>44</v>
      </c>
      <c r="AH3876" s="2">
        <v>43</v>
      </c>
      <c r="AI3876" s="2">
        <v>52</v>
      </c>
      <c r="AJ3876" s="2">
        <v>49</v>
      </c>
      <c r="AK3876" s="2">
        <v>0</v>
      </c>
      <c r="AL3876" s="2">
        <v>0</v>
      </c>
      <c r="AM3876" s="2">
        <v>0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0</v>
      </c>
      <c r="AU3876" s="2">
        <v>0</v>
      </c>
      <c r="AV3876" s="2">
        <v>0</v>
      </c>
      <c r="AW3876" s="2">
        <v>0</v>
      </c>
      <c r="AX3876" s="2">
        <v>0</v>
      </c>
      <c r="AY3876" s="2">
        <v>0</v>
      </c>
      <c r="AZ3876" s="2">
        <v>0</v>
      </c>
      <c r="BA3876" s="2">
        <v>0</v>
      </c>
      <c r="BB3876" s="2">
        <v>0</v>
      </c>
      <c r="BC3876" s="2">
        <v>63</v>
      </c>
      <c r="BD3876" s="2">
        <v>5</v>
      </c>
      <c r="BE3876" s="2">
        <v>0</v>
      </c>
      <c r="BF3876" s="2">
        <v>0</v>
      </c>
      <c r="BG3876" s="2">
        <v>0</v>
      </c>
      <c r="BH3876" s="2">
        <v>0</v>
      </c>
      <c r="BI3876" s="2">
        <v>0</v>
      </c>
      <c r="BJ3876" s="2">
        <v>0</v>
      </c>
      <c r="BK3876" s="2">
        <v>0</v>
      </c>
      <c r="BL3876" s="2">
        <v>7</v>
      </c>
      <c r="BM3876" s="2">
        <v>4</v>
      </c>
      <c r="BN3876" s="2">
        <v>3</v>
      </c>
      <c r="BO3876" s="2">
        <v>4</v>
      </c>
      <c r="BP3876" s="2">
        <v>2</v>
      </c>
      <c r="BQ3876" s="2">
        <v>2</v>
      </c>
      <c r="BR3876" s="2">
        <v>2</v>
      </c>
      <c r="BS3876" s="2">
        <v>0</v>
      </c>
      <c r="BT3876" s="2">
        <v>0</v>
      </c>
      <c r="BU3876" s="2">
        <v>0</v>
      </c>
      <c r="BV3876" s="2">
        <v>0</v>
      </c>
      <c r="BW3876" s="2">
        <v>0</v>
      </c>
      <c r="BX3876" s="2">
        <v>0</v>
      </c>
      <c r="BY3876" s="2">
        <v>0</v>
      </c>
      <c r="BZ3876" s="2">
        <v>0</v>
      </c>
      <c r="CA3876" s="2">
        <v>0</v>
      </c>
      <c r="CB3876" s="2">
        <v>0</v>
      </c>
      <c r="CC3876" s="2">
        <v>0</v>
      </c>
      <c r="CD3876" s="2">
        <v>0</v>
      </c>
      <c r="CE3876" s="2">
        <v>0</v>
      </c>
      <c r="CF3876" s="2">
        <v>0</v>
      </c>
      <c r="CG3876" s="2">
        <v>0</v>
      </c>
      <c r="CH3876" s="2">
        <v>0</v>
      </c>
      <c r="CI3876" s="2">
        <v>0</v>
      </c>
      <c r="CJ3876" s="2">
        <v>0</v>
      </c>
      <c r="CK3876" s="2">
        <v>4</v>
      </c>
      <c r="CL3876" s="2">
        <v>2</v>
      </c>
    </row>
    <row r="3877" spans="1:90" x14ac:dyDescent="0.25">
      <c r="A3877" t="s">
        <v>115</v>
      </c>
      <c r="B3877">
        <v>20411</v>
      </c>
      <c r="C3877" t="s">
        <v>139</v>
      </c>
      <c r="D3877">
        <v>1</v>
      </c>
      <c r="E3877">
        <v>8</v>
      </c>
      <c r="F3877">
        <v>907492</v>
      </c>
      <c r="G3877">
        <v>35907492</v>
      </c>
      <c r="H3877" t="s">
        <v>11429</v>
      </c>
      <c r="I3877">
        <v>536</v>
      </c>
      <c r="J3877" t="s">
        <v>139</v>
      </c>
      <c r="K3877" t="s">
        <v>3906</v>
      </c>
      <c r="L3877">
        <v>1</v>
      </c>
      <c r="M3877" t="s">
        <v>139</v>
      </c>
      <c r="N3877">
        <v>13631656</v>
      </c>
      <c r="O3877" t="s">
        <v>92</v>
      </c>
      <c r="P3877" t="s">
        <v>11430</v>
      </c>
      <c r="Q3877">
        <v>876</v>
      </c>
      <c r="R3877">
        <v>19</v>
      </c>
      <c r="S3877">
        <v>35611450</v>
      </c>
      <c r="T3877">
        <v>35616533</v>
      </c>
      <c r="U3877" t="s">
        <v>11431</v>
      </c>
      <c r="V3877">
        <v>1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74</v>
      </c>
      <c r="AE3877" s="2">
        <v>94</v>
      </c>
      <c r="AF3877" s="2">
        <v>76</v>
      </c>
      <c r="AG3877" s="2">
        <v>61</v>
      </c>
      <c r="AH3877" s="2">
        <v>57</v>
      </c>
      <c r="AI3877" s="2">
        <v>48</v>
      </c>
      <c r="AJ3877" s="2">
        <v>59</v>
      </c>
      <c r="AK3877" s="2">
        <v>0</v>
      </c>
      <c r="AL3877" s="2">
        <v>0</v>
      </c>
      <c r="AM3877" s="2">
        <v>0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0</v>
      </c>
      <c r="AU3877" s="2">
        <v>0</v>
      </c>
      <c r="AV3877" s="2">
        <v>0</v>
      </c>
      <c r="AW3877" s="2">
        <v>0</v>
      </c>
      <c r="AX3877" s="2">
        <v>0</v>
      </c>
      <c r="AY3877" s="2">
        <v>0</v>
      </c>
      <c r="AZ3877" s="2">
        <v>0</v>
      </c>
      <c r="BA3877" s="2">
        <v>0</v>
      </c>
      <c r="BB3877" s="2">
        <v>0</v>
      </c>
      <c r="BC3877" s="2">
        <v>20</v>
      </c>
      <c r="BD3877" s="2">
        <v>1</v>
      </c>
      <c r="BE3877" s="2">
        <v>0</v>
      </c>
      <c r="BF3877" s="2">
        <v>0</v>
      </c>
      <c r="BG3877" s="2">
        <v>0</v>
      </c>
      <c r="BH3877" s="2">
        <v>0</v>
      </c>
      <c r="BI3877" s="2">
        <v>0</v>
      </c>
      <c r="BJ3877" s="2">
        <v>0</v>
      </c>
      <c r="BK3877" s="2">
        <v>0</v>
      </c>
      <c r="BL3877" s="2">
        <v>3</v>
      </c>
      <c r="BM3877" s="2">
        <v>5</v>
      </c>
      <c r="BN3877" s="2">
        <v>4</v>
      </c>
      <c r="BO3877" s="2">
        <v>2</v>
      </c>
      <c r="BP3877" s="2">
        <v>3</v>
      </c>
      <c r="BQ3877" s="2">
        <v>3</v>
      </c>
      <c r="BR3877" s="2">
        <v>2</v>
      </c>
      <c r="BS3877" s="2">
        <v>0</v>
      </c>
      <c r="BT3877" s="2">
        <v>0</v>
      </c>
      <c r="BU3877" s="2">
        <v>0</v>
      </c>
      <c r="BV3877" s="2">
        <v>0</v>
      </c>
      <c r="BW3877" s="2">
        <v>0</v>
      </c>
      <c r="BX3877" s="2">
        <v>0</v>
      </c>
      <c r="BY3877" s="2">
        <v>0</v>
      </c>
      <c r="BZ3877" s="2">
        <v>0</v>
      </c>
      <c r="CA3877" s="2">
        <v>0</v>
      </c>
      <c r="CB3877" s="2">
        <v>0</v>
      </c>
      <c r="CC3877" s="2">
        <v>0</v>
      </c>
      <c r="CD3877" s="2">
        <v>0</v>
      </c>
      <c r="CE3877" s="2">
        <v>0</v>
      </c>
      <c r="CF3877" s="2">
        <v>0</v>
      </c>
      <c r="CG3877" s="2">
        <v>0</v>
      </c>
      <c r="CH3877" s="2">
        <v>0</v>
      </c>
      <c r="CI3877" s="2">
        <v>0</v>
      </c>
      <c r="CJ3877" s="2">
        <v>0</v>
      </c>
      <c r="CK3877" s="2">
        <v>2</v>
      </c>
      <c r="CL3877" s="2">
        <v>1</v>
      </c>
    </row>
    <row r="3878" spans="1:90" x14ac:dyDescent="0.25">
      <c r="A3878" t="s">
        <v>115</v>
      </c>
      <c r="B3878">
        <v>20411</v>
      </c>
      <c r="C3878" t="s">
        <v>139</v>
      </c>
      <c r="D3878">
        <v>1</v>
      </c>
      <c r="E3878">
        <v>8</v>
      </c>
      <c r="F3878">
        <v>901052</v>
      </c>
      <c r="G3878">
        <v>35901052</v>
      </c>
      <c r="H3878" t="s">
        <v>12530</v>
      </c>
      <c r="I3878">
        <v>182</v>
      </c>
      <c r="J3878" t="s">
        <v>405</v>
      </c>
      <c r="K3878" t="s">
        <v>2454</v>
      </c>
      <c r="L3878">
        <v>1</v>
      </c>
      <c r="M3878" t="s">
        <v>405</v>
      </c>
      <c r="N3878">
        <v>13601351</v>
      </c>
      <c r="O3878" t="s">
        <v>92</v>
      </c>
      <c r="P3878" t="s">
        <v>12531</v>
      </c>
      <c r="Q3878">
        <v>150</v>
      </c>
      <c r="R3878">
        <v>19</v>
      </c>
      <c r="S3878">
        <v>35413583</v>
      </c>
      <c r="T3878">
        <v>35441522</v>
      </c>
      <c r="U3878" t="s">
        <v>12532</v>
      </c>
      <c r="V3878">
        <v>1</v>
      </c>
      <c r="W3878" s="2">
        <v>0</v>
      </c>
      <c r="X3878" s="2">
        <v>0</v>
      </c>
      <c r="Y3878" s="2">
        <v>41</v>
      </c>
      <c r="Z3878" s="2">
        <v>32</v>
      </c>
      <c r="AA3878" s="2">
        <v>55</v>
      </c>
      <c r="AB3878" s="2">
        <v>37</v>
      </c>
      <c r="AC3878" s="2">
        <v>40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0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0</v>
      </c>
      <c r="AU3878" s="2">
        <v>0</v>
      </c>
      <c r="AV3878" s="2">
        <v>0</v>
      </c>
      <c r="AW3878" s="2">
        <v>0</v>
      </c>
      <c r="AX3878" s="2">
        <v>0</v>
      </c>
      <c r="AY3878" s="2">
        <v>0</v>
      </c>
      <c r="AZ3878" s="2">
        <v>0</v>
      </c>
      <c r="BA3878" s="2">
        <v>0</v>
      </c>
      <c r="BB3878" s="2">
        <v>0</v>
      </c>
      <c r="BC3878" s="2">
        <v>0</v>
      </c>
      <c r="BD3878" s="2">
        <v>14</v>
      </c>
      <c r="BE3878" s="2">
        <v>0</v>
      </c>
      <c r="BF3878" s="2">
        <v>0</v>
      </c>
      <c r="BG3878" s="2">
        <v>2</v>
      </c>
      <c r="BH3878" s="2">
        <v>2</v>
      </c>
      <c r="BI3878" s="2">
        <v>4</v>
      </c>
      <c r="BJ3878" s="2">
        <v>4</v>
      </c>
      <c r="BK3878" s="2">
        <v>4</v>
      </c>
      <c r="BL3878" s="2">
        <v>0</v>
      </c>
      <c r="BM3878" s="2">
        <v>0</v>
      </c>
      <c r="BN3878" s="2">
        <v>0</v>
      </c>
      <c r="BO3878" s="2">
        <v>0</v>
      </c>
      <c r="BP3878" s="2">
        <v>0</v>
      </c>
      <c r="BQ3878" s="2">
        <v>0</v>
      </c>
      <c r="BR3878" s="2">
        <v>0</v>
      </c>
      <c r="BS3878" s="2">
        <v>0</v>
      </c>
      <c r="BT3878" s="2">
        <v>0</v>
      </c>
      <c r="BU3878" s="2">
        <v>0</v>
      </c>
      <c r="BV3878" s="2">
        <v>0</v>
      </c>
      <c r="BW3878" s="2">
        <v>0</v>
      </c>
      <c r="BX3878" s="2">
        <v>0</v>
      </c>
      <c r="BY3878" s="2">
        <v>0</v>
      </c>
      <c r="BZ3878" s="2">
        <v>0</v>
      </c>
      <c r="CA3878" s="2">
        <v>0</v>
      </c>
      <c r="CB3878" s="2">
        <v>0</v>
      </c>
      <c r="CC3878" s="2">
        <v>0</v>
      </c>
      <c r="CD3878" s="2">
        <v>0</v>
      </c>
      <c r="CE3878" s="2">
        <v>0</v>
      </c>
      <c r="CF3878" s="2">
        <v>0</v>
      </c>
      <c r="CG3878" s="2">
        <v>0</v>
      </c>
      <c r="CH3878" s="2">
        <v>0</v>
      </c>
      <c r="CI3878" s="2">
        <v>0</v>
      </c>
      <c r="CJ3878" s="2">
        <v>0</v>
      </c>
      <c r="CK3878" s="2">
        <v>0</v>
      </c>
      <c r="CL3878" s="2">
        <v>3</v>
      </c>
    </row>
    <row r="3879" spans="1:90" x14ac:dyDescent="0.25">
      <c r="A3879" t="s">
        <v>115</v>
      </c>
      <c r="B3879">
        <v>20411</v>
      </c>
      <c r="C3879" t="s">
        <v>139</v>
      </c>
      <c r="D3879">
        <v>1</v>
      </c>
      <c r="E3879">
        <v>8</v>
      </c>
      <c r="F3879">
        <v>20035</v>
      </c>
      <c r="G3879">
        <v>35020035</v>
      </c>
      <c r="H3879" t="s">
        <v>10544</v>
      </c>
      <c r="I3879">
        <v>182</v>
      </c>
      <c r="J3879" t="s">
        <v>405</v>
      </c>
      <c r="K3879" t="s">
        <v>406</v>
      </c>
      <c r="L3879">
        <v>1</v>
      </c>
      <c r="M3879" t="s">
        <v>405</v>
      </c>
      <c r="N3879">
        <v>13603009</v>
      </c>
      <c r="O3879" t="s">
        <v>92</v>
      </c>
      <c r="P3879" t="s">
        <v>10545</v>
      </c>
      <c r="Q3879">
        <v>157</v>
      </c>
      <c r="R3879">
        <v>19</v>
      </c>
      <c r="S3879">
        <v>35412474</v>
      </c>
      <c r="T3879">
        <v>35442010</v>
      </c>
      <c r="U3879" t="s">
        <v>10546</v>
      </c>
      <c r="V3879">
        <v>1</v>
      </c>
      <c r="W3879" s="2">
        <v>0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50</v>
      </c>
      <c r="AE3879" s="2">
        <v>86</v>
      </c>
      <c r="AF3879" s="2">
        <v>88</v>
      </c>
      <c r="AG3879" s="2">
        <v>62</v>
      </c>
      <c r="AH3879" s="2">
        <v>109</v>
      </c>
      <c r="AI3879" s="2">
        <v>103</v>
      </c>
      <c r="AJ3879" s="2">
        <v>134</v>
      </c>
      <c r="AK3879" s="2">
        <v>0</v>
      </c>
      <c r="AL3879" s="2">
        <v>0</v>
      </c>
      <c r="AM3879" s="2">
        <v>0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0</v>
      </c>
      <c r="AU3879" s="2">
        <v>0</v>
      </c>
      <c r="AV3879" s="2">
        <v>0</v>
      </c>
      <c r="AW3879" s="2">
        <v>0</v>
      </c>
      <c r="AX3879" s="2">
        <v>0</v>
      </c>
      <c r="AY3879" s="2">
        <v>0</v>
      </c>
      <c r="AZ3879" s="2">
        <v>0</v>
      </c>
      <c r="BA3879" s="2">
        <v>0</v>
      </c>
      <c r="BB3879" s="2">
        <v>0</v>
      </c>
      <c r="BC3879" s="2">
        <v>0</v>
      </c>
      <c r="BD3879" s="2">
        <v>0</v>
      </c>
      <c r="BE3879" s="2">
        <v>0</v>
      </c>
      <c r="BF3879" s="2">
        <v>0</v>
      </c>
      <c r="BG3879" s="2">
        <v>0</v>
      </c>
      <c r="BH3879" s="2">
        <v>0</v>
      </c>
      <c r="BI3879" s="2">
        <v>0</v>
      </c>
      <c r="BJ3879" s="2">
        <v>0</v>
      </c>
      <c r="BK3879" s="2">
        <v>0</v>
      </c>
      <c r="BL3879" s="2">
        <v>2</v>
      </c>
      <c r="BM3879" s="2">
        <v>3</v>
      </c>
      <c r="BN3879" s="2">
        <v>3</v>
      </c>
      <c r="BO3879" s="2">
        <v>3</v>
      </c>
      <c r="BP3879" s="2">
        <v>3</v>
      </c>
      <c r="BQ3879" s="2">
        <v>4</v>
      </c>
      <c r="BR3879" s="2">
        <v>6</v>
      </c>
      <c r="BS3879" s="2">
        <v>0</v>
      </c>
      <c r="BT3879" s="2">
        <v>0</v>
      </c>
      <c r="BU3879" s="2">
        <v>0</v>
      </c>
      <c r="BV3879" s="2">
        <v>0</v>
      </c>
      <c r="BW3879" s="2">
        <v>0</v>
      </c>
      <c r="BX3879" s="2">
        <v>0</v>
      </c>
      <c r="BY3879" s="2">
        <v>0</v>
      </c>
      <c r="BZ3879" s="2">
        <v>0</v>
      </c>
      <c r="CA3879" s="2">
        <v>0</v>
      </c>
      <c r="CB3879" s="2">
        <v>0</v>
      </c>
      <c r="CC3879" s="2">
        <v>0</v>
      </c>
      <c r="CD3879" s="2">
        <v>0</v>
      </c>
      <c r="CE3879" s="2">
        <v>0</v>
      </c>
      <c r="CF3879" s="2">
        <v>0</v>
      </c>
      <c r="CG3879" s="2">
        <v>0</v>
      </c>
      <c r="CH3879" s="2">
        <v>0</v>
      </c>
      <c r="CI3879" s="2">
        <v>0</v>
      </c>
      <c r="CJ3879" s="2">
        <v>0</v>
      </c>
      <c r="CK3879" s="2">
        <v>0</v>
      </c>
      <c r="CL3879" s="2">
        <v>0</v>
      </c>
    </row>
    <row r="3880" spans="1:90" x14ac:dyDescent="0.25">
      <c r="A3880" t="s">
        <v>115</v>
      </c>
      <c r="B3880">
        <v>20411</v>
      </c>
      <c r="C3880" t="s">
        <v>139</v>
      </c>
      <c r="D3880">
        <v>1</v>
      </c>
      <c r="E3880">
        <v>8</v>
      </c>
      <c r="F3880">
        <v>21428</v>
      </c>
      <c r="G3880">
        <v>35021428</v>
      </c>
      <c r="H3880" t="s">
        <v>14891</v>
      </c>
      <c r="I3880">
        <v>415</v>
      </c>
      <c r="J3880" t="s">
        <v>272</v>
      </c>
      <c r="K3880" t="s">
        <v>3275</v>
      </c>
      <c r="L3880">
        <v>1</v>
      </c>
      <c r="M3880" t="s">
        <v>272</v>
      </c>
      <c r="N3880">
        <v>13614060</v>
      </c>
      <c r="O3880" t="s">
        <v>92</v>
      </c>
      <c r="P3880" t="s">
        <v>14892</v>
      </c>
      <c r="Q3880">
        <v>367</v>
      </c>
      <c r="R3880">
        <v>19</v>
      </c>
      <c r="S3880">
        <v>35545577</v>
      </c>
      <c r="T3880">
        <v>35712680</v>
      </c>
      <c r="U3880" t="s">
        <v>14893</v>
      </c>
      <c r="V3880">
        <v>1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112</v>
      </c>
      <c r="AE3880" s="2">
        <v>92</v>
      </c>
      <c r="AF3880" s="2">
        <v>111</v>
      </c>
      <c r="AG3880" s="2">
        <v>79</v>
      </c>
      <c r="AH3880" s="2">
        <v>66</v>
      </c>
      <c r="AI3880" s="2">
        <v>109</v>
      </c>
      <c r="AJ3880" s="2">
        <v>137</v>
      </c>
      <c r="AK3880" s="2">
        <v>0</v>
      </c>
      <c r="AL3880" s="2">
        <v>0</v>
      </c>
      <c r="AM3880" s="2">
        <v>0</v>
      </c>
      <c r="AN3880" s="2">
        <v>0</v>
      </c>
      <c r="AO3880" s="2">
        <v>0</v>
      </c>
      <c r="AP3880" s="2">
        <v>0</v>
      </c>
      <c r="AQ3880" s="2">
        <v>0</v>
      </c>
      <c r="AR3880" s="2">
        <v>137</v>
      </c>
      <c r="AS3880" s="2">
        <v>0</v>
      </c>
      <c r="AT3880" s="2">
        <v>0</v>
      </c>
      <c r="AU3880" s="2">
        <v>0</v>
      </c>
      <c r="AV3880" s="2">
        <v>0</v>
      </c>
      <c r="AW3880" s="2">
        <v>0</v>
      </c>
      <c r="AX3880" s="2">
        <v>0</v>
      </c>
      <c r="AY3880" s="2">
        <v>0</v>
      </c>
      <c r="AZ3880" s="2">
        <v>0</v>
      </c>
      <c r="BA3880" s="2">
        <v>0</v>
      </c>
      <c r="BB3880" s="2">
        <v>0</v>
      </c>
      <c r="BC3880" s="2">
        <v>66</v>
      </c>
      <c r="BD3880" s="2">
        <v>0</v>
      </c>
      <c r="BE3880" s="2">
        <v>0</v>
      </c>
      <c r="BF3880" s="2">
        <v>0</v>
      </c>
      <c r="BG3880" s="2">
        <v>0</v>
      </c>
      <c r="BH3880" s="2">
        <v>0</v>
      </c>
      <c r="BI3880" s="2">
        <v>0</v>
      </c>
      <c r="BJ3880" s="2">
        <v>0</v>
      </c>
      <c r="BK3880" s="2">
        <v>0</v>
      </c>
      <c r="BL3880" s="2">
        <v>6</v>
      </c>
      <c r="BM3880" s="2">
        <v>4</v>
      </c>
      <c r="BN3880" s="2">
        <v>5</v>
      </c>
      <c r="BO3880" s="2">
        <v>3</v>
      </c>
      <c r="BP3880" s="2">
        <v>5</v>
      </c>
      <c r="BQ3880" s="2">
        <v>4</v>
      </c>
      <c r="BR3880" s="2">
        <v>4</v>
      </c>
      <c r="BS3880" s="2">
        <v>0</v>
      </c>
      <c r="BT3880" s="2">
        <v>0</v>
      </c>
      <c r="BU3880" s="2">
        <v>0</v>
      </c>
      <c r="BV3880" s="2">
        <v>0</v>
      </c>
      <c r="BW3880" s="2">
        <v>0</v>
      </c>
      <c r="BX3880" s="2">
        <v>0</v>
      </c>
      <c r="BY3880" s="2">
        <v>0</v>
      </c>
      <c r="BZ3880" s="2">
        <v>7</v>
      </c>
      <c r="CA3880" s="2">
        <v>0</v>
      </c>
      <c r="CB3880" s="2">
        <v>0</v>
      </c>
      <c r="CC3880" s="2">
        <v>0</v>
      </c>
      <c r="CD3880" s="2">
        <v>0</v>
      </c>
      <c r="CE3880" s="2">
        <v>0</v>
      </c>
      <c r="CF3880" s="2">
        <v>0</v>
      </c>
      <c r="CG3880" s="2">
        <v>0</v>
      </c>
      <c r="CH3880" s="2">
        <v>0</v>
      </c>
      <c r="CI3880" s="2">
        <v>0</v>
      </c>
      <c r="CJ3880" s="2">
        <v>0</v>
      </c>
      <c r="CK3880" s="2">
        <v>4</v>
      </c>
      <c r="CL3880" s="2">
        <v>0</v>
      </c>
    </row>
    <row r="3881" spans="1:90" x14ac:dyDescent="0.25">
      <c r="A3881" t="s">
        <v>115</v>
      </c>
      <c r="B3881">
        <v>20411</v>
      </c>
      <c r="C3881" t="s">
        <v>139</v>
      </c>
      <c r="D3881">
        <v>1</v>
      </c>
      <c r="E3881">
        <v>8</v>
      </c>
      <c r="F3881">
        <v>21325</v>
      </c>
      <c r="G3881">
        <v>35021325</v>
      </c>
      <c r="H3881" t="s">
        <v>8807</v>
      </c>
      <c r="I3881">
        <v>555</v>
      </c>
      <c r="J3881" t="s">
        <v>255</v>
      </c>
      <c r="K3881" t="s">
        <v>91</v>
      </c>
      <c r="L3881">
        <v>1</v>
      </c>
      <c r="M3881" t="s">
        <v>255</v>
      </c>
      <c r="N3881">
        <v>13660000</v>
      </c>
      <c r="O3881" t="s">
        <v>92</v>
      </c>
      <c r="P3881" t="s">
        <v>2382</v>
      </c>
      <c r="Q3881">
        <v>600</v>
      </c>
      <c r="R3881">
        <v>19</v>
      </c>
      <c r="S3881">
        <v>35811177</v>
      </c>
      <c r="T3881">
        <v>35814738</v>
      </c>
      <c r="U3881" t="s">
        <v>8808</v>
      </c>
      <c r="V3881">
        <v>1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200</v>
      </c>
      <c r="AE3881" s="2">
        <v>165</v>
      </c>
      <c r="AF3881" s="2">
        <v>110</v>
      </c>
      <c r="AG3881" s="2">
        <v>128</v>
      </c>
      <c r="AH3881" s="2">
        <v>220</v>
      </c>
      <c r="AI3881" s="2">
        <v>140</v>
      </c>
      <c r="AJ3881" s="2">
        <v>129</v>
      </c>
      <c r="AK3881" s="2">
        <v>0</v>
      </c>
      <c r="AL3881" s="2">
        <v>0</v>
      </c>
      <c r="AM3881" s="2">
        <v>0</v>
      </c>
      <c r="AN3881" s="2">
        <v>0</v>
      </c>
      <c r="AO3881" s="2">
        <v>0</v>
      </c>
      <c r="AP3881" s="2">
        <v>0</v>
      </c>
      <c r="AQ3881" s="2">
        <v>0</v>
      </c>
      <c r="AR3881" s="2">
        <v>173</v>
      </c>
      <c r="AS3881" s="2">
        <v>0</v>
      </c>
      <c r="AT3881" s="2">
        <v>0</v>
      </c>
      <c r="AU3881" s="2">
        <v>205</v>
      </c>
      <c r="AV3881" s="2">
        <v>0</v>
      </c>
      <c r="AW3881" s="2">
        <v>0</v>
      </c>
      <c r="AX3881" s="2">
        <v>0</v>
      </c>
      <c r="AY3881" s="2">
        <v>0</v>
      </c>
      <c r="AZ3881" s="2">
        <v>0</v>
      </c>
      <c r="BA3881" s="2">
        <v>0</v>
      </c>
      <c r="BB3881" s="2">
        <v>0</v>
      </c>
      <c r="BC3881" s="2">
        <v>0</v>
      </c>
      <c r="BD3881" s="2">
        <v>1</v>
      </c>
      <c r="BE3881" s="2">
        <v>0</v>
      </c>
      <c r="BF3881" s="2">
        <v>0</v>
      </c>
      <c r="BG3881" s="2">
        <v>0</v>
      </c>
      <c r="BH3881" s="2">
        <v>0</v>
      </c>
      <c r="BI3881" s="2">
        <v>0</v>
      </c>
      <c r="BJ3881" s="2">
        <v>0</v>
      </c>
      <c r="BK3881" s="2">
        <v>0</v>
      </c>
      <c r="BL3881" s="2">
        <v>13</v>
      </c>
      <c r="BM3881" s="2">
        <v>8</v>
      </c>
      <c r="BN3881" s="2">
        <v>5</v>
      </c>
      <c r="BO3881" s="2">
        <v>5</v>
      </c>
      <c r="BP3881" s="2">
        <v>6</v>
      </c>
      <c r="BQ3881" s="2">
        <v>5</v>
      </c>
      <c r="BR3881" s="2">
        <v>5</v>
      </c>
      <c r="BS3881" s="2">
        <v>0</v>
      </c>
      <c r="BT3881" s="2">
        <v>0</v>
      </c>
      <c r="BU3881" s="2">
        <v>0</v>
      </c>
      <c r="BV3881" s="2">
        <v>0</v>
      </c>
      <c r="BW3881" s="2">
        <v>0</v>
      </c>
      <c r="BX3881" s="2">
        <v>0</v>
      </c>
      <c r="BY3881" s="2">
        <v>0</v>
      </c>
      <c r="BZ3881" s="2">
        <v>8</v>
      </c>
      <c r="CA3881" s="2">
        <v>0</v>
      </c>
      <c r="CB3881" s="2">
        <v>0</v>
      </c>
      <c r="CC3881" s="2">
        <v>7</v>
      </c>
      <c r="CD3881" s="2">
        <v>0</v>
      </c>
      <c r="CE3881" s="2">
        <v>0</v>
      </c>
      <c r="CF3881" s="2">
        <v>0</v>
      </c>
      <c r="CG3881" s="2">
        <v>0</v>
      </c>
      <c r="CH3881" s="2">
        <v>0</v>
      </c>
      <c r="CI3881" s="2">
        <v>0</v>
      </c>
      <c r="CJ3881" s="2">
        <v>0</v>
      </c>
      <c r="CK3881" s="2">
        <v>0</v>
      </c>
      <c r="CL3881" s="2">
        <v>1</v>
      </c>
    </row>
    <row r="3882" spans="1:90" x14ac:dyDescent="0.25">
      <c r="A3882" t="s">
        <v>115</v>
      </c>
      <c r="B3882">
        <v>20411</v>
      </c>
      <c r="C3882" t="s">
        <v>139</v>
      </c>
      <c r="D3882">
        <v>1</v>
      </c>
      <c r="E3882">
        <v>8</v>
      </c>
      <c r="F3882">
        <v>20047</v>
      </c>
      <c r="G3882">
        <v>35020047</v>
      </c>
      <c r="H3882" t="s">
        <v>6150</v>
      </c>
      <c r="I3882">
        <v>182</v>
      </c>
      <c r="J3882" t="s">
        <v>405</v>
      </c>
      <c r="K3882" t="s">
        <v>2454</v>
      </c>
      <c r="L3882">
        <v>1</v>
      </c>
      <c r="M3882" t="s">
        <v>405</v>
      </c>
      <c r="N3882">
        <v>13601361</v>
      </c>
      <c r="O3882" t="s">
        <v>92</v>
      </c>
      <c r="P3882" t="s">
        <v>6151</v>
      </c>
      <c r="Q3882">
        <v>143</v>
      </c>
      <c r="R3882">
        <v>19</v>
      </c>
      <c r="S3882">
        <v>35412668</v>
      </c>
      <c r="T3882">
        <v>35412775</v>
      </c>
      <c r="U3882" t="s">
        <v>6152</v>
      </c>
      <c r="V3882">
        <v>1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62</v>
      </c>
      <c r="AE3882" s="2">
        <v>72</v>
      </c>
      <c r="AF3882" s="2">
        <v>96</v>
      </c>
      <c r="AG3882" s="2">
        <v>60</v>
      </c>
      <c r="AH3882" s="2">
        <v>88</v>
      </c>
      <c r="AI3882" s="2">
        <v>87</v>
      </c>
      <c r="AJ3882" s="2">
        <v>66</v>
      </c>
      <c r="AK3882" s="2">
        <v>0</v>
      </c>
      <c r="AL3882" s="2">
        <v>0</v>
      </c>
      <c r="AM3882" s="2">
        <v>0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0</v>
      </c>
      <c r="AU3882" s="2">
        <v>0</v>
      </c>
      <c r="AV3882" s="2">
        <v>0</v>
      </c>
      <c r="AW3882" s="2">
        <v>0</v>
      </c>
      <c r="AX3882" s="2">
        <v>0</v>
      </c>
      <c r="AY3882" s="2">
        <v>0</v>
      </c>
      <c r="AZ3882" s="2">
        <v>0</v>
      </c>
      <c r="BA3882" s="2">
        <v>0</v>
      </c>
      <c r="BB3882" s="2">
        <v>0</v>
      </c>
      <c r="BC3882" s="2">
        <v>38</v>
      </c>
      <c r="BD3882" s="2">
        <v>0</v>
      </c>
      <c r="BE3882" s="2">
        <v>0</v>
      </c>
      <c r="BF3882" s="2">
        <v>0</v>
      </c>
      <c r="BG3882" s="2">
        <v>0</v>
      </c>
      <c r="BH3882" s="2">
        <v>0</v>
      </c>
      <c r="BI3882" s="2">
        <v>0</v>
      </c>
      <c r="BJ3882" s="2">
        <v>0</v>
      </c>
      <c r="BK3882" s="2">
        <v>0</v>
      </c>
      <c r="BL3882" s="2">
        <v>4</v>
      </c>
      <c r="BM3882" s="2">
        <v>6</v>
      </c>
      <c r="BN3882" s="2">
        <v>6</v>
      </c>
      <c r="BO3882" s="2">
        <v>4</v>
      </c>
      <c r="BP3882" s="2">
        <v>3</v>
      </c>
      <c r="BQ3882" s="2">
        <v>5</v>
      </c>
      <c r="BR3882" s="2">
        <v>2</v>
      </c>
      <c r="BS3882" s="2">
        <v>0</v>
      </c>
      <c r="BT3882" s="2">
        <v>0</v>
      </c>
      <c r="BU3882" s="2">
        <v>0</v>
      </c>
      <c r="BV3882" s="2">
        <v>0</v>
      </c>
      <c r="BW3882" s="2">
        <v>0</v>
      </c>
      <c r="BX3882" s="2">
        <v>0</v>
      </c>
      <c r="BY3882" s="2">
        <v>0</v>
      </c>
      <c r="BZ3882" s="2">
        <v>0</v>
      </c>
      <c r="CA3882" s="2">
        <v>0</v>
      </c>
      <c r="CB3882" s="2">
        <v>0</v>
      </c>
      <c r="CC3882" s="2">
        <v>0</v>
      </c>
      <c r="CD3882" s="2">
        <v>0</v>
      </c>
      <c r="CE3882" s="2">
        <v>0</v>
      </c>
      <c r="CF3882" s="2">
        <v>0</v>
      </c>
      <c r="CG3882" s="2">
        <v>0</v>
      </c>
      <c r="CH3882" s="2">
        <v>0</v>
      </c>
      <c r="CI3882" s="2">
        <v>0</v>
      </c>
      <c r="CJ3882" s="2">
        <v>0</v>
      </c>
      <c r="CK3882" s="2">
        <v>2</v>
      </c>
      <c r="CL3882" s="2">
        <v>0</v>
      </c>
    </row>
    <row r="3883" spans="1:90" x14ac:dyDescent="0.25">
      <c r="A3883" t="s">
        <v>115</v>
      </c>
      <c r="B3883">
        <v>20904</v>
      </c>
      <c r="C3883" t="s">
        <v>427</v>
      </c>
      <c r="D3883">
        <v>1</v>
      </c>
      <c r="E3883">
        <v>8</v>
      </c>
      <c r="F3883">
        <v>32475</v>
      </c>
      <c r="G3883">
        <v>35032475</v>
      </c>
      <c r="H3883" t="s">
        <v>11998</v>
      </c>
      <c r="I3883">
        <v>440</v>
      </c>
      <c r="J3883" t="s">
        <v>2587</v>
      </c>
      <c r="K3883" t="s">
        <v>1216</v>
      </c>
      <c r="L3883">
        <v>1</v>
      </c>
      <c r="M3883" t="s">
        <v>2587</v>
      </c>
      <c r="N3883">
        <v>19500000</v>
      </c>
      <c r="O3883" t="s">
        <v>92</v>
      </c>
      <c r="P3883" t="s">
        <v>11999</v>
      </c>
      <c r="Q3883">
        <v>815</v>
      </c>
      <c r="R3883">
        <v>18</v>
      </c>
      <c r="S3883">
        <v>32751133</v>
      </c>
      <c r="T3883">
        <v>32751866</v>
      </c>
      <c r="U3883" t="s">
        <v>12000</v>
      </c>
      <c r="V3883">
        <v>1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120</v>
      </c>
      <c r="AE3883" s="2">
        <v>119</v>
      </c>
      <c r="AF3883" s="2">
        <v>127</v>
      </c>
      <c r="AG3883" s="2">
        <v>140</v>
      </c>
      <c r="AH3883" s="2">
        <v>124</v>
      </c>
      <c r="AI3883" s="2">
        <v>64</v>
      </c>
      <c r="AJ3883" s="2">
        <v>110</v>
      </c>
      <c r="AK3883" s="2">
        <v>0</v>
      </c>
      <c r="AL3883" s="2">
        <v>0</v>
      </c>
      <c r="AM3883" s="2">
        <v>0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0</v>
      </c>
      <c r="AU3883" s="2">
        <v>0</v>
      </c>
      <c r="AV3883" s="2">
        <v>0</v>
      </c>
      <c r="AW3883" s="2">
        <v>0</v>
      </c>
      <c r="AX3883" s="2">
        <v>0</v>
      </c>
      <c r="AY3883" s="2">
        <v>0</v>
      </c>
      <c r="AZ3883" s="2">
        <v>0</v>
      </c>
      <c r="BA3883" s="2">
        <v>0</v>
      </c>
      <c r="BB3883" s="2">
        <v>0</v>
      </c>
      <c r="BC3883" s="2">
        <v>105</v>
      </c>
      <c r="BD3883" s="2">
        <v>18</v>
      </c>
      <c r="BE3883" s="2">
        <v>0</v>
      </c>
      <c r="BF3883" s="2">
        <v>0</v>
      </c>
      <c r="BG3883" s="2">
        <v>0</v>
      </c>
      <c r="BH3883" s="2">
        <v>0</v>
      </c>
      <c r="BI3883" s="2">
        <v>0</v>
      </c>
      <c r="BJ3883" s="2">
        <v>0</v>
      </c>
      <c r="BK3883" s="2">
        <v>0</v>
      </c>
      <c r="BL3883" s="2">
        <v>6</v>
      </c>
      <c r="BM3883" s="2">
        <v>7</v>
      </c>
      <c r="BN3883" s="2">
        <v>7</v>
      </c>
      <c r="BO3883" s="2">
        <v>7</v>
      </c>
      <c r="BP3883" s="2">
        <v>5</v>
      </c>
      <c r="BQ3883" s="2">
        <v>2</v>
      </c>
      <c r="BR3883" s="2">
        <v>3</v>
      </c>
      <c r="BS3883" s="2">
        <v>0</v>
      </c>
      <c r="BT3883" s="2">
        <v>0</v>
      </c>
      <c r="BU3883" s="2">
        <v>0</v>
      </c>
      <c r="BV3883" s="2">
        <v>0</v>
      </c>
      <c r="BW3883" s="2">
        <v>0</v>
      </c>
      <c r="BX3883" s="2">
        <v>0</v>
      </c>
      <c r="BY3883" s="2">
        <v>0</v>
      </c>
      <c r="BZ3883" s="2">
        <v>0</v>
      </c>
      <c r="CA3883" s="2">
        <v>0</v>
      </c>
      <c r="CB3883" s="2">
        <v>0</v>
      </c>
      <c r="CC3883" s="2">
        <v>0</v>
      </c>
      <c r="CD3883" s="2">
        <v>0</v>
      </c>
      <c r="CE3883" s="2">
        <v>0</v>
      </c>
      <c r="CF3883" s="2">
        <v>0</v>
      </c>
      <c r="CG3883" s="2">
        <v>0</v>
      </c>
      <c r="CH3883" s="2">
        <v>0</v>
      </c>
      <c r="CI3883" s="2">
        <v>0</v>
      </c>
      <c r="CJ3883" s="2">
        <v>0</v>
      </c>
      <c r="CK3883" s="2">
        <v>9</v>
      </c>
      <c r="CL3883" s="2">
        <v>4</v>
      </c>
    </row>
    <row r="3884" spans="1:90" x14ac:dyDescent="0.25">
      <c r="A3884" t="s">
        <v>115</v>
      </c>
      <c r="B3884">
        <v>20904</v>
      </c>
      <c r="C3884" t="s">
        <v>427</v>
      </c>
      <c r="D3884">
        <v>1</v>
      </c>
      <c r="E3884">
        <v>8</v>
      </c>
      <c r="F3884">
        <v>31948</v>
      </c>
      <c r="G3884">
        <v>35031948</v>
      </c>
      <c r="H3884" t="s">
        <v>10922</v>
      </c>
      <c r="I3884">
        <v>162</v>
      </c>
      <c r="J3884" t="s">
        <v>639</v>
      </c>
      <c r="K3884" t="s">
        <v>91</v>
      </c>
      <c r="L3884">
        <v>1</v>
      </c>
      <c r="M3884" t="s">
        <v>639</v>
      </c>
      <c r="N3884">
        <v>19160000</v>
      </c>
      <c r="O3884" t="s">
        <v>92</v>
      </c>
      <c r="P3884" t="s">
        <v>640</v>
      </c>
      <c r="Q3884">
        <v>157</v>
      </c>
      <c r="R3884">
        <v>18</v>
      </c>
      <c r="S3884">
        <v>32731481</v>
      </c>
      <c r="T3884">
        <v>32731961</v>
      </c>
      <c r="U3884" t="s">
        <v>10923</v>
      </c>
      <c r="V3884">
        <v>1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189</v>
      </c>
      <c r="AI3884" s="2">
        <v>126</v>
      </c>
      <c r="AJ3884" s="2">
        <v>158</v>
      </c>
      <c r="AK3884" s="2">
        <v>0</v>
      </c>
      <c r="AL3884" s="2">
        <v>0</v>
      </c>
      <c r="AM3884" s="2">
        <v>0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0</v>
      </c>
      <c r="AU3884" s="2">
        <v>0</v>
      </c>
      <c r="AV3884" s="2">
        <v>0</v>
      </c>
      <c r="AW3884" s="2">
        <v>0</v>
      </c>
      <c r="AX3884" s="2">
        <v>0</v>
      </c>
      <c r="AY3884" s="2">
        <v>0</v>
      </c>
      <c r="AZ3884" s="2">
        <v>0</v>
      </c>
      <c r="BA3884" s="2">
        <v>0</v>
      </c>
      <c r="BB3884" s="2">
        <v>0</v>
      </c>
      <c r="BC3884" s="2">
        <v>34</v>
      </c>
      <c r="BD3884" s="2">
        <v>0</v>
      </c>
      <c r="BE3884" s="2">
        <v>0</v>
      </c>
      <c r="BF3884" s="2">
        <v>0</v>
      </c>
      <c r="BG3884" s="2">
        <v>0</v>
      </c>
      <c r="BH3884" s="2">
        <v>0</v>
      </c>
      <c r="BI3884" s="2">
        <v>0</v>
      </c>
      <c r="BJ3884" s="2">
        <v>0</v>
      </c>
      <c r="BK3884" s="2">
        <v>0</v>
      </c>
      <c r="BL3884" s="2">
        <v>0</v>
      </c>
      <c r="BM3884" s="2">
        <v>0</v>
      </c>
      <c r="BN3884" s="2">
        <v>0</v>
      </c>
      <c r="BO3884" s="2">
        <v>0</v>
      </c>
      <c r="BP3884" s="2">
        <v>7</v>
      </c>
      <c r="BQ3884" s="2">
        <v>4</v>
      </c>
      <c r="BR3884" s="2">
        <v>5</v>
      </c>
      <c r="BS3884" s="2">
        <v>0</v>
      </c>
      <c r="BT3884" s="2">
        <v>0</v>
      </c>
      <c r="BU3884" s="2">
        <v>0</v>
      </c>
      <c r="BV3884" s="2">
        <v>0</v>
      </c>
      <c r="BW3884" s="2">
        <v>0</v>
      </c>
      <c r="BX3884" s="2">
        <v>0</v>
      </c>
      <c r="BY3884" s="2">
        <v>0</v>
      </c>
      <c r="BZ3884" s="2">
        <v>0</v>
      </c>
      <c r="CA3884" s="2">
        <v>0</v>
      </c>
      <c r="CB3884" s="2">
        <v>0</v>
      </c>
      <c r="CC3884" s="2">
        <v>0</v>
      </c>
      <c r="CD3884" s="2">
        <v>0</v>
      </c>
      <c r="CE3884" s="2">
        <v>0</v>
      </c>
      <c r="CF3884" s="2">
        <v>0</v>
      </c>
      <c r="CG3884" s="2">
        <v>0</v>
      </c>
      <c r="CH3884" s="2">
        <v>0</v>
      </c>
      <c r="CI3884" s="2">
        <v>0</v>
      </c>
      <c r="CJ3884" s="2">
        <v>0</v>
      </c>
      <c r="CK3884" s="2">
        <v>1</v>
      </c>
      <c r="CL3884" s="2">
        <v>0</v>
      </c>
    </row>
    <row r="3885" spans="1:90" x14ac:dyDescent="0.25">
      <c r="A3885" t="s">
        <v>115</v>
      </c>
      <c r="B3885">
        <v>20904</v>
      </c>
      <c r="C3885" t="s">
        <v>427</v>
      </c>
      <c r="D3885">
        <v>1</v>
      </c>
      <c r="E3885">
        <v>8</v>
      </c>
      <c r="F3885">
        <v>31987</v>
      </c>
      <c r="G3885">
        <v>35031987</v>
      </c>
      <c r="H3885" t="s">
        <v>10040</v>
      </c>
      <c r="I3885">
        <v>631</v>
      </c>
      <c r="J3885" t="s">
        <v>10041</v>
      </c>
      <c r="K3885" t="s">
        <v>91</v>
      </c>
      <c r="L3885">
        <v>1</v>
      </c>
      <c r="M3885" t="s">
        <v>10041</v>
      </c>
      <c r="N3885">
        <v>19190000</v>
      </c>
      <c r="O3885" t="s">
        <v>92</v>
      </c>
      <c r="P3885" t="s">
        <v>7382</v>
      </c>
      <c r="Q3885">
        <v>981</v>
      </c>
      <c r="R3885">
        <v>18</v>
      </c>
      <c r="S3885">
        <v>32671115</v>
      </c>
      <c r="T3885">
        <v>32671297</v>
      </c>
      <c r="U3885" t="s">
        <v>10042</v>
      </c>
      <c r="V3885">
        <v>1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47</v>
      </c>
      <c r="AE3885" s="2">
        <v>48</v>
      </c>
      <c r="AF3885" s="2">
        <v>22</v>
      </c>
      <c r="AG3885" s="2">
        <v>39</v>
      </c>
      <c r="AH3885" s="2">
        <v>41</v>
      </c>
      <c r="AI3885" s="2">
        <v>46</v>
      </c>
      <c r="AJ3885" s="2">
        <v>44</v>
      </c>
      <c r="AK3885" s="2">
        <v>0</v>
      </c>
      <c r="AL3885" s="2">
        <v>0</v>
      </c>
      <c r="AM3885" s="2">
        <v>0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0</v>
      </c>
      <c r="AU3885" s="2">
        <v>0</v>
      </c>
      <c r="AV3885" s="2">
        <v>0</v>
      </c>
      <c r="AW3885" s="2">
        <v>0</v>
      </c>
      <c r="AX3885" s="2">
        <v>0</v>
      </c>
      <c r="AY3885" s="2">
        <v>0</v>
      </c>
      <c r="AZ3885" s="2">
        <v>0</v>
      </c>
      <c r="BA3885" s="2">
        <v>0</v>
      </c>
      <c r="BB3885" s="2">
        <v>0</v>
      </c>
      <c r="BC3885" s="2">
        <v>86</v>
      </c>
      <c r="BD3885" s="2">
        <v>0</v>
      </c>
      <c r="BE3885" s="2">
        <v>0</v>
      </c>
      <c r="BF3885" s="2">
        <v>0</v>
      </c>
      <c r="BG3885" s="2">
        <v>0</v>
      </c>
      <c r="BH3885" s="2">
        <v>0</v>
      </c>
      <c r="BI3885" s="2">
        <v>0</v>
      </c>
      <c r="BJ3885" s="2">
        <v>0</v>
      </c>
      <c r="BK3885" s="2">
        <v>0</v>
      </c>
      <c r="BL3885" s="2">
        <v>2</v>
      </c>
      <c r="BM3885" s="2">
        <v>3</v>
      </c>
      <c r="BN3885" s="2">
        <v>2</v>
      </c>
      <c r="BO3885" s="2">
        <v>2</v>
      </c>
      <c r="BP3885" s="2">
        <v>2</v>
      </c>
      <c r="BQ3885" s="2">
        <v>4</v>
      </c>
      <c r="BR3885" s="2">
        <v>2</v>
      </c>
      <c r="BS3885" s="2">
        <v>0</v>
      </c>
      <c r="BT3885" s="2">
        <v>0</v>
      </c>
      <c r="BU3885" s="2">
        <v>0</v>
      </c>
      <c r="BV3885" s="2">
        <v>0</v>
      </c>
      <c r="BW3885" s="2">
        <v>0</v>
      </c>
      <c r="BX3885" s="2">
        <v>0</v>
      </c>
      <c r="BY3885" s="2">
        <v>0</v>
      </c>
      <c r="BZ3885" s="2">
        <v>0</v>
      </c>
      <c r="CA3885" s="2">
        <v>0</v>
      </c>
      <c r="CB3885" s="2">
        <v>0</v>
      </c>
      <c r="CC3885" s="2">
        <v>0</v>
      </c>
      <c r="CD3885" s="2">
        <v>0</v>
      </c>
      <c r="CE3885" s="2">
        <v>0</v>
      </c>
      <c r="CF3885" s="2">
        <v>0</v>
      </c>
      <c r="CG3885" s="2">
        <v>0</v>
      </c>
      <c r="CH3885" s="2">
        <v>0</v>
      </c>
      <c r="CI3885" s="2">
        <v>0</v>
      </c>
      <c r="CJ3885" s="2">
        <v>0</v>
      </c>
      <c r="CK3885" s="2">
        <v>3</v>
      </c>
      <c r="CL3885" s="2">
        <v>0</v>
      </c>
    </row>
    <row r="3886" spans="1:90" x14ac:dyDescent="0.25">
      <c r="A3886" t="s">
        <v>115</v>
      </c>
      <c r="B3886">
        <v>20904</v>
      </c>
      <c r="C3886" t="s">
        <v>427</v>
      </c>
      <c r="D3886">
        <v>1</v>
      </c>
      <c r="E3886">
        <v>8</v>
      </c>
      <c r="F3886">
        <v>31800</v>
      </c>
      <c r="G3886">
        <v>35031800</v>
      </c>
      <c r="H3886" t="s">
        <v>19241</v>
      </c>
      <c r="I3886">
        <v>562</v>
      </c>
      <c r="J3886" t="s">
        <v>427</v>
      </c>
      <c r="K3886" t="s">
        <v>19242</v>
      </c>
      <c r="L3886">
        <v>1</v>
      </c>
      <c r="M3886" t="s">
        <v>427</v>
      </c>
      <c r="N3886">
        <v>19033800</v>
      </c>
      <c r="O3886" t="s">
        <v>92</v>
      </c>
      <c r="P3886" t="s">
        <v>19243</v>
      </c>
      <c r="Q3886" t="s">
        <v>127</v>
      </c>
      <c r="R3886">
        <v>18</v>
      </c>
      <c r="S3886">
        <v>39051943</v>
      </c>
      <c r="T3886">
        <v>39052256</v>
      </c>
      <c r="U3886" t="s">
        <v>19244</v>
      </c>
      <c r="V3886">
        <v>1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140</v>
      </c>
      <c r="AE3886" s="2">
        <v>119</v>
      </c>
      <c r="AF3886" s="2">
        <v>70</v>
      </c>
      <c r="AG3886" s="2">
        <v>109</v>
      </c>
      <c r="AH3886" s="2">
        <v>120</v>
      </c>
      <c r="AI3886" s="2">
        <v>113</v>
      </c>
      <c r="AJ3886" s="2">
        <v>82</v>
      </c>
      <c r="AK3886" s="2">
        <v>0</v>
      </c>
      <c r="AL3886" s="2">
        <v>0</v>
      </c>
      <c r="AM3886" s="2">
        <v>0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0</v>
      </c>
      <c r="AU3886" s="2">
        <v>0</v>
      </c>
      <c r="AV3886" s="2">
        <v>0</v>
      </c>
      <c r="AW3886" s="2">
        <v>0</v>
      </c>
      <c r="AX3886" s="2">
        <v>0</v>
      </c>
      <c r="AY3886" s="2">
        <v>0</v>
      </c>
      <c r="AZ3886" s="2">
        <v>0</v>
      </c>
      <c r="BA3886" s="2">
        <v>0</v>
      </c>
      <c r="BB3886" s="2">
        <v>0</v>
      </c>
      <c r="BC3886" s="2">
        <v>80</v>
      </c>
      <c r="BD3886" s="2">
        <v>0</v>
      </c>
      <c r="BE3886" s="2">
        <v>0</v>
      </c>
      <c r="BF3886" s="2">
        <v>0</v>
      </c>
      <c r="BG3886" s="2">
        <v>0</v>
      </c>
      <c r="BH3886" s="2">
        <v>0</v>
      </c>
      <c r="BI3886" s="2">
        <v>0</v>
      </c>
      <c r="BJ3886" s="2">
        <v>0</v>
      </c>
      <c r="BK3886" s="2">
        <v>0</v>
      </c>
      <c r="BL3886" s="2">
        <v>6</v>
      </c>
      <c r="BM3886" s="2">
        <v>6</v>
      </c>
      <c r="BN3886" s="2">
        <v>2</v>
      </c>
      <c r="BO3886" s="2">
        <v>6</v>
      </c>
      <c r="BP3886" s="2">
        <v>5</v>
      </c>
      <c r="BQ3886" s="2">
        <v>5</v>
      </c>
      <c r="BR3886" s="2">
        <v>2</v>
      </c>
      <c r="BS3886" s="2">
        <v>0</v>
      </c>
      <c r="BT3886" s="2">
        <v>0</v>
      </c>
      <c r="BU3886" s="2">
        <v>0</v>
      </c>
      <c r="BV3886" s="2">
        <v>0</v>
      </c>
      <c r="BW3886" s="2">
        <v>0</v>
      </c>
      <c r="BX3886" s="2">
        <v>0</v>
      </c>
      <c r="BY3886" s="2">
        <v>0</v>
      </c>
      <c r="BZ3886" s="2">
        <v>0</v>
      </c>
      <c r="CA3886" s="2">
        <v>0</v>
      </c>
      <c r="CB3886" s="2">
        <v>0</v>
      </c>
      <c r="CC3886" s="2">
        <v>0</v>
      </c>
      <c r="CD3886" s="2">
        <v>0</v>
      </c>
      <c r="CE3886" s="2">
        <v>0</v>
      </c>
      <c r="CF3886" s="2">
        <v>0</v>
      </c>
      <c r="CG3886" s="2">
        <v>0</v>
      </c>
      <c r="CH3886" s="2">
        <v>0</v>
      </c>
      <c r="CI3886" s="2">
        <v>0</v>
      </c>
      <c r="CJ3886" s="2">
        <v>0</v>
      </c>
      <c r="CK3886" s="2">
        <v>5</v>
      </c>
      <c r="CL3886" s="2">
        <v>0</v>
      </c>
    </row>
    <row r="3887" spans="1:90" x14ac:dyDescent="0.25">
      <c r="A3887" t="s">
        <v>115</v>
      </c>
      <c r="B3887">
        <v>20904</v>
      </c>
      <c r="C3887" t="s">
        <v>427</v>
      </c>
      <c r="D3887">
        <v>1</v>
      </c>
      <c r="E3887">
        <v>8</v>
      </c>
      <c r="F3887">
        <v>918040</v>
      </c>
      <c r="G3887">
        <v>35918040</v>
      </c>
      <c r="H3887" t="s">
        <v>10806</v>
      </c>
      <c r="I3887">
        <v>572</v>
      </c>
      <c r="J3887" t="s">
        <v>4370</v>
      </c>
      <c r="K3887" t="s">
        <v>5259</v>
      </c>
      <c r="L3887">
        <v>1</v>
      </c>
      <c r="M3887" t="s">
        <v>4370</v>
      </c>
      <c r="N3887">
        <v>19570000</v>
      </c>
      <c r="O3887" t="s">
        <v>92</v>
      </c>
      <c r="P3887" t="s">
        <v>10807</v>
      </c>
      <c r="Q3887">
        <v>221</v>
      </c>
      <c r="R3887">
        <v>18</v>
      </c>
      <c r="S3887">
        <v>32791693</v>
      </c>
      <c r="T3887">
        <v>32791967</v>
      </c>
      <c r="U3887" t="s">
        <v>10808</v>
      </c>
      <c r="V3887">
        <v>1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79</v>
      </c>
      <c r="AE3887" s="2">
        <v>62</v>
      </c>
      <c r="AF3887" s="2">
        <v>60</v>
      </c>
      <c r="AG3887" s="2">
        <v>60</v>
      </c>
      <c r="AH3887" s="2">
        <v>65</v>
      </c>
      <c r="AI3887" s="2">
        <v>58</v>
      </c>
      <c r="AJ3887" s="2">
        <v>40</v>
      </c>
      <c r="AK3887" s="2">
        <v>0</v>
      </c>
      <c r="AL3887" s="2">
        <v>0</v>
      </c>
      <c r="AM3887" s="2">
        <v>0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0</v>
      </c>
      <c r="AU3887" s="2">
        <v>0</v>
      </c>
      <c r="AV3887" s="2">
        <v>0</v>
      </c>
      <c r="AW3887" s="2">
        <v>0</v>
      </c>
      <c r="AX3887" s="2">
        <v>0</v>
      </c>
      <c r="AY3887" s="2">
        <v>0</v>
      </c>
      <c r="AZ3887" s="2">
        <v>0</v>
      </c>
      <c r="BA3887" s="2">
        <v>0</v>
      </c>
      <c r="BB3887" s="2">
        <v>0</v>
      </c>
      <c r="BC3887" s="2">
        <v>66</v>
      </c>
      <c r="BD3887" s="2">
        <v>0</v>
      </c>
      <c r="BE3887" s="2">
        <v>0</v>
      </c>
      <c r="BF3887" s="2">
        <v>0</v>
      </c>
      <c r="BG3887" s="2">
        <v>0</v>
      </c>
      <c r="BH3887" s="2">
        <v>0</v>
      </c>
      <c r="BI3887" s="2">
        <v>0</v>
      </c>
      <c r="BJ3887" s="2">
        <v>0</v>
      </c>
      <c r="BK3887" s="2">
        <v>0</v>
      </c>
      <c r="BL3887" s="2">
        <v>5</v>
      </c>
      <c r="BM3887" s="2">
        <v>4</v>
      </c>
      <c r="BN3887" s="2">
        <v>2</v>
      </c>
      <c r="BO3887" s="2">
        <v>3</v>
      </c>
      <c r="BP3887" s="2">
        <v>4</v>
      </c>
      <c r="BQ3887" s="2">
        <v>3</v>
      </c>
      <c r="BR3887" s="2">
        <v>2</v>
      </c>
      <c r="BS3887" s="2">
        <v>0</v>
      </c>
      <c r="BT3887" s="2">
        <v>0</v>
      </c>
      <c r="BU3887" s="2">
        <v>0</v>
      </c>
      <c r="BV3887" s="2">
        <v>0</v>
      </c>
      <c r="BW3887" s="2">
        <v>0</v>
      </c>
      <c r="BX3887" s="2">
        <v>0</v>
      </c>
      <c r="BY3887" s="2">
        <v>0</v>
      </c>
      <c r="BZ3887" s="2">
        <v>0</v>
      </c>
      <c r="CA3887" s="2">
        <v>0</v>
      </c>
      <c r="CB3887" s="2">
        <v>0</v>
      </c>
      <c r="CC3887" s="2">
        <v>0</v>
      </c>
      <c r="CD3887" s="2">
        <v>0</v>
      </c>
      <c r="CE3887" s="2">
        <v>0</v>
      </c>
      <c r="CF3887" s="2">
        <v>0</v>
      </c>
      <c r="CG3887" s="2">
        <v>0</v>
      </c>
      <c r="CH3887" s="2">
        <v>0</v>
      </c>
      <c r="CI3887" s="2">
        <v>0</v>
      </c>
      <c r="CJ3887" s="2">
        <v>0</v>
      </c>
      <c r="CK3887" s="2">
        <v>2</v>
      </c>
      <c r="CL3887" s="2">
        <v>0</v>
      </c>
    </row>
    <row r="3888" spans="1:90" x14ac:dyDescent="0.25">
      <c r="A3888" t="s">
        <v>115</v>
      </c>
      <c r="B3888">
        <v>20904</v>
      </c>
      <c r="C3888" t="s">
        <v>427</v>
      </c>
      <c r="D3888">
        <v>1</v>
      </c>
      <c r="E3888">
        <v>8</v>
      </c>
      <c r="F3888">
        <v>32104</v>
      </c>
      <c r="G3888">
        <v>35032104</v>
      </c>
      <c r="H3888" t="s">
        <v>11578</v>
      </c>
      <c r="I3888">
        <v>562</v>
      </c>
      <c r="J3888" t="s">
        <v>427</v>
      </c>
      <c r="K3888" t="s">
        <v>2988</v>
      </c>
      <c r="L3888">
        <v>1</v>
      </c>
      <c r="M3888" t="s">
        <v>427</v>
      </c>
      <c r="N3888">
        <v>19040080</v>
      </c>
      <c r="O3888" t="s">
        <v>92</v>
      </c>
      <c r="P3888" t="s">
        <v>11579</v>
      </c>
      <c r="Q3888">
        <v>270</v>
      </c>
      <c r="R3888">
        <v>18</v>
      </c>
      <c r="S3888">
        <v>32210551</v>
      </c>
      <c r="T3888">
        <v>32210831</v>
      </c>
      <c r="U3888" t="s">
        <v>11580</v>
      </c>
      <c r="V3888">
        <v>1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52</v>
      </c>
      <c r="AE3888" s="2">
        <v>42</v>
      </c>
      <c r="AF3888" s="2">
        <v>28</v>
      </c>
      <c r="AG3888" s="2">
        <v>67</v>
      </c>
      <c r="AH3888" s="2">
        <v>57</v>
      </c>
      <c r="AI3888" s="2">
        <v>51</v>
      </c>
      <c r="AJ3888" s="2">
        <v>45</v>
      </c>
      <c r="AK3888" s="2">
        <v>0</v>
      </c>
      <c r="AL3888" s="2">
        <v>0</v>
      </c>
      <c r="AM3888" s="2">
        <v>0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0</v>
      </c>
      <c r="AU3888" s="2">
        <v>0</v>
      </c>
      <c r="AV3888" s="2">
        <v>0</v>
      </c>
      <c r="AW3888" s="2">
        <v>0</v>
      </c>
      <c r="AX3888" s="2">
        <v>0</v>
      </c>
      <c r="AY3888" s="2">
        <v>0</v>
      </c>
      <c r="AZ3888" s="2">
        <v>0</v>
      </c>
      <c r="BA3888" s="2">
        <v>0</v>
      </c>
      <c r="BB3888" s="2">
        <v>1</v>
      </c>
      <c r="BC3888" s="2">
        <v>0</v>
      </c>
      <c r="BD3888" s="2">
        <v>25</v>
      </c>
      <c r="BE3888" s="2">
        <v>0</v>
      </c>
      <c r="BF3888" s="2">
        <v>0</v>
      </c>
      <c r="BG3888" s="2">
        <v>0</v>
      </c>
      <c r="BH3888" s="2">
        <v>0</v>
      </c>
      <c r="BI3888" s="2">
        <v>0</v>
      </c>
      <c r="BJ3888" s="2">
        <v>0</v>
      </c>
      <c r="BK3888" s="2">
        <v>0</v>
      </c>
      <c r="BL3888" s="2">
        <v>3</v>
      </c>
      <c r="BM3888" s="2">
        <v>3</v>
      </c>
      <c r="BN3888" s="2">
        <v>1</v>
      </c>
      <c r="BO3888" s="2">
        <v>3</v>
      </c>
      <c r="BP3888" s="2">
        <v>3</v>
      </c>
      <c r="BQ3888" s="2">
        <v>3</v>
      </c>
      <c r="BR3888" s="2">
        <v>3</v>
      </c>
      <c r="BS3888" s="2">
        <v>0</v>
      </c>
      <c r="BT3888" s="2">
        <v>0</v>
      </c>
      <c r="BU3888" s="2">
        <v>0</v>
      </c>
      <c r="BV3888" s="2">
        <v>0</v>
      </c>
      <c r="BW3888" s="2">
        <v>0</v>
      </c>
      <c r="BX3888" s="2">
        <v>0</v>
      </c>
      <c r="BY3888" s="2">
        <v>0</v>
      </c>
      <c r="BZ3888" s="2">
        <v>0</v>
      </c>
      <c r="CA3888" s="2">
        <v>0</v>
      </c>
      <c r="CB3888" s="2">
        <v>0</v>
      </c>
      <c r="CC3888" s="2">
        <v>0</v>
      </c>
      <c r="CD3888" s="2">
        <v>0</v>
      </c>
      <c r="CE3888" s="2">
        <v>0</v>
      </c>
      <c r="CF3888" s="2">
        <v>0</v>
      </c>
      <c r="CG3888" s="2">
        <v>0</v>
      </c>
      <c r="CH3888" s="2">
        <v>0</v>
      </c>
      <c r="CI3888" s="2">
        <v>0</v>
      </c>
      <c r="CJ3888" s="2">
        <v>1</v>
      </c>
      <c r="CK3888" s="2">
        <v>0</v>
      </c>
      <c r="CL3888" s="2">
        <v>6</v>
      </c>
    </row>
    <row r="3889" spans="1:90" x14ac:dyDescent="0.25">
      <c r="A3889" t="s">
        <v>115</v>
      </c>
      <c r="B3889">
        <v>20904</v>
      </c>
      <c r="C3889" t="s">
        <v>427</v>
      </c>
      <c r="D3889">
        <v>1</v>
      </c>
      <c r="E3889">
        <v>8</v>
      </c>
      <c r="F3889">
        <v>44684</v>
      </c>
      <c r="G3889">
        <v>35044684</v>
      </c>
      <c r="H3889" t="s">
        <v>9984</v>
      </c>
      <c r="I3889">
        <v>562</v>
      </c>
      <c r="J3889" t="s">
        <v>427</v>
      </c>
      <c r="K3889" t="s">
        <v>711</v>
      </c>
      <c r="L3889">
        <v>1</v>
      </c>
      <c r="M3889" t="s">
        <v>427</v>
      </c>
      <c r="N3889">
        <v>19025000</v>
      </c>
      <c r="O3889" t="s">
        <v>102</v>
      </c>
      <c r="P3889" t="s">
        <v>9985</v>
      </c>
      <c r="Q3889">
        <v>50</v>
      </c>
      <c r="R3889">
        <v>18</v>
      </c>
      <c r="S3889">
        <v>32210175</v>
      </c>
      <c r="T3889">
        <v>32210835</v>
      </c>
      <c r="U3889" t="s">
        <v>9986</v>
      </c>
      <c r="V3889">
        <v>1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85</v>
      </c>
      <c r="AE3889" s="2">
        <v>74</v>
      </c>
      <c r="AF3889" s="2">
        <v>61</v>
      </c>
      <c r="AG3889" s="2">
        <v>91</v>
      </c>
      <c r="AH3889" s="2">
        <v>82</v>
      </c>
      <c r="AI3889" s="2">
        <v>108</v>
      </c>
      <c r="AJ3889" s="2">
        <v>108</v>
      </c>
      <c r="AK3889" s="2">
        <v>0</v>
      </c>
      <c r="AL3889" s="2">
        <v>0</v>
      </c>
      <c r="AM3889" s="2">
        <v>0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0</v>
      </c>
      <c r="AU3889" s="2">
        <v>0</v>
      </c>
      <c r="AV3889" s="2">
        <v>0</v>
      </c>
      <c r="AW3889" s="2">
        <v>0</v>
      </c>
      <c r="AX3889" s="2">
        <v>0</v>
      </c>
      <c r="AY3889" s="2">
        <v>0</v>
      </c>
      <c r="AZ3889" s="2">
        <v>0</v>
      </c>
      <c r="BA3889" s="2">
        <v>0</v>
      </c>
      <c r="BB3889" s="2">
        <v>0</v>
      </c>
      <c r="BC3889" s="2">
        <v>150</v>
      </c>
      <c r="BD3889" s="2">
        <v>0</v>
      </c>
      <c r="BE3889" s="2">
        <v>0</v>
      </c>
      <c r="BF3889" s="2">
        <v>0</v>
      </c>
      <c r="BG3889" s="2">
        <v>0</v>
      </c>
      <c r="BH3889" s="2">
        <v>0</v>
      </c>
      <c r="BI3889" s="2">
        <v>0</v>
      </c>
      <c r="BJ3889" s="2">
        <v>0</v>
      </c>
      <c r="BK3889" s="2">
        <v>0</v>
      </c>
      <c r="BL3889" s="2">
        <v>6</v>
      </c>
      <c r="BM3889" s="2">
        <v>2</v>
      </c>
      <c r="BN3889" s="2">
        <v>4</v>
      </c>
      <c r="BO3889" s="2">
        <v>3</v>
      </c>
      <c r="BP3889" s="2">
        <v>3</v>
      </c>
      <c r="BQ3889" s="2">
        <v>5</v>
      </c>
      <c r="BR3889" s="2">
        <v>3</v>
      </c>
      <c r="BS3889" s="2">
        <v>0</v>
      </c>
      <c r="BT3889" s="2">
        <v>0</v>
      </c>
      <c r="BU3889" s="2">
        <v>0</v>
      </c>
      <c r="BV3889" s="2">
        <v>0</v>
      </c>
      <c r="BW3889" s="2">
        <v>0</v>
      </c>
      <c r="BX3889" s="2">
        <v>0</v>
      </c>
      <c r="BY3889" s="2">
        <v>0</v>
      </c>
      <c r="BZ3889" s="2">
        <v>0</v>
      </c>
      <c r="CA3889" s="2">
        <v>0</v>
      </c>
      <c r="CB3889" s="2">
        <v>0</v>
      </c>
      <c r="CC3889" s="2">
        <v>0</v>
      </c>
      <c r="CD3889" s="2">
        <v>0</v>
      </c>
      <c r="CE3889" s="2">
        <v>0</v>
      </c>
      <c r="CF3889" s="2">
        <v>0</v>
      </c>
      <c r="CG3889" s="2">
        <v>0</v>
      </c>
      <c r="CH3889" s="2">
        <v>0</v>
      </c>
      <c r="CI3889" s="2">
        <v>0</v>
      </c>
      <c r="CJ3889" s="2">
        <v>0</v>
      </c>
      <c r="CK3889" s="2">
        <v>9</v>
      </c>
      <c r="CL3889" s="2">
        <v>0</v>
      </c>
    </row>
    <row r="3890" spans="1:90" x14ac:dyDescent="0.25">
      <c r="A3890" t="s">
        <v>115</v>
      </c>
      <c r="B3890">
        <v>20904</v>
      </c>
      <c r="C3890" t="s">
        <v>427</v>
      </c>
      <c r="D3890">
        <v>1</v>
      </c>
      <c r="E3890">
        <v>3</v>
      </c>
      <c r="F3890">
        <v>980201</v>
      </c>
      <c r="G3890">
        <v>35980201</v>
      </c>
      <c r="H3890" t="s">
        <v>2089</v>
      </c>
      <c r="I3890">
        <v>562</v>
      </c>
      <c r="J3890" t="s">
        <v>427</v>
      </c>
      <c r="K3890" t="s">
        <v>2090</v>
      </c>
      <c r="L3890">
        <v>1</v>
      </c>
      <c r="M3890" t="s">
        <v>427</v>
      </c>
      <c r="N3890">
        <v>19023200</v>
      </c>
      <c r="O3890" t="s">
        <v>92</v>
      </c>
      <c r="P3890" t="s">
        <v>2091</v>
      </c>
      <c r="Q3890">
        <v>875</v>
      </c>
      <c r="R3890">
        <v>18</v>
      </c>
      <c r="S3890">
        <v>32210847</v>
      </c>
      <c r="T3890">
        <v>32211558</v>
      </c>
      <c r="U3890" t="s">
        <v>2092</v>
      </c>
      <c r="V3890">
        <v>1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481</v>
      </c>
      <c r="AT3890" s="2">
        <v>0</v>
      </c>
      <c r="AU3890" s="2">
        <v>0</v>
      </c>
      <c r="AV3890" s="2">
        <v>1153</v>
      </c>
      <c r="AW3890" s="2">
        <v>0</v>
      </c>
      <c r="AX3890" s="2">
        <v>0</v>
      </c>
      <c r="AY3890" s="2">
        <v>0</v>
      </c>
      <c r="AZ3890" s="2">
        <v>0</v>
      </c>
      <c r="BA3890" s="2">
        <v>0</v>
      </c>
      <c r="BB3890" s="2">
        <v>0</v>
      </c>
      <c r="BC3890" s="2">
        <v>0</v>
      </c>
      <c r="BD3890" s="2">
        <v>0</v>
      </c>
      <c r="BE3890" s="2">
        <v>0</v>
      </c>
      <c r="BF3890" s="2">
        <v>0</v>
      </c>
      <c r="BG3890" s="2">
        <v>0</v>
      </c>
      <c r="BH3890" s="2">
        <v>0</v>
      </c>
      <c r="BI3890" s="2">
        <v>0</v>
      </c>
      <c r="BJ3890" s="2">
        <v>0</v>
      </c>
      <c r="BK3890" s="2">
        <v>0</v>
      </c>
      <c r="BL3890" s="2">
        <v>0</v>
      </c>
      <c r="BM3890" s="2">
        <v>0</v>
      </c>
      <c r="BN3890" s="2">
        <v>0</v>
      </c>
      <c r="BO3890" s="2">
        <v>0</v>
      </c>
      <c r="BP3890" s="2">
        <v>0</v>
      </c>
      <c r="BQ3890" s="2">
        <v>0</v>
      </c>
      <c r="BR3890" s="2">
        <v>0</v>
      </c>
      <c r="BS3890" s="2">
        <v>0</v>
      </c>
      <c r="BT3890" s="2">
        <v>0</v>
      </c>
      <c r="BU3890" s="2">
        <v>0</v>
      </c>
      <c r="BV3890" s="2">
        <v>0</v>
      </c>
      <c r="BW3890" s="2">
        <v>0</v>
      </c>
      <c r="BX3890" s="2">
        <v>0</v>
      </c>
      <c r="BY3890" s="2">
        <v>0</v>
      </c>
      <c r="BZ3890" s="2">
        <v>0</v>
      </c>
      <c r="CA3890" s="2">
        <v>2</v>
      </c>
      <c r="CB3890" s="2">
        <v>0</v>
      </c>
      <c r="CC3890" s="2">
        <v>0</v>
      </c>
      <c r="CD3890" s="2">
        <v>5</v>
      </c>
      <c r="CE3890" s="2">
        <v>0</v>
      </c>
      <c r="CF3890" s="2">
        <v>0</v>
      </c>
      <c r="CG3890" s="2">
        <v>0</v>
      </c>
      <c r="CH3890" s="2">
        <v>0</v>
      </c>
      <c r="CI3890" s="2">
        <v>0</v>
      </c>
      <c r="CJ3890" s="2">
        <v>0</v>
      </c>
      <c r="CK3890" s="2">
        <v>0</v>
      </c>
      <c r="CL3890" s="2">
        <v>0</v>
      </c>
    </row>
    <row r="3891" spans="1:90" x14ac:dyDescent="0.25">
      <c r="A3891" t="s">
        <v>115</v>
      </c>
      <c r="B3891">
        <v>20904</v>
      </c>
      <c r="C3891" t="s">
        <v>427</v>
      </c>
      <c r="D3891">
        <v>2</v>
      </c>
      <c r="E3891">
        <v>6</v>
      </c>
      <c r="F3891">
        <v>460485</v>
      </c>
      <c r="G3891">
        <v>35460485</v>
      </c>
      <c r="H3891" t="s">
        <v>9044</v>
      </c>
      <c r="I3891">
        <v>440</v>
      </c>
      <c r="J3891" t="s">
        <v>2587</v>
      </c>
      <c r="K3891" t="s">
        <v>91</v>
      </c>
      <c r="L3891">
        <v>1</v>
      </c>
      <c r="M3891" t="s">
        <v>2587</v>
      </c>
      <c r="N3891">
        <v>19500000</v>
      </c>
      <c r="O3891" t="s">
        <v>92</v>
      </c>
      <c r="P3891" t="s">
        <v>9045</v>
      </c>
      <c r="Q3891">
        <v>980</v>
      </c>
      <c r="R3891">
        <v>18</v>
      </c>
      <c r="S3891">
        <v>32751195</v>
      </c>
      <c r="T3891">
        <v>32754377</v>
      </c>
      <c r="U3891" t="s">
        <v>9046</v>
      </c>
      <c r="V3891">
        <v>1</v>
      </c>
      <c r="W3891" s="2">
        <v>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0</v>
      </c>
      <c r="AU3891" s="2">
        <v>0</v>
      </c>
      <c r="AV3891" s="2">
        <v>0</v>
      </c>
      <c r="AW3891" s="2">
        <v>0</v>
      </c>
      <c r="AX3891" s="2">
        <v>0</v>
      </c>
      <c r="AY3891" s="2">
        <v>0</v>
      </c>
      <c r="AZ3891" s="2">
        <v>0</v>
      </c>
      <c r="BA3891" s="2">
        <v>0</v>
      </c>
      <c r="BB3891" s="2">
        <v>0</v>
      </c>
      <c r="BC3891" s="2">
        <v>108</v>
      </c>
      <c r="BD3891" s="2">
        <v>0</v>
      </c>
      <c r="BE3891" s="2">
        <v>0</v>
      </c>
      <c r="BF3891" s="2">
        <v>0</v>
      </c>
      <c r="BG3891" s="2">
        <v>0</v>
      </c>
      <c r="BH3891" s="2">
        <v>0</v>
      </c>
      <c r="BI3891" s="2">
        <v>0</v>
      </c>
      <c r="BJ3891" s="2">
        <v>0</v>
      </c>
      <c r="BK3891" s="2">
        <v>0</v>
      </c>
      <c r="BL3891" s="2">
        <v>0</v>
      </c>
      <c r="BM3891" s="2">
        <v>0</v>
      </c>
      <c r="BN3891" s="2">
        <v>0</v>
      </c>
      <c r="BO3891" s="2">
        <v>0</v>
      </c>
      <c r="BP3891" s="2">
        <v>0</v>
      </c>
      <c r="BQ3891" s="2">
        <v>0</v>
      </c>
      <c r="BR3891" s="2">
        <v>0</v>
      </c>
      <c r="BS3891" s="2">
        <v>0</v>
      </c>
      <c r="BT3891" s="2">
        <v>0</v>
      </c>
      <c r="BU3891" s="2">
        <v>0</v>
      </c>
      <c r="BV3891" s="2">
        <v>0</v>
      </c>
      <c r="BW3891" s="2">
        <v>0</v>
      </c>
      <c r="BX3891" s="2">
        <v>0</v>
      </c>
      <c r="BY3891" s="2">
        <v>0</v>
      </c>
      <c r="BZ3891" s="2">
        <v>0</v>
      </c>
      <c r="CA3891" s="2">
        <v>0</v>
      </c>
      <c r="CB3891" s="2">
        <v>0</v>
      </c>
      <c r="CC3891" s="2">
        <v>0</v>
      </c>
      <c r="CD3891" s="2">
        <v>0</v>
      </c>
      <c r="CE3891" s="2">
        <v>0</v>
      </c>
      <c r="CF3891" s="2">
        <v>0</v>
      </c>
      <c r="CG3891" s="2">
        <v>0</v>
      </c>
      <c r="CH3891" s="2">
        <v>0</v>
      </c>
      <c r="CI3891" s="2">
        <v>0</v>
      </c>
      <c r="CJ3891" s="2">
        <v>0</v>
      </c>
      <c r="CK3891" s="2">
        <v>6</v>
      </c>
      <c r="CL3891" s="2">
        <v>0</v>
      </c>
    </row>
    <row r="3892" spans="1:90" x14ac:dyDescent="0.25">
      <c r="A3892" t="s">
        <v>115</v>
      </c>
      <c r="B3892">
        <v>20904</v>
      </c>
      <c r="C3892" t="s">
        <v>427</v>
      </c>
      <c r="D3892">
        <v>2</v>
      </c>
      <c r="E3892">
        <v>6</v>
      </c>
      <c r="F3892">
        <v>985442</v>
      </c>
      <c r="G3892">
        <v>35985442</v>
      </c>
      <c r="H3892" t="s">
        <v>2156</v>
      </c>
      <c r="I3892">
        <v>562</v>
      </c>
      <c r="J3892" t="s">
        <v>427</v>
      </c>
      <c r="K3892" t="s">
        <v>2157</v>
      </c>
      <c r="L3892">
        <v>1</v>
      </c>
      <c r="M3892" t="s">
        <v>427</v>
      </c>
      <c r="N3892">
        <v>19013160</v>
      </c>
      <c r="O3892" t="s">
        <v>92</v>
      </c>
      <c r="P3892" t="s">
        <v>2158</v>
      </c>
      <c r="Q3892">
        <v>93</v>
      </c>
      <c r="R3892">
        <v>18</v>
      </c>
      <c r="S3892">
        <v>32231473</v>
      </c>
      <c r="T3892">
        <v>32234898</v>
      </c>
      <c r="U3892" t="s">
        <v>2159</v>
      </c>
      <c r="V3892">
        <v>1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0</v>
      </c>
      <c r="AU3892" s="2">
        <v>0</v>
      </c>
      <c r="AV3892" s="2">
        <v>0</v>
      </c>
      <c r="AW3892" s="2">
        <v>0</v>
      </c>
      <c r="AX3892" s="2">
        <v>0</v>
      </c>
      <c r="AY3892" s="2">
        <v>0</v>
      </c>
      <c r="AZ3892" s="2">
        <v>0</v>
      </c>
      <c r="BA3892" s="2">
        <v>0</v>
      </c>
      <c r="BB3892" s="2">
        <v>0</v>
      </c>
      <c r="BC3892" s="2">
        <v>775</v>
      </c>
      <c r="BD3892" s="2">
        <v>0</v>
      </c>
      <c r="BE3892" s="2">
        <v>0</v>
      </c>
      <c r="BF3892" s="2">
        <v>0</v>
      </c>
      <c r="BG3892" s="2">
        <v>0</v>
      </c>
      <c r="BH3892" s="2">
        <v>0</v>
      </c>
      <c r="BI3892" s="2">
        <v>0</v>
      </c>
      <c r="BJ3892" s="2">
        <v>0</v>
      </c>
      <c r="BK3892" s="2">
        <v>0</v>
      </c>
      <c r="BL3892" s="2">
        <v>0</v>
      </c>
      <c r="BM3892" s="2">
        <v>0</v>
      </c>
      <c r="BN3892" s="2">
        <v>0</v>
      </c>
      <c r="BO3892" s="2">
        <v>0</v>
      </c>
      <c r="BP3892" s="2">
        <v>0</v>
      </c>
      <c r="BQ3892" s="2">
        <v>0</v>
      </c>
      <c r="BR3892" s="2">
        <v>0</v>
      </c>
      <c r="BS3892" s="2">
        <v>0</v>
      </c>
      <c r="BT3892" s="2">
        <v>0</v>
      </c>
      <c r="BU3892" s="2">
        <v>0</v>
      </c>
      <c r="BV3892" s="2">
        <v>0</v>
      </c>
      <c r="BW3892" s="2">
        <v>0</v>
      </c>
      <c r="BX3892" s="2">
        <v>0</v>
      </c>
      <c r="BY3892" s="2">
        <v>0</v>
      </c>
      <c r="BZ3892" s="2">
        <v>0</v>
      </c>
      <c r="CA3892" s="2">
        <v>0</v>
      </c>
      <c r="CB3892" s="2">
        <v>0</v>
      </c>
      <c r="CC3892" s="2">
        <v>0</v>
      </c>
      <c r="CD3892" s="2">
        <v>0</v>
      </c>
      <c r="CE3892" s="2">
        <v>0</v>
      </c>
      <c r="CF3892" s="2">
        <v>0</v>
      </c>
      <c r="CG3892" s="2">
        <v>0</v>
      </c>
      <c r="CH3892" s="2">
        <v>0</v>
      </c>
      <c r="CI3892" s="2">
        <v>0</v>
      </c>
      <c r="CJ3892" s="2">
        <v>0</v>
      </c>
      <c r="CK3892" s="2">
        <v>37</v>
      </c>
      <c r="CL3892" s="2">
        <v>0</v>
      </c>
    </row>
    <row r="3893" spans="1:90" x14ac:dyDescent="0.25">
      <c r="A3893" t="s">
        <v>115</v>
      </c>
      <c r="B3893">
        <v>20904</v>
      </c>
      <c r="C3893" t="s">
        <v>427</v>
      </c>
      <c r="D3893">
        <v>1</v>
      </c>
      <c r="E3893">
        <v>8</v>
      </c>
      <c r="F3893">
        <v>31884</v>
      </c>
      <c r="G3893">
        <v>35031884</v>
      </c>
      <c r="H3893" t="s">
        <v>3414</v>
      </c>
      <c r="I3893">
        <v>562</v>
      </c>
      <c r="J3893" t="s">
        <v>427</v>
      </c>
      <c r="K3893" t="s">
        <v>3415</v>
      </c>
      <c r="L3893">
        <v>1</v>
      </c>
      <c r="M3893" t="s">
        <v>427</v>
      </c>
      <c r="N3893">
        <v>19120000</v>
      </c>
      <c r="O3893" t="s">
        <v>92</v>
      </c>
      <c r="P3893" t="s">
        <v>3416</v>
      </c>
      <c r="Q3893">
        <v>573</v>
      </c>
      <c r="R3893">
        <v>18</v>
      </c>
      <c r="S3893">
        <v>39136070</v>
      </c>
      <c r="T3893">
        <v>39136168</v>
      </c>
      <c r="U3893" t="s">
        <v>3417</v>
      </c>
      <c r="V3893">
        <v>1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25</v>
      </c>
      <c r="AE3893" s="2">
        <v>24</v>
      </c>
      <c r="AF3893" s="2">
        <v>20</v>
      </c>
      <c r="AG3893" s="2">
        <v>34</v>
      </c>
      <c r="AH3893" s="2">
        <v>59</v>
      </c>
      <c r="AI3893" s="2">
        <v>55</v>
      </c>
      <c r="AJ3893" s="2">
        <v>43</v>
      </c>
      <c r="AK3893" s="2">
        <v>0</v>
      </c>
      <c r="AL3893" s="2">
        <v>0</v>
      </c>
      <c r="AM3893" s="2">
        <v>0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0</v>
      </c>
      <c r="AU3893" s="2">
        <v>0</v>
      </c>
      <c r="AV3893" s="2">
        <v>0</v>
      </c>
      <c r="AW3893" s="2">
        <v>0</v>
      </c>
      <c r="AX3893" s="2">
        <v>0</v>
      </c>
      <c r="AY3893" s="2">
        <v>0</v>
      </c>
      <c r="AZ3893" s="2">
        <v>0</v>
      </c>
      <c r="BA3893" s="2">
        <v>0</v>
      </c>
      <c r="BB3893" s="2">
        <v>0</v>
      </c>
      <c r="BC3893" s="2">
        <v>75</v>
      </c>
      <c r="BD3893" s="2">
        <v>0</v>
      </c>
      <c r="BE3893" s="2">
        <v>0</v>
      </c>
      <c r="BF3893" s="2">
        <v>0</v>
      </c>
      <c r="BG3893" s="2">
        <v>0</v>
      </c>
      <c r="BH3893" s="2">
        <v>0</v>
      </c>
      <c r="BI3893" s="2">
        <v>0</v>
      </c>
      <c r="BJ3893" s="2">
        <v>0</v>
      </c>
      <c r="BK3893" s="2">
        <v>0</v>
      </c>
      <c r="BL3893" s="2">
        <v>1</v>
      </c>
      <c r="BM3893" s="2">
        <v>2</v>
      </c>
      <c r="BN3893" s="2">
        <v>1</v>
      </c>
      <c r="BO3893" s="2">
        <v>1</v>
      </c>
      <c r="BP3893" s="2">
        <v>3</v>
      </c>
      <c r="BQ3893" s="2">
        <v>2</v>
      </c>
      <c r="BR3893" s="2">
        <v>2</v>
      </c>
      <c r="BS3893" s="2">
        <v>0</v>
      </c>
      <c r="BT3893" s="2">
        <v>0</v>
      </c>
      <c r="BU3893" s="2">
        <v>0</v>
      </c>
      <c r="BV3893" s="2">
        <v>0</v>
      </c>
      <c r="BW3893" s="2">
        <v>0</v>
      </c>
      <c r="BX3893" s="2">
        <v>0</v>
      </c>
      <c r="BY3893" s="2">
        <v>0</v>
      </c>
      <c r="BZ3893" s="2">
        <v>0</v>
      </c>
      <c r="CA3893" s="2">
        <v>0</v>
      </c>
      <c r="CB3893" s="2">
        <v>0</v>
      </c>
      <c r="CC3893" s="2">
        <v>0</v>
      </c>
      <c r="CD3893" s="2">
        <v>0</v>
      </c>
      <c r="CE3893" s="2">
        <v>0</v>
      </c>
      <c r="CF3893" s="2">
        <v>0</v>
      </c>
      <c r="CG3893" s="2">
        <v>0</v>
      </c>
      <c r="CH3893" s="2">
        <v>0</v>
      </c>
      <c r="CI3893" s="2">
        <v>0</v>
      </c>
      <c r="CJ3893" s="2">
        <v>0</v>
      </c>
      <c r="CK3893" s="2">
        <v>4</v>
      </c>
      <c r="CL3893" s="2">
        <v>0</v>
      </c>
    </row>
    <row r="3894" spans="1:90" x14ac:dyDescent="0.25">
      <c r="A3894" t="s">
        <v>115</v>
      </c>
      <c r="B3894">
        <v>20904</v>
      </c>
      <c r="C3894" t="s">
        <v>427</v>
      </c>
      <c r="D3894">
        <v>1</v>
      </c>
      <c r="E3894">
        <v>8</v>
      </c>
      <c r="F3894">
        <v>32657</v>
      </c>
      <c r="G3894">
        <v>35032657</v>
      </c>
      <c r="H3894" t="s">
        <v>8278</v>
      </c>
      <c r="I3894">
        <v>676</v>
      </c>
      <c r="J3894" t="s">
        <v>3668</v>
      </c>
      <c r="K3894" t="s">
        <v>91</v>
      </c>
      <c r="L3894">
        <v>1</v>
      </c>
      <c r="M3894" t="s">
        <v>3668</v>
      </c>
      <c r="N3894">
        <v>19590000</v>
      </c>
      <c r="O3894" t="s">
        <v>92</v>
      </c>
      <c r="P3894" t="s">
        <v>8279</v>
      </c>
      <c r="Q3894">
        <v>240</v>
      </c>
      <c r="R3894">
        <v>18</v>
      </c>
      <c r="S3894">
        <v>39971114</v>
      </c>
      <c r="T3894">
        <v>39971409</v>
      </c>
      <c r="U3894" t="s">
        <v>8280</v>
      </c>
      <c r="V3894">
        <v>1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51</v>
      </c>
      <c r="AE3894" s="2">
        <v>72</v>
      </c>
      <c r="AF3894" s="2">
        <v>78</v>
      </c>
      <c r="AG3894" s="2">
        <v>79</v>
      </c>
      <c r="AH3894" s="2">
        <v>72</v>
      </c>
      <c r="AI3894" s="2">
        <v>80</v>
      </c>
      <c r="AJ3894" s="2">
        <v>55</v>
      </c>
      <c r="AK3894" s="2">
        <v>0</v>
      </c>
      <c r="AL3894" s="2">
        <v>0</v>
      </c>
      <c r="AM3894" s="2">
        <v>0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0</v>
      </c>
      <c r="AU3894" s="2">
        <v>64</v>
      </c>
      <c r="AV3894" s="2">
        <v>0</v>
      </c>
      <c r="AW3894" s="2">
        <v>0</v>
      </c>
      <c r="AX3894" s="2">
        <v>0</v>
      </c>
      <c r="AY3894" s="2">
        <v>0</v>
      </c>
      <c r="AZ3894" s="2">
        <v>0</v>
      </c>
      <c r="BA3894" s="2">
        <v>0</v>
      </c>
      <c r="BB3894" s="2">
        <v>0</v>
      </c>
      <c r="BC3894" s="2">
        <v>141</v>
      </c>
      <c r="BD3894" s="2">
        <v>0</v>
      </c>
      <c r="BE3894" s="2">
        <v>0</v>
      </c>
      <c r="BF3894" s="2">
        <v>0</v>
      </c>
      <c r="BG3894" s="2">
        <v>0</v>
      </c>
      <c r="BH3894" s="2">
        <v>0</v>
      </c>
      <c r="BI3894" s="2">
        <v>0</v>
      </c>
      <c r="BJ3894" s="2">
        <v>0</v>
      </c>
      <c r="BK3894" s="2">
        <v>0</v>
      </c>
      <c r="BL3894" s="2">
        <v>3</v>
      </c>
      <c r="BM3894" s="2">
        <v>3</v>
      </c>
      <c r="BN3894" s="2">
        <v>5</v>
      </c>
      <c r="BO3894" s="2">
        <v>4</v>
      </c>
      <c r="BP3894" s="2">
        <v>3</v>
      </c>
      <c r="BQ3894" s="2">
        <v>4</v>
      </c>
      <c r="BR3894" s="2">
        <v>3</v>
      </c>
      <c r="BS3894" s="2">
        <v>0</v>
      </c>
      <c r="BT3894" s="2">
        <v>0</v>
      </c>
      <c r="BU3894" s="2">
        <v>0</v>
      </c>
      <c r="BV3894" s="2">
        <v>0</v>
      </c>
      <c r="BW3894" s="2">
        <v>0</v>
      </c>
      <c r="BX3894" s="2">
        <v>0</v>
      </c>
      <c r="BY3894" s="2">
        <v>0</v>
      </c>
      <c r="BZ3894" s="2">
        <v>0</v>
      </c>
      <c r="CA3894" s="2">
        <v>0</v>
      </c>
      <c r="CB3894" s="2">
        <v>0</v>
      </c>
      <c r="CC3894" s="2">
        <v>3</v>
      </c>
      <c r="CD3894" s="2">
        <v>0</v>
      </c>
      <c r="CE3894" s="2">
        <v>0</v>
      </c>
      <c r="CF3894" s="2">
        <v>0</v>
      </c>
      <c r="CG3894" s="2">
        <v>0</v>
      </c>
      <c r="CH3894" s="2">
        <v>0</v>
      </c>
      <c r="CI3894" s="2">
        <v>0</v>
      </c>
      <c r="CJ3894" s="2">
        <v>0</v>
      </c>
      <c r="CK3894" s="2">
        <v>8</v>
      </c>
      <c r="CL3894" s="2">
        <v>0</v>
      </c>
    </row>
    <row r="3895" spans="1:90" x14ac:dyDescent="0.25">
      <c r="A3895" t="s">
        <v>115</v>
      </c>
      <c r="B3895">
        <v>20904</v>
      </c>
      <c r="C3895" t="s">
        <v>427</v>
      </c>
      <c r="D3895">
        <v>1</v>
      </c>
      <c r="E3895">
        <v>8</v>
      </c>
      <c r="F3895">
        <v>43151</v>
      </c>
      <c r="G3895">
        <v>35043151</v>
      </c>
      <c r="H3895" t="s">
        <v>15329</v>
      </c>
      <c r="I3895">
        <v>562</v>
      </c>
      <c r="J3895" t="s">
        <v>427</v>
      </c>
      <c r="K3895" t="s">
        <v>3267</v>
      </c>
      <c r="L3895">
        <v>1</v>
      </c>
      <c r="M3895" t="s">
        <v>427</v>
      </c>
      <c r="N3895">
        <v>19045720</v>
      </c>
      <c r="O3895" t="s">
        <v>92</v>
      </c>
      <c r="P3895" t="s">
        <v>15330</v>
      </c>
      <c r="Q3895">
        <v>225</v>
      </c>
      <c r="R3895">
        <v>18</v>
      </c>
      <c r="S3895">
        <v>32233749</v>
      </c>
      <c r="T3895">
        <v>32233786</v>
      </c>
      <c r="U3895" t="s">
        <v>15331</v>
      </c>
      <c r="V3895">
        <v>1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73</v>
      </c>
      <c r="AE3895" s="2">
        <v>85</v>
      </c>
      <c r="AF3895" s="2">
        <v>38</v>
      </c>
      <c r="AG3895" s="2">
        <v>108</v>
      </c>
      <c r="AH3895" s="2">
        <v>133</v>
      </c>
      <c r="AI3895" s="2">
        <v>79</v>
      </c>
      <c r="AJ3895" s="2">
        <v>81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0</v>
      </c>
      <c r="AU3895" s="2">
        <v>0</v>
      </c>
      <c r="AV3895" s="2">
        <v>0</v>
      </c>
      <c r="AW3895" s="2">
        <v>0</v>
      </c>
      <c r="AX3895" s="2">
        <v>0</v>
      </c>
      <c r="AY3895" s="2">
        <v>0</v>
      </c>
      <c r="AZ3895" s="2">
        <v>0</v>
      </c>
      <c r="BA3895" s="2">
        <v>0</v>
      </c>
      <c r="BB3895" s="2">
        <v>0</v>
      </c>
      <c r="BC3895" s="2">
        <v>0</v>
      </c>
      <c r="BD3895" s="2">
        <v>0</v>
      </c>
      <c r="BE3895" s="2">
        <v>0</v>
      </c>
      <c r="BF3895" s="2">
        <v>0</v>
      </c>
      <c r="BG3895" s="2">
        <v>0</v>
      </c>
      <c r="BH3895" s="2">
        <v>0</v>
      </c>
      <c r="BI3895" s="2">
        <v>0</v>
      </c>
      <c r="BJ3895" s="2">
        <v>0</v>
      </c>
      <c r="BK3895" s="2">
        <v>0</v>
      </c>
      <c r="BL3895" s="2">
        <v>3</v>
      </c>
      <c r="BM3895" s="2">
        <v>4</v>
      </c>
      <c r="BN3895" s="2">
        <v>1</v>
      </c>
      <c r="BO3895" s="2">
        <v>5</v>
      </c>
      <c r="BP3895" s="2">
        <v>5</v>
      </c>
      <c r="BQ3895" s="2">
        <v>2</v>
      </c>
      <c r="BR3895" s="2">
        <v>2</v>
      </c>
      <c r="BS3895" s="2">
        <v>0</v>
      </c>
      <c r="BT3895" s="2">
        <v>0</v>
      </c>
      <c r="BU3895" s="2">
        <v>0</v>
      </c>
      <c r="BV3895" s="2">
        <v>0</v>
      </c>
      <c r="BW3895" s="2">
        <v>0</v>
      </c>
      <c r="BX3895" s="2">
        <v>0</v>
      </c>
      <c r="BY3895" s="2">
        <v>0</v>
      </c>
      <c r="BZ3895" s="2">
        <v>0</v>
      </c>
      <c r="CA3895" s="2">
        <v>0</v>
      </c>
      <c r="CB3895" s="2">
        <v>0</v>
      </c>
      <c r="CC3895" s="2">
        <v>0</v>
      </c>
      <c r="CD3895" s="2">
        <v>0</v>
      </c>
      <c r="CE3895" s="2">
        <v>0</v>
      </c>
      <c r="CF3895" s="2">
        <v>0</v>
      </c>
      <c r="CG3895" s="2">
        <v>0</v>
      </c>
      <c r="CH3895" s="2">
        <v>0</v>
      </c>
      <c r="CI3895" s="2">
        <v>0</v>
      </c>
      <c r="CJ3895" s="2">
        <v>0</v>
      </c>
      <c r="CK3895" s="2">
        <v>0</v>
      </c>
      <c r="CL3895" s="2">
        <v>0</v>
      </c>
    </row>
    <row r="3896" spans="1:90" x14ac:dyDescent="0.25">
      <c r="A3896" t="s">
        <v>115</v>
      </c>
      <c r="B3896">
        <v>20904</v>
      </c>
      <c r="C3896" t="s">
        <v>427</v>
      </c>
      <c r="D3896">
        <v>1</v>
      </c>
      <c r="E3896">
        <v>8</v>
      </c>
      <c r="F3896">
        <v>900965</v>
      </c>
      <c r="G3896">
        <v>35900965</v>
      </c>
      <c r="H3896" t="s">
        <v>15282</v>
      </c>
      <c r="I3896">
        <v>562</v>
      </c>
      <c r="J3896" t="s">
        <v>427</v>
      </c>
      <c r="K3896" t="s">
        <v>9510</v>
      </c>
      <c r="L3896">
        <v>1</v>
      </c>
      <c r="M3896" t="s">
        <v>427</v>
      </c>
      <c r="N3896">
        <v>19067350</v>
      </c>
      <c r="O3896" t="s">
        <v>92</v>
      </c>
      <c r="P3896" t="s">
        <v>15283</v>
      </c>
      <c r="Q3896">
        <v>800</v>
      </c>
      <c r="R3896">
        <v>18</v>
      </c>
      <c r="S3896">
        <v>39061965</v>
      </c>
      <c r="T3896">
        <v>39062190</v>
      </c>
      <c r="U3896" t="s">
        <v>15284</v>
      </c>
      <c r="V3896">
        <v>1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38</v>
      </c>
      <c r="AE3896" s="2">
        <v>27</v>
      </c>
      <c r="AF3896" s="2">
        <v>34</v>
      </c>
      <c r="AG3896" s="2">
        <v>37</v>
      </c>
      <c r="AH3896" s="2">
        <v>63</v>
      </c>
      <c r="AI3896" s="2">
        <v>52</v>
      </c>
      <c r="AJ3896" s="2">
        <v>42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0</v>
      </c>
      <c r="AU3896" s="2">
        <v>0</v>
      </c>
      <c r="AV3896" s="2">
        <v>0</v>
      </c>
      <c r="AW3896" s="2">
        <v>0</v>
      </c>
      <c r="AX3896" s="2">
        <v>0</v>
      </c>
      <c r="AY3896" s="2">
        <v>0</v>
      </c>
      <c r="AZ3896" s="2">
        <v>0</v>
      </c>
      <c r="BA3896" s="2">
        <v>0</v>
      </c>
      <c r="BB3896" s="2">
        <v>0</v>
      </c>
      <c r="BC3896" s="2">
        <v>80</v>
      </c>
      <c r="BD3896" s="2">
        <v>0</v>
      </c>
      <c r="BE3896" s="2">
        <v>0</v>
      </c>
      <c r="BF3896" s="2">
        <v>0</v>
      </c>
      <c r="BG3896" s="2">
        <v>0</v>
      </c>
      <c r="BH3896" s="2">
        <v>0</v>
      </c>
      <c r="BI3896" s="2">
        <v>0</v>
      </c>
      <c r="BJ3896" s="2">
        <v>0</v>
      </c>
      <c r="BK3896" s="2">
        <v>0</v>
      </c>
      <c r="BL3896" s="2">
        <v>2</v>
      </c>
      <c r="BM3896" s="2">
        <v>1</v>
      </c>
      <c r="BN3896" s="2">
        <v>2</v>
      </c>
      <c r="BO3896" s="2">
        <v>2</v>
      </c>
      <c r="BP3896" s="2">
        <v>2</v>
      </c>
      <c r="BQ3896" s="2">
        <v>3</v>
      </c>
      <c r="BR3896" s="2">
        <v>2</v>
      </c>
      <c r="BS3896" s="2">
        <v>0</v>
      </c>
      <c r="BT3896" s="2">
        <v>0</v>
      </c>
      <c r="BU3896" s="2">
        <v>0</v>
      </c>
      <c r="BV3896" s="2">
        <v>0</v>
      </c>
      <c r="BW3896" s="2">
        <v>0</v>
      </c>
      <c r="BX3896" s="2">
        <v>0</v>
      </c>
      <c r="BY3896" s="2">
        <v>0</v>
      </c>
      <c r="BZ3896" s="2">
        <v>0</v>
      </c>
      <c r="CA3896" s="2">
        <v>0</v>
      </c>
      <c r="CB3896" s="2">
        <v>0</v>
      </c>
      <c r="CC3896" s="2">
        <v>0</v>
      </c>
      <c r="CD3896" s="2">
        <v>0</v>
      </c>
      <c r="CE3896" s="2">
        <v>0</v>
      </c>
      <c r="CF3896" s="2">
        <v>0</v>
      </c>
      <c r="CG3896" s="2">
        <v>0</v>
      </c>
      <c r="CH3896" s="2">
        <v>0</v>
      </c>
      <c r="CI3896" s="2">
        <v>0</v>
      </c>
      <c r="CJ3896" s="2">
        <v>0</v>
      </c>
      <c r="CK3896" s="2">
        <v>7</v>
      </c>
      <c r="CL3896" s="2">
        <v>0</v>
      </c>
    </row>
    <row r="3897" spans="1:90" x14ac:dyDescent="0.25">
      <c r="A3897" t="s">
        <v>115</v>
      </c>
      <c r="B3897">
        <v>20904</v>
      </c>
      <c r="C3897" t="s">
        <v>427</v>
      </c>
      <c r="D3897">
        <v>1</v>
      </c>
      <c r="E3897">
        <v>8</v>
      </c>
      <c r="F3897">
        <v>31732</v>
      </c>
      <c r="G3897">
        <v>35031732</v>
      </c>
      <c r="H3897" t="s">
        <v>14941</v>
      </c>
      <c r="I3897">
        <v>562</v>
      </c>
      <c r="J3897" t="s">
        <v>427</v>
      </c>
      <c r="K3897" t="s">
        <v>91</v>
      </c>
      <c r="L3897">
        <v>1</v>
      </c>
      <c r="M3897" t="s">
        <v>427</v>
      </c>
      <c r="N3897">
        <v>19015150</v>
      </c>
      <c r="O3897" t="s">
        <v>102</v>
      </c>
      <c r="P3897" t="s">
        <v>4585</v>
      </c>
      <c r="Q3897">
        <v>672</v>
      </c>
      <c r="R3897">
        <v>18</v>
      </c>
      <c r="S3897">
        <v>32212784</v>
      </c>
      <c r="T3897">
        <v>32216018</v>
      </c>
      <c r="U3897" t="s">
        <v>14942</v>
      </c>
      <c r="V3897">
        <v>1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137</v>
      </c>
      <c r="AE3897" s="2">
        <v>128</v>
      </c>
      <c r="AF3897" s="2">
        <v>98</v>
      </c>
      <c r="AG3897" s="2">
        <v>136</v>
      </c>
      <c r="AH3897" s="2">
        <v>369</v>
      </c>
      <c r="AI3897" s="2">
        <v>232</v>
      </c>
      <c r="AJ3897" s="2">
        <v>253</v>
      </c>
      <c r="AK3897" s="2">
        <v>0</v>
      </c>
      <c r="AL3897" s="2">
        <v>0</v>
      </c>
      <c r="AM3897" s="2">
        <v>0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0</v>
      </c>
      <c r="AU3897" s="2">
        <v>0</v>
      </c>
      <c r="AV3897" s="2">
        <v>0</v>
      </c>
      <c r="AW3897" s="2">
        <v>0</v>
      </c>
      <c r="AX3897" s="2">
        <v>0</v>
      </c>
      <c r="AY3897" s="2">
        <v>0</v>
      </c>
      <c r="AZ3897" s="2">
        <v>0</v>
      </c>
      <c r="BA3897" s="2">
        <v>0</v>
      </c>
      <c r="BB3897" s="2">
        <v>0</v>
      </c>
      <c r="BC3897" s="2">
        <v>50</v>
      </c>
      <c r="BD3897" s="2">
        <v>12</v>
      </c>
      <c r="BE3897" s="2">
        <v>0</v>
      </c>
      <c r="BF3897" s="2">
        <v>0</v>
      </c>
      <c r="BG3897" s="2">
        <v>0</v>
      </c>
      <c r="BH3897" s="2">
        <v>0</v>
      </c>
      <c r="BI3897" s="2">
        <v>0</v>
      </c>
      <c r="BJ3897" s="2">
        <v>0</v>
      </c>
      <c r="BK3897" s="2">
        <v>0</v>
      </c>
      <c r="BL3897" s="2">
        <v>7</v>
      </c>
      <c r="BM3897" s="2">
        <v>6</v>
      </c>
      <c r="BN3897" s="2">
        <v>6</v>
      </c>
      <c r="BO3897" s="2">
        <v>5</v>
      </c>
      <c r="BP3897" s="2">
        <v>14</v>
      </c>
      <c r="BQ3897" s="2">
        <v>10</v>
      </c>
      <c r="BR3897" s="2">
        <v>11</v>
      </c>
      <c r="BS3897" s="2">
        <v>0</v>
      </c>
      <c r="BT3897" s="2">
        <v>0</v>
      </c>
      <c r="BU3897" s="2">
        <v>0</v>
      </c>
      <c r="BV3897" s="2">
        <v>0</v>
      </c>
      <c r="BW3897" s="2">
        <v>0</v>
      </c>
      <c r="BX3897" s="2">
        <v>0</v>
      </c>
      <c r="BY3897" s="2">
        <v>0</v>
      </c>
      <c r="BZ3897" s="2">
        <v>0</v>
      </c>
      <c r="CA3897" s="2">
        <v>0</v>
      </c>
      <c r="CB3897" s="2">
        <v>0</v>
      </c>
      <c r="CC3897" s="2">
        <v>0</v>
      </c>
      <c r="CD3897" s="2">
        <v>0</v>
      </c>
      <c r="CE3897" s="2">
        <v>0</v>
      </c>
      <c r="CF3897" s="2">
        <v>0</v>
      </c>
      <c r="CG3897" s="2">
        <v>0</v>
      </c>
      <c r="CH3897" s="2">
        <v>0</v>
      </c>
      <c r="CI3897" s="2">
        <v>0</v>
      </c>
      <c r="CJ3897" s="2">
        <v>0</v>
      </c>
      <c r="CK3897" s="2">
        <v>2</v>
      </c>
      <c r="CL3897" s="2">
        <v>3</v>
      </c>
    </row>
    <row r="3898" spans="1:90" x14ac:dyDescent="0.25">
      <c r="A3898" t="s">
        <v>115</v>
      </c>
      <c r="B3898">
        <v>20904</v>
      </c>
      <c r="C3898" t="s">
        <v>427</v>
      </c>
      <c r="D3898">
        <v>1</v>
      </c>
      <c r="E3898">
        <v>8</v>
      </c>
      <c r="F3898">
        <v>31896</v>
      </c>
      <c r="G3898">
        <v>35031896</v>
      </c>
      <c r="H3898" t="s">
        <v>1850</v>
      </c>
      <c r="I3898">
        <v>157</v>
      </c>
      <c r="J3898" t="s">
        <v>1851</v>
      </c>
      <c r="K3898" t="s">
        <v>91</v>
      </c>
      <c r="L3898">
        <v>1</v>
      </c>
      <c r="M3898" t="s">
        <v>1851</v>
      </c>
      <c r="N3898">
        <v>19180000</v>
      </c>
      <c r="O3898" t="s">
        <v>92</v>
      </c>
      <c r="P3898" t="s">
        <v>1852</v>
      </c>
      <c r="Q3898">
        <v>517</v>
      </c>
      <c r="R3898">
        <v>18</v>
      </c>
      <c r="S3898">
        <v>32661104</v>
      </c>
      <c r="U3898" t="s">
        <v>1853</v>
      </c>
      <c r="V3898">
        <v>1</v>
      </c>
      <c r="W3898" s="2">
        <v>0</v>
      </c>
      <c r="X3898" s="2">
        <v>0</v>
      </c>
      <c r="Y3898" s="2">
        <v>53</v>
      </c>
      <c r="Z3898" s="2">
        <v>39</v>
      </c>
      <c r="AA3898" s="2">
        <v>41</v>
      </c>
      <c r="AB3898" s="2">
        <v>37</v>
      </c>
      <c r="AC3898" s="2">
        <v>36</v>
      </c>
      <c r="AD3898" s="2">
        <v>49</v>
      </c>
      <c r="AE3898" s="2">
        <v>38</v>
      </c>
      <c r="AF3898" s="2">
        <v>42</v>
      </c>
      <c r="AG3898" s="2">
        <v>51</v>
      </c>
      <c r="AH3898" s="2">
        <v>62</v>
      </c>
      <c r="AI3898" s="2">
        <v>43</v>
      </c>
      <c r="AJ3898" s="2">
        <v>33</v>
      </c>
      <c r="AK3898" s="2">
        <v>0</v>
      </c>
      <c r="AL3898" s="2">
        <v>0</v>
      </c>
      <c r="AM3898" s="2">
        <v>0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0</v>
      </c>
      <c r="AU3898" s="2">
        <v>0</v>
      </c>
      <c r="AV3898" s="2">
        <v>0</v>
      </c>
      <c r="AW3898" s="2">
        <v>0</v>
      </c>
      <c r="AX3898" s="2">
        <v>0</v>
      </c>
      <c r="AY3898" s="2">
        <v>0</v>
      </c>
      <c r="AZ3898" s="2">
        <v>0</v>
      </c>
      <c r="BA3898" s="2">
        <v>0</v>
      </c>
      <c r="BB3898" s="2">
        <v>0</v>
      </c>
      <c r="BC3898" s="2">
        <v>0</v>
      </c>
      <c r="BD3898" s="2">
        <v>7</v>
      </c>
      <c r="BE3898" s="2">
        <v>0</v>
      </c>
      <c r="BF3898" s="2">
        <v>0</v>
      </c>
      <c r="BG3898" s="2">
        <v>2</v>
      </c>
      <c r="BH3898" s="2">
        <v>3</v>
      </c>
      <c r="BI3898" s="2">
        <v>3</v>
      </c>
      <c r="BJ3898" s="2">
        <v>3</v>
      </c>
      <c r="BK3898" s="2">
        <v>2</v>
      </c>
      <c r="BL3898" s="2">
        <v>2</v>
      </c>
      <c r="BM3898" s="2">
        <v>2</v>
      </c>
      <c r="BN3898" s="2">
        <v>4</v>
      </c>
      <c r="BO3898" s="2">
        <v>2</v>
      </c>
      <c r="BP3898" s="2">
        <v>5</v>
      </c>
      <c r="BQ3898" s="2">
        <v>3</v>
      </c>
      <c r="BR3898" s="2">
        <v>2</v>
      </c>
      <c r="BS3898" s="2">
        <v>0</v>
      </c>
      <c r="BT3898" s="2">
        <v>0</v>
      </c>
      <c r="BU3898" s="2">
        <v>0</v>
      </c>
      <c r="BV3898" s="2">
        <v>0</v>
      </c>
      <c r="BW3898" s="2">
        <v>0</v>
      </c>
      <c r="BX3898" s="2">
        <v>0</v>
      </c>
      <c r="BY3898" s="2">
        <v>0</v>
      </c>
      <c r="BZ3898" s="2">
        <v>0</v>
      </c>
      <c r="CA3898" s="2">
        <v>0</v>
      </c>
      <c r="CB3898" s="2">
        <v>0</v>
      </c>
      <c r="CC3898" s="2">
        <v>0</v>
      </c>
      <c r="CD3898" s="2">
        <v>0</v>
      </c>
      <c r="CE3898" s="2">
        <v>0</v>
      </c>
      <c r="CF3898" s="2">
        <v>0</v>
      </c>
      <c r="CG3898" s="2">
        <v>0</v>
      </c>
      <c r="CH3898" s="2">
        <v>0</v>
      </c>
      <c r="CI3898" s="2">
        <v>0</v>
      </c>
      <c r="CJ3898" s="2">
        <v>0</v>
      </c>
      <c r="CK3898" s="2">
        <v>0</v>
      </c>
      <c r="CL3898" s="2">
        <v>2</v>
      </c>
    </row>
    <row r="3899" spans="1:90" x14ac:dyDescent="0.25">
      <c r="A3899" t="s">
        <v>115</v>
      </c>
      <c r="B3899">
        <v>20904</v>
      </c>
      <c r="C3899" t="s">
        <v>427</v>
      </c>
      <c r="D3899">
        <v>1</v>
      </c>
      <c r="E3899">
        <v>8</v>
      </c>
      <c r="F3899">
        <v>32050</v>
      </c>
      <c r="G3899">
        <v>35032050</v>
      </c>
      <c r="H3899" t="s">
        <v>10800</v>
      </c>
      <c r="I3899">
        <v>562</v>
      </c>
      <c r="J3899" t="s">
        <v>427</v>
      </c>
      <c r="K3899" t="s">
        <v>10801</v>
      </c>
      <c r="L3899">
        <v>1</v>
      </c>
      <c r="M3899" t="s">
        <v>427</v>
      </c>
      <c r="N3899">
        <v>19014150</v>
      </c>
      <c r="O3899" t="s">
        <v>92</v>
      </c>
      <c r="P3899" t="s">
        <v>1667</v>
      </c>
      <c r="Q3899">
        <v>90</v>
      </c>
      <c r="R3899">
        <v>18</v>
      </c>
      <c r="S3899">
        <v>32216041</v>
      </c>
      <c r="T3899">
        <v>32226211</v>
      </c>
      <c r="U3899" t="s">
        <v>10802</v>
      </c>
      <c r="V3899">
        <v>1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31</v>
      </c>
      <c r="AE3899" s="2">
        <v>0</v>
      </c>
      <c r="AF3899" s="2">
        <v>33</v>
      </c>
      <c r="AG3899" s="2">
        <v>54</v>
      </c>
      <c r="AH3899" s="2">
        <v>113</v>
      </c>
      <c r="AI3899" s="2">
        <v>117</v>
      </c>
      <c r="AJ3899" s="2">
        <v>137</v>
      </c>
      <c r="AK3899" s="2">
        <v>0</v>
      </c>
      <c r="AL3899" s="2">
        <v>0</v>
      </c>
      <c r="AM3899" s="2">
        <v>0</v>
      </c>
      <c r="AN3899" s="2">
        <v>0</v>
      </c>
      <c r="AO3899" s="2">
        <v>0</v>
      </c>
      <c r="AP3899" s="2">
        <v>0</v>
      </c>
      <c r="AQ3899" s="2">
        <v>0</v>
      </c>
      <c r="AR3899" s="2">
        <v>56</v>
      </c>
      <c r="AS3899" s="2">
        <v>0</v>
      </c>
      <c r="AT3899" s="2">
        <v>0</v>
      </c>
      <c r="AU3899" s="2">
        <v>113</v>
      </c>
      <c r="AV3899" s="2">
        <v>0</v>
      </c>
      <c r="AW3899" s="2">
        <v>0</v>
      </c>
      <c r="AX3899" s="2">
        <v>0</v>
      </c>
      <c r="AY3899" s="2">
        <v>0</v>
      </c>
      <c r="AZ3899" s="2">
        <v>0</v>
      </c>
      <c r="BA3899" s="2">
        <v>0</v>
      </c>
      <c r="BB3899" s="2">
        <v>0</v>
      </c>
      <c r="BC3899" s="2">
        <v>0</v>
      </c>
      <c r="BD3899" s="2">
        <v>0</v>
      </c>
      <c r="BE3899" s="2">
        <v>0</v>
      </c>
      <c r="BF3899" s="2">
        <v>0</v>
      </c>
      <c r="BG3899" s="2">
        <v>0</v>
      </c>
      <c r="BH3899" s="2">
        <v>0</v>
      </c>
      <c r="BI3899" s="2">
        <v>0</v>
      </c>
      <c r="BJ3899" s="2">
        <v>0</v>
      </c>
      <c r="BK3899" s="2">
        <v>0</v>
      </c>
      <c r="BL3899" s="2">
        <v>1</v>
      </c>
      <c r="BM3899" s="2">
        <v>0</v>
      </c>
      <c r="BN3899" s="2">
        <v>1</v>
      </c>
      <c r="BO3899" s="2">
        <v>3</v>
      </c>
      <c r="BP3899" s="2">
        <v>3</v>
      </c>
      <c r="BQ3899" s="2">
        <v>6</v>
      </c>
      <c r="BR3899" s="2">
        <v>5</v>
      </c>
      <c r="BS3899" s="2">
        <v>0</v>
      </c>
      <c r="BT3899" s="2">
        <v>0</v>
      </c>
      <c r="BU3899" s="2">
        <v>0</v>
      </c>
      <c r="BV3899" s="2">
        <v>0</v>
      </c>
      <c r="BW3899" s="2">
        <v>0</v>
      </c>
      <c r="BX3899" s="2">
        <v>0</v>
      </c>
      <c r="BY3899" s="2">
        <v>0</v>
      </c>
      <c r="BZ3899" s="2">
        <v>2</v>
      </c>
      <c r="CA3899" s="2">
        <v>0</v>
      </c>
      <c r="CB3899" s="2">
        <v>0</v>
      </c>
      <c r="CC3899" s="2">
        <v>4</v>
      </c>
      <c r="CD3899" s="2">
        <v>0</v>
      </c>
      <c r="CE3899" s="2">
        <v>0</v>
      </c>
      <c r="CF3899" s="2">
        <v>0</v>
      </c>
      <c r="CG3899" s="2">
        <v>0</v>
      </c>
      <c r="CH3899" s="2">
        <v>0</v>
      </c>
      <c r="CI3899" s="2">
        <v>0</v>
      </c>
      <c r="CJ3899" s="2">
        <v>0</v>
      </c>
      <c r="CK3899" s="2">
        <v>0</v>
      </c>
      <c r="CL3899" s="2">
        <v>0</v>
      </c>
    </row>
    <row r="3900" spans="1:90" x14ac:dyDescent="0.25">
      <c r="A3900" t="s">
        <v>115</v>
      </c>
      <c r="B3900">
        <v>20904</v>
      </c>
      <c r="C3900" t="s">
        <v>427</v>
      </c>
      <c r="D3900">
        <v>1</v>
      </c>
      <c r="E3900">
        <v>8</v>
      </c>
      <c r="F3900">
        <v>921920</v>
      </c>
      <c r="G3900">
        <v>35921920</v>
      </c>
      <c r="H3900" t="s">
        <v>2232</v>
      </c>
      <c r="I3900">
        <v>562</v>
      </c>
      <c r="J3900" t="s">
        <v>427</v>
      </c>
      <c r="K3900" t="s">
        <v>2233</v>
      </c>
      <c r="L3900">
        <v>1</v>
      </c>
      <c r="M3900" t="s">
        <v>427</v>
      </c>
      <c r="N3900">
        <v>19064290</v>
      </c>
      <c r="O3900" t="s">
        <v>92</v>
      </c>
      <c r="P3900" t="s">
        <v>2234</v>
      </c>
      <c r="Q3900">
        <v>160</v>
      </c>
      <c r="R3900">
        <v>18</v>
      </c>
      <c r="S3900">
        <v>39091377</v>
      </c>
      <c r="T3900">
        <v>39093527</v>
      </c>
      <c r="U3900" t="s">
        <v>2235</v>
      </c>
      <c r="V3900">
        <v>1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40</v>
      </c>
      <c r="AE3900" s="2">
        <v>68</v>
      </c>
      <c r="AF3900" s="2">
        <v>35</v>
      </c>
      <c r="AG3900" s="2">
        <v>75</v>
      </c>
      <c r="AH3900" s="2">
        <v>156</v>
      </c>
      <c r="AI3900" s="2">
        <v>134</v>
      </c>
      <c r="AJ3900" s="2">
        <v>143</v>
      </c>
      <c r="AK3900" s="2">
        <v>0</v>
      </c>
      <c r="AL3900" s="2">
        <v>0</v>
      </c>
      <c r="AM3900" s="2">
        <v>0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0</v>
      </c>
      <c r="AU3900" s="2">
        <v>0</v>
      </c>
      <c r="AV3900" s="2">
        <v>0</v>
      </c>
      <c r="AW3900" s="2">
        <v>0</v>
      </c>
      <c r="AX3900" s="2">
        <v>0</v>
      </c>
      <c r="AY3900" s="2">
        <v>0</v>
      </c>
      <c r="AZ3900" s="2">
        <v>0</v>
      </c>
      <c r="BA3900" s="2">
        <v>0</v>
      </c>
      <c r="BB3900" s="2">
        <v>0</v>
      </c>
      <c r="BC3900" s="2">
        <v>39</v>
      </c>
      <c r="BD3900" s="2">
        <v>19</v>
      </c>
      <c r="BE3900" s="2">
        <v>0</v>
      </c>
      <c r="BF3900" s="2">
        <v>0</v>
      </c>
      <c r="BG3900" s="2">
        <v>0</v>
      </c>
      <c r="BH3900" s="2">
        <v>0</v>
      </c>
      <c r="BI3900" s="2">
        <v>0</v>
      </c>
      <c r="BJ3900" s="2">
        <v>0</v>
      </c>
      <c r="BK3900" s="2">
        <v>0</v>
      </c>
      <c r="BL3900" s="2">
        <v>2</v>
      </c>
      <c r="BM3900" s="2">
        <v>4</v>
      </c>
      <c r="BN3900" s="2">
        <v>2</v>
      </c>
      <c r="BO3900" s="2">
        <v>4</v>
      </c>
      <c r="BP3900" s="2">
        <v>7</v>
      </c>
      <c r="BQ3900" s="2">
        <v>6</v>
      </c>
      <c r="BR3900" s="2">
        <v>5</v>
      </c>
      <c r="BS3900" s="2">
        <v>0</v>
      </c>
      <c r="BT3900" s="2">
        <v>0</v>
      </c>
      <c r="BU3900" s="2">
        <v>0</v>
      </c>
      <c r="BV3900" s="2">
        <v>0</v>
      </c>
      <c r="BW3900" s="2">
        <v>0</v>
      </c>
      <c r="BX3900" s="2">
        <v>0</v>
      </c>
      <c r="BY3900" s="2">
        <v>0</v>
      </c>
      <c r="BZ3900" s="2">
        <v>0</v>
      </c>
      <c r="CA3900" s="2">
        <v>0</v>
      </c>
      <c r="CB3900" s="2">
        <v>0</v>
      </c>
      <c r="CC3900" s="2">
        <v>0</v>
      </c>
      <c r="CD3900" s="2">
        <v>0</v>
      </c>
      <c r="CE3900" s="2">
        <v>0</v>
      </c>
      <c r="CF3900" s="2">
        <v>0</v>
      </c>
      <c r="CG3900" s="2">
        <v>0</v>
      </c>
      <c r="CH3900" s="2">
        <v>0</v>
      </c>
      <c r="CI3900" s="2">
        <v>0</v>
      </c>
      <c r="CJ3900" s="2">
        <v>0</v>
      </c>
      <c r="CK3900" s="2">
        <v>3</v>
      </c>
      <c r="CL3900" s="2">
        <v>5</v>
      </c>
    </row>
    <row r="3901" spans="1:90" x14ac:dyDescent="0.25">
      <c r="A3901" t="s">
        <v>115</v>
      </c>
      <c r="B3901">
        <v>20904</v>
      </c>
      <c r="C3901" t="s">
        <v>427</v>
      </c>
      <c r="D3901">
        <v>1</v>
      </c>
      <c r="E3901">
        <v>8</v>
      </c>
      <c r="F3901">
        <v>32761</v>
      </c>
      <c r="G3901">
        <v>35032761</v>
      </c>
      <c r="H3901" t="s">
        <v>5139</v>
      </c>
      <c r="I3901">
        <v>572</v>
      </c>
      <c r="J3901" t="s">
        <v>4370</v>
      </c>
      <c r="K3901" t="s">
        <v>91</v>
      </c>
      <c r="L3901">
        <v>2</v>
      </c>
      <c r="M3901" t="s">
        <v>5140</v>
      </c>
      <c r="N3901">
        <v>19575000</v>
      </c>
      <c r="O3901" t="s">
        <v>102</v>
      </c>
      <c r="P3901" t="s">
        <v>2081</v>
      </c>
      <c r="Q3901">
        <v>62</v>
      </c>
      <c r="R3901">
        <v>18</v>
      </c>
      <c r="S3901">
        <v>39411148</v>
      </c>
      <c r="U3901" t="s">
        <v>5141</v>
      </c>
      <c r="V3901">
        <v>1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17</v>
      </c>
      <c r="AE3901" s="2">
        <v>17</v>
      </c>
      <c r="AF3901" s="2">
        <v>13</v>
      </c>
      <c r="AG3901" s="2">
        <v>14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0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0</v>
      </c>
      <c r="AU3901" s="2">
        <v>0</v>
      </c>
      <c r="AV3901" s="2">
        <v>0</v>
      </c>
      <c r="AW3901" s="2">
        <v>0</v>
      </c>
      <c r="AX3901" s="2">
        <v>0</v>
      </c>
      <c r="AY3901" s="2">
        <v>0</v>
      </c>
      <c r="AZ3901" s="2">
        <v>0</v>
      </c>
      <c r="BA3901" s="2">
        <v>0</v>
      </c>
      <c r="BB3901" s="2">
        <v>0</v>
      </c>
      <c r="BC3901" s="2">
        <v>0</v>
      </c>
      <c r="BD3901" s="2">
        <v>0</v>
      </c>
      <c r="BE3901" s="2">
        <v>0</v>
      </c>
      <c r="BF3901" s="2">
        <v>0</v>
      </c>
      <c r="BG3901" s="2">
        <v>0</v>
      </c>
      <c r="BH3901" s="2">
        <v>0</v>
      </c>
      <c r="BI3901" s="2">
        <v>0</v>
      </c>
      <c r="BJ3901" s="2">
        <v>0</v>
      </c>
      <c r="BK3901" s="2">
        <v>0</v>
      </c>
      <c r="BL3901" s="2">
        <v>1</v>
      </c>
      <c r="BM3901" s="2">
        <v>1</v>
      </c>
      <c r="BN3901" s="2">
        <v>1</v>
      </c>
      <c r="BO3901" s="2">
        <v>1</v>
      </c>
      <c r="BP3901" s="2">
        <v>0</v>
      </c>
      <c r="BQ3901" s="2">
        <v>0</v>
      </c>
      <c r="BR3901" s="2">
        <v>0</v>
      </c>
      <c r="BS3901" s="2">
        <v>0</v>
      </c>
      <c r="BT3901" s="2">
        <v>0</v>
      </c>
      <c r="BU3901" s="2">
        <v>0</v>
      </c>
      <c r="BV3901" s="2">
        <v>0</v>
      </c>
      <c r="BW3901" s="2">
        <v>0</v>
      </c>
      <c r="BX3901" s="2">
        <v>0</v>
      </c>
      <c r="BY3901" s="2">
        <v>0</v>
      </c>
      <c r="BZ3901" s="2">
        <v>0</v>
      </c>
      <c r="CA3901" s="2">
        <v>0</v>
      </c>
      <c r="CB3901" s="2">
        <v>0</v>
      </c>
      <c r="CC3901" s="2">
        <v>0</v>
      </c>
      <c r="CD3901" s="2">
        <v>0</v>
      </c>
      <c r="CE3901" s="2">
        <v>0</v>
      </c>
      <c r="CF3901" s="2">
        <v>0</v>
      </c>
      <c r="CG3901" s="2">
        <v>0</v>
      </c>
      <c r="CH3901" s="2">
        <v>0</v>
      </c>
      <c r="CI3901" s="2">
        <v>0</v>
      </c>
      <c r="CJ3901" s="2">
        <v>0</v>
      </c>
      <c r="CK3901" s="2">
        <v>0</v>
      </c>
      <c r="CL3901" s="2">
        <v>0</v>
      </c>
    </row>
    <row r="3902" spans="1:90" x14ac:dyDescent="0.25">
      <c r="A3902" t="s">
        <v>115</v>
      </c>
      <c r="B3902">
        <v>20904</v>
      </c>
      <c r="C3902" t="s">
        <v>427</v>
      </c>
      <c r="D3902">
        <v>1</v>
      </c>
      <c r="E3902">
        <v>8</v>
      </c>
      <c r="F3902">
        <v>32621</v>
      </c>
      <c r="G3902">
        <v>35032621</v>
      </c>
      <c r="H3902" t="s">
        <v>10563</v>
      </c>
      <c r="I3902">
        <v>173</v>
      </c>
      <c r="J3902" t="s">
        <v>1903</v>
      </c>
      <c r="K3902" t="s">
        <v>91</v>
      </c>
      <c r="L3902">
        <v>1</v>
      </c>
      <c r="M3902" t="s">
        <v>1903</v>
      </c>
      <c r="N3902">
        <v>19580000</v>
      </c>
      <c r="O3902" t="s">
        <v>92</v>
      </c>
      <c r="P3902" t="s">
        <v>10564</v>
      </c>
      <c r="Q3902">
        <v>337</v>
      </c>
      <c r="R3902">
        <v>18</v>
      </c>
      <c r="S3902">
        <v>32861130</v>
      </c>
      <c r="U3902" t="s">
        <v>10565</v>
      </c>
      <c r="V3902">
        <v>1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47</v>
      </c>
      <c r="AE3902" s="2">
        <v>49</v>
      </c>
      <c r="AF3902" s="2">
        <v>36</v>
      </c>
      <c r="AG3902" s="2">
        <v>56</v>
      </c>
      <c r="AH3902" s="2">
        <v>50</v>
      </c>
      <c r="AI3902" s="2">
        <v>45</v>
      </c>
      <c r="AJ3902" s="2">
        <v>38</v>
      </c>
      <c r="AK3902" s="2">
        <v>0</v>
      </c>
      <c r="AL3902" s="2">
        <v>0</v>
      </c>
      <c r="AM3902" s="2">
        <v>0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0</v>
      </c>
      <c r="AU3902" s="2">
        <v>0</v>
      </c>
      <c r="AV3902" s="2">
        <v>0</v>
      </c>
      <c r="AW3902" s="2">
        <v>0</v>
      </c>
      <c r="AX3902" s="2">
        <v>0</v>
      </c>
      <c r="AY3902" s="2">
        <v>0</v>
      </c>
      <c r="AZ3902" s="2">
        <v>0</v>
      </c>
      <c r="BA3902" s="2">
        <v>0</v>
      </c>
      <c r="BB3902" s="2">
        <v>0</v>
      </c>
      <c r="BC3902" s="2">
        <v>64</v>
      </c>
      <c r="BD3902" s="2">
        <v>0</v>
      </c>
      <c r="BE3902" s="2">
        <v>0</v>
      </c>
      <c r="BF3902" s="2">
        <v>0</v>
      </c>
      <c r="BG3902" s="2">
        <v>0</v>
      </c>
      <c r="BH3902" s="2">
        <v>0</v>
      </c>
      <c r="BI3902" s="2">
        <v>0</v>
      </c>
      <c r="BJ3902" s="2">
        <v>0</v>
      </c>
      <c r="BK3902" s="2">
        <v>0</v>
      </c>
      <c r="BL3902" s="2">
        <v>2</v>
      </c>
      <c r="BM3902" s="2">
        <v>3</v>
      </c>
      <c r="BN3902" s="2">
        <v>2</v>
      </c>
      <c r="BO3902" s="2">
        <v>2</v>
      </c>
      <c r="BP3902" s="2">
        <v>2</v>
      </c>
      <c r="BQ3902" s="2">
        <v>3</v>
      </c>
      <c r="BR3902" s="2">
        <v>2</v>
      </c>
      <c r="BS3902" s="2">
        <v>0</v>
      </c>
      <c r="BT3902" s="2">
        <v>0</v>
      </c>
      <c r="BU3902" s="2">
        <v>0</v>
      </c>
      <c r="BV3902" s="2">
        <v>0</v>
      </c>
      <c r="BW3902" s="2">
        <v>0</v>
      </c>
      <c r="BX3902" s="2">
        <v>0</v>
      </c>
      <c r="BY3902" s="2">
        <v>0</v>
      </c>
      <c r="BZ3902" s="2">
        <v>0</v>
      </c>
      <c r="CA3902" s="2">
        <v>0</v>
      </c>
      <c r="CB3902" s="2">
        <v>0</v>
      </c>
      <c r="CC3902" s="2">
        <v>0</v>
      </c>
      <c r="CD3902" s="2">
        <v>0</v>
      </c>
      <c r="CE3902" s="2">
        <v>0</v>
      </c>
      <c r="CF3902" s="2">
        <v>0</v>
      </c>
      <c r="CG3902" s="2">
        <v>0</v>
      </c>
      <c r="CH3902" s="2">
        <v>0</v>
      </c>
      <c r="CI3902" s="2">
        <v>0</v>
      </c>
      <c r="CJ3902" s="2">
        <v>0</v>
      </c>
      <c r="CK3902" s="2">
        <v>3</v>
      </c>
      <c r="CL3902" s="2">
        <v>0</v>
      </c>
    </row>
    <row r="3903" spans="1:90" x14ac:dyDescent="0.25">
      <c r="A3903" t="s">
        <v>115</v>
      </c>
      <c r="B3903">
        <v>20904</v>
      </c>
      <c r="C3903" t="s">
        <v>427</v>
      </c>
      <c r="D3903">
        <v>1</v>
      </c>
      <c r="E3903">
        <v>8</v>
      </c>
      <c r="F3903">
        <v>32591</v>
      </c>
      <c r="G3903">
        <v>35032591</v>
      </c>
      <c r="H3903" t="s">
        <v>5113</v>
      </c>
      <c r="I3903">
        <v>238</v>
      </c>
      <c r="J3903" t="s">
        <v>5114</v>
      </c>
      <c r="K3903" t="s">
        <v>91</v>
      </c>
      <c r="L3903">
        <v>1</v>
      </c>
      <c r="M3903" t="s">
        <v>5114</v>
      </c>
      <c r="N3903">
        <v>19530000</v>
      </c>
      <c r="O3903" t="s">
        <v>261</v>
      </c>
      <c r="P3903" t="s">
        <v>5115</v>
      </c>
      <c r="Q3903">
        <v>450</v>
      </c>
      <c r="R3903">
        <v>18</v>
      </c>
      <c r="S3903">
        <v>32851152</v>
      </c>
      <c r="U3903" t="s">
        <v>5116</v>
      </c>
      <c r="V3903">
        <v>1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22</v>
      </c>
      <c r="AE3903" s="2">
        <v>38</v>
      </c>
      <c r="AF3903" s="2">
        <v>21</v>
      </c>
      <c r="AG3903" s="2">
        <v>38</v>
      </c>
      <c r="AH3903" s="2">
        <v>38</v>
      </c>
      <c r="AI3903" s="2">
        <v>49</v>
      </c>
      <c r="AJ3903" s="2">
        <v>48</v>
      </c>
      <c r="AK3903" s="2">
        <v>0</v>
      </c>
      <c r="AL3903" s="2">
        <v>0</v>
      </c>
      <c r="AM3903" s="2">
        <v>0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0</v>
      </c>
      <c r="AU3903" s="2">
        <v>16</v>
      </c>
      <c r="AV3903" s="2">
        <v>0</v>
      </c>
      <c r="AW3903" s="2">
        <v>0</v>
      </c>
      <c r="AX3903" s="2">
        <v>0</v>
      </c>
      <c r="AY3903" s="2">
        <v>0</v>
      </c>
      <c r="AZ3903" s="2">
        <v>0</v>
      </c>
      <c r="BA3903" s="2">
        <v>0</v>
      </c>
      <c r="BB3903" s="2">
        <v>0</v>
      </c>
      <c r="BC3903" s="2">
        <v>35</v>
      </c>
      <c r="BD3903" s="2">
        <v>0</v>
      </c>
      <c r="BE3903" s="2">
        <v>0</v>
      </c>
      <c r="BF3903" s="2">
        <v>0</v>
      </c>
      <c r="BG3903" s="2">
        <v>0</v>
      </c>
      <c r="BH3903" s="2">
        <v>0</v>
      </c>
      <c r="BI3903" s="2">
        <v>0</v>
      </c>
      <c r="BJ3903" s="2">
        <v>0</v>
      </c>
      <c r="BK3903" s="2">
        <v>0</v>
      </c>
      <c r="BL3903" s="2">
        <v>2</v>
      </c>
      <c r="BM3903" s="2">
        <v>2</v>
      </c>
      <c r="BN3903" s="2">
        <v>1</v>
      </c>
      <c r="BO3903" s="2">
        <v>3</v>
      </c>
      <c r="BP3903" s="2">
        <v>2</v>
      </c>
      <c r="BQ3903" s="2">
        <v>2</v>
      </c>
      <c r="BR3903" s="2">
        <v>2</v>
      </c>
      <c r="BS3903" s="2">
        <v>0</v>
      </c>
      <c r="BT3903" s="2">
        <v>0</v>
      </c>
      <c r="BU3903" s="2">
        <v>0</v>
      </c>
      <c r="BV3903" s="2">
        <v>0</v>
      </c>
      <c r="BW3903" s="2">
        <v>0</v>
      </c>
      <c r="BX3903" s="2">
        <v>0</v>
      </c>
      <c r="BY3903" s="2">
        <v>0</v>
      </c>
      <c r="BZ3903" s="2">
        <v>0</v>
      </c>
      <c r="CA3903" s="2">
        <v>0</v>
      </c>
      <c r="CB3903" s="2">
        <v>0</v>
      </c>
      <c r="CC3903" s="2">
        <v>1</v>
      </c>
      <c r="CD3903" s="2">
        <v>0</v>
      </c>
      <c r="CE3903" s="2">
        <v>0</v>
      </c>
      <c r="CF3903" s="2">
        <v>0</v>
      </c>
      <c r="CG3903" s="2">
        <v>0</v>
      </c>
      <c r="CH3903" s="2">
        <v>0</v>
      </c>
      <c r="CI3903" s="2">
        <v>0</v>
      </c>
      <c r="CJ3903" s="2">
        <v>0</v>
      </c>
      <c r="CK3903" s="2">
        <v>1</v>
      </c>
      <c r="CL3903" s="2">
        <v>0</v>
      </c>
    </row>
    <row r="3904" spans="1:90" x14ac:dyDescent="0.25">
      <c r="A3904" t="s">
        <v>115</v>
      </c>
      <c r="B3904">
        <v>20904</v>
      </c>
      <c r="C3904" t="s">
        <v>427</v>
      </c>
      <c r="D3904">
        <v>2</v>
      </c>
      <c r="E3904">
        <v>15</v>
      </c>
      <c r="F3904">
        <v>455076</v>
      </c>
      <c r="G3904">
        <v>35455076</v>
      </c>
      <c r="H3904" t="s">
        <v>13726</v>
      </c>
      <c r="I3904">
        <v>562</v>
      </c>
      <c r="J3904" t="s">
        <v>427</v>
      </c>
      <c r="K3904" t="s">
        <v>4973</v>
      </c>
      <c r="L3904">
        <v>5</v>
      </c>
      <c r="M3904" t="s">
        <v>4973</v>
      </c>
      <c r="N3904">
        <v>19020970</v>
      </c>
      <c r="O3904" t="s">
        <v>4205</v>
      </c>
      <c r="P3904" t="s">
        <v>4974</v>
      </c>
      <c r="Q3904" t="s">
        <v>127</v>
      </c>
      <c r="R3904">
        <v>18</v>
      </c>
      <c r="S3904">
        <v>39054113</v>
      </c>
      <c r="T3904">
        <v>39054120</v>
      </c>
      <c r="U3904" t="s">
        <v>19944</v>
      </c>
      <c r="V3904">
        <v>2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0</v>
      </c>
      <c r="AN3904" s="2">
        <v>0</v>
      </c>
      <c r="AO3904" s="2">
        <v>8</v>
      </c>
      <c r="AP3904" s="2">
        <v>0</v>
      </c>
      <c r="AQ3904" s="2">
        <v>0</v>
      </c>
      <c r="AR3904" s="2">
        <v>21</v>
      </c>
      <c r="AS3904" s="2">
        <v>0</v>
      </c>
      <c r="AT3904" s="2">
        <v>0</v>
      </c>
      <c r="AU3904" s="2">
        <v>43</v>
      </c>
      <c r="AV3904" s="2">
        <v>0</v>
      </c>
      <c r="AW3904" s="2">
        <v>0</v>
      </c>
      <c r="AX3904" s="2">
        <v>0</v>
      </c>
      <c r="AY3904" s="2">
        <v>0</v>
      </c>
      <c r="AZ3904" s="2">
        <v>0</v>
      </c>
      <c r="BA3904" s="2">
        <v>0</v>
      </c>
      <c r="BB3904" s="2">
        <v>0</v>
      </c>
      <c r="BC3904" s="2">
        <v>0</v>
      </c>
      <c r="BD3904" s="2">
        <v>0</v>
      </c>
      <c r="BE3904" s="2">
        <v>0</v>
      </c>
      <c r="BF3904" s="2">
        <v>0</v>
      </c>
      <c r="BG3904" s="2">
        <v>0</v>
      </c>
      <c r="BH3904" s="2">
        <v>0</v>
      </c>
      <c r="BI3904" s="2">
        <v>0</v>
      </c>
      <c r="BJ3904" s="2">
        <v>0</v>
      </c>
      <c r="BK3904" s="2">
        <v>0</v>
      </c>
      <c r="BL3904" s="2">
        <v>0</v>
      </c>
      <c r="BM3904" s="2">
        <v>0</v>
      </c>
      <c r="BN3904" s="2">
        <v>0</v>
      </c>
      <c r="BO3904" s="2">
        <v>0</v>
      </c>
      <c r="BP3904" s="2">
        <v>0</v>
      </c>
      <c r="BQ3904" s="2">
        <v>0</v>
      </c>
      <c r="BR3904" s="2">
        <v>0</v>
      </c>
      <c r="BS3904" s="2">
        <v>0</v>
      </c>
      <c r="BT3904" s="2">
        <v>0</v>
      </c>
      <c r="BU3904" s="2">
        <v>0</v>
      </c>
      <c r="BV3904" s="2">
        <v>0</v>
      </c>
      <c r="BW3904" s="2">
        <v>1</v>
      </c>
      <c r="BX3904" s="2">
        <v>0</v>
      </c>
      <c r="BY3904" s="2">
        <v>0</v>
      </c>
      <c r="BZ3904" s="2">
        <v>2</v>
      </c>
      <c r="CA3904" s="2">
        <v>0</v>
      </c>
      <c r="CB3904" s="2">
        <v>0</v>
      </c>
      <c r="CC3904" s="2">
        <v>3</v>
      </c>
      <c r="CD3904" s="2">
        <v>0</v>
      </c>
      <c r="CE3904" s="2">
        <v>0</v>
      </c>
      <c r="CF3904" s="2">
        <v>0</v>
      </c>
      <c r="CG3904" s="2">
        <v>0</v>
      </c>
      <c r="CH3904" s="2">
        <v>0</v>
      </c>
      <c r="CI3904" s="2">
        <v>0</v>
      </c>
      <c r="CJ3904" s="2">
        <v>0</v>
      </c>
      <c r="CK3904" s="2">
        <v>0</v>
      </c>
      <c r="CL3904" s="2">
        <v>0</v>
      </c>
    </row>
    <row r="3905" spans="1:90" x14ac:dyDescent="0.25">
      <c r="A3905" t="s">
        <v>115</v>
      </c>
      <c r="B3905">
        <v>20904</v>
      </c>
      <c r="C3905" t="s">
        <v>427</v>
      </c>
      <c r="D3905">
        <v>1</v>
      </c>
      <c r="E3905">
        <v>8</v>
      </c>
      <c r="F3905">
        <v>31926</v>
      </c>
      <c r="G3905">
        <v>35031926</v>
      </c>
      <c r="H3905" t="s">
        <v>3230</v>
      </c>
      <c r="I3905">
        <v>562</v>
      </c>
      <c r="J3905" t="s">
        <v>427</v>
      </c>
      <c r="K3905" t="s">
        <v>18785</v>
      </c>
      <c r="L3905">
        <v>1</v>
      </c>
      <c r="M3905" t="s">
        <v>427</v>
      </c>
      <c r="N3905">
        <v>19020620</v>
      </c>
      <c r="O3905" t="s">
        <v>92</v>
      </c>
      <c r="P3905" t="s">
        <v>18786</v>
      </c>
      <c r="Q3905">
        <v>1149</v>
      </c>
      <c r="R3905">
        <v>18</v>
      </c>
      <c r="S3905">
        <v>32210834</v>
      </c>
      <c r="T3905">
        <v>32231743</v>
      </c>
      <c r="U3905" t="s">
        <v>18787</v>
      </c>
      <c r="V3905">
        <v>1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131</v>
      </c>
      <c r="AE3905" s="2">
        <v>99</v>
      </c>
      <c r="AF3905" s="2">
        <v>71</v>
      </c>
      <c r="AG3905" s="2">
        <v>101</v>
      </c>
      <c r="AH3905" s="2">
        <v>125</v>
      </c>
      <c r="AI3905" s="2">
        <v>95</v>
      </c>
      <c r="AJ3905" s="2">
        <v>76</v>
      </c>
      <c r="AK3905" s="2">
        <v>0</v>
      </c>
      <c r="AL3905" s="2">
        <v>0</v>
      </c>
      <c r="AM3905" s="2">
        <v>0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0</v>
      </c>
      <c r="AU3905" s="2">
        <v>0</v>
      </c>
      <c r="AV3905" s="2">
        <v>0</v>
      </c>
      <c r="AW3905" s="2">
        <v>0</v>
      </c>
      <c r="AX3905" s="2">
        <v>0</v>
      </c>
      <c r="AY3905" s="2">
        <v>0</v>
      </c>
      <c r="AZ3905" s="2">
        <v>0</v>
      </c>
      <c r="BA3905" s="2">
        <v>0</v>
      </c>
      <c r="BB3905" s="2">
        <v>0</v>
      </c>
      <c r="BC3905" s="2">
        <v>66</v>
      </c>
      <c r="BD3905" s="2">
        <v>10</v>
      </c>
      <c r="BE3905" s="2">
        <v>0</v>
      </c>
      <c r="BF3905" s="2">
        <v>0</v>
      </c>
      <c r="BG3905" s="2">
        <v>0</v>
      </c>
      <c r="BH3905" s="2">
        <v>0</v>
      </c>
      <c r="BI3905" s="2">
        <v>0</v>
      </c>
      <c r="BJ3905" s="2">
        <v>0</v>
      </c>
      <c r="BK3905" s="2">
        <v>0</v>
      </c>
      <c r="BL3905" s="2">
        <v>5</v>
      </c>
      <c r="BM3905" s="2">
        <v>4</v>
      </c>
      <c r="BN3905" s="2">
        <v>3</v>
      </c>
      <c r="BO3905" s="2">
        <v>4</v>
      </c>
      <c r="BP3905" s="2">
        <v>7</v>
      </c>
      <c r="BQ3905" s="2">
        <v>5</v>
      </c>
      <c r="BR3905" s="2">
        <v>2</v>
      </c>
      <c r="BS3905" s="2">
        <v>0</v>
      </c>
      <c r="BT3905" s="2">
        <v>0</v>
      </c>
      <c r="BU3905" s="2">
        <v>0</v>
      </c>
      <c r="BV3905" s="2">
        <v>0</v>
      </c>
      <c r="BW3905" s="2">
        <v>0</v>
      </c>
      <c r="BX3905" s="2">
        <v>0</v>
      </c>
      <c r="BY3905" s="2">
        <v>0</v>
      </c>
      <c r="BZ3905" s="2">
        <v>0</v>
      </c>
      <c r="CA3905" s="2">
        <v>0</v>
      </c>
      <c r="CB3905" s="2">
        <v>0</v>
      </c>
      <c r="CC3905" s="2">
        <v>0</v>
      </c>
      <c r="CD3905" s="2">
        <v>0</v>
      </c>
      <c r="CE3905" s="2">
        <v>0</v>
      </c>
      <c r="CF3905" s="2">
        <v>0</v>
      </c>
      <c r="CG3905" s="2">
        <v>0</v>
      </c>
      <c r="CH3905" s="2">
        <v>0</v>
      </c>
      <c r="CI3905" s="2">
        <v>0</v>
      </c>
      <c r="CJ3905" s="2">
        <v>0</v>
      </c>
      <c r="CK3905" s="2">
        <v>2</v>
      </c>
      <c r="CL3905" s="2">
        <v>3</v>
      </c>
    </row>
    <row r="3906" spans="1:90" x14ac:dyDescent="0.25">
      <c r="A3906" t="s">
        <v>115</v>
      </c>
      <c r="B3906">
        <v>20904</v>
      </c>
      <c r="C3906" t="s">
        <v>427</v>
      </c>
      <c r="D3906">
        <v>1</v>
      </c>
      <c r="E3906">
        <v>8</v>
      </c>
      <c r="F3906">
        <v>32633</v>
      </c>
      <c r="G3906">
        <v>35032633</v>
      </c>
      <c r="H3906" t="s">
        <v>11514</v>
      </c>
      <c r="I3906">
        <v>572</v>
      </c>
      <c r="J3906" t="s">
        <v>4370</v>
      </c>
      <c r="K3906" t="s">
        <v>6388</v>
      </c>
      <c r="L3906">
        <v>1</v>
      </c>
      <c r="M3906" t="s">
        <v>4370</v>
      </c>
      <c r="N3906">
        <v>19570000</v>
      </c>
      <c r="O3906" t="s">
        <v>92</v>
      </c>
      <c r="P3906" t="s">
        <v>11515</v>
      </c>
      <c r="Q3906">
        <v>1</v>
      </c>
      <c r="R3906">
        <v>18</v>
      </c>
      <c r="S3906">
        <v>32791033</v>
      </c>
      <c r="T3906">
        <v>32791088</v>
      </c>
      <c r="U3906" t="s">
        <v>11516</v>
      </c>
      <c r="V3906">
        <v>1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112</v>
      </c>
      <c r="AE3906" s="2">
        <v>114</v>
      </c>
      <c r="AF3906" s="2">
        <v>106</v>
      </c>
      <c r="AG3906" s="2">
        <v>96</v>
      </c>
      <c r="AH3906" s="2">
        <v>149</v>
      </c>
      <c r="AI3906" s="2">
        <v>140</v>
      </c>
      <c r="AJ3906" s="2">
        <v>109</v>
      </c>
      <c r="AK3906" s="2">
        <v>0</v>
      </c>
      <c r="AL3906" s="2">
        <v>0</v>
      </c>
      <c r="AM3906" s="2">
        <v>0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0</v>
      </c>
      <c r="AU3906" s="2">
        <v>0</v>
      </c>
      <c r="AV3906" s="2">
        <v>0</v>
      </c>
      <c r="AW3906" s="2">
        <v>0</v>
      </c>
      <c r="AX3906" s="2">
        <v>0</v>
      </c>
      <c r="AY3906" s="2">
        <v>0</v>
      </c>
      <c r="AZ3906" s="2">
        <v>0</v>
      </c>
      <c r="BA3906" s="2">
        <v>0</v>
      </c>
      <c r="BB3906" s="2">
        <v>0</v>
      </c>
      <c r="BC3906" s="2">
        <v>127</v>
      </c>
      <c r="BD3906" s="2">
        <v>0</v>
      </c>
      <c r="BE3906" s="2">
        <v>0</v>
      </c>
      <c r="BF3906" s="2">
        <v>0</v>
      </c>
      <c r="BG3906" s="2">
        <v>0</v>
      </c>
      <c r="BH3906" s="2">
        <v>0</v>
      </c>
      <c r="BI3906" s="2">
        <v>0</v>
      </c>
      <c r="BJ3906" s="2">
        <v>0</v>
      </c>
      <c r="BK3906" s="2">
        <v>0</v>
      </c>
      <c r="BL3906" s="2">
        <v>4</v>
      </c>
      <c r="BM3906" s="2">
        <v>6</v>
      </c>
      <c r="BN3906" s="2">
        <v>5</v>
      </c>
      <c r="BO3906" s="2">
        <v>4</v>
      </c>
      <c r="BP3906" s="2">
        <v>7</v>
      </c>
      <c r="BQ3906" s="2">
        <v>5</v>
      </c>
      <c r="BR3906" s="2">
        <v>3</v>
      </c>
      <c r="BS3906" s="2">
        <v>0</v>
      </c>
      <c r="BT3906" s="2">
        <v>0</v>
      </c>
      <c r="BU3906" s="2">
        <v>0</v>
      </c>
      <c r="BV3906" s="2">
        <v>0</v>
      </c>
      <c r="BW3906" s="2">
        <v>0</v>
      </c>
      <c r="BX3906" s="2">
        <v>0</v>
      </c>
      <c r="BY3906" s="2">
        <v>0</v>
      </c>
      <c r="BZ3906" s="2">
        <v>0</v>
      </c>
      <c r="CA3906" s="2">
        <v>0</v>
      </c>
      <c r="CB3906" s="2">
        <v>0</v>
      </c>
      <c r="CC3906" s="2">
        <v>0</v>
      </c>
      <c r="CD3906" s="2">
        <v>0</v>
      </c>
      <c r="CE3906" s="2">
        <v>0</v>
      </c>
      <c r="CF3906" s="2">
        <v>0</v>
      </c>
      <c r="CG3906" s="2">
        <v>0</v>
      </c>
      <c r="CH3906" s="2">
        <v>0</v>
      </c>
      <c r="CI3906" s="2">
        <v>0</v>
      </c>
      <c r="CJ3906" s="2">
        <v>0</v>
      </c>
      <c r="CK3906" s="2">
        <v>6</v>
      </c>
      <c r="CL3906" s="2">
        <v>0</v>
      </c>
    </row>
    <row r="3907" spans="1:90" x14ac:dyDescent="0.25">
      <c r="A3907" t="s">
        <v>115</v>
      </c>
      <c r="B3907">
        <v>20904</v>
      </c>
      <c r="C3907" t="s">
        <v>427</v>
      </c>
      <c r="D3907">
        <v>1</v>
      </c>
      <c r="E3907">
        <v>8</v>
      </c>
      <c r="F3907">
        <v>31756</v>
      </c>
      <c r="G3907">
        <v>35031756</v>
      </c>
      <c r="H3907" t="s">
        <v>16399</v>
      </c>
      <c r="I3907">
        <v>562</v>
      </c>
      <c r="J3907" t="s">
        <v>427</v>
      </c>
      <c r="K3907" t="s">
        <v>2488</v>
      </c>
      <c r="L3907">
        <v>1</v>
      </c>
      <c r="M3907" t="s">
        <v>427</v>
      </c>
      <c r="N3907">
        <v>19130000</v>
      </c>
      <c r="O3907" t="s">
        <v>102</v>
      </c>
      <c r="P3907" t="s">
        <v>16400</v>
      </c>
      <c r="Q3907">
        <v>189</v>
      </c>
      <c r="R3907">
        <v>18</v>
      </c>
      <c r="S3907">
        <v>39111100</v>
      </c>
      <c r="T3907">
        <v>39111126</v>
      </c>
      <c r="U3907" t="s">
        <v>16401</v>
      </c>
      <c r="V3907">
        <v>1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0</v>
      </c>
      <c r="AD3907" s="2">
        <v>24</v>
      </c>
      <c r="AE3907" s="2">
        <v>20</v>
      </c>
      <c r="AF3907" s="2">
        <v>17</v>
      </c>
      <c r="AG3907" s="2">
        <v>19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0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0</v>
      </c>
      <c r="AU3907" s="2">
        <v>0</v>
      </c>
      <c r="AV3907" s="2">
        <v>0</v>
      </c>
      <c r="AW3907" s="2">
        <v>0</v>
      </c>
      <c r="AX3907" s="2">
        <v>0</v>
      </c>
      <c r="AY3907" s="2">
        <v>0</v>
      </c>
      <c r="AZ3907" s="2">
        <v>0</v>
      </c>
      <c r="BA3907" s="2">
        <v>0</v>
      </c>
      <c r="BB3907" s="2">
        <v>0</v>
      </c>
      <c r="BC3907" s="2">
        <v>0</v>
      </c>
      <c r="BD3907" s="2">
        <v>1</v>
      </c>
      <c r="BE3907" s="2">
        <v>0</v>
      </c>
      <c r="BF3907" s="2">
        <v>0</v>
      </c>
      <c r="BG3907" s="2">
        <v>0</v>
      </c>
      <c r="BH3907" s="2">
        <v>0</v>
      </c>
      <c r="BI3907" s="2">
        <v>0</v>
      </c>
      <c r="BJ3907" s="2">
        <v>0</v>
      </c>
      <c r="BK3907" s="2">
        <v>0</v>
      </c>
      <c r="BL3907" s="2">
        <v>1</v>
      </c>
      <c r="BM3907" s="2">
        <v>2</v>
      </c>
      <c r="BN3907" s="2">
        <v>2</v>
      </c>
      <c r="BO3907" s="2">
        <v>1</v>
      </c>
      <c r="BP3907" s="2">
        <v>0</v>
      </c>
      <c r="BQ3907" s="2">
        <v>0</v>
      </c>
      <c r="BR3907" s="2">
        <v>0</v>
      </c>
      <c r="BS3907" s="2">
        <v>0</v>
      </c>
      <c r="BT3907" s="2">
        <v>0</v>
      </c>
      <c r="BU3907" s="2">
        <v>0</v>
      </c>
      <c r="BV3907" s="2">
        <v>0</v>
      </c>
      <c r="BW3907" s="2">
        <v>0</v>
      </c>
      <c r="BX3907" s="2">
        <v>0</v>
      </c>
      <c r="BY3907" s="2">
        <v>0</v>
      </c>
      <c r="BZ3907" s="2">
        <v>0</v>
      </c>
      <c r="CA3907" s="2">
        <v>0</v>
      </c>
      <c r="CB3907" s="2">
        <v>0</v>
      </c>
      <c r="CC3907" s="2">
        <v>0</v>
      </c>
      <c r="CD3907" s="2">
        <v>0</v>
      </c>
      <c r="CE3907" s="2">
        <v>0</v>
      </c>
      <c r="CF3907" s="2">
        <v>0</v>
      </c>
      <c r="CG3907" s="2">
        <v>0</v>
      </c>
      <c r="CH3907" s="2">
        <v>0</v>
      </c>
      <c r="CI3907" s="2">
        <v>0</v>
      </c>
      <c r="CJ3907" s="2">
        <v>0</v>
      </c>
      <c r="CK3907" s="2">
        <v>0</v>
      </c>
      <c r="CL3907" s="2">
        <v>1</v>
      </c>
    </row>
    <row r="3908" spans="1:90" x14ac:dyDescent="0.25">
      <c r="A3908" t="s">
        <v>115</v>
      </c>
      <c r="B3908">
        <v>20904</v>
      </c>
      <c r="C3908" t="s">
        <v>427</v>
      </c>
      <c r="D3908">
        <v>1</v>
      </c>
      <c r="E3908">
        <v>8</v>
      </c>
      <c r="F3908">
        <v>32451</v>
      </c>
      <c r="G3908">
        <v>35032451</v>
      </c>
      <c r="H3908" t="s">
        <v>2586</v>
      </c>
      <c r="I3908">
        <v>440</v>
      </c>
      <c r="J3908" t="s">
        <v>2587</v>
      </c>
      <c r="K3908" t="s">
        <v>2588</v>
      </c>
      <c r="L3908">
        <v>3</v>
      </c>
      <c r="M3908" t="s">
        <v>2588</v>
      </c>
      <c r="N3908">
        <v>19505000</v>
      </c>
      <c r="P3908" t="s">
        <v>2589</v>
      </c>
      <c r="Q3908">
        <v>41</v>
      </c>
      <c r="R3908">
        <v>18</v>
      </c>
      <c r="S3908">
        <v>32741134</v>
      </c>
      <c r="T3908">
        <v>32741247</v>
      </c>
      <c r="U3908" t="s">
        <v>2590</v>
      </c>
      <c r="V3908">
        <v>1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26</v>
      </c>
      <c r="AI3908" s="2">
        <v>20</v>
      </c>
      <c r="AJ3908" s="2">
        <v>38</v>
      </c>
      <c r="AK3908" s="2">
        <v>0</v>
      </c>
      <c r="AL3908" s="2">
        <v>0</v>
      </c>
      <c r="AM3908" s="2">
        <v>0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0</v>
      </c>
      <c r="AU3908" s="2">
        <v>0</v>
      </c>
      <c r="AV3908" s="2">
        <v>0</v>
      </c>
      <c r="AW3908" s="2">
        <v>0</v>
      </c>
      <c r="AX3908" s="2">
        <v>0</v>
      </c>
      <c r="AY3908" s="2">
        <v>0</v>
      </c>
      <c r="AZ3908" s="2">
        <v>0</v>
      </c>
      <c r="BA3908" s="2">
        <v>0</v>
      </c>
      <c r="BB3908" s="2">
        <v>0</v>
      </c>
      <c r="BC3908" s="2">
        <v>0</v>
      </c>
      <c r="BD3908" s="2">
        <v>0</v>
      </c>
      <c r="BE3908" s="2">
        <v>0</v>
      </c>
      <c r="BF3908" s="2">
        <v>0</v>
      </c>
      <c r="BG3908" s="2">
        <v>0</v>
      </c>
      <c r="BH3908" s="2">
        <v>0</v>
      </c>
      <c r="BI3908" s="2">
        <v>0</v>
      </c>
      <c r="BJ3908" s="2">
        <v>0</v>
      </c>
      <c r="BK3908" s="2">
        <v>0</v>
      </c>
      <c r="BL3908" s="2">
        <v>0</v>
      </c>
      <c r="BM3908" s="2">
        <v>0</v>
      </c>
      <c r="BN3908" s="2">
        <v>0</v>
      </c>
      <c r="BO3908" s="2">
        <v>0</v>
      </c>
      <c r="BP3908" s="2">
        <v>2</v>
      </c>
      <c r="BQ3908" s="2">
        <v>3</v>
      </c>
      <c r="BR3908" s="2">
        <v>3</v>
      </c>
      <c r="BS3908" s="2">
        <v>0</v>
      </c>
      <c r="BT3908" s="2">
        <v>0</v>
      </c>
      <c r="BU3908" s="2">
        <v>0</v>
      </c>
      <c r="BV3908" s="2">
        <v>0</v>
      </c>
      <c r="BW3908" s="2">
        <v>0</v>
      </c>
      <c r="BX3908" s="2">
        <v>0</v>
      </c>
      <c r="BY3908" s="2">
        <v>0</v>
      </c>
      <c r="BZ3908" s="2">
        <v>0</v>
      </c>
      <c r="CA3908" s="2">
        <v>0</v>
      </c>
      <c r="CB3908" s="2">
        <v>0</v>
      </c>
      <c r="CC3908" s="2">
        <v>0</v>
      </c>
      <c r="CD3908" s="2">
        <v>0</v>
      </c>
      <c r="CE3908" s="2">
        <v>0</v>
      </c>
      <c r="CF3908" s="2">
        <v>0</v>
      </c>
      <c r="CG3908" s="2">
        <v>0</v>
      </c>
      <c r="CH3908" s="2">
        <v>0</v>
      </c>
      <c r="CI3908" s="2">
        <v>0</v>
      </c>
      <c r="CJ3908" s="2">
        <v>0</v>
      </c>
      <c r="CK3908" s="2">
        <v>0</v>
      </c>
      <c r="CL3908" s="2">
        <v>0</v>
      </c>
    </row>
    <row r="3909" spans="1:90" x14ac:dyDescent="0.25">
      <c r="A3909" t="s">
        <v>115</v>
      </c>
      <c r="B3909">
        <v>20904</v>
      </c>
      <c r="C3909" t="s">
        <v>427</v>
      </c>
      <c r="D3909">
        <v>1</v>
      </c>
      <c r="E3909">
        <v>8</v>
      </c>
      <c r="F3909">
        <v>4102</v>
      </c>
      <c r="G3909">
        <v>35004102</v>
      </c>
      <c r="H3909" t="s">
        <v>19940</v>
      </c>
      <c r="I3909">
        <v>562</v>
      </c>
      <c r="J3909" t="s">
        <v>427</v>
      </c>
      <c r="K3909" t="s">
        <v>19941</v>
      </c>
      <c r="L3909">
        <v>1</v>
      </c>
      <c r="M3909" t="s">
        <v>427</v>
      </c>
      <c r="N3909">
        <v>19045000</v>
      </c>
      <c r="P3909" t="s">
        <v>19942</v>
      </c>
      <c r="Q3909">
        <v>14407</v>
      </c>
      <c r="R3909">
        <v>18</v>
      </c>
      <c r="S3909">
        <v>39043063</v>
      </c>
      <c r="U3909" t="s">
        <v>19943</v>
      </c>
      <c r="V3909">
        <v>1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53</v>
      </c>
      <c r="AE3909" s="2">
        <v>56</v>
      </c>
      <c r="AF3909" s="2">
        <v>37</v>
      </c>
      <c r="AG3909" s="2">
        <v>46</v>
      </c>
      <c r="AH3909" s="2">
        <v>55</v>
      </c>
      <c r="AI3909" s="2">
        <v>58</v>
      </c>
      <c r="AJ3909" s="2">
        <v>27</v>
      </c>
      <c r="AK3909" s="2">
        <v>0</v>
      </c>
      <c r="AL3909" s="2">
        <v>0</v>
      </c>
      <c r="AM3909" s="2">
        <v>0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0</v>
      </c>
      <c r="AU3909" s="2">
        <v>0</v>
      </c>
      <c r="AV3909" s="2">
        <v>0</v>
      </c>
      <c r="AW3909" s="2">
        <v>0</v>
      </c>
      <c r="AX3909" s="2">
        <v>0</v>
      </c>
      <c r="AY3909" s="2">
        <v>0</v>
      </c>
      <c r="AZ3909" s="2">
        <v>0</v>
      </c>
      <c r="BA3909" s="2">
        <v>0</v>
      </c>
      <c r="BB3909" s="2">
        <v>0</v>
      </c>
      <c r="BC3909" s="2">
        <v>0</v>
      </c>
      <c r="BD3909" s="2">
        <v>0</v>
      </c>
      <c r="BE3909" s="2">
        <v>0</v>
      </c>
      <c r="BF3909" s="2">
        <v>0</v>
      </c>
      <c r="BG3909" s="2">
        <v>0</v>
      </c>
      <c r="BH3909" s="2">
        <v>0</v>
      </c>
      <c r="BI3909" s="2">
        <v>0</v>
      </c>
      <c r="BJ3909" s="2">
        <v>0</v>
      </c>
      <c r="BK3909" s="2">
        <v>0</v>
      </c>
      <c r="BL3909" s="2">
        <v>2</v>
      </c>
      <c r="BM3909" s="2">
        <v>2</v>
      </c>
      <c r="BN3909" s="2">
        <v>2</v>
      </c>
      <c r="BO3909" s="2">
        <v>4</v>
      </c>
      <c r="BP3909" s="2">
        <v>4</v>
      </c>
      <c r="BQ3909" s="2">
        <v>2</v>
      </c>
      <c r="BR3909" s="2">
        <v>1</v>
      </c>
      <c r="BS3909" s="2">
        <v>0</v>
      </c>
      <c r="BT3909" s="2">
        <v>0</v>
      </c>
      <c r="BU3909" s="2">
        <v>0</v>
      </c>
      <c r="BV3909" s="2">
        <v>0</v>
      </c>
      <c r="BW3909" s="2">
        <v>0</v>
      </c>
      <c r="BX3909" s="2">
        <v>0</v>
      </c>
      <c r="BY3909" s="2">
        <v>0</v>
      </c>
      <c r="BZ3909" s="2">
        <v>0</v>
      </c>
      <c r="CA3909" s="2">
        <v>0</v>
      </c>
      <c r="CB3909" s="2">
        <v>0</v>
      </c>
      <c r="CC3909" s="2">
        <v>0</v>
      </c>
      <c r="CD3909" s="2">
        <v>0</v>
      </c>
      <c r="CE3909" s="2">
        <v>0</v>
      </c>
      <c r="CF3909" s="2">
        <v>0</v>
      </c>
      <c r="CG3909" s="2">
        <v>0</v>
      </c>
      <c r="CH3909" s="2">
        <v>0</v>
      </c>
      <c r="CI3909" s="2">
        <v>0</v>
      </c>
      <c r="CJ3909" s="2">
        <v>0</v>
      </c>
      <c r="CK3909" s="2">
        <v>0</v>
      </c>
      <c r="CL3909" s="2">
        <v>0</v>
      </c>
    </row>
    <row r="3910" spans="1:90" x14ac:dyDescent="0.25">
      <c r="A3910" t="s">
        <v>115</v>
      </c>
      <c r="B3910">
        <v>20904</v>
      </c>
      <c r="C3910" t="s">
        <v>427</v>
      </c>
      <c r="D3910">
        <v>1</v>
      </c>
      <c r="E3910">
        <v>8</v>
      </c>
      <c r="F3910">
        <v>32505</v>
      </c>
      <c r="G3910">
        <v>35032505</v>
      </c>
      <c r="H3910" t="s">
        <v>12192</v>
      </c>
      <c r="I3910">
        <v>440</v>
      </c>
      <c r="J3910" t="s">
        <v>2587</v>
      </c>
      <c r="K3910" t="s">
        <v>91</v>
      </c>
      <c r="L3910">
        <v>1</v>
      </c>
      <c r="M3910" t="s">
        <v>2587</v>
      </c>
      <c r="N3910">
        <v>19500000</v>
      </c>
      <c r="O3910" t="s">
        <v>92</v>
      </c>
      <c r="P3910" t="s">
        <v>12193</v>
      </c>
      <c r="Q3910">
        <v>980</v>
      </c>
      <c r="R3910">
        <v>18</v>
      </c>
      <c r="S3910">
        <v>32751195</v>
      </c>
      <c r="T3910">
        <v>32754377</v>
      </c>
      <c r="U3910" t="s">
        <v>9046</v>
      </c>
      <c r="V3910">
        <v>1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159</v>
      </c>
      <c r="AE3910" s="2">
        <v>107</v>
      </c>
      <c r="AF3910" s="2">
        <v>126</v>
      </c>
      <c r="AG3910" s="2">
        <v>134</v>
      </c>
      <c r="AH3910" s="2">
        <v>108</v>
      </c>
      <c r="AI3910" s="2">
        <v>69</v>
      </c>
      <c r="AJ3910" s="2">
        <v>122</v>
      </c>
      <c r="AK3910" s="2">
        <v>0</v>
      </c>
      <c r="AL3910" s="2">
        <v>0</v>
      </c>
      <c r="AM3910" s="2">
        <v>0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0</v>
      </c>
      <c r="AU3910" s="2">
        <v>0</v>
      </c>
      <c r="AV3910" s="2">
        <v>0</v>
      </c>
      <c r="AW3910" s="2">
        <v>0</v>
      </c>
      <c r="AX3910" s="2">
        <v>0</v>
      </c>
      <c r="AY3910" s="2">
        <v>0</v>
      </c>
      <c r="AZ3910" s="2">
        <v>0</v>
      </c>
      <c r="BA3910" s="2">
        <v>0</v>
      </c>
      <c r="BB3910" s="2">
        <v>0</v>
      </c>
      <c r="BC3910" s="2">
        <v>153</v>
      </c>
      <c r="BD3910" s="2">
        <v>0</v>
      </c>
      <c r="BE3910" s="2">
        <v>0</v>
      </c>
      <c r="BF3910" s="2">
        <v>0</v>
      </c>
      <c r="BG3910" s="2">
        <v>0</v>
      </c>
      <c r="BH3910" s="2">
        <v>0</v>
      </c>
      <c r="BI3910" s="2">
        <v>0</v>
      </c>
      <c r="BJ3910" s="2">
        <v>0</v>
      </c>
      <c r="BK3910" s="2">
        <v>0</v>
      </c>
      <c r="BL3910" s="2">
        <v>10</v>
      </c>
      <c r="BM3910" s="2">
        <v>8</v>
      </c>
      <c r="BN3910" s="2">
        <v>8</v>
      </c>
      <c r="BO3910" s="2">
        <v>6</v>
      </c>
      <c r="BP3910" s="2">
        <v>5</v>
      </c>
      <c r="BQ3910" s="2">
        <v>3</v>
      </c>
      <c r="BR3910" s="2">
        <v>5</v>
      </c>
      <c r="BS3910" s="2">
        <v>0</v>
      </c>
      <c r="BT3910" s="2">
        <v>0</v>
      </c>
      <c r="BU3910" s="2">
        <v>0</v>
      </c>
      <c r="BV3910" s="2">
        <v>0</v>
      </c>
      <c r="BW3910" s="2">
        <v>0</v>
      </c>
      <c r="BX3910" s="2">
        <v>0</v>
      </c>
      <c r="BY3910" s="2">
        <v>0</v>
      </c>
      <c r="BZ3910" s="2">
        <v>0</v>
      </c>
      <c r="CA3910" s="2">
        <v>0</v>
      </c>
      <c r="CB3910" s="2">
        <v>0</v>
      </c>
      <c r="CC3910" s="2">
        <v>0</v>
      </c>
      <c r="CD3910" s="2">
        <v>0</v>
      </c>
      <c r="CE3910" s="2">
        <v>0</v>
      </c>
      <c r="CF3910" s="2">
        <v>0</v>
      </c>
      <c r="CG3910" s="2">
        <v>0</v>
      </c>
      <c r="CH3910" s="2">
        <v>0</v>
      </c>
      <c r="CI3910" s="2">
        <v>0</v>
      </c>
      <c r="CJ3910" s="2">
        <v>0</v>
      </c>
      <c r="CK3910" s="2">
        <v>10</v>
      </c>
      <c r="CL3910" s="2">
        <v>0</v>
      </c>
    </row>
    <row r="3911" spans="1:90" x14ac:dyDescent="0.25">
      <c r="A3911" t="s">
        <v>115</v>
      </c>
      <c r="B3911">
        <v>20904</v>
      </c>
      <c r="C3911" t="s">
        <v>427</v>
      </c>
      <c r="D3911">
        <v>1</v>
      </c>
      <c r="E3911">
        <v>8</v>
      </c>
      <c r="F3911">
        <v>47673</v>
      </c>
      <c r="G3911">
        <v>35047673</v>
      </c>
      <c r="H3911" t="s">
        <v>8483</v>
      </c>
      <c r="I3911">
        <v>562</v>
      </c>
      <c r="J3911" t="s">
        <v>427</v>
      </c>
      <c r="K3911" t="s">
        <v>7425</v>
      </c>
      <c r="L3911">
        <v>1</v>
      </c>
      <c r="M3911" t="s">
        <v>427</v>
      </c>
      <c r="N3911">
        <v>19065660</v>
      </c>
      <c r="O3911" t="s">
        <v>92</v>
      </c>
      <c r="P3911" t="s">
        <v>8484</v>
      </c>
      <c r="Q3911">
        <v>50</v>
      </c>
      <c r="R3911">
        <v>18</v>
      </c>
      <c r="S3911">
        <v>39061444</v>
      </c>
      <c r="T3911">
        <v>39065464</v>
      </c>
      <c r="U3911" t="s">
        <v>8485</v>
      </c>
      <c r="V3911">
        <v>1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103</v>
      </c>
      <c r="AE3911" s="2">
        <v>103</v>
      </c>
      <c r="AF3911" s="2">
        <v>72</v>
      </c>
      <c r="AG3911" s="2">
        <v>90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0</v>
      </c>
      <c r="AU3911" s="2">
        <v>0</v>
      </c>
      <c r="AV3911" s="2">
        <v>0</v>
      </c>
      <c r="AW3911" s="2">
        <v>0</v>
      </c>
      <c r="AX3911" s="2">
        <v>0</v>
      </c>
      <c r="AY3911" s="2">
        <v>0</v>
      </c>
      <c r="AZ3911" s="2">
        <v>0</v>
      </c>
      <c r="BA3911" s="2">
        <v>0</v>
      </c>
      <c r="BB3911" s="2">
        <v>0</v>
      </c>
      <c r="BC3911" s="2">
        <v>0</v>
      </c>
      <c r="BD3911" s="2">
        <v>0</v>
      </c>
      <c r="BE3911" s="2">
        <v>0</v>
      </c>
      <c r="BF3911" s="2">
        <v>0</v>
      </c>
      <c r="BG3911" s="2">
        <v>0</v>
      </c>
      <c r="BH3911" s="2">
        <v>0</v>
      </c>
      <c r="BI3911" s="2">
        <v>0</v>
      </c>
      <c r="BJ3911" s="2">
        <v>0</v>
      </c>
      <c r="BK3911" s="2">
        <v>0</v>
      </c>
      <c r="BL3911" s="2">
        <v>4</v>
      </c>
      <c r="BM3911" s="2">
        <v>4</v>
      </c>
      <c r="BN3911" s="2">
        <v>2</v>
      </c>
      <c r="BO3911" s="2">
        <v>4</v>
      </c>
      <c r="BP3911" s="2">
        <v>0</v>
      </c>
      <c r="BQ3911" s="2">
        <v>0</v>
      </c>
      <c r="BR3911" s="2">
        <v>0</v>
      </c>
      <c r="BS3911" s="2">
        <v>0</v>
      </c>
      <c r="BT3911" s="2">
        <v>0</v>
      </c>
      <c r="BU3911" s="2">
        <v>0</v>
      </c>
      <c r="BV3911" s="2">
        <v>0</v>
      </c>
      <c r="BW3911" s="2">
        <v>0</v>
      </c>
      <c r="BX3911" s="2">
        <v>0</v>
      </c>
      <c r="BY3911" s="2">
        <v>0</v>
      </c>
      <c r="BZ3911" s="2">
        <v>0</v>
      </c>
      <c r="CA3911" s="2">
        <v>0</v>
      </c>
      <c r="CB3911" s="2">
        <v>0</v>
      </c>
      <c r="CC3911" s="2">
        <v>0</v>
      </c>
      <c r="CD3911" s="2">
        <v>0</v>
      </c>
      <c r="CE3911" s="2">
        <v>0</v>
      </c>
      <c r="CF3911" s="2">
        <v>0</v>
      </c>
      <c r="CG3911" s="2">
        <v>0</v>
      </c>
      <c r="CH3911" s="2">
        <v>0</v>
      </c>
      <c r="CI3911" s="2">
        <v>0</v>
      </c>
      <c r="CJ3911" s="2">
        <v>0</v>
      </c>
      <c r="CK3911" s="2">
        <v>0</v>
      </c>
      <c r="CL3911" s="2">
        <v>0</v>
      </c>
    </row>
    <row r="3912" spans="1:90" x14ac:dyDescent="0.25">
      <c r="A3912" t="s">
        <v>115</v>
      </c>
      <c r="B3912">
        <v>20904</v>
      </c>
      <c r="C3912" t="s">
        <v>427</v>
      </c>
      <c r="D3912">
        <v>1</v>
      </c>
      <c r="E3912">
        <v>8</v>
      </c>
      <c r="F3912">
        <v>31999</v>
      </c>
      <c r="G3912">
        <v>35031999</v>
      </c>
      <c r="H3912" t="s">
        <v>14564</v>
      </c>
      <c r="I3912">
        <v>562</v>
      </c>
      <c r="J3912" t="s">
        <v>427</v>
      </c>
      <c r="K3912" t="s">
        <v>2211</v>
      </c>
      <c r="L3912">
        <v>1</v>
      </c>
      <c r="M3912" t="s">
        <v>427</v>
      </c>
      <c r="N3912">
        <v>19030200</v>
      </c>
      <c r="O3912" t="s">
        <v>92</v>
      </c>
      <c r="P3912" t="s">
        <v>14565</v>
      </c>
      <c r="Q3912">
        <v>72</v>
      </c>
      <c r="R3912">
        <v>18</v>
      </c>
      <c r="S3912">
        <v>32210840</v>
      </c>
      <c r="U3912" t="s">
        <v>14566</v>
      </c>
      <c r="V3912">
        <v>1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95</v>
      </c>
      <c r="AE3912" s="2">
        <v>86</v>
      </c>
      <c r="AF3912" s="2">
        <v>61</v>
      </c>
      <c r="AG3912" s="2">
        <v>93</v>
      </c>
      <c r="AH3912" s="2">
        <v>79</v>
      </c>
      <c r="AI3912" s="2">
        <v>64</v>
      </c>
      <c r="AJ3912" s="2">
        <v>38</v>
      </c>
      <c r="AK3912" s="2">
        <v>0</v>
      </c>
      <c r="AL3912" s="2">
        <v>0</v>
      </c>
      <c r="AM3912" s="2">
        <v>0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0</v>
      </c>
      <c r="AU3912" s="2">
        <v>0</v>
      </c>
      <c r="AV3912" s="2">
        <v>0</v>
      </c>
      <c r="AW3912" s="2">
        <v>0</v>
      </c>
      <c r="AX3912" s="2">
        <v>0</v>
      </c>
      <c r="AY3912" s="2">
        <v>0</v>
      </c>
      <c r="AZ3912" s="2">
        <v>0</v>
      </c>
      <c r="BA3912" s="2">
        <v>0</v>
      </c>
      <c r="BB3912" s="2">
        <v>0</v>
      </c>
      <c r="BC3912" s="2">
        <v>147</v>
      </c>
      <c r="BD3912" s="2">
        <v>13</v>
      </c>
      <c r="BE3912" s="2">
        <v>0</v>
      </c>
      <c r="BF3912" s="2">
        <v>0</v>
      </c>
      <c r="BG3912" s="2">
        <v>0</v>
      </c>
      <c r="BH3912" s="2">
        <v>0</v>
      </c>
      <c r="BI3912" s="2">
        <v>0</v>
      </c>
      <c r="BJ3912" s="2">
        <v>0</v>
      </c>
      <c r="BK3912" s="2">
        <v>0</v>
      </c>
      <c r="BL3912" s="2">
        <v>6</v>
      </c>
      <c r="BM3912" s="2">
        <v>4</v>
      </c>
      <c r="BN3912" s="2">
        <v>3</v>
      </c>
      <c r="BO3912" s="2">
        <v>4</v>
      </c>
      <c r="BP3912" s="2">
        <v>5</v>
      </c>
      <c r="BQ3912" s="2">
        <v>4</v>
      </c>
      <c r="BR3912" s="2">
        <v>1</v>
      </c>
      <c r="BS3912" s="2">
        <v>0</v>
      </c>
      <c r="BT3912" s="2">
        <v>0</v>
      </c>
      <c r="BU3912" s="2">
        <v>0</v>
      </c>
      <c r="BV3912" s="2">
        <v>0</v>
      </c>
      <c r="BW3912" s="2">
        <v>0</v>
      </c>
      <c r="BX3912" s="2">
        <v>0</v>
      </c>
      <c r="BY3912" s="2">
        <v>0</v>
      </c>
      <c r="BZ3912" s="2">
        <v>0</v>
      </c>
      <c r="CA3912" s="2">
        <v>0</v>
      </c>
      <c r="CB3912" s="2">
        <v>0</v>
      </c>
      <c r="CC3912" s="2">
        <v>0</v>
      </c>
      <c r="CD3912" s="2">
        <v>0</v>
      </c>
      <c r="CE3912" s="2">
        <v>0</v>
      </c>
      <c r="CF3912" s="2">
        <v>0</v>
      </c>
      <c r="CG3912" s="2">
        <v>0</v>
      </c>
      <c r="CH3912" s="2">
        <v>0</v>
      </c>
      <c r="CI3912" s="2">
        <v>0</v>
      </c>
      <c r="CJ3912" s="2">
        <v>0</v>
      </c>
      <c r="CK3912" s="2">
        <v>12</v>
      </c>
      <c r="CL3912" s="2">
        <v>3</v>
      </c>
    </row>
    <row r="3913" spans="1:90" x14ac:dyDescent="0.25">
      <c r="A3913" t="s">
        <v>115</v>
      </c>
      <c r="B3913">
        <v>20904</v>
      </c>
      <c r="C3913" t="s">
        <v>427</v>
      </c>
      <c r="D3913">
        <v>1</v>
      </c>
      <c r="E3913">
        <v>8</v>
      </c>
      <c r="F3913">
        <v>32682</v>
      </c>
      <c r="G3913">
        <v>35032682</v>
      </c>
      <c r="H3913" t="s">
        <v>1908</v>
      </c>
      <c r="I3913">
        <v>541</v>
      </c>
      <c r="J3913" t="s">
        <v>1702</v>
      </c>
      <c r="K3913" t="s">
        <v>91</v>
      </c>
      <c r="L3913">
        <v>1</v>
      </c>
      <c r="M3913" t="s">
        <v>1702</v>
      </c>
      <c r="N3913">
        <v>19200000</v>
      </c>
      <c r="O3913" t="s">
        <v>92</v>
      </c>
      <c r="P3913" t="s">
        <v>1909</v>
      </c>
      <c r="Q3913">
        <v>830</v>
      </c>
      <c r="R3913">
        <v>18</v>
      </c>
      <c r="S3913">
        <v>32691374</v>
      </c>
      <c r="U3913" t="s">
        <v>1910</v>
      </c>
      <c r="V3913">
        <v>1</v>
      </c>
      <c r="W3913" s="2">
        <v>0</v>
      </c>
      <c r="X3913" s="2">
        <v>0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92</v>
      </c>
      <c r="AE3913" s="2">
        <v>91</v>
      </c>
      <c r="AF3913" s="2">
        <v>96</v>
      </c>
      <c r="AG3913" s="2">
        <v>121</v>
      </c>
      <c r="AH3913" s="2">
        <v>140</v>
      </c>
      <c r="AI3913" s="2">
        <v>122</v>
      </c>
      <c r="AJ3913" s="2">
        <v>127</v>
      </c>
      <c r="AK3913" s="2">
        <v>0</v>
      </c>
      <c r="AL3913" s="2">
        <v>0</v>
      </c>
      <c r="AM3913" s="2">
        <v>0</v>
      </c>
      <c r="AN3913" s="2">
        <v>0</v>
      </c>
      <c r="AO3913" s="2">
        <v>0</v>
      </c>
      <c r="AP3913" s="2">
        <v>0</v>
      </c>
      <c r="AQ3913" s="2">
        <v>0</v>
      </c>
      <c r="AR3913" s="2">
        <v>21</v>
      </c>
      <c r="AS3913" s="2">
        <v>0</v>
      </c>
      <c r="AT3913" s="2">
        <v>0</v>
      </c>
      <c r="AU3913" s="2">
        <v>112</v>
      </c>
      <c r="AV3913" s="2">
        <v>0</v>
      </c>
      <c r="AW3913" s="2">
        <v>0</v>
      </c>
      <c r="AX3913" s="2">
        <v>0</v>
      </c>
      <c r="AY3913" s="2">
        <v>0</v>
      </c>
      <c r="AZ3913" s="2">
        <v>0</v>
      </c>
      <c r="BA3913" s="2">
        <v>0</v>
      </c>
      <c r="BB3913" s="2">
        <v>0</v>
      </c>
      <c r="BC3913" s="2">
        <v>117</v>
      </c>
      <c r="BD3913" s="2">
        <v>10</v>
      </c>
      <c r="BE3913" s="2">
        <v>0</v>
      </c>
      <c r="BF3913" s="2">
        <v>0</v>
      </c>
      <c r="BG3913" s="2">
        <v>0</v>
      </c>
      <c r="BH3913" s="2">
        <v>0</v>
      </c>
      <c r="BI3913" s="2">
        <v>0</v>
      </c>
      <c r="BJ3913" s="2">
        <v>0</v>
      </c>
      <c r="BK3913" s="2">
        <v>0</v>
      </c>
      <c r="BL3913" s="2">
        <v>4</v>
      </c>
      <c r="BM3913" s="2">
        <v>5</v>
      </c>
      <c r="BN3913" s="2">
        <v>4</v>
      </c>
      <c r="BO3913" s="2">
        <v>4</v>
      </c>
      <c r="BP3913" s="2">
        <v>6</v>
      </c>
      <c r="BQ3913" s="2">
        <v>6</v>
      </c>
      <c r="BR3913" s="2">
        <v>4</v>
      </c>
      <c r="BS3913" s="2">
        <v>0</v>
      </c>
      <c r="BT3913" s="2">
        <v>0</v>
      </c>
      <c r="BU3913" s="2">
        <v>0</v>
      </c>
      <c r="BV3913" s="2">
        <v>0</v>
      </c>
      <c r="BW3913" s="2">
        <v>0</v>
      </c>
      <c r="BX3913" s="2">
        <v>0</v>
      </c>
      <c r="BY3913" s="2">
        <v>0</v>
      </c>
      <c r="BZ3913" s="2">
        <v>2</v>
      </c>
      <c r="CA3913" s="2">
        <v>0</v>
      </c>
      <c r="CB3913" s="2">
        <v>0</v>
      </c>
      <c r="CC3913" s="2">
        <v>5</v>
      </c>
      <c r="CD3913" s="2">
        <v>0</v>
      </c>
      <c r="CE3913" s="2">
        <v>0</v>
      </c>
      <c r="CF3913" s="2">
        <v>0</v>
      </c>
      <c r="CG3913" s="2">
        <v>0</v>
      </c>
      <c r="CH3913" s="2">
        <v>0</v>
      </c>
      <c r="CI3913" s="2">
        <v>0</v>
      </c>
      <c r="CJ3913" s="2">
        <v>0</v>
      </c>
      <c r="CK3913" s="2">
        <v>6</v>
      </c>
      <c r="CL3913" s="2">
        <v>3</v>
      </c>
    </row>
    <row r="3914" spans="1:90" x14ac:dyDescent="0.25">
      <c r="A3914" t="s">
        <v>115</v>
      </c>
      <c r="B3914">
        <v>20904</v>
      </c>
      <c r="C3914" t="s">
        <v>427</v>
      </c>
      <c r="D3914">
        <v>1</v>
      </c>
      <c r="E3914">
        <v>8</v>
      </c>
      <c r="F3914">
        <v>43138</v>
      </c>
      <c r="G3914">
        <v>35043138</v>
      </c>
      <c r="H3914" t="s">
        <v>3702</v>
      </c>
      <c r="I3914">
        <v>162</v>
      </c>
      <c r="J3914" t="s">
        <v>639</v>
      </c>
      <c r="K3914" t="s">
        <v>3703</v>
      </c>
      <c r="L3914">
        <v>1</v>
      </c>
      <c r="M3914" t="s">
        <v>639</v>
      </c>
      <c r="N3914">
        <v>19160000</v>
      </c>
      <c r="O3914" t="s">
        <v>92</v>
      </c>
      <c r="P3914" t="s">
        <v>3704</v>
      </c>
      <c r="Q3914" t="s">
        <v>127</v>
      </c>
      <c r="R3914">
        <v>18</v>
      </c>
      <c r="S3914">
        <v>32731922</v>
      </c>
      <c r="U3914" t="s">
        <v>3705</v>
      </c>
      <c r="V3914">
        <v>1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73</v>
      </c>
      <c r="AI3914" s="2">
        <v>44</v>
      </c>
      <c r="AJ3914" s="2">
        <v>52</v>
      </c>
      <c r="AK3914" s="2">
        <v>0</v>
      </c>
      <c r="AL3914" s="2">
        <v>0</v>
      </c>
      <c r="AM3914" s="2">
        <v>0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0</v>
      </c>
      <c r="AU3914" s="2">
        <v>0</v>
      </c>
      <c r="AV3914" s="2">
        <v>0</v>
      </c>
      <c r="AW3914" s="2">
        <v>0</v>
      </c>
      <c r="AX3914" s="2">
        <v>0</v>
      </c>
      <c r="AY3914" s="2">
        <v>0</v>
      </c>
      <c r="AZ3914" s="2">
        <v>0</v>
      </c>
      <c r="BA3914" s="2">
        <v>0</v>
      </c>
      <c r="BB3914" s="2">
        <v>0</v>
      </c>
      <c r="BC3914" s="2">
        <v>0</v>
      </c>
      <c r="BD3914" s="2">
        <v>0</v>
      </c>
      <c r="BE3914" s="2">
        <v>0</v>
      </c>
      <c r="BF3914" s="2">
        <v>0</v>
      </c>
      <c r="BG3914" s="2">
        <v>0</v>
      </c>
      <c r="BH3914" s="2">
        <v>0</v>
      </c>
      <c r="BI3914" s="2">
        <v>0</v>
      </c>
      <c r="BJ3914" s="2">
        <v>0</v>
      </c>
      <c r="BK3914" s="2">
        <v>0</v>
      </c>
      <c r="BL3914" s="2">
        <v>0</v>
      </c>
      <c r="BM3914" s="2">
        <v>0</v>
      </c>
      <c r="BN3914" s="2">
        <v>0</v>
      </c>
      <c r="BO3914" s="2">
        <v>0</v>
      </c>
      <c r="BP3914" s="2">
        <v>4</v>
      </c>
      <c r="BQ3914" s="2">
        <v>4</v>
      </c>
      <c r="BR3914" s="2">
        <v>2</v>
      </c>
      <c r="BS3914" s="2">
        <v>0</v>
      </c>
      <c r="BT3914" s="2">
        <v>0</v>
      </c>
      <c r="BU3914" s="2">
        <v>0</v>
      </c>
      <c r="BV3914" s="2">
        <v>0</v>
      </c>
      <c r="BW3914" s="2">
        <v>0</v>
      </c>
      <c r="BX3914" s="2">
        <v>0</v>
      </c>
      <c r="BY3914" s="2">
        <v>0</v>
      </c>
      <c r="BZ3914" s="2">
        <v>0</v>
      </c>
      <c r="CA3914" s="2">
        <v>0</v>
      </c>
      <c r="CB3914" s="2">
        <v>0</v>
      </c>
      <c r="CC3914" s="2">
        <v>0</v>
      </c>
      <c r="CD3914" s="2">
        <v>0</v>
      </c>
      <c r="CE3914" s="2">
        <v>0</v>
      </c>
      <c r="CF3914" s="2">
        <v>0</v>
      </c>
      <c r="CG3914" s="2">
        <v>0</v>
      </c>
      <c r="CH3914" s="2">
        <v>0</v>
      </c>
      <c r="CI3914" s="2">
        <v>0</v>
      </c>
      <c r="CJ3914" s="2">
        <v>0</v>
      </c>
      <c r="CK3914" s="2">
        <v>0</v>
      </c>
      <c r="CL3914" s="2">
        <v>0</v>
      </c>
    </row>
    <row r="3915" spans="1:90" x14ac:dyDescent="0.25">
      <c r="A3915" t="s">
        <v>115</v>
      </c>
      <c r="B3915">
        <v>20904</v>
      </c>
      <c r="C3915" t="s">
        <v>427</v>
      </c>
      <c r="D3915">
        <v>1</v>
      </c>
      <c r="E3915">
        <v>8</v>
      </c>
      <c r="F3915">
        <v>32612</v>
      </c>
      <c r="G3915">
        <v>35032612</v>
      </c>
      <c r="H3915" t="s">
        <v>17641</v>
      </c>
      <c r="I3915">
        <v>354</v>
      </c>
      <c r="J3915" t="s">
        <v>9599</v>
      </c>
      <c r="K3915" t="s">
        <v>5303</v>
      </c>
      <c r="L3915">
        <v>1</v>
      </c>
      <c r="M3915" t="s">
        <v>9599</v>
      </c>
      <c r="N3915">
        <v>19560000</v>
      </c>
      <c r="O3915" t="s">
        <v>92</v>
      </c>
      <c r="P3915" t="s">
        <v>17642</v>
      </c>
      <c r="Q3915">
        <v>1184</v>
      </c>
      <c r="R3915">
        <v>18</v>
      </c>
      <c r="S3915">
        <v>39951178</v>
      </c>
      <c r="T3915">
        <v>39951231</v>
      </c>
      <c r="U3915" t="s">
        <v>17643</v>
      </c>
      <c r="V3915">
        <v>1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44</v>
      </c>
      <c r="AE3915" s="2">
        <v>40</v>
      </c>
      <c r="AF3915" s="2">
        <v>61</v>
      </c>
      <c r="AG3915" s="2">
        <v>49</v>
      </c>
      <c r="AH3915" s="2">
        <v>48</v>
      </c>
      <c r="AI3915" s="2">
        <v>53</v>
      </c>
      <c r="AJ3915" s="2">
        <v>54</v>
      </c>
      <c r="AK3915" s="2">
        <v>0</v>
      </c>
      <c r="AL3915" s="2">
        <v>0</v>
      </c>
      <c r="AM3915" s="2">
        <v>0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0</v>
      </c>
      <c r="AU3915" s="2">
        <v>0</v>
      </c>
      <c r="AV3915" s="2">
        <v>0</v>
      </c>
      <c r="AW3915" s="2">
        <v>0</v>
      </c>
      <c r="AX3915" s="2">
        <v>0</v>
      </c>
      <c r="AY3915" s="2">
        <v>0</v>
      </c>
      <c r="AZ3915" s="2">
        <v>0</v>
      </c>
      <c r="BA3915" s="2">
        <v>0</v>
      </c>
      <c r="BB3915" s="2">
        <v>0</v>
      </c>
      <c r="BC3915" s="2">
        <v>56</v>
      </c>
      <c r="BD3915" s="2">
        <v>0</v>
      </c>
      <c r="BE3915" s="2">
        <v>0</v>
      </c>
      <c r="BF3915" s="2">
        <v>0</v>
      </c>
      <c r="BG3915" s="2">
        <v>0</v>
      </c>
      <c r="BH3915" s="2">
        <v>0</v>
      </c>
      <c r="BI3915" s="2">
        <v>0</v>
      </c>
      <c r="BJ3915" s="2">
        <v>0</v>
      </c>
      <c r="BK3915" s="2">
        <v>0</v>
      </c>
      <c r="BL3915" s="2">
        <v>2</v>
      </c>
      <c r="BM3915" s="2">
        <v>2</v>
      </c>
      <c r="BN3915" s="2">
        <v>4</v>
      </c>
      <c r="BO3915" s="2">
        <v>2</v>
      </c>
      <c r="BP3915" s="2">
        <v>3</v>
      </c>
      <c r="BQ3915" s="2">
        <v>3</v>
      </c>
      <c r="BR3915" s="2">
        <v>3</v>
      </c>
      <c r="BS3915" s="2">
        <v>0</v>
      </c>
      <c r="BT3915" s="2">
        <v>0</v>
      </c>
      <c r="BU3915" s="2">
        <v>0</v>
      </c>
      <c r="BV3915" s="2">
        <v>0</v>
      </c>
      <c r="BW3915" s="2">
        <v>0</v>
      </c>
      <c r="BX3915" s="2">
        <v>0</v>
      </c>
      <c r="BY3915" s="2">
        <v>0</v>
      </c>
      <c r="BZ3915" s="2">
        <v>0</v>
      </c>
      <c r="CA3915" s="2">
        <v>0</v>
      </c>
      <c r="CB3915" s="2">
        <v>0</v>
      </c>
      <c r="CC3915" s="2">
        <v>0</v>
      </c>
      <c r="CD3915" s="2">
        <v>0</v>
      </c>
      <c r="CE3915" s="2">
        <v>0</v>
      </c>
      <c r="CF3915" s="2">
        <v>0</v>
      </c>
      <c r="CG3915" s="2">
        <v>0</v>
      </c>
      <c r="CH3915" s="2">
        <v>0</v>
      </c>
      <c r="CI3915" s="2">
        <v>0</v>
      </c>
      <c r="CJ3915" s="2">
        <v>0</v>
      </c>
      <c r="CK3915" s="2">
        <v>2</v>
      </c>
      <c r="CL3915" s="2">
        <v>0</v>
      </c>
    </row>
    <row r="3916" spans="1:90" x14ac:dyDescent="0.25">
      <c r="A3916" t="s">
        <v>115</v>
      </c>
      <c r="B3916">
        <v>20904</v>
      </c>
      <c r="C3916" t="s">
        <v>427</v>
      </c>
      <c r="D3916">
        <v>1</v>
      </c>
      <c r="E3916">
        <v>8</v>
      </c>
      <c r="F3916">
        <v>40162</v>
      </c>
      <c r="G3916">
        <v>35040162</v>
      </c>
      <c r="H3916" t="s">
        <v>10989</v>
      </c>
      <c r="I3916">
        <v>541</v>
      </c>
      <c r="J3916" t="s">
        <v>1702</v>
      </c>
      <c r="K3916" t="s">
        <v>10990</v>
      </c>
      <c r="L3916">
        <v>2</v>
      </c>
      <c r="M3916" t="s">
        <v>10990</v>
      </c>
      <c r="N3916">
        <v>19208000</v>
      </c>
      <c r="P3916" t="s">
        <v>10991</v>
      </c>
      <c r="Q3916">
        <v>10</v>
      </c>
      <c r="R3916">
        <v>18</v>
      </c>
      <c r="S3916">
        <v>32697171</v>
      </c>
      <c r="T3916">
        <v>32697172</v>
      </c>
      <c r="U3916" t="s">
        <v>10992</v>
      </c>
      <c r="V3916">
        <v>2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12</v>
      </c>
      <c r="AE3916" s="2">
        <v>8</v>
      </c>
      <c r="AF3916" s="2">
        <v>11</v>
      </c>
      <c r="AG3916" s="2">
        <v>13</v>
      </c>
      <c r="AH3916" s="2">
        <v>10</v>
      </c>
      <c r="AI3916" s="2">
        <v>11</v>
      </c>
      <c r="AJ3916" s="2">
        <v>7</v>
      </c>
      <c r="AK3916" s="2">
        <v>0</v>
      </c>
      <c r="AL3916" s="2">
        <v>0</v>
      </c>
      <c r="AM3916" s="2">
        <v>0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0</v>
      </c>
      <c r="AU3916" s="2">
        <v>0</v>
      </c>
      <c r="AV3916" s="2">
        <v>0</v>
      </c>
      <c r="AW3916" s="2">
        <v>0</v>
      </c>
      <c r="AX3916" s="2">
        <v>0</v>
      </c>
      <c r="AY3916" s="2">
        <v>0</v>
      </c>
      <c r="AZ3916" s="2">
        <v>0</v>
      </c>
      <c r="BA3916" s="2">
        <v>0</v>
      </c>
      <c r="BB3916" s="2">
        <v>0</v>
      </c>
      <c r="BC3916" s="2">
        <v>0</v>
      </c>
      <c r="BD3916" s="2">
        <v>0</v>
      </c>
      <c r="BE3916" s="2">
        <v>0</v>
      </c>
      <c r="BF3916" s="2">
        <v>0</v>
      </c>
      <c r="BG3916" s="2">
        <v>0</v>
      </c>
      <c r="BH3916" s="2">
        <v>0</v>
      </c>
      <c r="BI3916" s="2">
        <v>0</v>
      </c>
      <c r="BJ3916" s="2">
        <v>0</v>
      </c>
      <c r="BK3916" s="2">
        <v>0</v>
      </c>
      <c r="BL3916" s="2">
        <v>1</v>
      </c>
      <c r="BM3916" s="2">
        <v>1</v>
      </c>
      <c r="BN3916" s="2">
        <v>1</v>
      </c>
      <c r="BO3916" s="2">
        <v>1</v>
      </c>
      <c r="BP3916" s="2">
        <v>1</v>
      </c>
      <c r="BQ3916" s="2">
        <v>1</v>
      </c>
      <c r="BR3916" s="2">
        <v>1</v>
      </c>
      <c r="BS3916" s="2">
        <v>0</v>
      </c>
      <c r="BT3916" s="2">
        <v>0</v>
      </c>
      <c r="BU3916" s="2">
        <v>0</v>
      </c>
      <c r="BV3916" s="2">
        <v>0</v>
      </c>
      <c r="BW3916" s="2">
        <v>0</v>
      </c>
      <c r="BX3916" s="2">
        <v>0</v>
      </c>
      <c r="BY3916" s="2">
        <v>0</v>
      </c>
      <c r="BZ3916" s="2">
        <v>0</v>
      </c>
      <c r="CA3916" s="2">
        <v>0</v>
      </c>
      <c r="CB3916" s="2">
        <v>0</v>
      </c>
      <c r="CC3916" s="2">
        <v>0</v>
      </c>
      <c r="CD3916" s="2">
        <v>0</v>
      </c>
      <c r="CE3916" s="2">
        <v>0</v>
      </c>
      <c r="CF3916" s="2">
        <v>0</v>
      </c>
      <c r="CG3916" s="2">
        <v>0</v>
      </c>
      <c r="CH3916" s="2">
        <v>0</v>
      </c>
      <c r="CI3916" s="2">
        <v>0</v>
      </c>
      <c r="CJ3916" s="2">
        <v>0</v>
      </c>
      <c r="CK3916" s="2">
        <v>0</v>
      </c>
      <c r="CL3916" s="2">
        <v>0</v>
      </c>
    </row>
    <row r="3917" spans="1:90" x14ac:dyDescent="0.25">
      <c r="A3917" t="s">
        <v>115</v>
      </c>
      <c r="B3917">
        <v>20904</v>
      </c>
      <c r="C3917" t="s">
        <v>427</v>
      </c>
      <c r="D3917">
        <v>1</v>
      </c>
      <c r="E3917">
        <v>8</v>
      </c>
      <c r="F3917">
        <v>32694</v>
      </c>
      <c r="G3917">
        <v>35032694</v>
      </c>
      <c r="H3917" t="s">
        <v>7120</v>
      </c>
      <c r="I3917">
        <v>541</v>
      </c>
      <c r="J3917" t="s">
        <v>1702</v>
      </c>
      <c r="K3917" t="s">
        <v>7121</v>
      </c>
      <c r="L3917">
        <v>1</v>
      </c>
      <c r="M3917" t="s">
        <v>1702</v>
      </c>
      <c r="N3917">
        <v>19200000</v>
      </c>
      <c r="O3917" t="s">
        <v>92</v>
      </c>
      <c r="P3917" t="s">
        <v>3915</v>
      </c>
      <c r="Q3917">
        <v>1258</v>
      </c>
      <c r="R3917">
        <v>18</v>
      </c>
      <c r="S3917">
        <v>32691384</v>
      </c>
      <c r="T3917">
        <v>32692985</v>
      </c>
      <c r="U3917" t="s">
        <v>7122</v>
      </c>
      <c r="V3917">
        <v>1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87</v>
      </c>
      <c r="AE3917" s="2">
        <v>55</v>
      </c>
      <c r="AF3917" s="2">
        <v>87</v>
      </c>
      <c r="AG3917" s="2">
        <v>92</v>
      </c>
      <c r="AH3917" s="2">
        <v>106</v>
      </c>
      <c r="AI3917" s="2">
        <v>114</v>
      </c>
      <c r="AJ3917" s="2">
        <v>66</v>
      </c>
      <c r="AK3917" s="2">
        <v>0</v>
      </c>
      <c r="AL3917" s="2">
        <v>0</v>
      </c>
      <c r="AM3917" s="2">
        <v>0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0</v>
      </c>
      <c r="AU3917" s="2">
        <v>0</v>
      </c>
      <c r="AV3917" s="2">
        <v>0</v>
      </c>
      <c r="AW3917" s="2">
        <v>0</v>
      </c>
      <c r="AX3917" s="2">
        <v>0</v>
      </c>
      <c r="AY3917" s="2">
        <v>0</v>
      </c>
      <c r="AZ3917" s="2">
        <v>0</v>
      </c>
      <c r="BA3917" s="2">
        <v>0</v>
      </c>
      <c r="BB3917" s="2">
        <v>0</v>
      </c>
      <c r="BC3917" s="2">
        <v>89</v>
      </c>
      <c r="BD3917" s="2">
        <v>0</v>
      </c>
      <c r="BE3917" s="2">
        <v>0</v>
      </c>
      <c r="BF3917" s="2">
        <v>0</v>
      </c>
      <c r="BG3917" s="2">
        <v>0</v>
      </c>
      <c r="BH3917" s="2">
        <v>0</v>
      </c>
      <c r="BI3917" s="2">
        <v>0</v>
      </c>
      <c r="BJ3917" s="2">
        <v>0</v>
      </c>
      <c r="BK3917" s="2">
        <v>0</v>
      </c>
      <c r="BL3917" s="2">
        <v>5</v>
      </c>
      <c r="BM3917" s="2">
        <v>2</v>
      </c>
      <c r="BN3917" s="2">
        <v>5</v>
      </c>
      <c r="BO3917" s="2">
        <v>4</v>
      </c>
      <c r="BP3917" s="2">
        <v>3</v>
      </c>
      <c r="BQ3917" s="2">
        <v>3</v>
      </c>
      <c r="BR3917" s="2">
        <v>3</v>
      </c>
      <c r="BS3917" s="2">
        <v>0</v>
      </c>
      <c r="BT3917" s="2">
        <v>0</v>
      </c>
      <c r="BU3917" s="2">
        <v>0</v>
      </c>
      <c r="BV3917" s="2">
        <v>0</v>
      </c>
      <c r="BW3917" s="2">
        <v>0</v>
      </c>
      <c r="BX3917" s="2">
        <v>0</v>
      </c>
      <c r="BY3917" s="2">
        <v>0</v>
      </c>
      <c r="BZ3917" s="2">
        <v>0</v>
      </c>
      <c r="CA3917" s="2">
        <v>0</v>
      </c>
      <c r="CB3917" s="2">
        <v>0</v>
      </c>
      <c r="CC3917" s="2">
        <v>0</v>
      </c>
      <c r="CD3917" s="2">
        <v>0</v>
      </c>
      <c r="CE3917" s="2">
        <v>0</v>
      </c>
      <c r="CF3917" s="2">
        <v>0</v>
      </c>
      <c r="CG3917" s="2">
        <v>0</v>
      </c>
      <c r="CH3917" s="2">
        <v>0</v>
      </c>
      <c r="CI3917" s="2">
        <v>0</v>
      </c>
      <c r="CJ3917" s="2">
        <v>0</v>
      </c>
      <c r="CK3917" s="2">
        <v>4</v>
      </c>
      <c r="CL3917" s="2">
        <v>0</v>
      </c>
    </row>
    <row r="3918" spans="1:90" x14ac:dyDescent="0.25">
      <c r="A3918" t="s">
        <v>115</v>
      </c>
      <c r="B3918">
        <v>20904</v>
      </c>
      <c r="C3918" t="s">
        <v>427</v>
      </c>
      <c r="D3918">
        <v>1</v>
      </c>
      <c r="E3918">
        <v>8</v>
      </c>
      <c r="F3918">
        <v>31744</v>
      </c>
      <c r="G3918">
        <v>35031744</v>
      </c>
      <c r="H3918" t="s">
        <v>15097</v>
      </c>
      <c r="I3918">
        <v>562</v>
      </c>
      <c r="J3918" t="s">
        <v>427</v>
      </c>
      <c r="K3918" t="s">
        <v>2560</v>
      </c>
      <c r="L3918">
        <v>1</v>
      </c>
      <c r="M3918" t="s">
        <v>427</v>
      </c>
      <c r="N3918">
        <v>19050680</v>
      </c>
      <c r="O3918" t="s">
        <v>92</v>
      </c>
      <c r="P3918" t="s">
        <v>14866</v>
      </c>
      <c r="Q3918">
        <v>1050</v>
      </c>
      <c r="R3918">
        <v>18</v>
      </c>
      <c r="S3918">
        <v>39081275</v>
      </c>
      <c r="T3918">
        <v>39083011</v>
      </c>
      <c r="U3918" t="s">
        <v>15098</v>
      </c>
      <c r="V3918">
        <v>1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120</v>
      </c>
      <c r="AE3918" s="2">
        <v>68</v>
      </c>
      <c r="AF3918" s="2">
        <v>63</v>
      </c>
      <c r="AG3918" s="2">
        <v>53</v>
      </c>
      <c r="AH3918" s="2">
        <v>48</v>
      </c>
      <c r="AI3918" s="2">
        <v>21</v>
      </c>
      <c r="AJ3918" s="2">
        <v>0</v>
      </c>
      <c r="AK3918" s="2">
        <v>0</v>
      </c>
      <c r="AL3918" s="2">
        <v>0</v>
      </c>
      <c r="AM3918" s="2">
        <v>0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0</v>
      </c>
      <c r="AU3918" s="2">
        <v>0</v>
      </c>
      <c r="AV3918" s="2">
        <v>0</v>
      </c>
      <c r="AW3918" s="2">
        <v>0</v>
      </c>
      <c r="AX3918" s="2">
        <v>0</v>
      </c>
      <c r="AY3918" s="2">
        <v>0</v>
      </c>
      <c r="AZ3918" s="2">
        <v>0</v>
      </c>
      <c r="BA3918" s="2">
        <v>0</v>
      </c>
      <c r="BB3918" s="2">
        <v>0</v>
      </c>
      <c r="BC3918" s="2">
        <v>0</v>
      </c>
      <c r="BD3918" s="2">
        <v>0</v>
      </c>
      <c r="BE3918" s="2">
        <v>0</v>
      </c>
      <c r="BF3918" s="2">
        <v>0</v>
      </c>
      <c r="BG3918" s="2">
        <v>0</v>
      </c>
      <c r="BH3918" s="2">
        <v>0</v>
      </c>
      <c r="BI3918" s="2">
        <v>0</v>
      </c>
      <c r="BJ3918" s="2">
        <v>0</v>
      </c>
      <c r="BK3918" s="2">
        <v>0</v>
      </c>
      <c r="BL3918" s="2">
        <v>4</v>
      </c>
      <c r="BM3918" s="2">
        <v>2</v>
      </c>
      <c r="BN3918" s="2">
        <v>2</v>
      </c>
      <c r="BO3918" s="2">
        <v>2</v>
      </c>
      <c r="BP3918" s="2">
        <v>2</v>
      </c>
      <c r="BQ3918" s="2">
        <v>1</v>
      </c>
      <c r="BR3918" s="2">
        <v>0</v>
      </c>
      <c r="BS3918" s="2">
        <v>0</v>
      </c>
      <c r="BT3918" s="2">
        <v>0</v>
      </c>
      <c r="BU3918" s="2">
        <v>0</v>
      </c>
      <c r="BV3918" s="2">
        <v>0</v>
      </c>
      <c r="BW3918" s="2">
        <v>0</v>
      </c>
      <c r="BX3918" s="2">
        <v>0</v>
      </c>
      <c r="BY3918" s="2">
        <v>0</v>
      </c>
      <c r="BZ3918" s="2">
        <v>0</v>
      </c>
      <c r="CA3918" s="2">
        <v>0</v>
      </c>
      <c r="CB3918" s="2">
        <v>0</v>
      </c>
      <c r="CC3918" s="2">
        <v>0</v>
      </c>
      <c r="CD3918" s="2">
        <v>0</v>
      </c>
      <c r="CE3918" s="2">
        <v>0</v>
      </c>
      <c r="CF3918" s="2">
        <v>0</v>
      </c>
      <c r="CG3918" s="2">
        <v>0</v>
      </c>
      <c r="CH3918" s="2">
        <v>0</v>
      </c>
      <c r="CI3918" s="2">
        <v>0</v>
      </c>
      <c r="CJ3918" s="2">
        <v>0</v>
      </c>
      <c r="CK3918" s="2">
        <v>0</v>
      </c>
      <c r="CL3918" s="2">
        <v>0</v>
      </c>
    </row>
    <row r="3919" spans="1:90" x14ac:dyDescent="0.25">
      <c r="A3919" t="s">
        <v>115</v>
      </c>
      <c r="B3919">
        <v>20904</v>
      </c>
      <c r="C3919" t="s">
        <v>427</v>
      </c>
      <c r="D3919">
        <v>1</v>
      </c>
      <c r="E3919">
        <v>8</v>
      </c>
      <c r="F3919">
        <v>31860</v>
      </c>
      <c r="G3919">
        <v>35031860</v>
      </c>
      <c r="H3919" t="s">
        <v>18549</v>
      </c>
      <c r="I3919">
        <v>562</v>
      </c>
      <c r="J3919" t="s">
        <v>427</v>
      </c>
      <c r="K3919" t="s">
        <v>18550</v>
      </c>
      <c r="L3919">
        <v>1</v>
      </c>
      <c r="M3919" t="s">
        <v>427</v>
      </c>
      <c r="N3919">
        <v>19015261</v>
      </c>
      <c r="O3919" t="s">
        <v>92</v>
      </c>
      <c r="P3919" t="s">
        <v>18551</v>
      </c>
      <c r="Q3919">
        <v>815</v>
      </c>
      <c r="R3919">
        <v>18</v>
      </c>
      <c r="S3919">
        <v>32211181</v>
      </c>
      <c r="T3919">
        <v>32226411</v>
      </c>
      <c r="U3919" t="s">
        <v>18552</v>
      </c>
      <c r="V3919">
        <v>1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106</v>
      </c>
      <c r="AE3919" s="2">
        <v>106</v>
      </c>
      <c r="AF3919" s="2">
        <v>36</v>
      </c>
      <c r="AG3919" s="2">
        <v>139</v>
      </c>
      <c r="AH3919" s="2">
        <v>120</v>
      </c>
      <c r="AI3919" s="2">
        <v>155</v>
      </c>
      <c r="AJ3919" s="2">
        <v>116</v>
      </c>
      <c r="AK3919" s="2">
        <v>0</v>
      </c>
      <c r="AL3919" s="2">
        <v>0</v>
      </c>
      <c r="AM3919" s="2">
        <v>0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0</v>
      </c>
      <c r="AU3919" s="2">
        <v>0</v>
      </c>
      <c r="AV3919" s="2">
        <v>0</v>
      </c>
      <c r="AW3919" s="2">
        <v>0</v>
      </c>
      <c r="AX3919" s="2">
        <v>0</v>
      </c>
      <c r="AY3919" s="2">
        <v>0</v>
      </c>
      <c r="AZ3919" s="2">
        <v>0</v>
      </c>
      <c r="BA3919" s="2">
        <v>0</v>
      </c>
      <c r="BB3919" s="2">
        <v>0</v>
      </c>
      <c r="BC3919" s="2">
        <v>26</v>
      </c>
      <c r="BD3919" s="2">
        <v>0</v>
      </c>
      <c r="BE3919" s="2">
        <v>0</v>
      </c>
      <c r="BF3919" s="2">
        <v>0</v>
      </c>
      <c r="BG3919" s="2">
        <v>0</v>
      </c>
      <c r="BH3919" s="2">
        <v>0</v>
      </c>
      <c r="BI3919" s="2">
        <v>0</v>
      </c>
      <c r="BJ3919" s="2">
        <v>0</v>
      </c>
      <c r="BK3919" s="2">
        <v>0</v>
      </c>
      <c r="BL3919" s="2">
        <v>4</v>
      </c>
      <c r="BM3919" s="2">
        <v>5</v>
      </c>
      <c r="BN3919" s="2">
        <v>2</v>
      </c>
      <c r="BO3919" s="2">
        <v>5</v>
      </c>
      <c r="BP3919" s="2">
        <v>4</v>
      </c>
      <c r="BQ3919" s="2">
        <v>6</v>
      </c>
      <c r="BR3919" s="2">
        <v>4</v>
      </c>
      <c r="BS3919" s="2">
        <v>0</v>
      </c>
      <c r="BT3919" s="2">
        <v>0</v>
      </c>
      <c r="BU3919" s="2">
        <v>0</v>
      </c>
      <c r="BV3919" s="2">
        <v>0</v>
      </c>
      <c r="BW3919" s="2">
        <v>0</v>
      </c>
      <c r="BX3919" s="2">
        <v>0</v>
      </c>
      <c r="BY3919" s="2">
        <v>0</v>
      </c>
      <c r="BZ3919" s="2">
        <v>0</v>
      </c>
      <c r="CA3919" s="2">
        <v>0</v>
      </c>
      <c r="CB3919" s="2">
        <v>0</v>
      </c>
      <c r="CC3919" s="2">
        <v>0</v>
      </c>
      <c r="CD3919" s="2">
        <v>0</v>
      </c>
      <c r="CE3919" s="2">
        <v>0</v>
      </c>
      <c r="CF3919" s="2">
        <v>0</v>
      </c>
      <c r="CG3919" s="2">
        <v>0</v>
      </c>
      <c r="CH3919" s="2">
        <v>0</v>
      </c>
      <c r="CI3919" s="2">
        <v>0</v>
      </c>
      <c r="CJ3919" s="2">
        <v>0</v>
      </c>
      <c r="CK3919" s="2">
        <v>2</v>
      </c>
      <c r="CL3919" s="2">
        <v>0</v>
      </c>
    </row>
    <row r="3920" spans="1:90" x14ac:dyDescent="0.25">
      <c r="A3920" t="s">
        <v>115</v>
      </c>
      <c r="B3920">
        <v>20904</v>
      </c>
      <c r="C3920" t="s">
        <v>427</v>
      </c>
      <c r="D3920">
        <v>1</v>
      </c>
      <c r="E3920">
        <v>8</v>
      </c>
      <c r="F3920">
        <v>32001</v>
      </c>
      <c r="G3920">
        <v>35032001</v>
      </c>
      <c r="H3920" t="s">
        <v>19264</v>
      </c>
      <c r="I3920">
        <v>562</v>
      </c>
      <c r="J3920" t="s">
        <v>427</v>
      </c>
      <c r="K3920" t="s">
        <v>19265</v>
      </c>
      <c r="L3920">
        <v>1</v>
      </c>
      <c r="M3920" t="s">
        <v>427</v>
      </c>
      <c r="N3920">
        <v>19013430</v>
      </c>
      <c r="O3920" t="s">
        <v>102</v>
      </c>
      <c r="P3920" t="s">
        <v>1055</v>
      </c>
      <c r="Q3920">
        <v>288</v>
      </c>
      <c r="R3920">
        <v>18</v>
      </c>
      <c r="S3920">
        <v>32226311</v>
      </c>
      <c r="T3920">
        <v>32229806</v>
      </c>
      <c r="U3920" t="s">
        <v>19266</v>
      </c>
      <c r="V3920">
        <v>1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89</v>
      </c>
      <c r="AE3920" s="2">
        <v>66</v>
      </c>
      <c r="AF3920" s="2">
        <v>49</v>
      </c>
      <c r="AG3920" s="2">
        <v>83</v>
      </c>
      <c r="AH3920" s="2">
        <v>95</v>
      </c>
      <c r="AI3920" s="2">
        <v>64</v>
      </c>
      <c r="AJ3920" s="2">
        <v>44</v>
      </c>
      <c r="AK3920" s="2">
        <v>0</v>
      </c>
      <c r="AL3920" s="2">
        <v>0</v>
      </c>
      <c r="AM3920" s="2">
        <v>0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0</v>
      </c>
      <c r="AU3920" s="2">
        <v>0</v>
      </c>
      <c r="AV3920" s="2">
        <v>0</v>
      </c>
      <c r="AW3920" s="2">
        <v>0</v>
      </c>
      <c r="AX3920" s="2">
        <v>0</v>
      </c>
      <c r="AY3920" s="2">
        <v>0</v>
      </c>
      <c r="AZ3920" s="2">
        <v>0</v>
      </c>
      <c r="BA3920" s="2">
        <v>0</v>
      </c>
      <c r="BB3920" s="2">
        <v>0</v>
      </c>
      <c r="BC3920" s="2">
        <v>71</v>
      </c>
      <c r="BD3920" s="2">
        <v>0</v>
      </c>
      <c r="BE3920" s="2">
        <v>0</v>
      </c>
      <c r="BF3920" s="2">
        <v>0</v>
      </c>
      <c r="BG3920" s="2">
        <v>0</v>
      </c>
      <c r="BH3920" s="2">
        <v>0</v>
      </c>
      <c r="BI3920" s="2">
        <v>0</v>
      </c>
      <c r="BJ3920" s="2">
        <v>0</v>
      </c>
      <c r="BK3920" s="2">
        <v>0</v>
      </c>
      <c r="BL3920" s="2">
        <v>5</v>
      </c>
      <c r="BM3920" s="2">
        <v>3</v>
      </c>
      <c r="BN3920" s="2">
        <v>2</v>
      </c>
      <c r="BO3920" s="2">
        <v>4</v>
      </c>
      <c r="BP3920" s="2">
        <v>3</v>
      </c>
      <c r="BQ3920" s="2">
        <v>3</v>
      </c>
      <c r="BR3920" s="2">
        <v>1</v>
      </c>
      <c r="BS3920" s="2">
        <v>0</v>
      </c>
      <c r="BT3920" s="2">
        <v>0</v>
      </c>
      <c r="BU3920" s="2">
        <v>0</v>
      </c>
      <c r="BV3920" s="2">
        <v>0</v>
      </c>
      <c r="BW3920" s="2">
        <v>0</v>
      </c>
      <c r="BX3920" s="2">
        <v>0</v>
      </c>
      <c r="BY3920" s="2">
        <v>0</v>
      </c>
      <c r="BZ3920" s="2">
        <v>0</v>
      </c>
      <c r="CA3920" s="2">
        <v>0</v>
      </c>
      <c r="CB3920" s="2">
        <v>0</v>
      </c>
      <c r="CC3920" s="2">
        <v>0</v>
      </c>
      <c r="CD3920" s="2">
        <v>0</v>
      </c>
      <c r="CE3920" s="2">
        <v>0</v>
      </c>
      <c r="CF3920" s="2">
        <v>0</v>
      </c>
      <c r="CG3920" s="2">
        <v>0</v>
      </c>
      <c r="CH3920" s="2">
        <v>0</v>
      </c>
      <c r="CI3920" s="2">
        <v>0</v>
      </c>
      <c r="CJ3920" s="2">
        <v>0</v>
      </c>
      <c r="CK3920" s="2">
        <v>3</v>
      </c>
      <c r="CL3920" s="2">
        <v>0</v>
      </c>
    </row>
    <row r="3921" spans="1:90" x14ac:dyDescent="0.25">
      <c r="A3921" t="s">
        <v>115</v>
      </c>
      <c r="B3921">
        <v>20904</v>
      </c>
      <c r="C3921" t="s">
        <v>427</v>
      </c>
      <c r="D3921">
        <v>1</v>
      </c>
      <c r="E3921">
        <v>8</v>
      </c>
      <c r="F3921">
        <v>32098</v>
      </c>
      <c r="G3921">
        <v>35032098</v>
      </c>
      <c r="H3921" t="s">
        <v>8789</v>
      </c>
      <c r="I3921">
        <v>562</v>
      </c>
      <c r="J3921" t="s">
        <v>427</v>
      </c>
      <c r="K3921" t="s">
        <v>7547</v>
      </c>
      <c r="L3921">
        <v>1</v>
      </c>
      <c r="M3921" t="s">
        <v>427</v>
      </c>
      <c r="N3921">
        <v>19023350</v>
      </c>
      <c r="O3921" t="s">
        <v>92</v>
      </c>
      <c r="P3921" t="s">
        <v>8790</v>
      </c>
      <c r="Q3921">
        <v>1637</v>
      </c>
      <c r="R3921">
        <v>18</v>
      </c>
      <c r="S3921">
        <v>32223011</v>
      </c>
      <c r="T3921">
        <v>32229760</v>
      </c>
      <c r="U3921" t="s">
        <v>8791</v>
      </c>
      <c r="V3921">
        <v>1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68</v>
      </c>
      <c r="AE3921" s="2">
        <v>68</v>
      </c>
      <c r="AF3921" s="2">
        <v>58</v>
      </c>
      <c r="AG3921" s="2">
        <v>56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0</v>
      </c>
      <c r="AU3921" s="2">
        <v>0</v>
      </c>
      <c r="AV3921" s="2">
        <v>0</v>
      </c>
      <c r="AW3921" s="2">
        <v>0</v>
      </c>
      <c r="AX3921" s="2">
        <v>0</v>
      </c>
      <c r="AY3921" s="2">
        <v>0</v>
      </c>
      <c r="AZ3921" s="2">
        <v>0</v>
      </c>
      <c r="BA3921" s="2">
        <v>0</v>
      </c>
      <c r="BB3921" s="2">
        <v>0</v>
      </c>
      <c r="BC3921" s="2">
        <v>0</v>
      </c>
      <c r="BD3921" s="2">
        <v>0</v>
      </c>
      <c r="BE3921" s="2">
        <v>0</v>
      </c>
      <c r="BF3921" s="2">
        <v>0</v>
      </c>
      <c r="BG3921" s="2">
        <v>0</v>
      </c>
      <c r="BH3921" s="2">
        <v>0</v>
      </c>
      <c r="BI3921" s="2">
        <v>0</v>
      </c>
      <c r="BJ3921" s="2">
        <v>0</v>
      </c>
      <c r="BK3921" s="2">
        <v>0</v>
      </c>
      <c r="BL3921" s="2">
        <v>3</v>
      </c>
      <c r="BM3921" s="2">
        <v>2</v>
      </c>
      <c r="BN3921" s="2">
        <v>2</v>
      </c>
      <c r="BO3921" s="2">
        <v>2</v>
      </c>
      <c r="BP3921" s="2">
        <v>0</v>
      </c>
      <c r="BQ3921" s="2">
        <v>0</v>
      </c>
      <c r="BR3921" s="2">
        <v>0</v>
      </c>
      <c r="BS3921" s="2">
        <v>0</v>
      </c>
      <c r="BT3921" s="2">
        <v>0</v>
      </c>
      <c r="BU3921" s="2">
        <v>0</v>
      </c>
      <c r="BV3921" s="2">
        <v>0</v>
      </c>
      <c r="BW3921" s="2">
        <v>0</v>
      </c>
      <c r="BX3921" s="2">
        <v>0</v>
      </c>
      <c r="BY3921" s="2">
        <v>0</v>
      </c>
      <c r="BZ3921" s="2">
        <v>0</v>
      </c>
      <c r="CA3921" s="2">
        <v>0</v>
      </c>
      <c r="CB3921" s="2">
        <v>0</v>
      </c>
      <c r="CC3921" s="2">
        <v>0</v>
      </c>
      <c r="CD3921" s="2">
        <v>0</v>
      </c>
      <c r="CE3921" s="2">
        <v>0</v>
      </c>
      <c r="CF3921" s="2">
        <v>0</v>
      </c>
      <c r="CG3921" s="2">
        <v>0</v>
      </c>
      <c r="CH3921" s="2">
        <v>0</v>
      </c>
      <c r="CI3921" s="2">
        <v>0</v>
      </c>
      <c r="CJ3921" s="2">
        <v>0</v>
      </c>
      <c r="CK3921" s="2">
        <v>0</v>
      </c>
      <c r="CL3921" s="2">
        <v>0</v>
      </c>
    </row>
    <row r="3922" spans="1:90" x14ac:dyDescent="0.25">
      <c r="A3922" t="s">
        <v>115</v>
      </c>
      <c r="B3922">
        <v>20904</v>
      </c>
      <c r="C3922" t="s">
        <v>427</v>
      </c>
      <c r="D3922">
        <v>1</v>
      </c>
      <c r="E3922">
        <v>8</v>
      </c>
      <c r="F3922">
        <v>31914</v>
      </c>
      <c r="G3922">
        <v>35031914</v>
      </c>
      <c r="H3922" t="s">
        <v>5619</v>
      </c>
      <c r="I3922">
        <v>562</v>
      </c>
      <c r="J3922" t="s">
        <v>427</v>
      </c>
      <c r="K3922" t="s">
        <v>5620</v>
      </c>
      <c r="L3922">
        <v>1</v>
      </c>
      <c r="M3922" t="s">
        <v>427</v>
      </c>
      <c r="N3922">
        <v>19063390</v>
      </c>
      <c r="O3922" t="s">
        <v>1015</v>
      </c>
      <c r="P3922" t="s">
        <v>5621</v>
      </c>
      <c r="Q3922" t="s">
        <v>127</v>
      </c>
      <c r="R3922">
        <v>18</v>
      </c>
      <c r="S3922">
        <v>39091182</v>
      </c>
      <c r="T3922">
        <v>39092741</v>
      </c>
      <c r="U3922" t="s">
        <v>5622</v>
      </c>
      <c r="V3922">
        <v>1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71</v>
      </c>
      <c r="AE3922" s="2">
        <v>82</v>
      </c>
      <c r="AF3922" s="2">
        <v>65</v>
      </c>
      <c r="AG3922" s="2">
        <v>67</v>
      </c>
      <c r="AH3922" s="2">
        <v>110</v>
      </c>
      <c r="AI3922" s="2">
        <v>88</v>
      </c>
      <c r="AJ3922" s="2">
        <v>67</v>
      </c>
      <c r="AK3922" s="2">
        <v>0</v>
      </c>
      <c r="AL3922" s="2">
        <v>0</v>
      </c>
      <c r="AM3922" s="2">
        <v>0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0</v>
      </c>
      <c r="AU3922" s="2">
        <v>0</v>
      </c>
      <c r="AV3922" s="2">
        <v>0</v>
      </c>
      <c r="AW3922" s="2">
        <v>0</v>
      </c>
      <c r="AX3922" s="2">
        <v>0</v>
      </c>
      <c r="AY3922" s="2">
        <v>0</v>
      </c>
      <c r="AZ3922" s="2">
        <v>0</v>
      </c>
      <c r="BA3922" s="2">
        <v>0</v>
      </c>
      <c r="BB3922" s="2">
        <v>0</v>
      </c>
      <c r="BC3922" s="2">
        <v>78</v>
      </c>
      <c r="BD3922" s="2">
        <v>0</v>
      </c>
      <c r="BE3922" s="2">
        <v>0</v>
      </c>
      <c r="BF3922" s="2">
        <v>0</v>
      </c>
      <c r="BG3922" s="2">
        <v>0</v>
      </c>
      <c r="BH3922" s="2">
        <v>0</v>
      </c>
      <c r="BI3922" s="2">
        <v>0</v>
      </c>
      <c r="BJ3922" s="2">
        <v>0</v>
      </c>
      <c r="BK3922" s="2">
        <v>0</v>
      </c>
      <c r="BL3922" s="2">
        <v>4</v>
      </c>
      <c r="BM3922" s="2">
        <v>5</v>
      </c>
      <c r="BN3922" s="2">
        <v>4</v>
      </c>
      <c r="BO3922" s="2">
        <v>4</v>
      </c>
      <c r="BP3922" s="2">
        <v>4</v>
      </c>
      <c r="BQ3922" s="2">
        <v>5</v>
      </c>
      <c r="BR3922" s="2">
        <v>3</v>
      </c>
      <c r="BS3922" s="2">
        <v>0</v>
      </c>
      <c r="BT3922" s="2">
        <v>0</v>
      </c>
      <c r="BU3922" s="2">
        <v>0</v>
      </c>
      <c r="BV3922" s="2">
        <v>0</v>
      </c>
      <c r="BW3922" s="2">
        <v>0</v>
      </c>
      <c r="BX3922" s="2">
        <v>0</v>
      </c>
      <c r="BY3922" s="2">
        <v>0</v>
      </c>
      <c r="BZ3922" s="2">
        <v>0</v>
      </c>
      <c r="CA3922" s="2">
        <v>0</v>
      </c>
      <c r="CB3922" s="2">
        <v>0</v>
      </c>
      <c r="CC3922" s="2">
        <v>0</v>
      </c>
      <c r="CD3922" s="2">
        <v>0</v>
      </c>
      <c r="CE3922" s="2">
        <v>0</v>
      </c>
      <c r="CF3922" s="2">
        <v>0</v>
      </c>
      <c r="CG3922" s="2">
        <v>0</v>
      </c>
      <c r="CH3922" s="2">
        <v>0</v>
      </c>
      <c r="CI3922" s="2">
        <v>0</v>
      </c>
      <c r="CJ3922" s="2">
        <v>0</v>
      </c>
      <c r="CK3922" s="2">
        <v>5</v>
      </c>
      <c r="CL3922" s="2">
        <v>0</v>
      </c>
    </row>
    <row r="3923" spans="1:90" x14ac:dyDescent="0.25">
      <c r="A3923" t="s">
        <v>115</v>
      </c>
      <c r="B3923">
        <v>20904</v>
      </c>
      <c r="C3923" t="s">
        <v>427</v>
      </c>
      <c r="D3923">
        <v>1</v>
      </c>
      <c r="E3923">
        <v>8</v>
      </c>
      <c r="F3923">
        <v>49724</v>
      </c>
      <c r="G3923">
        <v>35049724</v>
      </c>
      <c r="H3923" t="s">
        <v>8095</v>
      </c>
      <c r="I3923">
        <v>562</v>
      </c>
      <c r="J3923" t="s">
        <v>427</v>
      </c>
      <c r="K3923" t="s">
        <v>8096</v>
      </c>
      <c r="L3923">
        <v>1</v>
      </c>
      <c r="M3923" t="s">
        <v>427</v>
      </c>
      <c r="N3923">
        <v>19066270</v>
      </c>
      <c r="O3923" t="s">
        <v>92</v>
      </c>
      <c r="P3923" t="s">
        <v>8097</v>
      </c>
      <c r="Q3923">
        <v>142</v>
      </c>
      <c r="R3923">
        <v>18</v>
      </c>
      <c r="S3923">
        <v>39061690</v>
      </c>
      <c r="T3923">
        <v>39061875</v>
      </c>
      <c r="U3923" t="s">
        <v>8098</v>
      </c>
      <c r="V3923">
        <v>1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140</v>
      </c>
      <c r="AE3923" s="2">
        <v>141</v>
      </c>
      <c r="AF3923" s="2">
        <v>106</v>
      </c>
      <c r="AG3923" s="2">
        <v>174</v>
      </c>
      <c r="AH3923" s="2">
        <v>196</v>
      </c>
      <c r="AI3923" s="2">
        <v>184</v>
      </c>
      <c r="AJ3923" s="2">
        <v>193</v>
      </c>
      <c r="AK3923" s="2">
        <v>0</v>
      </c>
      <c r="AL3923" s="2">
        <v>0</v>
      </c>
      <c r="AM3923" s="2">
        <v>0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0</v>
      </c>
      <c r="AU3923" s="2">
        <v>0</v>
      </c>
      <c r="AV3923" s="2">
        <v>0</v>
      </c>
      <c r="AW3923" s="2">
        <v>0</v>
      </c>
      <c r="AX3923" s="2">
        <v>0</v>
      </c>
      <c r="AY3923" s="2">
        <v>0</v>
      </c>
      <c r="AZ3923" s="2">
        <v>0</v>
      </c>
      <c r="BA3923" s="2">
        <v>0</v>
      </c>
      <c r="BB3923" s="2">
        <v>0</v>
      </c>
      <c r="BC3923" s="2">
        <v>102</v>
      </c>
      <c r="BD3923" s="2">
        <v>0</v>
      </c>
      <c r="BE3923" s="2">
        <v>0</v>
      </c>
      <c r="BF3923" s="2">
        <v>0</v>
      </c>
      <c r="BG3923" s="2">
        <v>0</v>
      </c>
      <c r="BH3923" s="2">
        <v>0</v>
      </c>
      <c r="BI3923" s="2">
        <v>0</v>
      </c>
      <c r="BJ3923" s="2">
        <v>0</v>
      </c>
      <c r="BK3923" s="2">
        <v>0</v>
      </c>
      <c r="BL3923" s="2">
        <v>7</v>
      </c>
      <c r="BM3923" s="2">
        <v>7</v>
      </c>
      <c r="BN3923" s="2">
        <v>4</v>
      </c>
      <c r="BO3923" s="2">
        <v>7</v>
      </c>
      <c r="BP3923" s="2">
        <v>6</v>
      </c>
      <c r="BQ3923" s="2">
        <v>5</v>
      </c>
      <c r="BR3923" s="2">
        <v>7</v>
      </c>
      <c r="BS3923" s="2">
        <v>0</v>
      </c>
      <c r="BT3923" s="2">
        <v>0</v>
      </c>
      <c r="BU3923" s="2">
        <v>0</v>
      </c>
      <c r="BV3923" s="2">
        <v>0</v>
      </c>
      <c r="BW3923" s="2">
        <v>0</v>
      </c>
      <c r="BX3923" s="2">
        <v>0</v>
      </c>
      <c r="BY3923" s="2">
        <v>0</v>
      </c>
      <c r="BZ3923" s="2">
        <v>0</v>
      </c>
      <c r="CA3923" s="2">
        <v>0</v>
      </c>
      <c r="CB3923" s="2">
        <v>0</v>
      </c>
      <c r="CC3923" s="2">
        <v>0</v>
      </c>
      <c r="CD3923" s="2">
        <v>0</v>
      </c>
      <c r="CE3923" s="2">
        <v>0</v>
      </c>
      <c r="CF3923" s="2">
        <v>0</v>
      </c>
      <c r="CG3923" s="2">
        <v>0</v>
      </c>
      <c r="CH3923" s="2">
        <v>0</v>
      </c>
      <c r="CI3923" s="2">
        <v>0</v>
      </c>
      <c r="CJ3923" s="2">
        <v>0</v>
      </c>
      <c r="CK3923" s="2">
        <v>6</v>
      </c>
      <c r="CL3923" s="2">
        <v>0</v>
      </c>
    </row>
    <row r="3924" spans="1:90" x14ac:dyDescent="0.25">
      <c r="A3924" t="s">
        <v>115</v>
      </c>
      <c r="B3924">
        <v>20904</v>
      </c>
      <c r="C3924" t="s">
        <v>427</v>
      </c>
      <c r="D3924">
        <v>1</v>
      </c>
      <c r="E3924">
        <v>8</v>
      </c>
      <c r="F3924">
        <v>32585</v>
      </c>
      <c r="G3924">
        <v>35032585</v>
      </c>
      <c r="H3924" t="s">
        <v>10360</v>
      </c>
      <c r="I3924">
        <v>541</v>
      </c>
      <c r="J3924" t="s">
        <v>1702</v>
      </c>
      <c r="K3924" t="s">
        <v>91</v>
      </c>
      <c r="L3924">
        <v>1</v>
      </c>
      <c r="M3924" t="s">
        <v>1702</v>
      </c>
      <c r="N3924">
        <v>19200000</v>
      </c>
      <c r="O3924" t="s">
        <v>92</v>
      </c>
      <c r="P3924" t="s">
        <v>7762</v>
      </c>
      <c r="Q3924">
        <v>851</v>
      </c>
      <c r="R3924">
        <v>18</v>
      </c>
      <c r="S3924">
        <v>32691375</v>
      </c>
      <c r="T3924">
        <v>32691659</v>
      </c>
      <c r="U3924" t="s">
        <v>10361</v>
      </c>
      <c r="V3924">
        <v>1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78</v>
      </c>
      <c r="AE3924" s="2">
        <v>53</v>
      </c>
      <c r="AF3924" s="2">
        <v>73</v>
      </c>
      <c r="AG3924" s="2">
        <v>78</v>
      </c>
      <c r="AH3924" s="2">
        <v>77</v>
      </c>
      <c r="AI3924" s="2">
        <v>71</v>
      </c>
      <c r="AJ3924" s="2">
        <v>75</v>
      </c>
      <c r="AK3924" s="2">
        <v>0</v>
      </c>
      <c r="AL3924" s="2">
        <v>0</v>
      </c>
      <c r="AM3924" s="2">
        <v>0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0</v>
      </c>
      <c r="AU3924" s="2">
        <v>0</v>
      </c>
      <c r="AV3924" s="2">
        <v>0</v>
      </c>
      <c r="AW3924" s="2">
        <v>0</v>
      </c>
      <c r="AX3924" s="2">
        <v>0</v>
      </c>
      <c r="AY3924" s="2">
        <v>0</v>
      </c>
      <c r="AZ3924" s="2">
        <v>0</v>
      </c>
      <c r="BA3924" s="2">
        <v>0</v>
      </c>
      <c r="BB3924" s="2">
        <v>0</v>
      </c>
      <c r="BC3924" s="2">
        <v>196</v>
      </c>
      <c r="BD3924" s="2">
        <v>0</v>
      </c>
      <c r="BE3924" s="2">
        <v>0</v>
      </c>
      <c r="BF3924" s="2">
        <v>0</v>
      </c>
      <c r="BG3924" s="2">
        <v>0</v>
      </c>
      <c r="BH3924" s="2">
        <v>0</v>
      </c>
      <c r="BI3924" s="2">
        <v>0</v>
      </c>
      <c r="BJ3924" s="2">
        <v>0</v>
      </c>
      <c r="BK3924" s="2">
        <v>0</v>
      </c>
      <c r="BL3924" s="2">
        <v>5</v>
      </c>
      <c r="BM3924" s="2">
        <v>4</v>
      </c>
      <c r="BN3924" s="2">
        <v>3</v>
      </c>
      <c r="BO3924" s="2">
        <v>3</v>
      </c>
      <c r="BP3924" s="2">
        <v>3</v>
      </c>
      <c r="BQ3924" s="2">
        <v>2</v>
      </c>
      <c r="BR3924" s="2">
        <v>2</v>
      </c>
      <c r="BS3924" s="2">
        <v>0</v>
      </c>
      <c r="BT3924" s="2">
        <v>0</v>
      </c>
      <c r="BU3924" s="2">
        <v>0</v>
      </c>
      <c r="BV3924" s="2">
        <v>0</v>
      </c>
      <c r="BW3924" s="2">
        <v>0</v>
      </c>
      <c r="BX3924" s="2">
        <v>0</v>
      </c>
      <c r="BY3924" s="2">
        <v>0</v>
      </c>
      <c r="BZ3924" s="2">
        <v>0</v>
      </c>
      <c r="CA3924" s="2">
        <v>0</v>
      </c>
      <c r="CB3924" s="2">
        <v>0</v>
      </c>
      <c r="CC3924" s="2">
        <v>0</v>
      </c>
      <c r="CD3924" s="2">
        <v>0</v>
      </c>
      <c r="CE3924" s="2">
        <v>0</v>
      </c>
      <c r="CF3924" s="2">
        <v>0</v>
      </c>
      <c r="CG3924" s="2">
        <v>0</v>
      </c>
      <c r="CH3924" s="2">
        <v>0</v>
      </c>
      <c r="CI3924" s="2">
        <v>0</v>
      </c>
      <c r="CJ3924" s="2">
        <v>0</v>
      </c>
      <c r="CK3924" s="2">
        <v>6</v>
      </c>
      <c r="CL3924" s="2">
        <v>0</v>
      </c>
    </row>
    <row r="3925" spans="1:90" x14ac:dyDescent="0.25">
      <c r="A3925" t="s">
        <v>115</v>
      </c>
      <c r="B3925">
        <v>20904</v>
      </c>
      <c r="C3925" t="s">
        <v>427</v>
      </c>
      <c r="D3925">
        <v>1</v>
      </c>
      <c r="E3925">
        <v>8</v>
      </c>
      <c r="F3925">
        <v>565039</v>
      </c>
      <c r="G3925">
        <v>35565039</v>
      </c>
      <c r="H3925" t="s">
        <v>15488</v>
      </c>
      <c r="I3925">
        <v>562</v>
      </c>
      <c r="J3925" t="s">
        <v>427</v>
      </c>
      <c r="K3925" t="s">
        <v>2233</v>
      </c>
      <c r="L3925">
        <v>1</v>
      </c>
      <c r="M3925" t="s">
        <v>427</v>
      </c>
      <c r="N3925">
        <v>19064290</v>
      </c>
      <c r="O3925" t="s">
        <v>92</v>
      </c>
      <c r="P3925" t="s">
        <v>2234</v>
      </c>
      <c r="Q3925" t="s">
        <v>15489</v>
      </c>
      <c r="R3925">
        <v>18</v>
      </c>
      <c r="S3925">
        <v>39096079</v>
      </c>
      <c r="U3925" t="s">
        <v>15490</v>
      </c>
      <c r="V3925">
        <v>1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105</v>
      </c>
      <c r="AE3925" s="2">
        <v>70</v>
      </c>
      <c r="AF3925" s="2">
        <v>64</v>
      </c>
      <c r="AG3925" s="2">
        <v>68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0</v>
      </c>
      <c r="AU3925" s="2">
        <v>0</v>
      </c>
      <c r="AV3925" s="2">
        <v>0</v>
      </c>
      <c r="AW3925" s="2">
        <v>0</v>
      </c>
      <c r="AX3925" s="2">
        <v>0</v>
      </c>
      <c r="AY3925" s="2">
        <v>0</v>
      </c>
      <c r="AZ3925" s="2">
        <v>0</v>
      </c>
      <c r="BA3925" s="2">
        <v>0</v>
      </c>
      <c r="BB3925" s="2">
        <v>0</v>
      </c>
      <c r="BC3925" s="2">
        <v>0</v>
      </c>
      <c r="BD3925" s="2">
        <v>0</v>
      </c>
      <c r="BE3925" s="2">
        <v>0</v>
      </c>
      <c r="BF3925" s="2">
        <v>0</v>
      </c>
      <c r="BG3925" s="2">
        <v>0</v>
      </c>
      <c r="BH3925" s="2">
        <v>0</v>
      </c>
      <c r="BI3925" s="2">
        <v>0</v>
      </c>
      <c r="BJ3925" s="2">
        <v>0</v>
      </c>
      <c r="BK3925" s="2">
        <v>0</v>
      </c>
      <c r="BL3925" s="2">
        <v>3</v>
      </c>
      <c r="BM3925" s="2">
        <v>3</v>
      </c>
      <c r="BN3925" s="2">
        <v>2</v>
      </c>
      <c r="BO3925" s="2">
        <v>2</v>
      </c>
      <c r="BP3925" s="2">
        <v>0</v>
      </c>
      <c r="BQ3925" s="2">
        <v>0</v>
      </c>
      <c r="BR3925" s="2">
        <v>0</v>
      </c>
      <c r="BS3925" s="2">
        <v>0</v>
      </c>
      <c r="BT3925" s="2">
        <v>0</v>
      </c>
      <c r="BU3925" s="2">
        <v>0</v>
      </c>
      <c r="BV3925" s="2">
        <v>0</v>
      </c>
      <c r="BW3925" s="2">
        <v>0</v>
      </c>
      <c r="BX3925" s="2">
        <v>0</v>
      </c>
      <c r="BY3925" s="2">
        <v>0</v>
      </c>
      <c r="BZ3925" s="2">
        <v>0</v>
      </c>
      <c r="CA3925" s="2">
        <v>0</v>
      </c>
      <c r="CB3925" s="2">
        <v>0</v>
      </c>
      <c r="CC3925" s="2">
        <v>0</v>
      </c>
      <c r="CD3925" s="2">
        <v>0</v>
      </c>
      <c r="CE3925" s="2">
        <v>0</v>
      </c>
      <c r="CF3925" s="2">
        <v>0</v>
      </c>
      <c r="CG3925" s="2">
        <v>0</v>
      </c>
      <c r="CH3925" s="2">
        <v>0</v>
      </c>
      <c r="CI3925" s="2">
        <v>0</v>
      </c>
      <c r="CJ3925" s="2">
        <v>0</v>
      </c>
      <c r="CK3925" s="2">
        <v>0</v>
      </c>
      <c r="CL3925" s="2">
        <v>0</v>
      </c>
    </row>
    <row r="3926" spans="1:90" x14ac:dyDescent="0.25">
      <c r="A3926" t="s">
        <v>115</v>
      </c>
      <c r="B3926">
        <v>20904</v>
      </c>
      <c r="C3926" t="s">
        <v>427</v>
      </c>
      <c r="D3926">
        <v>1</v>
      </c>
      <c r="E3926">
        <v>8</v>
      </c>
      <c r="F3926">
        <v>31951</v>
      </c>
      <c r="G3926">
        <v>35031951</v>
      </c>
      <c r="H3926" t="s">
        <v>7005</v>
      </c>
      <c r="I3926">
        <v>562</v>
      </c>
      <c r="J3926" t="s">
        <v>427</v>
      </c>
      <c r="K3926" t="s">
        <v>4973</v>
      </c>
      <c r="L3926">
        <v>1</v>
      </c>
      <c r="M3926" t="s">
        <v>427</v>
      </c>
      <c r="N3926">
        <v>19110017</v>
      </c>
      <c r="O3926" t="s">
        <v>92</v>
      </c>
      <c r="P3926" t="s">
        <v>7006</v>
      </c>
      <c r="Q3926">
        <v>123</v>
      </c>
      <c r="R3926">
        <v>18</v>
      </c>
      <c r="S3926">
        <v>39131126</v>
      </c>
      <c r="T3926">
        <v>39131212</v>
      </c>
      <c r="U3926" t="s">
        <v>7007</v>
      </c>
      <c r="V3926">
        <v>1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69</v>
      </c>
      <c r="AE3926" s="2">
        <v>58</v>
      </c>
      <c r="AF3926" s="2">
        <v>59</v>
      </c>
      <c r="AG3926" s="2">
        <v>56</v>
      </c>
      <c r="AH3926" s="2">
        <v>42</v>
      </c>
      <c r="AI3926" s="2">
        <v>43</v>
      </c>
      <c r="AJ3926" s="2">
        <v>48</v>
      </c>
      <c r="AK3926" s="2">
        <v>0</v>
      </c>
      <c r="AL3926" s="2">
        <v>0</v>
      </c>
      <c r="AM3926" s="2">
        <v>0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0</v>
      </c>
      <c r="AU3926" s="2">
        <v>0</v>
      </c>
      <c r="AV3926" s="2">
        <v>0</v>
      </c>
      <c r="AW3926" s="2">
        <v>0</v>
      </c>
      <c r="AX3926" s="2">
        <v>0</v>
      </c>
      <c r="AY3926" s="2">
        <v>0</v>
      </c>
      <c r="AZ3926" s="2">
        <v>0</v>
      </c>
      <c r="BA3926" s="2">
        <v>0</v>
      </c>
      <c r="BB3926" s="2">
        <v>0</v>
      </c>
      <c r="BC3926" s="2">
        <v>98</v>
      </c>
      <c r="BD3926" s="2">
        <v>0</v>
      </c>
      <c r="BE3926" s="2">
        <v>0</v>
      </c>
      <c r="BF3926" s="2">
        <v>0</v>
      </c>
      <c r="BG3926" s="2">
        <v>0</v>
      </c>
      <c r="BH3926" s="2">
        <v>0</v>
      </c>
      <c r="BI3926" s="2">
        <v>0</v>
      </c>
      <c r="BJ3926" s="2">
        <v>0</v>
      </c>
      <c r="BK3926" s="2">
        <v>0</v>
      </c>
      <c r="BL3926" s="2">
        <v>5</v>
      </c>
      <c r="BM3926" s="2">
        <v>4</v>
      </c>
      <c r="BN3926" s="2">
        <v>2</v>
      </c>
      <c r="BO3926" s="2">
        <v>3</v>
      </c>
      <c r="BP3926" s="2">
        <v>2</v>
      </c>
      <c r="BQ3926" s="2">
        <v>3</v>
      </c>
      <c r="BR3926" s="2">
        <v>2</v>
      </c>
      <c r="BS3926" s="2">
        <v>0</v>
      </c>
      <c r="BT3926" s="2">
        <v>0</v>
      </c>
      <c r="BU3926" s="2">
        <v>0</v>
      </c>
      <c r="BV3926" s="2">
        <v>0</v>
      </c>
      <c r="BW3926" s="2">
        <v>0</v>
      </c>
      <c r="BX3926" s="2">
        <v>0</v>
      </c>
      <c r="BY3926" s="2">
        <v>0</v>
      </c>
      <c r="BZ3926" s="2">
        <v>0</v>
      </c>
      <c r="CA3926" s="2">
        <v>0</v>
      </c>
      <c r="CB3926" s="2">
        <v>0</v>
      </c>
      <c r="CC3926" s="2">
        <v>0</v>
      </c>
      <c r="CD3926" s="2">
        <v>0</v>
      </c>
      <c r="CE3926" s="2">
        <v>0</v>
      </c>
      <c r="CF3926" s="2">
        <v>0</v>
      </c>
      <c r="CG3926" s="2">
        <v>0</v>
      </c>
      <c r="CH3926" s="2">
        <v>0</v>
      </c>
      <c r="CI3926" s="2">
        <v>0</v>
      </c>
      <c r="CJ3926" s="2">
        <v>0</v>
      </c>
      <c r="CK3926" s="2">
        <v>8</v>
      </c>
      <c r="CL3926" s="2">
        <v>0</v>
      </c>
    </row>
    <row r="3927" spans="1:90" x14ac:dyDescent="0.25">
      <c r="A3927" t="s">
        <v>115</v>
      </c>
      <c r="B3927">
        <v>20904</v>
      </c>
      <c r="C3927" t="s">
        <v>427</v>
      </c>
      <c r="D3927">
        <v>2</v>
      </c>
      <c r="E3927">
        <v>15</v>
      </c>
      <c r="F3927">
        <v>453213</v>
      </c>
      <c r="G3927">
        <v>35453213</v>
      </c>
      <c r="H3927" t="s">
        <v>19077</v>
      </c>
      <c r="I3927">
        <v>440</v>
      </c>
      <c r="J3927" t="s">
        <v>2587</v>
      </c>
      <c r="K3927" t="s">
        <v>1929</v>
      </c>
      <c r="L3927">
        <v>1</v>
      </c>
      <c r="M3927" t="s">
        <v>2587</v>
      </c>
      <c r="N3927">
        <v>19500000</v>
      </c>
      <c r="O3927" t="s">
        <v>92</v>
      </c>
      <c r="P3927" t="s">
        <v>19078</v>
      </c>
      <c r="Q3927">
        <v>542</v>
      </c>
      <c r="R3927">
        <v>18</v>
      </c>
      <c r="S3927">
        <v>32751856</v>
      </c>
      <c r="T3927">
        <v>32752190</v>
      </c>
      <c r="U3927" t="s">
        <v>9046</v>
      </c>
      <c r="V3927">
        <v>2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0</v>
      </c>
      <c r="AN3927" s="2">
        <v>0</v>
      </c>
      <c r="AO3927" s="2">
        <v>53</v>
      </c>
      <c r="AP3927" s="2">
        <v>0</v>
      </c>
      <c r="AQ3927" s="2">
        <v>0</v>
      </c>
      <c r="AR3927" s="2">
        <v>76</v>
      </c>
      <c r="AS3927" s="2">
        <v>0</v>
      </c>
      <c r="AT3927" s="2">
        <v>0</v>
      </c>
      <c r="AU3927" s="2">
        <v>78</v>
      </c>
      <c r="AV3927" s="2">
        <v>0</v>
      </c>
      <c r="AW3927" s="2">
        <v>0</v>
      </c>
      <c r="AX3927" s="2">
        <v>0</v>
      </c>
      <c r="AY3927" s="2">
        <v>0</v>
      </c>
      <c r="AZ3927" s="2">
        <v>0</v>
      </c>
      <c r="BA3927" s="2">
        <v>0</v>
      </c>
      <c r="BB3927" s="2">
        <v>0</v>
      </c>
      <c r="BC3927" s="2">
        <v>0</v>
      </c>
      <c r="BD3927" s="2">
        <v>0</v>
      </c>
      <c r="BE3927" s="2">
        <v>0</v>
      </c>
      <c r="BF3927" s="2">
        <v>0</v>
      </c>
      <c r="BG3927" s="2">
        <v>0</v>
      </c>
      <c r="BH3927" s="2">
        <v>0</v>
      </c>
      <c r="BI3927" s="2">
        <v>0</v>
      </c>
      <c r="BJ3927" s="2">
        <v>0</v>
      </c>
      <c r="BK3927" s="2">
        <v>0</v>
      </c>
      <c r="BL3927" s="2">
        <v>0</v>
      </c>
      <c r="BM3927" s="2">
        <v>0</v>
      </c>
      <c r="BN3927" s="2">
        <v>0</v>
      </c>
      <c r="BO3927" s="2">
        <v>0</v>
      </c>
      <c r="BP3927" s="2">
        <v>0</v>
      </c>
      <c r="BQ3927" s="2">
        <v>0</v>
      </c>
      <c r="BR3927" s="2">
        <v>0</v>
      </c>
      <c r="BS3927" s="2">
        <v>0</v>
      </c>
      <c r="BT3927" s="2">
        <v>0</v>
      </c>
      <c r="BU3927" s="2">
        <v>0</v>
      </c>
      <c r="BV3927" s="2">
        <v>0</v>
      </c>
      <c r="BW3927" s="2">
        <v>4</v>
      </c>
      <c r="BX3927" s="2">
        <v>0</v>
      </c>
      <c r="BY3927" s="2">
        <v>0</v>
      </c>
      <c r="BZ3927" s="2">
        <v>4</v>
      </c>
      <c r="CA3927" s="2">
        <v>0</v>
      </c>
      <c r="CB3927" s="2">
        <v>0</v>
      </c>
      <c r="CC3927" s="2">
        <v>4</v>
      </c>
      <c r="CD3927" s="2">
        <v>0</v>
      </c>
      <c r="CE3927" s="2">
        <v>0</v>
      </c>
      <c r="CF3927" s="2">
        <v>0</v>
      </c>
      <c r="CG3927" s="2">
        <v>0</v>
      </c>
      <c r="CH3927" s="2">
        <v>0</v>
      </c>
      <c r="CI3927" s="2">
        <v>0</v>
      </c>
      <c r="CJ3927" s="2">
        <v>0</v>
      </c>
      <c r="CK3927" s="2">
        <v>0</v>
      </c>
      <c r="CL3927" s="2">
        <v>0</v>
      </c>
    </row>
    <row r="3928" spans="1:90" x14ac:dyDescent="0.25">
      <c r="A3928" t="s">
        <v>115</v>
      </c>
      <c r="B3928">
        <v>20904</v>
      </c>
      <c r="C3928" t="s">
        <v>427</v>
      </c>
      <c r="D3928">
        <v>2</v>
      </c>
      <c r="E3928">
        <v>15</v>
      </c>
      <c r="F3928">
        <v>454333</v>
      </c>
      <c r="G3928">
        <v>35454333</v>
      </c>
      <c r="H3928" t="s">
        <v>4972</v>
      </c>
      <c r="I3928">
        <v>562</v>
      </c>
      <c r="J3928" t="s">
        <v>427</v>
      </c>
      <c r="K3928" t="s">
        <v>4973</v>
      </c>
      <c r="L3928">
        <v>5</v>
      </c>
      <c r="M3928" t="s">
        <v>4973</v>
      </c>
      <c r="N3928">
        <v>19034000</v>
      </c>
      <c r="O3928" t="s">
        <v>4205</v>
      </c>
      <c r="P3928" t="s">
        <v>4974</v>
      </c>
      <c r="Q3928" t="s">
        <v>127</v>
      </c>
      <c r="R3928">
        <v>18</v>
      </c>
      <c r="S3928">
        <v>39051414</v>
      </c>
      <c r="T3928">
        <v>39051655</v>
      </c>
      <c r="U3928" t="s">
        <v>19944</v>
      </c>
      <c r="V3928">
        <v>2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0</v>
      </c>
      <c r="AN3928" s="2">
        <v>0</v>
      </c>
      <c r="AO3928" s="2">
        <v>38</v>
      </c>
      <c r="AP3928" s="2">
        <v>0</v>
      </c>
      <c r="AQ3928" s="2">
        <v>0</v>
      </c>
      <c r="AR3928" s="2">
        <v>99</v>
      </c>
      <c r="AS3928" s="2">
        <v>0</v>
      </c>
      <c r="AT3928" s="2">
        <v>0</v>
      </c>
      <c r="AU3928" s="2">
        <v>53</v>
      </c>
      <c r="AV3928" s="2">
        <v>0</v>
      </c>
      <c r="AW3928" s="2">
        <v>0</v>
      </c>
      <c r="AX3928" s="2">
        <v>0</v>
      </c>
      <c r="AY3928" s="2">
        <v>0</v>
      </c>
      <c r="AZ3928" s="2">
        <v>0</v>
      </c>
      <c r="BA3928" s="2">
        <v>0</v>
      </c>
      <c r="BB3928" s="2">
        <v>0</v>
      </c>
      <c r="BC3928" s="2">
        <v>0</v>
      </c>
      <c r="BD3928" s="2">
        <v>0</v>
      </c>
      <c r="BE3928" s="2">
        <v>0</v>
      </c>
      <c r="BF3928" s="2">
        <v>0</v>
      </c>
      <c r="BG3928" s="2">
        <v>0</v>
      </c>
      <c r="BH3928" s="2">
        <v>0</v>
      </c>
      <c r="BI3928" s="2">
        <v>0</v>
      </c>
      <c r="BJ3928" s="2">
        <v>0</v>
      </c>
      <c r="BK3928" s="2">
        <v>0</v>
      </c>
      <c r="BL3928" s="2">
        <v>0</v>
      </c>
      <c r="BM3928" s="2">
        <v>0</v>
      </c>
      <c r="BN3928" s="2">
        <v>0</v>
      </c>
      <c r="BO3928" s="2">
        <v>0</v>
      </c>
      <c r="BP3928" s="2">
        <v>0</v>
      </c>
      <c r="BQ3928" s="2">
        <v>0</v>
      </c>
      <c r="BR3928" s="2">
        <v>0</v>
      </c>
      <c r="BS3928" s="2">
        <v>0</v>
      </c>
      <c r="BT3928" s="2">
        <v>0</v>
      </c>
      <c r="BU3928" s="2">
        <v>0</v>
      </c>
      <c r="BV3928" s="2">
        <v>0</v>
      </c>
      <c r="BW3928" s="2">
        <v>2</v>
      </c>
      <c r="BX3928" s="2">
        <v>0</v>
      </c>
      <c r="BY3928" s="2">
        <v>0</v>
      </c>
      <c r="BZ3928" s="2">
        <v>4</v>
      </c>
      <c r="CA3928" s="2">
        <v>0</v>
      </c>
      <c r="CB3928" s="2">
        <v>0</v>
      </c>
      <c r="CC3928" s="2">
        <v>2</v>
      </c>
      <c r="CD3928" s="2">
        <v>0</v>
      </c>
      <c r="CE3928" s="2">
        <v>0</v>
      </c>
      <c r="CF3928" s="2">
        <v>0</v>
      </c>
      <c r="CG3928" s="2">
        <v>0</v>
      </c>
      <c r="CH3928" s="2">
        <v>0</v>
      </c>
      <c r="CI3928" s="2">
        <v>0</v>
      </c>
      <c r="CJ3928" s="2">
        <v>0</v>
      </c>
      <c r="CK3928" s="2">
        <v>0</v>
      </c>
      <c r="CL3928" s="2">
        <v>0</v>
      </c>
    </row>
    <row r="3929" spans="1:90" x14ac:dyDescent="0.25">
      <c r="A3929" t="s">
        <v>115</v>
      </c>
      <c r="B3929">
        <v>20904</v>
      </c>
      <c r="C3929" t="s">
        <v>427</v>
      </c>
      <c r="D3929">
        <v>1</v>
      </c>
      <c r="E3929">
        <v>8</v>
      </c>
      <c r="F3929">
        <v>43148</v>
      </c>
      <c r="G3929">
        <v>35043148</v>
      </c>
      <c r="H3929" t="s">
        <v>1974</v>
      </c>
      <c r="I3929">
        <v>562</v>
      </c>
      <c r="J3929" t="s">
        <v>427</v>
      </c>
      <c r="K3929" t="s">
        <v>1477</v>
      </c>
      <c r="L3929">
        <v>1</v>
      </c>
      <c r="M3929" t="s">
        <v>427</v>
      </c>
      <c r="N3929">
        <v>19042000</v>
      </c>
      <c r="O3929" t="s">
        <v>92</v>
      </c>
      <c r="P3929" t="s">
        <v>1975</v>
      </c>
      <c r="Q3929">
        <v>1333</v>
      </c>
      <c r="R3929">
        <v>18</v>
      </c>
      <c r="S3929">
        <v>32224999</v>
      </c>
      <c r="T3929">
        <v>32228612</v>
      </c>
      <c r="U3929" t="s">
        <v>1976</v>
      </c>
      <c r="V3929">
        <v>1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88</v>
      </c>
      <c r="AE3929" s="2">
        <v>81</v>
      </c>
      <c r="AF3929" s="2">
        <v>51</v>
      </c>
      <c r="AG3929" s="2">
        <v>39</v>
      </c>
      <c r="AH3929" s="2">
        <v>20</v>
      </c>
      <c r="AI3929" s="2">
        <v>0</v>
      </c>
      <c r="AJ3929" s="2">
        <v>0</v>
      </c>
      <c r="AK3929" s="2">
        <v>0</v>
      </c>
      <c r="AL3929" s="2">
        <v>0</v>
      </c>
      <c r="AM3929" s="2">
        <v>0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0</v>
      </c>
      <c r="AU3929" s="2">
        <v>0</v>
      </c>
      <c r="AV3929" s="2">
        <v>0</v>
      </c>
      <c r="AW3929" s="2">
        <v>0</v>
      </c>
      <c r="AX3929" s="2">
        <v>0</v>
      </c>
      <c r="AY3929" s="2">
        <v>0</v>
      </c>
      <c r="AZ3929" s="2">
        <v>0</v>
      </c>
      <c r="BA3929" s="2">
        <v>0</v>
      </c>
      <c r="BB3929" s="2">
        <v>0</v>
      </c>
      <c r="BC3929" s="2">
        <v>0</v>
      </c>
      <c r="BD3929" s="2">
        <v>4</v>
      </c>
      <c r="BE3929" s="2">
        <v>0</v>
      </c>
      <c r="BF3929" s="2">
        <v>0</v>
      </c>
      <c r="BG3929" s="2">
        <v>0</v>
      </c>
      <c r="BH3929" s="2">
        <v>0</v>
      </c>
      <c r="BI3929" s="2">
        <v>0</v>
      </c>
      <c r="BJ3929" s="2">
        <v>0</v>
      </c>
      <c r="BK3929" s="2">
        <v>0</v>
      </c>
      <c r="BL3929" s="2">
        <v>4</v>
      </c>
      <c r="BM3929" s="2">
        <v>4</v>
      </c>
      <c r="BN3929" s="2">
        <v>2</v>
      </c>
      <c r="BO3929" s="2">
        <v>3</v>
      </c>
      <c r="BP3929" s="2">
        <v>2</v>
      </c>
      <c r="BQ3929" s="2">
        <v>0</v>
      </c>
      <c r="BR3929" s="2">
        <v>0</v>
      </c>
      <c r="BS3929" s="2">
        <v>0</v>
      </c>
      <c r="BT3929" s="2">
        <v>0</v>
      </c>
      <c r="BU3929" s="2">
        <v>0</v>
      </c>
      <c r="BV3929" s="2">
        <v>0</v>
      </c>
      <c r="BW3929" s="2">
        <v>0</v>
      </c>
      <c r="BX3929" s="2">
        <v>0</v>
      </c>
      <c r="BY3929" s="2">
        <v>0</v>
      </c>
      <c r="BZ3929" s="2">
        <v>0</v>
      </c>
      <c r="CA3929" s="2">
        <v>0</v>
      </c>
      <c r="CB3929" s="2">
        <v>0</v>
      </c>
      <c r="CC3929" s="2">
        <v>0</v>
      </c>
      <c r="CD3929" s="2">
        <v>0</v>
      </c>
      <c r="CE3929" s="2">
        <v>0</v>
      </c>
      <c r="CF3929" s="2">
        <v>0</v>
      </c>
      <c r="CG3929" s="2">
        <v>0</v>
      </c>
      <c r="CH3929" s="2">
        <v>0</v>
      </c>
      <c r="CI3929" s="2">
        <v>0</v>
      </c>
      <c r="CJ3929" s="2">
        <v>0</v>
      </c>
      <c r="CK3929" s="2">
        <v>0</v>
      </c>
      <c r="CL3929" s="2">
        <v>1</v>
      </c>
    </row>
    <row r="3930" spans="1:90" x14ac:dyDescent="0.25">
      <c r="A3930" t="s">
        <v>115</v>
      </c>
      <c r="B3930">
        <v>20904</v>
      </c>
      <c r="C3930" t="s">
        <v>427</v>
      </c>
      <c r="D3930">
        <v>1</v>
      </c>
      <c r="E3930">
        <v>8</v>
      </c>
      <c r="F3930">
        <v>32074</v>
      </c>
      <c r="G3930">
        <v>35032074</v>
      </c>
      <c r="H3930" t="s">
        <v>12272</v>
      </c>
      <c r="I3930">
        <v>562</v>
      </c>
      <c r="J3930" t="s">
        <v>427</v>
      </c>
      <c r="K3930" t="s">
        <v>2157</v>
      </c>
      <c r="L3930">
        <v>1</v>
      </c>
      <c r="M3930" t="s">
        <v>427</v>
      </c>
      <c r="N3930">
        <v>19013160</v>
      </c>
      <c r="O3930" t="s">
        <v>92</v>
      </c>
      <c r="P3930" t="s">
        <v>2158</v>
      </c>
      <c r="Q3930">
        <v>93</v>
      </c>
      <c r="R3930">
        <v>18</v>
      </c>
      <c r="S3930">
        <v>32231473</v>
      </c>
      <c r="T3930">
        <v>32232673</v>
      </c>
      <c r="U3930" t="s">
        <v>2159</v>
      </c>
      <c r="V3930">
        <v>1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91</v>
      </c>
      <c r="AE3930" s="2">
        <v>107</v>
      </c>
      <c r="AF3930" s="2">
        <v>108</v>
      </c>
      <c r="AG3930" s="2">
        <v>163</v>
      </c>
      <c r="AH3930" s="2">
        <v>181</v>
      </c>
      <c r="AI3930" s="2">
        <v>199</v>
      </c>
      <c r="AJ3930" s="2">
        <v>222</v>
      </c>
      <c r="AK3930" s="2">
        <v>0</v>
      </c>
      <c r="AL3930" s="2">
        <v>0</v>
      </c>
      <c r="AM3930" s="2">
        <v>0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0</v>
      </c>
      <c r="AU3930" s="2">
        <v>0</v>
      </c>
      <c r="AV3930" s="2">
        <v>0</v>
      </c>
      <c r="AW3930" s="2">
        <v>0</v>
      </c>
      <c r="AX3930" s="2">
        <v>0</v>
      </c>
      <c r="AY3930" s="2">
        <v>0</v>
      </c>
      <c r="AZ3930" s="2">
        <v>0</v>
      </c>
      <c r="BA3930" s="2">
        <v>0</v>
      </c>
      <c r="BB3930" s="2">
        <v>0</v>
      </c>
      <c r="BC3930" s="2">
        <v>46</v>
      </c>
      <c r="BD3930" s="2">
        <v>0</v>
      </c>
      <c r="BE3930" s="2">
        <v>0</v>
      </c>
      <c r="BF3930" s="2">
        <v>0</v>
      </c>
      <c r="BG3930" s="2">
        <v>0</v>
      </c>
      <c r="BH3930" s="2">
        <v>0</v>
      </c>
      <c r="BI3930" s="2">
        <v>0</v>
      </c>
      <c r="BJ3930" s="2">
        <v>0</v>
      </c>
      <c r="BK3930" s="2">
        <v>0</v>
      </c>
      <c r="BL3930" s="2">
        <v>4</v>
      </c>
      <c r="BM3930" s="2">
        <v>3</v>
      </c>
      <c r="BN3930" s="2">
        <v>3</v>
      </c>
      <c r="BO3930" s="2">
        <v>5</v>
      </c>
      <c r="BP3930" s="2">
        <v>8</v>
      </c>
      <c r="BQ3930" s="2">
        <v>7</v>
      </c>
      <c r="BR3930" s="2">
        <v>7</v>
      </c>
      <c r="BS3930" s="2">
        <v>0</v>
      </c>
      <c r="BT3930" s="2">
        <v>0</v>
      </c>
      <c r="BU3930" s="2">
        <v>0</v>
      </c>
      <c r="BV3930" s="2">
        <v>0</v>
      </c>
      <c r="BW3930" s="2">
        <v>0</v>
      </c>
      <c r="BX3930" s="2">
        <v>0</v>
      </c>
      <c r="BY3930" s="2">
        <v>0</v>
      </c>
      <c r="BZ3930" s="2">
        <v>0</v>
      </c>
      <c r="CA3930" s="2">
        <v>0</v>
      </c>
      <c r="CB3930" s="2">
        <v>0</v>
      </c>
      <c r="CC3930" s="2">
        <v>0</v>
      </c>
      <c r="CD3930" s="2">
        <v>0</v>
      </c>
      <c r="CE3930" s="2">
        <v>0</v>
      </c>
      <c r="CF3930" s="2">
        <v>0</v>
      </c>
      <c r="CG3930" s="2">
        <v>0</v>
      </c>
      <c r="CH3930" s="2">
        <v>0</v>
      </c>
      <c r="CI3930" s="2">
        <v>0</v>
      </c>
      <c r="CJ3930" s="2">
        <v>0</v>
      </c>
      <c r="CK3930" s="2">
        <v>2</v>
      </c>
      <c r="CL3930" s="2">
        <v>0</v>
      </c>
    </row>
    <row r="3931" spans="1:90" x14ac:dyDescent="0.25">
      <c r="A3931" t="s">
        <v>115</v>
      </c>
      <c r="B3931">
        <v>20904</v>
      </c>
      <c r="C3931" t="s">
        <v>427</v>
      </c>
      <c r="D3931">
        <v>1</v>
      </c>
      <c r="E3931">
        <v>8</v>
      </c>
      <c r="F3931">
        <v>31963</v>
      </c>
      <c r="G3931">
        <v>35031963</v>
      </c>
      <c r="H3931" t="s">
        <v>9410</v>
      </c>
      <c r="I3931">
        <v>562</v>
      </c>
      <c r="J3931" t="s">
        <v>427</v>
      </c>
      <c r="K3931" t="s">
        <v>2211</v>
      </c>
      <c r="L3931">
        <v>1</v>
      </c>
      <c r="M3931" t="s">
        <v>427</v>
      </c>
      <c r="N3931">
        <v>19030000</v>
      </c>
      <c r="O3931" t="s">
        <v>92</v>
      </c>
      <c r="P3931" t="s">
        <v>786</v>
      </c>
      <c r="Q3931">
        <v>1455</v>
      </c>
      <c r="R3931">
        <v>18</v>
      </c>
      <c r="S3931">
        <v>32210842</v>
      </c>
      <c r="T3931">
        <v>32212257</v>
      </c>
      <c r="U3931" t="s">
        <v>9411</v>
      </c>
      <c r="V3931">
        <v>1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103</v>
      </c>
      <c r="AE3931" s="2">
        <v>73</v>
      </c>
      <c r="AF3931" s="2">
        <v>67</v>
      </c>
      <c r="AG3931" s="2">
        <v>111</v>
      </c>
      <c r="AH3931" s="2">
        <v>105</v>
      </c>
      <c r="AI3931" s="2">
        <v>77</v>
      </c>
      <c r="AJ3931" s="2">
        <v>80</v>
      </c>
      <c r="AK3931" s="2">
        <v>0</v>
      </c>
      <c r="AL3931" s="2">
        <v>0</v>
      </c>
      <c r="AM3931" s="2">
        <v>0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0</v>
      </c>
      <c r="AU3931" s="2">
        <v>0</v>
      </c>
      <c r="AV3931" s="2">
        <v>0</v>
      </c>
      <c r="AW3931" s="2">
        <v>0</v>
      </c>
      <c r="AX3931" s="2">
        <v>0</v>
      </c>
      <c r="AY3931" s="2">
        <v>0</v>
      </c>
      <c r="AZ3931" s="2">
        <v>0</v>
      </c>
      <c r="BA3931" s="2">
        <v>0</v>
      </c>
      <c r="BB3931" s="2">
        <v>0</v>
      </c>
      <c r="BC3931" s="2">
        <v>72</v>
      </c>
      <c r="BD3931" s="2">
        <v>0</v>
      </c>
      <c r="BE3931" s="2">
        <v>0</v>
      </c>
      <c r="BF3931" s="2">
        <v>0</v>
      </c>
      <c r="BG3931" s="2">
        <v>0</v>
      </c>
      <c r="BH3931" s="2">
        <v>0</v>
      </c>
      <c r="BI3931" s="2">
        <v>0</v>
      </c>
      <c r="BJ3931" s="2">
        <v>0</v>
      </c>
      <c r="BK3931" s="2">
        <v>0</v>
      </c>
      <c r="BL3931" s="2">
        <v>6</v>
      </c>
      <c r="BM3931" s="2">
        <v>3</v>
      </c>
      <c r="BN3931" s="2">
        <v>4</v>
      </c>
      <c r="BO3931" s="2">
        <v>5</v>
      </c>
      <c r="BP3931" s="2">
        <v>5</v>
      </c>
      <c r="BQ3931" s="2">
        <v>4</v>
      </c>
      <c r="BR3931" s="2">
        <v>2</v>
      </c>
      <c r="BS3931" s="2">
        <v>0</v>
      </c>
      <c r="BT3931" s="2">
        <v>0</v>
      </c>
      <c r="BU3931" s="2">
        <v>0</v>
      </c>
      <c r="BV3931" s="2">
        <v>0</v>
      </c>
      <c r="BW3931" s="2">
        <v>0</v>
      </c>
      <c r="BX3931" s="2">
        <v>0</v>
      </c>
      <c r="BY3931" s="2">
        <v>0</v>
      </c>
      <c r="BZ3931" s="2">
        <v>0</v>
      </c>
      <c r="CA3931" s="2">
        <v>0</v>
      </c>
      <c r="CB3931" s="2">
        <v>0</v>
      </c>
      <c r="CC3931" s="2">
        <v>0</v>
      </c>
      <c r="CD3931" s="2">
        <v>0</v>
      </c>
      <c r="CE3931" s="2">
        <v>0</v>
      </c>
      <c r="CF3931" s="2">
        <v>0</v>
      </c>
      <c r="CG3931" s="2">
        <v>0</v>
      </c>
      <c r="CH3931" s="2">
        <v>0</v>
      </c>
      <c r="CI3931" s="2">
        <v>0</v>
      </c>
      <c r="CJ3931" s="2">
        <v>0</v>
      </c>
      <c r="CK3931" s="2">
        <v>3</v>
      </c>
      <c r="CL3931" s="2">
        <v>0</v>
      </c>
    </row>
    <row r="3932" spans="1:90" x14ac:dyDescent="0.25">
      <c r="A3932" t="s">
        <v>115</v>
      </c>
      <c r="B3932">
        <v>20904</v>
      </c>
      <c r="C3932" t="s">
        <v>427</v>
      </c>
      <c r="D3932">
        <v>1</v>
      </c>
      <c r="E3932">
        <v>8</v>
      </c>
      <c r="F3932">
        <v>496467</v>
      </c>
      <c r="G3932">
        <v>35496467</v>
      </c>
      <c r="H3932" t="s">
        <v>18602</v>
      </c>
      <c r="I3932">
        <v>562</v>
      </c>
      <c r="J3932" t="s">
        <v>427</v>
      </c>
      <c r="K3932" t="s">
        <v>1353</v>
      </c>
      <c r="L3932">
        <v>1</v>
      </c>
      <c r="M3932" t="s">
        <v>427</v>
      </c>
      <c r="N3932">
        <v>19100160</v>
      </c>
      <c r="O3932" t="s">
        <v>92</v>
      </c>
      <c r="P3932" t="s">
        <v>18603</v>
      </c>
      <c r="Q3932">
        <v>785</v>
      </c>
      <c r="R3932">
        <v>18</v>
      </c>
      <c r="S3932">
        <v>39053053</v>
      </c>
      <c r="U3932" t="s">
        <v>18604</v>
      </c>
      <c r="V3932">
        <v>1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65</v>
      </c>
      <c r="AE3932" s="2">
        <v>81</v>
      </c>
      <c r="AF3932" s="2">
        <v>32</v>
      </c>
      <c r="AG3932" s="2">
        <v>72</v>
      </c>
      <c r="AH3932" s="2">
        <v>69</v>
      </c>
      <c r="AI3932" s="2">
        <v>56</v>
      </c>
      <c r="AJ3932" s="2">
        <v>26</v>
      </c>
      <c r="AK3932" s="2">
        <v>0</v>
      </c>
      <c r="AL3932" s="2">
        <v>0</v>
      </c>
      <c r="AM3932" s="2">
        <v>0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0</v>
      </c>
      <c r="AU3932" s="2">
        <v>0</v>
      </c>
      <c r="AV3932" s="2">
        <v>0</v>
      </c>
      <c r="AW3932" s="2">
        <v>0</v>
      </c>
      <c r="AX3932" s="2">
        <v>0</v>
      </c>
      <c r="AY3932" s="2">
        <v>0</v>
      </c>
      <c r="AZ3932" s="2">
        <v>0</v>
      </c>
      <c r="BA3932" s="2">
        <v>0</v>
      </c>
      <c r="BB3932" s="2">
        <v>0</v>
      </c>
      <c r="BC3932" s="2">
        <v>331</v>
      </c>
      <c r="BD3932" s="2">
        <v>0</v>
      </c>
      <c r="BE3932" s="2">
        <v>0</v>
      </c>
      <c r="BF3932" s="2">
        <v>0</v>
      </c>
      <c r="BG3932" s="2">
        <v>0</v>
      </c>
      <c r="BH3932" s="2">
        <v>0</v>
      </c>
      <c r="BI3932" s="2">
        <v>0</v>
      </c>
      <c r="BJ3932" s="2">
        <v>0</v>
      </c>
      <c r="BK3932" s="2">
        <v>0</v>
      </c>
      <c r="BL3932" s="2">
        <v>3</v>
      </c>
      <c r="BM3932" s="2">
        <v>5</v>
      </c>
      <c r="BN3932" s="2">
        <v>2</v>
      </c>
      <c r="BO3932" s="2">
        <v>2</v>
      </c>
      <c r="BP3932" s="2">
        <v>4</v>
      </c>
      <c r="BQ3932" s="2">
        <v>2</v>
      </c>
      <c r="BR3932" s="2">
        <v>2</v>
      </c>
      <c r="BS3932" s="2">
        <v>0</v>
      </c>
      <c r="BT3932" s="2">
        <v>0</v>
      </c>
      <c r="BU3932" s="2">
        <v>0</v>
      </c>
      <c r="BV3932" s="2">
        <v>0</v>
      </c>
      <c r="BW3932" s="2">
        <v>0</v>
      </c>
      <c r="BX3932" s="2">
        <v>0</v>
      </c>
      <c r="BY3932" s="2">
        <v>0</v>
      </c>
      <c r="BZ3932" s="2">
        <v>0</v>
      </c>
      <c r="CA3932" s="2">
        <v>0</v>
      </c>
      <c r="CB3932" s="2">
        <v>0</v>
      </c>
      <c r="CC3932" s="2">
        <v>0</v>
      </c>
      <c r="CD3932" s="2">
        <v>0</v>
      </c>
      <c r="CE3932" s="2">
        <v>0</v>
      </c>
      <c r="CF3932" s="2">
        <v>0</v>
      </c>
      <c r="CG3932" s="2">
        <v>0</v>
      </c>
      <c r="CH3932" s="2">
        <v>0</v>
      </c>
      <c r="CI3932" s="2">
        <v>0</v>
      </c>
      <c r="CJ3932" s="2">
        <v>0</v>
      </c>
      <c r="CK3932" s="2">
        <v>17</v>
      </c>
      <c r="CL3932" s="2">
        <v>0</v>
      </c>
    </row>
    <row r="3933" spans="1:90" x14ac:dyDescent="0.25">
      <c r="A3933" t="s">
        <v>115</v>
      </c>
      <c r="B3933">
        <v>21102</v>
      </c>
      <c r="C3933" t="s">
        <v>531</v>
      </c>
      <c r="D3933">
        <v>1</v>
      </c>
      <c r="E3933">
        <v>8</v>
      </c>
      <c r="F3933">
        <v>41592</v>
      </c>
      <c r="G3933">
        <v>35041592</v>
      </c>
      <c r="H3933" t="s">
        <v>1335</v>
      </c>
      <c r="I3933">
        <v>574</v>
      </c>
      <c r="J3933" t="s">
        <v>531</v>
      </c>
      <c r="K3933" t="s">
        <v>1336</v>
      </c>
      <c r="L3933">
        <v>1</v>
      </c>
      <c r="M3933" t="s">
        <v>531</v>
      </c>
      <c r="N3933">
        <v>11900000</v>
      </c>
      <c r="O3933" t="s">
        <v>92</v>
      </c>
      <c r="P3933" t="s">
        <v>1337</v>
      </c>
      <c r="Q3933">
        <v>130</v>
      </c>
      <c r="R3933">
        <v>13</v>
      </c>
      <c r="S3933">
        <v>38212944</v>
      </c>
      <c r="T3933">
        <v>38213320</v>
      </c>
      <c r="U3933" t="s">
        <v>1338</v>
      </c>
      <c r="V3933">
        <v>1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38</v>
      </c>
      <c r="AE3933" s="2">
        <v>44</v>
      </c>
      <c r="AF3933" s="2">
        <v>50</v>
      </c>
      <c r="AG3933" s="2">
        <v>40</v>
      </c>
      <c r="AH3933" s="2">
        <v>61</v>
      </c>
      <c r="AI3933" s="2">
        <v>35</v>
      </c>
      <c r="AJ3933" s="2">
        <v>59</v>
      </c>
      <c r="AK3933" s="2">
        <v>0</v>
      </c>
      <c r="AL3933" s="2">
        <v>0</v>
      </c>
      <c r="AM3933" s="2">
        <v>0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0</v>
      </c>
      <c r="AU3933" s="2">
        <v>0</v>
      </c>
      <c r="AV3933" s="2">
        <v>0</v>
      </c>
      <c r="AW3933" s="2">
        <v>0</v>
      </c>
      <c r="AX3933" s="2">
        <v>0</v>
      </c>
      <c r="AY3933" s="2">
        <v>0</v>
      </c>
      <c r="AZ3933" s="2">
        <v>0</v>
      </c>
      <c r="BA3933" s="2">
        <v>0</v>
      </c>
      <c r="BB3933" s="2">
        <v>0</v>
      </c>
      <c r="BC3933" s="2">
        <v>194</v>
      </c>
      <c r="BD3933" s="2">
        <v>0</v>
      </c>
      <c r="BE3933" s="2">
        <v>0</v>
      </c>
      <c r="BF3933" s="2">
        <v>0</v>
      </c>
      <c r="BG3933" s="2">
        <v>0</v>
      </c>
      <c r="BH3933" s="2">
        <v>0</v>
      </c>
      <c r="BI3933" s="2">
        <v>0</v>
      </c>
      <c r="BJ3933" s="2">
        <v>0</v>
      </c>
      <c r="BK3933" s="2">
        <v>0</v>
      </c>
      <c r="BL3933" s="2">
        <v>2</v>
      </c>
      <c r="BM3933" s="2">
        <v>3</v>
      </c>
      <c r="BN3933" s="2">
        <v>3</v>
      </c>
      <c r="BO3933" s="2">
        <v>2</v>
      </c>
      <c r="BP3933" s="2">
        <v>3</v>
      </c>
      <c r="BQ3933" s="2">
        <v>1</v>
      </c>
      <c r="BR3933" s="2">
        <v>3</v>
      </c>
      <c r="BS3933" s="2">
        <v>0</v>
      </c>
      <c r="BT3933" s="2">
        <v>0</v>
      </c>
      <c r="BU3933" s="2">
        <v>0</v>
      </c>
      <c r="BV3933" s="2">
        <v>0</v>
      </c>
      <c r="BW3933" s="2">
        <v>0</v>
      </c>
      <c r="BX3933" s="2">
        <v>0</v>
      </c>
      <c r="BY3933" s="2">
        <v>0</v>
      </c>
      <c r="BZ3933" s="2">
        <v>0</v>
      </c>
      <c r="CA3933" s="2">
        <v>0</v>
      </c>
      <c r="CB3933" s="2">
        <v>0</v>
      </c>
      <c r="CC3933" s="2">
        <v>0</v>
      </c>
      <c r="CD3933" s="2">
        <v>0</v>
      </c>
      <c r="CE3933" s="2">
        <v>0</v>
      </c>
      <c r="CF3933" s="2">
        <v>0</v>
      </c>
      <c r="CG3933" s="2">
        <v>0</v>
      </c>
      <c r="CH3933" s="2">
        <v>0</v>
      </c>
      <c r="CI3933" s="2">
        <v>0</v>
      </c>
      <c r="CJ3933" s="2">
        <v>0</v>
      </c>
      <c r="CK3933" s="2">
        <v>14</v>
      </c>
      <c r="CL3933" s="2">
        <v>0</v>
      </c>
    </row>
    <row r="3934" spans="1:90" x14ac:dyDescent="0.25">
      <c r="A3934" t="s">
        <v>115</v>
      </c>
      <c r="B3934">
        <v>21102</v>
      </c>
      <c r="C3934" t="s">
        <v>531</v>
      </c>
      <c r="D3934">
        <v>1</v>
      </c>
      <c r="E3934">
        <v>10</v>
      </c>
      <c r="F3934">
        <v>568430</v>
      </c>
      <c r="G3934">
        <v>35568430</v>
      </c>
      <c r="H3934" t="s">
        <v>13215</v>
      </c>
      <c r="I3934">
        <v>510</v>
      </c>
      <c r="J3934" t="s">
        <v>2531</v>
      </c>
      <c r="K3934" t="s">
        <v>13216</v>
      </c>
      <c r="L3934">
        <v>1</v>
      </c>
      <c r="M3934" t="s">
        <v>2532</v>
      </c>
      <c r="N3934">
        <v>11930000</v>
      </c>
      <c r="O3934" t="s">
        <v>102</v>
      </c>
      <c r="P3934" t="s">
        <v>13216</v>
      </c>
      <c r="Q3934" t="s">
        <v>127</v>
      </c>
      <c r="U3934" t="s">
        <v>13217</v>
      </c>
      <c r="V3934">
        <v>2</v>
      </c>
      <c r="W3934" s="2">
        <v>0</v>
      </c>
      <c r="X3934" s="2">
        <v>0</v>
      </c>
      <c r="Y3934" s="2">
        <v>4</v>
      </c>
      <c r="Z3934" s="2">
        <v>5</v>
      </c>
      <c r="AA3934" s="2">
        <v>4</v>
      </c>
      <c r="AB3934" s="2">
        <v>3</v>
      </c>
      <c r="AC3934" s="2">
        <v>6</v>
      </c>
      <c r="AD3934" s="2">
        <v>3</v>
      </c>
      <c r="AE3934" s="2">
        <v>0</v>
      </c>
      <c r="AF3934" s="2">
        <v>4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0</v>
      </c>
      <c r="AU3934" s="2">
        <v>0</v>
      </c>
      <c r="AV3934" s="2">
        <v>0</v>
      </c>
      <c r="AW3934" s="2">
        <v>0</v>
      </c>
      <c r="AX3934" s="2">
        <v>0</v>
      </c>
      <c r="AY3934" s="2">
        <v>0</v>
      </c>
      <c r="AZ3934" s="2">
        <v>0</v>
      </c>
      <c r="BA3934" s="2">
        <v>0</v>
      </c>
      <c r="BB3934" s="2">
        <v>0</v>
      </c>
      <c r="BC3934" s="2">
        <v>0</v>
      </c>
      <c r="BD3934" s="2">
        <v>0</v>
      </c>
      <c r="BE3934" s="2">
        <v>0</v>
      </c>
      <c r="BF3934" s="2">
        <v>0</v>
      </c>
      <c r="BG3934" s="2">
        <v>1</v>
      </c>
      <c r="BH3934" s="2">
        <v>1</v>
      </c>
      <c r="BI3934" s="2">
        <v>1</v>
      </c>
      <c r="BJ3934" s="2">
        <v>1</v>
      </c>
      <c r="BK3934" s="2">
        <v>1</v>
      </c>
      <c r="BL3934" s="2">
        <v>1</v>
      </c>
      <c r="BM3934" s="2">
        <v>0</v>
      </c>
      <c r="BN3934" s="2">
        <v>1</v>
      </c>
      <c r="BO3934" s="2">
        <v>0</v>
      </c>
      <c r="BP3934" s="2">
        <v>0</v>
      </c>
      <c r="BQ3934" s="2">
        <v>0</v>
      </c>
      <c r="BR3934" s="2">
        <v>0</v>
      </c>
      <c r="BS3934" s="2">
        <v>0</v>
      </c>
      <c r="BT3934" s="2">
        <v>0</v>
      </c>
      <c r="BU3934" s="2">
        <v>0</v>
      </c>
      <c r="BV3934" s="2">
        <v>0</v>
      </c>
      <c r="BW3934" s="2">
        <v>0</v>
      </c>
      <c r="BX3934" s="2">
        <v>0</v>
      </c>
      <c r="BY3934" s="2">
        <v>0</v>
      </c>
      <c r="BZ3934" s="2">
        <v>0</v>
      </c>
      <c r="CA3934" s="2">
        <v>0</v>
      </c>
      <c r="CB3934" s="2">
        <v>0</v>
      </c>
      <c r="CC3934" s="2">
        <v>0</v>
      </c>
      <c r="CD3934" s="2">
        <v>0</v>
      </c>
      <c r="CE3934" s="2">
        <v>0</v>
      </c>
      <c r="CF3934" s="2">
        <v>0</v>
      </c>
      <c r="CG3934" s="2">
        <v>0</v>
      </c>
      <c r="CH3934" s="2">
        <v>0</v>
      </c>
      <c r="CI3934" s="2">
        <v>0</v>
      </c>
      <c r="CJ3934" s="2">
        <v>0</v>
      </c>
      <c r="CK3934" s="2">
        <v>0</v>
      </c>
      <c r="CL3934" s="2">
        <v>0</v>
      </c>
    </row>
    <row r="3935" spans="1:90" x14ac:dyDescent="0.25">
      <c r="A3935" t="s">
        <v>115</v>
      </c>
      <c r="B3935">
        <v>21102</v>
      </c>
      <c r="C3935" t="s">
        <v>531</v>
      </c>
      <c r="D3935">
        <v>1</v>
      </c>
      <c r="E3935">
        <v>10</v>
      </c>
      <c r="F3935">
        <v>477783</v>
      </c>
      <c r="G3935">
        <v>35477783</v>
      </c>
      <c r="H3935" t="s">
        <v>12496</v>
      </c>
      <c r="I3935">
        <v>574</v>
      </c>
      <c r="J3935" t="s">
        <v>531</v>
      </c>
      <c r="K3935" t="s">
        <v>12497</v>
      </c>
      <c r="L3935">
        <v>1</v>
      </c>
      <c r="M3935" t="s">
        <v>531</v>
      </c>
      <c r="N3935">
        <v>11900000</v>
      </c>
      <c r="O3935" t="s">
        <v>92</v>
      </c>
      <c r="P3935" t="s">
        <v>12497</v>
      </c>
      <c r="Q3935" t="s">
        <v>127</v>
      </c>
      <c r="U3935" t="s">
        <v>12498</v>
      </c>
      <c r="V3935">
        <v>2</v>
      </c>
      <c r="W3935" s="2">
        <v>0</v>
      </c>
      <c r="X3935" s="2">
        <v>0</v>
      </c>
      <c r="Y3935" s="2">
        <v>1</v>
      </c>
      <c r="Z3935" s="2">
        <v>3</v>
      </c>
      <c r="AA3935" s="2">
        <v>3</v>
      </c>
      <c r="AB3935" s="2">
        <v>2</v>
      </c>
      <c r="AC3935" s="2">
        <v>2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0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0</v>
      </c>
      <c r="AU3935" s="2">
        <v>0</v>
      </c>
      <c r="AV3935" s="2">
        <v>0</v>
      </c>
      <c r="AW3935" s="2">
        <v>0</v>
      </c>
      <c r="AX3935" s="2">
        <v>0</v>
      </c>
      <c r="AY3935" s="2">
        <v>0</v>
      </c>
      <c r="AZ3935" s="2">
        <v>0</v>
      </c>
      <c r="BA3935" s="2">
        <v>0</v>
      </c>
      <c r="BB3935" s="2">
        <v>0</v>
      </c>
      <c r="BC3935" s="2">
        <v>0</v>
      </c>
      <c r="BD3935" s="2">
        <v>0</v>
      </c>
      <c r="BE3935" s="2">
        <v>0</v>
      </c>
      <c r="BF3935" s="2">
        <v>0</v>
      </c>
      <c r="BG3935" s="2">
        <v>1</v>
      </c>
      <c r="BH3935" s="2">
        <v>1</v>
      </c>
      <c r="BI3935" s="2">
        <v>1</v>
      </c>
      <c r="BJ3935" s="2">
        <v>1</v>
      </c>
      <c r="BK3935" s="2">
        <v>1</v>
      </c>
      <c r="BL3935" s="2">
        <v>0</v>
      </c>
      <c r="BM3935" s="2">
        <v>0</v>
      </c>
      <c r="BN3935" s="2">
        <v>0</v>
      </c>
      <c r="BO3935" s="2">
        <v>0</v>
      </c>
      <c r="BP3935" s="2">
        <v>0</v>
      </c>
      <c r="BQ3935" s="2">
        <v>0</v>
      </c>
      <c r="BR3935" s="2">
        <v>0</v>
      </c>
      <c r="BS3935" s="2">
        <v>0</v>
      </c>
      <c r="BT3935" s="2">
        <v>0</v>
      </c>
      <c r="BU3935" s="2">
        <v>0</v>
      </c>
      <c r="BV3935" s="2">
        <v>0</v>
      </c>
      <c r="BW3935" s="2">
        <v>0</v>
      </c>
      <c r="BX3935" s="2">
        <v>0</v>
      </c>
      <c r="BY3935" s="2">
        <v>0</v>
      </c>
      <c r="BZ3935" s="2">
        <v>0</v>
      </c>
      <c r="CA3935" s="2">
        <v>0</v>
      </c>
      <c r="CB3935" s="2">
        <v>0</v>
      </c>
      <c r="CC3935" s="2">
        <v>0</v>
      </c>
      <c r="CD3935" s="2">
        <v>0</v>
      </c>
      <c r="CE3935" s="2">
        <v>0</v>
      </c>
      <c r="CF3935" s="2">
        <v>0</v>
      </c>
      <c r="CG3935" s="2">
        <v>0</v>
      </c>
      <c r="CH3935" s="2">
        <v>0</v>
      </c>
      <c r="CI3935" s="2">
        <v>0</v>
      </c>
      <c r="CJ3935" s="2">
        <v>0</v>
      </c>
      <c r="CK3935" s="2">
        <v>0</v>
      </c>
      <c r="CL3935" s="2">
        <v>0</v>
      </c>
    </row>
    <row r="3936" spans="1:90" x14ac:dyDescent="0.25">
      <c r="A3936" t="s">
        <v>115</v>
      </c>
      <c r="B3936">
        <v>21102</v>
      </c>
      <c r="C3936" t="s">
        <v>531</v>
      </c>
      <c r="D3936">
        <v>1</v>
      </c>
      <c r="E3936">
        <v>10</v>
      </c>
      <c r="F3936">
        <v>559088</v>
      </c>
      <c r="G3936">
        <v>35559088</v>
      </c>
      <c r="H3936" t="s">
        <v>11720</v>
      </c>
      <c r="I3936">
        <v>665</v>
      </c>
      <c r="J3936" t="s">
        <v>1794</v>
      </c>
      <c r="K3936" t="s">
        <v>11721</v>
      </c>
      <c r="L3936">
        <v>1</v>
      </c>
      <c r="M3936" t="s">
        <v>1794</v>
      </c>
      <c r="N3936">
        <v>11910000</v>
      </c>
      <c r="O3936" t="s">
        <v>92</v>
      </c>
      <c r="P3936" t="s">
        <v>11722</v>
      </c>
      <c r="Q3936" t="s">
        <v>127</v>
      </c>
      <c r="U3936" t="s">
        <v>11723</v>
      </c>
      <c r="V3936">
        <v>2</v>
      </c>
      <c r="W3936" s="2">
        <v>0</v>
      </c>
      <c r="X3936" s="2">
        <v>0</v>
      </c>
      <c r="Y3936" s="2">
        <v>3</v>
      </c>
      <c r="Z3936" s="2">
        <v>1</v>
      </c>
      <c r="AA3936" s="2">
        <v>0</v>
      </c>
      <c r="AB3936" s="2">
        <v>4</v>
      </c>
      <c r="AC3936" s="2">
        <v>3</v>
      </c>
      <c r="AD3936" s="2">
        <v>6</v>
      </c>
      <c r="AE3936" s="2">
        <v>2</v>
      </c>
      <c r="AF3936" s="2">
        <v>4</v>
      </c>
      <c r="AG3936" s="2">
        <v>0</v>
      </c>
      <c r="AH3936" s="2">
        <v>3</v>
      </c>
      <c r="AI3936" s="2">
        <v>0</v>
      </c>
      <c r="AJ3936" s="2">
        <v>3</v>
      </c>
      <c r="AK3936" s="2">
        <v>0</v>
      </c>
      <c r="AL3936" s="2">
        <v>0</v>
      </c>
      <c r="AM3936" s="2">
        <v>0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0</v>
      </c>
      <c r="AU3936" s="2">
        <v>0</v>
      </c>
      <c r="AV3936" s="2">
        <v>0</v>
      </c>
      <c r="AW3936" s="2">
        <v>0</v>
      </c>
      <c r="AX3936" s="2">
        <v>0</v>
      </c>
      <c r="AY3936" s="2">
        <v>0</v>
      </c>
      <c r="AZ3936" s="2">
        <v>0</v>
      </c>
      <c r="BA3936" s="2">
        <v>0</v>
      </c>
      <c r="BB3936" s="2">
        <v>0</v>
      </c>
      <c r="BC3936" s="2">
        <v>0</v>
      </c>
      <c r="BD3936" s="2">
        <v>0</v>
      </c>
      <c r="BE3936" s="2">
        <v>0</v>
      </c>
      <c r="BF3936" s="2">
        <v>0</v>
      </c>
      <c r="BG3936" s="2">
        <v>1</v>
      </c>
      <c r="BH3936" s="2">
        <v>1</v>
      </c>
      <c r="BI3936" s="2">
        <v>0</v>
      </c>
      <c r="BJ3936" s="2">
        <v>2</v>
      </c>
      <c r="BK3936" s="2">
        <v>1</v>
      </c>
      <c r="BL3936" s="2">
        <v>1</v>
      </c>
      <c r="BM3936" s="2">
        <v>1</v>
      </c>
      <c r="BN3936" s="2">
        <v>1</v>
      </c>
      <c r="BO3936" s="2">
        <v>0</v>
      </c>
      <c r="BP3936" s="2">
        <v>1</v>
      </c>
      <c r="BQ3936" s="2">
        <v>0</v>
      </c>
      <c r="BR3936" s="2">
        <v>1</v>
      </c>
      <c r="BS3936" s="2">
        <v>0</v>
      </c>
      <c r="BT3936" s="2">
        <v>0</v>
      </c>
      <c r="BU3936" s="2">
        <v>0</v>
      </c>
      <c r="BV3936" s="2">
        <v>0</v>
      </c>
      <c r="BW3936" s="2">
        <v>0</v>
      </c>
      <c r="BX3936" s="2">
        <v>0</v>
      </c>
      <c r="BY3936" s="2">
        <v>0</v>
      </c>
      <c r="BZ3936" s="2">
        <v>0</v>
      </c>
      <c r="CA3936" s="2">
        <v>0</v>
      </c>
      <c r="CB3936" s="2">
        <v>0</v>
      </c>
      <c r="CC3936" s="2">
        <v>0</v>
      </c>
      <c r="CD3936" s="2">
        <v>0</v>
      </c>
      <c r="CE3936" s="2">
        <v>0</v>
      </c>
      <c r="CF3936" s="2">
        <v>0</v>
      </c>
      <c r="CG3936" s="2">
        <v>0</v>
      </c>
      <c r="CH3936" s="2">
        <v>0</v>
      </c>
      <c r="CI3936" s="2">
        <v>0</v>
      </c>
      <c r="CJ3936" s="2">
        <v>0</v>
      </c>
      <c r="CK3936" s="2">
        <v>0</v>
      </c>
      <c r="CL3936" s="2">
        <v>0</v>
      </c>
    </row>
    <row r="3937" spans="1:90" x14ac:dyDescent="0.25">
      <c r="A3937" t="s">
        <v>115</v>
      </c>
      <c r="B3937">
        <v>21102</v>
      </c>
      <c r="C3937" t="s">
        <v>531</v>
      </c>
      <c r="D3937">
        <v>1</v>
      </c>
      <c r="E3937">
        <v>10</v>
      </c>
      <c r="F3937">
        <v>559076</v>
      </c>
      <c r="G3937">
        <v>35559076</v>
      </c>
      <c r="H3937" t="s">
        <v>5978</v>
      </c>
      <c r="I3937">
        <v>510</v>
      </c>
      <c r="J3937" t="s">
        <v>2531</v>
      </c>
      <c r="K3937" t="s">
        <v>5979</v>
      </c>
      <c r="L3937">
        <v>1</v>
      </c>
      <c r="M3937" t="s">
        <v>2532</v>
      </c>
      <c r="N3937">
        <v>11930000</v>
      </c>
      <c r="O3937" t="s">
        <v>102</v>
      </c>
      <c r="P3937" t="s">
        <v>5980</v>
      </c>
      <c r="Q3937" t="s">
        <v>127</v>
      </c>
      <c r="U3937" t="s">
        <v>5981</v>
      </c>
      <c r="V3937">
        <v>2</v>
      </c>
      <c r="W3937" s="2">
        <v>0</v>
      </c>
      <c r="X3937" s="2">
        <v>0</v>
      </c>
      <c r="Y3937" s="2">
        <v>0</v>
      </c>
      <c r="Z3937" s="2">
        <v>4</v>
      </c>
      <c r="AA3937" s="2">
        <v>3</v>
      </c>
      <c r="AB3937" s="2">
        <v>0</v>
      </c>
      <c r="AC3937" s="2">
        <v>1</v>
      </c>
      <c r="AD3937" s="2">
        <v>4</v>
      </c>
      <c r="AE3937" s="2">
        <v>4</v>
      </c>
      <c r="AF3937" s="2">
        <v>1</v>
      </c>
      <c r="AG3937" s="2">
        <v>1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0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0</v>
      </c>
      <c r="AU3937" s="2">
        <v>0</v>
      </c>
      <c r="AV3937" s="2">
        <v>0</v>
      </c>
      <c r="AW3937" s="2">
        <v>0</v>
      </c>
      <c r="AX3937" s="2">
        <v>0</v>
      </c>
      <c r="AY3937" s="2">
        <v>0</v>
      </c>
      <c r="AZ3937" s="2">
        <v>0</v>
      </c>
      <c r="BA3937" s="2">
        <v>0</v>
      </c>
      <c r="BB3937" s="2">
        <v>0</v>
      </c>
      <c r="BC3937" s="2">
        <v>0</v>
      </c>
      <c r="BD3937" s="2">
        <v>0</v>
      </c>
      <c r="BE3937" s="2">
        <v>0</v>
      </c>
      <c r="BF3937" s="2">
        <v>0</v>
      </c>
      <c r="BG3937" s="2">
        <v>0</v>
      </c>
      <c r="BH3937" s="2">
        <v>1</v>
      </c>
      <c r="BI3937" s="2">
        <v>1</v>
      </c>
      <c r="BJ3937" s="2">
        <v>0</v>
      </c>
      <c r="BK3937" s="2">
        <v>1</v>
      </c>
      <c r="BL3937" s="2">
        <v>1</v>
      </c>
      <c r="BM3937" s="2">
        <v>2</v>
      </c>
      <c r="BN3937" s="2">
        <v>1</v>
      </c>
      <c r="BO3937" s="2">
        <v>1</v>
      </c>
      <c r="BP3937" s="2">
        <v>0</v>
      </c>
      <c r="BQ3937" s="2">
        <v>0</v>
      </c>
      <c r="BR3937" s="2">
        <v>0</v>
      </c>
      <c r="BS3937" s="2">
        <v>0</v>
      </c>
      <c r="BT3937" s="2">
        <v>0</v>
      </c>
      <c r="BU3937" s="2">
        <v>0</v>
      </c>
      <c r="BV3937" s="2">
        <v>0</v>
      </c>
      <c r="BW3937" s="2">
        <v>0</v>
      </c>
      <c r="BX3937" s="2">
        <v>0</v>
      </c>
      <c r="BY3937" s="2">
        <v>0</v>
      </c>
      <c r="BZ3937" s="2">
        <v>0</v>
      </c>
      <c r="CA3937" s="2">
        <v>0</v>
      </c>
      <c r="CB3937" s="2">
        <v>0</v>
      </c>
      <c r="CC3937" s="2">
        <v>0</v>
      </c>
      <c r="CD3937" s="2">
        <v>0</v>
      </c>
      <c r="CE3937" s="2">
        <v>0</v>
      </c>
      <c r="CF3937" s="2">
        <v>0</v>
      </c>
      <c r="CG3937" s="2">
        <v>0</v>
      </c>
      <c r="CH3937" s="2">
        <v>0</v>
      </c>
      <c r="CI3937" s="2">
        <v>0</v>
      </c>
      <c r="CJ3937" s="2">
        <v>0</v>
      </c>
      <c r="CK3937" s="2">
        <v>0</v>
      </c>
      <c r="CL3937" s="2">
        <v>0</v>
      </c>
    </row>
    <row r="3938" spans="1:90" x14ac:dyDescent="0.25">
      <c r="A3938" t="s">
        <v>115</v>
      </c>
      <c r="B3938">
        <v>21102</v>
      </c>
      <c r="C3938" t="s">
        <v>531</v>
      </c>
      <c r="D3938">
        <v>1</v>
      </c>
      <c r="E3938">
        <v>10</v>
      </c>
      <c r="F3938">
        <v>100407</v>
      </c>
      <c r="G3938">
        <v>35100407</v>
      </c>
      <c r="H3938" t="s">
        <v>13260</v>
      </c>
      <c r="I3938">
        <v>248</v>
      </c>
      <c r="J3938" t="s">
        <v>660</v>
      </c>
      <c r="K3938" t="s">
        <v>19967</v>
      </c>
      <c r="L3938">
        <v>1</v>
      </c>
      <c r="M3938" t="s">
        <v>660</v>
      </c>
      <c r="N3938">
        <v>11990000</v>
      </c>
      <c r="P3938" t="s">
        <v>13260</v>
      </c>
      <c r="Q3938" t="s">
        <v>127</v>
      </c>
      <c r="U3938" t="s">
        <v>13261</v>
      </c>
      <c r="V3938">
        <v>2</v>
      </c>
      <c r="W3938" s="2">
        <v>0</v>
      </c>
      <c r="X3938" s="2">
        <v>0</v>
      </c>
      <c r="Y3938" s="2">
        <v>0</v>
      </c>
      <c r="Z3938" s="2">
        <v>0</v>
      </c>
      <c r="AA3938" s="2">
        <v>1</v>
      </c>
      <c r="AB3938" s="2">
        <v>1</v>
      </c>
      <c r="AC3938" s="2">
        <v>2</v>
      </c>
      <c r="AD3938" s="2">
        <v>1</v>
      </c>
      <c r="AE3938" s="2">
        <v>2</v>
      </c>
      <c r="AF3938" s="2">
        <v>1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0</v>
      </c>
      <c r="AU3938" s="2">
        <v>0</v>
      </c>
      <c r="AV3938" s="2">
        <v>0</v>
      </c>
      <c r="AW3938" s="2">
        <v>0</v>
      </c>
      <c r="AX3938" s="2">
        <v>0</v>
      </c>
      <c r="AY3938" s="2">
        <v>0</v>
      </c>
      <c r="AZ3938" s="2">
        <v>0</v>
      </c>
      <c r="BA3938" s="2">
        <v>0</v>
      </c>
      <c r="BB3938" s="2">
        <v>0</v>
      </c>
      <c r="BC3938" s="2">
        <v>0</v>
      </c>
      <c r="BD3938" s="2">
        <v>0</v>
      </c>
      <c r="BE3938" s="2">
        <v>0</v>
      </c>
      <c r="BF3938" s="2">
        <v>0</v>
      </c>
      <c r="BG3938" s="2">
        <v>0</v>
      </c>
      <c r="BH3938" s="2">
        <v>0</v>
      </c>
      <c r="BI3938" s="2">
        <v>1</v>
      </c>
      <c r="BJ3938" s="2">
        <v>1</v>
      </c>
      <c r="BK3938" s="2">
        <v>1</v>
      </c>
      <c r="BL3938" s="2">
        <v>1</v>
      </c>
      <c r="BM3938" s="2">
        <v>1</v>
      </c>
      <c r="BN3938" s="2">
        <v>1</v>
      </c>
      <c r="BO3938" s="2">
        <v>0</v>
      </c>
      <c r="BP3938" s="2">
        <v>0</v>
      </c>
      <c r="BQ3938" s="2">
        <v>0</v>
      </c>
      <c r="BR3938" s="2">
        <v>0</v>
      </c>
      <c r="BS3938" s="2">
        <v>0</v>
      </c>
      <c r="BT3938" s="2">
        <v>0</v>
      </c>
      <c r="BU3938" s="2">
        <v>0</v>
      </c>
      <c r="BV3938" s="2">
        <v>0</v>
      </c>
      <c r="BW3938" s="2">
        <v>0</v>
      </c>
      <c r="BX3938" s="2">
        <v>0</v>
      </c>
      <c r="BY3938" s="2">
        <v>0</v>
      </c>
      <c r="BZ3938" s="2">
        <v>0</v>
      </c>
      <c r="CA3938" s="2">
        <v>0</v>
      </c>
      <c r="CB3938" s="2">
        <v>0</v>
      </c>
      <c r="CC3938" s="2">
        <v>0</v>
      </c>
      <c r="CD3938" s="2">
        <v>0</v>
      </c>
      <c r="CE3938" s="2">
        <v>0</v>
      </c>
      <c r="CF3938" s="2">
        <v>0</v>
      </c>
      <c r="CG3938" s="2">
        <v>0</v>
      </c>
      <c r="CH3938" s="2">
        <v>0</v>
      </c>
      <c r="CI3938" s="2">
        <v>0</v>
      </c>
      <c r="CJ3938" s="2">
        <v>0</v>
      </c>
      <c r="CK3938" s="2">
        <v>0</v>
      </c>
      <c r="CL3938" s="2">
        <v>0</v>
      </c>
    </row>
    <row r="3939" spans="1:90" x14ac:dyDescent="0.25">
      <c r="A3939" t="s">
        <v>115</v>
      </c>
      <c r="B3939">
        <v>21102</v>
      </c>
      <c r="C3939" t="s">
        <v>531</v>
      </c>
      <c r="D3939">
        <v>1</v>
      </c>
      <c r="E3939">
        <v>10</v>
      </c>
      <c r="F3939">
        <v>100389</v>
      </c>
      <c r="G3939">
        <v>35100389</v>
      </c>
      <c r="H3939" t="s">
        <v>7176</v>
      </c>
      <c r="I3939">
        <v>248</v>
      </c>
      <c r="J3939" t="s">
        <v>660</v>
      </c>
      <c r="K3939" t="s">
        <v>7177</v>
      </c>
      <c r="L3939">
        <v>1</v>
      </c>
      <c r="M3939" t="s">
        <v>660</v>
      </c>
      <c r="N3939">
        <v>11990000</v>
      </c>
      <c r="O3939" t="s">
        <v>102</v>
      </c>
      <c r="P3939" t="s">
        <v>7178</v>
      </c>
      <c r="Q3939" t="s">
        <v>127</v>
      </c>
      <c r="U3939" t="s">
        <v>7179</v>
      </c>
      <c r="V3939">
        <v>2</v>
      </c>
      <c r="W3939" s="2">
        <v>0</v>
      </c>
      <c r="X3939" s="2">
        <v>0</v>
      </c>
      <c r="Y3939" s="2">
        <v>0</v>
      </c>
      <c r="Z3939" s="2">
        <v>3</v>
      </c>
      <c r="AA3939" s="2">
        <v>5</v>
      </c>
      <c r="AB3939" s="2">
        <v>2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0</v>
      </c>
      <c r="AU3939" s="2">
        <v>0</v>
      </c>
      <c r="AV3939" s="2">
        <v>0</v>
      </c>
      <c r="AW3939" s="2">
        <v>0</v>
      </c>
      <c r="AX3939" s="2">
        <v>0</v>
      </c>
      <c r="AY3939" s="2">
        <v>0</v>
      </c>
      <c r="AZ3939" s="2">
        <v>0</v>
      </c>
      <c r="BA3939" s="2">
        <v>0</v>
      </c>
      <c r="BB3939" s="2">
        <v>0</v>
      </c>
      <c r="BC3939" s="2">
        <v>0</v>
      </c>
      <c r="BD3939" s="2">
        <v>0</v>
      </c>
      <c r="BE3939" s="2">
        <v>0</v>
      </c>
      <c r="BF3939" s="2">
        <v>0</v>
      </c>
      <c r="BG3939" s="2">
        <v>0</v>
      </c>
      <c r="BH3939" s="2">
        <v>1</v>
      </c>
      <c r="BI3939" s="2">
        <v>1</v>
      </c>
      <c r="BJ3939" s="2">
        <v>1</v>
      </c>
      <c r="BK3939" s="2">
        <v>0</v>
      </c>
      <c r="BL3939" s="2">
        <v>0</v>
      </c>
      <c r="BM3939" s="2">
        <v>0</v>
      </c>
      <c r="BN3939" s="2">
        <v>0</v>
      </c>
      <c r="BO3939" s="2">
        <v>0</v>
      </c>
      <c r="BP3939" s="2">
        <v>0</v>
      </c>
      <c r="BQ3939" s="2">
        <v>0</v>
      </c>
      <c r="BR3939" s="2">
        <v>0</v>
      </c>
      <c r="BS3939" s="2">
        <v>0</v>
      </c>
      <c r="BT3939" s="2">
        <v>0</v>
      </c>
      <c r="BU3939" s="2">
        <v>0</v>
      </c>
      <c r="BV3939" s="2">
        <v>0</v>
      </c>
      <c r="BW3939" s="2">
        <v>0</v>
      </c>
      <c r="BX3939" s="2">
        <v>0</v>
      </c>
      <c r="BY3939" s="2">
        <v>0</v>
      </c>
      <c r="BZ3939" s="2">
        <v>0</v>
      </c>
      <c r="CA3939" s="2">
        <v>0</v>
      </c>
      <c r="CB3939" s="2">
        <v>0</v>
      </c>
      <c r="CC3939" s="2">
        <v>0</v>
      </c>
      <c r="CD3939" s="2">
        <v>0</v>
      </c>
      <c r="CE3939" s="2">
        <v>0</v>
      </c>
      <c r="CF3939" s="2">
        <v>0</v>
      </c>
      <c r="CG3939" s="2">
        <v>0</v>
      </c>
      <c r="CH3939" s="2">
        <v>0</v>
      </c>
      <c r="CI3939" s="2">
        <v>0</v>
      </c>
      <c r="CJ3939" s="2">
        <v>0</v>
      </c>
      <c r="CK3939" s="2">
        <v>0</v>
      </c>
      <c r="CL3939" s="2">
        <v>0</v>
      </c>
    </row>
    <row r="3940" spans="1:90" x14ac:dyDescent="0.25">
      <c r="A3940" t="s">
        <v>115</v>
      </c>
      <c r="B3940">
        <v>21102</v>
      </c>
      <c r="C3940" t="s">
        <v>531</v>
      </c>
      <c r="D3940">
        <v>1</v>
      </c>
      <c r="E3940">
        <v>10</v>
      </c>
      <c r="F3940">
        <v>495219</v>
      </c>
      <c r="G3940">
        <v>35495219</v>
      </c>
      <c r="H3940" t="s">
        <v>12739</v>
      </c>
      <c r="I3940">
        <v>248</v>
      </c>
      <c r="J3940" t="s">
        <v>660</v>
      </c>
      <c r="K3940" t="s">
        <v>661</v>
      </c>
      <c r="L3940">
        <v>1</v>
      </c>
      <c r="M3940" t="s">
        <v>660</v>
      </c>
      <c r="N3940">
        <v>11990000</v>
      </c>
      <c r="O3940" t="s">
        <v>102</v>
      </c>
      <c r="P3940" t="s">
        <v>12740</v>
      </c>
      <c r="Q3940" t="s">
        <v>127</v>
      </c>
      <c r="U3940" t="s">
        <v>12741</v>
      </c>
      <c r="V3940">
        <v>2</v>
      </c>
      <c r="W3940" s="2">
        <v>0</v>
      </c>
      <c r="X3940" s="2">
        <v>0</v>
      </c>
      <c r="Y3940" s="2">
        <v>3</v>
      </c>
      <c r="Z3940" s="2">
        <v>3</v>
      </c>
      <c r="AA3940" s="2">
        <v>2</v>
      </c>
      <c r="AB3940" s="2">
        <v>4</v>
      </c>
      <c r="AC3940" s="2">
        <v>2</v>
      </c>
      <c r="AD3940" s="2">
        <v>2</v>
      </c>
      <c r="AE3940" s="2">
        <v>2</v>
      </c>
      <c r="AF3940" s="2">
        <v>1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0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0</v>
      </c>
      <c r="AU3940" s="2">
        <v>0</v>
      </c>
      <c r="AV3940" s="2">
        <v>0</v>
      </c>
      <c r="AW3940" s="2">
        <v>0</v>
      </c>
      <c r="AX3940" s="2">
        <v>0</v>
      </c>
      <c r="AY3940" s="2">
        <v>0</v>
      </c>
      <c r="AZ3940" s="2">
        <v>0</v>
      </c>
      <c r="BA3940" s="2">
        <v>0</v>
      </c>
      <c r="BB3940" s="2">
        <v>0</v>
      </c>
      <c r="BC3940" s="2">
        <v>0</v>
      </c>
      <c r="BD3940" s="2">
        <v>0</v>
      </c>
      <c r="BE3940" s="2">
        <v>0</v>
      </c>
      <c r="BF3940" s="2">
        <v>0</v>
      </c>
      <c r="BG3940" s="2">
        <v>1</v>
      </c>
      <c r="BH3940" s="2">
        <v>1</v>
      </c>
      <c r="BI3940" s="2">
        <v>1</v>
      </c>
      <c r="BJ3940" s="2">
        <v>1</v>
      </c>
      <c r="BK3940" s="2">
        <v>1</v>
      </c>
      <c r="BL3940" s="2">
        <v>1</v>
      </c>
      <c r="BM3940" s="2">
        <v>1</v>
      </c>
      <c r="BN3940" s="2">
        <v>1</v>
      </c>
      <c r="BO3940" s="2">
        <v>0</v>
      </c>
      <c r="BP3940" s="2">
        <v>0</v>
      </c>
      <c r="BQ3940" s="2">
        <v>0</v>
      </c>
      <c r="BR3940" s="2">
        <v>0</v>
      </c>
      <c r="BS3940" s="2">
        <v>0</v>
      </c>
      <c r="BT3940" s="2">
        <v>0</v>
      </c>
      <c r="BU3940" s="2">
        <v>0</v>
      </c>
      <c r="BV3940" s="2">
        <v>0</v>
      </c>
      <c r="BW3940" s="2">
        <v>0</v>
      </c>
      <c r="BX3940" s="2">
        <v>0</v>
      </c>
      <c r="BY3940" s="2">
        <v>0</v>
      </c>
      <c r="BZ3940" s="2">
        <v>0</v>
      </c>
      <c r="CA3940" s="2">
        <v>0</v>
      </c>
      <c r="CB3940" s="2">
        <v>0</v>
      </c>
      <c r="CC3940" s="2">
        <v>0</v>
      </c>
      <c r="CD3940" s="2">
        <v>0</v>
      </c>
      <c r="CE3940" s="2">
        <v>0</v>
      </c>
      <c r="CF3940" s="2">
        <v>0</v>
      </c>
      <c r="CG3940" s="2">
        <v>0</v>
      </c>
      <c r="CH3940" s="2">
        <v>0</v>
      </c>
      <c r="CI3940" s="2">
        <v>0</v>
      </c>
      <c r="CJ3940" s="2">
        <v>0</v>
      </c>
      <c r="CK3940" s="2">
        <v>0</v>
      </c>
      <c r="CL3940" s="2">
        <v>0</v>
      </c>
    </row>
    <row r="3941" spans="1:90" x14ac:dyDescent="0.25">
      <c r="A3941" t="s">
        <v>115</v>
      </c>
      <c r="B3941">
        <v>21102</v>
      </c>
      <c r="C3941" t="s">
        <v>531</v>
      </c>
      <c r="D3941">
        <v>1</v>
      </c>
      <c r="E3941">
        <v>10</v>
      </c>
      <c r="F3941">
        <v>499523</v>
      </c>
      <c r="G3941">
        <v>35499523</v>
      </c>
      <c r="H3941" t="s">
        <v>9607</v>
      </c>
      <c r="I3941">
        <v>296</v>
      </c>
      <c r="J3941" t="s">
        <v>344</v>
      </c>
      <c r="K3941" t="s">
        <v>6465</v>
      </c>
      <c r="L3941">
        <v>1</v>
      </c>
      <c r="M3941" t="s">
        <v>344</v>
      </c>
      <c r="N3941">
        <v>11960000</v>
      </c>
      <c r="O3941" t="s">
        <v>92</v>
      </c>
      <c r="P3941" t="s">
        <v>9608</v>
      </c>
      <c r="Q3941" t="s">
        <v>127</v>
      </c>
      <c r="U3941" t="s">
        <v>9609</v>
      </c>
      <c r="V3941">
        <v>2</v>
      </c>
      <c r="W3941" s="2">
        <v>0</v>
      </c>
      <c r="X3941" s="2">
        <v>0</v>
      </c>
      <c r="Y3941" s="2">
        <v>2</v>
      </c>
      <c r="Z3941" s="2">
        <v>2</v>
      </c>
      <c r="AA3941" s="2">
        <v>3</v>
      </c>
      <c r="AB3941" s="2">
        <v>7</v>
      </c>
      <c r="AC3941" s="2">
        <v>3</v>
      </c>
      <c r="AD3941" s="2">
        <v>2</v>
      </c>
      <c r="AE3941" s="2">
        <v>1</v>
      </c>
      <c r="AF3941" s="2">
        <v>0</v>
      </c>
      <c r="AG3941" s="2">
        <v>4</v>
      </c>
      <c r="AH3941" s="2">
        <v>3</v>
      </c>
      <c r="AI3941" s="2">
        <v>3</v>
      </c>
      <c r="AJ3941" s="2">
        <v>4</v>
      </c>
      <c r="AK3941" s="2">
        <v>0</v>
      </c>
      <c r="AL3941" s="2">
        <v>0</v>
      </c>
      <c r="AM3941" s="2">
        <v>0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0</v>
      </c>
      <c r="AU3941" s="2">
        <v>0</v>
      </c>
      <c r="AV3941" s="2">
        <v>0</v>
      </c>
      <c r="AW3941" s="2">
        <v>0</v>
      </c>
      <c r="AX3941" s="2">
        <v>0</v>
      </c>
      <c r="AY3941" s="2">
        <v>0</v>
      </c>
      <c r="AZ3941" s="2">
        <v>0</v>
      </c>
      <c r="BA3941" s="2">
        <v>0</v>
      </c>
      <c r="BB3941" s="2">
        <v>0</v>
      </c>
      <c r="BC3941" s="2">
        <v>0</v>
      </c>
      <c r="BD3941" s="2">
        <v>0</v>
      </c>
      <c r="BE3941" s="2">
        <v>0</v>
      </c>
      <c r="BF3941" s="2">
        <v>0</v>
      </c>
      <c r="BG3941" s="2">
        <v>1</v>
      </c>
      <c r="BH3941" s="2">
        <v>1</v>
      </c>
      <c r="BI3941" s="2">
        <v>1</v>
      </c>
      <c r="BJ3941" s="2">
        <v>1</v>
      </c>
      <c r="BK3941" s="2">
        <v>1</v>
      </c>
      <c r="BL3941" s="2">
        <v>1</v>
      </c>
      <c r="BM3941" s="2">
        <v>1</v>
      </c>
      <c r="BN3941" s="2">
        <v>0</v>
      </c>
      <c r="BO3941" s="2">
        <v>1</v>
      </c>
      <c r="BP3941" s="2">
        <v>1</v>
      </c>
      <c r="BQ3941" s="2">
        <v>1</v>
      </c>
      <c r="BR3941" s="2">
        <v>1</v>
      </c>
      <c r="BS3941" s="2">
        <v>0</v>
      </c>
      <c r="BT3941" s="2">
        <v>0</v>
      </c>
      <c r="BU3941" s="2">
        <v>0</v>
      </c>
      <c r="BV3941" s="2">
        <v>0</v>
      </c>
      <c r="BW3941" s="2">
        <v>0</v>
      </c>
      <c r="BX3941" s="2">
        <v>0</v>
      </c>
      <c r="BY3941" s="2">
        <v>0</v>
      </c>
      <c r="BZ3941" s="2">
        <v>0</v>
      </c>
      <c r="CA3941" s="2">
        <v>0</v>
      </c>
      <c r="CB3941" s="2">
        <v>0</v>
      </c>
      <c r="CC3941" s="2">
        <v>0</v>
      </c>
      <c r="CD3941" s="2">
        <v>0</v>
      </c>
      <c r="CE3941" s="2">
        <v>0</v>
      </c>
      <c r="CF3941" s="2">
        <v>0</v>
      </c>
      <c r="CG3941" s="2">
        <v>0</v>
      </c>
      <c r="CH3941" s="2">
        <v>0</v>
      </c>
      <c r="CI3941" s="2">
        <v>0</v>
      </c>
      <c r="CJ3941" s="2">
        <v>0</v>
      </c>
      <c r="CK3941" s="2">
        <v>0</v>
      </c>
      <c r="CL3941" s="2">
        <v>0</v>
      </c>
    </row>
    <row r="3942" spans="1:90" x14ac:dyDescent="0.25">
      <c r="A3942" t="s">
        <v>115</v>
      </c>
      <c r="B3942">
        <v>21102</v>
      </c>
      <c r="C3942" t="s">
        <v>531</v>
      </c>
      <c r="D3942">
        <v>1</v>
      </c>
      <c r="E3942">
        <v>8</v>
      </c>
      <c r="F3942">
        <v>903747</v>
      </c>
      <c r="G3942">
        <v>35903747</v>
      </c>
      <c r="H3942" t="s">
        <v>10002</v>
      </c>
      <c r="I3942">
        <v>394</v>
      </c>
      <c r="J3942" t="s">
        <v>1181</v>
      </c>
      <c r="K3942" t="s">
        <v>8482</v>
      </c>
      <c r="L3942">
        <v>1</v>
      </c>
      <c r="M3942" t="s">
        <v>1181</v>
      </c>
      <c r="N3942">
        <v>11940000</v>
      </c>
      <c r="P3942" t="s">
        <v>10003</v>
      </c>
      <c r="Q3942">
        <v>86</v>
      </c>
      <c r="R3942">
        <v>13</v>
      </c>
      <c r="S3942">
        <v>38641239</v>
      </c>
      <c r="T3942">
        <v>38641442</v>
      </c>
      <c r="U3942" t="s">
        <v>10004</v>
      </c>
      <c r="V3942">
        <v>1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141</v>
      </c>
      <c r="AE3942" s="2">
        <v>95</v>
      </c>
      <c r="AF3942" s="2">
        <v>128</v>
      </c>
      <c r="AG3942" s="2">
        <v>140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0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0</v>
      </c>
      <c r="AU3942" s="2">
        <v>0</v>
      </c>
      <c r="AV3942" s="2">
        <v>0</v>
      </c>
      <c r="AW3942" s="2">
        <v>0</v>
      </c>
      <c r="AX3942" s="2">
        <v>0</v>
      </c>
      <c r="AY3942" s="2">
        <v>0</v>
      </c>
      <c r="AZ3942" s="2">
        <v>0</v>
      </c>
      <c r="BA3942" s="2">
        <v>0</v>
      </c>
      <c r="BB3942" s="2">
        <v>0</v>
      </c>
      <c r="BC3942" s="2">
        <v>0</v>
      </c>
      <c r="BD3942" s="2">
        <v>0</v>
      </c>
      <c r="BE3942" s="2">
        <v>0</v>
      </c>
      <c r="BF3942" s="2">
        <v>0</v>
      </c>
      <c r="BG3942" s="2">
        <v>0</v>
      </c>
      <c r="BH3942" s="2">
        <v>0</v>
      </c>
      <c r="BI3942" s="2">
        <v>0</v>
      </c>
      <c r="BJ3942" s="2">
        <v>0</v>
      </c>
      <c r="BK3942" s="2">
        <v>0</v>
      </c>
      <c r="BL3942" s="2">
        <v>7</v>
      </c>
      <c r="BM3942" s="2">
        <v>4</v>
      </c>
      <c r="BN3942" s="2">
        <v>6</v>
      </c>
      <c r="BO3942" s="2">
        <v>4</v>
      </c>
      <c r="BP3942" s="2">
        <v>0</v>
      </c>
      <c r="BQ3942" s="2">
        <v>0</v>
      </c>
      <c r="BR3942" s="2">
        <v>0</v>
      </c>
      <c r="BS3942" s="2">
        <v>0</v>
      </c>
      <c r="BT3942" s="2">
        <v>0</v>
      </c>
      <c r="BU3942" s="2">
        <v>0</v>
      </c>
      <c r="BV3942" s="2">
        <v>0</v>
      </c>
      <c r="BW3942" s="2">
        <v>0</v>
      </c>
      <c r="BX3942" s="2">
        <v>0</v>
      </c>
      <c r="BY3942" s="2">
        <v>0</v>
      </c>
      <c r="BZ3942" s="2">
        <v>0</v>
      </c>
      <c r="CA3942" s="2">
        <v>0</v>
      </c>
      <c r="CB3942" s="2">
        <v>0</v>
      </c>
      <c r="CC3942" s="2">
        <v>0</v>
      </c>
      <c r="CD3942" s="2">
        <v>0</v>
      </c>
      <c r="CE3942" s="2">
        <v>0</v>
      </c>
      <c r="CF3942" s="2">
        <v>0</v>
      </c>
      <c r="CG3942" s="2">
        <v>0</v>
      </c>
      <c r="CH3942" s="2">
        <v>0</v>
      </c>
      <c r="CI3942" s="2">
        <v>0</v>
      </c>
      <c r="CJ3942" s="2">
        <v>0</v>
      </c>
      <c r="CK3942" s="2">
        <v>0</v>
      </c>
      <c r="CL3942" s="2">
        <v>0</v>
      </c>
    </row>
    <row r="3943" spans="1:90" x14ac:dyDescent="0.25">
      <c r="A3943" t="s">
        <v>115</v>
      </c>
      <c r="B3943">
        <v>21102</v>
      </c>
      <c r="C3943" t="s">
        <v>531</v>
      </c>
      <c r="D3943">
        <v>1</v>
      </c>
      <c r="E3943">
        <v>8</v>
      </c>
      <c r="F3943">
        <v>35075</v>
      </c>
      <c r="G3943">
        <v>35035075</v>
      </c>
      <c r="H3943" t="s">
        <v>6649</v>
      </c>
      <c r="I3943">
        <v>574</v>
      </c>
      <c r="J3943" t="s">
        <v>531</v>
      </c>
      <c r="K3943" t="s">
        <v>408</v>
      </c>
      <c r="L3943">
        <v>1</v>
      </c>
      <c r="M3943" t="s">
        <v>531</v>
      </c>
      <c r="N3943">
        <v>11900000</v>
      </c>
      <c r="O3943" t="s">
        <v>92</v>
      </c>
      <c r="P3943" t="s">
        <v>6650</v>
      </c>
      <c r="Q3943">
        <v>74</v>
      </c>
      <c r="R3943">
        <v>13</v>
      </c>
      <c r="S3943">
        <v>38211505</v>
      </c>
      <c r="T3943">
        <v>38211506</v>
      </c>
      <c r="U3943" t="s">
        <v>6651</v>
      </c>
      <c r="V3943">
        <v>1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115</v>
      </c>
      <c r="AE3943" s="2">
        <v>98</v>
      </c>
      <c r="AF3943" s="2">
        <v>71</v>
      </c>
      <c r="AG3943" s="2">
        <v>93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0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0</v>
      </c>
      <c r="AU3943" s="2">
        <v>0</v>
      </c>
      <c r="AV3943" s="2">
        <v>0</v>
      </c>
      <c r="AW3943" s="2">
        <v>0</v>
      </c>
      <c r="AX3943" s="2">
        <v>0</v>
      </c>
      <c r="AY3943" s="2">
        <v>0</v>
      </c>
      <c r="AZ3943" s="2">
        <v>0</v>
      </c>
      <c r="BA3943" s="2">
        <v>0</v>
      </c>
      <c r="BB3943" s="2">
        <v>0</v>
      </c>
      <c r="BC3943" s="2">
        <v>61</v>
      </c>
      <c r="BD3943" s="2">
        <v>31</v>
      </c>
      <c r="BE3943" s="2">
        <v>0</v>
      </c>
      <c r="BF3943" s="2">
        <v>0</v>
      </c>
      <c r="BG3943" s="2">
        <v>0</v>
      </c>
      <c r="BH3943" s="2">
        <v>0</v>
      </c>
      <c r="BI3943" s="2">
        <v>0</v>
      </c>
      <c r="BJ3943" s="2">
        <v>0</v>
      </c>
      <c r="BK3943" s="2">
        <v>0</v>
      </c>
      <c r="BL3943" s="2">
        <v>8</v>
      </c>
      <c r="BM3943" s="2">
        <v>6</v>
      </c>
      <c r="BN3943" s="2">
        <v>4</v>
      </c>
      <c r="BO3943" s="2">
        <v>6</v>
      </c>
      <c r="BP3943" s="2">
        <v>0</v>
      </c>
      <c r="BQ3943" s="2">
        <v>0</v>
      </c>
      <c r="BR3943" s="2">
        <v>0</v>
      </c>
      <c r="BS3943" s="2">
        <v>0</v>
      </c>
      <c r="BT3943" s="2">
        <v>0</v>
      </c>
      <c r="BU3943" s="2">
        <v>0</v>
      </c>
      <c r="BV3943" s="2">
        <v>0</v>
      </c>
      <c r="BW3943" s="2">
        <v>0</v>
      </c>
      <c r="BX3943" s="2">
        <v>0</v>
      </c>
      <c r="BY3943" s="2">
        <v>0</v>
      </c>
      <c r="BZ3943" s="2">
        <v>0</v>
      </c>
      <c r="CA3943" s="2">
        <v>0</v>
      </c>
      <c r="CB3943" s="2">
        <v>0</v>
      </c>
      <c r="CC3943" s="2">
        <v>0</v>
      </c>
      <c r="CD3943" s="2">
        <v>0</v>
      </c>
      <c r="CE3943" s="2">
        <v>0</v>
      </c>
      <c r="CF3943" s="2">
        <v>0</v>
      </c>
      <c r="CG3943" s="2">
        <v>0</v>
      </c>
      <c r="CH3943" s="2">
        <v>0</v>
      </c>
      <c r="CI3943" s="2">
        <v>0</v>
      </c>
      <c r="CJ3943" s="2">
        <v>0</v>
      </c>
      <c r="CK3943" s="2">
        <v>4</v>
      </c>
      <c r="CL3943" s="2">
        <v>7</v>
      </c>
    </row>
    <row r="3944" spans="1:90" x14ac:dyDescent="0.25">
      <c r="A3944" t="s">
        <v>115</v>
      </c>
      <c r="B3944">
        <v>21102</v>
      </c>
      <c r="C3944" t="s">
        <v>531</v>
      </c>
      <c r="D3944">
        <v>1</v>
      </c>
      <c r="E3944">
        <v>8</v>
      </c>
      <c r="F3944">
        <v>35282</v>
      </c>
      <c r="G3944">
        <v>35035282</v>
      </c>
      <c r="H3944" t="s">
        <v>6858</v>
      </c>
      <c r="I3944">
        <v>665</v>
      </c>
      <c r="J3944" t="s">
        <v>1794</v>
      </c>
      <c r="K3944" t="s">
        <v>807</v>
      </c>
      <c r="L3944">
        <v>1</v>
      </c>
      <c r="M3944" t="s">
        <v>1794</v>
      </c>
      <c r="N3944">
        <v>11910000</v>
      </c>
      <c r="O3944" t="s">
        <v>5279</v>
      </c>
      <c r="P3944" t="s">
        <v>5280</v>
      </c>
      <c r="Q3944" t="s">
        <v>127</v>
      </c>
      <c r="R3944">
        <v>13</v>
      </c>
      <c r="S3944">
        <v>38726182</v>
      </c>
      <c r="U3944" t="s">
        <v>6859</v>
      </c>
      <c r="V3944">
        <v>2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10</v>
      </c>
      <c r="AE3944" s="2">
        <v>10</v>
      </c>
      <c r="AF3944" s="2">
        <v>13</v>
      </c>
      <c r="AG3944" s="2">
        <v>13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0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0</v>
      </c>
      <c r="AU3944" s="2">
        <v>0</v>
      </c>
      <c r="AV3944" s="2">
        <v>0</v>
      </c>
      <c r="AW3944" s="2">
        <v>0</v>
      </c>
      <c r="AX3944" s="2">
        <v>0</v>
      </c>
      <c r="AY3944" s="2">
        <v>0</v>
      </c>
      <c r="AZ3944" s="2">
        <v>0</v>
      </c>
      <c r="BA3944" s="2">
        <v>0</v>
      </c>
      <c r="BB3944" s="2">
        <v>0</v>
      </c>
      <c r="BC3944" s="2">
        <v>0</v>
      </c>
      <c r="BD3944" s="2">
        <v>0</v>
      </c>
      <c r="BE3944" s="2">
        <v>0</v>
      </c>
      <c r="BF3944" s="2">
        <v>0</v>
      </c>
      <c r="BG3944" s="2">
        <v>0</v>
      </c>
      <c r="BH3944" s="2">
        <v>0</v>
      </c>
      <c r="BI3944" s="2">
        <v>0</v>
      </c>
      <c r="BJ3944" s="2">
        <v>0</v>
      </c>
      <c r="BK3944" s="2">
        <v>0</v>
      </c>
      <c r="BL3944" s="2">
        <v>1</v>
      </c>
      <c r="BM3944" s="2">
        <v>1</v>
      </c>
      <c r="BN3944" s="2">
        <v>1</v>
      </c>
      <c r="BO3944" s="2">
        <v>1</v>
      </c>
      <c r="BP3944" s="2">
        <v>0</v>
      </c>
      <c r="BQ3944" s="2">
        <v>0</v>
      </c>
      <c r="BR3944" s="2">
        <v>0</v>
      </c>
      <c r="BS3944" s="2">
        <v>0</v>
      </c>
      <c r="BT3944" s="2">
        <v>0</v>
      </c>
      <c r="BU3944" s="2">
        <v>0</v>
      </c>
      <c r="BV3944" s="2">
        <v>0</v>
      </c>
      <c r="BW3944" s="2">
        <v>0</v>
      </c>
      <c r="BX3944" s="2">
        <v>0</v>
      </c>
      <c r="BY3944" s="2">
        <v>0</v>
      </c>
      <c r="BZ3944" s="2">
        <v>0</v>
      </c>
      <c r="CA3944" s="2">
        <v>0</v>
      </c>
      <c r="CB3944" s="2">
        <v>0</v>
      </c>
      <c r="CC3944" s="2">
        <v>0</v>
      </c>
      <c r="CD3944" s="2">
        <v>0</v>
      </c>
      <c r="CE3944" s="2">
        <v>0</v>
      </c>
      <c r="CF3944" s="2">
        <v>0</v>
      </c>
      <c r="CG3944" s="2">
        <v>0</v>
      </c>
      <c r="CH3944" s="2">
        <v>0</v>
      </c>
      <c r="CI3944" s="2">
        <v>0</v>
      </c>
      <c r="CJ3944" s="2">
        <v>0</v>
      </c>
      <c r="CK3944" s="2">
        <v>0</v>
      </c>
      <c r="CL3944" s="2">
        <v>0</v>
      </c>
    </row>
    <row r="3945" spans="1:90" x14ac:dyDescent="0.25">
      <c r="A3945" t="s">
        <v>115</v>
      </c>
      <c r="B3945">
        <v>21102</v>
      </c>
      <c r="C3945" t="s">
        <v>531</v>
      </c>
      <c r="D3945">
        <v>1</v>
      </c>
      <c r="E3945">
        <v>8</v>
      </c>
      <c r="F3945">
        <v>920411</v>
      </c>
      <c r="G3945">
        <v>35920411</v>
      </c>
      <c r="H3945" t="s">
        <v>18155</v>
      </c>
      <c r="I3945">
        <v>574</v>
      </c>
      <c r="J3945" t="s">
        <v>531</v>
      </c>
      <c r="K3945" t="s">
        <v>18156</v>
      </c>
      <c r="L3945">
        <v>1</v>
      </c>
      <c r="M3945" t="s">
        <v>531</v>
      </c>
      <c r="N3945">
        <v>11900000</v>
      </c>
      <c r="O3945" t="s">
        <v>92</v>
      </c>
      <c r="P3945" t="s">
        <v>18157</v>
      </c>
      <c r="Q3945">
        <v>8</v>
      </c>
      <c r="R3945">
        <v>13</v>
      </c>
      <c r="S3945">
        <v>38211592</v>
      </c>
      <c r="T3945">
        <v>38212061</v>
      </c>
      <c r="U3945" t="s">
        <v>18158</v>
      </c>
      <c r="V3945">
        <v>1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58</v>
      </c>
      <c r="AE3945" s="2">
        <v>66</v>
      </c>
      <c r="AF3945" s="2">
        <v>49</v>
      </c>
      <c r="AG3945" s="2">
        <v>38</v>
      </c>
      <c r="AH3945" s="2">
        <v>42</v>
      </c>
      <c r="AI3945" s="2">
        <v>44</v>
      </c>
      <c r="AJ3945" s="2">
        <v>41</v>
      </c>
      <c r="AK3945" s="2">
        <v>0</v>
      </c>
      <c r="AL3945" s="2">
        <v>0</v>
      </c>
      <c r="AM3945" s="2">
        <v>0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0</v>
      </c>
      <c r="AU3945" s="2">
        <v>0</v>
      </c>
      <c r="AV3945" s="2">
        <v>0</v>
      </c>
      <c r="AW3945" s="2">
        <v>0</v>
      </c>
      <c r="AX3945" s="2">
        <v>0</v>
      </c>
      <c r="AY3945" s="2">
        <v>0</v>
      </c>
      <c r="AZ3945" s="2">
        <v>0</v>
      </c>
      <c r="BA3945" s="2">
        <v>0</v>
      </c>
      <c r="BB3945" s="2">
        <v>0</v>
      </c>
      <c r="BC3945" s="2">
        <v>70</v>
      </c>
      <c r="BD3945" s="2">
        <v>9</v>
      </c>
      <c r="BE3945" s="2">
        <v>0</v>
      </c>
      <c r="BF3945" s="2">
        <v>0</v>
      </c>
      <c r="BG3945" s="2">
        <v>0</v>
      </c>
      <c r="BH3945" s="2">
        <v>0</v>
      </c>
      <c r="BI3945" s="2">
        <v>0</v>
      </c>
      <c r="BJ3945" s="2">
        <v>0</v>
      </c>
      <c r="BK3945" s="2">
        <v>0</v>
      </c>
      <c r="BL3945" s="2">
        <v>3</v>
      </c>
      <c r="BM3945" s="2">
        <v>3</v>
      </c>
      <c r="BN3945" s="2">
        <v>3</v>
      </c>
      <c r="BO3945" s="2">
        <v>2</v>
      </c>
      <c r="BP3945" s="2">
        <v>2</v>
      </c>
      <c r="BQ3945" s="2">
        <v>4</v>
      </c>
      <c r="BR3945" s="2">
        <v>3</v>
      </c>
      <c r="BS3945" s="2">
        <v>0</v>
      </c>
      <c r="BT3945" s="2">
        <v>0</v>
      </c>
      <c r="BU3945" s="2">
        <v>0</v>
      </c>
      <c r="BV3945" s="2">
        <v>0</v>
      </c>
      <c r="BW3945" s="2">
        <v>0</v>
      </c>
      <c r="BX3945" s="2">
        <v>0</v>
      </c>
      <c r="BY3945" s="2">
        <v>0</v>
      </c>
      <c r="BZ3945" s="2">
        <v>0</v>
      </c>
      <c r="CA3945" s="2">
        <v>0</v>
      </c>
      <c r="CB3945" s="2">
        <v>0</v>
      </c>
      <c r="CC3945" s="2">
        <v>0</v>
      </c>
      <c r="CD3945" s="2">
        <v>0</v>
      </c>
      <c r="CE3945" s="2">
        <v>0</v>
      </c>
      <c r="CF3945" s="2">
        <v>0</v>
      </c>
      <c r="CG3945" s="2">
        <v>0</v>
      </c>
      <c r="CH3945" s="2">
        <v>0</v>
      </c>
      <c r="CI3945" s="2">
        <v>0</v>
      </c>
      <c r="CJ3945" s="2">
        <v>0</v>
      </c>
      <c r="CK3945" s="2">
        <v>4</v>
      </c>
      <c r="CL3945" s="2">
        <v>2</v>
      </c>
    </row>
    <row r="3946" spans="1:90" x14ac:dyDescent="0.25">
      <c r="A3946" t="s">
        <v>115</v>
      </c>
      <c r="B3946">
        <v>21102</v>
      </c>
      <c r="C3946" t="s">
        <v>531</v>
      </c>
      <c r="D3946">
        <v>1</v>
      </c>
      <c r="E3946">
        <v>8</v>
      </c>
      <c r="F3946">
        <v>910156</v>
      </c>
      <c r="G3946">
        <v>35910156</v>
      </c>
      <c r="H3946" t="s">
        <v>1371</v>
      </c>
      <c r="I3946">
        <v>296</v>
      </c>
      <c r="J3946" t="s">
        <v>344</v>
      </c>
      <c r="K3946" t="s">
        <v>1372</v>
      </c>
      <c r="L3946">
        <v>1</v>
      </c>
      <c r="M3946" t="s">
        <v>344</v>
      </c>
      <c r="N3946">
        <v>11960000</v>
      </c>
      <c r="O3946" t="s">
        <v>92</v>
      </c>
      <c r="P3946" t="s">
        <v>1373</v>
      </c>
      <c r="Q3946" t="s">
        <v>127</v>
      </c>
      <c r="R3946">
        <v>13</v>
      </c>
      <c r="S3946">
        <v>38799151</v>
      </c>
      <c r="U3946" t="s">
        <v>1374</v>
      </c>
      <c r="V3946">
        <v>2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13</v>
      </c>
      <c r="AE3946" s="2">
        <v>7</v>
      </c>
      <c r="AF3946" s="2">
        <v>21</v>
      </c>
      <c r="AG3946" s="2">
        <v>18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0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0</v>
      </c>
      <c r="AU3946" s="2">
        <v>0</v>
      </c>
      <c r="AV3946" s="2">
        <v>0</v>
      </c>
      <c r="AW3946" s="2">
        <v>0</v>
      </c>
      <c r="AX3946" s="2">
        <v>0</v>
      </c>
      <c r="AY3946" s="2">
        <v>0</v>
      </c>
      <c r="AZ3946" s="2">
        <v>0</v>
      </c>
      <c r="BA3946" s="2">
        <v>0</v>
      </c>
      <c r="BB3946" s="2">
        <v>0</v>
      </c>
      <c r="BC3946" s="2">
        <v>0</v>
      </c>
      <c r="BD3946" s="2">
        <v>0</v>
      </c>
      <c r="BE3946" s="2">
        <v>0</v>
      </c>
      <c r="BF3946" s="2">
        <v>0</v>
      </c>
      <c r="BG3946" s="2">
        <v>0</v>
      </c>
      <c r="BH3946" s="2">
        <v>0</v>
      </c>
      <c r="BI3946" s="2">
        <v>0</v>
      </c>
      <c r="BJ3946" s="2">
        <v>0</v>
      </c>
      <c r="BK3946" s="2">
        <v>0</v>
      </c>
      <c r="BL3946" s="2">
        <v>2</v>
      </c>
      <c r="BM3946" s="2">
        <v>1</v>
      </c>
      <c r="BN3946" s="2">
        <v>1</v>
      </c>
      <c r="BO3946" s="2">
        <v>1</v>
      </c>
      <c r="BP3946" s="2">
        <v>0</v>
      </c>
      <c r="BQ3946" s="2">
        <v>0</v>
      </c>
      <c r="BR3946" s="2">
        <v>0</v>
      </c>
      <c r="BS3946" s="2">
        <v>0</v>
      </c>
      <c r="BT3946" s="2">
        <v>0</v>
      </c>
      <c r="BU3946" s="2">
        <v>0</v>
      </c>
      <c r="BV3946" s="2">
        <v>0</v>
      </c>
      <c r="BW3946" s="2">
        <v>0</v>
      </c>
      <c r="BX3946" s="2">
        <v>0</v>
      </c>
      <c r="BY3946" s="2">
        <v>0</v>
      </c>
      <c r="BZ3946" s="2">
        <v>0</v>
      </c>
      <c r="CA3946" s="2">
        <v>0</v>
      </c>
      <c r="CB3946" s="2">
        <v>0</v>
      </c>
      <c r="CC3946" s="2">
        <v>0</v>
      </c>
      <c r="CD3946" s="2">
        <v>0</v>
      </c>
      <c r="CE3946" s="2">
        <v>0</v>
      </c>
      <c r="CF3946" s="2">
        <v>0</v>
      </c>
      <c r="CG3946" s="2">
        <v>0</v>
      </c>
      <c r="CH3946" s="2">
        <v>0</v>
      </c>
      <c r="CI3946" s="2">
        <v>0</v>
      </c>
      <c r="CJ3946" s="2">
        <v>0</v>
      </c>
      <c r="CK3946" s="2">
        <v>0</v>
      </c>
      <c r="CL3946" s="2">
        <v>0</v>
      </c>
    </row>
    <row r="3947" spans="1:90" x14ac:dyDescent="0.25">
      <c r="A3947" t="s">
        <v>115</v>
      </c>
      <c r="B3947">
        <v>21102</v>
      </c>
      <c r="C3947" t="s">
        <v>531</v>
      </c>
      <c r="D3947">
        <v>1</v>
      </c>
      <c r="E3947">
        <v>8</v>
      </c>
      <c r="F3947">
        <v>43278</v>
      </c>
      <c r="G3947">
        <v>35043278</v>
      </c>
      <c r="H3947" t="s">
        <v>18856</v>
      </c>
      <c r="I3947">
        <v>248</v>
      </c>
      <c r="J3947" t="s">
        <v>660</v>
      </c>
      <c r="K3947" t="s">
        <v>18800</v>
      </c>
      <c r="L3947">
        <v>1</v>
      </c>
      <c r="M3947" t="s">
        <v>660</v>
      </c>
      <c r="N3947">
        <v>11990000</v>
      </c>
      <c r="O3947" t="s">
        <v>102</v>
      </c>
      <c r="P3947" t="s">
        <v>18801</v>
      </c>
      <c r="Q3947">
        <v>311</v>
      </c>
      <c r="R3947">
        <v>13</v>
      </c>
      <c r="S3947">
        <v>38516119</v>
      </c>
      <c r="T3947">
        <v>38516165</v>
      </c>
      <c r="U3947" t="s">
        <v>18857</v>
      </c>
      <c r="V3947">
        <v>1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41</v>
      </c>
      <c r="AE3947" s="2">
        <v>31</v>
      </c>
      <c r="AF3947" s="2">
        <v>33</v>
      </c>
      <c r="AG3947" s="2">
        <v>36</v>
      </c>
      <c r="AH3947" s="2">
        <v>46</v>
      </c>
      <c r="AI3947" s="2">
        <v>30</v>
      </c>
      <c r="AJ3947" s="2">
        <v>43</v>
      </c>
      <c r="AK3947" s="2">
        <v>0</v>
      </c>
      <c r="AL3947" s="2">
        <v>0</v>
      </c>
      <c r="AM3947" s="2">
        <v>0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0</v>
      </c>
      <c r="AU3947" s="2">
        <v>0</v>
      </c>
      <c r="AV3947" s="2">
        <v>0</v>
      </c>
      <c r="AW3947" s="2">
        <v>0</v>
      </c>
      <c r="AX3947" s="2">
        <v>0</v>
      </c>
      <c r="AY3947" s="2">
        <v>0</v>
      </c>
      <c r="AZ3947" s="2">
        <v>0</v>
      </c>
      <c r="BA3947" s="2">
        <v>0</v>
      </c>
      <c r="BB3947" s="2">
        <v>0</v>
      </c>
      <c r="BC3947" s="2">
        <v>80</v>
      </c>
      <c r="BD3947" s="2">
        <v>0</v>
      </c>
      <c r="BE3947" s="2">
        <v>0</v>
      </c>
      <c r="BF3947" s="2">
        <v>0</v>
      </c>
      <c r="BG3947" s="2">
        <v>0</v>
      </c>
      <c r="BH3947" s="2">
        <v>0</v>
      </c>
      <c r="BI3947" s="2">
        <v>0</v>
      </c>
      <c r="BJ3947" s="2">
        <v>0</v>
      </c>
      <c r="BK3947" s="2">
        <v>0</v>
      </c>
      <c r="BL3947" s="2">
        <v>3</v>
      </c>
      <c r="BM3947" s="2">
        <v>1</v>
      </c>
      <c r="BN3947" s="2">
        <v>2</v>
      </c>
      <c r="BO3947" s="2">
        <v>2</v>
      </c>
      <c r="BP3947" s="2">
        <v>2</v>
      </c>
      <c r="BQ3947" s="2">
        <v>2</v>
      </c>
      <c r="BR3947" s="2">
        <v>4</v>
      </c>
      <c r="BS3947" s="2">
        <v>0</v>
      </c>
      <c r="BT3947" s="2">
        <v>0</v>
      </c>
      <c r="BU3947" s="2">
        <v>0</v>
      </c>
      <c r="BV3947" s="2">
        <v>0</v>
      </c>
      <c r="BW3947" s="2">
        <v>0</v>
      </c>
      <c r="BX3947" s="2">
        <v>0</v>
      </c>
      <c r="BY3947" s="2">
        <v>0</v>
      </c>
      <c r="BZ3947" s="2">
        <v>0</v>
      </c>
      <c r="CA3947" s="2">
        <v>0</v>
      </c>
      <c r="CB3947" s="2">
        <v>0</v>
      </c>
      <c r="CC3947" s="2">
        <v>0</v>
      </c>
      <c r="CD3947" s="2">
        <v>0</v>
      </c>
      <c r="CE3947" s="2">
        <v>0</v>
      </c>
      <c r="CF3947" s="2">
        <v>0</v>
      </c>
      <c r="CG3947" s="2">
        <v>0</v>
      </c>
      <c r="CH3947" s="2">
        <v>0</v>
      </c>
      <c r="CI3947" s="2">
        <v>0</v>
      </c>
      <c r="CJ3947" s="2">
        <v>0</v>
      </c>
      <c r="CK3947" s="2">
        <v>6</v>
      </c>
      <c r="CL3947" s="2">
        <v>0</v>
      </c>
    </row>
    <row r="3948" spans="1:90" x14ac:dyDescent="0.25">
      <c r="A3948" t="s">
        <v>115</v>
      </c>
      <c r="B3948">
        <v>21102</v>
      </c>
      <c r="C3948" t="s">
        <v>531</v>
      </c>
      <c r="D3948">
        <v>1</v>
      </c>
      <c r="E3948">
        <v>8</v>
      </c>
      <c r="F3948">
        <v>924362</v>
      </c>
      <c r="G3948">
        <v>35924362</v>
      </c>
      <c r="H3948" t="s">
        <v>19490</v>
      </c>
      <c r="I3948">
        <v>203</v>
      </c>
      <c r="J3948" t="s">
        <v>2179</v>
      </c>
      <c r="K3948" t="s">
        <v>19491</v>
      </c>
      <c r="L3948">
        <v>1</v>
      </c>
      <c r="M3948" t="s">
        <v>2179</v>
      </c>
      <c r="N3948">
        <v>11955000</v>
      </c>
      <c r="O3948" t="s">
        <v>102</v>
      </c>
      <c r="P3948" t="s">
        <v>9826</v>
      </c>
      <c r="Q3948" t="s">
        <v>19492</v>
      </c>
      <c r="R3948">
        <v>15</v>
      </c>
      <c r="S3948">
        <v>996535308</v>
      </c>
      <c r="U3948" t="s">
        <v>19493</v>
      </c>
      <c r="V3948">
        <v>2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38</v>
      </c>
      <c r="AE3948" s="2">
        <v>26</v>
      </c>
      <c r="AF3948" s="2">
        <v>40</v>
      </c>
      <c r="AG3948" s="2">
        <v>37</v>
      </c>
      <c r="AH3948" s="2">
        <v>31</v>
      </c>
      <c r="AI3948" s="2">
        <v>29</v>
      </c>
      <c r="AJ3948" s="2">
        <v>19</v>
      </c>
      <c r="AK3948" s="2">
        <v>0</v>
      </c>
      <c r="AL3948" s="2">
        <v>0</v>
      </c>
      <c r="AM3948" s="2">
        <v>0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0</v>
      </c>
      <c r="AU3948" s="2">
        <v>0</v>
      </c>
      <c r="AV3948" s="2">
        <v>0</v>
      </c>
      <c r="AW3948" s="2">
        <v>0</v>
      </c>
      <c r="AX3948" s="2">
        <v>0</v>
      </c>
      <c r="AY3948" s="2">
        <v>0</v>
      </c>
      <c r="AZ3948" s="2">
        <v>0</v>
      </c>
      <c r="BA3948" s="2">
        <v>0</v>
      </c>
      <c r="BB3948" s="2">
        <v>0</v>
      </c>
      <c r="BC3948" s="2">
        <v>110</v>
      </c>
      <c r="BD3948" s="2">
        <v>0</v>
      </c>
      <c r="BE3948" s="2">
        <v>0</v>
      </c>
      <c r="BF3948" s="2">
        <v>0</v>
      </c>
      <c r="BG3948" s="2">
        <v>0</v>
      </c>
      <c r="BH3948" s="2">
        <v>0</v>
      </c>
      <c r="BI3948" s="2">
        <v>0</v>
      </c>
      <c r="BJ3948" s="2">
        <v>0</v>
      </c>
      <c r="BK3948" s="2">
        <v>0</v>
      </c>
      <c r="BL3948" s="2">
        <v>1</v>
      </c>
      <c r="BM3948" s="2">
        <v>1</v>
      </c>
      <c r="BN3948" s="2">
        <v>3</v>
      </c>
      <c r="BO3948" s="2">
        <v>1</v>
      </c>
      <c r="BP3948" s="2">
        <v>1</v>
      </c>
      <c r="BQ3948" s="2">
        <v>2</v>
      </c>
      <c r="BR3948" s="2">
        <v>2</v>
      </c>
      <c r="BS3948" s="2">
        <v>0</v>
      </c>
      <c r="BT3948" s="2">
        <v>0</v>
      </c>
      <c r="BU3948" s="2">
        <v>0</v>
      </c>
      <c r="BV3948" s="2">
        <v>0</v>
      </c>
      <c r="BW3948" s="2">
        <v>0</v>
      </c>
      <c r="BX3948" s="2">
        <v>0</v>
      </c>
      <c r="BY3948" s="2">
        <v>0</v>
      </c>
      <c r="BZ3948" s="2">
        <v>0</v>
      </c>
      <c r="CA3948" s="2">
        <v>0</v>
      </c>
      <c r="CB3948" s="2">
        <v>0</v>
      </c>
      <c r="CC3948" s="2">
        <v>0</v>
      </c>
      <c r="CD3948" s="2">
        <v>0</v>
      </c>
      <c r="CE3948" s="2">
        <v>0</v>
      </c>
      <c r="CF3948" s="2">
        <v>0</v>
      </c>
      <c r="CG3948" s="2">
        <v>0</v>
      </c>
      <c r="CH3948" s="2">
        <v>0</v>
      </c>
      <c r="CI3948" s="2">
        <v>0</v>
      </c>
      <c r="CJ3948" s="2">
        <v>0</v>
      </c>
      <c r="CK3948" s="2">
        <v>5</v>
      </c>
      <c r="CL3948" s="2">
        <v>0</v>
      </c>
    </row>
    <row r="3949" spans="1:90" x14ac:dyDescent="0.25">
      <c r="A3949" t="s">
        <v>115</v>
      </c>
      <c r="B3949">
        <v>21102</v>
      </c>
      <c r="C3949" t="s">
        <v>531</v>
      </c>
      <c r="D3949">
        <v>1</v>
      </c>
      <c r="E3949">
        <v>8</v>
      </c>
      <c r="F3949">
        <v>35014</v>
      </c>
      <c r="G3949">
        <v>35035014</v>
      </c>
      <c r="H3949" t="s">
        <v>5750</v>
      </c>
      <c r="I3949">
        <v>394</v>
      </c>
      <c r="J3949" t="s">
        <v>1181</v>
      </c>
      <c r="K3949" t="s">
        <v>91</v>
      </c>
      <c r="L3949">
        <v>1</v>
      </c>
      <c r="M3949" t="s">
        <v>1181</v>
      </c>
      <c r="N3949">
        <v>11940000</v>
      </c>
      <c r="O3949" t="s">
        <v>162</v>
      </c>
      <c r="P3949" t="s">
        <v>5751</v>
      </c>
      <c r="Q3949">
        <v>186</v>
      </c>
      <c r="R3949">
        <v>13</v>
      </c>
      <c r="S3949">
        <v>38641103</v>
      </c>
      <c r="T3949">
        <v>38641110</v>
      </c>
      <c r="U3949" t="s">
        <v>5752</v>
      </c>
      <c r="V3949">
        <v>1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190</v>
      </c>
      <c r="AI3949" s="2">
        <v>214</v>
      </c>
      <c r="AJ3949" s="2">
        <v>208</v>
      </c>
      <c r="AK3949" s="2">
        <v>0</v>
      </c>
      <c r="AL3949" s="2">
        <v>0</v>
      </c>
      <c r="AM3949" s="2">
        <v>0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0</v>
      </c>
      <c r="AU3949" s="2">
        <v>0</v>
      </c>
      <c r="AV3949" s="2">
        <v>0</v>
      </c>
      <c r="AW3949" s="2">
        <v>0</v>
      </c>
      <c r="AX3949" s="2">
        <v>0</v>
      </c>
      <c r="AY3949" s="2">
        <v>0</v>
      </c>
      <c r="AZ3949" s="2">
        <v>0</v>
      </c>
      <c r="BA3949" s="2">
        <v>0</v>
      </c>
      <c r="BB3949" s="2">
        <v>0</v>
      </c>
      <c r="BC3949" s="2">
        <v>22</v>
      </c>
      <c r="BD3949" s="2">
        <v>5</v>
      </c>
      <c r="BE3949" s="2">
        <v>0</v>
      </c>
      <c r="BF3949" s="2">
        <v>0</v>
      </c>
      <c r="BG3949" s="2">
        <v>0</v>
      </c>
      <c r="BH3949" s="2">
        <v>0</v>
      </c>
      <c r="BI3949" s="2">
        <v>0</v>
      </c>
      <c r="BJ3949" s="2">
        <v>0</v>
      </c>
      <c r="BK3949" s="2">
        <v>0</v>
      </c>
      <c r="BL3949" s="2">
        <v>0</v>
      </c>
      <c r="BM3949" s="2">
        <v>0</v>
      </c>
      <c r="BN3949" s="2">
        <v>0</v>
      </c>
      <c r="BO3949" s="2">
        <v>0</v>
      </c>
      <c r="BP3949" s="2">
        <v>8</v>
      </c>
      <c r="BQ3949" s="2">
        <v>7</v>
      </c>
      <c r="BR3949" s="2">
        <v>9</v>
      </c>
      <c r="BS3949" s="2">
        <v>0</v>
      </c>
      <c r="BT3949" s="2">
        <v>0</v>
      </c>
      <c r="BU3949" s="2">
        <v>0</v>
      </c>
      <c r="BV3949" s="2">
        <v>0</v>
      </c>
      <c r="BW3949" s="2">
        <v>0</v>
      </c>
      <c r="BX3949" s="2">
        <v>0</v>
      </c>
      <c r="BY3949" s="2">
        <v>0</v>
      </c>
      <c r="BZ3949" s="2">
        <v>0</v>
      </c>
      <c r="CA3949" s="2">
        <v>0</v>
      </c>
      <c r="CB3949" s="2">
        <v>0</v>
      </c>
      <c r="CC3949" s="2">
        <v>0</v>
      </c>
      <c r="CD3949" s="2">
        <v>0</v>
      </c>
      <c r="CE3949" s="2">
        <v>0</v>
      </c>
      <c r="CF3949" s="2">
        <v>0</v>
      </c>
      <c r="CG3949" s="2">
        <v>0</v>
      </c>
      <c r="CH3949" s="2">
        <v>0</v>
      </c>
      <c r="CI3949" s="2">
        <v>0</v>
      </c>
      <c r="CJ3949" s="2">
        <v>0</v>
      </c>
      <c r="CK3949" s="2">
        <v>2</v>
      </c>
      <c r="CL3949" s="2">
        <v>2</v>
      </c>
    </row>
    <row r="3950" spans="1:90" x14ac:dyDescent="0.25">
      <c r="A3950" t="s">
        <v>115</v>
      </c>
      <c r="B3950">
        <v>21102</v>
      </c>
      <c r="C3950" t="s">
        <v>531</v>
      </c>
      <c r="D3950">
        <v>1</v>
      </c>
      <c r="E3950">
        <v>3</v>
      </c>
      <c r="F3950">
        <v>980031</v>
      </c>
      <c r="G3950">
        <v>35980031</v>
      </c>
      <c r="H3950" t="s">
        <v>13021</v>
      </c>
      <c r="I3950">
        <v>574</v>
      </c>
      <c r="J3950" t="s">
        <v>531</v>
      </c>
      <c r="K3950" t="s">
        <v>13022</v>
      </c>
      <c r="L3950">
        <v>1</v>
      </c>
      <c r="M3950" t="s">
        <v>531</v>
      </c>
      <c r="N3950">
        <v>11900000</v>
      </c>
      <c r="O3950" t="s">
        <v>92</v>
      </c>
      <c r="P3950" t="s">
        <v>13023</v>
      </c>
      <c r="Q3950">
        <v>30</v>
      </c>
      <c r="R3950">
        <v>13</v>
      </c>
      <c r="S3950">
        <v>38211165</v>
      </c>
      <c r="T3950">
        <v>38213034</v>
      </c>
      <c r="U3950" t="s">
        <v>13024</v>
      </c>
      <c r="V3950">
        <v>1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0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336</v>
      </c>
      <c r="AT3950" s="2">
        <v>0</v>
      </c>
      <c r="AU3950" s="2">
        <v>0</v>
      </c>
      <c r="AV3950" s="2">
        <v>646</v>
      </c>
      <c r="AW3950" s="2">
        <v>0</v>
      </c>
      <c r="AX3950" s="2">
        <v>0</v>
      </c>
      <c r="AY3950" s="2">
        <v>0</v>
      </c>
      <c r="AZ3950" s="2">
        <v>0</v>
      </c>
      <c r="BA3950" s="2">
        <v>0</v>
      </c>
      <c r="BB3950" s="2">
        <v>0</v>
      </c>
      <c r="BC3950" s="2">
        <v>0</v>
      </c>
      <c r="BD3950" s="2">
        <v>0</v>
      </c>
      <c r="BE3950" s="2">
        <v>0</v>
      </c>
      <c r="BF3950" s="2">
        <v>0</v>
      </c>
      <c r="BG3950" s="2">
        <v>0</v>
      </c>
      <c r="BH3950" s="2">
        <v>0</v>
      </c>
      <c r="BI3950" s="2">
        <v>0</v>
      </c>
      <c r="BJ3950" s="2">
        <v>0</v>
      </c>
      <c r="BK3950" s="2">
        <v>0</v>
      </c>
      <c r="BL3950" s="2">
        <v>0</v>
      </c>
      <c r="BM3950" s="2">
        <v>0</v>
      </c>
      <c r="BN3950" s="2">
        <v>0</v>
      </c>
      <c r="BO3950" s="2">
        <v>0</v>
      </c>
      <c r="BP3950" s="2">
        <v>0</v>
      </c>
      <c r="BQ3950" s="2">
        <v>0</v>
      </c>
      <c r="BR3950" s="2">
        <v>0</v>
      </c>
      <c r="BS3950" s="2">
        <v>0</v>
      </c>
      <c r="BT3950" s="2">
        <v>0</v>
      </c>
      <c r="BU3950" s="2">
        <v>0</v>
      </c>
      <c r="BV3950" s="2">
        <v>0</v>
      </c>
      <c r="BW3950" s="2">
        <v>0</v>
      </c>
      <c r="BX3950" s="2">
        <v>0</v>
      </c>
      <c r="BY3950" s="2">
        <v>0</v>
      </c>
      <c r="BZ3950" s="2">
        <v>0</v>
      </c>
      <c r="CA3950" s="2">
        <v>2</v>
      </c>
      <c r="CB3950" s="2">
        <v>0</v>
      </c>
      <c r="CC3950" s="2">
        <v>0</v>
      </c>
      <c r="CD3950" s="2">
        <v>4</v>
      </c>
      <c r="CE3950" s="2">
        <v>0</v>
      </c>
      <c r="CF3950" s="2">
        <v>0</v>
      </c>
      <c r="CG3950" s="2">
        <v>0</v>
      </c>
      <c r="CH3950" s="2">
        <v>0</v>
      </c>
      <c r="CI3950" s="2">
        <v>0</v>
      </c>
      <c r="CJ3950" s="2">
        <v>0</v>
      </c>
      <c r="CK3950" s="2">
        <v>0</v>
      </c>
      <c r="CL3950" s="2">
        <v>0</v>
      </c>
    </row>
    <row r="3951" spans="1:90" x14ac:dyDescent="0.25">
      <c r="A3951" t="s">
        <v>115</v>
      </c>
      <c r="B3951">
        <v>21102</v>
      </c>
      <c r="C3951" t="s">
        <v>531</v>
      </c>
      <c r="D3951">
        <v>2</v>
      </c>
      <c r="E3951">
        <v>6</v>
      </c>
      <c r="F3951">
        <v>985533</v>
      </c>
      <c r="G3951">
        <v>35985533</v>
      </c>
      <c r="H3951" t="s">
        <v>11724</v>
      </c>
      <c r="I3951">
        <v>574</v>
      </c>
      <c r="J3951" t="s">
        <v>531</v>
      </c>
      <c r="K3951" t="s">
        <v>91</v>
      </c>
      <c r="L3951">
        <v>1</v>
      </c>
      <c r="M3951" t="s">
        <v>531</v>
      </c>
      <c r="N3951">
        <v>11900000</v>
      </c>
      <c r="O3951" t="s">
        <v>92</v>
      </c>
      <c r="P3951" t="s">
        <v>11725</v>
      </c>
      <c r="Q3951">
        <v>257</v>
      </c>
      <c r="R3951">
        <v>13</v>
      </c>
      <c r="S3951">
        <v>38213513</v>
      </c>
      <c r="U3951" t="s">
        <v>11726</v>
      </c>
      <c r="V3951">
        <v>1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0</v>
      </c>
      <c r="AU3951" s="2">
        <v>0</v>
      </c>
      <c r="AV3951" s="2">
        <v>0</v>
      </c>
      <c r="AW3951" s="2">
        <v>0</v>
      </c>
      <c r="AX3951" s="2">
        <v>0</v>
      </c>
      <c r="AY3951" s="2">
        <v>0</v>
      </c>
      <c r="AZ3951" s="2">
        <v>0</v>
      </c>
      <c r="BA3951" s="2">
        <v>0</v>
      </c>
      <c r="BB3951" s="2">
        <v>0</v>
      </c>
      <c r="BC3951" s="2">
        <v>487</v>
      </c>
      <c r="BD3951" s="2">
        <v>0</v>
      </c>
      <c r="BE3951" s="2">
        <v>0</v>
      </c>
      <c r="BF3951" s="2">
        <v>0</v>
      </c>
      <c r="BG3951" s="2">
        <v>0</v>
      </c>
      <c r="BH3951" s="2">
        <v>0</v>
      </c>
      <c r="BI3951" s="2">
        <v>0</v>
      </c>
      <c r="BJ3951" s="2">
        <v>0</v>
      </c>
      <c r="BK3951" s="2">
        <v>0</v>
      </c>
      <c r="BL3951" s="2">
        <v>0</v>
      </c>
      <c r="BM3951" s="2">
        <v>0</v>
      </c>
      <c r="BN3951" s="2">
        <v>0</v>
      </c>
      <c r="BO3951" s="2">
        <v>0</v>
      </c>
      <c r="BP3951" s="2">
        <v>0</v>
      </c>
      <c r="BQ3951" s="2">
        <v>0</v>
      </c>
      <c r="BR3951" s="2">
        <v>0</v>
      </c>
      <c r="BS3951" s="2">
        <v>0</v>
      </c>
      <c r="BT3951" s="2">
        <v>0</v>
      </c>
      <c r="BU3951" s="2">
        <v>0</v>
      </c>
      <c r="BV3951" s="2">
        <v>0</v>
      </c>
      <c r="BW3951" s="2">
        <v>0</v>
      </c>
      <c r="BX3951" s="2">
        <v>0</v>
      </c>
      <c r="BY3951" s="2">
        <v>0</v>
      </c>
      <c r="BZ3951" s="2">
        <v>0</v>
      </c>
      <c r="CA3951" s="2">
        <v>0</v>
      </c>
      <c r="CB3951" s="2">
        <v>0</v>
      </c>
      <c r="CC3951" s="2">
        <v>0</v>
      </c>
      <c r="CD3951" s="2">
        <v>0</v>
      </c>
      <c r="CE3951" s="2">
        <v>0</v>
      </c>
      <c r="CF3951" s="2">
        <v>0</v>
      </c>
      <c r="CG3951" s="2">
        <v>0</v>
      </c>
      <c r="CH3951" s="2">
        <v>0</v>
      </c>
      <c r="CI3951" s="2">
        <v>0</v>
      </c>
      <c r="CJ3951" s="2">
        <v>0</v>
      </c>
      <c r="CK3951" s="2">
        <v>22</v>
      </c>
      <c r="CL3951" s="2">
        <v>0</v>
      </c>
    </row>
    <row r="3952" spans="1:90" x14ac:dyDescent="0.25">
      <c r="A3952" t="s">
        <v>115</v>
      </c>
      <c r="B3952">
        <v>21102</v>
      </c>
      <c r="C3952" t="s">
        <v>531</v>
      </c>
      <c r="D3952">
        <v>1</v>
      </c>
      <c r="E3952">
        <v>8</v>
      </c>
      <c r="F3952">
        <v>35002</v>
      </c>
      <c r="G3952">
        <v>35035002</v>
      </c>
      <c r="H3952" t="s">
        <v>1284</v>
      </c>
      <c r="I3952">
        <v>740</v>
      </c>
      <c r="J3952" t="s">
        <v>1285</v>
      </c>
      <c r="K3952" t="s">
        <v>91</v>
      </c>
      <c r="L3952">
        <v>1</v>
      </c>
      <c r="M3952" t="s">
        <v>1285</v>
      </c>
      <c r="N3952">
        <v>11950000</v>
      </c>
      <c r="O3952" t="s">
        <v>92</v>
      </c>
      <c r="P3952" t="s">
        <v>1286</v>
      </c>
      <c r="Q3952">
        <v>40</v>
      </c>
      <c r="R3952">
        <v>13</v>
      </c>
      <c r="S3952">
        <v>38541121</v>
      </c>
      <c r="T3952">
        <v>38541992</v>
      </c>
      <c r="U3952" t="s">
        <v>1287</v>
      </c>
      <c r="V3952">
        <v>1</v>
      </c>
      <c r="W3952" s="2">
        <v>0</v>
      </c>
      <c r="X3952" s="2">
        <v>0</v>
      </c>
      <c r="Y3952" s="2">
        <v>0</v>
      </c>
      <c r="Z3952" s="2">
        <v>0</v>
      </c>
      <c r="AA3952" s="2">
        <v>0</v>
      </c>
      <c r="AB3952" s="2">
        <v>0</v>
      </c>
      <c r="AC3952" s="2">
        <v>0</v>
      </c>
      <c r="AD3952" s="2">
        <v>150</v>
      </c>
      <c r="AE3952" s="2">
        <v>106</v>
      </c>
      <c r="AF3952" s="2">
        <v>129</v>
      </c>
      <c r="AG3952" s="2">
        <v>163</v>
      </c>
      <c r="AH3952" s="2">
        <v>134</v>
      </c>
      <c r="AI3952" s="2">
        <v>141</v>
      </c>
      <c r="AJ3952" s="2">
        <v>180</v>
      </c>
      <c r="AK3952" s="2">
        <v>0</v>
      </c>
      <c r="AL3952" s="2">
        <v>0</v>
      </c>
      <c r="AM3952" s="2">
        <v>0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0</v>
      </c>
      <c r="AU3952" s="2">
        <v>48</v>
      </c>
      <c r="AV3952" s="2">
        <v>0</v>
      </c>
      <c r="AW3952" s="2">
        <v>0</v>
      </c>
      <c r="AX3952" s="2">
        <v>0</v>
      </c>
      <c r="AY3952" s="2">
        <v>0</v>
      </c>
      <c r="AZ3952" s="2">
        <v>0</v>
      </c>
      <c r="BA3952" s="2">
        <v>0</v>
      </c>
      <c r="BB3952" s="2">
        <v>0</v>
      </c>
      <c r="BC3952" s="2">
        <v>46</v>
      </c>
      <c r="BD3952" s="2">
        <v>22</v>
      </c>
      <c r="BE3952" s="2">
        <v>0</v>
      </c>
      <c r="BF3952" s="2">
        <v>0</v>
      </c>
      <c r="BG3952" s="2">
        <v>0</v>
      </c>
      <c r="BH3952" s="2">
        <v>0</v>
      </c>
      <c r="BI3952" s="2">
        <v>0</v>
      </c>
      <c r="BJ3952" s="2">
        <v>0</v>
      </c>
      <c r="BK3952" s="2">
        <v>0</v>
      </c>
      <c r="BL3952" s="2">
        <v>10</v>
      </c>
      <c r="BM3952" s="2">
        <v>5</v>
      </c>
      <c r="BN3952" s="2">
        <v>7</v>
      </c>
      <c r="BO3952" s="2">
        <v>10</v>
      </c>
      <c r="BP3952" s="2">
        <v>6</v>
      </c>
      <c r="BQ3952" s="2">
        <v>6</v>
      </c>
      <c r="BR3952" s="2">
        <v>5</v>
      </c>
      <c r="BS3952" s="2">
        <v>0</v>
      </c>
      <c r="BT3952" s="2">
        <v>0</v>
      </c>
      <c r="BU3952" s="2">
        <v>0</v>
      </c>
      <c r="BV3952" s="2">
        <v>0</v>
      </c>
      <c r="BW3952" s="2">
        <v>0</v>
      </c>
      <c r="BX3952" s="2">
        <v>0</v>
      </c>
      <c r="BY3952" s="2">
        <v>0</v>
      </c>
      <c r="BZ3952" s="2">
        <v>0</v>
      </c>
      <c r="CA3952" s="2">
        <v>0</v>
      </c>
      <c r="CB3952" s="2">
        <v>0</v>
      </c>
      <c r="CC3952" s="2">
        <v>1</v>
      </c>
      <c r="CD3952" s="2">
        <v>0</v>
      </c>
      <c r="CE3952" s="2">
        <v>0</v>
      </c>
      <c r="CF3952" s="2">
        <v>0</v>
      </c>
      <c r="CG3952" s="2">
        <v>0</v>
      </c>
      <c r="CH3952" s="2">
        <v>0</v>
      </c>
      <c r="CI3952" s="2">
        <v>0</v>
      </c>
      <c r="CJ3952" s="2">
        <v>0</v>
      </c>
      <c r="CK3952" s="2">
        <v>2</v>
      </c>
      <c r="CL3952" s="2">
        <v>5</v>
      </c>
    </row>
    <row r="3953" spans="1:90" x14ac:dyDescent="0.25">
      <c r="A3953" t="s">
        <v>115</v>
      </c>
      <c r="B3953">
        <v>21102</v>
      </c>
      <c r="C3953" t="s">
        <v>531</v>
      </c>
      <c r="D3953">
        <v>1</v>
      </c>
      <c r="E3953">
        <v>8</v>
      </c>
      <c r="F3953">
        <v>45100</v>
      </c>
      <c r="G3953">
        <v>35045100</v>
      </c>
      <c r="H3953" t="s">
        <v>10496</v>
      </c>
      <c r="I3953">
        <v>248</v>
      </c>
      <c r="J3953" t="s">
        <v>660</v>
      </c>
      <c r="K3953" t="s">
        <v>661</v>
      </c>
      <c r="L3953">
        <v>1</v>
      </c>
      <c r="M3953" t="s">
        <v>660</v>
      </c>
      <c r="N3953">
        <v>11990000</v>
      </c>
      <c r="O3953" t="s">
        <v>102</v>
      </c>
      <c r="P3953" t="s">
        <v>10497</v>
      </c>
      <c r="Q3953">
        <v>65</v>
      </c>
      <c r="R3953">
        <v>13</v>
      </c>
      <c r="S3953">
        <v>38511102</v>
      </c>
      <c r="T3953">
        <v>38511236</v>
      </c>
      <c r="U3953" t="s">
        <v>10498</v>
      </c>
      <c r="V3953">
        <v>1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102</v>
      </c>
      <c r="AE3953" s="2">
        <v>84</v>
      </c>
      <c r="AF3953" s="2">
        <v>56</v>
      </c>
      <c r="AG3953" s="2">
        <v>79</v>
      </c>
      <c r="AH3953" s="2">
        <v>89</v>
      </c>
      <c r="AI3953" s="2">
        <v>79</v>
      </c>
      <c r="AJ3953" s="2">
        <v>67</v>
      </c>
      <c r="AK3953" s="2">
        <v>0</v>
      </c>
      <c r="AL3953" s="2">
        <v>0</v>
      </c>
      <c r="AM3953" s="2">
        <v>0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0</v>
      </c>
      <c r="AU3953" s="2">
        <v>0</v>
      </c>
      <c r="AV3953" s="2">
        <v>0</v>
      </c>
      <c r="AW3953" s="2">
        <v>0</v>
      </c>
      <c r="AX3953" s="2">
        <v>0</v>
      </c>
      <c r="AY3953" s="2">
        <v>0</v>
      </c>
      <c r="AZ3953" s="2">
        <v>0</v>
      </c>
      <c r="BA3953" s="2">
        <v>0</v>
      </c>
      <c r="BB3953" s="2">
        <v>0</v>
      </c>
      <c r="BC3953" s="2">
        <v>60</v>
      </c>
      <c r="BD3953" s="2">
        <v>0</v>
      </c>
      <c r="BE3953" s="2">
        <v>0</v>
      </c>
      <c r="BF3953" s="2">
        <v>0</v>
      </c>
      <c r="BG3953" s="2">
        <v>0</v>
      </c>
      <c r="BH3953" s="2">
        <v>0</v>
      </c>
      <c r="BI3953" s="2">
        <v>0</v>
      </c>
      <c r="BJ3953" s="2">
        <v>0</v>
      </c>
      <c r="BK3953" s="2">
        <v>0</v>
      </c>
      <c r="BL3953" s="2">
        <v>4</v>
      </c>
      <c r="BM3953" s="2">
        <v>4</v>
      </c>
      <c r="BN3953" s="2">
        <v>2</v>
      </c>
      <c r="BO3953" s="2">
        <v>4</v>
      </c>
      <c r="BP3953" s="2">
        <v>6</v>
      </c>
      <c r="BQ3953" s="2">
        <v>2</v>
      </c>
      <c r="BR3953" s="2">
        <v>2</v>
      </c>
      <c r="BS3953" s="2">
        <v>0</v>
      </c>
      <c r="BT3953" s="2">
        <v>0</v>
      </c>
      <c r="BU3953" s="2">
        <v>0</v>
      </c>
      <c r="BV3953" s="2">
        <v>0</v>
      </c>
      <c r="BW3953" s="2">
        <v>0</v>
      </c>
      <c r="BX3953" s="2">
        <v>0</v>
      </c>
      <c r="BY3953" s="2">
        <v>0</v>
      </c>
      <c r="BZ3953" s="2">
        <v>0</v>
      </c>
      <c r="CA3953" s="2">
        <v>0</v>
      </c>
      <c r="CB3953" s="2">
        <v>0</v>
      </c>
      <c r="CC3953" s="2">
        <v>0</v>
      </c>
      <c r="CD3953" s="2">
        <v>0</v>
      </c>
      <c r="CE3953" s="2">
        <v>0</v>
      </c>
      <c r="CF3953" s="2">
        <v>0</v>
      </c>
      <c r="CG3953" s="2">
        <v>0</v>
      </c>
      <c r="CH3953" s="2">
        <v>0</v>
      </c>
      <c r="CI3953" s="2">
        <v>0</v>
      </c>
      <c r="CJ3953" s="2">
        <v>0</v>
      </c>
      <c r="CK3953" s="2">
        <v>4</v>
      </c>
      <c r="CL3953" s="2">
        <v>0</v>
      </c>
    </row>
    <row r="3954" spans="1:90" x14ac:dyDescent="0.25">
      <c r="A3954" t="s">
        <v>115</v>
      </c>
      <c r="B3954">
        <v>21102</v>
      </c>
      <c r="C3954" t="s">
        <v>531</v>
      </c>
      <c r="D3954">
        <v>1</v>
      </c>
      <c r="E3954">
        <v>8</v>
      </c>
      <c r="F3954">
        <v>924593</v>
      </c>
      <c r="G3954">
        <v>35924593</v>
      </c>
      <c r="H3954" t="s">
        <v>6681</v>
      </c>
      <c r="I3954">
        <v>510</v>
      </c>
      <c r="J3954" t="s">
        <v>2531</v>
      </c>
      <c r="K3954" t="s">
        <v>91</v>
      </c>
      <c r="L3954">
        <v>1</v>
      </c>
      <c r="M3954" t="s">
        <v>2532</v>
      </c>
      <c r="N3954">
        <v>11930000</v>
      </c>
      <c r="O3954" t="s">
        <v>102</v>
      </c>
      <c r="P3954" t="s">
        <v>2533</v>
      </c>
      <c r="Q3954">
        <v>40</v>
      </c>
      <c r="R3954">
        <v>13</v>
      </c>
      <c r="S3954">
        <v>38564522</v>
      </c>
      <c r="U3954" t="s">
        <v>6682</v>
      </c>
      <c r="V3954">
        <v>1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155</v>
      </c>
      <c r="AE3954" s="2">
        <v>124</v>
      </c>
      <c r="AF3954" s="2">
        <v>144</v>
      </c>
      <c r="AG3954" s="2">
        <v>142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0</v>
      </c>
      <c r="AU3954" s="2">
        <v>0</v>
      </c>
      <c r="AV3954" s="2">
        <v>0</v>
      </c>
      <c r="AW3954" s="2">
        <v>0</v>
      </c>
      <c r="AX3954" s="2">
        <v>0</v>
      </c>
      <c r="AY3954" s="2">
        <v>0</v>
      </c>
      <c r="AZ3954" s="2">
        <v>0</v>
      </c>
      <c r="BA3954" s="2">
        <v>0</v>
      </c>
      <c r="BB3954" s="2">
        <v>0</v>
      </c>
      <c r="BC3954" s="2">
        <v>163</v>
      </c>
      <c r="BD3954" s="2">
        <v>17</v>
      </c>
      <c r="BE3954" s="2">
        <v>0</v>
      </c>
      <c r="BF3954" s="2">
        <v>0</v>
      </c>
      <c r="BG3954" s="2">
        <v>0</v>
      </c>
      <c r="BH3954" s="2">
        <v>0</v>
      </c>
      <c r="BI3954" s="2">
        <v>0</v>
      </c>
      <c r="BJ3954" s="2">
        <v>0</v>
      </c>
      <c r="BK3954" s="2">
        <v>0</v>
      </c>
      <c r="BL3954" s="2">
        <v>6</v>
      </c>
      <c r="BM3954" s="2">
        <v>6</v>
      </c>
      <c r="BN3954" s="2">
        <v>7</v>
      </c>
      <c r="BO3954" s="2">
        <v>9</v>
      </c>
      <c r="BP3954" s="2">
        <v>0</v>
      </c>
      <c r="BQ3954" s="2">
        <v>0</v>
      </c>
      <c r="BR3954" s="2">
        <v>0</v>
      </c>
      <c r="BS3954" s="2">
        <v>0</v>
      </c>
      <c r="BT3954" s="2">
        <v>0</v>
      </c>
      <c r="BU3954" s="2">
        <v>0</v>
      </c>
      <c r="BV3954" s="2">
        <v>0</v>
      </c>
      <c r="BW3954" s="2">
        <v>0</v>
      </c>
      <c r="BX3954" s="2">
        <v>0</v>
      </c>
      <c r="BY3954" s="2">
        <v>0</v>
      </c>
      <c r="BZ3954" s="2">
        <v>0</v>
      </c>
      <c r="CA3954" s="2">
        <v>0</v>
      </c>
      <c r="CB3954" s="2">
        <v>0</v>
      </c>
      <c r="CC3954" s="2">
        <v>0</v>
      </c>
      <c r="CD3954" s="2">
        <v>0</v>
      </c>
      <c r="CE3954" s="2">
        <v>0</v>
      </c>
      <c r="CF3954" s="2">
        <v>0</v>
      </c>
      <c r="CG3954" s="2">
        <v>0</v>
      </c>
      <c r="CH3954" s="2">
        <v>0</v>
      </c>
      <c r="CI3954" s="2">
        <v>0</v>
      </c>
      <c r="CJ3954" s="2">
        <v>0</v>
      </c>
      <c r="CK3954" s="2">
        <v>8</v>
      </c>
      <c r="CL3954" s="2">
        <v>5</v>
      </c>
    </row>
    <row r="3955" spans="1:90" x14ac:dyDescent="0.25">
      <c r="A3955" t="s">
        <v>115</v>
      </c>
      <c r="B3955">
        <v>21102</v>
      </c>
      <c r="C3955" t="s">
        <v>531</v>
      </c>
      <c r="D3955">
        <v>1</v>
      </c>
      <c r="E3955">
        <v>8</v>
      </c>
      <c r="F3955">
        <v>35130</v>
      </c>
      <c r="G3955">
        <v>35035130</v>
      </c>
      <c r="H3955" t="s">
        <v>12294</v>
      </c>
      <c r="I3955">
        <v>574</v>
      </c>
      <c r="J3955" t="s">
        <v>531</v>
      </c>
      <c r="K3955" t="s">
        <v>91</v>
      </c>
      <c r="L3955">
        <v>1</v>
      </c>
      <c r="M3955" t="s">
        <v>531</v>
      </c>
      <c r="N3955">
        <v>11900000</v>
      </c>
      <c r="O3955" t="s">
        <v>92</v>
      </c>
      <c r="P3955" t="s">
        <v>11725</v>
      </c>
      <c r="Q3955">
        <v>257</v>
      </c>
      <c r="R3955">
        <v>13</v>
      </c>
      <c r="S3955">
        <v>38211617</v>
      </c>
      <c r="T3955">
        <v>38211655</v>
      </c>
      <c r="U3955" t="s">
        <v>12295</v>
      </c>
      <c r="V3955">
        <v>1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154</v>
      </c>
      <c r="AI3955" s="2">
        <v>142</v>
      </c>
      <c r="AJ3955" s="2">
        <v>150</v>
      </c>
      <c r="AK3955" s="2">
        <v>0</v>
      </c>
      <c r="AL3955" s="2">
        <v>0</v>
      </c>
      <c r="AM3955" s="2">
        <v>0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0</v>
      </c>
      <c r="AU3955" s="2">
        <v>0</v>
      </c>
      <c r="AV3955" s="2">
        <v>0</v>
      </c>
      <c r="AW3955" s="2">
        <v>0</v>
      </c>
      <c r="AX3955" s="2">
        <v>0</v>
      </c>
      <c r="AY3955" s="2">
        <v>0</v>
      </c>
      <c r="AZ3955" s="2">
        <v>0</v>
      </c>
      <c r="BA3955" s="2">
        <v>0</v>
      </c>
      <c r="BB3955" s="2">
        <v>0</v>
      </c>
      <c r="BC3955" s="2">
        <v>0</v>
      </c>
      <c r="BD3955" s="2">
        <v>14</v>
      </c>
      <c r="BE3955" s="2">
        <v>0</v>
      </c>
      <c r="BF3955" s="2">
        <v>0</v>
      </c>
      <c r="BG3955" s="2">
        <v>0</v>
      </c>
      <c r="BH3955" s="2">
        <v>0</v>
      </c>
      <c r="BI3955" s="2">
        <v>0</v>
      </c>
      <c r="BJ3955" s="2">
        <v>0</v>
      </c>
      <c r="BK3955" s="2">
        <v>0</v>
      </c>
      <c r="BL3955" s="2">
        <v>0</v>
      </c>
      <c r="BM3955" s="2">
        <v>0</v>
      </c>
      <c r="BN3955" s="2">
        <v>0</v>
      </c>
      <c r="BO3955" s="2">
        <v>0</v>
      </c>
      <c r="BP3955" s="2">
        <v>7</v>
      </c>
      <c r="BQ3955" s="2">
        <v>6</v>
      </c>
      <c r="BR3955" s="2">
        <v>7</v>
      </c>
      <c r="BS3955" s="2">
        <v>0</v>
      </c>
      <c r="BT3955" s="2">
        <v>0</v>
      </c>
      <c r="BU3955" s="2">
        <v>0</v>
      </c>
      <c r="BV3955" s="2">
        <v>0</v>
      </c>
      <c r="BW3955" s="2">
        <v>0</v>
      </c>
      <c r="BX3955" s="2">
        <v>0</v>
      </c>
      <c r="BY3955" s="2">
        <v>0</v>
      </c>
      <c r="BZ3955" s="2">
        <v>0</v>
      </c>
      <c r="CA3955" s="2">
        <v>0</v>
      </c>
      <c r="CB3955" s="2">
        <v>0</v>
      </c>
      <c r="CC3955" s="2">
        <v>0</v>
      </c>
      <c r="CD3955" s="2">
        <v>0</v>
      </c>
      <c r="CE3955" s="2">
        <v>0</v>
      </c>
      <c r="CF3955" s="2">
        <v>0</v>
      </c>
      <c r="CG3955" s="2">
        <v>0</v>
      </c>
      <c r="CH3955" s="2">
        <v>0</v>
      </c>
      <c r="CI3955" s="2">
        <v>0</v>
      </c>
      <c r="CJ3955" s="2">
        <v>0</v>
      </c>
      <c r="CK3955" s="2">
        <v>0</v>
      </c>
      <c r="CL3955" s="2">
        <v>4</v>
      </c>
    </row>
    <row r="3956" spans="1:90" x14ac:dyDescent="0.25">
      <c r="A3956" t="s">
        <v>115</v>
      </c>
      <c r="B3956">
        <v>21102</v>
      </c>
      <c r="C3956" t="s">
        <v>531</v>
      </c>
      <c r="D3956">
        <v>1</v>
      </c>
      <c r="E3956">
        <v>8</v>
      </c>
      <c r="F3956">
        <v>34997</v>
      </c>
      <c r="G3956">
        <v>35034997</v>
      </c>
      <c r="H3956" t="s">
        <v>3284</v>
      </c>
      <c r="I3956">
        <v>740</v>
      </c>
      <c r="J3956" t="s">
        <v>1285</v>
      </c>
      <c r="K3956" t="s">
        <v>3285</v>
      </c>
      <c r="L3956">
        <v>1</v>
      </c>
      <c r="M3956" t="s">
        <v>1285</v>
      </c>
      <c r="N3956">
        <v>11950000</v>
      </c>
      <c r="P3956" t="s">
        <v>3286</v>
      </c>
      <c r="Q3956">
        <v>1470</v>
      </c>
      <c r="R3956">
        <v>13</v>
      </c>
      <c r="S3956">
        <v>38541384</v>
      </c>
      <c r="T3956">
        <v>38541990</v>
      </c>
      <c r="U3956" t="s">
        <v>3287</v>
      </c>
      <c r="V3956">
        <v>1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130</v>
      </c>
      <c r="AE3956" s="2">
        <v>82</v>
      </c>
      <c r="AF3956" s="2">
        <v>128</v>
      </c>
      <c r="AG3956" s="2">
        <v>155</v>
      </c>
      <c r="AH3956" s="2">
        <v>98</v>
      </c>
      <c r="AI3956" s="2">
        <v>82</v>
      </c>
      <c r="AJ3956" s="2">
        <v>86</v>
      </c>
      <c r="AK3956" s="2">
        <v>0</v>
      </c>
      <c r="AL3956" s="2">
        <v>0</v>
      </c>
      <c r="AM3956" s="2">
        <v>0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0</v>
      </c>
      <c r="AU3956" s="2">
        <v>0</v>
      </c>
      <c r="AV3956" s="2">
        <v>0</v>
      </c>
      <c r="AW3956" s="2">
        <v>0</v>
      </c>
      <c r="AX3956" s="2">
        <v>0</v>
      </c>
      <c r="AY3956" s="2">
        <v>0</v>
      </c>
      <c r="AZ3956" s="2">
        <v>0</v>
      </c>
      <c r="BA3956" s="2">
        <v>0</v>
      </c>
      <c r="BB3956" s="2">
        <v>0</v>
      </c>
      <c r="BC3956" s="2">
        <v>0</v>
      </c>
      <c r="BD3956" s="2">
        <v>2</v>
      </c>
      <c r="BE3956" s="2">
        <v>0</v>
      </c>
      <c r="BF3956" s="2">
        <v>0</v>
      </c>
      <c r="BG3956" s="2">
        <v>0</v>
      </c>
      <c r="BH3956" s="2">
        <v>0</v>
      </c>
      <c r="BI3956" s="2">
        <v>0</v>
      </c>
      <c r="BJ3956" s="2">
        <v>0</v>
      </c>
      <c r="BK3956" s="2">
        <v>0</v>
      </c>
      <c r="BL3956" s="2">
        <v>7</v>
      </c>
      <c r="BM3956" s="2">
        <v>6</v>
      </c>
      <c r="BN3956" s="2">
        <v>7</v>
      </c>
      <c r="BO3956" s="2">
        <v>8</v>
      </c>
      <c r="BP3956" s="2">
        <v>3</v>
      </c>
      <c r="BQ3956" s="2">
        <v>4</v>
      </c>
      <c r="BR3956" s="2">
        <v>3</v>
      </c>
      <c r="BS3956" s="2">
        <v>0</v>
      </c>
      <c r="BT3956" s="2">
        <v>0</v>
      </c>
      <c r="BU3956" s="2">
        <v>0</v>
      </c>
      <c r="BV3956" s="2">
        <v>0</v>
      </c>
      <c r="BW3956" s="2">
        <v>0</v>
      </c>
      <c r="BX3956" s="2">
        <v>0</v>
      </c>
      <c r="BY3956" s="2">
        <v>0</v>
      </c>
      <c r="BZ3956" s="2">
        <v>0</v>
      </c>
      <c r="CA3956" s="2">
        <v>0</v>
      </c>
      <c r="CB3956" s="2">
        <v>0</v>
      </c>
      <c r="CC3956" s="2">
        <v>0</v>
      </c>
      <c r="CD3956" s="2">
        <v>0</v>
      </c>
      <c r="CE3956" s="2">
        <v>0</v>
      </c>
      <c r="CF3956" s="2">
        <v>0</v>
      </c>
      <c r="CG3956" s="2">
        <v>0</v>
      </c>
      <c r="CH3956" s="2">
        <v>0</v>
      </c>
      <c r="CI3956" s="2">
        <v>0</v>
      </c>
      <c r="CJ3956" s="2">
        <v>0</v>
      </c>
      <c r="CK3956" s="2">
        <v>0</v>
      </c>
      <c r="CL3956" s="2">
        <v>1</v>
      </c>
    </row>
    <row r="3957" spans="1:90" x14ac:dyDescent="0.25">
      <c r="A3957" t="s">
        <v>115</v>
      </c>
      <c r="B3957">
        <v>21102</v>
      </c>
      <c r="C3957" t="s">
        <v>531</v>
      </c>
      <c r="D3957">
        <v>1</v>
      </c>
      <c r="E3957">
        <v>8</v>
      </c>
      <c r="F3957">
        <v>910429</v>
      </c>
      <c r="G3957">
        <v>35910429</v>
      </c>
      <c r="H3957" t="s">
        <v>12156</v>
      </c>
      <c r="I3957">
        <v>574</v>
      </c>
      <c r="J3957" t="s">
        <v>531</v>
      </c>
      <c r="K3957" t="s">
        <v>2651</v>
      </c>
      <c r="L3957">
        <v>1</v>
      </c>
      <c r="M3957" t="s">
        <v>531</v>
      </c>
      <c r="N3957">
        <v>11900000</v>
      </c>
      <c r="O3957" t="s">
        <v>92</v>
      </c>
      <c r="P3957" t="s">
        <v>12157</v>
      </c>
      <c r="Q3957" t="s">
        <v>127</v>
      </c>
      <c r="R3957">
        <v>13</v>
      </c>
      <c r="S3957">
        <v>38220292</v>
      </c>
      <c r="U3957" t="s">
        <v>12158</v>
      </c>
      <c r="V3957">
        <v>2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30</v>
      </c>
      <c r="AE3957" s="2">
        <v>16</v>
      </c>
      <c r="AF3957" s="2">
        <v>15</v>
      </c>
      <c r="AG3957" s="2">
        <v>14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0</v>
      </c>
      <c r="AN3957" s="2">
        <v>0</v>
      </c>
      <c r="AO3957" s="2">
        <v>0</v>
      </c>
      <c r="AP3957" s="2">
        <v>0</v>
      </c>
      <c r="AQ3957" s="2">
        <v>0</v>
      </c>
      <c r="AR3957" s="2">
        <v>13</v>
      </c>
      <c r="AS3957" s="2">
        <v>0</v>
      </c>
      <c r="AT3957" s="2">
        <v>0</v>
      </c>
      <c r="AU3957" s="2">
        <v>0</v>
      </c>
      <c r="AV3957" s="2">
        <v>0</v>
      </c>
      <c r="AW3957" s="2">
        <v>0</v>
      </c>
      <c r="AX3957" s="2">
        <v>0</v>
      </c>
      <c r="AY3957" s="2">
        <v>0</v>
      </c>
      <c r="AZ3957" s="2">
        <v>0</v>
      </c>
      <c r="BA3957" s="2">
        <v>0</v>
      </c>
      <c r="BB3957" s="2">
        <v>0</v>
      </c>
      <c r="BC3957" s="2">
        <v>40</v>
      </c>
      <c r="BD3957" s="2">
        <v>0</v>
      </c>
      <c r="BE3957" s="2">
        <v>0</v>
      </c>
      <c r="BF3957" s="2">
        <v>0</v>
      </c>
      <c r="BG3957" s="2">
        <v>0</v>
      </c>
      <c r="BH3957" s="2">
        <v>0</v>
      </c>
      <c r="BI3957" s="2">
        <v>0</v>
      </c>
      <c r="BJ3957" s="2">
        <v>0</v>
      </c>
      <c r="BK3957" s="2">
        <v>0</v>
      </c>
      <c r="BL3957" s="2">
        <v>1</v>
      </c>
      <c r="BM3957" s="2">
        <v>1</v>
      </c>
      <c r="BN3957" s="2">
        <v>2</v>
      </c>
      <c r="BO3957" s="2">
        <v>1</v>
      </c>
      <c r="BP3957" s="2">
        <v>0</v>
      </c>
      <c r="BQ3957" s="2">
        <v>0</v>
      </c>
      <c r="BR3957" s="2">
        <v>0</v>
      </c>
      <c r="BS3957" s="2">
        <v>0</v>
      </c>
      <c r="BT3957" s="2">
        <v>0</v>
      </c>
      <c r="BU3957" s="2">
        <v>0</v>
      </c>
      <c r="BV3957" s="2">
        <v>0</v>
      </c>
      <c r="BW3957" s="2">
        <v>0</v>
      </c>
      <c r="BX3957" s="2">
        <v>0</v>
      </c>
      <c r="BY3957" s="2">
        <v>0</v>
      </c>
      <c r="BZ3957" s="2">
        <v>1</v>
      </c>
      <c r="CA3957" s="2">
        <v>0</v>
      </c>
      <c r="CB3957" s="2">
        <v>0</v>
      </c>
      <c r="CC3957" s="2">
        <v>0</v>
      </c>
      <c r="CD3957" s="2">
        <v>0</v>
      </c>
      <c r="CE3957" s="2">
        <v>0</v>
      </c>
      <c r="CF3957" s="2">
        <v>0</v>
      </c>
      <c r="CG3957" s="2">
        <v>0</v>
      </c>
      <c r="CH3957" s="2">
        <v>0</v>
      </c>
      <c r="CI3957" s="2">
        <v>0</v>
      </c>
      <c r="CJ3957" s="2">
        <v>0</v>
      </c>
      <c r="CK3957" s="2">
        <v>2</v>
      </c>
      <c r="CL3957" s="2">
        <v>0</v>
      </c>
    </row>
    <row r="3958" spans="1:90" x14ac:dyDescent="0.25">
      <c r="A3958" t="s">
        <v>115</v>
      </c>
      <c r="B3958">
        <v>21102</v>
      </c>
      <c r="C3958" t="s">
        <v>531</v>
      </c>
      <c r="D3958">
        <v>1</v>
      </c>
      <c r="E3958">
        <v>8</v>
      </c>
      <c r="F3958">
        <v>901660</v>
      </c>
      <c r="G3958">
        <v>35901660</v>
      </c>
      <c r="H3958" t="s">
        <v>15010</v>
      </c>
      <c r="I3958">
        <v>574</v>
      </c>
      <c r="J3958" t="s">
        <v>531</v>
      </c>
      <c r="K3958" t="s">
        <v>3683</v>
      </c>
      <c r="L3958">
        <v>1</v>
      </c>
      <c r="M3958" t="s">
        <v>531</v>
      </c>
      <c r="N3958">
        <v>11900000</v>
      </c>
      <c r="O3958" t="s">
        <v>92</v>
      </c>
      <c r="P3958" t="s">
        <v>15011</v>
      </c>
      <c r="Q3958" t="s">
        <v>127</v>
      </c>
      <c r="R3958">
        <v>13</v>
      </c>
      <c r="S3958">
        <v>38291136</v>
      </c>
      <c r="U3958" t="s">
        <v>15012</v>
      </c>
      <c r="V3958">
        <v>2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28</v>
      </c>
      <c r="AE3958" s="2">
        <v>21</v>
      </c>
      <c r="AF3958" s="2">
        <v>27</v>
      </c>
      <c r="AG3958" s="2">
        <v>27</v>
      </c>
      <c r="AH3958" s="2">
        <v>22</v>
      </c>
      <c r="AI3958" s="2">
        <v>31</v>
      </c>
      <c r="AJ3958" s="2">
        <v>39</v>
      </c>
      <c r="AK3958" s="2">
        <v>0</v>
      </c>
      <c r="AL3958" s="2">
        <v>0</v>
      </c>
      <c r="AM3958" s="2">
        <v>0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0</v>
      </c>
      <c r="AU3958" s="2">
        <v>0</v>
      </c>
      <c r="AV3958" s="2">
        <v>0</v>
      </c>
      <c r="AW3958" s="2">
        <v>0</v>
      </c>
      <c r="AX3958" s="2">
        <v>0</v>
      </c>
      <c r="AY3958" s="2">
        <v>0</v>
      </c>
      <c r="AZ3958" s="2">
        <v>0</v>
      </c>
      <c r="BA3958" s="2">
        <v>0</v>
      </c>
      <c r="BB3958" s="2">
        <v>0</v>
      </c>
      <c r="BC3958" s="2">
        <v>170</v>
      </c>
      <c r="BD3958" s="2">
        <v>6</v>
      </c>
      <c r="BE3958" s="2">
        <v>0</v>
      </c>
      <c r="BF3958" s="2">
        <v>0</v>
      </c>
      <c r="BG3958" s="2">
        <v>0</v>
      </c>
      <c r="BH3958" s="2">
        <v>0</v>
      </c>
      <c r="BI3958" s="2">
        <v>0</v>
      </c>
      <c r="BJ3958" s="2">
        <v>0</v>
      </c>
      <c r="BK3958" s="2">
        <v>0</v>
      </c>
      <c r="BL3958" s="2">
        <v>1</v>
      </c>
      <c r="BM3958" s="2">
        <v>1</v>
      </c>
      <c r="BN3958" s="2">
        <v>1</v>
      </c>
      <c r="BO3958" s="2">
        <v>2</v>
      </c>
      <c r="BP3958" s="2">
        <v>1</v>
      </c>
      <c r="BQ3958" s="2">
        <v>2</v>
      </c>
      <c r="BR3958" s="2">
        <v>4</v>
      </c>
      <c r="BS3958" s="2">
        <v>0</v>
      </c>
      <c r="BT3958" s="2">
        <v>0</v>
      </c>
      <c r="BU3958" s="2">
        <v>0</v>
      </c>
      <c r="BV3958" s="2">
        <v>0</v>
      </c>
      <c r="BW3958" s="2">
        <v>0</v>
      </c>
      <c r="BX3958" s="2">
        <v>0</v>
      </c>
      <c r="BY3958" s="2">
        <v>0</v>
      </c>
      <c r="BZ3958" s="2">
        <v>0</v>
      </c>
      <c r="CA3958" s="2">
        <v>0</v>
      </c>
      <c r="CB3958" s="2">
        <v>0</v>
      </c>
      <c r="CC3958" s="2">
        <v>0</v>
      </c>
      <c r="CD3958" s="2">
        <v>0</v>
      </c>
      <c r="CE3958" s="2">
        <v>0</v>
      </c>
      <c r="CF3958" s="2">
        <v>0</v>
      </c>
      <c r="CG3958" s="2">
        <v>0</v>
      </c>
      <c r="CH3958" s="2">
        <v>0</v>
      </c>
      <c r="CI3958" s="2">
        <v>0</v>
      </c>
      <c r="CJ3958" s="2">
        <v>0</v>
      </c>
      <c r="CK3958" s="2">
        <v>8</v>
      </c>
      <c r="CL3958" s="2">
        <v>3</v>
      </c>
    </row>
    <row r="3959" spans="1:90" x14ac:dyDescent="0.25">
      <c r="A3959" t="s">
        <v>115</v>
      </c>
      <c r="B3959">
        <v>21102</v>
      </c>
      <c r="C3959" t="s">
        <v>531</v>
      </c>
      <c r="D3959">
        <v>1</v>
      </c>
      <c r="E3959">
        <v>8</v>
      </c>
      <c r="F3959">
        <v>35178</v>
      </c>
      <c r="G3959">
        <v>35035178</v>
      </c>
      <c r="H3959" t="s">
        <v>8958</v>
      </c>
      <c r="I3959">
        <v>296</v>
      </c>
      <c r="J3959" t="s">
        <v>344</v>
      </c>
      <c r="K3959" t="s">
        <v>91</v>
      </c>
      <c r="L3959">
        <v>1</v>
      </c>
      <c r="M3959" t="s">
        <v>344</v>
      </c>
      <c r="N3959">
        <v>11960000</v>
      </c>
      <c r="O3959" t="s">
        <v>92</v>
      </c>
      <c r="P3959" t="s">
        <v>8959</v>
      </c>
      <c r="Q3959">
        <v>145</v>
      </c>
      <c r="R3959">
        <v>13</v>
      </c>
      <c r="S3959">
        <v>38711196</v>
      </c>
      <c r="T3959">
        <v>38711841</v>
      </c>
      <c r="U3959" t="s">
        <v>8960</v>
      </c>
      <c r="V3959">
        <v>1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171</v>
      </c>
      <c r="AI3959" s="2">
        <v>160</v>
      </c>
      <c r="AJ3959" s="2">
        <v>149</v>
      </c>
      <c r="AK3959" s="2">
        <v>0</v>
      </c>
      <c r="AL3959" s="2">
        <v>0</v>
      </c>
      <c r="AM3959" s="2">
        <v>0</v>
      </c>
      <c r="AN3959" s="2">
        <v>0</v>
      </c>
      <c r="AO3959" s="2">
        <v>0</v>
      </c>
      <c r="AP3959" s="2">
        <v>0</v>
      </c>
      <c r="AQ3959" s="2">
        <v>0</v>
      </c>
      <c r="AR3959" s="2">
        <v>26</v>
      </c>
      <c r="AS3959" s="2">
        <v>0</v>
      </c>
      <c r="AT3959" s="2">
        <v>0</v>
      </c>
      <c r="AU3959" s="2">
        <v>77</v>
      </c>
      <c r="AV3959" s="2">
        <v>0</v>
      </c>
      <c r="AW3959" s="2">
        <v>0</v>
      </c>
      <c r="AX3959" s="2">
        <v>0</v>
      </c>
      <c r="AY3959" s="2">
        <v>0</v>
      </c>
      <c r="AZ3959" s="2">
        <v>0</v>
      </c>
      <c r="BA3959" s="2">
        <v>0</v>
      </c>
      <c r="BB3959" s="2">
        <v>0</v>
      </c>
      <c r="BC3959" s="2">
        <v>46</v>
      </c>
      <c r="BD3959" s="2">
        <v>0</v>
      </c>
      <c r="BE3959" s="2">
        <v>0</v>
      </c>
      <c r="BF3959" s="2">
        <v>0</v>
      </c>
      <c r="BG3959" s="2">
        <v>0</v>
      </c>
      <c r="BH3959" s="2">
        <v>0</v>
      </c>
      <c r="BI3959" s="2">
        <v>0</v>
      </c>
      <c r="BJ3959" s="2">
        <v>0</v>
      </c>
      <c r="BK3959" s="2">
        <v>0</v>
      </c>
      <c r="BL3959" s="2">
        <v>0</v>
      </c>
      <c r="BM3959" s="2">
        <v>0</v>
      </c>
      <c r="BN3959" s="2">
        <v>0</v>
      </c>
      <c r="BO3959" s="2">
        <v>0</v>
      </c>
      <c r="BP3959" s="2">
        <v>7</v>
      </c>
      <c r="BQ3959" s="2">
        <v>5</v>
      </c>
      <c r="BR3959" s="2">
        <v>5</v>
      </c>
      <c r="BS3959" s="2">
        <v>0</v>
      </c>
      <c r="BT3959" s="2">
        <v>0</v>
      </c>
      <c r="BU3959" s="2">
        <v>0</v>
      </c>
      <c r="BV3959" s="2">
        <v>0</v>
      </c>
      <c r="BW3959" s="2">
        <v>0</v>
      </c>
      <c r="BX3959" s="2">
        <v>0</v>
      </c>
      <c r="BY3959" s="2">
        <v>0</v>
      </c>
      <c r="BZ3959" s="2">
        <v>1</v>
      </c>
      <c r="CA3959" s="2">
        <v>0</v>
      </c>
      <c r="CB3959" s="2">
        <v>0</v>
      </c>
      <c r="CC3959" s="2">
        <v>2</v>
      </c>
      <c r="CD3959" s="2">
        <v>0</v>
      </c>
      <c r="CE3959" s="2">
        <v>0</v>
      </c>
      <c r="CF3959" s="2">
        <v>0</v>
      </c>
      <c r="CG3959" s="2">
        <v>0</v>
      </c>
      <c r="CH3959" s="2">
        <v>0</v>
      </c>
      <c r="CI3959" s="2">
        <v>0</v>
      </c>
      <c r="CJ3959" s="2">
        <v>0</v>
      </c>
      <c r="CK3959" s="2">
        <v>2</v>
      </c>
      <c r="CL3959" s="2">
        <v>0</v>
      </c>
    </row>
    <row r="3960" spans="1:90" x14ac:dyDescent="0.25">
      <c r="A3960" t="s">
        <v>115</v>
      </c>
      <c r="B3960">
        <v>21102</v>
      </c>
      <c r="C3960" t="s">
        <v>531</v>
      </c>
      <c r="D3960">
        <v>1</v>
      </c>
      <c r="E3960">
        <v>8</v>
      </c>
      <c r="F3960">
        <v>35099</v>
      </c>
      <c r="G3960">
        <v>35035099</v>
      </c>
      <c r="H3960" t="s">
        <v>5970</v>
      </c>
      <c r="I3960">
        <v>574</v>
      </c>
      <c r="J3960" t="s">
        <v>531</v>
      </c>
      <c r="K3960" t="s">
        <v>4600</v>
      </c>
      <c r="L3960">
        <v>1</v>
      </c>
      <c r="M3960" t="s">
        <v>531</v>
      </c>
      <c r="N3960">
        <v>11900000</v>
      </c>
      <c r="O3960" t="s">
        <v>92</v>
      </c>
      <c r="P3960" t="s">
        <v>5971</v>
      </c>
      <c r="Q3960">
        <v>395</v>
      </c>
      <c r="R3960">
        <v>13</v>
      </c>
      <c r="S3960">
        <v>38296182</v>
      </c>
      <c r="T3960">
        <v>38296233</v>
      </c>
      <c r="U3960" t="s">
        <v>5972</v>
      </c>
      <c r="V3960">
        <v>2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38</v>
      </c>
      <c r="AE3960" s="2">
        <v>34</v>
      </c>
      <c r="AF3960" s="2">
        <v>50</v>
      </c>
      <c r="AG3960" s="2">
        <v>42</v>
      </c>
      <c r="AH3960" s="2">
        <v>44</v>
      </c>
      <c r="AI3960" s="2">
        <v>50</v>
      </c>
      <c r="AJ3960" s="2">
        <v>42</v>
      </c>
      <c r="AK3960" s="2">
        <v>0</v>
      </c>
      <c r="AL3960" s="2">
        <v>0</v>
      </c>
      <c r="AM3960" s="2">
        <v>0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0</v>
      </c>
      <c r="AU3960" s="2">
        <v>0</v>
      </c>
      <c r="AV3960" s="2">
        <v>0</v>
      </c>
      <c r="AW3960" s="2">
        <v>0</v>
      </c>
      <c r="AX3960" s="2">
        <v>0</v>
      </c>
      <c r="AY3960" s="2">
        <v>0</v>
      </c>
      <c r="AZ3960" s="2">
        <v>0</v>
      </c>
      <c r="BA3960" s="2">
        <v>0</v>
      </c>
      <c r="BB3960" s="2">
        <v>0</v>
      </c>
      <c r="BC3960" s="2">
        <v>42</v>
      </c>
      <c r="BD3960" s="2">
        <v>6</v>
      </c>
      <c r="BE3960" s="2">
        <v>0</v>
      </c>
      <c r="BF3960" s="2">
        <v>0</v>
      </c>
      <c r="BG3960" s="2">
        <v>0</v>
      </c>
      <c r="BH3960" s="2">
        <v>0</v>
      </c>
      <c r="BI3960" s="2">
        <v>0</v>
      </c>
      <c r="BJ3960" s="2">
        <v>0</v>
      </c>
      <c r="BK3960" s="2">
        <v>0</v>
      </c>
      <c r="BL3960" s="2">
        <v>3</v>
      </c>
      <c r="BM3960" s="2">
        <v>2</v>
      </c>
      <c r="BN3960" s="2">
        <v>3</v>
      </c>
      <c r="BO3960" s="2">
        <v>2</v>
      </c>
      <c r="BP3960" s="2">
        <v>4</v>
      </c>
      <c r="BQ3960" s="2">
        <v>4</v>
      </c>
      <c r="BR3960" s="2">
        <v>2</v>
      </c>
      <c r="BS3960" s="2">
        <v>0</v>
      </c>
      <c r="BT3960" s="2">
        <v>0</v>
      </c>
      <c r="BU3960" s="2">
        <v>0</v>
      </c>
      <c r="BV3960" s="2">
        <v>0</v>
      </c>
      <c r="BW3960" s="2">
        <v>0</v>
      </c>
      <c r="BX3960" s="2">
        <v>0</v>
      </c>
      <c r="BY3960" s="2">
        <v>0</v>
      </c>
      <c r="BZ3960" s="2">
        <v>0</v>
      </c>
      <c r="CA3960" s="2">
        <v>0</v>
      </c>
      <c r="CB3960" s="2">
        <v>0</v>
      </c>
      <c r="CC3960" s="2">
        <v>0</v>
      </c>
      <c r="CD3960" s="2">
        <v>0</v>
      </c>
      <c r="CE3960" s="2">
        <v>0</v>
      </c>
      <c r="CF3960" s="2">
        <v>0</v>
      </c>
      <c r="CG3960" s="2">
        <v>0</v>
      </c>
      <c r="CH3960" s="2">
        <v>0</v>
      </c>
      <c r="CI3960" s="2">
        <v>0</v>
      </c>
      <c r="CJ3960" s="2">
        <v>0</v>
      </c>
      <c r="CK3960" s="2">
        <v>2</v>
      </c>
      <c r="CL3960" s="2">
        <v>2</v>
      </c>
    </row>
    <row r="3961" spans="1:90" x14ac:dyDescent="0.25">
      <c r="A3961" t="s">
        <v>115</v>
      </c>
      <c r="B3961">
        <v>21102</v>
      </c>
      <c r="C3961" t="s">
        <v>531</v>
      </c>
      <c r="D3961">
        <v>1</v>
      </c>
      <c r="E3961">
        <v>8</v>
      </c>
      <c r="F3961">
        <v>43291</v>
      </c>
      <c r="G3961">
        <v>35043291</v>
      </c>
      <c r="H3961" t="s">
        <v>560</v>
      </c>
      <c r="I3961">
        <v>574</v>
      </c>
      <c r="J3961" t="s">
        <v>531</v>
      </c>
      <c r="K3961" t="s">
        <v>561</v>
      </c>
      <c r="L3961">
        <v>1</v>
      </c>
      <c r="M3961" t="s">
        <v>531</v>
      </c>
      <c r="N3961">
        <v>11900000</v>
      </c>
      <c r="O3961" t="s">
        <v>92</v>
      </c>
      <c r="P3961" t="s">
        <v>562</v>
      </c>
      <c r="Q3961" t="s">
        <v>127</v>
      </c>
      <c r="R3961">
        <v>13</v>
      </c>
      <c r="S3961">
        <v>38217781</v>
      </c>
      <c r="T3961">
        <v>38217784</v>
      </c>
      <c r="U3961" t="s">
        <v>563</v>
      </c>
      <c r="V3961">
        <v>1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91</v>
      </c>
      <c r="AE3961" s="2">
        <v>76</v>
      </c>
      <c r="AF3961" s="2">
        <v>56</v>
      </c>
      <c r="AG3961" s="2">
        <v>84</v>
      </c>
      <c r="AH3961" s="2">
        <v>85</v>
      </c>
      <c r="AI3961" s="2">
        <v>77</v>
      </c>
      <c r="AJ3961" s="2">
        <v>74</v>
      </c>
      <c r="AK3961" s="2">
        <v>0</v>
      </c>
      <c r="AL3961" s="2">
        <v>0</v>
      </c>
      <c r="AM3961" s="2">
        <v>0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0</v>
      </c>
      <c r="AU3961" s="2">
        <v>0</v>
      </c>
      <c r="AV3961" s="2">
        <v>0</v>
      </c>
      <c r="AW3961" s="2">
        <v>0</v>
      </c>
      <c r="AX3961" s="2">
        <v>0</v>
      </c>
      <c r="AY3961" s="2">
        <v>0</v>
      </c>
      <c r="AZ3961" s="2">
        <v>0</v>
      </c>
      <c r="BA3961" s="2">
        <v>0</v>
      </c>
      <c r="BB3961" s="2">
        <v>0</v>
      </c>
      <c r="BC3961" s="2">
        <v>39</v>
      </c>
      <c r="BD3961" s="2">
        <v>0</v>
      </c>
      <c r="BE3961" s="2">
        <v>0</v>
      </c>
      <c r="BF3961" s="2">
        <v>0</v>
      </c>
      <c r="BG3961" s="2">
        <v>0</v>
      </c>
      <c r="BH3961" s="2">
        <v>0</v>
      </c>
      <c r="BI3961" s="2">
        <v>0</v>
      </c>
      <c r="BJ3961" s="2">
        <v>0</v>
      </c>
      <c r="BK3961" s="2">
        <v>0</v>
      </c>
      <c r="BL3961" s="2">
        <v>4</v>
      </c>
      <c r="BM3961" s="2">
        <v>3</v>
      </c>
      <c r="BN3961" s="2">
        <v>3</v>
      </c>
      <c r="BO3961" s="2">
        <v>3</v>
      </c>
      <c r="BP3961" s="2">
        <v>3</v>
      </c>
      <c r="BQ3961" s="2">
        <v>3</v>
      </c>
      <c r="BR3961" s="2">
        <v>2</v>
      </c>
      <c r="BS3961" s="2">
        <v>0</v>
      </c>
      <c r="BT3961" s="2">
        <v>0</v>
      </c>
      <c r="BU3961" s="2">
        <v>0</v>
      </c>
      <c r="BV3961" s="2">
        <v>0</v>
      </c>
      <c r="BW3961" s="2">
        <v>0</v>
      </c>
      <c r="BX3961" s="2">
        <v>0</v>
      </c>
      <c r="BY3961" s="2">
        <v>0</v>
      </c>
      <c r="BZ3961" s="2">
        <v>0</v>
      </c>
      <c r="CA3961" s="2">
        <v>0</v>
      </c>
      <c r="CB3961" s="2">
        <v>0</v>
      </c>
      <c r="CC3961" s="2">
        <v>0</v>
      </c>
      <c r="CD3961" s="2">
        <v>0</v>
      </c>
      <c r="CE3961" s="2">
        <v>0</v>
      </c>
      <c r="CF3961" s="2">
        <v>0</v>
      </c>
      <c r="CG3961" s="2">
        <v>0</v>
      </c>
      <c r="CH3961" s="2">
        <v>0</v>
      </c>
      <c r="CI3961" s="2">
        <v>0</v>
      </c>
      <c r="CJ3961" s="2">
        <v>0</v>
      </c>
      <c r="CK3961" s="2">
        <v>2</v>
      </c>
      <c r="CL3961" s="2">
        <v>0</v>
      </c>
    </row>
    <row r="3962" spans="1:90" x14ac:dyDescent="0.25">
      <c r="A3962" t="s">
        <v>115</v>
      </c>
      <c r="B3962">
        <v>21102</v>
      </c>
      <c r="C3962" t="s">
        <v>531</v>
      </c>
      <c r="D3962">
        <v>1</v>
      </c>
      <c r="E3962">
        <v>8</v>
      </c>
      <c r="F3962">
        <v>49815</v>
      </c>
      <c r="G3962">
        <v>35049815</v>
      </c>
      <c r="H3962" t="s">
        <v>8004</v>
      </c>
      <c r="I3962">
        <v>740</v>
      </c>
      <c r="J3962" t="s">
        <v>1285</v>
      </c>
      <c r="K3962" t="s">
        <v>4858</v>
      </c>
      <c r="L3962">
        <v>1</v>
      </c>
      <c r="M3962" t="s">
        <v>1285</v>
      </c>
      <c r="N3962">
        <v>11950000</v>
      </c>
      <c r="O3962" t="s">
        <v>92</v>
      </c>
      <c r="P3962" t="s">
        <v>8005</v>
      </c>
      <c r="Q3962" t="s">
        <v>127</v>
      </c>
      <c r="R3962">
        <v>13</v>
      </c>
      <c r="S3962">
        <v>38557112</v>
      </c>
      <c r="U3962" t="s">
        <v>8006</v>
      </c>
      <c r="V3962">
        <v>2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32</v>
      </c>
      <c r="AE3962" s="2">
        <v>26</v>
      </c>
      <c r="AF3962" s="2">
        <v>47</v>
      </c>
      <c r="AG3962" s="2">
        <v>50</v>
      </c>
      <c r="AH3962" s="2">
        <v>37</v>
      </c>
      <c r="AI3962" s="2">
        <v>39</v>
      </c>
      <c r="AJ3962" s="2">
        <v>37</v>
      </c>
      <c r="AK3962" s="2">
        <v>0</v>
      </c>
      <c r="AL3962" s="2">
        <v>0</v>
      </c>
      <c r="AM3962" s="2">
        <v>0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0</v>
      </c>
      <c r="AU3962" s="2">
        <v>0</v>
      </c>
      <c r="AV3962" s="2">
        <v>0</v>
      </c>
      <c r="AW3962" s="2">
        <v>0</v>
      </c>
      <c r="AX3962" s="2">
        <v>0</v>
      </c>
      <c r="AY3962" s="2">
        <v>0</v>
      </c>
      <c r="AZ3962" s="2">
        <v>0</v>
      </c>
      <c r="BA3962" s="2">
        <v>0</v>
      </c>
      <c r="BB3962" s="2">
        <v>0</v>
      </c>
      <c r="BC3962" s="2">
        <v>69</v>
      </c>
      <c r="BD3962" s="2">
        <v>0</v>
      </c>
      <c r="BE3962" s="2">
        <v>0</v>
      </c>
      <c r="BF3962" s="2">
        <v>0</v>
      </c>
      <c r="BG3962" s="2">
        <v>0</v>
      </c>
      <c r="BH3962" s="2">
        <v>0</v>
      </c>
      <c r="BI3962" s="2">
        <v>0</v>
      </c>
      <c r="BJ3962" s="2">
        <v>0</v>
      </c>
      <c r="BK3962" s="2">
        <v>0</v>
      </c>
      <c r="BL3962" s="2">
        <v>1</v>
      </c>
      <c r="BM3962" s="2">
        <v>1</v>
      </c>
      <c r="BN3962" s="2">
        <v>2</v>
      </c>
      <c r="BO3962" s="2">
        <v>3</v>
      </c>
      <c r="BP3962" s="2">
        <v>2</v>
      </c>
      <c r="BQ3962" s="2">
        <v>1</v>
      </c>
      <c r="BR3962" s="2">
        <v>2</v>
      </c>
      <c r="BS3962" s="2">
        <v>0</v>
      </c>
      <c r="BT3962" s="2">
        <v>0</v>
      </c>
      <c r="BU3962" s="2">
        <v>0</v>
      </c>
      <c r="BV3962" s="2">
        <v>0</v>
      </c>
      <c r="BW3962" s="2">
        <v>0</v>
      </c>
      <c r="BX3962" s="2">
        <v>0</v>
      </c>
      <c r="BY3962" s="2">
        <v>0</v>
      </c>
      <c r="BZ3962" s="2">
        <v>0</v>
      </c>
      <c r="CA3962" s="2">
        <v>0</v>
      </c>
      <c r="CB3962" s="2">
        <v>0</v>
      </c>
      <c r="CC3962" s="2">
        <v>0</v>
      </c>
      <c r="CD3962" s="2">
        <v>0</v>
      </c>
      <c r="CE3962" s="2">
        <v>0</v>
      </c>
      <c r="CF3962" s="2">
        <v>0</v>
      </c>
      <c r="CG3962" s="2">
        <v>0</v>
      </c>
      <c r="CH3962" s="2">
        <v>0</v>
      </c>
      <c r="CI3962" s="2">
        <v>0</v>
      </c>
      <c r="CJ3962" s="2">
        <v>0</v>
      </c>
      <c r="CK3962" s="2">
        <v>3</v>
      </c>
      <c r="CL3962" s="2">
        <v>0</v>
      </c>
    </row>
    <row r="3963" spans="1:90" x14ac:dyDescent="0.25">
      <c r="A3963" t="s">
        <v>115</v>
      </c>
      <c r="B3963">
        <v>21102</v>
      </c>
      <c r="C3963" t="s">
        <v>531</v>
      </c>
      <c r="D3963">
        <v>1</v>
      </c>
      <c r="E3963">
        <v>8</v>
      </c>
      <c r="F3963">
        <v>49827</v>
      </c>
      <c r="G3963">
        <v>35049827</v>
      </c>
      <c r="H3963" t="s">
        <v>13476</v>
      </c>
      <c r="I3963">
        <v>510</v>
      </c>
      <c r="J3963" t="s">
        <v>2531</v>
      </c>
      <c r="K3963" t="s">
        <v>2556</v>
      </c>
      <c r="L3963">
        <v>1</v>
      </c>
      <c r="M3963" t="s">
        <v>2532</v>
      </c>
      <c r="N3963">
        <v>11930000</v>
      </c>
      <c r="O3963" t="s">
        <v>102</v>
      </c>
      <c r="P3963" t="s">
        <v>13477</v>
      </c>
      <c r="Q3963" t="s">
        <v>127</v>
      </c>
      <c r="R3963">
        <v>13</v>
      </c>
      <c r="S3963">
        <v>38561649</v>
      </c>
      <c r="T3963">
        <v>38564499</v>
      </c>
      <c r="U3963" t="s">
        <v>13478</v>
      </c>
      <c r="V3963">
        <v>2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55</v>
      </c>
      <c r="AE3963" s="2">
        <v>37</v>
      </c>
      <c r="AF3963" s="2">
        <v>68</v>
      </c>
      <c r="AG3963" s="2">
        <v>67</v>
      </c>
      <c r="AH3963" s="2">
        <v>79</v>
      </c>
      <c r="AI3963" s="2">
        <v>56</v>
      </c>
      <c r="AJ3963" s="2">
        <v>40</v>
      </c>
      <c r="AK3963" s="2">
        <v>0</v>
      </c>
      <c r="AL3963" s="2">
        <v>0</v>
      </c>
      <c r="AM3963" s="2">
        <v>0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0</v>
      </c>
      <c r="AU3963" s="2">
        <v>0</v>
      </c>
      <c r="AV3963" s="2">
        <v>0</v>
      </c>
      <c r="AW3963" s="2">
        <v>0</v>
      </c>
      <c r="AX3963" s="2">
        <v>0</v>
      </c>
      <c r="AY3963" s="2">
        <v>0</v>
      </c>
      <c r="AZ3963" s="2">
        <v>0</v>
      </c>
      <c r="BA3963" s="2">
        <v>0</v>
      </c>
      <c r="BB3963" s="2">
        <v>0</v>
      </c>
      <c r="BC3963" s="2">
        <v>0</v>
      </c>
      <c r="BD3963" s="2">
        <v>0</v>
      </c>
      <c r="BE3963" s="2">
        <v>0</v>
      </c>
      <c r="BF3963" s="2">
        <v>0</v>
      </c>
      <c r="BG3963" s="2">
        <v>0</v>
      </c>
      <c r="BH3963" s="2">
        <v>0</v>
      </c>
      <c r="BI3963" s="2">
        <v>0</v>
      </c>
      <c r="BJ3963" s="2">
        <v>0</v>
      </c>
      <c r="BK3963" s="2">
        <v>0</v>
      </c>
      <c r="BL3963" s="2">
        <v>3</v>
      </c>
      <c r="BM3963" s="2">
        <v>3</v>
      </c>
      <c r="BN3963" s="2">
        <v>2</v>
      </c>
      <c r="BO3963" s="2">
        <v>5</v>
      </c>
      <c r="BP3963" s="2">
        <v>3</v>
      </c>
      <c r="BQ3963" s="2">
        <v>2</v>
      </c>
      <c r="BR3963" s="2">
        <v>2</v>
      </c>
      <c r="BS3963" s="2">
        <v>0</v>
      </c>
      <c r="BT3963" s="2">
        <v>0</v>
      </c>
      <c r="BU3963" s="2">
        <v>0</v>
      </c>
      <c r="BV3963" s="2">
        <v>0</v>
      </c>
      <c r="BW3963" s="2">
        <v>0</v>
      </c>
      <c r="BX3963" s="2">
        <v>0</v>
      </c>
      <c r="BY3963" s="2">
        <v>0</v>
      </c>
      <c r="BZ3963" s="2">
        <v>0</v>
      </c>
      <c r="CA3963" s="2">
        <v>0</v>
      </c>
      <c r="CB3963" s="2">
        <v>0</v>
      </c>
      <c r="CC3963" s="2">
        <v>0</v>
      </c>
      <c r="CD3963" s="2">
        <v>0</v>
      </c>
      <c r="CE3963" s="2">
        <v>0</v>
      </c>
      <c r="CF3963" s="2">
        <v>0</v>
      </c>
      <c r="CG3963" s="2">
        <v>0</v>
      </c>
      <c r="CH3963" s="2">
        <v>0</v>
      </c>
      <c r="CI3963" s="2">
        <v>0</v>
      </c>
      <c r="CJ3963" s="2">
        <v>0</v>
      </c>
      <c r="CK3963" s="2">
        <v>0</v>
      </c>
      <c r="CL3963" s="2">
        <v>0</v>
      </c>
    </row>
    <row r="3964" spans="1:90" x14ac:dyDescent="0.25">
      <c r="A3964" t="s">
        <v>115</v>
      </c>
      <c r="B3964">
        <v>21102</v>
      </c>
      <c r="C3964" t="s">
        <v>531</v>
      </c>
      <c r="D3964">
        <v>1</v>
      </c>
      <c r="E3964">
        <v>8</v>
      </c>
      <c r="F3964">
        <v>35117</v>
      </c>
      <c r="G3964">
        <v>35035117</v>
      </c>
      <c r="H3964" t="s">
        <v>19231</v>
      </c>
      <c r="I3964">
        <v>574</v>
      </c>
      <c r="J3964" t="s">
        <v>531</v>
      </c>
      <c r="K3964" t="s">
        <v>3088</v>
      </c>
      <c r="L3964">
        <v>1</v>
      </c>
      <c r="M3964" t="s">
        <v>531</v>
      </c>
      <c r="N3964">
        <v>11900000</v>
      </c>
      <c r="O3964" t="s">
        <v>92</v>
      </c>
      <c r="P3964" t="s">
        <v>2960</v>
      </c>
      <c r="Q3964">
        <v>301</v>
      </c>
      <c r="R3964">
        <v>13</v>
      </c>
      <c r="S3964">
        <v>38211390</v>
      </c>
      <c r="U3964" t="s">
        <v>19232</v>
      </c>
      <c r="V3964">
        <v>1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131</v>
      </c>
      <c r="AE3964" s="2">
        <v>115</v>
      </c>
      <c r="AF3964" s="2">
        <v>70</v>
      </c>
      <c r="AG3964" s="2">
        <v>91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0</v>
      </c>
      <c r="AU3964" s="2">
        <v>0</v>
      </c>
      <c r="AV3964" s="2">
        <v>0</v>
      </c>
      <c r="AW3964" s="2">
        <v>0</v>
      </c>
      <c r="AX3964" s="2">
        <v>0</v>
      </c>
      <c r="AY3964" s="2">
        <v>0</v>
      </c>
      <c r="AZ3964" s="2">
        <v>0</v>
      </c>
      <c r="BA3964" s="2">
        <v>0</v>
      </c>
      <c r="BB3964" s="2">
        <v>0</v>
      </c>
      <c r="BC3964" s="2">
        <v>304</v>
      </c>
      <c r="BD3964" s="2">
        <v>12</v>
      </c>
      <c r="BE3964" s="2">
        <v>0</v>
      </c>
      <c r="BF3964" s="2">
        <v>0</v>
      </c>
      <c r="BG3964" s="2">
        <v>0</v>
      </c>
      <c r="BH3964" s="2">
        <v>0</v>
      </c>
      <c r="BI3964" s="2">
        <v>0</v>
      </c>
      <c r="BJ3964" s="2">
        <v>0</v>
      </c>
      <c r="BK3964" s="2">
        <v>0</v>
      </c>
      <c r="BL3964" s="2">
        <v>7</v>
      </c>
      <c r="BM3964" s="2">
        <v>6</v>
      </c>
      <c r="BN3964" s="2">
        <v>5</v>
      </c>
      <c r="BO3964" s="2">
        <v>6</v>
      </c>
      <c r="BP3964" s="2">
        <v>0</v>
      </c>
      <c r="BQ3964" s="2">
        <v>0</v>
      </c>
      <c r="BR3964" s="2">
        <v>0</v>
      </c>
      <c r="BS3964" s="2">
        <v>0</v>
      </c>
      <c r="BT3964" s="2">
        <v>0</v>
      </c>
      <c r="BU3964" s="2">
        <v>0</v>
      </c>
      <c r="BV3964" s="2">
        <v>0</v>
      </c>
      <c r="BW3964" s="2">
        <v>0</v>
      </c>
      <c r="BX3964" s="2">
        <v>0</v>
      </c>
      <c r="BY3964" s="2">
        <v>0</v>
      </c>
      <c r="BZ3964" s="2">
        <v>0</v>
      </c>
      <c r="CA3964" s="2">
        <v>0</v>
      </c>
      <c r="CB3964" s="2">
        <v>0</v>
      </c>
      <c r="CC3964" s="2">
        <v>0</v>
      </c>
      <c r="CD3964" s="2">
        <v>0</v>
      </c>
      <c r="CE3964" s="2">
        <v>0</v>
      </c>
      <c r="CF3964" s="2">
        <v>0</v>
      </c>
      <c r="CG3964" s="2">
        <v>0</v>
      </c>
      <c r="CH3964" s="2">
        <v>0</v>
      </c>
      <c r="CI3964" s="2">
        <v>0</v>
      </c>
      <c r="CJ3964" s="2">
        <v>0</v>
      </c>
      <c r="CK3964" s="2">
        <v>17</v>
      </c>
      <c r="CL3964" s="2">
        <v>3</v>
      </c>
    </row>
    <row r="3965" spans="1:90" x14ac:dyDescent="0.25">
      <c r="A3965" t="s">
        <v>115</v>
      </c>
      <c r="B3965">
        <v>21102</v>
      </c>
      <c r="C3965" t="s">
        <v>531</v>
      </c>
      <c r="D3965">
        <v>1</v>
      </c>
      <c r="E3965">
        <v>8</v>
      </c>
      <c r="F3965">
        <v>49803</v>
      </c>
      <c r="G3965">
        <v>35049803</v>
      </c>
      <c r="H3965" t="s">
        <v>10868</v>
      </c>
      <c r="I3965">
        <v>740</v>
      </c>
      <c r="J3965" t="s">
        <v>1285</v>
      </c>
      <c r="K3965" t="s">
        <v>10869</v>
      </c>
      <c r="L3965">
        <v>1</v>
      </c>
      <c r="M3965" t="s">
        <v>1285</v>
      </c>
      <c r="N3965">
        <v>11950000</v>
      </c>
      <c r="O3965" t="s">
        <v>92</v>
      </c>
      <c r="P3965" t="s">
        <v>1426</v>
      </c>
      <c r="Q3965" t="s">
        <v>127</v>
      </c>
      <c r="R3965">
        <v>13</v>
      </c>
      <c r="S3965">
        <v>38546134</v>
      </c>
      <c r="T3965">
        <v>38546135</v>
      </c>
      <c r="U3965" t="s">
        <v>10870</v>
      </c>
      <c r="V3965">
        <v>2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36</v>
      </c>
      <c r="AE3965" s="2">
        <v>38</v>
      </c>
      <c r="AF3965" s="2">
        <v>41</v>
      </c>
      <c r="AG3965" s="2">
        <v>39</v>
      </c>
      <c r="AH3965" s="2">
        <v>45</v>
      </c>
      <c r="AI3965" s="2">
        <v>49</v>
      </c>
      <c r="AJ3965" s="2">
        <v>27</v>
      </c>
      <c r="AK3965" s="2">
        <v>0</v>
      </c>
      <c r="AL3965" s="2">
        <v>0</v>
      </c>
      <c r="AM3965" s="2">
        <v>0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0</v>
      </c>
      <c r="AU3965" s="2">
        <v>0</v>
      </c>
      <c r="AV3965" s="2">
        <v>0</v>
      </c>
      <c r="AW3965" s="2">
        <v>0</v>
      </c>
      <c r="AX3965" s="2">
        <v>0</v>
      </c>
      <c r="AY3965" s="2">
        <v>0</v>
      </c>
      <c r="AZ3965" s="2">
        <v>0</v>
      </c>
      <c r="BA3965" s="2">
        <v>0</v>
      </c>
      <c r="BB3965" s="2">
        <v>0</v>
      </c>
      <c r="BC3965" s="2">
        <v>0</v>
      </c>
      <c r="BD3965" s="2">
        <v>0</v>
      </c>
      <c r="BE3965" s="2">
        <v>0</v>
      </c>
      <c r="BF3965" s="2">
        <v>0</v>
      </c>
      <c r="BG3965" s="2">
        <v>0</v>
      </c>
      <c r="BH3965" s="2">
        <v>0</v>
      </c>
      <c r="BI3965" s="2">
        <v>0</v>
      </c>
      <c r="BJ3965" s="2">
        <v>0</v>
      </c>
      <c r="BK3965" s="2">
        <v>0</v>
      </c>
      <c r="BL3965" s="2">
        <v>3</v>
      </c>
      <c r="BM3965" s="2">
        <v>2</v>
      </c>
      <c r="BN3965" s="2">
        <v>4</v>
      </c>
      <c r="BO3965" s="2">
        <v>2</v>
      </c>
      <c r="BP3965" s="2">
        <v>2</v>
      </c>
      <c r="BQ3965" s="2">
        <v>3</v>
      </c>
      <c r="BR3965" s="2">
        <v>2</v>
      </c>
      <c r="BS3965" s="2">
        <v>0</v>
      </c>
      <c r="BT3965" s="2">
        <v>0</v>
      </c>
      <c r="BU3965" s="2">
        <v>0</v>
      </c>
      <c r="BV3965" s="2">
        <v>0</v>
      </c>
      <c r="BW3965" s="2">
        <v>0</v>
      </c>
      <c r="BX3965" s="2">
        <v>0</v>
      </c>
      <c r="BY3965" s="2">
        <v>0</v>
      </c>
      <c r="BZ3965" s="2">
        <v>0</v>
      </c>
      <c r="CA3965" s="2">
        <v>0</v>
      </c>
      <c r="CB3965" s="2">
        <v>0</v>
      </c>
      <c r="CC3965" s="2">
        <v>0</v>
      </c>
      <c r="CD3965" s="2">
        <v>0</v>
      </c>
      <c r="CE3965" s="2">
        <v>0</v>
      </c>
      <c r="CF3965" s="2">
        <v>0</v>
      </c>
      <c r="CG3965" s="2">
        <v>0</v>
      </c>
      <c r="CH3965" s="2">
        <v>0</v>
      </c>
      <c r="CI3965" s="2">
        <v>0</v>
      </c>
      <c r="CJ3965" s="2">
        <v>0</v>
      </c>
      <c r="CK3965" s="2">
        <v>0</v>
      </c>
      <c r="CL3965" s="2">
        <v>0</v>
      </c>
    </row>
    <row r="3966" spans="1:90" x14ac:dyDescent="0.25">
      <c r="A3966" t="s">
        <v>115</v>
      </c>
      <c r="B3966">
        <v>21102</v>
      </c>
      <c r="C3966" t="s">
        <v>531</v>
      </c>
      <c r="D3966">
        <v>1</v>
      </c>
      <c r="E3966">
        <v>8</v>
      </c>
      <c r="F3966">
        <v>14400</v>
      </c>
      <c r="G3966">
        <v>35014400</v>
      </c>
      <c r="H3966" t="s">
        <v>9202</v>
      </c>
      <c r="I3966">
        <v>203</v>
      </c>
      <c r="J3966" t="s">
        <v>2179</v>
      </c>
      <c r="K3966" t="s">
        <v>91</v>
      </c>
      <c r="L3966">
        <v>1</v>
      </c>
      <c r="M3966" t="s">
        <v>2179</v>
      </c>
      <c r="N3966">
        <v>11955000</v>
      </c>
      <c r="O3966" t="s">
        <v>102</v>
      </c>
      <c r="P3966" t="s">
        <v>9203</v>
      </c>
      <c r="Q3966">
        <v>75</v>
      </c>
      <c r="R3966">
        <v>15</v>
      </c>
      <c r="S3966">
        <v>35771116</v>
      </c>
      <c r="T3966">
        <v>35771213</v>
      </c>
      <c r="U3966" t="s">
        <v>9204</v>
      </c>
      <c r="V3966">
        <v>1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102</v>
      </c>
      <c r="AE3966" s="2">
        <v>81</v>
      </c>
      <c r="AF3966" s="2">
        <v>94</v>
      </c>
      <c r="AG3966" s="2">
        <v>108</v>
      </c>
      <c r="AH3966" s="2">
        <v>95</v>
      </c>
      <c r="AI3966" s="2">
        <v>103</v>
      </c>
      <c r="AJ3966" s="2">
        <v>98</v>
      </c>
      <c r="AK3966" s="2">
        <v>0</v>
      </c>
      <c r="AL3966" s="2">
        <v>0</v>
      </c>
      <c r="AM3966" s="2">
        <v>0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0</v>
      </c>
      <c r="AU3966" s="2">
        <v>0</v>
      </c>
      <c r="AV3966" s="2">
        <v>0</v>
      </c>
      <c r="AW3966" s="2">
        <v>0</v>
      </c>
      <c r="AX3966" s="2">
        <v>0</v>
      </c>
      <c r="AY3966" s="2">
        <v>0</v>
      </c>
      <c r="AZ3966" s="2">
        <v>0</v>
      </c>
      <c r="BA3966" s="2">
        <v>0</v>
      </c>
      <c r="BB3966" s="2">
        <v>0</v>
      </c>
      <c r="BC3966" s="2">
        <v>148</v>
      </c>
      <c r="BD3966" s="2">
        <v>0</v>
      </c>
      <c r="BE3966" s="2">
        <v>0</v>
      </c>
      <c r="BF3966" s="2">
        <v>0</v>
      </c>
      <c r="BG3966" s="2">
        <v>0</v>
      </c>
      <c r="BH3966" s="2">
        <v>0</v>
      </c>
      <c r="BI3966" s="2">
        <v>0</v>
      </c>
      <c r="BJ3966" s="2">
        <v>0</v>
      </c>
      <c r="BK3966" s="2">
        <v>0</v>
      </c>
      <c r="BL3966" s="2">
        <v>4</v>
      </c>
      <c r="BM3966" s="2">
        <v>4</v>
      </c>
      <c r="BN3966" s="2">
        <v>4</v>
      </c>
      <c r="BO3966" s="2">
        <v>6</v>
      </c>
      <c r="BP3966" s="2">
        <v>6</v>
      </c>
      <c r="BQ3966" s="2">
        <v>4</v>
      </c>
      <c r="BR3966" s="2">
        <v>3</v>
      </c>
      <c r="BS3966" s="2">
        <v>0</v>
      </c>
      <c r="BT3966" s="2">
        <v>0</v>
      </c>
      <c r="BU3966" s="2">
        <v>0</v>
      </c>
      <c r="BV3966" s="2">
        <v>0</v>
      </c>
      <c r="BW3966" s="2">
        <v>0</v>
      </c>
      <c r="BX3966" s="2">
        <v>0</v>
      </c>
      <c r="BY3966" s="2">
        <v>0</v>
      </c>
      <c r="BZ3966" s="2">
        <v>0</v>
      </c>
      <c r="CA3966" s="2">
        <v>0</v>
      </c>
      <c r="CB3966" s="2">
        <v>0</v>
      </c>
      <c r="CC3966" s="2">
        <v>0</v>
      </c>
      <c r="CD3966" s="2">
        <v>0</v>
      </c>
      <c r="CE3966" s="2">
        <v>0</v>
      </c>
      <c r="CF3966" s="2">
        <v>0</v>
      </c>
      <c r="CG3966" s="2">
        <v>0</v>
      </c>
      <c r="CH3966" s="2">
        <v>0</v>
      </c>
      <c r="CI3966" s="2">
        <v>0</v>
      </c>
      <c r="CJ3966" s="2">
        <v>0</v>
      </c>
      <c r="CK3966" s="2">
        <v>7</v>
      </c>
      <c r="CL3966" s="2">
        <v>0</v>
      </c>
    </row>
    <row r="3967" spans="1:90" x14ac:dyDescent="0.25">
      <c r="A3967" t="s">
        <v>115</v>
      </c>
      <c r="B3967">
        <v>21102</v>
      </c>
      <c r="C3967" t="s">
        <v>531</v>
      </c>
      <c r="D3967">
        <v>1</v>
      </c>
      <c r="E3967">
        <v>8</v>
      </c>
      <c r="F3967">
        <v>35208</v>
      </c>
      <c r="G3967">
        <v>35035208</v>
      </c>
      <c r="H3967" t="s">
        <v>2530</v>
      </c>
      <c r="I3967">
        <v>510</v>
      </c>
      <c r="J3967" t="s">
        <v>2531</v>
      </c>
      <c r="K3967" t="s">
        <v>91</v>
      </c>
      <c r="L3967">
        <v>1</v>
      </c>
      <c r="M3967" t="s">
        <v>2532</v>
      </c>
      <c r="N3967">
        <v>11930000</v>
      </c>
      <c r="O3967" t="s">
        <v>102</v>
      </c>
      <c r="P3967" t="s">
        <v>2533</v>
      </c>
      <c r="Q3967">
        <v>317</v>
      </c>
      <c r="R3967">
        <v>13</v>
      </c>
      <c r="S3967">
        <v>38561314</v>
      </c>
      <c r="T3967">
        <v>38562190</v>
      </c>
      <c r="U3967" t="s">
        <v>2534</v>
      </c>
      <c r="V3967">
        <v>1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154</v>
      </c>
      <c r="AI3967" s="2">
        <v>146</v>
      </c>
      <c r="AJ3967" s="2">
        <v>151</v>
      </c>
      <c r="AK3967" s="2">
        <v>0</v>
      </c>
      <c r="AL3967" s="2">
        <v>0</v>
      </c>
      <c r="AM3967" s="2">
        <v>0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0</v>
      </c>
      <c r="AU3967" s="2">
        <v>0</v>
      </c>
      <c r="AV3967" s="2">
        <v>0</v>
      </c>
      <c r="AW3967" s="2">
        <v>0</v>
      </c>
      <c r="AX3967" s="2">
        <v>0</v>
      </c>
      <c r="AY3967" s="2">
        <v>0</v>
      </c>
      <c r="AZ3967" s="2">
        <v>0</v>
      </c>
      <c r="BA3967" s="2">
        <v>0</v>
      </c>
      <c r="BB3967" s="2">
        <v>0</v>
      </c>
      <c r="BC3967" s="2">
        <v>63</v>
      </c>
      <c r="BD3967" s="2">
        <v>0</v>
      </c>
      <c r="BE3967" s="2">
        <v>0</v>
      </c>
      <c r="BF3967" s="2">
        <v>0</v>
      </c>
      <c r="BG3967" s="2">
        <v>0</v>
      </c>
      <c r="BH3967" s="2">
        <v>0</v>
      </c>
      <c r="BI3967" s="2">
        <v>0</v>
      </c>
      <c r="BJ3967" s="2">
        <v>0</v>
      </c>
      <c r="BK3967" s="2">
        <v>0</v>
      </c>
      <c r="BL3967" s="2">
        <v>0</v>
      </c>
      <c r="BM3967" s="2">
        <v>0</v>
      </c>
      <c r="BN3967" s="2">
        <v>0</v>
      </c>
      <c r="BO3967" s="2">
        <v>0</v>
      </c>
      <c r="BP3967" s="2">
        <v>8</v>
      </c>
      <c r="BQ3967" s="2">
        <v>7</v>
      </c>
      <c r="BR3967" s="2">
        <v>5</v>
      </c>
      <c r="BS3967" s="2">
        <v>0</v>
      </c>
      <c r="BT3967" s="2">
        <v>0</v>
      </c>
      <c r="BU3967" s="2">
        <v>0</v>
      </c>
      <c r="BV3967" s="2">
        <v>0</v>
      </c>
      <c r="BW3967" s="2">
        <v>0</v>
      </c>
      <c r="BX3967" s="2">
        <v>0</v>
      </c>
      <c r="BY3967" s="2">
        <v>0</v>
      </c>
      <c r="BZ3967" s="2">
        <v>0</v>
      </c>
      <c r="CA3967" s="2">
        <v>0</v>
      </c>
      <c r="CB3967" s="2">
        <v>0</v>
      </c>
      <c r="CC3967" s="2">
        <v>0</v>
      </c>
      <c r="CD3967" s="2">
        <v>0</v>
      </c>
      <c r="CE3967" s="2">
        <v>0</v>
      </c>
      <c r="CF3967" s="2">
        <v>0</v>
      </c>
      <c r="CG3967" s="2">
        <v>0</v>
      </c>
      <c r="CH3967" s="2">
        <v>0</v>
      </c>
      <c r="CI3967" s="2">
        <v>0</v>
      </c>
      <c r="CJ3967" s="2">
        <v>0</v>
      </c>
      <c r="CK3967" s="2">
        <v>3</v>
      </c>
      <c r="CL3967" s="2">
        <v>0</v>
      </c>
    </row>
    <row r="3968" spans="1:90" x14ac:dyDescent="0.25">
      <c r="A3968" t="s">
        <v>115</v>
      </c>
      <c r="B3968">
        <v>21102</v>
      </c>
      <c r="C3968" t="s">
        <v>531</v>
      </c>
      <c r="D3968">
        <v>1</v>
      </c>
      <c r="E3968">
        <v>31</v>
      </c>
      <c r="F3968">
        <v>924489</v>
      </c>
      <c r="G3968">
        <v>35924489</v>
      </c>
      <c r="H3968" t="s">
        <v>10635</v>
      </c>
      <c r="I3968">
        <v>296</v>
      </c>
      <c r="J3968" t="s">
        <v>344</v>
      </c>
      <c r="K3968" t="s">
        <v>7653</v>
      </c>
      <c r="L3968">
        <v>1</v>
      </c>
      <c r="M3968" t="s">
        <v>344</v>
      </c>
      <c r="N3968">
        <v>11960000</v>
      </c>
      <c r="O3968" t="s">
        <v>10636</v>
      </c>
      <c r="P3968" t="s">
        <v>1983</v>
      </c>
      <c r="Q3968" t="s">
        <v>10637</v>
      </c>
      <c r="U3968" t="s">
        <v>10638</v>
      </c>
      <c r="V3968">
        <v>2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22</v>
      </c>
      <c r="AE3968" s="2">
        <v>19</v>
      </c>
      <c r="AF3968" s="2">
        <v>33</v>
      </c>
      <c r="AG3968" s="2">
        <v>28</v>
      </c>
      <c r="AH3968" s="2">
        <v>27</v>
      </c>
      <c r="AI3968" s="2">
        <v>46</v>
      </c>
      <c r="AJ3968" s="2">
        <v>30</v>
      </c>
      <c r="AK3968" s="2">
        <v>0</v>
      </c>
      <c r="AL3968" s="2">
        <v>0</v>
      </c>
      <c r="AM3968" s="2">
        <v>0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0</v>
      </c>
      <c r="AU3968" s="2">
        <v>0</v>
      </c>
      <c r="AV3968" s="2">
        <v>0</v>
      </c>
      <c r="AW3968" s="2">
        <v>0</v>
      </c>
      <c r="AX3968" s="2">
        <v>0</v>
      </c>
      <c r="AY3968" s="2">
        <v>0</v>
      </c>
      <c r="AZ3968" s="2">
        <v>0</v>
      </c>
      <c r="BA3968" s="2">
        <v>0</v>
      </c>
      <c r="BB3968" s="2">
        <v>0</v>
      </c>
      <c r="BC3968" s="2">
        <v>73</v>
      </c>
      <c r="BD3968" s="2">
        <v>0</v>
      </c>
      <c r="BE3968" s="2">
        <v>0</v>
      </c>
      <c r="BF3968" s="2">
        <v>0</v>
      </c>
      <c r="BG3968" s="2">
        <v>0</v>
      </c>
      <c r="BH3968" s="2">
        <v>0</v>
      </c>
      <c r="BI3968" s="2">
        <v>0</v>
      </c>
      <c r="BJ3968" s="2">
        <v>0</v>
      </c>
      <c r="BK3968" s="2">
        <v>0</v>
      </c>
      <c r="BL3968" s="2">
        <v>1</v>
      </c>
      <c r="BM3968" s="2">
        <v>1</v>
      </c>
      <c r="BN3968" s="2">
        <v>2</v>
      </c>
      <c r="BO3968" s="2">
        <v>2</v>
      </c>
      <c r="BP3968" s="2">
        <v>1</v>
      </c>
      <c r="BQ3968" s="2">
        <v>3</v>
      </c>
      <c r="BR3968" s="2">
        <v>1</v>
      </c>
      <c r="BS3968" s="2">
        <v>0</v>
      </c>
      <c r="BT3968" s="2">
        <v>0</v>
      </c>
      <c r="BU3968" s="2">
        <v>0</v>
      </c>
      <c r="BV3968" s="2">
        <v>0</v>
      </c>
      <c r="BW3968" s="2">
        <v>0</v>
      </c>
      <c r="BX3968" s="2">
        <v>0</v>
      </c>
      <c r="BY3968" s="2">
        <v>0</v>
      </c>
      <c r="BZ3968" s="2">
        <v>0</v>
      </c>
      <c r="CA3968" s="2">
        <v>0</v>
      </c>
      <c r="CB3968" s="2">
        <v>0</v>
      </c>
      <c r="CC3968" s="2">
        <v>0</v>
      </c>
      <c r="CD3968" s="2">
        <v>0</v>
      </c>
      <c r="CE3968" s="2">
        <v>0</v>
      </c>
      <c r="CF3968" s="2">
        <v>0</v>
      </c>
      <c r="CG3968" s="2">
        <v>0</v>
      </c>
      <c r="CH3968" s="2">
        <v>0</v>
      </c>
      <c r="CI3968" s="2">
        <v>0</v>
      </c>
      <c r="CJ3968" s="2">
        <v>0</v>
      </c>
      <c r="CK3968" s="2">
        <v>3</v>
      </c>
      <c r="CL3968" s="2">
        <v>0</v>
      </c>
    </row>
    <row r="3969" spans="1:90" x14ac:dyDescent="0.25">
      <c r="A3969" t="s">
        <v>115</v>
      </c>
      <c r="B3969">
        <v>21102</v>
      </c>
      <c r="C3969" t="s">
        <v>531</v>
      </c>
      <c r="D3969">
        <v>1</v>
      </c>
      <c r="E3969">
        <v>8</v>
      </c>
      <c r="F3969">
        <v>35166</v>
      </c>
      <c r="G3969">
        <v>35035166</v>
      </c>
      <c r="H3969" t="s">
        <v>17204</v>
      </c>
      <c r="I3969">
        <v>296</v>
      </c>
      <c r="J3969" t="s">
        <v>344</v>
      </c>
      <c r="K3969" t="s">
        <v>91</v>
      </c>
      <c r="L3969">
        <v>1</v>
      </c>
      <c r="M3969" t="s">
        <v>344</v>
      </c>
      <c r="N3969">
        <v>11960000</v>
      </c>
      <c r="O3969" t="s">
        <v>92</v>
      </c>
      <c r="P3969" t="s">
        <v>5914</v>
      </c>
      <c r="Q3969">
        <v>112</v>
      </c>
      <c r="R3969">
        <v>13</v>
      </c>
      <c r="S3969">
        <v>38711192</v>
      </c>
      <c r="T3969">
        <v>38711855</v>
      </c>
      <c r="U3969" t="s">
        <v>17205</v>
      </c>
      <c r="V3969">
        <v>1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146</v>
      </c>
      <c r="AE3969" s="2">
        <v>137</v>
      </c>
      <c r="AF3969" s="2">
        <v>154</v>
      </c>
      <c r="AG3969" s="2">
        <v>146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0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0</v>
      </c>
      <c r="AU3969" s="2">
        <v>0</v>
      </c>
      <c r="AV3969" s="2">
        <v>0</v>
      </c>
      <c r="AW3969" s="2">
        <v>0</v>
      </c>
      <c r="AX3969" s="2">
        <v>0</v>
      </c>
      <c r="AY3969" s="2">
        <v>0</v>
      </c>
      <c r="AZ3969" s="2">
        <v>0</v>
      </c>
      <c r="BA3969" s="2">
        <v>0</v>
      </c>
      <c r="BB3969" s="2">
        <v>0</v>
      </c>
      <c r="BC3969" s="2">
        <v>23</v>
      </c>
      <c r="BD3969" s="2">
        <v>0</v>
      </c>
      <c r="BE3969" s="2">
        <v>0</v>
      </c>
      <c r="BF3969" s="2">
        <v>0</v>
      </c>
      <c r="BG3969" s="2">
        <v>0</v>
      </c>
      <c r="BH3969" s="2">
        <v>0</v>
      </c>
      <c r="BI3969" s="2">
        <v>0</v>
      </c>
      <c r="BJ3969" s="2">
        <v>0</v>
      </c>
      <c r="BK3969" s="2">
        <v>0</v>
      </c>
      <c r="BL3969" s="2">
        <v>8</v>
      </c>
      <c r="BM3969" s="2">
        <v>5</v>
      </c>
      <c r="BN3969" s="2">
        <v>7</v>
      </c>
      <c r="BO3969" s="2">
        <v>6</v>
      </c>
      <c r="BP3969" s="2">
        <v>0</v>
      </c>
      <c r="BQ3969" s="2">
        <v>0</v>
      </c>
      <c r="BR3969" s="2">
        <v>0</v>
      </c>
      <c r="BS3969" s="2">
        <v>0</v>
      </c>
      <c r="BT3969" s="2">
        <v>0</v>
      </c>
      <c r="BU3969" s="2">
        <v>0</v>
      </c>
      <c r="BV3969" s="2">
        <v>0</v>
      </c>
      <c r="BW3969" s="2">
        <v>0</v>
      </c>
      <c r="BX3969" s="2">
        <v>0</v>
      </c>
      <c r="BY3969" s="2">
        <v>0</v>
      </c>
      <c r="BZ3969" s="2">
        <v>0</v>
      </c>
      <c r="CA3969" s="2">
        <v>0</v>
      </c>
      <c r="CB3969" s="2">
        <v>0</v>
      </c>
      <c r="CC3969" s="2">
        <v>0</v>
      </c>
      <c r="CD3969" s="2">
        <v>0</v>
      </c>
      <c r="CE3969" s="2">
        <v>0</v>
      </c>
      <c r="CF3969" s="2">
        <v>0</v>
      </c>
      <c r="CG3969" s="2">
        <v>0</v>
      </c>
      <c r="CH3969" s="2">
        <v>0</v>
      </c>
      <c r="CI3969" s="2">
        <v>0</v>
      </c>
      <c r="CJ3969" s="2">
        <v>0</v>
      </c>
      <c r="CK3969" s="2">
        <v>2</v>
      </c>
      <c r="CL3969" s="2">
        <v>0</v>
      </c>
    </row>
    <row r="3970" spans="1:90" x14ac:dyDescent="0.25">
      <c r="A3970" t="s">
        <v>115</v>
      </c>
      <c r="B3970">
        <v>21102</v>
      </c>
      <c r="C3970" t="s">
        <v>531</v>
      </c>
      <c r="D3970">
        <v>1</v>
      </c>
      <c r="E3970">
        <v>8</v>
      </c>
      <c r="F3970">
        <v>35212</v>
      </c>
      <c r="G3970">
        <v>35035212</v>
      </c>
      <c r="H3970" t="s">
        <v>1981</v>
      </c>
      <c r="I3970">
        <v>296</v>
      </c>
      <c r="J3970" t="s">
        <v>344</v>
      </c>
      <c r="K3970" t="s">
        <v>344</v>
      </c>
      <c r="L3970">
        <v>3</v>
      </c>
      <c r="M3970" t="s">
        <v>1982</v>
      </c>
      <c r="N3970">
        <v>11960000</v>
      </c>
      <c r="O3970" t="s">
        <v>92</v>
      </c>
      <c r="P3970" t="s">
        <v>1983</v>
      </c>
      <c r="Q3970" t="s">
        <v>1984</v>
      </c>
      <c r="R3970">
        <v>13</v>
      </c>
      <c r="S3970">
        <v>38791112</v>
      </c>
      <c r="T3970">
        <v>38791156</v>
      </c>
      <c r="U3970" t="s">
        <v>1985</v>
      </c>
      <c r="V3970">
        <v>2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17</v>
      </c>
      <c r="AE3970" s="2">
        <v>30</v>
      </c>
      <c r="AF3970" s="2">
        <v>22</v>
      </c>
      <c r="AG3970" s="2">
        <v>23</v>
      </c>
      <c r="AH3970" s="2">
        <v>39</v>
      </c>
      <c r="AI3970" s="2">
        <v>47</v>
      </c>
      <c r="AJ3970" s="2">
        <v>44</v>
      </c>
      <c r="AK3970" s="2">
        <v>0</v>
      </c>
      <c r="AL3970" s="2">
        <v>0</v>
      </c>
      <c r="AM3970" s="2">
        <v>0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0</v>
      </c>
      <c r="AU3970" s="2">
        <v>0</v>
      </c>
      <c r="AV3970" s="2">
        <v>0</v>
      </c>
      <c r="AW3970" s="2">
        <v>0</v>
      </c>
      <c r="AX3970" s="2">
        <v>0</v>
      </c>
      <c r="AY3970" s="2">
        <v>0</v>
      </c>
      <c r="AZ3970" s="2">
        <v>0</v>
      </c>
      <c r="BA3970" s="2">
        <v>0</v>
      </c>
      <c r="BB3970" s="2">
        <v>0</v>
      </c>
      <c r="BC3970" s="2">
        <v>0</v>
      </c>
      <c r="BD3970" s="2">
        <v>0</v>
      </c>
      <c r="BE3970" s="2">
        <v>0</v>
      </c>
      <c r="BF3970" s="2">
        <v>0</v>
      </c>
      <c r="BG3970" s="2">
        <v>0</v>
      </c>
      <c r="BH3970" s="2">
        <v>0</v>
      </c>
      <c r="BI3970" s="2">
        <v>0</v>
      </c>
      <c r="BJ3970" s="2">
        <v>0</v>
      </c>
      <c r="BK3970" s="2">
        <v>0</v>
      </c>
      <c r="BL3970" s="2">
        <v>1</v>
      </c>
      <c r="BM3970" s="2">
        <v>2</v>
      </c>
      <c r="BN3970" s="2">
        <v>2</v>
      </c>
      <c r="BO3970" s="2">
        <v>1</v>
      </c>
      <c r="BP3970" s="2">
        <v>2</v>
      </c>
      <c r="BQ3970" s="2">
        <v>2</v>
      </c>
      <c r="BR3970" s="2">
        <v>2</v>
      </c>
      <c r="BS3970" s="2">
        <v>0</v>
      </c>
      <c r="BT3970" s="2">
        <v>0</v>
      </c>
      <c r="BU3970" s="2">
        <v>0</v>
      </c>
      <c r="BV3970" s="2">
        <v>0</v>
      </c>
      <c r="BW3970" s="2">
        <v>0</v>
      </c>
      <c r="BX3970" s="2">
        <v>0</v>
      </c>
      <c r="BY3970" s="2">
        <v>0</v>
      </c>
      <c r="BZ3970" s="2">
        <v>0</v>
      </c>
      <c r="CA3970" s="2">
        <v>0</v>
      </c>
      <c r="CB3970" s="2">
        <v>0</v>
      </c>
      <c r="CC3970" s="2">
        <v>0</v>
      </c>
      <c r="CD3970" s="2">
        <v>0</v>
      </c>
      <c r="CE3970" s="2">
        <v>0</v>
      </c>
      <c r="CF3970" s="2">
        <v>0</v>
      </c>
      <c r="CG3970" s="2">
        <v>0</v>
      </c>
      <c r="CH3970" s="2">
        <v>0</v>
      </c>
      <c r="CI3970" s="2">
        <v>0</v>
      </c>
      <c r="CJ3970" s="2">
        <v>0</v>
      </c>
      <c r="CK3970" s="2">
        <v>0</v>
      </c>
      <c r="CL3970" s="2">
        <v>0</v>
      </c>
    </row>
    <row r="3971" spans="1:90" x14ac:dyDescent="0.25">
      <c r="A3971" t="s">
        <v>115</v>
      </c>
      <c r="B3971">
        <v>21102</v>
      </c>
      <c r="C3971" t="s">
        <v>531</v>
      </c>
      <c r="D3971">
        <v>1</v>
      </c>
      <c r="E3971">
        <v>8</v>
      </c>
      <c r="F3971">
        <v>35154</v>
      </c>
      <c r="G3971">
        <v>35035154</v>
      </c>
      <c r="H3971" t="s">
        <v>1793</v>
      </c>
      <c r="I3971">
        <v>665</v>
      </c>
      <c r="J3971" t="s">
        <v>1794</v>
      </c>
      <c r="K3971" t="s">
        <v>91</v>
      </c>
      <c r="L3971">
        <v>1</v>
      </c>
      <c r="M3971" t="s">
        <v>1794</v>
      </c>
      <c r="N3971">
        <v>11910000</v>
      </c>
      <c r="O3971" t="s">
        <v>92</v>
      </c>
      <c r="P3971" t="s">
        <v>1795</v>
      </c>
      <c r="Q3971">
        <v>283</v>
      </c>
      <c r="R3971">
        <v>13</v>
      </c>
      <c r="S3971">
        <v>38721217</v>
      </c>
      <c r="T3971">
        <v>38721501</v>
      </c>
      <c r="U3971" t="s">
        <v>1796</v>
      </c>
      <c r="V3971">
        <v>1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95</v>
      </c>
      <c r="AE3971" s="2">
        <v>87</v>
      </c>
      <c r="AF3971" s="2">
        <v>95</v>
      </c>
      <c r="AG3971" s="2">
        <v>111</v>
      </c>
      <c r="AH3971" s="2">
        <v>138</v>
      </c>
      <c r="AI3971" s="2">
        <v>132</v>
      </c>
      <c r="AJ3971" s="2">
        <v>116</v>
      </c>
      <c r="AK3971" s="2">
        <v>0</v>
      </c>
      <c r="AL3971" s="2">
        <v>0</v>
      </c>
      <c r="AM3971" s="2">
        <v>0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0</v>
      </c>
      <c r="AU3971" s="2">
        <v>0</v>
      </c>
      <c r="AV3971" s="2">
        <v>0</v>
      </c>
      <c r="AW3971" s="2">
        <v>0</v>
      </c>
      <c r="AX3971" s="2">
        <v>0</v>
      </c>
      <c r="AY3971" s="2">
        <v>0</v>
      </c>
      <c r="AZ3971" s="2">
        <v>0</v>
      </c>
      <c r="BA3971" s="2">
        <v>0</v>
      </c>
      <c r="BB3971" s="2">
        <v>0</v>
      </c>
      <c r="BC3971" s="2">
        <v>0</v>
      </c>
      <c r="BD3971" s="2">
        <v>0</v>
      </c>
      <c r="BE3971" s="2">
        <v>0</v>
      </c>
      <c r="BF3971" s="2">
        <v>0</v>
      </c>
      <c r="BG3971" s="2">
        <v>0</v>
      </c>
      <c r="BH3971" s="2">
        <v>0</v>
      </c>
      <c r="BI3971" s="2">
        <v>0</v>
      </c>
      <c r="BJ3971" s="2">
        <v>0</v>
      </c>
      <c r="BK3971" s="2">
        <v>0</v>
      </c>
      <c r="BL3971" s="2">
        <v>4</v>
      </c>
      <c r="BM3971" s="2">
        <v>5</v>
      </c>
      <c r="BN3971" s="2">
        <v>4</v>
      </c>
      <c r="BO3971" s="2">
        <v>3</v>
      </c>
      <c r="BP3971" s="2">
        <v>5</v>
      </c>
      <c r="BQ3971" s="2">
        <v>6</v>
      </c>
      <c r="BR3971" s="2">
        <v>5</v>
      </c>
      <c r="BS3971" s="2">
        <v>0</v>
      </c>
      <c r="BT3971" s="2">
        <v>0</v>
      </c>
      <c r="BU3971" s="2">
        <v>0</v>
      </c>
      <c r="BV3971" s="2">
        <v>0</v>
      </c>
      <c r="BW3971" s="2">
        <v>0</v>
      </c>
      <c r="BX3971" s="2">
        <v>0</v>
      </c>
      <c r="BY3971" s="2">
        <v>0</v>
      </c>
      <c r="BZ3971" s="2">
        <v>0</v>
      </c>
      <c r="CA3971" s="2">
        <v>0</v>
      </c>
      <c r="CB3971" s="2">
        <v>0</v>
      </c>
      <c r="CC3971" s="2">
        <v>0</v>
      </c>
      <c r="CD3971" s="2">
        <v>0</v>
      </c>
      <c r="CE3971" s="2">
        <v>0</v>
      </c>
      <c r="CF3971" s="2">
        <v>0</v>
      </c>
      <c r="CG3971" s="2">
        <v>0</v>
      </c>
      <c r="CH3971" s="2">
        <v>0</v>
      </c>
      <c r="CI3971" s="2">
        <v>0</v>
      </c>
      <c r="CJ3971" s="2">
        <v>0</v>
      </c>
      <c r="CK3971" s="2">
        <v>0</v>
      </c>
      <c r="CL3971" s="2">
        <v>0</v>
      </c>
    </row>
    <row r="3972" spans="1:90" x14ac:dyDescent="0.25">
      <c r="A3972" t="s">
        <v>115</v>
      </c>
      <c r="B3972">
        <v>21102</v>
      </c>
      <c r="C3972" t="s">
        <v>531</v>
      </c>
      <c r="D3972">
        <v>1</v>
      </c>
      <c r="E3972">
        <v>8</v>
      </c>
      <c r="F3972">
        <v>35294</v>
      </c>
      <c r="G3972">
        <v>35035294</v>
      </c>
      <c r="H3972" t="s">
        <v>2934</v>
      </c>
      <c r="I3972">
        <v>740</v>
      </c>
      <c r="J3972" t="s">
        <v>1285</v>
      </c>
      <c r="K3972" t="s">
        <v>2935</v>
      </c>
      <c r="L3972">
        <v>1</v>
      </c>
      <c r="M3972" t="s">
        <v>1285</v>
      </c>
      <c r="N3972">
        <v>11950000</v>
      </c>
      <c r="O3972" t="s">
        <v>2936</v>
      </c>
      <c r="P3972" t="s">
        <v>2937</v>
      </c>
      <c r="Q3972">
        <v>425</v>
      </c>
      <c r="R3972">
        <v>13</v>
      </c>
      <c r="S3972">
        <v>38541396</v>
      </c>
      <c r="T3972">
        <v>38541991</v>
      </c>
      <c r="U3972" t="s">
        <v>2938</v>
      </c>
      <c r="V3972">
        <v>1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116</v>
      </c>
      <c r="AE3972" s="2">
        <v>89</v>
      </c>
      <c r="AF3972" s="2">
        <v>130</v>
      </c>
      <c r="AG3972" s="2">
        <v>134</v>
      </c>
      <c r="AH3972" s="2">
        <v>114</v>
      </c>
      <c r="AI3972" s="2">
        <v>77</v>
      </c>
      <c r="AJ3972" s="2">
        <v>89</v>
      </c>
      <c r="AK3972" s="2">
        <v>0</v>
      </c>
      <c r="AL3972" s="2">
        <v>0</v>
      </c>
      <c r="AM3972" s="2">
        <v>0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0</v>
      </c>
      <c r="AU3972" s="2">
        <v>0</v>
      </c>
      <c r="AV3972" s="2">
        <v>0</v>
      </c>
      <c r="AW3972" s="2">
        <v>0</v>
      </c>
      <c r="AX3972" s="2">
        <v>0</v>
      </c>
      <c r="AY3972" s="2">
        <v>0</v>
      </c>
      <c r="AZ3972" s="2">
        <v>0</v>
      </c>
      <c r="BA3972" s="2">
        <v>0</v>
      </c>
      <c r="BB3972" s="2">
        <v>0</v>
      </c>
      <c r="BC3972" s="2">
        <v>294</v>
      </c>
      <c r="BD3972" s="2">
        <v>10</v>
      </c>
      <c r="BE3972" s="2">
        <v>0</v>
      </c>
      <c r="BF3972" s="2">
        <v>0</v>
      </c>
      <c r="BG3972" s="2">
        <v>0</v>
      </c>
      <c r="BH3972" s="2">
        <v>0</v>
      </c>
      <c r="BI3972" s="2">
        <v>0</v>
      </c>
      <c r="BJ3972" s="2">
        <v>0</v>
      </c>
      <c r="BK3972" s="2">
        <v>0</v>
      </c>
      <c r="BL3972" s="2">
        <v>7</v>
      </c>
      <c r="BM3972" s="2">
        <v>4</v>
      </c>
      <c r="BN3972" s="2">
        <v>7</v>
      </c>
      <c r="BO3972" s="2">
        <v>7</v>
      </c>
      <c r="BP3972" s="2">
        <v>4</v>
      </c>
      <c r="BQ3972" s="2">
        <v>2</v>
      </c>
      <c r="BR3972" s="2">
        <v>3</v>
      </c>
      <c r="BS3972" s="2">
        <v>0</v>
      </c>
      <c r="BT3972" s="2">
        <v>0</v>
      </c>
      <c r="BU3972" s="2">
        <v>0</v>
      </c>
      <c r="BV3972" s="2">
        <v>0</v>
      </c>
      <c r="BW3972" s="2">
        <v>0</v>
      </c>
      <c r="BX3972" s="2">
        <v>0</v>
      </c>
      <c r="BY3972" s="2">
        <v>0</v>
      </c>
      <c r="BZ3972" s="2">
        <v>0</v>
      </c>
      <c r="CA3972" s="2">
        <v>0</v>
      </c>
      <c r="CB3972" s="2">
        <v>0</v>
      </c>
      <c r="CC3972" s="2">
        <v>0</v>
      </c>
      <c r="CD3972" s="2">
        <v>0</v>
      </c>
      <c r="CE3972" s="2">
        <v>0</v>
      </c>
      <c r="CF3972" s="2">
        <v>0</v>
      </c>
      <c r="CG3972" s="2">
        <v>0</v>
      </c>
      <c r="CH3972" s="2">
        <v>0</v>
      </c>
      <c r="CI3972" s="2">
        <v>0</v>
      </c>
      <c r="CJ3972" s="2">
        <v>0</v>
      </c>
      <c r="CK3972" s="2">
        <v>18</v>
      </c>
      <c r="CL3972" s="2">
        <v>2</v>
      </c>
    </row>
    <row r="3973" spans="1:90" x14ac:dyDescent="0.25">
      <c r="A3973" t="s">
        <v>115</v>
      </c>
      <c r="B3973">
        <v>21102</v>
      </c>
      <c r="C3973" t="s">
        <v>531</v>
      </c>
      <c r="D3973">
        <v>1</v>
      </c>
      <c r="E3973">
        <v>8</v>
      </c>
      <c r="F3973">
        <v>901659</v>
      </c>
      <c r="G3973">
        <v>35901659</v>
      </c>
      <c r="H3973" t="s">
        <v>17535</v>
      </c>
      <c r="I3973">
        <v>574</v>
      </c>
      <c r="J3973" t="s">
        <v>531</v>
      </c>
      <c r="K3973" t="s">
        <v>11992</v>
      </c>
      <c r="L3973">
        <v>1</v>
      </c>
      <c r="M3973" t="s">
        <v>531</v>
      </c>
      <c r="N3973">
        <v>11900000</v>
      </c>
      <c r="O3973" t="s">
        <v>92</v>
      </c>
      <c r="P3973" t="s">
        <v>17536</v>
      </c>
      <c r="Q3973">
        <v>90</v>
      </c>
      <c r="R3973">
        <v>13</v>
      </c>
      <c r="S3973">
        <v>38211157</v>
      </c>
      <c r="T3973">
        <v>38211446</v>
      </c>
      <c r="U3973" t="s">
        <v>17537</v>
      </c>
      <c r="V3973">
        <v>1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69</v>
      </c>
      <c r="AE3973" s="2">
        <v>69</v>
      </c>
      <c r="AF3973" s="2">
        <v>70</v>
      </c>
      <c r="AG3973" s="2">
        <v>106</v>
      </c>
      <c r="AH3973" s="2">
        <v>86</v>
      </c>
      <c r="AI3973" s="2">
        <v>103</v>
      </c>
      <c r="AJ3973" s="2">
        <v>71</v>
      </c>
      <c r="AK3973" s="2">
        <v>0</v>
      </c>
      <c r="AL3973" s="2">
        <v>0</v>
      </c>
      <c r="AM3973" s="2">
        <v>0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0</v>
      </c>
      <c r="AU3973" s="2">
        <v>0</v>
      </c>
      <c r="AV3973" s="2">
        <v>0</v>
      </c>
      <c r="AW3973" s="2">
        <v>0</v>
      </c>
      <c r="AX3973" s="2">
        <v>0</v>
      </c>
      <c r="AY3973" s="2">
        <v>0</v>
      </c>
      <c r="AZ3973" s="2">
        <v>0</v>
      </c>
      <c r="BA3973" s="2">
        <v>0</v>
      </c>
      <c r="BB3973" s="2">
        <v>0</v>
      </c>
      <c r="BC3973" s="2">
        <v>40</v>
      </c>
      <c r="BD3973" s="2">
        <v>0</v>
      </c>
      <c r="BE3973" s="2">
        <v>0</v>
      </c>
      <c r="BF3973" s="2">
        <v>0</v>
      </c>
      <c r="BG3973" s="2">
        <v>0</v>
      </c>
      <c r="BH3973" s="2">
        <v>0</v>
      </c>
      <c r="BI3973" s="2">
        <v>0</v>
      </c>
      <c r="BJ3973" s="2">
        <v>0</v>
      </c>
      <c r="BK3973" s="2">
        <v>0</v>
      </c>
      <c r="BL3973" s="2">
        <v>3</v>
      </c>
      <c r="BM3973" s="2">
        <v>2</v>
      </c>
      <c r="BN3973" s="2">
        <v>2</v>
      </c>
      <c r="BO3973" s="2">
        <v>4</v>
      </c>
      <c r="BP3973" s="2">
        <v>6</v>
      </c>
      <c r="BQ3973" s="2">
        <v>3</v>
      </c>
      <c r="BR3973" s="2">
        <v>2</v>
      </c>
      <c r="BS3973" s="2">
        <v>0</v>
      </c>
      <c r="BT3973" s="2">
        <v>0</v>
      </c>
      <c r="BU3973" s="2">
        <v>0</v>
      </c>
      <c r="BV3973" s="2">
        <v>0</v>
      </c>
      <c r="BW3973" s="2">
        <v>0</v>
      </c>
      <c r="BX3973" s="2">
        <v>0</v>
      </c>
      <c r="BY3973" s="2">
        <v>0</v>
      </c>
      <c r="BZ3973" s="2">
        <v>0</v>
      </c>
      <c r="CA3973" s="2">
        <v>0</v>
      </c>
      <c r="CB3973" s="2">
        <v>0</v>
      </c>
      <c r="CC3973" s="2">
        <v>0</v>
      </c>
      <c r="CD3973" s="2">
        <v>0</v>
      </c>
      <c r="CE3973" s="2">
        <v>0</v>
      </c>
      <c r="CF3973" s="2">
        <v>0</v>
      </c>
      <c r="CG3973" s="2">
        <v>0</v>
      </c>
      <c r="CH3973" s="2">
        <v>0</v>
      </c>
      <c r="CI3973" s="2">
        <v>0</v>
      </c>
      <c r="CJ3973" s="2">
        <v>0</v>
      </c>
      <c r="CK3973" s="2">
        <v>2</v>
      </c>
      <c r="CL3973" s="2">
        <v>0</v>
      </c>
    </row>
    <row r="3974" spans="1:90" x14ac:dyDescent="0.25">
      <c r="A3974" t="s">
        <v>115</v>
      </c>
      <c r="B3974">
        <v>21102</v>
      </c>
      <c r="C3974" t="s">
        <v>531</v>
      </c>
      <c r="D3974">
        <v>1</v>
      </c>
      <c r="E3974">
        <v>8</v>
      </c>
      <c r="F3974">
        <v>35185</v>
      </c>
      <c r="G3974">
        <v>35035185</v>
      </c>
      <c r="H3974" t="s">
        <v>3770</v>
      </c>
      <c r="I3974">
        <v>394</v>
      </c>
      <c r="J3974" t="s">
        <v>1181</v>
      </c>
      <c r="K3974" t="s">
        <v>91</v>
      </c>
      <c r="L3974">
        <v>1</v>
      </c>
      <c r="M3974" t="s">
        <v>1181</v>
      </c>
      <c r="N3974">
        <v>11940000</v>
      </c>
      <c r="O3974" t="s">
        <v>162</v>
      </c>
      <c r="P3974" t="s">
        <v>3771</v>
      </c>
      <c r="Q3974">
        <v>78</v>
      </c>
      <c r="R3974">
        <v>13</v>
      </c>
      <c r="S3974">
        <v>38641140</v>
      </c>
      <c r="T3974">
        <v>38641166</v>
      </c>
      <c r="U3974" t="s">
        <v>3772</v>
      </c>
      <c r="V3974">
        <v>1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143</v>
      </c>
      <c r="AE3974" s="2">
        <v>71</v>
      </c>
      <c r="AF3974" s="2">
        <v>161</v>
      </c>
      <c r="AG3974" s="2">
        <v>122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0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0</v>
      </c>
      <c r="AU3974" s="2">
        <v>0</v>
      </c>
      <c r="AV3974" s="2">
        <v>0</v>
      </c>
      <c r="AW3974" s="2">
        <v>0</v>
      </c>
      <c r="AX3974" s="2">
        <v>0</v>
      </c>
      <c r="AY3974" s="2">
        <v>0</v>
      </c>
      <c r="AZ3974" s="2">
        <v>0</v>
      </c>
      <c r="BA3974" s="2">
        <v>0</v>
      </c>
      <c r="BB3974" s="2">
        <v>0</v>
      </c>
      <c r="BC3974" s="2">
        <v>138</v>
      </c>
      <c r="BD3974" s="2">
        <v>3</v>
      </c>
      <c r="BE3974" s="2">
        <v>0</v>
      </c>
      <c r="BF3974" s="2">
        <v>0</v>
      </c>
      <c r="BG3974" s="2">
        <v>0</v>
      </c>
      <c r="BH3974" s="2">
        <v>0</v>
      </c>
      <c r="BI3974" s="2">
        <v>0</v>
      </c>
      <c r="BJ3974" s="2">
        <v>0</v>
      </c>
      <c r="BK3974" s="2">
        <v>0</v>
      </c>
      <c r="BL3974" s="2">
        <v>7</v>
      </c>
      <c r="BM3974" s="2">
        <v>3</v>
      </c>
      <c r="BN3974" s="2">
        <v>6</v>
      </c>
      <c r="BO3974" s="2">
        <v>6</v>
      </c>
      <c r="BP3974" s="2">
        <v>0</v>
      </c>
      <c r="BQ3974" s="2">
        <v>0</v>
      </c>
      <c r="BR3974" s="2">
        <v>0</v>
      </c>
      <c r="BS3974" s="2">
        <v>0</v>
      </c>
      <c r="BT3974" s="2">
        <v>0</v>
      </c>
      <c r="BU3974" s="2">
        <v>0</v>
      </c>
      <c r="BV3974" s="2">
        <v>0</v>
      </c>
      <c r="BW3974" s="2">
        <v>0</v>
      </c>
      <c r="BX3974" s="2">
        <v>0</v>
      </c>
      <c r="BY3974" s="2">
        <v>0</v>
      </c>
      <c r="BZ3974" s="2">
        <v>0</v>
      </c>
      <c r="CA3974" s="2">
        <v>0</v>
      </c>
      <c r="CB3974" s="2">
        <v>0</v>
      </c>
      <c r="CC3974" s="2">
        <v>0</v>
      </c>
      <c r="CD3974" s="2">
        <v>0</v>
      </c>
      <c r="CE3974" s="2">
        <v>0</v>
      </c>
      <c r="CF3974" s="2">
        <v>0</v>
      </c>
      <c r="CG3974" s="2">
        <v>0</v>
      </c>
      <c r="CH3974" s="2">
        <v>0</v>
      </c>
      <c r="CI3974" s="2">
        <v>0</v>
      </c>
      <c r="CJ3974" s="2">
        <v>0</v>
      </c>
      <c r="CK3974" s="2">
        <v>7</v>
      </c>
      <c r="CL3974" s="2">
        <v>2</v>
      </c>
    </row>
    <row r="3975" spans="1:90" x14ac:dyDescent="0.25">
      <c r="A3975" t="s">
        <v>115</v>
      </c>
      <c r="B3975">
        <v>21102</v>
      </c>
      <c r="C3975" t="s">
        <v>531</v>
      </c>
      <c r="D3975">
        <v>1</v>
      </c>
      <c r="E3975">
        <v>8</v>
      </c>
      <c r="F3975">
        <v>35038</v>
      </c>
      <c r="G3975">
        <v>35035038</v>
      </c>
      <c r="H3975" t="s">
        <v>6684</v>
      </c>
      <c r="I3975">
        <v>510</v>
      </c>
      <c r="J3975" t="s">
        <v>2531</v>
      </c>
      <c r="K3975" t="s">
        <v>4274</v>
      </c>
      <c r="L3975">
        <v>1</v>
      </c>
      <c r="M3975" t="s">
        <v>2532</v>
      </c>
      <c r="N3975">
        <v>11930000</v>
      </c>
      <c r="O3975" t="s">
        <v>102</v>
      </c>
      <c r="P3975" t="s">
        <v>6685</v>
      </c>
      <c r="Q3975" t="s">
        <v>127</v>
      </c>
      <c r="R3975">
        <v>13</v>
      </c>
      <c r="S3975">
        <v>38561313</v>
      </c>
      <c r="T3975">
        <v>38562185</v>
      </c>
      <c r="U3975" t="s">
        <v>6686</v>
      </c>
      <c r="V3975">
        <v>1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39</v>
      </c>
      <c r="AE3975" s="2">
        <v>25</v>
      </c>
      <c r="AF3975" s="2">
        <v>26</v>
      </c>
      <c r="AG3975" s="2">
        <v>41</v>
      </c>
      <c r="AH3975" s="2">
        <v>43</v>
      </c>
      <c r="AI3975" s="2">
        <v>29</v>
      </c>
      <c r="AJ3975" s="2">
        <v>44</v>
      </c>
      <c r="AK3975" s="2">
        <v>0</v>
      </c>
      <c r="AL3975" s="2">
        <v>0</v>
      </c>
      <c r="AM3975" s="2">
        <v>0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0</v>
      </c>
      <c r="AU3975" s="2">
        <v>0</v>
      </c>
      <c r="AV3975" s="2">
        <v>0</v>
      </c>
      <c r="AW3975" s="2">
        <v>0</v>
      </c>
      <c r="AX3975" s="2">
        <v>0</v>
      </c>
      <c r="AY3975" s="2">
        <v>0</v>
      </c>
      <c r="AZ3975" s="2">
        <v>0</v>
      </c>
      <c r="BA3975" s="2">
        <v>0</v>
      </c>
      <c r="BB3975" s="2">
        <v>0</v>
      </c>
      <c r="BC3975" s="2">
        <v>66</v>
      </c>
      <c r="BD3975" s="2">
        <v>0</v>
      </c>
      <c r="BE3975" s="2">
        <v>0</v>
      </c>
      <c r="BF3975" s="2">
        <v>0</v>
      </c>
      <c r="BG3975" s="2">
        <v>0</v>
      </c>
      <c r="BH3975" s="2">
        <v>0</v>
      </c>
      <c r="BI3975" s="2">
        <v>0</v>
      </c>
      <c r="BJ3975" s="2">
        <v>0</v>
      </c>
      <c r="BK3975" s="2">
        <v>0</v>
      </c>
      <c r="BL3975" s="2">
        <v>2</v>
      </c>
      <c r="BM3975" s="2">
        <v>1</v>
      </c>
      <c r="BN3975" s="2">
        <v>2</v>
      </c>
      <c r="BO3975" s="2">
        <v>3</v>
      </c>
      <c r="BP3975" s="2">
        <v>3</v>
      </c>
      <c r="BQ3975" s="2">
        <v>1</v>
      </c>
      <c r="BR3975" s="2">
        <v>2</v>
      </c>
      <c r="BS3975" s="2">
        <v>0</v>
      </c>
      <c r="BT3975" s="2">
        <v>0</v>
      </c>
      <c r="BU3975" s="2">
        <v>0</v>
      </c>
      <c r="BV3975" s="2">
        <v>0</v>
      </c>
      <c r="BW3975" s="2">
        <v>0</v>
      </c>
      <c r="BX3975" s="2">
        <v>0</v>
      </c>
      <c r="BY3975" s="2">
        <v>0</v>
      </c>
      <c r="BZ3975" s="2">
        <v>0</v>
      </c>
      <c r="CA3975" s="2">
        <v>0</v>
      </c>
      <c r="CB3975" s="2">
        <v>0</v>
      </c>
      <c r="CC3975" s="2">
        <v>0</v>
      </c>
      <c r="CD3975" s="2">
        <v>0</v>
      </c>
      <c r="CE3975" s="2">
        <v>0</v>
      </c>
      <c r="CF3975" s="2">
        <v>0</v>
      </c>
      <c r="CG3975" s="2">
        <v>0</v>
      </c>
      <c r="CH3975" s="2">
        <v>0</v>
      </c>
      <c r="CI3975" s="2">
        <v>0</v>
      </c>
      <c r="CJ3975" s="2">
        <v>0</v>
      </c>
      <c r="CK3975" s="2">
        <v>3</v>
      </c>
      <c r="CL3975" s="2">
        <v>0</v>
      </c>
    </row>
    <row r="3976" spans="1:90" x14ac:dyDescent="0.25">
      <c r="A3976" t="s">
        <v>115</v>
      </c>
      <c r="B3976">
        <v>21102</v>
      </c>
      <c r="C3976" t="s">
        <v>531</v>
      </c>
      <c r="D3976">
        <v>1</v>
      </c>
      <c r="E3976">
        <v>8</v>
      </c>
      <c r="F3976">
        <v>903735</v>
      </c>
      <c r="G3976">
        <v>35903735</v>
      </c>
      <c r="H3976" t="s">
        <v>9582</v>
      </c>
      <c r="I3976">
        <v>296</v>
      </c>
      <c r="J3976" t="s">
        <v>344</v>
      </c>
      <c r="K3976" t="s">
        <v>9583</v>
      </c>
      <c r="L3976">
        <v>2</v>
      </c>
      <c r="M3976" t="s">
        <v>9584</v>
      </c>
      <c r="N3976">
        <v>11960000</v>
      </c>
      <c r="O3976" t="s">
        <v>92</v>
      </c>
      <c r="P3976" t="s">
        <v>6636</v>
      </c>
      <c r="Q3976">
        <v>174</v>
      </c>
      <c r="R3976">
        <v>13</v>
      </c>
      <c r="S3976">
        <v>38796144</v>
      </c>
      <c r="T3976">
        <v>38796145</v>
      </c>
      <c r="U3976" t="s">
        <v>9585</v>
      </c>
      <c r="V3976">
        <v>2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17</v>
      </c>
      <c r="AE3976" s="2">
        <v>17</v>
      </c>
      <c r="AF3976" s="2">
        <v>23</v>
      </c>
      <c r="AG3976" s="2">
        <v>24</v>
      </c>
      <c r="AH3976" s="2">
        <v>18</v>
      </c>
      <c r="AI3976" s="2">
        <v>22</v>
      </c>
      <c r="AJ3976" s="2">
        <v>11</v>
      </c>
      <c r="AK3976" s="2">
        <v>0</v>
      </c>
      <c r="AL3976" s="2">
        <v>0</v>
      </c>
      <c r="AM3976" s="2">
        <v>0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0</v>
      </c>
      <c r="AU3976" s="2">
        <v>0</v>
      </c>
      <c r="AV3976" s="2">
        <v>0</v>
      </c>
      <c r="AW3976" s="2">
        <v>0</v>
      </c>
      <c r="AX3976" s="2">
        <v>0</v>
      </c>
      <c r="AY3976" s="2">
        <v>0</v>
      </c>
      <c r="AZ3976" s="2">
        <v>0</v>
      </c>
      <c r="BA3976" s="2">
        <v>0</v>
      </c>
      <c r="BB3976" s="2">
        <v>0</v>
      </c>
      <c r="BC3976" s="2">
        <v>120</v>
      </c>
      <c r="BD3976" s="2">
        <v>0</v>
      </c>
      <c r="BE3976" s="2">
        <v>0</v>
      </c>
      <c r="BF3976" s="2">
        <v>0</v>
      </c>
      <c r="BG3976" s="2">
        <v>0</v>
      </c>
      <c r="BH3976" s="2">
        <v>0</v>
      </c>
      <c r="BI3976" s="2">
        <v>0</v>
      </c>
      <c r="BJ3976" s="2">
        <v>0</v>
      </c>
      <c r="BK3976" s="2">
        <v>0</v>
      </c>
      <c r="BL3976" s="2">
        <v>2</v>
      </c>
      <c r="BM3976" s="2">
        <v>2</v>
      </c>
      <c r="BN3976" s="2">
        <v>1</v>
      </c>
      <c r="BO3976" s="2">
        <v>1</v>
      </c>
      <c r="BP3976" s="2">
        <v>1</v>
      </c>
      <c r="BQ3976" s="2">
        <v>1</v>
      </c>
      <c r="BR3976" s="2">
        <v>1</v>
      </c>
      <c r="BS3976" s="2">
        <v>0</v>
      </c>
      <c r="BT3976" s="2">
        <v>0</v>
      </c>
      <c r="BU3976" s="2">
        <v>0</v>
      </c>
      <c r="BV3976" s="2">
        <v>0</v>
      </c>
      <c r="BW3976" s="2">
        <v>0</v>
      </c>
      <c r="BX3976" s="2">
        <v>0</v>
      </c>
      <c r="BY3976" s="2">
        <v>0</v>
      </c>
      <c r="BZ3976" s="2">
        <v>0</v>
      </c>
      <c r="CA3976" s="2">
        <v>0</v>
      </c>
      <c r="CB3976" s="2">
        <v>0</v>
      </c>
      <c r="CC3976" s="2">
        <v>0</v>
      </c>
      <c r="CD3976" s="2">
        <v>0</v>
      </c>
      <c r="CE3976" s="2">
        <v>0</v>
      </c>
      <c r="CF3976" s="2">
        <v>0</v>
      </c>
      <c r="CG3976" s="2">
        <v>0</v>
      </c>
      <c r="CH3976" s="2">
        <v>0</v>
      </c>
      <c r="CI3976" s="2">
        <v>0</v>
      </c>
      <c r="CJ3976" s="2">
        <v>0</v>
      </c>
      <c r="CK3976" s="2">
        <v>7</v>
      </c>
      <c r="CL3976" s="2">
        <v>0</v>
      </c>
    </row>
    <row r="3977" spans="1:90" x14ac:dyDescent="0.25">
      <c r="A3977" t="s">
        <v>115</v>
      </c>
      <c r="B3977">
        <v>21102</v>
      </c>
      <c r="C3977" t="s">
        <v>531</v>
      </c>
      <c r="D3977">
        <v>1</v>
      </c>
      <c r="E3977">
        <v>8</v>
      </c>
      <c r="F3977">
        <v>35105</v>
      </c>
      <c r="G3977">
        <v>35035105</v>
      </c>
      <c r="H3977" t="s">
        <v>582</v>
      </c>
      <c r="I3977">
        <v>574</v>
      </c>
      <c r="J3977" t="s">
        <v>531</v>
      </c>
      <c r="K3977" t="s">
        <v>583</v>
      </c>
      <c r="L3977">
        <v>1</v>
      </c>
      <c r="M3977" t="s">
        <v>531</v>
      </c>
      <c r="N3977">
        <v>11900000</v>
      </c>
      <c r="O3977" t="s">
        <v>92</v>
      </c>
      <c r="P3977" t="s">
        <v>584</v>
      </c>
      <c r="Q3977" t="s">
        <v>127</v>
      </c>
      <c r="R3977">
        <v>13</v>
      </c>
      <c r="S3977">
        <v>38291063</v>
      </c>
      <c r="U3977" t="s">
        <v>585</v>
      </c>
      <c r="V3977">
        <v>2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41</v>
      </c>
      <c r="AE3977" s="2">
        <v>19</v>
      </c>
      <c r="AF3977" s="2">
        <v>39</v>
      </c>
      <c r="AG3977" s="2">
        <v>35</v>
      </c>
      <c r="AH3977" s="2">
        <v>39</v>
      </c>
      <c r="AI3977" s="2">
        <v>40</v>
      </c>
      <c r="AJ3977" s="2">
        <v>35</v>
      </c>
      <c r="AK3977" s="2">
        <v>0</v>
      </c>
      <c r="AL3977" s="2">
        <v>0</v>
      </c>
      <c r="AM3977" s="2">
        <v>0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0</v>
      </c>
      <c r="AU3977" s="2">
        <v>0</v>
      </c>
      <c r="AV3977" s="2">
        <v>0</v>
      </c>
      <c r="AW3977" s="2">
        <v>0</v>
      </c>
      <c r="AX3977" s="2">
        <v>0</v>
      </c>
      <c r="AY3977" s="2">
        <v>0</v>
      </c>
      <c r="AZ3977" s="2">
        <v>0</v>
      </c>
      <c r="BA3977" s="2">
        <v>0</v>
      </c>
      <c r="BB3977" s="2">
        <v>0</v>
      </c>
      <c r="BC3977" s="2">
        <v>62</v>
      </c>
      <c r="BD3977" s="2">
        <v>0</v>
      </c>
      <c r="BE3977" s="2">
        <v>0</v>
      </c>
      <c r="BF3977" s="2">
        <v>0</v>
      </c>
      <c r="BG3977" s="2">
        <v>0</v>
      </c>
      <c r="BH3977" s="2">
        <v>0</v>
      </c>
      <c r="BI3977" s="2">
        <v>0</v>
      </c>
      <c r="BJ3977" s="2">
        <v>0</v>
      </c>
      <c r="BK3977" s="2">
        <v>0</v>
      </c>
      <c r="BL3977" s="2">
        <v>3</v>
      </c>
      <c r="BM3977" s="2">
        <v>1</v>
      </c>
      <c r="BN3977" s="2">
        <v>3</v>
      </c>
      <c r="BO3977" s="2">
        <v>1</v>
      </c>
      <c r="BP3977" s="2">
        <v>2</v>
      </c>
      <c r="BQ3977" s="2">
        <v>3</v>
      </c>
      <c r="BR3977" s="2">
        <v>2</v>
      </c>
      <c r="BS3977" s="2">
        <v>0</v>
      </c>
      <c r="BT3977" s="2">
        <v>0</v>
      </c>
      <c r="BU3977" s="2">
        <v>0</v>
      </c>
      <c r="BV3977" s="2">
        <v>0</v>
      </c>
      <c r="BW3977" s="2">
        <v>0</v>
      </c>
      <c r="BX3977" s="2">
        <v>0</v>
      </c>
      <c r="BY3977" s="2">
        <v>0</v>
      </c>
      <c r="BZ3977" s="2">
        <v>0</v>
      </c>
      <c r="CA3977" s="2">
        <v>0</v>
      </c>
      <c r="CB3977" s="2">
        <v>0</v>
      </c>
      <c r="CC3977" s="2">
        <v>0</v>
      </c>
      <c r="CD3977" s="2">
        <v>0</v>
      </c>
      <c r="CE3977" s="2">
        <v>0</v>
      </c>
      <c r="CF3977" s="2">
        <v>0</v>
      </c>
      <c r="CG3977" s="2">
        <v>0</v>
      </c>
      <c r="CH3977" s="2">
        <v>0</v>
      </c>
      <c r="CI3977" s="2">
        <v>0</v>
      </c>
      <c r="CJ3977" s="2">
        <v>0</v>
      </c>
      <c r="CK3977" s="2">
        <v>5</v>
      </c>
      <c r="CL3977" s="2">
        <v>0</v>
      </c>
    </row>
    <row r="3978" spans="1:90" x14ac:dyDescent="0.25">
      <c r="A3978" t="s">
        <v>115</v>
      </c>
      <c r="B3978">
        <v>21102</v>
      </c>
      <c r="C3978" t="s">
        <v>531</v>
      </c>
      <c r="D3978">
        <v>1</v>
      </c>
      <c r="E3978">
        <v>8</v>
      </c>
      <c r="F3978">
        <v>916717</v>
      </c>
      <c r="G3978">
        <v>35916717</v>
      </c>
      <c r="H3978" t="s">
        <v>9039</v>
      </c>
      <c r="I3978">
        <v>248</v>
      </c>
      <c r="J3978" t="s">
        <v>660</v>
      </c>
      <c r="K3978" t="s">
        <v>9040</v>
      </c>
      <c r="L3978">
        <v>1</v>
      </c>
      <c r="M3978" t="s">
        <v>660</v>
      </c>
      <c r="N3978">
        <v>11990000</v>
      </c>
      <c r="O3978" t="s">
        <v>102</v>
      </c>
      <c r="P3978" t="s">
        <v>2178</v>
      </c>
      <c r="Q3978" t="s">
        <v>127</v>
      </c>
      <c r="R3978">
        <v>13</v>
      </c>
      <c r="S3978">
        <v>38521167</v>
      </c>
      <c r="U3978" t="s">
        <v>9041</v>
      </c>
      <c r="V3978">
        <v>2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17</v>
      </c>
      <c r="AE3978" s="2">
        <v>5</v>
      </c>
      <c r="AF3978" s="2">
        <v>11</v>
      </c>
      <c r="AG3978" s="2">
        <v>13</v>
      </c>
      <c r="AH3978" s="2">
        <v>12</v>
      </c>
      <c r="AI3978" s="2">
        <v>15</v>
      </c>
      <c r="AJ3978" s="2">
        <v>20</v>
      </c>
      <c r="AK3978" s="2">
        <v>0</v>
      </c>
      <c r="AL3978" s="2">
        <v>0</v>
      </c>
      <c r="AM3978" s="2">
        <v>0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0</v>
      </c>
      <c r="AU3978" s="2">
        <v>0</v>
      </c>
      <c r="AV3978" s="2">
        <v>0</v>
      </c>
      <c r="AW3978" s="2">
        <v>0</v>
      </c>
      <c r="AX3978" s="2">
        <v>0</v>
      </c>
      <c r="AY3978" s="2">
        <v>0</v>
      </c>
      <c r="AZ3978" s="2">
        <v>0</v>
      </c>
      <c r="BA3978" s="2">
        <v>0</v>
      </c>
      <c r="BB3978" s="2">
        <v>0</v>
      </c>
      <c r="BC3978" s="2">
        <v>13</v>
      </c>
      <c r="BD3978" s="2">
        <v>0</v>
      </c>
      <c r="BE3978" s="2">
        <v>0</v>
      </c>
      <c r="BF3978" s="2">
        <v>0</v>
      </c>
      <c r="BG3978" s="2">
        <v>0</v>
      </c>
      <c r="BH3978" s="2">
        <v>0</v>
      </c>
      <c r="BI3978" s="2">
        <v>0</v>
      </c>
      <c r="BJ3978" s="2">
        <v>0</v>
      </c>
      <c r="BK3978" s="2">
        <v>0</v>
      </c>
      <c r="BL3978" s="2">
        <v>1</v>
      </c>
      <c r="BM3978" s="2">
        <v>1</v>
      </c>
      <c r="BN3978" s="2">
        <v>1</v>
      </c>
      <c r="BO3978" s="2">
        <v>1</v>
      </c>
      <c r="BP3978" s="2">
        <v>1</v>
      </c>
      <c r="BQ3978" s="2">
        <v>1</v>
      </c>
      <c r="BR3978" s="2">
        <v>1</v>
      </c>
      <c r="BS3978" s="2">
        <v>0</v>
      </c>
      <c r="BT3978" s="2">
        <v>0</v>
      </c>
      <c r="BU3978" s="2">
        <v>0</v>
      </c>
      <c r="BV3978" s="2">
        <v>0</v>
      </c>
      <c r="BW3978" s="2">
        <v>0</v>
      </c>
      <c r="BX3978" s="2">
        <v>0</v>
      </c>
      <c r="BY3978" s="2">
        <v>0</v>
      </c>
      <c r="BZ3978" s="2">
        <v>0</v>
      </c>
      <c r="CA3978" s="2">
        <v>0</v>
      </c>
      <c r="CB3978" s="2">
        <v>0</v>
      </c>
      <c r="CC3978" s="2">
        <v>0</v>
      </c>
      <c r="CD3978" s="2">
        <v>0</v>
      </c>
      <c r="CE3978" s="2">
        <v>0</v>
      </c>
      <c r="CF3978" s="2">
        <v>0</v>
      </c>
      <c r="CG3978" s="2">
        <v>0</v>
      </c>
      <c r="CH3978" s="2">
        <v>0</v>
      </c>
      <c r="CI3978" s="2">
        <v>0</v>
      </c>
      <c r="CJ3978" s="2">
        <v>0</v>
      </c>
      <c r="CK3978" s="2">
        <v>1</v>
      </c>
      <c r="CL3978" s="2">
        <v>0</v>
      </c>
    </row>
    <row r="3979" spans="1:90" x14ac:dyDescent="0.25">
      <c r="A3979" t="s">
        <v>115</v>
      </c>
      <c r="B3979">
        <v>21102</v>
      </c>
      <c r="C3979" t="s">
        <v>531</v>
      </c>
      <c r="D3979">
        <v>1</v>
      </c>
      <c r="E3979">
        <v>8</v>
      </c>
      <c r="F3979">
        <v>35142</v>
      </c>
      <c r="G3979">
        <v>35035142</v>
      </c>
      <c r="H3979" t="s">
        <v>15631</v>
      </c>
      <c r="I3979">
        <v>665</v>
      </c>
      <c r="J3979" t="s">
        <v>1794</v>
      </c>
      <c r="K3979" t="s">
        <v>91</v>
      </c>
      <c r="L3979">
        <v>1</v>
      </c>
      <c r="M3979" t="s">
        <v>1794</v>
      </c>
      <c r="N3979">
        <v>11910000</v>
      </c>
      <c r="P3979" t="s">
        <v>15632</v>
      </c>
      <c r="Q3979">
        <v>199</v>
      </c>
      <c r="R3979">
        <v>13</v>
      </c>
      <c r="S3979">
        <v>38721216</v>
      </c>
      <c r="U3979" t="s">
        <v>15633</v>
      </c>
      <c r="V3979">
        <v>1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60</v>
      </c>
      <c r="AE3979" s="2">
        <v>64</v>
      </c>
      <c r="AF3979" s="2">
        <v>87</v>
      </c>
      <c r="AG3979" s="2">
        <v>77</v>
      </c>
      <c r="AH3979" s="2">
        <v>91</v>
      </c>
      <c r="AI3979" s="2">
        <v>67</v>
      </c>
      <c r="AJ3979" s="2">
        <v>57</v>
      </c>
      <c r="AK3979" s="2">
        <v>0</v>
      </c>
      <c r="AL3979" s="2">
        <v>0</v>
      </c>
      <c r="AM3979" s="2">
        <v>0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0</v>
      </c>
      <c r="AU3979" s="2">
        <v>0</v>
      </c>
      <c r="AV3979" s="2">
        <v>0</v>
      </c>
      <c r="AW3979" s="2">
        <v>0</v>
      </c>
      <c r="AX3979" s="2">
        <v>0</v>
      </c>
      <c r="AY3979" s="2">
        <v>0</v>
      </c>
      <c r="AZ3979" s="2">
        <v>0</v>
      </c>
      <c r="BA3979" s="2">
        <v>0</v>
      </c>
      <c r="BB3979" s="2">
        <v>0</v>
      </c>
      <c r="BC3979" s="2">
        <v>118</v>
      </c>
      <c r="BD3979" s="2">
        <v>6</v>
      </c>
      <c r="BE3979" s="2">
        <v>0</v>
      </c>
      <c r="BF3979" s="2">
        <v>0</v>
      </c>
      <c r="BG3979" s="2">
        <v>0</v>
      </c>
      <c r="BH3979" s="2">
        <v>0</v>
      </c>
      <c r="BI3979" s="2">
        <v>0</v>
      </c>
      <c r="BJ3979" s="2">
        <v>0</v>
      </c>
      <c r="BK3979" s="2">
        <v>0</v>
      </c>
      <c r="BL3979" s="2">
        <v>2</v>
      </c>
      <c r="BM3979" s="2">
        <v>4</v>
      </c>
      <c r="BN3979" s="2">
        <v>5</v>
      </c>
      <c r="BO3979" s="2">
        <v>4</v>
      </c>
      <c r="BP3979" s="2">
        <v>5</v>
      </c>
      <c r="BQ3979" s="2">
        <v>2</v>
      </c>
      <c r="BR3979" s="2">
        <v>4</v>
      </c>
      <c r="BS3979" s="2">
        <v>0</v>
      </c>
      <c r="BT3979" s="2">
        <v>0</v>
      </c>
      <c r="BU3979" s="2">
        <v>0</v>
      </c>
      <c r="BV3979" s="2">
        <v>0</v>
      </c>
      <c r="BW3979" s="2">
        <v>0</v>
      </c>
      <c r="BX3979" s="2">
        <v>0</v>
      </c>
      <c r="BY3979" s="2">
        <v>0</v>
      </c>
      <c r="BZ3979" s="2">
        <v>0</v>
      </c>
      <c r="CA3979" s="2">
        <v>0</v>
      </c>
      <c r="CB3979" s="2">
        <v>0</v>
      </c>
      <c r="CC3979" s="2">
        <v>0</v>
      </c>
      <c r="CD3979" s="2">
        <v>0</v>
      </c>
      <c r="CE3979" s="2">
        <v>0</v>
      </c>
      <c r="CF3979" s="2">
        <v>0</v>
      </c>
      <c r="CG3979" s="2">
        <v>0</v>
      </c>
      <c r="CH3979" s="2">
        <v>0</v>
      </c>
      <c r="CI3979" s="2">
        <v>0</v>
      </c>
      <c r="CJ3979" s="2">
        <v>0</v>
      </c>
      <c r="CK3979" s="2">
        <v>7</v>
      </c>
      <c r="CL3979" s="2">
        <v>2</v>
      </c>
    </row>
    <row r="3980" spans="1:90" x14ac:dyDescent="0.25">
      <c r="A3980" t="s">
        <v>115</v>
      </c>
      <c r="B3980">
        <v>21102</v>
      </c>
      <c r="C3980" t="s">
        <v>531</v>
      </c>
      <c r="D3980">
        <v>1</v>
      </c>
      <c r="E3980">
        <v>8</v>
      </c>
      <c r="F3980">
        <v>579440</v>
      </c>
      <c r="G3980">
        <v>35579440</v>
      </c>
      <c r="H3980" t="s">
        <v>19965</v>
      </c>
      <c r="I3980">
        <v>574</v>
      </c>
      <c r="J3980" t="s">
        <v>531</v>
      </c>
      <c r="K3980" t="s">
        <v>3088</v>
      </c>
      <c r="L3980">
        <v>1</v>
      </c>
      <c r="M3980" t="s">
        <v>531</v>
      </c>
      <c r="N3980">
        <v>11900000</v>
      </c>
      <c r="O3980" t="s">
        <v>102</v>
      </c>
      <c r="P3980" t="s">
        <v>19966</v>
      </c>
      <c r="Q3980" t="s">
        <v>127</v>
      </c>
      <c r="R3980">
        <v>13</v>
      </c>
      <c r="S3980">
        <v>38214129</v>
      </c>
      <c r="U3980" t="s">
        <v>4529</v>
      </c>
      <c r="V3980">
        <v>1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149</v>
      </c>
      <c r="AI3980" s="2">
        <v>108</v>
      </c>
      <c r="AJ3980" s="2">
        <v>98</v>
      </c>
      <c r="AK3980" s="2">
        <v>0</v>
      </c>
      <c r="AL3980" s="2">
        <v>0</v>
      </c>
      <c r="AM3980" s="2">
        <v>0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0</v>
      </c>
      <c r="AU3980" s="2">
        <v>0</v>
      </c>
      <c r="AV3980" s="2">
        <v>0</v>
      </c>
      <c r="AW3980" s="2">
        <v>0</v>
      </c>
      <c r="AX3980" s="2">
        <v>0</v>
      </c>
      <c r="AY3980" s="2">
        <v>0</v>
      </c>
      <c r="AZ3980" s="2">
        <v>0</v>
      </c>
      <c r="BA3980" s="2">
        <v>0</v>
      </c>
      <c r="BB3980" s="2">
        <v>0</v>
      </c>
      <c r="BC3980" s="2">
        <v>0</v>
      </c>
      <c r="BD3980" s="2">
        <v>0</v>
      </c>
      <c r="BE3980" s="2">
        <v>0</v>
      </c>
      <c r="BF3980" s="2">
        <v>0</v>
      </c>
      <c r="BG3980" s="2">
        <v>0</v>
      </c>
      <c r="BH3980" s="2">
        <v>0</v>
      </c>
      <c r="BI3980" s="2">
        <v>0</v>
      </c>
      <c r="BJ3980" s="2">
        <v>0</v>
      </c>
      <c r="BK3980" s="2">
        <v>0</v>
      </c>
      <c r="BL3980" s="2">
        <v>0</v>
      </c>
      <c r="BM3980" s="2">
        <v>0</v>
      </c>
      <c r="BN3980" s="2">
        <v>0</v>
      </c>
      <c r="BO3980" s="2">
        <v>0</v>
      </c>
      <c r="BP3980" s="2">
        <v>6</v>
      </c>
      <c r="BQ3980" s="2">
        <v>4</v>
      </c>
      <c r="BR3980" s="2">
        <v>6</v>
      </c>
      <c r="BS3980" s="2">
        <v>0</v>
      </c>
      <c r="BT3980" s="2">
        <v>0</v>
      </c>
      <c r="BU3980" s="2">
        <v>0</v>
      </c>
      <c r="BV3980" s="2">
        <v>0</v>
      </c>
      <c r="BW3980" s="2">
        <v>0</v>
      </c>
      <c r="BX3980" s="2">
        <v>0</v>
      </c>
      <c r="BY3980" s="2">
        <v>0</v>
      </c>
      <c r="BZ3980" s="2">
        <v>0</v>
      </c>
      <c r="CA3980" s="2">
        <v>0</v>
      </c>
      <c r="CB3980" s="2">
        <v>0</v>
      </c>
      <c r="CC3980" s="2">
        <v>0</v>
      </c>
      <c r="CD3980" s="2">
        <v>0</v>
      </c>
      <c r="CE3980" s="2">
        <v>0</v>
      </c>
      <c r="CF3980" s="2">
        <v>0</v>
      </c>
      <c r="CG3980" s="2">
        <v>0</v>
      </c>
      <c r="CH3980" s="2">
        <v>0</v>
      </c>
      <c r="CI3980" s="2">
        <v>0</v>
      </c>
      <c r="CJ3980" s="2">
        <v>0</v>
      </c>
      <c r="CK3980" s="2">
        <v>0</v>
      </c>
      <c r="CL3980" s="2">
        <v>0</v>
      </c>
    </row>
    <row r="3981" spans="1:90" x14ac:dyDescent="0.25">
      <c r="A3981" t="s">
        <v>115</v>
      </c>
      <c r="B3981">
        <v>21102</v>
      </c>
      <c r="C3981" t="s">
        <v>531</v>
      </c>
      <c r="D3981">
        <v>1</v>
      </c>
      <c r="E3981">
        <v>8</v>
      </c>
      <c r="F3981">
        <v>35087</v>
      </c>
      <c r="G3981">
        <v>35035087</v>
      </c>
      <c r="H3981" t="s">
        <v>15222</v>
      </c>
      <c r="I3981">
        <v>574</v>
      </c>
      <c r="J3981" t="s">
        <v>531</v>
      </c>
      <c r="K3981" t="s">
        <v>5384</v>
      </c>
      <c r="L3981">
        <v>1</v>
      </c>
      <c r="M3981" t="s">
        <v>531</v>
      </c>
      <c r="N3981">
        <v>11900000</v>
      </c>
      <c r="O3981" t="s">
        <v>92</v>
      </c>
      <c r="P3981" t="s">
        <v>15223</v>
      </c>
      <c r="Q3981">
        <v>781</v>
      </c>
      <c r="R3981">
        <v>13</v>
      </c>
      <c r="S3981">
        <v>38211041</v>
      </c>
      <c r="T3981">
        <v>38212940</v>
      </c>
      <c r="U3981" t="s">
        <v>15224</v>
      </c>
      <c r="V3981">
        <v>1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69</v>
      </c>
      <c r="AE3981" s="2">
        <v>87</v>
      </c>
      <c r="AF3981" s="2">
        <v>90</v>
      </c>
      <c r="AG3981" s="2">
        <v>105</v>
      </c>
      <c r="AH3981" s="2">
        <v>108</v>
      </c>
      <c r="AI3981" s="2">
        <v>78</v>
      </c>
      <c r="AJ3981" s="2">
        <v>89</v>
      </c>
      <c r="AK3981" s="2">
        <v>0</v>
      </c>
      <c r="AL3981" s="2">
        <v>0</v>
      </c>
      <c r="AM3981" s="2">
        <v>0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0</v>
      </c>
      <c r="AU3981" s="2">
        <v>0</v>
      </c>
      <c r="AV3981" s="2">
        <v>0</v>
      </c>
      <c r="AW3981" s="2">
        <v>0</v>
      </c>
      <c r="AX3981" s="2">
        <v>0</v>
      </c>
      <c r="AY3981" s="2">
        <v>0</v>
      </c>
      <c r="AZ3981" s="2">
        <v>0</v>
      </c>
      <c r="BA3981" s="2">
        <v>0</v>
      </c>
      <c r="BB3981" s="2">
        <v>0</v>
      </c>
      <c r="BC3981" s="2">
        <v>0</v>
      </c>
      <c r="BD3981" s="2">
        <v>0</v>
      </c>
      <c r="BE3981" s="2">
        <v>0</v>
      </c>
      <c r="BF3981" s="2">
        <v>0</v>
      </c>
      <c r="BG3981" s="2">
        <v>0</v>
      </c>
      <c r="BH3981" s="2">
        <v>0</v>
      </c>
      <c r="BI3981" s="2">
        <v>0</v>
      </c>
      <c r="BJ3981" s="2">
        <v>0</v>
      </c>
      <c r="BK3981" s="2">
        <v>0</v>
      </c>
      <c r="BL3981" s="2">
        <v>3</v>
      </c>
      <c r="BM3981" s="2">
        <v>6</v>
      </c>
      <c r="BN3981" s="2">
        <v>4</v>
      </c>
      <c r="BO3981" s="2">
        <v>3</v>
      </c>
      <c r="BP3981" s="2">
        <v>5</v>
      </c>
      <c r="BQ3981" s="2">
        <v>2</v>
      </c>
      <c r="BR3981" s="2">
        <v>4</v>
      </c>
      <c r="BS3981" s="2">
        <v>0</v>
      </c>
      <c r="BT3981" s="2">
        <v>0</v>
      </c>
      <c r="BU3981" s="2">
        <v>0</v>
      </c>
      <c r="BV3981" s="2">
        <v>0</v>
      </c>
      <c r="BW3981" s="2">
        <v>0</v>
      </c>
      <c r="BX3981" s="2">
        <v>0</v>
      </c>
      <c r="BY3981" s="2">
        <v>0</v>
      </c>
      <c r="BZ3981" s="2">
        <v>0</v>
      </c>
      <c r="CA3981" s="2">
        <v>0</v>
      </c>
      <c r="CB3981" s="2">
        <v>0</v>
      </c>
      <c r="CC3981" s="2">
        <v>0</v>
      </c>
      <c r="CD3981" s="2">
        <v>0</v>
      </c>
      <c r="CE3981" s="2">
        <v>0</v>
      </c>
      <c r="CF3981" s="2">
        <v>0</v>
      </c>
      <c r="CG3981" s="2">
        <v>0</v>
      </c>
      <c r="CH3981" s="2">
        <v>0</v>
      </c>
      <c r="CI3981" s="2">
        <v>0</v>
      </c>
      <c r="CJ3981" s="2">
        <v>0</v>
      </c>
      <c r="CK3981" s="2">
        <v>0</v>
      </c>
      <c r="CL3981" s="2">
        <v>0</v>
      </c>
    </row>
    <row r="3982" spans="1:90" x14ac:dyDescent="0.25">
      <c r="A3982" t="s">
        <v>115</v>
      </c>
      <c r="B3982">
        <v>21102</v>
      </c>
      <c r="C3982" t="s">
        <v>531</v>
      </c>
      <c r="D3982">
        <v>1</v>
      </c>
      <c r="E3982">
        <v>8</v>
      </c>
      <c r="F3982">
        <v>35191</v>
      </c>
      <c r="G3982">
        <v>35035191</v>
      </c>
      <c r="H3982" t="s">
        <v>15479</v>
      </c>
      <c r="I3982">
        <v>248</v>
      </c>
      <c r="J3982" t="s">
        <v>660</v>
      </c>
      <c r="K3982" t="s">
        <v>91</v>
      </c>
      <c r="L3982">
        <v>1</v>
      </c>
      <c r="M3982" t="s">
        <v>660</v>
      </c>
      <c r="N3982">
        <v>11990000</v>
      </c>
      <c r="O3982" t="s">
        <v>102</v>
      </c>
      <c r="P3982" t="s">
        <v>15480</v>
      </c>
      <c r="Q3982">
        <v>180</v>
      </c>
      <c r="R3982">
        <v>13</v>
      </c>
      <c r="S3982">
        <v>38511216</v>
      </c>
      <c r="T3982">
        <v>38511871</v>
      </c>
      <c r="U3982" t="s">
        <v>15481</v>
      </c>
      <c r="V3982">
        <v>1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66</v>
      </c>
      <c r="AE3982" s="2">
        <v>69</v>
      </c>
      <c r="AF3982" s="2">
        <v>49</v>
      </c>
      <c r="AG3982" s="2">
        <v>78</v>
      </c>
      <c r="AH3982" s="2">
        <v>77</v>
      </c>
      <c r="AI3982" s="2">
        <v>70</v>
      </c>
      <c r="AJ3982" s="2">
        <v>44</v>
      </c>
      <c r="AK3982" s="2">
        <v>0</v>
      </c>
      <c r="AL3982" s="2">
        <v>0</v>
      </c>
      <c r="AM3982" s="2">
        <v>0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0</v>
      </c>
      <c r="AU3982" s="2">
        <v>0</v>
      </c>
      <c r="AV3982" s="2">
        <v>0</v>
      </c>
      <c r="AW3982" s="2">
        <v>0</v>
      </c>
      <c r="AX3982" s="2">
        <v>0</v>
      </c>
      <c r="AY3982" s="2">
        <v>0</v>
      </c>
      <c r="AZ3982" s="2">
        <v>0</v>
      </c>
      <c r="BA3982" s="2">
        <v>0</v>
      </c>
      <c r="BB3982" s="2">
        <v>0</v>
      </c>
      <c r="BC3982" s="2">
        <v>0</v>
      </c>
      <c r="BD3982" s="2">
        <v>0</v>
      </c>
      <c r="BE3982" s="2">
        <v>0</v>
      </c>
      <c r="BF3982" s="2">
        <v>0</v>
      </c>
      <c r="BG3982" s="2">
        <v>0</v>
      </c>
      <c r="BH3982" s="2">
        <v>0</v>
      </c>
      <c r="BI3982" s="2">
        <v>0</v>
      </c>
      <c r="BJ3982" s="2">
        <v>0</v>
      </c>
      <c r="BK3982" s="2">
        <v>0</v>
      </c>
      <c r="BL3982" s="2">
        <v>4</v>
      </c>
      <c r="BM3982" s="2">
        <v>3</v>
      </c>
      <c r="BN3982" s="2">
        <v>2</v>
      </c>
      <c r="BO3982" s="2">
        <v>3</v>
      </c>
      <c r="BP3982" s="2">
        <v>4</v>
      </c>
      <c r="BQ3982" s="2">
        <v>2</v>
      </c>
      <c r="BR3982" s="2">
        <v>2</v>
      </c>
      <c r="BS3982" s="2">
        <v>0</v>
      </c>
      <c r="BT3982" s="2">
        <v>0</v>
      </c>
      <c r="BU3982" s="2">
        <v>0</v>
      </c>
      <c r="BV3982" s="2">
        <v>0</v>
      </c>
      <c r="BW3982" s="2">
        <v>0</v>
      </c>
      <c r="BX3982" s="2">
        <v>0</v>
      </c>
      <c r="BY3982" s="2">
        <v>0</v>
      </c>
      <c r="BZ3982" s="2">
        <v>0</v>
      </c>
      <c r="CA3982" s="2">
        <v>0</v>
      </c>
      <c r="CB3982" s="2">
        <v>0</v>
      </c>
      <c r="CC3982" s="2">
        <v>0</v>
      </c>
      <c r="CD3982" s="2">
        <v>0</v>
      </c>
      <c r="CE3982" s="2">
        <v>0</v>
      </c>
      <c r="CF3982" s="2">
        <v>0</v>
      </c>
      <c r="CG3982" s="2">
        <v>0</v>
      </c>
      <c r="CH3982" s="2">
        <v>0</v>
      </c>
      <c r="CI3982" s="2">
        <v>0</v>
      </c>
      <c r="CJ3982" s="2">
        <v>0</v>
      </c>
      <c r="CK3982" s="2">
        <v>0</v>
      </c>
      <c r="CL3982" s="2">
        <v>0</v>
      </c>
    </row>
    <row r="3983" spans="1:90" x14ac:dyDescent="0.25">
      <c r="A3983" t="s">
        <v>115</v>
      </c>
      <c r="B3983">
        <v>20507</v>
      </c>
      <c r="C3983" t="s">
        <v>175</v>
      </c>
      <c r="D3983">
        <v>1</v>
      </c>
      <c r="E3983">
        <v>8</v>
      </c>
      <c r="F3983">
        <v>24399</v>
      </c>
      <c r="G3983">
        <v>35024399</v>
      </c>
      <c r="H3983" t="s">
        <v>5163</v>
      </c>
      <c r="I3983">
        <v>258</v>
      </c>
      <c r="J3983" t="s">
        <v>1775</v>
      </c>
      <c r="K3983" t="s">
        <v>91</v>
      </c>
      <c r="L3983">
        <v>1</v>
      </c>
      <c r="M3983" t="s">
        <v>1775</v>
      </c>
      <c r="N3983">
        <v>14260000</v>
      </c>
      <c r="O3983" t="s">
        <v>92</v>
      </c>
      <c r="P3983" t="s">
        <v>5164</v>
      </c>
      <c r="Q3983">
        <v>279</v>
      </c>
      <c r="R3983">
        <v>16</v>
      </c>
      <c r="S3983">
        <v>36691508</v>
      </c>
      <c r="U3983" t="s">
        <v>5165</v>
      </c>
      <c r="V3983">
        <v>1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52</v>
      </c>
      <c r="AI3983" s="2">
        <v>46</v>
      </c>
      <c r="AJ3983" s="2">
        <v>44</v>
      </c>
      <c r="AK3983" s="2">
        <v>0</v>
      </c>
      <c r="AL3983" s="2">
        <v>0</v>
      </c>
      <c r="AM3983" s="2">
        <v>0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0</v>
      </c>
      <c r="AU3983" s="2">
        <v>10</v>
      </c>
      <c r="AV3983" s="2">
        <v>0</v>
      </c>
      <c r="AW3983" s="2">
        <v>0</v>
      </c>
      <c r="AX3983" s="2">
        <v>0</v>
      </c>
      <c r="AY3983" s="2">
        <v>0</v>
      </c>
      <c r="AZ3983" s="2">
        <v>0</v>
      </c>
      <c r="BA3983" s="2">
        <v>0</v>
      </c>
      <c r="BB3983" s="2">
        <v>0</v>
      </c>
      <c r="BC3983" s="2">
        <v>20</v>
      </c>
      <c r="BD3983" s="2">
        <v>0</v>
      </c>
      <c r="BE3983" s="2">
        <v>0</v>
      </c>
      <c r="BF3983" s="2">
        <v>0</v>
      </c>
      <c r="BG3983" s="2">
        <v>0</v>
      </c>
      <c r="BH3983" s="2">
        <v>0</v>
      </c>
      <c r="BI3983" s="2">
        <v>0</v>
      </c>
      <c r="BJ3983" s="2">
        <v>0</v>
      </c>
      <c r="BK3983" s="2">
        <v>0</v>
      </c>
      <c r="BL3983" s="2">
        <v>0</v>
      </c>
      <c r="BM3983" s="2">
        <v>0</v>
      </c>
      <c r="BN3983" s="2">
        <v>0</v>
      </c>
      <c r="BO3983" s="2">
        <v>0</v>
      </c>
      <c r="BP3983" s="2">
        <v>3</v>
      </c>
      <c r="BQ3983" s="2">
        <v>2</v>
      </c>
      <c r="BR3983" s="2">
        <v>2</v>
      </c>
      <c r="BS3983" s="2">
        <v>0</v>
      </c>
      <c r="BT3983" s="2">
        <v>0</v>
      </c>
      <c r="BU3983" s="2">
        <v>0</v>
      </c>
      <c r="BV3983" s="2">
        <v>0</v>
      </c>
      <c r="BW3983" s="2">
        <v>0</v>
      </c>
      <c r="BX3983" s="2">
        <v>0</v>
      </c>
      <c r="BY3983" s="2">
        <v>0</v>
      </c>
      <c r="BZ3983" s="2">
        <v>0</v>
      </c>
      <c r="CA3983" s="2">
        <v>0</v>
      </c>
      <c r="CB3983" s="2">
        <v>0</v>
      </c>
      <c r="CC3983" s="2">
        <v>3</v>
      </c>
      <c r="CD3983" s="2">
        <v>0</v>
      </c>
      <c r="CE3983" s="2">
        <v>0</v>
      </c>
      <c r="CF3983" s="2">
        <v>0</v>
      </c>
      <c r="CG3983" s="2">
        <v>0</v>
      </c>
      <c r="CH3983" s="2">
        <v>0</v>
      </c>
      <c r="CI3983" s="2">
        <v>0</v>
      </c>
      <c r="CJ3983" s="2">
        <v>0</v>
      </c>
      <c r="CK3983" s="2">
        <v>1</v>
      </c>
      <c r="CL3983" s="2">
        <v>0</v>
      </c>
    </row>
    <row r="3984" spans="1:90" x14ac:dyDescent="0.25">
      <c r="A3984" t="s">
        <v>115</v>
      </c>
      <c r="B3984">
        <v>20507</v>
      </c>
      <c r="C3984" t="s">
        <v>175</v>
      </c>
      <c r="D3984">
        <v>1</v>
      </c>
      <c r="E3984">
        <v>8</v>
      </c>
      <c r="F3984">
        <v>24375</v>
      </c>
      <c r="G3984">
        <v>35024375</v>
      </c>
      <c r="H3984" t="s">
        <v>14825</v>
      </c>
      <c r="I3984">
        <v>656</v>
      </c>
      <c r="J3984" t="s">
        <v>2097</v>
      </c>
      <c r="K3984" t="s">
        <v>6040</v>
      </c>
      <c r="L3984">
        <v>1</v>
      </c>
      <c r="M3984" t="s">
        <v>2097</v>
      </c>
      <c r="N3984">
        <v>14200000</v>
      </c>
      <c r="O3984" t="s">
        <v>92</v>
      </c>
      <c r="P3984" t="s">
        <v>6041</v>
      </c>
      <c r="Q3984">
        <v>954</v>
      </c>
      <c r="R3984">
        <v>16</v>
      </c>
      <c r="S3984">
        <v>39841112</v>
      </c>
      <c r="T3984">
        <v>39842505</v>
      </c>
      <c r="U3984" t="s">
        <v>14826</v>
      </c>
      <c r="V3984">
        <v>1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66</v>
      </c>
      <c r="AE3984" s="2">
        <v>64</v>
      </c>
      <c r="AF3984" s="2">
        <v>82</v>
      </c>
      <c r="AG3984" s="2">
        <v>74</v>
      </c>
      <c r="AH3984" s="2">
        <v>82</v>
      </c>
      <c r="AI3984" s="2">
        <v>55</v>
      </c>
      <c r="AJ3984" s="2">
        <v>52</v>
      </c>
      <c r="AK3984" s="2">
        <v>0</v>
      </c>
      <c r="AL3984" s="2">
        <v>0</v>
      </c>
      <c r="AM3984" s="2">
        <v>0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0</v>
      </c>
      <c r="AU3984" s="2">
        <v>0</v>
      </c>
      <c r="AV3984" s="2">
        <v>0</v>
      </c>
      <c r="AW3984" s="2">
        <v>0</v>
      </c>
      <c r="AX3984" s="2">
        <v>0</v>
      </c>
      <c r="AY3984" s="2">
        <v>0</v>
      </c>
      <c r="AZ3984" s="2">
        <v>0</v>
      </c>
      <c r="BA3984" s="2">
        <v>0</v>
      </c>
      <c r="BB3984" s="2">
        <v>0</v>
      </c>
      <c r="BC3984" s="2">
        <v>0</v>
      </c>
      <c r="BD3984" s="2">
        <v>0</v>
      </c>
      <c r="BE3984" s="2">
        <v>0</v>
      </c>
      <c r="BF3984" s="2">
        <v>0</v>
      </c>
      <c r="BG3984" s="2">
        <v>0</v>
      </c>
      <c r="BH3984" s="2">
        <v>0</v>
      </c>
      <c r="BI3984" s="2">
        <v>0</v>
      </c>
      <c r="BJ3984" s="2">
        <v>0</v>
      </c>
      <c r="BK3984" s="2">
        <v>0</v>
      </c>
      <c r="BL3984" s="2">
        <v>4</v>
      </c>
      <c r="BM3984" s="2">
        <v>2</v>
      </c>
      <c r="BN3984" s="2">
        <v>3</v>
      </c>
      <c r="BO3984" s="2">
        <v>3</v>
      </c>
      <c r="BP3984" s="2">
        <v>4</v>
      </c>
      <c r="BQ3984" s="2">
        <v>2</v>
      </c>
      <c r="BR3984" s="2">
        <v>2</v>
      </c>
      <c r="BS3984" s="2">
        <v>0</v>
      </c>
      <c r="BT3984" s="2">
        <v>0</v>
      </c>
      <c r="BU3984" s="2">
        <v>0</v>
      </c>
      <c r="BV3984" s="2">
        <v>0</v>
      </c>
      <c r="BW3984" s="2">
        <v>0</v>
      </c>
      <c r="BX3984" s="2">
        <v>0</v>
      </c>
      <c r="BY3984" s="2">
        <v>0</v>
      </c>
      <c r="BZ3984" s="2">
        <v>0</v>
      </c>
      <c r="CA3984" s="2">
        <v>0</v>
      </c>
      <c r="CB3984" s="2">
        <v>0</v>
      </c>
      <c r="CC3984" s="2">
        <v>0</v>
      </c>
      <c r="CD3984" s="2">
        <v>0</v>
      </c>
      <c r="CE3984" s="2">
        <v>0</v>
      </c>
      <c r="CF3984" s="2">
        <v>0</v>
      </c>
      <c r="CG3984" s="2">
        <v>0</v>
      </c>
      <c r="CH3984" s="2">
        <v>0</v>
      </c>
      <c r="CI3984" s="2">
        <v>0</v>
      </c>
      <c r="CJ3984" s="2">
        <v>0</v>
      </c>
      <c r="CK3984" s="2">
        <v>0</v>
      </c>
      <c r="CL3984" s="2">
        <v>0</v>
      </c>
    </row>
    <row r="3985" spans="1:90" x14ac:dyDescent="0.25">
      <c r="A3985" t="s">
        <v>115</v>
      </c>
      <c r="B3985">
        <v>20507</v>
      </c>
      <c r="C3985" t="s">
        <v>175</v>
      </c>
      <c r="D3985">
        <v>1</v>
      </c>
      <c r="E3985">
        <v>8</v>
      </c>
      <c r="F3985">
        <v>48446</v>
      </c>
      <c r="G3985">
        <v>35048446</v>
      </c>
      <c r="H3985" t="s">
        <v>2784</v>
      </c>
      <c r="I3985">
        <v>582</v>
      </c>
      <c r="J3985" t="s">
        <v>175</v>
      </c>
      <c r="K3985" t="s">
        <v>2785</v>
      </c>
      <c r="L3985">
        <v>1</v>
      </c>
      <c r="M3985" t="s">
        <v>175</v>
      </c>
      <c r="N3985">
        <v>14061089</v>
      </c>
      <c r="O3985" t="s">
        <v>92</v>
      </c>
      <c r="P3985" t="s">
        <v>2786</v>
      </c>
      <c r="Q3985">
        <v>100</v>
      </c>
      <c r="R3985">
        <v>16</v>
      </c>
      <c r="S3985">
        <v>36150192</v>
      </c>
      <c r="T3985">
        <v>36152211</v>
      </c>
      <c r="U3985" t="s">
        <v>2787</v>
      </c>
      <c r="V3985">
        <v>1</v>
      </c>
      <c r="W3985" s="2">
        <v>0</v>
      </c>
      <c r="X3985" s="2">
        <v>0</v>
      </c>
      <c r="Y3985" s="2">
        <v>77</v>
      </c>
      <c r="Z3985" s="2">
        <v>79</v>
      </c>
      <c r="AA3985" s="2">
        <v>89</v>
      </c>
      <c r="AB3985" s="2">
        <v>59</v>
      </c>
      <c r="AC3985" s="2">
        <v>83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0</v>
      </c>
      <c r="AU3985" s="2">
        <v>0</v>
      </c>
      <c r="AV3985" s="2">
        <v>0</v>
      </c>
      <c r="AW3985" s="2">
        <v>0</v>
      </c>
      <c r="AX3985" s="2">
        <v>0</v>
      </c>
      <c r="AY3985" s="2">
        <v>0</v>
      </c>
      <c r="AZ3985" s="2">
        <v>0</v>
      </c>
      <c r="BA3985" s="2">
        <v>0</v>
      </c>
      <c r="BB3985" s="2">
        <v>0</v>
      </c>
      <c r="BC3985" s="2">
        <v>0</v>
      </c>
      <c r="BD3985" s="2">
        <v>14</v>
      </c>
      <c r="BE3985" s="2">
        <v>0</v>
      </c>
      <c r="BF3985" s="2">
        <v>0</v>
      </c>
      <c r="BG3985" s="2">
        <v>4</v>
      </c>
      <c r="BH3985" s="2">
        <v>4</v>
      </c>
      <c r="BI3985" s="2">
        <v>7</v>
      </c>
      <c r="BJ3985" s="2">
        <v>4</v>
      </c>
      <c r="BK3985" s="2">
        <v>5</v>
      </c>
      <c r="BL3985" s="2">
        <v>0</v>
      </c>
      <c r="BM3985" s="2">
        <v>0</v>
      </c>
      <c r="BN3985" s="2">
        <v>0</v>
      </c>
      <c r="BO3985" s="2">
        <v>0</v>
      </c>
      <c r="BP3985" s="2">
        <v>0</v>
      </c>
      <c r="BQ3985" s="2">
        <v>0</v>
      </c>
      <c r="BR3985" s="2">
        <v>0</v>
      </c>
      <c r="BS3985" s="2">
        <v>0</v>
      </c>
      <c r="BT3985" s="2">
        <v>0</v>
      </c>
      <c r="BU3985" s="2">
        <v>0</v>
      </c>
      <c r="BV3985" s="2">
        <v>0</v>
      </c>
      <c r="BW3985" s="2">
        <v>0</v>
      </c>
      <c r="BX3985" s="2">
        <v>0</v>
      </c>
      <c r="BY3985" s="2">
        <v>0</v>
      </c>
      <c r="BZ3985" s="2">
        <v>0</v>
      </c>
      <c r="CA3985" s="2">
        <v>0</v>
      </c>
      <c r="CB3985" s="2">
        <v>0</v>
      </c>
      <c r="CC3985" s="2">
        <v>0</v>
      </c>
      <c r="CD3985" s="2">
        <v>0</v>
      </c>
      <c r="CE3985" s="2">
        <v>0</v>
      </c>
      <c r="CF3985" s="2">
        <v>0</v>
      </c>
      <c r="CG3985" s="2">
        <v>0</v>
      </c>
      <c r="CH3985" s="2">
        <v>0</v>
      </c>
      <c r="CI3985" s="2">
        <v>0</v>
      </c>
      <c r="CJ3985" s="2">
        <v>0</v>
      </c>
      <c r="CK3985" s="2">
        <v>0</v>
      </c>
      <c r="CL3985" s="2">
        <v>3</v>
      </c>
    </row>
    <row r="3986" spans="1:90" x14ac:dyDescent="0.25">
      <c r="A3986" t="s">
        <v>115</v>
      </c>
      <c r="B3986">
        <v>20507</v>
      </c>
      <c r="C3986" t="s">
        <v>175</v>
      </c>
      <c r="D3986">
        <v>1</v>
      </c>
      <c r="E3986">
        <v>8</v>
      </c>
      <c r="F3986">
        <v>23978</v>
      </c>
      <c r="G3986">
        <v>35023978</v>
      </c>
      <c r="H3986" t="s">
        <v>19222</v>
      </c>
      <c r="I3986">
        <v>582</v>
      </c>
      <c r="J3986" t="s">
        <v>175</v>
      </c>
      <c r="K3986" t="s">
        <v>589</v>
      </c>
      <c r="L3986">
        <v>1</v>
      </c>
      <c r="M3986" t="s">
        <v>175</v>
      </c>
      <c r="N3986">
        <v>14080430</v>
      </c>
      <c r="O3986" t="s">
        <v>92</v>
      </c>
      <c r="P3986" t="s">
        <v>19223</v>
      </c>
      <c r="Q3986">
        <v>916</v>
      </c>
      <c r="R3986">
        <v>16</v>
      </c>
      <c r="S3986">
        <v>39611851</v>
      </c>
      <c r="T3986">
        <v>39612440</v>
      </c>
      <c r="U3986" t="s">
        <v>19224</v>
      </c>
      <c r="V3986">
        <v>1</v>
      </c>
      <c r="W3986" s="2">
        <v>0</v>
      </c>
      <c r="X3986" s="2">
        <v>0</v>
      </c>
      <c r="Y3986" s="2">
        <v>76</v>
      </c>
      <c r="Z3986" s="2">
        <v>71</v>
      </c>
      <c r="AA3986" s="2">
        <v>92</v>
      </c>
      <c r="AB3986" s="2">
        <v>66</v>
      </c>
      <c r="AC3986" s="2">
        <v>108</v>
      </c>
      <c r="AD3986" s="2">
        <v>93</v>
      </c>
      <c r="AE3986" s="2">
        <v>120</v>
      </c>
      <c r="AF3986" s="2">
        <v>112</v>
      </c>
      <c r="AG3986" s="2">
        <v>96</v>
      </c>
      <c r="AH3986" s="2">
        <v>169</v>
      </c>
      <c r="AI3986" s="2">
        <v>140</v>
      </c>
      <c r="AJ3986" s="2">
        <v>119</v>
      </c>
      <c r="AK3986" s="2">
        <v>0</v>
      </c>
      <c r="AL3986" s="2">
        <v>0</v>
      </c>
      <c r="AM3986" s="2">
        <v>0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0</v>
      </c>
      <c r="AU3986" s="2">
        <v>0</v>
      </c>
      <c r="AV3986" s="2">
        <v>0</v>
      </c>
      <c r="AW3986" s="2">
        <v>0</v>
      </c>
      <c r="AX3986" s="2">
        <v>0</v>
      </c>
      <c r="AY3986" s="2">
        <v>0</v>
      </c>
      <c r="AZ3986" s="2">
        <v>0</v>
      </c>
      <c r="BA3986" s="2">
        <v>0</v>
      </c>
      <c r="BB3986" s="2">
        <v>0</v>
      </c>
      <c r="BC3986" s="2">
        <v>0</v>
      </c>
      <c r="BD3986" s="2">
        <v>0</v>
      </c>
      <c r="BE3986" s="2">
        <v>0</v>
      </c>
      <c r="BF3986" s="2">
        <v>0</v>
      </c>
      <c r="BG3986" s="2">
        <v>3</v>
      </c>
      <c r="BH3986" s="2">
        <v>3</v>
      </c>
      <c r="BI3986" s="2">
        <v>4</v>
      </c>
      <c r="BJ3986" s="2">
        <v>3</v>
      </c>
      <c r="BK3986" s="2">
        <v>4</v>
      </c>
      <c r="BL3986" s="2">
        <v>3</v>
      </c>
      <c r="BM3986" s="2">
        <v>5</v>
      </c>
      <c r="BN3986" s="2">
        <v>5</v>
      </c>
      <c r="BO3986" s="2">
        <v>3</v>
      </c>
      <c r="BP3986" s="2">
        <v>4</v>
      </c>
      <c r="BQ3986" s="2">
        <v>5</v>
      </c>
      <c r="BR3986" s="2">
        <v>4</v>
      </c>
      <c r="BS3986" s="2">
        <v>0</v>
      </c>
      <c r="BT3986" s="2">
        <v>0</v>
      </c>
      <c r="BU3986" s="2">
        <v>0</v>
      </c>
      <c r="BV3986" s="2">
        <v>0</v>
      </c>
      <c r="BW3986" s="2">
        <v>0</v>
      </c>
      <c r="BX3986" s="2">
        <v>0</v>
      </c>
      <c r="BY3986" s="2">
        <v>0</v>
      </c>
      <c r="BZ3986" s="2">
        <v>0</v>
      </c>
      <c r="CA3986" s="2">
        <v>0</v>
      </c>
      <c r="CB3986" s="2">
        <v>0</v>
      </c>
      <c r="CC3986" s="2">
        <v>0</v>
      </c>
      <c r="CD3986" s="2">
        <v>0</v>
      </c>
      <c r="CE3986" s="2">
        <v>0</v>
      </c>
      <c r="CF3986" s="2">
        <v>0</v>
      </c>
      <c r="CG3986" s="2">
        <v>0</v>
      </c>
      <c r="CH3986" s="2">
        <v>0</v>
      </c>
      <c r="CI3986" s="2">
        <v>0</v>
      </c>
      <c r="CJ3986" s="2">
        <v>0</v>
      </c>
      <c r="CK3986" s="2">
        <v>0</v>
      </c>
      <c r="CL3986" s="2">
        <v>0</v>
      </c>
    </row>
    <row r="3987" spans="1:90" x14ac:dyDescent="0.25">
      <c r="A3987" t="s">
        <v>115</v>
      </c>
      <c r="B3987">
        <v>20507</v>
      </c>
      <c r="C3987" t="s">
        <v>175</v>
      </c>
      <c r="D3987">
        <v>1</v>
      </c>
      <c r="E3987">
        <v>8</v>
      </c>
      <c r="F3987">
        <v>23851</v>
      </c>
      <c r="G3987">
        <v>35023851</v>
      </c>
      <c r="H3987" t="s">
        <v>11998</v>
      </c>
      <c r="I3987">
        <v>582</v>
      </c>
      <c r="J3987" t="s">
        <v>175</v>
      </c>
      <c r="K3987" t="s">
        <v>2478</v>
      </c>
      <c r="L3987">
        <v>1</v>
      </c>
      <c r="M3987" t="s">
        <v>175</v>
      </c>
      <c r="N3987">
        <v>14055260</v>
      </c>
      <c r="O3987" t="s">
        <v>92</v>
      </c>
      <c r="P3987" t="s">
        <v>3735</v>
      </c>
      <c r="Q3987">
        <v>176</v>
      </c>
      <c r="R3987">
        <v>16</v>
      </c>
      <c r="S3987">
        <v>36300526</v>
      </c>
      <c r="T3987">
        <v>36303424</v>
      </c>
      <c r="U3987" t="s">
        <v>16056</v>
      </c>
      <c r="V3987">
        <v>1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102</v>
      </c>
      <c r="AE3987" s="2">
        <v>102</v>
      </c>
      <c r="AF3987" s="2">
        <v>127</v>
      </c>
      <c r="AG3987" s="2">
        <v>106</v>
      </c>
      <c r="AH3987" s="2">
        <v>297</v>
      </c>
      <c r="AI3987" s="2">
        <v>269</v>
      </c>
      <c r="AJ3987" s="2">
        <v>187</v>
      </c>
      <c r="AK3987" s="2">
        <v>0</v>
      </c>
      <c r="AL3987" s="2">
        <v>0</v>
      </c>
      <c r="AM3987" s="2">
        <v>0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0</v>
      </c>
      <c r="AU3987" s="2">
        <v>0</v>
      </c>
      <c r="AV3987" s="2">
        <v>0</v>
      </c>
      <c r="AW3987" s="2">
        <v>0</v>
      </c>
      <c r="AX3987" s="2">
        <v>0</v>
      </c>
      <c r="AY3987" s="2">
        <v>0</v>
      </c>
      <c r="AZ3987" s="2">
        <v>0</v>
      </c>
      <c r="BA3987" s="2">
        <v>0</v>
      </c>
      <c r="BB3987" s="2">
        <v>0</v>
      </c>
      <c r="BC3987" s="2">
        <v>520</v>
      </c>
      <c r="BD3987" s="2">
        <v>0</v>
      </c>
      <c r="BE3987" s="2">
        <v>0</v>
      </c>
      <c r="BF3987" s="2">
        <v>0</v>
      </c>
      <c r="BG3987" s="2">
        <v>0</v>
      </c>
      <c r="BH3987" s="2">
        <v>0</v>
      </c>
      <c r="BI3987" s="2">
        <v>0</v>
      </c>
      <c r="BJ3987" s="2">
        <v>0</v>
      </c>
      <c r="BK3987" s="2">
        <v>0</v>
      </c>
      <c r="BL3987" s="2">
        <v>4</v>
      </c>
      <c r="BM3987" s="2">
        <v>3</v>
      </c>
      <c r="BN3987" s="2">
        <v>5</v>
      </c>
      <c r="BO3987" s="2">
        <v>4</v>
      </c>
      <c r="BP3987" s="2">
        <v>9</v>
      </c>
      <c r="BQ3987" s="2">
        <v>8</v>
      </c>
      <c r="BR3987" s="2">
        <v>6</v>
      </c>
      <c r="BS3987" s="2">
        <v>0</v>
      </c>
      <c r="BT3987" s="2">
        <v>0</v>
      </c>
      <c r="BU3987" s="2">
        <v>0</v>
      </c>
      <c r="BV3987" s="2">
        <v>0</v>
      </c>
      <c r="BW3987" s="2">
        <v>0</v>
      </c>
      <c r="BX3987" s="2">
        <v>0</v>
      </c>
      <c r="BY3987" s="2">
        <v>0</v>
      </c>
      <c r="BZ3987" s="2">
        <v>0</v>
      </c>
      <c r="CA3987" s="2">
        <v>0</v>
      </c>
      <c r="CB3987" s="2">
        <v>0</v>
      </c>
      <c r="CC3987" s="2">
        <v>0</v>
      </c>
      <c r="CD3987" s="2">
        <v>0</v>
      </c>
      <c r="CE3987" s="2">
        <v>0</v>
      </c>
      <c r="CF3987" s="2">
        <v>0</v>
      </c>
      <c r="CG3987" s="2">
        <v>0</v>
      </c>
      <c r="CH3987" s="2">
        <v>0</v>
      </c>
      <c r="CI3987" s="2">
        <v>0</v>
      </c>
      <c r="CJ3987" s="2">
        <v>0</v>
      </c>
      <c r="CK3987" s="2">
        <v>23</v>
      </c>
      <c r="CL3987" s="2">
        <v>0</v>
      </c>
    </row>
    <row r="3988" spans="1:90" x14ac:dyDescent="0.25">
      <c r="A3988" t="s">
        <v>115</v>
      </c>
      <c r="B3988">
        <v>20507</v>
      </c>
      <c r="C3988" t="s">
        <v>175</v>
      </c>
      <c r="D3988">
        <v>1</v>
      </c>
      <c r="E3988">
        <v>8</v>
      </c>
      <c r="F3988">
        <v>23930</v>
      </c>
      <c r="G3988">
        <v>35023930</v>
      </c>
      <c r="H3988" t="s">
        <v>17869</v>
      </c>
      <c r="I3988">
        <v>582</v>
      </c>
      <c r="J3988" t="s">
        <v>175</v>
      </c>
      <c r="K3988" t="s">
        <v>17870</v>
      </c>
      <c r="L3988">
        <v>1</v>
      </c>
      <c r="M3988" t="s">
        <v>175</v>
      </c>
      <c r="N3988">
        <v>14025300</v>
      </c>
      <c r="O3988" t="s">
        <v>92</v>
      </c>
      <c r="P3988" t="s">
        <v>17871</v>
      </c>
      <c r="Q3988">
        <v>242</v>
      </c>
      <c r="R3988">
        <v>16</v>
      </c>
      <c r="S3988">
        <v>36231736</v>
      </c>
      <c r="T3988">
        <v>36235450</v>
      </c>
      <c r="U3988" t="s">
        <v>17872</v>
      </c>
      <c r="V3988">
        <v>1</v>
      </c>
      <c r="W3988" s="2">
        <v>0</v>
      </c>
      <c r="X3988" s="2">
        <v>0</v>
      </c>
      <c r="Y3988" s="2">
        <v>50</v>
      </c>
      <c r="Z3988" s="2">
        <v>45</v>
      </c>
      <c r="AA3988" s="2">
        <v>47</v>
      </c>
      <c r="AB3988" s="2">
        <v>51</v>
      </c>
      <c r="AC3988" s="2">
        <v>48</v>
      </c>
      <c r="AD3988" s="2">
        <v>72</v>
      </c>
      <c r="AE3988" s="2">
        <v>57</v>
      </c>
      <c r="AF3988" s="2">
        <v>0</v>
      </c>
      <c r="AG3988" s="2">
        <v>82</v>
      </c>
      <c r="AH3988" s="2">
        <v>192</v>
      </c>
      <c r="AI3988" s="2">
        <v>143</v>
      </c>
      <c r="AJ3988" s="2">
        <v>81</v>
      </c>
      <c r="AK3988" s="2">
        <v>0</v>
      </c>
      <c r="AL3988" s="2">
        <v>0</v>
      </c>
      <c r="AM3988" s="2">
        <v>0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0</v>
      </c>
      <c r="AU3988" s="2">
        <v>0</v>
      </c>
      <c r="AV3988" s="2">
        <v>0</v>
      </c>
      <c r="AW3988" s="2">
        <v>0</v>
      </c>
      <c r="AX3988" s="2">
        <v>0</v>
      </c>
      <c r="AY3988" s="2">
        <v>0</v>
      </c>
      <c r="AZ3988" s="2">
        <v>0</v>
      </c>
      <c r="BA3988" s="2">
        <v>0</v>
      </c>
      <c r="BB3988" s="2">
        <v>0</v>
      </c>
      <c r="BC3988" s="2">
        <v>0</v>
      </c>
      <c r="BD3988" s="2">
        <v>0</v>
      </c>
      <c r="BE3988" s="2">
        <v>0</v>
      </c>
      <c r="BF3988" s="2">
        <v>0</v>
      </c>
      <c r="BG3988" s="2">
        <v>2</v>
      </c>
      <c r="BH3988" s="2">
        <v>2</v>
      </c>
      <c r="BI3988" s="2">
        <v>3</v>
      </c>
      <c r="BJ3988" s="2">
        <v>2</v>
      </c>
      <c r="BK3988" s="2">
        <v>2</v>
      </c>
      <c r="BL3988" s="2">
        <v>2</v>
      </c>
      <c r="BM3988" s="2">
        <v>2</v>
      </c>
      <c r="BN3988" s="2">
        <v>0</v>
      </c>
      <c r="BO3988" s="2">
        <v>3</v>
      </c>
      <c r="BP3988" s="2">
        <v>6</v>
      </c>
      <c r="BQ3988" s="2">
        <v>4</v>
      </c>
      <c r="BR3988" s="2">
        <v>2</v>
      </c>
      <c r="BS3988" s="2">
        <v>0</v>
      </c>
      <c r="BT3988" s="2">
        <v>0</v>
      </c>
      <c r="BU3988" s="2">
        <v>0</v>
      </c>
      <c r="BV3988" s="2">
        <v>0</v>
      </c>
      <c r="BW3988" s="2">
        <v>0</v>
      </c>
      <c r="BX3988" s="2">
        <v>0</v>
      </c>
      <c r="BY3988" s="2">
        <v>0</v>
      </c>
      <c r="BZ3988" s="2">
        <v>0</v>
      </c>
      <c r="CA3988" s="2">
        <v>0</v>
      </c>
      <c r="CB3988" s="2">
        <v>0</v>
      </c>
      <c r="CC3988" s="2">
        <v>0</v>
      </c>
      <c r="CD3988" s="2">
        <v>0</v>
      </c>
      <c r="CE3988" s="2">
        <v>0</v>
      </c>
      <c r="CF3988" s="2">
        <v>0</v>
      </c>
      <c r="CG3988" s="2">
        <v>0</v>
      </c>
      <c r="CH3988" s="2">
        <v>0</v>
      </c>
      <c r="CI3988" s="2">
        <v>0</v>
      </c>
      <c r="CJ3988" s="2">
        <v>0</v>
      </c>
      <c r="CK3988" s="2">
        <v>0</v>
      </c>
      <c r="CL3988" s="2">
        <v>0</v>
      </c>
    </row>
    <row r="3989" spans="1:90" x14ac:dyDescent="0.25">
      <c r="A3989" t="s">
        <v>115</v>
      </c>
      <c r="B3989">
        <v>20507</v>
      </c>
      <c r="C3989" t="s">
        <v>175</v>
      </c>
      <c r="D3989">
        <v>1</v>
      </c>
      <c r="E3989">
        <v>8</v>
      </c>
      <c r="F3989">
        <v>24089</v>
      </c>
      <c r="G3989">
        <v>35024089</v>
      </c>
      <c r="H3989" t="s">
        <v>18922</v>
      </c>
      <c r="I3989">
        <v>582</v>
      </c>
      <c r="J3989" t="s">
        <v>175</v>
      </c>
      <c r="K3989" t="s">
        <v>10961</v>
      </c>
      <c r="L3989">
        <v>1</v>
      </c>
      <c r="M3989" t="s">
        <v>175</v>
      </c>
      <c r="N3989">
        <v>14093160</v>
      </c>
      <c r="O3989" t="s">
        <v>92</v>
      </c>
      <c r="P3989" t="s">
        <v>18923</v>
      </c>
      <c r="Q3989">
        <v>273</v>
      </c>
      <c r="R3989">
        <v>16</v>
      </c>
      <c r="S3989">
        <v>36172012</v>
      </c>
      <c r="T3989">
        <v>36293209</v>
      </c>
      <c r="U3989" t="s">
        <v>18924</v>
      </c>
      <c r="V3989">
        <v>1</v>
      </c>
      <c r="W3989" s="2">
        <v>0</v>
      </c>
      <c r="X3989" s="2">
        <v>0</v>
      </c>
      <c r="Y3989" s="2">
        <v>41</v>
      </c>
      <c r="Z3989" s="2">
        <v>31</v>
      </c>
      <c r="AA3989" s="2">
        <v>35</v>
      </c>
      <c r="AB3989" s="2">
        <v>49</v>
      </c>
      <c r="AC3989" s="2">
        <v>35</v>
      </c>
      <c r="AD3989" s="2">
        <v>36</v>
      </c>
      <c r="AE3989" s="2">
        <v>24</v>
      </c>
      <c r="AF3989" s="2">
        <v>25</v>
      </c>
      <c r="AG3989" s="2">
        <v>34</v>
      </c>
      <c r="AH3989" s="2">
        <v>36</v>
      </c>
      <c r="AI3989" s="2">
        <v>44</v>
      </c>
      <c r="AJ3989" s="2">
        <v>34</v>
      </c>
      <c r="AK3989" s="2">
        <v>0</v>
      </c>
      <c r="AL3989" s="2">
        <v>0</v>
      </c>
      <c r="AM3989" s="2">
        <v>0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0</v>
      </c>
      <c r="AU3989" s="2">
        <v>0</v>
      </c>
      <c r="AV3989" s="2">
        <v>0</v>
      </c>
      <c r="AW3989" s="2">
        <v>0</v>
      </c>
      <c r="AX3989" s="2">
        <v>0</v>
      </c>
      <c r="AY3989" s="2">
        <v>0</v>
      </c>
      <c r="AZ3989" s="2">
        <v>0</v>
      </c>
      <c r="BA3989" s="2">
        <v>0</v>
      </c>
      <c r="BB3989" s="2">
        <v>0</v>
      </c>
      <c r="BC3989" s="2">
        <v>0</v>
      </c>
      <c r="BD3989" s="2">
        <v>0</v>
      </c>
      <c r="BE3989" s="2">
        <v>0</v>
      </c>
      <c r="BF3989" s="2">
        <v>0</v>
      </c>
      <c r="BG3989" s="2">
        <v>2</v>
      </c>
      <c r="BH3989" s="2">
        <v>3</v>
      </c>
      <c r="BI3989" s="2">
        <v>3</v>
      </c>
      <c r="BJ3989" s="2">
        <v>2</v>
      </c>
      <c r="BK3989" s="2">
        <v>2</v>
      </c>
      <c r="BL3989" s="2">
        <v>2</v>
      </c>
      <c r="BM3989" s="2">
        <v>2</v>
      </c>
      <c r="BN3989" s="2">
        <v>1</v>
      </c>
      <c r="BO3989" s="2">
        <v>1</v>
      </c>
      <c r="BP3989" s="2">
        <v>1</v>
      </c>
      <c r="BQ3989" s="2">
        <v>2</v>
      </c>
      <c r="BR3989" s="2">
        <v>1</v>
      </c>
      <c r="BS3989" s="2">
        <v>0</v>
      </c>
      <c r="BT3989" s="2">
        <v>0</v>
      </c>
      <c r="BU3989" s="2">
        <v>0</v>
      </c>
      <c r="BV3989" s="2">
        <v>0</v>
      </c>
      <c r="BW3989" s="2">
        <v>0</v>
      </c>
      <c r="BX3989" s="2">
        <v>0</v>
      </c>
      <c r="BY3989" s="2">
        <v>0</v>
      </c>
      <c r="BZ3989" s="2">
        <v>0</v>
      </c>
      <c r="CA3989" s="2">
        <v>0</v>
      </c>
      <c r="CB3989" s="2">
        <v>0</v>
      </c>
      <c r="CC3989" s="2">
        <v>0</v>
      </c>
      <c r="CD3989" s="2">
        <v>0</v>
      </c>
      <c r="CE3989" s="2">
        <v>0</v>
      </c>
      <c r="CF3989" s="2">
        <v>0</v>
      </c>
      <c r="CG3989" s="2">
        <v>0</v>
      </c>
      <c r="CH3989" s="2">
        <v>0</v>
      </c>
      <c r="CI3989" s="2">
        <v>0</v>
      </c>
      <c r="CJ3989" s="2">
        <v>0</v>
      </c>
      <c r="CK3989" s="2">
        <v>0</v>
      </c>
      <c r="CL3989" s="2">
        <v>0</v>
      </c>
    </row>
    <row r="3990" spans="1:90" x14ac:dyDescent="0.25">
      <c r="A3990" t="s">
        <v>115</v>
      </c>
      <c r="B3990">
        <v>20507</v>
      </c>
      <c r="C3990" t="s">
        <v>175</v>
      </c>
      <c r="D3990">
        <v>1</v>
      </c>
      <c r="E3990">
        <v>8</v>
      </c>
      <c r="F3990">
        <v>23917</v>
      </c>
      <c r="G3990">
        <v>35023917</v>
      </c>
      <c r="H3990" t="s">
        <v>8696</v>
      </c>
      <c r="I3990">
        <v>582</v>
      </c>
      <c r="J3990" t="s">
        <v>175</v>
      </c>
      <c r="K3990" t="s">
        <v>692</v>
      </c>
      <c r="L3990">
        <v>1</v>
      </c>
      <c r="M3990" t="s">
        <v>175</v>
      </c>
      <c r="N3990">
        <v>14055030</v>
      </c>
      <c r="O3990" t="s">
        <v>92</v>
      </c>
      <c r="P3990" t="s">
        <v>1007</v>
      </c>
      <c r="Q3990">
        <v>887</v>
      </c>
      <c r="R3990">
        <v>16</v>
      </c>
      <c r="S3990">
        <v>36300483</v>
      </c>
      <c r="T3990">
        <v>36303485</v>
      </c>
      <c r="U3990" t="s">
        <v>8697</v>
      </c>
      <c r="V3990">
        <v>1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31</v>
      </c>
      <c r="AE3990" s="2">
        <v>38</v>
      </c>
      <c r="AF3990" s="2">
        <v>34</v>
      </c>
      <c r="AG3990" s="2">
        <v>36</v>
      </c>
      <c r="AH3990" s="2">
        <v>157</v>
      </c>
      <c r="AI3990" s="2">
        <v>121</v>
      </c>
      <c r="AJ3990" s="2">
        <v>86</v>
      </c>
      <c r="AK3990" s="2">
        <v>0</v>
      </c>
      <c r="AL3990" s="2">
        <v>0</v>
      </c>
      <c r="AM3990" s="2">
        <v>0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0</v>
      </c>
      <c r="AU3990" s="2">
        <v>0</v>
      </c>
      <c r="AV3990" s="2">
        <v>0</v>
      </c>
      <c r="AW3990" s="2">
        <v>0</v>
      </c>
      <c r="AX3990" s="2">
        <v>0</v>
      </c>
      <c r="AY3990" s="2">
        <v>0</v>
      </c>
      <c r="AZ3990" s="2">
        <v>0</v>
      </c>
      <c r="BA3990" s="2">
        <v>0</v>
      </c>
      <c r="BB3990" s="2">
        <v>0</v>
      </c>
      <c r="BC3990" s="2">
        <v>0</v>
      </c>
      <c r="BD3990" s="2">
        <v>0</v>
      </c>
      <c r="BE3990" s="2">
        <v>0</v>
      </c>
      <c r="BF3990" s="2">
        <v>0</v>
      </c>
      <c r="BG3990" s="2">
        <v>0</v>
      </c>
      <c r="BH3990" s="2">
        <v>0</v>
      </c>
      <c r="BI3990" s="2">
        <v>0</v>
      </c>
      <c r="BJ3990" s="2">
        <v>0</v>
      </c>
      <c r="BK3990" s="2">
        <v>0</v>
      </c>
      <c r="BL3990" s="2">
        <v>2</v>
      </c>
      <c r="BM3990" s="2">
        <v>2</v>
      </c>
      <c r="BN3990" s="2">
        <v>2</v>
      </c>
      <c r="BO3990" s="2">
        <v>2</v>
      </c>
      <c r="BP3990" s="2">
        <v>8</v>
      </c>
      <c r="BQ3990" s="2">
        <v>4</v>
      </c>
      <c r="BR3990" s="2">
        <v>4</v>
      </c>
      <c r="BS3990" s="2">
        <v>0</v>
      </c>
      <c r="BT3990" s="2">
        <v>0</v>
      </c>
      <c r="BU3990" s="2">
        <v>0</v>
      </c>
      <c r="BV3990" s="2">
        <v>0</v>
      </c>
      <c r="BW3990" s="2">
        <v>0</v>
      </c>
      <c r="BX3990" s="2">
        <v>0</v>
      </c>
      <c r="BY3990" s="2">
        <v>0</v>
      </c>
      <c r="BZ3990" s="2">
        <v>0</v>
      </c>
      <c r="CA3990" s="2">
        <v>0</v>
      </c>
      <c r="CB3990" s="2">
        <v>0</v>
      </c>
      <c r="CC3990" s="2">
        <v>0</v>
      </c>
      <c r="CD3990" s="2">
        <v>0</v>
      </c>
      <c r="CE3990" s="2">
        <v>0</v>
      </c>
      <c r="CF3990" s="2">
        <v>0</v>
      </c>
      <c r="CG3990" s="2">
        <v>0</v>
      </c>
      <c r="CH3990" s="2">
        <v>0</v>
      </c>
      <c r="CI3990" s="2">
        <v>0</v>
      </c>
      <c r="CJ3990" s="2">
        <v>0</v>
      </c>
      <c r="CK3990" s="2">
        <v>0</v>
      </c>
      <c r="CL3990" s="2">
        <v>0</v>
      </c>
    </row>
    <row r="3991" spans="1:90" x14ac:dyDescent="0.25">
      <c r="A3991" t="s">
        <v>115</v>
      </c>
      <c r="B3991">
        <v>20507</v>
      </c>
      <c r="C3991" t="s">
        <v>175</v>
      </c>
      <c r="D3991">
        <v>1</v>
      </c>
      <c r="E3991">
        <v>8</v>
      </c>
      <c r="F3991">
        <v>49566</v>
      </c>
      <c r="G3991">
        <v>35049566</v>
      </c>
      <c r="H3991" t="s">
        <v>13147</v>
      </c>
      <c r="I3991">
        <v>208</v>
      </c>
      <c r="J3991" t="s">
        <v>1003</v>
      </c>
      <c r="K3991" t="s">
        <v>13148</v>
      </c>
      <c r="L3991">
        <v>1</v>
      </c>
      <c r="M3991" t="s">
        <v>1003</v>
      </c>
      <c r="N3991">
        <v>14300000</v>
      </c>
      <c r="O3991" t="s">
        <v>102</v>
      </c>
      <c r="P3991" t="s">
        <v>13149</v>
      </c>
      <c r="Q3991">
        <v>512</v>
      </c>
      <c r="R3991">
        <v>16</v>
      </c>
      <c r="S3991">
        <v>37615308</v>
      </c>
      <c r="T3991">
        <v>37618426</v>
      </c>
      <c r="U3991" t="s">
        <v>13150</v>
      </c>
      <c r="V3991">
        <v>1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82</v>
      </c>
      <c r="AE3991" s="2">
        <v>96</v>
      </c>
      <c r="AF3991" s="2">
        <v>94</v>
      </c>
      <c r="AG3991" s="2">
        <v>84</v>
      </c>
      <c r="AH3991" s="2">
        <v>175</v>
      </c>
      <c r="AI3991" s="2">
        <v>148</v>
      </c>
      <c r="AJ3991" s="2">
        <v>134</v>
      </c>
      <c r="AK3991" s="2">
        <v>0</v>
      </c>
      <c r="AL3991" s="2">
        <v>0</v>
      </c>
      <c r="AM3991" s="2">
        <v>0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0</v>
      </c>
      <c r="AU3991" s="2">
        <v>0</v>
      </c>
      <c r="AV3991" s="2">
        <v>0</v>
      </c>
      <c r="AW3991" s="2">
        <v>0</v>
      </c>
      <c r="AX3991" s="2">
        <v>0</v>
      </c>
      <c r="AY3991" s="2">
        <v>0</v>
      </c>
      <c r="AZ3991" s="2">
        <v>0</v>
      </c>
      <c r="BA3991" s="2">
        <v>0</v>
      </c>
      <c r="BB3991" s="2">
        <v>0</v>
      </c>
      <c r="BC3991" s="2">
        <v>0</v>
      </c>
      <c r="BD3991" s="2">
        <v>0</v>
      </c>
      <c r="BE3991" s="2">
        <v>0</v>
      </c>
      <c r="BF3991" s="2">
        <v>0</v>
      </c>
      <c r="BG3991" s="2">
        <v>0</v>
      </c>
      <c r="BH3991" s="2">
        <v>0</v>
      </c>
      <c r="BI3991" s="2">
        <v>0</v>
      </c>
      <c r="BJ3991" s="2">
        <v>0</v>
      </c>
      <c r="BK3991" s="2">
        <v>0</v>
      </c>
      <c r="BL3991" s="2">
        <v>6</v>
      </c>
      <c r="BM3991" s="2">
        <v>5</v>
      </c>
      <c r="BN3991" s="2">
        <v>4</v>
      </c>
      <c r="BO3991" s="2">
        <v>4</v>
      </c>
      <c r="BP3991" s="2">
        <v>12</v>
      </c>
      <c r="BQ3991" s="2">
        <v>4</v>
      </c>
      <c r="BR3991" s="2">
        <v>6</v>
      </c>
      <c r="BS3991" s="2">
        <v>0</v>
      </c>
      <c r="BT3991" s="2">
        <v>0</v>
      </c>
      <c r="BU3991" s="2">
        <v>0</v>
      </c>
      <c r="BV3991" s="2">
        <v>0</v>
      </c>
      <c r="BW3991" s="2">
        <v>0</v>
      </c>
      <c r="BX3991" s="2">
        <v>0</v>
      </c>
      <c r="BY3991" s="2">
        <v>0</v>
      </c>
      <c r="BZ3991" s="2">
        <v>0</v>
      </c>
      <c r="CA3991" s="2">
        <v>0</v>
      </c>
      <c r="CB3991" s="2">
        <v>0</v>
      </c>
      <c r="CC3991" s="2">
        <v>0</v>
      </c>
      <c r="CD3991" s="2">
        <v>0</v>
      </c>
      <c r="CE3991" s="2">
        <v>0</v>
      </c>
      <c r="CF3991" s="2">
        <v>0</v>
      </c>
      <c r="CG3991" s="2">
        <v>0</v>
      </c>
      <c r="CH3991" s="2">
        <v>0</v>
      </c>
      <c r="CI3991" s="2">
        <v>0</v>
      </c>
      <c r="CJ3991" s="2">
        <v>0</v>
      </c>
      <c r="CK3991" s="2">
        <v>0</v>
      </c>
      <c r="CL3991" s="2">
        <v>0</v>
      </c>
    </row>
    <row r="3992" spans="1:90" x14ac:dyDescent="0.25">
      <c r="A3992" t="s">
        <v>115</v>
      </c>
      <c r="B3992">
        <v>20507</v>
      </c>
      <c r="C3992" t="s">
        <v>175</v>
      </c>
      <c r="D3992">
        <v>1</v>
      </c>
      <c r="E3992">
        <v>8</v>
      </c>
      <c r="F3992">
        <v>22901</v>
      </c>
      <c r="G3992">
        <v>35022901</v>
      </c>
      <c r="H3992" t="s">
        <v>7160</v>
      </c>
      <c r="I3992">
        <v>159</v>
      </c>
      <c r="J3992" t="s">
        <v>1911</v>
      </c>
      <c r="K3992" t="s">
        <v>1912</v>
      </c>
      <c r="L3992">
        <v>1</v>
      </c>
      <c r="M3992" t="s">
        <v>1911</v>
      </c>
      <c r="N3992">
        <v>14350000</v>
      </c>
      <c r="O3992" t="s">
        <v>92</v>
      </c>
      <c r="P3992" t="s">
        <v>7161</v>
      </c>
      <c r="Q3992">
        <v>1</v>
      </c>
      <c r="R3992">
        <v>16</v>
      </c>
      <c r="S3992">
        <v>36652397</v>
      </c>
      <c r="T3992">
        <v>36653872</v>
      </c>
      <c r="U3992" t="s">
        <v>7162</v>
      </c>
      <c r="V3992">
        <v>1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101</v>
      </c>
      <c r="AE3992" s="2">
        <v>87</v>
      </c>
      <c r="AF3992" s="2">
        <v>84</v>
      </c>
      <c r="AG3992" s="2">
        <v>86</v>
      </c>
      <c r="AH3992" s="2">
        <v>196</v>
      </c>
      <c r="AI3992" s="2">
        <v>135</v>
      </c>
      <c r="AJ3992" s="2">
        <v>153</v>
      </c>
      <c r="AK3992" s="2">
        <v>0</v>
      </c>
      <c r="AL3992" s="2">
        <v>0</v>
      </c>
      <c r="AM3992" s="2">
        <v>0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0</v>
      </c>
      <c r="AU3992" s="2">
        <v>59</v>
      </c>
      <c r="AV3992" s="2">
        <v>0</v>
      </c>
      <c r="AW3992" s="2">
        <v>0</v>
      </c>
      <c r="AX3992" s="2">
        <v>0</v>
      </c>
      <c r="AY3992" s="2">
        <v>0</v>
      </c>
      <c r="AZ3992" s="2">
        <v>0</v>
      </c>
      <c r="BA3992" s="2">
        <v>0</v>
      </c>
      <c r="BB3992" s="2">
        <v>0</v>
      </c>
      <c r="BC3992" s="2">
        <v>112</v>
      </c>
      <c r="BD3992" s="2">
        <v>0</v>
      </c>
      <c r="BE3992" s="2">
        <v>0</v>
      </c>
      <c r="BF3992" s="2">
        <v>0</v>
      </c>
      <c r="BG3992" s="2">
        <v>0</v>
      </c>
      <c r="BH3992" s="2">
        <v>0</v>
      </c>
      <c r="BI3992" s="2">
        <v>0</v>
      </c>
      <c r="BJ3992" s="2">
        <v>0</v>
      </c>
      <c r="BK3992" s="2">
        <v>0</v>
      </c>
      <c r="BL3992" s="2">
        <v>6</v>
      </c>
      <c r="BM3992" s="2">
        <v>3</v>
      </c>
      <c r="BN3992" s="2">
        <v>3</v>
      </c>
      <c r="BO3992" s="2">
        <v>4</v>
      </c>
      <c r="BP3992" s="2">
        <v>10</v>
      </c>
      <c r="BQ3992" s="2">
        <v>6</v>
      </c>
      <c r="BR3992" s="2">
        <v>5</v>
      </c>
      <c r="BS3992" s="2">
        <v>0</v>
      </c>
      <c r="BT3992" s="2">
        <v>0</v>
      </c>
      <c r="BU3992" s="2">
        <v>0</v>
      </c>
      <c r="BV3992" s="2">
        <v>0</v>
      </c>
      <c r="BW3992" s="2">
        <v>0</v>
      </c>
      <c r="BX3992" s="2">
        <v>0</v>
      </c>
      <c r="BY3992" s="2">
        <v>0</v>
      </c>
      <c r="BZ3992" s="2">
        <v>0</v>
      </c>
      <c r="CA3992" s="2">
        <v>0</v>
      </c>
      <c r="CB3992" s="2">
        <v>0</v>
      </c>
      <c r="CC3992" s="2">
        <v>5</v>
      </c>
      <c r="CD3992" s="2">
        <v>0</v>
      </c>
      <c r="CE3992" s="2">
        <v>0</v>
      </c>
      <c r="CF3992" s="2">
        <v>0</v>
      </c>
      <c r="CG3992" s="2">
        <v>0</v>
      </c>
      <c r="CH3992" s="2">
        <v>0</v>
      </c>
      <c r="CI3992" s="2">
        <v>0</v>
      </c>
      <c r="CJ3992" s="2">
        <v>0</v>
      </c>
      <c r="CK3992" s="2">
        <v>5</v>
      </c>
      <c r="CL3992" s="2">
        <v>0</v>
      </c>
    </row>
    <row r="3993" spans="1:90" x14ac:dyDescent="0.25">
      <c r="A3993" t="s">
        <v>115</v>
      </c>
      <c r="B3993">
        <v>20507</v>
      </c>
      <c r="C3993" t="s">
        <v>175</v>
      </c>
      <c r="D3993">
        <v>1</v>
      </c>
      <c r="E3993">
        <v>8</v>
      </c>
      <c r="F3993">
        <v>23848</v>
      </c>
      <c r="G3993">
        <v>35023848</v>
      </c>
      <c r="H3993" t="s">
        <v>8470</v>
      </c>
      <c r="I3993">
        <v>582</v>
      </c>
      <c r="J3993" t="s">
        <v>175</v>
      </c>
      <c r="K3993" t="s">
        <v>589</v>
      </c>
      <c r="L3993">
        <v>1</v>
      </c>
      <c r="M3993" t="s">
        <v>175</v>
      </c>
      <c r="N3993">
        <v>14080260</v>
      </c>
      <c r="O3993" t="s">
        <v>92</v>
      </c>
      <c r="P3993" t="s">
        <v>964</v>
      </c>
      <c r="Q3993">
        <v>610</v>
      </c>
      <c r="R3993">
        <v>16</v>
      </c>
      <c r="S3993">
        <v>36102547</v>
      </c>
      <c r="T3993">
        <v>36355036</v>
      </c>
      <c r="U3993" t="s">
        <v>8471</v>
      </c>
      <c r="V3993">
        <v>1</v>
      </c>
      <c r="W3993" s="2">
        <v>0</v>
      </c>
      <c r="X3993" s="2">
        <v>0</v>
      </c>
      <c r="Y3993" s="2">
        <v>77</v>
      </c>
      <c r="Z3993" s="2">
        <v>84</v>
      </c>
      <c r="AA3993" s="2">
        <v>100</v>
      </c>
      <c r="AB3993" s="2">
        <v>89</v>
      </c>
      <c r="AC3993" s="2">
        <v>90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0</v>
      </c>
      <c r="AU3993" s="2">
        <v>0</v>
      </c>
      <c r="AV3993" s="2">
        <v>0</v>
      </c>
      <c r="AW3993" s="2">
        <v>0</v>
      </c>
      <c r="AX3993" s="2">
        <v>0</v>
      </c>
      <c r="AY3993" s="2">
        <v>0</v>
      </c>
      <c r="AZ3993" s="2">
        <v>0</v>
      </c>
      <c r="BA3993" s="2">
        <v>0</v>
      </c>
      <c r="BB3993" s="2">
        <v>0</v>
      </c>
      <c r="BC3993" s="2">
        <v>0</v>
      </c>
      <c r="BD3993" s="2">
        <v>2</v>
      </c>
      <c r="BE3993" s="2">
        <v>0</v>
      </c>
      <c r="BF3993" s="2">
        <v>0</v>
      </c>
      <c r="BG3993" s="2">
        <v>3</v>
      </c>
      <c r="BH3993" s="2">
        <v>3</v>
      </c>
      <c r="BI3993" s="2">
        <v>4</v>
      </c>
      <c r="BJ3993" s="2">
        <v>4</v>
      </c>
      <c r="BK3993" s="2">
        <v>5</v>
      </c>
      <c r="BL3993" s="2">
        <v>0</v>
      </c>
      <c r="BM3993" s="2">
        <v>0</v>
      </c>
      <c r="BN3993" s="2">
        <v>0</v>
      </c>
      <c r="BO3993" s="2">
        <v>0</v>
      </c>
      <c r="BP3993" s="2">
        <v>0</v>
      </c>
      <c r="BQ3993" s="2">
        <v>0</v>
      </c>
      <c r="BR3993" s="2">
        <v>0</v>
      </c>
      <c r="BS3993" s="2">
        <v>0</v>
      </c>
      <c r="BT3993" s="2">
        <v>0</v>
      </c>
      <c r="BU3993" s="2">
        <v>0</v>
      </c>
      <c r="BV3993" s="2">
        <v>0</v>
      </c>
      <c r="BW3993" s="2">
        <v>0</v>
      </c>
      <c r="BX3993" s="2">
        <v>0</v>
      </c>
      <c r="BY3993" s="2">
        <v>0</v>
      </c>
      <c r="BZ3993" s="2">
        <v>0</v>
      </c>
      <c r="CA3993" s="2">
        <v>0</v>
      </c>
      <c r="CB3993" s="2">
        <v>0</v>
      </c>
      <c r="CC3993" s="2">
        <v>0</v>
      </c>
      <c r="CD3993" s="2">
        <v>0</v>
      </c>
      <c r="CE3993" s="2">
        <v>0</v>
      </c>
      <c r="CF3993" s="2">
        <v>0</v>
      </c>
      <c r="CG3993" s="2">
        <v>0</v>
      </c>
      <c r="CH3993" s="2">
        <v>0</v>
      </c>
      <c r="CI3993" s="2">
        <v>0</v>
      </c>
      <c r="CJ3993" s="2">
        <v>0</v>
      </c>
      <c r="CK3993" s="2">
        <v>0</v>
      </c>
      <c r="CL3993" s="2">
        <v>1</v>
      </c>
    </row>
    <row r="3994" spans="1:90" x14ac:dyDescent="0.25">
      <c r="A3994" t="s">
        <v>115</v>
      </c>
      <c r="B3994">
        <v>20507</v>
      </c>
      <c r="C3994" t="s">
        <v>175</v>
      </c>
      <c r="D3994">
        <v>1</v>
      </c>
      <c r="E3994">
        <v>8</v>
      </c>
      <c r="F3994">
        <v>24223</v>
      </c>
      <c r="G3994">
        <v>35024223</v>
      </c>
      <c r="H3994" t="s">
        <v>16963</v>
      </c>
      <c r="I3994">
        <v>424</v>
      </c>
      <c r="J3994" t="s">
        <v>921</v>
      </c>
      <c r="K3994" t="s">
        <v>852</v>
      </c>
      <c r="L3994">
        <v>1</v>
      </c>
      <c r="M3994" t="s">
        <v>921</v>
      </c>
      <c r="N3994">
        <v>14210000</v>
      </c>
      <c r="O3994" t="s">
        <v>92</v>
      </c>
      <c r="P3994" t="s">
        <v>357</v>
      </c>
      <c r="Q3994">
        <v>132</v>
      </c>
      <c r="R3994">
        <v>16</v>
      </c>
      <c r="S3994">
        <v>39831123</v>
      </c>
      <c r="T3994">
        <v>39831147</v>
      </c>
      <c r="U3994" t="s">
        <v>16964</v>
      </c>
      <c r="V3994">
        <v>1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167</v>
      </c>
      <c r="AI3994" s="2">
        <v>157</v>
      </c>
      <c r="AJ3994" s="2">
        <v>120</v>
      </c>
      <c r="AK3994" s="2">
        <v>0</v>
      </c>
      <c r="AL3994" s="2">
        <v>0</v>
      </c>
      <c r="AM3994" s="2">
        <v>0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0</v>
      </c>
      <c r="AU3994" s="2">
        <v>86</v>
      </c>
      <c r="AV3994" s="2">
        <v>0</v>
      </c>
      <c r="AW3994" s="2">
        <v>0</v>
      </c>
      <c r="AX3994" s="2">
        <v>0</v>
      </c>
      <c r="AY3994" s="2">
        <v>0</v>
      </c>
      <c r="AZ3994" s="2">
        <v>0</v>
      </c>
      <c r="BA3994" s="2">
        <v>0</v>
      </c>
      <c r="BB3994" s="2">
        <v>0</v>
      </c>
      <c r="BC3994" s="2">
        <v>57</v>
      </c>
      <c r="BD3994" s="2">
        <v>0</v>
      </c>
      <c r="BE3994" s="2">
        <v>0</v>
      </c>
      <c r="BF3994" s="2">
        <v>0</v>
      </c>
      <c r="BG3994" s="2">
        <v>0</v>
      </c>
      <c r="BH3994" s="2">
        <v>0</v>
      </c>
      <c r="BI3994" s="2">
        <v>0</v>
      </c>
      <c r="BJ3994" s="2">
        <v>0</v>
      </c>
      <c r="BK3994" s="2">
        <v>0</v>
      </c>
      <c r="BL3994" s="2">
        <v>0</v>
      </c>
      <c r="BM3994" s="2">
        <v>0</v>
      </c>
      <c r="BN3994" s="2">
        <v>0</v>
      </c>
      <c r="BO3994" s="2">
        <v>0</v>
      </c>
      <c r="BP3994" s="2">
        <v>6</v>
      </c>
      <c r="BQ3994" s="2">
        <v>6</v>
      </c>
      <c r="BR3994" s="2">
        <v>4</v>
      </c>
      <c r="BS3994" s="2">
        <v>0</v>
      </c>
      <c r="BT3994" s="2">
        <v>0</v>
      </c>
      <c r="BU3994" s="2">
        <v>0</v>
      </c>
      <c r="BV3994" s="2">
        <v>0</v>
      </c>
      <c r="BW3994" s="2">
        <v>0</v>
      </c>
      <c r="BX3994" s="2">
        <v>0</v>
      </c>
      <c r="BY3994" s="2">
        <v>0</v>
      </c>
      <c r="BZ3994" s="2">
        <v>0</v>
      </c>
      <c r="CA3994" s="2">
        <v>0</v>
      </c>
      <c r="CB3994" s="2">
        <v>0</v>
      </c>
      <c r="CC3994" s="2">
        <v>4</v>
      </c>
      <c r="CD3994" s="2">
        <v>0</v>
      </c>
      <c r="CE3994" s="2">
        <v>0</v>
      </c>
      <c r="CF3994" s="2">
        <v>0</v>
      </c>
      <c r="CG3994" s="2">
        <v>0</v>
      </c>
      <c r="CH3994" s="2">
        <v>0</v>
      </c>
      <c r="CI3994" s="2">
        <v>0</v>
      </c>
      <c r="CJ3994" s="2">
        <v>0</v>
      </c>
      <c r="CK3994" s="2">
        <v>3</v>
      </c>
      <c r="CL3994" s="2">
        <v>0</v>
      </c>
    </row>
    <row r="3995" spans="1:90" x14ac:dyDescent="0.25">
      <c r="A3995" t="s">
        <v>115</v>
      </c>
      <c r="B3995">
        <v>20507</v>
      </c>
      <c r="C3995" t="s">
        <v>175</v>
      </c>
      <c r="D3995">
        <v>2</v>
      </c>
      <c r="E3995">
        <v>15</v>
      </c>
      <c r="F3995">
        <v>464831</v>
      </c>
      <c r="G3995">
        <v>35464831</v>
      </c>
      <c r="H3995" t="s">
        <v>6974</v>
      </c>
      <c r="I3995">
        <v>661</v>
      </c>
      <c r="J3995" t="s">
        <v>662</v>
      </c>
      <c r="K3995" t="s">
        <v>313</v>
      </c>
      <c r="L3995">
        <v>1</v>
      </c>
      <c r="M3995" t="s">
        <v>662</v>
      </c>
      <c r="N3995">
        <v>14230000</v>
      </c>
      <c r="O3995" t="s">
        <v>92</v>
      </c>
      <c r="P3995" t="s">
        <v>6975</v>
      </c>
      <c r="Q3995" t="s">
        <v>6976</v>
      </c>
      <c r="R3995">
        <v>16</v>
      </c>
      <c r="S3995">
        <v>39829133</v>
      </c>
      <c r="T3995">
        <v>39829137</v>
      </c>
      <c r="U3995" t="s">
        <v>19884</v>
      </c>
      <c r="V3995">
        <v>2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0</v>
      </c>
      <c r="AN3995" s="2">
        <v>0</v>
      </c>
      <c r="AO3995" s="2">
        <v>14</v>
      </c>
      <c r="AP3995" s="2">
        <v>0</v>
      </c>
      <c r="AQ3995" s="2">
        <v>0</v>
      </c>
      <c r="AR3995" s="2">
        <v>31</v>
      </c>
      <c r="AS3995" s="2">
        <v>0</v>
      </c>
      <c r="AT3995" s="2">
        <v>0</v>
      </c>
      <c r="AU3995" s="2">
        <v>24</v>
      </c>
      <c r="AV3995" s="2">
        <v>0</v>
      </c>
      <c r="AW3995" s="2">
        <v>0</v>
      </c>
      <c r="AX3995" s="2">
        <v>0</v>
      </c>
      <c r="AY3995" s="2">
        <v>0</v>
      </c>
      <c r="AZ3995" s="2">
        <v>0</v>
      </c>
      <c r="BA3995" s="2">
        <v>0</v>
      </c>
      <c r="BB3995" s="2">
        <v>0</v>
      </c>
      <c r="BC3995" s="2">
        <v>0</v>
      </c>
      <c r="BD3995" s="2">
        <v>0</v>
      </c>
      <c r="BE3995" s="2">
        <v>0</v>
      </c>
      <c r="BF3995" s="2">
        <v>0</v>
      </c>
      <c r="BG3995" s="2">
        <v>0</v>
      </c>
      <c r="BH3995" s="2">
        <v>0</v>
      </c>
      <c r="BI3995" s="2">
        <v>0</v>
      </c>
      <c r="BJ3995" s="2">
        <v>0</v>
      </c>
      <c r="BK3995" s="2">
        <v>0</v>
      </c>
      <c r="BL3995" s="2">
        <v>0</v>
      </c>
      <c r="BM3995" s="2">
        <v>0</v>
      </c>
      <c r="BN3995" s="2">
        <v>0</v>
      </c>
      <c r="BO3995" s="2">
        <v>0</v>
      </c>
      <c r="BP3995" s="2">
        <v>0</v>
      </c>
      <c r="BQ3995" s="2">
        <v>0</v>
      </c>
      <c r="BR3995" s="2">
        <v>0</v>
      </c>
      <c r="BS3995" s="2">
        <v>0</v>
      </c>
      <c r="BT3995" s="2">
        <v>0</v>
      </c>
      <c r="BU3995" s="2">
        <v>0</v>
      </c>
      <c r="BV3995" s="2">
        <v>0</v>
      </c>
      <c r="BW3995" s="2">
        <v>2</v>
      </c>
      <c r="BX3995" s="2">
        <v>0</v>
      </c>
      <c r="BY3995" s="2">
        <v>0</v>
      </c>
      <c r="BZ3995" s="2">
        <v>2</v>
      </c>
      <c r="CA3995" s="2">
        <v>0</v>
      </c>
      <c r="CB3995" s="2">
        <v>0</v>
      </c>
      <c r="CC3995" s="2">
        <v>2</v>
      </c>
      <c r="CD3995" s="2">
        <v>0</v>
      </c>
      <c r="CE3995" s="2">
        <v>0</v>
      </c>
      <c r="CF3995" s="2">
        <v>0</v>
      </c>
      <c r="CG3995" s="2">
        <v>0</v>
      </c>
      <c r="CH3995" s="2">
        <v>0</v>
      </c>
      <c r="CI3995" s="2">
        <v>0</v>
      </c>
      <c r="CJ3995" s="2">
        <v>0</v>
      </c>
      <c r="CK3995" s="2">
        <v>0</v>
      </c>
      <c r="CL3995" s="2">
        <v>0</v>
      </c>
    </row>
    <row r="3996" spans="1:90" x14ac:dyDescent="0.25">
      <c r="A3996" t="s">
        <v>115</v>
      </c>
      <c r="B3996">
        <v>20507</v>
      </c>
      <c r="C3996" t="s">
        <v>175</v>
      </c>
      <c r="D3996">
        <v>1</v>
      </c>
      <c r="E3996">
        <v>8</v>
      </c>
      <c r="F3996">
        <v>905800</v>
      </c>
      <c r="G3996">
        <v>35905800</v>
      </c>
      <c r="H3996" t="s">
        <v>13896</v>
      </c>
      <c r="I3996">
        <v>582</v>
      </c>
      <c r="J3996" t="s">
        <v>175</v>
      </c>
      <c r="K3996" t="s">
        <v>13897</v>
      </c>
      <c r="L3996">
        <v>1</v>
      </c>
      <c r="M3996" t="s">
        <v>175</v>
      </c>
      <c r="N3996">
        <v>14051370</v>
      </c>
      <c r="O3996" t="s">
        <v>92</v>
      </c>
      <c r="P3996" t="s">
        <v>13898</v>
      </c>
      <c r="Q3996">
        <v>200</v>
      </c>
      <c r="R3996">
        <v>16</v>
      </c>
      <c r="S3996">
        <v>36308866</v>
      </c>
      <c r="T3996">
        <v>36334911</v>
      </c>
      <c r="U3996" t="s">
        <v>13899</v>
      </c>
      <c r="V3996">
        <v>1</v>
      </c>
      <c r="W3996" s="2">
        <v>0</v>
      </c>
      <c r="X3996" s="2">
        <v>0</v>
      </c>
      <c r="Y3996" s="2">
        <v>70</v>
      </c>
      <c r="Z3996" s="2">
        <v>83</v>
      </c>
      <c r="AA3996" s="2">
        <v>88</v>
      </c>
      <c r="AB3996" s="2">
        <v>64</v>
      </c>
      <c r="AC3996" s="2">
        <v>67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0</v>
      </c>
      <c r="AU3996" s="2">
        <v>0</v>
      </c>
      <c r="AV3996" s="2">
        <v>0</v>
      </c>
      <c r="AW3996" s="2">
        <v>0</v>
      </c>
      <c r="AX3996" s="2">
        <v>0</v>
      </c>
      <c r="AY3996" s="2">
        <v>0</v>
      </c>
      <c r="AZ3996" s="2">
        <v>0</v>
      </c>
      <c r="BA3996" s="2">
        <v>0</v>
      </c>
      <c r="BB3996" s="2">
        <v>0</v>
      </c>
      <c r="BC3996" s="2">
        <v>0</v>
      </c>
      <c r="BD3996" s="2">
        <v>0</v>
      </c>
      <c r="BE3996" s="2">
        <v>0</v>
      </c>
      <c r="BF3996" s="2">
        <v>0</v>
      </c>
      <c r="BG3996" s="2">
        <v>4</v>
      </c>
      <c r="BH3996" s="2">
        <v>5</v>
      </c>
      <c r="BI3996" s="2">
        <v>6</v>
      </c>
      <c r="BJ3996" s="2">
        <v>4</v>
      </c>
      <c r="BK3996" s="2">
        <v>4</v>
      </c>
      <c r="BL3996" s="2">
        <v>0</v>
      </c>
      <c r="BM3996" s="2">
        <v>0</v>
      </c>
      <c r="BN3996" s="2">
        <v>0</v>
      </c>
      <c r="BO3996" s="2">
        <v>0</v>
      </c>
      <c r="BP3996" s="2">
        <v>0</v>
      </c>
      <c r="BQ3996" s="2">
        <v>0</v>
      </c>
      <c r="BR3996" s="2">
        <v>0</v>
      </c>
      <c r="BS3996" s="2">
        <v>0</v>
      </c>
      <c r="BT3996" s="2">
        <v>0</v>
      </c>
      <c r="BU3996" s="2">
        <v>0</v>
      </c>
      <c r="BV3996" s="2">
        <v>0</v>
      </c>
      <c r="BW3996" s="2">
        <v>0</v>
      </c>
      <c r="BX3996" s="2">
        <v>0</v>
      </c>
      <c r="BY3996" s="2">
        <v>0</v>
      </c>
      <c r="BZ3996" s="2">
        <v>0</v>
      </c>
      <c r="CA3996" s="2">
        <v>0</v>
      </c>
      <c r="CB3996" s="2">
        <v>0</v>
      </c>
      <c r="CC3996" s="2">
        <v>0</v>
      </c>
      <c r="CD3996" s="2">
        <v>0</v>
      </c>
      <c r="CE3996" s="2">
        <v>0</v>
      </c>
      <c r="CF3996" s="2">
        <v>0</v>
      </c>
      <c r="CG3996" s="2">
        <v>0</v>
      </c>
      <c r="CH3996" s="2">
        <v>0</v>
      </c>
      <c r="CI3996" s="2">
        <v>0</v>
      </c>
      <c r="CJ3996" s="2">
        <v>0</v>
      </c>
      <c r="CK3996" s="2">
        <v>0</v>
      </c>
      <c r="CL3996" s="2">
        <v>0</v>
      </c>
    </row>
    <row r="3997" spans="1:90" x14ac:dyDescent="0.25">
      <c r="A3997" t="s">
        <v>115</v>
      </c>
      <c r="B3997">
        <v>20507</v>
      </c>
      <c r="C3997" t="s">
        <v>175</v>
      </c>
      <c r="D3997">
        <v>1</v>
      </c>
      <c r="E3997">
        <v>8</v>
      </c>
      <c r="F3997">
        <v>462792</v>
      </c>
      <c r="G3997">
        <v>35462792</v>
      </c>
      <c r="H3997" t="s">
        <v>3993</v>
      </c>
      <c r="I3997">
        <v>279</v>
      </c>
      <c r="J3997" t="s">
        <v>3444</v>
      </c>
      <c r="K3997" t="s">
        <v>3994</v>
      </c>
      <c r="L3997">
        <v>1</v>
      </c>
      <c r="M3997" t="s">
        <v>3444</v>
      </c>
      <c r="N3997">
        <v>14140000</v>
      </c>
      <c r="O3997" t="s">
        <v>92</v>
      </c>
      <c r="P3997" t="s">
        <v>3995</v>
      </c>
      <c r="Q3997">
        <v>143</v>
      </c>
      <c r="R3997">
        <v>16</v>
      </c>
      <c r="S3997">
        <v>39518488</v>
      </c>
      <c r="T3997">
        <v>39518510</v>
      </c>
      <c r="U3997" t="s">
        <v>3996</v>
      </c>
      <c r="V3997">
        <v>1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35</v>
      </c>
      <c r="AE3997" s="2">
        <v>65</v>
      </c>
      <c r="AF3997" s="2">
        <v>35</v>
      </c>
      <c r="AG3997" s="2">
        <v>48</v>
      </c>
      <c r="AH3997" s="2">
        <v>40</v>
      </c>
      <c r="AI3997" s="2">
        <v>22</v>
      </c>
      <c r="AJ3997" s="2">
        <v>15</v>
      </c>
      <c r="AK3997" s="2">
        <v>0</v>
      </c>
      <c r="AL3997" s="2">
        <v>0</v>
      </c>
      <c r="AM3997" s="2">
        <v>0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0</v>
      </c>
      <c r="AU3997" s="2">
        <v>0</v>
      </c>
      <c r="AV3997" s="2">
        <v>0</v>
      </c>
      <c r="AW3997" s="2">
        <v>0</v>
      </c>
      <c r="AX3997" s="2">
        <v>0</v>
      </c>
      <c r="AY3997" s="2">
        <v>0</v>
      </c>
      <c r="AZ3997" s="2">
        <v>0</v>
      </c>
      <c r="BA3997" s="2">
        <v>0</v>
      </c>
      <c r="BB3997" s="2">
        <v>0</v>
      </c>
      <c r="BC3997" s="2">
        <v>0</v>
      </c>
      <c r="BD3997" s="2">
        <v>0</v>
      </c>
      <c r="BE3997" s="2">
        <v>0</v>
      </c>
      <c r="BF3997" s="2">
        <v>0</v>
      </c>
      <c r="BG3997" s="2">
        <v>0</v>
      </c>
      <c r="BH3997" s="2">
        <v>0</v>
      </c>
      <c r="BI3997" s="2">
        <v>0</v>
      </c>
      <c r="BJ3997" s="2">
        <v>0</v>
      </c>
      <c r="BK3997" s="2">
        <v>0</v>
      </c>
      <c r="BL3997" s="2">
        <v>1</v>
      </c>
      <c r="BM3997" s="2">
        <v>3</v>
      </c>
      <c r="BN3997" s="2">
        <v>1</v>
      </c>
      <c r="BO3997" s="2">
        <v>3</v>
      </c>
      <c r="BP3997" s="2">
        <v>4</v>
      </c>
      <c r="BQ3997" s="2">
        <v>1</v>
      </c>
      <c r="BR3997" s="2">
        <v>1</v>
      </c>
      <c r="BS3997" s="2">
        <v>0</v>
      </c>
      <c r="BT3997" s="2">
        <v>0</v>
      </c>
      <c r="BU3997" s="2">
        <v>0</v>
      </c>
      <c r="BV3997" s="2">
        <v>0</v>
      </c>
      <c r="BW3997" s="2">
        <v>0</v>
      </c>
      <c r="BX3997" s="2">
        <v>0</v>
      </c>
      <c r="BY3997" s="2">
        <v>0</v>
      </c>
      <c r="BZ3997" s="2">
        <v>0</v>
      </c>
      <c r="CA3997" s="2">
        <v>0</v>
      </c>
      <c r="CB3997" s="2">
        <v>0</v>
      </c>
      <c r="CC3997" s="2">
        <v>0</v>
      </c>
      <c r="CD3997" s="2">
        <v>0</v>
      </c>
      <c r="CE3997" s="2">
        <v>0</v>
      </c>
      <c r="CF3997" s="2">
        <v>0</v>
      </c>
      <c r="CG3997" s="2">
        <v>0</v>
      </c>
      <c r="CH3997" s="2">
        <v>0</v>
      </c>
      <c r="CI3997" s="2">
        <v>0</v>
      </c>
      <c r="CJ3997" s="2">
        <v>0</v>
      </c>
      <c r="CK3997" s="2">
        <v>0</v>
      </c>
      <c r="CL3997" s="2">
        <v>0</v>
      </c>
    </row>
    <row r="3998" spans="1:90" x14ac:dyDescent="0.25">
      <c r="A3998" t="s">
        <v>115</v>
      </c>
      <c r="B3998">
        <v>20507</v>
      </c>
      <c r="C3998" t="s">
        <v>175</v>
      </c>
      <c r="D3998">
        <v>1</v>
      </c>
      <c r="E3998">
        <v>8</v>
      </c>
      <c r="F3998">
        <v>23826</v>
      </c>
      <c r="G3998">
        <v>35023826</v>
      </c>
      <c r="H3998" t="s">
        <v>10371</v>
      </c>
      <c r="I3998">
        <v>582</v>
      </c>
      <c r="J3998" t="s">
        <v>175</v>
      </c>
      <c r="K3998" t="s">
        <v>91</v>
      </c>
      <c r="L3998">
        <v>1</v>
      </c>
      <c r="M3998" t="s">
        <v>175</v>
      </c>
      <c r="N3998">
        <v>14010030</v>
      </c>
      <c r="O3998" t="s">
        <v>102</v>
      </c>
      <c r="P3998" t="s">
        <v>10372</v>
      </c>
      <c r="Q3998">
        <v>726</v>
      </c>
      <c r="R3998">
        <v>16</v>
      </c>
      <c r="S3998">
        <v>36256736</v>
      </c>
      <c r="T3998">
        <v>36365848</v>
      </c>
      <c r="U3998" t="s">
        <v>10373</v>
      </c>
      <c r="V3998">
        <v>1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280</v>
      </c>
      <c r="AI3998" s="2">
        <v>271</v>
      </c>
      <c r="AJ3998" s="2">
        <v>235</v>
      </c>
      <c r="AK3998" s="2">
        <v>0</v>
      </c>
      <c r="AL3998" s="2">
        <v>0</v>
      </c>
      <c r="AM3998" s="2">
        <v>0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0</v>
      </c>
      <c r="AU3998" s="2">
        <v>0</v>
      </c>
      <c r="AV3998" s="2">
        <v>0</v>
      </c>
      <c r="AW3998" s="2">
        <v>0</v>
      </c>
      <c r="AX3998" s="2">
        <v>0</v>
      </c>
      <c r="AY3998" s="2">
        <v>0</v>
      </c>
      <c r="AZ3998" s="2">
        <v>0</v>
      </c>
      <c r="BA3998" s="2">
        <v>0</v>
      </c>
      <c r="BB3998" s="2">
        <v>0</v>
      </c>
      <c r="BC3998" s="2">
        <v>66</v>
      </c>
      <c r="BD3998" s="2">
        <v>0</v>
      </c>
      <c r="BE3998" s="2">
        <v>0</v>
      </c>
      <c r="BF3998" s="2">
        <v>0</v>
      </c>
      <c r="BG3998" s="2">
        <v>0</v>
      </c>
      <c r="BH3998" s="2">
        <v>0</v>
      </c>
      <c r="BI3998" s="2">
        <v>0</v>
      </c>
      <c r="BJ3998" s="2">
        <v>0</v>
      </c>
      <c r="BK3998" s="2">
        <v>0</v>
      </c>
      <c r="BL3998" s="2">
        <v>0</v>
      </c>
      <c r="BM3998" s="2">
        <v>0</v>
      </c>
      <c r="BN3998" s="2">
        <v>0</v>
      </c>
      <c r="BO3998" s="2">
        <v>0</v>
      </c>
      <c r="BP3998" s="2">
        <v>7</v>
      </c>
      <c r="BQ3998" s="2">
        <v>9</v>
      </c>
      <c r="BR3998" s="2">
        <v>7</v>
      </c>
      <c r="BS3998" s="2">
        <v>0</v>
      </c>
      <c r="BT3998" s="2">
        <v>0</v>
      </c>
      <c r="BU3998" s="2">
        <v>0</v>
      </c>
      <c r="BV3998" s="2">
        <v>0</v>
      </c>
      <c r="BW3998" s="2">
        <v>0</v>
      </c>
      <c r="BX3998" s="2">
        <v>0</v>
      </c>
      <c r="BY3998" s="2">
        <v>0</v>
      </c>
      <c r="BZ3998" s="2">
        <v>0</v>
      </c>
      <c r="CA3998" s="2">
        <v>0</v>
      </c>
      <c r="CB3998" s="2">
        <v>0</v>
      </c>
      <c r="CC3998" s="2">
        <v>0</v>
      </c>
      <c r="CD3998" s="2">
        <v>0</v>
      </c>
      <c r="CE3998" s="2">
        <v>0</v>
      </c>
      <c r="CF3998" s="2">
        <v>0</v>
      </c>
      <c r="CG3998" s="2">
        <v>0</v>
      </c>
      <c r="CH3998" s="2">
        <v>0</v>
      </c>
      <c r="CI3998" s="2">
        <v>0</v>
      </c>
      <c r="CJ3998" s="2">
        <v>0</v>
      </c>
      <c r="CK3998" s="2">
        <v>3</v>
      </c>
      <c r="CL3998" s="2">
        <v>0</v>
      </c>
    </row>
    <row r="3999" spans="1:90" x14ac:dyDescent="0.25">
      <c r="A3999" t="s">
        <v>115</v>
      </c>
      <c r="B3999">
        <v>20507</v>
      </c>
      <c r="C3999" t="s">
        <v>175</v>
      </c>
      <c r="D3999">
        <v>1</v>
      </c>
      <c r="E3999">
        <v>8</v>
      </c>
      <c r="F3999">
        <v>905811</v>
      </c>
      <c r="G3999">
        <v>35905811</v>
      </c>
      <c r="H3999" t="s">
        <v>4714</v>
      </c>
      <c r="I3999">
        <v>582</v>
      </c>
      <c r="J3999" t="s">
        <v>175</v>
      </c>
      <c r="K3999" t="s">
        <v>3539</v>
      </c>
      <c r="L3999">
        <v>1</v>
      </c>
      <c r="M3999" t="s">
        <v>175</v>
      </c>
      <c r="N3999">
        <v>14071230</v>
      </c>
      <c r="O3999" t="s">
        <v>92</v>
      </c>
      <c r="P3999" t="s">
        <v>4715</v>
      </c>
      <c r="Q3999">
        <v>190</v>
      </c>
      <c r="R3999">
        <v>16</v>
      </c>
      <c r="S3999">
        <v>36380177</v>
      </c>
      <c r="T3999">
        <v>36384898</v>
      </c>
      <c r="U3999" t="s">
        <v>4716</v>
      </c>
      <c r="V3999">
        <v>1</v>
      </c>
      <c r="W3999" s="2">
        <v>0</v>
      </c>
      <c r="X3999" s="2">
        <v>0</v>
      </c>
      <c r="Y3999" s="2">
        <v>41</v>
      </c>
      <c r="Z3999" s="2">
        <v>24</v>
      </c>
      <c r="AA3999" s="2">
        <v>37</v>
      </c>
      <c r="AB3999" s="2">
        <v>25</v>
      </c>
      <c r="AC3999" s="2">
        <v>24</v>
      </c>
      <c r="AD3999" s="2">
        <v>30</v>
      </c>
      <c r="AE3999" s="2">
        <v>35</v>
      </c>
      <c r="AF3999" s="2">
        <v>17</v>
      </c>
      <c r="AG3999" s="2">
        <v>22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0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0</v>
      </c>
      <c r="AU3999" s="2">
        <v>0</v>
      </c>
      <c r="AV3999" s="2">
        <v>0</v>
      </c>
      <c r="AW3999" s="2">
        <v>0</v>
      </c>
      <c r="AX3999" s="2">
        <v>0</v>
      </c>
      <c r="AY3999" s="2">
        <v>0</v>
      </c>
      <c r="AZ3999" s="2">
        <v>0</v>
      </c>
      <c r="BA3999" s="2">
        <v>0</v>
      </c>
      <c r="BB3999" s="2">
        <v>0</v>
      </c>
      <c r="BC3999" s="2">
        <v>0</v>
      </c>
      <c r="BD3999" s="2">
        <v>0</v>
      </c>
      <c r="BE3999" s="2">
        <v>0</v>
      </c>
      <c r="BF3999" s="2">
        <v>0</v>
      </c>
      <c r="BG3999" s="2">
        <v>2</v>
      </c>
      <c r="BH3999" s="2">
        <v>1</v>
      </c>
      <c r="BI3999" s="2">
        <v>2</v>
      </c>
      <c r="BJ3999" s="2">
        <v>1</v>
      </c>
      <c r="BK3999" s="2">
        <v>1</v>
      </c>
      <c r="BL3999" s="2">
        <v>1</v>
      </c>
      <c r="BM3999" s="2">
        <v>2</v>
      </c>
      <c r="BN3999" s="2">
        <v>1</v>
      </c>
      <c r="BO3999" s="2">
        <v>1</v>
      </c>
      <c r="BP3999" s="2">
        <v>0</v>
      </c>
      <c r="BQ3999" s="2">
        <v>0</v>
      </c>
      <c r="BR3999" s="2">
        <v>0</v>
      </c>
      <c r="BS3999" s="2">
        <v>0</v>
      </c>
      <c r="BT3999" s="2">
        <v>0</v>
      </c>
      <c r="BU3999" s="2">
        <v>0</v>
      </c>
      <c r="BV3999" s="2">
        <v>0</v>
      </c>
      <c r="BW3999" s="2">
        <v>0</v>
      </c>
      <c r="BX3999" s="2">
        <v>0</v>
      </c>
      <c r="BY3999" s="2">
        <v>0</v>
      </c>
      <c r="BZ3999" s="2">
        <v>0</v>
      </c>
      <c r="CA3999" s="2">
        <v>0</v>
      </c>
      <c r="CB3999" s="2">
        <v>0</v>
      </c>
      <c r="CC3999" s="2">
        <v>0</v>
      </c>
      <c r="CD3999" s="2">
        <v>0</v>
      </c>
      <c r="CE3999" s="2">
        <v>0</v>
      </c>
      <c r="CF3999" s="2">
        <v>0</v>
      </c>
      <c r="CG3999" s="2">
        <v>0</v>
      </c>
      <c r="CH3999" s="2">
        <v>0</v>
      </c>
      <c r="CI3999" s="2">
        <v>0</v>
      </c>
      <c r="CJ3999" s="2">
        <v>0</v>
      </c>
      <c r="CK3999" s="2">
        <v>0</v>
      </c>
      <c r="CL3999" s="2">
        <v>0</v>
      </c>
    </row>
    <row r="4000" spans="1:90" x14ac:dyDescent="0.25">
      <c r="A4000" t="s">
        <v>115</v>
      </c>
      <c r="B4000">
        <v>20507</v>
      </c>
      <c r="C4000" t="s">
        <v>175</v>
      </c>
      <c r="D4000">
        <v>1</v>
      </c>
      <c r="E4000">
        <v>8</v>
      </c>
      <c r="F4000">
        <v>900734</v>
      </c>
      <c r="G4000">
        <v>35900734</v>
      </c>
      <c r="H4000" t="s">
        <v>17887</v>
      </c>
      <c r="I4000">
        <v>582</v>
      </c>
      <c r="J4000" t="s">
        <v>175</v>
      </c>
      <c r="K4000" t="s">
        <v>3539</v>
      </c>
      <c r="L4000">
        <v>1</v>
      </c>
      <c r="M4000" t="s">
        <v>175</v>
      </c>
      <c r="N4000">
        <v>14071590</v>
      </c>
      <c r="O4000" t="s">
        <v>92</v>
      </c>
      <c r="P4000" t="s">
        <v>17888</v>
      </c>
      <c r="Q4000">
        <v>205</v>
      </c>
      <c r="R4000">
        <v>16</v>
      </c>
      <c r="S4000">
        <v>36381881</v>
      </c>
      <c r="T4000">
        <v>39741112</v>
      </c>
      <c r="U4000" t="s">
        <v>17889</v>
      </c>
      <c r="V4000">
        <v>1</v>
      </c>
      <c r="W4000" s="2">
        <v>0</v>
      </c>
      <c r="X4000" s="2">
        <v>0</v>
      </c>
      <c r="Y4000" s="2">
        <v>59</v>
      </c>
      <c r="Z4000" s="2">
        <v>42</v>
      </c>
      <c r="AA4000" s="2">
        <v>51</v>
      </c>
      <c r="AB4000" s="2">
        <v>40</v>
      </c>
      <c r="AC4000" s="2">
        <v>44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0</v>
      </c>
      <c r="AU4000" s="2">
        <v>0</v>
      </c>
      <c r="AV4000" s="2">
        <v>0</v>
      </c>
      <c r="AW4000" s="2">
        <v>0</v>
      </c>
      <c r="AX4000" s="2">
        <v>0</v>
      </c>
      <c r="AY4000" s="2">
        <v>0</v>
      </c>
      <c r="AZ4000" s="2">
        <v>0</v>
      </c>
      <c r="BA4000" s="2">
        <v>0</v>
      </c>
      <c r="BB4000" s="2">
        <v>0</v>
      </c>
      <c r="BC4000" s="2">
        <v>89</v>
      </c>
      <c r="BD4000" s="2">
        <v>13</v>
      </c>
      <c r="BE4000" s="2">
        <v>0</v>
      </c>
      <c r="BF4000" s="2">
        <v>0</v>
      </c>
      <c r="BG4000" s="2">
        <v>3</v>
      </c>
      <c r="BH4000" s="2">
        <v>4</v>
      </c>
      <c r="BI4000" s="2">
        <v>6</v>
      </c>
      <c r="BJ4000" s="2">
        <v>4</v>
      </c>
      <c r="BK4000" s="2">
        <v>4</v>
      </c>
      <c r="BL4000" s="2">
        <v>0</v>
      </c>
      <c r="BM4000" s="2">
        <v>0</v>
      </c>
      <c r="BN4000" s="2">
        <v>0</v>
      </c>
      <c r="BO4000" s="2">
        <v>0</v>
      </c>
      <c r="BP4000" s="2">
        <v>0</v>
      </c>
      <c r="BQ4000" s="2">
        <v>0</v>
      </c>
      <c r="BR4000" s="2">
        <v>0</v>
      </c>
      <c r="BS4000" s="2">
        <v>0</v>
      </c>
      <c r="BT4000" s="2">
        <v>0</v>
      </c>
      <c r="BU4000" s="2">
        <v>0</v>
      </c>
      <c r="BV4000" s="2">
        <v>0</v>
      </c>
      <c r="BW4000" s="2">
        <v>0</v>
      </c>
      <c r="BX4000" s="2">
        <v>0</v>
      </c>
      <c r="BY4000" s="2">
        <v>0</v>
      </c>
      <c r="BZ4000" s="2">
        <v>0</v>
      </c>
      <c r="CA4000" s="2">
        <v>0</v>
      </c>
      <c r="CB4000" s="2">
        <v>0</v>
      </c>
      <c r="CC4000" s="2">
        <v>0</v>
      </c>
      <c r="CD4000" s="2">
        <v>0</v>
      </c>
      <c r="CE4000" s="2">
        <v>0</v>
      </c>
      <c r="CF4000" s="2">
        <v>0</v>
      </c>
      <c r="CG4000" s="2">
        <v>0</v>
      </c>
      <c r="CH4000" s="2">
        <v>0</v>
      </c>
      <c r="CI4000" s="2">
        <v>0</v>
      </c>
      <c r="CJ4000" s="2">
        <v>0</v>
      </c>
      <c r="CK4000" s="2">
        <v>6</v>
      </c>
      <c r="CL4000" s="2">
        <v>3</v>
      </c>
    </row>
    <row r="4001" spans="1:90" x14ac:dyDescent="0.25">
      <c r="A4001" t="s">
        <v>115</v>
      </c>
      <c r="B4001">
        <v>20507</v>
      </c>
      <c r="C4001" t="s">
        <v>175</v>
      </c>
      <c r="D4001">
        <v>1</v>
      </c>
      <c r="E4001">
        <v>8</v>
      </c>
      <c r="F4001">
        <v>23000</v>
      </c>
      <c r="G4001">
        <v>35023000</v>
      </c>
      <c r="H4001" t="s">
        <v>5079</v>
      </c>
      <c r="I4001">
        <v>208</v>
      </c>
      <c r="J4001" t="s">
        <v>1003</v>
      </c>
      <c r="K4001" t="s">
        <v>2124</v>
      </c>
      <c r="L4001">
        <v>1</v>
      </c>
      <c r="M4001" t="s">
        <v>1003</v>
      </c>
      <c r="N4001">
        <v>14300000</v>
      </c>
      <c r="P4001" t="s">
        <v>5080</v>
      </c>
      <c r="Q4001">
        <v>1</v>
      </c>
      <c r="R4001">
        <v>16</v>
      </c>
      <c r="S4001">
        <v>37612620</v>
      </c>
      <c r="T4001">
        <v>37613789</v>
      </c>
      <c r="U4001" t="s">
        <v>5081</v>
      </c>
      <c r="V4001">
        <v>1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56</v>
      </c>
      <c r="AE4001" s="2">
        <v>89</v>
      </c>
      <c r="AF4001" s="2">
        <v>60</v>
      </c>
      <c r="AG4001" s="2">
        <v>64</v>
      </c>
      <c r="AH4001" s="2">
        <v>76</v>
      </c>
      <c r="AI4001" s="2">
        <v>73</v>
      </c>
      <c r="AJ4001" s="2">
        <v>92</v>
      </c>
      <c r="AK4001" s="2">
        <v>0</v>
      </c>
      <c r="AL4001" s="2">
        <v>0</v>
      </c>
      <c r="AM4001" s="2">
        <v>0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0</v>
      </c>
      <c r="AU4001" s="2">
        <v>218</v>
      </c>
      <c r="AV4001" s="2">
        <v>0</v>
      </c>
      <c r="AW4001" s="2">
        <v>0</v>
      </c>
      <c r="AX4001" s="2">
        <v>0</v>
      </c>
      <c r="AY4001" s="2">
        <v>0</v>
      </c>
      <c r="AZ4001" s="2">
        <v>0</v>
      </c>
      <c r="BA4001" s="2">
        <v>0</v>
      </c>
      <c r="BB4001" s="2">
        <v>0</v>
      </c>
      <c r="BC4001" s="2">
        <v>0</v>
      </c>
      <c r="BD4001" s="2">
        <v>17</v>
      </c>
      <c r="BE4001" s="2">
        <v>0</v>
      </c>
      <c r="BF4001" s="2">
        <v>0</v>
      </c>
      <c r="BG4001" s="2">
        <v>0</v>
      </c>
      <c r="BH4001" s="2">
        <v>0</v>
      </c>
      <c r="BI4001" s="2">
        <v>0</v>
      </c>
      <c r="BJ4001" s="2">
        <v>0</v>
      </c>
      <c r="BK4001" s="2">
        <v>0</v>
      </c>
      <c r="BL4001" s="2">
        <v>4</v>
      </c>
      <c r="BM4001" s="2">
        <v>5</v>
      </c>
      <c r="BN4001" s="2">
        <v>3</v>
      </c>
      <c r="BO4001" s="2">
        <v>4</v>
      </c>
      <c r="BP4001" s="2">
        <v>2</v>
      </c>
      <c r="BQ4001" s="2">
        <v>4</v>
      </c>
      <c r="BR4001" s="2">
        <v>3</v>
      </c>
      <c r="BS4001" s="2">
        <v>0</v>
      </c>
      <c r="BT4001" s="2">
        <v>0</v>
      </c>
      <c r="BU4001" s="2">
        <v>0</v>
      </c>
      <c r="BV4001" s="2">
        <v>0</v>
      </c>
      <c r="BW4001" s="2">
        <v>0</v>
      </c>
      <c r="BX4001" s="2">
        <v>0</v>
      </c>
      <c r="BY4001" s="2">
        <v>0</v>
      </c>
      <c r="BZ4001" s="2">
        <v>0</v>
      </c>
      <c r="CA4001" s="2">
        <v>0</v>
      </c>
      <c r="CB4001" s="2">
        <v>0</v>
      </c>
      <c r="CC4001" s="2">
        <v>10</v>
      </c>
      <c r="CD4001" s="2">
        <v>0</v>
      </c>
      <c r="CE4001" s="2">
        <v>0</v>
      </c>
      <c r="CF4001" s="2">
        <v>0</v>
      </c>
      <c r="CG4001" s="2">
        <v>0</v>
      </c>
      <c r="CH4001" s="2">
        <v>0</v>
      </c>
      <c r="CI4001" s="2">
        <v>0</v>
      </c>
      <c r="CJ4001" s="2">
        <v>0</v>
      </c>
      <c r="CK4001" s="2">
        <v>0</v>
      </c>
      <c r="CL4001" s="2">
        <v>4</v>
      </c>
    </row>
    <row r="4002" spans="1:90" x14ac:dyDescent="0.25">
      <c r="A4002" t="s">
        <v>115</v>
      </c>
      <c r="B4002">
        <v>20507</v>
      </c>
      <c r="C4002" t="s">
        <v>175</v>
      </c>
      <c r="D4002">
        <v>1</v>
      </c>
      <c r="E4002">
        <v>3</v>
      </c>
      <c r="F4002">
        <v>980024</v>
      </c>
      <c r="G4002">
        <v>35980024</v>
      </c>
      <c r="H4002" t="s">
        <v>2357</v>
      </c>
      <c r="I4002">
        <v>582</v>
      </c>
      <c r="J4002" t="s">
        <v>175</v>
      </c>
      <c r="K4002" t="s">
        <v>2358</v>
      </c>
      <c r="L4002">
        <v>1</v>
      </c>
      <c r="M4002" t="s">
        <v>175</v>
      </c>
      <c r="N4002">
        <v>14090283</v>
      </c>
      <c r="O4002" t="s">
        <v>92</v>
      </c>
      <c r="P4002" t="s">
        <v>2359</v>
      </c>
      <c r="Q4002">
        <v>1159</v>
      </c>
      <c r="R4002">
        <v>16</v>
      </c>
      <c r="S4002">
        <v>36244151</v>
      </c>
      <c r="T4002">
        <v>36270602</v>
      </c>
      <c r="U4002" t="s">
        <v>2360</v>
      </c>
      <c r="V4002">
        <v>1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0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1030</v>
      </c>
      <c r="AT4002" s="2">
        <v>0</v>
      </c>
      <c r="AU4002" s="2">
        <v>0</v>
      </c>
      <c r="AV4002" s="2">
        <v>2206</v>
      </c>
      <c r="AW4002" s="2">
        <v>0</v>
      </c>
      <c r="AX4002" s="2">
        <v>0</v>
      </c>
      <c r="AY4002" s="2">
        <v>0</v>
      </c>
      <c r="AZ4002" s="2">
        <v>0</v>
      </c>
      <c r="BA4002" s="2">
        <v>0</v>
      </c>
      <c r="BB4002" s="2">
        <v>0</v>
      </c>
      <c r="BC4002" s="2">
        <v>0</v>
      </c>
      <c r="BD4002" s="2">
        <v>0</v>
      </c>
      <c r="BE4002" s="2">
        <v>0</v>
      </c>
      <c r="BF4002" s="2">
        <v>0</v>
      </c>
      <c r="BG4002" s="2">
        <v>0</v>
      </c>
      <c r="BH4002" s="2">
        <v>0</v>
      </c>
      <c r="BI4002" s="2">
        <v>0</v>
      </c>
      <c r="BJ4002" s="2">
        <v>0</v>
      </c>
      <c r="BK4002" s="2">
        <v>0</v>
      </c>
      <c r="BL4002" s="2">
        <v>0</v>
      </c>
      <c r="BM4002" s="2">
        <v>0</v>
      </c>
      <c r="BN4002" s="2">
        <v>0</v>
      </c>
      <c r="BO4002" s="2">
        <v>0</v>
      </c>
      <c r="BP4002" s="2">
        <v>0</v>
      </c>
      <c r="BQ4002" s="2">
        <v>0</v>
      </c>
      <c r="BR4002" s="2">
        <v>0</v>
      </c>
      <c r="BS4002" s="2">
        <v>0</v>
      </c>
      <c r="BT4002" s="2">
        <v>0</v>
      </c>
      <c r="BU4002" s="2">
        <v>0</v>
      </c>
      <c r="BV4002" s="2">
        <v>0</v>
      </c>
      <c r="BW4002" s="2">
        <v>0</v>
      </c>
      <c r="BX4002" s="2">
        <v>0</v>
      </c>
      <c r="BY4002" s="2">
        <v>0</v>
      </c>
      <c r="BZ4002" s="2">
        <v>0</v>
      </c>
      <c r="CA4002" s="2">
        <v>5</v>
      </c>
      <c r="CB4002" s="2">
        <v>0</v>
      </c>
      <c r="CC4002" s="2">
        <v>0</v>
      </c>
      <c r="CD4002" s="2">
        <v>9</v>
      </c>
      <c r="CE4002" s="2">
        <v>0</v>
      </c>
      <c r="CF4002" s="2">
        <v>0</v>
      </c>
      <c r="CG4002" s="2">
        <v>0</v>
      </c>
      <c r="CH4002" s="2">
        <v>0</v>
      </c>
      <c r="CI4002" s="2">
        <v>0</v>
      </c>
      <c r="CJ4002" s="2">
        <v>0</v>
      </c>
      <c r="CK4002" s="2">
        <v>0</v>
      </c>
      <c r="CL4002" s="2">
        <v>0</v>
      </c>
    </row>
    <row r="4003" spans="1:90" x14ac:dyDescent="0.25">
      <c r="A4003" t="s">
        <v>115</v>
      </c>
      <c r="B4003">
        <v>20507</v>
      </c>
      <c r="C4003" t="s">
        <v>175</v>
      </c>
      <c r="D4003">
        <v>2</v>
      </c>
      <c r="E4003">
        <v>6</v>
      </c>
      <c r="F4003">
        <v>460461</v>
      </c>
      <c r="G4003">
        <v>35460461</v>
      </c>
      <c r="H4003" t="s">
        <v>8614</v>
      </c>
      <c r="I4003">
        <v>582</v>
      </c>
      <c r="J4003" t="s">
        <v>175</v>
      </c>
      <c r="K4003" t="s">
        <v>4316</v>
      </c>
      <c r="L4003">
        <v>1</v>
      </c>
      <c r="M4003" t="s">
        <v>175</v>
      </c>
      <c r="N4003">
        <v>14050490</v>
      </c>
      <c r="O4003" t="s">
        <v>92</v>
      </c>
      <c r="P4003" t="s">
        <v>2127</v>
      </c>
      <c r="Q4003">
        <v>761</v>
      </c>
      <c r="R4003">
        <v>16</v>
      </c>
      <c r="S4003">
        <v>36307799</v>
      </c>
      <c r="T4003">
        <v>36333024</v>
      </c>
      <c r="U4003" t="s">
        <v>8615</v>
      </c>
      <c r="V4003">
        <v>1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0</v>
      </c>
      <c r="AU4003" s="2">
        <v>0</v>
      </c>
      <c r="AV4003" s="2">
        <v>0</v>
      </c>
      <c r="AW4003" s="2">
        <v>0</v>
      </c>
      <c r="AX4003" s="2">
        <v>0</v>
      </c>
      <c r="AY4003" s="2">
        <v>0</v>
      </c>
      <c r="AZ4003" s="2">
        <v>0</v>
      </c>
      <c r="BA4003" s="2">
        <v>0</v>
      </c>
      <c r="BB4003" s="2">
        <v>0</v>
      </c>
      <c r="BC4003" s="2">
        <v>124</v>
      </c>
      <c r="BD4003" s="2">
        <v>0</v>
      </c>
      <c r="BE4003" s="2">
        <v>0</v>
      </c>
      <c r="BF4003" s="2">
        <v>0</v>
      </c>
      <c r="BG4003" s="2">
        <v>0</v>
      </c>
      <c r="BH4003" s="2">
        <v>0</v>
      </c>
      <c r="BI4003" s="2">
        <v>0</v>
      </c>
      <c r="BJ4003" s="2">
        <v>0</v>
      </c>
      <c r="BK4003" s="2">
        <v>0</v>
      </c>
      <c r="BL4003" s="2">
        <v>0</v>
      </c>
      <c r="BM4003" s="2">
        <v>0</v>
      </c>
      <c r="BN4003" s="2">
        <v>0</v>
      </c>
      <c r="BO4003" s="2">
        <v>0</v>
      </c>
      <c r="BP4003" s="2">
        <v>0</v>
      </c>
      <c r="BQ4003" s="2">
        <v>0</v>
      </c>
      <c r="BR4003" s="2">
        <v>0</v>
      </c>
      <c r="BS4003" s="2">
        <v>0</v>
      </c>
      <c r="BT4003" s="2">
        <v>0</v>
      </c>
      <c r="BU4003" s="2">
        <v>0</v>
      </c>
      <c r="BV4003" s="2">
        <v>0</v>
      </c>
      <c r="BW4003" s="2">
        <v>0</v>
      </c>
      <c r="BX4003" s="2">
        <v>0</v>
      </c>
      <c r="BY4003" s="2">
        <v>0</v>
      </c>
      <c r="BZ4003" s="2">
        <v>0</v>
      </c>
      <c r="CA4003" s="2">
        <v>0</v>
      </c>
      <c r="CB4003" s="2">
        <v>0</v>
      </c>
      <c r="CC4003" s="2">
        <v>0</v>
      </c>
      <c r="CD4003" s="2">
        <v>0</v>
      </c>
      <c r="CE4003" s="2">
        <v>0</v>
      </c>
      <c r="CF4003" s="2">
        <v>0</v>
      </c>
      <c r="CG4003" s="2">
        <v>0</v>
      </c>
      <c r="CH4003" s="2">
        <v>0</v>
      </c>
      <c r="CI4003" s="2">
        <v>0</v>
      </c>
      <c r="CJ4003" s="2">
        <v>0</v>
      </c>
      <c r="CK4003" s="2">
        <v>9</v>
      </c>
      <c r="CL4003" s="2">
        <v>0</v>
      </c>
    </row>
    <row r="4004" spans="1:90" x14ac:dyDescent="0.25">
      <c r="A4004" t="s">
        <v>115</v>
      </c>
      <c r="B4004">
        <v>20507</v>
      </c>
      <c r="C4004" t="s">
        <v>175</v>
      </c>
      <c r="D4004">
        <v>2</v>
      </c>
      <c r="E4004">
        <v>34</v>
      </c>
      <c r="F4004">
        <v>563900</v>
      </c>
      <c r="G4004">
        <v>35563900</v>
      </c>
      <c r="H4004" t="s">
        <v>12421</v>
      </c>
      <c r="I4004">
        <v>582</v>
      </c>
      <c r="J4004" t="s">
        <v>175</v>
      </c>
      <c r="K4004" t="s">
        <v>12422</v>
      </c>
      <c r="L4004">
        <v>1</v>
      </c>
      <c r="M4004" t="s">
        <v>175</v>
      </c>
      <c r="N4004">
        <v>14034000</v>
      </c>
      <c r="O4004" t="s">
        <v>7253</v>
      </c>
      <c r="P4004" t="s">
        <v>12423</v>
      </c>
      <c r="Q4004" t="s">
        <v>127</v>
      </c>
      <c r="R4004">
        <v>16</v>
      </c>
      <c r="S4004">
        <v>36027550</v>
      </c>
      <c r="T4004">
        <v>36027557</v>
      </c>
      <c r="U4004" t="s">
        <v>12424</v>
      </c>
      <c r="V4004">
        <v>2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1</v>
      </c>
      <c r="AD4004" s="2">
        <v>6</v>
      </c>
      <c r="AE4004" s="2">
        <v>7</v>
      </c>
      <c r="AF4004" s="2">
        <v>6</v>
      </c>
      <c r="AG4004" s="2">
        <v>16</v>
      </c>
      <c r="AH4004" s="2">
        <v>0</v>
      </c>
      <c r="AI4004" s="2">
        <v>0</v>
      </c>
      <c r="AJ4004" s="2">
        <v>0</v>
      </c>
      <c r="AK4004" s="2">
        <v>0</v>
      </c>
      <c r="AL4004" s="2">
        <v>26</v>
      </c>
      <c r="AM4004" s="2">
        <v>0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0</v>
      </c>
      <c r="AU4004" s="2">
        <v>0</v>
      </c>
      <c r="AV4004" s="2">
        <v>0</v>
      </c>
      <c r="AW4004" s="2">
        <v>0</v>
      </c>
      <c r="AX4004" s="2">
        <v>0</v>
      </c>
      <c r="AY4004" s="2">
        <v>0</v>
      </c>
      <c r="AZ4004" s="2">
        <v>0</v>
      </c>
      <c r="BA4004" s="2">
        <v>0</v>
      </c>
      <c r="BB4004" s="2">
        <v>0</v>
      </c>
      <c r="BC4004" s="2">
        <v>0</v>
      </c>
      <c r="BD4004" s="2">
        <v>0</v>
      </c>
      <c r="BE4004" s="2">
        <v>0</v>
      </c>
      <c r="BF4004" s="2">
        <v>0</v>
      </c>
      <c r="BG4004" s="2">
        <v>0</v>
      </c>
      <c r="BH4004" s="2">
        <v>0</v>
      </c>
      <c r="BI4004" s="2">
        <v>0</v>
      </c>
      <c r="BJ4004" s="2">
        <v>0</v>
      </c>
      <c r="BK4004" s="2">
        <v>1</v>
      </c>
      <c r="BL4004" s="2">
        <v>2</v>
      </c>
      <c r="BM4004" s="2">
        <v>1</v>
      </c>
      <c r="BN4004" s="2">
        <v>1</v>
      </c>
      <c r="BO4004" s="2">
        <v>1</v>
      </c>
      <c r="BP4004" s="2">
        <v>0</v>
      </c>
      <c r="BQ4004" s="2">
        <v>0</v>
      </c>
      <c r="BR4004" s="2">
        <v>0</v>
      </c>
      <c r="BS4004" s="2">
        <v>0</v>
      </c>
      <c r="BT4004" s="2">
        <v>1</v>
      </c>
      <c r="BU4004" s="2">
        <v>0</v>
      </c>
      <c r="BV4004" s="2">
        <v>0</v>
      </c>
      <c r="BW4004" s="2">
        <v>0</v>
      </c>
      <c r="BX4004" s="2">
        <v>0</v>
      </c>
      <c r="BY4004" s="2">
        <v>0</v>
      </c>
      <c r="BZ4004" s="2">
        <v>0</v>
      </c>
      <c r="CA4004" s="2">
        <v>0</v>
      </c>
      <c r="CB4004" s="2">
        <v>0</v>
      </c>
      <c r="CC4004" s="2">
        <v>0</v>
      </c>
      <c r="CD4004" s="2">
        <v>0</v>
      </c>
      <c r="CE4004" s="2">
        <v>0</v>
      </c>
      <c r="CF4004" s="2">
        <v>0</v>
      </c>
      <c r="CG4004" s="2">
        <v>0</v>
      </c>
      <c r="CH4004" s="2">
        <v>0</v>
      </c>
      <c r="CI4004" s="2">
        <v>0</v>
      </c>
      <c r="CJ4004" s="2">
        <v>0</v>
      </c>
      <c r="CK4004" s="2">
        <v>0</v>
      </c>
      <c r="CL4004" s="2">
        <v>0</v>
      </c>
    </row>
    <row r="4005" spans="1:90" x14ac:dyDescent="0.25">
      <c r="A4005" t="s">
        <v>115</v>
      </c>
      <c r="B4005">
        <v>20507</v>
      </c>
      <c r="C4005" t="s">
        <v>175</v>
      </c>
      <c r="D4005">
        <v>2</v>
      </c>
      <c r="E4005">
        <v>34</v>
      </c>
      <c r="F4005">
        <v>559982</v>
      </c>
      <c r="G4005">
        <v>35559982</v>
      </c>
      <c r="H4005" t="s">
        <v>11478</v>
      </c>
      <c r="I4005">
        <v>582</v>
      </c>
      <c r="J4005" t="s">
        <v>175</v>
      </c>
      <c r="K4005" t="s">
        <v>11479</v>
      </c>
      <c r="L4005">
        <v>1</v>
      </c>
      <c r="M4005" t="s">
        <v>175</v>
      </c>
      <c r="N4005">
        <v>14001970</v>
      </c>
      <c r="P4005" t="s">
        <v>11480</v>
      </c>
      <c r="Q4005" t="s">
        <v>7253</v>
      </c>
      <c r="R4005">
        <v>16</v>
      </c>
      <c r="S4005">
        <v>36027630</v>
      </c>
      <c r="U4005" t="s">
        <v>8777</v>
      </c>
      <c r="V4005">
        <v>1</v>
      </c>
      <c r="W4005" s="2">
        <v>0</v>
      </c>
      <c r="X4005" s="2">
        <v>0</v>
      </c>
      <c r="Y4005" s="2">
        <v>0</v>
      </c>
      <c r="Z4005" s="2">
        <v>2</v>
      </c>
      <c r="AA4005" s="2">
        <v>1</v>
      </c>
      <c r="AB4005" s="2">
        <v>2</v>
      </c>
      <c r="AC4005" s="2">
        <v>4</v>
      </c>
      <c r="AD4005" s="2">
        <v>14</v>
      </c>
      <c r="AE4005" s="2">
        <v>20</v>
      </c>
      <c r="AF4005" s="2">
        <v>14</v>
      </c>
      <c r="AG4005" s="2">
        <v>22</v>
      </c>
      <c r="AH4005" s="2">
        <v>0</v>
      </c>
      <c r="AI4005" s="2">
        <v>0</v>
      </c>
      <c r="AJ4005" s="2">
        <v>0</v>
      </c>
      <c r="AK4005" s="2">
        <v>0</v>
      </c>
      <c r="AL4005" s="2">
        <v>36</v>
      </c>
      <c r="AM4005" s="2">
        <v>0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0</v>
      </c>
      <c r="AU4005" s="2">
        <v>0</v>
      </c>
      <c r="AV4005" s="2">
        <v>0</v>
      </c>
      <c r="AW4005" s="2">
        <v>0</v>
      </c>
      <c r="AX4005" s="2">
        <v>0</v>
      </c>
      <c r="AY4005" s="2">
        <v>0</v>
      </c>
      <c r="AZ4005" s="2">
        <v>0</v>
      </c>
      <c r="BA4005" s="2">
        <v>0</v>
      </c>
      <c r="BB4005" s="2">
        <v>0</v>
      </c>
      <c r="BC4005" s="2">
        <v>0</v>
      </c>
      <c r="BD4005" s="2">
        <v>0</v>
      </c>
      <c r="BE4005" s="2">
        <v>0</v>
      </c>
      <c r="BF4005" s="2">
        <v>0</v>
      </c>
      <c r="BG4005" s="2">
        <v>0</v>
      </c>
      <c r="BH4005" s="2">
        <v>2</v>
      </c>
      <c r="BI4005" s="2">
        <v>1</v>
      </c>
      <c r="BJ4005" s="2">
        <v>2</v>
      </c>
      <c r="BK4005" s="2">
        <v>2</v>
      </c>
      <c r="BL4005" s="2">
        <v>3</v>
      </c>
      <c r="BM4005" s="2">
        <v>3</v>
      </c>
      <c r="BN4005" s="2">
        <v>2</v>
      </c>
      <c r="BO4005" s="2">
        <v>2</v>
      </c>
      <c r="BP4005" s="2">
        <v>0</v>
      </c>
      <c r="BQ4005" s="2">
        <v>0</v>
      </c>
      <c r="BR4005" s="2">
        <v>0</v>
      </c>
      <c r="BS4005" s="2">
        <v>0</v>
      </c>
      <c r="BT4005" s="2">
        <v>2</v>
      </c>
      <c r="BU4005" s="2">
        <v>0</v>
      </c>
      <c r="BV4005" s="2">
        <v>0</v>
      </c>
      <c r="BW4005" s="2">
        <v>0</v>
      </c>
      <c r="BX4005" s="2">
        <v>0</v>
      </c>
      <c r="BY4005" s="2">
        <v>0</v>
      </c>
      <c r="BZ4005" s="2">
        <v>0</v>
      </c>
      <c r="CA4005" s="2">
        <v>0</v>
      </c>
      <c r="CB4005" s="2">
        <v>0</v>
      </c>
      <c r="CC4005" s="2">
        <v>0</v>
      </c>
      <c r="CD4005" s="2">
        <v>0</v>
      </c>
      <c r="CE4005" s="2">
        <v>0</v>
      </c>
      <c r="CF4005" s="2">
        <v>0</v>
      </c>
      <c r="CG4005" s="2">
        <v>0</v>
      </c>
      <c r="CH4005" s="2">
        <v>0</v>
      </c>
      <c r="CI4005" s="2">
        <v>0</v>
      </c>
      <c r="CJ4005" s="2">
        <v>0</v>
      </c>
      <c r="CK4005" s="2">
        <v>0</v>
      </c>
      <c r="CL4005" s="2">
        <v>0</v>
      </c>
    </row>
    <row r="4006" spans="1:90" x14ac:dyDescent="0.25">
      <c r="A4006" t="s">
        <v>115</v>
      </c>
      <c r="B4006">
        <v>20507</v>
      </c>
      <c r="C4006" t="s">
        <v>175</v>
      </c>
      <c r="D4006">
        <v>2</v>
      </c>
      <c r="E4006">
        <v>34</v>
      </c>
      <c r="F4006">
        <v>559970</v>
      </c>
      <c r="G4006">
        <v>35559970</v>
      </c>
      <c r="H4006" t="s">
        <v>19166</v>
      </c>
      <c r="I4006">
        <v>582</v>
      </c>
      <c r="J4006" t="s">
        <v>175</v>
      </c>
      <c r="K4006" t="s">
        <v>12422</v>
      </c>
      <c r="L4006">
        <v>1</v>
      </c>
      <c r="M4006" t="s">
        <v>175</v>
      </c>
      <c r="N4006">
        <v>14034000</v>
      </c>
      <c r="O4006" t="s">
        <v>1015</v>
      </c>
      <c r="P4006" t="s">
        <v>19167</v>
      </c>
      <c r="Q4006" t="s">
        <v>7253</v>
      </c>
      <c r="R4006">
        <v>16</v>
      </c>
      <c r="S4006">
        <v>36027593</v>
      </c>
      <c r="T4006">
        <v>36027604</v>
      </c>
      <c r="U4006" t="s">
        <v>19168</v>
      </c>
      <c r="V4006">
        <v>1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2</v>
      </c>
      <c r="AC4006" s="2">
        <v>4</v>
      </c>
      <c r="AD4006" s="2">
        <v>12</v>
      </c>
      <c r="AE4006" s="2">
        <v>19</v>
      </c>
      <c r="AF4006" s="2">
        <v>26</v>
      </c>
      <c r="AG4006" s="2">
        <v>16</v>
      </c>
      <c r="AH4006" s="2">
        <v>0</v>
      </c>
      <c r="AI4006" s="2">
        <v>0</v>
      </c>
      <c r="AJ4006" s="2">
        <v>0</v>
      </c>
      <c r="AK4006" s="2">
        <v>0</v>
      </c>
      <c r="AL4006" s="2">
        <v>47</v>
      </c>
      <c r="AM4006" s="2">
        <v>0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0</v>
      </c>
      <c r="AU4006" s="2">
        <v>0</v>
      </c>
      <c r="AV4006" s="2">
        <v>0</v>
      </c>
      <c r="AW4006" s="2">
        <v>0</v>
      </c>
      <c r="AX4006" s="2">
        <v>0</v>
      </c>
      <c r="AY4006" s="2">
        <v>0</v>
      </c>
      <c r="AZ4006" s="2">
        <v>0</v>
      </c>
      <c r="BA4006" s="2">
        <v>0</v>
      </c>
      <c r="BB4006" s="2">
        <v>0</v>
      </c>
      <c r="BC4006" s="2">
        <v>0</v>
      </c>
      <c r="BD4006" s="2">
        <v>0</v>
      </c>
      <c r="BE4006" s="2">
        <v>0</v>
      </c>
      <c r="BF4006" s="2">
        <v>0</v>
      </c>
      <c r="BG4006" s="2">
        <v>0</v>
      </c>
      <c r="BH4006" s="2">
        <v>0</v>
      </c>
      <c r="BI4006" s="2">
        <v>0</v>
      </c>
      <c r="BJ4006" s="2">
        <v>1</v>
      </c>
      <c r="BK4006" s="2">
        <v>1</v>
      </c>
      <c r="BL4006" s="2">
        <v>5</v>
      </c>
      <c r="BM4006" s="2">
        <v>4</v>
      </c>
      <c r="BN4006" s="2">
        <v>5</v>
      </c>
      <c r="BO4006" s="2">
        <v>4</v>
      </c>
      <c r="BP4006" s="2">
        <v>0</v>
      </c>
      <c r="BQ4006" s="2">
        <v>0</v>
      </c>
      <c r="BR4006" s="2">
        <v>0</v>
      </c>
      <c r="BS4006" s="2">
        <v>0</v>
      </c>
      <c r="BT4006" s="2">
        <v>4</v>
      </c>
      <c r="BU4006" s="2">
        <v>0</v>
      </c>
      <c r="BV4006" s="2">
        <v>0</v>
      </c>
      <c r="BW4006" s="2">
        <v>0</v>
      </c>
      <c r="BX4006" s="2">
        <v>0</v>
      </c>
      <c r="BY4006" s="2">
        <v>0</v>
      </c>
      <c r="BZ4006" s="2">
        <v>0</v>
      </c>
      <c r="CA4006" s="2">
        <v>0</v>
      </c>
      <c r="CB4006" s="2">
        <v>0</v>
      </c>
      <c r="CC4006" s="2">
        <v>0</v>
      </c>
      <c r="CD4006" s="2">
        <v>0</v>
      </c>
      <c r="CE4006" s="2">
        <v>0</v>
      </c>
      <c r="CF4006" s="2">
        <v>0</v>
      </c>
      <c r="CG4006" s="2">
        <v>0</v>
      </c>
      <c r="CH4006" s="2">
        <v>0</v>
      </c>
      <c r="CI4006" s="2">
        <v>0</v>
      </c>
      <c r="CJ4006" s="2">
        <v>0</v>
      </c>
      <c r="CK4006" s="2">
        <v>0</v>
      </c>
      <c r="CL4006" s="2">
        <v>0</v>
      </c>
    </row>
    <row r="4007" spans="1:90" x14ac:dyDescent="0.25">
      <c r="A4007" t="s">
        <v>115</v>
      </c>
      <c r="B4007">
        <v>20507</v>
      </c>
      <c r="C4007" t="s">
        <v>175</v>
      </c>
      <c r="D4007">
        <v>2</v>
      </c>
      <c r="E4007">
        <v>34</v>
      </c>
      <c r="F4007">
        <v>456603</v>
      </c>
      <c r="G4007">
        <v>35456603</v>
      </c>
      <c r="H4007" t="s">
        <v>12341</v>
      </c>
      <c r="I4007">
        <v>208</v>
      </c>
      <c r="J4007" t="s">
        <v>1003</v>
      </c>
      <c r="K4007" t="s">
        <v>11545</v>
      </c>
      <c r="L4007">
        <v>1</v>
      </c>
      <c r="M4007" t="s">
        <v>1003</v>
      </c>
      <c r="N4007">
        <v>14300000</v>
      </c>
      <c r="O4007" t="s">
        <v>102</v>
      </c>
      <c r="P4007" t="s">
        <v>12342</v>
      </c>
      <c r="Q4007">
        <v>500</v>
      </c>
      <c r="R4007">
        <v>16</v>
      </c>
      <c r="S4007">
        <v>37611058</v>
      </c>
      <c r="U4007" t="s">
        <v>12343</v>
      </c>
      <c r="V4007">
        <v>1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7</v>
      </c>
      <c r="AE4007" s="2">
        <v>5</v>
      </c>
      <c r="AF4007" s="2">
        <v>13</v>
      </c>
      <c r="AG4007" s="2">
        <v>8</v>
      </c>
      <c r="AH4007" s="2">
        <v>0</v>
      </c>
      <c r="AI4007" s="2">
        <v>0</v>
      </c>
      <c r="AJ4007" s="2">
        <v>0</v>
      </c>
      <c r="AK4007" s="2">
        <v>0</v>
      </c>
      <c r="AL4007" s="2">
        <v>21</v>
      </c>
      <c r="AM4007" s="2">
        <v>0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0</v>
      </c>
      <c r="AU4007" s="2">
        <v>0</v>
      </c>
      <c r="AV4007" s="2">
        <v>0</v>
      </c>
      <c r="AW4007" s="2">
        <v>0</v>
      </c>
      <c r="AX4007" s="2">
        <v>0</v>
      </c>
      <c r="AY4007" s="2">
        <v>0</v>
      </c>
      <c r="AZ4007" s="2">
        <v>0</v>
      </c>
      <c r="BA4007" s="2">
        <v>0</v>
      </c>
      <c r="BB4007" s="2">
        <v>0</v>
      </c>
      <c r="BC4007" s="2">
        <v>0</v>
      </c>
      <c r="BD4007" s="2">
        <v>0</v>
      </c>
      <c r="BE4007" s="2">
        <v>0</v>
      </c>
      <c r="BF4007" s="2">
        <v>0</v>
      </c>
      <c r="BG4007" s="2">
        <v>0</v>
      </c>
      <c r="BH4007" s="2">
        <v>0</v>
      </c>
      <c r="BI4007" s="2">
        <v>0</v>
      </c>
      <c r="BJ4007" s="2">
        <v>0</v>
      </c>
      <c r="BK4007" s="2">
        <v>0</v>
      </c>
      <c r="BL4007" s="2">
        <v>3</v>
      </c>
      <c r="BM4007" s="2">
        <v>2</v>
      </c>
      <c r="BN4007" s="2">
        <v>4</v>
      </c>
      <c r="BO4007" s="2">
        <v>2</v>
      </c>
      <c r="BP4007" s="2">
        <v>0</v>
      </c>
      <c r="BQ4007" s="2">
        <v>0</v>
      </c>
      <c r="BR4007" s="2">
        <v>0</v>
      </c>
      <c r="BS4007" s="2">
        <v>0</v>
      </c>
      <c r="BT4007" s="2">
        <v>2</v>
      </c>
      <c r="BU4007" s="2">
        <v>0</v>
      </c>
      <c r="BV4007" s="2">
        <v>0</v>
      </c>
      <c r="BW4007" s="2">
        <v>0</v>
      </c>
      <c r="BX4007" s="2">
        <v>0</v>
      </c>
      <c r="BY4007" s="2">
        <v>0</v>
      </c>
      <c r="BZ4007" s="2">
        <v>0</v>
      </c>
      <c r="CA4007" s="2">
        <v>0</v>
      </c>
      <c r="CB4007" s="2">
        <v>0</v>
      </c>
      <c r="CC4007" s="2">
        <v>0</v>
      </c>
      <c r="CD4007" s="2">
        <v>0</v>
      </c>
      <c r="CE4007" s="2">
        <v>0</v>
      </c>
      <c r="CF4007" s="2">
        <v>0</v>
      </c>
      <c r="CG4007" s="2">
        <v>0</v>
      </c>
      <c r="CH4007" s="2">
        <v>0</v>
      </c>
      <c r="CI4007" s="2">
        <v>0</v>
      </c>
      <c r="CJ4007" s="2">
        <v>0</v>
      </c>
      <c r="CK4007" s="2">
        <v>0</v>
      </c>
      <c r="CL4007" s="2">
        <v>0</v>
      </c>
    </row>
    <row r="4008" spans="1:90" x14ac:dyDescent="0.25">
      <c r="A4008" t="s">
        <v>115</v>
      </c>
      <c r="B4008">
        <v>20507</v>
      </c>
      <c r="C4008" t="s">
        <v>175</v>
      </c>
      <c r="D4008">
        <v>1</v>
      </c>
      <c r="E4008">
        <v>8</v>
      </c>
      <c r="F4008">
        <v>24090</v>
      </c>
      <c r="G4008">
        <v>35024090</v>
      </c>
      <c r="H4008" t="s">
        <v>7398</v>
      </c>
      <c r="I4008">
        <v>582</v>
      </c>
      <c r="J4008" t="s">
        <v>175</v>
      </c>
      <c r="K4008" t="s">
        <v>428</v>
      </c>
      <c r="L4008">
        <v>1</v>
      </c>
      <c r="M4008" t="s">
        <v>175</v>
      </c>
      <c r="N4008">
        <v>14090070</v>
      </c>
      <c r="O4008" t="s">
        <v>92</v>
      </c>
      <c r="P4008" t="s">
        <v>7399</v>
      </c>
      <c r="Q4008">
        <v>608</v>
      </c>
      <c r="R4008">
        <v>16</v>
      </c>
      <c r="S4008">
        <v>36180211</v>
      </c>
      <c r="T4008">
        <v>36249975</v>
      </c>
      <c r="U4008" t="s">
        <v>7400</v>
      </c>
      <c r="V4008">
        <v>1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106</v>
      </c>
      <c r="AE4008" s="2">
        <v>77</v>
      </c>
      <c r="AF4008" s="2">
        <v>131</v>
      </c>
      <c r="AG4008" s="2">
        <v>82</v>
      </c>
      <c r="AH4008" s="2">
        <v>322</v>
      </c>
      <c r="AI4008" s="2">
        <v>320</v>
      </c>
      <c r="AJ4008" s="2">
        <v>215</v>
      </c>
      <c r="AK4008" s="2">
        <v>0</v>
      </c>
      <c r="AL4008" s="2">
        <v>0</v>
      </c>
      <c r="AM4008" s="2">
        <v>0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0</v>
      </c>
      <c r="AU4008" s="2">
        <v>0</v>
      </c>
      <c r="AV4008" s="2">
        <v>0</v>
      </c>
      <c r="AW4008" s="2">
        <v>0</v>
      </c>
      <c r="AX4008" s="2">
        <v>0</v>
      </c>
      <c r="AY4008" s="2">
        <v>0</v>
      </c>
      <c r="AZ4008" s="2">
        <v>0</v>
      </c>
      <c r="BA4008" s="2">
        <v>0</v>
      </c>
      <c r="BB4008" s="2">
        <v>0</v>
      </c>
      <c r="BC4008" s="2">
        <v>95</v>
      </c>
      <c r="BD4008" s="2">
        <v>17</v>
      </c>
      <c r="BE4008" s="2">
        <v>0</v>
      </c>
      <c r="BF4008" s="2">
        <v>0</v>
      </c>
      <c r="BG4008" s="2">
        <v>0</v>
      </c>
      <c r="BH4008" s="2">
        <v>0</v>
      </c>
      <c r="BI4008" s="2">
        <v>0</v>
      </c>
      <c r="BJ4008" s="2">
        <v>0</v>
      </c>
      <c r="BK4008" s="2">
        <v>0</v>
      </c>
      <c r="BL4008" s="2">
        <v>6</v>
      </c>
      <c r="BM4008" s="2">
        <v>4</v>
      </c>
      <c r="BN4008" s="2">
        <v>7</v>
      </c>
      <c r="BO4008" s="2">
        <v>6</v>
      </c>
      <c r="BP4008" s="2">
        <v>12</v>
      </c>
      <c r="BQ4008" s="2">
        <v>11</v>
      </c>
      <c r="BR4008" s="2">
        <v>10</v>
      </c>
      <c r="BS4008" s="2">
        <v>0</v>
      </c>
      <c r="BT4008" s="2">
        <v>0</v>
      </c>
      <c r="BU4008" s="2">
        <v>0</v>
      </c>
      <c r="BV4008" s="2">
        <v>0</v>
      </c>
      <c r="BW4008" s="2">
        <v>0</v>
      </c>
      <c r="BX4008" s="2">
        <v>0</v>
      </c>
      <c r="BY4008" s="2">
        <v>0</v>
      </c>
      <c r="BZ4008" s="2">
        <v>0</v>
      </c>
      <c r="CA4008" s="2">
        <v>0</v>
      </c>
      <c r="CB4008" s="2">
        <v>0</v>
      </c>
      <c r="CC4008" s="2">
        <v>0</v>
      </c>
      <c r="CD4008" s="2">
        <v>0</v>
      </c>
      <c r="CE4008" s="2">
        <v>0</v>
      </c>
      <c r="CF4008" s="2">
        <v>0</v>
      </c>
      <c r="CG4008" s="2">
        <v>0</v>
      </c>
      <c r="CH4008" s="2">
        <v>0</v>
      </c>
      <c r="CI4008" s="2">
        <v>0</v>
      </c>
      <c r="CJ4008" s="2">
        <v>0</v>
      </c>
      <c r="CK4008" s="2">
        <v>5</v>
      </c>
      <c r="CL4008" s="2">
        <v>3</v>
      </c>
    </row>
    <row r="4009" spans="1:90" x14ac:dyDescent="0.25">
      <c r="A4009" t="s">
        <v>115</v>
      </c>
      <c r="B4009">
        <v>20507</v>
      </c>
      <c r="C4009" t="s">
        <v>175</v>
      </c>
      <c r="D4009">
        <v>1</v>
      </c>
      <c r="E4009">
        <v>8</v>
      </c>
      <c r="F4009">
        <v>915555</v>
      </c>
      <c r="G4009">
        <v>35915555</v>
      </c>
      <c r="H4009" t="s">
        <v>6377</v>
      </c>
      <c r="I4009">
        <v>582</v>
      </c>
      <c r="J4009" t="s">
        <v>175</v>
      </c>
      <c r="K4009" t="s">
        <v>6378</v>
      </c>
      <c r="L4009">
        <v>2</v>
      </c>
      <c r="M4009" t="s">
        <v>4070</v>
      </c>
      <c r="N4009">
        <v>14110000</v>
      </c>
      <c r="O4009" t="s">
        <v>92</v>
      </c>
      <c r="P4009" t="s">
        <v>6379</v>
      </c>
      <c r="Q4009">
        <v>205</v>
      </c>
      <c r="R4009">
        <v>16</v>
      </c>
      <c r="S4009">
        <v>39721068</v>
      </c>
      <c r="T4009">
        <v>39721622</v>
      </c>
      <c r="U4009" t="s">
        <v>6380</v>
      </c>
      <c r="V4009">
        <v>1</v>
      </c>
      <c r="W4009" s="2">
        <v>0</v>
      </c>
      <c r="X4009" s="2">
        <v>0</v>
      </c>
      <c r="Y4009" s="2">
        <v>60</v>
      </c>
      <c r="Z4009" s="2">
        <v>54</v>
      </c>
      <c r="AA4009" s="2">
        <v>53</v>
      </c>
      <c r="AB4009" s="2">
        <v>46</v>
      </c>
      <c r="AC4009" s="2">
        <v>53</v>
      </c>
      <c r="AD4009" s="2">
        <v>49</v>
      </c>
      <c r="AE4009" s="2">
        <v>50</v>
      </c>
      <c r="AF4009" s="2">
        <v>62</v>
      </c>
      <c r="AG4009" s="2">
        <v>45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0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0</v>
      </c>
      <c r="AU4009" s="2">
        <v>0</v>
      </c>
      <c r="AV4009" s="2">
        <v>0</v>
      </c>
      <c r="AW4009" s="2">
        <v>0</v>
      </c>
      <c r="AX4009" s="2">
        <v>0</v>
      </c>
      <c r="AY4009" s="2">
        <v>0</v>
      </c>
      <c r="AZ4009" s="2">
        <v>0</v>
      </c>
      <c r="BA4009" s="2">
        <v>0</v>
      </c>
      <c r="BB4009" s="2">
        <v>0</v>
      </c>
      <c r="BC4009" s="2">
        <v>0</v>
      </c>
      <c r="BD4009" s="2">
        <v>0</v>
      </c>
      <c r="BE4009" s="2">
        <v>0</v>
      </c>
      <c r="BF4009" s="2">
        <v>0</v>
      </c>
      <c r="BG4009" s="2">
        <v>3</v>
      </c>
      <c r="BH4009" s="2">
        <v>2</v>
      </c>
      <c r="BI4009" s="2">
        <v>3</v>
      </c>
      <c r="BJ4009" s="2">
        <v>3</v>
      </c>
      <c r="BK4009" s="2">
        <v>3</v>
      </c>
      <c r="BL4009" s="2">
        <v>3</v>
      </c>
      <c r="BM4009" s="2">
        <v>4</v>
      </c>
      <c r="BN4009" s="2">
        <v>2</v>
      </c>
      <c r="BO4009" s="2">
        <v>2</v>
      </c>
      <c r="BP4009" s="2">
        <v>0</v>
      </c>
      <c r="BQ4009" s="2">
        <v>0</v>
      </c>
      <c r="BR4009" s="2">
        <v>0</v>
      </c>
      <c r="BS4009" s="2">
        <v>0</v>
      </c>
      <c r="BT4009" s="2">
        <v>0</v>
      </c>
      <c r="BU4009" s="2">
        <v>0</v>
      </c>
      <c r="BV4009" s="2">
        <v>0</v>
      </c>
      <c r="BW4009" s="2">
        <v>0</v>
      </c>
      <c r="BX4009" s="2">
        <v>0</v>
      </c>
      <c r="BY4009" s="2">
        <v>0</v>
      </c>
      <c r="BZ4009" s="2">
        <v>0</v>
      </c>
      <c r="CA4009" s="2">
        <v>0</v>
      </c>
      <c r="CB4009" s="2">
        <v>0</v>
      </c>
      <c r="CC4009" s="2">
        <v>0</v>
      </c>
      <c r="CD4009" s="2">
        <v>0</v>
      </c>
      <c r="CE4009" s="2">
        <v>0</v>
      </c>
      <c r="CF4009" s="2">
        <v>0</v>
      </c>
      <c r="CG4009" s="2">
        <v>0</v>
      </c>
      <c r="CH4009" s="2">
        <v>0</v>
      </c>
      <c r="CI4009" s="2">
        <v>0</v>
      </c>
      <c r="CJ4009" s="2">
        <v>0</v>
      </c>
      <c r="CK4009" s="2">
        <v>0</v>
      </c>
      <c r="CL4009" s="2">
        <v>0</v>
      </c>
    </row>
    <row r="4010" spans="1:90" x14ac:dyDescent="0.25">
      <c r="A4010" t="s">
        <v>115</v>
      </c>
      <c r="B4010">
        <v>20507</v>
      </c>
      <c r="C4010" t="s">
        <v>175</v>
      </c>
      <c r="D4010">
        <v>1</v>
      </c>
      <c r="E4010">
        <v>8</v>
      </c>
      <c r="F4010">
        <v>47466</v>
      </c>
      <c r="G4010">
        <v>35047466</v>
      </c>
      <c r="H4010" t="s">
        <v>18894</v>
      </c>
      <c r="I4010">
        <v>582</v>
      </c>
      <c r="J4010" t="s">
        <v>175</v>
      </c>
      <c r="K4010" t="s">
        <v>3839</v>
      </c>
      <c r="L4010">
        <v>1</v>
      </c>
      <c r="M4010" t="s">
        <v>175</v>
      </c>
      <c r="N4010">
        <v>14050340</v>
      </c>
      <c r="O4010" t="s">
        <v>92</v>
      </c>
      <c r="P4010" t="s">
        <v>10144</v>
      </c>
      <c r="Q4010">
        <v>60</v>
      </c>
      <c r="R4010">
        <v>16</v>
      </c>
      <c r="S4010">
        <v>36100068</v>
      </c>
      <c r="T4010">
        <v>36107036</v>
      </c>
      <c r="U4010" t="s">
        <v>18895</v>
      </c>
      <c r="V4010">
        <v>1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69</v>
      </c>
      <c r="AE4010" s="2">
        <v>66</v>
      </c>
      <c r="AF4010" s="2">
        <v>103</v>
      </c>
      <c r="AG4010" s="2">
        <v>68</v>
      </c>
      <c r="AH4010" s="2">
        <v>129</v>
      </c>
      <c r="AI4010" s="2">
        <v>108</v>
      </c>
      <c r="AJ4010" s="2">
        <v>91</v>
      </c>
      <c r="AK4010" s="2">
        <v>0</v>
      </c>
      <c r="AL4010" s="2">
        <v>0</v>
      </c>
      <c r="AM4010" s="2">
        <v>0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0</v>
      </c>
      <c r="AU4010" s="2">
        <v>0</v>
      </c>
      <c r="AV4010" s="2">
        <v>0</v>
      </c>
      <c r="AW4010" s="2">
        <v>0</v>
      </c>
      <c r="AX4010" s="2">
        <v>0</v>
      </c>
      <c r="AY4010" s="2">
        <v>0</v>
      </c>
      <c r="AZ4010" s="2">
        <v>0</v>
      </c>
      <c r="BA4010" s="2">
        <v>0</v>
      </c>
      <c r="BB4010" s="2">
        <v>0</v>
      </c>
      <c r="BC4010" s="2">
        <v>63</v>
      </c>
      <c r="BD4010" s="2">
        <v>0</v>
      </c>
      <c r="BE4010" s="2">
        <v>0</v>
      </c>
      <c r="BF4010" s="2">
        <v>0</v>
      </c>
      <c r="BG4010" s="2">
        <v>0</v>
      </c>
      <c r="BH4010" s="2">
        <v>0</v>
      </c>
      <c r="BI4010" s="2">
        <v>0</v>
      </c>
      <c r="BJ4010" s="2">
        <v>0</v>
      </c>
      <c r="BK4010" s="2">
        <v>0</v>
      </c>
      <c r="BL4010" s="2">
        <v>4</v>
      </c>
      <c r="BM4010" s="2">
        <v>2</v>
      </c>
      <c r="BN4010" s="2">
        <v>4</v>
      </c>
      <c r="BO4010" s="2">
        <v>3</v>
      </c>
      <c r="BP4010" s="2">
        <v>5</v>
      </c>
      <c r="BQ4010" s="2">
        <v>3</v>
      </c>
      <c r="BR4010" s="2">
        <v>4</v>
      </c>
      <c r="BS4010" s="2">
        <v>0</v>
      </c>
      <c r="BT4010" s="2">
        <v>0</v>
      </c>
      <c r="BU4010" s="2">
        <v>0</v>
      </c>
      <c r="BV4010" s="2">
        <v>0</v>
      </c>
      <c r="BW4010" s="2">
        <v>0</v>
      </c>
      <c r="BX4010" s="2">
        <v>0</v>
      </c>
      <c r="BY4010" s="2">
        <v>0</v>
      </c>
      <c r="BZ4010" s="2">
        <v>0</v>
      </c>
      <c r="CA4010" s="2">
        <v>0</v>
      </c>
      <c r="CB4010" s="2">
        <v>0</v>
      </c>
      <c r="CC4010" s="2">
        <v>0</v>
      </c>
      <c r="CD4010" s="2">
        <v>0</v>
      </c>
      <c r="CE4010" s="2">
        <v>0</v>
      </c>
      <c r="CF4010" s="2">
        <v>0</v>
      </c>
      <c r="CG4010" s="2">
        <v>0</v>
      </c>
      <c r="CH4010" s="2">
        <v>0</v>
      </c>
      <c r="CI4010" s="2">
        <v>0</v>
      </c>
      <c r="CJ4010" s="2">
        <v>0</v>
      </c>
      <c r="CK4010" s="2">
        <v>3</v>
      </c>
      <c r="CL4010" s="2">
        <v>0</v>
      </c>
    </row>
    <row r="4011" spans="1:90" x14ac:dyDescent="0.25">
      <c r="A4011" t="s">
        <v>115</v>
      </c>
      <c r="B4011">
        <v>20507</v>
      </c>
      <c r="C4011" t="s">
        <v>175</v>
      </c>
      <c r="D4011">
        <v>1</v>
      </c>
      <c r="E4011">
        <v>8</v>
      </c>
      <c r="F4011">
        <v>44660</v>
      </c>
      <c r="G4011">
        <v>35044660</v>
      </c>
      <c r="H4011" t="s">
        <v>5636</v>
      </c>
      <c r="I4011">
        <v>582</v>
      </c>
      <c r="J4011" t="s">
        <v>175</v>
      </c>
      <c r="K4011" t="s">
        <v>5637</v>
      </c>
      <c r="L4011">
        <v>1</v>
      </c>
      <c r="M4011" t="s">
        <v>175</v>
      </c>
      <c r="N4011">
        <v>14070280</v>
      </c>
      <c r="O4011" t="s">
        <v>92</v>
      </c>
      <c r="P4011" t="s">
        <v>5638</v>
      </c>
      <c r="Q4011">
        <v>92</v>
      </c>
      <c r="R4011">
        <v>16</v>
      </c>
      <c r="S4011">
        <v>36380071</v>
      </c>
      <c r="T4011">
        <v>39741200</v>
      </c>
      <c r="U4011" t="s">
        <v>5639</v>
      </c>
      <c r="V4011">
        <v>1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98</v>
      </c>
      <c r="AE4011" s="2">
        <v>84</v>
      </c>
      <c r="AF4011" s="2">
        <v>68</v>
      </c>
      <c r="AG4011" s="2">
        <v>70</v>
      </c>
      <c r="AH4011" s="2">
        <v>117</v>
      </c>
      <c r="AI4011" s="2">
        <v>85</v>
      </c>
      <c r="AJ4011" s="2">
        <v>39</v>
      </c>
      <c r="AK4011" s="2">
        <v>0</v>
      </c>
      <c r="AL4011" s="2">
        <v>0</v>
      </c>
      <c r="AM4011" s="2">
        <v>0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0</v>
      </c>
      <c r="AU4011" s="2">
        <v>0</v>
      </c>
      <c r="AV4011" s="2">
        <v>0</v>
      </c>
      <c r="AW4011" s="2">
        <v>0</v>
      </c>
      <c r="AX4011" s="2">
        <v>0</v>
      </c>
      <c r="AY4011" s="2">
        <v>0</v>
      </c>
      <c r="AZ4011" s="2">
        <v>0</v>
      </c>
      <c r="BA4011" s="2">
        <v>0</v>
      </c>
      <c r="BB4011" s="2">
        <v>0</v>
      </c>
      <c r="BC4011" s="2">
        <v>76</v>
      </c>
      <c r="BD4011" s="2">
        <v>0</v>
      </c>
      <c r="BE4011" s="2">
        <v>0</v>
      </c>
      <c r="BF4011" s="2">
        <v>0</v>
      </c>
      <c r="BG4011" s="2">
        <v>0</v>
      </c>
      <c r="BH4011" s="2">
        <v>0</v>
      </c>
      <c r="BI4011" s="2">
        <v>0</v>
      </c>
      <c r="BJ4011" s="2">
        <v>0</v>
      </c>
      <c r="BK4011" s="2">
        <v>0</v>
      </c>
      <c r="BL4011" s="2">
        <v>5</v>
      </c>
      <c r="BM4011" s="2">
        <v>5</v>
      </c>
      <c r="BN4011" s="2">
        <v>2</v>
      </c>
      <c r="BO4011" s="2">
        <v>3</v>
      </c>
      <c r="BP4011" s="2">
        <v>3</v>
      </c>
      <c r="BQ4011" s="2">
        <v>5</v>
      </c>
      <c r="BR4011" s="2">
        <v>1</v>
      </c>
      <c r="BS4011" s="2">
        <v>0</v>
      </c>
      <c r="BT4011" s="2">
        <v>0</v>
      </c>
      <c r="BU4011" s="2">
        <v>0</v>
      </c>
      <c r="BV4011" s="2">
        <v>0</v>
      </c>
      <c r="BW4011" s="2">
        <v>0</v>
      </c>
      <c r="BX4011" s="2">
        <v>0</v>
      </c>
      <c r="BY4011" s="2">
        <v>0</v>
      </c>
      <c r="BZ4011" s="2">
        <v>0</v>
      </c>
      <c r="CA4011" s="2">
        <v>0</v>
      </c>
      <c r="CB4011" s="2">
        <v>0</v>
      </c>
      <c r="CC4011" s="2">
        <v>0</v>
      </c>
      <c r="CD4011" s="2">
        <v>0</v>
      </c>
      <c r="CE4011" s="2">
        <v>0</v>
      </c>
      <c r="CF4011" s="2">
        <v>0</v>
      </c>
      <c r="CG4011" s="2">
        <v>0</v>
      </c>
      <c r="CH4011" s="2">
        <v>0</v>
      </c>
      <c r="CI4011" s="2">
        <v>0</v>
      </c>
      <c r="CJ4011" s="2">
        <v>0</v>
      </c>
      <c r="CK4011" s="2">
        <v>4</v>
      </c>
      <c r="CL4011" s="2">
        <v>0</v>
      </c>
    </row>
    <row r="4012" spans="1:90" x14ac:dyDescent="0.25">
      <c r="A4012" t="s">
        <v>115</v>
      </c>
      <c r="B4012">
        <v>20507</v>
      </c>
      <c r="C4012" t="s">
        <v>175</v>
      </c>
      <c r="D4012">
        <v>1</v>
      </c>
      <c r="E4012">
        <v>8</v>
      </c>
      <c r="F4012">
        <v>24168</v>
      </c>
      <c r="G4012">
        <v>35024168</v>
      </c>
      <c r="H4012" t="s">
        <v>16340</v>
      </c>
      <c r="I4012">
        <v>582</v>
      </c>
      <c r="J4012" t="s">
        <v>175</v>
      </c>
      <c r="K4012" t="s">
        <v>589</v>
      </c>
      <c r="L4012">
        <v>1</v>
      </c>
      <c r="M4012" t="s">
        <v>175</v>
      </c>
      <c r="N4012">
        <v>14080100</v>
      </c>
      <c r="O4012" t="s">
        <v>92</v>
      </c>
      <c r="P4012" t="s">
        <v>2595</v>
      </c>
      <c r="Q4012">
        <v>349</v>
      </c>
      <c r="R4012">
        <v>16</v>
      </c>
      <c r="S4012">
        <v>36102681</v>
      </c>
      <c r="T4012">
        <v>36252321</v>
      </c>
      <c r="U4012" t="s">
        <v>16341</v>
      </c>
      <c r="V4012">
        <v>1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416</v>
      </c>
      <c r="AI4012" s="2">
        <v>390</v>
      </c>
      <c r="AJ4012" s="2">
        <v>250</v>
      </c>
      <c r="AK4012" s="2">
        <v>0</v>
      </c>
      <c r="AL4012" s="2">
        <v>0</v>
      </c>
      <c r="AM4012" s="2">
        <v>0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0</v>
      </c>
      <c r="AU4012" s="2">
        <v>0</v>
      </c>
      <c r="AV4012" s="2">
        <v>0</v>
      </c>
      <c r="AW4012" s="2">
        <v>0</v>
      </c>
      <c r="AX4012" s="2">
        <v>0</v>
      </c>
      <c r="AY4012" s="2">
        <v>0</v>
      </c>
      <c r="AZ4012" s="2">
        <v>0</v>
      </c>
      <c r="BA4012" s="2">
        <v>0</v>
      </c>
      <c r="BB4012" s="2">
        <v>0</v>
      </c>
      <c r="BC4012" s="2">
        <v>68</v>
      </c>
      <c r="BD4012" s="2">
        <v>0</v>
      </c>
      <c r="BE4012" s="2">
        <v>0</v>
      </c>
      <c r="BF4012" s="2">
        <v>0</v>
      </c>
      <c r="BG4012" s="2">
        <v>0</v>
      </c>
      <c r="BH4012" s="2">
        <v>0</v>
      </c>
      <c r="BI4012" s="2">
        <v>0</v>
      </c>
      <c r="BJ4012" s="2">
        <v>0</v>
      </c>
      <c r="BK4012" s="2">
        <v>0</v>
      </c>
      <c r="BL4012" s="2">
        <v>0</v>
      </c>
      <c r="BM4012" s="2">
        <v>0</v>
      </c>
      <c r="BN4012" s="2">
        <v>0</v>
      </c>
      <c r="BO4012" s="2">
        <v>0</v>
      </c>
      <c r="BP4012" s="2">
        <v>25</v>
      </c>
      <c r="BQ4012" s="2">
        <v>12</v>
      </c>
      <c r="BR4012" s="2">
        <v>8</v>
      </c>
      <c r="BS4012" s="2">
        <v>0</v>
      </c>
      <c r="BT4012" s="2">
        <v>0</v>
      </c>
      <c r="BU4012" s="2">
        <v>0</v>
      </c>
      <c r="BV4012" s="2">
        <v>0</v>
      </c>
      <c r="BW4012" s="2">
        <v>0</v>
      </c>
      <c r="BX4012" s="2">
        <v>0</v>
      </c>
      <c r="BY4012" s="2">
        <v>0</v>
      </c>
      <c r="BZ4012" s="2">
        <v>0</v>
      </c>
      <c r="CA4012" s="2">
        <v>0</v>
      </c>
      <c r="CB4012" s="2">
        <v>0</v>
      </c>
      <c r="CC4012" s="2">
        <v>0</v>
      </c>
      <c r="CD4012" s="2">
        <v>0</v>
      </c>
      <c r="CE4012" s="2">
        <v>0</v>
      </c>
      <c r="CF4012" s="2">
        <v>0</v>
      </c>
      <c r="CG4012" s="2">
        <v>0</v>
      </c>
      <c r="CH4012" s="2">
        <v>0</v>
      </c>
      <c r="CI4012" s="2">
        <v>0</v>
      </c>
      <c r="CJ4012" s="2">
        <v>0</v>
      </c>
      <c r="CK4012" s="2">
        <v>4</v>
      </c>
      <c r="CL4012" s="2">
        <v>0</v>
      </c>
    </row>
    <row r="4013" spans="1:90" x14ac:dyDescent="0.25">
      <c r="A4013" t="s">
        <v>115</v>
      </c>
      <c r="B4013">
        <v>20507</v>
      </c>
      <c r="C4013" t="s">
        <v>175</v>
      </c>
      <c r="D4013">
        <v>1</v>
      </c>
      <c r="E4013">
        <v>8</v>
      </c>
      <c r="F4013">
        <v>24120</v>
      </c>
      <c r="G4013">
        <v>35024120</v>
      </c>
      <c r="H4013" t="s">
        <v>5067</v>
      </c>
      <c r="I4013">
        <v>582</v>
      </c>
      <c r="J4013" t="s">
        <v>175</v>
      </c>
      <c r="K4013" t="s">
        <v>692</v>
      </c>
      <c r="L4013">
        <v>1</v>
      </c>
      <c r="M4013" t="s">
        <v>175</v>
      </c>
      <c r="N4013">
        <v>14055080</v>
      </c>
      <c r="O4013" t="s">
        <v>92</v>
      </c>
      <c r="P4013" t="s">
        <v>5068</v>
      </c>
      <c r="Q4013">
        <v>157</v>
      </c>
      <c r="R4013">
        <v>16</v>
      </c>
      <c r="S4013">
        <v>36307711</v>
      </c>
      <c r="T4013">
        <v>36334520</v>
      </c>
      <c r="U4013" t="s">
        <v>5069</v>
      </c>
      <c r="V4013">
        <v>1</v>
      </c>
      <c r="W4013" s="2">
        <v>0</v>
      </c>
      <c r="X4013" s="2">
        <v>0</v>
      </c>
      <c r="Y4013" s="2">
        <v>81</v>
      </c>
      <c r="Z4013" s="2">
        <v>55</v>
      </c>
      <c r="AA4013" s="2">
        <v>57</v>
      </c>
      <c r="AB4013" s="2">
        <v>66</v>
      </c>
      <c r="AC4013" s="2">
        <v>60</v>
      </c>
      <c r="AD4013" s="2">
        <v>111</v>
      </c>
      <c r="AE4013" s="2">
        <v>67</v>
      </c>
      <c r="AF4013" s="2">
        <v>90</v>
      </c>
      <c r="AG4013" s="2">
        <v>64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0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0</v>
      </c>
      <c r="AU4013" s="2">
        <v>0</v>
      </c>
      <c r="AV4013" s="2">
        <v>0</v>
      </c>
      <c r="AW4013" s="2">
        <v>0</v>
      </c>
      <c r="AX4013" s="2">
        <v>0</v>
      </c>
      <c r="AY4013" s="2">
        <v>0</v>
      </c>
      <c r="AZ4013" s="2">
        <v>0</v>
      </c>
      <c r="BA4013" s="2">
        <v>0</v>
      </c>
      <c r="BB4013" s="2">
        <v>0</v>
      </c>
      <c r="BC4013" s="2">
        <v>0</v>
      </c>
      <c r="BD4013" s="2">
        <v>0</v>
      </c>
      <c r="BE4013" s="2">
        <v>0</v>
      </c>
      <c r="BF4013" s="2">
        <v>0</v>
      </c>
      <c r="BG4013" s="2">
        <v>3</v>
      </c>
      <c r="BH4013" s="2">
        <v>3</v>
      </c>
      <c r="BI4013" s="2">
        <v>2</v>
      </c>
      <c r="BJ4013" s="2">
        <v>2</v>
      </c>
      <c r="BK4013" s="2">
        <v>2</v>
      </c>
      <c r="BL4013" s="2">
        <v>4</v>
      </c>
      <c r="BM4013" s="2">
        <v>2</v>
      </c>
      <c r="BN4013" s="2">
        <v>3</v>
      </c>
      <c r="BO4013" s="2">
        <v>3</v>
      </c>
      <c r="BP4013" s="2">
        <v>0</v>
      </c>
      <c r="BQ4013" s="2">
        <v>0</v>
      </c>
      <c r="BR4013" s="2">
        <v>0</v>
      </c>
      <c r="BS4013" s="2">
        <v>0</v>
      </c>
      <c r="BT4013" s="2">
        <v>0</v>
      </c>
      <c r="BU4013" s="2">
        <v>0</v>
      </c>
      <c r="BV4013" s="2">
        <v>0</v>
      </c>
      <c r="BW4013" s="2">
        <v>0</v>
      </c>
      <c r="BX4013" s="2">
        <v>0</v>
      </c>
      <c r="BY4013" s="2">
        <v>0</v>
      </c>
      <c r="BZ4013" s="2">
        <v>0</v>
      </c>
      <c r="CA4013" s="2">
        <v>0</v>
      </c>
      <c r="CB4013" s="2">
        <v>0</v>
      </c>
      <c r="CC4013" s="2">
        <v>0</v>
      </c>
      <c r="CD4013" s="2">
        <v>0</v>
      </c>
      <c r="CE4013" s="2">
        <v>0</v>
      </c>
      <c r="CF4013" s="2">
        <v>0</v>
      </c>
      <c r="CG4013" s="2">
        <v>0</v>
      </c>
      <c r="CH4013" s="2">
        <v>0</v>
      </c>
      <c r="CI4013" s="2">
        <v>0</v>
      </c>
      <c r="CJ4013" s="2">
        <v>0</v>
      </c>
      <c r="CK4013" s="2">
        <v>0</v>
      </c>
      <c r="CL4013" s="2">
        <v>0</v>
      </c>
    </row>
    <row r="4014" spans="1:90" x14ac:dyDescent="0.25">
      <c r="A4014" t="s">
        <v>115</v>
      </c>
      <c r="B4014">
        <v>20507</v>
      </c>
      <c r="C4014" t="s">
        <v>175</v>
      </c>
      <c r="D4014">
        <v>1</v>
      </c>
      <c r="E4014">
        <v>8</v>
      </c>
      <c r="F4014">
        <v>925676</v>
      </c>
      <c r="G4014">
        <v>35925676</v>
      </c>
      <c r="H4014" t="s">
        <v>3498</v>
      </c>
      <c r="I4014">
        <v>582</v>
      </c>
      <c r="J4014" t="s">
        <v>175</v>
      </c>
      <c r="K4014" t="s">
        <v>3499</v>
      </c>
      <c r="L4014">
        <v>1</v>
      </c>
      <c r="M4014" t="s">
        <v>175</v>
      </c>
      <c r="N4014">
        <v>14078640</v>
      </c>
      <c r="O4014" t="s">
        <v>92</v>
      </c>
      <c r="P4014" t="s">
        <v>3500</v>
      </c>
      <c r="Q4014">
        <v>100</v>
      </c>
      <c r="R4014">
        <v>16</v>
      </c>
      <c r="S4014">
        <v>36287585</v>
      </c>
      <c r="T4014">
        <v>36287870</v>
      </c>
      <c r="U4014" t="s">
        <v>3501</v>
      </c>
      <c r="V4014">
        <v>1</v>
      </c>
      <c r="W4014" s="2">
        <v>0</v>
      </c>
      <c r="X4014" s="2">
        <v>0</v>
      </c>
      <c r="Y4014" s="2">
        <v>84</v>
      </c>
      <c r="Z4014" s="2">
        <v>83</v>
      </c>
      <c r="AA4014" s="2">
        <v>93</v>
      </c>
      <c r="AB4014" s="2">
        <v>87</v>
      </c>
      <c r="AC4014" s="2">
        <v>85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0</v>
      </c>
      <c r="AU4014" s="2">
        <v>0</v>
      </c>
      <c r="AV4014" s="2">
        <v>0</v>
      </c>
      <c r="AW4014" s="2">
        <v>0</v>
      </c>
      <c r="AX4014" s="2">
        <v>0</v>
      </c>
      <c r="AY4014" s="2">
        <v>0</v>
      </c>
      <c r="AZ4014" s="2">
        <v>0</v>
      </c>
      <c r="BA4014" s="2">
        <v>0</v>
      </c>
      <c r="BB4014" s="2">
        <v>0</v>
      </c>
      <c r="BC4014" s="2">
        <v>74</v>
      </c>
      <c r="BD4014" s="2">
        <v>0</v>
      </c>
      <c r="BE4014" s="2">
        <v>0</v>
      </c>
      <c r="BF4014" s="2">
        <v>0</v>
      </c>
      <c r="BG4014" s="2">
        <v>3</v>
      </c>
      <c r="BH4014" s="2">
        <v>4</v>
      </c>
      <c r="BI4014" s="2">
        <v>5</v>
      </c>
      <c r="BJ4014" s="2">
        <v>3</v>
      </c>
      <c r="BK4014" s="2">
        <v>4</v>
      </c>
      <c r="BL4014" s="2">
        <v>0</v>
      </c>
      <c r="BM4014" s="2">
        <v>0</v>
      </c>
      <c r="BN4014" s="2">
        <v>0</v>
      </c>
      <c r="BO4014" s="2">
        <v>0</v>
      </c>
      <c r="BP4014" s="2">
        <v>0</v>
      </c>
      <c r="BQ4014" s="2">
        <v>0</v>
      </c>
      <c r="BR4014" s="2">
        <v>0</v>
      </c>
      <c r="BS4014" s="2">
        <v>0</v>
      </c>
      <c r="BT4014" s="2">
        <v>0</v>
      </c>
      <c r="BU4014" s="2">
        <v>0</v>
      </c>
      <c r="BV4014" s="2">
        <v>0</v>
      </c>
      <c r="BW4014" s="2">
        <v>0</v>
      </c>
      <c r="BX4014" s="2">
        <v>0</v>
      </c>
      <c r="BY4014" s="2">
        <v>0</v>
      </c>
      <c r="BZ4014" s="2">
        <v>0</v>
      </c>
      <c r="CA4014" s="2">
        <v>0</v>
      </c>
      <c r="CB4014" s="2">
        <v>0</v>
      </c>
      <c r="CC4014" s="2">
        <v>0</v>
      </c>
      <c r="CD4014" s="2">
        <v>0</v>
      </c>
      <c r="CE4014" s="2">
        <v>0</v>
      </c>
      <c r="CF4014" s="2">
        <v>0</v>
      </c>
      <c r="CG4014" s="2">
        <v>0</v>
      </c>
      <c r="CH4014" s="2">
        <v>0</v>
      </c>
      <c r="CI4014" s="2">
        <v>0</v>
      </c>
      <c r="CJ4014" s="2">
        <v>0</v>
      </c>
      <c r="CK4014" s="2">
        <v>5</v>
      </c>
      <c r="CL4014" s="2">
        <v>0</v>
      </c>
    </row>
    <row r="4015" spans="1:90" x14ac:dyDescent="0.25">
      <c r="A4015" t="s">
        <v>115</v>
      </c>
      <c r="B4015">
        <v>20507</v>
      </c>
      <c r="C4015" t="s">
        <v>175</v>
      </c>
      <c r="D4015">
        <v>1</v>
      </c>
      <c r="E4015">
        <v>8</v>
      </c>
      <c r="F4015">
        <v>24065</v>
      </c>
      <c r="G4015">
        <v>35024065</v>
      </c>
      <c r="H4015" t="s">
        <v>8775</v>
      </c>
      <c r="I4015">
        <v>582</v>
      </c>
      <c r="J4015" t="s">
        <v>175</v>
      </c>
      <c r="K4015" t="s">
        <v>383</v>
      </c>
      <c r="L4015">
        <v>1</v>
      </c>
      <c r="M4015" t="s">
        <v>175</v>
      </c>
      <c r="N4015">
        <v>14030420</v>
      </c>
      <c r="O4015" t="s">
        <v>92</v>
      </c>
      <c r="P4015" t="s">
        <v>8776</v>
      </c>
      <c r="Q4015">
        <v>900</v>
      </c>
      <c r="R4015">
        <v>16</v>
      </c>
      <c r="S4015">
        <v>36202323</v>
      </c>
      <c r="T4015">
        <v>36370113</v>
      </c>
      <c r="U4015" t="s">
        <v>8777</v>
      </c>
      <c r="V4015">
        <v>1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560</v>
      </c>
      <c r="AI4015" s="2">
        <v>336</v>
      </c>
      <c r="AJ4015" s="2">
        <v>222</v>
      </c>
      <c r="AK4015" s="2">
        <v>0</v>
      </c>
      <c r="AL4015" s="2">
        <v>0</v>
      </c>
      <c r="AM4015" s="2">
        <v>0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0</v>
      </c>
      <c r="AU4015" s="2">
        <v>278</v>
      </c>
      <c r="AV4015" s="2">
        <v>0</v>
      </c>
      <c r="AW4015" s="2">
        <v>0</v>
      </c>
      <c r="AX4015" s="2">
        <v>0</v>
      </c>
      <c r="AY4015" s="2">
        <v>0</v>
      </c>
      <c r="AZ4015" s="2">
        <v>0</v>
      </c>
      <c r="BA4015" s="2">
        <v>0</v>
      </c>
      <c r="BB4015" s="2">
        <v>0</v>
      </c>
      <c r="BC4015" s="2">
        <v>0</v>
      </c>
      <c r="BD4015" s="2">
        <v>0</v>
      </c>
      <c r="BE4015" s="2">
        <v>0</v>
      </c>
      <c r="BF4015" s="2">
        <v>0</v>
      </c>
      <c r="BG4015" s="2">
        <v>0</v>
      </c>
      <c r="BH4015" s="2">
        <v>0</v>
      </c>
      <c r="BI4015" s="2">
        <v>0</v>
      </c>
      <c r="BJ4015" s="2">
        <v>0</v>
      </c>
      <c r="BK4015" s="2">
        <v>0</v>
      </c>
      <c r="BL4015" s="2">
        <v>0</v>
      </c>
      <c r="BM4015" s="2">
        <v>0</v>
      </c>
      <c r="BN4015" s="2">
        <v>0</v>
      </c>
      <c r="BO4015" s="2">
        <v>0</v>
      </c>
      <c r="BP4015" s="2">
        <v>19</v>
      </c>
      <c r="BQ4015" s="2">
        <v>11</v>
      </c>
      <c r="BR4015" s="2">
        <v>7</v>
      </c>
      <c r="BS4015" s="2">
        <v>0</v>
      </c>
      <c r="BT4015" s="2">
        <v>0</v>
      </c>
      <c r="BU4015" s="2">
        <v>0</v>
      </c>
      <c r="BV4015" s="2">
        <v>0</v>
      </c>
      <c r="BW4015" s="2">
        <v>0</v>
      </c>
      <c r="BX4015" s="2">
        <v>0</v>
      </c>
      <c r="BY4015" s="2">
        <v>0</v>
      </c>
      <c r="BZ4015" s="2">
        <v>0</v>
      </c>
      <c r="CA4015" s="2">
        <v>0</v>
      </c>
      <c r="CB4015" s="2">
        <v>0</v>
      </c>
      <c r="CC4015" s="2">
        <v>9</v>
      </c>
      <c r="CD4015" s="2">
        <v>0</v>
      </c>
      <c r="CE4015" s="2">
        <v>0</v>
      </c>
      <c r="CF4015" s="2">
        <v>0</v>
      </c>
      <c r="CG4015" s="2">
        <v>0</v>
      </c>
      <c r="CH4015" s="2">
        <v>0</v>
      </c>
      <c r="CI4015" s="2">
        <v>0</v>
      </c>
      <c r="CJ4015" s="2">
        <v>0</v>
      </c>
      <c r="CK4015" s="2">
        <v>0</v>
      </c>
      <c r="CL4015" s="2">
        <v>0</v>
      </c>
    </row>
    <row r="4016" spans="1:90" x14ac:dyDescent="0.25">
      <c r="A4016" t="s">
        <v>115</v>
      </c>
      <c r="B4016">
        <v>20507</v>
      </c>
      <c r="C4016" t="s">
        <v>175</v>
      </c>
      <c r="D4016">
        <v>1</v>
      </c>
      <c r="E4016">
        <v>8</v>
      </c>
      <c r="F4016">
        <v>907881</v>
      </c>
      <c r="G4016">
        <v>35907881</v>
      </c>
      <c r="H4016" t="s">
        <v>9314</v>
      </c>
      <c r="I4016">
        <v>582</v>
      </c>
      <c r="J4016" t="s">
        <v>175</v>
      </c>
      <c r="K4016" t="s">
        <v>346</v>
      </c>
      <c r="L4016">
        <v>1</v>
      </c>
      <c r="M4016" t="s">
        <v>175</v>
      </c>
      <c r="N4016">
        <v>14098080</v>
      </c>
      <c r="O4016" t="s">
        <v>92</v>
      </c>
      <c r="P4016" t="s">
        <v>9315</v>
      </c>
      <c r="Q4016">
        <v>617</v>
      </c>
      <c r="R4016">
        <v>16</v>
      </c>
      <c r="S4016">
        <v>36179101</v>
      </c>
      <c r="T4016">
        <v>39654411</v>
      </c>
      <c r="U4016" t="s">
        <v>9316</v>
      </c>
      <c r="V4016">
        <v>1</v>
      </c>
      <c r="W4016" s="2">
        <v>0</v>
      </c>
      <c r="X4016" s="2">
        <v>0</v>
      </c>
      <c r="Y4016" s="2">
        <v>33</v>
      </c>
      <c r="Z4016" s="2">
        <v>37</v>
      </c>
      <c r="AA4016" s="2">
        <v>23</v>
      </c>
      <c r="AB4016" s="2">
        <v>0</v>
      </c>
      <c r="AC4016" s="2">
        <v>25</v>
      </c>
      <c r="AD4016" s="2">
        <v>30</v>
      </c>
      <c r="AE4016" s="2">
        <v>28</v>
      </c>
      <c r="AF4016" s="2">
        <v>30</v>
      </c>
      <c r="AG4016" s="2">
        <v>29</v>
      </c>
      <c r="AH4016" s="2">
        <v>58</v>
      </c>
      <c r="AI4016" s="2">
        <v>54</v>
      </c>
      <c r="AJ4016" s="2">
        <v>27</v>
      </c>
      <c r="AK4016" s="2">
        <v>0</v>
      </c>
      <c r="AL4016" s="2">
        <v>0</v>
      </c>
      <c r="AM4016" s="2">
        <v>0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0</v>
      </c>
      <c r="AU4016" s="2">
        <v>0</v>
      </c>
      <c r="AV4016" s="2">
        <v>0</v>
      </c>
      <c r="AW4016" s="2">
        <v>0</v>
      </c>
      <c r="AX4016" s="2">
        <v>0</v>
      </c>
      <c r="AY4016" s="2">
        <v>0</v>
      </c>
      <c r="AZ4016" s="2">
        <v>0</v>
      </c>
      <c r="BA4016" s="2">
        <v>0</v>
      </c>
      <c r="BB4016" s="2">
        <v>0</v>
      </c>
      <c r="BC4016" s="2">
        <v>0</v>
      </c>
      <c r="BD4016" s="2">
        <v>0</v>
      </c>
      <c r="BE4016" s="2">
        <v>0</v>
      </c>
      <c r="BF4016" s="2">
        <v>0</v>
      </c>
      <c r="BG4016" s="2">
        <v>2</v>
      </c>
      <c r="BH4016" s="2">
        <v>3</v>
      </c>
      <c r="BI4016" s="2">
        <v>2</v>
      </c>
      <c r="BJ4016" s="2">
        <v>0</v>
      </c>
      <c r="BK4016" s="2">
        <v>1</v>
      </c>
      <c r="BL4016" s="2">
        <v>2</v>
      </c>
      <c r="BM4016" s="2">
        <v>1</v>
      </c>
      <c r="BN4016" s="2">
        <v>1</v>
      </c>
      <c r="BO4016" s="2">
        <v>1</v>
      </c>
      <c r="BP4016" s="2">
        <v>2</v>
      </c>
      <c r="BQ4016" s="2">
        <v>2</v>
      </c>
      <c r="BR4016" s="2">
        <v>1</v>
      </c>
      <c r="BS4016" s="2">
        <v>0</v>
      </c>
      <c r="BT4016" s="2">
        <v>0</v>
      </c>
      <c r="BU4016" s="2">
        <v>0</v>
      </c>
      <c r="BV4016" s="2">
        <v>0</v>
      </c>
      <c r="BW4016" s="2">
        <v>0</v>
      </c>
      <c r="BX4016" s="2">
        <v>0</v>
      </c>
      <c r="BY4016" s="2">
        <v>0</v>
      </c>
      <c r="BZ4016" s="2">
        <v>0</v>
      </c>
      <c r="CA4016" s="2">
        <v>0</v>
      </c>
      <c r="CB4016" s="2">
        <v>0</v>
      </c>
      <c r="CC4016" s="2">
        <v>0</v>
      </c>
      <c r="CD4016" s="2">
        <v>0</v>
      </c>
      <c r="CE4016" s="2">
        <v>0</v>
      </c>
      <c r="CF4016" s="2">
        <v>0</v>
      </c>
      <c r="CG4016" s="2">
        <v>0</v>
      </c>
      <c r="CH4016" s="2">
        <v>0</v>
      </c>
      <c r="CI4016" s="2">
        <v>0</v>
      </c>
      <c r="CJ4016" s="2">
        <v>0</v>
      </c>
      <c r="CK4016" s="2">
        <v>0</v>
      </c>
      <c r="CL4016" s="2">
        <v>0</v>
      </c>
    </row>
    <row r="4017" spans="1:90" x14ac:dyDescent="0.25">
      <c r="A4017" t="s">
        <v>115</v>
      </c>
      <c r="B4017">
        <v>20507</v>
      </c>
      <c r="C4017" t="s">
        <v>175</v>
      </c>
      <c r="D4017">
        <v>1</v>
      </c>
      <c r="E4017">
        <v>8</v>
      </c>
      <c r="F4017">
        <v>23796</v>
      </c>
      <c r="G4017">
        <v>35023796</v>
      </c>
      <c r="H4017" t="s">
        <v>17254</v>
      </c>
      <c r="I4017">
        <v>582</v>
      </c>
      <c r="J4017" t="s">
        <v>175</v>
      </c>
      <c r="K4017" t="s">
        <v>91</v>
      </c>
      <c r="L4017">
        <v>1</v>
      </c>
      <c r="M4017" t="s">
        <v>175</v>
      </c>
      <c r="N4017">
        <v>14010070</v>
      </c>
      <c r="O4017" t="s">
        <v>92</v>
      </c>
      <c r="P4017" t="s">
        <v>2186</v>
      </c>
      <c r="Q4017">
        <v>220</v>
      </c>
      <c r="R4017">
        <v>16</v>
      </c>
      <c r="S4017">
        <v>39415145</v>
      </c>
      <c r="T4017">
        <v>39415146</v>
      </c>
      <c r="U4017" t="s">
        <v>17255</v>
      </c>
      <c r="V4017">
        <v>1</v>
      </c>
      <c r="W4017" s="2">
        <v>0</v>
      </c>
      <c r="X4017" s="2">
        <v>0</v>
      </c>
      <c r="Y4017" s="2">
        <v>54</v>
      </c>
      <c r="Z4017" s="2">
        <v>60</v>
      </c>
      <c r="AA4017" s="2">
        <v>63</v>
      </c>
      <c r="AB4017" s="2">
        <v>54</v>
      </c>
      <c r="AC4017" s="2">
        <v>86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0</v>
      </c>
      <c r="AU4017" s="2">
        <v>0</v>
      </c>
      <c r="AV4017" s="2">
        <v>0</v>
      </c>
      <c r="AW4017" s="2">
        <v>0</v>
      </c>
      <c r="AX4017" s="2">
        <v>0</v>
      </c>
      <c r="AY4017" s="2">
        <v>0</v>
      </c>
      <c r="AZ4017" s="2">
        <v>0</v>
      </c>
      <c r="BA4017" s="2">
        <v>0</v>
      </c>
      <c r="BB4017" s="2">
        <v>0</v>
      </c>
      <c r="BC4017" s="2">
        <v>0</v>
      </c>
      <c r="BD4017" s="2">
        <v>32</v>
      </c>
      <c r="BE4017" s="2">
        <v>0</v>
      </c>
      <c r="BF4017" s="2">
        <v>0</v>
      </c>
      <c r="BG4017" s="2">
        <v>2</v>
      </c>
      <c r="BH4017" s="2">
        <v>3</v>
      </c>
      <c r="BI4017" s="2">
        <v>4</v>
      </c>
      <c r="BJ4017" s="2">
        <v>2</v>
      </c>
      <c r="BK4017" s="2">
        <v>5</v>
      </c>
      <c r="BL4017" s="2">
        <v>0</v>
      </c>
      <c r="BM4017" s="2">
        <v>0</v>
      </c>
      <c r="BN4017" s="2">
        <v>0</v>
      </c>
      <c r="BO4017" s="2">
        <v>0</v>
      </c>
      <c r="BP4017" s="2">
        <v>0</v>
      </c>
      <c r="BQ4017" s="2">
        <v>0</v>
      </c>
      <c r="BR4017" s="2">
        <v>0</v>
      </c>
      <c r="BS4017" s="2">
        <v>0</v>
      </c>
      <c r="BT4017" s="2">
        <v>0</v>
      </c>
      <c r="BU4017" s="2">
        <v>0</v>
      </c>
      <c r="BV4017" s="2">
        <v>0</v>
      </c>
      <c r="BW4017" s="2">
        <v>0</v>
      </c>
      <c r="BX4017" s="2">
        <v>0</v>
      </c>
      <c r="BY4017" s="2">
        <v>0</v>
      </c>
      <c r="BZ4017" s="2">
        <v>0</v>
      </c>
      <c r="CA4017" s="2">
        <v>0</v>
      </c>
      <c r="CB4017" s="2">
        <v>0</v>
      </c>
      <c r="CC4017" s="2">
        <v>0</v>
      </c>
      <c r="CD4017" s="2">
        <v>0</v>
      </c>
      <c r="CE4017" s="2">
        <v>0</v>
      </c>
      <c r="CF4017" s="2">
        <v>0</v>
      </c>
      <c r="CG4017" s="2">
        <v>0</v>
      </c>
      <c r="CH4017" s="2">
        <v>0</v>
      </c>
      <c r="CI4017" s="2">
        <v>0</v>
      </c>
      <c r="CJ4017" s="2">
        <v>0</v>
      </c>
      <c r="CK4017" s="2">
        <v>0</v>
      </c>
      <c r="CL4017" s="2">
        <v>9</v>
      </c>
    </row>
    <row r="4018" spans="1:90" x14ac:dyDescent="0.25">
      <c r="A4018" t="s">
        <v>115</v>
      </c>
      <c r="B4018">
        <v>20507</v>
      </c>
      <c r="C4018" t="s">
        <v>175</v>
      </c>
      <c r="D4018">
        <v>1</v>
      </c>
      <c r="E4018">
        <v>8</v>
      </c>
      <c r="F4018">
        <v>900631</v>
      </c>
      <c r="G4018">
        <v>35900631</v>
      </c>
      <c r="H4018" t="s">
        <v>13202</v>
      </c>
      <c r="I4018">
        <v>279</v>
      </c>
      <c r="J4018" t="s">
        <v>3444</v>
      </c>
      <c r="K4018" t="s">
        <v>5061</v>
      </c>
      <c r="L4018">
        <v>1</v>
      </c>
      <c r="M4018" t="s">
        <v>3444</v>
      </c>
      <c r="N4018">
        <v>14140000</v>
      </c>
      <c r="O4018" t="s">
        <v>92</v>
      </c>
      <c r="P4018" t="s">
        <v>13203</v>
      </c>
      <c r="Q4018">
        <v>176</v>
      </c>
      <c r="R4018">
        <v>16</v>
      </c>
      <c r="S4018">
        <v>39511921</v>
      </c>
      <c r="T4018">
        <v>39513345</v>
      </c>
      <c r="U4018" t="s">
        <v>13204</v>
      </c>
      <c r="V4018">
        <v>1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118</v>
      </c>
      <c r="AE4018" s="2">
        <v>68</v>
      </c>
      <c r="AF4018" s="2">
        <v>79</v>
      </c>
      <c r="AG4018" s="2">
        <v>68</v>
      </c>
      <c r="AH4018" s="2">
        <v>75</v>
      </c>
      <c r="AI4018" s="2">
        <v>59</v>
      </c>
      <c r="AJ4018" s="2">
        <v>49</v>
      </c>
      <c r="AK4018" s="2">
        <v>0</v>
      </c>
      <c r="AL4018" s="2">
        <v>0</v>
      </c>
      <c r="AM4018" s="2">
        <v>0</v>
      </c>
      <c r="AN4018" s="2">
        <v>0</v>
      </c>
      <c r="AO4018" s="2">
        <v>0</v>
      </c>
      <c r="AP4018" s="2">
        <v>0</v>
      </c>
      <c r="AQ4018" s="2">
        <v>0</v>
      </c>
      <c r="AR4018" s="2">
        <v>110</v>
      </c>
      <c r="AS4018" s="2">
        <v>0</v>
      </c>
      <c r="AT4018" s="2">
        <v>0</v>
      </c>
      <c r="AU4018" s="2">
        <v>80</v>
      </c>
      <c r="AV4018" s="2">
        <v>0</v>
      </c>
      <c r="AW4018" s="2">
        <v>0</v>
      </c>
      <c r="AX4018" s="2">
        <v>0</v>
      </c>
      <c r="AY4018" s="2">
        <v>0</v>
      </c>
      <c r="AZ4018" s="2">
        <v>0</v>
      </c>
      <c r="BA4018" s="2">
        <v>0</v>
      </c>
      <c r="BB4018" s="2">
        <v>0</v>
      </c>
      <c r="BC4018" s="2">
        <v>91</v>
      </c>
      <c r="BD4018" s="2">
        <v>0</v>
      </c>
      <c r="BE4018" s="2">
        <v>0</v>
      </c>
      <c r="BF4018" s="2">
        <v>0</v>
      </c>
      <c r="BG4018" s="2">
        <v>0</v>
      </c>
      <c r="BH4018" s="2">
        <v>0</v>
      </c>
      <c r="BI4018" s="2">
        <v>0</v>
      </c>
      <c r="BJ4018" s="2">
        <v>0</v>
      </c>
      <c r="BK4018" s="2">
        <v>0</v>
      </c>
      <c r="BL4018" s="2">
        <v>8</v>
      </c>
      <c r="BM4018" s="2">
        <v>3</v>
      </c>
      <c r="BN4018" s="2">
        <v>3</v>
      </c>
      <c r="BO4018" s="2">
        <v>3</v>
      </c>
      <c r="BP4018" s="2">
        <v>4</v>
      </c>
      <c r="BQ4018" s="2">
        <v>3</v>
      </c>
      <c r="BR4018" s="2">
        <v>2</v>
      </c>
      <c r="BS4018" s="2">
        <v>0</v>
      </c>
      <c r="BT4018" s="2">
        <v>0</v>
      </c>
      <c r="BU4018" s="2">
        <v>0</v>
      </c>
      <c r="BV4018" s="2">
        <v>0</v>
      </c>
      <c r="BW4018" s="2">
        <v>0</v>
      </c>
      <c r="BX4018" s="2">
        <v>0</v>
      </c>
      <c r="BY4018" s="2">
        <v>0</v>
      </c>
      <c r="BZ4018" s="2">
        <v>5</v>
      </c>
      <c r="CA4018" s="2">
        <v>0</v>
      </c>
      <c r="CB4018" s="2">
        <v>0</v>
      </c>
      <c r="CC4018" s="2">
        <v>3</v>
      </c>
      <c r="CD4018" s="2">
        <v>0</v>
      </c>
      <c r="CE4018" s="2">
        <v>0</v>
      </c>
      <c r="CF4018" s="2">
        <v>0</v>
      </c>
      <c r="CG4018" s="2">
        <v>0</v>
      </c>
      <c r="CH4018" s="2">
        <v>0</v>
      </c>
      <c r="CI4018" s="2">
        <v>0</v>
      </c>
      <c r="CJ4018" s="2">
        <v>0</v>
      </c>
      <c r="CK4018" s="2">
        <v>4</v>
      </c>
      <c r="CL4018" s="2">
        <v>0</v>
      </c>
    </row>
    <row r="4019" spans="1:90" x14ac:dyDescent="0.25">
      <c r="A4019" t="s">
        <v>115</v>
      </c>
      <c r="B4019">
        <v>20507</v>
      </c>
      <c r="C4019" t="s">
        <v>175</v>
      </c>
      <c r="D4019">
        <v>1</v>
      </c>
      <c r="E4019">
        <v>8</v>
      </c>
      <c r="F4019">
        <v>23966</v>
      </c>
      <c r="G4019">
        <v>35023966</v>
      </c>
      <c r="H4019" t="s">
        <v>10672</v>
      </c>
      <c r="I4019">
        <v>582</v>
      </c>
      <c r="J4019" t="s">
        <v>175</v>
      </c>
      <c r="K4019" t="s">
        <v>3079</v>
      </c>
      <c r="L4019">
        <v>1</v>
      </c>
      <c r="M4019" t="s">
        <v>175</v>
      </c>
      <c r="N4019">
        <v>14060100</v>
      </c>
      <c r="O4019" t="s">
        <v>92</v>
      </c>
      <c r="P4019" t="s">
        <v>10673</v>
      </c>
      <c r="Q4019">
        <v>1011</v>
      </c>
      <c r="R4019">
        <v>16</v>
      </c>
      <c r="S4019">
        <v>36150189</v>
      </c>
      <c r="T4019">
        <v>36157112</v>
      </c>
      <c r="U4019" t="s">
        <v>10674</v>
      </c>
      <c r="V4019">
        <v>1</v>
      </c>
      <c r="W4019" s="2">
        <v>0</v>
      </c>
      <c r="X4019" s="2">
        <v>0</v>
      </c>
      <c r="Y4019" s="2">
        <v>143</v>
      </c>
      <c r="Z4019" s="2">
        <v>133</v>
      </c>
      <c r="AA4019" s="2">
        <v>140</v>
      </c>
      <c r="AB4019" s="2">
        <v>123</v>
      </c>
      <c r="AC4019" s="2">
        <v>162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0</v>
      </c>
      <c r="AU4019" s="2">
        <v>0</v>
      </c>
      <c r="AV4019" s="2">
        <v>0</v>
      </c>
      <c r="AW4019" s="2">
        <v>0</v>
      </c>
      <c r="AX4019" s="2">
        <v>0</v>
      </c>
      <c r="AY4019" s="2">
        <v>0</v>
      </c>
      <c r="AZ4019" s="2">
        <v>0</v>
      </c>
      <c r="BA4019" s="2">
        <v>0</v>
      </c>
      <c r="BB4019" s="2">
        <v>0</v>
      </c>
      <c r="BC4019" s="2">
        <v>0</v>
      </c>
      <c r="BD4019" s="2">
        <v>0</v>
      </c>
      <c r="BE4019" s="2">
        <v>0</v>
      </c>
      <c r="BF4019" s="2">
        <v>0</v>
      </c>
      <c r="BG4019" s="2">
        <v>5</v>
      </c>
      <c r="BH4019" s="2">
        <v>5</v>
      </c>
      <c r="BI4019" s="2">
        <v>10</v>
      </c>
      <c r="BJ4019" s="2">
        <v>5</v>
      </c>
      <c r="BK4019" s="2">
        <v>7</v>
      </c>
      <c r="BL4019" s="2">
        <v>0</v>
      </c>
      <c r="BM4019" s="2">
        <v>0</v>
      </c>
      <c r="BN4019" s="2">
        <v>0</v>
      </c>
      <c r="BO4019" s="2">
        <v>0</v>
      </c>
      <c r="BP4019" s="2">
        <v>0</v>
      </c>
      <c r="BQ4019" s="2">
        <v>0</v>
      </c>
      <c r="BR4019" s="2">
        <v>0</v>
      </c>
      <c r="BS4019" s="2">
        <v>0</v>
      </c>
      <c r="BT4019" s="2">
        <v>0</v>
      </c>
      <c r="BU4019" s="2">
        <v>0</v>
      </c>
      <c r="BV4019" s="2">
        <v>0</v>
      </c>
      <c r="BW4019" s="2">
        <v>0</v>
      </c>
      <c r="BX4019" s="2">
        <v>0</v>
      </c>
      <c r="BY4019" s="2">
        <v>0</v>
      </c>
      <c r="BZ4019" s="2">
        <v>0</v>
      </c>
      <c r="CA4019" s="2">
        <v>0</v>
      </c>
      <c r="CB4019" s="2">
        <v>0</v>
      </c>
      <c r="CC4019" s="2">
        <v>0</v>
      </c>
      <c r="CD4019" s="2">
        <v>0</v>
      </c>
      <c r="CE4019" s="2">
        <v>0</v>
      </c>
      <c r="CF4019" s="2">
        <v>0</v>
      </c>
      <c r="CG4019" s="2">
        <v>0</v>
      </c>
      <c r="CH4019" s="2">
        <v>0</v>
      </c>
      <c r="CI4019" s="2">
        <v>0</v>
      </c>
      <c r="CJ4019" s="2">
        <v>0</v>
      </c>
      <c r="CK4019" s="2">
        <v>0</v>
      </c>
      <c r="CL4019" s="2">
        <v>0</v>
      </c>
    </row>
    <row r="4020" spans="1:90" x14ac:dyDescent="0.25">
      <c r="A4020" t="s">
        <v>115</v>
      </c>
      <c r="B4020">
        <v>20507</v>
      </c>
      <c r="C4020" t="s">
        <v>175</v>
      </c>
      <c r="D4020">
        <v>1</v>
      </c>
      <c r="E4020">
        <v>8</v>
      </c>
      <c r="F4020">
        <v>24016</v>
      </c>
      <c r="G4020">
        <v>35024016</v>
      </c>
      <c r="H4020" t="s">
        <v>15365</v>
      </c>
      <c r="I4020">
        <v>582</v>
      </c>
      <c r="J4020" t="s">
        <v>175</v>
      </c>
      <c r="K4020" t="s">
        <v>91</v>
      </c>
      <c r="L4020">
        <v>2</v>
      </c>
      <c r="M4020" t="s">
        <v>4070</v>
      </c>
      <c r="N4020">
        <v>14110000</v>
      </c>
      <c r="O4020" t="s">
        <v>92</v>
      </c>
      <c r="P4020" t="s">
        <v>15366</v>
      </c>
      <c r="Q4020" t="s">
        <v>127</v>
      </c>
      <c r="R4020">
        <v>16</v>
      </c>
      <c r="S4020">
        <v>39720009</v>
      </c>
      <c r="T4020">
        <v>39722678</v>
      </c>
      <c r="U4020" t="s">
        <v>15367</v>
      </c>
      <c r="V4020">
        <v>1</v>
      </c>
      <c r="W4020" s="2">
        <v>0</v>
      </c>
      <c r="X4020" s="2">
        <v>0</v>
      </c>
      <c r="Y4020" s="2">
        <v>28</v>
      </c>
      <c r="Z4020" s="2">
        <v>23</v>
      </c>
      <c r="AA4020" s="2">
        <v>32</v>
      </c>
      <c r="AB4020" s="2">
        <v>32</v>
      </c>
      <c r="AC4020" s="2">
        <v>36</v>
      </c>
      <c r="AD4020" s="2">
        <v>31</v>
      </c>
      <c r="AE4020" s="2">
        <v>27</v>
      </c>
      <c r="AF4020" s="2">
        <v>26</v>
      </c>
      <c r="AG4020" s="2">
        <v>30</v>
      </c>
      <c r="AH4020" s="2">
        <v>109</v>
      </c>
      <c r="AI4020" s="2">
        <v>102</v>
      </c>
      <c r="AJ4020" s="2">
        <v>76</v>
      </c>
      <c r="AK4020" s="2">
        <v>0</v>
      </c>
      <c r="AL4020" s="2">
        <v>0</v>
      </c>
      <c r="AM4020" s="2">
        <v>0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0</v>
      </c>
      <c r="AU4020" s="2">
        <v>0</v>
      </c>
      <c r="AV4020" s="2">
        <v>0</v>
      </c>
      <c r="AW4020" s="2">
        <v>0</v>
      </c>
      <c r="AX4020" s="2">
        <v>0</v>
      </c>
      <c r="AY4020" s="2">
        <v>0</v>
      </c>
      <c r="AZ4020" s="2">
        <v>0</v>
      </c>
      <c r="BA4020" s="2">
        <v>0</v>
      </c>
      <c r="BB4020" s="2">
        <v>0</v>
      </c>
      <c r="BC4020" s="2">
        <v>83</v>
      </c>
      <c r="BD4020" s="2">
        <v>18</v>
      </c>
      <c r="BE4020" s="2">
        <v>0</v>
      </c>
      <c r="BF4020" s="2">
        <v>0</v>
      </c>
      <c r="BG4020" s="2">
        <v>2</v>
      </c>
      <c r="BH4020" s="2">
        <v>1</v>
      </c>
      <c r="BI4020" s="2">
        <v>4</v>
      </c>
      <c r="BJ4020" s="2">
        <v>2</v>
      </c>
      <c r="BK4020" s="2">
        <v>3</v>
      </c>
      <c r="BL4020" s="2">
        <v>2</v>
      </c>
      <c r="BM4020" s="2">
        <v>2</v>
      </c>
      <c r="BN4020" s="2">
        <v>2</v>
      </c>
      <c r="BO4020" s="2">
        <v>2</v>
      </c>
      <c r="BP4020" s="2">
        <v>6</v>
      </c>
      <c r="BQ4020" s="2">
        <v>4</v>
      </c>
      <c r="BR4020" s="2">
        <v>3</v>
      </c>
      <c r="BS4020" s="2">
        <v>0</v>
      </c>
      <c r="BT4020" s="2">
        <v>0</v>
      </c>
      <c r="BU4020" s="2">
        <v>0</v>
      </c>
      <c r="BV4020" s="2">
        <v>0</v>
      </c>
      <c r="BW4020" s="2">
        <v>0</v>
      </c>
      <c r="BX4020" s="2">
        <v>0</v>
      </c>
      <c r="BY4020" s="2">
        <v>0</v>
      </c>
      <c r="BZ4020" s="2">
        <v>0</v>
      </c>
      <c r="CA4020" s="2">
        <v>0</v>
      </c>
      <c r="CB4020" s="2">
        <v>0</v>
      </c>
      <c r="CC4020" s="2">
        <v>0</v>
      </c>
      <c r="CD4020" s="2">
        <v>0</v>
      </c>
      <c r="CE4020" s="2">
        <v>0</v>
      </c>
      <c r="CF4020" s="2">
        <v>0</v>
      </c>
      <c r="CG4020" s="2">
        <v>0</v>
      </c>
      <c r="CH4020" s="2">
        <v>0</v>
      </c>
      <c r="CI4020" s="2">
        <v>0</v>
      </c>
      <c r="CJ4020" s="2">
        <v>0</v>
      </c>
      <c r="CK4020" s="2">
        <v>5</v>
      </c>
      <c r="CL4020" s="2">
        <v>3</v>
      </c>
    </row>
    <row r="4021" spans="1:90" x14ac:dyDescent="0.25">
      <c r="A4021" t="s">
        <v>115</v>
      </c>
      <c r="B4021">
        <v>20507</v>
      </c>
      <c r="C4021" t="s">
        <v>175</v>
      </c>
      <c r="D4021">
        <v>1</v>
      </c>
      <c r="E4021">
        <v>8</v>
      </c>
      <c r="F4021">
        <v>24296</v>
      </c>
      <c r="G4021">
        <v>35024296</v>
      </c>
      <c r="H4021" t="s">
        <v>3410</v>
      </c>
      <c r="I4021">
        <v>661</v>
      </c>
      <c r="J4021" t="s">
        <v>662</v>
      </c>
      <c r="K4021" t="s">
        <v>91</v>
      </c>
      <c r="L4021">
        <v>1</v>
      </c>
      <c r="M4021" t="s">
        <v>662</v>
      </c>
      <c r="N4021">
        <v>14230000</v>
      </c>
      <c r="O4021" t="s">
        <v>92</v>
      </c>
      <c r="P4021" t="s">
        <v>3411</v>
      </c>
      <c r="Q4021">
        <v>5</v>
      </c>
      <c r="R4021">
        <v>16</v>
      </c>
      <c r="S4021">
        <v>39821299</v>
      </c>
      <c r="T4021">
        <v>39821468</v>
      </c>
      <c r="U4021" t="s">
        <v>3412</v>
      </c>
      <c r="V4021">
        <v>1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79</v>
      </c>
      <c r="AE4021" s="2">
        <v>85</v>
      </c>
      <c r="AF4021" s="2">
        <v>82</v>
      </c>
      <c r="AG4021" s="2">
        <v>85</v>
      </c>
      <c r="AH4021" s="2">
        <v>75</v>
      </c>
      <c r="AI4021" s="2">
        <v>63</v>
      </c>
      <c r="AJ4021" s="2">
        <v>34</v>
      </c>
      <c r="AK4021" s="2">
        <v>0</v>
      </c>
      <c r="AL4021" s="2">
        <v>0</v>
      </c>
      <c r="AM4021" s="2">
        <v>0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0</v>
      </c>
      <c r="AU4021" s="2">
        <v>0</v>
      </c>
      <c r="AV4021" s="2">
        <v>0</v>
      </c>
      <c r="AW4021" s="2">
        <v>0</v>
      </c>
      <c r="AX4021" s="2">
        <v>0</v>
      </c>
      <c r="AY4021" s="2">
        <v>0</v>
      </c>
      <c r="AZ4021" s="2">
        <v>0</v>
      </c>
      <c r="BA4021" s="2">
        <v>0</v>
      </c>
      <c r="BB4021" s="2">
        <v>0</v>
      </c>
      <c r="BC4021" s="2">
        <v>0</v>
      </c>
      <c r="BD4021" s="2">
        <v>0</v>
      </c>
      <c r="BE4021" s="2">
        <v>0</v>
      </c>
      <c r="BF4021" s="2">
        <v>0</v>
      </c>
      <c r="BG4021" s="2">
        <v>0</v>
      </c>
      <c r="BH4021" s="2">
        <v>0</v>
      </c>
      <c r="BI4021" s="2">
        <v>0</v>
      </c>
      <c r="BJ4021" s="2">
        <v>0</v>
      </c>
      <c r="BK4021" s="2">
        <v>0</v>
      </c>
      <c r="BL4021" s="2">
        <v>4</v>
      </c>
      <c r="BM4021" s="2">
        <v>3</v>
      </c>
      <c r="BN4021" s="2">
        <v>3</v>
      </c>
      <c r="BO4021" s="2">
        <v>3</v>
      </c>
      <c r="BP4021" s="2">
        <v>3</v>
      </c>
      <c r="BQ4021" s="2">
        <v>2</v>
      </c>
      <c r="BR4021" s="2">
        <v>1</v>
      </c>
      <c r="BS4021" s="2">
        <v>0</v>
      </c>
      <c r="BT4021" s="2">
        <v>0</v>
      </c>
      <c r="BU4021" s="2">
        <v>0</v>
      </c>
      <c r="BV4021" s="2">
        <v>0</v>
      </c>
      <c r="BW4021" s="2">
        <v>0</v>
      </c>
      <c r="BX4021" s="2">
        <v>0</v>
      </c>
      <c r="BY4021" s="2">
        <v>0</v>
      </c>
      <c r="BZ4021" s="2">
        <v>0</v>
      </c>
      <c r="CA4021" s="2">
        <v>0</v>
      </c>
      <c r="CB4021" s="2">
        <v>0</v>
      </c>
      <c r="CC4021" s="2">
        <v>0</v>
      </c>
      <c r="CD4021" s="2">
        <v>0</v>
      </c>
      <c r="CE4021" s="2">
        <v>0</v>
      </c>
      <c r="CF4021" s="2">
        <v>0</v>
      </c>
      <c r="CG4021" s="2">
        <v>0</v>
      </c>
      <c r="CH4021" s="2">
        <v>0</v>
      </c>
      <c r="CI4021" s="2">
        <v>0</v>
      </c>
      <c r="CJ4021" s="2">
        <v>0</v>
      </c>
      <c r="CK4021" s="2">
        <v>0</v>
      </c>
      <c r="CL4021" s="2">
        <v>0</v>
      </c>
    </row>
    <row r="4022" spans="1:90" x14ac:dyDescent="0.25">
      <c r="A4022" t="s">
        <v>115</v>
      </c>
      <c r="B4022">
        <v>20507</v>
      </c>
      <c r="C4022" t="s">
        <v>175</v>
      </c>
      <c r="D4022">
        <v>1</v>
      </c>
      <c r="E4022">
        <v>8</v>
      </c>
      <c r="F4022">
        <v>24260</v>
      </c>
      <c r="G4022">
        <v>35024260</v>
      </c>
      <c r="H4022" t="s">
        <v>10162</v>
      </c>
      <c r="I4022">
        <v>279</v>
      </c>
      <c r="J4022" t="s">
        <v>3444</v>
      </c>
      <c r="K4022" t="s">
        <v>914</v>
      </c>
      <c r="L4022">
        <v>1</v>
      </c>
      <c r="M4022" t="s">
        <v>3444</v>
      </c>
      <c r="N4022">
        <v>14140000</v>
      </c>
      <c r="O4022" t="s">
        <v>92</v>
      </c>
      <c r="P4022" t="s">
        <v>10163</v>
      </c>
      <c r="Q4022">
        <v>274</v>
      </c>
      <c r="R4022">
        <v>16</v>
      </c>
      <c r="S4022">
        <v>39511753</v>
      </c>
      <c r="T4022">
        <v>39513341</v>
      </c>
      <c r="U4022" t="s">
        <v>10164</v>
      </c>
      <c r="V4022">
        <v>1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106</v>
      </c>
      <c r="AE4022" s="2">
        <v>100</v>
      </c>
      <c r="AF4022" s="2">
        <v>82</v>
      </c>
      <c r="AG4022" s="2">
        <v>64</v>
      </c>
      <c r="AH4022" s="2">
        <v>107</v>
      </c>
      <c r="AI4022" s="2">
        <v>81</v>
      </c>
      <c r="AJ4022" s="2">
        <v>108</v>
      </c>
      <c r="AK4022" s="2">
        <v>0</v>
      </c>
      <c r="AL4022" s="2">
        <v>0</v>
      </c>
      <c r="AM4022" s="2">
        <v>0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0</v>
      </c>
      <c r="AU4022" s="2">
        <v>0</v>
      </c>
      <c r="AV4022" s="2">
        <v>0</v>
      </c>
      <c r="AW4022" s="2">
        <v>0</v>
      </c>
      <c r="AX4022" s="2">
        <v>0</v>
      </c>
      <c r="AY4022" s="2">
        <v>0</v>
      </c>
      <c r="AZ4022" s="2">
        <v>0</v>
      </c>
      <c r="BA4022" s="2">
        <v>0</v>
      </c>
      <c r="BB4022" s="2">
        <v>0</v>
      </c>
      <c r="BC4022" s="2">
        <v>0</v>
      </c>
      <c r="BD4022" s="2">
        <v>0</v>
      </c>
      <c r="BE4022" s="2">
        <v>0</v>
      </c>
      <c r="BF4022" s="2">
        <v>0</v>
      </c>
      <c r="BG4022" s="2">
        <v>0</v>
      </c>
      <c r="BH4022" s="2">
        <v>0</v>
      </c>
      <c r="BI4022" s="2">
        <v>0</v>
      </c>
      <c r="BJ4022" s="2">
        <v>0</v>
      </c>
      <c r="BK4022" s="2">
        <v>0</v>
      </c>
      <c r="BL4022" s="2">
        <v>4</v>
      </c>
      <c r="BM4022" s="2">
        <v>5</v>
      </c>
      <c r="BN4022" s="2">
        <v>4</v>
      </c>
      <c r="BO4022" s="2">
        <v>3</v>
      </c>
      <c r="BP4022" s="2">
        <v>3</v>
      </c>
      <c r="BQ4022" s="2">
        <v>4</v>
      </c>
      <c r="BR4022" s="2">
        <v>4</v>
      </c>
      <c r="BS4022" s="2">
        <v>0</v>
      </c>
      <c r="BT4022" s="2">
        <v>0</v>
      </c>
      <c r="BU4022" s="2">
        <v>0</v>
      </c>
      <c r="BV4022" s="2">
        <v>0</v>
      </c>
      <c r="BW4022" s="2">
        <v>0</v>
      </c>
      <c r="BX4022" s="2">
        <v>0</v>
      </c>
      <c r="BY4022" s="2">
        <v>0</v>
      </c>
      <c r="BZ4022" s="2">
        <v>0</v>
      </c>
      <c r="CA4022" s="2">
        <v>0</v>
      </c>
      <c r="CB4022" s="2">
        <v>0</v>
      </c>
      <c r="CC4022" s="2">
        <v>0</v>
      </c>
      <c r="CD4022" s="2">
        <v>0</v>
      </c>
      <c r="CE4022" s="2">
        <v>0</v>
      </c>
      <c r="CF4022" s="2">
        <v>0</v>
      </c>
      <c r="CG4022" s="2">
        <v>0</v>
      </c>
      <c r="CH4022" s="2">
        <v>0</v>
      </c>
      <c r="CI4022" s="2">
        <v>0</v>
      </c>
      <c r="CJ4022" s="2">
        <v>0</v>
      </c>
      <c r="CK4022" s="2">
        <v>0</v>
      </c>
      <c r="CL4022" s="2">
        <v>0</v>
      </c>
    </row>
    <row r="4023" spans="1:90" x14ac:dyDescent="0.25">
      <c r="A4023" t="s">
        <v>115</v>
      </c>
      <c r="B4023">
        <v>20507</v>
      </c>
      <c r="C4023" t="s">
        <v>175</v>
      </c>
      <c r="D4023">
        <v>1</v>
      </c>
      <c r="E4023">
        <v>8</v>
      </c>
      <c r="F4023">
        <v>24314</v>
      </c>
      <c r="G4023">
        <v>35024314</v>
      </c>
      <c r="H4023" t="s">
        <v>5019</v>
      </c>
      <c r="I4023">
        <v>622</v>
      </c>
      <c r="J4023" t="s">
        <v>176</v>
      </c>
      <c r="K4023" t="s">
        <v>91</v>
      </c>
      <c r="L4023">
        <v>1</v>
      </c>
      <c r="M4023" t="s">
        <v>176</v>
      </c>
      <c r="N4023">
        <v>14270000</v>
      </c>
      <c r="P4023" t="s">
        <v>3814</v>
      </c>
      <c r="Q4023">
        <v>474</v>
      </c>
      <c r="R4023">
        <v>16</v>
      </c>
      <c r="S4023">
        <v>39541503</v>
      </c>
      <c r="T4023">
        <v>39542557</v>
      </c>
      <c r="U4023" t="s">
        <v>5020</v>
      </c>
      <c r="V4023">
        <v>1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201</v>
      </c>
      <c r="AI4023" s="2">
        <v>169</v>
      </c>
      <c r="AJ4023" s="2">
        <v>124</v>
      </c>
      <c r="AK4023" s="2">
        <v>0</v>
      </c>
      <c r="AL4023" s="2">
        <v>0</v>
      </c>
      <c r="AM4023" s="2">
        <v>0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0</v>
      </c>
      <c r="AU4023" s="2">
        <v>90</v>
      </c>
      <c r="AV4023" s="2">
        <v>0</v>
      </c>
      <c r="AW4023" s="2">
        <v>0</v>
      </c>
      <c r="AX4023" s="2">
        <v>0</v>
      </c>
      <c r="AY4023" s="2">
        <v>0</v>
      </c>
      <c r="AZ4023" s="2">
        <v>0</v>
      </c>
      <c r="BA4023" s="2">
        <v>0</v>
      </c>
      <c r="BB4023" s="2">
        <v>0</v>
      </c>
      <c r="BC4023" s="2">
        <v>107</v>
      </c>
      <c r="BD4023" s="2">
        <v>0</v>
      </c>
      <c r="BE4023" s="2">
        <v>0</v>
      </c>
      <c r="BF4023" s="2">
        <v>0</v>
      </c>
      <c r="BG4023" s="2">
        <v>0</v>
      </c>
      <c r="BH4023" s="2">
        <v>0</v>
      </c>
      <c r="BI4023" s="2">
        <v>0</v>
      </c>
      <c r="BJ4023" s="2">
        <v>0</v>
      </c>
      <c r="BK4023" s="2">
        <v>0</v>
      </c>
      <c r="BL4023" s="2">
        <v>0</v>
      </c>
      <c r="BM4023" s="2">
        <v>0</v>
      </c>
      <c r="BN4023" s="2">
        <v>0</v>
      </c>
      <c r="BO4023" s="2">
        <v>0</v>
      </c>
      <c r="BP4023" s="2">
        <v>8</v>
      </c>
      <c r="BQ4023" s="2">
        <v>7</v>
      </c>
      <c r="BR4023" s="2">
        <v>5</v>
      </c>
      <c r="BS4023" s="2">
        <v>0</v>
      </c>
      <c r="BT4023" s="2">
        <v>0</v>
      </c>
      <c r="BU4023" s="2">
        <v>0</v>
      </c>
      <c r="BV4023" s="2">
        <v>0</v>
      </c>
      <c r="BW4023" s="2">
        <v>0</v>
      </c>
      <c r="BX4023" s="2">
        <v>0</v>
      </c>
      <c r="BY4023" s="2">
        <v>0</v>
      </c>
      <c r="BZ4023" s="2">
        <v>0</v>
      </c>
      <c r="CA4023" s="2">
        <v>0</v>
      </c>
      <c r="CB4023" s="2">
        <v>0</v>
      </c>
      <c r="CC4023" s="2">
        <v>3</v>
      </c>
      <c r="CD4023" s="2">
        <v>0</v>
      </c>
      <c r="CE4023" s="2">
        <v>0</v>
      </c>
      <c r="CF4023" s="2">
        <v>0</v>
      </c>
      <c r="CG4023" s="2">
        <v>0</v>
      </c>
      <c r="CH4023" s="2">
        <v>0</v>
      </c>
      <c r="CI4023" s="2">
        <v>0</v>
      </c>
      <c r="CJ4023" s="2">
        <v>0</v>
      </c>
      <c r="CK4023" s="2">
        <v>5</v>
      </c>
      <c r="CL4023" s="2">
        <v>0</v>
      </c>
    </row>
    <row r="4024" spans="1:90" x14ac:dyDescent="0.25">
      <c r="A4024" t="s">
        <v>115</v>
      </c>
      <c r="B4024">
        <v>20507</v>
      </c>
      <c r="C4024" t="s">
        <v>175</v>
      </c>
      <c r="D4024">
        <v>1</v>
      </c>
      <c r="E4024">
        <v>8</v>
      </c>
      <c r="F4024">
        <v>22330</v>
      </c>
      <c r="G4024">
        <v>35022330</v>
      </c>
      <c r="H4024" t="s">
        <v>6139</v>
      </c>
      <c r="I4024">
        <v>243</v>
      </c>
      <c r="J4024" t="s">
        <v>1077</v>
      </c>
      <c r="K4024" t="s">
        <v>91</v>
      </c>
      <c r="L4024">
        <v>1</v>
      </c>
      <c r="M4024" t="s">
        <v>1077</v>
      </c>
      <c r="N4024">
        <v>14240000</v>
      </c>
      <c r="O4024" t="s">
        <v>92</v>
      </c>
      <c r="P4024" t="s">
        <v>6140</v>
      </c>
      <c r="Q4024">
        <v>296</v>
      </c>
      <c r="R4024">
        <v>16</v>
      </c>
      <c r="S4024">
        <v>36671496</v>
      </c>
      <c r="T4024">
        <v>36673784</v>
      </c>
      <c r="U4024" t="s">
        <v>6141</v>
      </c>
      <c r="V4024">
        <v>1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62</v>
      </c>
      <c r="AE4024" s="2">
        <v>77</v>
      </c>
      <c r="AF4024" s="2">
        <v>90</v>
      </c>
      <c r="AG4024" s="2">
        <v>87</v>
      </c>
      <c r="AH4024" s="2">
        <v>91</v>
      </c>
      <c r="AI4024" s="2">
        <v>106</v>
      </c>
      <c r="AJ4024" s="2">
        <v>126</v>
      </c>
      <c r="AK4024" s="2">
        <v>0</v>
      </c>
      <c r="AL4024" s="2">
        <v>0</v>
      </c>
      <c r="AM4024" s="2">
        <v>0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0</v>
      </c>
      <c r="AU4024" s="2">
        <v>56</v>
      </c>
      <c r="AV4024" s="2">
        <v>0</v>
      </c>
      <c r="AW4024" s="2">
        <v>0</v>
      </c>
      <c r="AX4024" s="2">
        <v>0</v>
      </c>
      <c r="AY4024" s="2">
        <v>0</v>
      </c>
      <c r="AZ4024" s="2">
        <v>0</v>
      </c>
      <c r="BA4024" s="2">
        <v>0</v>
      </c>
      <c r="BB4024" s="2">
        <v>0</v>
      </c>
      <c r="BC4024" s="2">
        <v>70</v>
      </c>
      <c r="BD4024" s="2">
        <v>0</v>
      </c>
      <c r="BE4024" s="2">
        <v>0</v>
      </c>
      <c r="BF4024" s="2">
        <v>0</v>
      </c>
      <c r="BG4024" s="2">
        <v>0</v>
      </c>
      <c r="BH4024" s="2">
        <v>0</v>
      </c>
      <c r="BI4024" s="2">
        <v>0</v>
      </c>
      <c r="BJ4024" s="2">
        <v>0</v>
      </c>
      <c r="BK4024" s="2">
        <v>0</v>
      </c>
      <c r="BL4024" s="2">
        <v>2</v>
      </c>
      <c r="BM4024" s="2">
        <v>3</v>
      </c>
      <c r="BN4024" s="2">
        <v>3</v>
      </c>
      <c r="BO4024" s="2">
        <v>3</v>
      </c>
      <c r="BP4024" s="2">
        <v>4</v>
      </c>
      <c r="BQ4024" s="2">
        <v>3</v>
      </c>
      <c r="BR4024" s="2">
        <v>5</v>
      </c>
      <c r="BS4024" s="2">
        <v>0</v>
      </c>
      <c r="BT4024" s="2">
        <v>0</v>
      </c>
      <c r="BU4024" s="2">
        <v>0</v>
      </c>
      <c r="BV4024" s="2">
        <v>0</v>
      </c>
      <c r="BW4024" s="2">
        <v>0</v>
      </c>
      <c r="BX4024" s="2">
        <v>0</v>
      </c>
      <c r="BY4024" s="2">
        <v>0</v>
      </c>
      <c r="BZ4024" s="2">
        <v>0</v>
      </c>
      <c r="CA4024" s="2">
        <v>0</v>
      </c>
      <c r="CB4024" s="2">
        <v>0</v>
      </c>
      <c r="CC4024" s="2">
        <v>3</v>
      </c>
      <c r="CD4024" s="2">
        <v>0</v>
      </c>
      <c r="CE4024" s="2">
        <v>0</v>
      </c>
      <c r="CF4024" s="2">
        <v>0</v>
      </c>
      <c r="CG4024" s="2">
        <v>0</v>
      </c>
      <c r="CH4024" s="2">
        <v>0</v>
      </c>
      <c r="CI4024" s="2">
        <v>0</v>
      </c>
      <c r="CJ4024" s="2">
        <v>0</v>
      </c>
      <c r="CK4024" s="2">
        <v>3</v>
      </c>
      <c r="CL4024" s="2">
        <v>0</v>
      </c>
    </row>
    <row r="4025" spans="1:90" x14ac:dyDescent="0.25">
      <c r="A4025" t="s">
        <v>115</v>
      </c>
      <c r="B4025">
        <v>20507</v>
      </c>
      <c r="C4025" t="s">
        <v>175</v>
      </c>
      <c r="D4025">
        <v>1</v>
      </c>
      <c r="E4025">
        <v>8</v>
      </c>
      <c r="F4025">
        <v>37151</v>
      </c>
      <c r="G4025">
        <v>35037151</v>
      </c>
      <c r="H4025" t="s">
        <v>2867</v>
      </c>
      <c r="I4025">
        <v>582</v>
      </c>
      <c r="J4025" t="s">
        <v>175</v>
      </c>
      <c r="K4025" t="s">
        <v>692</v>
      </c>
      <c r="L4025">
        <v>1</v>
      </c>
      <c r="M4025" t="s">
        <v>175</v>
      </c>
      <c r="N4025">
        <v>14060030</v>
      </c>
      <c r="O4025" t="s">
        <v>92</v>
      </c>
      <c r="P4025" t="s">
        <v>2868</v>
      </c>
      <c r="Q4025">
        <v>869</v>
      </c>
      <c r="R4025">
        <v>16</v>
      </c>
      <c r="S4025">
        <v>36157416</v>
      </c>
      <c r="T4025">
        <v>36222728</v>
      </c>
      <c r="U4025" t="s">
        <v>2869</v>
      </c>
      <c r="V4025">
        <v>1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66</v>
      </c>
      <c r="AE4025" s="2">
        <v>59</v>
      </c>
      <c r="AF4025" s="2">
        <v>43</v>
      </c>
      <c r="AG4025" s="2">
        <v>58</v>
      </c>
      <c r="AH4025" s="2">
        <v>132</v>
      </c>
      <c r="AI4025" s="2">
        <v>89</v>
      </c>
      <c r="AJ4025" s="2">
        <v>68</v>
      </c>
      <c r="AK4025" s="2">
        <v>0</v>
      </c>
      <c r="AL4025" s="2">
        <v>0</v>
      </c>
      <c r="AM4025" s="2">
        <v>0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0</v>
      </c>
      <c r="AU4025" s="2">
        <v>0</v>
      </c>
      <c r="AV4025" s="2">
        <v>0</v>
      </c>
      <c r="AW4025" s="2">
        <v>0</v>
      </c>
      <c r="AX4025" s="2">
        <v>0</v>
      </c>
      <c r="AY4025" s="2">
        <v>0</v>
      </c>
      <c r="AZ4025" s="2">
        <v>0</v>
      </c>
      <c r="BA4025" s="2">
        <v>0</v>
      </c>
      <c r="BB4025" s="2">
        <v>0</v>
      </c>
      <c r="BC4025" s="2">
        <v>0</v>
      </c>
      <c r="BD4025" s="2">
        <v>0</v>
      </c>
      <c r="BE4025" s="2">
        <v>0</v>
      </c>
      <c r="BF4025" s="2">
        <v>0</v>
      </c>
      <c r="BG4025" s="2">
        <v>0</v>
      </c>
      <c r="BH4025" s="2">
        <v>0</v>
      </c>
      <c r="BI4025" s="2">
        <v>0</v>
      </c>
      <c r="BJ4025" s="2">
        <v>0</v>
      </c>
      <c r="BK4025" s="2">
        <v>0</v>
      </c>
      <c r="BL4025" s="2">
        <v>6</v>
      </c>
      <c r="BM4025" s="2">
        <v>3</v>
      </c>
      <c r="BN4025" s="2">
        <v>4</v>
      </c>
      <c r="BO4025" s="2">
        <v>2</v>
      </c>
      <c r="BP4025" s="2">
        <v>4</v>
      </c>
      <c r="BQ4025" s="2">
        <v>3</v>
      </c>
      <c r="BR4025" s="2">
        <v>2</v>
      </c>
      <c r="BS4025" s="2">
        <v>0</v>
      </c>
      <c r="BT4025" s="2">
        <v>0</v>
      </c>
      <c r="BU4025" s="2">
        <v>0</v>
      </c>
      <c r="BV4025" s="2">
        <v>0</v>
      </c>
      <c r="BW4025" s="2">
        <v>0</v>
      </c>
      <c r="BX4025" s="2">
        <v>0</v>
      </c>
      <c r="BY4025" s="2">
        <v>0</v>
      </c>
      <c r="BZ4025" s="2">
        <v>0</v>
      </c>
      <c r="CA4025" s="2">
        <v>0</v>
      </c>
      <c r="CB4025" s="2">
        <v>0</v>
      </c>
      <c r="CC4025" s="2">
        <v>0</v>
      </c>
      <c r="CD4025" s="2">
        <v>0</v>
      </c>
      <c r="CE4025" s="2">
        <v>0</v>
      </c>
      <c r="CF4025" s="2">
        <v>0</v>
      </c>
      <c r="CG4025" s="2">
        <v>0</v>
      </c>
      <c r="CH4025" s="2">
        <v>0</v>
      </c>
      <c r="CI4025" s="2">
        <v>0</v>
      </c>
      <c r="CJ4025" s="2">
        <v>0</v>
      </c>
      <c r="CK4025" s="2">
        <v>0</v>
      </c>
      <c r="CL4025" s="2">
        <v>0</v>
      </c>
    </row>
    <row r="4026" spans="1:90" x14ac:dyDescent="0.25">
      <c r="A4026" t="s">
        <v>115</v>
      </c>
      <c r="B4026">
        <v>20507</v>
      </c>
      <c r="C4026" t="s">
        <v>175</v>
      </c>
      <c r="D4026">
        <v>1</v>
      </c>
      <c r="E4026">
        <v>8</v>
      </c>
      <c r="F4026">
        <v>903498</v>
      </c>
      <c r="G4026">
        <v>35903498</v>
      </c>
      <c r="H4026" t="s">
        <v>11213</v>
      </c>
      <c r="I4026">
        <v>243</v>
      </c>
      <c r="J4026" t="s">
        <v>1077</v>
      </c>
      <c r="K4026" t="s">
        <v>11214</v>
      </c>
      <c r="L4026">
        <v>1</v>
      </c>
      <c r="M4026" t="s">
        <v>1077</v>
      </c>
      <c r="N4026">
        <v>14240000</v>
      </c>
      <c r="O4026" t="s">
        <v>92</v>
      </c>
      <c r="P4026" t="s">
        <v>1426</v>
      </c>
      <c r="Q4026">
        <v>800</v>
      </c>
      <c r="R4026">
        <v>16</v>
      </c>
      <c r="S4026">
        <v>36676312</v>
      </c>
      <c r="T4026">
        <v>36676425</v>
      </c>
      <c r="U4026" t="s">
        <v>11215</v>
      </c>
      <c r="V4026">
        <v>1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88</v>
      </c>
      <c r="AE4026" s="2">
        <v>70</v>
      </c>
      <c r="AF4026" s="2">
        <v>85</v>
      </c>
      <c r="AG4026" s="2">
        <v>84</v>
      </c>
      <c r="AH4026" s="2">
        <v>82</v>
      </c>
      <c r="AI4026" s="2">
        <v>91</v>
      </c>
      <c r="AJ4026" s="2">
        <v>75</v>
      </c>
      <c r="AK4026" s="2">
        <v>0</v>
      </c>
      <c r="AL4026" s="2">
        <v>0</v>
      </c>
      <c r="AM4026" s="2">
        <v>0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0</v>
      </c>
      <c r="AU4026" s="2">
        <v>0</v>
      </c>
      <c r="AV4026" s="2">
        <v>0</v>
      </c>
      <c r="AW4026" s="2">
        <v>0</v>
      </c>
      <c r="AX4026" s="2">
        <v>0</v>
      </c>
      <c r="AY4026" s="2">
        <v>0</v>
      </c>
      <c r="AZ4026" s="2">
        <v>0</v>
      </c>
      <c r="BA4026" s="2">
        <v>0</v>
      </c>
      <c r="BB4026" s="2">
        <v>0</v>
      </c>
      <c r="BC4026" s="2">
        <v>122</v>
      </c>
      <c r="BD4026" s="2">
        <v>0</v>
      </c>
      <c r="BE4026" s="2">
        <v>0</v>
      </c>
      <c r="BF4026" s="2">
        <v>0</v>
      </c>
      <c r="BG4026" s="2">
        <v>0</v>
      </c>
      <c r="BH4026" s="2">
        <v>0</v>
      </c>
      <c r="BI4026" s="2">
        <v>0</v>
      </c>
      <c r="BJ4026" s="2">
        <v>0</v>
      </c>
      <c r="BK4026" s="2">
        <v>0</v>
      </c>
      <c r="BL4026" s="2">
        <v>4</v>
      </c>
      <c r="BM4026" s="2">
        <v>4</v>
      </c>
      <c r="BN4026" s="2">
        <v>3</v>
      </c>
      <c r="BO4026" s="2">
        <v>4</v>
      </c>
      <c r="BP4026" s="2">
        <v>4</v>
      </c>
      <c r="BQ4026" s="2">
        <v>4</v>
      </c>
      <c r="BR4026" s="2">
        <v>3</v>
      </c>
      <c r="BS4026" s="2">
        <v>0</v>
      </c>
      <c r="BT4026" s="2">
        <v>0</v>
      </c>
      <c r="BU4026" s="2">
        <v>0</v>
      </c>
      <c r="BV4026" s="2">
        <v>0</v>
      </c>
      <c r="BW4026" s="2">
        <v>0</v>
      </c>
      <c r="BX4026" s="2">
        <v>0</v>
      </c>
      <c r="BY4026" s="2">
        <v>0</v>
      </c>
      <c r="BZ4026" s="2">
        <v>0</v>
      </c>
      <c r="CA4026" s="2">
        <v>0</v>
      </c>
      <c r="CB4026" s="2">
        <v>0</v>
      </c>
      <c r="CC4026" s="2">
        <v>0</v>
      </c>
      <c r="CD4026" s="2">
        <v>0</v>
      </c>
      <c r="CE4026" s="2">
        <v>0</v>
      </c>
      <c r="CF4026" s="2">
        <v>0</v>
      </c>
      <c r="CG4026" s="2">
        <v>0</v>
      </c>
      <c r="CH4026" s="2">
        <v>0</v>
      </c>
      <c r="CI4026" s="2">
        <v>0</v>
      </c>
      <c r="CJ4026" s="2">
        <v>0</v>
      </c>
      <c r="CK4026" s="2">
        <v>4</v>
      </c>
      <c r="CL4026" s="2">
        <v>0</v>
      </c>
    </row>
    <row r="4027" spans="1:90" x14ac:dyDescent="0.25">
      <c r="A4027" t="s">
        <v>115</v>
      </c>
      <c r="B4027">
        <v>20507</v>
      </c>
      <c r="C4027" t="s">
        <v>175</v>
      </c>
      <c r="D4027">
        <v>1</v>
      </c>
      <c r="E4027">
        <v>8</v>
      </c>
      <c r="F4027">
        <v>906759</v>
      </c>
      <c r="G4027">
        <v>35906759</v>
      </c>
      <c r="H4027" t="s">
        <v>10159</v>
      </c>
      <c r="I4027">
        <v>208</v>
      </c>
      <c r="J4027" t="s">
        <v>1003</v>
      </c>
      <c r="K4027" t="s">
        <v>7410</v>
      </c>
      <c r="L4027">
        <v>1</v>
      </c>
      <c r="M4027" t="s">
        <v>1003</v>
      </c>
      <c r="N4027">
        <v>14300000</v>
      </c>
      <c r="O4027" t="s">
        <v>102</v>
      </c>
      <c r="P4027" t="s">
        <v>10160</v>
      </c>
      <c r="Q4027">
        <v>720</v>
      </c>
      <c r="R4027">
        <v>16</v>
      </c>
      <c r="S4027">
        <v>36628080</v>
      </c>
      <c r="U4027" t="s">
        <v>10161</v>
      </c>
      <c r="V4027">
        <v>1</v>
      </c>
      <c r="W4027" s="2">
        <v>0</v>
      </c>
      <c r="X4027" s="2">
        <v>0</v>
      </c>
      <c r="Y4027" s="2">
        <v>46</v>
      </c>
      <c r="Z4027" s="2">
        <v>50</v>
      </c>
      <c r="AA4027" s="2">
        <v>55</v>
      </c>
      <c r="AB4027" s="2">
        <v>53</v>
      </c>
      <c r="AC4027" s="2">
        <v>56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0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0</v>
      </c>
      <c r="AU4027" s="2">
        <v>0</v>
      </c>
      <c r="AV4027" s="2">
        <v>0</v>
      </c>
      <c r="AW4027" s="2">
        <v>0</v>
      </c>
      <c r="AX4027" s="2">
        <v>0</v>
      </c>
      <c r="AY4027" s="2">
        <v>0</v>
      </c>
      <c r="AZ4027" s="2">
        <v>0</v>
      </c>
      <c r="BA4027" s="2">
        <v>0</v>
      </c>
      <c r="BB4027" s="2">
        <v>0</v>
      </c>
      <c r="BC4027" s="2">
        <v>0</v>
      </c>
      <c r="BD4027" s="2">
        <v>19</v>
      </c>
      <c r="BE4027" s="2">
        <v>0</v>
      </c>
      <c r="BF4027" s="2">
        <v>0</v>
      </c>
      <c r="BG4027" s="2">
        <v>3</v>
      </c>
      <c r="BH4027" s="2">
        <v>2</v>
      </c>
      <c r="BI4027" s="2">
        <v>4</v>
      </c>
      <c r="BJ4027" s="2">
        <v>4</v>
      </c>
      <c r="BK4027" s="2">
        <v>4</v>
      </c>
      <c r="BL4027" s="2">
        <v>0</v>
      </c>
      <c r="BM4027" s="2">
        <v>0</v>
      </c>
      <c r="BN4027" s="2">
        <v>0</v>
      </c>
      <c r="BO4027" s="2">
        <v>0</v>
      </c>
      <c r="BP4027" s="2">
        <v>0</v>
      </c>
      <c r="BQ4027" s="2">
        <v>0</v>
      </c>
      <c r="BR4027" s="2">
        <v>0</v>
      </c>
      <c r="BS4027" s="2">
        <v>0</v>
      </c>
      <c r="BT4027" s="2">
        <v>0</v>
      </c>
      <c r="BU4027" s="2">
        <v>0</v>
      </c>
      <c r="BV4027" s="2">
        <v>0</v>
      </c>
      <c r="BW4027" s="2">
        <v>0</v>
      </c>
      <c r="BX4027" s="2">
        <v>0</v>
      </c>
      <c r="BY4027" s="2">
        <v>0</v>
      </c>
      <c r="BZ4027" s="2">
        <v>0</v>
      </c>
      <c r="CA4027" s="2">
        <v>0</v>
      </c>
      <c r="CB4027" s="2">
        <v>0</v>
      </c>
      <c r="CC4027" s="2">
        <v>0</v>
      </c>
      <c r="CD4027" s="2">
        <v>0</v>
      </c>
      <c r="CE4027" s="2">
        <v>0</v>
      </c>
      <c r="CF4027" s="2">
        <v>0</v>
      </c>
      <c r="CG4027" s="2">
        <v>0</v>
      </c>
      <c r="CH4027" s="2">
        <v>0</v>
      </c>
      <c r="CI4027" s="2">
        <v>0</v>
      </c>
      <c r="CJ4027" s="2">
        <v>0</v>
      </c>
      <c r="CK4027" s="2">
        <v>0</v>
      </c>
      <c r="CL4027" s="2">
        <v>5</v>
      </c>
    </row>
    <row r="4028" spans="1:90" x14ac:dyDescent="0.25">
      <c r="A4028" t="s">
        <v>115</v>
      </c>
      <c r="B4028">
        <v>20507</v>
      </c>
      <c r="C4028" t="s">
        <v>175</v>
      </c>
      <c r="D4028">
        <v>1</v>
      </c>
      <c r="E4028">
        <v>8</v>
      </c>
      <c r="F4028">
        <v>903462</v>
      </c>
      <c r="G4028">
        <v>35903462</v>
      </c>
      <c r="H4028" t="s">
        <v>9700</v>
      </c>
      <c r="I4028">
        <v>582</v>
      </c>
      <c r="J4028" t="s">
        <v>175</v>
      </c>
      <c r="K4028" t="s">
        <v>8732</v>
      </c>
      <c r="L4028">
        <v>1</v>
      </c>
      <c r="M4028" t="s">
        <v>175</v>
      </c>
      <c r="N4028">
        <v>14070660</v>
      </c>
      <c r="O4028" t="s">
        <v>92</v>
      </c>
      <c r="P4028" t="s">
        <v>9701</v>
      </c>
      <c r="Q4028">
        <v>270</v>
      </c>
      <c r="R4028">
        <v>16</v>
      </c>
      <c r="S4028">
        <v>36380237</v>
      </c>
      <c r="T4028">
        <v>36381068</v>
      </c>
      <c r="U4028" t="s">
        <v>9702</v>
      </c>
      <c r="V4028">
        <v>1</v>
      </c>
      <c r="W4028" s="2">
        <v>0</v>
      </c>
      <c r="X4028" s="2">
        <v>0</v>
      </c>
      <c r="Y4028" s="2">
        <v>75</v>
      </c>
      <c r="Z4028" s="2">
        <v>92</v>
      </c>
      <c r="AA4028" s="2">
        <v>84</v>
      </c>
      <c r="AB4028" s="2">
        <v>74</v>
      </c>
      <c r="AC4028" s="2">
        <v>94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0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0</v>
      </c>
      <c r="AU4028" s="2">
        <v>0</v>
      </c>
      <c r="AV4028" s="2">
        <v>0</v>
      </c>
      <c r="AW4028" s="2">
        <v>0</v>
      </c>
      <c r="AX4028" s="2">
        <v>0</v>
      </c>
      <c r="AY4028" s="2">
        <v>0</v>
      </c>
      <c r="AZ4028" s="2">
        <v>0</v>
      </c>
      <c r="BA4028" s="2">
        <v>0</v>
      </c>
      <c r="BB4028" s="2">
        <v>0</v>
      </c>
      <c r="BC4028" s="2">
        <v>0</v>
      </c>
      <c r="BD4028" s="2">
        <v>0</v>
      </c>
      <c r="BE4028" s="2">
        <v>0</v>
      </c>
      <c r="BF4028" s="2">
        <v>0</v>
      </c>
      <c r="BG4028" s="2">
        <v>4</v>
      </c>
      <c r="BH4028" s="2">
        <v>6</v>
      </c>
      <c r="BI4028" s="2">
        <v>3</v>
      </c>
      <c r="BJ4028" s="2">
        <v>4</v>
      </c>
      <c r="BK4028" s="2">
        <v>4</v>
      </c>
      <c r="BL4028" s="2">
        <v>0</v>
      </c>
      <c r="BM4028" s="2">
        <v>0</v>
      </c>
      <c r="BN4028" s="2">
        <v>0</v>
      </c>
      <c r="BO4028" s="2">
        <v>0</v>
      </c>
      <c r="BP4028" s="2">
        <v>0</v>
      </c>
      <c r="BQ4028" s="2">
        <v>0</v>
      </c>
      <c r="BR4028" s="2">
        <v>0</v>
      </c>
      <c r="BS4028" s="2">
        <v>0</v>
      </c>
      <c r="BT4028" s="2">
        <v>0</v>
      </c>
      <c r="BU4028" s="2">
        <v>0</v>
      </c>
      <c r="BV4028" s="2">
        <v>0</v>
      </c>
      <c r="BW4028" s="2">
        <v>0</v>
      </c>
      <c r="BX4028" s="2">
        <v>0</v>
      </c>
      <c r="BY4028" s="2">
        <v>0</v>
      </c>
      <c r="BZ4028" s="2">
        <v>0</v>
      </c>
      <c r="CA4028" s="2">
        <v>0</v>
      </c>
      <c r="CB4028" s="2">
        <v>0</v>
      </c>
      <c r="CC4028" s="2">
        <v>0</v>
      </c>
      <c r="CD4028" s="2">
        <v>0</v>
      </c>
      <c r="CE4028" s="2">
        <v>0</v>
      </c>
      <c r="CF4028" s="2">
        <v>0</v>
      </c>
      <c r="CG4028" s="2">
        <v>0</v>
      </c>
      <c r="CH4028" s="2">
        <v>0</v>
      </c>
      <c r="CI4028" s="2">
        <v>0</v>
      </c>
      <c r="CJ4028" s="2">
        <v>0</v>
      </c>
      <c r="CK4028" s="2">
        <v>0</v>
      </c>
      <c r="CL4028" s="2">
        <v>0</v>
      </c>
    </row>
    <row r="4029" spans="1:90" x14ac:dyDescent="0.25">
      <c r="A4029" t="s">
        <v>115</v>
      </c>
      <c r="B4029">
        <v>20507</v>
      </c>
      <c r="C4029" t="s">
        <v>175</v>
      </c>
      <c r="D4029">
        <v>1</v>
      </c>
      <c r="E4029">
        <v>8</v>
      </c>
      <c r="F4029">
        <v>23899</v>
      </c>
      <c r="G4029">
        <v>35023899</v>
      </c>
      <c r="H4029" t="s">
        <v>14098</v>
      </c>
      <c r="I4029">
        <v>582</v>
      </c>
      <c r="J4029" t="s">
        <v>175</v>
      </c>
      <c r="K4029" t="s">
        <v>2055</v>
      </c>
      <c r="L4029">
        <v>1</v>
      </c>
      <c r="M4029" t="s">
        <v>175</v>
      </c>
      <c r="N4029">
        <v>14031440</v>
      </c>
      <c r="O4029" t="s">
        <v>92</v>
      </c>
      <c r="P4029" t="s">
        <v>14099</v>
      </c>
      <c r="Q4029">
        <v>156</v>
      </c>
      <c r="R4029">
        <v>16</v>
      </c>
      <c r="S4029">
        <v>36208376</v>
      </c>
      <c r="T4029">
        <v>36370662</v>
      </c>
      <c r="U4029" t="s">
        <v>14100</v>
      </c>
      <c r="V4029">
        <v>1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88</v>
      </c>
      <c r="AH4029" s="2">
        <v>220</v>
      </c>
      <c r="AI4029" s="2">
        <v>156</v>
      </c>
      <c r="AJ4029" s="2">
        <v>116</v>
      </c>
      <c r="AK4029" s="2">
        <v>0</v>
      </c>
      <c r="AL4029" s="2">
        <v>0</v>
      </c>
      <c r="AM4029" s="2">
        <v>0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0</v>
      </c>
      <c r="AU4029" s="2">
        <v>0</v>
      </c>
      <c r="AV4029" s="2">
        <v>0</v>
      </c>
      <c r="AW4029" s="2">
        <v>0</v>
      </c>
      <c r="AX4029" s="2">
        <v>0</v>
      </c>
      <c r="AY4029" s="2">
        <v>0</v>
      </c>
      <c r="AZ4029" s="2">
        <v>0</v>
      </c>
      <c r="BA4029" s="2">
        <v>0</v>
      </c>
      <c r="BB4029" s="2">
        <v>0</v>
      </c>
      <c r="BC4029" s="2">
        <v>0</v>
      </c>
      <c r="BD4029" s="2">
        <v>0</v>
      </c>
      <c r="BE4029" s="2">
        <v>0</v>
      </c>
      <c r="BF4029" s="2">
        <v>0</v>
      </c>
      <c r="BG4029" s="2">
        <v>0</v>
      </c>
      <c r="BH4029" s="2">
        <v>0</v>
      </c>
      <c r="BI4029" s="2">
        <v>0</v>
      </c>
      <c r="BJ4029" s="2">
        <v>0</v>
      </c>
      <c r="BK4029" s="2">
        <v>0</v>
      </c>
      <c r="BL4029" s="2">
        <v>0</v>
      </c>
      <c r="BM4029" s="2">
        <v>0</v>
      </c>
      <c r="BN4029" s="2">
        <v>0</v>
      </c>
      <c r="BO4029" s="2">
        <v>3</v>
      </c>
      <c r="BP4029" s="2">
        <v>8</v>
      </c>
      <c r="BQ4029" s="2">
        <v>8</v>
      </c>
      <c r="BR4029" s="2">
        <v>5</v>
      </c>
      <c r="BS4029" s="2">
        <v>0</v>
      </c>
      <c r="BT4029" s="2">
        <v>0</v>
      </c>
      <c r="BU4029" s="2">
        <v>0</v>
      </c>
      <c r="BV4029" s="2">
        <v>0</v>
      </c>
      <c r="BW4029" s="2">
        <v>0</v>
      </c>
      <c r="BX4029" s="2">
        <v>0</v>
      </c>
      <c r="BY4029" s="2">
        <v>0</v>
      </c>
      <c r="BZ4029" s="2">
        <v>0</v>
      </c>
      <c r="CA4029" s="2">
        <v>0</v>
      </c>
      <c r="CB4029" s="2">
        <v>0</v>
      </c>
      <c r="CC4029" s="2">
        <v>0</v>
      </c>
      <c r="CD4029" s="2">
        <v>0</v>
      </c>
      <c r="CE4029" s="2">
        <v>0</v>
      </c>
      <c r="CF4029" s="2">
        <v>0</v>
      </c>
      <c r="CG4029" s="2">
        <v>0</v>
      </c>
      <c r="CH4029" s="2">
        <v>0</v>
      </c>
      <c r="CI4029" s="2">
        <v>0</v>
      </c>
      <c r="CJ4029" s="2">
        <v>0</v>
      </c>
      <c r="CK4029" s="2">
        <v>0</v>
      </c>
      <c r="CL4029" s="2">
        <v>0</v>
      </c>
    </row>
    <row r="4030" spans="1:90" x14ac:dyDescent="0.25">
      <c r="A4030" t="s">
        <v>115</v>
      </c>
      <c r="B4030">
        <v>20507</v>
      </c>
      <c r="C4030" t="s">
        <v>175</v>
      </c>
      <c r="D4030">
        <v>1</v>
      </c>
      <c r="E4030">
        <v>8</v>
      </c>
      <c r="F4030">
        <v>909737</v>
      </c>
      <c r="G4030">
        <v>35909737</v>
      </c>
      <c r="H4030" t="s">
        <v>16603</v>
      </c>
      <c r="I4030">
        <v>582</v>
      </c>
      <c r="J4030" t="s">
        <v>175</v>
      </c>
      <c r="K4030" t="s">
        <v>692</v>
      </c>
      <c r="L4030">
        <v>1</v>
      </c>
      <c r="M4030" t="s">
        <v>175</v>
      </c>
      <c r="N4030">
        <v>14060520</v>
      </c>
      <c r="O4030" t="s">
        <v>92</v>
      </c>
      <c r="P4030" t="s">
        <v>16604</v>
      </c>
      <c r="Q4030">
        <v>1735</v>
      </c>
      <c r="R4030">
        <v>16</v>
      </c>
      <c r="S4030">
        <v>36157271</v>
      </c>
      <c r="T4030">
        <v>36221031</v>
      </c>
      <c r="U4030" t="s">
        <v>16605</v>
      </c>
      <c r="V4030">
        <v>1</v>
      </c>
      <c r="W4030" s="2">
        <v>0</v>
      </c>
      <c r="X4030" s="2">
        <v>0</v>
      </c>
      <c r="Y4030" s="2">
        <v>88</v>
      </c>
      <c r="Z4030" s="2">
        <v>66</v>
      </c>
      <c r="AA4030" s="2">
        <v>82</v>
      </c>
      <c r="AB4030" s="2">
        <v>66</v>
      </c>
      <c r="AC4030" s="2">
        <v>62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0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0</v>
      </c>
      <c r="AU4030" s="2">
        <v>0</v>
      </c>
      <c r="AV4030" s="2">
        <v>0</v>
      </c>
      <c r="AW4030" s="2">
        <v>0</v>
      </c>
      <c r="AX4030" s="2">
        <v>0</v>
      </c>
      <c r="AY4030" s="2">
        <v>0</v>
      </c>
      <c r="AZ4030" s="2">
        <v>0</v>
      </c>
      <c r="BA4030" s="2">
        <v>0</v>
      </c>
      <c r="BB4030" s="2">
        <v>0</v>
      </c>
      <c r="BC4030" s="2">
        <v>0</v>
      </c>
      <c r="BD4030" s="2">
        <v>0</v>
      </c>
      <c r="BE4030" s="2">
        <v>0</v>
      </c>
      <c r="BF4030" s="2">
        <v>0</v>
      </c>
      <c r="BG4030" s="2">
        <v>6</v>
      </c>
      <c r="BH4030" s="2">
        <v>3</v>
      </c>
      <c r="BI4030" s="2">
        <v>3</v>
      </c>
      <c r="BJ4030" s="2">
        <v>4</v>
      </c>
      <c r="BK4030" s="2">
        <v>3</v>
      </c>
      <c r="BL4030" s="2">
        <v>0</v>
      </c>
      <c r="BM4030" s="2">
        <v>0</v>
      </c>
      <c r="BN4030" s="2">
        <v>0</v>
      </c>
      <c r="BO4030" s="2">
        <v>0</v>
      </c>
      <c r="BP4030" s="2">
        <v>0</v>
      </c>
      <c r="BQ4030" s="2">
        <v>0</v>
      </c>
      <c r="BR4030" s="2">
        <v>0</v>
      </c>
      <c r="BS4030" s="2">
        <v>0</v>
      </c>
      <c r="BT4030" s="2">
        <v>0</v>
      </c>
      <c r="BU4030" s="2">
        <v>0</v>
      </c>
      <c r="BV4030" s="2">
        <v>0</v>
      </c>
      <c r="BW4030" s="2">
        <v>0</v>
      </c>
      <c r="BX4030" s="2">
        <v>0</v>
      </c>
      <c r="BY4030" s="2">
        <v>0</v>
      </c>
      <c r="BZ4030" s="2">
        <v>0</v>
      </c>
      <c r="CA4030" s="2">
        <v>0</v>
      </c>
      <c r="CB4030" s="2">
        <v>0</v>
      </c>
      <c r="CC4030" s="2">
        <v>0</v>
      </c>
      <c r="CD4030" s="2">
        <v>0</v>
      </c>
      <c r="CE4030" s="2">
        <v>0</v>
      </c>
      <c r="CF4030" s="2">
        <v>0</v>
      </c>
      <c r="CG4030" s="2">
        <v>0</v>
      </c>
      <c r="CH4030" s="2">
        <v>0</v>
      </c>
      <c r="CI4030" s="2">
        <v>0</v>
      </c>
      <c r="CJ4030" s="2">
        <v>0</v>
      </c>
      <c r="CK4030" s="2">
        <v>0</v>
      </c>
      <c r="CL4030" s="2">
        <v>0</v>
      </c>
    </row>
    <row r="4031" spans="1:90" x14ac:dyDescent="0.25">
      <c r="A4031" t="s">
        <v>115</v>
      </c>
      <c r="B4031">
        <v>20507</v>
      </c>
      <c r="C4031" t="s">
        <v>175</v>
      </c>
      <c r="D4031">
        <v>1</v>
      </c>
      <c r="E4031">
        <v>8</v>
      </c>
      <c r="F4031">
        <v>24028</v>
      </c>
      <c r="G4031">
        <v>35024028</v>
      </c>
      <c r="H4031" t="s">
        <v>9564</v>
      </c>
      <c r="I4031">
        <v>582</v>
      </c>
      <c r="J4031" t="s">
        <v>175</v>
      </c>
      <c r="K4031" t="s">
        <v>91</v>
      </c>
      <c r="L4031">
        <v>1</v>
      </c>
      <c r="M4031" t="s">
        <v>175</v>
      </c>
      <c r="N4031">
        <v>14015080</v>
      </c>
      <c r="O4031" t="s">
        <v>92</v>
      </c>
      <c r="P4031" t="s">
        <v>9565</v>
      </c>
      <c r="Q4031">
        <v>584</v>
      </c>
      <c r="R4031">
        <v>16</v>
      </c>
      <c r="S4031">
        <v>36102722</v>
      </c>
      <c r="T4031">
        <v>36322928</v>
      </c>
      <c r="U4031" t="s">
        <v>9566</v>
      </c>
      <c r="V4031">
        <v>1</v>
      </c>
      <c r="W4031" s="2">
        <v>0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72</v>
      </c>
      <c r="AE4031" s="2">
        <v>86</v>
      </c>
      <c r="AF4031" s="2">
        <v>108</v>
      </c>
      <c r="AG4031" s="2">
        <v>100</v>
      </c>
      <c r="AH4031" s="2">
        <v>247</v>
      </c>
      <c r="AI4031" s="2">
        <v>254</v>
      </c>
      <c r="AJ4031" s="2">
        <v>146</v>
      </c>
      <c r="AK4031" s="2">
        <v>0</v>
      </c>
      <c r="AL4031" s="2">
        <v>0</v>
      </c>
      <c r="AM4031" s="2">
        <v>0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0</v>
      </c>
      <c r="AU4031" s="2">
        <v>0</v>
      </c>
      <c r="AV4031" s="2">
        <v>0</v>
      </c>
      <c r="AW4031" s="2">
        <v>0</v>
      </c>
      <c r="AX4031" s="2">
        <v>0</v>
      </c>
      <c r="AY4031" s="2">
        <v>0</v>
      </c>
      <c r="AZ4031" s="2">
        <v>0</v>
      </c>
      <c r="BA4031" s="2">
        <v>0</v>
      </c>
      <c r="BB4031" s="2">
        <v>0</v>
      </c>
      <c r="BC4031" s="2">
        <v>170</v>
      </c>
      <c r="BD4031" s="2">
        <v>0</v>
      </c>
      <c r="BE4031" s="2">
        <v>0</v>
      </c>
      <c r="BF4031" s="2">
        <v>0</v>
      </c>
      <c r="BG4031" s="2">
        <v>0</v>
      </c>
      <c r="BH4031" s="2">
        <v>0</v>
      </c>
      <c r="BI4031" s="2">
        <v>0</v>
      </c>
      <c r="BJ4031" s="2">
        <v>0</v>
      </c>
      <c r="BK4031" s="2">
        <v>0</v>
      </c>
      <c r="BL4031" s="2">
        <v>5</v>
      </c>
      <c r="BM4031" s="2">
        <v>3</v>
      </c>
      <c r="BN4031" s="2">
        <v>5</v>
      </c>
      <c r="BO4031" s="2">
        <v>4</v>
      </c>
      <c r="BP4031" s="2">
        <v>7</v>
      </c>
      <c r="BQ4031" s="2">
        <v>7</v>
      </c>
      <c r="BR4031" s="2">
        <v>5</v>
      </c>
      <c r="BS4031" s="2">
        <v>0</v>
      </c>
      <c r="BT4031" s="2">
        <v>0</v>
      </c>
      <c r="BU4031" s="2">
        <v>0</v>
      </c>
      <c r="BV4031" s="2">
        <v>0</v>
      </c>
      <c r="BW4031" s="2">
        <v>0</v>
      </c>
      <c r="BX4031" s="2">
        <v>0</v>
      </c>
      <c r="BY4031" s="2">
        <v>0</v>
      </c>
      <c r="BZ4031" s="2">
        <v>0</v>
      </c>
      <c r="CA4031" s="2">
        <v>0</v>
      </c>
      <c r="CB4031" s="2">
        <v>0</v>
      </c>
      <c r="CC4031" s="2">
        <v>0</v>
      </c>
      <c r="CD4031" s="2">
        <v>0</v>
      </c>
      <c r="CE4031" s="2">
        <v>0</v>
      </c>
      <c r="CF4031" s="2">
        <v>0</v>
      </c>
      <c r="CG4031" s="2">
        <v>0</v>
      </c>
      <c r="CH4031" s="2">
        <v>0</v>
      </c>
      <c r="CI4031" s="2">
        <v>0</v>
      </c>
      <c r="CJ4031" s="2">
        <v>0</v>
      </c>
      <c r="CK4031" s="2">
        <v>11</v>
      </c>
      <c r="CL4031" s="2">
        <v>0</v>
      </c>
    </row>
    <row r="4032" spans="1:90" x14ac:dyDescent="0.25">
      <c r="A4032" t="s">
        <v>115</v>
      </c>
      <c r="B4032">
        <v>20507</v>
      </c>
      <c r="C4032" t="s">
        <v>175</v>
      </c>
      <c r="D4032">
        <v>1</v>
      </c>
      <c r="E4032">
        <v>8</v>
      </c>
      <c r="F4032">
        <v>900761</v>
      </c>
      <c r="G4032">
        <v>35900761</v>
      </c>
      <c r="H4032" t="s">
        <v>19147</v>
      </c>
      <c r="I4032">
        <v>582</v>
      </c>
      <c r="J4032" t="s">
        <v>175</v>
      </c>
      <c r="K4032" t="s">
        <v>4494</v>
      </c>
      <c r="L4032">
        <v>1</v>
      </c>
      <c r="M4032" t="s">
        <v>175</v>
      </c>
      <c r="N4032">
        <v>14030570</v>
      </c>
      <c r="O4032" t="s">
        <v>92</v>
      </c>
      <c r="P4032" t="s">
        <v>15527</v>
      </c>
      <c r="Q4032">
        <v>1500</v>
      </c>
      <c r="R4032">
        <v>16</v>
      </c>
      <c r="S4032">
        <v>36372777</v>
      </c>
      <c r="T4032">
        <v>36373069</v>
      </c>
      <c r="U4032" t="s">
        <v>19148</v>
      </c>
      <c r="V4032">
        <v>1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136</v>
      </c>
      <c r="AE4032" s="2">
        <v>96</v>
      </c>
      <c r="AF4032" s="2">
        <v>101</v>
      </c>
      <c r="AG4032" s="2">
        <v>111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0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0</v>
      </c>
      <c r="AU4032" s="2">
        <v>0</v>
      </c>
      <c r="AV4032" s="2">
        <v>0</v>
      </c>
      <c r="AW4032" s="2">
        <v>0</v>
      </c>
      <c r="AX4032" s="2">
        <v>0</v>
      </c>
      <c r="AY4032" s="2">
        <v>0</v>
      </c>
      <c r="AZ4032" s="2">
        <v>0</v>
      </c>
      <c r="BA4032" s="2">
        <v>0</v>
      </c>
      <c r="BB4032" s="2">
        <v>0</v>
      </c>
      <c r="BC4032" s="2">
        <v>133</v>
      </c>
      <c r="BD4032" s="2">
        <v>0</v>
      </c>
      <c r="BE4032" s="2">
        <v>0</v>
      </c>
      <c r="BF4032" s="2">
        <v>0</v>
      </c>
      <c r="BG4032" s="2">
        <v>0</v>
      </c>
      <c r="BH4032" s="2">
        <v>0</v>
      </c>
      <c r="BI4032" s="2">
        <v>0</v>
      </c>
      <c r="BJ4032" s="2">
        <v>0</v>
      </c>
      <c r="BK4032" s="2">
        <v>0</v>
      </c>
      <c r="BL4032" s="2">
        <v>8</v>
      </c>
      <c r="BM4032" s="2">
        <v>5</v>
      </c>
      <c r="BN4032" s="2">
        <v>3</v>
      </c>
      <c r="BO4032" s="2">
        <v>4</v>
      </c>
      <c r="BP4032" s="2">
        <v>0</v>
      </c>
      <c r="BQ4032" s="2">
        <v>0</v>
      </c>
      <c r="BR4032" s="2">
        <v>0</v>
      </c>
      <c r="BS4032" s="2">
        <v>0</v>
      </c>
      <c r="BT4032" s="2">
        <v>0</v>
      </c>
      <c r="BU4032" s="2">
        <v>0</v>
      </c>
      <c r="BV4032" s="2">
        <v>0</v>
      </c>
      <c r="BW4032" s="2">
        <v>0</v>
      </c>
      <c r="BX4032" s="2">
        <v>0</v>
      </c>
      <c r="BY4032" s="2">
        <v>0</v>
      </c>
      <c r="BZ4032" s="2">
        <v>0</v>
      </c>
      <c r="CA4032" s="2">
        <v>0</v>
      </c>
      <c r="CB4032" s="2">
        <v>0</v>
      </c>
      <c r="CC4032" s="2">
        <v>0</v>
      </c>
      <c r="CD4032" s="2">
        <v>0</v>
      </c>
      <c r="CE4032" s="2">
        <v>0</v>
      </c>
      <c r="CF4032" s="2">
        <v>0</v>
      </c>
      <c r="CG4032" s="2">
        <v>0</v>
      </c>
      <c r="CH4032" s="2">
        <v>0</v>
      </c>
      <c r="CI4032" s="2">
        <v>0</v>
      </c>
      <c r="CJ4032" s="2">
        <v>0</v>
      </c>
      <c r="CK4032" s="2">
        <v>8</v>
      </c>
      <c r="CL4032" s="2">
        <v>0</v>
      </c>
    </row>
    <row r="4033" spans="1:90" x14ac:dyDescent="0.25">
      <c r="A4033" t="s">
        <v>115</v>
      </c>
      <c r="B4033">
        <v>20507</v>
      </c>
      <c r="C4033" t="s">
        <v>175</v>
      </c>
      <c r="D4033">
        <v>1</v>
      </c>
      <c r="E4033">
        <v>8</v>
      </c>
      <c r="F4033">
        <v>24156</v>
      </c>
      <c r="G4033">
        <v>35024156</v>
      </c>
      <c r="H4033" t="s">
        <v>18076</v>
      </c>
      <c r="I4033">
        <v>582</v>
      </c>
      <c r="J4033" t="s">
        <v>175</v>
      </c>
      <c r="K4033" t="s">
        <v>589</v>
      </c>
      <c r="L4033">
        <v>1</v>
      </c>
      <c r="M4033" t="s">
        <v>175</v>
      </c>
      <c r="N4033">
        <v>14085010</v>
      </c>
      <c r="O4033" t="s">
        <v>92</v>
      </c>
      <c r="P4033" t="s">
        <v>2196</v>
      </c>
      <c r="Q4033">
        <v>726</v>
      </c>
      <c r="R4033">
        <v>16</v>
      </c>
      <c r="S4033">
        <v>36120419</v>
      </c>
      <c r="T4033">
        <v>36125305</v>
      </c>
      <c r="U4033" t="s">
        <v>18077</v>
      </c>
      <c r="V4033">
        <v>1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168</v>
      </c>
      <c r="AE4033" s="2">
        <v>150</v>
      </c>
      <c r="AF4033" s="2">
        <v>152</v>
      </c>
      <c r="AG4033" s="2">
        <v>126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0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0</v>
      </c>
      <c r="AU4033" s="2">
        <v>0</v>
      </c>
      <c r="AV4033" s="2">
        <v>0</v>
      </c>
      <c r="AW4033" s="2">
        <v>0</v>
      </c>
      <c r="AX4033" s="2">
        <v>0</v>
      </c>
      <c r="AY4033" s="2">
        <v>0</v>
      </c>
      <c r="AZ4033" s="2">
        <v>0</v>
      </c>
      <c r="BA4033" s="2">
        <v>0</v>
      </c>
      <c r="BB4033" s="2">
        <v>0</v>
      </c>
      <c r="BC4033" s="2">
        <v>83</v>
      </c>
      <c r="BD4033" s="2">
        <v>0</v>
      </c>
      <c r="BE4033" s="2">
        <v>0</v>
      </c>
      <c r="BF4033" s="2">
        <v>0</v>
      </c>
      <c r="BG4033" s="2">
        <v>0</v>
      </c>
      <c r="BH4033" s="2">
        <v>0</v>
      </c>
      <c r="BI4033" s="2">
        <v>0</v>
      </c>
      <c r="BJ4033" s="2">
        <v>0</v>
      </c>
      <c r="BK4033" s="2">
        <v>0</v>
      </c>
      <c r="BL4033" s="2">
        <v>8</v>
      </c>
      <c r="BM4033" s="2">
        <v>5</v>
      </c>
      <c r="BN4033" s="2">
        <v>5</v>
      </c>
      <c r="BO4033" s="2">
        <v>5</v>
      </c>
      <c r="BP4033" s="2">
        <v>0</v>
      </c>
      <c r="BQ4033" s="2">
        <v>0</v>
      </c>
      <c r="BR4033" s="2">
        <v>0</v>
      </c>
      <c r="BS4033" s="2">
        <v>0</v>
      </c>
      <c r="BT4033" s="2">
        <v>0</v>
      </c>
      <c r="BU4033" s="2">
        <v>0</v>
      </c>
      <c r="BV4033" s="2">
        <v>0</v>
      </c>
      <c r="BW4033" s="2">
        <v>0</v>
      </c>
      <c r="BX4033" s="2">
        <v>0</v>
      </c>
      <c r="BY4033" s="2">
        <v>0</v>
      </c>
      <c r="BZ4033" s="2">
        <v>0</v>
      </c>
      <c r="CA4033" s="2">
        <v>0</v>
      </c>
      <c r="CB4033" s="2">
        <v>0</v>
      </c>
      <c r="CC4033" s="2">
        <v>0</v>
      </c>
      <c r="CD4033" s="2">
        <v>0</v>
      </c>
      <c r="CE4033" s="2">
        <v>0</v>
      </c>
      <c r="CF4033" s="2">
        <v>0</v>
      </c>
      <c r="CG4033" s="2">
        <v>0</v>
      </c>
      <c r="CH4033" s="2">
        <v>0</v>
      </c>
      <c r="CI4033" s="2">
        <v>0</v>
      </c>
      <c r="CJ4033" s="2">
        <v>0</v>
      </c>
      <c r="CK4033" s="2">
        <v>3</v>
      </c>
      <c r="CL4033" s="2">
        <v>0</v>
      </c>
    </row>
    <row r="4034" spans="1:90" x14ac:dyDescent="0.25">
      <c r="A4034" t="s">
        <v>115</v>
      </c>
      <c r="B4034">
        <v>20507</v>
      </c>
      <c r="C4034" t="s">
        <v>175</v>
      </c>
      <c r="D4034">
        <v>1</v>
      </c>
      <c r="E4034">
        <v>8</v>
      </c>
      <c r="F4034">
        <v>23905</v>
      </c>
      <c r="G4034">
        <v>35023905</v>
      </c>
      <c r="H4034" t="s">
        <v>12594</v>
      </c>
      <c r="I4034">
        <v>582</v>
      </c>
      <c r="J4034" t="s">
        <v>175</v>
      </c>
      <c r="K4034" t="s">
        <v>4316</v>
      </c>
      <c r="L4034">
        <v>1</v>
      </c>
      <c r="M4034" t="s">
        <v>175</v>
      </c>
      <c r="N4034">
        <v>14050110</v>
      </c>
      <c r="O4034" t="s">
        <v>92</v>
      </c>
      <c r="P4034" t="s">
        <v>12595</v>
      </c>
      <c r="Q4034">
        <v>765</v>
      </c>
      <c r="R4034">
        <v>16</v>
      </c>
      <c r="S4034">
        <v>36300044</v>
      </c>
      <c r="T4034">
        <v>36307722</v>
      </c>
      <c r="U4034" t="s">
        <v>12596</v>
      </c>
      <c r="V4034">
        <v>1</v>
      </c>
      <c r="W4034" s="2">
        <v>0</v>
      </c>
      <c r="X4034" s="2">
        <v>0</v>
      </c>
      <c r="Y4034" s="2">
        <v>104</v>
      </c>
      <c r="Z4034" s="2">
        <v>92</v>
      </c>
      <c r="AA4034" s="2">
        <v>111</v>
      </c>
      <c r="AB4034" s="2">
        <v>104</v>
      </c>
      <c r="AC4034" s="2">
        <v>101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0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0</v>
      </c>
      <c r="AU4034" s="2">
        <v>0</v>
      </c>
      <c r="AV4034" s="2">
        <v>0</v>
      </c>
      <c r="AW4034" s="2">
        <v>0</v>
      </c>
      <c r="AX4034" s="2">
        <v>0</v>
      </c>
      <c r="AY4034" s="2">
        <v>0</v>
      </c>
      <c r="AZ4034" s="2">
        <v>0</v>
      </c>
      <c r="BA4034" s="2">
        <v>0</v>
      </c>
      <c r="BB4034" s="2">
        <v>0</v>
      </c>
      <c r="BC4034" s="2">
        <v>0</v>
      </c>
      <c r="BD4034" s="2">
        <v>0</v>
      </c>
      <c r="BE4034" s="2">
        <v>0</v>
      </c>
      <c r="BF4034" s="2">
        <v>0</v>
      </c>
      <c r="BG4034" s="2">
        <v>4</v>
      </c>
      <c r="BH4034" s="2">
        <v>5</v>
      </c>
      <c r="BI4034" s="2">
        <v>5</v>
      </c>
      <c r="BJ4034" s="2">
        <v>5</v>
      </c>
      <c r="BK4034" s="2">
        <v>4</v>
      </c>
      <c r="BL4034" s="2">
        <v>0</v>
      </c>
      <c r="BM4034" s="2">
        <v>0</v>
      </c>
      <c r="BN4034" s="2">
        <v>0</v>
      </c>
      <c r="BO4034" s="2">
        <v>0</v>
      </c>
      <c r="BP4034" s="2">
        <v>0</v>
      </c>
      <c r="BQ4034" s="2">
        <v>0</v>
      </c>
      <c r="BR4034" s="2">
        <v>0</v>
      </c>
      <c r="BS4034" s="2">
        <v>0</v>
      </c>
      <c r="BT4034" s="2">
        <v>0</v>
      </c>
      <c r="BU4034" s="2">
        <v>0</v>
      </c>
      <c r="BV4034" s="2">
        <v>0</v>
      </c>
      <c r="BW4034" s="2">
        <v>0</v>
      </c>
      <c r="BX4034" s="2">
        <v>0</v>
      </c>
      <c r="BY4034" s="2">
        <v>0</v>
      </c>
      <c r="BZ4034" s="2">
        <v>0</v>
      </c>
      <c r="CA4034" s="2">
        <v>0</v>
      </c>
      <c r="CB4034" s="2">
        <v>0</v>
      </c>
      <c r="CC4034" s="2">
        <v>0</v>
      </c>
      <c r="CD4034" s="2">
        <v>0</v>
      </c>
      <c r="CE4034" s="2">
        <v>0</v>
      </c>
      <c r="CF4034" s="2">
        <v>0</v>
      </c>
      <c r="CG4034" s="2">
        <v>0</v>
      </c>
      <c r="CH4034" s="2">
        <v>0</v>
      </c>
      <c r="CI4034" s="2">
        <v>0</v>
      </c>
      <c r="CJ4034" s="2">
        <v>0</v>
      </c>
      <c r="CK4034" s="2">
        <v>0</v>
      </c>
      <c r="CL4034" s="2">
        <v>0</v>
      </c>
    </row>
    <row r="4035" spans="1:90" x14ac:dyDescent="0.25">
      <c r="A4035" t="s">
        <v>115</v>
      </c>
      <c r="B4035">
        <v>20507</v>
      </c>
      <c r="C4035" t="s">
        <v>175</v>
      </c>
      <c r="D4035">
        <v>1</v>
      </c>
      <c r="E4035">
        <v>8</v>
      </c>
      <c r="F4035">
        <v>900072</v>
      </c>
      <c r="G4035">
        <v>35900072</v>
      </c>
      <c r="H4035" t="s">
        <v>17382</v>
      </c>
      <c r="I4035">
        <v>582</v>
      </c>
      <c r="J4035" t="s">
        <v>175</v>
      </c>
      <c r="K4035" t="s">
        <v>6065</v>
      </c>
      <c r="L4035">
        <v>1</v>
      </c>
      <c r="M4035" t="s">
        <v>175</v>
      </c>
      <c r="N4035">
        <v>14061380</v>
      </c>
      <c r="O4035" t="s">
        <v>92</v>
      </c>
      <c r="P4035" t="s">
        <v>17383</v>
      </c>
      <c r="Q4035">
        <v>205</v>
      </c>
      <c r="R4035">
        <v>16</v>
      </c>
      <c r="S4035">
        <v>36156116</v>
      </c>
      <c r="T4035">
        <v>36220844</v>
      </c>
      <c r="U4035" t="s">
        <v>17384</v>
      </c>
      <c r="V4035">
        <v>1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98</v>
      </c>
      <c r="AE4035" s="2">
        <v>104</v>
      </c>
      <c r="AF4035" s="2">
        <v>68</v>
      </c>
      <c r="AG4035" s="2">
        <v>69</v>
      </c>
      <c r="AH4035" s="2">
        <v>189</v>
      </c>
      <c r="AI4035" s="2">
        <v>157</v>
      </c>
      <c r="AJ4035" s="2">
        <v>108</v>
      </c>
      <c r="AK4035" s="2">
        <v>0</v>
      </c>
      <c r="AL4035" s="2">
        <v>0</v>
      </c>
      <c r="AM4035" s="2">
        <v>0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0</v>
      </c>
      <c r="AU4035" s="2">
        <v>0</v>
      </c>
      <c r="AV4035" s="2">
        <v>0</v>
      </c>
      <c r="AW4035" s="2">
        <v>0</v>
      </c>
      <c r="AX4035" s="2">
        <v>0</v>
      </c>
      <c r="AY4035" s="2">
        <v>0</v>
      </c>
      <c r="AZ4035" s="2">
        <v>0</v>
      </c>
      <c r="BA4035" s="2">
        <v>0</v>
      </c>
      <c r="BB4035" s="2">
        <v>0</v>
      </c>
      <c r="BC4035" s="2">
        <v>0</v>
      </c>
      <c r="BD4035" s="2">
        <v>0</v>
      </c>
      <c r="BE4035" s="2">
        <v>0</v>
      </c>
      <c r="BF4035" s="2">
        <v>0</v>
      </c>
      <c r="BG4035" s="2">
        <v>0</v>
      </c>
      <c r="BH4035" s="2">
        <v>0</v>
      </c>
      <c r="BI4035" s="2">
        <v>0</v>
      </c>
      <c r="BJ4035" s="2">
        <v>0</v>
      </c>
      <c r="BK4035" s="2">
        <v>0</v>
      </c>
      <c r="BL4035" s="2">
        <v>4</v>
      </c>
      <c r="BM4035" s="2">
        <v>4</v>
      </c>
      <c r="BN4035" s="2">
        <v>3</v>
      </c>
      <c r="BO4035" s="2">
        <v>2</v>
      </c>
      <c r="BP4035" s="2">
        <v>6</v>
      </c>
      <c r="BQ4035" s="2">
        <v>6</v>
      </c>
      <c r="BR4035" s="2">
        <v>4</v>
      </c>
      <c r="BS4035" s="2">
        <v>0</v>
      </c>
      <c r="BT4035" s="2">
        <v>0</v>
      </c>
      <c r="BU4035" s="2">
        <v>0</v>
      </c>
      <c r="BV4035" s="2">
        <v>0</v>
      </c>
      <c r="BW4035" s="2">
        <v>0</v>
      </c>
      <c r="BX4035" s="2">
        <v>0</v>
      </c>
      <c r="BY4035" s="2">
        <v>0</v>
      </c>
      <c r="BZ4035" s="2">
        <v>0</v>
      </c>
      <c r="CA4035" s="2">
        <v>0</v>
      </c>
      <c r="CB4035" s="2">
        <v>0</v>
      </c>
      <c r="CC4035" s="2">
        <v>0</v>
      </c>
      <c r="CD4035" s="2">
        <v>0</v>
      </c>
      <c r="CE4035" s="2">
        <v>0</v>
      </c>
      <c r="CF4035" s="2">
        <v>0</v>
      </c>
      <c r="CG4035" s="2">
        <v>0</v>
      </c>
      <c r="CH4035" s="2">
        <v>0</v>
      </c>
      <c r="CI4035" s="2">
        <v>0</v>
      </c>
      <c r="CJ4035" s="2">
        <v>0</v>
      </c>
      <c r="CK4035" s="2">
        <v>0</v>
      </c>
      <c r="CL4035" s="2">
        <v>0</v>
      </c>
    </row>
    <row r="4036" spans="1:90" x14ac:dyDescent="0.25">
      <c r="A4036" t="s">
        <v>115</v>
      </c>
      <c r="B4036">
        <v>20507</v>
      </c>
      <c r="C4036" t="s">
        <v>175</v>
      </c>
      <c r="D4036">
        <v>1</v>
      </c>
      <c r="E4036">
        <v>8</v>
      </c>
      <c r="F4036">
        <v>922687</v>
      </c>
      <c r="G4036">
        <v>35922687</v>
      </c>
      <c r="H4036" t="s">
        <v>3519</v>
      </c>
      <c r="I4036">
        <v>663</v>
      </c>
      <c r="J4036" t="s">
        <v>1641</v>
      </c>
      <c r="K4036" t="s">
        <v>3519</v>
      </c>
      <c r="L4036">
        <v>1</v>
      </c>
      <c r="M4036" t="s">
        <v>1641</v>
      </c>
      <c r="N4036">
        <v>14150000</v>
      </c>
      <c r="O4036" t="s">
        <v>92</v>
      </c>
      <c r="P4036" t="s">
        <v>11423</v>
      </c>
      <c r="Q4036">
        <v>890</v>
      </c>
      <c r="R4036">
        <v>16</v>
      </c>
      <c r="S4036">
        <v>39871509</v>
      </c>
      <c r="T4036">
        <v>39874547</v>
      </c>
      <c r="U4036" t="s">
        <v>11424</v>
      </c>
      <c r="V4036">
        <v>1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110</v>
      </c>
      <c r="AE4036" s="2">
        <v>100</v>
      </c>
      <c r="AF4036" s="2">
        <v>95</v>
      </c>
      <c r="AG4036" s="2">
        <v>100</v>
      </c>
      <c r="AH4036" s="2">
        <v>211</v>
      </c>
      <c r="AI4036" s="2">
        <v>204</v>
      </c>
      <c r="AJ4036" s="2">
        <v>157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0</v>
      </c>
      <c r="AU4036" s="2">
        <v>0</v>
      </c>
      <c r="AV4036" s="2">
        <v>0</v>
      </c>
      <c r="AW4036" s="2">
        <v>0</v>
      </c>
      <c r="AX4036" s="2">
        <v>0</v>
      </c>
      <c r="AY4036" s="2">
        <v>0</v>
      </c>
      <c r="AZ4036" s="2">
        <v>0</v>
      </c>
      <c r="BA4036" s="2">
        <v>0</v>
      </c>
      <c r="BB4036" s="2">
        <v>0</v>
      </c>
      <c r="BC4036" s="2">
        <v>121</v>
      </c>
      <c r="BD4036" s="2">
        <v>0</v>
      </c>
      <c r="BE4036" s="2">
        <v>0</v>
      </c>
      <c r="BF4036" s="2">
        <v>0</v>
      </c>
      <c r="BG4036" s="2">
        <v>0</v>
      </c>
      <c r="BH4036" s="2">
        <v>0</v>
      </c>
      <c r="BI4036" s="2">
        <v>0</v>
      </c>
      <c r="BJ4036" s="2">
        <v>0</v>
      </c>
      <c r="BK4036" s="2">
        <v>0</v>
      </c>
      <c r="BL4036" s="2">
        <v>6</v>
      </c>
      <c r="BM4036" s="2">
        <v>4</v>
      </c>
      <c r="BN4036" s="2">
        <v>4</v>
      </c>
      <c r="BO4036" s="2">
        <v>4</v>
      </c>
      <c r="BP4036" s="2">
        <v>7</v>
      </c>
      <c r="BQ4036" s="2">
        <v>6</v>
      </c>
      <c r="BR4036" s="2">
        <v>5</v>
      </c>
      <c r="BS4036" s="2">
        <v>0</v>
      </c>
      <c r="BT4036" s="2">
        <v>0</v>
      </c>
      <c r="BU4036" s="2">
        <v>0</v>
      </c>
      <c r="BV4036" s="2">
        <v>0</v>
      </c>
      <c r="BW4036" s="2">
        <v>0</v>
      </c>
      <c r="BX4036" s="2">
        <v>0</v>
      </c>
      <c r="BY4036" s="2">
        <v>0</v>
      </c>
      <c r="BZ4036" s="2">
        <v>0</v>
      </c>
      <c r="CA4036" s="2">
        <v>0</v>
      </c>
      <c r="CB4036" s="2">
        <v>0</v>
      </c>
      <c r="CC4036" s="2">
        <v>0</v>
      </c>
      <c r="CD4036" s="2">
        <v>0</v>
      </c>
      <c r="CE4036" s="2">
        <v>0</v>
      </c>
      <c r="CF4036" s="2">
        <v>0</v>
      </c>
      <c r="CG4036" s="2">
        <v>0</v>
      </c>
      <c r="CH4036" s="2">
        <v>0</v>
      </c>
      <c r="CI4036" s="2">
        <v>0</v>
      </c>
      <c r="CJ4036" s="2">
        <v>0</v>
      </c>
      <c r="CK4036" s="2">
        <v>5</v>
      </c>
      <c r="CL4036" s="2">
        <v>0</v>
      </c>
    </row>
    <row r="4037" spans="1:90" x14ac:dyDescent="0.25">
      <c r="A4037" t="s">
        <v>115</v>
      </c>
      <c r="B4037">
        <v>20507</v>
      </c>
      <c r="C4037" t="s">
        <v>175</v>
      </c>
      <c r="D4037">
        <v>1</v>
      </c>
      <c r="E4037">
        <v>8</v>
      </c>
      <c r="F4037">
        <v>350588</v>
      </c>
      <c r="G4037">
        <v>35350588</v>
      </c>
      <c r="H4037" t="s">
        <v>6729</v>
      </c>
      <c r="I4037">
        <v>582</v>
      </c>
      <c r="J4037" t="s">
        <v>175</v>
      </c>
      <c r="K4037" t="s">
        <v>6729</v>
      </c>
      <c r="L4037">
        <v>1</v>
      </c>
      <c r="M4037" t="s">
        <v>175</v>
      </c>
      <c r="N4037">
        <v>14079390</v>
      </c>
      <c r="O4037" t="s">
        <v>92</v>
      </c>
      <c r="P4037" t="s">
        <v>13194</v>
      </c>
      <c r="Q4037">
        <v>3475</v>
      </c>
      <c r="R4037">
        <v>16</v>
      </c>
      <c r="S4037">
        <v>39963993</v>
      </c>
      <c r="T4037">
        <v>39963994</v>
      </c>
      <c r="U4037" t="s">
        <v>13195</v>
      </c>
      <c r="V4037">
        <v>1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31</v>
      </c>
      <c r="AE4037" s="2">
        <v>28</v>
      </c>
      <c r="AF4037" s="2">
        <v>0</v>
      </c>
      <c r="AG4037" s="2">
        <v>23</v>
      </c>
      <c r="AH4037" s="2">
        <v>206</v>
      </c>
      <c r="AI4037" s="2">
        <v>190</v>
      </c>
      <c r="AJ4037" s="2">
        <v>88</v>
      </c>
      <c r="AK4037" s="2">
        <v>0</v>
      </c>
      <c r="AL4037" s="2">
        <v>0</v>
      </c>
      <c r="AM4037" s="2">
        <v>0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0</v>
      </c>
      <c r="AU4037" s="2">
        <v>142</v>
      </c>
      <c r="AV4037" s="2">
        <v>0</v>
      </c>
      <c r="AW4037" s="2">
        <v>0</v>
      </c>
      <c r="AX4037" s="2">
        <v>0</v>
      </c>
      <c r="AY4037" s="2">
        <v>0</v>
      </c>
      <c r="AZ4037" s="2">
        <v>0</v>
      </c>
      <c r="BA4037" s="2">
        <v>0</v>
      </c>
      <c r="BB4037" s="2">
        <v>0</v>
      </c>
      <c r="BC4037" s="2">
        <v>78</v>
      </c>
      <c r="BD4037" s="2">
        <v>0</v>
      </c>
      <c r="BE4037" s="2">
        <v>0</v>
      </c>
      <c r="BF4037" s="2">
        <v>0</v>
      </c>
      <c r="BG4037" s="2">
        <v>0</v>
      </c>
      <c r="BH4037" s="2">
        <v>0</v>
      </c>
      <c r="BI4037" s="2">
        <v>0</v>
      </c>
      <c r="BJ4037" s="2">
        <v>0</v>
      </c>
      <c r="BK4037" s="2">
        <v>0</v>
      </c>
      <c r="BL4037" s="2">
        <v>2</v>
      </c>
      <c r="BM4037" s="2">
        <v>1</v>
      </c>
      <c r="BN4037" s="2">
        <v>0</v>
      </c>
      <c r="BO4037" s="2">
        <v>1</v>
      </c>
      <c r="BP4037" s="2">
        <v>7</v>
      </c>
      <c r="BQ4037" s="2">
        <v>6</v>
      </c>
      <c r="BR4037" s="2">
        <v>2</v>
      </c>
      <c r="BS4037" s="2">
        <v>0</v>
      </c>
      <c r="BT4037" s="2">
        <v>0</v>
      </c>
      <c r="BU4037" s="2">
        <v>0</v>
      </c>
      <c r="BV4037" s="2">
        <v>0</v>
      </c>
      <c r="BW4037" s="2">
        <v>0</v>
      </c>
      <c r="BX4037" s="2">
        <v>0</v>
      </c>
      <c r="BY4037" s="2">
        <v>0</v>
      </c>
      <c r="BZ4037" s="2">
        <v>0</v>
      </c>
      <c r="CA4037" s="2">
        <v>0</v>
      </c>
      <c r="CB4037" s="2">
        <v>0</v>
      </c>
      <c r="CC4037" s="2">
        <v>4</v>
      </c>
      <c r="CD4037" s="2">
        <v>0</v>
      </c>
      <c r="CE4037" s="2">
        <v>0</v>
      </c>
      <c r="CF4037" s="2">
        <v>0</v>
      </c>
      <c r="CG4037" s="2">
        <v>0</v>
      </c>
      <c r="CH4037" s="2">
        <v>0</v>
      </c>
      <c r="CI4037" s="2">
        <v>0</v>
      </c>
      <c r="CJ4037" s="2">
        <v>0</v>
      </c>
      <c r="CK4037" s="2">
        <v>4</v>
      </c>
      <c r="CL4037" s="2">
        <v>0</v>
      </c>
    </row>
    <row r="4038" spans="1:90" x14ac:dyDescent="0.25">
      <c r="A4038" t="s">
        <v>115</v>
      </c>
      <c r="B4038">
        <v>20507</v>
      </c>
      <c r="C4038" t="s">
        <v>175</v>
      </c>
      <c r="D4038">
        <v>1</v>
      </c>
      <c r="E4038">
        <v>8</v>
      </c>
      <c r="F4038">
        <v>566780</v>
      </c>
      <c r="G4038">
        <v>35566780</v>
      </c>
      <c r="H4038" t="s">
        <v>11945</v>
      </c>
      <c r="I4038">
        <v>582</v>
      </c>
      <c r="J4038" t="s">
        <v>175</v>
      </c>
      <c r="K4038" t="s">
        <v>11946</v>
      </c>
      <c r="L4038">
        <v>1</v>
      </c>
      <c r="M4038" t="s">
        <v>175</v>
      </c>
      <c r="N4038">
        <v>14056735</v>
      </c>
      <c r="O4038" t="s">
        <v>92</v>
      </c>
      <c r="P4038" t="s">
        <v>11947</v>
      </c>
      <c r="Q4038">
        <v>700</v>
      </c>
      <c r="R4038">
        <v>16</v>
      </c>
      <c r="S4038">
        <v>39757628</v>
      </c>
      <c r="T4038">
        <v>39757629</v>
      </c>
      <c r="U4038" t="s">
        <v>11948</v>
      </c>
      <c r="V4038">
        <v>1</v>
      </c>
      <c r="W4038" s="2">
        <v>0</v>
      </c>
      <c r="X4038" s="2">
        <v>0</v>
      </c>
      <c r="Y4038" s="2">
        <v>58</v>
      </c>
      <c r="Z4038" s="2">
        <v>58</v>
      </c>
      <c r="AA4038" s="2">
        <v>61</v>
      </c>
      <c r="AB4038" s="2">
        <v>76</v>
      </c>
      <c r="AC4038" s="2">
        <v>58</v>
      </c>
      <c r="AD4038" s="2">
        <v>90</v>
      </c>
      <c r="AE4038" s="2">
        <v>73</v>
      </c>
      <c r="AF4038" s="2">
        <v>75</v>
      </c>
      <c r="AG4038" s="2">
        <v>65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0</v>
      </c>
      <c r="AU4038" s="2">
        <v>0</v>
      </c>
      <c r="AV4038" s="2">
        <v>0</v>
      </c>
      <c r="AW4038" s="2">
        <v>0</v>
      </c>
      <c r="AX4038" s="2">
        <v>0</v>
      </c>
      <c r="AY4038" s="2">
        <v>0</v>
      </c>
      <c r="AZ4038" s="2">
        <v>0</v>
      </c>
      <c r="BA4038" s="2">
        <v>0</v>
      </c>
      <c r="BB4038" s="2">
        <v>0</v>
      </c>
      <c r="BC4038" s="2">
        <v>60</v>
      </c>
      <c r="BD4038" s="2">
        <v>0</v>
      </c>
      <c r="BE4038" s="2">
        <v>0</v>
      </c>
      <c r="BF4038" s="2">
        <v>0</v>
      </c>
      <c r="BG4038" s="2">
        <v>4</v>
      </c>
      <c r="BH4038" s="2">
        <v>4</v>
      </c>
      <c r="BI4038" s="2">
        <v>2</v>
      </c>
      <c r="BJ4038" s="2">
        <v>3</v>
      </c>
      <c r="BK4038" s="2">
        <v>2</v>
      </c>
      <c r="BL4038" s="2">
        <v>7</v>
      </c>
      <c r="BM4038" s="2">
        <v>5</v>
      </c>
      <c r="BN4038" s="2">
        <v>4</v>
      </c>
      <c r="BO4038" s="2">
        <v>3</v>
      </c>
      <c r="BP4038" s="2">
        <v>0</v>
      </c>
      <c r="BQ4038" s="2">
        <v>0</v>
      </c>
      <c r="BR4038" s="2">
        <v>0</v>
      </c>
      <c r="BS4038" s="2">
        <v>0</v>
      </c>
      <c r="BT4038" s="2">
        <v>0</v>
      </c>
      <c r="BU4038" s="2">
        <v>0</v>
      </c>
      <c r="BV4038" s="2">
        <v>0</v>
      </c>
      <c r="BW4038" s="2">
        <v>0</v>
      </c>
      <c r="BX4038" s="2">
        <v>0</v>
      </c>
      <c r="BY4038" s="2">
        <v>0</v>
      </c>
      <c r="BZ4038" s="2">
        <v>0</v>
      </c>
      <c r="CA4038" s="2">
        <v>0</v>
      </c>
      <c r="CB4038" s="2">
        <v>0</v>
      </c>
      <c r="CC4038" s="2">
        <v>0</v>
      </c>
      <c r="CD4038" s="2">
        <v>0</v>
      </c>
      <c r="CE4038" s="2">
        <v>0</v>
      </c>
      <c r="CF4038" s="2">
        <v>0</v>
      </c>
      <c r="CG4038" s="2">
        <v>0</v>
      </c>
      <c r="CH4038" s="2">
        <v>0</v>
      </c>
      <c r="CI4038" s="2">
        <v>0</v>
      </c>
      <c r="CJ4038" s="2">
        <v>0</v>
      </c>
      <c r="CK4038" s="2">
        <v>5</v>
      </c>
      <c r="CL4038" s="2">
        <v>0</v>
      </c>
    </row>
    <row r="4039" spans="1:90" x14ac:dyDescent="0.25">
      <c r="A4039" t="s">
        <v>115</v>
      </c>
      <c r="B4039">
        <v>20507</v>
      </c>
      <c r="C4039" t="s">
        <v>175</v>
      </c>
      <c r="D4039">
        <v>1</v>
      </c>
      <c r="E4039">
        <v>8</v>
      </c>
      <c r="F4039">
        <v>576475</v>
      </c>
      <c r="G4039">
        <v>35576475</v>
      </c>
      <c r="H4039" t="s">
        <v>3684</v>
      </c>
      <c r="I4039">
        <v>582</v>
      </c>
      <c r="J4039" t="s">
        <v>175</v>
      </c>
      <c r="K4039" t="s">
        <v>3685</v>
      </c>
      <c r="L4039">
        <v>1</v>
      </c>
      <c r="M4039" t="s">
        <v>175</v>
      </c>
      <c r="N4039">
        <v>14093631</v>
      </c>
      <c r="O4039" t="s">
        <v>92</v>
      </c>
      <c r="P4039" t="s">
        <v>3686</v>
      </c>
      <c r="Q4039" t="s">
        <v>127</v>
      </c>
      <c r="R4039">
        <v>16</v>
      </c>
      <c r="S4039">
        <v>39046543</v>
      </c>
      <c r="T4039">
        <v>39046544</v>
      </c>
      <c r="U4039" t="s">
        <v>3687</v>
      </c>
      <c r="V4039">
        <v>1</v>
      </c>
      <c r="W4039" s="2">
        <v>0</v>
      </c>
      <c r="X4039" s="2">
        <v>0</v>
      </c>
      <c r="Y4039" s="2">
        <v>65</v>
      </c>
      <c r="Z4039" s="2">
        <v>43</v>
      </c>
      <c r="AA4039" s="2">
        <v>30</v>
      </c>
      <c r="AB4039" s="2">
        <v>30</v>
      </c>
      <c r="AC4039" s="2">
        <v>35</v>
      </c>
      <c r="AD4039" s="2">
        <v>60</v>
      </c>
      <c r="AE4039" s="2">
        <v>46</v>
      </c>
      <c r="AF4039" s="2">
        <v>32</v>
      </c>
      <c r="AG4039" s="2">
        <v>31</v>
      </c>
      <c r="AH4039" s="2">
        <v>62</v>
      </c>
      <c r="AI4039" s="2">
        <v>34</v>
      </c>
      <c r="AJ4039" s="2">
        <v>19</v>
      </c>
      <c r="AK4039" s="2">
        <v>0</v>
      </c>
      <c r="AL4039" s="2">
        <v>0</v>
      </c>
      <c r="AM4039" s="2">
        <v>0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0</v>
      </c>
      <c r="AU4039" s="2">
        <v>0</v>
      </c>
      <c r="AV4039" s="2">
        <v>0</v>
      </c>
      <c r="AW4039" s="2">
        <v>0</v>
      </c>
      <c r="AX4039" s="2">
        <v>0</v>
      </c>
      <c r="AY4039" s="2">
        <v>0</v>
      </c>
      <c r="AZ4039" s="2">
        <v>0</v>
      </c>
      <c r="BA4039" s="2">
        <v>0</v>
      </c>
      <c r="BB4039" s="2">
        <v>0</v>
      </c>
      <c r="BC4039" s="2">
        <v>0</v>
      </c>
      <c r="BD4039" s="2">
        <v>0</v>
      </c>
      <c r="BE4039" s="2">
        <v>0</v>
      </c>
      <c r="BF4039" s="2">
        <v>0</v>
      </c>
      <c r="BG4039" s="2">
        <v>4</v>
      </c>
      <c r="BH4039" s="2">
        <v>4</v>
      </c>
      <c r="BI4039" s="2">
        <v>1</v>
      </c>
      <c r="BJ4039" s="2">
        <v>2</v>
      </c>
      <c r="BK4039" s="2">
        <v>2</v>
      </c>
      <c r="BL4039" s="2">
        <v>2</v>
      </c>
      <c r="BM4039" s="2">
        <v>3</v>
      </c>
      <c r="BN4039" s="2">
        <v>1</v>
      </c>
      <c r="BO4039" s="2">
        <v>1</v>
      </c>
      <c r="BP4039" s="2">
        <v>4</v>
      </c>
      <c r="BQ4039" s="2">
        <v>2</v>
      </c>
      <c r="BR4039" s="2">
        <v>1</v>
      </c>
      <c r="BS4039" s="2">
        <v>0</v>
      </c>
      <c r="BT4039" s="2">
        <v>0</v>
      </c>
      <c r="BU4039" s="2">
        <v>0</v>
      </c>
      <c r="BV4039" s="2">
        <v>0</v>
      </c>
      <c r="BW4039" s="2">
        <v>0</v>
      </c>
      <c r="BX4039" s="2">
        <v>0</v>
      </c>
      <c r="BY4039" s="2">
        <v>0</v>
      </c>
      <c r="BZ4039" s="2">
        <v>0</v>
      </c>
      <c r="CA4039" s="2">
        <v>0</v>
      </c>
      <c r="CB4039" s="2">
        <v>0</v>
      </c>
      <c r="CC4039" s="2">
        <v>0</v>
      </c>
      <c r="CD4039" s="2">
        <v>0</v>
      </c>
      <c r="CE4039" s="2">
        <v>0</v>
      </c>
      <c r="CF4039" s="2">
        <v>0</v>
      </c>
      <c r="CG4039" s="2">
        <v>0</v>
      </c>
      <c r="CH4039" s="2">
        <v>0</v>
      </c>
      <c r="CI4039" s="2">
        <v>0</v>
      </c>
      <c r="CJ4039" s="2">
        <v>0</v>
      </c>
      <c r="CK4039" s="2">
        <v>0</v>
      </c>
      <c r="CL4039" s="2">
        <v>0</v>
      </c>
    </row>
    <row r="4040" spans="1:90" x14ac:dyDescent="0.25">
      <c r="A4040" t="s">
        <v>115</v>
      </c>
      <c r="B4040">
        <v>20507</v>
      </c>
      <c r="C4040" t="s">
        <v>175</v>
      </c>
      <c r="D4040">
        <v>1</v>
      </c>
      <c r="E4040">
        <v>8</v>
      </c>
      <c r="F4040">
        <v>576499</v>
      </c>
      <c r="G4040">
        <v>35576499</v>
      </c>
      <c r="H4040" t="s">
        <v>5705</v>
      </c>
      <c r="I4040">
        <v>582</v>
      </c>
      <c r="J4040" t="s">
        <v>175</v>
      </c>
      <c r="K4040" t="s">
        <v>5705</v>
      </c>
      <c r="L4040">
        <v>1</v>
      </c>
      <c r="M4040" t="s">
        <v>175</v>
      </c>
      <c r="N4040">
        <v>14031866</v>
      </c>
      <c r="O4040" t="s">
        <v>92</v>
      </c>
      <c r="P4040" t="s">
        <v>10835</v>
      </c>
      <c r="Q4040" t="s">
        <v>127</v>
      </c>
      <c r="R4040">
        <v>16</v>
      </c>
      <c r="S4040">
        <v>39045456</v>
      </c>
      <c r="T4040">
        <v>39045457</v>
      </c>
      <c r="U4040" t="s">
        <v>10836</v>
      </c>
      <c r="V4040">
        <v>1</v>
      </c>
      <c r="W4040" s="2">
        <v>0</v>
      </c>
      <c r="X4040" s="2">
        <v>0</v>
      </c>
      <c r="Y4040" s="2">
        <v>30</v>
      </c>
      <c r="Z4040" s="2">
        <v>27</v>
      </c>
      <c r="AA4040" s="2">
        <v>44</v>
      </c>
      <c r="AB4040" s="2">
        <v>57</v>
      </c>
      <c r="AC4040" s="2">
        <v>46</v>
      </c>
      <c r="AD4040" s="2">
        <v>209</v>
      </c>
      <c r="AE4040" s="2">
        <v>196</v>
      </c>
      <c r="AF4040" s="2">
        <v>109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0</v>
      </c>
      <c r="AU4040" s="2">
        <v>0</v>
      </c>
      <c r="AV4040" s="2">
        <v>0</v>
      </c>
      <c r="AW4040" s="2">
        <v>0</v>
      </c>
      <c r="AX4040" s="2">
        <v>0</v>
      </c>
      <c r="AY4040" s="2">
        <v>0</v>
      </c>
      <c r="AZ4040" s="2">
        <v>0</v>
      </c>
      <c r="BA4040" s="2">
        <v>0</v>
      </c>
      <c r="BB4040" s="2">
        <v>0</v>
      </c>
      <c r="BC4040" s="2">
        <v>0</v>
      </c>
      <c r="BD4040" s="2">
        <v>0</v>
      </c>
      <c r="BE4040" s="2">
        <v>0</v>
      </c>
      <c r="BF4040" s="2">
        <v>0</v>
      </c>
      <c r="BG4040" s="2">
        <v>1</v>
      </c>
      <c r="BH4040" s="2">
        <v>1</v>
      </c>
      <c r="BI4040" s="2">
        <v>3</v>
      </c>
      <c r="BJ4040" s="2">
        <v>2</v>
      </c>
      <c r="BK4040" s="2">
        <v>3</v>
      </c>
      <c r="BL4040" s="2">
        <v>8</v>
      </c>
      <c r="BM4040" s="2">
        <v>8</v>
      </c>
      <c r="BN4040" s="2">
        <v>5</v>
      </c>
      <c r="BO4040" s="2">
        <v>0</v>
      </c>
      <c r="BP4040" s="2">
        <v>0</v>
      </c>
      <c r="BQ4040" s="2">
        <v>0</v>
      </c>
      <c r="BR4040" s="2">
        <v>0</v>
      </c>
      <c r="BS4040" s="2">
        <v>0</v>
      </c>
      <c r="BT4040" s="2">
        <v>0</v>
      </c>
      <c r="BU4040" s="2">
        <v>0</v>
      </c>
      <c r="BV4040" s="2">
        <v>0</v>
      </c>
      <c r="BW4040" s="2">
        <v>0</v>
      </c>
      <c r="BX4040" s="2">
        <v>0</v>
      </c>
      <c r="BY4040" s="2">
        <v>0</v>
      </c>
      <c r="BZ4040" s="2">
        <v>0</v>
      </c>
      <c r="CA4040" s="2">
        <v>0</v>
      </c>
      <c r="CB4040" s="2">
        <v>0</v>
      </c>
      <c r="CC4040" s="2">
        <v>0</v>
      </c>
      <c r="CD4040" s="2">
        <v>0</v>
      </c>
      <c r="CE4040" s="2">
        <v>0</v>
      </c>
      <c r="CF4040" s="2">
        <v>0</v>
      </c>
      <c r="CG4040" s="2">
        <v>0</v>
      </c>
      <c r="CH4040" s="2">
        <v>0</v>
      </c>
      <c r="CI4040" s="2">
        <v>0</v>
      </c>
      <c r="CJ4040" s="2">
        <v>0</v>
      </c>
      <c r="CK4040" s="2">
        <v>0</v>
      </c>
      <c r="CL4040" s="2">
        <v>0</v>
      </c>
    </row>
    <row r="4041" spans="1:90" x14ac:dyDescent="0.25">
      <c r="A4041" t="s">
        <v>115</v>
      </c>
      <c r="B4041">
        <v>20507</v>
      </c>
      <c r="C4041" t="s">
        <v>175</v>
      </c>
      <c r="D4041">
        <v>1</v>
      </c>
      <c r="E4041">
        <v>8</v>
      </c>
      <c r="F4041">
        <v>412181</v>
      </c>
      <c r="G4041">
        <v>35412181</v>
      </c>
      <c r="H4041" t="s">
        <v>4427</v>
      </c>
      <c r="I4041">
        <v>582</v>
      </c>
      <c r="J4041" t="s">
        <v>175</v>
      </c>
      <c r="K4041" t="s">
        <v>4427</v>
      </c>
      <c r="L4041">
        <v>1</v>
      </c>
      <c r="M4041" t="s">
        <v>175</v>
      </c>
      <c r="N4041">
        <v>14066440</v>
      </c>
      <c r="O4041" t="s">
        <v>92</v>
      </c>
      <c r="P4041" t="s">
        <v>4428</v>
      </c>
      <c r="Q4041">
        <v>50</v>
      </c>
      <c r="R4041">
        <v>16</v>
      </c>
      <c r="S4041">
        <v>36154861</v>
      </c>
      <c r="T4041">
        <v>36155031</v>
      </c>
      <c r="U4041" t="s">
        <v>4429</v>
      </c>
      <c r="V4041">
        <v>1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27</v>
      </c>
      <c r="AE4041" s="2">
        <v>22</v>
      </c>
      <c r="AF4041" s="2">
        <v>19</v>
      </c>
      <c r="AG4041" s="2">
        <v>26</v>
      </c>
      <c r="AH4041" s="2">
        <v>66</v>
      </c>
      <c r="AI4041" s="2">
        <v>47</v>
      </c>
      <c r="AJ4041" s="2">
        <v>51</v>
      </c>
      <c r="AK4041" s="2">
        <v>0</v>
      </c>
      <c r="AL4041" s="2">
        <v>0</v>
      </c>
      <c r="AM4041" s="2">
        <v>0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0</v>
      </c>
      <c r="AU4041" s="2">
        <v>0</v>
      </c>
      <c r="AV4041" s="2">
        <v>0</v>
      </c>
      <c r="AW4041" s="2">
        <v>0</v>
      </c>
      <c r="AX4041" s="2">
        <v>0</v>
      </c>
      <c r="AY4041" s="2">
        <v>0</v>
      </c>
      <c r="AZ4041" s="2">
        <v>0</v>
      </c>
      <c r="BA4041" s="2">
        <v>0</v>
      </c>
      <c r="BB4041" s="2">
        <v>0</v>
      </c>
      <c r="BC4041" s="2">
        <v>190</v>
      </c>
      <c r="BD4041" s="2">
        <v>0</v>
      </c>
      <c r="BE4041" s="2">
        <v>0</v>
      </c>
      <c r="BF4041" s="2">
        <v>0</v>
      </c>
      <c r="BG4041" s="2">
        <v>0</v>
      </c>
      <c r="BH4041" s="2">
        <v>0</v>
      </c>
      <c r="BI4041" s="2">
        <v>0</v>
      </c>
      <c r="BJ4041" s="2">
        <v>0</v>
      </c>
      <c r="BK4041" s="2">
        <v>0</v>
      </c>
      <c r="BL4041" s="2">
        <v>2</v>
      </c>
      <c r="BM4041" s="2">
        <v>1</v>
      </c>
      <c r="BN4041" s="2">
        <v>1</v>
      </c>
      <c r="BO4041" s="2">
        <v>3</v>
      </c>
      <c r="BP4041" s="2">
        <v>3</v>
      </c>
      <c r="BQ4041" s="2">
        <v>2</v>
      </c>
      <c r="BR4041" s="2">
        <v>2</v>
      </c>
      <c r="BS4041" s="2">
        <v>0</v>
      </c>
      <c r="BT4041" s="2">
        <v>0</v>
      </c>
      <c r="BU4041" s="2">
        <v>0</v>
      </c>
      <c r="BV4041" s="2">
        <v>0</v>
      </c>
      <c r="BW4041" s="2">
        <v>0</v>
      </c>
      <c r="BX4041" s="2">
        <v>0</v>
      </c>
      <c r="BY4041" s="2">
        <v>0</v>
      </c>
      <c r="BZ4041" s="2">
        <v>0</v>
      </c>
      <c r="CA4041" s="2">
        <v>0</v>
      </c>
      <c r="CB4041" s="2">
        <v>0</v>
      </c>
      <c r="CC4041" s="2">
        <v>0</v>
      </c>
      <c r="CD4041" s="2">
        <v>0</v>
      </c>
      <c r="CE4041" s="2">
        <v>0</v>
      </c>
      <c r="CF4041" s="2">
        <v>0</v>
      </c>
      <c r="CG4041" s="2">
        <v>0</v>
      </c>
      <c r="CH4041" s="2">
        <v>0</v>
      </c>
      <c r="CI4041" s="2">
        <v>0</v>
      </c>
      <c r="CJ4041" s="2">
        <v>0</v>
      </c>
      <c r="CK4041" s="2">
        <v>13</v>
      </c>
      <c r="CL4041" s="2">
        <v>0</v>
      </c>
    </row>
    <row r="4042" spans="1:90" x14ac:dyDescent="0.25">
      <c r="A4042" t="s">
        <v>115</v>
      </c>
      <c r="B4042">
        <v>20507</v>
      </c>
      <c r="C4042" t="s">
        <v>175</v>
      </c>
      <c r="D4042">
        <v>1</v>
      </c>
      <c r="E4042">
        <v>8</v>
      </c>
      <c r="F4042">
        <v>925688</v>
      </c>
      <c r="G4042">
        <v>35925688</v>
      </c>
      <c r="H4042" t="s">
        <v>17206</v>
      </c>
      <c r="I4042">
        <v>582</v>
      </c>
      <c r="J4042" t="s">
        <v>175</v>
      </c>
      <c r="K4042" t="s">
        <v>17206</v>
      </c>
      <c r="L4042">
        <v>1</v>
      </c>
      <c r="M4042" t="s">
        <v>175</v>
      </c>
      <c r="N4042">
        <v>14056774</v>
      </c>
      <c r="O4042" t="s">
        <v>92</v>
      </c>
      <c r="P4042" t="s">
        <v>17207</v>
      </c>
      <c r="Q4042">
        <v>300</v>
      </c>
      <c r="R4042">
        <v>16</v>
      </c>
      <c r="S4042">
        <v>39632600</v>
      </c>
      <c r="T4042">
        <v>39632800</v>
      </c>
      <c r="U4042" t="s">
        <v>17208</v>
      </c>
      <c r="V4042">
        <v>1</v>
      </c>
      <c r="W4042" s="2">
        <v>0</v>
      </c>
      <c r="X4042" s="2">
        <v>0</v>
      </c>
      <c r="Y4042" s="2">
        <v>62</v>
      </c>
      <c r="Z4042" s="2">
        <v>73</v>
      </c>
      <c r="AA4042" s="2">
        <v>53</v>
      </c>
      <c r="AB4042" s="2">
        <v>36</v>
      </c>
      <c r="AC4042" s="2">
        <v>30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0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0</v>
      </c>
      <c r="AU4042" s="2">
        <v>0</v>
      </c>
      <c r="AV4042" s="2">
        <v>0</v>
      </c>
      <c r="AW4042" s="2">
        <v>0</v>
      </c>
      <c r="AX4042" s="2">
        <v>0</v>
      </c>
      <c r="AY4042" s="2">
        <v>0</v>
      </c>
      <c r="AZ4042" s="2">
        <v>0</v>
      </c>
      <c r="BA4042" s="2">
        <v>0</v>
      </c>
      <c r="BB4042" s="2">
        <v>0</v>
      </c>
      <c r="BC4042" s="2">
        <v>188</v>
      </c>
      <c r="BD4042" s="2">
        <v>0</v>
      </c>
      <c r="BE4042" s="2">
        <v>0</v>
      </c>
      <c r="BF4042" s="2">
        <v>0</v>
      </c>
      <c r="BG4042" s="2">
        <v>3</v>
      </c>
      <c r="BH4042" s="2">
        <v>4</v>
      </c>
      <c r="BI4042" s="2">
        <v>3</v>
      </c>
      <c r="BJ4042" s="2">
        <v>2</v>
      </c>
      <c r="BK4042" s="2">
        <v>2</v>
      </c>
      <c r="BL4042" s="2">
        <v>0</v>
      </c>
      <c r="BM4042" s="2">
        <v>0</v>
      </c>
      <c r="BN4042" s="2">
        <v>0</v>
      </c>
      <c r="BO4042" s="2">
        <v>0</v>
      </c>
      <c r="BP4042" s="2">
        <v>0</v>
      </c>
      <c r="BQ4042" s="2">
        <v>0</v>
      </c>
      <c r="BR4042" s="2">
        <v>0</v>
      </c>
      <c r="BS4042" s="2">
        <v>0</v>
      </c>
      <c r="BT4042" s="2">
        <v>0</v>
      </c>
      <c r="BU4042" s="2">
        <v>0</v>
      </c>
      <c r="BV4042" s="2">
        <v>0</v>
      </c>
      <c r="BW4042" s="2">
        <v>0</v>
      </c>
      <c r="BX4042" s="2">
        <v>0</v>
      </c>
      <c r="BY4042" s="2">
        <v>0</v>
      </c>
      <c r="BZ4042" s="2">
        <v>0</v>
      </c>
      <c r="CA4042" s="2">
        <v>0</v>
      </c>
      <c r="CB4042" s="2">
        <v>0</v>
      </c>
      <c r="CC4042" s="2">
        <v>0</v>
      </c>
      <c r="CD4042" s="2">
        <v>0</v>
      </c>
      <c r="CE4042" s="2">
        <v>0</v>
      </c>
      <c r="CF4042" s="2">
        <v>0</v>
      </c>
      <c r="CG4042" s="2">
        <v>0</v>
      </c>
      <c r="CH4042" s="2">
        <v>0</v>
      </c>
      <c r="CI4042" s="2">
        <v>0</v>
      </c>
      <c r="CJ4042" s="2">
        <v>0</v>
      </c>
      <c r="CK4042" s="2">
        <v>13</v>
      </c>
      <c r="CL4042" s="2">
        <v>0</v>
      </c>
    </row>
    <row r="4043" spans="1:90" x14ac:dyDescent="0.25">
      <c r="A4043" t="s">
        <v>115</v>
      </c>
      <c r="B4043">
        <v>20507</v>
      </c>
      <c r="C4043" t="s">
        <v>175</v>
      </c>
      <c r="D4043">
        <v>1</v>
      </c>
      <c r="E4043">
        <v>8</v>
      </c>
      <c r="F4043">
        <v>435065</v>
      </c>
      <c r="G4043">
        <v>35435065</v>
      </c>
      <c r="H4043" t="s">
        <v>16984</v>
      </c>
      <c r="I4043">
        <v>582</v>
      </c>
      <c r="J4043" t="s">
        <v>175</v>
      </c>
      <c r="K4043" t="s">
        <v>16984</v>
      </c>
      <c r="L4043">
        <v>1</v>
      </c>
      <c r="M4043" t="s">
        <v>175</v>
      </c>
      <c r="N4043">
        <v>14056772</v>
      </c>
      <c r="O4043" t="s">
        <v>102</v>
      </c>
      <c r="P4043" t="s">
        <v>16985</v>
      </c>
      <c r="Q4043">
        <v>1950</v>
      </c>
      <c r="R4043">
        <v>16</v>
      </c>
      <c r="S4043">
        <v>36300787</v>
      </c>
      <c r="T4043">
        <v>36303285</v>
      </c>
      <c r="U4043" t="s">
        <v>16986</v>
      </c>
      <c r="V4043">
        <v>1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59</v>
      </c>
      <c r="AE4043" s="2">
        <v>73</v>
      </c>
      <c r="AF4043" s="2">
        <v>60</v>
      </c>
      <c r="AG4043" s="2">
        <v>38</v>
      </c>
      <c r="AH4043" s="2">
        <v>103</v>
      </c>
      <c r="AI4043" s="2">
        <v>80</v>
      </c>
      <c r="AJ4043" s="2">
        <v>73</v>
      </c>
      <c r="AK4043" s="2">
        <v>0</v>
      </c>
      <c r="AL4043" s="2">
        <v>0</v>
      </c>
      <c r="AM4043" s="2">
        <v>0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0</v>
      </c>
      <c r="AU4043" s="2">
        <v>0</v>
      </c>
      <c r="AV4043" s="2">
        <v>0</v>
      </c>
      <c r="AW4043" s="2">
        <v>0</v>
      </c>
      <c r="AX4043" s="2">
        <v>0</v>
      </c>
      <c r="AY4043" s="2">
        <v>0</v>
      </c>
      <c r="AZ4043" s="2">
        <v>0</v>
      </c>
      <c r="BA4043" s="2">
        <v>0</v>
      </c>
      <c r="BB4043" s="2">
        <v>0</v>
      </c>
      <c r="BC4043" s="2">
        <v>45</v>
      </c>
      <c r="BD4043" s="2">
        <v>0</v>
      </c>
      <c r="BE4043" s="2">
        <v>0</v>
      </c>
      <c r="BF4043" s="2">
        <v>0</v>
      </c>
      <c r="BG4043" s="2">
        <v>0</v>
      </c>
      <c r="BH4043" s="2">
        <v>0</v>
      </c>
      <c r="BI4043" s="2">
        <v>0</v>
      </c>
      <c r="BJ4043" s="2">
        <v>0</v>
      </c>
      <c r="BK4043" s="2">
        <v>0</v>
      </c>
      <c r="BL4043" s="2">
        <v>2</v>
      </c>
      <c r="BM4043" s="2">
        <v>4</v>
      </c>
      <c r="BN4043" s="2">
        <v>2</v>
      </c>
      <c r="BO4043" s="2">
        <v>1</v>
      </c>
      <c r="BP4043" s="2">
        <v>3</v>
      </c>
      <c r="BQ4043" s="2">
        <v>4</v>
      </c>
      <c r="BR4043" s="2">
        <v>2</v>
      </c>
      <c r="BS4043" s="2">
        <v>0</v>
      </c>
      <c r="BT4043" s="2">
        <v>0</v>
      </c>
      <c r="BU4043" s="2">
        <v>0</v>
      </c>
      <c r="BV4043" s="2">
        <v>0</v>
      </c>
      <c r="BW4043" s="2">
        <v>0</v>
      </c>
      <c r="BX4043" s="2">
        <v>0</v>
      </c>
      <c r="BY4043" s="2">
        <v>0</v>
      </c>
      <c r="BZ4043" s="2">
        <v>0</v>
      </c>
      <c r="CA4043" s="2">
        <v>0</v>
      </c>
      <c r="CB4043" s="2">
        <v>0</v>
      </c>
      <c r="CC4043" s="2">
        <v>0</v>
      </c>
      <c r="CD4043" s="2">
        <v>0</v>
      </c>
      <c r="CE4043" s="2">
        <v>0</v>
      </c>
      <c r="CF4043" s="2">
        <v>0</v>
      </c>
      <c r="CG4043" s="2">
        <v>0</v>
      </c>
      <c r="CH4043" s="2">
        <v>0</v>
      </c>
      <c r="CI4043" s="2">
        <v>0</v>
      </c>
      <c r="CJ4043" s="2">
        <v>0</v>
      </c>
      <c r="CK4043" s="2">
        <v>5</v>
      </c>
      <c r="CL4043" s="2">
        <v>0</v>
      </c>
    </row>
    <row r="4044" spans="1:90" x14ac:dyDescent="0.25">
      <c r="A4044" t="s">
        <v>115</v>
      </c>
      <c r="B4044">
        <v>20507</v>
      </c>
      <c r="C4044" t="s">
        <v>175</v>
      </c>
      <c r="D4044">
        <v>1</v>
      </c>
      <c r="E4044">
        <v>8</v>
      </c>
      <c r="F4044">
        <v>41531</v>
      </c>
      <c r="G4044">
        <v>35041531</v>
      </c>
      <c r="H4044" t="s">
        <v>15577</v>
      </c>
      <c r="I4044">
        <v>582</v>
      </c>
      <c r="J4044" t="s">
        <v>175</v>
      </c>
      <c r="K4044" t="s">
        <v>692</v>
      </c>
      <c r="L4044">
        <v>1</v>
      </c>
      <c r="M4044" t="s">
        <v>175</v>
      </c>
      <c r="N4044">
        <v>14060330</v>
      </c>
      <c r="O4044" t="s">
        <v>92</v>
      </c>
      <c r="P4044" t="s">
        <v>15578</v>
      </c>
      <c r="Q4044">
        <v>625</v>
      </c>
      <c r="R4044">
        <v>16</v>
      </c>
      <c r="S4044">
        <v>36150165</v>
      </c>
      <c r="T4044">
        <v>36157049</v>
      </c>
      <c r="U4044" t="s">
        <v>15579</v>
      </c>
      <c r="V4044">
        <v>1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95</v>
      </c>
      <c r="AE4044" s="2">
        <v>65</v>
      </c>
      <c r="AF4044" s="2">
        <v>63</v>
      </c>
      <c r="AG4044" s="2">
        <v>70</v>
      </c>
      <c r="AH4044" s="2">
        <v>201</v>
      </c>
      <c r="AI4044" s="2">
        <v>114</v>
      </c>
      <c r="AJ4044" s="2">
        <v>71</v>
      </c>
      <c r="AK4044" s="2">
        <v>0</v>
      </c>
      <c r="AL4044" s="2">
        <v>0</v>
      </c>
      <c r="AM4044" s="2">
        <v>0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0</v>
      </c>
      <c r="AU4044" s="2">
        <v>144</v>
      </c>
      <c r="AV4044" s="2">
        <v>0</v>
      </c>
      <c r="AW4044" s="2">
        <v>0</v>
      </c>
      <c r="AX4044" s="2">
        <v>0</v>
      </c>
      <c r="AY4044" s="2">
        <v>0</v>
      </c>
      <c r="AZ4044" s="2">
        <v>0</v>
      </c>
      <c r="BA4044" s="2">
        <v>0</v>
      </c>
      <c r="BB4044" s="2">
        <v>0</v>
      </c>
      <c r="BC4044" s="2">
        <v>157</v>
      </c>
      <c r="BD4044" s="2">
        <v>0</v>
      </c>
      <c r="BE4044" s="2">
        <v>0</v>
      </c>
      <c r="BF4044" s="2">
        <v>0</v>
      </c>
      <c r="BG4044" s="2">
        <v>0</v>
      </c>
      <c r="BH4044" s="2">
        <v>0</v>
      </c>
      <c r="BI4044" s="2">
        <v>0</v>
      </c>
      <c r="BJ4044" s="2">
        <v>0</v>
      </c>
      <c r="BK4044" s="2">
        <v>0</v>
      </c>
      <c r="BL4044" s="2">
        <v>5</v>
      </c>
      <c r="BM4044" s="2">
        <v>3</v>
      </c>
      <c r="BN4044" s="2">
        <v>2</v>
      </c>
      <c r="BO4044" s="2">
        <v>2</v>
      </c>
      <c r="BP4044" s="2">
        <v>6</v>
      </c>
      <c r="BQ4044" s="2">
        <v>4</v>
      </c>
      <c r="BR4044" s="2">
        <v>3</v>
      </c>
      <c r="BS4044" s="2">
        <v>0</v>
      </c>
      <c r="BT4044" s="2">
        <v>0</v>
      </c>
      <c r="BU4044" s="2">
        <v>0</v>
      </c>
      <c r="BV4044" s="2">
        <v>0</v>
      </c>
      <c r="BW4044" s="2">
        <v>0</v>
      </c>
      <c r="BX4044" s="2">
        <v>0</v>
      </c>
      <c r="BY4044" s="2">
        <v>0</v>
      </c>
      <c r="BZ4044" s="2">
        <v>0</v>
      </c>
      <c r="CA4044" s="2">
        <v>0</v>
      </c>
      <c r="CB4044" s="2">
        <v>0</v>
      </c>
      <c r="CC4044" s="2">
        <v>3</v>
      </c>
      <c r="CD4044" s="2">
        <v>0</v>
      </c>
      <c r="CE4044" s="2">
        <v>0</v>
      </c>
      <c r="CF4044" s="2">
        <v>0</v>
      </c>
      <c r="CG4044" s="2">
        <v>0</v>
      </c>
      <c r="CH4044" s="2">
        <v>0</v>
      </c>
      <c r="CI4044" s="2">
        <v>0</v>
      </c>
      <c r="CJ4044" s="2">
        <v>0</v>
      </c>
      <c r="CK4044" s="2">
        <v>9</v>
      </c>
      <c r="CL4044" s="2">
        <v>0</v>
      </c>
    </row>
    <row r="4045" spans="1:90" x14ac:dyDescent="0.25">
      <c r="A4045" t="s">
        <v>115</v>
      </c>
      <c r="B4045">
        <v>20507</v>
      </c>
      <c r="C4045" t="s">
        <v>175</v>
      </c>
      <c r="D4045">
        <v>1</v>
      </c>
      <c r="E4045">
        <v>8</v>
      </c>
      <c r="F4045">
        <v>918155</v>
      </c>
      <c r="G4045">
        <v>35918155</v>
      </c>
      <c r="H4045" t="s">
        <v>9141</v>
      </c>
      <c r="I4045">
        <v>582</v>
      </c>
      <c r="J4045" t="s">
        <v>175</v>
      </c>
      <c r="K4045" t="s">
        <v>2055</v>
      </c>
      <c r="L4045">
        <v>1</v>
      </c>
      <c r="M4045" t="s">
        <v>175</v>
      </c>
      <c r="N4045">
        <v>14031260</v>
      </c>
      <c r="O4045" t="s">
        <v>92</v>
      </c>
      <c r="P4045" t="s">
        <v>9142</v>
      </c>
      <c r="Q4045">
        <v>646</v>
      </c>
      <c r="R4045">
        <v>16</v>
      </c>
      <c r="S4045">
        <v>36200407</v>
      </c>
      <c r="T4045">
        <v>36210770</v>
      </c>
      <c r="U4045" t="s">
        <v>9143</v>
      </c>
      <c r="V4045">
        <v>1</v>
      </c>
      <c r="W4045" s="2">
        <v>0</v>
      </c>
      <c r="X4045" s="2">
        <v>0</v>
      </c>
      <c r="Y4045" s="2">
        <v>146</v>
      </c>
      <c r="Z4045" s="2">
        <v>149</v>
      </c>
      <c r="AA4045" s="2">
        <v>129</v>
      </c>
      <c r="AB4045" s="2">
        <v>131</v>
      </c>
      <c r="AC4045" s="2">
        <v>109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0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0</v>
      </c>
      <c r="AU4045" s="2">
        <v>0</v>
      </c>
      <c r="AV4045" s="2">
        <v>0</v>
      </c>
      <c r="AW4045" s="2">
        <v>0</v>
      </c>
      <c r="AX4045" s="2">
        <v>0</v>
      </c>
      <c r="AY4045" s="2">
        <v>0</v>
      </c>
      <c r="AZ4045" s="2">
        <v>0</v>
      </c>
      <c r="BA4045" s="2">
        <v>0</v>
      </c>
      <c r="BB4045" s="2">
        <v>0</v>
      </c>
      <c r="BC4045" s="2">
        <v>0</v>
      </c>
      <c r="BD4045" s="2">
        <v>0</v>
      </c>
      <c r="BE4045" s="2">
        <v>0</v>
      </c>
      <c r="BF4045" s="2">
        <v>0</v>
      </c>
      <c r="BG4045" s="2">
        <v>6</v>
      </c>
      <c r="BH4045" s="2">
        <v>5</v>
      </c>
      <c r="BI4045" s="2">
        <v>8</v>
      </c>
      <c r="BJ4045" s="2">
        <v>6</v>
      </c>
      <c r="BK4045" s="2">
        <v>5</v>
      </c>
      <c r="BL4045" s="2">
        <v>0</v>
      </c>
      <c r="BM4045" s="2">
        <v>0</v>
      </c>
      <c r="BN4045" s="2">
        <v>0</v>
      </c>
      <c r="BO4045" s="2">
        <v>0</v>
      </c>
      <c r="BP4045" s="2">
        <v>0</v>
      </c>
      <c r="BQ4045" s="2">
        <v>0</v>
      </c>
      <c r="BR4045" s="2">
        <v>0</v>
      </c>
      <c r="BS4045" s="2">
        <v>0</v>
      </c>
      <c r="BT4045" s="2">
        <v>0</v>
      </c>
      <c r="BU4045" s="2">
        <v>0</v>
      </c>
      <c r="BV4045" s="2">
        <v>0</v>
      </c>
      <c r="BW4045" s="2">
        <v>0</v>
      </c>
      <c r="BX4045" s="2">
        <v>0</v>
      </c>
      <c r="BY4045" s="2">
        <v>0</v>
      </c>
      <c r="BZ4045" s="2">
        <v>0</v>
      </c>
      <c r="CA4045" s="2">
        <v>0</v>
      </c>
      <c r="CB4045" s="2">
        <v>0</v>
      </c>
      <c r="CC4045" s="2">
        <v>0</v>
      </c>
      <c r="CD4045" s="2">
        <v>0</v>
      </c>
      <c r="CE4045" s="2">
        <v>0</v>
      </c>
      <c r="CF4045" s="2">
        <v>0</v>
      </c>
      <c r="CG4045" s="2">
        <v>0</v>
      </c>
      <c r="CH4045" s="2">
        <v>0</v>
      </c>
      <c r="CI4045" s="2">
        <v>0</v>
      </c>
      <c r="CJ4045" s="2">
        <v>0</v>
      </c>
      <c r="CK4045" s="2">
        <v>0</v>
      </c>
      <c r="CL4045" s="2">
        <v>0</v>
      </c>
    </row>
    <row r="4046" spans="1:90" x14ac:dyDescent="0.25">
      <c r="A4046" t="s">
        <v>115</v>
      </c>
      <c r="B4046">
        <v>20507</v>
      </c>
      <c r="C4046" t="s">
        <v>175</v>
      </c>
      <c r="D4046">
        <v>1</v>
      </c>
      <c r="E4046">
        <v>8</v>
      </c>
      <c r="F4046">
        <v>23954</v>
      </c>
      <c r="G4046">
        <v>35023954</v>
      </c>
      <c r="H4046" t="s">
        <v>14028</v>
      </c>
      <c r="I4046">
        <v>582</v>
      </c>
      <c r="J4046" t="s">
        <v>175</v>
      </c>
      <c r="K4046" t="s">
        <v>3150</v>
      </c>
      <c r="L4046">
        <v>1</v>
      </c>
      <c r="M4046" t="s">
        <v>175</v>
      </c>
      <c r="N4046">
        <v>14076330</v>
      </c>
      <c r="O4046" t="s">
        <v>92</v>
      </c>
      <c r="P4046" t="s">
        <v>14029</v>
      </c>
      <c r="Q4046">
        <v>228</v>
      </c>
      <c r="R4046">
        <v>16</v>
      </c>
      <c r="S4046">
        <v>36158175</v>
      </c>
      <c r="T4046">
        <v>36263398</v>
      </c>
      <c r="U4046" t="s">
        <v>14030</v>
      </c>
      <c r="V4046">
        <v>1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46</v>
      </c>
      <c r="AE4046" s="2">
        <v>40</v>
      </c>
      <c r="AF4046" s="2">
        <v>39</v>
      </c>
      <c r="AG4046" s="2">
        <v>26</v>
      </c>
      <c r="AH4046" s="2">
        <v>178</v>
      </c>
      <c r="AI4046" s="2">
        <v>114</v>
      </c>
      <c r="AJ4046" s="2">
        <v>61</v>
      </c>
      <c r="AK4046" s="2">
        <v>0</v>
      </c>
      <c r="AL4046" s="2">
        <v>0</v>
      </c>
      <c r="AM4046" s="2">
        <v>0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0</v>
      </c>
      <c r="AU4046" s="2">
        <v>0</v>
      </c>
      <c r="AV4046" s="2">
        <v>0</v>
      </c>
      <c r="AW4046" s="2">
        <v>0</v>
      </c>
      <c r="AX4046" s="2">
        <v>0</v>
      </c>
      <c r="AY4046" s="2">
        <v>0</v>
      </c>
      <c r="AZ4046" s="2">
        <v>0</v>
      </c>
      <c r="BA4046" s="2">
        <v>0</v>
      </c>
      <c r="BB4046" s="2">
        <v>0</v>
      </c>
      <c r="BC4046" s="2">
        <v>0</v>
      </c>
      <c r="BD4046" s="2">
        <v>0</v>
      </c>
      <c r="BE4046" s="2">
        <v>0</v>
      </c>
      <c r="BF4046" s="2">
        <v>0</v>
      </c>
      <c r="BG4046" s="2">
        <v>0</v>
      </c>
      <c r="BH4046" s="2">
        <v>0</v>
      </c>
      <c r="BI4046" s="2">
        <v>0</v>
      </c>
      <c r="BJ4046" s="2">
        <v>0</v>
      </c>
      <c r="BK4046" s="2">
        <v>0</v>
      </c>
      <c r="BL4046" s="2">
        <v>3</v>
      </c>
      <c r="BM4046" s="2">
        <v>2</v>
      </c>
      <c r="BN4046" s="2">
        <v>4</v>
      </c>
      <c r="BO4046" s="2">
        <v>1</v>
      </c>
      <c r="BP4046" s="2">
        <v>8</v>
      </c>
      <c r="BQ4046" s="2">
        <v>3</v>
      </c>
      <c r="BR4046" s="2">
        <v>2</v>
      </c>
      <c r="BS4046" s="2">
        <v>0</v>
      </c>
      <c r="BT4046" s="2">
        <v>0</v>
      </c>
      <c r="BU4046" s="2">
        <v>0</v>
      </c>
      <c r="BV4046" s="2">
        <v>0</v>
      </c>
      <c r="BW4046" s="2">
        <v>0</v>
      </c>
      <c r="BX4046" s="2">
        <v>0</v>
      </c>
      <c r="BY4046" s="2">
        <v>0</v>
      </c>
      <c r="BZ4046" s="2">
        <v>0</v>
      </c>
      <c r="CA4046" s="2">
        <v>0</v>
      </c>
      <c r="CB4046" s="2">
        <v>0</v>
      </c>
      <c r="CC4046" s="2">
        <v>0</v>
      </c>
      <c r="CD4046" s="2">
        <v>0</v>
      </c>
      <c r="CE4046" s="2">
        <v>0</v>
      </c>
      <c r="CF4046" s="2">
        <v>0</v>
      </c>
      <c r="CG4046" s="2">
        <v>0</v>
      </c>
      <c r="CH4046" s="2">
        <v>0</v>
      </c>
      <c r="CI4046" s="2">
        <v>0</v>
      </c>
      <c r="CJ4046" s="2">
        <v>0</v>
      </c>
      <c r="CK4046" s="2">
        <v>0</v>
      </c>
      <c r="CL4046" s="2">
        <v>0</v>
      </c>
    </row>
    <row r="4047" spans="1:90" x14ac:dyDescent="0.25">
      <c r="A4047" t="s">
        <v>115</v>
      </c>
      <c r="B4047">
        <v>20507</v>
      </c>
      <c r="C4047" t="s">
        <v>175</v>
      </c>
      <c r="D4047">
        <v>1</v>
      </c>
      <c r="E4047">
        <v>8</v>
      </c>
      <c r="F4047">
        <v>24272</v>
      </c>
      <c r="G4047">
        <v>35024272</v>
      </c>
      <c r="H4047" t="s">
        <v>11329</v>
      </c>
      <c r="I4047">
        <v>279</v>
      </c>
      <c r="J4047" t="s">
        <v>3444</v>
      </c>
      <c r="K4047" t="s">
        <v>91</v>
      </c>
      <c r="L4047">
        <v>1</v>
      </c>
      <c r="M4047" t="s">
        <v>3444</v>
      </c>
      <c r="N4047">
        <v>14140000</v>
      </c>
      <c r="O4047" t="s">
        <v>92</v>
      </c>
      <c r="P4047" t="s">
        <v>11330</v>
      </c>
      <c r="Q4047">
        <v>153</v>
      </c>
      <c r="R4047">
        <v>16</v>
      </c>
      <c r="S4047">
        <v>39511821</v>
      </c>
      <c r="U4047" t="s">
        <v>11331</v>
      </c>
      <c r="V4047">
        <v>1</v>
      </c>
      <c r="W4047" s="2">
        <v>0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91</v>
      </c>
      <c r="AE4047" s="2">
        <v>82</v>
      </c>
      <c r="AF4047" s="2">
        <v>70</v>
      </c>
      <c r="AG4047" s="2">
        <v>86</v>
      </c>
      <c r="AH4047" s="2">
        <v>235</v>
      </c>
      <c r="AI4047" s="2">
        <v>135</v>
      </c>
      <c r="AJ4047" s="2">
        <v>123</v>
      </c>
      <c r="AK4047" s="2">
        <v>0</v>
      </c>
      <c r="AL4047" s="2">
        <v>0</v>
      </c>
      <c r="AM4047" s="2">
        <v>0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0</v>
      </c>
      <c r="AU4047" s="2">
        <v>106</v>
      </c>
      <c r="AV4047" s="2">
        <v>0</v>
      </c>
      <c r="AW4047" s="2">
        <v>0</v>
      </c>
      <c r="AX4047" s="2">
        <v>0</v>
      </c>
      <c r="AY4047" s="2">
        <v>0</v>
      </c>
      <c r="AZ4047" s="2">
        <v>0</v>
      </c>
      <c r="BA4047" s="2">
        <v>0</v>
      </c>
      <c r="BB4047" s="2">
        <v>0</v>
      </c>
      <c r="BC4047" s="2">
        <v>35</v>
      </c>
      <c r="BD4047" s="2">
        <v>0</v>
      </c>
      <c r="BE4047" s="2">
        <v>0</v>
      </c>
      <c r="BF4047" s="2">
        <v>0</v>
      </c>
      <c r="BG4047" s="2">
        <v>0</v>
      </c>
      <c r="BH4047" s="2">
        <v>0</v>
      </c>
      <c r="BI4047" s="2">
        <v>0</v>
      </c>
      <c r="BJ4047" s="2">
        <v>0</v>
      </c>
      <c r="BK4047" s="2">
        <v>0</v>
      </c>
      <c r="BL4047" s="2">
        <v>4</v>
      </c>
      <c r="BM4047" s="2">
        <v>3</v>
      </c>
      <c r="BN4047" s="2">
        <v>2</v>
      </c>
      <c r="BO4047" s="2">
        <v>4</v>
      </c>
      <c r="BP4047" s="2">
        <v>8</v>
      </c>
      <c r="BQ4047" s="2">
        <v>5</v>
      </c>
      <c r="BR4047" s="2">
        <v>4</v>
      </c>
      <c r="BS4047" s="2">
        <v>0</v>
      </c>
      <c r="BT4047" s="2">
        <v>0</v>
      </c>
      <c r="BU4047" s="2">
        <v>0</v>
      </c>
      <c r="BV4047" s="2">
        <v>0</v>
      </c>
      <c r="BW4047" s="2">
        <v>0</v>
      </c>
      <c r="BX4047" s="2">
        <v>0</v>
      </c>
      <c r="BY4047" s="2">
        <v>0</v>
      </c>
      <c r="BZ4047" s="2">
        <v>0</v>
      </c>
      <c r="CA4047" s="2">
        <v>0</v>
      </c>
      <c r="CB4047" s="2">
        <v>0</v>
      </c>
      <c r="CC4047" s="2">
        <v>3</v>
      </c>
      <c r="CD4047" s="2">
        <v>0</v>
      </c>
      <c r="CE4047" s="2">
        <v>0</v>
      </c>
      <c r="CF4047" s="2">
        <v>0</v>
      </c>
      <c r="CG4047" s="2">
        <v>0</v>
      </c>
      <c r="CH4047" s="2">
        <v>0</v>
      </c>
      <c r="CI4047" s="2">
        <v>0</v>
      </c>
      <c r="CJ4047" s="2">
        <v>0</v>
      </c>
      <c r="CK4047" s="2">
        <v>3</v>
      </c>
      <c r="CL4047" s="2">
        <v>0</v>
      </c>
    </row>
    <row r="4048" spans="1:90" x14ac:dyDescent="0.25">
      <c r="A4048" t="s">
        <v>115</v>
      </c>
      <c r="B4048">
        <v>20507</v>
      </c>
      <c r="C4048" t="s">
        <v>175</v>
      </c>
      <c r="D4048">
        <v>1</v>
      </c>
      <c r="E4048">
        <v>8</v>
      </c>
      <c r="F4048">
        <v>900758</v>
      </c>
      <c r="G4048">
        <v>35900758</v>
      </c>
      <c r="H4048" t="s">
        <v>16889</v>
      </c>
      <c r="I4048">
        <v>582</v>
      </c>
      <c r="J4048" t="s">
        <v>175</v>
      </c>
      <c r="K4048" t="s">
        <v>837</v>
      </c>
      <c r="L4048">
        <v>1</v>
      </c>
      <c r="M4048" t="s">
        <v>175</v>
      </c>
      <c r="N4048">
        <v>14057310</v>
      </c>
      <c r="O4048" t="s">
        <v>92</v>
      </c>
      <c r="P4048" t="s">
        <v>16890</v>
      </c>
      <c r="Q4048">
        <v>275</v>
      </c>
      <c r="R4048">
        <v>16</v>
      </c>
      <c r="S4048">
        <v>36390039</v>
      </c>
      <c r="T4048">
        <v>36391991</v>
      </c>
      <c r="U4048" t="s">
        <v>16891</v>
      </c>
      <c r="V4048">
        <v>1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143</v>
      </c>
      <c r="AE4048" s="2">
        <v>101</v>
      </c>
      <c r="AF4048" s="2">
        <v>98</v>
      </c>
      <c r="AG4048" s="2">
        <v>70</v>
      </c>
      <c r="AH4048" s="2">
        <v>112</v>
      </c>
      <c r="AI4048" s="2">
        <v>87</v>
      </c>
      <c r="AJ4048" s="2">
        <v>39</v>
      </c>
      <c r="AK4048" s="2">
        <v>0</v>
      </c>
      <c r="AL4048" s="2">
        <v>0</v>
      </c>
      <c r="AM4048" s="2">
        <v>0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0</v>
      </c>
      <c r="AU4048" s="2">
        <v>0</v>
      </c>
      <c r="AV4048" s="2">
        <v>0</v>
      </c>
      <c r="AW4048" s="2">
        <v>0</v>
      </c>
      <c r="AX4048" s="2">
        <v>0</v>
      </c>
      <c r="AY4048" s="2">
        <v>0</v>
      </c>
      <c r="AZ4048" s="2">
        <v>0</v>
      </c>
      <c r="BA4048" s="2">
        <v>0</v>
      </c>
      <c r="BB4048" s="2">
        <v>0</v>
      </c>
      <c r="BC4048" s="2">
        <v>0</v>
      </c>
      <c r="BD4048" s="2">
        <v>0</v>
      </c>
      <c r="BE4048" s="2">
        <v>0</v>
      </c>
      <c r="BF4048" s="2">
        <v>0</v>
      </c>
      <c r="BG4048" s="2">
        <v>0</v>
      </c>
      <c r="BH4048" s="2">
        <v>0</v>
      </c>
      <c r="BI4048" s="2">
        <v>0</v>
      </c>
      <c r="BJ4048" s="2">
        <v>0</v>
      </c>
      <c r="BK4048" s="2">
        <v>0</v>
      </c>
      <c r="BL4048" s="2">
        <v>6</v>
      </c>
      <c r="BM4048" s="2">
        <v>4</v>
      </c>
      <c r="BN4048" s="2">
        <v>3</v>
      </c>
      <c r="BO4048" s="2">
        <v>3</v>
      </c>
      <c r="BP4048" s="2">
        <v>4</v>
      </c>
      <c r="BQ4048" s="2">
        <v>3</v>
      </c>
      <c r="BR4048" s="2">
        <v>2</v>
      </c>
      <c r="BS4048" s="2">
        <v>0</v>
      </c>
      <c r="BT4048" s="2">
        <v>0</v>
      </c>
      <c r="BU4048" s="2">
        <v>0</v>
      </c>
      <c r="BV4048" s="2">
        <v>0</v>
      </c>
      <c r="BW4048" s="2">
        <v>0</v>
      </c>
      <c r="BX4048" s="2">
        <v>0</v>
      </c>
      <c r="BY4048" s="2">
        <v>0</v>
      </c>
      <c r="BZ4048" s="2">
        <v>0</v>
      </c>
      <c r="CA4048" s="2">
        <v>0</v>
      </c>
      <c r="CB4048" s="2">
        <v>0</v>
      </c>
      <c r="CC4048" s="2">
        <v>0</v>
      </c>
      <c r="CD4048" s="2">
        <v>0</v>
      </c>
      <c r="CE4048" s="2">
        <v>0</v>
      </c>
      <c r="CF4048" s="2">
        <v>0</v>
      </c>
      <c r="CG4048" s="2">
        <v>0</v>
      </c>
      <c r="CH4048" s="2">
        <v>0</v>
      </c>
      <c r="CI4048" s="2">
        <v>0</v>
      </c>
      <c r="CJ4048" s="2">
        <v>0</v>
      </c>
      <c r="CK4048" s="2">
        <v>0</v>
      </c>
      <c r="CL4048" s="2">
        <v>0</v>
      </c>
    </row>
    <row r="4049" spans="1:90" x14ac:dyDescent="0.25">
      <c r="A4049" t="s">
        <v>115</v>
      </c>
      <c r="B4049">
        <v>20507</v>
      </c>
      <c r="C4049" t="s">
        <v>175</v>
      </c>
      <c r="D4049">
        <v>1</v>
      </c>
      <c r="E4049">
        <v>8</v>
      </c>
      <c r="F4049">
        <v>24193</v>
      </c>
      <c r="G4049">
        <v>35024193</v>
      </c>
      <c r="H4049" t="s">
        <v>3278</v>
      </c>
      <c r="I4049">
        <v>582</v>
      </c>
      <c r="J4049" t="s">
        <v>175</v>
      </c>
      <c r="K4049" t="s">
        <v>428</v>
      </c>
      <c r="L4049">
        <v>1</v>
      </c>
      <c r="M4049" t="s">
        <v>175</v>
      </c>
      <c r="N4049">
        <v>14090260</v>
      </c>
      <c r="O4049" t="s">
        <v>102</v>
      </c>
      <c r="P4049" t="s">
        <v>1972</v>
      </c>
      <c r="Q4049">
        <v>266</v>
      </c>
      <c r="R4049">
        <v>16</v>
      </c>
      <c r="S4049">
        <v>36180210</v>
      </c>
      <c r="T4049">
        <v>36249443</v>
      </c>
      <c r="U4049" t="s">
        <v>3279</v>
      </c>
      <c r="V4049">
        <v>1</v>
      </c>
      <c r="W4049" s="2">
        <v>0</v>
      </c>
      <c r="X4049" s="2">
        <v>0</v>
      </c>
      <c r="Y4049" s="2">
        <v>116</v>
      </c>
      <c r="Z4049" s="2">
        <v>118</v>
      </c>
      <c r="AA4049" s="2">
        <v>136</v>
      </c>
      <c r="AB4049" s="2">
        <v>118</v>
      </c>
      <c r="AC4049" s="2">
        <v>143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0</v>
      </c>
      <c r="AU4049" s="2">
        <v>0</v>
      </c>
      <c r="AV4049" s="2">
        <v>0</v>
      </c>
      <c r="AW4049" s="2">
        <v>0</v>
      </c>
      <c r="AX4049" s="2">
        <v>0</v>
      </c>
      <c r="AY4049" s="2">
        <v>0</v>
      </c>
      <c r="AZ4049" s="2">
        <v>0</v>
      </c>
      <c r="BA4049" s="2">
        <v>0</v>
      </c>
      <c r="BB4049" s="2">
        <v>0</v>
      </c>
      <c r="BC4049" s="2">
        <v>0</v>
      </c>
      <c r="BD4049" s="2">
        <v>0</v>
      </c>
      <c r="BE4049" s="2">
        <v>0</v>
      </c>
      <c r="BF4049" s="2">
        <v>0</v>
      </c>
      <c r="BG4049" s="2">
        <v>5</v>
      </c>
      <c r="BH4049" s="2">
        <v>5</v>
      </c>
      <c r="BI4049" s="2">
        <v>5</v>
      </c>
      <c r="BJ4049" s="2">
        <v>5</v>
      </c>
      <c r="BK4049" s="2">
        <v>8</v>
      </c>
      <c r="BL4049" s="2">
        <v>0</v>
      </c>
      <c r="BM4049" s="2">
        <v>0</v>
      </c>
      <c r="BN4049" s="2">
        <v>0</v>
      </c>
      <c r="BO4049" s="2">
        <v>0</v>
      </c>
      <c r="BP4049" s="2">
        <v>0</v>
      </c>
      <c r="BQ4049" s="2">
        <v>0</v>
      </c>
      <c r="BR4049" s="2">
        <v>0</v>
      </c>
      <c r="BS4049" s="2">
        <v>0</v>
      </c>
      <c r="BT4049" s="2">
        <v>0</v>
      </c>
      <c r="BU4049" s="2">
        <v>0</v>
      </c>
      <c r="BV4049" s="2">
        <v>0</v>
      </c>
      <c r="BW4049" s="2">
        <v>0</v>
      </c>
      <c r="BX4049" s="2">
        <v>0</v>
      </c>
      <c r="BY4049" s="2">
        <v>0</v>
      </c>
      <c r="BZ4049" s="2">
        <v>0</v>
      </c>
      <c r="CA4049" s="2">
        <v>0</v>
      </c>
      <c r="CB4049" s="2">
        <v>0</v>
      </c>
      <c r="CC4049" s="2">
        <v>0</v>
      </c>
      <c r="CD4049" s="2">
        <v>0</v>
      </c>
      <c r="CE4049" s="2">
        <v>0</v>
      </c>
      <c r="CF4049" s="2">
        <v>0</v>
      </c>
      <c r="CG4049" s="2">
        <v>0</v>
      </c>
      <c r="CH4049" s="2">
        <v>0</v>
      </c>
      <c r="CI4049" s="2">
        <v>0</v>
      </c>
      <c r="CJ4049" s="2">
        <v>0</v>
      </c>
      <c r="CK4049" s="2">
        <v>0</v>
      </c>
      <c r="CL4049" s="2">
        <v>0</v>
      </c>
    </row>
    <row r="4050" spans="1:90" x14ac:dyDescent="0.25">
      <c r="A4050" t="s">
        <v>115</v>
      </c>
      <c r="B4050">
        <v>20507</v>
      </c>
      <c r="C4050" t="s">
        <v>175</v>
      </c>
      <c r="D4050">
        <v>1</v>
      </c>
      <c r="E4050">
        <v>8</v>
      </c>
      <c r="F4050">
        <v>22962</v>
      </c>
      <c r="G4050">
        <v>35022962</v>
      </c>
      <c r="H4050" t="s">
        <v>9819</v>
      </c>
      <c r="I4050">
        <v>208</v>
      </c>
      <c r="J4050" t="s">
        <v>1003</v>
      </c>
      <c r="K4050" t="s">
        <v>2124</v>
      </c>
      <c r="L4050">
        <v>1</v>
      </c>
      <c r="M4050" t="s">
        <v>1003</v>
      </c>
      <c r="N4050">
        <v>14300000</v>
      </c>
      <c r="P4050" t="s">
        <v>9820</v>
      </c>
      <c r="Q4050">
        <v>141</v>
      </c>
      <c r="R4050">
        <v>16</v>
      </c>
      <c r="S4050">
        <v>37612770</v>
      </c>
      <c r="T4050">
        <v>37617482</v>
      </c>
      <c r="U4050" t="s">
        <v>9821</v>
      </c>
      <c r="V4050">
        <v>1</v>
      </c>
      <c r="W4050" s="2">
        <v>0</v>
      </c>
      <c r="X4050" s="2">
        <v>0</v>
      </c>
      <c r="Y4050" s="2">
        <v>106</v>
      </c>
      <c r="Z4050" s="2">
        <v>109</v>
      </c>
      <c r="AA4050" s="2">
        <v>118</v>
      </c>
      <c r="AB4050" s="2">
        <v>132</v>
      </c>
      <c r="AC4050" s="2">
        <v>96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0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0</v>
      </c>
      <c r="AU4050" s="2">
        <v>0</v>
      </c>
      <c r="AV4050" s="2">
        <v>0</v>
      </c>
      <c r="AW4050" s="2">
        <v>0</v>
      </c>
      <c r="AX4050" s="2">
        <v>0</v>
      </c>
      <c r="AY4050" s="2">
        <v>0</v>
      </c>
      <c r="AZ4050" s="2">
        <v>0</v>
      </c>
      <c r="BA4050" s="2">
        <v>0</v>
      </c>
      <c r="BB4050" s="2">
        <v>0</v>
      </c>
      <c r="BC4050" s="2">
        <v>0</v>
      </c>
      <c r="BD4050" s="2">
        <v>9</v>
      </c>
      <c r="BE4050" s="2">
        <v>0</v>
      </c>
      <c r="BF4050" s="2">
        <v>0</v>
      </c>
      <c r="BG4050" s="2">
        <v>4</v>
      </c>
      <c r="BH4050" s="2">
        <v>4</v>
      </c>
      <c r="BI4050" s="2">
        <v>4</v>
      </c>
      <c r="BJ4050" s="2">
        <v>7</v>
      </c>
      <c r="BK4050" s="2">
        <v>7</v>
      </c>
      <c r="BL4050" s="2">
        <v>0</v>
      </c>
      <c r="BM4050" s="2">
        <v>0</v>
      </c>
      <c r="BN4050" s="2">
        <v>0</v>
      </c>
      <c r="BO4050" s="2">
        <v>0</v>
      </c>
      <c r="BP4050" s="2">
        <v>0</v>
      </c>
      <c r="BQ4050" s="2">
        <v>0</v>
      </c>
      <c r="BR4050" s="2">
        <v>0</v>
      </c>
      <c r="BS4050" s="2">
        <v>0</v>
      </c>
      <c r="BT4050" s="2">
        <v>0</v>
      </c>
      <c r="BU4050" s="2">
        <v>0</v>
      </c>
      <c r="BV4050" s="2">
        <v>0</v>
      </c>
      <c r="BW4050" s="2">
        <v>0</v>
      </c>
      <c r="BX4050" s="2">
        <v>0</v>
      </c>
      <c r="BY4050" s="2">
        <v>0</v>
      </c>
      <c r="BZ4050" s="2">
        <v>0</v>
      </c>
      <c r="CA4050" s="2">
        <v>0</v>
      </c>
      <c r="CB4050" s="2">
        <v>0</v>
      </c>
      <c r="CC4050" s="2">
        <v>0</v>
      </c>
      <c r="CD4050" s="2">
        <v>0</v>
      </c>
      <c r="CE4050" s="2">
        <v>0</v>
      </c>
      <c r="CF4050" s="2">
        <v>0</v>
      </c>
      <c r="CG4050" s="2">
        <v>0</v>
      </c>
      <c r="CH4050" s="2">
        <v>0</v>
      </c>
      <c r="CI4050" s="2">
        <v>0</v>
      </c>
      <c r="CJ4050" s="2">
        <v>0</v>
      </c>
      <c r="CK4050" s="2">
        <v>0</v>
      </c>
      <c r="CL4050" s="2">
        <v>2</v>
      </c>
    </row>
    <row r="4051" spans="1:90" x14ac:dyDescent="0.25">
      <c r="A4051" t="s">
        <v>115</v>
      </c>
      <c r="B4051">
        <v>20507</v>
      </c>
      <c r="C4051" t="s">
        <v>175</v>
      </c>
      <c r="D4051">
        <v>1</v>
      </c>
      <c r="E4051">
        <v>8</v>
      </c>
      <c r="F4051">
        <v>918167</v>
      </c>
      <c r="G4051">
        <v>35918167</v>
      </c>
      <c r="H4051" t="s">
        <v>2695</v>
      </c>
      <c r="I4051">
        <v>582</v>
      </c>
      <c r="J4051" t="s">
        <v>175</v>
      </c>
      <c r="K4051" t="s">
        <v>2696</v>
      </c>
      <c r="L4051">
        <v>1</v>
      </c>
      <c r="M4051" t="s">
        <v>175</v>
      </c>
      <c r="N4051">
        <v>14065530</v>
      </c>
      <c r="O4051" t="s">
        <v>92</v>
      </c>
      <c r="P4051" t="s">
        <v>2697</v>
      </c>
      <c r="Q4051">
        <v>215</v>
      </c>
      <c r="R4051">
        <v>16</v>
      </c>
      <c r="S4051">
        <v>36390033</v>
      </c>
      <c r="T4051">
        <v>36390066</v>
      </c>
      <c r="U4051" t="s">
        <v>2698</v>
      </c>
      <c r="V4051">
        <v>1</v>
      </c>
      <c r="W4051" s="2">
        <v>0</v>
      </c>
      <c r="X4051" s="2">
        <v>0</v>
      </c>
      <c r="Y4051" s="2">
        <v>156</v>
      </c>
      <c r="Z4051" s="2">
        <v>128</v>
      </c>
      <c r="AA4051" s="2">
        <v>144</v>
      </c>
      <c r="AB4051" s="2">
        <v>121</v>
      </c>
      <c r="AC4051" s="2">
        <v>139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0</v>
      </c>
      <c r="AU4051" s="2">
        <v>0</v>
      </c>
      <c r="AV4051" s="2">
        <v>0</v>
      </c>
      <c r="AW4051" s="2">
        <v>0</v>
      </c>
      <c r="AX4051" s="2">
        <v>0</v>
      </c>
      <c r="AY4051" s="2">
        <v>0</v>
      </c>
      <c r="AZ4051" s="2">
        <v>0</v>
      </c>
      <c r="BA4051" s="2">
        <v>0</v>
      </c>
      <c r="BB4051" s="2">
        <v>0</v>
      </c>
      <c r="BC4051" s="2">
        <v>0</v>
      </c>
      <c r="BD4051" s="2">
        <v>14</v>
      </c>
      <c r="BE4051" s="2">
        <v>0</v>
      </c>
      <c r="BF4051" s="2">
        <v>0</v>
      </c>
      <c r="BG4051" s="2">
        <v>6</v>
      </c>
      <c r="BH4051" s="2">
        <v>6</v>
      </c>
      <c r="BI4051" s="2">
        <v>7</v>
      </c>
      <c r="BJ4051" s="2">
        <v>5</v>
      </c>
      <c r="BK4051" s="2">
        <v>10</v>
      </c>
      <c r="BL4051" s="2">
        <v>0</v>
      </c>
      <c r="BM4051" s="2">
        <v>0</v>
      </c>
      <c r="BN4051" s="2">
        <v>0</v>
      </c>
      <c r="BO4051" s="2">
        <v>0</v>
      </c>
      <c r="BP4051" s="2">
        <v>0</v>
      </c>
      <c r="BQ4051" s="2">
        <v>0</v>
      </c>
      <c r="BR4051" s="2">
        <v>0</v>
      </c>
      <c r="BS4051" s="2">
        <v>0</v>
      </c>
      <c r="BT4051" s="2">
        <v>0</v>
      </c>
      <c r="BU4051" s="2">
        <v>0</v>
      </c>
      <c r="BV4051" s="2">
        <v>0</v>
      </c>
      <c r="BW4051" s="2">
        <v>0</v>
      </c>
      <c r="BX4051" s="2">
        <v>0</v>
      </c>
      <c r="BY4051" s="2">
        <v>0</v>
      </c>
      <c r="BZ4051" s="2">
        <v>0</v>
      </c>
      <c r="CA4051" s="2">
        <v>0</v>
      </c>
      <c r="CB4051" s="2">
        <v>0</v>
      </c>
      <c r="CC4051" s="2">
        <v>0</v>
      </c>
      <c r="CD4051" s="2">
        <v>0</v>
      </c>
      <c r="CE4051" s="2">
        <v>0</v>
      </c>
      <c r="CF4051" s="2">
        <v>0</v>
      </c>
      <c r="CG4051" s="2">
        <v>0</v>
      </c>
      <c r="CH4051" s="2">
        <v>0</v>
      </c>
      <c r="CI4051" s="2">
        <v>0</v>
      </c>
      <c r="CJ4051" s="2">
        <v>0</v>
      </c>
      <c r="CK4051" s="2">
        <v>0</v>
      </c>
      <c r="CL4051" s="2">
        <v>3</v>
      </c>
    </row>
    <row r="4052" spans="1:90" x14ac:dyDescent="0.25">
      <c r="A4052" t="s">
        <v>115</v>
      </c>
      <c r="B4052">
        <v>20507</v>
      </c>
      <c r="C4052" t="s">
        <v>175</v>
      </c>
      <c r="D4052">
        <v>1</v>
      </c>
      <c r="E4052">
        <v>8</v>
      </c>
      <c r="F4052">
        <v>23838</v>
      </c>
      <c r="G4052">
        <v>35023838</v>
      </c>
      <c r="H4052" t="s">
        <v>2498</v>
      </c>
      <c r="I4052">
        <v>227</v>
      </c>
      <c r="J4052" t="s">
        <v>2499</v>
      </c>
      <c r="K4052" t="s">
        <v>2500</v>
      </c>
      <c r="L4052">
        <v>1</v>
      </c>
      <c r="M4052" t="s">
        <v>2501</v>
      </c>
      <c r="N4052">
        <v>14340000</v>
      </c>
      <c r="O4052" t="s">
        <v>92</v>
      </c>
      <c r="P4052" t="s">
        <v>2502</v>
      </c>
      <c r="Q4052">
        <v>221</v>
      </c>
      <c r="R4052">
        <v>16</v>
      </c>
      <c r="S4052">
        <v>36641120</v>
      </c>
      <c r="T4052">
        <v>36644848</v>
      </c>
      <c r="U4052" t="s">
        <v>2503</v>
      </c>
      <c r="V4052">
        <v>1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47</v>
      </c>
      <c r="AE4052" s="2">
        <v>29</v>
      </c>
      <c r="AF4052" s="2">
        <v>33</v>
      </c>
      <c r="AG4052" s="2">
        <v>58</v>
      </c>
      <c r="AH4052" s="2">
        <v>188</v>
      </c>
      <c r="AI4052" s="2">
        <v>207</v>
      </c>
      <c r="AJ4052" s="2">
        <v>231</v>
      </c>
      <c r="AK4052" s="2">
        <v>0</v>
      </c>
      <c r="AL4052" s="2">
        <v>0</v>
      </c>
      <c r="AM4052" s="2">
        <v>0</v>
      </c>
      <c r="AN4052" s="2">
        <v>0</v>
      </c>
      <c r="AO4052" s="2">
        <v>0</v>
      </c>
      <c r="AP4052" s="2">
        <v>0</v>
      </c>
      <c r="AQ4052" s="2">
        <v>0</v>
      </c>
      <c r="AR4052" s="2">
        <v>25</v>
      </c>
      <c r="AS4052" s="2">
        <v>0</v>
      </c>
      <c r="AT4052" s="2">
        <v>0</v>
      </c>
      <c r="AU4052" s="2">
        <v>38</v>
      </c>
      <c r="AV4052" s="2">
        <v>0</v>
      </c>
      <c r="AW4052" s="2">
        <v>0</v>
      </c>
      <c r="AX4052" s="2">
        <v>0</v>
      </c>
      <c r="AY4052" s="2">
        <v>0</v>
      </c>
      <c r="AZ4052" s="2">
        <v>0</v>
      </c>
      <c r="BA4052" s="2">
        <v>0</v>
      </c>
      <c r="BB4052" s="2">
        <v>0</v>
      </c>
      <c r="BC4052" s="2">
        <v>0</v>
      </c>
      <c r="BD4052" s="2">
        <v>0</v>
      </c>
      <c r="BE4052" s="2">
        <v>0</v>
      </c>
      <c r="BF4052" s="2">
        <v>0</v>
      </c>
      <c r="BG4052" s="2">
        <v>0</v>
      </c>
      <c r="BH4052" s="2">
        <v>0</v>
      </c>
      <c r="BI4052" s="2">
        <v>0</v>
      </c>
      <c r="BJ4052" s="2">
        <v>0</v>
      </c>
      <c r="BK4052" s="2">
        <v>0</v>
      </c>
      <c r="BL4052" s="2">
        <v>3</v>
      </c>
      <c r="BM4052" s="2">
        <v>1</v>
      </c>
      <c r="BN4052" s="2">
        <v>1</v>
      </c>
      <c r="BO4052" s="2">
        <v>3</v>
      </c>
      <c r="BP4052" s="2">
        <v>7</v>
      </c>
      <c r="BQ4052" s="2">
        <v>6</v>
      </c>
      <c r="BR4052" s="2">
        <v>9</v>
      </c>
      <c r="BS4052" s="2">
        <v>0</v>
      </c>
      <c r="BT4052" s="2">
        <v>0</v>
      </c>
      <c r="BU4052" s="2">
        <v>0</v>
      </c>
      <c r="BV4052" s="2">
        <v>0</v>
      </c>
      <c r="BW4052" s="2">
        <v>0</v>
      </c>
      <c r="BX4052" s="2">
        <v>0</v>
      </c>
      <c r="BY4052" s="2">
        <v>0</v>
      </c>
      <c r="BZ4052" s="2">
        <v>2</v>
      </c>
      <c r="CA4052" s="2">
        <v>0</v>
      </c>
      <c r="CB4052" s="2">
        <v>0</v>
      </c>
      <c r="CC4052" s="2">
        <v>1</v>
      </c>
      <c r="CD4052" s="2">
        <v>0</v>
      </c>
      <c r="CE4052" s="2">
        <v>0</v>
      </c>
      <c r="CF4052" s="2">
        <v>0</v>
      </c>
      <c r="CG4052" s="2">
        <v>0</v>
      </c>
      <c r="CH4052" s="2">
        <v>0</v>
      </c>
      <c r="CI4052" s="2">
        <v>0</v>
      </c>
      <c r="CJ4052" s="2">
        <v>0</v>
      </c>
      <c r="CK4052" s="2">
        <v>0</v>
      </c>
      <c r="CL4052" s="2">
        <v>0</v>
      </c>
    </row>
    <row r="4053" spans="1:90" x14ac:dyDescent="0.25">
      <c r="A4053" t="s">
        <v>115</v>
      </c>
      <c r="B4053">
        <v>20507</v>
      </c>
      <c r="C4053" t="s">
        <v>175</v>
      </c>
      <c r="D4053">
        <v>1</v>
      </c>
      <c r="E4053">
        <v>8</v>
      </c>
      <c r="F4053">
        <v>903474</v>
      </c>
      <c r="G4053">
        <v>35903474</v>
      </c>
      <c r="H4053" t="s">
        <v>7914</v>
      </c>
      <c r="I4053">
        <v>582</v>
      </c>
      <c r="J4053" t="s">
        <v>175</v>
      </c>
      <c r="K4053" t="s">
        <v>7915</v>
      </c>
      <c r="L4053">
        <v>1</v>
      </c>
      <c r="M4053" t="s">
        <v>175</v>
      </c>
      <c r="N4053">
        <v>14061670</v>
      </c>
      <c r="O4053" t="s">
        <v>92</v>
      </c>
      <c r="P4053" t="s">
        <v>7916</v>
      </c>
      <c r="Q4053">
        <v>195</v>
      </c>
      <c r="R4053">
        <v>16</v>
      </c>
      <c r="S4053">
        <v>36150169</v>
      </c>
      <c r="T4053">
        <v>36156366</v>
      </c>
      <c r="U4053" t="s">
        <v>7917</v>
      </c>
      <c r="V4053">
        <v>1</v>
      </c>
      <c r="W4053" s="2">
        <v>0</v>
      </c>
      <c r="X4053" s="2">
        <v>0</v>
      </c>
      <c r="Y4053" s="2">
        <v>53</v>
      </c>
      <c r="Z4053" s="2">
        <v>62</v>
      </c>
      <c r="AA4053" s="2">
        <v>60</v>
      </c>
      <c r="AB4053" s="2">
        <v>48</v>
      </c>
      <c r="AC4053" s="2">
        <v>76</v>
      </c>
      <c r="AD4053" s="2">
        <v>69</v>
      </c>
      <c r="AE4053" s="2">
        <v>66</v>
      </c>
      <c r="AF4053" s="2">
        <v>67</v>
      </c>
      <c r="AG4053" s="2">
        <v>61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0</v>
      </c>
      <c r="AU4053" s="2">
        <v>0</v>
      </c>
      <c r="AV4053" s="2">
        <v>0</v>
      </c>
      <c r="AW4053" s="2">
        <v>0</v>
      </c>
      <c r="AX4053" s="2">
        <v>0</v>
      </c>
      <c r="AY4053" s="2">
        <v>0</v>
      </c>
      <c r="AZ4053" s="2">
        <v>0</v>
      </c>
      <c r="BA4053" s="2">
        <v>0</v>
      </c>
      <c r="BB4053" s="2">
        <v>0</v>
      </c>
      <c r="BC4053" s="2">
        <v>0</v>
      </c>
      <c r="BD4053" s="2">
        <v>15</v>
      </c>
      <c r="BE4053" s="2">
        <v>0</v>
      </c>
      <c r="BF4053" s="2">
        <v>0</v>
      </c>
      <c r="BG4053" s="2">
        <v>3</v>
      </c>
      <c r="BH4053" s="2">
        <v>3</v>
      </c>
      <c r="BI4053" s="2">
        <v>3</v>
      </c>
      <c r="BJ4053" s="2">
        <v>3</v>
      </c>
      <c r="BK4053" s="2">
        <v>5</v>
      </c>
      <c r="BL4053" s="2">
        <v>4</v>
      </c>
      <c r="BM4053" s="2">
        <v>4</v>
      </c>
      <c r="BN4053" s="2">
        <v>4</v>
      </c>
      <c r="BO4053" s="2">
        <v>4</v>
      </c>
      <c r="BP4053" s="2">
        <v>0</v>
      </c>
      <c r="BQ4053" s="2">
        <v>0</v>
      </c>
      <c r="BR4053" s="2">
        <v>0</v>
      </c>
      <c r="BS4053" s="2">
        <v>0</v>
      </c>
      <c r="BT4053" s="2">
        <v>0</v>
      </c>
      <c r="BU4053" s="2">
        <v>0</v>
      </c>
      <c r="BV4053" s="2">
        <v>0</v>
      </c>
      <c r="BW4053" s="2">
        <v>0</v>
      </c>
      <c r="BX4053" s="2">
        <v>0</v>
      </c>
      <c r="BY4053" s="2">
        <v>0</v>
      </c>
      <c r="BZ4053" s="2">
        <v>0</v>
      </c>
      <c r="CA4053" s="2">
        <v>0</v>
      </c>
      <c r="CB4053" s="2">
        <v>0</v>
      </c>
      <c r="CC4053" s="2">
        <v>0</v>
      </c>
      <c r="CD4053" s="2">
        <v>0</v>
      </c>
      <c r="CE4053" s="2">
        <v>0</v>
      </c>
      <c r="CF4053" s="2">
        <v>0</v>
      </c>
      <c r="CG4053" s="2">
        <v>0</v>
      </c>
      <c r="CH4053" s="2">
        <v>0</v>
      </c>
      <c r="CI4053" s="2">
        <v>0</v>
      </c>
      <c r="CJ4053" s="2">
        <v>0</v>
      </c>
      <c r="CK4053" s="2">
        <v>0</v>
      </c>
      <c r="CL4053" s="2">
        <v>3</v>
      </c>
    </row>
    <row r="4054" spans="1:90" x14ac:dyDescent="0.25">
      <c r="A4054" t="s">
        <v>115</v>
      </c>
      <c r="B4054">
        <v>20507</v>
      </c>
      <c r="C4054" t="s">
        <v>175</v>
      </c>
      <c r="D4054">
        <v>1</v>
      </c>
      <c r="E4054">
        <v>8</v>
      </c>
      <c r="F4054">
        <v>23991</v>
      </c>
      <c r="G4054">
        <v>35023991</v>
      </c>
      <c r="H4054" t="s">
        <v>1904</v>
      </c>
      <c r="I4054">
        <v>663</v>
      </c>
      <c r="J4054" t="s">
        <v>1641</v>
      </c>
      <c r="K4054" t="s">
        <v>91</v>
      </c>
      <c r="L4054">
        <v>1</v>
      </c>
      <c r="M4054" t="s">
        <v>1641</v>
      </c>
      <c r="N4054">
        <v>14150000</v>
      </c>
      <c r="O4054" t="s">
        <v>92</v>
      </c>
      <c r="P4054" t="s">
        <v>3535</v>
      </c>
      <c r="Q4054">
        <v>189</v>
      </c>
      <c r="R4054">
        <v>16</v>
      </c>
      <c r="S4054">
        <v>39871196</v>
      </c>
      <c r="T4054">
        <v>39873699</v>
      </c>
      <c r="U4054" t="s">
        <v>3666</v>
      </c>
      <c r="V4054">
        <v>1</v>
      </c>
      <c r="W4054" s="2">
        <v>0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156</v>
      </c>
      <c r="AE4054" s="2">
        <v>139</v>
      </c>
      <c r="AF4054" s="2">
        <v>109</v>
      </c>
      <c r="AG4054" s="2">
        <v>144</v>
      </c>
      <c r="AH4054" s="2">
        <v>131</v>
      </c>
      <c r="AI4054" s="2">
        <v>87</v>
      </c>
      <c r="AJ4054" s="2">
        <v>124</v>
      </c>
      <c r="AK4054" s="2">
        <v>0</v>
      </c>
      <c r="AL4054" s="2">
        <v>0</v>
      </c>
      <c r="AM4054" s="2">
        <v>0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0</v>
      </c>
      <c r="AU4054" s="2">
        <v>0</v>
      </c>
      <c r="AV4054" s="2">
        <v>0</v>
      </c>
      <c r="AW4054" s="2">
        <v>0</v>
      </c>
      <c r="AX4054" s="2">
        <v>0</v>
      </c>
      <c r="AY4054" s="2">
        <v>0</v>
      </c>
      <c r="AZ4054" s="2">
        <v>0</v>
      </c>
      <c r="BA4054" s="2">
        <v>0</v>
      </c>
      <c r="BB4054" s="2">
        <v>0</v>
      </c>
      <c r="BC4054" s="2">
        <v>43</v>
      </c>
      <c r="BD4054" s="2">
        <v>0</v>
      </c>
      <c r="BE4054" s="2">
        <v>0</v>
      </c>
      <c r="BF4054" s="2">
        <v>0</v>
      </c>
      <c r="BG4054" s="2">
        <v>0</v>
      </c>
      <c r="BH4054" s="2">
        <v>0</v>
      </c>
      <c r="BI4054" s="2">
        <v>0</v>
      </c>
      <c r="BJ4054" s="2">
        <v>0</v>
      </c>
      <c r="BK4054" s="2">
        <v>0</v>
      </c>
      <c r="BL4054" s="2">
        <v>7</v>
      </c>
      <c r="BM4054" s="2">
        <v>4</v>
      </c>
      <c r="BN4054" s="2">
        <v>4</v>
      </c>
      <c r="BO4054" s="2">
        <v>5</v>
      </c>
      <c r="BP4054" s="2">
        <v>3</v>
      </c>
      <c r="BQ4054" s="2">
        <v>2</v>
      </c>
      <c r="BR4054" s="2">
        <v>4</v>
      </c>
      <c r="BS4054" s="2">
        <v>0</v>
      </c>
      <c r="BT4054" s="2">
        <v>0</v>
      </c>
      <c r="BU4054" s="2">
        <v>0</v>
      </c>
      <c r="BV4054" s="2">
        <v>0</v>
      </c>
      <c r="BW4054" s="2">
        <v>0</v>
      </c>
      <c r="BX4054" s="2">
        <v>0</v>
      </c>
      <c r="BY4054" s="2">
        <v>0</v>
      </c>
      <c r="BZ4054" s="2">
        <v>0</v>
      </c>
      <c r="CA4054" s="2">
        <v>0</v>
      </c>
      <c r="CB4054" s="2">
        <v>0</v>
      </c>
      <c r="CC4054" s="2">
        <v>0</v>
      </c>
      <c r="CD4054" s="2">
        <v>0</v>
      </c>
      <c r="CE4054" s="2">
        <v>0</v>
      </c>
      <c r="CF4054" s="2">
        <v>0</v>
      </c>
      <c r="CG4054" s="2">
        <v>0</v>
      </c>
      <c r="CH4054" s="2">
        <v>0</v>
      </c>
      <c r="CI4054" s="2">
        <v>0</v>
      </c>
      <c r="CJ4054" s="2">
        <v>0</v>
      </c>
      <c r="CK4054" s="2">
        <v>3</v>
      </c>
      <c r="CL4054" s="2">
        <v>0</v>
      </c>
    </row>
    <row r="4055" spans="1:90" x14ac:dyDescent="0.25">
      <c r="A4055" t="s">
        <v>115</v>
      </c>
      <c r="B4055">
        <v>20507</v>
      </c>
      <c r="C4055" t="s">
        <v>175</v>
      </c>
      <c r="D4055">
        <v>1</v>
      </c>
      <c r="E4055">
        <v>8</v>
      </c>
      <c r="F4055">
        <v>23875</v>
      </c>
      <c r="G4055">
        <v>35023875</v>
      </c>
      <c r="H4055" t="s">
        <v>11866</v>
      </c>
      <c r="I4055">
        <v>582</v>
      </c>
      <c r="J4055" t="s">
        <v>175</v>
      </c>
      <c r="K4055" t="s">
        <v>383</v>
      </c>
      <c r="L4055">
        <v>1</v>
      </c>
      <c r="M4055" t="s">
        <v>175</v>
      </c>
      <c r="N4055">
        <v>14030490</v>
      </c>
      <c r="O4055" t="s">
        <v>92</v>
      </c>
      <c r="P4055" t="s">
        <v>11867</v>
      </c>
      <c r="Q4055">
        <v>830</v>
      </c>
      <c r="R4055">
        <v>16</v>
      </c>
      <c r="S4055">
        <v>36200381</v>
      </c>
      <c r="T4055">
        <v>36218008</v>
      </c>
      <c r="U4055" t="s">
        <v>11868</v>
      </c>
      <c r="V4055">
        <v>1</v>
      </c>
      <c r="W4055" s="2">
        <v>0</v>
      </c>
      <c r="X4055" s="2">
        <v>0</v>
      </c>
      <c r="Y4055" s="2">
        <v>74</v>
      </c>
      <c r="Z4055" s="2">
        <v>86</v>
      </c>
      <c r="AA4055" s="2">
        <v>99</v>
      </c>
      <c r="AB4055" s="2">
        <v>63</v>
      </c>
      <c r="AC4055" s="2">
        <v>74</v>
      </c>
      <c r="AD4055" s="2">
        <v>100</v>
      </c>
      <c r="AE4055" s="2">
        <v>99</v>
      </c>
      <c r="AF4055" s="2">
        <v>90</v>
      </c>
      <c r="AG4055" s="2">
        <v>101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0</v>
      </c>
      <c r="AU4055" s="2">
        <v>0</v>
      </c>
      <c r="AV4055" s="2">
        <v>0</v>
      </c>
      <c r="AW4055" s="2">
        <v>0</v>
      </c>
      <c r="AX4055" s="2">
        <v>0</v>
      </c>
      <c r="AY4055" s="2">
        <v>0</v>
      </c>
      <c r="AZ4055" s="2">
        <v>0</v>
      </c>
      <c r="BA4055" s="2">
        <v>0</v>
      </c>
      <c r="BB4055" s="2">
        <v>0</v>
      </c>
      <c r="BC4055" s="2">
        <v>0</v>
      </c>
      <c r="BD4055" s="2">
        <v>14</v>
      </c>
      <c r="BE4055" s="2">
        <v>0</v>
      </c>
      <c r="BF4055" s="2">
        <v>0</v>
      </c>
      <c r="BG4055" s="2">
        <v>3</v>
      </c>
      <c r="BH4055" s="2">
        <v>5</v>
      </c>
      <c r="BI4055" s="2">
        <v>8</v>
      </c>
      <c r="BJ4055" s="2">
        <v>5</v>
      </c>
      <c r="BK4055" s="2">
        <v>5</v>
      </c>
      <c r="BL4055" s="2">
        <v>6</v>
      </c>
      <c r="BM4055" s="2">
        <v>5</v>
      </c>
      <c r="BN4055" s="2">
        <v>3</v>
      </c>
      <c r="BO4055" s="2">
        <v>6</v>
      </c>
      <c r="BP4055" s="2">
        <v>0</v>
      </c>
      <c r="BQ4055" s="2">
        <v>0</v>
      </c>
      <c r="BR4055" s="2">
        <v>0</v>
      </c>
      <c r="BS4055" s="2">
        <v>0</v>
      </c>
      <c r="BT4055" s="2">
        <v>0</v>
      </c>
      <c r="BU4055" s="2">
        <v>0</v>
      </c>
      <c r="BV4055" s="2">
        <v>0</v>
      </c>
      <c r="BW4055" s="2">
        <v>0</v>
      </c>
      <c r="BX4055" s="2">
        <v>0</v>
      </c>
      <c r="BY4055" s="2">
        <v>0</v>
      </c>
      <c r="BZ4055" s="2">
        <v>0</v>
      </c>
      <c r="CA4055" s="2">
        <v>0</v>
      </c>
      <c r="CB4055" s="2">
        <v>0</v>
      </c>
      <c r="CC4055" s="2">
        <v>0</v>
      </c>
      <c r="CD4055" s="2">
        <v>0</v>
      </c>
      <c r="CE4055" s="2">
        <v>0</v>
      </c>
      <c r="CF4055" s="2">
        <v>0</v>
      </c>
      <c r="CG4055" s="2">
        <v>0</v>
      </c>
      <c r="CH4055" s="2">
        <v>0</v>
      </c>
      <c r="CI4055" s="2">
        <v>0</v>
      </c>
      <c r="CJ4055" s="2">
        <v>0</v>
      </c>
      <c r="CK4055" s="2">
        <v>0</v>
      </c>
      <c r="CL4055" s="2">
        <v>3</v>
      </c>
    </row>
    <row r="4056" spans="1:90" x14ac:dyDescent="0.25">
      <c r="A4056" t="s">
        <v>115</v>
      </c>
      <c r="B4056">
        <v>20507</v>
      </c>
      <c r="C4056" t="s">
        <v>175</v>
      </c>
      <c r="D4056">
        <v>1</v>
      </c>
      <c r="E4056">
        <v>8</v>
      </c>
      <c r="F4056">
        <v>925697</v>
      </c>
      <c r="G4056">
        <v>35925697</v>
      </c>
      <c r="H4056" t="s">
        <v>19879</v>
      </c>
      <c r="I4056">
        <v>582</v>
      </c>
      <c r="J4056" t="s">
        <v>175</v>
      </c>
      <c r="K4056" t="s">
        <v>11457</v>
      </c>
      <c r="L4056">
        <v>1</v>
      </c>
      <c r="M4056" t="s">
        <v>175</v>
      </c>
      <c r="N4056">
        <v>14031329</v>
      </c>
      <c r="O4056" t="s">
        <v>92</v>
      </c>
      <c r="P4056" t="s">
        <v>18518</v>
      </c>
      <c r="Q4056">
        <v>100</v>
      </c>
      <c r="R4056">
        <v>16</v>
      </c>
      <c r="S4056">
        <v>39193666</v>
      </c>
      <c r="T4056">
        <v>39195161</v>
      </c>
      <c r="U4056" t="s">
        <v>18519</v>
      </c>
      <c r="V4056">
        <v>1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163</v>
      </c>
      <c r="AE4056" s="2">
        <v>121</v>
      </c>
      <c r="AF4056" s="2">
        <v>117</v>
      </c>
      <c r="AG4056" s="2">
        <v>91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0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0</v>
      </c>
      <c r="AU4056" s="2">
        <v>0</v>
      </c>
      <c r="AV4056" s="2">
        <v>0</v>
      </c>
      <c r="AW4056" s="2">
        <v>0</v>
      </c>
      <c r="AX4056" s="2">
        <v>0</v>
      </c>
      <c r="AY4056" s="2">
        <v>0</v>
      </c>
      <c r="AZ4056" s="2">
        <v>0</v>
      </c>
      <c r="BA4056" s="2">
        <v>0</v>
      </c>
      <c r="BB4056" s="2">
        <v>0</v>
      </c>
      <c r="BC4056" s="2">
        <v>80</v>
      </c>
      <c r="BD4056" s="2">
        <v>0</v>
      </c>
      <c r="BE4056" s="2">
        <v>0</v>
      </c>
      <c r="BF4056" s="2">
        <v>0</v>
      </c>
      <c r="BG4056" s="2">
        <v>0</v>
      </c>
      <c r="BH4056" s="2">
        <v>0</v>
      </c>
      <c r="BI4056" s="2">
        <v>0</v>
      </c>
      <c r="BJ4056" s="2">
        <v>0</v>
      </c>
      <c r="BK4056" s="2">
        <v>0</v>
      </c>
      <c r="BL4056" s="2">
        <v>8</v>
      </c>
      <c r="BM4056" s="2">
        <v>5</v>
      </c>
      <c r="BN4056" s="2">
        <v>5</v>
      </c>
      <c r="BO4056" s="2">
        <v>4</v>
      </c>
      <c r="BP4056" s="2">
        <v>0</v>
      </c>
      <c r="BQ4056" s="2">
        <v>0</v>
      </c>
      <c r="BR4056" s="2">
        <v>0</v>
      </c>
      <c r="BS4056" s="2">
        <v>0</v>
      </c>
      <c r="BT4056" s="2">
        <v>0</v>
      </c>
      <c r="BU4056" s="2">
        <v>0</v>
      </c>
      <c r="BV4056" s="2">
        <v>0</v>
      </c>
      <c r="BW4056" s="2">
        <v>0</v>
      </c>
      <c r="BX4056" s="2">
        <v>0</v>
      </c>
      <c r="BY4056" s="2">
        <v>0</v>
      </c>
      <c r="BZ4056" s="2">
        <v>0</v>
      </c>
      <c r="CA4056" s="2">
        <v>0</v>
      </c>
      <c r="CB4056" s="2">
        <v>0</v>
      </c>
      <c r="CC4056" s="2">
        <v>0</v>
      </c>
      <c r="CD4056" s="2">
        <v>0</v>
      </c>
      <c r="CE4056" s="2">
        <v>0</v>
      </c>
      <c r="CF4056" s="2">
        <v>0</v>
      </c>
      <c r="CG4056" s="2">
        <v>0</v>
      </c>
      <c r="CH4056" s="2">
        <v>0</v>
      </c>
      <c r="CI4056" s="2">
        <v>0</v>
      </c>
      <c r="CJ4056" s="2">
        <v>0</v>
      </c>
      <c r="CK4056" s="2">
        <v>6</v>
      </c>
      <c r="CL4056" s="2">
        <v>0</v>
      </c>
    </row>
    <row r="4057" spans="1:90" x14ac:dyDescent="0.25">
      <c r="A4057" t="s">
        <v>115</v>
      </c>
      <c r="B4057">
        <v>20507</v>
      </c>
      <c r="C4057" t="s">
        <v>175</v>
      </c>
      <c r="D4057">
        <v>1</v>
      </c>
      <c r="E4057">
        <v>8</v>
      </c>
      <c r="F4057">
        <v>23036</v>
      </c>
      <c r="G4057">
        <v>35023036</v>
      </c>
      <c r="H4057" t="s">
        <v>1349</v>
      </c>
      <c r="I4057">
        <v>627</v>
      </c>
      <c r="J4057" t="s">
        <v>1350</v>
      </c>
      <c r="K4057" t="s">
        <v>91</v>
      </c>
      <c r="L4057">
        <v>1</v>
      </c>
      <c r="M4057" t="s">
        <v>1350</v>
      </c>
      <c r="N4057">
        <v>14390000</v>
      </c>
      <c r="O4057" t="s">
        <v>102</v>
      </c>
      <c r="P4057" t="s">
        <v>1351</v>
      </c>
      <c r="Q4057">
        <v>1392</v>
      </c>
      <c r="R4057">
        <v>16</v>
      </c>
      <c r="S4057">
        <v>36681473</v>
      </c>
      <c r="U4057" t="s">
        <v>1352</v>
      </c>
      <c r="V4057">
        <v>1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87</v>
      </c>
      <c r="AE4057" s="2">
        <v>81</v>
      </c>
      <c r="AF4057" s="2">
        <v>84</v>
      </c>
      <c r="AG4057" s="2">
        <v>92</v>
      </c>
      <c r="AH4057" s="2">
        <v>82</v>
      </c>
      <c r="AI4057" s="2">
        <v>64</v>
      </c>
      <c r="AJ4057" s="2">
        <v>78</v>
      </c>
      <c r="AK4057" s="2">
        <v>0</v>
      </c>
      <c r="AL4057" s="2">
        <v>0</v>
      </c>
      <c r="AM4057" s="2">
        <v>0</v>
      </c>
      <c r="AN4057" s="2">
        <v>0</v>
      </c>
      <c r="AO4057" s="2">
        <v>0</v>
      </c>
      <c r="AP4057" s="2">
        <v>0</v>
      </c>
      <c r="AQ4057" s="2">
        <v>0</v>
      </c>
      <c r="AR4057" s="2">
        <v>21</v>
      </c>
      <c r="AS4057" s="2">
        <v>0</v>
      </c>
      <c r="AT4057" s="2">
        <v>0</v>
      </c>
      <c r="AU4057" s="2">
        <v>0</v>
      </c>
      <c r="AV4057" s="2">
        <v>0</v>
      </c>
      <c r="AW4057" s="2">
        <v>0</v>
      </c>
      <c r="AX4057" s="2">
        <v>0</v>
      </c>
      <c r="AY4057" s="2">
        <v>0</v>
      </c>
      <c r="AZ4057" s="2">
        <v>0</v>
      </c>
      <c r="BA4057" s="2">
        <v>0</v>
      </c>
      <c r="BB4057" s="2">
        <v>0</v>
      </c>
      <c r="BC4057" s="2">
        <v>220</v>
      </c>
      <c r="BD4057" s="2">
        <v>0</v>
      </c>
      <c r="BE4057" s="2">
        <v>0</v>
      </c>
      <c r="BF4057" s="2">
        <v>0</v>
      </c>
      <c r="BG4057" s="2">
        <v>0</v>
      </c>
      <c r="BH4057" s="2">
        <v>0</v>
      </c>
      <c r="BI4057" s="2">
        <v>0</v>
      </c>
      <c r="BJ4057" s="2">
        <v>0</v>
      </c>
      <c r="BK4057" s="2">
        <v>0</v>
      </c>
      <c r="BL4057" s="2">
        <v>5</v>
      </c>
      <c r="BM4057" s="2">
        <v>3</v>
      </c>
      <c r="BN4057" s="2">
        <v>3</v>
      </c>
      <c r="BO4057" s="2">
        <v>4</v>
      </c>
      <c r="BP4057" s="2">
        <v>3</v>
      </c>
      <c r="BQ4057" s="2">
        <v>2</v>
      </c>
      <c r="BR4057" s="2">
        <v>3</v>
      </c>
      <c r="BS4057" s="2">
        <v>0</v>
      </c>
      <c r="BT4057" s="2">
        <v>0</v>
      </c>
      <c r="BU4057" s="2">
        <v>0</v>
      </c>
      <c r="BV4057" s="2">
        <v>0</v>
      </c>
      <c r="BW4057" s="2">
        <v>0</v>
      </c>
      <c r="BX4057" s="2">
        <v>0</v>
      </c>
      <c r="BY4057" s="2">
        <v>0</v>
      </c>
      <c r="BZ4057" s="2">
        <v>1</v>
      </c>
      <c r="CA4057" s="2">
        <v>0</v>
      </c>
      <c r="CB4057" s="2">
        <v>0</v>
      </c>
      <c r="CC4057" s="2">
        <v>0</v>
      </c>
      <c r="CD4057" s="2">
        <v>0</v>
      </c>
      <c r="CE4057" s="2">
        <v>0</v>
      </c>
      <c r="CF4057" s="2">
        <v>0</v>
      </c>
      <c r="CG4057" s="2">
        <v>0</v>
      </c>
      <c r="CH4057" s="2">
        <v>0</v>
      </c>
      <c r="CI4057" s="2">
        <v>0</v>
      </c>
      <c r="CJ4057" s="2">
        <v>0</v>
      </c>
      <c r="CK4057" s="2">
        <v>8</v>
      </c>
      <c r="CL4057" s="2">
        <v>0</v>
      </c>
    </row>
    <row r="4058" spans="1:90" x14ac:dyDescent="0.25">
      <c r="A4058" t="s">
        <v>115</v>
      </c>
      <c r="B4058">
        <v>20507</v>
      </c>
      <c r="C4058" t="s">
        <v>175</v>
      </c>
      <c r="D4058">
        <v>1</v>
      </c>
      <c r="E4058">
        <v>8</v>
      </c>
      <c r="F4058">
        <v>919433</v>
      </c>
      <c r="G4058">
        <v>35919433</v>
      </c>
      <c r="H4058" t="s">
        <v>13156</v>
      </c>
      <c r="I4058">
        <v>208</v>
      </c>
      <c r="J4058" t="s">
        <v>1003</v>
      </c>
      <c r="K4058" t="s">
        <v>6363</v>
      </c>
      <c r="L4058">
        <v>1</v>
      </c>
      <c r="M4058" t="s">
        <v>1003</v>
      </c>
      <c r="N4058">
        <v>14300000</v>
      </c>
      <c r="O4058" t="s">
        <v>102</v>
      </c>
      <c r="P4058" t="s">
        <v>13157</v>
      </c>
      <c r="Q4058">
        <v>195</v>
      </c>
      <c r="R4058">
        <v>16</v>
      </c>
      <c r="S4058">
        <v>37614299</v>
      </c>
      <c r="T4058">
        <v>37618374</v>
      </c>
      <c r="U4058" t="s">
        <v>13158</v>
      </c>
      <c r="V4058">
        <v>1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139</v>
      </c>
      <c r="AE4058" s="2">
        <v>151</v>
      </c>
      <c r="AF4058" s="2">
        <v>177</v>
      </c>
      <c r="AG4058" s="2">
        <v>165</v>
      </c>
      <c r="AH4058" s="2">
        <v>107</v>
      </c>
      <c r="AI4058" s="2">
        <v>102</v>
      </c>
      <c r="AJ4058" s="2">
        <v>80</v>
      </c>
      <c r="AK4058" s="2">
        <v>0</v>
      </c>
      <c r="AL4058" s="2">
        <v>0</v>
      </c>
      <c r="AM4058" s="2">
        <v>0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0</v>
      </c>
      <c r="AU4058" s="2">
        <v>0</v>
      </c>
      <c r="AV4058" s="2">
        <v>0</v>
      </c>
      <c r="AW4058" s="2">
        <v>0</v>
      </c>
      <c r="AX4058" s="2">
        <v>0</v>
      </c>
      <c r="AY4058" s="2">
        <v>0</v>
      </c>
      <c r="AZ4058" s="2">
        <v>0</v>
      </c>
      <c r="BA4058" s="2">
        <v>0</v>
      </c>
      <c r="BB4058" s="2">
        <v>0</v>
      </c>
      <c r="BC4058" s="2">
        <v>51</v>
      </c>
      <c r="BD4058" s="2">
        <v>0</v>
      </c>
      <c r="BE4058" s="2">
        <v>0</v>
      </c>
      <c r="BF4058" s="2">
        <v>0</v>
      </c>
      <c r="BG4058" s="2">
        <v>0</v>
      </c>
      <c r="BH4058" s="2">
        <v>0</v>
      </c>
      <c r="BI4058" s="2">
        <v>0</v>
      </c>
      <c r="BJ4058" s="2">
        <v>0</v>
      </c>
      <c r="BK4058" s="2">
        <v>0</v>
      </c>
      <c r="BL4058" s="2">
        <v>7</v>
      </c>
      <c r="BM4058" s="2">
        <v>5</v>
      </c>
      <c r="BN4058" s="2">
        <v>6</v>
      </c>
      <c r="BO4058" s="2">
        <v>7</v>
      </c>
      <c r="BP4058" s="2">
        <v>5</v>
      </c>
      <c r="BQ4058" s="2">
        <v>3</v>
      </c>
      <c r="BR4058" s="2">
        <v>2</v>
      </c>
      <c r="BS4058" s="2">
        <v>0</v>
      </c>
      <c r="BT4058" s="2">
        <v>0</v>
      </c>
      <c r="BU4058" s="2">
        <v>0</v>
      </c>
      <c r="BV4058" s="2">
        <v>0</v>
      </c>
      <c r="BW4058" s="2">
        <v>0</v>
      </c>
      <c r="BX4058" s="2">
        <v>0</v>
      </c>
      <c r="BY4058" s="2">
        <v>0</v>
      </c>
      <c r="BZ4058" s="2">
        <v>0</v>
      </c>
      <c r="CA4058" s="2">
        <v>0</v>
      </c>
      <c r="CB4058" s="2">
        <v>0</v>
      </c>
      <c r="CC4058" s="2">
        <v>0</v>
      </c>
      <c r="CD4058" s="2">
        <v>0</v>
      </c>
      <c r="CE4058" s="2">
        <v>0</v>
      </c>
      <c r="CF4058" s="2">
        <v>0</v>
      </c>
      <c r="CG4058" s="2">
        <v>0</v>
      </c>
      <c r="CH4058" s="2">
        <v>0</v>
      </c>
      <c r="CI4058" s="2">
        <v>0</v>
      </c>
      <c r="CJ4058" s="2">
        <v>0</v>
      </c>
      <c r="CK4058" s="2">
        <v>3</v>
      </c>
      <c r="CL4058" s="2">
        <v>0</v>
      </c>
    </row>
    <row r="4059" spans="1:90" x14ac:dyDescent="0.25">
      <c r="A4059" t="s">
        <v>115</v>
      </c>
      <c r="B4059">
        <v>20507</v>
      </c>
      <c r="C4059" t="s">
        <v>175</v>
      </c>
      <c r="D4059">
        <v>1</v>
      </c>
      <c r="E4059">
        <v>8</v>
      </c>
      <c r="F4059">
        <v>24053</v>
      </c>
      <c r="G4059">
        <v>35024053</v>
      </c>
      <c r="H4059" t="s">
        <v>6070</v>
      </c>
      <c r="I4059">
        <v>582</v>
      </c>
      <c r="J4059" t="s">
        <v>175</v>
      </c>
      <c r="K4059" t="s">
        <v>383</v>
      </c>
      <c r="L4059">
        <v>1</v>
      </c>
      <c r="M4059" t="s">
        <v>175</v>
      </c>
      <c r="N4059">
        <v>14030450</v>
      </c>
      <c r="O4059" t="s">
        <v>92</v>
      </c>
      <c r="P4059" t="s">
        <v>6071</v>
      </c>
      <c r="Q4059">
        <v>282</v>
      </c>
      <c r="R4059">
        <v>16</v>
      </c>
      <c r="S4059">
        <v>36108059</v>
      </c>
      <c r="T4059">
        <v>36252110</v>
      </c>
      <c r="U4059" t="s">
        <v>6072</v>
      </c>
      <c r="V4059">
        <v>1</v>
      </c>
      <c r="W4059" s="2">
        <v>0</v>
      </c>
      <c r="X4059" s="2">
        <v>0</v>
      </c>
      <c r="Y4059" s="2">
        <v>73</v>
      </c>
      <c r="Z4059" s="2">
        <v>82</v>
      </c>
      <c r="AA4059" s="2">
        <v>84</v>
      </c>
      <c r="AB4059" s="2">
        <v>64</v>
      </c>
      <c r="AC4059" s="2">
        <v>74</v>
      </c>
      <c r="AD4059" s="2">
        <v>72</v>
      </c>
      <c r="AE4059" s="2">
        <v>57</v>
      </c>
      <c r="AF4059" s="2">
        <v>72</v>
      </c>
      <c r="AG4059" s="2">
        <v>54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0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0</v>
      </c>
      <c r="AU4059" s="2">
        <v>0</v>
      </c>
      <c r="AV4059" s="2">
        <v>0</v>
      </c>
      <c r="AW4059" s="2">
        <v>0</v>
      </c>
      <c r="AX4059" s="2">
        <v>0</v>
      </c>
      <c r="AY4059" s="2">
        <v>0</v>
      </c>
      <c r="AZ4059" s="2">
        <v>0</v>
      </c>
      <c r="BA4059" s="2">
        <v>0</v>
      </c>
      <c r="BB4059" s="2">
        <v>0</v>
      </c>
      <c r="BC4059" s="2">
        <v>0</v>
      </c>
      <c r="BD4059" s="2">
        <v>11</v>
      </c>
      <c r="BE4059" s="2">
        <v>0</v>
      </c>
      <c r="BF4059" s="2">
        <v>0</v>
      </c>
      <c r="BG4059" s="2">
        <v>3</v>
      </c>
      <c r="BH4059" s="2">
        <v>4</v>
      </c>
      <c r="BI4059" s="2">
        <v>5</v>
      </c>
      <c r="BJ4059" s="2">
        <v>4</v>
      </c>
      <c r="BK4059" s="2">
        <v>6</v>
      </c>
      <c r="BL4059" s="2">
        <v>4</v>
      </c>
      <c r="BM4059" s="2">
        <v>3</v>
      </c>
      <c r="BN4059" s="2">
        <v>4</v>
      </c>
      <c r="BO4059" s="2">
        <v>4</v>
      </c>
      <c r="BP4059" s="2">
        <v>0</v>
      </c>
      <c r="BQ4059" s="2">
        <v>0</v>
      </c>
      <c r="BR4059" s="2">
        <v>0</v>
      </c>
      <c r="BS4059" s="2">
        <v>0</v>
      </c>
      <c r="BT4059" s="2">
        <v>0</v>
      </c>
      <c r="BU4059" s="2">
        <v>0</v>
      </c>
      <c r="BV4059" s="2">
        <v>0</v>
      </c>
      <c r="BW4059" s="2">
        <v>0</v>
      </c>
      <c r="BX4059" s="2">
        <v>0</v>
      </c>
      <c r="BY4059" s="2">
        <v>0</v>
      </c>
      <c r="BZ4059" s="2">
        <v>0</v>
      </c>
      <c r="CA4059" s="2">
        <v>0</v>
      </c>
      <c r="CB4059" s="2">
        <v>0</v>
      </c>
      <c r="CC4059" s="2">
        <v>0</v>
      </c>
      <c r="CD4059" s="2">
        <v>0</v>
      </c>
      <c r="CE4059" s="2">
        <v>0</v>
      </c>
      <c r="CF4059" s="2">
        <v>0</v>
      </c>
      <c r="CG4059" s="2">
        <v>0</v>
      </c>
      <c r="CH4059" s="2">
        <v>0</v>
      </c>
      <c r="CI4059" s="2">
        <v>0</v>
      </c>
      <c r="CJ4059" s="2">
        <v>0</v>
      </c>
      <c r="CK4059" s="2">
        <v>0</v>
      </c>
      <c r="CL4059" s="2">
        <v>3</v>
      </c>
    </row>
    <row r="4060" spans="1:90" x14ac:dyDescent="0.25">
      <c r="A4060" t="s">
        <v>115</v>
      </c>
      <c r="B4060">
        <v>20507</v>
      </c>
      <c r="C4060" t="s">
        <v>175</v>
      </c>
      <c r="D4060">
        <v>1</v>
      </c>
      <c r="E4060">
        <v>8</v>
      </c>
      <c r="F4060">
        <v>24200</v>
      </c>
      <c r="G4060">
        <v>35024200</v>
      </c>
      <c r="H4060" t="s">
        <v>15537</v>
      </c>
      <c r="I4060">
        <v>243</v>
      </c>
      <c r="J4060" t="s">
        <v>1077</v>
      </c>
      <c r="K4060" t="s">
        <v>91</v>
      </c>
      <c r="L4060">
        <v>1</v>
      </c>
      <c r="M4060" t="s">
        <v>1077</v>
      </c>
      <c r="N4060">
        <v>14240000</v>
      </c>
      <c r="O4060" t="s">
        <v>92</v>
      </c>
      <c r="P4060" t="s">
        <v>15538</v>
      </c>
      <c r="Q4060">
        <v>143</v>
      </c>
      <c r="R4060">
        <v>16</v>
      </c>
      <c r="S4060">
        <v>36670119</v>
      </c>
      <c r="T4060">
        <v>36673217</v>
      </c>
      <c r="U4060" t="s">
        <v>15539</v>
      </c>
      <c r="V4060">
        <v>1</v>
      </c>
      <c r="W4060" s="2">
        <v>0</v>
      </c>
      <c r="X4060" s="2">
        <v>0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80</v>
      </c>
      <c r="AE4060" s="2">
        <v>77</v>
      </c>
      <c r="AF4060" s="2">
        <v>72</v>
      </c>
      <c r="AG4060" s="2">
        <v>72</v>
      </c>
      <c r="AH4060" s="2">
        <v>132</v>
      </c>
      <c r="AI4060" s="2">
        <v>94</v>
      </c>
      <c r="AJ4060" s="2">
        <v>62</v>
      </c>
      <c r="AK4060" s="2">
        <v>0</v>
      </c>
      <c r="AL4060" s="2">
        <v>0</v>
      </c>
      <c r="AM4060" s="2">
        <v>0</v>
      </c>
      <c r="AN4060" s="2">
        <v>0</v>
      </c>
      <c r="AO4060" s="2">
        <v>0</v>
      </c>
      <c r="AP4060" s="2">
        <v>0</v>
      </c>
      <c r="AQ4060" s="2">
        <v>0</v>
      </c>
      <c r="AR4060" s="2">
        <v>10</v>
      </c>
      <c r="AS4060" s="2">
        <v>0</v>
      </c>
      <c r="AT4060" s="2">
        <v>0</v>
      </c>
      <c r="AU4060" s="2">
        <v>0</v>
      </c>
      <c r="AV4060" s="2">
        <v>0</v>
      </c>
      <c r="AW4060" s="2">
        <v>0</v>
      </c>
      <c r="AX4060" s="2">
        <v>0</v>
      </c>
      <c r="AY4060" s="2">
        <v>0</v>
      </c>
      <c r="AZ4060" s="2">
        <v>0</v>
      </c>
      <c r="BA4060" s="2">
        <v>0</v>
      </c>
      <c r="BB4060" s="2">
        <v>0</v>
      </c>
      <c r="BC4060" s="2">
        <v>0</v>
      </c>
      <c r="BD4060" s="2">
        <v>0</v>
      </c>
      <c r="BE4060" s="2">
        <v>0</v>
      </c>
      <c r="BF4060" s="2">
        <v>0</v>
      </c>
      <c r="BG4060" s="2">
        <v>0</v>
      </c>
      <c r="BH4060" s="2">
        <v>0</v>
      </c>
      <c r="BI4060" s="2">
        <v>0</v>
      </c>
      <c r="BJ4060" s="2">
        <v>0</v>
      </c>
      <c r="BK4060" s="2">
        <v>0</v>
      </c>
      <c r="BL4060" s="2">
        <v>5</v>
      </c>
      <c r="BM4060" s="2">
        <v>3</v>
      </c>
      <c r="BN4060" s="2">
        <v>2</v>
      </c>
      <c r="BO4060" s="2">
        <v>2</v>
      </c>
      <c r="BP4060" s="2">
        <v>5</v>
      </c>
      <c r="BQ4060" s="2">
        <v>4</v>
      </c>
      <c r="BR4060" s="2">
        <v>2</v>
      </c>
      <c r="BS4060" s="2">
        <v>0</v>
      </c>
      <c r="BT4060" s="2">
        <v>0</v>
      </c>
      <c r="BU4060" s="2">
        <v>0</v>
      </c>
      <c r="BV4060" s="2">
        <v>0</v>
      </c>
      <c r="BW4060" s="2">
        <v>0</v>
      </c>
      <c r="BX4060" s="2">
        <v>0</v>
      </c>
      <c r="BY4060" s="2">
        <v>0</v>
      </c>
      <c r="BZ4060" s="2">
        <v>2</v>
      </c>
      <c r="CA4060" s="2">
        <v>0</v>
      </c>
      <c r="CB4060" s="2">
        <v>0</v>
      </c>
      <c r="CC4060" s="2">
        <v>0</v>
      </c>
      <c r="CD4060" s="2">
        <v>0</v>
      </c>
      <c r="CE4060" s="2">
        <v>0</v>
      </c>
      <c r="CF4060" s="2">
        <v>0</v>
      </c>
      <c r="CG4060" s="2">
        <v>0</v>
      </c>
      <c r="CH4060" s="2">
        <v>0</v>
      </c>
      <c r="CI4060" s="2">
        <v>0</v>
      </c>
      <c r="CJ4060" s="2">
        <v>0</v>
      </c>
      <c r="CK4060" s="2">
        <v>0</v>
      </c>
      <c r="CL4060" s="2">
        <v>0</v>
      </c>
    </row>
    <row r="4061" spans="1:90" x14ac:dyDescent="0.25">
      <c r="A4061" t="s">
        <v>115</v>
      </c>
      <c r="B4061">
        <v>20507</v>
      </c>
      <c r="C4061" t="s">
        <v>175</v>
      </c>
      <c r="D4061">
        <v>1</v>
      </c>
      <c r="E4061">
        <v>8</v>
      </c>
      <c r="F4061">
        <v>900771</v>
      </c>
      <c r="G4061">
        <v>35900771</v>
      </c>
      <c r="H4061" t="s">
        <v>12921</v>
      </c>
      <c r="I4061">
        <v>582</v>
      </c>
      <c r="J4061" t="s">
        <v>175</v>
      </c>
      <c r="K4061" t="s">
        <v>5407</v>
      </c>
      <c r="L4061">
        <v>1</v>
      </c>
      <c r="M4061" t="s">
        <v>175</v>
      </c>
      <c r="N4061">
        <v>14092040</v>
      </c>
      <c r="O4061" t="s">
        <v>92</v>
      </c>
      <c r="P4061" t="s">
        <v>12922</v>
      </c>
      <c r="Q4061">
        <v>790</v>
      </c>
      <c r="R4061">
        <v>16</v>
      </c>
      <c r="S4061">
        <v>36180204</v>
      </c>
      <c r="T4061">
        <v>36271627</v>
      </c>
      <c r="U4061" t="s">
        <v>12923</v>
      </c>
      <c r="V4061">
        <v>1</v>
      </c>
      <c r="W4061" s="2">
        <v>0</v>
      </c>
      <c r="X4061" s="2">
        <v>0</v>
      </c>
      <c r="Y4061" s="2">
        <v>26</v>
      </c>
      <c r="Z4061" s="2">
        <v>32</v>
      </c>
      <c r="AA4061" s="2">
        <v>31</v>
      </c>
      <c r="AB4061" s="2">
        <v>16</v>
      </c>
      <c r="AC4061" s="2">
        <v>29</v>
      </c>
      <c r="AD4061" s="2">
        <v>55</v>
      </c>
      <c r="AE4061" s="2">
        <v>45</v>
      </c>
      <c r="AF4061" s="2">
        <v>42</v>
      </c>
      <c r="AG4061" s="2">
        <v>37</v>
      </c>
      <c r="AH4061" s="2">
        <v>105</v>
      </c>
      <c r="AI4061" s="2">
        <v>97</v>
      </c>
      <c r="AJ4061" s="2">
        <v>57</v>
      </c>
      <c r="AK4061" s="2">
        <v>0</v>
      </c>
      <c r="AL4061" s="2">
        <v>0</v>
      </c>
      <c r="AM4061" s="2">
        <v>0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0</v>
      </c>
      <c r="AU4061" s="2">
        <v>0</v>
      </c>
      <c r="AV4061" s="2">
        <v>0</v>
      </c>
      <c r="AW4061" s="2">
        <v>0</v>
      </c>
      <c r="AX4061" s="2">
        <v>0</v>
      </c>
      <c r="AY4061" s="2">
        <v>0</v>
      </c>
      <c r="AZ4061" s="2">
        <v>0</v>
      </c>
      <c r="BA4061" s="2">
        <v>0</v>
      </c>
      <c r="BB4061" s="2">
        <v>0</v>
      </c>
      <c r="BC4061" s="2">
        <v>0</v>
      </c>
      <c r="BD4061" s="2">
        <v>0</v>
      </c>
      <c r="BE4061" s="2">
        <v>0</v>
      </c>
      <c r="BF4061" s="2">
        <v>0</v>
      </c>
      <c r="BG4061" s="2">
        <v>1</v>
      </c>
      <c r="BH4061" s="2">
        <v>2</v>
      </c>
      <c r="BI4061" s="2">
        <v>2</v>
      </c>
      <c r="BJ4061" s="2">
        <v>1</v>
      </c>
      <c r="BK4061" s="2">
        <v>1</v>
      </c>
      <c r="BL4061" s="2">
        <v>2</v>
      </c>
      <c r="BM4061" s="2">
        <v>3</v>
      </c>
      <c r="BN4061" s="2">
        <v>4</v>
      </c>
      <c r="BO4061" s="2">
        <v>1</v>
      </c>
      <c r="BP4061" s="2">
        <v>4</v>
      </c>
      <c r="BQ4061" s="2">
        <v>4</v>
      </c>
      <c r="BR4061" s="2">
        <v>2</v>
      </c>
      <c r="BS4061" s="2">
        <v>0</v>
      </c>
      <c r="BT4061" s="2">
        <v>0</v>
      </c>
      <c r="BU4061" s="2">
        <v>0</v>
      </c>
      <c r="BV4061" s="2">
        <v>0</v>
      </c>
      <c r="BW4061" s="2">
        <v>0</v>
      </c>
      <c r="BX4061" s="2">
        <v>0</v>
      </c>
      <c r="BY4061" s="2">
        <v>0</v>
      </c>
      <c r="BZ4061" s="2">
        <v>0</v>
      </c>
      <c r="CA4061" s="2">
        <v>0</v>
      </c>
      <c r="CB4061" s="2">
        <v>0</v>
      </c>
      <c r="CC4061" s="2">
        <v>0</v>
      </c>
      <c r="CD4061" s="2">
        <v>0</v>
      </c>
      <c r="CE4061" s="2">
        <v>0</v>
      </c>
      <c r="CF4061" s="2">
        <v>0</v>
      </c>
      <c r="CG4061" s="2">
        <v>0</v>
      </c>
      <c r="CH4061" s="2">
        <v>0</v>
      </c>
      <c r="CI4061" s="2">
        <v>0</v>
      </c>
      <c r="CJ4061" s="2">
        <v>0</v>
      </c>
      <c r="CK4061" s="2">
        <v>0</v>
      </c>
      <c r="CL4061" s="2">
        <v>0</v>
      </c>
    </row>
    <row r="4062" spans="1:90" x14ac:dyDescent="0.25">
      <c r="A4062" t="s">
        <v>115</v>
      </c>
      <c r="B4062">
        <v>20507</v>
      </c>
      <c r="C4062" t="s">
        <v>175</v>
      </c>
      <c r="D4062">
        <v>1</v>
      </c>
      <c r="E4062">
        <v>8</v>
      </c>
      <c r="F4062">
        <v>350643</v>
      </c>
      <c r="G4062">
        <v>35350643</v>
      </c>
      <c r="H4062" t="s">
        <v>15521</v>
      </c>
      <c r="I4062">
        <v>663</v>
      </c>
      <c r="J4062" t="s">
        <v>1641</v>
      </c>
      <c r="K4062" t="s">
        <v>15522</v>
      </c>
      <c r="L4062">
        <v>1</v>
      </c>
      <c r="M4062" t="s">
        <v>1641</v>
      </c>
      <c r="N4062">
        <v>14150000</v>
      </c>
      <c r="O4062" t="s">
        <v>92</v>
      </c>
      <c r="P4062" t="s">
        <v>15523</v>
      </c>
      <c r="Q4062">
        <v>87</v>
      </c>
      <c r="R4062">
        <v>16</v>
      </c>
      <c r="S4062">
        <v>39871518</v>
      </c>
      <c r="T4062">
        <v>39877670</v>
      </c>
      <c r="U4062" t="s">
        <v>15524</v>
      </c>
      <c r="V4062">
        <v>1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92</v>
      </c>
      <c r="AE4062" s="2">
        <v>108</v>
      </c>
      <c r="AF4062" s="2">
        <v>66</v>
      </c>
      <c r="AG4062" s="2">
        <v>72</v>
      </c>
      <c r="AH4062" s="2">
        <v>164</v>
      </c>
      <c r="AI4062" s="2">
        <v>125</v>
      </c>
      <c r="AJ4062" s="2">
        <v>122</v>
      </c>
      <c r="AK4062" s="2">
        <v>0</v>
      </c>
      <c r="AL4062" s="2">
        <v>0</v>
      </c>
      <c r="AM4062" s="2">
        <v>0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0</v>
      </c>
      <c r="AU4062" s="2">
        <v>266</v>
      </c>
      <c r="AV4062" s="2">
        <v>0</v>
      </c>
      <c r="AW4062" s="2">
        <v>0</v>
      </c>
      <c r="AX4062" s="2">
        <v>0</v>
      </c>
      <c r="AY4062" s="2">
        <v>0</v>
      </c>
      <c r="AZ4062" s="2">
        <v>0</v>
      </c>
      <c r="BA4062" s="2">
        <v>0</v>
      </c>
      <c r="BB4062" s="2">
        <v>0</v>
      </c>
      <c r="BC4062" s="2">
        <v>0</v>
      </c>
      <c r="BD4062" s="2">
        <v>0</v>
      </c>
      <c r="BE4062" s="2">
        <v>0</v>
      </c>
      <c r="BF4062" s="2">
        <v>0</v>
      </c>
      <c r="BG4062" s="2">
        <v>0</v>
      </c>
      <c r="BH4062" s="2">
        <v>0</v>
      </c>
      <c r="BI4062" s="2">
        <v>0</v>
      </c>
      <c r="BJ4062" s="2">
        <v>0</v>
      </c>
      <c r="BK4062" s="2">
        <v>0</v>
      </c>
      <c r="BL4062" s="2">
        <v>4</v>
      </c>
      <c r="BM4062" s="2">
        <v>3</v>
      </c>
      <c r="BN4062" s="2">
        <v>3</v>
      </c>
      <c r="BO4062" s="2">
        <v>3</v>
      </c>
      <c r="BP4062" s="2">
        <v>5</v>
      </c>
      <c r="BQ4062" s="2">
        <v>4</v>
      </c>
      <c r="BR4062" s="2">
        <v>4</v>
      </c>
      <c r="BS4062" s="2">
        <v>0</v>
      </c>
      <c r="BT4062" s="2">
        <v>0</v>
      </c>
      <c r="BU4062" s="2">
        <v>0</v>
      </c>
      <c r="BV4062" s="2">
        <v>0</v>
      </c>
      <c r="BW4062" s="2">
        <v>0</v>
      </c>
      <c r="BX4062" s="2">
        <v>0</v>
      </c>
      <c r="BY4062" s="2">
        <v>0</v>
      </c>
      <c r="BZ4062" s="2">
        <v>0</v>
      </c>
      <c r="CA4062" s="2">
        <v>0</v>
      </c>
      <c r="CB4062" s="2">
        <v>0</v>
      </c>
      <c r="CC4062" s="2">
        <v>6</v>
      </c>
      <c r="CD4062" s="2">
        <v>0</v>
      </c>
      <c r="CE4062" s="2">
        <v>0</v>
      </c>
      <c r="CF4062" s="2">
        <v>0</v>
      </c>
      <c r="CG4062" s="2">
        <v>0</v>
      </c>
      <c r="CH4062" s="2">
        <v>0</v>
      </c>
      <c r="CI4062" s="2">
        <v>0</v>
      </c>
      <c r="CJ4062" s="2">
        <v>0</v>
      </c>
      <c r="CK4062" s="2">
        <v>0</v>
      </c>
      <c r="CL4062" s="2">
        <v>0</v>
      </c>
    </row>
    <row r="4063" spans="1:90" x14ac:dyDescent="0.25">
      <c r="A4063" t="s">
        <v>115</v>
      </c>
      <c r="B4063">
        <v>20507</v>
      </c>
      <c r="C4063" t="s">
        <v>175</v>
      </c>
      <c r="D4063">
        <v>1</v>
      </c>
      <c r="E4063">
        <v>8</v>
      </c>
      <c r="F4063">
        <v>900746</v>
      </c>
      <c r="G4063">
        <v>35900746</v>
      </c>
      <c r="H4063" t="s">
        <v>18365</v>
      </c>
      <c r="I4063">
        <v>582</v>
      </c>
      <c r="J4063" t="s">
        <v>175</v>
      </c>
      <c r="K4063" t="s">
        <v>3539</v>
      </c>
      <c r="L4063">
        <v>1</v>
      </c>
      <c r="M4063" t="s">
        <v>175</v>
      </c>
      <c r="N4063">
        <v>14071310</v>
      </c>
      <c r="O4063" t="s">
        <v>92</v>
      </c>
      <c r="P4063" t="s">
        <v>18366</v>
      </c>
      <c r="Q4063">
        <v>350</v>
      </c>
      <c r="R4063">
        <v>16</v>
      </c>
      <c r="S4063">
        <v>36380240</v>
      </c>
      <c r="T4063">
        <v>36380886</v>
      </c>
      <c r="U4063" t="s">
        <v>18367</v>
      </c>
      <c r="V4063">
        <v>1</v>
      </c>
      <c r="W4063" s="2">
        <v>0</v>
      </c>
      <c r="X4063" s="2">
        <v>0</v>
      </c>
      <c r="Y4063" s="2">
        <v>114</v>
      </c>
      <c r="Z4063" s="2">
        <v>137</v>
      </c>
      <c r="AA4063" s="2">
        <v>133</v>
      </c>
      <c r="AB4063" s="2">
        <v>102</v>
      </c>
      <c r="AC4063" s="2">
        <v>112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0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0</v>
      </c>
      <c r="AU4063" s="2">
        <v>0</v>
      </c>
      <c r="AV4063" s="2">
        <v>0</v>
      </c>
      <c r="AW4063" s="2">
        <v>0</v>
      </c>
      <c r="AX4063" s="2">
        <v>0</v>
      </c>
      <c r="AY4063" s="2">
        <v>0</v>
      </c>
      <c r="AZ4063" s="2">
        <v>0</v>
      </c>
      <c r="BA4063" s="2">
        <v>0</v>
      </c>
      <c r="BB4063" s="2">
        <v>0</v>
      </c>
      <c r="BC4063" s="2">
        <v>0</v>
      </c>
      <c r="BD4063" s="2">
        <v>0</v>
      </c>
      <c r="BE4063" s="2">
        <v>0</v>
      </c>
      <c r="BF4063" s="2">
        <v>0</v>
      </c>
      <c r="BG4063" s="2">
        <v>6</v>
      </c>
      <c r="BH4063" s="2">
        <v>6</v>
      </c>
      <c r="BI4063" s="2">
        <v>6</v>
      </c>
      <c r="BJ4063" s="2">
        <v>6</v>
      </c>
      <c r="BK4063" s="2">
        <v>8</v>
      </c>
      <c r="BL4063" s="2">
        <v>0</v>
      </c>
      <c r="BM4063" s="2">
        <v>0</v>
      </c>
      <c r="BN4063" s="2">
        <v>0</v>
      </c>
      <c r="BO4063" s="2">
        <v>0</v>
      </c>
      <c r="BP4063" s="2">
        <v>0</v>
      </c>
      <c r="BQ4063" s="2">
        <v>0</v>
      </c>
      <c r="BR4063" s="2">
        <v>0</v>
      </c>
      <c r="BS4063" s="2">
        <v>0</v>
      </c>
      <c r="BT4063" s="2">
        <v>0</v>
      </c>
      <c r="BU4063" s="2">
        <v>0</v>
      </c>
      <c r="BV4063" s="2">
        <v>0</v>
      </c>
      <c r="BW4063" s="2">
        <v>0</v>
      </c>
      <c r="BX4063" s="2">
        <v>0</v>
      </c>
      <c r="BY4063" s="2">
        <v>0</v>
      </c>
      <c r="BZ4063" s="2">
        <v>0</v>
      </c>
      <c r="CA4063" s="2">
        <v>0</v>
      </c>
      <c r="CB4063" s="2">
        <v>0</v>
      </c>
      <c r="CC4063" s="2">
        <v>0</v>
      </c>
      <c r="CD4063" s="2">
        <v>0</v>
      </c>
      <c r="CE4063" s="2">
        <v>0</v>
      </c>
      <c r="CF4063" s="2">
        <v>0</v>
      </c>
      <c r="CG4063" s="2">
        <v>0</v>
      </c>
      <c r="CH4063" s="2">
        <v>0</v>
      </c>
      <c r="CI4063" s="2">
        <v>0</v>
      </c>
      <c r="CJ4063" s="2">
        <v>0</v>
      </c>
      <c r="CK4063" s="2">
        <v>0</v>
      </c>
      <c r="CL4063" s="2">
        <v>0</v>
      </c>
    </row>
    <row r="4064" spans="1:90" x14ac:dyDescent="0.25">
      <c r="A4064" t="s">
        <v>115</v>
      </c>
      <c r="B4064">
        <v>20507</v>
      </c>
      <c r="C4064" t="s">
        <v>175</v>
      </c>
      <c r="D4064">
        <v>1</v>
      </c>
      <c r="E4064">
        <v>8</v>
      </c>
      <c r="F4064">
        <v>44647</v>
      </c>
      <c r="G4064">
        <v>35044647</v>
      </c>
      <c r="H4064" t="s">
        <v>11755</v>
      </c>
      <c r="I4064">
        <v>582</v>
      </c>
      <c r="J4064" t="s">
        <v>175</v>
      </c>
      <c r="K4064" t="s">
        <v>11146</v>
      </c>
      <c r="L4064">
        <v>1</v>
      </c>
      <c r="M4064" t="s">
        <v>175</v>
      </c>
      <c r="N4064">
        <v>14077180</v>
      </c>
      <c r="O4064" t="s">
        <v>92</v>
      </c>
      <c r="P4064" t="s">
        <v>11756</v>
      </c>
      <c r="Q4064">
        <v>110</v>
      </c>
      <c r="R4064">
        <v>16</v>
      </c>
      <c r="S4064">
        <v>36158134</v>
      </c>
      <c r="T4064">
        <v>36261369</v>
      </c>
      <c r="U4064" t="s">
        <v>11757</v>
      </c>
      <c r="V4064">
        <v>1</v>
      </c>
      <c r="W4064" s="2">
        <v>0</v>
      </c>
      <c r="X4064" s="2">
        <v>0</v>
      </c>
      <c r="Y4064" s="2">
        <v>74</v>
      </c>
      <c r="Z4064" s="2">
        <v>84</v>
      </c>
      <c r="AA4064" s="2">
        <v>102</v>
      </c>
      <c r="AB4064" s="2">
        <v>64</v>
      </c>
      <c r="AC4064" s="2">
        <v>87</v>
      </c>
      <c r="AD4064" s="2">
        <v>86</v>
      </c>
      <c r="AE4064" s="2">
        <v>72</v>
      </c>
      <c r="AF4064" s="2">
        <v>74</v>
      </c>
      <c r="AG4064" s="2">
        <v>49</v>
      </c>
      <c r="AH4064" s="2">
        <v>0</v>
      </c>
      <c r="AI4064" s="2">
        <v>0</v>
      </c>
      <c r="AJ4064" s="2">
        <v>55</v>
      </c>
      <c r="AK4064" s="2">
        <v>0</v>
      </c>
      <c r="AL4064" s="2">
        <v>0</v>
      </c>
      <c r="AM4064" s="2">
        <v>0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0</v>
      </c>
      <c r="AU4064" s="2">
        <v>0</v>
      </c>
      <c r="AV4064" s="2">
        <v>0</v>
      </c>
      <c r="AW4064" s="2">
        <v>0</v>
      </c>
      <c r="AX4064" s="2">
        <v>0</v>
      </c>
      <c r="AY4064" s="2">
        <v>0</v>
      </c>
      <c r="AZ4064" s="2">
        <v>0</v>
      </c>
      <c r="BA4064" s="2">
        <v>0</v>
      </c>
      <c r="BB4064" s="2">
        <v>0</v>
      </c>
      <c r="BC4064" s="2">
        <v>275</v>
      </c>
      <c r="BD4064" s="2">
        <v>6</v>
      </c>
      <c r="BE4064" s="2">
        <v>0</v>
      </c>
      <c r="BF4064" s="2">
        <v>0</v>
      </c>
      <c r="BG4064" s="2">
        <v>4</v>
      </c>
      <c r="BH4064" s="2">
        <v>4</v>
      </c>
      <c r="BI4064" s="2">
        <v>6</v>
      </c>
      <c r="BJ4064" s="2">
        <v>6</v>
      </c>
      <c r="BK4064" s="2">
        <v>5</v>
      </c>
      <c r="BL4064" s="2">
        <v>4</v>
      </c>
      <c r="BM4064" s="2">
        <v>6</v>
      </c>
      <c r="BN4064" s="2">
        <v>6</v>
      </c>
      <c r="BO4064" s="2">
        <v>3</v>
      </c>
      <c r="BP4064" s="2">
        <v>0</v>
      </c>
      <c r="BQ4064" s="2">
        <v>0</v>
      </c>
      <c r="BR4064" s="2">
        <v>3</v>
      </c>
      <c r="BS4064" s="2">
        <v>0</v>
      </c>
      <c r="BT4064" s="2">
        <v>0</v>
      </c>
      <c r="BU4064" s="2">
        <v>0</v>
      </c>
      <c r="BV4064" s="2">
        <v>0</v>
      </c>
      <c r="BW4064" s="2">
        <v>0</v>
      </c>
      <c r="BX4064" s="2">
        <v>0</v>
      </c>
      <c r="BY4064" s="2">
        <v>0</v>
      </c>
      <c r="BZ4064" s="2">
        <v>0</v>
      </c>
      <c r="CA4064" s="2">
        <v>0</v>
      </c>
      <c r="CB4064" s="2">
        <v>0</v>
      </c>
      <c r="CC4064" s="2">
        <v>0</v>
      </c>
      <c r="CD4064" s="2">
        <v>0</v>
      </c>
      <c r="CE4064" s="2">
        <v>0</v>
      </c>
      <c r="CF4064" s="2">
        <v>0</v>
      </c>
      <c r="CG4064" s="2">
        <v>0</v>
      </c>
      <c r="CH4064" s="2">
        <v>0</v>
      </c>
      <c r="CI4064" s="2">
        <v>0</v>
      </c>
      <c r="CJ4064" s="2">
        <v>0</v>
      </c>
      <c r="CK4064" s="2">
        <v>20</v>
      </c>
      <c r="CL4064" s="2">
        <v>3</v>
      </c>
    </row>
    <row r="4065" spans="1:90" x14ac:dyDescent="0.25">
      <c r="A4065" t="s">
        <v>115</v>
      </c>
      <c r="B4065">
        <v>20507</v>
      </c>
      <c r="C4065" t="s">
        <v>175</v>
      </c>
      <c r="D4065">
        <v>1</v>
      </c>
      <c r="E4065">
        <v>8</v>
      </c>
      <c r="F4065">
        <v>44659</v>
      </c>
      <c r="G4065">
        <v>35044659</v>
      </c>
      <c r="H4065" t="s">
        <v>18296</v>
      </c>
      <c r="I4065">
        <v>582</v>
      </c>
      <c r="J4065" t="s">
        <v>175</v>
      </c>
      <c r="K4065" t="s">
        <v>3539</v>
      </c>
      <c r="L4065">
        <v>1</v>
      </c>
      <c r="M4065" t="s">
        <v>175</v>
      </c>
      <c r="N4065">
        <v>14071010</v>
      </c>
      <c r="O4065" t="s">
        <v>102</v>
      </c>
      <c r="P4065" t="s">
        <v>18297</v>
      </c>
      <c r="Q4065">
        <v>230</v>
      </c>
      <c r="R4065">
        <v>16</v>
      </c>
      <c r="S4065">
        <v>36380238</v>
      </c>
      <c r="T4065">
        <v>36382979</v>
      </c>
      <c r="U4065" t="s">
        <v>18298</v>
      </c>
      <c r="V4065">
        <v>1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104</v>
      </c>
      <c r="AE4065" s="2">
        <v>157</v>
      </c>
      <c r="AF4065" s="2">
        <v>111</v>
      </c>
      <c r="AG4065" s="2">
        <v>105</v>
      </c>
      <c r="AH4065" s="2">
        <v>151</v>
      </c>
      <c r="AI4065" s="2">
        <v>149</v>
      </c>
      <c r="AJ4065" s="2">
        <v>141</v>
      </c>
      <c r="AK4065" s="2">
        <v>0</v>
      </c>
      <c r="AL4065" s="2">
        <v>0</v>
      </c>
      <c r="AM4065" s="2">
        <v>0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0</v>
      </c>
      <c r="AU4065" s="2">
        <v>0</v>
      </c>
      <c r="AV4065" s="2">
        <v>0</v>
      </c>
      <c r="AW4065" s="2">
        <v>0</v>
      </c>
      <c r="AX4065" s="2">
        <v>0</v>
      </c>
      <c r="AY4065" s="2">
        <v>0</v>
      </c>
      <c r="AZ4065" s="2">
        <v>0</v>
      </c>
      <c r="BA4065" s="2">
        <v>0</v>
      </c>
      <c r="BB4065" s="2">
        <v>0</v>
      </c>
      <c r="BC4065" s="2">
        <v>22</v>
      </c>
      <c r="BD4065" s="2">
        <v>0</v>
      </c>
      <c r="BE4065" s="2">
        <v>0</v>
      </c>
      <c r="BF4065" s="2">
        <v>0</v>
      </c>
      <c r="BG4065" s="2">
        <v>0</v>
      </c>
      <c r="BH4065" s="2">
        <v>0</v>
      </c>
      <c r="BI4065" s="2">
        <v>0</v>
      </c>
      <c r="BJ4065" s="2">
        <v>0</v>
      </c>
      <c r="BK4065" s="2">
        <v>0</v>
      </c>
      <c r="BL4065" s="2">
        <v>5</v>
      </c>
      <c r="BM4065" s="2">
        <v>7</v>
      </c>
      <c r="BN4065" s="2">
        <v>3</v>
      </c>
      <c r="BO4065" s="2">
        <v>4</v>
      </c>
      <c r="BP4065" s="2">
        <v>4</v>
      </c>
      <c r="BQ4065" s="2">
        <v>4</v>
      </c>
      <c r="BR4065" s="2">
        <v>4</v>
      </c>
      <c r="BS4065" s="2">
        <v>0</v>
      </c>
      <c r="BT4065" s="2">
        <v>0</v>
      </c>
      <c r="BU4065" s="2">
        <v>0</v>
      </c>
      <c r="BV4065" s="2">
        <v>0</v>
      </c>
      <c r="BW4065" s="2">
        <v>0</v>
      </c>
      <c r="BX4065" s="2">
        <v>0</v>
      </c>
      <c r="BY4065" s="2">
        <v>0</v>
      </c>
      <c r="BZ4065" s="2">
        <v>0</v>
      </c>
      <c r="CA4065" s="2">
        <v>0</v>
      </c>
      <c r="CB4065" s="2">
        <v>0</v>
      </c>
      <c r="CC4065" s="2">
        <v>0</v>
      </c>
      <c r="CD4065" s="2">
        <v>0</v>
      </c>
      <c r="CE4065" s="2">
        <v>0</v>
      </c>
      <c r="CF4065" s="2">
        <v>0</v>
      </c>
      <c r="CG4065" s="2">
        <v>0</v>
      </c>
      <c r="CH4065" s="2">
        <v>0</v>
      </c>
      <c r="CI4065" s="2">
        <v>0</v>
      </c>
      <c r="CJ4065" s="2">
        <v>0</v>
      </c>
      <c r="CK4065" s="2">
        <v>1</v>
      </c>
      <c r="CL4065" s="2">
        <v>0</v>
      </c>
    </row>
    <row r="4066" spans="1:90" x14ac:dyDescent="0.25">
      <c r="A4066" t="s">
        <v>115</v>
      </c>
      <c r="B4066">
        <v>20507</v>
      </c>
      <c r="C4066" t="s">
        <v>175</v>
      </c>
      <c r="D4066">
        <v>1</v>
      </c>
      <c r="E4066">
        <v>8</v>
      </c>
      <c r="F4066">
        <v>24119</v>
      </c>
      <c r="G4066">
        <v>35024119</v>
      </c>
      <c r="H4066" t="s">
        <v>18682</v>
      </c>
      <c r="I4066">
        <v>582</v>
      </c>
      <c r="J4066" t="s">
        <v>175</v>
      </c>
      <c r="K4066" t="s">
        <v>91</v>
      </c>
      <c r="L4066">
        <v>1</v>
      </c>
      <c r="M4066" t="s">
        <v>175</v>
      </c>
      <c r="N4066">
        <v>14015100</v>
      </c>
      <c r="O4066" t="s">
        <v>92</v>
      </c>
      <c r="P4066" t="s">
        <v>1553</v>
      </c>
      <c r="Q4066">
        <v>764</v>
      </c>
      <c r="R4066">
        <v>16</v>
      </c>
      <c r="S4066">
        <v>36105678</v>
      </c>
      <c r="T4066">
        <v>36108900</v>
      </c>
      <c r="U4066" t="s">
        <v>18683</v>
      </c>
      <c r="V4066">
        <v>1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549</v>
      </c>
      <c r="AI4066" s="2">
        <v>463</v>
      </c>
      <c r="AJ4066" s="2">
        <v>334</v>
      </c>
      <c r="AK4066" s="2">
        <v>0</v>
      </c>
      <c r="AL4066" s="2">
        <v>0</v>
      </c>
      <c r="AM4066" s="2">
        <v>0</v>
      </c>
      <c r="AN4066" s="2">
        <v>0</v>
      </c>
      <c r="AO4066" s="2">
        <v>0</v>
      </c>
      <c r="AP4066" s="2">
        <v>0</v>
      </c>
      <c r="AQ4066" s="2">
        <v>0</v>
      </c>
      <c r="AR4066" s="2">
        <v>104</v>
      </c>
      <c r="AS4066" s="2">
        <v>0</v>
      </c>
      <c r="AT4066" s="2">
        <v>0</v>
      </c>
      <c r="AU4066" s="2">
        <v>424</v>
      </c>
      <c r="AV4066" s="2">
        <v>0</v>
      </c>
      <c r="AW4066" s="2">
        <v>0</v>
      </c>
      <c r="AX4066" s="2">
        <v>0</v>
      </c>
      <c r="AY4066" s="2">
        <v>0</v>
      </c>
      <c r="AZ4066" s="2">
        <v>0</v>
      </c>
      <c r="BA4066" s="2">
        <v>0</v>
      </c>
      <c r="BB4066" s="2">
        <v>0</v>
      </c>
      <c r="BC4066" s="2">
        <v>0</v>
      </c>
      <c r="BD4066" s="2">
        <v>0</v>
      </c>
      <c r="BE4066" s="2">
        <v>0</v>
      </c>
      <c r="BF4066" s="2">
        <v>0</v>
      </c>
      <c r="BG4066" s="2">
        <v>0</v>
      </c>
      <c r="BH4066" s="2">
        <v>0</v>
      </c>
      <c r="BI4066" s="2">
        <v>0</v>
      </c>
      <c r="BJ4066" s="2">
        <v>0</v>
      </c>
      <c r="BK4066" s="2">
        <v>0</v>
      </c>
      <c r="BL4066" s="2">
        <v>0</v>
      </c>
      <c r="BM4066" s="2">
        <v>0</v>
      </c>
      <c r="BN4066" s="2">
        <v>0</v>
      </c>
      <c r="BO4066" s="2">
        <v>0</v>
      </c>
      <c r="BP4066" s="2">
        <v>22</v>
      </c>
      <c r="BQ4066" s="2">
        <v>15</v>
      </c>
      <c r="BR4066" s="2">
        <v>10</v>
      </c>
      <c r="BS4066" s="2">
        <v>0</v>
      </c>
      <c r="BT4066" s="2">
        <v>0</v>
      </c>
      <c r="BU4066" s="2">
        <v>0</v>
      </c>
      <c r="BV4066" s="2">
        <v>0</v>
      </c>
      <c r="BW4066" s="2">
        <v>0</v>
      </c>
      <c r="BX4066" s="2">
        <v>0</v>
      </c>
      <c r="BY4066" s="2">
        <v>0</v>
      </c>
      <c r="BZ4066" s="2">
        <v>5</v>
      </c>
      <c r="CA4066" s="2">
        <v>0</v>
      </c>
      <c r="CB4066" s="2">
        <v>0</v>
      </c>
      <c r="CC4066" s="2">
        <v>11</v>
      </c>
      <c r="CD4066" s="2">
        <v>0</v>
      </c>
      <c r="CE4066" s="2">
        <v>0</v>
      </c>
      <c r="CF4066" s="2">
        <v>0</v>
      </c>
      <c r="CG4066" s="2">
        <v>0</v>
      </c>
      <c r="CH4066" s="2">
        <v>0</v>
      </c>
      <c r="CI4066" s="2">
        <v>0</v>
      </c>
      <c r="CJ4066" s="2">
        <v>0</v>
      </c>
      <c r="CK4066" s="2">
        <v>0</v>
      </c>
      <c r="CL4066" s="2">
        <v>0</v>
      </c>
    </row>
    <row r="4067" spans="1:90" x14ac:dyDescent="0.25">
      <c r="A4067" t="s">
        <v>115</v>
      </c>
      <c r="B4067">
        <v>20507</v>
      </c>
      <c r="C4067" t="s">
        <v>175</v>
      </c>
      <c r="D4067">
        <v>1</v>
      </c>
      <c r="E4067">
        <v>8</v>
      </c>
      <c r="F4067">
        <v>925706</v>
      </c>
      <c r="G4067">
        <v>35925706</v>
      </c>
      <c r="H4067" t="s">
        <v>6890</v>
      </c>
      <c r="I4067">
        <v>582</v>
      </c>
      <c r="J4067" t="s">
        <v>175</v>
      </c>
      <c r="K4067" t="s">
        <v>13306</v>
      </c>
      <c r="L4067">
        <v>1</v>
      </c>
      <c r="M4067" t="s">
        <v>175</v>
      </c>
      <c r="N4067">
        <v>14094224</v>
      </c>
      <c r="O4067" t="s">
        <v>92</v>
      </c>
      <c r="P4067" t="s">
        <v>13307</v>
      </c>
      <c r="Q4067" t="s">
        <v>127</v>
      </c>
      <c r="R4067">
        <v>16</v>
      </c>
      <c r="S4067">
        <v>39172627</v>
      </c>
      <c r="T4067">
        <v>39172628</v>
      </c>
      <c r="U4067" t="s">
        <v>13308</v>
      </c>
      <c r="V4067">
        <v>1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56</v>
      </c>
      <c r="AE4067" s="2">
        <v>26</v>
      </c>
      <c r="AF4067" s="2">
        <v>33</v>
      </c>
      <c r="AG4067" s="2">
        <v>41</v>
      </c>
      <c r="AH4067" s="2">
        <v>80</v>
      </c>
      <c r="AI4067" s="2">
        <v>47</v>
      </c>
      <c r="AJ4067" s="2">
        <v>41</v>
      </c>
      <c r="AK4067" s="2">
        <v>0</v>
      </c>
      <c r="AL4067" s="2">
        <v>0</v>
      </c>
      <c r="AM4067" s="2">
        <v>0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0</v>
      </c>
      <c r="AU4067" s="2">
        <v>0</v>
      </c>
      <c r="AV4067" s="2">
        <v>0</v>
      </c>
      <c r="AW4067" s="2">
        <v>0</v>
      </c>
      <c r="AX4067" s="2">
        <v>0</v>
      </c>
      <c r="AY4067" s="2">
        <v>0</v>
      </c>
      <c r="AZ4067" s="2">
        <v>0</v>
      </c>
      <c r="BA4067" s="2">
        <v>0</v>
      </c>
      <c r="BB4067" s="2">
        <v>0</v>
      </c>
      <c r="BC4067" s="2">
        <v>90</v>
      </c>
      <c r="BD4067" s="2">
        <v>0</v>
      </c>
      <c r="BE4067" s="2">
        <v>0</v>
      </c>
      <c r="BF4067" s="2">
        <v>0</v>
      </c>
      <c r="BG4067" s="2">
        <v>0</v>
      </c>
      <c r="BH4067" s="2">
        <v>0</v>
      </c>
      <c r="BI4067" s="2">
        <v>0</v>
      </c>
      <c r="BJ4067" s="2">
        <v>0</v>
      </c>
      <c r="BK4067" s="2">
        <v>0</v>
      </c>
      <c r="BL4067" s="2">
        <v>3</v>
      </c>
      <c r="BM4067" s="2">
        <v>1</v>
      </c>
      <c r="BN4067" s="2">
        <v>2</v>
      </c>
      <c r="BO4067" s="2">
        <v>2</v>
      </c>
      <c r="BP4067" s="2">
        <v>5</v>
      </c>
      <c r="BQ4067" s="2">
        <v>2</v>
      </c>
      <c r="BR4067" s="2">
        <v>2</v>
      </c>
      <c r="BS4067" s="2">
        <v>0</v>
      </c>
      <c r="BT4067" s="2">
        <v>0</v>
      </c>
      <c r="BU4067" s="2">
        <v>0</v>
      </c>
      <c r="BV4067" s="2">
        <v>0</v>
      </c>
      <c r="BW4067" s="2">
        <v>0</v>
      </c>
      <c r="BX4067" s="2">
        <v>0</v>
      </c>
      <c r="BY4067" s="2">
        <v>0</v>
      </c>
      <c r="BZ4067" s="2">
        <v>0</v>
      </c>
      <c r="CA4067" s="2">
        <v>0</v>
      </c>
      <c r="CB4067" s="2">
        <v>0</v>
      </c>
      <c r="CC4067" s="2">
        <v>0</v>
      </c>
      <c r="CD4067" s="2">
        <v>0</v>
      </c>
      <c r="CE4067" s="2">
        <v>0</v>
      </c>
      <c r="CF4067" s="2">
        <v>0</v>
      </c>
      <c r="CG4067" s="2">
        <v>0</v>
      </c>
      <c r="CH4067" s="2">
        <v>0</v>
      </c>
      <c r="CI4067" s="2">
        <v>0</v>
      </c>
      <c r="CJ4067" s="2">
        <v>0</v>
      </c>
      <c r="CK4067" s="2">
        <v>4</v>
      </c>
      <c r="CL4067" s="2">
        <v>0</v>
      </c>
    </row>
    <row r="4068" spans="1:90" x14ac:dyDescent="0.25">
      <c r="A4068" t="s">
        <v>115</v>
      </c>
      <c r="B4068">
        <v>20507</v>
      </c>
      <c r="C4068" t="s">
        <v>175</v>
      </c>
      <c r="D4068">
        <v>2</v>
      </c>
      <c r="E4068">
        <v>15</v>
      </c>
      <c r="F4068">
        <v>454060</v>
      </c>
      <c r="G4068">
        <v>35454060</v>
      </c>
      <c r="H4068" t="s">
        <v>11456</v>
      </c>
      <c r="I4068">
        <v>582</v>
      </c>
      <c r="J4068" t="s">
        <v>175</v>
      </c>
      <c r="K4068" t="s">
        <v>11457</v>
      </c>
      <c r="L4068">
        <v>1</v>
      </c>
      <c r="M4068" t="s">
        <v>175</v>
      </c>
      <c r="N4068">
        <v>14031300</v>
      </c>
      <c r="O4068" t="s">
        <v>92</v>
      </c>
      <c r="P4068" t="s">
        <v>11458</v>
      </c>
      <c r="Q4068">
        <v>1666</v>
      </c>
      <c r="R4068">
        <v>16</v>
      </c>
      <c r="S4068">
        <v>39197006</v>
      </c>
      <c r="U4068" t="s">
        <v>19882</v>
      </c>
      <c r="V4068">
        <v>1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>
        <v>0</v>
      </c>
      <c r="AO4068" s="2">
        <v>25</v>
      </c>
      <c r="AP4068" s="2">
        <v>0</v>
      </c>
      <c r="AQ4068" s="2">
        <v>0</v>
      </c>
      <c r="AR4068" s="2">
        <v>36</v>
      </c>
      <c r="AS4068" s="2">
        <v>0</v>
      </c>
      <c r="AT4068" s="2">
        <v>0</v>
      </c>
      <c r="AU4068" s="2">
        <v>36</v>
      </c>
      <c r="AV4068" s="2">
        <v>0</v>
      </c>
      <c r="AW4068" s="2">
        <v>0</v>
      </c>
      <c r="AX4068" s="2">
        <v>0</v>
      </c>
      <c r="AY4068" s="2">
        <v>0</v>
      </c>
      <c r="AZ4068" s="2">
        <v>0</v>
      </c>
      <c r="BA4068" s="2">
        <v>0</v>
      </c>
      <c r="BB4068" s="2">
        <v>0</v>
      </c>
      <c r="BC4068" s="2">
        <v>0</v>
      </c>
      <c r="BD4068" s="2">
        <v>0</v>
      </c>
      <c r="BE4068" s="2">
        <v>0</v>
      </c>
      <c r="BF4068" s="2">
        <v>0</v>
      </c>
      <c r="BG4068" s="2">
        <v>0</v>
      </c>
      <c r="BH4068" s="2">
        <v>0</v>
      </c>
      <c r="BI4068" s="2">
        <v>0</v>
      </c>
      <c r="BJ4068" s="2">
        <v>0</v>
      </c>
      <c r="BK4068" s="2">
        <v>0</v>
      </c>
      <c r="BL4068" s="2">
        <v>0</v>
      </c>
      <c r="BM4068" s="2">
        <v>0</v>
      </c>
      <c r="BN4068" s="2">
        <v>0</v>
      </c>
      <c r="BO4068" s="2">
        <v>0</v>
      </c>
      <c r="BP4068" s="2">
        <v>0</v>
      </c>
      <c r="BQ4068" s="2">
        <v>0</v>
      </c>
      <c r="BR4068" s="2">
        <v>0</v>
      </c>
      <c r="BS4068" s="2">
        <v>0</v>
      </c>
      <c r="BT4068" s="2">
        <v>0</v>
      </c>
      <c r="BU4068" s="2">
        <v>0</v>
      </c>
      <c r="BV4068" s="2">
        <v>0</v>
      </c>
      <c r="BW4068" s="2">
        <v>2</v>
      </c>
      <c r="BX4068" s="2">
        <v>0</v>
      </c>
      <c r="BY4068" s="2">
        <v>0</v>
      </c>
      <c r="BZ4068" s="2">
        <v>2</v>
      </c>
      <c r="CA4068" s="2">
        <v>0</v>
      </c>
      <c r="CB4068" s="2">
        <v>0</v>
      </c>
      <c r="CC4068" s="2">
        <v>2</v>
      </c>
      <c r="CD4068" s="2">
        <v>0</v>
      </c>
      <c r="CE4068" s="2">
        <v>0</v>
      </c>
      <c r="CF4068" s="2">
        <v>0</v>
      </c>
      <c r="CG4068" s="2">
        <v>0</v>
      </c>
      <c r="CH4068" s="2">
        <v>0</v>
      </c>
      <c r="CI4068" s="2">
        <v>0</v>
      </c>
      <c r="CJ4068" s="2">
        <v>0</v>
      </c>
      <c r="CK4068" s="2">
        <v>0</v>
      </c>
      <c r="CL4068" s="2">
        <v>0</v>
      </c>
    </row>
    <row r="4069" spans="1:90" x14ac:dyDescent="0.25">
      <c r="A4069" t="s">
        <v>115</v>
      </c>
      <c r="B4069">
        <v>20507</v>
      </c>
      <c r="C4069" t="s">
        <v>175</v>
      </c>
      <c r="D4069">
        <v>2</v>
      </c>
      <c r="E4069">
        <v>15</v>
      </c>
      <c r="F4069">
        <v>453699</v>
      </c>
      <c r="G4069">
        <v>35453699</v>
      </c>
      <c r="H4069" t="s">
        <v>15681</v>
      </c>
      <c r="I4069">
        <v>661</v>
      </c>
      <c r="J4069" t="s">
        <v>662</v>
      </c>
      <c r="K4069" t="s">
        <v>313</v>
      </c>
      <c r="L4069">
        <v>1</v>
      </c>
      <c r="M4069" t="s">
        <v>662</v>
      </c>
      <c r="N4069">
        <v>14230000</v>
      </c>
      <c r="O4069" t="s">
        <v>15682</v>
      </c>
      <c r="P4069" t="s">
        <v>11019</v>
      </c>
      <c r="Q4069" t="s">
        <v>127</v>
      </c>
      <c r="R4069">
        <v>16</v>
      </c>
      <c r="S4069">
        <v>39829200</v>
      </c>
      <c r="U4069" t="s">
        <v>19880</v>
      </c>
      <c r="V4069">
        <v>2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0</v>
      </c>
      <c r="AN4069" s="2">
        <v>0</v>
      </c>
      <c r="AO4069" s="2">
        <v>22</v>
      </c>
      <c r="AP4069" s="2">
        <v>0</v>
      </c>
      <c r="AQ4069" s="2">
        <v>0</v>
      </c>
      <c r="AR4069" s="2">
        <v>78</v>
      </c>
      <c r="AS4069" s="2">
        <v>0</v>
      </c>
      <c r="AT4069" s="2">
        <v>0</v>
      </c>
      <c r="AU4069" s="2">
        <v>41</v>
      </c>
      <c r="AV4069" s="2">
        <v>0</v>
      </c>
      <c r="AW4069" s="2">
        <v>0</v>
      </c>
      <c r="AX4069" s="2">
        <v>0</v>
      </c>
      <c r="AY4069" s="2">
        <v>0</v>
      </c>
      <c r="AZ4069" s="2">
        <v>0</v>
      </c>
      <c r="BA4069" s="2">
        <v>0</v>
      </c>
      <c r="BB4069" s="2">
        <v>0</v>
      </c>
      <c r="BC4069" s="2">
        <v>0</v>
      </c>
      <c r="BD4069" s="2">
        <v>0</v>
      </c>
      <c r="BE4069" s="2">
        <v>0</v>
      </c>
      <c r="BF4069" s="2">
        <v>0</v>
      </c>
      <c r="BG4069" s="2">
        <v>0</v>
      </c>
      <c r="BH4069" s="2">
        <v>0</v>
      </c>
      <c r="BI4069" s="2">
        <v>0</v>
      </c>
      <c r="BJ4069" s="2">
        <v>0</v>
      </c>
      <c r="BK4069" s="2">
        <v>0</v>
      </c>
      <c r="BL4069" s="2">
        <v>0</v>
      </c>
      <c r="BM4069" s="2">
        <v>0</v>
      </c>
      <c r="BN4069" s="2">
        <v>0</v>
      </c>
      <c r="BO4069" s="2">
        <v>0</v>
      </c>
      <c r="BP4069" s="2">
        <v>0</v>
      </c>
      <c r="BQ4069" s="2">
        <v>0</v>
      </c>
      <c r="BR4069" s="2">
        <v>0</v>
      </c>
      <c r="BS4069" s="2">
        <v>0</v>
      </c>
      <c r="BT4069" s="2">
        <v>0</v>
      </c>
      <c r="BU4069" s="2">
        <v>0</v>
      </c>
      <c r="BV4069" s="2">
        <v>0</v>
      </c>
      <c r="BW4069" s="2">
        <v>2</v>
      </c>
      <c r="BX4069" s="2">
        <v>0</v>
      </c>
      <c r="BY4069" s="2">
        <v>0</v>
      </c>
      <c r="BZ4069" s="2">
        <v>5</v>
      </c>
      <c r="CA4069" s="2">
        <v>0</v>
      </c>
      <c r="CB4069" s="2">
        <v>0</v>
      </c>
      <c r="CC4069" s="2">
        <v>2</v>
      </c>
      <c r="CD4069" s="2">
        <v>0</v>
      </c>
      <c r="CE4069" s="2">
        <v>0</v>
      </c>
      <c r="CF4069" s="2">
        <v>0</v>
      </c>
      <c r="CG4069" s="2">
        <v>0</v>
      </c>
      <c r="CH4069" s="2">
        <v>0</v>
      </c>
      <c r="CI4069" s="2">
        <v>0</v>
      </c>
      <c r="CJ4069" s="2">
        <v>0</v>
      </c>
      <c r="CK4069" s="2">
        <v>0</v>
      </c>
      <c r="CL4069" s="2">
        <v>0</v>
      </c>
    </row>
    <row r="4070" spans="1:90" x14ac:dyDescent="0.25">
      <c r="A4070" t="s">
        <v>115</v>
      </c>
      <c r="B4070">
        <v>20507</v>
      </c>
      <c r="C4070" t="s">
        <v>175</v>
      </c>
      <c r="D4070">
        <v>2</v>
      </c>
      <c r="E4070">
        <v>15</v>
      </c>
      <c r="F4070">
        <v>454035</v>
      </c>
      <c r="G4070">
        <v>35454035</v>
      </c>
      <c r="H4070" t="s">
        <v>15744</v>
      </c>
      <c r="I4070">
        <v>661</v>
      </c>
      <c r="J4070" t="s">
        <v>662</v>
      </c>
      <c r="K4070" t="s">
        <v>1929</v>
      </c>
      <c r="L4070">
        <v>1</v>
      </c>
      <c r="M4070" t="s">
        <v>662</v>
      </c>
      <c r="N4070">
        <v>14230970</v>
      </c>
      <c r="O4070" t="s">
        <v>15745</v>
      </c>
      <c r="P4070" t="s">
        <v>15746</v>
      </c>
      <c r="Q4070" t="s">
        <v>127</v>
      </c>
      <c r="R4070">
        <v>16</v>
      </c>
      <c r="S4070">
        <v>39829218</v>
      </c>
      <c r="U4070" t="s">
        <v>19881</v>
      </c>
      <c r="V4070">
        <v>2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0</v>
      </c>
      <c r="AN4070" s="2">
        <v>0</v>
      </c>
      <c r="AO4070" s="2">
        <v>58</v>
      </c>
      <c r="AP4070" s="2">
        <v>0</v>
      </c>
      <c r="AQ4070" s="2">
        <v>0</v>
      </c>
      <c r="AR4070" s="2">
        <v>61</v>
      </c>
      <c r="AS4070" s="2">
        <v>0</v>
      </c>
      <c r="AT4070" s="2">
        <v>0</v>
      </c>
      <c r="AU4070" s="2">
        <v>38</v>
      </c>
      <c r="AV4070" s="2">
        <v>0</v>
      </c>
      <c r="AW4070" s="2">
        <v>0</v>
      </c>
      <c r="AX4070" s="2">
        <v>0</v>
      </c>
      <c r="AY4070" s="2">
        <v>0</v>
      </c>
      <c r="AZ4070" s="2">
        <v>0</v>
      </c>
      <c r="BA4070" s="2">
        <v>0</v>
      </c>
      <c r="BB4070" s="2">
        <v>0</v>
      </c>
      <c r="BC4070" s="2">
        <v>0</v>
      </c>
      <c r="BD4070" s="2">
        <v>0</v>
      </c>
      <c r="BE4070" s="2">
        <v>0</v>
      </c>
      <c r="BF4070" s="2">
        <v>0</v>
      </c>
      <c r="BG4070" s="2">
        <v>0</v>
      </c>
      <c r="BH4070" s="2">
        <v>0</v>
      </c>
      <c r="BI4070" s="2">
        <v>0</v>
      </c>
      <c r="BJ4070" s="2">
        <v>0</v>
      </c>
      <c r="BK4070" s="2">
        <v>0</v>
      </c>
      <c r="BL4070" s="2">
        <v>0</v>
      </c>
      <c r="BM4070" s="2">
        <v>0</v>
      </c>
      <c r="BN4070" s="2">
        <v>0</v>
      </c>
      <c r="BO4070" s="2">
        <v>0</v>
      </c>
      <c r="BP4070" s="2">
        <v>0</v>
      </c>
      <c r="BQ4070" s="2">
        <v>0</v>
      </c>
      <c r="BR4070" s="2">
        <v>0</v>
      </c>
      <c r="BS4070" s="2">
        <v>0</v>
      </c>
      <c r="BT4070" s="2">
        <v>0</v>
      </c>
      <c r="BU4070" s="2">
        <v>0</v>
      </c>
      <c r="BV4070" s="2">
        <v>0</v>
      </c>
      <c r="BW4070" s="2">
        <v>4</v>
      </c>
      <c r="BX4070" s="2">
        <v>0</v>
      </c>
      <c r="BY4070" s="2">
        <v>0</v>
      </c>
      <c r="BZ4070" s="2">
        <v>4</v>
      </c>
      <c r="CA4070" s="2">
        <v>0</v>
      </c>
      <c r="CB4070" s="2">
        <v>0</v>
      </c>
      <c r="CC4070" s="2">
        <v>2</v>
      </c>
      <c r="CD4070" s="2">
        <v>0</v>
      </c>
      <c r="CE4070" s="2">
        <v>0</v>
      </c>
      <c r="CF4070" s="2">
        <v>0</v>
      </c>
      <c r="CG4070" s="2">
        <v>0</v>
      </c>
      <c r="CH4070" s="2">
        <v>0</v>
      </c>
      <c r="CI4070" s="2">
        <v>0</v>
      </c>
      <c r="CJ4070" s="2">
        <v>0</v>
      </c>
      <c r="CK4070" s="2">
        <v>0</v>
      </c>
      <c r="CL4070" s="2">
        <v>0</v>
      </c>
    </row>
    <row r="4071" spans="1:90" x14ac:dyDescent="0.25">
      <c r="A4071" t="s">
        <v>115</v>
      </c>
      <c r="B4071">
        <v>20507</v>
      </c>
      <c r="C4071" t="s">
        <v>175</v>
      </c>
      <c r="D4071">
        <v>2</v>
      </c>
      <c r="E4071">
        <v>15</v>
      </c>
      <c r="F4071">
        <v>464466</v>
      </c>
      <c r="G4071">
        <v>35464466</v>
      </c>
      <c r="H4071" t="s">
        <v>11018</v>
      </c>
      <c r="I4071">
        <v>582</v>
      </c>
      <c r="J4071" t="s">
        <v>175</v>
      </c>
      <c r="K4071" t="s">
        <v>1825</v>
      </c>
      <c r="L4071">
        <v>1</v>
      </c>
      <c r="M4071" t="s">
        <v>175</v>
      </c>
      <c r="N4071">
        <v>14097900</v>
      </c>
      <c r="P4071" t="s">
        <v>11019</v>
      </c>
      <c r="Q4071" t="s">
        <v>3754</v>
      </c>
      <c r="R4071">
        <v>16</v>
      </c>
      <c r="S4071">
        <v>36170126</v>
      </c>
      <c r="T4071">
        <v>36170130</v>
      </c>
      <c r="U4071" t="s">
        <v>19883</v>
      </c>
      <c r="V4071">
        <v>2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0</v>
      </c>
      <c r="AN4071" s="2">
        <v>0</v>
      </c>
      <c r="AO4071" s="2">
        <v>30</v>
      </c>
      <c r="AP4071" s="2">
        <v>0</v>
      </c>
      <c r="AQ4071" s="2">
        <v>0</v>
      </c>
      <c r="AR4071" s="2">
        <v>57</v>
      </c>
      <c r="AS4071" s="2">
        <v>0</v>
      </c>
      <c r="AT4071" s="2">
        <v>0</v>
      </c>
      <c r="AU4071" s="2">
        <v>60</v>
      </c>
      <c r="AV4071" s="2">
        <v>0</v>
      </c>
      <c r="AW4071" s="2">
        <v>0</v>
      </c>
      <c r="AX4071" s="2">
        <v>0</v>
      </c>
      <c r="AY4071" s="2">
        <v>0</v>
      </c>
      <c r="AZ4071" s="2">
        <v>0</v>
      </c>
      <c r="BA4071" s="2">
        <v>0</v>
      </c>
      <c r="BB4071" s="2">
        <v>0</v>
      </c>
      <c r="BC4071" s="2">
        <v>0</v>
      </c>
      <c r="BD4071" s="2">
        <v>0</v>
      </c>
      <c r="BE4071" s="2">
        <v>0</v>
      </c>
      <c r="BF4071" s="2">
        <v>0</v>
      </c>
      <c r="BG4071" s="2">
        <v>0</v>
      </c>
      <c r="BH4071" s="2">
        <v>0</v>
      </c>
      <c r="BI4071" s="2">
        <v>0</v>
      </c>
      <c r="BJ4071" s="2">
        <v>0</v>
      </c>
      <c r="BK4071" s="2">
        <v>0</v>
      </c>
      <c r="BL4071" s="2">
        <v>0</v>
      </c>
      <c r="BM4071" s="2">
        <v>0</v>
      </c>
      <c r="BN4071" s="2">
        <v>0</v>
      </c>
      <c r="BO4071" s="2">
        <v>0</v>
      </c>
      <c r="BP4071" s="2">
        <v>0</v>
      </c>
      <c r="BQ4071" s="2">
        <v>0</v>
      </c>
      <c r="BR4071" s="2">
        <v>0</v>
      </c>
      <c r="BS4071" s="2">
        <v>0</v>
      </c>
      <c r="BT4071" s="2">
        <v>0</v>
      </c>
      <c r="BU4071" s="2">
        <v>0</v>
      </c>
      <c r="BV4071" s="2">
        <v>0</v>
      </c>
      <c r="BW4071" s="2">
        <v>2</v>
      </c>
      <c r="BX4071" s="2">
        <v>0</v>
      </c>
      <c r="BY4071" s="2">
        <v>0</v>
      </c>
      <c r="BZ4071" s="2">
        <v>3</v>
      </c>
      <c r="CA4071" s="2">
        <v>0</v>
      </c>
      <c r="CB4071" s="2">
        <v>0</v>
      </c>
      <c r="CC4071" s="2">
        <v>3</v>
      </c>
      <c r="CD4071" s="2">
        <v>0</v>
      </c>
      <c r="CE4071" s="2">
        <v>0</v>
      </c>
      <c r="CF4071" s="2">
        <v>0</v>
      </c>
      <c r="CG4071" s="2">
        <v>0</v>
      </c>
      <c r="CH4071" s="2">
        <v>0</v>
      </c>
      <c r="CI4071" s="2">
        <v>0</v>
      </c>
      <c r="CJ4071" s="2">
        <v>0</v>
      </c>
      <c r="CK4071" s="2">
        <v>0</v>
      </c>
      <c r="CL4071" s="2">
        <v>0</v>
      </c>
    </row>
    <row r="4072" spans="1:90" x14ac:dyDescent="0.25">
      <c r="A4072" t="s">
        <v>115</v>
      </c>
      <c r="B4072">
        <v>20507</v>
      </c>
      <c r="C4072" t="s">
        <v>175</v>
      </c>
      <c r="D4072">
        <v>1</v>
      </c>
      <c r="E4072">
        <v>8</v>
      </c>
      <c r="F4072">
        <v>925718</v>
      </c>
      <c r="G4072">
        <v>35925718</v>
      </c>
      <c r="H4072" t="s">
        <v>10752</v>
      </c>
      <c r="I4072">
        <v>582</v>
      </c>
      <c r="J4072" t="s">
        <v>175</v>
      </c>
      <c r="K4072" t="s">
        <v>10752</v>
      </c>
      <c r="L4072">
        <v>1</v>
      </c>
      <c r="M4072" t="s">
        <v>175</v>
      </c>
      <c r="N4072">
        <v>14056640</v>
      </c>
      <c r="O4072" t="s">
        <v>92</v>
      </c>
      <c r="P4072" t="s">
        <v>10753</v>
      </c>
      <c r="Q4072">
        <v>35</v>
      </c>
      <c r="R4072">
        <v>16</v>
      </c>
      <c r="S4072">
        <v>36398209</v>
      </c>
      <c r="T4072">
        <v>36399197</v>
      </c>
      <c r="U4072" t="s">
        <v>10754</v>
      </c>
      <c r="V4072">
        <v>1</v>
      </c>
      <c r="W4072" s="2">
        <v>0</v>
      </c>
      <c r="X4072" s="2">
        <v>0</v>
      </c>
      <c r="Y4072" s="2">
        <v>91</v>
      </c>
      <c r="Z4072" s="2">
        <v>89</v>
      </c>
      <c r="AA4072" s="2">
        <v>80</v>
      </c>
      <c r="AB4072" s="2">
        <v>73</v>
      </c>
      <c r="AC4072" s="2">
        <v>62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0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0</v>
      </c>
      <c r="AU4072" s="2">
        <v>0</v>
      </c>
      <c r="AV4072" s="2">
        <v>0</v>
      </c>
      <c r="AW4072" s="2">
        <v>0</v>
      </c>
      <c r="AX4072" s="2">
        <v>0</v>
      </c>
      <c r="AY4072" s="2">
        <v>0</v>
      </c>
      <c r="AZ4072" s="2">
        <v>0</v>
      </c>
      <c r="BA4072" s="2">
        <v>0</v>
      </c>
      <c r="BB4072" s="2">
        <v>0</v>
      </c>
      <c r="BC4072" s="2">
        <v>140</v>
      </c>
      <c r="BD4072" s="2">
        <v>0</v>
      </c>
      <c r="BE4072" s="2">
        <v>0</v>
      </c>
      <c r="BF4072" s="2">
        <v>0</v>
      </c>
      <c r="BG4072" s="2">
        <v>4</v>
      </c>
      <c r="BH4072" s="2">
        <v>5</v>
      </c>
      <c r="BI4072" s="2">
        <v>5</v>
      </c>
      <c r="BJ4072" s="2">
        <v>5</v>
      </c>
      <c r="BK4072" s="2">
        <v>4</v>
      </c>
      <c r="BL4072" s="2">
        <v>0</v>
      </c>
      <c r="BM4072" s="2">
        <v>0</v>
      </c>
      <c r="BN4072" s="2">
        <v>0</v>
      </c>
      <c r="BO4072" s="2">
        <v>0</v>
      </c>
      <c r="BP4072" s="2">
        <v>0</v>
      </c>
      <c r="BQ4072" s="2">
        <v>0</v>
      </c>
      <c r="BR4072" s="2">
        <v>0</v>
      </c>
      <c r="BS4072" s="2">
        <v>0</v>
      </c>
      <c r="BT4072" s="2">
        <v>0</v>
      </c>
      <c r="BU4072" s="2">
        <v>0</v>
      </c>
      <c r="BV4072" s="2">
        <v>0</v>
      </c>
      <c r="BW4072" s="2">
        <v>0</v>
      </c>
      <c r="BX4072" s="2">
        <v>0</v>
      </c>
      <c r="BY4072" s="2">
        <v>0</v>
      </c>
      <c r="BZ4072" s="2">
        <v>0</v>
      </c>
      <c r="CA4072" s="2">
        <v>0</v>
      </c>
      <c r="CB4072" s="2">
        <v>0</v>
      </c>
      <c r="CC4072" s="2">
        <v>0</v>
      </c>
      <c r="CD4072" s="2">
        <v>0</v>
      </c>
      <c r="CE4072" s="2">
        <v>0</v>
      </c>
      <c r="CF4072" s="2">
        <v>0</v>
      </c>
      <c r="CG4072" s="2">
        <v>0</v>
      </c>
      <c r="CH4072" s="2">
        <v>0</v>
      </c>
      <c r="CI4072" s="2">
        <v>0</v>
      </c>
      <c r="CJ4072" s="2">
        <v>0</v>
      </c>
      <c r="CK4072" s="2">
        <v>8</v>
      </c>
      <c r="CL4072" s="2">
        <v>0</v>
      </c>
    </row>
    <row r="4073" spans="1:90" x14ac:dyDescent="0.25">
      <c r="A4073" t="s">
        <v>115</v>
      </c>
      <c r="B4073">
        <v>20507</v>
      </c>
      <c r="C4073" t="s">
        <v>175</v>
      </c>
      <c r="D4073">
        <v>1</v>
      </c>
      <c r="E4073">
        <v>8</v>
      </c>
      <c r="F4073">
        <v>925664</v>
      </c>
      <c r="G4073">
        <v>35925664</v>
      </c>
      <c r="H4073" t="s">
        <v>836</v>
      </c>
      <c r="I4073">
        <v>582</v>
      </c>
      <c r="J4073" t="s">
        <v>175</v>
      </c>
      <c r="K4073" t="s">
        <v>837</v>
      </c>
      <c r="L4073">
        <v>1</v>
      </c>
      <c r="M4073" t="s">
        <v>175</v>
      </c>
      <c r="N4073">
        <v>14057280</v>
      </c>
      <c r="O4073" t="s">
        <v>92</v>
      </c>
      <c r="P4073" t="s">
        <v>838</v>
      </c>
      <c r="Q4073">
        <v>200</v>
      </c>
      <c r="R4073">
        <v>16</v>
      </c>
      <c r="S4073">
        <v>39751185</v>
      </c>
      <c r="T4073">
        <v>39751235</v>
      </c>
      <c r="U4073" t="s">
        <v>839</v>
      </c>
      <c r="V4073">
        <v>1</v>
      </c>
      <c r="W4073" s="2">
        <v>0</v>
      </c>
      <c r="X4073" s="2">
        <v>0</v>
      </c>
      <c r="Y4073" s="2">
        <v>74</v>
      </c>
      <c r="Z4073" s="2">
        <v>60</v>
      </c>
      <c r="AA4073" s="2">
        <v>94</v>
      </c>
      <c r="AB4073" s="2">
        <v>91</v>
      </c>
      <c r="AC4073" s="2">
        <v>59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0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0</v>
      </c>
      <c r="AU4073" s="2">
        <v>0</v>
      </c>
      <c r="AV4073" s="2">
        <v>0</v>
      </c>
      <c r="AW4073" s="2">
        <v>0</v>
      </c>
      <c r="AX4073" s="2">
        <v>0</v>
      </c>
      <c r="AY4073" s="2">
        <v>0</v>
      </c>
      <c r="AZ4073" s="2">
        <v>0</v>
      </c>
      <c r="BA4073" s="2">
        <v>0</v>
      </c>
      <c r="BB4073" s="2">
        <v>0</v>
      </c>
      <c r="BC4073" s="2">
        <v>0</v>
      </c>
      <c r="BD4073" s="2">
        <v>0</v>
      </c>
      <c r="BE4073" s="2">
        <v>0</v>
      </c>
      <c r="BF4073" s="2">
        <v>0</v>
      </c>
      <c r="BG4073" s="2">
        <v>5</v>
      </c>
      <c r="BH4073" s="2">
        <v>3</v>
      </c>
      <c r="BI4073" s="2">
        <v>4</v>
      </c>
      <c r="BJ4073" s="2">
        <v>5</v>
      </c>
      <c r="BK4073" s="2">
        <v>2</v>
      </c>
      <c r="BL4073" s="2">
        <v>0</v>
      </c>
      <c r="BM4073" s="2">
        <v>0</v>
      </c>
      <c r="BN4073" s="2">
        <v>0</v>
      </c>
      <c r="BO4073" s="2">
        <v>0</v>
      </c>
      <c r="BP4073" s="2">
        <v>0</v>
      </c>
      <c r="BQ4073" s="2">
        <v>0</v>
      </c>
      <c r="BR4073" s="2">
        <v>0</v>
      </c>
      <c r="BS4073" s="2">
        <v>0</v>
      </c>
      <c r="BT4073" s="2">
        <v>0</v>
      </c>
      <c r="BU4073" s="2">
        <v>0</v>
      </c>
      <c r="BV4073" s="2">
        <v>0</v>
      </c>
      <c r="BW4073" s="2">
        <v>0</v>
      </c>
      <c r="BX4073" s="2">
        <v>0</v>
      </c>
      <c r="BY4073" s="2">
        <v>0</v>
      </c>
      <c r="BZ4073" s="2">
        <v>0</v>
      </c>
      <c r="CA4073" s="2">
        <v>0</v>
      </c>
      <c r="CB4073" s="2">
        <v>0</v>
      </c>
      <c r="CC4073" s="2">
        <v>0</v>
      </c>
      <c r="CD4073" s="2">
        <v>0</v>
      </c>
      <c r="CE4073" s="2">
        <v>0</v>
      </c>
      <c r="CF4073" s="2">
        <v>0</v>
      </c>
      <c r="CG4073" s="2">
        <v>0</v>
      </c>
      <c r="CH4073" s="2">
        <v>0</v>
      </c>
      <c r="CI4073" s="2">
        <v>0</v>
      </c>
      <c r="CJ4073" s="2">
        <v>0</v>
      </c>
      <c r="CK4073" s="2">
        <v>0</v>
      </c>
      <c r="CL4073" s="2">
        <v>0</v>
      </c>
    </row>
    <row r="4074" spans="1:90" x14ac:dyDescent="0.25">
      <c r="A4074" t="s">
        <v>115</v>
      </c>
      <c r="B4074">
        <v>20507</v>
      </c>
      <c r="C4074" t="s">
        <v>175</v>
      </c>
      <c r="D4074">
        <v>1</v>
      </c>
      <c r="E4074">
        <v>8</v>
      </c>
      <c r="F4074">
        <v>576487</v>
      </c>
      <c r="G4074">
        <v>35576487</v>
      </c>
      <c r="H4074" t="s">
        <v>2152</v>
      </c>
      <c r="I4074">
        <v>582</v>
      </c>
      <c r="J4074" t="s">
        <v>175</v>
      </c>
      <c r="K4074" t="s">
        <v>2153</v>
      </c>
      <c r="L4074">
        <v>1</v>
      </c>
      <c r="M4074" t="s">
        <v>175</v>
      </c>
      <c r="N4074">
        <v>14078580</v>
      </c>
      <c r="O4074" t="s">
        <v>102</v>
      </c>
      <c r="P4074" t="s">
        <v>2154</v>
      </c>
      <c r="Q4074">
        <v>1180</v>
      </c>
      <c r="R4074">
        <v>16</v>
      </c>
      <c r="S4074">
        <v>36260553</v>
      </c>
      <c r="T4074">
        <v>36267104</v>
      </c>
      <c r="U4074" t="s">
        <v>2155</v>
      </c>
      <c r="V4074">
        <v>1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  <c r="AB4074" s="2">
        <v>0</v>
      </c>
      <c r="AC4074" s="2">
        <v>0</v>
      </c>
      <c r="AD4074" s="2">
        <v>82</v>
      </c>
      <c r="AE4074" s="2">
        <v>91</v>
      </c>
      <c r="AF4074" s="2">
        <v>67</v>
      </c>
      <c r="AG4074" s="2">
        <v>76</v>
      </c>
      <c r="AH4074" s="2">
        <v>128</v>
      </c>
      <c r="AI4074" s="2">
        <v>78</v>
      </c>
      <c r="AJ4074" s="2">
        <v>27</v>
      </c>
      <c r="AK4074" s="2">
        <v>0</v>
      </c>
      <c r="AL4074" s="2">
        <v>0</v>
      </c>
      <c r="AM4074" s="2">
        <v>0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0</v>
      </c>
      <c r="AU4074" s="2">
        <v>0</v>
      </c>
      <c r="AV4074" s="2">
        <v>0</v>
      </c>
      <c r="AW4074" s="2">
        <v>0</v>
      </c>
      <c r="AX4074" s="2">
        <v>0</v>
      </c>
      <c r="AY4074" s="2">
        <v>0</v>
      </c>
      <c r="AZ4074" s="2">
        <v>0</v>
      </c>
      <c r="BA4074" s="2">
        <v>0</v>
      </c>
      <c r="BB4074" s="2">
        <v>0</v>
      </c>
      <c r="BC4074" s="2">
        <v>0</v>
      </c>
      <c r="BD4074" s="2">
        <v>0</v>
      </c>
      <c r="BE4074" s="2">
        <v>0</v>
      </c>
      <c r="BF4074" s="2">
        <v>0</v>
      </c>
      <c r="BG4074" s="2">
        <v>0</v>
      </c>
      <c r="BH4074" s="2">
        <v>0</v>
      </c>
      <c r="BI4074" s="2">
        <v>0</v>
      </c>
      <c r="BJ4074" s="2">
        <v>0</v>
      </c>
      <c r="BK4074" s="2">
        <v>0</v>
      </c>
      <c r="BL4074" s="2">
        <v>4</v>
      </c>
      <c r="BM4074" s="2">
        <v>4</v>
      </c>
      <c r="BN4074" s="2">
        <v>3</v>
      </c>
      <c r="BO4074" s="2">
        <v>3</v>
      </c>
      <c r="BP4074" s="2">
        <v>6</v>
      </c>
      <c r="BQ4074" s="2">
        <v>3</v>
      </c>
      <c r="BR4074" s="2">
        <v>1</v>
      </c>
      <c r="BS4074" s="2">
        <v>0</v>
      </c>
      <c r="BT4074" s="2">
        <v>0</v>
      </c>
      <c r="BU4074" s="2">
        <v>0</v>
      </c>
      <c r="BV4074" s="2">
        <v>0</v>
      </c>
      <c r="BW4074" s="2">
        <v>0</v>
      </c>
      <c r="BX4074" s="2">
        <v>0</v>
      </c>
      <c r="BY4074" s="2">
        <v>0</v>
      </c>
      <c r="BZ4074" s="2">
        <v>0</v>
      </c>
      <c r="CA4074" s="2">
        <v>0</v>
      </c>
      <c r="CB4074" s="2">
        <v>0</v>
      </c>
      <c r="CC4074" s="2">
        <v>0</v>
      </c>
      <c r="CD4074" s="2">
        <v>0</v>
      </c>
      <c r="CE4074" s="2">
        <v>0</v>
      </c>
      <c r="CF4074" s="2">
        <v>0</v>
      </c>
      <c r="CG4074" s="2">
        <v>0</v>
      </c>
      <c r="CH4074" s="2">
        <v>0</v>
      </c>
      <c r="CI4074" s="2">
        <v>0</v>
      </c>
      <c r="CJ4074" s="2">
        <v>0</v>
      </c>
      <c r="CK4074" s="2">
        <v>0</v>
      </c>
      <c r="CL4074" s="2">
        <v>0</v>
      </c>
    </row>
    <row r="4075" spans="1:90" x14ac:dyDescent="0.25">
      <c r="A4075" t="s">
        <v>115</v>
      </c>
      <c r="B4075">
        <v>20507</v>
      </c>
      <c r="C4075" t="s">
        <v>175</v>
      </c>
      <c r="D4075">
        <v>1</v>
      </c>
      <c r="E4075">
        <v>8</v>
      </c>
      <c r="F4075">
        <v>42870</v>
      </c>
      <c r="G4075">
        <v>35042870</v>
      </c>
      <c r="H4075" t="s">
        <v>8841</v>
      </c>
      <c r="I4075">
        <v>582</v>
      </c>
      <c r="J4075" t="s">
        <v>175</v>
      </c>
      <c r="K4075" t="s">
        <v>8842</v>
      </c>
      <c r="L4075">
        <v>1</v>
      </c>
      <c r="M4075" t="s">
        <v>175</v>
      </c>
      <c r="N4075">
        <v>14051220</v>
      </c>
      <c r="O4075" t="s">
        <v>92</v>
      </c>
      <c r="P4075" t="s">
        <v>6636</v>
      </c>
      <c r="Q4075">
        <v>1730</v>
      </c>
      <c r="R4075">
        <v>16</v>
      </c>
      <c r="S4075">
        <v>36300921</v>
      </c>
      <c r="T4075">
        <v>36307887</v>
      </c>
      <c r="U4075" t="s">
        <v>8843</v>
      </c>
      <c r="V4075">
        <v>1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60</v>
      </c>
      <c r="AE4075" s="2">
        <v>82</v>
      </c>
      <c r="AF4075" s="2">
        <v>77</v>
      </c>
      <c r="AG4075" s="2">
        <v>49</v>
      </c>
      <c r="AH4075" s="2">
        <v>84</v>
      </c>
      <c r="AI4075" s="2">
        <v>69</v>
      </c>
      <c r="AJ4075" s="2">
        <v>52</v>
      </c>
      <c r="AK4075" s="2">
        <v>0</v>
      </c>
      <c r="AL4075" s="2">
        <v>0</v>
      </c>
      <c r="AM4075" s="2">
        <v>0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0</v>
      </c>
      <c r="AU4075" s="2">
        <v>0</v>
      </c>
      <c r="AV4075" s="2">
        <v>0</v>
      </c>
      <c r="AW4075" s="2">
        <v>0</v>
      </c>
      <c r="AX4075" s="2">
        <v>0</v>
      </c>
      <c r="AY4075" s="2">
        <v>0</v>
      </c>
      <c r="AZ4075" s="2">
        <v>0</v>
      </c>
      <c r="BA4075" s="2">
        <v>0</v>
      </c>
      <c r="BB4075" s="2">
        <v>0</v>
      </c>
      <c r="BC4075" s="2">
        <v>237</v>
      </c>
      <c r="BD4075" s="2">
        <v>0</v>
      </c>
      <c r="BE4075" s="2">
        <v>0</v>
      </c>
      <c r="BF4075" s="2">
        <v>0</v>
      </c>
      <c r="BG4075" s="2">
        <v>0</v>
      </c>
      <c r="BH4075" s="2">
        <v>0</v>
      </c>
      <c r="BI4075" s="2">
        <v>0</v>
      </c>
      <c r="BJ4075" s="2">
        <v>0</v>
      </c>
      <c r="BK4075" s="2">
        <v>0</v>
      </c>
      <c r="BL4075" s="2">
        <v>4</v>
      </c>
      <c r="BM4075" s="2">
        <v>3</v>
      </c>
      <c r="BN4075" s="2">
        <v>3</v>
      </c>
      <c r="BO4075" s="2">
        <v>2</v>
      </c>
      <c r="BP4075" s="2">
        <v>4</v>
      </c>
      <c r="BQ4075" s="2">
        <v>3</v>
      </c>
      <c r="BR4075" s="2">
        <v>3</v>
      </c>
      <c r="BS4075" s="2">
        <v>0</v>
      </c>
      <c r="BT4075" s="2">
        <v>0</v>
      </c>
      <c r="BU4075" s="2">
        <v>0</v>
      </c>
      <c r="BV4075" s="2">
        <v>0</v>
      </c>
      <c r="BW4075" s="2">
        <v>0</v>
      </c>
      <c r="BX4075" s="2">
        <v>0</v>
      </c>
      <c r="BY4075" s="2">
        <v>0</v>
      </c>
      <c r="BZ4075" s="2">
        <v>0</v>
      </c>
      <c r="CA4075" s="2">
        <v>0</v>
      </c>
      <c r="CB4075" s="2">
        <v>0</v>
      </c>
      <c r="CC4075" s="2">
        <v>0</v>
      </c>
      <c r="CD4075" s="2">
        <v>0</v>
      </c>
      <c r="CE4075" s="2">
        <v>0</v>
      </c>
      <c r="CF4075" s="2">
        <v>0</v>
      </c>
      <c r="CG4075" s="2">
        <v>0</v>
      </c>
      <c r="CH4075" s="2">
        <v>0</v>
      </c>
      <c r="CI4075" s="2">
        <v>0</v>
      </c>
      <c r="CJ4075" s="2">
        <v>0</v>
      </c>
      <c r="CK4075" s="2">
        <v>13</v>
      </c>
      <c r="CL4075" s="2">
        <v>0</v>
      </c>
    </row>
    <row r="4076" spans="1:90" x14ac:dyDescent="0.25">
      <c r="A4076" t="s">
        <v>115</v>
      </c>
      <c r="B4076">
        <v>20507</v>
      </c>
      <c r="C4076" t="s">
        <v>175</v>
      </c>
      <c r="D4076">
        <v>1</v>
      </c>
      <c r="E4076">
        <v>8</v>
      </c>
      <c r="F4076">
        <v>24211</v>
      </c>
      <c r="G4076">
        <v>35024211</v>
      </c>
      <c r="H4076" t="s">
        <v>13270</v>
      </c>
      <c r="I4076">
        <v>781</v>
      </c>
      <c r="J4076" t="s">
        <v>8500</v>
      </c>
      <c r="K4076" t="s">
        <v>91</v>
      </c>
      <c r="L4076">
        <v>1</v>
      </c>
      <c r="M4076" t="s">
        <v>8500</v>
      </c>
      <c r="N4076">
        <v>14250000</v>
      </c>
      <c r="O4076" t="s">
        <v>92</v>
      </c>
      <c r="P4076" t="s">
        <v>12226</v>
      </c>
      <c r="Q4076">
        <v>738</v>
      </c>
      <c r="R4076">
        <v>16</v>
      </c>
      <c r="S4076">
        <v>36661116</v>
      </c>
      <c r="U4076" t="s">
        <v>13271</v>
      </c>
      <c r="V4076">
        <v>1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28</v>
      </c>
      <c r="AI4076" s="2">
        <v>36</v>
      </c>
      <c r="AJ4076" s="2">
        <v>29</v>
      </c>
      <c r="AK4076" s="2">
        <v>0</v>
      </c>
      <c r="AL4076" s="2">
        <v>0</v>
      </c>
      <c r="AM4076" s="2">
        <v>0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0</v>
      </c>
      <c r="AU4076" s="2">
        <v>0</v>
      </c>
      <c r="AV4076" s="2">
        <v>0</v>
      </c>
      <c r="AW4076" s="2">
        <v>0</v>
      </c>
      <c r="AX4076" s="2">
        <v>0</v>
      </c>
      <c r="AY4076" s="2">
        <v>0</v>
      </c>
      <c r="AZ4076" s="2">
        <v>0</v>
      </c>
      <c r="BA4076" s="2">
        <v>0</v>
      </c>
      <c r="BB4076" s="2">
        <v>0</v>
      </c>
      <c r="BC4076" s="2">
        <v>0</v>
      </c>
      <c r="BD4076" s="2">
        <v>0</v>
      </c>
      <c r="BE4076" s="2">
        <v>0</v>
      </c>
      <c r="BF4076" s="2">
        <v>0</v>
      </c>
      <c r="BG4076" s="2">
        <v>0</v>
      </c>
      <c r="BH4076" s="2">
        <v>0</v>
      </c>
      <c r="BI4076" s="2">
        <v>0</v>
      </c>
      <c r="BJ4076" s="2">
        <v>0</v>
      </c>
      <c r="BK4076" s="2">
        <v>0</v>
      </c>
      <c r="BL4076" s="2">
        <v>0</v>
      </c>
      <c r="BM4076" s="2">
        <v>0</v>
      </c>
      <c r="BN4076" s="2">
        <v>0</v>
      </c>
      <c r="BO4076" s="2">
        <v>0</v>
      </c>
      <c r="BP4076" s="2">
        <v>2</v>
      </c>
      <c r="BQ4076" s="2">
        <v>2</v>
      </c>
      <c r="BR4076" s="2">
        <v>3</v>
      </c>
      <c r="BS4076" s="2">
        <v>0</v>
      </c>
      <c r="BT4076" s="2">
        <v>0</v>
      </c>
      <c r="BU4076" s="2">
        <v>0</v>
      </c>
      <c r="BV4076" s="2">
        <v>0</v>
      </c>
      <c r="BW4076" s="2">
        <v>0</v>
      </c>
      <c r="BX4076" s="2">
        <v>0</v>
      </c>
      <c r="BY4076" s="2">
        <v>0</v>
      </c>
      <c r="BZ4076" s="2">
        <v>0</v>
      </c>
      <c r="CA4076" s="2">
        <v>0</v>
      </c>
      <c r="CB4076" s="2">
        <v>0</v>
      </c>
      <c r="CC4076" s="2">
        <v>0</v>
      </c>
      <c r="CD4076" s="2">
        <v>0</v>
      </c>
      <c r="CE4076" s="2">
        <v>0</v>
      </c>
      <c r="CF4076" s="2">
        <v>0</v>
      </c>
      <c r="CG4076" s="2">
        <v>0</v>
      </c>
      <c r="CH4076" s="2">
        <v>0</v>
      </c>
      <c r="CI4076" s="2">
        <v>0</v>
      </c>
      <c r="CJ4076" s="2">
        <v>0</v>
      </c>
      <c r="CK4076" s="2">
        <v>0</v>
      </c>
      <c r="CL4076" s="2">
        <v>0</v>
      </c>
    </row>
    <row r="4077" spans="1:90" x14ac:dyDescent="0.25">
      <c r="A4077" t="s">
        <v>115</v>
      </c>
      <c r="B4077">
        <v>20507</v>
      </c>
      <c r="C4077" t="s">
        <v>175</v>
      </c>
      <c r="D4077">
        <v>1</v>
      </c>
      <c r="E4077">
        <v>8</v>
      </c>
      <c r="F4077">
        <v>912086</v>
      </c>
      <c r="G4077">
        <v>35912086</v>
      </c>
      <c r="H4077" t="s">
        <v>5955</v>
      </c>
      <c r="I4077">
        <v>582</v>
      </c>
      <c r="J4077" t="s">
        <v>175</v>
      </c>
      <c r="K4077" t="s">
        <v>1771</v>
      </c>
      <c r="L4077">
        <v>1</v>
      </c>
      <c r="M4077" t="s">
        <v>175</v>
      </c>
      <c r="N4077">
        <v>14065060</v>
      </c>
      <c r="O4077" t="s">
        <v>92</v>
      </c>
      <c r="P4077" t="s">
        <v>5956</v>
      </c>
      <c r="Q4077">
        <v>250</v>
      </c>
      <c r="R4077">
        <v>16</v>
      </c>
      <c r="S4077">
        <v>36394151</v>
      </c>
      <c r="T4077">
        <v>36395577</v>
      </c>
      <c r="U4077" t="s">
        <v>5957</v>
      </c>
      <c r="V4077">
        <v>1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86</v>
      </c>
      <c r="AE4077" s="2">
        <v>74</v>
      </c>
      <c r="AF4077" s="2">
        <v>47</v>
      </c>
      <c r="AG4077" s="2">
        <v>55</v>
      </c>
      <c r="AH4077" s="2">
        <v>230</v>
      </c>
      <c r="AI4077" s="2">
        <v>177</v>
      </c>
      <c r="AJ4077" s="2">
        <v>108</v>
      </c>
      <c r="AK4077" s="2">
        <v>0</v>
      </c>
      <c r="AL4077" s="2">
        <v>0</v>
      </c>
      <c r="AM4077" s="2">
        <v>0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0</v>
      </c>
      <c r="AU4077" s="2">
        <v>231</v>
      </c>
      <c r="AV4077" s="2">
        <v>0</v>
      </c>
      <c r="AW4077" s="2">
        <v>0</v>
      </c>
      <c r="AX4077" s="2">
        <v>0</v>
      </c>
      <c r="AY4077" s="2">
        <v>0</v>
      </c>
      <c r="AZ4077" s="2">
        <v>0</v>
      </c>
      <c r="BA4077" s="2">
        <v>0</v>
      </c>
      <c r="BB4077" s="2">
        <v>0</v>
      </c>
      <c r="BC4077" s="2">
        <v>83</v>
      </c>
      <c r="BD4077" s="2">
        <v>0</v>
      </c>
      <c r="BE4077" s="2">
        <v>0</v>
      </c>
      <c r="BF4077" s="2">
        <v>0</v>
      </c>
      <c r="BG4077" s="2">
        <v>0</v>
      </c>
      <c r="BH4077" s="2">
        <v>0</v>
      </c>
      <c r="BI4077" s="2">
        <v>0</v>
      </c>
      <c r="BJ4077" s="2">
        <v>0</v>
      </c>
      <c r="BK4077" s="2">
        <v>0</v>
      </c>
      <c r="BL4077" s="2">
        <v>4</v>
      </c>
      <c r="BM4077" s="2">
        <v>4</v>
      </c>
      <c r="BN4077" s="2">
        <v>2</v>
      </c>
      <c r="BO4077" s="2">
        <v>3</v>
      </c>
      <c r="BP4077" s="2">
        <v>10</v>
      </c>
      <c r="BQ4077" s="2">
        <v>6</v>
      </c>
      <c r="BR4077" s="2">
        <v>4</v>
      </c>
      <c r="BS4077" s="2">
        <v>0</v>
      </c>
      <c r="BT4077" s="2">
        <v>0</v>
      </c>
      <c r="BU4077" s="2">
        <v>0</v>
      </c>
      <c r="BV4077" s="2">
        <v>0</v>
      </c>
      <c r="BW4077" s="2">
        <v>0</v>
      </c>
      <c r="BX4077" s="2">
        <v>0</v>
      </c>
      <c r="BY4077" s="2">
        <v>0</v>
      </c>
      <c r="BZ4077" s="2">
        <v>0</v>
      </c>
      <c r="CA4077" s="2">
        <v>0</v>
      </c>
      <c r="CB4077" s="2">
        <v>0</v>
      </c>
      <c r="CC4077" s="2">
        <v>6</v>
      </c>
      <c r="CD4077" s="2">
        <v>0</v>
      </c>
      <c r="CE4077" s="2">
        <v>0</v>
      </c>
      <c r="CF4077" s="2">
        <v>0</v>
      </c>
      <c r="CG4077" s="2">
        <v>0</v>
      </c>
      <c r="CH4077" s="2">
        <v>0</v>
      </c>
      <c r="CI4077" s="2">
        <v>0</v>
      </c>
      <c r="CJ4077" s="2">
        <v>0</v>
      </c>
      <c r="CK4077" s="2">
        <v>4</v>
      </c>
      <c r="CL4077" s="2">
        <v>0</v>
      </c>
    </row>
    <row r="4078" spans="1:90" x14ac:dyDescent="0.25">
      <c r="A4078" t="s">
        <v>115</v>
      </c>
      <c r="B4078">
        <v>20507</v>
      </c>
      <c r="C4078" t="s">
        <v>175</v>
      </c>
      <c r="D4078">
        <v>1</v>
      </c>
      <c r="E4078">
        <v>8</v>
      </c>
      <c r="F4078">
        <v>42882</v>
      </c>
      <c r="G4078">
        <v>35042882</v>
      </c>
      <c r="H4078" t="s">
        <v>4614</v>
      </c>
      <c r="I4078">
        <v>582</v>
      </c>
      <c r="J4078" t="s">
        <v>175</v>
      </c>
      <c r="K4078" t="s">
        <v>203</v>
      </c>
      <c r="L4078">
        <v>1</v>
      </c>
      <c r="M4078" t="s">
        <v>175</v>
      </c>
      <c r="N4078">
        <v>14075250</v>
      </c>
      <c r="O4078" t="s">
        <v>92</v>
      </c>
      <c r="P4078" t="s">
        <v>4615</v>
      </c>
      <c r="Q4078">
        <v>300</v>
      </c>
      <c r="R4078">
        <v>16</v>
      </c>
      <c r="S4078">
        <v>36158137</v>
      </c>
      <c r="T4078">
        <v>36268779</v>
      </c>
      <c r="U4078" t="s">
        <v>4616</v>
      </c>
      <c r="V4078">
        <v>1</v>
      </c>
      <c r="W4078" s="2">
        <v>0</v>
      </c>
      <c r="X4078" s="2">
        <v>0</v>
      </c>
      <c r="Y4078" s="2">
        <v>27</v>
      </c>
      <c r="Z4078" s="2">
        <v>30</v>
      </c>
      <c r="AA4078" s="2">
        <v>52</v>
      </c>
      <c r="AB4078" s="2">
        <v>47</v>
      </c>
      <c r="AC4078" s="2">
        <v>48</v>
      </c>
      <c r="AD4078" s="2">
        <v>46</v>
      </c>
      <c r="AE4078" s="2">
        <v>38</v>
      </c>
      <c r="AF4078" s="2">
        <v>49</v>
      </c>
      <c r="AG4078" s="2">
        <v>26</v>
      </c>
      <c r="AH4078" s="2">
        <v>38</v>
      </c>
      <c r="AI4078" s="2">
        <v>42</v>
      </c>
      <c r="AJ4078" s="2">
        <v>20</v>
      </c>
      <c r="AK4078" s="2">
        <v>0</v>
      </c>
      <c r="AL4078" s="2">
        <v>0</v>
      </c>
      <c r="AM4078" s="2">
        <v>0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0</v>
      </c>
      <c r="AU4078" s="2">
        <v>0</v>
      </c>
      <c r="AV4078" s="2">
        <v>0</v>
      </c>
      <c r="AW4078" s="2">
        <v>0</v>
      </c>
      <c r="AX4078" s="2">
        <v>0</v>
      </c>
      <c r="AY4078" s="2">
        <v>0</v>
      </c>
      <c r="AZ4078" s="2">
        <v>0</v>
      </c>
      <c r="BA4078" s="2">
        <v>0</v>
      </c>
      <c r="BB4078" s="2">
        <v>0</v>
      </c>
      <c r="BC4078" s="2">
        <v>0</v>
      </c>
      <c r="BD4078" s="2">
        <v>0</v>
      </c>
      <c r="BE4078" s="2">
        <v>0</v>
      </c>
      <c r="BF4078" s="2">
        <v>0</v>
      </c>
      <c r="BG4078" s="2">
        <v>2</v>
      </c>
      <c r="BH4078" s="2">
        <v>2</v>
      </c>
      <c r="BI4078" s="2">
        <v>2</v>
      </c>
      <c r="BJ4078" s="2">
        <v>3</v>
      </c>
      <c r="BK4078" s="2">
        <v>4</v>
      </c>
      <c r="BL4078" s="2">
        <v>3</v>
      </c>
      <c r="BM4078" s="2">
        <v>2</v>
      </c>
      <c r="BN4078" s="2">
        <v>2</v>
      </c>
      <c r="BO4078" s="2">
        <v>2</v>
      </c>
      <c r="BP4078" s="2">
        <v>1</v>
      </c>
      <c r="BQ4078" s="2">
        <v>2</v>
      </c>
      <c r="BR4078" s="2">
        <v>1</v>
      </c>
      <c r="BS4078" s="2">
        <v>0</v>
      </c>
      <c r="BT4078" s="2">
        <v>0</v>
      </c>
      <c r="BU4078" s="2">
        <v>0</v>
      </c>
      <c r="BV4078" s="2">
        <v>0</v>
      </c>
      <c r="BW4078" s="2">
        <v>0</v>
      </c>
      <c r="BX4078" s="2">
        <v>0</v>
      </c>
      <c r="BY4078" s="2">
        <v>0</v>
      </c>
      <c r="BZ4078" s="2">
        <v>0</v>
      </c>
      <c r="CA4078" s="2">
        <v>0</v>
      </c>
      <c r="CB4078" s="2">
        <v>0</v>
      </c>
      <c r="CC4078" s="2">
        <v>0</v>
      </c>
      <c r="CD4078" s="2">
        <v>0</v>
      </c>
      <c r="CE4078" s="2">
        <v>0</v>
      </c>
      <c r="CF4078" s="2">
        <v>0</v>
      </c>
      <c r="CG4078" s="2">
        <v>0</v>
      </c>
      <c r="CH4078" s="2">
        <v>0</v>
      </c>
      <c r="CI4078" s="2">
        <v>0</v>
      </c>
      <c r="CJ4078" s="2">
        <v>0</v>
      </c>
      <c r="CK4078" s="2">
        <v>0</v>
      </c>
      <c r="CL4078" s="2">
        <v>0</v>
      </c>
    </row>
    <row r="4079" spans="1:90" x14ac:dyDescent="0.25">
      <c r="A4079" t="s">
        <v>115</v>
      </c>
      <c r="B4079">
        <v>20507</v>
      </c>
      <c r="C4079" t="s">
        <v>175</v>
      </c>
      <c r="D4079">
        <v>1</v>
      </c>
      <c r="E4079">
        <v>8</v>
      </c>
      <c r="F4079">
        <v>911306</v>
      </c>
      <c r="G4079">
        <v>35911306</v>
      </c>
      <c r="H4079" t="s">
        <v>2054</v>
      </c>
      <c r="I4079">
        <v>582</v>
      </c>
      <c r="J4079" t="s">
        <v>175</v>
      </c>
      <c r="K4079" t="s">
        <v>2055</v>
      </c>
      <c r="L4079">
        <v>1</v>
      </c>
      <c r="M4079" t="s">
        <v>175</v>
      </c>
      <c r="N4079">
        <v>14031500</v>
      </c>
      <c r="O4079" t="s">
        <v>92</v>
      </c>
      <c r="P4079" t="s">
        <v>2056</v>
      </c>
      <c r="Q4079">
        <v>450</v>
      </c>
      <c r="R4079">
        <v>16</v>
      </c>
      <c r="S4079">
        <v>36214466</v>
      </c>
      <c r="T4079">
        <v>36373239</v>
      </c>
      <c r="U4079" t="s">
        <v>2057</v>
      </c>
      <c r="V4079">
        <v>1</v>
      </c>
      <c r="W4079" s="2">
        <v>0</v>
      </c>
      <c r="X4079" s="2">
        <v>0</v>
      </c>
      <c r="Y4079" s="2">
        <v>156</v>
      </c>
      <c r="Z4079" s="2">
        <v>188</v>
      </c>
      <c r="AA4079" s="2">
        <v>164</v>
      </c>
      <c r="AB4079" s="2">
        <v>110</v>
      </c>
      <c r="AC4079" s="2">
        <v>117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0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0</v>
      </c>
      <c r="AU4079" s="2">
        <v>0</v>
      </c>
      <c r="AV4079" s="2">
        <v>0</v>
      </c>
      <c r="AW4079" s="2">
        <v>0</v>
      </c>
      <c r="AX4079" s="2">
        <v>0</v>
      </c>
      <c r="AY4079" s="2">
        <v>0</v>
      </c>
      <c r="AZ4079" s="2">
        <v>0</v>
      </c>
      <c r="BA4079" s="2">
        <v>0</v>
      </c>
      <c r="BB4079" s="2">
        <v>0</v>
      </c>
      <c r="BC4079" s="2">
        <v>0</v>
      </c>
      <c r="BD4079" s="2">
        <v>0</v>
      </c>
      <c r="BE4079" s="2">
        <v>0</v>
      </c>
      <c r="BF4079" s="2">
        <v>0</v>
      </c>
      <c r="BG4079" s="2">
        <v>6</v>
      </c>
      <c r="BH4079" s="2">
        <v>10</v>
      </c>
      <c r="BI4079" s="2">
        <v>7</v>
      </c>
      <c r="BJ4079" s="2">
        <v>8</v>
      </c>
      <c r="BK4079" s="2">
        <v>5</v>
      </c>
      <c r="BL4079" s="2">
        <v>0</v>
      </c>
      <c r="BM4079" s="2">
        <v>0</v>
      </c>
      <c r="BN4079" s="2">
        <v>0</v>
      </c>
      <c r="BO4079" s="2">
        <v>0</v>
      </c>
      <c r="BP4079" s="2">
        <v>0</v>
      </c>
      <c r="BQ4079" s="2">
        <v>0</v>
      </c>
      <c r="BR4079" s="2">
        <v>0</v>
      </c>
      <c r="BS4079" s="2">
        <v>0</v>
      </c>
      <c r="BT4079" s="2">
        <v>0</v>
      </c>
      <c r="BU4079" s="2">
        <v>0</v>
      </c>
      <c r="BV4079" s="2">
        <v>0</v>
      </c>
      <c r="BW4079" s="2">
        <v>0</v>
      </c>
      <c r="BX4079" s="2">
        <v>0</v>
      </c>
      <c r="BY4079" s="2">
        <v>0</v>
      </c>
      <c r="BZ4079" s="2">
        <v>0</v>
      </c>
      <c r="CA4079" s="2">
        <v>0</v>
      </c>
      <c r="CB4079" s="2">
        <v>0</v>
      </c>
      <c r="CC4079" s="2">
        <v>0</v>
      </c>
      <c r="CD4079" s="2">
        <v>0</v>
      </c>
      <c r="CE4079" s="2">
        <v>0</v>
      </c>
      <c r="CF4079" s="2">
        <v>0</v>
      </c>
      <c r="CG4079" s="2">
        <v>0</v>
      </c>
      <c r="CH4079" s="2">
        <v>0</v>
      </c>
      <c r="CI4079" s="2">
        <v>0</v>
      </c>
      <c r="CJ4079" s="2">
        <v>0</v>
      </c>
      <c r="CK4079" s="2">
        <v>0</v>
      </c>
      <c r="CL4079" s="2">
        <v>0</v>
      </c>
    </row>
    <row r="4080" spans="1:90" x14ac:dyDescent="0.25">
      <c r="A4080" t="s">
        <v>115</v>
      </c>
      <c r="B4080">
        <v>20507</v>
      </c>
      <c r="C4080" t="s">
        <v>175</v>
      </c>
      <c r="D4080">
        <v>1</v>
      </c>
      <c r="E4080">
        <v>8</v>
      </c>
      <c r="F4080">
        <v>23942</v>
      </c>
      <c r="G4080">
        <v>35023942</v>
      </c>
      <c r="H4080" t="s">
        <v>16159</v>
      </c>
      <c r="I4080">
        <v>582</v>
      </c>
      <c r="J4080" t="s">
        <v>175</v>
      </c>
      <c r="K4080" t="s">
        <v>3079</v>
      </c>
      <c r="L4080">
        <v>1</v>
      </c>
      <c r="M4080" t="s">
        <v>175</v>
      </c>
      <c r="N4080">
        <v>14060100</v>
      </c>
      <c r="O4080" t="s">
        <v>92</v>
      </c>
      <c r="P4080" t="s">
        <v>10673</v>
      </c>
      <c r="Q4080">
        <v>367</v>
      </c>
      <c r="R4080">
        <v>16</v>
      </c>
      <c r="S4080">
        <v>36150129</v>
      </c>
      <c r="T4080">
        <v>36157117</v>
      </c>
      <c r="U4080" t="s">
        <v>16160</v>
      </c>
      <c r="V4080">
        <v>1</v>
      </c>
      <c r="W4080" s="2">
        <v>0</v>
      </c>
      <c r="X4080" s="2">
        <v>0</v>
      </c>
      <c r="Y4080" s="2">
        <v>48</v>
      </c>
      <c r="Z4080" s="2">
        <v>46</v>
      </c>
      <c r="AA4080" s="2">
        <v>42</v>
      </c>
      <c r="AB4080" s="2">
        <v>52</v>
      </c>
      <c r="AC4080" s="2">
        <v>52</v>
      </c>
      <c r="AD4080" s="2">
        <v>66</v>
      </c>
      <c r="AE4080" s="2">
        <v>88</v>
      </c>
      <c r="AF4080" s="2">
        <v>68</v>
      </c>
      <c r="AG4080" s="2">
        <v>48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0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0</v>
      </c>
      <c r="AU4080" s="2">
        <v>0</v>
      </c>
      <c r="AV4080" s="2">
        <v>0</v>
      </c>
      <c r="AW4080" s="2">
        <v>0</v>
      </c>
      <c r="AX4080" s="2">
        <v>0</v>
      </c>
      <c r="AY4080" s="2">
        <v>0</v>
      </c>
      <c r="AZ4080" s="2">
        <v>0</v>
      </c>
      <c r="BA4080" s="2">
        <v>0</v>
      </c>
      <c r="BB4080" s="2">
        <v>0</v>
      </c>
      <c r="BC4080" s="2">
        <v>0</v>
      </c>
      <c r="BD4080" s="2">
        <v>0</v>
      </c>
      <c r="BE4080" s="2">
        <v>0</v>
      </c>
      <c r="BF4080" s="2">
        <v>0</v>
      </c>
      <c r="BG4080" s="2">
        <v>4</v>
      </c>
      <c r="BH4080" s="2">
        <v>3</v>
      </c>
      <c r="BI4080" s="2">
        <v>3</v>
      </c>
      <c r="BJ4080" s="2">
        <v>3</v>
      </c>
      <c r="BK4080" s="2">
        <v>2</v>
      </c>
      <c r="BL4080" s="2">
        <v>3</v>
      </c>
      <c r="BM4080" s="2">
        <v>4</v>
      </c>
      <c r="BN4080" s="2">
        <v>4</v>
      </c>
      <c r="BO4080" s="2">
        <v>4</v>
      </c>
      <c r="BP4080" s="2">
        <v>0</v>
      </c>
      <c r="BQ4080" s="2">
        <v>0</v>
      </c>
      <c r="BR4080" s="2">
        <v>0</v>
      </c>
      <c r="BS4080" s="2">
        <v>0</v>
      </c>
      <c r="BT4080" s="2">
        <v>0</v>
      </c>
      <c r="BU4080" s="2">
        <v>0</v>
      </c>
      <c r="BV4080" s="2">
        <v>0</v>
      </c>
      <c r="BW4080" s="2">
        <v>0</v>
      </c>
      <c r="BX4080" s="2">
        <v>0</v>
      </c>
      <c r="BY4080" s="2">
        <v>0</v>
      </c>
      <c r="BZ4080" s="2">
        <v>0</v>
      </c>
      <c r="CA4080" s="2">
        <v>0</v>
      </c>
      <c r="CB4080" s="2">
        <v>0</v>
      </c>
      <c r="CC4080" s="2">
        <v>0</v>
      </c>
      <c r="CD4080" s="2">
        <v>0</v>
      </c>
      <c r="CE4080" s="2">
        <v>0</v>
      </c>
      <c r="CF4080" s="2">
        <v>0</v>
      </c>
      <c r="CG4080" s="2">
        <v>0</v>
      </c>
      <c r="CH4080" s="2">
        <v>0</v>
      </c>
      <c r="CI4080" s="2">
        <v>0</v>
      </c>
      <c r="CJ4080" s="2">
        <v>0</v>
      </c>
      <c r="CK4080" s="2">
        <v>0</v>
      </c>
      <c r="CL4080" s="2">
        <v>0</v>
      </c>
    </row>
    <row r="4081" spans="1:90" x14ac:dyDescent="0.25">
      <c r="A4081" t="s">
        <v>115</v>
      </c>
      <c r="B4081">
        <v>20507</v>
      </c>
      <c r="C4081" t="s">
        <v>175</v>
      </c>
      <c r="D4081">
        <v>1</v>
      </c>
      <c r="E4081">
        <v>8</v>
      </c>
      <c r="F4081">
        <v>48458</v>
      </c>
      <c r="G4081">
        <v>35048458</v>
      </c>
      <c r="H4081" t="s">
        <v>9001</v>
      </c>
      <c r="I4081">
        <v>622</v>
      </c>
      <c r="J4081" t="s">
        <v>176</v>
      </c>
      <c r="K4081" t="s">
        <v>2579</v>
      </c>
      <c r="L4081">
        <v>1</v>
      </c>
      <c r="M4081" t="s">
        <v>176</v>
      </c>
      <c r="N4081">
        <v>14270000</v>
      </c>
      <c r="O4081" t="s">
        <v>92</v>
      </c>
      <c r="P4081" t="s">
        <v>9002</v>
      </c>
      <c r="Q4081">
        <v>1</v>
      </c>
      <c r="R4081">
        <v>16</v>
      </c>
      <c r="S4081">
        <v>39541504</v>
      </c>
      <c r="T4081">
        <v>39542560</v>
      </c>
      <c r="U4081" t="s">
        <v>9003</v>
      </c>
      <c r="V4081">
        <v>1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79</v>
      </c>
      <c r="AE4081" s="2">
        <v>50</v>
      </c>
      <c r="AF4081" s="2">
        <v>62</v>
      </c>
      <c r="AG4081" s="2">
        <v>58</v>
      </c>
      <c r="AH4081" s="2">
        <v>59</v>
      </c>
      <c r="AI4081" s="2">
        <v>45</v>
      </c>
      <c r="AJ4081" s="2">
        <v>39</v>
      </c>
      <c r="AK4081" s="2">
        <v>0</v>
      </c>
      <c r="AL4081" s="2">
        <v>0</v>
      </c>
      <c r="AM4081" s="2">
        <v>0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0</v>
      </c>
      <c r="AU4081" s="2">
        <v>32</v>
      </c>
      <c r="AV4081" s="2">
        <v>0</v>
      </c>
      <c r="AW4081" s="2">
        <v>0</v>
      </c>
      <c r="AX4081" s="2">
        <v>0</v>
      </c>
      <c r="AY4081" s="2">
        <v>0</v>
      </c>
      <c r="AZ4081" s="2">
        <v>0</v>
      </c>
      <c r="BA4081" s="2">
        <v>0</v>
      </c>
      <c r="BB4081" s="2">
        <v>0</v>
      </c>
      <c r="BC4081" s="2">
        <v>43</v>
      </c>
      <c r="BD4081" s="2">
        <v>0</v>
      </c>
      <c r="BE4081" s="2">
        <v>0</v>
      </c>
      <c r="BF4081" s="2">
        <v>0</v>
      </c>
      <c r="BG4081" s="2">
        <v>0</v>
      </c>
      <c r="BH4081" s="2">
        <v>0</v>
      </c>
      <c r="BI4081" s="2">
        <v>0</v>
      </c>
      <c r="BJ4081" s="2">
        <v>0</v>
      </c>
      <c r="BK4081" s="2">
        <v>0</v>
      </c>
      <c r="BL4081" s="2">
        <v>5</v>
      </c>
      <c r="BM4081" s="2">
        <v>2</v>
      </c>
      <c r="BN4081" s="2">
        <v>2</v>
      </c>
      <c r="BO4081" s="2">
        <v>4</v>
      </c>
      <c r="BP4081" s="2">
        <v>3</v>
      </c>
      <c r="BQ4081" s="2">
        <v>2</v>
      </c>
      <c r="BR4081" s="2">
        <v>1</v>
      </c>
      <c r="BS4081" s="2">
        <v>0</v>
      </c>
      <c r="BT4081" s="2">
        <v>0</v>
      </c>
      <c r="BU4081" s="2">
        <v>0</v>
      </c>
      <c r="BV4081" s="2">
        <v>0</v>
      </c>
      <c r="BW4081" s="2">
        <v>0</v>
      </c>
      <c r="BX4081" s="2">
        <v>0</v>
      </c>
      <c r="BY4081" s="2">
        <v>0</v>
      </c>
      <c r="BZ4081" s="2">
        <v>0</v>
      </c>
      <c r="CA4081" s="2">
        <v>0</v>
      </c>
      <c r="CB4081" s="2">
        <v>0</v>
      </c>
      <c r="CC4081" s="2">
        <v>2</v>
      </c>
      <c r="CD4081" s="2">
        <v>0</v>
      </c>
      <c r="CE4081" s="2">
        <v>0</v>
      </c>
      <c r="CF4081" s="2">
        <v>0</v>
      </c>
      <c r="CG4081" s="2">
        <v>0</v>
      </c>
      <c r="CH4081" s="2">
        <v>0</v>
      </c>
      <c r="CI4081" s="2">
        <v>0</v>
      </c>
      <c r="CJ4081" s="2">
        <v>0</v>
      </c>
      <c r="CK4081" s="2">
        <v>2</v>
      </c>
      <c r="CL4081" s="2">
        <v>0</v>
      </c>
    </row>
    <row r="4082" spans="1:90" x14ac:dyDescent="0.25">
      <c r="A4082" t="s">
        <v>115</v>
      </c>
      <c r="B4082">
        <v>20507</v>
      </c>
      <c r="C4082" t="s">
        <v>175</v>
      </c>
      <c r="D4082">
        <v>1</v>
      </c>
      <c r="E4082">
        <v>8</v>
      </c>
      <c r="F4082">
        <v>24077</v>
      </c>
      <c r="G4082">
        <v>35024077</v>
      </c>
      <c r="H4082" t="s">
        <v>1340</v>
      </c>
      <c r="I4082">
        <v>582</v>
      </c>
      <c r="J4082" t="s">
        <v>175</v>
      </c>
      <c r="K4082" t="s">
        <v>1341</v>
      </c>
      <c r="L4082">
        <v>1</v>
      </c>
      <c r="M4082" t="s">
        <v>175</v>
      </c>
      <c r="N4082">
        <v>14020060</v>
      </c>
      <c r="O4082" t="s">
        <v>92</v>
      </c>
      <c r="P4082" t="s">
        <v>1342</v>
      </c>
      <c r="Q4082">
        <v>595</v>
      </c>
      <c r="R4082">
        <v>16</v>
      </c>
      <c r="S4082">
        <v>36102672</v>
      </c>
      <c r="T4082">
        <v>36200891</v>
      </c>
      <c r="U4082" t="s">
        <v>1343</v>
      </c>
      <c r="V4082">
        <v>1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124</v>
      </c>
      <c r="AI4082" s="2">
        <v>75</v>
      </c>
      <c r="AJ4082" s="2">
        <v>45</v>
      </c>
      <c r="AK4082" s="2">
        <v>0</v>
      </c>
      <c r="AL4082" s="2">
        <v>0</v>
      </c>
      <c r="AM4082" s="2">
        <v>0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0</v>
      </c>
      <c r="AU4082" s="2">
        <v>0</v>
      </c>
      <c r="AV4082" s="2">
        <v>0</v>
      </c>
      <c r="AW4082" s="2">
        <v>0</v>
      </c>
      <c r="AX4082" s="2">
        <v>0</v>
      </c>
      <c r="AY4082" s="2">
        <v>0</v>
      </c>
      <c r="AZ4082" s="2">
        <v>0</v>
      </c>
      <c r="BA4082" s="2">
        <v>0</v>
      </c>
      <c r="BB4082" s="2">
        <v>0</v>
      </c>
      <c r="BC4082" s="2">
        <v>0</v>
      </c>
      <c r="BD4082" s="2">
        <v>0</v>
      </c>
      <c r="BE4082" s="2">
        <v>0</v>
      </c>
      <c r="BF4082" s="2">
        <v>0</v>
      </c>
      <c r="BG4082" s="2">
        <v>0</v>
      </c>
      <c r="BH4082" s="2">
        <v>0</v>
      </c>
      <c r="BI4082" s="2">
        <v>0</v>
      </c>
      <c r="BJ4082" s="2">
        <v>0</v>
      </c>
      <c r="BK4082" s="2">
        <v>0</v>
      </c>
      <c r="BL4082" s="2">
        <v>0</v>
      </c>
      <c r="BM4082" s="2">
        <v>0</v>
      </c>
      <c r="BN4082" s="2">
        <v>0</v>
      </c>
      <c r="BO4082" s="2">
        <v>0</v>
      </c>
      <c r="BP4082" s="2">
        <v>7</v>
      </c>
      <c r="BQ4082" s="2">
        <v>6</v>
      </c>
      <c r="BR4082" s="2">
        <v>6</v>
      </c>
      <c r="BS4082" s="2">
        <v>0</v>
      </c>
      <c r="BT4082" s="2">
        <v>0</v>
      </c>
      <c r="BU4082" s="2">
        <v>0</v>
      </c>
      <c r="BV4082" s="2">
        <v>0</v>
      </c>
      <c r="BW4082" s="2">
        <v>0</v>
      </c>
      <c r="BX4082" s="2">
        <v>0</v>
      </c>
      <c r="BY4082" s="2">
        <v>0</v>
      </c>
      <c r="BZ4082" s="2">
        <v>0</v>
      </c>
      <c r="CA4082" s="2">
        <v>0</v>
      </c>
      <c r="CB4082" s="2">
        <v>0</v>
      </c>
      <c r="CC4082" s="2">
        <v>0</v>
      </c>
      <c r="CD4082" s="2">
        <v>0</v>
      </c>
      <c r="CE4082" s="2">
        <v>0</v>
      </c>
      <c r="CF4082" s="2">
        <v>0</v>
      </c>
      <c r="CG4082" s="2">
        <v>0</v>
      </c>
      <c r="CH4082" s="2">
        <v>0</v>
      </c>
      <c r="CI4082" s="2">
        <v>0</v>
      </c>
      <c r="CJ4082" s="2">
        <v>0</v>
      </c>
      <c r="CK4082" s="2">
        <v>0</v>
      </c>
      <c r="CL4082" s="2">
        <v>0</v>
      </c>
    </row>
    <row r="4083" spans="1:90" x14ac:dyDescent="0.25">
      <c r="A4083" t="s">
        <v>115</v>
      </c>
      <c r="B4083">
        <v>20507</v>
      </c>
      <c r="C4083" t="s">
        <v>175</v>
      </c>
      <c r="D4083">
        <v>1</v>
      </c>
      <c r="E4083">
        <v>8</v>
      </c>
      <c r="F4083">
        <v>85397</v>
      </c>
      <c r="G4083">
        <v>35085397</v>
      </c>
      <c r="H4083" t="s">
        <v>662</v>
      </c>
      <c r="I4083">
        <v>661</v>
      </c>
      <c r="J4083" t="s">
        <v>662</v>
      </c>
      <c r="K4083" t="s">
        <v>2521</v>
      </c>
      <c r="L4083">
        <v>1</v>
      </c>
      <c r="M4083" t="s">
        <v>662</v>
      </c>
      <c r="N4083">
        <v>14230000</v>
      </c>
      <c r="O4083" t="s">
        <v>92</v>
      </c>
      <c r="P4083" t="s">
        <v>18520</v>
      </c>
      <c r="Q4083">
        <v>237</v>
      </c>
      <c r="R4083">
        <v>16</v>
      </c>
      <c r="S4083">
        <v>39821377</v>
      </c>
      <c r="T4083">
        <v>39821381</v>
      </c>
      <c r="U4083" t="s">
        <v>18521</v>
      </c>
      <c r="V4083">
        <v>1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60</v>
      </c>
      <c r="AE4083" s="2">
        <v>80</v>
      </c>
      <c r="AF4083" s="2">
        <v>67</v>
      </c>
      <c r="AG4083" s="2">
        <v>55</v>
      </c>
      <c r="AH4083" s="2">
        <v>60</v>
      </c>
      <c r="AI4083" s="2">
        <v>64</v>
      </c>
      <c r="AJ4083" s="2">
        <v>37</v>
      </c>
      <c r="AK4083" s="2">
        <v>0</v>
      </c>
      <c r="AL4083" s="2">
        <v>0</v>
      </c>
      <c r="AM4083" s="2">
        <v>0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0</v>
      </c>
      <c r="AU4083" s="2">
        <v>30</v>
      </c>
      <c r="AV4083" s="2">
        <v>0</v>
      </c>
      <c r="AW4083" s="2">
        <v>0</v>
      </c>
      <c r="AX4083" s="2">
        <v>0</v>
      </c>
      <c r="AY4083" s="2">
        <v>0</v>
      </c>
      <c r="AZ4083" s="2">
        <v>0</v>
      </c>
      <c r="BA4083" s="2">
        <v>0</v>
      </c>
      <c r="BB4083" s="2">
        <v>0</v>
      </c>
      <c r="BC4083" s="2">
        <v>0</v>
      </c>
      <c r="BD4083" s="2">
        <v>0</v>
      </c>
      <c r="BE4083" s="2">
        <v>0</v>
      </c>
      <c r="BF4083" s="2">
        <v>0</v>
      </c>
      <c r="BG4083" s="2">
        <v>0</v>
      </c>
      <c r="BH4083" s="2">
        <v>0</v>
      </c>
      <c r="BI4083" s="2">
        <v>0</v>
      </c>
      <c r="BJ4083" s="2">
        <v>0</v>
      </c>
      <c r="BK4083" s="2">
        <v>0</v>
      </c>
      <c r="BL4083" s="2">
        <v>2</v>
      </c>
      <c r="BM4083" s="2">
        <v>3</v>
      </c>
      <c r="BN4083" s="2">
        <v>4</v>
      </c>
      <c r="BO4083" s="2">
        <v>3</v>
      </c>
      <c r="BP4083" s="2">
        <v>2</v>
      </c>
      <c r="BQ4083" s="2">
        <v>2</v>
      </c>
      <c r="BR4083" s="2">
        <v>2</v>
      </c>
      <c r="BS4083" s="2">
        <v>0</v>
      </c>
      <c r="BT4083" s="2">
        <v>0</v>
      </c>
      <c r="BU4083" s="2">
        <v>0</v>
      </c>
      <c r="BV4083" s="2">
        <v>0</v>
      </c>
      <c r="BW4083" s="2">
        <v>0</v>
      </c>
      <c r="BX4083" s="2">
        <v>0</v>
      </c>
      <c r="BY4083" s="2">
        <v>0</v>
      </c>
      <c r="BZ4083" s="2">
        <v>0</v>
      </c>
      <c r="CA4083" s="2">
        <v>0</v>
      </c>
      <c r="CB4083" s="2">
        <v>0</v>
      </c>
      <c r="CC4083" s="2">
        <v>1</v>
      </c>
      <c r="CD4083" s="2">
        <v>0</v>
      </c>
      <c r="CE4083" s="2">
        <v>0</v>
      </c>
      <c r="CF4083" s="2">
        <v>0</v>
      </c>
      <c r="CG4083" s="2">
        <v>0</v>
      </c>
      <c r="CH4083" s="2">
        <v>0</v>
      </c>
      <c r="CI4083" s="2">
        <v>0</v>
      </c>
      <c r="CJ4083" s="2">
        <v>0</v>
      </c>
      <c r="CK4083" s="2">
        <v>0</v>
      </c>
      <c r="CL4083" s="2">
        <v>0</v>
      </c>
    </row>
    <row r="4084" spans="1:90" x14ac:dyDescent="0.25">
      <c r="A4084" t="s">
        <v>115</v>
      </c>
      <c r="B4084">
        <v>20507</v>
      </c>
      <c r="C4084" t="s">
        <v>175</v>
      </c>
      <c r="D4084">
        <v>1</v>
      </c>
      <c r="E4084">
        <v>8</v>
      </c>
      <c r="F4084">
        <v>22925</v>
      </c>
      <c r="G4084">
        <v>35022925</v>
      </c>
      <c r="H4084" t="s">
        <v>7409</v>
      </c>
      <c r="I4084">
        <v>208</v>
      </c>
      <c r="J4084" t="s">
        <v>1003</v>
      </c>
      <c r="K4084" t="s">
        <v>7410</v>
      </c>
      <c r="L4084">
        <v>1</v>
      </c>
      <c r="M4084" t="s">
        <v>1003</v>
      </c>
      <c r="N4084">
        <v>14300000</v>
      </c>
      <c r="O4084" t="s">
        <v>102</v>
      </c>
      <c r="P4084" t="s">
        <v>7411</v>
      </c>
      <c r="Q4084">
        <v>1438</v>
      </c>
      <c r="R4084">
        <v>16</v>
      </c>
      <c r="S4084">
        <v>37612438</v>
      </c>
      <c r="T4084">
        <v>37614493</v>
      </c>
      <c r="U4084" t="s">
        <v>7412</v>
      </c>
      <c r="V4084">
        <v>1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59</v>
      </c>
      <c r="AE4084" s="2">
        <v>61</v>
      </c>
      <c r="AF4084" s="2">
        <v>40</v>
      </c>
      <c r="AG4084" s="2">
        <v>20</v>
      </c>
      <c r="AH4084" s="2">
        <v>17</v>
      </c>
      <c r="AI4084" s="2">
        <v>15</v>
      </c>
      <c r="AJ4084" s="2">
        <v>11</v>
      </c>
      <c r="AK4084" s="2">
        <v>0</v>
      </c>
      <c r="AL4084" s="2">
        <v>0</v>
      </c>
      <c r="AM4084" s="2">
        <v>0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0</v>
      </c>
      <c r="AU4084" s="2">
        <v>0</v>
      </c>
      <c r="AV4084" s="2">
        <v>0</v>
      </c>
      <c r="AW4084" s="2">
        <v>0</v>
      </c>
      <c r="AX4084" s="2">
        <v>0</v>
      </c>
      <c r="AY4084" s="2">
        <v>0</v>
      </c>
      <c r="AZ4084" s="2">
        <v>0</v>
      </c>
      <c r="BA4084" s="2">
        <v>0</v>
      </c>
      <c r="BB4084" s="2">
        <v>0</v>
      </c>
      <c r="BC4084" s="2">
        <v>0</v>
      </c>
      <c r="BD4084" s="2">
        <v>0</v>
      </c>
      <c r="BE4084" s="2">
        <v>0</v>
      </c>
      <c r="BF4084" s="2">
        <v>0</v>
      </c>
      <c r="BG4084" s="2">
        <v>0</v>
      </c>
      <c r="BH4084" s="2">
        <v>0</v>
      </c>
      <c r="BI4084" s="2">
        <v>0</v>
      </c>
      <c r="BJ4084" s="2">
        <v>0</v>
      </c>
      <c r="BK4084" s="2">
        <v>0</v>
      </c>
      <c r="BL4084" s="2">
        <v>4</v>
      </c>
      <c r="BM4084" s="2">
        <v>4</v>
      </c>
      <c r="BN4084" s="2">
        <v>3</v>
      </c>
      <c r="BO4084" s="2">
        <v>2</v>
      </c>
      <c r="BP4084" s="2">
        <v>2</v>
      </c>
      <c r="BQ4084" s="2">
        <v>1</v>
      </c>
      <c r="BR4084" s="2">
        <v>1</v>
      </c>
      <c r="BS4084" s="2">
        <v>0</v>
      </c>
      <c r="BT4084" s="2">
        <v>0</v>
      </c>
      <c r="BU4084" s="2">
        <v>0</v>
      </c>
      <c r="BV4084" s="2">
        <v>0</v>
      </c>
      <c r="BW4084" s="2">
        <v>0</v>
      </c>
      <c r="BX4084" s="2">
        <v>0</v>
      </c>
      <c r="BY4084" s="2">
        <v>0</v>
      </c>
      <c r="BZ4084" s="2">
        <v>0</v>
      </c>
      <c r="CA4084" s="2">
        <v>0</v>
      </c>
      <c r="CB4084" s="2">
        <v>0</v>
      </c>
      <c r="CC4084" s="2">
        <v>0</v>
      </c>
      <c r="CD4084" s="2">
        <v>0</v>
      </c>
      <c r="CE4084" s="2">
        <v>0</v>
      </c>
      <c r="CF4084" s="2">
        <v>0</v>
      </c>
      <c r="CG4084" s="2">
        <v>0</v>
      </c>
      <c r="CH4084" s="2">
        <v>0</v>
      </c>
      <c r="CI4084" s="2">
        <v>0</v>
      </c>
      <c r="CJ4084" s="2">
        <v>0</v>
      </c>
      <c r="CK4084" s="2">
        <v>0</v>
      </c>
      <c r="CL4084" s="2">
        <v>0</v>
      </c>
    </row>
    <row r="4085" spans="1:90" x14ac:dyDescent="0.25">
      <c r="A4085" t="s">
        <v>115</v>
      </c>
      <c r="B4085">
        <v>20507</v>
      </c>
      <c r="C4085" t="s">
        <v>175</v>
      </c>
      <c r="D4085">
        <v>1</v>
      </c>
      <c r="E4085">
        <v>8</v>
      </c>
      <c r="F4085">
        <v>24235</v>
      </c>
      <c r="G4085">
        <v>35024235</v>
      </c>
      <c r="H4085" t="s">
        <v>12755</v>
      </c>
      <c r="I4085">
        <v>656</v>
      </c>
      <c r="J4085" t="s">
        <v>2097</v>
      </c>
      <c r="K4085" t="s">
        <v>91</v>
      </c>
      <c r="L4085">
        <v>1</v>
      </c>
      <c r="M4085" t="s">
        <v>2097</v>
      </c>
      <c r="N4085">
        <v>14200000</v>
      </c>
      <c r="P4085" t="s">
        <v>4080</v>
      </c>
      <c r="Q4085">
        <v>469</v>
      </c>
      <c r="R4085">
        <v>16</v>
      </c>
      <c r="S4085">
        <v>39841166</v>
      </c>
      <c r="T4085">
        <v>39842762</v>
      </c>
      <c r="U4085" t="s">
        <v>12756</v>
      </c>
      <c r="V4085">
        <v>1</v>
      </c>
      <c r="W4085" s="2">
        <v>0</v>
      </c>
      <c r="X4085" s="2">
        <v>0</v>
      </c>
      <c r="Y4085" s="2">
        <v>27</v>
      </c>
      <c r="Z4085" s="2">
        <v>36</v>
      </c>
      <c r="AA4085" s="2">
        <v>47</v>
      </c>
      <c r="AB4085" s="2">
        <v>34</v>
      </c>
      <c r="AC4085" s="2">
        <v>46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0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0</v>
      </c>
      <c r="AU4085" s="2">
        <v>0</v>
      </c>
      <c r="AV4085" s="2">
        <v>0</v>
      </c>
      <c r="AW4085" s="2">
        <v>0</v>
      </c>
      <c r="AX4085" s="2">
        <v>0</v>
      </c>
      <c r="AY4085" s="2">
        <v>0</v>
      </c>
      <c r="AZ4085" s="2">
        <v>0</v>
      </c>
      <c r="BA4085" s="2">
        <v>0</v>
      </c>
      <c r="BB4085" s="2">
        <v>0</v>
      </c>
      <c r="BC4085" s="2">
        <v>0</v>
      </c>
      <c r="BD4085" s="2">
        <v>0</v>
      </c>
      <c r="BE4085" s="2">
        <v>0</v>
      </c>
      <c r="BF4085" s="2">
        <v>0</v>
      </c>
      <c r="BG4085" s="2">
        <v>2</v>
      </c>
      <c r="BH4085" s="2">
        <v>2</v>
      </c>
      <c r="BI4085" s="2">
        <v>2</v>
      </c>
      <c r="BJ4085" s="2">
        <v>2</v>
      </c>
      <c r="BK4085" s="2">
        <v>2</v>
      </c>
      <c r="BL4085" s="2">
        <v>0</v>
      </c>
      <c r="BM4085" s="2">
        <v>0</v>
      </c>
      <c r="BN4085" s="2">
        <v>0</v>
      </c>
      <c r="BO4085" s="2">
        <v>0</v>
      </c>
      <c r="BP4085" s="2">
        <v>0</v>
      </c>
      <c r="BQ4085" s="2">
        <v>0</v>
      </c>
      <c r="BR4085" s="2">
        <v>0</v>
      </c>
      <c r="BS4085" s="2">
        <v>0</v>
      </c>
      <c r="BT4085" s="2">
        <v>0</v>
      </c>
      <c r="BU4085" s="2">
        <v>0</v>
      </c>
      <c r="BV4085" s="2">
        <v>0</v>
      </c>
      <c r="BW4085" s="2">
        <v>0</v>
      </c>
      <c r="BX4085" s="2">
        <v>0</v>
      </c>
      <c r="BY4085" s="2">
        <v>0</v>
      </c>
      <c r="BZ4085" s="2">
        <v>0</v>
      </c>
      <c r="CA4085" s="2">
        <v>0</v>
      </c>
      <c r="CB4085" s="2">
        <v>0</v>
      </c>
      <c r="CC4085" s="2">
        <v>0</v>
      </c>
      <c r="CD4085" s="2">
        <v>0</v>
      </c>
      <c r="CE4085" s="2">
        <v>0</v>
      </c>
      <c r="CF4085" s="2">
        <v>0</v>
      </c>
      <c r="CG4085" s="2">
        <v>0</v>
      </c>
      <c r="CH4085" s="2">
        <v>0</v>
      </c>
      <c r="CI4085" s="2">
        <v>0</v>
      </c>
      <c r="CJ4085" s="2">
        <v>0</v>
      </c>
      <c r="CK4085" s="2">
        <v>0</v>
      </c>
      <c r="CL4085" s="2">
        <v>0</v>
      </c>
    </row>
    <row r="4086" spans="1:90" x14ac:dyDescent="0.25">
      <c r="A4086" t="s">
        <v>115</v>
      </c>
      <c r="B4086">
        <v>20507</v>
      </c>
      <c r="C4086" t="s">
        <v>175</v>
      </c>
      <c r="D4086">
        <v>1</v>
      </c>
      <c r="E4086">
        <v>8</v>
      </c>
      <c r="F4086">
        <v>23929</v>
      </c>
      <c r="G4086">
        <v>35023929</v>
      </c>
      <c r="H4086" t="s">
        <v>4928</v>
      </c>
      <c r="I4086">
        <v>582</v>
      </c>
      <c r="J4086" t="s">
        <v>175</v>
      </c>
      <c r="K4086" t="s">
        <v>4316</v>
      </c>
      <c r="L4086">
        <v>1</v>
      </c>
      <c r="M4086" t="s">
        <v>175</v>
      </c>
      <c r="N4086">
        <v>14050400</v>
      </c>
      <c r="O4086" t="s">
        <v>92</v>
      </c>
      <c r="P4086" t="s">
        <v>4929</v>
      </c>
      <c r="Q4086">
        <v>358</v>
      </c>
      <c r="R4086">
        <v>16</v>
      </c>
      <c r="S4086">
        <v>36256541</v>
      </c>
      <c r="T4086">
        <v>36320005</v>
      </c>
      <c r="U4086" t="s">
        <v>4930</v>
      </c>
      <c r="V4086">
        <v>1</v>
      </c>
      <c r="W4086" s="2">
        <v>0</v>
      </c>
      <c r="X4086" s="2">
        <v>0</v>
      </c>
      <c r="Y4086" s="2">
        <v>171</v>
      </c>
      <c r="Z4086" s="2">
        <v>148</v>
      </c>
      <c r="AA4086" s="2">
        <v>195</v>
      </c>
      <c r="AB4086" s="2">
        <v>174</v>
      </c>
      <c r="AC4086" s="2">
        <v>145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0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0</v>
      </c>
      <c r="AU4086" s="2">
        <v>0</v>
      </c>
      <c r="AV4086" s="2">
        <v>0</v>
      </c>
      <c r="AW4086" s="2">
        <v>0</v>
      </c>
      <c r="AX4086" s="2">
        <v>0</v>
      </c>
      <c r="AY4086" s="2">
        <v>0</v>
      </c>
      <c r="AZ4086" s="2">
        <v>0</v>
      </c>
      <c r="BA4086" s="2">
        <v>0</v>
      </c>
      <c r="BB4086" s="2">
        <v>0</v>
      </c>
      <c r="BC4086" s="2">
        <v>0</v>
      </c>
      <c r="BD4086" s="2">
        <v>0</v>
      </c>
      <c r="BE4086" s="2">
        <v>0</v>
      </c>
      <c r="BF4086" s="2">
        <v>0</v>
      </c>
      <c r="BG4086" s="2">
        <v>6</v>
      </c>
      <c r="BH4086" s="2">
        <v>6</v>
      </c>
      <c r="BI4086" s="2">
        <v>10</v>
      </c>
      <c r="BJ4086" s="2">
        <v>7</v>
      </c>
      <c r="BK4086" s="2">
        <v>6</v>
      </c>
      <c r="BL4086" s="2">
        <v>0</v>
      </c>
      <c r="BM4086" s="2">
        <v>0</v>
      </c>
      <c r="BN4086" s="2">
        <v>0</v>
      </c>
      <c r="BO4086" s="2">
        <v>0</v>
      </c>
      <c r="BP4086" s="2">
        <v>0</v>
      </c>
      <c r="BQ4086" s="2">
        <v>0</v>
      </c>
      <c r="BR4086" s="2">
        <v>0</v>
      </c>
      <c r="BS4086" s="2">
        <v>0</v>
      </c>
      <c r="BT4086" s="2">
        <v>0</v>
      </c>
      <c r="BU4086" s="2">
        <v>0</v>
      </c>
      <c r="BV4086" s="2">
        <v>0</v>
      </c>
      <c r="BW4086" s="2">
        <v>0</v>
      </c>
      <c r="BX4086" s="2">
        <v>0</v>
      </c>
      <c r="BY4086" s="2">
        <v>0</v>
      </c>
      <c r="BZ4086" s="2">
        <v>0</v>
      </c>
      <c r="CA4086" s="2">
        <v>0</v>
      </c>
      <c r="CB4086" s="2">
        <v>0</v>
      </c>
      <c r="CC4086" s="2">
        <v>0</v>
      </c>
      <c r="CD4086" s="2">
        <v>0</v>
      </c>
      <c r="CE4086" s="2">
        <v>0</v>
      </c>
      <c r="CF4086" s="2">
        <v>0</v>
      </c>
      <c r="CG4086" s="2">
        <v>0</v>
      </c>
      <c r="CH4086" s="2">
        <v>0</v>
      </c>
      <c r="CI4086" s="2">
        <v>0</v>
      </c>
      <c r="CJ4086" s="2">
        <v>0</v>
      </c>
      <c r="CK4086" s="2">
        <v>0</v>
      </c>
      <c r="CL4086" s="2">
        <v>0</v>
      </c>
    </row>
    <row r="4087" spans="1:90" x14ac:dyDescent="0.25">
      <c r="A4087" t="s">
        <v>115</v>
      </c>
      <c r="B4087">
        <v>20507</v>
      </c>
      <c r="C4087" t="s">
        <v>175</v>
      </c>
      <c r="D4087">
        <v>1</v>
      </c>
      <c r="E4087">
        <v>8</v>
      </c>
      <c r="F4087">
        <v>24302</v>
      </c>
      <c r="G4087">
        <v>35024302</v>
      </c>
      <c r="H4087" t="s">
        <v>15326</v>
      </c>
      <c r="I4087">
        <v>622</v>
      </c>
      <c r="J4087" t="s">
        <v>176</v>
      </c>
      <c r="K4087" t="s">
        <v>91</v>
      </c>
      <c r="L4087">
        <v>1</v>
      </c>
      <c r="M4087" t="s">
        <v>176</v>
      </c>
      <c r="N4087">
        <v>14270000</v>
      </c>
      <c r="O4087" t="s">
        <v>92</v>
      </c>
      <c r="P4087" t="s">
        <v>1288</v>
      </c>
      <c r="Q4087">
        <v>135</v>
      </c>
      <c r="R4087">
        <v>16</v>
      </c>
      <c r="S4087">
        <v>39541711</v>
      </c>
      <c r="T4087">
        <v>39542565</v>
      </c>
      <c r="U4087" t="s">
        <v>15327</v>
      </c>
      <c r="V4087">
        <v>1</v>
      </c>
      <c r="W4087" s="2">
        <v>0</v>
      </c>
      <c r="X4087" s="2">
        <v>0</v>
      </c>
      <c r="Y4087" s="2">
        <v>0</v>
      </c>
      <c r="Z4087" s="2">
        <v>0</v>
      </c>
      <c r="AA4087" s="2">
        <v>0</v>
      </c>
      <c r="AB4087" s="2">
        <v>0</v>
      </c>
      <c r="AC4087" s="2">
        <v>0</v>
      </c>
      <c r="AD4087" s="2">
        <v>69</v>
      </c>
      <c r="AE4087" s="2">
        <v>63</v>
      </c>
      <c r="AF4087" s="2">
        <v>75</v>
      </c>
      <c r="AG4087" s="2">
        <v>58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0</v>
      </c>
      <c r="AN4087" s="2">
        <v>0</v>
      </c>
      <c r="AO4087" s="2">
        <v>0</v>
      </c>
      <c r="AP4087" s="2">
        <v>0</v>
      </c>
      <c r="AQ4087" s="2">
        <v>0</v>
      </c>
      <c r="AR4087" s="2">
        <v>87</v>
      </c>
      <c r="AS4087" s="2">
        <v>0</v>
      </c>
      <c r="AT4087" s="2">
        <v>0</v>
      </c>
      <c r="AU4087" s="2">
        <v>0</v>
      </c>
      <c r="AV4087" s="2">
        <v>0</v>
      </c>
      <c r="AW4087" s="2">
        <v>0</v>
      </c>
      <c r="AX4087" s="2">
        <v>0</v>
      </c>
      <c r="AY4087" s="2">
        <v>0</v>
      </c>
      <c r="AZ4087" s="2">
        <v>0</v>
      </c>
      <c r="BA4087" s="2">
        <v>0</v>
      </c>
      <c r="BB4087" s="2">
        <v>0</v>
      </c>
      <c r="BC4087" s="2">
        <v>191</v>
      </c>
      <c r="BD4087" s="2">
        <v>0</v>
      </c>
      <c r="BE4087" s="2">
        <v>0</v>
      </c>
      <c r="BF4087" s="2">
        <v>0</v>
      </c>
      <c r="BG4087" s="2">
        <v>0</v>
      </c>
      <c r="BH4087" s="2">
        <v>0</v>
      </c>
      <c r="BI4087" s="2">
        <v>0</v>
      </c>
      <c r="BJ4087" s="2">
        <v>0</v>
      </c>
      <c r="BK4087" s="2">
        <v>0</v>
      </c>
      <c r="BL4087" s="2">
        <v>3</v>
      </c>
      <c r="BM4087" s="2">
        <v>3</v>
      </c>
      <c r="BN4087" s="2">
        <v>5</v>
      </c>
      <c r="BO4087" s="2">
        <v>2</v>
      </c>
      <c r="BP4087" s="2">
        <v>0</v>
      </c>
      <c r="BQ4087" s="2">
        <v>0</v>
      </c>
      <c r="BR4087" s="2">
        <v>0</v>
      </c>
      <c r="BS4087" s="2">
        <v>0</v>
      </c>
      <c r="BT4087" s="2">
        <v>0</v>
      </c>
      <c r="BU4087" s="2">
        <v>0</v>
      </c>
      <c r="BV4087" s="2">
        <v>0</v>
      </c>
      <c r="BW4087" s="2">
        <v>0</v>
      </c>
      <c r="BX4087" s="2">
        <v>0</v>
      </c>
      <c r="BY4087" s="2">
        <v>0</v>
      </c>
      <c r="BZ4087" s="2">
        <v>6</v>
      </c>
      <c r="CA4087" s="2">
        <v>0</v>
      </c>
      <c r="CB4087" s="2">
        <v>0</v>
      </c>
      <c r="CC4087" s="2">
        <v>0</v>
      </c>
      <c r="CD4087" s="2">
        <v>0</v>
      </c>
      <c r="CE4087" s="2">
        <v>0</v>
      </c>
      <c r="CF4087" s="2">
        <v>0</v>
      </c>
      <c r="CG4087" s="2">
        <v>0</v>
      </c>
      <c r="CH4087" s="2">
        <v>0</v>
      </c>
      <c r="CI4087" s="2">
        <v>0</v>
      </c>
      <c r="CJ4087" s="2">
        <v>0</v>
      </c>
      <c r="CK4087" s="2">
        <v>15</v>
      </c>
      <c r="CL4087" s="2">
        <v>0</v>
      </c>
    </row>
    <row r="4088" spans="1:90" x14ac:dyDescent="0.25">
      <c r="A4088" t="s">
        <v>115</v>
      </c>
      <c r="B4088">
        <v>20507</v>
      </c>
      <c r="C4088" t="s">
        <v>175</v>
      </c>
      <c r="D4088">
        <v>1</v>
      </c>
      <c r="E4088">
        <v>8</v>
      </c>
      <c r="F4088">
        <v>36869</v>
      </c>
      <c r="G4088">
        <v>35036869</v>
      </c>
      <c r="H4088" t="s">
        <v>17839</v>
      </c>
      <c r="I4088">
        <v>582</v>
      </c>
      <c r="J4088" t="s">
        <v>175</v>
      </c>
      <c r="K4088" t="s">
        <v>589</v>
      </c>
      <c r="L4088">
        <v>1</v>
      </c>
      <c r="M4088" t="s">
        <v>175</v>
      </c>
      <c r="N4088">
        <v>14085030</v>
      </c>
      <c r="O4088" t="s">
        <v>92</v>
      </c>
      <c r="P4088" t="s">
        <v>7536</v>
      </c>
      <c r="Q4088">
        <v>2480</v>
      </c>
      <c r="R4088">
        <v>16</v>
      </c>
      <c r="S4088">
        <v>36267091</v>
      </c>
      <c r="T4088">
        <v>39691639</v>
      </c>
      <c r="U4088" t="s">
        <v>17840</v>
      </c>
      <c r="V4088">
        <v>1</v>
      </c>
      <c r="W4088" s="2">
        <v>0</v>
      </c>
      <c r="X4088" s="2">
        <v>0</v>
      </c>
      <c r="Y4088" s="2">
        <v>68</v>
      </c>
      <c r="Z4088" s="2">
        <v>65</v>
      </c>
      <c r="AA4088" s="2">
        <v>65</v>
      </c>
      <c r="AB4088" s="2">
        <v>61</v>
      </c>
      <c r="AC4088" s="2">
        <v>40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0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0</v>
      </c>
      <c r="AU4088" s="2">
        <v>0</v>
      </c>
      <c r="AV4088" s="2">
        <v>0</v>
      </c>
      <c r="AW4088" s="2">
        <v>0</v>
      </c>
      <c r="AX4088" s="2">
        <v>0</v>
      </c>
      <c r="AY4088" s="2">
        <v>0</v>
      </c>
      <c r="AZ4088" s="2">
        <v>0</v>
      </c>
      <c r="BA4088" s="2">
        <v>0</v>
      </c>
      <c r="BB4088" s="2">
        <v>0</v>
      </c>
      <c r="BC4088" s="2">
        <v>0</v>
      </c>
      <c r="BD4088" s="2">
        <v>0</v>
      </c>
      <c r="BE4088" s="2">
        <v>0</v>
      </c>
      <c r="BF4088" s="2">
        <v>0</v>
      </c>
      <c r="BG4088" s="2">
        <v>4</v>
      </c>
      <c r="BH4088" s="2">
        <v>3</v>
      </c>
      <c r="BI4088" s="2">
        <v>3</v>
      </c>
      <c r="BJ4088" s="2">
        <v>3</v>
      </c>
      <c r="BK4088" s="2">
        <v>3</v>
      </c>
      <c r="BL4088" s="2">
        <v>0</v>
      </c>
      <c r="BM4088" s="2">
        <v>0</v>
      </c>
      <c r="BN4088" s="2">
        <v>0</v>
      </c>
      <c r="BO4088" s="2">
        <v>0</v>
      </c>
      <c r="BP4088" s="2">
        <v>0</v>
      </c>
      <c r="BQ4088" s="2">
        <v>0</v>
      </c>
      <c r="BR4088" s="2">
        <v>0</v>
      </c>
      <c r="BS4088" s="2">
        <v>0</v>
      </c>
      <c r="BT4088" s="2">
        <v>0</v>
      </c>
      <c r="BU4088" s="2">
        <v>0</v>
      </c>
      <c r="BV4088" s="2">
        <v>0</v>
      </c>
      <c r="BW4088" s="2">
        <v>0</v>
      </c>
      <c r="BX4088" s="2">
        <v>0</v>
      </c>
      <c r="BY4088" s="2">
        <v>0</v>
      </c>
      <c r="BZ4088" s="2">
        <v>0</v>
      </c>
      <c r="CA4088" s="2">
        <v>0</v>
      </c>
      <c r="CB4088" s="2">
        <v>0</v>
      </c>
      <c r="CC4088" s="2">
        <v>0</v>
      </c>
      <c r="CD4088" s="2">
        <v>0</v>
      </c>
      <c r="CE4088" s="2">
        <v>0</v>
      </c>
      <c r="CF4088" s="2">
        <v>0</v>
      </c>
      <c r="CG4088" s="2">
        <v>0</v>
      </c>
      <c r="CH4088" s="2">
        <v>0</v>
      </c>
      <c r="CI4088" s="2">
        <v>0</v>
      </c>
      <c r="CJ4088" s="2">
        <v>0</v>
      </c>
      <c r="CK4088" s="2">
        <v>0</v>
      </c>
      <c r="CL4088" s="2">
        <v>0</v>
      </c>
    </row>
    <row r="4089" spans="1:90" x14ac:dyDescent="0.25">
      <c r="A4089" t="s">
        <v>115</v>
      </c>
      <c r="B4089">
        <v>20507</v>
      </c>
      <c r="C4089" t="s">
        <v>175</v>
      </c>
      <c r="D4089">
        <v>1</v>
      </c>
      <c r="E4089">
        <v>8</v>
      </c>
      <c r="F4089">
        <v>24326</v>
      </c>
      <c r="G4089">
        <v>35024326</v>
      </c>
      <c r="H4089" t="s">
        <v>1817</v>
      </c>
      <c r="I4089">
        <v>622</v>
      </c>
      <c r="J4089" t="s">
        <v>176</v>
      </c>
      <c r="K4089" t="s">
        <v>1818</v>
      </c>
      <c r="L4089">
        <v>1</v>
      </c>
      <c r="M4089" t="s">
        <v>176</v>
      </c>
      <c r="N4089">
        <v>14270000</v>
      </c>
      <c r="O4089" t="s">
        <v>92</v>
      </c>
      <c r="P4089" t="s">
        <v>1819</v>
      </c>
      <c r="Q4089">
        <v>301</v>
      </c>
      <c r="R4089">
        <v>16</v>
      </c>
      <c r="S4089">
        <v>39541402</v>
      </c>
      <c r="T4089">
        <v>39542558</v>
      </c>
      <c r="U4089" t="s">
        <v>1820</v>
      </c>
      <c r="V4089">
        <v>1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  <c r="AB4089" s="2">
        <v>0</v>
      </c>
      <c r="AC4089" s="2">
        <v>0</v>
      </c>
      <c r="AD4089" s="2">
        <v>123</v>
      </c>
      <c r="AE4089" s="2">
        <v>101</v>
      </c>
      <c r="AF4089" s="2">
        <v>111</v>
      </c>
      <c r="AG4089" s="2">
        <v>93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0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0</v>
      </c>
      <c r="AU4089" s="2">
        <v>0</v>
      </c>
      <c r="AV4089" s="2">
        <v>0</v>
      </c>
      <c r="AW4089" s="2">
        <v>0</v>
      </c>
      <c r="AX4089" s="2">
        <v>0</v>
      </c>
      <c r="AY4089" s="2">
        <v>0</v>
      </c>
      <c r="AZ4089" s="2">
        <v>0</v>
      </c>
      <c r="BA4089" s="2">
        <v>0</v>
      </c>
      <c r="BB4089" s="2">
        <v>0</v>
      </c>
      <c r="BC4089" s="2">
        <v>0</v>
      </c>
      <c r="BD4089" s="2">
        <v>0</v>
      </c>
      <c r="BE4089" s="2">
        <v>0</v>
      </c>
      <c r="BF4089" s="2">
        <v>0</v>
      </c>
      <c r="BG4089" s="2">
        <v>0</v>
      </c>
      <c r="BH4089" s="2">
        <v>0</v>
      </c>
      <c r="BI4089" s="2">
        <v>0</v>
      </c>
      <c r="BJ4089" s="2">
        <v>0</v>
      </c>
      <c r="BK4089" s="2">
        <v>0</v>
      </c>
      <c r="BL4089" s="2">
        <v>6</v>
      </c>
      <c r="BM4089" s="2">
        <v>3</v>
      </c>
      <c r="BN4089" s="2">
        <v>5</v>
      </c>
      <c r="BO4089" s="2">
        <v>4</v>
      </c>
      <c r="BP4089" s="2">
        <v>0</v>
      </c>
      <c r="BQ4089" s="2">
        <v>0</v>
      </c>
      <c r="BR4089" s="2">
        <v>0</v>
      </c>
      <c r="BS4089" s="2">
        <v>0</v>
      </c>
      <c r="BT4089" s="2">
        <v>0</v>
      </c>
      <c r="BU4089" s="2">
        <v>0</v>
      </c>
      <c r="BV4089" s="2">
        <v>0</v>
      </c>
      <c r="BW4089" s="2">
        <v>0</v>
      </c>
      <c r="BX4089" s="2">
        <v>0</v>
      </c>
      <c r="BY4089" s="2">
        <v>0</v>
      </c>
      <c r="BZ4089" s="2">
        <v>0</v>
      </c>
      <c r="CA4089" s="2">
        <v>0</v>
      </c>
      <c r="CB4089" s="2">
        <v>0</v>
      </c>
      <c r="CC4089" s="2">
        <v>0</v>
      </c>
      <c r="CD4089" s="2">
        <v>0</v>
      </c>
      <c r="CE4089" s="2">
        <v>0</v>
      </c>
      <c r="CF4089" s="2">
        <v>0</v>
      </c>
      <c r="CG4089" s="2">
        <v>0</v>
      </c>
      <c r="CH4089" s="2">
        <v>0</v>
      </c>
      <c r="CI4089" s="2">
        <v>0</v>
      </c>
      <c r="CJ4089" s="2">
        <v>0</v>
      </c>
      <c r="CK4089" s="2">
        <v>0</v>
      </c>
      <c r="CL4089" s="2">
        <v>0</v>
      </c>
    </row>
    <row r="4090" spans="1:90" x14ac:dyDescent="0.25">
      <c r="A4090" t="s">
        <v>115</v>
      </c>
      <c r="B4090">
        <v>20507</v>
      </c>
      <c r="C4090" t="s">
        <v>175</v>
      </c>
      <c r="D4090">
        <v>1</v>
      </c>
      <c r="E4090">
        <v>8</v>
      </c>
      <c r="F4090">
        <v>907873</v>
      </c>
      <c r="G4090">
        <v>35907873</v>
      </c>
      <c r="H4090" t="s">
        <v>4516</v>
      </c>
      <c r="I4090">
        <v>582</v>
      </c>
      <c r="J4090" t="s">
        <v>175</v>
      </c>
      <c r="K4090" t="s">
        <v>4517</v>
      </c>
      <c r="L4090">
        <v>1</v>
      </c>
      <c r="M4090" t="s">
        <v>175</v>
      </c>
      <c r="N4090">
        <v>14030320</v>
      </c>
      <c r="O4090" t="s">
        <v>92</v>
      </c>
      <c r="P4090" t="s">
        <v>4518</v>
      </c>
      <c r="Q4090">
        <v>660</v>
      </c>
      <c r="R4090">
        <v>16</v>
      </c>
      <c r="S4090">
        <v>36218111</v>
      </c>
      <c r="T4090">
        <v>36371844</v>
      </c>
      <c r="U4090" t="s">
        <v>4519</v>
      </c>
      <c r="V4090">
        <v>1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130</v>
      </c>
      <c r="AE4090" s="2">
        <v>103</v>
      </c>
      <c r="AF4090" s="2">
        <v>74</v>
      </c>
      <c r="AG4090" s="2">
        <v>78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0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0</v>
      </c>
      <c r="AU4090" s="2">
        <v>0</v>
      </c>
      <c r="AV4090" s="2">
        <v>0</v>
      </c>
      <c r="AW4090" s="2">
        <v>0</v>
      </c>
      <c r="AX4090" s="2">
        <v>0</v>
      </c>
      <c r="AY4090" s="2">
        <v>0</v>
      </c>
      <c r="AZ4090" s="2">
        <v>0</v>
      </c>
      <c r="BA4090" s="2">
        <v>0</v>
      </c>
      <c r="BB4090" s="2">
        <v>0</v>
      </c>
      <c r="BC4090" s="2">
        <v>56</v>
      </c>
      <c r="BD4090" s="2">
        <v>0</v>
      </c>
      <c r="BE4090" s="2">
        <v>0</v>
      </c>
      <c r="BF4090" s="2">
        <v>0</v>
      </c>
      <c r="BG4090" s="2">
        <v>0</v>
      </c>
      <c r="BH4090" s="2">
        <v>0</v>
      </c>
      <c r="BI4090" s="2">
        <v>0</v>
      </c>
      <c r="BJ4090" s="2">
        <v>0</v>
      </c>
      <c r="BK4090" s="2">
        <v>0</v>
      </c>
      <c r="BL4090" s="2">
        <v>5</v>
      </c>
      <c r="BM4090" s="2">
        <v>4</v>
      </c>
      <c r="BN4090" s="2">
        <v>4</v>
      </c>
      <c r="BO4090" s="2">
        <v>4</v>
      </c>
      <c r="BP4090" s="2">
        <v>0</v>
      </c>
      <c r="BQ4090" s="2">
        <v>0</v>
      </c>
      <c r="BR4090" s="2">
        <v>0</v>
      </c>
      <c r="BS4090" s="2">
        <v>0</v>
      </c>
      <c r="BT4090" s="2">
        <v>0</v>
      </c>
      <c r="BU4090" s="2">
        <v>0</v>
      </c>
      <c r="BV4090" s="2">
        <v>0</v>
      </c>
      <c r="BW4090" s="2">
        <v>0</v>
      </c>
      <c r="BX4090" s="2">
        <v>0</v>
      </c>
      <c r="BY4090" s="2">
        <v>0</v>
      </c>
      <c r="BZ4090" s="2">
        <v>0</v>
      </c>
      <c r="CA4090" s="2">
        <v>0</v>
      </c>
      <c r="CB4090" s="2">
        <v>0</v>
      </c>
      <c r="CC4090" s="2">
        <v>0</v>
      </c>
      <c r="CD4090" s="2">
        <v>0</v>
      </c>
      <c r="CE4090" s="2">
        <v>0</v>
      </c>
      <c r="CF4090" s="2">
        <v>0</v>
      </c>
      <c r="CG4090" s="2">
        <v>0</v>
      </c>
      <c r="CH4090" s="2">
        <v>0</v>
      </c>
      <c r="CI4090" s="2">
        <v>0</v>
      </c>
      <c r="CJ4090" s="2">
        <v>0</v>
      </c>
      <c r="CK4090" s="2">
        <v>2</v>
      </c>
      <c r="CL4090" s="2">
        <v>0</v>
      </c>
    </row>
    <row r="4091" spans="1:90" x14ac:dyDescent="0.25">
      <c r="A4091" t="s">
        <v>115</v>
      </c>
      <c r="B4091">
        <v>20507</v>
      </c>
      <c r="C4091" t="s">
        <v>175</v>
      </c>
      <c r="D4091">
        <v>1</v>
      </c>
      <c r="E4091">
        <v>8</v>
      </c>
      <c r="F4091">
        <v>24259</v>
      </c>
      <c r="G4091">
        <v>35024259</v>
      </c>
      <c r="H4091" t="s">
        <v>5035</v>
      </c>
      <c r="I4091">
        <v>656</v>
      </c>
      <c r="J4091" t="s">
        <v>2097</v>
      </c>
      <c r="K4091" t="s">
        <v>91</v>
      </c>
      <c r="L4091">
        <v>1</v>
      </c>
      <c r="M4091" t="s">
        <v>2097</v>
      </c>
      <c r="N4091">
        <v>14200000</v>
      </c>
      <c r="P4091" t="s">
        <v>5036</v>
      </c>
      <c r="Q4091">
        <v>665</v>
      </c>
      <c r="R4091">
        <v>16</v>
      </c>
      <c r="S4091">
        <v>39841152</v>
      </c>
      <c r="T4091">
        <v>39841396</v>
      </c>
      <c r="U4091" t="s">
        <v>5037</v>
      </c>
      <c r="V4091">
        <v>1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84</v>
      </c>
      <c r="AE4091" s="2">
        <v>76</v>
      </c>
      <c r="AF4091" s="2">
        <v>97</v>
      </c>
      <c r="AG4091" s="2">
        <v>94</v>
      </c>
      <c r="AH4091" s="2">
        <v>85</v>
      </c>
      <c r="AI4091" s="2">
        <v>64</v>
      </c>
      <c r="AJ4091" s="2">
        <v>76</v>
      </c>
      <c r="AK4091" s="2">
        <v>0</v>
      </c>
      <c r="AL4091" s="2">
        <v>0</v>
      </c>
      <c r="AM4091" s="2">
        <v>0</v>
      </c>
      <c r="AN4091" s="2">
        <v>0</v>
      </c>
      <c r="AO4091" s="2">
        <v>0</v>
      </c>
      <c r="AP4091" s="2">
        <v>0</v>
      </c>
      <c r="AQ4091" s="2">
        <v>0</v>
      </c>
      <c r="AR4091" s="2">
        <v>40</v>
      </c>
      <c r="AS4091" s="2">
        <v>0</v>
      </c>
      <c r="AT4091" s="2">
        <v>0</v>
      </c>
      <c r="AU4091" s="2">
        <v>105</v>
      </c>
      <c r="AV4091" s="2">
        <v>0</v>
      </c>
      <c r="AW4091" s="2">
        <v>0</v>
      </c>
      <c r="AX4091" s="2">
        <v>0</v>
      </c>
      <c r="AY4091" s="2">
        <v>0</v>
      </c>
      <c r="AZ4091" s="2">
        <v>0</v>
      </c>
      <c r="BA4091" s="2">
        <v>0</v>
      </c>
      <c r="BB4091" s="2">
        <v>0</v>
      </c>
      <c r="BC4091" s="2">
        <v>0</v>
      </c>
      <c r="BD4091" s="2">
        <v>0</v>
      </c>
      <c r="BE4091" s="2">
        <v>0</v>
      </c>
      <c r="BF4091" s="2">
        <v>0</v>
      </c>
      <c r="BG4091" s="2">
        <v>0</v>
      </c>
      <c r="BH4091" s="2">
        <v>0</v>
      </c>
      <c r="BI4091" s="2">
        <v>0</v>
      </c>
      <c r="BJ4091" s="2">
        <v>0</v>
      </c>
      <c r="BK4091" s="2">
        <v>0</v>
      </c>
      <c r="BL4091" s="2">
        <v>4</v>
      </c>
      <c r="BM4091" s="2">
        <v>3</v>
      </c>
      <c r="BN4091" s="2">
        <v>3</v>
      </c>
      <c r="BO4091" s="2">
        <v>3</v>
      </c>
      <c r="BP4091" s="2">
        <v>4</v>
      </c>
      <c r="BQ4091" s="2">
        <v>3</v>
      </c>
      <c r="BR4091" s="2">
        <v>3</v>
      </c>
      <c r="BS4091" s="2">
        <v>0</v>
      </c>
      <c r="BT4091" s="2">
        <v>0</v>
      </c>
      <c r="BU4091" s="2">
        <v>0</v>
      </c>
      <c r="BV4091" s="2">
        <v>0</v>
      </c>
      <c r="BW4091" s="2">
        <v>0</v>
      </c>
      <c r="BX4091" s="2">
        <v>0</v>
      </c>
      <c r="BY4091" s="2">
        <v>0</v>
      </c>
      <c r="BZ4091" s="2">
        <v>3</v>
      </c>
      <c r="CA4091" s="2">
        <v>0</v>
      </c>
      <c r="CB4091" s="2">
        <v>0</v>
      </c>
      <c r="CC4091" s="2">
        <v>3</v>
      </c>
      <c r="CD4091" s="2">
        <v>0</v>
      </c>
      <c r="CE4091" s="2">
        <v>0</v>
      </c>
      <c r="CF4091" s="2">
        <v>0</v>
      </c>
      <c r="CG4091" s="2">
        <v>0</v>
      </c>
      <c r="CH4091" s="2">
        <v>0</v>
      </c>
      <c r="CI4091" s="2">
        <v>0</v>
      </c>
      <c r="CJ4091" s="2">
        <v>0</v>
      </c>
      <c r="CK4091" s="2">
        <v>0</v>
      </c>
      <c r="CL4091" s="2">
        <v>0</v>
      </c>
    </row>
    <row r="4092" spans="1:90" x14ac:dyDescent="0.25">
      <c r="A4092" t="s">
        <v>115</v>
      </c>
      <c r="B4092">
        <v>20507</v>
      </c>
      <c r="C4092" t="s">
        <v>175</v>
      </c>
      <c r="D4092">
        <v>1</v>
      </c>
      <c r="E4092">
        <v>8</v>
      </c>
      <c r="F4092">
        <v>23887</v>
      </c>
      <c r="G4092">
        <v>35023887</v>
      </c>
      <c r="H4092" t="s">
        <v>10799</v>
      </c>
      <c r="I4092">
        <v>582</v>
      </c>
      <c r="J4092" t="s">
        <v>175</v>
      </c>
      <c r="K4092" t="s">
        <v>4316</v>
      </c>
      <c r="L4092">
        <v>1</v>
      </c>
      <c r="M4092" t="s">
        <v>175</v>
      </c>
      <c r="N4092">
        <v>14050490</v>
      </c>
      <c r="O4092" t="s">
        <v>92</v>
      </c>
      <c r="P4092" t="s">
        <v>3915</v>
      </c>
      <c r="Q4092">
        <v>761</v>
      </c>
      <c r="R4092">
        <v>16</v>
      </c>
      <c r="S4092">
        <v>36307799</v>
      </c>
      <c r="T4092">
        <v>36333024</v>
      </c>
      <c r="U4092" t="s">
        <v>8615</v>
      </c>
      <c r="V4092">
        <v>1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0</v>
      </c>
      <c r="AC4092" s="2">
        <v>0</v>
      </c>
      <c r="AD4092" s="2">
        <v>80</v>
      </c>
      <c r="AE4092" s="2">
        <v>65</v>
      </c>
      <c r="AF4092" s="2">
        <v>78</v>
      </c>
      <c r="AG4092" s="2">
        <v>67</v>
      </c>
      <c r="AH4092" s="2">
        <v>129</v>
      </c>
      <c r="AI4092" s="2">
        <v>92</v>
      </c>
      <c r="AJ4092" s="2">
        <v>86</v>
      </c>
      <c r="AK4092" s="2">
        <v>0</v>
      </c>
      <c r="AL4092" s="2">
        <v>0</v>
      </c>
      <c r="AM4092" s="2">
        <v>0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0</v>
      </c>
      <c r="AU4092" s="2">
        <v>0</v>
      </c>
      <c r="AV4092" s="2">
        <v>0</v>
      </c>
      <c r="AW4092" s="2">
        <v>0</v>
      </c>
      <c r="AX4092" s="2">
        <v>0</v>
      </c>
      <c r="AY4092" s="2">
        <v>0</v>
      </c>
      <c r="AZ4092" s="2">
        <v>0</v>
      </c>
      <c r="BA4092" s="2">
        <v>0</v>
      </c>
      <c r="BB4092" s="2">
        <v>0</v>
      </c>
      <c r="BC4092" s="2">
        <v>0</v>
      </c>
      <c r="BD4092" s="2">
        <v>0</v>
      </c>
      <c r="BE4092" s="2">
        <v>0</v>
      </c>
      <c r="BF4092" s="2">
        <v>0</v>
      </c>
      <c r="BG4092" s="2">
        <v>0</v>
      </c>
      <c r="BH4092" s="2">
        <v>0</v>
      </c>
      <c r="BI4092" s="2">
        <v>0</v>
      </c>
      <c r="BJ4092" s="2">
        <v>0</v>
      </c>
      <c r="BK4092" s="2">
        <v>0</v>
      </c>
      <c r="BL4092" s="2">
        <v>3</v>
      </c>
      <c r="BM4092" s="2">
        <v>3</v>
      </c>
      <c r="BN4092" s="2">
        <v>4</v>
      </c>
      <c r="BO4092" s="2">
        <v>2</v>
      </c>
      <c r="BP4092" s="2">
        <v>5</v>
      </c>
      <c r="BQ4092" s="2">
        <v>4</v>
      </c>
      <c r="BR4092" s="2">
        <v>3</v>
      </c>
      <c r="BS4092" s="2">
        <v>0</v>
      </c>
      <c r="BT4092" s="2">
        <v>0</v>
      </c>
      <c r="BU4092" s="2">
        <v>0</v>
      </c>
      <c r="BV4092" s="2">
        <v>0</v>
      </c>
      <c r="BW4092" s="2">
        <v>0</v>
      </c>
      <c r="BX4092" s="2">
        <v>0</v>
      </c>
      <c r="BY4092" s="2">
        <v>0</v>
      </c>
      <c r="BZ4092" s="2">
        <v>0</v>
      </c>
      <c r="CA4092" s="2">
        <v>0</v>
      </c>
      <c r="CB4092" s="2">
        <v>0</v>
      </c>
      <c r="CC4092" s="2">
        <v>0</v>
      </c>
      <c r="CD4092" s="2">
        <v>0</v>
      </c>
      <c r="CE4092" s="2">
        <v>0</v>
      </c>
      <c r="CF4092" s="2">
        <v>0</v>
      </c>
      <c r="CG4092" s="2">
        <v>0</v>
      </c>
      <c r="CH4092" s="2">
        <v>0</v>
      </c>
      <c r="CI4092" s="2">
        <v>0</v>
      </c>
      <c r="CJ4092" s="2">
        <v>0</v>
      </c>
      <c r="CK4092" s="2">
        <v>0</v>
      </c>
      <c r="CL4092" s="2">
        <v>0</v>
      </c>
    </row>
    <row r="4093" spans="1:90" x14ac:dyDescent="0.25">
      <c r="A4093" t="s">
        <v>115</v>
      </c>
      <c r="B4093">
        <v>20507</v>
      </c>
      <c r="C4093" t="s">
        <v>175</v>
      </c>
      <c r="D4093">
        <v>1</v>
      </c>
      <c r="E4093">
        <v>8</v>
      </c>
      <c r="F4093">
        <v>49612</v>
      </c>
      <c r="G4093">
        <v>35049612</v>
      </c>
      <c r="H4093" t="s">
        <v>2104</v>
      </c>
      <c r="I4093">
        <v>582</v>
      </c>
      <c r="J4093" t="s">
        <v>175</v>
      </c>
      <c r="K4093" t="s">
        <v>692</v>
      </c>
      <c r="L4093">
        <v>1</v>
      </c>
      <c r="M4093" t="s">
        <v>175</v>
      </c>
      <c r="N4093">
        <v>14060630</v>
      </c>
      <c r="O4093" t="s">
        <v>92</v>
      </c>
      <c r="P4093" t="s">
        <v>2105</v>
      </c>
      <c r="Q4093" t="s">
        <v>127</v>
      </c>
      <c r="R4093">
        <v>16</v>
      </c>
      <c r="S4093">
        <v>36150194</v>
      </c>
      <c r="T4093">
        <v>36221250</v>
      </c>
      <c r="U4093" t="s">
        <v>2106</v>
      </c>
      <c r="V4093">
        <v>1</v>
      </c>
      <c r="W4093" s="2">
        <v>0</v>
      </c>
      <c r="X4093" s="2">
        <v>0</v>
      </c>
      <c r="Y4093" s="2">
        <v>69</v>
      </c>
      <c r="Z4093" s="2">
        <v>97</v>
      </c>
      <c r="AA4093" s="2">
        <v>106</v>
      </c>
      <c r="AB4093" s="2">
        <v>79</v>
      </c>
      <c r="AC4093" s="2">
        <v>86</v>
      </c>
      <c r="AD4093" s="2">
        <v>104</v>
      </c>
      <c r="AE4093" s="2">
        <v>100</v>
      </c>
      <c r="AF4093" s="2">
        <v>92</v>
      </c>
      <c r="AG4093" s="2">
        <v>93</v>
      </c>
      <c r="AH4093" s="2">
        <v>92</v>
      </c>
      <c r="AI4093" s="2">
        <v>69</v>
      </c>
      <c r="AJ4093" s="2">
        <v>62</v>
      </c>
      <c r="AK4093" s="2">
        <v>0</v>
      </c>
      <c r="AL4093" s="2">
        <v>0</v>
      </c>
      <c r="AM4093" s="2">
        <v>0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0</v>
      </c>
      <c r="AU4093" s="2">
        <v>0</v>
      </c>
      <c r="AV4093" s="2">
        <v>0</v>
      </c>
      <c r="AW4093" s="2">
        <v>0</v>
      </c>
      <c r="AX4093" s="2">
        <v>0</v>
      </c>
      <c r="AY4093" s="2">
        <v>0</v>
      </c>
      <c r="AZ4093" s="2">
        <v>0</v>
      </c>
      <c r="BA4093" s="2">
        <v>0</v>
      </c>
      <c r="BB4093" s="2">
        <v>0</v>
      </c>
      <c r="BC4093" s="2">
        <v>0</v>
      </c>
      <c r="BD4093" s="2">
        <v>13</v>
      </c>
      <c r="BE4093" s="2">
        <v>0</v>
      </c>
      <c r="BF4093" s="2">
        <v>0</v>
      </c>
      <c r="BG4093" s="2">
        <v>3</v>
      </c>
      <c r="BH4093" s="2">
        <v>4</v>
      </c>
      <c r="BI4093" s="2">
        <v>6</v>
      </c>
      <c r="BJ4093" s="2">
        <v>4</v>
      </c>
      <c r="BK4093" s="2">
        <v>5</v>
      </c>
      <c r="BL4093" s="2">
        <v>6</v>
      </c>
      <c r="BM4093" s="2">
        <v>5</v>
      </c>
      <c r="BN4093" s="2">
        <v>5</v>
      </c>
      <c r="BO4093" s="2">
        <v>6</v>
      </c>
      <c r="BP4093" s="2">
        <v>4</v>
      </c>
      <c r="BQ4093" s="2">
        <v>3</v>
      </c>
      <c r="BR4093" s="2">
        <v>3</v>
      </c>
      <c r="BS4093" s="2">
        <v>0</v>
      </c>
      <c r="BT4093" s="2">
        <v>0</v>
      </c>
      <c r="BU4093" s="2">
        <v>0</v>
      </c>
      <c r="BV4093" s="2">
        <v>0</v>
      </c>
      <c r="BW4093" s="2">
        <v>0</v>
      </c>
      <c r="BX4093" s="2">
        <v>0</v>
      </c>
      <c r="BY4093" s="2">
        <v>0</v>
      </c>
      <c r="BZ4093" s="2">
        <v>0</v>
      </c>
      <c r="CA4093" s="2">
        <v>0</v>
      </c>
      <c r="CB4093" s="2">
        <v>0</v>
      </c>
      <c r="CC4093" s="2">
        <v>0</v>
      </c>
      <c r="CD4093" s="2">
        <v>0</v>
      </c>
      <c r="CE4093" s="2">
        <v>0</v>
      </c>
      <c r="CF4093" s="2">
        <v>0</v>
      </c>
      <c r="CG4093" s="2">
        <v>0</v>
      </c>
      <c r="CH4093" s="2">
        <v>0</v>
      </c>
      <c r="CI4093" s="2">
        <v>0</v>
      </c>
      <c r="CJ4093" s="2">
        <v>0</v>
      </c>
      <c r="CK4093" s="2">
        <v>0</v>
      </c>
      <c r="CL4093" s="2">
        <v>3</v>
      </c>
    </row>
    <row r="4094" spans="1:90" x14ac:dyDescent="0.25">
      <c r="A4094" t="s">
        <v>115</v>
      </c>
      <c r="B4094">
        <v>20507</v>
      </c>
      <c r="C4094" t="s">
        <v>175</v>
      </c>
      <c r="D4094">
        <v>1</v>
      </c>
      <c r="E4094">
        <v>8</v>
      </c>
      <c r="F4094">
        <v>22949</v>
      </c>
      <c r="G4094">
        <v>35022949</v>
      </c>
      <c r="H4094" t="s">
        <v>6854</v>
      </c>
      <c r="I4094">
        <v>208</v>
      </c>
      <c r="J4094" t="s">
        <v>1003</v>
      </c>
      <c r="K4094" t="s">
        <v>91</v>
      </c>
      <c r="L4094">
        <v>1</v>
      </c>
      <c r="M4094" t="s">
        <v>1003</v>
      </c>
      <c r="N4094">
        <v>14300000</v>
      </c>
      <c r="O4094" t="s">
        <v>102</v>
      </c>
      <c r="P4094" t="s">
        <v>6855</v>
      </c>
      <c r="Q4094">
        <v>397</v>
      </c>
      <c r="R4094">
        <v>16</v>
      </c>
      <c r="S4094">
        <v>37612178</v>
      </c>
      <c r="T4094">
        <v>37618541</v>
      </c>
      <c r="U4094" t="s">
        <v>6856</v>
      </c>
      <c r="V4094">
        <v>1</v>
      </c>
      <c r="W4094" s="2">
        <v>0</v>
      </c>
      <c r="X4094" s="2">
        <v>0</v>
      </c>
      <c r="Y4094" s="2">
        <v>0</v>
      </c>
      <c r="Z4094" s="2">
        <v>0</v>
      </c>
      <c r="AA4094" s="2">
        <v>0</v>
      </c>
      <c r="AB4094" s="2">
        <v>0</v>
      </c>
      <c r="AC4094" s="2">
        <v>0</v>
      </c>
      <c r="AD4094" s="2">
        <v>105</v>
      </c>
      <c r="AE4094" s="2">
        <v>108</v>
      </c>
      <c r="AF4094" s="2">
        <v>139</v>
      </c>
      <c r="AG4094" s="2">
        <v>134</v>
      </c>
      <c r="AH4094" s="2">
        <v>108</v>
      </c>
      <c r="AI4094" s="2">
        <v>118</v>
      </c>
      <c r="AJ4094" s="2">
        <v>76</v>
      </c>
      <c r="AK4094" s="2">
        <v>0</v>
      </c>
      <c r="AL4094" s="2">
        <v>0</v>
      </c>
      <c r="AM4094" s="2">
        <v>0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0</v>
      </c>
      <c r="AU4094" s="2">
        <v>0</v>
      </c>
      <c r="AV4094" s="2">
        <v>0</v>
      </c>
      <c r="AW4094" s="2">
        <v>0</v>
      </c>
      <c r="AX4094" s="2">
        <v>0</v>
      </c>
      <c r="AY4094" s="2">
        <v>0</v>
      </c>
      <c r="AZ4094" s="2">
        <v>0</v>
      </c>
      <c r="BA4094" s="2">
        <v>0</v>
      </c>
      <c r="BB4094" s="2">
        <v>0</v>
      </c>
      <c r="BC4094" s="2">
        <v>0</v>
      </c>
      <c r="BD4094" s="2">
        <v>0</v>
      </c>
      <c r="BE4094" s="2">
        <v>0</v>
      </c>
      <c r="BF4094" s="2">
        <v>0</v>
      </c>
      <c r="BG4094" s="2">
        <v>0</v>
      </c>
      <c r="BH4094" s="2">
        <v>0</v>
      </c>
      <c r="BI4094" s="2">
        <v>0</v>
      </c>
      <c r="BJ4094" s="2">
        <v>0</v>
      </c>
      <c r="BK4094" s="2">
        <v>0</v>
      </c>
      <c r="BL4094" s="2">
        <v>5</v>
      </c>
      <c r="BM4094" s="2">
        <v>3</v>
      </c>
      <c r="BN4094" s="2">
        <v>4</v>
      </c>
      <c r="BO4094" s="2">
        <v>5</v>
      </c>
      <c r="BP4094" s="2">
        <v>4</v>
      </c>
      <c r="BQ4094" s="2">
        <v>4</v>
      </c>
      <c r="BR4094" s="2">
        <v>2</v>
      </c>
      <c r="BS4094" s="2">
        <v>0</v>
      </c>
      <c r="BT4094" s="2">
        <v>0</v>
      </c>
      <c r="BU4094" s="2">
        <v>0</v>
      </c>
      <c r="BV4094" s="2">
        <v>0</v>
      </c>
      <c r="BW4094" s="2">
        <v>0</v>
      </c>
      <c r="BX4094" s="2">
        <v>0</v>
      </c>
      <c r="BY4094" s="2">
        <v>0</v>
      </c>
      <c r="BZ4094" s="2">
        <v>0</v>
      </c>
      <c r="CA4094" s="2">
        <v>0</v>
      </c>
      <c r="CB4094" s="2">
        <v>0</v>
      </c>
      <c r="CC4094" s="2">
        <v>0</v>
      </c>
      <c r="CD4094" s="2">
        <v>0</v>
      </c>
      <c r="CE4094" s="2">
        <v>0</v>
      </c>
      <c r="CF4094" s="2">
        <v>0</v>
      </c>
      <c r="CG4094" s="2">
        <v>0</v>
      </c>
      <c r="CH4094" s="2">
        <v>0</v>
      </c>
      <c r="CI4094" s="2">
        <v>0</v>
      </c>
      <c r="CJ4094" s="2">
        <v>0</v>
      </c>
      <c r="CK4094" s="2">
        <v>0</v>
      </c>
      <c r="CL4094" s="2">
        <v>0</v>
      </c>
    </row>
    <row r="4095" spans="1:90" x14ac:dyDescent="0.25">
      <c r="A4095" t="s">
        <v>115</v>
      </c>
      <c r="B4095">
        <v>20908</v>
      </c>
      <c r="C4095" t="s">
        <v>557</v>
      </c>
      <c r="D4095">
        <v>1</v>
      </c>
      <c r="E4095">
        <v>8</v>
      </c>
      <c r="F4095">
        <v>32220</v>
      </c>
      <c r="G4095">
        <v>35032220</v>
      </c>
      <c r="H4095" t="s">
        <v>9849</v>
      </c>
      <c r="I4095">
        <v>561</v>
      </c>
      <c r="J4095" t="s">
        <v>2310</v>
      </c>
      <c r="K4095" t="s">
        <v>91</v>
      </c>
      <c r="L4095">
        <v>1</v>
      </c>
      <c r="M4095" t="s">
        <v>2310</v>
      </c>
      <c r="N4095">
        <v>19470000</v>
      </c>
      <c r="O4095" t="s">
        <v>92</v>
      </c>
      <c r="P4095" t="s">
        <v>1408</v>
      </c>
      <c r="Q4095" s="7">
        <v>16193</v>
      </c>
      <c r="R4095">
        <v>18</v>
      </c>
      <c r="S4095">
        <v>32810401</v>
      </c>
      <c r="T4095">
        <v>32812057</v>
      </c>
      <c r="U4095" t="s">
        <v>9850</v>
      </c>
      <c r="V4095">
        <v>1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83</v>
      </c>
      <c r="AI4095" s="2">
        <v>72</v>
      </c>
      <c r="AJ4095" s="2">
        <v>69</v>
      </c>
      <c r="AK4095" s="2">
        <v>0</v>
      </c>
      <c r="AL4095" s="2">
        <v>0</v>
      </c>
      <c r="AM4095" s="2">
        <v>0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0</v>
      </c>
      <c r="AU4095" s="2">
        <v>0</v>
      </c>
      <c r="AV4095" s="2">
        <v>0</v>
      </c>
      <c r="AW4095" s="2">
        <v>0</v>
      </c>
      <c r="AX4095" s="2">
        <v>0</v>
      </c>
      <c r="AY4095" s="2">
        <v>0</v>
      </c>
      <c r="AZ4095" s="2">
        <v>0</v>
      </c>
      <c r="BA4095" s="2">
        <v>0</v>
      </c>
      <c r="BB4095" s="2">
        <v>0</v>
      </c>
      <c r="BC4095" s="2">
        <v>0</v>
      </c>
      <c r="BD4095" s="2">
        <v>0</v>
      </c>
      <c r="BE4095" s="2">
        <v>0</v>
      </c>
      <c r="BF4095" s="2">
        <v>0</v>
      </c>
      <c r="BG4095" s="2">
        <v>0</v>
      </c>
      <c r="BH4095" s="2">
        <v>0</v>
      </c>
      <c r="BI4095" s="2">
        <v>0</v>
      </c>
      <c r="BJ4095" s="2">
        <v>0</v>
      </c>
      <c r="BK4095" s="2">
        <v>0</v>
      </c>
      <c r="BL4095" s="2">
        <v>0</v>
      </c>
      <c r="BM4095" s="2">
        <v>0</v>
      </c>
      <c r="BN4095" s="2">
        <v>0</v>
      </c>
      <c r="BO4095" s="2">
        <v>0</v>
      </c>
      <c r="BP4095" s="2">
        <v>4</v>
      </c>
      <c r="BQ4095" s="2">
        <v>3</v>
      </c>
      <c r="BR4095" s="2">
        <v>3</v>
      </c>
      <c r="BS4095" s="2">
        <v>0</v>
      </c>
      <c r="BT4095" s="2">
        <v>0</v>
      </c>
      <c r="BU4095" s="2">
        <v>0</v>
      </c>
      <c r="BV4095" s="2">
        <v>0</v>
      </c>
      <c r="BW4095" s="2">
        <v>0</v>
      </c>
      <c r="BX4095" s="2">
        <v>0</v>
      </c>
      <c r="BY4095" s="2">
        <v>0</v>
      </c>
      <c r="BZ4095" s="2">
        <v>0</v>
      </c>
      <c r="CA4095" s="2">
        <v>0</v>
      </c>
      <c r="CB4095" s="2">
        <v>0</v>
      </c>
      <c r="CC4095" s="2">
        <v>0</v>
      </c>
      <c r="CD4095" s="2">
        <v>0</v>
      </c>
      <c r="CE4095" s="2">
        <v>0</v>
      </c>
      <c r="CF4095" s="2">
        <v>0</v>
      </c>
      <c r="CG4095" s="2">
        <v>0</v>
      </c>
      <c r="CH4095" s="2">
        <v>0</v>
      </c>
      <c r="CI4095" s="2">
        <v>0</v>
      </c>
      <c r="CJ4095" s="2">
        <v>0</v>
      </c>
      <c r="CK4095" s="2">
        <v>0</v>
      </c>
      <c r="CL4095" s="2">
        <v>0</v>
      </c>
    </row>
    <row r="4096" spans="1:90" x14ac:dyDescent="0.25">
      <c r="A4096" t="s">
        <v>115</v>
      </c>
      <c r="B4096">
        <v>20908</v>
      </c>
      <c r="C4096" t="s">
        <v>557</v>
      </c>
      <c r="D4096">
        <v>1</v>
      </c>
      <c r="E4096">
        <v>8</v>
      </c>
      <c r="F4096">
        <v>911203</v>
      </c>
      <c r="G4096">
        <v>35911203</v>
      </c>
      <c r="H4096" t="s">
        <v>16003</v>
      </c>
      <c r="I4096">
        <v>561</v>
      </c>
      <c r="J4096" t="s">
        <v>2310</v>
      </c>
      <c r="K4096" t="s">
        <v>3609</v>
      </c>
      <c r="L4096">
        <v>1</v>
      </c>
      <c r="M4096" t="s">
        <v>2310</v>
      </c>
      <c r="N4096">
        <v>19470000</v>
      </c>
      <c r="O4096">
        <v>40</v>
      </c>
      <c r="P4096" t="s">
        <v>3979</v>
      </c>
      <c r="Q4096">
        <v>35</v>
      </c>
      <c r="R4096">
        <v>18</v>
      </c>
      <c r="S4096">
        <v>32810419</v>
      </c>
      <c r="T4096">
        <v>32814680</v>
      </c>
      <c r="U4096" t="s">
        <v>16004</v>
      </c>
      <c r="V4096">
        <v>1</v>
      </c>
      <c r="W4096" s="2">
        <v>0</v>
      </c>
      <c r="X4096" s="2">
        <v>0</v>
      </c>
      <c r="Y4096" s="2">
        <v>0</v>
      </c>
      <c r="Z4096" s="2">
        <v>58</v>
      </c>
      <c r="AA4096" s="2">
        <v>43</v>
      </c>
      <c r="AB4096" s="2">
        <v>27</v>
      </c>
      <c r="AC4096" s="2">
        <v>43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0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0</v>
      </c>
      <c r="AU4096" s="2">
        <v>0</v>
      </c>
      <c r="AV4096" s="2">
        <v>0</v>
      </c>
      <c r="AW4096" s="2">
        <v>0</v>
      </c>
      <c r="AX4096" s="2">
        <v>0</v>
      </c>
      <c r="AY4096" s="2">
        <v>0</v>
      </c>
      <c r="AZ4096" s="2">
        <v>0</v>
      </c>
      <c r="BA4096" s="2">
        <v>0</v>
      </c>
      <c r="BB4096" s="2">
        <v>0</v>
      </c>
      <c r="BC4096" s="2">
        <v>0</v>
      </c>
      <c r="BD4096" s="2">
        <v>0</v>
      </c>
      <c r="BE4096" s="2">
        <v>0</v>
      </c>
      <c r="BF4096" s="2">
        <v>0</v>
      </c>
      <c r="BG4096" s="2">
        <v>0</v>
      </c>
      <c r="BH4096" s="2">
        <v>2</v>
      </c>
      <c r="BI4096" s="2">
        <v>4</v>
      </c>
      <c r="BJ4096" s="2">
        <v>2</v>
      </c>
      <c r="BK4096" s="2">
        <v>3</v>
      </c>
      <c r="BL4096" s="2">
        <v>0</v>
      </c>
      <c r="BM4096" s="2">
        <v>0</v>
      </c>
      <c r="BN4096" s="2">
        <v>0</v>
      </c>
      <c r="BO4096" s="2">
        <v>0</v>
      </c>
      <c r="BP4096" s="2">
        <v>0</v>
      </c>
      <c r="BQ4096" s="2">
        <v>0</v>
      </c>
      <c r="BR4096" s="2">
        <v>0</v>
      </c>
      <c r="BS4096" s="2">
        <v>0</v>
      </c>
      <c r="BT4096" s="2">
        <v>0</v>
      </c>
      <c r="BU4096" s="2">
        <v>0</v>
      </c>
      <c r="BV4096" s="2">
        <v>0</v>
      </c>
      <c r="BW4096" s="2">
        <v>0</v>
      </c>
      <c r="BX4096" s="2">
        <v>0</v>
      </c>
      <c r="BY4096" s="2">
        <v>0</v>
      </c>
      <c r="BZ4096" s="2">
        <v>0</v>
      </c>
      <c r="CA4096" s="2">
        <v>0</v>
      </c>
      <c r="CB4096" s="2">
        <v>0</v>
      </c>
      <c r="CC4096" s="2">
        <v>0</v>
      </c>
      <c r="CD4096" s="2">
        <v>0</v>
      </c>
      <c r="CE4096" s="2">
        <v>0</v>
      </c>
      <c r="CF4096" s="2">
        <v>0</v>
      </c>
      <c r="CG4096" s="2">
        <v>0</v>
      </c>
      <c r="CH4096" s="2">
        <v>0</v>
      </c>
      <c r="CI4096" s="2">
        <v>0</v>
      </c>
      <c r="CJ4096" s="2">
        <v>0</v>
      </c>
      <c r="CK4096" s="2">
        <v>0</v>
      </c>
      <c r="CL4096" s="2">
        <v>0</v>
      </c>
    </row>
    <row r="4097" spans="1:90" x14ac:dyDescent="0.25">
      <c r="A4097" t="s">
        <v>115</v>
      </c>
      <c r="B4097">
        <v>20908</v>
      </c>
      <c r="C4097" t="s">
        <v>557</v>
      </c>
      <c r="D4097">
        <v>1</v>
      </c>
      <c r="E4097">
        <v>8</v>
      </c>
      <c r="F4097">
        <v>32256</v>
      </c>
      <c r="G4097">
        <v>35032256</v>
      </c>
      <c r="H4097" t="s">
        <v>12246</v>
      </c>
      <c r="I4097">
        <v>563</v>
      </c>
      <c r="J4097" t="s">
        <v>2600</v>
      </c>
      <c r="K4097" t="s">
        <v>91</v>
      </c>
      <c r="L4097">
        <v>1</v>
      </c>
      <c r="M4097" t="s">
        <v>2600</v>
      </c>
      <c r="N4097">
        <v>19400000</v>
      </c>
      <c r="P4097" t="s">
        <v>1648</v>
      </c>
      <c r="Q4097">
        <v>572</v>
      </c>
      <c r="R4097">
        <v>18</v>
      </c>
      <c r="S4097">
        <v>32710403</v>
      </c>
      <c r="T4097">
        <v>32713188</v>
      </c>
      <c r="U4097" t="s">
        <v>12247</v>
      </c>
      <c r="V4097">
        <v>1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45</v>
      </c>
      <c r="AE4097" s="2">
        <v>32</v>
      </c>
      <c r="AF4097" s="2">
        <v>34</v>
      </c>
      <c r="AG4097" s="2">
        <v>39</v>
      </c>
      <c r="AH4097" s="2">
        <v>73</v>
      </c>
      <c r="AI4097" s="2">
        <v>69</v>
      </c>
      <c r="AJ4097" s="2">
        <v>66</v>
      </c>
      <c r="AK4097" s="2">
        <v>0</v>
      </c>
      <c r="AL4097" s="2">
        <v>0</v>
      </c>
      <c r="AM4097" s="2">
        <v>0</v>
      </c>
      <c r="AN4097" s="2">
        <v>0</v>
      </c>
      <c r="AO4097" s="2">
        <v>0</v>
      </c>
      <c r="AP4097" s="2">
        <v>0</v>
      </c>
      <c r="AQ4097" s="2">
        <v>0</v>
      </c>
      <c r="AR4097" s="2">
        <v>66</v>
      </c>
      <c r="AS4097" s="2">
        <v>0</v>
      </c>
      <c r="AT4097" s="2">
        <v>0</v>
      </c>
      <c r="AU4097" s="2">
        <v>179</v>
      </c>
      <c r="AV4097" s="2">
        <v>0</v>
      </c>
      <c r="AW4097" s="2">
        <v>0</v>
      </c>
      <c r="AX4097" s="2">
        <v>0</v>
      </c>
      <c r="AY4097" s="2">
        <v>0</v>
      </c>
      <c r="AZ4097" s="2">
        <v>0</v>
      </c>
      <c r="BA4097" s="2">
        <v>0</v>
      </c>
      <c r="BB4097" s="2">
        <v>0</v>
      </c>
      <c r="BC4097" s="2">
        <v>0</v>
      </c>
      <c r="BD4097" s="2">
        <v>0</v>
      </c>
      <c r="BE4097" s="2">
        <v>0</v>
      </c>
      <c r="BF4097" s="2">
        <v>0</v>
      </c>
      <c r="BG4097" s="2">
        <v>0</v>
      </c>
      <c r="BH4097" s="2">
        <v>0</v>
      </c>
      <c r="BI4097" s="2">
        <v>0</v>
      </c>
      <c r="BJ4097" s="2">
        <v>0</v>
      </c>
      <c r="BK4097" s="2">
        <v>0</v>
      </c>
      <c r="BL4097" s="2">
        <v>2</v>
      </c>
      <c r="BM4097" s="2">
        <v>1</v>
      </c>
      <c r="BN4097" s="2">
        <v>2</v>
      </c>
      <c r="BO4097" s="2">
        <v>3</v>
      </c>
      <c r="BP4097" s="2">
        <v>5</v>
      </c>
      <c r="BQ4097" s="2">
        <v>2</v>
      </c>
      <c r="BR4097" s="2">
        <v>2</v>
      </c>
      <c r="BS4097" s="2">
        <v>0</v>
      </c>
      <c r="BT4097" s="2">
        <v>0</v>
      </c>
      <c r="BU4097" s="2">
        <v>0</v>
      </c>
      <c r="BV4097" s="2">
        <v>0</v>
      </c>
      <c r="BW4097" s="2">
        <v>0</v>
      </c>
      <c r="BX4097" s="2">
        <v>0</v>
      </c>
      <c r="BY4097" s="2">
        <v>0</v>
      </c>
      <c r="BZ4097" s="2">
        <v>5</v>
      </c>
      <c r="CA4097" s="2">
        <v>0</v>
      </c>
      <c r="CB4097" s="2">
        <v>0</v>
      </c>
      <c r="CC4097" s="2">
        <v>7</v>
      </c>
      <c r="CD4097" s="2">
        <v>0</v>
      </c>
      <c r="CE4097" s="2">
        <v>0</v>
      </c>
      <c r="CF4097" s="2">
        <v>0</v>
      </c>
      <c r="CG4097" s="2">
        <v>0</v>
      </c>
      <c r="CH4097" s="2">
        <v>0</v>
      </c>
      <c r="CI4097" s="2">
        <v>0</v>
      </c>
      <c r="CJ4097" s="2">
        <v>0</v>
      </c>
      <c r="CK4097" s="2">
        <v>0</v>
      </c>
      <c r="CL4097" s="2">
        <v>0</v>
      </c>
    </row>
    <row r="4098" spans="1:90" x14ac:dyDescent="0.25">
      <c r="A4098" t="s">
        <v>115</v>
      </c>
      <c r="B4098">
        <v>20908</v>
      </c>
      <c r="C4098" t="s">
        <v>557</v>
      </c>
      <c r="D4098">
        <v>1</v>
      </c>
      <c r="E4098">
        <v>8</v>
      </c>
      <c r="F4098">
        <v>32839</v>
      </c>
      <c r="G4098">
        <v>35032839</v>
      </c>
      <c r="H4098" t="s">
        <v>16118</v>
      </c>
      <c r="I4098">
        <v>560</v>
      </c>
      <c r="J4098" t="s">
        <v>3096</v>
      </c>
      <c r="K4098" t="s">
        <v>91</v>
      </c>
      <c r="L4098">
        <v>1</v>
      </c>
      <c r="M4098" t="s">
        <v>3096</v>
      </c>
      <c r="N4098">
        <v>19300000</v>
      </c>
      <c r="O4098" t="s">
        <v>92</v>
      </c>
      <c r="P4098" t="s">
        <v>16119</v>
      </c>
      <c r="Q4098">
        <v>418</v>
      </c>
      <c r="R4098">
        <v>18</v>
      </c>
      <c r="S4098">
        <v>32621021</v>
      </c>
      <c r="T4098">
        <v>32621430</v>
      </c>
      <c r="U4098" t="s">
        <v>16120</v>
      </c>
      <c r="V4098">
        <v>1</v>
      </c>
      <c r="W4098" s="2">
        <v>0</v>
      </c>
      <c r="X4098" s="2">
        <v>0</v>
      </c>
      <c r="Y4098" s="2">
        <v>0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138</v>
      </c>
      <c r="AI4098" s="2">
        <v>119</v>
      </c>
      <c r="AJ4098" s="2">
        <v>131</v>
      </c>
      <c r="AK4098" s="2">
        <v>0</v>
      </c>
      <c r="AL4098" s="2">
        <v>0</v>
      </c>
      <c r="AM4098" s="2">
        <v>0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0</v>
      </c>
      <c r="AU4098" s="2">
        <v>73</v>
      </c>
      <c r="AV4098" s="2">
        <v>0</v>
      </c>
      <c r="AW4098" s="2">
        <v>0</v>
      </c>
      <c r="AX4098" s="2">
        <v>0</v>
      </c>
      <c r="AY4098" s="2">
        <v>0</v>
      </c>
      <c r="AZ4098" s="2">
        <v>0</v>
      </c>
      <c r="BA4098" s="2">
        <v>0</v>
      </c>
      <c r="BB4098" s="2">
        <v>0</v>
      </c>
      <c r="BC4098" s="2">
        <v>0</v>
      </c>
      <c r="BD4098" s="2">
        <v>2</v>
      </c>
      <c r="BE4098" s="2">
        <v>0</v>
      </c>
      <c r="BF4098" s="2">
        <v>0</v>
      </c>
      <c r="BG4098" s="2">
        <v>0</v>
      </c>
      <c r="BH4098" s="2">
        <v>0</v>
      </c>
      <c r="BI4098" s="2">
        <v>0</v>
      </c>
      <c r="BJ4098" s="2">
        <v>0</v>
      </c>
      <c r="BK4098" s="2">
        <v>0</v>
      </c>
      <c r="BL4098" s="2">
        <v>0</v>
      </c>
      <c r="BM4098" s="2">
        <v>0</v>
      </c>
      <c r="BN4098" s="2">
        <v>0</v>
      </c>
      <c r="BO4098" s="2">
        <v>0</v>
      </c>
      <c r="BP4098" s="2">
        <v>8</v>
      </c>
      <c r="BQ4098" s="2">
        <v>5</v>
      </c>
      <c r="BR4098" s="2">
        <v>7</v>
      </c>
      <c r="BS4098" s="2">
        <v>0</v>
      </c>
      <c r="BT4098" s="2">
        <v>0</v>
      </c>
      <c r="BU4098" s="2">
        <v>0</v>
      </c>
      <c r="BV4098" s="2">
        <v>0</v>
      </c>
      <c r="BW4098" s="2">
        <v>0</v>
      </c>
      <c r="BX4098" s="2">
        <v>0</v>
      </c>
      <c r="BY4098" s="2">
        <v>0</v>
      </c>
      <c r="BZ4098" s="2">
        <v>0</v>
      </c>
      <c r="CA4098" s="2">
        <v>0</v>
      </c>
      <c r="CB4098" s="2">
        <v>0</v>
      </c>
      <c r="CC4098" s="2">
        <v>3</v>
      </c>
      <c r="CD4098" s="2">
        <v>0</v>
      </c>
      <c r="CE4098" s="2">
        <v>0</v>
      </c>
      <c r="CF4098" s="2">
        <v>0</v>
      </c>
      <c r="CG4098" s="2">
        <v>0</v>
      </c>
      <c r="CH4098" s="2">
        <v>0</v>
      </c>
      <c r="CI4098" s="2">
        <v>0</v>
      </c>
      <c r="CJ4098" s="2">
        <v>0</v>
      </c>
      <c r="CK4098" s="2">
        <v>0</v>
      </c>
      <c r="CL4098" s="2">
        <v>1</v>
      </c>
    </row>
    <row r="4099" spans="1:90" x14ac:dyDescent="0.25">
      <c r="A4099" t="s">
        <v>115</v>
      </c>
      <c r="B4099">
        <v>20908</v>
      </c>
      <c r="C4099" t="s">
        <v>557</v>
      </c>
      <c r="D4099">
        <v>1</v>
      </c>
      <c r="E4099">
        <v>8</v>
      </c>
      <c r="F4099">
        <v>32876</v>
      </c>
      <c r="G4099">
        <v>35032876</v>
      </c>
      <c r="H4099" t="s">
        <v>6479</v>
      </c>
      <c r="I4099">
        <v>625</v>
      </c>
      <c r="J4099" t="s">
        <v>557</v>
      </c>
      <c r="K4099" t="s">
        <v>6480</v>
      </c>
      <c r="L4099">
        <v>1</v>
      </c>
      <c r="M4099" t="s">
        <v>557</v>
      </c>
      <c r="N4099">
        <v>19360000</v>
      </c>
      <c r="O4099" t="s">
        <v>102</v>
      </c>
      <c r="P4099" t="s">
        <v>6481</v>
      </c>
      <c r="Q4099">
        <v>3</v>
      </c>
      <c r="R4099">
        <v>18</v>
      </c>
      <c r="S4099">
        <v>32630285</v>
      </c>
      <c r="T4099">
        <v>32631856</v>
      </c>
      <c r="U4099" t="s">
        <v>6482</v>
      </c>
      <c r="V4099">
        <v>1</v>
      </c>
      <c r="W4099" s="2">
        <v>0</v>
      </c>
      <c r="X4099" s="2">
        <v>0</v>
      </c>
      <c r="Y4099" s="2">
        <v>0</v>
      </c>
      <c r="Z4099" s="2">
        <v>0</v>
      </c>
      <c r="AA4099" s="2">
        <v>0</v>
      </c>
      <c r="AB4099" s="2">
        <v>0</v>
      </c>
      <c r="AC4099" s="2">
        <v>0</v>
      </c>
      <c r="AD4099" s="2">
        <v>73</v>
      </c>
      <c r="AE4099" s="2">
        <v>46</v>
      </c>
      <c r="AF4099" s="2">
        <v>69</v>
      </c>
      <c r="AG4099" s="2">
        <v>88</v>
      </c>
      <c r="AH4099" s="2">
        <v>101</v>
      </c>
      <c r="AI4099" s="2">
        <v>69</v>
      </c>
      <c r="AJ4099" s="2">
        <v>88</v>
      </c>
      <c r="AK4099" s="2">
        <v>0</v>
      </c>
      <c r="AL4099" s="2">
        <v>0</v>
      </c>
      <c r="AM4099" s="2">
        <v>0</v>
      </c>
      <c r="AN4099" s="2">
        <v>0</v>
      </c>
      <c r="AO4099" s="2">
        <v>0</v>
      </c>
      <c r="AP4099" s="2">
        <v>0</v>
      </c>
      <c r="AQ4099" s="2">
        <v>0</v>
      </c>
      <c r="AR4099" s="2">
        <v>43</v>
      </c>
      <c r="AS4099" s="2">
        <v>0</v>
      </c>
      <c r="AT4099" s="2">
        <v>0</v>
      </c>
      <c r="AU4099" s="2">
        <v>71</v>
      </c>
      <c r="AV4099" s="2">
        <v>0</v>
      </c>
      <c r="AW4099" s="2">
        <v>0</v>
      </c>
      <c r="AX4099" s="2">
        <v>0</v>
      </c>
      <c r="AY4099" s="2">
        <v>0</v>
      </c>
      <c r="AZ4099" s="2">
        <v>0</v>
      </c>
      <c r="BA4099" s="2">
        <v>0</v>
      </c>
      <c r="BB4099" s="2">
        <v>0</v>
      </c>
      <c r="BC4099" s="2">
        <v>60</v>
      </c>
      <c r="BD4099" s="2">
        <v>21</v>
      </c>
      <c r="BE4099" s="2">
        <v>0</v>
      </c>
      <c r="BF4099" s="2">
        <v>0</v>
      </c>
      <c r="BG4099" s="2">
        <v>0</v>
      </c>
      <c r="BH4099" s="2">
        <v>0</v>
      </c>
      <c r="BI4099" s="2">
        <v>0</v>
      </c>
      <c r="BJ4099" s="2">
        <v>0</v>
      </c>
      <c r="BK4099" s="2">
        <v>0</v>
      </c>
      <c r="BL4099" s="2">
        <v>4</v>
      </c>
      <c r="BM4099" s="2">
        <v>4</v>
      </c>
      <c r="BN4099" s="2">
        <v>6</v>
      </c>
      <c r="BO4099" s="2">
        <v>6</v>
      </c>
      <c r="BP4099" s="2">
        <v>7</v>
      </c>
      <c r="BQ4099" s="2">
        <v>4</v>
      </c>
      <c r="BR4099" s="2">
        <v>4</v>
      </c>
      <c r="BS4099" s="2">
        <v>0</v>
      </c>
      <c r="BT4099" s="2">
        <v>0</v>
      </c>
      <c r="BU4099" s="2">
        <v>0</v>
      </c>
      <c r="BV4099" s="2">
        <v>0</v>
      </c>
      <c r="BW4099" s="2">
        <v>0</v>
      </c>
      <c r="BX4099" s="2">
        <v>0</v>
      </c>
      <c r="BY4099" s="2">
        <v>0</v>
      </c>
      <c r="BZ4099" s="2">
        <v>4</v>
      </c>
      <c r="CA4099" s="2">
        <v>0</v>
      </c>
      <c r="CB4099" s="2">
        <v>0</v>
      </c>
      <c r="CC4099" s="2">
        <v>4</v>
      </c>
      <c r="CD4099" s="2">
        <v>0</v>
      </c>
      <c r="CE4099" s="2">
        <v>0</v>
      </c>
      <c r="CF4099" s="2">
        <v>0</v>
      </c>
      <c r="CG4099" s="2">
        <v>0</v>
      </c>
      <c r="CH4099" s="2">
        <v>0</v>
      </c>
      <c r="CI4099" s="2">
        <v>0</v>
      </c>
      <c r="CJ4099" s="2">
        <v>0</v>
      </c>
      <c r="CK4099" s="2">
        <v>4</v>
      </c>
      <c r="CL4099" s="2">
        <v>5</v>
      </c>
    </row>
    <row r="4100" spans="1:90" x14ac:dyDescent="0.25">
      <c r="A4100" t="s">
        <v>115</v>
      </c>
      <c r="B4100">
        <v>20908</v>
      </c>
      <c r="C4100" t="s">
        <v>557</v>
      </c>
      <c r="D4100">
        <v>1</v>
      </c>
      <c r="E4100">
        <v>8</v>
      </c>
      <c r="F4100">
        <v>32232</v>
      </c>
      <c r="G4100">
        <v>35032232</v>
      </c>
      <c r="H4100" t="s">
        <v>18159</v>
      </c>
      <c r="I4100">
        <v>561</v>
      </c>
      <c r="J4100" t="s">
        <v>2310</v>
      </c>
      <c r="K4100" t="s">
        <v>3925</v>
      </c>
      <c r="L4100">
        <v>1</v>
      </c>
      <c r="M4100" t="s">
        <v>2310</v>
      </c>
      <c r="N4100">
        <v>19470000</v>
      </c>
      <c r="O4100" t="s">
        <v>92</v>
      </c>
      <c r="P4100" t="s">
        <v>7404</v>
      </c>
      <c r="Q4100" t="s">
        <v>18160</v>
      </c>
      <c r="R4100">
        <v>18</v>
      </c>
      <c r="S4100">
        <v>32812279</v>
      </c>
      <c r="T4100">
        <v>32817324</v>
      </c>
      <c r="U4100" t="s">
        <v>18161</v>
      </c>
      <c r="V4100">
        <v>1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66</v>
      </c>
      <c r="AE4100" s="2">
        <v>47</v>
      </c>
      <c r="AF4100" s="2">
        <v>54</v>
      </c>
      <c r="AG4100" s="2">
        <v>70</v>
      </c>
      <c r="AH4100" s="2">
        <v>241</v>
      </c>
      <c r="AI4100" s="2">
        <v>200</v>
      </c>
      <c r="AJ4100" s="2">
        <v>173</v>
      </c>
      <c r="AK4100" s="2">
        <v>0</v>
      </c>
      <c r="AL4100" s="2">
        <v>0</v>
      </c>
      <c r="AM4100" s="2">
        <v>0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0</v>
      </c>
      <c r="AU4100" s="2">
        <v>66</v>
      </c>
      <c r="AV4100" s="2">
        <v>0</v>
      </c>
      <c r="AW4100" s="2">
        <v>0</v>
      </c>
      <c r="AX4100" s="2">
        <v>0</v>
      </c>
      <c r="AY4100" s="2">
        <v>0</v>
      </c>
      <c r="AZ4100" s="2">
        <v>0</v>
      </c>
      <c r="BA4100" s="2">
        <v>0</v>
      </c>
      <c r="BB4100" s="2">
        <v>0</v>
      </c>
      <c r="BC4100" s="2">
        <v>280</v>
      </c>
      <c r="BD4100" s="2">
        <v>0</v>
      </c>
      <c r="BE4100" s="2">
        <v>0</v>
      </c>
      <c r="BF4100" s="2">
        <v>0</v>
      </c>
      <c r="BG4100" s="2">
        <v>0</v>
      </c>
      <c r="BH4100" s="2">
        <v>0</v>
      </c>
      <c r="BI4100" s="2">
        <v>0</v>
      </c>
      <c r="BJ4100" s="2">
        <v>0</v>
      </c>
      <c r="BK4100" s="2">
        <v>0</v>
      </c>
      <c r="BL4100" s="2">
        <v>3</v>
      </c>
      <c r="BM4100" s="2">
        <v>2</v>
      </c>
      <c r="BN4100" s="2">
        <v>4</v>
      </c>
      <c r="BO4100" s="2">
        <v>4</v>
      </c>
      <c r="BP4100" s="2">
        <v>9</v>
      </c>
      <c r="BQ4100" s="2">
        <v>7</v>
      </c>
      <c r="BR4100" s="2">
        <v>5</v>
      </c>
      <c r="BS4100" s="2">
        <v>0</v>
      </c>
      <c r="BT4100" s="2">
        <v>0</v>
      </c>
      <c r="BU4100" s="2">
        <v>0</v>
      </c>
      <c r="BV4100" s="2">
        <v>0</v>
      </c>
      <c r="BW4100" s="2">
        <v>0</v>
      </c>
      <c r="BX4100" s="2">
        <v>0</v>
      </c>
      <c r="BY4100" s="2">
        <v>0</v>
      </c>
      <c r="BZ4100" s="2">
        <v>0</v>
      </c>
      <c r="CA4100" s="2">
        <v>0</v>
      </c>
      <c r="CB4100" s="2">
        <v>0</v>
      </c>
      <c r="CC4100" s="2">
        <v>4</v>
      </c>
      <c r="CD4100" s="2">
        <v>0</v>
      </c>
      <c r="CE4100" s="2">
        <v>0</v>
      </c>
      <c r="CF4100" s="2">
        <v>0</v>
      </c>
      <c r="CG4100" s="2">
        <v>0</v>
      </c>
      <c r="CH4100" s="2">
        <v>0</v>
      </c>
      <c r="CI4100" s="2">
        <v>0</v>
      </c>
      <c r="CJ4100" s="2">
        <v>0</v>
      </c>
      <c r="CK4100" s="2">
        <v>20</v>
      </c>
      <c r="CL4100" s="2">
        <v>0</v>
      </c>
    </row>
    <row r="4101" spans="1:90" x14ac:dyDescent="0.25">
      <c r="A4101" t="s">
        <v>115</v>
      </c>
      <c r="B4101">
        <v>20908</v>
      </c>
      <c r="C4101" t="s">
        <v>557</v>
      </c>
      <c r="D4101">
        <v>1</v>
      </c>
      <c r="E4101">
        <v>8</v>
      </c>
      <c r="F4101">
        <v>32189</v>
      </c>
      <c r="G4101">
        <v>35032189</v>
      </c>
      <c r="H4101" t="s">
        <v>8815</v>
      </c>
      <c r="I4101">
        <v>563</v>
      </c>
      <c r="J4101" t="s">
        <v>2600</v>
      </c>
      <c r="K4101" t="s">
        <v>91</v>
      </c>
      <c r="L4101">
        <v>1</v>
      </c>
      <c r="M4101" t="s">
        <v>2600</v>
      </c>
      <c r="N4101">
        <v>19400000</v>
      </c>
      <c r="O4101" t="s">
        <v>102</v>
      </c>
      <c r="P4101" t="s">
        <v>7762</v>
      </c>
      <c r="Q4101">
        <v>32</v>
      </c>
      <c r="R4101">
        <v>18</v>
      </c>
      <c r="S4101">
        <v>32713055</v>
      </c>
      <c r="U4101" t="s">
        <v>8816</v>
      </c>
      <c r="V4101">
        <v>1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128</v>
      </c>
      <c r="AE4101" s="2">
        <v>135</v>
      </c>
      <c r="AF4101" s="2">
        <v>132</v>
      </c>
      <c r="AG4101" s="2">
        <v>98</v>
      </c>
      <c r="AH4101" s="2">
        <v>124</v>
      </c>
      <c r="AI4101" s="2">
        <v>114</v>
      </c>
      <c r="AJ4101" s="2">
        <v>133</v>
      </c>
      <c r="AK4101" s="2">
        <v>0</v>
      </c>
      <c r="AL4101" s="2">
        <v>0</v>
      </c>
      <c r="AM4101" s="2">
        <v>0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0</v>
      </c>
      <c r="AU4101" s="2">
        <v>0</v>
      </c>
      <c r="AV4101" s="2">
        <v>0</v>
      </c>
      <c r="AW4101" s="2">
        <v>0</v>
      </c>
      <c r="AX4101" s="2">
        <v>0</v>
      </c>
      <c r="AY4101" s="2">
        <v>0</v>
      </c>
      <c r="AZ4101" s="2">
        <v>0</v>
      </c>
      <c r="BA4101" s="2">
        <v>0</v>
      </c>
      <c r="BB4101" s="2">
        <v>0</v>
      </c>
      <c r="BC4101" s="2">
        <v>221</v>
      </c>
      <c r="BD4101" s="2">
        <v>0</v>
      </c>
      <c r="BE4101" s="2">
        <v>0</v>
      </c>
      <c r="BF4101" s="2">
        <v>0</v>
      </c>
      <c r="BG4101" s="2">
        <v>0</v>
      </c>
      <c r="BH4101" s="2">
        <v>0</v>
      </c>
      <c r="BI4101" s="2">
        <v>0</v>
      </c>
      <c r="BJ4101" s="2">
        <v>0</v>
      </c>
      <c r="BK4101" s="2">
        <v>0</v>
      </c>
      <c r="BL4101" s="2">
        <v>4</v>
      </c>
      <c r="BM4101" s="2">
        <v>7</v>
      </c>
      <c r="BN4101" s="2">
        <v>6</v>
      </c>
      <c r="BO4101" s="2">
        <v>4</v>
      </c>
      <c r="BP4101" s="2">
        <v>5</v>
      </c>
      <c r="BQ4101" s="2">
        <v>5</v>
      </c>
      <c r="BR4101" s="2">
        <v>4</v>
      </c>
      <c r="BS4101" s="2">
        <v>0</v>
      </c>
      <c r="BT4101" s="2">
        <v>0</v>
      </c>
      <c r="BU4101" s="2">
        <v>0</v>
      </c>
      <c r="BV4101" s="2">
        <v>0</v>
      </c>
      <c r="BW4101" s="2">
        <v>0</v>
      </c>
      <c r="BX4101" s="2">
        <v>0</v>
      </c>
      <c r="BY4101" s="2">
        <v>0</v>
      </c>
      <c r="BZ4101" s="2">
        <v>0</v>
      </c>
      <c r="CA4101" s="2">
        <v>0</v>
      </c>
      <c r="CB4101" s="2">
        <v>0</v>
      </c>
      <c r="CC4101" s="2">
        <v>0</v>
      </c>
      <c r="CD4101" s="2">
        <v>0</v>
      </c>
      <c r="CE4101" s="2">
        <v>0</v>
      </c>
      <c r="CF4101" s="2">
        <v>0</v>
      </c>
      <c r="CG4101" s="2">
        <v>0</v>
      </c>
      <c r="CH4101" s="2">
        <v>0</v>
      </c>
      <c r="CI4101" s="2">
        <v>0</v>
      </c>
      <c r="CJ4101" s="2">
        <v>0</v>
      </c>
      <c r="CK4101" s="2">
        <v>8</v>
      </c>
      <c r="CL4101" s="2">
        <v>0</v>
      </c>
    </row>
    <row r="4102" spans="1:90" x14ac:dyDescent="0.25">
      <c r="A4102" t="s">
        <v>115</v>
      </c>
      <c r="B4102">
        <v>20908</v>
      </c>
      <c r="C4102" t="s">
        <v>557</v>
      </c>
      <c r="D4102">
        <v>1</v>
      </c>
      <c r="E4102">
        <v>8</v>
      </c>
      <c r="F4102">
        <v>32803</v>
      </c>
      <c r="G4102">
        <v>35032803</v>
      </c>
      <c r="H4102" t="s">
        <v>18465</v>
      </c>
      <c r="I4102">
        <v>793</v>
      </c>
      <c r="J4102" t="s">
        <v>5547</v>
      </c>
      <c r="K4102" t="s">
        <v>91</v>
      </c>
      <c r="L4102">
        <v>1</v>
      </c>
      <c r="M4102" t="s">
        <v>5547</v>
      </c>
      <c r="N4102">
        <v>19380000</v>
      </c>
      <c r="O4102" t="s">
        <v>92</v>
      </c>
      <c r="P4102" t="s">
        <v>18466</v>
      </c>
      <c r="Q4102">
        <v>65</v>
      </c>
      <c r="R4102">
        <v>18</v>
      </c>
      <c r="S4102">
        <v>32616122</v>
      </c>
      <c r="T4102">
        <v>32616214</v>
      </c>
      <c r="U4102" t="s">
        <v>18467</v>
      </c>
      <c r="V4102">
        <v>1</v>
      </c>
      <c r="W4102" s="2">
        <v>0</v>
      </c>
      <c r="X4102" s="2">
        <v>0</v>
      </c>
      <c r="Y4102" s="2">
        <v>0</v>
      </c>
      <c r="Z4102" s="2">
        <v>0</v>
      </c>
      <c r="AA4102" s="2">
        <v>0</v>
      </c>
      <c r="AB4102" s="2">
        <v>0</v>
      </c>
      <c r="AC4102" s="2">
        <v>0</v>
      </c>
      <c r="AD4102" s="2">
        <v>27</v>
      </c>
      <c r="AE4102" s="2">
        <v>18</v>
      </c>
      <c r="AF4102" s="2">
        <v>22</v>
      </c>
      <c r="AG4102" s="2">
        <v>29</v>
      </c>
      <c r="AH4102" s="2">
        <v>23</v>
      </c>
      <c r="AI4102" s="2">
        <v>21</v>
      </c>
      <c r="AJ4102" s="2">
        <v>31</v>
      </c>
      <c r="AK4102" s="2">
        <v>0</v>
      </c>
      <c r="AL4102" s="2">
        <v>0</v>
      </c>
      <c r="AM4102" s="2">
        <v>0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0</v>
      </c>
      <c r="AU4102" s="2">
        <v>0</v>
      </c>
      <c r="AV4102" s="2">
        <v>0</v>
      </c>
      <c r="AW4102" s="2">
        <v>0</v>
      </c>
      <c r="AX4102" s="2">
        <v>0</v>
      </c>
      <c r="AY4102" s="2">
        <v>0</v>
      </c>
      <c r="AZ4102" s="2">
        <v>0</v>
      </c>
      <c r="BA4102" s="2">
        <v>0</v>
      </c>
      <c r="BB4102" s="2">
        <v>0</v>
      </c>
      <c r="BC4102" s="2">
        <v>63</v>
      </c>
      <c r="BD4102" s="2">
        <v>0</v>
      </c>
      <c r="BE4102" s="2">
        <v>0</v>
      </c>
      <c r="BF4102" s="2">
        <v>0</v>
      </c>
      <c r="BG4102" s="2">
        <v>0</v>
      </c>
      <c r="BH4102" s="2">
        <v>0</v>
      </c>
      <c r="BI4102" s="2">
        <v>0</v>
      </c>
      <c r="BJ4102" s="2">
        <v>0</v>
      </c>
      <c r="BK4102" s="2">
        <v>0</v>
      </c>
      <c r="BL4102" s="2">
        <v>1</v>
      </c>
      <c r="BM4102" s="2">
        <v>1</v>
      </c>
      <c r="BN4102" s="2">
        <v>1</v>
      </c>
      <c r="BO4102" s="2">
        <v>1</v>
      </c>
      <c r="BP4102" s="2">
        <v>1</v>
      </c>
      <c r="BQ4102" s="2">
        <v>1</v>
      </c>
      <c r="BR4102" s="2">
        <v>1</v>
      </c>
      <c r="BS4102" s="2">
        <v>0</v>
      </c>
      <c r="BT4102" s="2">
        <v>0</v>
      </c>
      <c r="BU4102" s="2">
        <v>0</v>
      </c>
      <c r="BV4102" s="2">
        <v>0</v>
      </c>
      <c r="BW4102" s="2">
        <v>0</v>
      </c>
      <c r="BX4102" s="2">
        <v>0</v>
      </c>
      <c r="BY4102" s="2">
        <v>0</v>
      </c>
      <c r="BZ4102" s="2">
        <v>0</v>
      </c>
      <c r="CA4102" s="2">
        <v>0</v>
      </c>
      <c r="CB4102" s="2">
        <v>0</v>
      </c>
      <c r="CC4102" s="2">
        <v>0</v>
      </c>
      <c r="CD4102" s="2">
        <v>0</v>
      </c>
      <c r="CE4102" s="2">
        <v>0</v>
      </c>
      <c r="CF4102" s="2">
        <v>0</v>
      </c>
      <c r="CG4102" s="2">
        <v>0</v>
      </c>
      <c r="CH4102" s="2">
        <v>0</v>
      </c>
      <c r="CI4102" s="2">
        <v>0</v>
      </c>
      <c r="CJ4102" s="2">
        <v>0</v>
      </c>
      <c r="CK4102" s="2">
        <v>2</v>
      </c>
      <c r="CL4102" s="2">
        <v>0</v>
      </c>
    </row>
    <row r="4103" spans="1:90" x14ac:dyDescent="0.25">
      <c r="A4103" t="s">
        <v>115</v>
      </c>
      <c r="B4103">
        <v>20908</v>
      </c>
      <c r="C4103" t="s">
        <v>557</v>
      </c>
      <c r="D4103">
        <v>1</v>
      </c>
      <c r="E4103">
        <v>8</v>
      </c>
      <c r="F4103">
        <v>32335</v>
      </c>
      <c r="G4103">
        <v>35032335</v>
      </c>
      <c r="H4103" t="s">
        <v>14196</v>
      </c>
      <c r="I4103">
        <v>561</v>
      </c>
      <c r="J4103" t="s">
        <v>2310</v>
      </c>
      <c r="K4103" t="s">
        <v>14197</v>
      </c>
      <c r="L4103">
        <v>1</v>
      </c>
      <c r="M4103" t="s">
        <v>2310</v>
      </c>
      <c r="N4103">
        <v>19470000</v>
      </c>
      <c r="O4103">
        <v>43</v>
      </c>
      <c r="P4103" t="s">
        <v>14198</v>
      </c>
      <c r="Q4103">
        <v>12</v>
      </c>
      <c r="R4103">
        <v>18</v>
      </c>
      <c r="S4103">
        <v>32811835</v>
      </c>
      <c r="T4103">
        <v>32817109</v>
      </c>
      <c r="U4103" t="s">
        <v>14199</v>
      </c>
      <c r="V4103">
        <v>1</v>
      </c>
      <c r="W4103" s="2">
        <v>0</v>
      </c>
      <c r="X4103" s="2">
        <v>0</v>
      </c>
      <c r="Y4103" s="2">
        <v>0</v>
      </c>
      <c r="Z4103" s="2">
        <v>0</v>
      </c>
      <c r="AA4103" s="2">
        <v>0</v>
      </c>
      <c r="AB4103" s="2">
        <v>0</v>
      </c>
      <c r="AC4103" s="2">
        <v>0</v>
      </c>
      <c r="AD4103" s="2">
        <v>133</v>
      </c>
      <c r="AE4103" s="2">
        <v>80</v>
      </c>
      <c r="AF4103" s="2">
        <v>151</v>
      </c>
      <c r="AG4103" s="2">
        <v>168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0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0</v>
      </c>
      <c r="AU4103" s="2">
        <v>0</v>
      </c>
      <c r="AV4103" s="2">
        <v>0</v>
      </c>
      <c r="AW4103" s="2">
        <v>0</v>
      </c>
      <c r="AX4103" s="2">
        <v>0</v>
      </c>
      <c r="AY4103" s="2">
        <v>0</v>
      </c>
      <c r="AZ4103" s="2">
        <v>0</v>
      </c>
      <c r="BA4103" s="2">
        <v>0</v>
      </c>
      <c r="BB4103" s="2">
        <v>0</v>
      </c>
      <c r="BC4103" s="2">
        <v>181</v>
      </c>
      <c r="BD4103" s="2">
        <v>0</v>
      </c>
      <c r="BE4103" s="2">
        <v>0</v>
      </c>
      <c r="BF4103" s="2">
        <v>0</v>
      </c>
      <c r="BG4103" s="2">
        <v>0</v>
      </c>
      <c r="BH4103" s="2">
        <v>0</v>
      </c>
      <c r="BI4103" s="2">
        <v>0</v>
      </c>
      <c r="BJ4103" s="2">
        <v>0</v>
      </c>
      <c r="BK4103" s="2">
        <v>0</v>
      </c>
      <c r="BL4103" s="2">
        <v>7</v>
      </c>
      <c r="BM4103" s="2">
        <v>5</v>
      </c>
      <c r="BN4103" s="2">
        <v>5</v>
      </c>
      <c r="BO4103" s="2">
        <v>6</v>
      </c>
      <c r="BP4103" s="2">
        <v>0</v>
      </c>
      <c r="BQ4103" s="2">
        <v>0</v>
      </c>
      <c r="BR4103" s="2">
        <v>0</v>
      </c>
      <c r="BS4103" s="2">
        <v>0</v>
      </c>
      <c r="BT4103" s="2">
        <v>0</v>
      </c>
      <c r="BU4103" s="2">
        <v>0</v>
      </c>
      <c r="BV4103" s="2">
        <v>0</v>
      </c>
      <c r="BW4103" s="2">
        <v>0</v>
      </c>
      <c r="BX4103" s="2">
        <v>0</v>
      </c>
      <c r="BY4103" s="2">
        <v>0</v>
      </c>
      <c r="BZ4103" s="2">
        <v>0</v>
      </c>
      <c r="CA4103" s="2">
        <v>0</v>
      </c>
      <c r="CB4103" s="2">
        <v>0</v>
      </c>
      <c r="CC4103" s="2">
        <v>0</v>
      </c>
      <c r="CD4103" s="2">
        <v>0</v>
      </c>
      <c r="CE4103" s="2">
        <v>0</v>
      </c>
      <c r="CF4103" s="2">
        <v>0</v>
      </c>
      <c r="CG4103" s="2">
        <v>0</v>
      </c>
      <c r="CH4103" s="2">
        <v>0</v>
      </c>
      <c r="CI4103" s="2">
        <v>0</v>
      </c>
      <c r="CJ4103" s="2">
        <v>0</v>
      </c>
      <c r="CK4103" s="2">
        <v>11</v>
      </c>
      <c r="CL4103" s="2">
        <v>0</v>
      </c>
    </row>
    <row r="4104" spans="1:90" x14ac:dyDescent="0.25">
      <c r="A4104" t="s">
        <v>115</v>
      </c>
      <c r="B4104">
        <v>20908</v>
      </c>
      <c r="C4104" t="s">
        <v>557</v>
      </c>
      <c r="D4104">
        <v>1</v>
      </c>
      <c r="E4104">
        <v>8</v>
      </c>
      <c r="F4104">
        <v>32815</v>
      </c>
      <c r="G4104">
        <v>35032815</v>
      </c>
      <c r="H4104" t="s">
        <v>16731</v>
      </c>
      <c r="I4104">
        <v>744</v>
      </c>
      <c r="J4104" t="s">
        <v>1914</v>
      </c>
      <c r="K4104" t="s">
        <v>91</v>
      </c>
      <c r="L4104">
        <v>1</v>
      </c>
      <c r="M4104" t="s">
        <v>1914</v>
      </c>
      <c r="N4104">
        <v>19350000</v>
      </c>
      <c r="O4104" t="s">
        <v>92</v>
      </c>
      <c r="P4104" t="s">
        <v>16732</v>
      </c>
      <c r="Q4104">
        <v>418</v>
      </c>
      <c r="R4104">
        <v>18</v>
      </c>
      <c r="S4104">
        <v>39941145</v>
      </c>
      <c r="T4104">
        <v>39941179</v>
      </c>
      <c r="U4104" t="s">
        <v>16733</v>
      </c>
      <c r="V4104">
        <v>1</v>
      </c>
      <c r="W4104" s="2">
        <v>0</v>
      </c>
      <c r="X4104" s="2">
        <v>0</v>
      </c>
      <c r="Y4104" s="2">
        <v>0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39</v>
      </c>
      <c r="AI4104" s="2">
        <v>28</v>
      </c>
      <c r="AJ4104" s="2">
        <v>27</v>
      </c>
      <c r="AK4104" s="2">
        <v>0</v>
      </c>
      <c r="AL4104" s="2">
        <v>0</v>
      </c>
      <c r="AM4104" s="2">
        <v>0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0</v>
      </c>
      <c r="AU4104" s="2">
        <v>20</v>
      </c>
      <c r="AV4104" s="2">
        <v>0</v>
      </c>
      <c r="AW4104" s="2">
        <v>0</v>
      </c>
      <c r="AX4104" s="2">
        <v>0</v>
      </c>
      <c r="AY4104" s="2">
        <v>0</v>
      </c>
      <c r="AZ4104" s="2">
        <v>0</v>
      </c>
      <c r="BA4104" s="2">
        <v>0</v>
      </c>
      <c r="BB4104" s="2">
        <v>0</v>
      </c>
      <c r="BC4104" s="2">
        <v>0</v>
      </c>
      <c r="BD4104" s="2">
        <v>0</v>
      </c>
      <c r="BE4104" s="2">
        <v>0</v>
      </c>
      <c r="BF4104" s="2">
        <v>0</v>
      </c>
      <c r="BG4104" s="2">
        <v>0</v>
      </c>
      <c r="BH4104" s="2">
        <v>0</v>
      </c>
      <c r="BI4104" s="2">
        <v>0</v>
      </c>
      <c r="BJ4104" s="2">
        <v>0</v>
      </c>
      <c r="BK4104" s="2">
        <v>0</v>
      </c>
      <c r="BL4104" s="2">
        <v>0</v>
      </c>
      <c r="BM4104" s="2">
        <v>0</v>
      </c>
      <c r="BN4104" s="2">
        <v>0</v>
      </c>
      <c r="BO4104" s="2">
        <v>0</v>
      </c>
      <c r="BP4104" s="2">
        <v>2</v>
      </c>
      <c r="BQ4104" s="2">
        <v>2</v>
      </c>
      <c r="BR4104" s="2">
        <v>3</v>
      </c>
      <c r="BS4104" s="2">
        <v>0</v>
      </c>
      <c r="BT4104" s="2">
        <v>0</v>
      </c>
      <c r="BU4104" s="2">
        <v>0</v>
      </c>
      <c r="BV4104" s="2">
        <v>0</v>
      </c>
      <c r="BW4104" s="2">
        <v>0</v>
      </c>
      <c r="BX4104" s="2">
        <v>0</v>
      </c>
      <c r="BY4104" s="2">
        <v>0</v>
      </c>
      <c r="BZ4104" s="2">
        <v>0</v>
      </c>
      <c r="CA4104" s="2">
        <v>0</v>
      </c>
      <c r="CB4104" s="2">
        <v>0</v>
      </c>
      <c r="CC4104" s="2">
        <v>2</v>
      </c>
      <c r="CD4104" s="2">
        <v>0</v>
      </c>
      <c r="CE4104" s="2">
        <v>0</v>
      </c>
      <c r="CF4104" s="2">
        <v>0</v>
      </c>
      <c r="CG4104" s="2">
        <v>0</v>
      </c>
      <c r="CH4104" s="2">
        <v>0</v>
      </c>
      <c r="CI4104" s="2">
        <v>0</v>
      </c>
      <c r="CJ4104" s="2">
        <v>0</v>
      </c>
      <c r="CK4104" s="2">
        <v>0</v>
      </c>
      <c r="CL4104" s="2">
        <v>0</v>
      </c>
    </row>
    <row r="4105" spans="1:90" x14ac:dyDescent="0.25">
      <c r="A4105" t="s">
        <v>115</v>
      </c>
      <c r="B4105">
        <v>20908</v>
      </c>
      <c r="C4105" t="s">
        <v>557</v>
      </c>
      <c r="D4105">
        <v>1</v>
      </c>
      <c r="E4105">
        <v>8</v>
      </c>
      <c r="F4105">
        <v>922663</v>
      </c>
      <c r="G4105">
        <v>35922663</v>
      </c>
      <c r="H4105" t="s">
        <v>19316</v>
      </c>
      <c r="I4105">
        <v>563</v>
      </c>
      <c r="J4105" t="s">
        <v>2600</v>
      </c>
      <c r="K4105" t="s">
        <v>126</v>
      </c>
      <c r="L4105">
        <v>1</v>
      </c>
      <c r="M4105" t="s">
        <v>2600</v>
      </c>
      <c r="N4105">
        <v>19400000</v>
      </c>
      <c r="P4105" t="s">
        <v>4132</v>
      </c>
      <c r="Q4105">
        <v>459</v>
      </c>
      <c r="R4105">
        <v>18</v>
      </c>
      <c r="S4105">
        <v>32717739</v>
      </c>
      <c r="T4105">
        <v>32721670</v>
      </c>
      <c r="U4105" t="s">
        <v>19317</v>
      </c>
      <c r="V4105">
        <v>1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0</v>
      </c>
      <c r="AC4105" s="2">
        <v>0</v>
      </c>
      <c r="AD4105" s="2">
        <v>70</v>
      </c>
      <c r="AE4105" s="2">
        <v>60</v>
      </c>
      <c r="AF4105" s="2">
        <v>59</v>
      </c>
      <c r="AG4105" s="2">
        <v>36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0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0</v>
      </c>
      <c r="AU4105" s="2">
        <v>0</v>
      </c>
      <c r="AV4105" s="2">
        <v>0</v>
      </c>
      <c r="AW4105" s="2">
        <v>0</v>
      </c>
      <c r="AX4105" s="2">
        <v>0</v>
      </c>
      <c r="AY4105" s="2">
        <v>0</v>
      </c>
      <c r="AZ4105" s="2">
        <v>0</v>
      </c>
      <c r="BA4105" s="2">
        <v>0</v>
      </c>
      <c r="BB4105" s="2">
        <v>0</v>
      </c>
      <c r="BC4105" s="2">
        <v>0</v>
      </c>
      <c r="BD4105" s="2">
        <v>0</v>
      </c>
      <c r="BE4105" s="2">
        <v>0</v>
      </c>
      <c r="BF4105" s="2">
        <v>0</v>
      </c>
      <c r="BG4105" s="2">
        <v>0</v>
      </c>
      <c r="BH4105" s="2">
        <v>0</v>
      </c>
      <c r="BI4105" s="2">
        <v>0</v>
      </c>
      <c r="BJ4105" s="2">
        <v>0</v>
      </c>
      <c r="BK4105" s="2">
        <v>0</v>
      </c>
      <c r="BL4105" s="2">
        <v>3</v>
      </c>
      <c r="BM4105" s="2">
        <v>4</v>
      </c>
      <c r="BN4105" s="2">
        <v>4</v>
      </c>
      <c r="BO4105" s="2">
        <v>2</v>
      </c>
      <c r="BP4105" s="2">
        <v>0</v>
      </c>
      <c r="BQ4105" s="2">
        <v>0</v>
      </c>
      <c r="BR4105" s="2">
        <v>0</v>
      </c>
      <c r="BS4105" s="2">
        <v>0</v>
      </c>
      <c r="BT4105" s="2">
        <v>0</v>
      </c>
      <c r="BU4105" s="2">
        <v>0</v>
      </c>
      <c r="BV4105" s="2">
        <v>0</v>
      </c>
      <c r="BW4105" s="2">
        <v>0</v>
      </c>
      <c r="BX4105" s="2">
        <v>0</v>
      </c>
      <c r="BY4105" s="2">
        <v>0</v>
      </c>
      <c r="BZ4105" s="2">
        <v>0</v>
      </c>
      <c r="CA4105" s="2">
        <v>0</v>
      </c>
      <c r="CB4105" s="2">
        <v>0</v>
      </c>
      <c r="CC4105" s="2">
        <v>0</v>
      </c>
      <c r="CD4105" s="2">
        <v>0</v>
      </c>
      <c r="CE4105" s="2">
        <v>0</v>
      </c>
      <c r="CF4105" s="2">
        <v>0</v>
      </c>
      <c r="CG4105" s="2">
        <v>0</v>
      </c>
      <c r="CH4105" s="2">
        <v>0</v>
      </c>
      <c r="CI4105" s="2">
        <v>0</v>
      </c>
      <c r="CJ4105" s="2">
        <v>0</v>
      </c>
      <c r="CK4105" s="2">
        <v>0</v>
      </c>
      <c r="CL4105" s="2">
        <v>0</v>
      </c>
    </row>
    <row r="4106" spans="1:90" x14ac:dyDescent="0.25">
      <c r="A4106" t="s">
        <v>115</v>
      </c>
      <c r="B4106">
        <v>20908</v>
      </c>
      <c r="C4106" t="s">
        <v>557</v>
      </c>
      <c r="D4106">
        <v>1</v>
      </c>
      <c r="E4106">
        <v>8</v>
      </c>
      <c r="F4106">
        <v>32190</v>
      </c>
      <c r="G4106">
        <v>35032190</v>
      </c>
      <c r="H4106" t="s">
        <v>2599</v>
      </c>
      <c r="I4106">
        <v>563</v>
      </c>
      <c r="J4106" t="s">
        <v>2600</v>
      </c>
      <c r="K4106" t="s">
        <v>2601</v>
      </c>
      <c r="L4106">
        <v>1</v>
      </c>
      <c r="M4106" t="s">
        <v>2600</v>
      </c>
      <c r="N4106">
        <v>19400000</v>
      </c>
      <c r="O4106" t="s">
        <v>102</v>
      </c>
      <c r="P4106" t="s">
        <v>2602</v>
      </c>
      <c r="Q4106">
        <v>115</v>
      </c>
      <c r="R4106">
        <v>18</v>
      </c>
      <c r="S4106">
        <v>32711402</v>
      </c>
      <c r="T4106">
        <v>32717990</v>
      </c>
      <c r="U4106" t="s">
        <v>2603</v>
      </c>
      <c r="V4106">
        <v>1</v>
      </c>
      <c r="W4106" s="2">
        <v>0</v>
      </c>
      <c r="X4106" s="2">
        <v>0</v>
      </c>
      <c r="Y4106" s="2">
        <v>0</v>
      </c>
      <c r="Z4106" s="2">
        <v>0</v>
      </c>
      <c r="AA4106" s="2">
        <v>0</v>
      </c>
      <c r="AB4106" s="2">
        <v>0</v>
      </c>
      <c r="AC4106" s="2">
        <v>0</v>
      </c>
      <c r="AD4106" s="2">
        <v>84</v>
      </c>
      <c r="AE4106" s="2">
        <v>56</v>
      </c>
      <c r="AF4106" s="2">
        <v>72</v>
      </c>
      <c r="AG4106" s="2">
        <v>131</v>
      </c>
      <c r="AH4106" s="2">
        <v>99</v>
      </c>
      <c r="AI4106" s="2">
        <v>53</v>
      </c>
      <c r="AJ4106" s="2">
        <v>62</v>
      </c>
      <c r="AK4106" s="2">
        <v>0</v>
      </c>
      <c r="AL4106" s="2">
        <v>0</v>
      </c>
      <c r="AM4106" s="2">
        <v>0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0</v>
      </c>
      <c r="AU4106" s="2">
        <v>0</v>
      </c>
      <c r="AV4106" s="2">
        <v>0</v>
      </c>
      <c r="AW4106" s="2">
        <v>0</v>
      </c>
      <c r="AX4106" s="2">
        <v>0</v>
      </c>
      <c r="AY4106" s="2">
        <v>0</v>
      </c>
      <c r="AZ4106" s="2">
        <v>0</v>
      </c>
      <c r="BA4106" s="2">
        <v>0</v>
      </c>
      <c r="BB4106" s="2">
        <v>0</v>
      </c>
      <c r="BC4106" s="2">
        <v>129</v>
      </c>
      <c r="BD4106" s="2">
        <v>0</v>
      </c>
      <c r="BE4106" s="2">
        <v>0</v>
      </c>
      <c r="BF4106" s="2">
        <v>0</v>
      </c>
      <c r="BG4106" s="2">
        <v>0</v>
      </c>
      <c r="BH4106" s="2">
        <v>0</v>
      </c>
      <c r="BI4106" s="2">
        <v>0</v>
      </c>
      <c r="BJ4106" s="2">
        <v>0</v>
      </c>
      <c r="BK4106" s="2">
        <v>0</v>
      </c>
      <c r="BL4106" s="2">
        <v>4</v>
      </c>
      <c r="BM4106" s="2">
        <v>2</v>
      </c>
      <c r="BN4106" s="2">
        <v>5</v>
      </c>
      <c r="BO4106" s="2">
        <v>5</v>
      </c>
      <c r="BP4106" s="2">
        <v>4</v>
      </c>
      <c r="BQ4106" s="2">
        <v>2</v>
      </c>
      <c r="BR4106" s="2">
        <v>2</v>
      </c>
      <c r="BS4106" s="2">
        <v>0</v>
      </c>
      <c r="BT4106" s="2">
        <v>0</v>
      </c>
      <c r="BU4106" s="2">
        <v>0</v>
      </c>
      <c r="BV4106" s="2">
        <v>0</v>
      </c>
      <c r="BW4106" s="2">
        <v>0</v>
      </c>
      <c r="BX4106" s="2">
        <v>0</v>
      </c>
      <c r="BY4106" s="2">
        <v>0</v>
      </c>
      <c r="BZ4106" s="2">
        <v>0</v>
      </c>
      <c r="CA4106" s="2">
        <v>0</v>
      </c>
      <c r="CB4106" s="2">
        <v>0</v>
      </c>
      <c r="CC4106" s="2">
        <v>0</v>
      </c>
      <c r="CD4106" s="2">
        <v>0</v>
      </c>
      <c r="CE4106" s="2">
        <v>0</v>
      </c>
      <c r="CF4106" s="2">
        <v>0</v>
      </c>
      <c r="CG4106" s="2">
        <v>0</v>
      </c>
      <c r="CH4106" s="2">
        <v>0</v>
      </c>
      <c r="CI4106" s="2">
        <v>0</v>
      </c>
      <c r="CJ4106" s="2">
        <v>0</v>
      </c>
      <c r="CK4106" s="2">
        <v>7</v>
      </c>
      <c r="CL4106" s="2">
        <v>0</v>
      </c>
    </row>
    <row r="4107" spans="1:90" x14ac:dyDescent="0.25">
      <c r="A4107" t="s">
        <v>115</v>
      </c>
      <c r="B4107">
        <v>20908</v>
      </c>
      <c r="C4107" t="s">
        <v>557</v>
      </c>
      <c r="D4107">
        <v>1</v>
      </c>
      <c r="E4107">
        <v>8</v>
      </c>
      <c r="F4107">
        <v>32311</v>
      </c>
      <c r="G4107">
        <v>35032311</v>
      </c>
      <c r="H4107" t="s">
        <v>16420</v>
      </c>
      <c r="I4107">
        <v>561</v>
      </c>
      <c r="J4107" t="s">
        <v>2310</v>
      </c>
      <c r="K4107" t="s">
        <v>16421</v>
      </c>
      <c r="L4107">
        <v>1</v>
      </c>
      <c r="M4107" t="s">
        <v>2310</v>
      </c>
      <c r="N4107">
        <v>19470000</v>
      </c>
      <c r="O4107">
        <v>43</v>
      </c>
      <c r="P4107" t="s">
        <v>6734</v>
      </c>
      <c r="Q4107">
        <v>9</v>
      </c>
      <c r="R4107">
        <v>18</v>
      </c>
      <c r="S4107">
        <v>32810417</v>
      </c>
      <c r="T4107">
        <v>32812414</v>
      </c>
      <c r="U4107" t="s">
        <v>16422</v>
      </c>
      <c r="V4107">
        <v>1</v>
      </c>
      <c r="W4107" s="2">
        <v>0</v>
      </c>
      <c r="X4107" s="2">
        <v>0</v>
      </c>
      <c r="Y4107" s="2">
        <v>0</v>
      </c>
      <c r="Z4107" s="2">
        <v>60</v>
      </c>
      <c r="AA4107" s="2">
        <v>60</v>
      </c>
      <c r="AB4107" s="2">
        <v>89</v>
      </c>
      <c r="AC4107" s="2">
        <v>88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0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0</v>
      </c>
      <c r="AU4107" s="2">
        <v>0</v>
      </c>
      <c r="AV4107" s="2">
        <v>0</v>
      </c>
      <c r="AW4107" s="2">
        <v>0</v>
      </c>
      <c r="AX4107" s="2">
        <v>0</v>
      </c>
      <c r="AY4107" s="2">
        <v>0</v>
      </c>
      <c r="AZ4107" s="2">
        <v>0</v>
      </c>
      <c r="BA4107" s="2">
        <v>0</v>
      </c>
      <c r="BB4107" s="2">
        <v>0</v>
      </c>
      <c r="BC4107" s="2">
        <v>0</v>
      </c>
      <c r="BD4107" s="2">
        <v>0</v>
      </c>
      <c r="BE4107" s="2">
        <v>0</v>
      </c>
      <c r="BF4107" s="2">
        <v>0</v>
      </c>
      <c r="BG4107" s="2">
        <v>0</v>
      </c>
      <c r="BH4107" s="2">
        <v>4</v>
      </c>
      <c r="BI4107" s="2">
        <v>3</v>
      </c>
      <c r="BJ4107" s="2">
        <v>4</v>
      </c>
      <c r="BK4107" s="2">
        <v>3</v>
      </c>
      <c r="BL4107" s="2">
        <v>0</v>
      </c>
      <c r="BM4107" s="2">
        <v>0</v>
      </c>
      <c r="BN4107" s="2">
        <v>0</v>
      </c>
      <c r="BO4107" s="2">
        <v>0</v>
      </c>
      <c r="BP4107" s="2">
        <v>0</v>
      </c>
      <c r="BQ4107" s="2">
        <v>0</v>
      </c>
      <c r="BR4107" s="2">
        <v>0</v>
      </c>
      <c r="BS4107" s="2">
        <v>0</v>
      </c>
      <c r="BT4107" s="2">
        <v>0</v>
      </c>
      <c r="BU4107" s="2">
        <v>0</v>
      </c>
      <c r="BV4107" s="2">
        <v>0</v>
      </c>
      <c r="BW4107" s="2">
        <v>0</v>
      </c>
      <c r="BX4107" s="2">
        <v>0</v>
      </c>
      <c r="BY4107" s="2">
        <v>0</v>
      </c>
      <c r="BZ4107" s="2">
        <v>0</v>
      </c>
      <c r="CA4107" s="2">
        <v>0</v>
      </c>
      <c r="CB4107" s="2">
        <v>0</v>
      </c>
      <c r="CC4107" s="2">
        <v>0</v>
      </c>
      <c r="CD4107" s="2">
        <v>0</v>
      </c>
      <c r="CE4107" s="2">
        <v>0</v>
      </c>
      <c r="CF4107" s="2">
        <v>0</v>
      </c>
      <c r="CG4107" s="2">
        <v>0</v>
      </c>
      <c r="CH4107" s="2">
        <v>0</v>
      </c>
      <c r="CI4107" s="2">
        <v>0</v>
      </c>
      <c r="CJ4107" s="2">
        <v>0</v>
      </c>
      <c r="CK4107" s="2">
        <v>0</v>
      </c>
      <c r="CL4107" s="2">
        <v>0</v>
      </c>
    </row>
    <row r="4108" spans="1:90" x14ac:dyDescent="0.25">
      <c r="A4108" t="s">
        <v>115</v>
      </c>
      <c r="B4108">
        <v>20908</v>
      </c>
      <c r="C4108" t="s">
        <v>557</v>
      </c>
      <c r="D4108">
        <v>1</v>
      </c>
      <c r="E4108">
        <v>8</v>
      </c>
      <c r="F4108">
        <v>911215</v>
      </c>
      <c r="G4108">
        <v>35911215</v>
      </c>
      <c r="H4108" t="s">
        <v>2309</v>
      </c>
      <c r="I4108">
        <v>561</v>
      </c>
      <c r="J4108" t="s">
        <v>2310</v>
      </c>
      <c r="K4108" t="s">
        <v>1913</v>
      </c>
      <c r="L4108">
        <v>1</v>
      </c>
      <c r="M4108" t="s">
        <v>2310</v>
      </c>
      <c r="N4108">
        <v>19470000</v>
      </c>
      <c r="O4108" t="s">
        <v>92</v>
      </c>
      <c r="P4108" t="s">
        <v>2311</v>
      </c>
      <c r="Q4108" t="s">
        <v>2312</v>
      </c>
      <c r="R4108">
        <v>18</v>
      </c>
      <c r="S4108">
        <v>32810418</v>
      </c>
      <c r="T4108">
        <v>32816699</v>
      </c>
      <c r="U4108" t="s">
        <v>2313</v>
      </c>
      <c r="V4108">
        <v>1</v>
      </c>
      <c r="W4108" s="2">
        <v>0</v>
      </c>
      <c r="X4108" s="2">
        <v>0</v>
      </c>
      <c r="Y4108" s="2">
        <v>0</v>
      </c>
      <c r="Z4108" s="2">
        <v>84</v>
      </c>
      <c r="AA4108" s="2">
        <v>74</v>
      </c>
      <c r="AB4108" s="2">
        <v>59</v>
      </c>
      <c r="AC4108" s="2">
        <v>57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0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0</v>
      </c>
      <c r="AU4108" s="2">
        <v>0</v>
      </c>
      <c r="AV4108" s="2">
        <v>0</v>
      </c>
      <c r="AW4108" s="2">
        <v>0</v>
      </c>
      <c r="AX4108" s="2">
        <v>0</v>
      </c>
      <c r="AY4108" s="2">
        <v>0</v>
      </c>
      <c r="AZ4108" s="2">
        <v>0</v>
      </c>
      <c r="BA4108" s="2">
        <v>0</v>
      </c>
      <c r="BB4108" s="2">
        <v>0</v>
      </c>
      <c r="BC4108" s="2">
        <v>80</v>
      </c>
      <c r="BD4108" s="2">
        <v>16</v>
      </c>
      <c r="BE4108" s="2">
        <v>0</v>
      </c>
      <c r="BF4108" s="2">
        <v>0</v>
      </c>
      <c r="BG4108" s="2">
        <v>0</v>
      </c>
      <c r="BH4108" s="2">
        <v>5</v>
      </c>
      <c r="BI4108" s="2">
        <v>6</v>
      </c>
      <c r="BJ4108" s="2">
        <v>5</v>
      </c>
      <c r="BK4108" s="2">
        <v>3</v>
      </c>
      <c r="BL4108" s="2">
        <v>0</v>
      </c>
      <c r="BM4108" s="2">
        <v>0</v>
      </c>
      <c r="BN4108" s="2">
        <v>0</v>
      </c>
      <c r="BO4108" s="2">
        <v>0</v>
      </c>
      <c r="BP4108" s="2">
        <v>0</v>
      </c>
      <c r="BQ4108" s="2">
        <v>0</v>
      </c>
      <c r="BR4108" s="2">
        <v>0</v>
      </c>
      <c r="BS4108" s="2">
        <v>0</v>
      </c>
      <c r="BT4108" s="2">
        <v>0</v>
      </c>
      <c r="BU4108" s="2">
        <v>0</v>
      </c>
      <c r="BV4108" s="2">
        <v>0</v>
      </c>
      <c r="BW4108" s="2">
        <v>0</v>
      </c>
      <c r="BX4108" s="2">
        <v>0</v>
      </c>
      <c r="BY4108" s="2">
        <v>0</v>
      </c>
      <c r="BZ4108" s="2">
        <v>0</v>
      </c>
      <c r="CA4108" s="2">
        <v>0</v>
      </c>
      <c r="CB4108" s="2">
        <v>0</v>
      </c>
      <c r="CC4108" s="2">
        <v>0</v>
      </c>
      <c r="CD4108" s="2">
        <v>0</v>
      </c>
      <c r="CE4108" s="2">
        <v>0</v>
      </c>
      <c r="CF4108" s="2">
        <v>0</v>
      </c>
      <c r="CG4108" s="2">
        <v>0</v>
      </c>
      <c r="CH4108" s="2">
        <v>0</v>
      </c>
      <c r="CI4108" s="2">
        <v>0</v>
      </c>
      <c r="CJ4108" s="2">
        <v>0</v>
      </c>
      <c r="CK4108" s="2">
        <v>4</v>
      </c>
      <c r="CL4108" s="2">
        <v>5</v>
      </c>
    </row>
    <row r="4109" spans="1:90" x14ac:dyDescent="0.25">
      <c r="A4109" t="s">
        <v>115</v>
      </c>
      <c r="B4109">
        <v>20908</v>
      </c>
      <c r="C4109" t="s">
        <v>557</v>
      </c>
      <c r="D4109">
        <v>1</v>
      </c>
      <c r="E4109">
        <v>8</v>
      </c>
      <c r="F4109">
        <v>32165</v>
      </c>
      <c r="G4109">
        <v>35032165</v>
      </c>
      <c r="H4109" t="s">
        <v>12763</v>
      </c>
      <c r="I4109">
        <v>240</v>
      </c>
      <c r="J4109" t="s">
        <v>558</v>
      </c>
      <c r="K4109" t="s">
        <v>91</v>
      </c>
      <c r="L4109">
        <v>1</v>
      </c>
      <c r="M4109" t="s">
        <v>558</v>
      </c>
      <c r="N4109">
        <v>19450000</v>
      </c>
      <c r="O4109" t="s">
        <v>102</v>
      </c>
      <c r="P4109" t="s">
        <v>12764</v>
      </c>
      <c r="Q4109">
        <v>592</v>
      </c>
      <c r="R4109">
        <v>18</v>
      </c>
      <c r="S4109">
        <v>32781131</v>
      </c>
      <c r="T4109">
        <v>32781135</v>
      </c>
      <c r="U4109" t="s">
        <v>12765</v>
      </c>
      <c r="V4109">
        <v>1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  <c r="AB4109" s="2">
        <v>0</v>
      </c>
      <c r="AC4109" s="2">
        <v>0</v>
      </c>
      <c r="AD4109" s="2">
        <v>22</v>
      </c>
      <c r="AE4109" s="2">
        <v>25</v>
      </c>
      <c r="AF4109" s="2">
        <v>23</v>
      </c>
      <c r="AG4109" s="2">
        <v>31</v>
      </c>
      <c r="AH4109" s="2">
        <v>29</v>
      </c>
      <c r="AI4109" s="2">
        <v>27</v>
      </c>
      <c r="AJ4109" s="2">
        <v>28</v>
      </c>
      <c r="AK4109" s="2">
        <v>0</v>
      </c>
      <c r="AL4109" s="2">
        <v>0</v>
      </c>
      <c r="AM4109" s="2">
        <v>0</v>
      </c>
      <c r="AN4109" s="2">
        <v>0</v>
      </c>
      <c r="AO4109" s="2">
        <v>0</v>
      </c>
      <c r="AP4109" s="2">
        <v>0</v>
      </c>
      <c r="AQ4109" s="2">
        <v>0</v>
      </c>
      <c r="AR4109" s="2">
        <v>13</v>
      </c>
      <c r="AS4109" s="2">
        <v>0</v>
      </c>
      <c r="AT4109" s="2">
        <v>0</v>
      </c>
      <c r="AU4109" s="2">
        <v>25</v>
      </c>
      <c r="AV4109" s="2">
        <v>0</v>
      </c>
      <c r="AW4109" s="2">
        <v>0</v>
      </c>
      <c r="AX4109" s="2">
        <v>0</v>
      </c>
      <c r="AY4109" s="2">
        <v>0</v>
      </c>
      <c r="AZ4109" s="2">
        <v>0</v>
      </c>
      <c r="BA4109" s="2">
        <v>0</v>
      </c>
      <c r="BB4109" s="2">
        <v>0</v>
      </c>
      <c r="BC4109" s="2">
        <v>126</v>
      </c>
      <c r="BD4109" s="2">
        <v>0</v>
      </c>
      <c r="BE4109" s="2">
        <v>0</v>
      </c>
      <c r="BF4109" s="2">
        <v>0</v>
      </c>
      <c r="BG4109" s="2">
        <v>0</v>
      </c>
      <c r="BH4109" s="2">
        <v>0</v>
      </c>
      <c r="BI4109" s="2">
        <v>0</v>
      </c>
      <c r="BJ4109" s="2">
        <v>0</v>
      </c>
      <c r="BK4109" s="2">
        <v>0</v>
      </c>
      <c r="BL4109" s="2">
        <v>1</v>
      </c>
      <c r="BM4109" s="2">
        <v>2</v>
      </c>
      <c r="BN4109" s="2">
        <v>1</v>
      </c>
      <c r="BO4109" s="2">
        <v>1</v>
      </c>
      <c r="BP4109" s="2">
        <v>1</v>
      </c>
      <c r="BQ4109" s="2">
        <v>1</v>
      </c>
      <c r="BR4109" s="2">
        <v>1</v>
      </c>
      <c r="BS4109" s="2">
        <v>0</v>
      </c>
      <c r="BT4109" s="2">
        <v>0</v>
      </c>
      <c r="BU4109" s="2">
        <v>0</v>
      </c>
      <c r="BV4109" s="2">
        <v>0</v>
      </c>
      <c r="BW4109" s="2">
        <v>0</v>
      </c>
      <c r="BX4109" s="2">
        <v>0</v>
      </c>
      <c r="BY4109" s="2">
        <v>0</v>
      </c>
      <c r="BZ4109" s="2">
        <v>2</v>
      </c>
      <c r="CA4109" s="2">
        <v>0</v>
      </c>
      <c r="CB4109" s="2">
        <v>0</v>
      </c>
      <c r="CC4109" s="2">
        <v>2</v>
      </c>
      <c r="CD4109" s="2">
        <v>0</v>
      </c>
      <c r="CE4109" s="2">
        <v>0</v>
      </c>
      <c r="CF4109" s="2">
        <v>0</v>
      </c>
      <c r="CG4109" s="2">
        <v>0</v>
      </c>
      <c r="CH4109" s="2">
        <v>0</v>
      </c>
      <c r="CI4109" s="2">
        <v>0</v>
      </c>
      <c r="CJ4109" s="2">
        <v>0</v>
      </c>
      <c r="CK4109" s="2">
        <v>4</v>
      </c>
      <c r="CL4109" s="2">
        <v>0</v>
      </c>
    </row>
    <row r="4110" spans="1:90" x14ac:dyDescent="0.25">
      <c r="A4110" t="s">
        <v>115</v>
      </c>
      <c r="B4110">
        <v>20908</v>
      </c>
      <c r="C4110" t="s">
        <v>557</v>
      </c>
      <c r="D4110">
        <v>1</v>
      </c>
      <c r="E4110">
        <v>8</v>
      </c>
      <c r="F4110">
        <v>32360</v>
      </c>
      <c r="G4110">
        <v>35032360</v>
      </c>
      <c r="H4110" t="s">
        <v>7827</v>
      </c>
      <c r="I4110">
        <v>435</v>
      </c>
      <c r="J4110" t="s">
        <v>7827</v>
      </c>
      <c r="K4110" t="s">
        <v>91</v>
      </c>
      <c r="L4110">
        <v>1</v>
      </c>
      <c r="M4110" t="s">
        <v>7827</v>
      </c>
      <c r="N4110">
        <v>19430000</v>
      </c>
      <c r="O4110" t="s">
        <v>92</v>
      </c>
      <c r="P4110" t="s">
        <v>10338</v>
      </c>
      <c r="Q4110">
        <v>318</v>
      </c>
      <c r="R4110">
        <v>18</v>
      </c>
      <c r="S4110">
        <v>39961131</v>
      </c>
      <c r="T4110">
        <v>39961272</v>
      </c>
      <c r="U4110" t="s">
        <v>10339</v>
      </c>
      <c r="V4110">
        <v>1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39</v>
      </c>
      <c r="AE4110" s="2">
        <v>40</v>
      </c>
      <c r="AF4110" s="2">
        <v>30</v>
      </c>
      <c r="AG4110" s="2">
        <v>31</v>
      </c>
      <c r="AH4110" s="2">
        <v>38</v>
      </c>
      <c r="AI4110" s="2">
        <v>49</v>
      </c>
      <c r="AJ4110" s="2">
        <v>35</v>
      </c>
      <c r="AK4110" s="2">
        <v>0</v>
      </c>
      <c r="AL4110" s="2">
        <v>0</v>
      </c>
      <c r="AM4110" s="2">
        <v>0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0</v>
      </c>
      <c r="AU4110" s="2">
        <v>24</v>
      </c>
      <c r="AV4110" s="2">
        <v>0</v>
      </c>
      <c r="AW4110" s="2">
        <v>0</v>
      </c>
      <c r="AX4110" s="2">
        <v>0</v>
      </c>
      <c r="AY4110" s="2">
        <v>0</v>
      </c>
      <c r="AZ4110" s="2">
        <v>0</v>
      </c>
      <c r="BA4110" s="2">
        <v>0</v>
      </c>
      <c r="BB4110" s="2">
        <v>0</v>
      </c>
      <c r="BC4110" s="2">
        <v>51</v>
      </c>
      <c r="BD4110" s="2">
        <v>0</v>
      </c>
      <c r="BE4110" s="2">
        <v>0</v>
      </c>
      <c r="BF4110" s="2">
        <v>0</v>
      </c>
      <c r="BG4110" s="2">
        <v>0</v>
      </c>
      <c r="BH4110" s="2">
        <v>0</v>
      </c>
      <c r="BI4110" s="2">
        <v>0</v>
      </c>
      <c r="BJ4110" s="2">
        <v>0</v>
      </c>
      <c r="BK4110" s="2">
        <v>0</v>
      </c>
      <c r="BL4110" s="2">
        <v>2</v>
      </c>
      <c r="BM4110" s="2">
        <v>3</v>
      </c>
      <c r="BN4110" s="2">
        <v>1</v>
      </c>
      <c r="BO4110" s="2">
        <v>1</v>
      </c>
      <c r="BP4110" s="2">
        <v>3</v>
      </c>
      <c r="BQ4110" s="2">
        <v>2</v>
      </c>
      <c r="BR4110" s="2">
        <v>3</v>
      </c>
      <c r="BS4110" s="2">
        <v>0</v>
      </c>
      <c r="BT4110" s="2">
        <v>0</v>
      </c>
      <c r="BU4110" s="2">
        <v>0</v>
      </c>
      <c r="BV4110" s="2">
        <v>0</v>
      </c>
      <c r="BW4110" s="2">
        <v>0</v>
      </c>
      <c r="BX4110" s="2">
        <v>0</v>
      </c>
      <c r="BY4110" s="2">
        <v>0</v>
      </c>
      <c r="BZ4110" s="2">
        <v>0</v>
      </c>
      <c r="CA4110" s="2">
        <v>0</v>
      </c>
      <c r="CB4110" s="2">
        <v>0</v>
      </c>
      <c r="CC4110" s="2">
        <v>1</v>
      </c>
      <c r="CD4110" s="2">
        <v>0</v>
      </c>
      <c r="CE4110" s="2">
        <v>0</v>
      </c>
      <c r="CF4110" s="2">
        <v>0</v>
      </c>
      <c r="CG4110" s="2">
        <v>0</v>
      </c>
      <c r="CH4110" s="2">
        <v>0</v>
      </c>
      <c r="CI4110" s="2">
        <v>0</v>
      </c>
      <c r="CJ4110" s="2">
        <v>0</v>
      </c>
      <c r="CK4110" s="2">
        <v>4</v>
      </c>
      <c r="CL4110" s="2">
        <v>0</v>
      </c>
    </row>
    <row r="4111" spans="1:90" x14ac:dyDescent="0.25">
      <c r="A4111" t="s">
        <v>115</v>
      </c>
      <c r="B4111">
        <v>20908</v>
      </c>
      <c r="C4111" t="s">
        <v>557</v>
      </c>
      <c r="D4111">
        <v>1</v>
      </c>
      <c r="E4111">
        <v>8</v>
      </c>
      <c r="F4111">
        <v>32244</v>
      </c>
      <c r="G4111">
        <v>35032244</v>
      </c>
      <c r="H4111" t="s">
        <v>12983</v>
      </c>
      <c r="I4111">
        <v>532</v>
      </c>
      <c r="J4111" t="s">
        <v>10008</v>
      </c>
      <c r="K4111" t="s">
        <v>91</v>
      </c>
      <c r="L4111">
        <v>1</v>
      </c>
      <c r="M4111" t="s">
        <v>10008</v>
      </c>
      <c r="N4111">
        <v>19410000</v>
      </c>
      <c r="O4111" t="s">
        <v>92</v>
      </c>
      <c r="P4111" t="s">
        <v>12984</v>
      </c>
      <c r="Q4111">
        <v>466</v>
      </c>
      <c r="R4111">
        <v>18</v>
      </c>
      <c r="S4111">
        <v>32761054</v>
      </c>
      <c r="T4111">
        <v>32767206</v>
      </c>
      <c r="U4111" t="s">
        <v>12985</v>
      </c>
      <c r="V4111">
        <v>1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  <c r="AB4111" s="2">
        <v>0</v>
      </c>
      <c r="AC4111" s="2">
        <v>0</v>
      </c>
      <c r="AD4111" s="2">
        <v>35</v>
      </c>
      <c r="AE4111" s="2">
        <v>51</v>
      </c>
      <c r="AF4111" s="2">
        <v>41</v>
      </c>
      <c r="AG4111" s="2">
        <v>45</v>
      </c>
      <c r="AH4111" s="2">
        <v>42</v>
      </c>
      <c r="AI4111" s="2">
        <v>23</v>
      </c>
      <c r="AJ4111" s="2">
        <v>19</v>
      </c>
      <c r="AK4111" s="2">
        <v>0</v>
      </c>
      <c r="AL4111" s="2">
        <v>0</v>
      </c>
      <c r="AM4111" s="2">
        <v>0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0</v>
      </c>
      <c r="AU4111" s="2">
        <v>0</v>
      </c>
      <c r="AV4111" s="2">
        <v>0</v>
      </c>
      <c r="AW4111" s="2">
        <v>0</v>
      </c>
      <c r="AX4111" s="2">
        <v>0</v>
      </c>
      <c r="AY4111" s="2">
        <v>0</v>
      </c>
      <c r="AZ4111" s="2">
        <v>0</v>
      </c>
      <c r="BA4111" s="2">
        <v>0</v>
      </c>
      <c r="BB4111" s="2">
        <v>0</v>
      </c>
      <c r="BC4111" s="2">
        <v>120</v>
      </c>
      <c r="BD4111" s="2">
        <v>0</v>
      </c>
      <c r="BE4111" s="2">
        <v>0</v>
      </c>
      <c r="BF4111" s="2">
        <v>0</v>
      </c>
      <c r="BG4111" s="2">
        <v>0</v>
      </c>
      <c r="BH4111" s="2">
        <v>0</v>
      </c>
      <c r="BI4111" s="2">
        <v>0</v>
      </c>
      <c r="BJ4111" s="2">
        <v>0</v>
      </c>
      <c r="BK4111" s="2">
        <v>0</v>
      </c>
      <c r="BL4111" s="2">
        <v>2</v>
      </c>
      <c r="BM4111" s="2">
        <v>3</v>
      </c>
      <c r="BN4111" s="2">
        <v>3</v>
      </c>
      <c r="BO4111" s="2">
        <v>2</v>
      </c>
      <c r="BP4111" s="2">
        <v>3</v>
      </c>
      <c r="BQ4111" s="2">
        <v>1</v>
      </c>
      <c r="BR4111" s="2">
        <v>1</v>
      </c>
      <c r="BS4111" s="2">
        <v>0</v>
      </c>
      <c r="BT4111" s="2">
        <v>0</v>
      </c>
      <c r="BU4111" s="2">
        <v>0</v>
      </c>
      <c r="BV4111" s="2">
        <v>0</v>
      </c>
      <c r="BW4111" s="2">
        <v>0</v>
      </c>
      <c r="BX4111" s="2">
        <v>0</v>
      </c>
      <c r="BY4111" s="2">
        <v>0</v>
      </c>
      <c r="BZ4111" s="2">
        <v>0</v>
      </c>
      <c r="CA4111" s="2">
        <v>0</v>
      </c>
      <c r="CB4111" s="2">
        <v>0</v>
      </c>
      <c r="CC4111" s="2">
        <v>0</v>
      </c>
      <c r="CD4111" s="2">
        <v>0</v>
      </c>
      <c r="CE4111" s="2">
        <v>0</v>
      </c>
      <c r="CF4111" s="2">
        <v>0</v>
      </c>
      <c r="CG4111" s="2">
        <v>0</v>
      </c>
      <c r="CH4111" s="2">
        <v>0</v>
      </c>
      <c r="CI4111" s="2">
        <v>0</v>
      </c>
      <c r="CJ4111" s="2">
        <v>0</v>
      </c>
      <c r="CK4111" s="2">
        <v>4</v>
      </c>
      <c r="CL4111" s="2">
        <v>0</v>
      </c>
    </row>
    <row r="4112" spans="1:90" x14ac:dyDescent="0.25">
      <c r="A4112" t="s">
        <v>115</v>
      </c>
      <c r="B4112">
        <v>20908</v>
      </c>
      <c r="C4112" t="s">
        <v>557</v>
      </c>
      <c r="D4112">
        <v>1</v>
      </c>
      <c r="E4112">
        <v>8</v>
      </c>
      <c r="F4112">
        <v>191536</v>
      </c>
      <c r="G4112">
        <v>35191536</v>
      </c>
      <c r="H4112" t="s">
        <v>10875</v>
      </c>
      <c r="I4112">
        <v>561</v>
      </c>
      <c r="J4112" t="s">
        <v>2310</v>
      </c>
      <c r="K4112" t="s">
        <v>3609</v>
      </c>
      <c r="L4112">
        <v>1</v>
      </c>
      <c r="M4112" t="s">
        <v>2310</v>
      </c>
      <c r="N4112">
        <v>19470000</v>
      </c>
      <c r="O4112" t="s">
        <v>92</v>
      </c>
      <c r="P4112" t="s">
        <v>10876</v>
      </c>
      <c r="Q4112" t="s">
        <v>10877</v>
      </c>
      <c r="R4112">
        <v>18</v>
      </c>
      <c r="S4112">
        <v>32812066</v>
      </c>
      <c r="T4112">
        <v>32818828</v>
      </c>
      <c r="U4112" t="s">
        <v>10878</v>
      </c>
      <c r="V4112">
        <v>1</v>
      </c>
      <c r="W4112" s="2">
        <v>0</v>
      </c>
      <c r="X4112" s="2">
        <v>0</v>
      </c>
      <c r="Y4112" s="2">
        <v>0</v>
      </c>
      <c r="Z4112" s="2">
        <v>0</v>
      </c>
      <c r="AA4112" s="2">
        <v>0</v>
      </c>
      <c r="AB4112" s="2">
        <v>0</v>
      </c>
      <c r="AC4112" s="2">
        <v>0</v>
      </c>
      <c r="AD4112" s="2">
        <v>87</v>
      </c>
      <c r="AE4112" s="2">
        <v>60</v>
      </c>
      <c r="AF4112" s="2">
        <v>100</v>
      </c>
      <c r="AG4112" s="2">
        <v>103</v>
      </c>
      <c r="AH4112" s="2">
        <v>119</v>
      </c>
      <c r="AI4112" s="2">
        <v>122</v>
      </c>
      <c r="AJ4112" s="2">
        <v>102</v>
      </c>
      <c r="AK4112" s="2">
        <v>0</v>
      </c>
      <c r="AL4112" s="2">
        <v>0</v>
      </c>
      <c r="AM4112" s="2">
        <v>0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0</v>
      </c>
      <c r="AU4112" s="2">
        <v>0</v>
      </c>
      <c r="AV4112" s="2">
        <v>0</v>
      </c>
      <c r="AW4112" s="2">
        <v>0</v>
      </c>
      <c r="AX4112" s="2">
        <v>0</v>
      </c>
      <c r="AY4112" s="2">
        <v>0</v>
      </c>
      <c r="AZ4112" s="2">
        <v>0</v>
      </c>
      <c r="BA4112" s="2">
        <v>0</v>
      </c>
      <c r="BB4112" s="2">
        <v>0</v>
      </c>
      <c r="BC4112" s="2">
        <v>378</v>
      </c>
      <c r="BD4112" s="2">
        <v>0</v>
      </c>
      <c r="BE4112" s="2">
        <v>0</v>
      </c>
      <c r="BF4112" s="2">
        <v>0</v>
      </c>
      <c r="BG4112" s="2">
        <v>0</v>
      </c>
      <c r="BH4112" s="2">
        <v>0</v>
      </c>
      <c r="BI4112" s="2">
        <v>0</v>
      </c>
      <c r="BJ4112" s="2">
        <v>0</v>
      </c>
      <c r="BK4112" s="2">
        <v>0</v>
      </c>
      <c r="BL4112" s="2">
        <v>5</v>
      </c>
      <c r="BM4112" s="2">
        <v>3</v>
      </c>
      <c r="BN4112" s="2">
        <v>5</v>
      </c>
      <c r="BO4112" s="2">
        <v>4</v>
      </c>
      <c r="BP4112" s="2">
        <v>4</v>
      </c>
      <c r="BQ4112" s="2">
        <v>4</v>
      </c>
      <c r="BR4112" s="2">
        <v>5</v>
      </c>
      <c r="BS4112" s="2">
        <v>0</v>
      </c>
      <c r="BT4112" s="2">
        <v>0</v>
      </c>
      <c r="BU4112" s="2">
        <v>0</v>
      </c>
      <c r="BV4112" s="2">
        <v>0</v>
      </c>
      <c r="BW4112" s="2">
        <v>0</v>
      </c>
      <c r="BX4112" s="2">
        <v>0</v>
      </c>
      <c r="BY4112" s="2">
        <v>0</v>
      </c>
      <c r="BZ4112" s="2">
        <v>0</v>
      </c>
      <c r="CA4112" s="2">
        <v>0</v>
      </c>
      <c r="CB4112" s="2">
        <v>0</v>
      </c>
      <c r="CC4112" s="2">
        <v>0</v>
      </c>
      <c r="CD4112" s="2">
        <v>0</v>
      </c>
      <c r="CE4112" s="2">
        <v>0</v>
      </c>
      <c r="CF4112" s="2">
        <v>0</v>
      </c>
      <c r="CG4112" s="2">
        <v>0</v>
      </c>
      <c r="CH4112" s="2">
        <v>0</v>
      </c>
      <c r="CI4112" s="2">
        <v>0</v>
      </c>
      <c r="CJ4112" s="2">
        <v>0</v>
      </c>
      <c r="CK4112" s="2">
        <v>24</v>
      </c>
      <c r="CL4112" s="2">
        <v>0</v>
      </c>
    </row>
    <row r="4113" spans="1:90" x14ac:dyDescent="0.25">
      <c r="A4113" t="s">
        <v>115</v>
      </c>
      <c r="B4113">
        <v>20908</v>
      </c>
      <c r="C4113" t="s">
        <v>557</v>
      </c>
      <c r="D4113">
        <v>1</v>
      </c>
      <c r="E4113">
        <v>8</v>
      </c>
      <c r="F4113">
        <v>900941</v>
      </c>
      <c r="G4113">
        <v>35900941</v>
      </c>
      <c r="H4113" t="s">
        <v>8139</v>
      </c>
      <c r="I4113">
        <v>561</v>
      </c>
      <c r="J4113" t="s">
        <v>2310</v>
      </c>
      <c r="K4113" t="s">
        <v>3609</v>
      </c>
      <c r="L4113">
        <v>1</v>
      </c>
      <c r="M4113" t="s">
        <v>2310</v>
      </c>
      <c r="N4113">
        <v>19470000</v>
      </c>
      <c r="O4113">
        <v>44</v>
      </c>
      <c r="P4113" t="s">
        <v>5416</v>
      </c>
      <c r="Q4113">
        <v>24</v>
      </c>
      <c r="R4113">
        <v>18</v>
      </c>
      <c r="S4113">
        <v>32811566</v>
      </c>
      <c r="T4113">
        <v>32817058</v>
      </c>
      <c r="U4113" t="s">
        <v>8140</v>
      </c>
      <c r="V4113">
        <v>1</v>
      </c>
      <c r="W4113" s="2">
        <v>0</v>
      </c>
      <c r="X4113" s="2">
        <v>0</v>
      </c>
      <c r="Y4113" s="2">
        <v>0</v>
      </c>
      <c r="Z4113" s="2">
        <v>90</v>
      </c>
      <c r="AA4113" s="2">
        <v>129</v>
      </c>
      <c r="AB4113" s="2">
        <v>99</v>
      </c>
      <c r="AC4113" s="2">
        <v>103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0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0</v>
      </c>
      <c r="AU4113" s="2">
        <v>0</v>
      </c>
      <c r="AV4113" s="2">
        <v>0</v>
      </c>
      <c r="AW4113" s="2">
        <v>0</v>
      </c>
      <c r="AX4113" s="2">
        <v>0</v>
      </c>
      <c r="AY4113" s="2">
        <v>0</v>
      </c>
      <c r="AZ4113" s="2">
        <v>0</v>
      </c>
      <c r="BA4113" s="2">
        <v>0</v>
      </c>
      <c r="BB4113" s="2">
        <v>0</v>
      </c>
      <c r="BC4113" s="2">
        <v>158</v>
      </c>
      <c r="BD4113" s="2">
        <v>0</v>
      </c>
      <c r="BE4113" s="2">
        <v>0</v>
      </c>
      <c r="BF4113" s="2">
        <v>0</v>
      </c>
      <c r="BG4113" s="2">
        <v>0</v>
      </c>
      <c r="BH4113" s="2">
        <v>5</v>
      </c>
      <c r="BI4113" s="2">
        <v>7</v>
      </c>
      <c r="BJ4113" s="2">
        <v>5</v>
      </c>
      <c r="BK4113" s="2">
        <v>6</v>
      </c>
      <c r="BL4113" s="2">
        <v>0</v>
      </c>
      <c r="BM4113" s="2">
        <v>0</v>
      </c>
      <c r="BN4113" s="2">
        <v>0</v>
      </c>
      <c r="BO4113" s="2">
        <v>0</v>
      </c>
      <c r="BP4113" s="2">
        <v>0</v>
      </c>
      <c r="BQ4113" s="2">
        <v>0</v>
      </c>
      <c r="BR4113" s="2">
        <v>0</v>
      </c>
      <c r="BS4113" s="2">
        <v>0</v>
      </c>
      <c r="BT4113" s="2">
        <v>0</v>
      </c>
      <c r="BU4113" s="2">
        <v>0</v>
      </c>
      <c r="BV4113" s="2">
        <v>0</v>
      </c>
      <c r="BW4113" s="2">
        <v>0</v>
      </c>
      <c r="BX4113" s="2">
        <v>0</v>
      </c>
      <c r="BY4113" s="2">
        <v>0</v>
      </c>
      <c r="BZ4113" s="2">
        <v>0</v>
      </c>
      <c r="CA4113" s="2">
        <v>0</v>
      </c>
      <c r="CB4113" s="2">
        <v>0</v>
      </c>
      <c r="CC4113" s="2">
        <v>0</v>
      </c>
      <c r="CD4113" s="2">
        <v>0</v>
      </c>
      <c r="CE4113" s="2">
        <v>0</v>
      </c>
      <c r="CF4113" s="2">
        <v>0</v>
      </c>
      <c r="CG4113" s="2">
        <v>0</v>
      </c>
      <c r="CH4113" s="2">
        <v>0</v>
      </c>
      <c r="CI4113" s="2">
        <v>0</v>
      </c>
      <c r="CJ4113" s="2">
        <v>0</v>
      </c>
      <c r="CK4113" s="2">
        <v>11</v>
      </c>
      <c r="CL4113" s="2">
        <v>0</v>
      </c>
    </row>
    <row r="4114" spans="1:90" x14ac:dyDescent="0.25">
      <c r="A4114" t="s">
        <v>115</v>
      </c>
      <c r="B4114">
        <v>20908</v>
      </c>
      <c r="C4114" t="s">
        <v>557</v>
      </c>
      <c r="D4114">
        <v>1</v>
      </c>
      <c r="E4114">
        <v>8</v>
      </c>
      <c r="F4114">
        <v>32207</v>
      </c>
      <c r="G4114">
        <v>35032207</v>
      </c>
      <c r="H4114" t="s">
        <v>12487</v>
      </c>
      <c r="I4114">
        <v>561</v>
      </c>
      <c r="J4114" t="s">
        <v>2310</v>
      </c>
      <c r="K4114" t="s">
        <v>91</v>
      </c>
      <c r="L4114">
        <v>1</v>
      </c>
      <c r="M4114" t="s">
        <v>2310</v>
      </c>
      <c r="N4114">
        <v>19470000</v>
      </c>
      <c r="O4114" t="s">
        <v>92</v>
      </c>
      <c r="P4114" t="s">
        <v>2005</v>
      </c>
      <c r="Q4114" s="7">
        <v>13394</v>
      </c>
      <c r="R4114">
        <v>18</v>
      </c>
      <c r="S4114">
        <v>32815543</v>
      </c>
      <c r="T4114">
        <v>32815563</v>
      </c>
      <c r="U4114" t="s">
        <v>12488</v>
      </c>
      <c r="V4114">
        <v>1</v>
      </c>
      <c r="W4114" s="2">
        <v>0</v>
      </c>
      <c r="X4114" s="2">
        <v>0</v>
      </c>
      <c r="Y4114" s="2">
        <v>0</v>
      </c>
      <c r="Z4114" s="2">
        <v>0</v>
      </c>
      <c r="AA4114" s="2">
        <v>0</v>
      </c>
      <c r="AB4114" s="2">
        <v>0</v>
      </c>
      <c r="AC4114" s="2">
        <v>0</v>
      </c>
      <c r="AD4114" s="2">
        <v>102</v>
      </c>
      <c r="AE4114" s="2">
        <v>79</v>
      </c>
      <c r="AF4114" s="2">
        <v>140</v>
      </c>
      <c r="AG4114" s="2">
        <v>70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0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0</v>
      </c>
      <c r="AU4114" s="2">
        <v>0</v>
      </c>
      <c r="AV4114" s="2">
        <v>0</v>
      </c>
      <c r="AW4114" s="2">
        <v>0</v>
      </c>
      <c r="AX4114" s="2">
        <v>0</v>
      </c>
      <c r="AY4114" s="2">
        <v>0</v>
      </c>
      <c r="AZ4114" s="2">
        <v>0</v>
      </c>
      <c r="BA4114" s="2">
        <v>0</v>
      </c>
      <c r="BB4114" s="2">
        <v>0</v>
      </c>
      <c r="BC4114" s="2">
        <v>119</v>
      </c>
      <c r="BD4114" s="2">
        <v>0</v>
      </c>
      <c r="BE4114" s="2">
        <v>0</v>
      </c>
      <c r="BF4114" s="2">
        <v>0</v>
      </c>
      <c r="BG4114" s="2">
        <v>0</v>
      </c>
      <c r="BH4114" s="2">
        <v>0</v>
      </c>
      <c r="BI4114" s="2">
        <v>0</v>
      </c>
      <c r="BJ4114" s="2">
        <v>0</v>
      </c>
      <c r="BK4114" s="2">
        <v>0</v>
      </c>
      <c r="BL4114" s="2">
        <v>3</v>
      </c>
      <c r="BM4114" s="2">
        <v>4</v>
      </c>
      <c r="BN4114" s="2">
        <v>5</v>
      </c>
      <c r="BO4114" s="2">
        <v>4</v>
      </c>
      <c r="BP4114" s="2">
        <v>0</v>
      </c>
      <c r="BQ4114" s="2">
        <v>0</v>
      </c>
      <c r="BR4114" s="2">
        <v>0</v>
      </c>
      <c r="BS4114" s="2">
        <v>0</v>
      </c>
      <c r="BT4114" s="2">
        <v>0</v>
      </c>
      <c r="BU4114" s="2">
        <v>0</v>
      </c>
      <c r="BV4114" s="2">
        <v>0</v>
      </c>
      <c r="BW4114" s="2">
        <v>0</v>
      </c>
      <c r="BX4114" s="2">
        <v>0</v>
      </c>
      <c r="BY4114" s="2">
        <v>0</v>
      </c>
      <c r="BZ4114" s="2">
        <v>0</v>
      </c>
      <c r="CA4114" s="2">
        <v>0</v>
      </c>
      <c r="CB4114" s="2">
        <v>0</v>
      </c>
      <c r="CC4114" s="2">
        <v>0</v>
      </c>
      <c r="CD4114" s="2">
        <v>0</v>
      </c>
      <c r="CE4114" s="2">
        <v>0</v>
      </c>
      <c r="CF4114" s="2">
        <v>0</v>
      </c>
      <c r="CG4114" s="2">
        <v>0</v>
      </c>
      <c r="CH4114" s="2">
        <v>0</v>
      </c>
      <c r="CI4114" s="2">
        <v>0</v>
      </c>
      <c r="CJ4114" s="2">
        <v>0</v>
      </c>
      <c r="CK4114" s="2">
        <v>7</v>
      </c>
      <c r="CL4114" s="2">
        <v>0</v>
      </c>
    </row>
    <row r="4115" spans="1:90" x14ac:dyDescent="0.25">
      <c r="A4115" t="s">
        <v>115</v>
      </c>
      <c r="B4115">
        <v>20908</v>
      </c>
      <c r="C4115" t="s">
        <v>557</v>
      </c>
      <c r="D4115">
        <v>1</v>
      </c>
      <c r="E4115">
        <v>8</v>
      </c>
      <c r="F4115">
        <v>32924</v>
      </c>
      <c r="G4115">
        <v>35032924</v>
      </c>
      <c r="H4115" t="s">
        <v>6306</v>
      </c>
      <c r="I4115">
        <v>625</v>
      </c>
      <c r="J4115" t="s">
        <v>557</v>
      </c>
      <c r="K4115" t="s">
        <v>91</v>
      </c>
      <c r="L4115">
        <v>1</v>
      </c>
      <c r="M4115" t="s">
        <v>557</v>
      </c>
      <c r="N4115">
        <v>19360000</v>
      </c>
      <c r="O4115" t="s">
        <v>102</v>
      </c>
      <c r="P4115" t="s">
        <v>6307</v>
      </c>
      <c r="Q4115">
        <v>1300</v>
      </c>
      <c r="R4115">
        <v>18</v>
      </c>
      <c r="S4115">
        <v>32631013</v>
      </c>
      <c r="T4115">
        <v>32633116</v>
      </c>
      <c r="U4115" t="s">
        <v>6308</v>
      </c>
      <c r="V4115">
        <v>1</v>
      </c>
      <c r="W4115" s="2">
        <v>0</v>
      </c>
      <c r="X4115" s="2">
        <v>0</v>
      </c>
      <c r="Y4115" s="2">
        <v>0</v>
      </c>
      <c r="Z4115" s="2">
        <v>0</v>
      </c>
      <c r="AA4115" s="2">
        <v>0</v>
      </c>
      <c r="AB4115" s="2">
        <v>0</v>
      </c>
      <c r="AC4115" s="2">
        <v>0</v>
      </c>
      <c r="AD4115" s="2">
        <v>87</v>
      </c>
      <c r="AE4115" s="2">
        <v>70</v>
      </c>
      <c r="AF4115" s="2">
        <v>68</v>
      </c>
      <c r="AG4115" s="2">
        <v>86</v>
      </c>
      <c r="AH4115" s="2">
        <v>68</v>
      </c>
      <c r="AI4115" s="2">
        <v>78</v>
      </c>
      <c r="AJ4115" s="2">
        <v>94</v>
      </c>
      <c r="AK4115" s="2">
        <v>0</v>
      </c>
      <c r="AL4115" s="2">
        <v>0</v>
      </c>
      <c r="AM4115" s="2">
        <v>0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0</v>
      </c>
      <c r="AU4115" s="2">
        <v>0</v>
      </c>
      <c r="AV4115" s="2">
        <v>0</v>
      </c>
      <c r="AW4115" s="2">
        <v>0</v>
      </c>
      <c r="AX4115" s="2">
        <v>0</v>
      </c>
      <c r="AY4115" s="2">
        <v>0</v>
      </c>
      <c r="AZ4115" s="2">
        <v>0</v>
      </c>
      <c r="BA4115" s="2">
        <v>0</v>
      </c>
      <c r="BB4115" s="2">
        <v>0</v>
      </c>
      <c r="BC4115" s="2">
        <v>91</v>
      </c>
      <c r="BD4115" s="2">
        <v>0</v>
      </c>
      <c r="BE4115" s="2">
        <v>0</v>
      </c>
      <c r="BF4115" s="2">
        <v>0</v>
      </c>
      <c r="BG4115" s="2">
        <v>0</v>
      </c>
      <c r="BH4115" s="2">
        <v>0</v>
      </c>
      <c r="BI4115" s="2">
        <v>0</v>
      </c>
      <c r="BJ4115" s="2">
        <v>0</v>
      </c>
      <c r="BK4115" s="2">
        <v>0</v>
      </c>
      <c r="BL4115" s="2">
        <v>5</v>
      </c>
      <c r="BM4115" s="2">
        <v>4</v>
      </c>
      <c r="BN4115" s="2">
        <v>3</v>
      </c>
      <c r="BO4115" s="2">
        <v>6</v>
      </c>
      <c r="BP4115" s="2">
        <v>3</v>
      </c>
      <c r="BQ4115" s="2">
        <v>4</v>
      </c>
      <c r="BR4115" s="2">
        <v>3</v>
      </c>
      <c r="BS4115" s="2">
        <v>0</v>
      </c>
      <c r="BT4115" s="2">
        <v>0</v>
      </c>
      <c r="BU4115" s="2">
        <v>0</v>
      </c>
      <c r="BV4115" s="2">
        <v>0</v>
      </c>
      <c r="BW4115" s="2">
        <v>0</v>
      </c>
      <c r="BX4115" s="2">
        <v>0</v>
      </c>
      <c r="BY4115" s="2">
        <v>0</v>
      </c>
      <c r="BZ4115" s="2">
        <v>0</v>
      </c>
      <c r="CA4115" s="2">
        <v>0</v>
      </c>
      <c r="CB4115" s="2">
        <v>0</v>
      </c>
      <c r="CC4115" s="2">
        <v>0</v>
      </c>
      <c r="CD4115" s="2">
        <v>0</v>
      </c>
      <c r="CE4115" s="2">
        <v>0</v>
      </c>
      <c r="CF4115" s="2">
        <v>0</v>
      </c>
      <c r="CG4115" s="2">
        <v>0</v>
      </c>
      <c r="CH4115" s="2">
        <v>0</v>
      </c>
      <c r="CI4115" s="2">
        <v>0</v>
      </c>
      <c r="CJ4115" s="2">
        <v>0</v>
      </c>
      <c r="CK4115" s="2">
        <v>8</v>
      </c>
      <c r="CL4115" s="2">
        <v>0</v>
      </c>
    </row>
    <row r="4116" spans="1:90" x14ac:dyDescent="0.25">
      <c r="A4116" t="s">
        <v>115</v>
      </c>
      <c r="B4116">
        <v>20908</v>
      </c>
      <c r="C4116" t="s">
        <v>557</v>
      </c>
      <c r="D4116">
        <v>2</v>
      </c>
      <c r="E4116">
        <v>15</v>
      </c>
      <c r="F4116">
        <v>453195</v>
      </c>
      <c r="G4116">
        <v>35453195</v>
      </c>
      <c r="H4116" t="s">
        <v>14261</v>
      </c>
      <c r="I4116">
        <v>435</v>
      </c>
      <c r="J4116" t="s">
        <v>7827</v>
      </c>
      <c r="K4116" t="s">
        <v>313</v>
      </c>
      <c r="L4116">
        <v>1</v>
      </c>
      <c r="M4116" t="s">
        <v>7827</v>
      </c>
      <c r="N4116">
        <v>19430000</v>
      </c>
      <c r="O4116" t="s">
        <v>14262</v>
      </c>
      <c r="P4116" t="s">
        <v>14263</v>
      </c>
      <c r="Q4116" t="s">
        <v>127</v>
      </c>
      <c r="R4116">
        <v>18</v>
      </c>
      <c r="S4116">
        <v>39961179</v>
      </c>
      <c r="T4116">
        <v>39961261</v>
      </c>
      <c r="U4116" t="s">
        <v>19946</v>
      </c>
      <c r="V4116">
        <v>2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0</v>
      </c>
      <c r="AN4116" s="2">
        <v>0</v>
      </c>
      <c r="AO4116" s="2">
        <v>15</v>
      </c>
      <c r="AP4116" s="2">
        <v>0</v>
      </c>
      <c r="AQ4116" s="2">
        <v>0</v>
      </c>
      <c r="AR4116" s="2">
        <v>85</v>
      </c>
      <c r="AS4116" s="2">
        <v>0</v>
      </c>
      <c r="AT4116" s="2">
        <v>0</v>
      </c>
      <c r="AU4116" s="2">
        <v>70</v>
      </c>
      <c r="AV4116" s="2">
        <v>0</v>
      </c>
      <c r="AW4116" s="2">
        <v>0</v>
      </c>
      <c r="AX4116" s="2">
        <v>0</v>
      </c>
      <c r="AY4116" s="2">
        <v>0</v>
      </c>
      <c r="AZ4116" s="2">
        <v>0</v>
      </c>
      <c r="BA4116" s="2">
        <v>0</v>
      </c>
      <c r="BB4116" s="2">
        <v>0</v>
      </c>
      <c r="BC4116" s="2">
        <v>0</v>
      </c>
      <c r="BD4116" s="2">
        <v>0</v>
      </c>
      <c r="BE4116" s="2">
        <v>0</v>
      </c>
      <c r="BF4116" s="2">
        <v>0</v>
      </c>
      <c r="BG4116" s="2">
        <v>0</v>
      </c>
      <c r="BH4116" s="2">
        <v>0</v>
      </c>
      <c r="BI4116" s="2">
        <v>0</v>
      </c>
      <c r="BJ4116" s="2">
        <v>0</v>
      </c>
      <c r="BK4116" s="2">
        <v>0</v>
      </c>
      <c r="BL4116" s="2">
        <v>0</v>
      </c>
      <c r="BM4116" s="2">
        <v>0</v>
      </c>
      <c r="BN4116" s="2">
        <v>0</v>
      </c>
      <c r="BO4116" s="2">
        <v>0</v>
      </c>
      <c r="BP4116" s="2">
        <v>0</v>
      </c>
      <c r="BQ4116" s="2">
        <v>0</v>
      </c>
      <c r="BR4116" s="2">
        <v>0</v>
      </c>
      <c r="BS4116" s="2">
        <v>0</v>
      </c>
      <c r="BT4116" s="2">
        <v>0</v>
      </c>
      <c r="BU4116" s="2">
        <v>0</v>
      </c>
      <c r="BV4116" s="2">
        <v>0</v>
      </c>
      <c r="BW4116" s="2">
        <v>1</v>
      </c>
      <c r="BX4116" s="2">
        <v>0</v>
      </c>
      <c r="BY4116" s="2">
        <v>0</v>
      </c>
      <c r="BZ4116" s="2">
        <v>4</v>
      </c>
      <c r="CA4116" s="2">
        <v>0</v>
      </c>
      <c r="CB4116" s="2">
        <v>0</v>
      </c>
      <c r="CC4116" s="2">
        <v>3</v>
      </c>
      <c r="CD4116" s="2">
        <v>0</v>
      </c>
      <c r="CE4116" s="2">
        <v>0</v>
      </c>
      <c r="CF4116" s="2">
        <v>0</v>
      </c>
      <c r="CG4116" s="2">
        <v>0</v>
      </c>
      <c r="CH4116" s="2">
        <v>0</v>
      </c>
      <c r="CI4116" s="2">
        <v>0</v>
      </c>
      <c r="CJ4116" s="2">
        <v>0</v>
      </c>
      <c r="CK4116" s="2">
        <v>0</v>
      </c>
      <c r="CL4116" s="2">
        <v>0</v>
      </c>
    </row>
    <row r="4117" spans="1:90" x14ac:dyDescent="0.25">
      <c r="A4117" t="s">
        <v>115</v>
      </c>
      <c r="B4117">
        <v>20908</v>
      </c>
      <c r="C4117" t="s">
        <v>557</v>
      </c>
      <c r="D4117">
        <v>2</v>
      </c>
      <c r="E4117">
        <v>15</v>
      </c>
      <c r="F4117">
        <v>454357</v>
      </c>
      <c r="G4117">
        <v>35454357</v>
      </c>
      <c r="H4117" t="s">
        <v>15834</v>
      </c>
      <c r="I4117">
        <v>560</v>
      </c>
      <c r="J4117" t="s">
        <v>3096</v>
      </c>
      <c r="K4117" t="s">
        <v>1929</v>
      </c>
      <c r="L4117">
        <v>1</v>
      </c>
      <c r="M4117" t="s">
        <v>3096</v>
      </c>
      <c r="N4117">
        <v>19300970</v>
      </c>
      <c r="O4117" t="s">
        <v>15835</v>
      </c>
      <c r="P4117" t="s">
        <v>2213</v>
      </c>
      <c r="Q4117" t="s">
        <v>127</v>
      </c>
      <c r="R4117">
        <v>18</v>
      </c>
      <c r="S4117">
        <v>32621811</v>
      </c>
      <c r="U4117" t="s">
        <v>19947</v>
      </c>
      <c r="V4117">
        <v>2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0</v>
      </c>
      <c r="AN4117" s="2">
        <v>0</v>
      </c>
      <c r="AO4117" s="2">
        <v>9</v>
      </c>
      <c r="AP4117" s="2">
        <v>0</v>
      </c>
      <c r="AQ4117" s="2">
        <v>0</v>
      </c>
      <c r="AR4117" s="2">
        <v>84</v>
      </c>
      <c r="AS4117" s="2">
        <v>0</v>
      </c>
      <c r="AT4117" s="2">
        <v>0</v>
      </c>
      <c r="AU4117" s="2">
        <v>58</v>
      </c>
      <c r="AV4117" s="2">
        <v>0</v>
      </c>
      <c r="AW4117" s="2">
        <v>0</v>
      </c>
      <c r="AX4117" s="2">
        <v>0</v>
      </c>
      <c r="AY4117" s="2">
        <v>0</v>
      </c>
      <c r="AZ4117" s="2">
        <v>0</v>
      </c>
      <c r="BA4117" s="2">
        <v>0</v>
      </c>
      <c r="BB4117" s="2">
        <v>0</v>
      </c>
      <c r="BC4117" s="2">
        <v>0</v>
      </c>
      <c r="BD4117" s="2">
        <v>0</v>
      </c>
      <c r="BE4117" s="2">
        <v>0</v>
      </c>
      <c r="BF4117" s="2">
        <v>0</v>
      </c>
      <c r="BG4117" s="2">
        <v>0</v>
      </c>
      <c r="BH4117" s="2">
        <v>0</v>
      </c>
      <c r="BI4117" s="2">
        <v>0</v>
      </c>
      <c r="BJ4117" s="2">
        <v>0</v>
      </c>
      <c r="BK4117" s="2">
        <v>0</v>
      </c>
      <c r="BL4117" s="2">
        <v>0</v>
      </c>
      <c r="BM4117" s="2">
        <v>0</v>
      </c>
      <c r="BN4117" s="2">
        <v>0</v>
      </c>
      <c r="BO4117" s="2">
        <v>0</v>
      </c>
      <c r="BP4117" s="2">
        <v>0</v>
      </c>
      <c r="BQ4117" s="2">
        <v>0</v>
      </c>
      <c r="BR4117" s="2">
        <v>0</v>
      </c>
      <c r="BS4117" s="2">
        <v>0</v>
      </c>
      <c r="BT4117" s="2">
        <v>0</v>
      </c>
      <c r="BU4117" s="2">
        <v>0</v>
      </c>
      <c r="BV4117" s="2">
        <v>0</v>
      </c>
      <c r="BW4117" s="2">
        <v>1</v>
      </c>
      <c r="BX4117" s="2">
        <v>0</v>
      </c>
      <c r="BY4117" s="2">
        <v>0</v>
      </c>
      <c r="BZ4117" s="2">
        <v>3</v>
      </c>
      <c r="CA4117" s="2">
        <v>0</v>
      </c>
      <c r="CB4117" s="2">
        <v>0</v>
      </c>
      <c r="CC4117" s="2">
        <v>3</v>
      </c>
      <c r="CD4117" s="2">
        <v>0</v>
      </c>
      <c r="CE4117" s="2">
        <v>0</v>
      </c>
      <c r="CF4117" s="2">
        <v>0</v>
      </c>
      <c r="CG4117" s="2">
        <v>0</v>
      </c>
      <c r="CH4117" s="2">
        <v>0</v>
      </c>
      <c r="CI4117" s="2">
        <v>0</v>
      </c>
      <c r="CJ4117" s="2">
        <v>0</v>
      </c>
      <c r="CK4117" s="2">
        <v>0</v>
      </c>
      <c r="CL4117" s="2">
        <v>0</v>
      </c>
    </row>
    <row r="4118" spans="1:90" x14ac:dyDescent="0.25">
      <c r="A4118" t="s">
        <v>115</v>
      </c>
      <c r="B4118">
        <v>20908</v>
      </c>
      <c r="C4118" t="s">
        <v>557</v>
      </c>
      <c r="D4118">
        <v>2</v>
      </c>
      <c r="E4118">
        <v>15</v>
      </c>
      <c r="F4118">
        <v>471549</v>
      </c>
      <c r="G4118">
        <v>35471549</v>
      </c>
      <c r="H4118" t="s">
        <v>16739</v>
      </c>
      <c r="I4118">
        <v>563</v>
      </c>
      <c r="J4118" t="s">
        <v>2600</v>
      </c>
      <c r="K4118" t="s">
        <v>91</v>
      </c>
      <c r="L4118">
        <v>1</v>
      </c>
      <c r="M4118" t="s">
        <v>2600</v>
      </c>
      <c r="N4118">
        <v>19400000</v>
      </c>
      <c r="O4118" t="s">
        <v>102</v>
      </c>
      <c r="P4118" t="s">
        <v>16740</v>
      </c>
      <c r="Q4118" t="s">
        <v>127</v>
      </c>
      <c r="R4118">
        <v>18</v>
      </c>
      <c r="S4118">
        <v>32711100</v>
      </c>
      <c r="T4118">
        <v>32711621</v>
      </c>
      <c r="U4118" t="s">
        <v>19948</v>
      </c>
      <c r="V4118">
        <v>1</v>
      </c>
      <c r="W4118" s="2">
        <v>0</v>
      </c>
      <c r="X4118" s="2">
        <v>0</v>
      </c>
      <c r="Y4118" s="2">
        <v>0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0</v>
      </c>
      <c r="AN4118" s="2">
        <v>0</v>
      </c>
      <c r="AO4118" s="2">
        <v>8</v>
      </c>
      <c r="AP4118" s="2">
        <v>0</v>
      </c>
      <c r="AQ4118" s="2">
        <v>0</v>
      </c>
      <c r="AR4118" s="2">
        <v>10</v>
      </c>
      <c r="AS4118" s="2">
        <v>0</v>
      </c>
      <c r="AT4118" s="2">
        <v>0</v>
      </c>
      <c r="AU4118" s="2">
        <v>0</v>
      </c>
      <c r="AV4118" s="2">
        <v>0</v>
      </c>
      <c r="AW4118" s="2">
        <v>0</v>
      </c>
      <c r="AX4118" s="2">
        <v>0</v>
      </c>
      <c r="AY4118" s="2">
        <v>0</v>
      </c>
      <c r="AZ4118" s="2">
        <v>0</v>
      </c>
      <c r="BA4118" s="2">
        <v>0</v>
      </c>
      <c r="BB4118" s="2">
        <v>0</v>
      </c>
      <c r="BC4118" s="2">
        <v>0</v>
      </c>
      <c r="BD4118" s="2">
        <v>0</v>
      </c>
      <c r="BE4118" s="2">
        <v>0</v>
      </c>
      <c r="BF4118" s="2">
        <v>0</v>
      </c>
      <c r="BG4118" s="2">
        <v>0</v>
      </c>
      <c r="BH4118" s="2">
        <v>0</v>
      </c>
      <c r="BI4118" s="2">
        <v>0</v>
      </c>
      <c r="BJ4118" s="2">
        <v>0</v>
      </c>
      <c r="BK4118" s="2">
        <v>0</v>
      </c>
      <c r="BL4118" s="2">
        <v>0</v>
      </c>
      <c r="BM4118" s="2">
        <v>0</v>
      </c>
      <c r="BN4118" s="2">
        <v>0</v>
      </c>
      <c r="BO4118" s="2">
        <v>0</v>
      </c>
      <c r="BP4118" s="2">
        <v>0</v>
      </c>
      <c r="BQ4118" s="2">
        <v>0</v>
      </c>
      <c r="BR4118" s="2">
        <v>0</v>
      </c>
      <c r="BS4118" s="2">
        <v>0</v>
      </c>
      <c r="BT4118" s="2">
        <v>0</v>
      </c>
      <c r="BU4118" s="2">
        <v>0</v>
      </c>
      <c r="BV4118" s="2">
        <v>0</v>
      </c>
      <c r="BW4118" s="2">
        <v>1</v>
      </c>
      <c r="BX4118" s="2">
        <v>0</v>
      </c>
      <c r="BY4118" s="2">
        <v>0</v>
      </c>
      <c r="BZ4118" s="2">
        <v>1</v>
      </c>
      <c r="CA4118" s="2">
        <v>0</v>
      </c>
      <c r="CB4118" s="2">
        <v>0</v>
      </c>
      <c r="CC4118" s="2">
        <v>0</v>
      </c>
      <c r="CD4118" s="2">
        <v>0</v>
      </c>
      <c r="CE4118" s="2">
        <v>0</v>
      </c>
      <c r="CF4118" s="2">
        <v>0</v>
      </c>
      <c r="CG4118" s="2">
        <v>0</v>
      </c>
      <c r="CH4118" s="2">
        <v>0</v>
      </c>
      <c r="CI4118" s="2">
        <v>0</v>
      </c>
      <c r="CJ4118" s="2">
        <v>0</v>
      </c>
      <c r="CK4118" s="2">
        <v>0</v>
      </c>
      <c r="CL4118" s="2">
        <v>0</v>
      </c>
    </row>
    <row r="4119" spans="1:90" x14ac:dyDescent="0.25">
      <c r="A4119" t="s">
        <v>115</v>
      </c>
      <c r="B4119">
        <v>20908</v>
      </c>
      <c r="C4119" t="s">
        <v>557</v>
      </c>
      <c r="D4119">
        <v>1</v>
      </c>
      <c r="E4119">
        <v>36</v>
      </c>
      <c r="F4119">
        <v>904211</v>
      </c>
      <c r="G4119">
        <v>35904211</v>
      </c>
      <c r="H4119" t="s">
        <v>9294</v>
      </c>
      <c r="I4119">
        <v>240</v>
      </c>
      <c r="J4119" t="s">
        <v>558</v>
      </c>
      <c r="K4119" t="s">
        <v>17761</v>
      </c>
      <c r="L4119">
        <v>1</v>
      </c>
      <c r="M4119" t="s">
        <v>558</v>
      </c>
      <c r="N4119">
        <v>19450000</v>
      </c>
      <c r="P4119" t="s">
        <v>19945</v>
      </c>
      <c r="Q4119">
        <v>1005</v>
      </c>
      <c r="R4119">
        <v>18</v>
      </c>
      <c r="S4119">
        <v>57042909</v>
      </c>
      <c r="U4119" t="s">
        <v>9295</v>
      </c>
      <c r="V4119">
        <v>2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0</v>
      </c>
      <c r="AC4119" s="2">
        <v>0</v>
      </c>
      <c r="AD4119" s="2">
        <v>23</v>
      </c>
      <c r="AE4119" s="2">
        <v>23</v>
      </c>
      <c r="AF4119" s="2">
        <v>37</v>
      </c>
      <c r="AG4119" s="2">
        <v>26</v>
      </c>
      <c r="AH4119" s="2">
        <v>29</v>
      </c>
      <c r="AI4119" s="2">
        <v>49</v>
      </c>
      <c r="AJ4119" s="2">
        <v>24</v>
      </c>
      <c r="AK4119" s="2">
        <v>0</v>
      </c>
      <c r="AL4119" s="2">
        <v>0</v>
      </c>
      <c r="AM4119" s="2">
        <v>0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0</v>
      </c>
      <c r="AU4119" s="2">
        <v>0</v>
      </c>
      <c r="AV4119" s="2">
        <v>0</v>
      </c>
      <c r="AW4119" s="2">
        <v>0</v>
      </c>
      <c r="AX4119" s="2">
        <v>0</v>
      </c>
      <c r="AY4119" s="2">
        <v>0</v>
      </c>
      <c r="AZ4119" s="2">
        <v>0</v>
      </c>
      <c r="BA4119" s="2">
        <v>0</v>
      </c>
      <c r="BB4119" s="2">
        <v>0</v>
      </c>
      <c r="BC4119" s="2">
        <v>0</v>
      </c>
      <c r="BD4119" s="2">
        <v>0</v>
      </c>
      <c r="BE4119" s="2">
        <v>0</v>
      </c>
      <c r="BF4119" s="2">
        <v>0</v>
      </c>
      <c r="BG4119" s="2">
        <v>0</v>
      </c>
      <c r="BH4119" s="2">
        <v>0</v>
      </c>
      <c r="BI4119" s="2">
        <v>0</v>
      </c>
      <c r="BJ4119" s="2">
        <v>0</v>
      </c>
      <c r="BK4119" s="2">
        <v>0</v>
      </c>
      <c r="BL4119" s="2">
        <v>2</v>
      </c>
      <c r="BM4119" s="2">
        <v>2</v>
      </c>
      <c r="BN4119" s="2">
        <v>3</v>
      </c>
      <c r="BO4119" s="2">
        <v>1</v>
      </c>
      <c r="BP4119" s="2">
        <v>1</v>
      </c>
      <c r="BQ4119" s="2">
        <v>2</v>
      </c>
      <c r="BR4119" s="2">
        <v>1</v>
      </c>
      <c r="BS4119" s="2">
        <v>0</v>
      </c>
      <c r="BT4119" s="2">
        <v>0</v>
      </c>
      <c r="BU4119" s="2">
        <v>0</v>
      </c>
      <c r="BV4119" s="2">
        <v>0</v>
      </c>
      <c r="BW4119" s="2">
        <v>0</v>
      </c>
      <c r="BX4119" s="2">
        <v>0</v>
      </c>
      <c r="BY4119" s="2">
        <v>0</v>
      </c>
      <c r="BZ4119" s="2">
        <v>0</v>
      </c>
      <c r="CA4119" s="2">
        <v>0</v>
      </c>
      <c r="CB4119" s="2">
        <v>0</v>
      </c>
      <c r="CC4119" s="2">
        <v>0</v>
      </c>
      <c r="CD4119" s="2">
        <v>0</v>
      </c>
      <c r="CE4119" s="2">
        <v>0</v>
      </c>
      <c r="CF4119" s="2">
        <v>0</v>
      </c>
      <c r="CG4119" s="2">
        <v>0</v>
      </c>
      <c r="CH4119" s="2">
        <v>0</v>
      </c>
      <c r="CI4119" s="2">
        <v>0</v>
      </c>
      <c r="CJ4119" s="2">
        <v>0</v>
      </c>
      <c r="CK4119" s="2">
        <v>0</v>
      </c>
      <c r="CL4119" s="2">
        <v>0</v>
      </c>
    </row>
    <row r="4120" spans="1:90" x14ac:dyDescent="0.25">
      <c r="A4120" t="s">
        <v>115</v>
      </c>
      <c r="B4120">
        <v>20908</v>
      </c>
      <c r="C4120" t="s">
        <v>557</v>
      </c>
      <c r="D4120">
        <v>1</v>
      </c>
      <c r="E4120">
        <v>8</v>
      </c>
      <c r="F4120">
        <v>32268</v>
      </c>
      <c r="G4120">
        <v>35032268</v>
      </c>
      <c r="H4120" t="s">
        <v>13616</v>
      </c>
      <c r="I4120">
        <v>561</v>
      </c>
      <c r="J4120" t="s">
        <v>2310</v>
      </c>
      <c r="K4120" t="s">
        <v>13617</v>
      </c>
      <c r="L4120">
        <v>1</v>
      </c>
      <c r="M4120" t="s">
        <v>2310</v>
      </c>
      <c r="N4120">
        <v>19470000</v>
      </c>
      <c r="O4120">
        <v>44</v>
      </c>
      <c r="P4120" t="s">
        <v>13618</v>
      </c>
      <c r="Q4120">
        <v>2</v>
      </c>
      <c r="R4120">
        <v>18</v>
      </c>
      <c r="S4120">
        <v>32871160</v>
      </c>
      <c r="U4120" t="s">
        <v>13619</v>
      </c>
      <c r="V4120">
        <v>1</v>
      </c>
      <c r="W4120" s="2">
        <v>0</v>
      </c>
      <c r="X4120" s="2">
        <v>0</v>
      </c>
      <c r="Y4120" s="2">
        <v>0</v>
      </c>
      <c r="Z4120" s="2">
        <v>11</v>
      </c>
      <c r="AA4120" s="2">
        <v>19</v>
      </c>
      <c r="AB4120" s="2">
        <v>28</v>
      </c>
      <c r="AC4120" s="2">
        <v>23</v>
      </c>
      <c r="AD4120" s="2">
        <v>20</v>
      </c>
      <c r="AE4120" s="2">
        <v>18</v>
      </c>
      <c r="AF4120" s="2">
        <v>32</v>
      </c>
      <c r="AG4120" s="2">
        <v>33</v>
      </c>
      <c r="AH4120" s="2">
        <v>40</v>
      </c>
      <c r="AI4120" s="2">
        <v>40</v>
      </c>
      <c r="AJ4120" s="2">
        <v>27</v>
      </c>
      <c r="AK4120" s="2">
        <v>0</v>
      </c>
      <c r="AL4120" s="2">
        <v>0</v>
      </c>
      <c r="AM4120" s="2">
        <v>0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0</v>
      </c>
      <c r="AU4120" s="2">
        <v>0</v>
      </c>
      <c r="AV4120" s="2">
        <v>0</v>
      </c>
      <c r="AW4120" s="2">
        <v>0</v>
      </c>
      <c r="AX4120" s="2">
        <v>0</v>
      </c>
      <c r="AY4120" s="2">
        <v>0</v>
      </c>
      <c r="AZ4120" s="2">
        <v>0</v>
      </c>
      <c r="BA4120" s="2">
        <v>0</v>
      </c>
      <c r="BB4120" s="2">
        <v>0</v>
      </c>
      <c r="BC4120" s="2">
        <v>0</v>
      </c>
      <c r="BD4120" s="2">
        <v>0</v>
      </c>
      <c r="BE4120" s="2">
        <v>0</v>
      </c>
      <c r="BF4120" s="2">
        <v>0</v>
      </c>
      <c r="BG4120" s="2">
        <v>0</v>
      </c>
      <c r="BH4120" s="2">
        <v>1</v>
      </c>
      <c r="BI4120" s="2">
        <v>1</v>
      </c>
      <c r="BJ4120" s="2">
        <v>1</v>
      </c>
      <c r="BK4120" s="2">
        <v>1</v>
      </c>
      <c r="BL4120" s="2">
        <v>1</v>
      </c>
      <c r="BM4120" s="2">
        <v>2</v>
      </c>
      <c r="BN4120" s="2">
        <v>2</v>
      </c>
      <c r="BO4120" s="2">
        <v>3</v>
      </c>
      <c r="BP4120" s="2">
        <v>2</v>
      </c>
      <c r="BQ4120" s="2">
        <v>2</v>
      </c>
      <c r="BR4120" s="2">
        <v>3</v>
      </c>
      <c r="BS4120" s="2">
        <v>0</v>
      </c>
      <c r="BT4120" s="2">
        <v>0</v>
      </c>
      <c r="BU4120" s="2">
        <v>0</v>
      </c>
      <c r="BV4120" s="2">
        <v>0</v>
      </c>
      <c r="BW4120" s="2">
        <v>0</v>
      </c>
      <c r="BX4120" s="2">
        <v>0</v>
      </c>
      <c r="BY4120" s="2">
        <v>0</v>
      </c>
      <c r="BZ4120" s="2">
        <v>0</v>
      </c>
      <c r="CA4120" s="2">
        <v>0</v>
      </c>
      <c r="CB4120" s="2">
        <v>0</v>
      </c>
      <c r="CC4120" s="2">
        <v>0</v>
      </c>
      <c r="CD4120" s="2">
        <v>0</v>
      </c>
      <c r="CE4120" s="2">
        <v>0</v>
      </c>
      <c r="CF4120" s="2">
        <v>0</v>
      </c>
      <c r="CG4120" s="2">
        <v>0</v>
      </c>
      <c r="CH4120" s="2">
        <v>0</v>
      </c>
      <c r="CI4120" s="2">
        <v>0</v>
      </c>
      <c r="CJ4120" s="2">
        <v>0</v>
      </c>
      <c r="CK4120" s="2">
        <v>0</v>
      </c>
      <c r="CL4120" s="2">
        <v>0</v>
      </c>
    </row>
    <row r="4121" spans="1:90" x14ac:dyDescent="0.25">
      <c r="A4121" t="s">
        <v>115</v>
      </c>
      <c r="B4121">
        <v>10603</v>
      </c>
      <c r="C4121" t="s">
        <v>266</v>
      </c>
      <c r="D4121">
        <v>1</v>
      </c>
      <c r="E4121">
        <v>8</v>
      </c>
      <c r="F4121">
        <v>923370</v>
      </c>
      <c r="G4121">
        <v>35923370</v>
      </c>
      <c r="H4121" t="s">
        <v>3258</v>
      </c>
      <c r="I4121">
        <v>626</v>
      </c>
      <c r="J4121" t="s">
        <v>266</v>
      </c>
      <c r="K4121" t="s">
        <v>3259</v>
      </c>
      <c r="L4121">
        <v>1</v>
      </c>
      <c r="M4121" t="s">
        <v>266</v>
      </c>
      <c r="N4121">
        <v>9120160</v>
      </c>
      <c r="O4121" t="s">
        <v>92</v>
      </c>
      <c r="P4121" t="s">
        <v>3260</v>
      </c>
      <c r="Q4121" t="s">
        <v>127</v>
      </c>
      <c r="R4121">
        <v>11</v>
      </c>
      <c r="S4121">
        <v>44580662</v>
      </c>
      <c r="T4121">
        <v>49782677</v>
      </c>
      <c r="U4121" t="s">
        <v>3261</v>
      </c>
      <c r="V4121">
        <v>1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  <c r="AB4121" s="2">
        <v>0</v>
      </c>
      <c r="AC4121" s="2">
        <v>0</v>
      </c>
      <c r="AD4121" s="2">
        <v>90</v>
      </c>
      <c r="AE4121" s="2">
        <v>84</v>
      </c>
      <c r="AF4121" s="2">
        <v>72</v>
      </c>
      <c r="AG4121" s="2">
        <v>111</v>
      </c>
      <c r="AH4121" s="2">
        <v>217</v>
      </c>
      <c r="AI4121" s="2">
        <v>132</v>
      </c>
      <c r="AJ4121" s="2">
        <v>83</v>
      </c>
      <c r="AK4121" s="2">
        <v>0</v>
      </c>
      <c r="AL4121" s="2">
        <v>0</v>
      </c>
      <c r="AM4121" s="2">
        <v>0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0</v>
      </c>
      <c r="AU4121" s="2">
        <v>193</v>
      </c>
      <c r="AV4121" s="2">
        <v>0</v>
      </c>
      <c r="AW4121" s="2">
        <v>0</v>
      </c>
      <c r="AX4121" s="2">
        <v>0</v>
      </c>
      <c r="AY4121" s="2">
        <v>0</v>
      </c>
      <c r="AZ4121" s="2">
        <v>0</v>
      </c>
      <c r="BA4121" s="2">
        <v>0</v>
      </c>
      <c r="BB4121" s="2">
        <v>0</v>
      </c>
      <c r="BC4121" s="2">
        <v>0</v>
      </c>
      <c r="BD4121" s="2">
        <v>0</v>
      </c>
      <c r="BE4121" s="2">
        <v>0</v>
      </c>
      <c r="BF4121" s="2">
        <v>0</v>
      </c>
      <c r="BG4121" s="2">
        <v>0</v>
      </c>
      <c r="BH4121" s="2">
        <v>0</v>
      </c>
      <c r="BI4121" s="2">
        <v>0</v>
      </c>
      <c r="BJ4121" s="2">
        <v>0</v>
      </c>
      <c r="BK4121" s="2">
        <v>0</v>
      </c>
      <c r="BL4121" s="2">
        <v>4</v>
      </c>
      <c r="BM4121" s="2">
        <v>4</v>
      </c>
      <c r="BN4121" s="2">
        <v>3</v>
      </c>
      <c r="BO4121" s="2">
        <v>5</v>
      </c>
      <c r="BP4121" s="2">
        <v>8</v>
      </c>
      <c r="BQ4121" s="2">
        <v>6</v>
      </c>
      <c r="BR4121" s="2">
        <v>4</v>
      </c>
      <c r="BS4121" s="2">
        <v>0</v>
      </c>
      <c r="BT4121" s="2">
        <v>0</v>
      </c>
      <c r="BU4121" s="2">
        <v>0</v>
      </c>
      <c r="BV4121" s="2">
        <v>0</v>
      </c>
      <c r="BW4121" s="2">
        <v>0</v>
      </c>
      <c r="BX4121" s="2">
        <v>0</v>
      </c>
      <c r="BY4121" s="2">
        <v>0</v>
      </c>
      <c r="BZ4121" s="2">
        <v>0</v>
      </c>
      <c r="CA4121" s="2">
        <v>0</v>
      </c>
      <c r="CB4121" s="2">
        <v>0</v>
      </c>
      <c r="CC4121" s="2">
        <v>10</v>
      </c>
      <c r="CD4121" s="2">
        <v>0</v>
      </c>
      <c r="CE4121" s="2">
        <v>0</v>
      </c>
      <c r="CF4121" s="2">
        <v>0</v>
      </c>
      <c r="CG4121" s="2">
        <v>0</v>
      </c>
      <c r="CH4121" s="2">
        <v>0</v>
      </c>
      <c r="CI4121" s="2">
        <v>0</v>
      </c>
      <c r="CJ4121" s="2">
        <v>0</v>
      </c>
      <c r="CK4121" s="2">
        <v>0</v>
      </c>
      <c r="CL4121" s="2">
        <v>0</v>
      </c>
    </row>
    <row r="4122" spans="1:90" x14ac:dyDescent="0.25">
      <c r="A4122" t="s">
        <v>115</v>
      </c>
      <c r="B4122">
        <v>10603</v>
      </c>
      <c r="C4122" t="s">
        <v>266</v>
      </c>
      <c r="D4122">
        <v>1</v>
      </c>
      <c r="E4122">
        <v>8</v>
      </c>
      <c r="F4122">
        <v>8576</v>
      </c>
      <c r="G4122">
        <v>35008576</v>
      </c>
      <c r="H4122" t="s">
        <v>17399</v>
      </c>
      <c r="I4122">
        <v>626</v>
      </c>
      <c r="J4122" t="s">
        <v>266</v>
      </c>
      <c r="K4122" t="s">
        <v>1604</v>
      </c>
      <c r="L4122">
        <v>1</v>
      </c>
      <c r="M4122" t="s">
        <v>266</v>
      </c>
      <c r="N4122">
        <v>9220611</v>
      </c>
      <c r="O4122" t="s">
        <v>102</v>
      </c>
      <c r="P4122" t="s">
        <v>1604</v>
      </c>
      <c r="Q4122">
        <v>1100</v>
      </c>
      <c r="R4122">
        <v>11</v>
      </c>
      <c r="S4122">
        <v>49761588</v>
      </c>
      <c r="U4122" t="s">
        <v>17400</v>
      </c>
      <c r="V4122">
        <v>1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0</v>
      </c>
      <c r="AC4122" s="2">
        <v>0</v>
      </c>
      <c r="AD4122" s="2">
        <v>67</v>
      </c>
      <c r="AE4122" s="2">
        <v>47</v>
      </c>
      <c r="AF4122" s="2">
        <v>36</v>
      </c>
      <c r="AG4122" s="2">
        <v>35</v>
      </c>
      <c r="AH4122" s="2">
        <v>36</v>
      </c>
      <c r="AI4122" s="2">
        <v>57</v>
      </c>
      <c r="AJ4122" s="2">
        <v>61</v>
      </c>
      <c r="AK4122" s="2">
        <v>0</v>
      </c>
      <c r="AL4122" s="2">
        <v>0</v>
      </c>
      <c r="AM4122" s="2">
        <v>0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0</v>
      </c>
      <c r="AU4122" s="2">
        <v>124</v>
      </c>
      <c r="AV4122" s="2">
        <v>0</v>
      </c>
      <c r="AW4122" s="2">
        <v>0</v>
      </c>
      <c r="AX4122" s="2">
        <v>0</v>
      </c>
      <c r="AY4122" s="2">
        <v>0</v>
      </c>
      <c r="AZ4122" s="2">
        <v>0</v>
      </c>
      <c r="BA4122" s="2">
        <v>0</v>
      </c>
      <c r="BB4122" s="2">
        <v>0</v>
      </c>
      <c r="BC4122" s="2">
        <v>0</v>
      </c>
      <c r="BD4122" s="2">
        <v>0</v>
      </c>
      <c r="BE4122" s="2">
        <v>0</v>
      </c>
      <c r="BF4122" s="2">
        <v>0</v>
      </c>
      <c r="BG4122" s="2">
        <v>0</v>
      </c>
      <c r="BH4122" s="2">
        <v>0</v>
      </c>
      <c r="BI4122" s="2">
        <v>0</v>
      </c>
      <c r="BJ4122" s="2">
        <v>0</v>
      </c>
      <c r="BK4122" s="2">
        <v>0</v>
      </c>
      <c r="BL4122" s="2">
        <v>3</v>
      </c>
      <c r="BM4122" s="2">
        <v>3</v>
      </c>
      <c r="BN4122" s="2">
        <v>1</v>
      </c>
      <c r="BO4122" s="2">
        <v>1</v>
      </c>
      <c r="BP4122" s="2">
        <v>1</v>
      </c>
      <c r="BQ4122" s="2">
        <v>3</v>
      </c>
      <c r="BR4122" s="2">
        <v>2</v>
      </c>
      <c r="BS4122" s="2">
        <v>0</v>
      </c>
      <c r="BT4122" s="2">
        <v>0</v>
      </c>
      <c r="BU4122" s="2">
        <v>0</v>
      </c>
      <c r="BV4122" s="2">
        <v>0</v>
      </c>
      <c r="BW4122" s="2">
        <v>0</v>
      </c>
      <c r="BX4122" s="2">
        <v>0</v>
      </c>
      <c r="BY4122" s="2">
        <v>0</v>
      </c>
      <c r="BZ4122" s="2">
        <v>0</v>
      </c>
      <c r="CA4122" s="2">
        <v>0</v>
      </c>
      <c r="CB4122" s="2">
        <v>0</v>
      </c>
      <c r="CC4122" s="2">
        <v>5</v>
      </c>
      <c r="CD4122" s="2">
        <v>0</v>
      </c>
      <c r="CE4122" s="2">
        <v>0</v>
      </c>
      <c r="CF4122" s="2">
        <v>0</v>
      </c>
      <c r="CG4122" s="2">
        <v>0</v>
      </c>
      <c r="CH4122" s="2">
        <v>0</v>
      </c>
      <c r="CI4122" s="2">
        <v>0</v>
      </c>
      <c r="CJ4122" s="2">
        <v>0</v>
      </c>
      <c r="CK4122" s="2">
        <v>0</v>
      </c>
      <c r="CL4122" s="2">
        <v>0</v>
      </c>
    </row>
    <row r="4123" spans="1:90" x14ac:dyDescent="0.25">
      <c r="A4123" t="s">
        <v>115</v>
      </c>
      <c r="B4123">
        <v>10603</v>
      </c>
      <c r="C4123" t="s">
        <v>266</v>
      </c>
      <c r="D4123">
        <v>1</v>
      </c>
      <c r="E4123">
        <v>8</v>
      </c>
      <c r="F4123">
        <v>8229</v>
      </c>
      <c r="G4123">
        <v>35008229</v>
      </c>
      <c r="H4123" t="s">
        <v>9348</v>
      </c>
      <c r="I4123">
        <v>626</v>
      </c>
      <c r="J4123" t="s">
        <v>266</v>
      </c>
      <c r="K4123" t="s">
        <v>2753</v>
      </c>
      <c r="L4123">
        <v>1</v>
      </c>
      <c r="M4123" t="s">
        <v>266</v>
      </c>
      <c r="N4123">
        <v>9090450</v>
      </c>
      <c r="O4123" t="s">
        <v>92</v>
      </c>
      <c r="P4123" t="s">
        <v>130</v>
      </c>
      <c r="Q4123" t="s">
        <v>127</v>
      </c>
      <c r="R4123">
        <v>11</v>
      </c>
      <c r="S4123">
        <v>44386300</v>
      </c>
      <c r="T4123">
        <v>49920973</v>
      </c>
      <c r="U4123" t="s">
        <v>9349</v>
      </c>
      <c r="V4123">
        <v>1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0</v>
      </c>
      <c r="AC4123" s="2">
        <v>0</v>
      </c>
      <c r="AD4123" s="2">
        <v>45</v>
      </c>
      <c r="AE4123" s="2">
        <v>42</v>
      </c>
      <c r="AF4123" s="2">
        <v>31</v>
      </c>
      <c r="AG4123" s="2">
        <v>43</v>
      </c>
      <c r="AH4123" s="2">
        <v>70</v>
      </c>
      <c r="AI4123" s="2">
        <v>44</v>
      </c>
      <c r="AJ4123" s="2">
        <v>89</v>
      </c>
      <c r="AK4123" s="2">
        <v>0</v>
      </c>
      <c r="AL4123" s="2">
        <v>0</v>
      </c>
      <c r="AM4123" s="2">
        <v>0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0</v>
      </c>
      <c r="AU4123" s="2">
        <v>111</v>
      </c>
      <c r="AV4123" s="2">
        <v>0</v>
      </c>
      <c r="AW4123" s="2">
        <v>0</v>
      </c>
      <c r="AX4123" s="2">
        <v>0</v>
      </c>
      <c r="AY4123" s="2">
        <v>0</v>
      </c>
      <c r="AZ4123" s="2">
        <v>0</v>
      </c>
      <c r="BA4123" s="2">
        <v>0</v>
      </c>
      <c r="BB4123" s="2">
        <v>0</v>
      </c>
      <c r="BC4123" s="2">
        <v>101</v>
      </c>
      <c r="BD4123" s="2">
        <v>8</v>
      </c>
      <c r="BE4123" s="2">
        <v>0</v>
      </c>
      <c r="BF4123" s="2">
        <v>0</v>
      </c>
      <c r="BG4123" s="2">
        <v>0</v>
      </c>
      <c r="BH4123" s="2">
        <v>0</v>
      </c>
      <c r="BI4123" s="2">
        <v>0</v>
      </c>
      <c r="BJ4123" s="2">
        <v>0</v>
      </c>
      <c r="BK4123" s="2">
        <v>0</v>
      </c>
      <c r="BL4123" s="2">
        <v>3</v>
      </c>
      <c r="BM4123" s="2">
        <v>4</v>
      </c>
      <c r="BN4123" s="2">
        <v>2</v>
      </c>
      <c r="BO4123" s="2">
        <v>2</v>
      </c>
      <c r="BP4123" s="2">
        <v>3</v>
      </c>
      <c r="BQ4123" s="2">
        <v>2</v>
      </c>
      <c r="BR4123" s="2">
        <v>3</v>
      </c>
      <c r="BS4123" s="2">
        <v>0</v>
      </c>
      <c r="BT4123" s="2">
        <v>0</v>
      </c>
      <c r="BU4123" s="2">
        <v>0</v>
      </c>
      <c r="BV4123" s="2">
        <v>0</v>
      </c>
      <c r="BW4123" s="2">
        <v>0</v>
      </c>
      <c r="BX4123" s="2">
        <v>0</v>
      </c>
      <c r="BY4123" s="2">
        <v>0</v>
      </c>
      <c r="BZ4123" s="2">
        <v>0</v>
      </c>
      <c r="CA4123" s="2">
        <v>0</v>
      </c>
      <c r="CB4123" s="2">
        <v>0</v>
      </c>
      <c r="CC4123" s="2">
        <v>5</v>
      </c>
      <c r="CD4123" s="2">
        <v>0</v>
      </c>
      <c r="CE4123" s="2">
        <v>0</v>
      </c>
      <c r="CF4123" s="2">
        <v>0</v>
      </c>
      <c r="CG4123" s="2">
        <v>0</v>
      </c>
      <c r="CH4123" s="2">
        <v>0</v>
      </c>
      <c r="CI4123" s="2">
        <v>0</v>
      </c>
      <c r="CJ4123" s="2">
        <v>0</v>
      </c>
      <c r="CK4123" s="2">
        <v>4</v>
      </c>
      <c r="CL4123" s="2">
        <v>4</v>
      </c>
    </row>
    <row r="4124" spans="1:90" x14ac:dyDescent="0.25">
      <c r="A4124" t="s">
        <v>115</v>
      </c>
      <c r="B4124">
        <v>10603</v>
      </c>
      <c r="C4124" t="s">
        <v>266</v>
      </c>
      <c r="D4124">
        <v>1</v>
      </c>
      <c r="E4124">
        <v>8</v>
      </c>
      <c r="F4124">
        <v>8552</v>
      </c>
      <c r="G4124">
        <v>35008552</v>
      </c>
      <c r="H4124" t="s">
        <v>9531</v>
      </c>
      <c r="I4124">
        <v>626</v>
      </c>
      <c r="J4124" t="s">
        <v>266</v>
      </c>
      <c r="K4124" t="s">
        <v>9532</v>
      </c>
      <c r="L4124">
        <v>1</v>
      </c>
      <c r="M4124" t="s">
        <v>266</v>
      </c>
      <c r="N4124">
        <v>9240610</v>
      </c>
      <c r="O4124" t="s">
        <v>92</v>
      </c>
      <c r="P4124" t="s">
        <v>9533</v>
      </c>
      <c r="Q4124">
        <v>41</v>
      </c>
      <c r="R4124">
        <v>11</v>
      </c>
      <c r="S4124">
        <v>44793713</v>
      </c>
      <c r="T4124">
        <v>49962695</v>
      </c>
      <c r="U4124" t="s">
        <v>9534</v>
      </c>
      <c r="V4124">
        <v>1</v>
      </c>
      <c r="W4124" s="2">
        <v>0</v>
      </c>
      <c r="X4124" s="2">
        <v>0</v>
      </c>
      <c r="Y4124" s="2">
        <v>88</v>
      </c>
      <c r="Z4124" s="2">
        <v>89</v>
      </c>
      <c r="AA4124" s="2">
        <v>116</v>
      </c>
      <c r="AB4124" s="2">
        <v>145</v>
      </c>
      <c r="AC4124" s="2">
        <v>118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0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0</v>
      </c>
      <c r="AU4124" s="2">
        <v>0</v>
      </c>
      <c r="AV4124" s="2">
        <v>0</v>
      </c>
      <c r="AW4124" s="2">
        <v>0</v>
      </c>
      <c r="AX4124" s="2">
        <v>0</v>
      </c>
      <c r="AY4124" s="2">
        <v>0</v>
      </c>
      <c r="AZ4124" s="2">
        <v>0</v>
      </c>
      <c r="BA4124" s="2">
        <v>0</v>
      </c>
      <c r="BB4124" s="2">
        <v>0</v>
      </c>
      <c r="BC4124" s="2">
        <v>0</v>
      </c>
      <c r="BD4124" s="2">
        <v>17</v>
      </c>
      <c r="BE4124" s="2">
        <v>0</v>
      </c>
      <c r="BF4124" s="2">
        <v>0</v>
      </c>
      <c r="BG4124" s="2">
        <v>4</v>
      </c>
      <c r="BH4124" s="2">
        <v>3</v>
      </c>
      <c r="BI4124" s="2">
        <v>6</v>
      </c>
      <c r="BJ4124" s="2">
        <v>10</v>
      </c>
      <c r="BK4124" s="2">
        <v>6</v>
      </c>
      <c r="BL4124" s="2">
        <v>0</v>
      </c>
      <c r="BM4124" s="2">
        <v>0</v>
      </c>
      <c r="BN4124" s="2">
        <v>0</v>
      </c>
      <c r="BO4124" s="2">
        <v>0</v>
      </c>
      <c r="BP4124" s="2">
        <v>0</v>
      </c>
      <c r="BQ4124" s="2">
        <v>0</v>
      </c>
      <c r="BR4124" s="2">
        <v>0</v>
      </c>
      <c r="BS4124" s="2">
        <v>0</v>
      </c>
      <c r="BT4124" s="2">
        <v>0</v>
      </c>
      <c r="BU4124" s="2">
        <v>0</v>
      </c>
      <c r="BV4124" s="2">
        <v>0</v>
      </c>
      <c r="BW4124" s="2">
        <v>0</v>
      </c>
      <c r="BX4124" s="2">
        <v>0</v>
      </c>
      <c r="BY4124" s="2">
        <v>0</v>
      </c>
      <c r="BZ4124" s="2">
        <v>0</v>
      </c>
      <c r="CA4124" s="2">
        <v>0</v>
      </c>
      <c r="CB4124" s="2">
        <v>0</v>
      </c>
      <c r="CC4124" s="2">
        <v>0</v>
      </c>
      <c r="CD4124" s="2">
        <v>0</v>
      </c>
      <c r="CE4124" s="2">
        <v>0</v>
      </c>
      <c r="CF4124" s="2">
        <v>0</v>
      </c>
      <c r="CG4124" s="2">
        <v>0</v>
      </c>
      <c r="CH4124" s="2">
        <v>0</v>
      </c>
      <c r="CI4124" s="2">
        <v>0</v>
      </c>
      <c r="CJ4124" s="2">
        <v>0</v>
      </c>
      <c r="CK4124" s="2">
        <v>0</v>
      </c>
      <c r="CL4124" s="2">
        <v>4</v>
      </c>
    </row>
    <row r="4125" spans="1:90" x14ac:dyDescent="0.25">
      <c r="A4125" t="s">
        <v>115</v>
      </c>
      <c r="B4125">
        <v>10603</v>
      </c>
      <c r="C4125" t="s">
        <v>266</v>
      </c>
      <c r="D4125">
        <v>1</v>
      </c>
      <c r="E4125">
        <v>8</v>
      </c>
      <c r="F4125">
        <v>8540</v>
      </c>
      <c r="G4125">
        <v>35008540</v>
      </c>
      <c r="H4125" t="s">
        <v>9211</v>
      </c>
      <c r="I4125">
        <v>626</v>
      </c>
      <c r="J4125" t="s">
        <v>266</v>
      </c>
      <c r="K4125" t="s">
        <v>1747</v>
      </c>
      <c r="L4125">
        <v>1</v>
      </c>
      <c r="M4125" t="s">
        <v>266</v>
      </c>
      <c r="N4125">
        <v>9210210</v>
      </c>
      <c r="O4125" t="s">
        <v>92</v>
      </c>
      <c r="P4125" t="s">
        <v>2825</v>
      </c>
      <c r="Q4125">
        <v>332</v>
      </c>
      <c r="R4125">
        <v>11</v>
      </c>
      <c r="S4125">
        <v>49961991</v>
      </c>
      <c r="T4125">
        <v>49962090</v>
      </c>
      <c r="U4125" t="s">
        <v>9212</v>
      </c>
      <c r="V4125">
        <v>1</v>
      </c>
      <c r="W4125" s="2">
        <v>0</v>
      </c>
      <c r="X4125" s="2">
        <v>0</v>
      </c>
      <c r="Y4125" s="2">
        <v>0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463</v>
      </c>
      <c r="AI4125" s="2">
        <v>393</v>
      </c>
      <c r="AJ4125" s="2">
        <v>413</v>
      </c>
      <c r="AK4125" s="2">
        <v>0</v>
      </c>
      <c r="AL4125" s="2">
        <v>0</v>
      </c>
      <c r="AM4125" s="2">
        <v>0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0</v>
      </c>
      <c r="AU4125" s="2">
        <v>0</v>
      </c>
      <c r="AV4125" s="2">
        <v>0</v>
      </c>
      <c r="AW4125" s="2">
        <v>0</v>
      </c>
      <c r="AX4125" s="2">
        <v>0</v>
      </c>
      <c r="AY4125" s="2">
        <v>0</v>
      </c>
      <c r="AZ4125" s="2">
        <v>0</v>
      </c>
      <c r="BA4125" s="2">
        <v>0</v>
      </c>
      <c r="BB4125" s="2">
        <v>0</v>
      </c>
      <c r="BC4125" s="2">
        <v>0</v>
      </c>
      <c r="BD4125" s="2">
        <v>0</v>
      </c>
      <c r="BE4125" s="2">
        <v>0</v>
      </c>
      <c r="BF4125" s="2">
        <v>0</v>
      </c>
      <c r="BG4125" s="2">
        <v>0</v>
      </c>
      <c r="BH4125" s="2">
        <v>0</v>
      </c>
      <c r="BI4125" s="2">
        <v>0</v>
      </c>
      <c r="BJ4125" s="2">
        <v>0</v>
      </c>
      <c r="BK4125" s="2">
        <v>0</v>
      </c>
      <c r="BL4125" s="2">
        <v>0</v>
      </c>
      <c r="BM4125" s="2">
        <v>0</v>
      </c>
      <c r="BN4125" s="2">
        <v>0</v>
      </c>
      <c r="BO4125" s="2">
        <v>0</v>
      </c>
      <c r="BP4125" s="2">
        <v>16</v>
      </c>
      <c r="BQ4125" s="2">
        <v>10</v>
      </c>
      <c r="BR4125" s="2">
        <v>14</v>
      </c>
      <c r="BS4125" s="2">
        <v>0</v>
      </c>
      <c r="BT4125" s="2">
        <v>0</v>
      </c>
      <c r="BU4125" s="2">
        <v>0</v>
      </c>
      <c r="BV4125" s="2">
        <v>0</v>
      </c>
      <c r="BW4125" s="2">
        <v>0</v>
      </c>
      <c r="BX4125" s="2">
        <v>0</v>
      </c>
      <c r="BY4125" s="2">
        <v>0</v>
      </c>
      <c r="BZ4125" s="2">
        <v>0</v>
      </c>
      <c r="CA4125" s="2">
        <v>0</v>
      </c>
      <c r="CB4125" s="2">
        <v>0</v>
      </c>
      <c r="CC4125" s="2">
        <v>0</v>
      </c>
      <c r="CD4125" s="2">
        <v>0</v>
      </c>
      <c r="CE4125" s="2">
        <v>0</v>
      </c>
      <c r="CF4125" s="2">
        <v>0</v>
      </c>
      <c r="CG4125" s="2">
        <v>0</v>
      </c>
      <c r="CH4125" s="2">
        <v>0</v>
      </c>
      <c r="CI4125" s="2">
        <v>0</v>
      </c>
      <c r="CJ4125" s="2">
        <v>0</v>
      </c>
      <c r="CK4125" s="2">
        <v>0</v>
      </c>
      <c r="CL4125" s="2">
        <v>0</v>
      </c>
    </row>
    <row r="4126" spans="1:90" x14ac:dyDescent="0.25">
      <c r="A4126" t="s">
        <v>115</v>
      </c>
      <c r="B4126">
        <v>10603</v>
      </c>
      <c r="C4126" t="s">
        <v>266</v>
      </c>
      <c r="D4126">
        <v>1</v>
      </c>
      <c r="E4126">
        <v>8</v>
      </c>
      <c r="F4126">
        <v>8266</v>
      </c>
      <c r="G4126">
        <v>35008266</v>
      </c>
      <c r="H4126" t="s">
        <v>4231</v>
      </c>
      <c r="I4126">
        <v>626</v>
      </c>
      <c r="J4126" t="s">
        <v>266</v>
      </c>
      <c r="K4126" t="s">
        <v>91</v>
      </c>
      <c r="L4126">
        <v>1</v>
      </c>
      <c r="M4126" t="s">
        <v>266</v>
      </c>
      <c r="N4126">
        <v>9015080</v>
      </c>
      <c r="O4126" t="s">
        <v>162</v>
      </c>
      <c r="P4126" t="s">
        <v>4232</v>
      </c>
      <c r="Q4126">
        <v>7</v>
      </c>
      <c r="R4126">
        <v>11</v>
      </c>
      <c r="S4126">
        <v>44322021</v>
      </c>
      <c r="T4126">
        <v>44386071</v>
      </c>
      <c r="U4126" t="s">
        <v>4233</v>
      </c>
      <c r="V4126">
        <v>1</v>
      </c>
      <c r="W4126" s="2">
        <v>0</v>
      </c>
      <c r="X4126" s="2">
        <v>0</v>
      </c>
      <c r="Y4126" s="2">
        <v>0</v>
      </c>
      <c r="Z4126" s="2">
        <v>0</v>
      </c>
      <c r="AA4126" s="2">
        <v>0</v>
      </c>
      <c r="AB4126" s="2">
        <v>0</v>
      </c>
      <c r="AC4126" s="2">
        <v>0</v>
      </c>
      <c r="AD4126" s="2">
        <v>150</v>
      </c>
      <c r="AE4126" s="2">
        <v>192</v>
      </c>
      <c r="AF4126" s="2">
        <v>128</v>
      </c>
      <c r="AG4126" s="2">
        <v>195</v>
      </c>
      <c r="AH4126" s="2">
        <v>462</v>
      </c>
      <c r="AI4126" s="2">
        <v>315</v>
      </c>
      <c r="AJ4126" s="2">
        <v>301</v>
      </c>
      <c r="AK4126" s="2">
        <v>0</v>
      </c>
      <c r="AL4126" s="2">
        <v>0</v>
      </c>
      <c r="AM4126" s="2">
        <v>0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0</v>
      </c>
      <c r="AU4126" s="2">
        <v>0</v>
      </c>
      <c r="AV4126" s="2">
        <v>0</v>
      </c>
      <c r="AW4126" s="2">
        <v>0</v>
      </c>
      <c r="AX4126" s="2">
        <v>0</v>
      </c>
      <c r="AY4126" s="2">
        <v>0</v>
      </c>
      <c r="AZ4126" s="2">
        <v>0</v>
      </c>
      <c r="BA4126" s="2">
        <v>0</v>
      </c>
      <c r="BB4126" s="2">
        <v>0</v>
      </c>
      <c r="BC4126" s="2">
        <v>0</v>
      </c>
      <c r="BD4126" s="2">
        <v>0</v>
      </c>
      <c r="BE4126" s="2">
        <v>0</v>
      </c>
      <c r="BF4126" s="2">
        <v>0</v>
      </c>
      <c r="BG4126" s="2">
        <v>0</v>
      </c>
      <c r="BH4126" s="2">
        <v>0</v>
      </c>
      <c r="BI4126" s="2">
        <v>0</v>
      </c>
      <c r="BJ4126" s="2">
        <v>0</v>
      </c>
      <c r="BK4126" s="2">
        <v>0</v>
      </c>
      <c r="BL4126" s="2">
        <v>7</v>
      </c>
      <c r="BM4126" s="2">
        <v>8</v>
      </c>
      <c r="BN4126" s="2">
        <v>5</v>
      </c>
      <c r="BO4126" s="2">
        <v>8</v>
      </c>
      <c r="BP4126" s="2">
        <v>16</v>
      </c>
      <c r="BQ4126" s="2">
        <v>11</v>
      </c>
      <c r="BR4126" s="2">
        <v>8</v>
      </c>
      <c r="BS4126" s="2">
        <v>0</v>
      </c>
      <c r="BT4126" s="2">
        <v>0</v>
      </c>
      <c r="BU4126" s="2">
        <v>0</v>
      </c>
      <c r="BV4126" s="2">
        <v>0</v>
      </c>
      <c r="BW4126" s="2">
        <v>0</v>
      </c>
      <c r="BX4126" s="2">
        <v>0</v>
      </c>
      <c r="BY4126" s="2">
        <v>0</v>
      </c>
      <c r="BZ4126" s="2">
        <v>0</v>
      </c>
      <c r="CA4126" s="2">
        <v>0</v>
      </c>
      <c r="CB4126" s="2">
        <v>0</v>
      </c>
      <c r="CC4126" s="2">
        <v>0</v>
      </c>
      <c r="CD4126" s="2">
        <v>0</v>
      </c>
      <c r="CE4126" s="2">
        <v>0</v>
      </c>
      <c r="CF4126" s="2">
        <v>0</v>
      </c>
      <c r="CG4126" s="2">
        <v>0</v>
      </c>
      <c r="CH4126" s="2">
        <v>0</v>
      </c>
      <c r="CI4126" s="2">
        <v>0</v>
      </c>
      <c r="CJ4126" s="2">
        <v>0</v>
      </c>
      <c r="CK4126" s="2">
        <v>0</v>
      </c>
      <c r="CL4126" s="2">
        <v>0</v>
      </c>
    </row>
    <row r="4127" spans="1:90" x14ac:dyDescent="0.25">
      <c r="A4127" t="s">
        <v>115</v>
      </c>
      <c r="B4127">
        <v>10603</v>
      </c>
      <c r="C4127" t="s">
        <v>266</v>
      </c>
      <c r="D4127">
        <v>1</v>
      </c>
      <c r="E4127">
        <v>8</v>
      </c>
      <c r="F4127">
        <v>8333</v>
      </c>
      <c r="G4127">
        <v>35008333</v>
      </c>
      <c r="H4127" t="s">
        <v>19506</v>
      </c>
      <c r="I4127">
        <v>626</v>
      </c>
      <c r="J4127" t="s">
        <v>266</v>
      </c>
      <c r="K4127" t="s">
        <v>19507</v>
      </c>
      <c r="L4127">
        <v>1</v>
      </c>
      <c r="M4127" t="s">
        <v>266</v>
      </c>
      <c r="N4127">
        <v>9172250</v>
      </c>
      <c r="O4127" t="s">
        <v>92</v>
      </c>
      <c r="P4127" t="s">
        <v>19508</v>
      </c>
      <c r="Q4127">
        <v>230</v>
      </c>
      <c r="R4127">
        <v>11</v>
      </c>
      <c r="S4127">
        <v>44532455</v>
      </c>
      <c r="T4127">
        <v>44555319</v>
      </c>
      <c r="U4127" t="s">
        <v>19509</v>
      </c>
      <c r="V4127">
        <v>1</v>
      </c>
      <c r="W4127" s="2">
        <v>0</v>
      </c>
      <c r="X4127" s="2">
        <v>0</v>
      </c>
      <c r="Y4127" s="2">
        <v>0</v>
      </c>
      <c r="Z4127" s="2">
        <v>0</v>
      </c>
      <c r="AA4127" s="2">
        <v>0</v>
      </c>
      <c r="AB4127" s="2">
        <v>0</v>
      </c>
      <c r="AC4127" s="2">
        <v>0</v>
      </c>
      <c r="AD4127" s="2">
        <v>99</v>
      </c>
      <c r="AE4127" s="2">
        <v>84</v>
      </c>
      <c r="AF4127" s="2">
        <v>71</v>
      </c>
      <c r="AG4127" s="2">
        <v>64</v>
      </c>
      <c r="AH4127" s="2">
        <v>104</v>
      </c>
      <c r="AI4127" s="2">
        <v>68</v>
      </c>
      <c r="AJ4127" s="2">
        <v>65</v>
      </c>
      <c r="AK4127" s="2">
        <v>0</v>
      </c>
      <c r="AL4127" s="2">
        <v>0</v>
      </c>
      <c r="AM4127" s="2">
        <v>0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0</v>
      </c>
      <c r="AU4127" s="2">
        <v>0</v>
      </c>
      <c r="AV4127" s="2">
        <v>0</v>
      </c>
      <c r="AW4127" s="2">
        <v>0</v>
      </c>
      <c r="AX4127" s="2">
        <v>0</v>
      </c>
      <c r="AY4127" s="2">
        <v>0</v>
      </c>
      <c r="AZ4127" s="2">
        <v>0</v>
      </c>
      <c r="BA4127" s="2">
        <v>0</v>
      </c>
      <c r="BB4127" s="2">
        <v>0</v>
      </c>
      <c r="BC4127" s="2">
        <v>43</v>
      </c>
      <c r="BD4127" s="2">
        <v>0</v>
      </c>
      <c r="BE4127" s="2">
        <v>0</v>
      </c>
      <c r="BF4127" s="2">
        <v>0</v>
      </c>
      <c r="BG4127" s="2">
        <v>0</v>
      </c>
      <c r="BH4127" s="2">
        <v>0</v>
      </c>
      <c r="BI4127" s="2">
        <v>0</v>
      </c>
      <c r="BJ4127" s="2">
        <v>0</v>
      </c>
      <c r="BK4127" s="2">
        <v>0</v>
      </c>
      <c r="BL4127" s="2">
        <v>4</v>
      </c>
      <c r="BM4127" s="2">
        <v>5</v>
      </c>
      <c r="BN4127" s="2">
        <v>6</v>
      </c>
      <c r="BO4127" s="2">
        <v>2</v>
      </c>
      <c r="BP4127" s="2">
        <v>3</v>
      </c>
      <c r="BQ4127" s="2">
        <v>3</v>
      </c>
      <c r="BR4127" s="2">
        <v>2</v>
      </c>
      <c r="BS4127" s="2">
        <v>0</v>
      </c>
      <c r="BT4127" s="2">
        <v>0</v>
      </c>
      <c r="BU4127" s="2">
        <v>0</v>
      </c>
      <c r="BV4127" s="2">
        <v>0</v>
      </c>
      <c r="BW4127" s="2">
        <v>0</v>
      </c>
      <c r="BX4127" s="2">
        <v>0</v>
      </c>
      <c r="BY4127" s="2">
        <v>0</v>
      </c>
      <c r="BZ4127" s="2">
        <v>0</v>
      </c>
      <c r="CA4127" s="2">
        <v>0</v>
      </c>
      <c r="CB4127" s="2">
        <v>0</v>
      </c>
      <c r="CC4127" s="2">
        <v>0</v>
      </c>
      <c r="CD4127" s="2">
        <v>0</v>
      </c>
      <c r="CE4127" s="2">
        <v>0</v>
      </c>
      <c r="CF4127" s="2">
        <v>0</v>
      </c>
      <c r="CG4127" s="2">
        <v>0</v>
      </c>
      <c r="CH4127" s="2">
        <v>0</v>
      </c>
      <c r="CI4127" s="2">
        <v>0</v>
      </c>
      <c r="CJ4127" s="2">
        <v>0</v>
      </c>
      <c r="CK4127" s="2">
        <v>2</v>
      </c>
      <c r="CL4127" s="2">
        <v>0</v>
      </c>
    </row>
    <row r="4128" spans="1:90" x14ac:dyDescent="0.25">
      <c r="A4128" t="s">
        <v>115</v>
      </c>
      <c r="B4128">
        <v>10603</v>
      </c>
      <c r="C4128" t="s">
        <v>266</v>
      </c>
      <c r="D4128">
        <v>1</v>
      </c>
      <c r="E4128">
        <v>8</v>
      </c>
      <c r="F4128">
        <v>8230</v>
      </c>
      <c r="G4128">
        <v>35008230</v>
      </c>
      <c r="H4128" t="s">
        <v>11847</v>
      </c>
      <c r="I4128">
        <v>626</v>
      </c>
      <c r="J4128" t="s">
        <v>266</v>
      </c>
      <c r="K4128" t="s">
        <v>954</v>
      </c>
      <c r="L4128">
        <v>1</v>
      </c>
      <c r="M4128" t="s">
        <v>266</v>
      </c>
      <c r="N4128">
        <v>9070561</v>
      </c>
      <c r="O4128" t="s">
        <v>92</v>
      </c>
      <c r="P4128" t="s">
        <v>6516</v>
      </c>
      <c r="Q4128">
        <v>1177</v>
      </c>
      <c r="R4128">
        <v>11</v>
      </c>
      <c r="S4128">
        <v>44215739</v>
      </c>
      <c r="T4128">
        <v>49915691</v>
      </c>
      <c r="U4128" t="s">
        <v>11848</v>
      </c>
      <c r="V4128">
        <v>1</v>
      </c>
      <c r="W4128" s="2">
        <v>0</v>
      </c>
      <c r="X4128" s="2">
        <v>0</v>
      </c>
      <c r="Y4128" s="2">
        <v>76</v>
      </c>
      <c r="Z4128" s="2">
        <v>57</v>
      </c>
      <c r="AA4128" s="2">
        <v>57</v>
      </c>
      <c r="AB4128" s="2">
        <v>62</v>
      </c>
      <c r="AC4128" s="2">
        <v>78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0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0</v>
      </c>
      <c r="AU4128" s="2">
        <v>0</v>
      </c>
      <c r="AV4128" s="2">
        <v>0</v>
      </c>
      <c r="AW4128" s="2">
        <v>0</v>
      </c>
      <c r="AX4128" s="2">
        <v>0</v>
      </c>
      <c r="AY4128" s="2">
        <v>0</v>
      </c>
      <c r="AZ4128" s="2">
        <v>0</v>
      </c>
      <c r="BA4128" s="2">
        <v>0</v>
      </c>
      <c r="BB4128" s="2">
        <v>0</v>
      </c>
      <c r="BC4128" s="2">
        <v>0</v>
      </c>
      <c r="BD4128" s="2">
        <v>0</v>
      </c>
      <c r="BE4128" s="2">
        <v>0</v>
      </c>
      <c r="BF4128" s="2">
        <v>0</v>
      </c>
      <c r="BG4128" s="2">
        <v>4</v>
      </c>
      <c r="BH4128" s="2">
        <v>2</v>
      </c>
      <c r="BI4128" s="2">
        <v>2</v>
      </c>
      <c r="BJ4128" s="2">
        <v>3</v>
      </c>
      <c r="BK4128" s="2">
        <v>6</v>
      </c>
      <c r="BL4128" s="2">
        <v>0</v>
      </c>
      <c r="BM4128" s="2">
        <v>0</v>
      </c>
      <c r="BN4128" s="2">
        <v>0</v>
      </c>
      <c r="BO4128" s="2">
        <v>0</v>
      </c>
      <c r="BP4128" s="2">
        <v>0</v>
      </c>
      <c r="BQ4128" s="2">
        <v>0</v>
      </c>
      <c r="BR4128" s="2">
        <v>0</v>
      </c>
      <c r="BS4128" s="2">
        <v>0</v>
      </c>
      <c r="BT4128" s="2">
        <v>0</v>
      </c>
      <c r="BU4128" s="2">
        <v>0</v>
      </c>
      <c r="BV4128" s="2">
        <v>0</v>
      </c>
      <c r="BW4128" s="2">
        <v>0</v>
      </c>
      <c r="BX4128" s="2">
        <v>0</v>
      </c>
      <c r="BY4128" s="2">
        <v>0</v>
      </c>
      <c r="BZ4128" s="2">
        <v>0</v>
      </c>
      <c r="CA4128" s="2">
        <v>0</v>
      </c>
      <c r="CB4128" s="2">
        <v>0</v>
      </c>
      <c r="CC4128" s="2">
        <v>0</v>
      </c>
      <c r="CD4128" s="2">
        <v>0</v>
      </c>
      <c r="CE4128" s="2">
        <v>0</v>
      </c>
      <c r="CF4128" s="2">
        <v>0</v>
      </c>
      <c r="CG4128" s="2">
        <v>0</v>
      </c>
      <c r="CH4128" s="2">
        <v>0</v>
      </c>
      <c r="CI4128" s="2">
        <v>0</v>
      </c>
      <c r="CJ4128" s="2">
        <v>0</v>
      </c>
      <c r="CK4128" s="2">
        <v>0</v>
      </c>
      <c r="CL4128" s="2">
        <v>0</v>
      </c>
    </row>
    <row r="4129" spans="1:90" x14ac:dyDescent="0.25">
      <c r="A4129" t="s">
        <v>115</v>
      </c>
      <c r="B4129">
        <v>10603</v>
      </c>
      <c r="C4129" t="s">
        <v>266</v>
      </c>
      <c r="D4129">
        <v>1</v>
      </c>
      <c r="E4129">
        <v>8</v>
      </c>
      <c r="F4129">
        <v>910867</v>
      </c>
      <c r="G4129">
        <v>35910867</v>
      </c>
      <c r="H4129" t="s">
        <v>15735</v>
      </c>
      <c r="I4129">
        <v>626</v>
      </c>
      <c r="J4129" t="s">
        <v>266</v>
      </c>
      <c r="K4129" t="s">
        <v>7700</v>
      </c>
      <c r="L4129">
        <v>1</v>
      </c>
      <c r="M4129" t="s">
        <v>266</v>
      </c>
      <c r="N4129">
        <v>9182410</v>
      </c>
      <c r="O4129" t="s">
        <v>92</v>
      </c>
      <c r="P4129" t="s">
        <v>15736</v>
      </c>
      <c r="Q4129">
        <v>160</v>
      </c>
      <c r="R4129">
        <v>11</v>
      </c>
      <c r="S4129">
        <v>44514106</v>
      </c>
      <c r="U4129" t="s">
        <v>15737</v>
      </c>
      <c r="V4129">
        <v>1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  <c r="AB4129" s="2">
        <v>0</v>
      </c>
      <c r="AC4129" s="2">
        <v>0</v>
      </c>
      <c r="AD4129" s="2">
        <v>104</v>
      </c>
      <c r="AE4129" s="2">
        <v>102</v>
      </c>
      <c r="AF4129" s="2">
        <v>86</v>
      </c>
      <c r="AG4129" s="2">
        <v>92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0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0</v>
      </c>
      <c r="AU4129" s="2">
        <v>0</v>
      </c>
      <c r="AV4129" s="2">
        <v>0</v>
      </c>
      <c r="AW4129" s="2">
        <v>0</v>
      </c>
      <c r="AX4129" s="2">
        <v>0</v>
      </c>
      <c r="AY4129" s="2">
        <v>0</v>
      </c>
      <c r="AZ4129" s="2">
        <v>0</v>
      </c>
      <c r="BA4129" s="2">
        <v>0</v>
      </c>
      <c r="BB4129" s="2">
        <v>0</v>
      </c>
      <c r="BC4129" s="2">
        <v>61</v>
      </c>
      <c r="BD4129" s="2">
        <v>0</v>
      </c>
      <c r="BE4129" s="2">
        <v>0</v>
      </c>
      <c r="BF4129" s="2">
        <v>0</v>
      </c>
      <c r="BG4129" s="2">
        <v>0</v>
      </c>
      <c r="BH4129" s="2">
        <v>0</v>
      </c>
      <c r="BI4129" s="2">
        <v>0</v>
      </c>
      <c r="BJ4129" s="2">
        <v>0</v>
      </c>
      <c r="BK4129" s="2">
        <v>0</v>
      </c>
      <c r="BL4129" s="2">
        <v>3</v>
      </c>
      <c r="BM4129" s="2">
        <v>6</v>
      </c>
      <c r="BN4129" s="2">
        <v>4</v>
      </c>
      <c r="BO4129" s="2">
        <v>5</v>
      </c>
      <c r="BP4129" s="2">
        <v>0</v>
      </c>
      <c r="BQ4129" s="2">
        <v>0</v>
      </c>
      <c r="BR4129" s="2">
        <v>0</v>
      </c>
      <c r="BS4129" s="2">
        <v>0</v>
      </c>
      <c r="BT4129" s="2">
        <v>0</v>
      </c>
      <c r="BU4129" s="2">
        <v>0</v>
      </c>
      <c r="BV4129" s="2">
        <v>0</v>
      </c>
      <c r="BW4129" s="2">
        <v>0</v>
      </c>
      <c r="BX4129" s="2">
        <v>0</v>
      </c>
      <c r="BY4129" s="2">
        <v>0</v>
      </c>
      <c r="BZ4129" s="2">
        <v>0</v>
      </c>
      <c r="CA4129" s="2">
        <v>0</v>
      </c>
      <c r="CB4129" s="2">
        <v>0</v>
      </c>
      <c r="CC4129" s="2">
        <v>0</v>
      </c>
      <c r="CD4129" s="2">
        <v>0</v>
      </c>
      <c r="CE4129" s="2">
        <v>0</v>
      </c>
      <c r="CF4129" s="2">
        <v>0</v>
      </c>
      <c r="CG4129" s="2">
        <v>0</v>
      </c>
      <c r="CH4129" s="2">
        <v>0</v>
      </c>
      <c r="CI4129" s="2">
        <v>0</v>
      </c>
      <c r="CJ4129" s="2">
        <v>0</v>
      </c>
      <c r="CK4129" s="2">
        <v>2</v>
      </c>
      <c r="CL4129" s="2">
        <v>0</v>
      </c>
    </row>
    <row r="4130" spans="1:90" x14ac:dyDescent="0.25">
      <c r="A4130" t="s">
        <v>115</v>
      </c>
      <c r="B4130">
        <v>10603</v>
      </c>
      <c r="C4130" t="s">
        <v>266</v>
      </c>
      <c r="D4130">
        <v>1</v>
      </c>
      <c r="E4130">
        <v>8</v>
      </c>
      <c r="F4130">
        <v>8667</v>
      </c>
      <c r="G4130">
        <v>35008667</v>
      </c>
      <c r="H4130" t="s">
        <v>10571</v>
      </c>
      <c r="I4130">
        <v>626</v>
      </c>
      <c r="J4130" t="s">
        <v>266</v>
      </c>
      <c r="K4130" t="s">
        <v>3504</v>
      </c>
      <c r="L4130">
        <v>1</v>
      </c>
      <c r="M4130" t="s">
        <v>266</v>
      </c>
      <c r="N4130">
        <v>9230490</v>
      </c>
      <c r="O4130" t="s">
        <v>92</v>
      </c>
      <c r="P4130" t="s">
        <v>10572</v>
      </c>
      <c r="Q4130">
        <v>63</v>
      </c>
      <c r="R4130">
        <v>11</v>
      </c>
      <c r="S4130">
        <v>49979601</v>
      </c>
      <c r="U4130" t="s">
        <v>10573</v>
      </c>
      <c r="V4130">
        <v>1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  <c r="AB4130" s="2">
        <v>0</v>
      </c>
      <c r="AC4130" s="2">
        <v>0</v>
      </c>
      <c r="AD4130" s="2">
        <v>132</v>
      </c>
      <c r="AE4130" s="2">
        <v>139</v>
      </c>
      <c r="AF4130" s="2">
        <v>98</v>
      </c>
      <c r="AG4130" s="2">
        <v>116</v>
      </c>
      <c r="AH4130" s="2">
        <v>152</v>
      </c>
      <c r="AI4130" s="2">
        <v>146</v>
      </c>
      <c r="AJ4130" s="2">
        <v>121</v>
      </c>
      <c r="AK4130" s="2">
        <v>0</v>
      </c>
      <c r="AL4130" s="2">
        <v>0</v>
      </c>
      <c r="AM4130" s="2">
        <v>0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0</v>
      </c>
      <c r="AU4130" s="2">
        <v>0</v>
      </c>
      <c r="AV4130" s="2">
        <v>0</v>
      </c>
      <c r="AW4130" s="2">
        <v>0</v>
      </c>
      <c r="AX4130" s="2">
        <v>0</v>
      </c>
      <c r="AY4130" s="2">
        <v>0</v>
      </c>
      <c r="AZ4130" s="2">
        <v>0</v>
      </c>
      <c r="BA4130" s="2">
        <v>0</v>
      </c>
      <c r="BB4130" s="2">
        <v>0</v>
      </c>
      <c r="BC4130" s="2">
        <v>162</v>
      </c>
      <c r="BD4130" s="2">
        <v>0</v>
      </c>
      <c r="BE4130" s="2">
        <v>0</v>
      </c>
      <c r="BF4130" s="2">
        <v>0</v>
      </c>
      <c r="BG4130" s="2">
        <v>0</v>
      </c>
      <c r="BH4130" s="2">
        <v>0</v>
      </c>
      <c r="BI4130" s="2">
        <v>0</v>
      </c>
      <c r="BJ4130" s="2">
        <v>0</v>
      </c>
      <c r="BK4130" s="2">
        <v>0</v>
      </c>
      <c r="BL4130" s="2">
        <v>4</v>
      </c>
      <c r="BM4130" s="2">
        <v>6</v>
      </c>
      <c r="BN4130" s="2">
        <v>4</v>
      </c>
      <c r="BO4130" s="2">
        <v>6</v>
      </c>
      <c r="BP4130" s="2">
        <v>7</v>
      </c>
      <c r="BQ4130" s="2">
        <v>6</v>
      </c>
      <c r="BR4130" s="2">
        <v>4</v>
      </c>
      <c r="BS4130" s="2">
        <v>0</v>
      </c>
      <c r="BT4130" s="2">
        <v>0</v>
      </c>
      <c r="BU4130" s="2">
        <v>0</v>
      </c>
      <c r="BV4130" s="2">
        <v>0</v>
      </c>
      <c r="BW4130" s="2">
        <v>0</v>
      </c>
      <c r="BX4130" s="2">
        <v>0</v>
      </c>
      <c r="BY4130" s="2">
        <v>0</v>
      </c>
      <c r="BZ4130" s="2">
        <v>0</v>
      </c>
      <c r="CA4130" s="2">
        <v>0</v>
      </c>
      <c r="CB4130" s="2">
        <v>0</v>
      </c>
      <c r="CC4130" s="2">
        <v>0</v>
      </c>
      <c r="CD4130" s="2">
        <v>0</v>
      </c>
      <c r="CE4130" s="2">
        <v>0</v>
      </c>
      <c r="CF4130" s="2">
        <v>0</v>
      </c>
      <c r="CG4130" s="2">
        <v>0</v>
      </c>
      <c r="CH4130" s="2">
        <v>0</v>
      </c>
      <c r="CI4130" s="2">
        <v>0</v>
      </c>
      <c r="CJ4130" s="2">
        <v>0</v>
      </c>
      <c r="CK4130" s="2">
        <v>14</v>
      </c>
      <c r="CL4130" s="2">
        <v>0</v>
      </c>
    </row>
    <row r="4131" spans="1:90" x14ac:dyDescent="0.25">
      <c r="A4131" t="s">
        <v>115</v>
      </c>
      <c r="B4131">
        <v>10603</v>
      </c>
      <c r="C4131" t="s">
        <v>266</v>
      </c>
      <c r="D4131">
        <v>1</v>
      </c>
      <c r="E4131">
        <v>8</v>
      </c>
      <c r="F4131">
        <v>902007</v>
      </c>
      <c r="G4131">
        <v>35902007</v>
      </c>
      <c r="H4131" t="s">
        <v>18108</v>
      </c>
      <c r="I4131">
        <v>626</v>
      </c>
      <c r="J4131" t="s">
        <v>266</v>
      </c>
      <c r="K4131" t="s">
        <v>852</v>
      </c>
      <c r="L4131">
        <v>1</v>
      </c>
      <c r="M4131" t="s">
        <v>266</v>
      </c>
      <c r="N4131">
        <v>9180100</v>
      </c>
      <c r="O4131" t="s">
        <v>92</v>
      </c>
      <c r="P4131" t="s">
        <v>18109</v>
      </c>
      <c r="Q4131">
        <v>10</v>
      </c>
      <c r="R4131">
        <v>11</v>
      </c>
      <c r="S4131">
        <v>44536536</v>
      </c>
      <c r="T4131">
        <v>44557054</v>
      </c>
      <c r="U4131" t="s">
        <v>18110</v>
      </c>
      <c r="V4131">
        <v>1</v>
      </c>
      <c r="W4131" s="2">
        <v>0</v>
      </c>
      <c r="X4131" s="2">
        <v>0</v>
      </c>
      <c r="Y4131" s="2">
        <v>41</v>
      </c>
      <c r="Z4131" s="2">
        <v>71</v>
      </c>
      <c r="AA4131" s="2">
        <v>91</v>
      </c>
      <c r="AB4131" s="2">
        <v>72</v>
      </c>
      <c r="AC4131" s="2">
        <v>56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0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0</v>
      </c>
      <c r="AU4131" s="2">
        <v>0</v>
      </c>
      <c r="AV4131" s="2">
        <v>0</v>
      </c>
      <c r="AW4131" s="2">
        <v>0</v>
      </c>
      <c r="AX4131" s="2">
        <v>0</v>
      </c>
      <c r="AY4131" s="2">
        <v>0</v>
      </c>
      <c r="AZ4131" s="2">
        <v>0</v>
      </c>
      <c r="BA4131" s="2">
        <v>0</v>
      </c>
      <c r="BB4131" s="2">
        <v>0</v>
      </c>
      <c r="BC4131" s="2">
        <v>0</v>
      </c>
      <c r="BD4131" s="2">
        <v>0</v>
      </c>
      <c r="BE4131" s="2">
        <v>0</v>
      </c>
      <c r="BF4131" s="2">
        <v>0</v>
      </c>
      <c r="BG4131" s="2">
        <v>2</v>
      </c>
      <c r="BH4131" s="2">
        <v>4</v>
      </c>
      <c r="BI4131" s="2">
        <v>4</v>
      </c>
      <c r="BJ4131" s="2">
        <v>3</v>
      </c>
      <c r="BK4131" s="2">
        <v>3</v>
      </c>
      <c r="BL4131" s="2">
        <v>0</v>
      </c>
      <c r="BM4131" s="2">
        <v>0</v>
      </c>
      <c r="BN4131" s="2">
        <v>0</v>
      </c>
      <c r="BO4131" s="2">
        <v>0</v>
      </c>
      <c r="BP4131" s="2">
        <v>0</v>
      </c>
      <c r="BQ4131" s="2">
        <v>0</v>
      </c>
      <c r="BR4131" s="2">
        <v>0</v>
      </c>
      <c r="BS4131" s="2">
        <v>0</v>
      </c>
      <c r="BT4131" s="2">
        <v>0</v>
      </c>
      <c r="BU4131" s="2">
        <v>0</v>
      </c>
      <c r="BV4131" s="2">
        <v>0</v>
      </c>
      <c r="BW4131" s="2">
        <v>0</v>
      </c>
      <c r="BX4131" s="2">
        <v>0</v>
      </c>
      <c r="BY4131" s="2">
        <v>0</v>
      </c>
      <c r="BZ4131" s="2">
        <v>0</v>
      </c>
      <c r="CA4131" s="2">
        <v>0</v>
      </c>
      <c r="CB4131" s="2">
        <v>0</v>
      </c>
      <c r="CC4131" s="2">
        <v>0</v>
      </c>
      <c r="CD4131" s="2">
        <v>0</v>
      </c>
      <c r="CE4131" s="2">
        <v>0</v>
      </c>
      <c r="CF4131" s="2">
        <v>0</v>
      </c>
      <c r="CG4131" s="2">
        <v>0</v>
      </c>
      <c r="CH4131" s="2">
        <v>0</v>
      </c>
      <c r="CI4131" s="2">
        <v>0</v>
      </c>
      <c r="CJ4131" s="2">
        <v>0</v>
      </c>
      <c r="CK4131" s="2">
        <v>0</v>
      </c>
      <c r="CL4131" s="2">
        <v>0</v>
      </c>
    </row>
    <row r="4132" spans="1:90" x14ac:dyDescent="0.25">
      <c r="A4132" t="s">
        <v>115</v>
      </c>
      <c r="B4132">
        <v>10603</v>
      </c>
      <c r="C4132" t="s">
        <v>266</v>
      </c>
      <c r="D4132">
        <v>1</v>
      </c>
      <c r="E4132">
        <v>8</v>
      </c>
      <c r="F4132">
        <v>8278</v>
      </c>
      <c r="G4132">
        <v>35008278</v>
      </c>
      <c r="H4132" t="s">
        <v>6533</v>
      </c>
      <c r="I4132">
        <v>626</v>
      </c>
      <c r="J4132" t="s">
        <v>266</v>
      </c>
      <c r="K4132" t="s">
        <v>336</v>
      </c>
      <c r="L4132">
        <v>1</v>
      </c>
      <c r="M4132" t="s">
        <v>266</v>
      </c>
      <c r="N4132">
        <v>9195520</v>
      </c>
      <c r="O4132" t="s">
        <v>92</v>
      </c>
      <c r="P4132" t="s">
        <v>6534</v>
      </c>
      <c r="Q4132" t="s">
        <v>127</v>
      </c>
      <c r="R4132">
        <v>11</v>
      </c>
      <c r="S4132">
        <v>44519333</v>
      </c>
      <c r="T4132">
        <v>44531519</v>
      </c>
      <c r="U4132" t="s">
        <v>6535</v>
      </c>
      <c r="V4132">
        <v>1</v>
      </c>
      <c r="W4132" s="2">
        <v>0</v>
      </c>
      <c r="X4132" s="2">
        <v>0</v>
      </c>
      <c r="Y4132" s="2">
        <v>109</v>
      </c>
      <c r="Z4132" s="2">
        <v>118</v>
      </c>
      <c r="AA4132" s="2">
        <v>119</v>
      </c>
      <c r="AB4132" s="2">
        <v>116</v>
      </c>
      <c r="AC4132" s="2">
        <v>119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0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0</v>
      </c>
      <c r="AU4132" s="2">
        <v>0</v>
      </c>
      <c r="AV4132" s="2">
        <v>0</v>
      </c>
      <c r="AW4132" s="2">
        <v>0</v>
      </c>
      <c r="AX4132" s="2">
        <v>0</v>
      </c>
      <c r="AY4132" s="2">
        <v>0</v>
      </c>
      <c r="AZ4132" s="2">
        <v>0</v>
      </c>
      <c r="BA4132" s="2">
        <v>0</v>
      </c>
      <c r="BB4132" s="2">
        <v>0</v>
      </c>
      <c r="BC4132" s="2">
        <v>28</v>
      </c>
      <c r="BD4132" s="2">
        <v>0</v>
      </c>
      <c r="BE4132" s="2">
        <v>0</v>
      </c>
      <c r="BF4132" s="2">
        <v>0</v>
      </c>
      <c r="BG4132" s="2">
        <v>5</v>
      </c>
      <c r="BH4132" s="2">
        <v>4</v>
      </c>
      <c r="BI4132" s="2">
        <v>4</v>
      </c>
      <c r="BJ4132" s="2">
        <v>4</v>
      </c>
      <c r="BK4132" s="2">
        <v>4</v>
      </c>
      <c r="BL4132" s="2">
        <v>0</v>
      </c>
      <c r="BM4132" s="2">
        <v>0</v>
      </c>
      <c r="BN4132" s="2">
        <v>0</v>
      </c>
      <c r="BO4132" s="2">
        <v>0</v>
      </c>
      <c r="BP4132" s="2">
        <v>0</v>
      </c>
      <c r="BQ4132" s="2">
        <v>0</v>
      </c>
      <c r="BR4132" s="2">
        <v>0</v>
      </c>
      <c r="BS4132" s="2">
        <v>0</v>
      </c>
      <c r="BT4132" s="2">
        <v>0</v>
      </c>
      <c r="BU4132" s="2">
        <v>0</v>
      </c>
      <c r="BV4132" s="2">
        <v>0</v>
      </c>
      <c r="BW4132" s="2">
        <v>0</v>
      </c>
      <c r="BX4132" s="2">
        <v>0</v>
      </c>
      <c r="BY4132" s="2">
        <v>0</v>
      </c>
      <c r="BZ4132" s="2">
        <v>0</v>
      </c>
      <c r="CA4132" s="2">
        <v>0</v>
      </c>
      <c r="CB4132" s="2">
        <v>0</v>
      </c>
      <c r="CC4132" s="2">
        <v>0</v>
      </c>
      <c r="CD4132" s="2">
        <v>0</v>
      </c>
      <c r="CE4132" s="2">
        <v>0</v>
      </c>
      <c r="CF4132" s="2">
        <v>0</v>
      </c>
      <c r="CG4132" s="2">
        <v>0</v>
      </c>
      <c r="CH4132" s="2">
        <v>0</v>
      </c>
      <c r="CI4132" s="2">
        <v>0</v>
      </c>
      <c r="CJ4132" s="2">
        <v>0</v>
      </c>
      <c r="CK4132" s="2">
        <v>2</v>
      </c>
      <c r="CL4132" s="2">
        <v>0</v>
      </c>
    </row>
    <row r="4133" spans="1:90" x14ac:dyDescent="0.25">
      <c r="A4133" t="s">
        <v>115</v>
      </c>
      <c r="B4133">
        <v>10603</v>
      </c>
      <c r="C4133" t="s">
        <v>266</v>
      </c>
      <c r="D4133">
        <v>1</v>
      </c>
      <c r="E4133">
        <v>8</v>
      </c>
      <c r="F4133">
        <v>900175</v>
      </c>
      <c r="G4133">
        <v>35900175</v>
      </c>
      <c r="H4133" t="s">
        <v>10781</v>
      </c>
      <c r="I4133">
        <v>626</v>
      </c>
      <c r="J4133" t="s">
        <v>266</v>
      </c>
      <c r="K4133" t="s">
        <v>5808</v>
      </c>
      <c r="L4133">
        <v>1</v>
      </c>
      <c r="M4133" t="s">
        <v>266</v>
      </c>
      <c r="N4133">
        <v>9271110</v>
      </c>
      <c r="O4133" t="s">
        <v>92</v>
      </c>
      <c r="P4133" t="s">
        <v>10782</v>
      </c>
      <c r="Q4133">
        <v>200</v>
      </c>
      <c r="R4133">
        <v>11</v>
      </c>
      <c r="S4133">
        <v>44720433</v>
      </c>
      <c r="T4133">
        <v>49759045</v>
      </c>
      <c r="U4133" t="s">
        <v>10783</v>
      </c>
      <c r="V4133">
        <v>1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  <c r="AB4133" s="2">
        <v>0</v>
      </c>
      <c r="AC4133" s="2">
        <v>0</v>
      </c>
      <c r="AD4133" s="2">
        <v>117</v>
      </c>
      <c r="AE4133" s="2">
        <v>82</v>
      </c>
      <c r="AF4133" s="2">
        <v>68</v>
      </c>
      <c r="AG4133" s="2">
        <v>121</v>
      </c>
      <c r="AH4133" s="2">
        <v>142</v>
      </c>
      <c r="AI4133" s="2">
        <v>118</v>
      </c>
      <c r="AJ4133" s="2">
        <v>102</v>
      </c>
      <c r="AK4133" s="2">
        <v>0</v>
      </c>
      <c r="AL4133" s="2">
        <v>0</v>
      </c>
      <c r="AM4133" s="2">
        <v>0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0</v>
      </c>
      <c r="AU4133" s="2">
        <v>0</v>
      </c>
      <c r="AV4133" s="2">
        <v>0</v>
      </c>
      <c r="AW4133" s="2">
        <v>0</v>
      </c>
      <c r="AX4133" s="2">
        <v>0</v>
      </c>
      <c r="AY4133" s="2">
        <v>0</v>
      </c>
      <c r="AZ4133" s="2">
        <v>0</v>
      </c>
      <c r="BA4133" s="2">
        <v>0</v>
      </c>
      <c r="BB4133" s="2">
        <v>0</v>
      </c>
      <c r="BC4133" s="2">
        <v>0</v>
      </c>
      <c r="BD4133" s="2">
        <v>26</v>
      </c>
      <c r="BE4133" s="2">
        <v>0</v>
      </c>
      <c r="BF4133" s="2">
        <v>0</v>
      </c>
      <c r="BG4133" s="2">
        <v>0</v>
      </c>
      <c r="BH4133" s="2">
        <v>0</v>
      </c>
      <c r="BI4133" s="2">
        <v>0</v>
      </c>
      <c r="BJ4133" s="2">
        <v>0</v>
      </c>
      <c r="BK4133" s="2">
        <v>0</v>
      </c>
      <c r="BL4133" s="2">
        <v>8</v>
      </c>
      <c r="BM4133" s="2">
        <v>4</v>
      </c>
      <c r="BN4133" s="2">
        <v>3</v>
      </c>
      <c r="BO4133" s="2">
        <v>8</v>
      </c>
      <c r="BP4133" s="2">
        <v>6</v>
      </c>
      <c r="BQ4133" s="2">
        <v>7</v>
      </c>
      <c r="BR4133" s="2">
        <v>3</v>
      </c>
      <c r="BS4133" s="2">
        <v>0</v>
      </c>
      <c r="BT4133" s="2">
        <v>0</v>
      </c>
      <c r="BU4133" s="2">
        <v>0</v>
      </c>
      <c r="BV4133" s="2">
        <v>0</v>
      </c>
      <c r="BW4133" s="2">
        <v>0</v>
      </c>
      <c r="BX4133" s="2">
        <v>0</v>
      </c>
      <c r="BY4133" s="2">
        <v>0</v>
      </c>
      <c r="BZ4133" s="2">
        <v>0</v>
      </c>
      <c r="CA4133" s="2">
        <v>0</v>
      </c>
      <c r="CB4133" s="2">
        <v>0</v>
      </c>
      <c r="CC4133" s="2">
        <v>0</v>
      </c>
      <c r="CD4133" s="2">
        <v>0</v>
      </c>
      <c r="CE4133" s="2">
        <v>0</v>
      </c>
      <c r="CF4133" s="2">
        <v>0</v>
      </c>
      <c r="CG4133" s="2">
        <v>0</v>
      </c>
      <c r="CH4133" s="2">
        <v>0</v>
      </c>
      <c r="CI4133" s="2">
        <v>0</v>
      </c>
      <c r="CJ4133" s="2">
        <v>0</v>
      </c>
      <c r="CK4133" s="2">
        <v>0</v>
      </c>
      <c r="CL4133" s="2">
        <v>4</v>
      </c>
    </row>
    <row r="4134" spans="1:90" x14ac:dyDescent="0.25">
      <c r="A4134" t="s">
        <v>115</v>
      </c>
      <c r="B4134">
        <v>10603</v>
      </c>
      <c r="C4134" t="s">
        <v>266</v>
      </c>
      <c r="D4134">
        <v>1</v>
      </c>
      <c r="E4134">
        <v>8</v>
      </c>
      <c r="F4134">
        <v>8710</v>
      </c>
      <c r="G4134">
        <v>35008710</v>
      </c>
      <c r="H4134" t="s">
        <v>6196</v>
      </c>
      <c r="I4134">
        <v>626</v>
      </c>
      <c r="J4134" t="s">
        <v>266</v>
      </c>
      <c r="K4134" t="s">
        <v>6197</v>
      </c>
      <c r="L4134">
        <v>1</v>
      </c>
      <c r="M4134" t="s">
        <v>266</v>
      </c>
      <c r="N4134">
        <v>9230701</v>
      </c>
      <c r="O4134" t="s">
        <v>102</v>
      </c>
      <c r="P4134" t="s">
        <v>6198</v>
      </c>
      <c r="Q4134">
        <v>1884</v>
      </c>
      <c r="R4134">
        <v>11</v>
      </c>
      <c r="S4134">
        <v>44612486</v>
      </c>
      <c r="T4134">
        <v>44614656</v>
      </c>
      <c r="U4134" t="s">
        <v>6199</v>
      </c>
      <c r="V4134">
        <v>1</v>
      </c>
      <c r="W4134" s="2">
        <v>0</v>
      </c>
      <c r="X4134" s="2">
        <v>0</v>
      </c>
      <c r="Y4134" s="2">
        <v>118</v>
      </c>
      <c r="Z4134" s="2">
        <v>88</v>
      </c>
      <c r="AA4134" s="2">
        <v>89</v>
      </c>
      <c r="AB4134" s="2">
        <v>89</v>
      </c>
      <c r="AC4134" s="2">
        <v>86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0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0</v>
      </c>
      <c r="AU4134" s="2">
        <v>0</v>
      </c>
      <c r="AV4134" s="2">
        <v>0</v>
      </c>
      <c r="AW4134" s="2">
        <v>0</v>
      </c>
      <c r="AX4134" s="2">
        <v>0</v>
      </c>
      <c r="AY4134" s="2">
        <v>0</v>
      </c>
      <c r="AZ4134" s="2">
        <v>0</v>
      </c>
      <c r="BA4134" s="2">
        <v>0</v>
      </c>
      <c r="BB4134" s="2">
        <v>0</v>
      </c>
      <c r="BC4134" s="2">
        <v>0</v>
      </c>
      <c r="BD4134" s="2">
        <v>0</v>
      </c>
      <c r="BE4134" s="2">
        <v>0</v>
      </c>
      <c r="BF4134" s="2">
        <v>0</v>
      </c>
      <c r="BG4134" s="2">
        <v>4</v>
      </c>
      <c r="BH4134" s="2">
        <v>4</v>
      </c>
      <c r="BI4134" s="2">
        <v>4</v>
      </c>
      <c r="BJ4134" s="2">
        <v>4</v>
      </c>
      <c r="BK4134" s="2">
        <v>4</v>
      </c>
      <c r="BL4134" s="2">
        <v>0</v>
      </c>
      <c r="BM4134" s="2">
        <v>0</v>
      </c>
      <c r="BN4134" s="2">
        <v>0</v>
      </c>
      <c r="BO4134" s="2">
        <v>0</v>
      </c>
      <c r="BP4134" s="2">
        <v>0</v>
      </c>
      <c r="BQ4134" s="2">
        <v>0</v>
      </c>
      <c r="BR4134" s="2">
        <v>0</v>
      </c>
      <c r="BS4134" s="2">
        <v>0</v>
      </c>
      <c r="BT4134" s="2">
        <v>0</v>
      </c>
      <c r="BU4134" s="2">
        <v>0</v>
      </c>
      <c r="BV4134" s="2">
        <v>0</v>
      </c>
      <c r="BW4134" s="2">
        <v>0</v>
      </c>
      <c r="BX4134" s="2">
        <v>0</v>
      </c>
      <c r="BY4134" s="2">
        <v>0</v>
      </c>
      <c r="BZ4134" s="2">
        <v>0</v>
      </c>
      <c r="CA4134" s="2">
        <v>0</v>
      </c>
      <c r="CB4134" s="2">
        <v>0</v>
      </c>
      <c r="CC4134" s="2">
        <v>0</v>
      </c>
      <c r="CD4134" s="2">
        <v>0</v>
      </c>
      <c r="CE4134" s="2">
        <v>0</v>
      </c>
      <c r="CF4134" s="2">
        <v>0</v>
      </c>
      <c r="CG4134" s="2">
        <v>0</v>
      </c>
      <c r="CH4134" s="2">
        <v>0</v>
      </c>
      <c r="CI4134" s="2">
        <v>0</v>
      </c>
      <c r="CJ4134" s="2">
        <v>0</v>
      </c>
      <c r="CK4134" s="2">
        <v>0</v>
      </c>
      <c r="CL4134" s="2">
        <v>0</v>
      </c>
    </row>
    <row r="4135" spans="1:90" x14ac:dyDescent="0.25">
      <c r="A4135" t="s">
        <v>115</v>
      </c>
      <c r="B4135">
        <v>10603</v>
      </c>
      <c r="C4135" t="s">
        <v>266</v>
      </c>
      <c r="D4135">
        <v>1</v>
      </c>
      <c r="E4135">
        <v>8</v>
      </c>
      <c r="F4135">
        <v>8564</v>
      </c>
      <c r="G4135">
        <v>35008564</v>
      </c>
      <c r="H4135" t="s">
        <v>9681</v>
      </c>
      <c r="I4135">
        <v>626</v>
      </c>
      <c r="J4135" t="s">
        <v>266</v>
      </c>
      <c r="K4135" t="s">
        <v>3270</v>
      </c>
      <c r="L4135">
        <v>1</v>
      </c>
      <c r="M4135" t="s">
        <v>266</v>
      </c>
      <c r="N4135">
        <v>9210640</v>
      </c>
      <c r="O4135" t="s">
        <v>162</v>
      </c>
      <c r="P4135" t="s">
        <v>9682</v>
      </c>
      <c r="Q4135" t="s">
        <v>127</v>
      </c>
      <c r="R4135">
        <v>11</v>
      </c>
      <c r="S4135">
        <v>49963783</v>
      </c>
      <c r="T4135">
        <v>49963911</v>
      </c>
      <c r="U4135" t="s">
        <v>9683</v>
      </c>
      <c r="V4135">
        <v>1</v>
      </c>
      <c r="W4135" s="2">
        <v>0</v>
      </c>
      <c r="X4135" s="2">
        <v>0</v>
      </c>
      <c r="Y4135" s="2">
        <v>0</v>
      </c>
      <c r="Z4135" s="2">
        <v>0</v>
      </c>
      <c r="AA4135" s="2">
        <v>0</v>
      </c>
      <c r="AB4135" s="2">
        <v>0</v>
      </c>
      <c r="AC4135" s="2">
        <v>0</v>
      </c>
      <c r="AD4135" s="2">
        <v>108</v>
      </c>
      <c r="AE4135" s="2">
        <v>93</v>
      </c>
      <c r="AF4135" s="2">
        <v>94</v>
      </c>
      <c r="AG4135" s="2">
        <v>107</v>
      </c>
      <c r="AH4135" s="2">
        <v>101</v>
      </c>
      <c r="AI4135" s="2">
        <v>91</v>
      </c>
      <c r="AJ4135" s="2">
        <v>90</v>
      </c>
      <c r="AK4135" s="2">
        <v>0</v>
      </c>
      <c r="AL4135" s="2">
        <v>0</v>
      </c>
      <c r="AM4135" s="2">
        <v>0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0</v>
      </c>
      <c r="AU4135" s="2">
        <v>0</v>
      </c>
      <c r="AV4135" s="2">
        <v>0</v>
      </c>
      <c r="AW4135" s="2">
        <v>0</v>
      </c>
      <c r="AX4135" s="2">
        <v>0</v>
      </c>
      <c r="AY4135" s="2">
        <v>0</v>
      </c>
      <c r="AZ4135" s="2">
        <v>0</v>
      </c>
      <c r="BA4135" s="2">
        <v>0</v>
      </c>
      <c r="BB4135" s="2">
        <v>0</v>
      </c>
      <c r="BC4135" s="2">
        <v>0</v>
      </c>
      <c r="BD4135" s="2">
        <v>11</v>
      </c>
      <c r="BE4135" s="2">
        <v>0</v>
      </c>
      <c r="BF4135" s="2">
        <v>0</v>
      </c>
      <c r="BG4135" s="2">
        <v>0</v>
      </c>
      <c r="BH4135" s="2">
        <v>0</v>
      </c>
      <c r="BI4135" s="2">
        <v>0</v>
      </c>
      <c r="BJ4135" s="2">
        <v>0</v>
      </c>
      <c r="BK4135" s="2">
        <v>0</v>
      </c>
      <c r="BL4135" s="2">
        <v>8</v>
      </c>
      <c r="BM4135" s="2">
        <v>5</v>
      </c>
      <c r="BN4135" s="2">
        <v>5</v>
      </c>
      <c r="BO4135" s="2">
        <v>4</v>
      </c>
      <c r="BP4135" s="2">
        <v>6</v>
      </c>
      <c r="BQ4135" s="2">
        <v>4</v>
      </c>
      <c r="BR4135" s="2">
        <v>5</v>
      </c>
      <c r="BS4135" s="2">
        <v>0</v>
      </c>
      <c r="BT4135" s="2">
        <v>0</v>
      </c>
      <c r="BU4135" s="2">
        <v>0</v>
      </c>
      <c r="BV4135" s="2">
        <v>0</v>
      </c>
      <c r="BW4135" s="2">
        <v>0</v>
      </c>
      <c r="BX4135" s="2">
        <v>0</v>
      </c>
      <c r="BY4135" s="2">
        <v>0</v>
      </c>
      <c r="BZ4135" s="2">
        <v>0</v>
      </c>
      <c r="CA4135" s="2">
        <v>0</v>
      </c>
      <c r="CB4135" s="2">
        <v>0</v>
      </c>
      <c r="CC4135" s="2">
        <v>0</v>
      </c>
      <c r="CD4135" s="2">
        <v>0</v>
      </c>
      <c r="CE4135" s="2">
        <v>0</v>
      </c>
      <c r="CF4135" s="2">
        <v>0</v>
      </c>
      <c r="CG4135" s="2">
        <v>0</v>
      </c>
      <c r="CH4135" s="2">
        <v>0</v>
      </c>
      <c r="CI4135" s="2">
        <v>0</v>
      </c>
      <c r="CJ4135" s="2">
        <v>0</v>
      </c>
      <c r="CK4135" s="2">
        <v>0</v>
      </c>
      <c r="CL4135" s="2">
        <v>2</v>
      </c>
    </row>
    <row r="4136" spans="1:90" x14ac:dyDescent="0.25">
      <c r="A4136" t="s">
        <v>115</v>
      </c>
      <c r="B4136">
        <v>10603</v>
      </c>
      <c r="C4136" t="s">
        <v>266</v>
      </c>
      <c r="D4136">
        <v>1</v>
      </c>
      <c r="E4136">
        <v>8</v>
      </c>
      <c r="F4136">
        <v>8148</v>
      </c>
      <c r="G4136">
        <v>35008148</v>
      </c>
      <c r="H4136" t="s">
        <v>14957</v>
      </c>
      <c r="I4136">
        <v>626</v>
      </c>
      <c r="J4136" t="s">
        <v>266</v>
      </c>
      <c r="K4136" t="s">
        <v>962</v>
      </c>
      <c r="L4136">
        <v>1</v>
      </c>
      <c r="M4136" t="s">
        <v>266</v>
      </c>
      <c r="N4136">
        <v>9110170</v>
      </c>
      <c r="O4136" t="s">
        <v>92</v>
      </c>
      <c r="P4136" t="s">
        <v>7536</v>
      </c>
      <c r="Q4136" t="s">
        <v>127</v>
      </c>
      <c r="R4136">
        <v>11</v>
      </c>
      <c r="S4136">
        <v>44586048</v>
      </c>
      <c r="U4136" t="s">
        <v>16477</v>
      </c>
      <c r="V4136">
        <v>1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  <c r="AB4136" s="2">
        <v>0</v>
      </c>
      <c r="AC4136" s="2">
        <v>0</v>
      </c>
      <c r="AD4136" s="2">
        <v>127</v>
      </c>
      <c r="AE4136" s="2">
        <v>138</v>
      </c>
      <c r="AF4136" s="2">
        <v>89</v>
      </c>
      <c r="AG4136" s="2">
        <v>98</v>
      </c>
      <c r="AH4136" s="2">
        <v>82</v>
      </c>
      <c r="AI4136" s="2">
        <v>77</v>
      </c>
      <c r="AJ4136" s="2">
        <v>48</v>
      </c>
      <c r="AK4136" s="2">
        <v>0</v>
      </c>
      <c r="AL4136" s="2">
        <v>0</v>
      </c>
      <c r="AM4136" s="2">
        <v>0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0</v>
      </c>
      <c r="AU4136" s="2">
        <v>0</v>
      </c>
      <c r="AV4136" s="2">
        <v>0</v>
      </c>
      <c r="AW4136" s="2">
        <v>0</v>
      </c>
      <c r="AX4136" s="2">
        <v>0</v>
      </c>
      <c r="AY4136" s="2">
        <v>0</v>
      </c>
      <c r="AZ4136" s="2">
        <v>0</v>
      </c>
      <c r="BA4136" s="2">
        <v>0</v>
      </c>
      <c r="BB4136" s="2">
        <v>0</v>
      </c>
      <c r="BC4136" s="2">
        <v>0</v>
      </c>
      <c r="BD4136" s="2">
        <v>0</v>
      </c>
      <c r="BE4136" s="2">
        <v>0</v>
      </c>
      <c r="BF4136" s="2">
        <v>0</v>
      </c>
      <c r="BG4136" s="2">
        <v>0</v>
      </c>
      <c r="BH4136" s="2">
        <v>0</v>
      </c>
      <c r="BI4136" s="2">
        <v>0</v>
      </c>
      <c r="BJ4136" s="2">
        <v>0</v>
      </c>
      <c r="BK4136" s="2">
        <v>0</v>
      </c>
      <c r="BL4136" s="2">
        <v>5</v>
      </c>
      <c r="BM4136" s="2">
        <v>6</v>
      </c>
      <c r="BN4136" s="2">
        <v>4</v>
      </c>
      <c r="BO4136" s="2">
        <v>4</v>
      </c>
      <c r="BP4136" s="2">
        <v>3</v>
      </c>
      <c r="BQ4136" s="2">
        <v>4</v>
      </c>
      <c r="BR4136" s="2">
        <v>2</v>
      </c>
      <c r="BS4136" s="2">
        <v>0</v>
      </c>
      <c r="BT4136" s="2">
        <v>0</v>
      </c>
      <c r="BU4136" s="2">
        <v>0</v>
      </c>
      <c r="BV4136" s="2">
        <v>0</v>
      </c>
      <c r="BW4136" s="2">
        <v>0</v>
      </c>
      <c r="BX4136" s="2">
        <v>0</v>
      </c>
      <c r="BY4136" s="2">
        <v>0</v>
      </c>
      <c r="BZ4136" s="2">
        <v>0</v>
      </c>
      <c r="CA4136" s="2">
        <v>0</v>
      </c>
      <c r="CB4136" s="2">
        <v>0</v>
      </c>
      <c r="CC4136" s="2">
        <v>0</v>
      </c>
      <c r="CD4136" s="2">
        <v>0</v>
      </c>
      <c r="CE4136" s="2">
        <v>0</v>
      </c>
      <c r="CF4136" s="2">
        <v>0</v>
      </c>
      <c r="CG4136" s="2">
        <v>0</v>
      </c>
      <c r="CH4136" s="2">
        <v>0</v>
      </c>
      <c r="CI4136" s="2">
        <v>0</v>
      </c>
      <c r="CJ4136" s="2">
        <v>0</v>
      </c>
      <c r="CK4136" s="2">
        <v>0</v>
      </c>
      <c r="CL4136" s="2">
        <v>0</v>
      </c>
    </row>
    <row r="4137" spans="1:90" x14ac:dyDescent="0.25">
      <c r="A4137" t="s">
        <v>115</v>
      </c>
      <c r="B4137">
        <v>10603</v>
      </c>
      <c r="C4137" t="s">
        <v>266</v>
      </c>
      <c r="D4137">
        <v>1</v>
      </c>
      <c r="E4137">
        <v>8</v>
      </c>
      <c r="F4137">
        <v>8624</v>
      </c>
      <c r="G4137">
        <v>35008624</v>
      </c>
      <c r="H4137" t="s">
        <v>10584</v>
      </c>
      <c r="I4137">
        <v>626</v>
      </c>
      <c r="J4137" t="s">
        <v>266</v>
      </c>
      <c r="K4137" t="s">
        <v>1604</v>
      </c>
      <c r="L4137">
        <v>1</v>
      </c>
      <c r="M4137" t="s">
        <v>266</v>
      </c>
      <c r="N4137">
        <v>9230000</v>
      </c>
      <c r="O4137" t="s">
        <v>92</v>
      </c>
      <c r="P4137" t="s">
        <v>10585</v>
      </c>
      <c r="Q4137">
        <v>760</v>
      </c>
      <c r="R4137">
        <v>11</v>
      </c>
      <c r="S4137">
        <v>44615679</v>
      </c>
      <c r="U4137" t="s">
        <v>10586</v>
      </c>
      <c r="V4137">
        <v>1</v>
      </c>
      <c r="W4137" s="2">
        <v>0</v>
      </c>
      <c r="X4137" s="2">
        <v>0</v>
      </c>
      <c r="Y4137" s="2">
        <v>54</v>
      </c>
      <c r="Z4137" s="2">
        <v>87</v>
      </c>
      <c r="AA4137" s="2">
        <v>118</v>
      </c>
      <c r="AB4137" s="2">
        <v>88</v>
      </c>
      <c r="AC4137" s="2">
        <v>56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0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0</v>
      </c>
      <c r="AU4137" s="2">
        <v>0</v>
      </c>
      <c r="AV4137" s="2">
        <v>0</v>
      </c>
      <c r="AW4137" s="2">
        <v>0</v>
      </c>
      <c r="AX4137" s="2">
        <v>0</v>
      </c>
      <c r="AY4137" s="2">
        <v>0</v>
      </c>
      <c r="AZ4137" s="2">
        <v>0</v>
      </c>
      <c r="BA4137" s="2">
        <v>0</v>
      </c>
      <c r="BB4137" s="2">
        <v>0</v>
      </c>
      <c r="BC4137" s="2">
        <v>0</v>
      </c>
      <c r="BD4137" s="2">
        <v>0</v>
      </c>
      <c r="BE4137" s="2">
        <v>0</v>
      </c>
      <c r="BF4137" s="2">
        <v>0</v>
      </c>
      <c r="BG4137" s="2">
        <v>2</v>
      </c>
      <c r="BH4137" s="2">
        <v>4</v>
      </c>
      <c r="BI4137" s="2">
        <v>5</v>
      </c>
      <c r="BJ4137" s="2">
        <v>3</v>
      </c>
      <c r="BK4137" s="2">
        <v>2</v>
      </c>
      <c r="BL4137" s="2">
        <v>0</v>
      </c>
      <c r="BM4137" s="2">
        <v>0</v>
      </c>
      <c r="BN4137" s="2">
        <v>0</v>
      </c>
      <c r="BO4137" s="2">
        <v>0</v>
      </c>
      <c r="BP4137" s="2">
        <v>0</v>
      </c>
      <c r="BQ4137" s="2">
        <v>0</v>
      </c>
      <c r="BR4137" s="2">
        <v>0</v>
      </c>
      <c r="BS4137" s="2">
        <v>0</v>
      </c>
      <c r="BT4137" s="2">
        <v>0</v>
      </c>
      <c r="BU4137" s="2">
        <v>0</v>
      </c>
      <c r="BV4137" s="2">
        <v>0</v>
      </c>
      <c r="BW4137" s="2">
        <v>0</v>
      </c>
      <c r="BX4137" s="2">
        <v>0</v>
      </c>
      <c r="BY4137" s="2">
        <v>0</v>
      </c>
      <c r="BZ4137" s="2">
        <v>0</v>
      </c>
      <c r="CA4137" s="2">
        <v>0</v>
      </c>
      <c r="CB4137" s="2">
        <v>0</v>
      </c>
      <c r="CC4137" s="2">
        <v>0</v>
      </c>
      <c r="CD4137" s="2">
        <v>0</v>
      </c>
      <c r="CE4137" s="2">
        <v>0</v>
      </c>
      <c r="CF4137" s="2">
        <v>0</v>
      </c>
      <c r="CG4137" s="2">
        <v>0</v>
      </c>
      <c r="CH4137" s="2">
        <v>0</v>
      </c>
      <c r="CI4137" s="2">
        <v>0</v>
      </c>
      <c r="CJ4137" s="2">
        <v>0</v>
      </c>
      <c r="CK4137" s="2">
        <v>0</v>
      </c>
      <c r="CL4137" s="2">
        <v>0</v>
      </c>
    </row>
    <row r="4138" spans="1:90" x14ac:dyDescent="0.25">
      <c r="A4138" t="s">
        <v>115</v>
      </c>
      <c r="B4138">
        <v>10603</v>
      </c>
      <c r="C4138" t="s">
        <v>266</v>
      </c>
      <c r="D4138">
        <v>1</v>
      </c>
      <c r="E4138">
        <v>8</v>
      </c>
      <c r="F4138">
        <v>904892</v>
      </c>
      <c r="G4138">
        <v>35904892</v>
      </c>
      <c r="H4138" t="s">
        <v>15575</v>
      </c>
      <c r="I4138">
        <v>626</v>
      </c>
      <c r="J4138" t="s">
        <v>266</v>
      </c>
      <c r="K4138" t="s">
        <v>7879</v>
      </c>
      <c r="L4138">
        <v>1</v>
      </c>
      <c r="M4138" t="s">
        <v>266</v>
      </c>
      <c r="N4138">
        <v>9121000</v>
      </c>
      <c r="O4138" t="s">
        <v>102</v>
      </c>
      <c r="P4138" t="s">
        <v>9611</v>
      </c>
      <c r="Q4138">
        <v>1640</v>
      </c>
      <c r="R4138">
        <v>11</v>
      </c>
      <c r="S4138">
        <v>44580387</v>
      </c>
      <c r="T4138">
        <v>44581950</v>
      </c>
      <c r="U4138" t="s">
        <v>15576</v>
      </c>
      <c r="V4138">
        <v>1</v>
      </c>
      <c r="W4138" s="2">
        <v>0</v>
      </c>
      <c r="X4138" s="2">
        <v>0</v>
      </c>
      <c r="Y4138" s="2">
        <v>75</v>
      </c>
      <c r="Z4138" s="2">
        <v>82</v>
      </c>
      <c r="AA4138" s="2">
        <v>100</v>
      </c>
      <c r="AB4138" s="2">
        <v>87</v>
      </c>
      <c r="AC4138" s="2">
        <v>84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0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0</v>
      </c>
      <c r="AU4138" s="2">
        <v>0</v>
      </c>
      <c r="AV4138" s="2">
        <v>0</v>
      </c>
      <c r="AW4138" s="2">
        <v>0</v>
      </c>
      <c r="AX4138" s="2">
        <v>0</v>
      </c>
      <c r="AY4138" s="2">
        <v>0</v>
      </c>
      <c r="AZ4138" s="2">
        <v>0</v>
      </c>
      <c r="BA4138" s="2">
        <v>0</v>
      </c>
      <c r="BB4138" s="2">
        <v>0</v>
      </c>
      <c r="BC4138" s="2">
        <v>0</v>
      </c>
      <c r="BD4138" s="2">
        <v>0</v>
      </c>
      <c r="BE4138" s="2">
        <v>0</v>
      </c>
      <c r="BF4138" s="2">
        <v>0</v>
      </c>
      <c r="BG4138" s="2">
        <v>3</v>
      </c>
      <c r="BH4138" s="2">
        <v>4</v>
      </c>
      <c r="BI4138" s="2">
        <v>5</v>
      </c>
      <c r="BJ4138" s="2">
        <v>3</v>
      </c>
      <c r="BK4138" s="2">
        <v>3</v>
      </c>
      <c r="BL4138" s="2">
        <v>0</v>
      </c>
      <c r="BM4138" s="2">
        <v>0</v>
      </c>
      <c r="BN4138" s="2">
        <v>0</v>
      </c>
      <c r="BO4138" s="2">
        <v>0</v>
      </c>
      <c r="BP4138" s="2">
        <v>0</v>
      </c>
      <c r="BQ4138" s="2">
        <v>0</v>
      </c>
      <c r="BR4138" s="2">
        <v>0</v>
      </c>
      <c r="BS4138" s="2">
        <v>0</v>
      </c>
      <c r="BT4138" s="2">
        <v>0</v>
      </c>
      <c r="BU4138" s="2">
        <v>0</v>
      </c>
      <c r="BV4138" s="2">
        <v>0</v>
      </c>
      <c r="BW4138" s="2">
        <v>0</v>
      </c>
      <c r="BX4138" s="2">
        <v>0</v>
      </c>
      <c r="BY4138" s="2">
        <v>0</v>
      </c>
      <c r="BZ4138" s="2">
        <v>0</v>
      </c>
      <c r="CA4138" s="2">
        <v>0</v>
      </c>
      <c r="CB4138" s="2">
        <v>0</v>
      </c>
      <c r="CC4138" s="2">
        <v>0</v>
      </c>
      <c r="CD4138" s="2">
        <v>0</v>
      </c>
      <c r="CE4138" s="2">
        <v>0</v>
      </c>
      <c r="CF4138" s="2">
        <v>0</v>
      </c>
      <c r="CG4138" s="2">
        <v>0</v>
      </c>
      <c r="CH4138" s="2">
        <v>0</v>
      </c>
      <c r="CI4138" s="2">
        <v>0</v>
      </c>
      <c r="CJ4138" s="2">
        <v>0</v>
      </c>
      <c r="CK4138" s="2">
        <v>0</v>
      </c>
      <c r="CL4138" s="2">
        <v>0</v>
      </c>
    </row>
    <row r="4139" spans="1:90" x14ac:dyDescent="0.25">
      <c r="A4139" t="s">
        <v>115</v>
      </c>
      <c r="B4139">
        <v>10603</v>
      </c>
      <c r="C4139" t="s">
        <v>266</v>
      </c>
      <c r="D4139">
        <v>2</v>
      </c>
      <c r="E4139">
        <v>6</v>
      </c>
      <c r="F4139">
        <v>985193</v>
      </c>
      <c r="G4139">
        <v>35985193</v>
      </c>
      <c r="H4139" t="s">
        <v>9883</v>
      </c>
      <c r="I4139">
        <v>626</v>
      </c>
      <c r="J4139" t="s">
        <v>266</v>
      </c>
      <c r="K4139" t="s">
        <v>1747</v>
      </c>
      <c r="L4139">
        <v>1</v>
      </c>
      <c r="M4139" t="s">
        <v>266</v>
      </c>
      <c r="N4139">
        <v>9210210</v>
      </c>
      <c r="O4139" t="s">
        <v>92</v>
      </c>
      <c r="P4139" t="s">
        <v>2825</v>
      </c>
      <c r="Q4139">
        <v>332</v>
      </c>
      <c r="R4139">
        <v>11</v>
      </c>
      <c r="S4139">
        <v>49961991</v>
      </c>
      <c r="T4139">
        <v>49962090</v>
      </c>
      <c r="U4139" t="s">
        <v>9884</v>
      </c>
      <c r="V4139">
        <v>1</v>
      </c>
      <c r="W4139" s="2">
        <v>0</v>
      </c>
      <c r="X4139" s="2">
        <v>0</v>
      </c>
      <c r="Y4139" s="2">
        <v>0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0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0</v>
      </c>
      <c r="AU4139" s="2">
        <v>0</v>
      </c>
      <c r="AV4139" s="2">
        <v>0</v>
      </c>
      <c r="AW4139" s="2">
        <v>0</v>
      </c>
      <c r="AX4139" s="2">
        <v>0</v>
      </c>
      <c r="AY4139" s="2">
        <v>0</v>
      </c>
      <c r="AZ4139" s="2">
        <v>0</v>
      </c>
      <c r="BA4139" s="2">
        <v>0</v>
      </c>
      <c r="BB4139" s="2">
        <v>0</v>
      </c>
      <c r="BC4139" s="2">
        <v>499</v>
      </c>
      <c r="BD4139" s="2">
        <v>0</v>
      </c>
      <c r="BE4139" s="2">
        <v>0</v>
      </c>
      <c r="BF4139" s="2">
        <v>0</v>
      </c>
      <c r="BG4139" s="2">
        <v>0</v>
      </c>
      <c r="BH4139" s="2">
        <v>0</v>
      </c>
      <c r="BI4139" s="2">
        <v>0</v>
      </c>
      <c r="BJ4139" s="2">
        <v>0</v>
      </c>
      <c r="BK4139" s="2">
        <v>0</v>
      </c>
      <c r="BL4139" s="2">
        <v>0</v>
      </c>
      <c r="BM4139" s="2">
        <v>0</v>
      </c>
      <c r="BN4139" s="2">
        <v>0</v>
      </c>
      <c r="BO4139" s="2">
        <v>0</v>
      </c>
      <c r="BP4139" s="2">
        <v>0</v>
      </c>
      <c r="BQ4139" s="2">
        <v>0</v>
      </c>
      <c r="BR4139" s="2">
        <v>0</v>
      </c>
      <c r="BS4139" s="2">
        <v>0</v>
      </c>
      <c r="BT4139" s="2">
        <v>0</v>
      </c>
      <c r="BU4139" s="2">
        <v>0</v>
      </c>
      <c r="BV4139" s="2">
        <v>0</v>
      </c>
      <c r="BW4139" s="2">
        <v>0</v>
      </c>
      <c r="BX4139" s="2">
        <v>0</v>
      </c>
      <c r="BY4139" s="2">
        <v>0</v>
      </c>
      <c r="BZ4139" s="2">
        <v>0</v>
      </c>
      <c r="CA4139" s="2">
        <v>0</v>
      </c>
      <c r="CB4139" s="2">
        <v>0</v>
      </c>
      <c r="CC4139" s="2">
        <v>0</v>
      </c>
      <c r="CD4139" s="2">
        <v>0</v>
      </c>
      <c r="CE4139" s="2">
        <v>0</v>
      </c>
      <c r="CF4139" s="2">
        <v>0</v>
      </c>
      <c r="CG4139" s="2">
        <v>0</v>
      </c>
      <c r="CH4139" s="2">
        <v>0</v>
      </c>
      <c r="CI4139" s="2">
        <v>0</v>
      </c>
      <c r="CJ4139" s="2">
        <v>0</v>
      </c>
      <c r="CK4139" s="2">
        <v>23</v>
      </c>
      <c r="CL4139" s="2">
        <v>0</v>
      </c>
    </row>
    <row r="4140" spans="1:90" x14ac:dyDescent="0.25">
      <c r="A4140" t="s">
        <v>115</v>
      </c>
      <c r="B4140">
        <v>10603</v>
      </c>
      <c r="C4140" t="s">
        <v>266</v>
      </c>
      <c r="D4140">
        <v>1</v>
      </c>
      <c r="E4140">
        <v>8</v>
      </c>
      <c r="F4140">
        <v>38490</v>
      </c>
      <c r="G4140">
        <v>35038490</v>
      </c>
      <c r="H4140" t="s">
        <v>6103</v>
      </c>
      <c r="I4140">
        <v>626</v>
      </c>
      <c r="J4140" t="s">
        <v>266</v>
      </c>
      <c r="K4140" t="s">
        <v>6104</v>
      </c>
      <c r="L4140">
        <v>1</v>
      </c>
      <c r="M4140" t="s">
        <v>266</v>
      </c>
      <c r="N4140">
        <v>9170140</v>
      </c>
      <c r="O4140" t="s">
        <v>102</v>
      </c>
      <c r="P4140" t="s">
        <v>6105</v>
      </c>
      <c r="Q4140" t="s">
        <v>127</v>
      </c>
      <c r="R4140">
        <v>11</v>
      </c>
      <c r="S4140">
        <v>44511024</v>
      </c>
      <c r="T4140">
        <v>44554722</v>
      </c>
      <c r="U4140" t="s">
        <v>6106</v>
      </c>
      <c r="V4140">
        <v>1</v>
      </c>
      <c r="W4140" s="2">
        <v>0</v>
      </c>
      <c r="X4140" s="2">
        <v>0</v>
      </c>
      <c r="Y4140" s="2">
        <v>59</v>
      </c>
      <c r="Z4140" s="2">
        <v>52</v>
      </c>
      <c r="AA4140" s="2">
        <v>84</v>
      </c>
      <c r="AB4140" s="2">
        <v>111</v>
      </c>
      <c r="AC4140" s="2">
        <v>143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0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0</v>
      </c>
      <c r="AU4140" s="2">
        <v>0</v>
      </c>
      <c r="AV4140" s="2">
        <v>0</v>
      </c>
      <c r="AW4140" s="2">
        <v>0</v>
      </c>
      <c r="AX4140" s="2">
        <v>0</v>
      </c>
      <c r="AY4140" s="2">
        <v>0</v>
      </c>
      <c r="AZ4140" s="2">
        <v>0</v>
      </c>
      <c r="BA4140" s="2">
        <v>0</v>
      </c>
      <c r="BB4140" s="2">
        <v>0</v>
      </c>
      <c r="BC4140" s="2">
        <v>37</v>
      </c>
      <c r="BD4140" s="2">
        <v>0</v>
      </c>
      <c r="BE4140" s="2">
        <v>0</v>
      </c>
      <c r="BF4140" s="2">
        <v>0</v>
      </c>
      <c r="BG4140" s="2">
        <v>3</v>
      </c>
      <c r="BH4140" s="2">
        <v>2</v>
      </c>
      <c r="BI4140" s="2">
        <v>3</v>
      </c>
      <c r="BJ4140" s="2">
        <v>8</v>
      </c>
      <c r="BK4140" s="2">
        <v>8</v>
      </c>
      <c r="BL4140" s="2">
        <v>0</v>
      </c>
      <c r="BM4140" s="2">
        <v>0</v>
      </c>
      <c r="BN4140" s="2">
        <v>0</v>
      </c>
      <c r="BO4140" s="2">
        <v>0</v>
      </c>
      <c r="BP4140" s="2">
        <v>0</v>
      </c>
      <c r="BQ4140" s="2">
        <v>0</v>
      </c>
      <c r="BR4140" s="2">
        <v>0</v>
      </c>
      <c r="BS4140" s="2">
        <v>0</v>
      </c>
      <c r="BT4140" s="2">
        <v>0</v>
      </c>
      <c r="BU4140" s="2">
        <v>0</v>
      </c>
      <c r="BV4140" s="2">
        <v>0</v>
      </c>
      <c r="BW4140" s="2">
        <v>0</v>
      </c>
      <c r="BX4140" s="2">
        <v>0</v>
      </c>
      <c r="BY4140" s="2">
        <v>0</v>
      </c>
      <c r="BZ4140" s="2">
        <v>0</v>
      </c>
      <c r="CA4140" s="2">
        <v>0</v>
      </c>
      <c r="CB4140" s="2">
        <v>0</v>
      </c>
      <c r="CC4140" s="2">
        <v>0</v>
      </c>
      <c r="CD4140" s="2">
        <v>0</v>
      </c>
      <c r="CE4140" s="2">
        <v>0</v>
      </c>
      <c r="CF4140" s="2">
        <v>0</v>
      </c>
      <c r="CG4140" s="2">
        <v>0</v>
      </c>
      <c r="CH4140" s="2">
        <v>0</v>
      </c>
      <c r="CI4140" s="2">
        <v>0</v>
      </c>
      <c r="CJ4140" s="2">
        <v>0</v>
      </c>
      <c r="CK4140" s="2">
        <v>3</v>
      </c>
      <c r="CL4140" s="2">
        <v>0</v>
      </c>
    </row>
    <row r="4141" spans="1:90" x14ac:dyDescent="0.25">
      <c r="A4141" t="s">
        <v>115</v>
      </c>
      <c r="B4141">
        <v>10603</v>
      </c>
      <c r="C4141" t="s">
        <v>266</v>
      </c>
      <c r="D4141">
        <v>1</v>
      </c>
      <c r="E4141">
        <v>8</v>
      </c>
      <c r="F4141">
        <v>925640</v>
      </c>
      <c r="G4141">
        <v>35925640</v>
      </c>
      <c r="H4141" t="s">
        <v>10665</v>
      </c>
      <c r="I4141">
        <v>626</v>
      </c>
      <c r="J4141" t="s">
        <v>266</v>
      </c>
      <c r="K4141" t="s">
        <v>19663</v>
      </c>
      <c r="L4141">
        <v>1</v>
      </c>
      <c r="M4141" t="s">
        <v>266</v>
      </c>
      <c r="N4141">
        <v>9132700</v>
      </c>
      <c r="O4141" t="s">
        <v>10666</v>
      </c>
      <c r="P4141" t="s">
        <v>19664</v>
      </c>
      <c r="Q4141" t="s">
        <v>127</v>
      </c>
      <c r="R4141">
        <v>11</v>
      </c>
      <c r="S4141">
        <v>49715018</v>
      </c>
      <c r="T4141">
        <v>49715455</v>
      </c>
      <c r="U4141" t="s">
        <v>10667</v>
      </c>
      <c r="V4141">
        <v>1</v>
      </c>
      <c r="W4141" s="2">
        <v>0</v>
      </c>
      <c r="X4141" s="2">
        <v>0</v>
      </c>
      <c r="Y4141" s="2">
        <v>0</v>
      </c>
      <c r="Z4141" s="2">
        <v>0</v>
      </c>
      <c r="AA4141" s="2">
        <v>0</v>
      </c>
      <c r="AB4141" s="2">
        <v>0</v>
      </c>
      <c r="AC4141" s="2">
        <v>0</v>
      </c>
      <c r="AD4141" s="2">
        <v>59</v>
      </c>
      <c r="AE4141" s="2">
        <v>58</v>
      </c>
      <c r="AF4141" s="2">
        <v>65</v>
      </c>
      <c r="AG4141" s="2">
        <v>74</v>
      </c>
      <c r="AH4141" s="2">
        <v>87</v>
      </c>
      <c r="AI4141" s="2">
        <v>53</v>
      </c>
      <c r="AJ4141" s="2">
        <v>43</v>
      </c>
      <c r="AK4141" s="2">
        <v>0</v>
      </c>
      <c r="AL4141" s="2">
        <v>0</v>
      </c>
      <c r="AM4141" s="2">
        <v>0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0</v>
      </c>
      <c r="AU4141" s="2">
        <v>0</v>
      </c>
      <c r="AV4141" s="2">
        <v>0</v>
      </c>
      <c r="AW4141" s="2">
        <v>0</v>
      </c>
      <c r="AX4141" s="2">
        <v>0</v>
      </c>
      <c r="AY4141" s="2">
        <v>0</v>
      </c>
      <c r="AZ4141" s="2">
        <v>0</v>
      </c>
      <c r="BA4141" s="2">
        <v>0</v>
      </c>
      <c r="BB4141" s="2">
        <v>0</v>
      </c>
      <c r="BC4141" s="2">
        <v>93</v>
      </c>
      <c r="BD4141" s="2">
        <v>0</v>
      </c>
      <c r="BE4141" s="2">
        <v>0</v>
      </c>
      <c r="BF4141" s="2">
        <v>0</v>
      </c>
      <c r="BG4141" s="2">
        <v>0</v>
      </c>
      <c r="BH4141" s="2">
        <v>0</v>
      </c>
      <c r="BI4141" s="2">
        <v>0</v>
      </c>
      <c r="BJ4141" s="2">
        <v>0</v>
      </c>
      <c r="BK4141" s="2">
        <v>0</v>
      </c>
      <c r="BL4141" s="2">
        <v>4</v>
      </c>
      <c r="BM4141" s="2">
        <v>4</v>
      </c>
      <c r="BN4141" s="2">
        <v>4</v>
      </c>
      <c r="BO4141" s="2">
        <v>4</v>
      </c>
      <c r="BP4141" s="2">
        <v>5</v>
      </c>
      <c r="BQ4141" s="2">
        <v>2</v>
      </c>
      <c r="BR4141" s="2">
        <v>2</v>
      </c>
      <c r="BS4141" s="2">
        <v>0</v>
      </c>
      <c r="BT4141" s="2">
        <v>0</v>
      </c>
      <c r="BU4141" s="2">
        <v>0</v>
      </c>
      <c r="BV4141" s="2">
        <v>0</v>
      </c>
      <c r="BW4141" s="2">
        <v>0</v>
      </c>
      <c r="BX4141" s="2">
        <v>0</v>
      </c>
      <c r="BY4141" s="2">
        <v>0</v>
      </c>
      <c r="BZ4141" s="2">
        <v>0</v>
      </c>
      <c r="CA4141" s="2">
        <v>0</v>
      </c>
      <c r="CB4141" s="2">
        <v>0</v>
      </c>
      <c r="CC4141" s="2">
        <v>0</v>
      </c>
      <c r="CD4141" s="2">
        <v>0</v>
      </c>
      <c r="CE4141" s="2">
        <v>0</v>
      </c>
      <c r="CF4141" s="2">
        <v>0</v>
      </c>
      <c r="CG4141" s="2">
        <v>0</v>
      </c>
      <c r="CH4141" s="2">
        <v>0</v>
      </c>
      <c r="CI4141" s="2">
        <v>0</v>
      </c>
      <c r="CJ4141" s="2">
        <v>0</v>
      </c>
      <c r="CK4141" s="2">
        <v>4</v>
      </c>
      <c r="CL4141" s="2">
        <v>0</v>
      </c>
    </row>
    <row r="4142" spans="1:90" x14ac:dyDescent="0.25">
      <c r="A4142" t="s">
        <v>115</v>
      </c>
      <c r="B4142">
        <v>10603</v>
      </c>
      <c r="C4142" t="s">
        <v>266</v>
      </c>
      <c r="D4142">
        <v>1</v>
      </c>
      <c r="E4142">
        <v>8</v>
      </c>
      <c r="F4142">
        <v>8059</v>
      </c>
      <c r="G4142">
        <v>35008059</v>
      </c>
      <c r="H4142" t="s">
        <v>5251</v>
      </c>
      <c r="I4142">
        <v>626</v>
      </c>
      <c r="J4142" t="s">
        <v>266</v>
      </c>
      <c r="K4142" t="s">
        <v>5252</v>
      </c>
      <c r="L4142">
        <v>1</v>
      </c>
      <c r="M4142" t="s">
        <v>266</v>
      </c>
      <c r="N4142">
        <v>9030520</v>
      </c>
      <c r="O4142" t="s">
        <v>102</v>
      </c>
      <c r="P4142" t="s">
        <v>5253</v>
      </c>
      <c r="Q4142" t="s">
        <v>127</v>
      </c>
      <c r="R4142">
        <v>11</v>
      </c>
      <c r="S4142">
        <v>44365035</v>
      </c>
      <c r="T4142">
        <v>44381616</v>
      </c>
      <c r="U4142" t="s">
        <v>5254</v>
      </c>
      <c r="V4142">
        <v>1</v>
      </c>
      <c r="W4142" s="2">
        <v>0</v>
      </c>
      <c r="X4142" s="2">
        <v>0</v>
      </c>
      <c r="Y4142" s="2">
        <v>0</v>
      </c>
      <c r="Z4142" s="2">
        <v>0</v>
      </c>
      <c r="AA4142" s="2">
        <v>0</v>
      </c>
      <c r="AB4142" s="2">
        <v>0</v>
      </c>
      <c r="AC4142" s="2">
        <v>0</v>
      </c>
      <c r="AD4142" s="2">
        <v>140</v>
      </c>
      <c r="AE4142" s="2">
        <v>141</v>
      </c>
      <c r="AF4142" s="2">
        <v>67</v>
      </c>
      <c r="AG4142" s="2">
        <v>175</v>
      </c>
      <c r="AH4142" s="2">
        <v>164</v>
      </c>
      <c r="AI4142" s="2">
        <v>116</v>
      </c>
      <c r="AJ4142" s="2">
        <v>82</v>
      </c>
      <c r="AK4142" s="2">
        <v>0</v>
      </c>
      <c r="AL4142" s="2">
        <v>0</v>
      </c>
      <c r="AM4142" s="2">
        <v>0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0</v>
      </c>
      <c r="AU4142" s="2">
        <v>0</v>
      </c>
      <c r="AV4142" s="2">
        <v>0</v>
      </c>
      <c r="AW4142" s="2">
        <v>0</v>
      </c>
      <c r="AX4142" s="2">
        <v>0</v>
      </c>
      <c r="AY4142" s="2">
        <v>0</v>
      </c>
      <c r="AZ4142" s="2">
        <v>0</v>
      </c>
      <c r="BA4142" s="2">
        <v>0</v>
      </c>
      <c r="BB4142" s="2">
        <v>0</v>
      </c>
      <c r="BC4142" s="2">
        <v>22</v>
      </c>
      <c r="BD4142" s="2">
        <v>9</v>
      </c>
      <c r="BE4142" s="2">
        <v>0</v>
      </c>
      <c r="BF4142" s="2">
        <v>0</v>
      </c>
      <c r="BG4142" s="2">
        <v>0</v>
      </c>
      <c r="BH4142" s="2">
        <v>0</v>
      </c>
      <c r="BI4142" s="2">
        <v>0</v>
      </c>
      <c r="BJ4142" s="2">
        <v>0</v>
      </c>
      <c r="BK4142" s="2">
        <v>0</v>
      </c>
      <c r="BL4142" s="2">
        <v>8</v>
      </c>
      <c r="BM4142" s="2">
        <v>6</v>
      </c>
      <c r="BN4142" s="2">
        <v>4</v>
      </c>
      <c r="BO4142" s="2">
        <v>7</v>
      </c>
      <c r="BP4142" s="2">
        <v>6</v>
      </c>
      <c r="BQ4142" s="2">
        <v>5</v>
      </c>
      <c r="BR4142" s="2">
        <v>2</v>
      </c>
      <c r="BS4142" s="2">
        <v>0</v>
      </c>
      <c r="BT4142" s="2">
        <v>0</v>
      </c>
      <c r="BU4142" s="2">
        <v>0</v>
      </c>
      <c r="BV4142" s="2">
        <v>0</v>
      </c>
      <c r="BW4142" s="2">
        <v>0</v>
      </c>
      <c r="BX4142" s="2">
        <v>0</v>
      </c>
      <c r="BY4142" s="2">
        <v>0</v>
      </c>
      <c r="BZ4142" s="2">
        <v>0</v>
      </c>
      <c r="CA4142" s="2">
        <v>0</v>
      </c>
      <c r="CB4142" s="2">
        <v>0</v>
      </c>
      <c r="CC4142" s="2">
        <v>0</v>
      </c>
      <c r="CD4142" s="2">
        <v>0</v>
      </c>
      <c r="CE4142" s="2">
        <v>0</v>
      </c>
      <c r="CF4142" s="2">
        <v>0</v>
      </c>
      <c r="CG4142" s="2">
        <v>0</v>
      </c>
      <c r="CH4142" s="2">
        <v>0</v>
      </c>
      <c r="CI4142" s="2">
        <v>0</v>
      </c>
      <c r="CJ4142" s="2">
        <v>0</v>
      </c>
      <c r="CK4142" s="2">
        <v>1</v>
      </c>
      <c r="CL4142" s="2">
        <v>2</v>
      </c>
    </row>
    <row r="4143" spans="1:90" x14ac:dyDescent="0.25">
      <c r="A4143" t="s">
        <v>115</v>
      </c>
      <c r="B4143">
        <v>10603</v>
      </c>
      <c r="C4143" t="s">
        <v>266</v>
      </c>
      <c r="D4143">
        <v>2</v>
      </c>
      <c r="E4143">
        <v>34</v>
      </c>
      <c r="F4143">
        <v>565490</v>
      </c>
      <c r="G4143">
        <v>35565490</v>
      </c>
      <c r="H4143" t="s">
        <v>19272</v>
      </c>
      <c r="I4143">
        <v>626</v>
      </c>
      <c r="J4143" t="s">
        <v>266</v>
      </c>
      <c r="K4143" t="s">
        <v>2753</v>
      </c>
      <c r="L4143">
        <v>1</v>
      </c>
      <c r="M4143" t="s">
        <v>266</v>
      </c>
      <c r="N4143">
        <v>9090480</v>
      </c>
      <c r="O4143" t="s">
        <v>102</v>
      </c>
      <c r="P4143" t="s">
        <v>19273</v>
      </c>
      <c r="Q4143">
        <v>193</v>
      </c>
      <c r="R4143">
        <v>11</v>
      </c>
      <c r="S4143">
        <v>25264253</v>
      </c>
      <c r="T4143">
        <v>25264254</v>
      </c>
      <c r="U4143" t="s">
        <v>19666</v>
      </c>
      <c r="V4143">
        <v>1</v>
      </c>
      <c r="W4143" s="2">
        <v>0</v>
      </c>
      <c r="X4143" s="2">
        <v>0</v>
      </c>
      <c r="Y4143" s="2">
        <v>0</v>
      </c>
      <c r="Z4143" s="2">
        <v>0</v>
      </c>
      <c r="AA4143" s="2">
        <v>1</v>
      </c>
      <c r="AB4143" s="2">
        <v>5</v>
      </c>
      <c r="AC4143" s="2">
        <v>4</v>
      </c>
      <c r="AD4143" s="2">
        <v>4</v>
      </c>
      <c r="AE4143" s="2">
        <v>7</v>
      </c>
      <c r="AF4143" s="2">
        <v>7</v>
      </c>
      <c r="AG4143" s="2">
        <v>12</v>
      </c>
      <c r="AH4143" s="2">
        <v>0</v>
      </c>
      <c r="AI4143" s="2">
        <v>0</v>
      </c>
      <c r="AJ4143" s="2">
        <v>0</v>
      </c>
      <c r="AK4143" s="2">
        <v>0</v>
      </c>
      <c r="AL4143" s="2">
        <v>22</v>
      </c>
      <c r="AM4143" s="2">
        <v>0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0</v>
      </c>
      <c r="AU4143" s="2">
        <v>0</v>
      </c>
      <c r="AV4143" s="2">
        <v>0</v>
      </c>
      <c r="AW4143" s="2">
        <v>0</v>
      </c>
      <c r="AX4143" s="2">
        <v>0</v>
      </c>
      <c r="AY4143" s="2">
        <v>0</v>
      </c>
      <c r="AZ4143" s="2">
        <v>0</v>
      </c>
      <c r="BA4143" s="2">
        <v>0</v>
      </c>
      <c r="BB4143" s="2">
        <v>0</v>
      </c>
      <c r="BC4143" s="2">
        <v>0</v>
      </c>
      <c r="BD4143" s="2">
        <v>0</v>
      </c>
      <c r="BE4143" s="2">
        <v>0</v>
      </c>
      <c r="BF4143" s="2">
        <v>0</v>
      </c>
      <c r="BG4143" s="2">
        <v>0</v>
      </c>
      <c r="BH4143" s="2">
        <v>0</v>
      </c>
      <c r="BI4143" s="2">
        <v>1</v>
      </c>
      <c r="BJ4143" s="2">
        <v>1</v>
      </c>
      <c r="BK4143" s="2">
        <v>2</v>
      </c>
      <c r="BL4143" s="2">
        <v>1</v>
      </c>
      <c r="BM4143" s="2">
        <v>3</v>
      </c>
      <c r="BN4143" s="2">
        <v>2</v>
      </c>
      <c r="BO4143" s="2">
        <v>1</v>
      </c>
      <c r="BP4143" s="2">
        <v>0</v>
      </c>
      <c r="BQ4143" s="2">
        <v>0</v>
      </c>
      <c r="BR4143" s="2">
        <v>0</v>
      </c>
      <c r="BS4143" s="2">
        <v>0</v>
      </c>
      <c r="BT4143" s="2">
        <v>2</v>
      </c>
      <c r="BU4143" s="2">
        <v>0</v>
      </c>
      <c r="BV4143" s="2">
        <v>0</v>
      </c>
      <c r="BW4143" s="2">
        <v>0</v>
      </c>
      <c r="BX4143" s="2">
        <v>0</v>
      </c>
      <c r="BY4143" s="2">
        <v>0</v>
      </c>
      <c r="BZ4143" s="2">
        <v>0</v>
      </c>
      <c r="CA4143" s="2">
        <v>0</v>
      </c>
      <c r="CB4143" s="2">
        <v>0</v>
      </c>
      <c r="CC4143" s="2">
        <v>0</v>
      </c>
      <c r="CD4143" s="2">
        <v>0</v>
      </c>
      <c r="CE4143" s="2">
        <v>0</v>
      </c>
      <c r="CF4143" s="2">
        <v>0</v>
      </c>
      <c r="CG4143" s="2">
        <v>0</v>
      </c>
      <c r="CH4143" s="2">
        <v>0</v>
      </c>
      <c r="CI4143" s="2">
        <v>0</v>
      </c>
      <c r="CJ4143" s="2">
        <v>0</v>
      </c>
      <c r="CK4143" s="2">
        <v>0</v>
      </c>
      <c r="CL4143" s="2">
        <v>0</v>
      </c>
    </row>
    <row r="4144" spans="1:90" x14ac:dyDescent="0.25">
      <c r="A4144" t="s">
        <v>115</v>
      </c>
      <c r="B4144">
        <v>10603</v>
      </c>
      <c r="C4144" t="s">
        <v>266</v>
      </c>
      <c r="D4144">
        <v>2</v>
      </c>
      <c r="E4144">
        <v>34</v>
      </c>
      <c r="F4144">
        <v>483394</v>
      </c>
      <c r="G4144">
        <v>35483394</v>
      </c>
      <c r="H4144" t="s">
        <v>2752</v>
      </c>
      <c r="I4144">
        <v>626</v>
      </c>
      <c r="J4144" t="s">
        <v>266</v>
      </c>
      <c r="K4144" t="s">
        <v>2753</v>
      </c>
      <c r="L4144">
        <v>1</v>
      </c>
      <c r="M4144" t="s">
        <v>266</v>
      </c>
      <c r="N4144">
        <v>9090480</v>
      </c>
      <c r="O4144" t="s">
        <v>102</v>
      </c>
      <c r="P4144" t="s">
        <v>2754</v>
      </c>
      <c r="Q4144">
        <v>190</v>
      </c>
      <c r="R4144">
        <v>11</v>
      </c>
      <c r="S4144">
        <v>44215582</v>
      </c>
      <c r="T4144">
        <v>44219390</v>
      </c>
      <c r="U4144" t="s">
        <v>19665</v>
      </c>
      <c r="V4144">
        <v>1</v>
      </c>
      <c r="W4144" s="2">
        <v>0</v>
      </c>
      <c r="X4144" s="2">
        <v>0</v>
      </c>
      <c r="Y4144" s="2">
        <v>0</v>
      </c>
      <c r="Z4144" s="2">
        <v>0</v>
      </c>
      <c r="AA4144" s="2">
        <v>0</v>
      </c>
      <c r="AB4144" s="2">
        <v>0</v>
      </c>
      <c r="AC4144" s="2">
        <v>0</v>
      </c>
      <c r="AD4144" s="2">
        <v>4</v>
      </c>
      <c r="AE4144" s="2">
        <v>6</v>
      </c>
      <c r="AF4144" s="2">
        <v>13</v>
      </c>
      <c r="AG4144" s="2">
        <v>19</v>
      </c>
      <c r="AH4144" s="2">
        <v>0</v>
      </c>
      <c r="AI4144" s="2">
        <v>0</v>
      </c>
      <c r="AJ4144" s="2">
        <v>0</v>
      </c>
      <c r="AK4144" s="2">
        <v>0</v>
      </c>
      <c r="AL4144" s="2">
        <v>20</v>
      </c>
      <c r="AM4144" s="2">
        <v>0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0</v>
      </c>
      <c r="AU4144" s="2">
        <v>0</v>
      </c>
      <c r="AV4144" s="2">
        <v>0</v>
      </c>
      <c r="AW4144" s="2">
        <v>0</v>
      </c>
      <c r="AX4144" s="2">
        <v>0</v>
      </c>
      <c r="AY4144" s="2">
        <v>0</v>
      </c>
      <c r="AZ4144" s="2">
        <v>0</v>
      </c>
      <c r="BA4144" s="2">
        <v>0</v>
      </c>
      <c r="BB4144" s="2">
        <v>0</v>
      </c>
      <c r="BC4144" s="2">
        <v>0</v>
      </c>
      <c r="BD4144" s="2">
        <v>0</v>
      </c>
      <c r="BE4144" s="2">
        <v>0</v>
      </c>
      <c r="BF4144" s="2">
        <v>0</v>
      </c>
      <c r="BG4144" s="2">
        <v>0</v>
      </c>
      <c r="BH4144" s="2">
        <v>0</v>
      </c>
      <c r="BI4144" s="2">
        <v>0</v>
      </c>
      <c r="BJ4144" s="2">
        <v>0</v>
      </c>
      <c r="BK4144" s="2">
        <v>0</v>
      </c>
      <c r="BL4144" s="2">
        <v>1</v>
      </c>
      <c r="BM4144" s="2">
        <v>2</v>
      </c>
      <c r="BN4144" s="2">
        <v>2</v>
      </c>
      <c r="BO4144" s="2">
        <v>2</v>
      </c>
      <c r="BP4144" s="2">
        <v>0</v>
      </c>
      <c r="BQ4144" s="2">
        <v>0</v>
      </c>
      <c r="BR4144" s="2">
        <v>0</v>
      </c>
      <c r="BS4144" s="2">
        <v>0</v>
      </c>
      <c r="BT4144" s="2">
        <v>3</v>
      </c>
      <c r="BU4144" s="2">
        <v>0</v>
      </c>
      <c r="BV4144" s="2">
        <v>0</v>
      </c>
      <c r="BW4144" s="2">
        <v>0</v>
      </c>
      <c r="BX4144" s="2">
        <v>0</v>
      </c>
      <c r="BY4144" s="2">
        <v>0</v>
      </c>
      <c r="BZ4144" s="2">
        <v>0</v>
      </c>
      <c r="CA4144" s="2">
        <v>0</v>
      </c>
      <c r="CB4144" s="2">
        <v>0</v>
      </c>
      <c r="CC4144" s="2">
        <v>0</v>
      </c>
      <c r="CD4144" s="2">
        <v>0</v>
      </c>
      <c r="CE4144" s="2">
        <v>0</v>
      </c>
      <c r="CF4144" s="2">
        <v>0</v>
      </c>
      <c r="CG4144" s="2">
        <v>0</v>
      </c>
      <c r="CH4144" s="2">
        <v>0</v>
      </c>
      <c r="CI4144" s="2">
        <v>0</v>
      </c>
      <c r="CJ4144" s="2">
        <v>0</v>
      </c>
      <c r="CK4144" s="2">
        <v>0</v>
      </c>
      <c r="CL4144" s="2">
        <v>0</v>
      </c>
    </row>
    <row r="4145" spans="1:90" x14ac:dyDescent="0.25">
      <c r="A4145" t="s">
        <v>115</v>
      </c>
      <c r="B4145">
        <v>10603</v>
      </c>
      <c r="C4145" t="s">
        <v>266</v>
      </c>
      <c r="D4145">
        <v>1</v>
      </c>
      <c r="E4145">
        <v>8</v>
      </c>
      <c r="F4145">
        <v>8114</v>
      </c>
      <c r="G4145">
        <v>35008114</v>
      </c>
      <c r="H4145" t="s">
        <v>8333</v>
      </c>
      <c r="I4145">
        <v>626</v>
      </c>
      <c r="J4145" t="s">
        <v>266</v>
      </c>
      <c r="K4145" t="s">
        <v>2613</v>
      </c>
      <c r="L4145">
        <v>1</v>
      </c>
      <c r="M4145" t="s">
        <v>266</v>
      </c>
      <c r="N4145">
        <v>9132410</v>
      </c>
      <c r="O4145" t="s">
        <v>102</v>
      </c>
      <c r="P4145" t="s">
        <v>8334</v>
      </c>
      <c r="Q4145">
        <v>215</v>
      </c>
      <c r="R4145">
        <v>11</v>
      </c>
      <c r="S4145">
        <v>44512556</v>
      </c>
      <c r="U4145" t="s">
        <v>8335</v>
      </c>
      <c r="V4145">
        <v>1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  <c r="AB4145" s="2">
        <v>0</v>
      </c>
      <c r="AC4145" s="2">
        <v>0</v>
      </c>
      <c r="AD4145" s="2">
        <v>63</v>
      </c>
      <c r="AE4145" s="2">
        <v>87</v>
      </c>
      <c r="AF4145" s="2">
        <v>68</v>
      </c>
      <c r="AG4145" s="2">
        <v>91</v>
      </c>
      <c r="AH4145" s="2">
        <v>258</v>
      </c>
      <c r="AI4145" s="2">
        <v>238</v>
      </c>
      <c r="AJ4145" s="2">
        <v>189</v>
      </c>
      <c r="AK4145" s="2">
        <v>0</v>
      </c>
      <c r="AL4145" s="2">
        <v>0</v>
      </c>
      <c r="AM4145" s="2">
        <v>0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0</v>
      </c>
      <c r="AU4145" s="2">
        <v>251</v>
      </c>
      <c r="AV4145" s="2">
        <v>0</v>
      </c>
      <c r="AW4145" s="2">
        <v>0</v>
      </c>
      <c r="AX4145" s="2">
        <v>0</v>
      </c>
      <c r="AY4145" s="2">
        <v>0</v>
      </c>
      <c r="AZ4145" s="2">
        <v>0</v>
      </c>
      <c r="BA4145" s="2">
        <v>0</v>
      </c>
      <c r="BB4145" s="2">
        <v>0</v>
      </c>
      <c r="BC4145" s="2">
        <v>75</v>
      </c>
      <c r="BD4145" s="2">
        <v>13</v>
      </c>
      <c r="BE4145" s="2">
        <v>0</v>
      </c>
      <c r="BF4145" s="2">
        <v>0</v>
      </c>
      <c r="BG4145" s="2">
        <v>0</v>
      </c>
      <c r="BH4145" s="2">
        <v>0</v>
      </c>
      <c r="BI4145" s="2">
        <v>0</v>
      </c>
      <c r="BJ4145" s="2">
        <v>0</v>
      </c>
      <c r="BK4145" s="2">
        <v>0</v>
      </c>
      <c r="BL4145" s="2">
        <v>4</v>
      </c>
      <c r="BM4145" s="2">
        <v>4</v>
      </c>
      <c r="BN4145" s="2">
        <v>4</v>
      </c>
      <c r="BO4145" s="2">
        <v>6</v>
      </c>
      <c r="BP4145" s="2">
        <v>9</v>
      </c>
      <c r="BQ4145" s="2">
        <v>11</v>
      </c>
      <c r="BR4145" s="2">
        <v>8</v>
      </c>
      <c r="BS4145" s="2">
        <v>0</v>
      </c>
      <c r="BT4145" s="2">
        <v>0</v>
      </c>
      <c r="BU4145" s="2">
        <v>0</v>
      </c>
      <c r="BV4145" s="2">
        <v>0</v>
      </c>
      <c r="BW4145" s="2">
        <v>0</v>
      </c>
      <c r="BX4145" s="2">
        <v>0</v>
      </c>
      <c r="BY4145" s="2">
        <v>0</v>
      </c>
      <c r="BZ4145" s="2">
        <v>0</v>
      </c>
      <c r="CA4145" s="2">
        <v>0</v>
      </c>
      <c r="CB4145" s="2">
        <v>0</v>
      </c>
      <c r="CC4145" s="2">
        <v>7</v>
      </c>
      <c r="CD4145" s="2">
        <v>0</v>
      </c>
      <c r="CE4145" s="2">
        <v>0</v>
      </c>
      <c r="CF4145" s="2">
        <v>0</v>
      </c>
      <c r="CG4145" s="2">
        <v>0</v>
      </c>
      <c r="CH4145" s="2">
        <v>0</v>
      </c>
      <c r="CI4145" s="2">
        <v>0</v>
      </c>
      <c r="CJ4145" s="2">
        <v>0</v>
      </c>
      <c r="CK4145" s="2">
        <v>4</v>
      </c>
      <c r="CL4145" s="2">
        <v>3</v>
      </c>
    </row>
    <row r="4146" spans="1:90" x14ac:dyDescent="0.25">
      <c r="A4146" t="s">
        <v>115</v>
      </c>
      <c r="B4146">
        <v>10603</v>
      </c>
      <c r="C4146" t="s">
        <v>266</v>
      </c>
      <c r="D4146">
        <v>1</v>
      </c>
      <c r="E4146">
        <v>8</v>
      </c>
      <c r="F4146">
        <v>8035</v>
      </c>
      <c r="G4146">
        <v>35008035</v>
      </c>
      <c r="H4146" t="s">
        <v>9307</v>
      </c>
      <c r="I4146">
        <v>626</v>
      </c>
      <c r="J4146" t="s">
        <v>266</v>
      </c>
      <c r="K4146" t="s">
        <v>6530</v>
      </c>
      <c r="L4146">
        <v>1</v>
      </c>
      <c r="M4146" t="s">
        <v>266</v>
      </c>
      <c r="N4146">
        <v>9171170</v>
      </c>
      <c r="O4146" t="s">
        <v>92</v>
      </c>
      <c r="P4146" t="s">
        <v>9308</v>
      </c>
      <c r="Q4146">
        <v>596</v>
      </c>
      <c r="R4146">
        <v>11</v>
      </c>
      <c r="S4146">
        <v>44534866</v>
      </c>
      <c r="T4146">
        <v>49735280</v>
      </c>
      <c r="U4146" t="s">
        <v>9309</v>
      </c>
      <c r="V4146">
        <v>1</v>
      </c>
      <c r="W4146" s="2">
        <v>0</v>
      </c>
      <c r="X4146" s="2">
        <v>0</v>
      </c>
      <c r="Y4146" s="2">
        <v>0</v>
      </c>
      <c r="Z4146" s="2">
        <v>0</v>
      </c>
      <c r="AA4146" s="2">
        <v>0</v>
      </c>
      <c r="AB4146" s="2">
        <v>0</v>
      </c>
      <c r="AC4146" s="2">
        <v>0</v>
      </c>
      <c r="AD4146" s="2">
        <v>84</v>
      </c>
      <c r="AE4146" s="2">
        <v>80</v>
      </c>
      <c r="AF4146" s="2">
        <v>85</v>
      </c>
      <c r="AG4146" s="2">
        <v>83</v>
      </c>
      <c r="AH4146" s="2">
        <v>210</v>
      </c>
      <c r="AI4146" s="2">
        <v>134</v>
      </c>
      <c r="AJ4146" s="2">
        <v>151</v>
      </c>
      <c r="AK4146" s="2">
        <v>0</v>
      </c>
      <c r="AL4146" s="2">
        <v>0</v>
      </c>
      <c r="AM4146" s="2">
        <v>0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0</v>
      </c>
      <c r="AU4146" s="2">
        <v>0</v>
      </c>
      <c r="AV4146" s="2">
        <v>0</v>
      </c>
      <c r="AW4146" s="2">
        <v>0</v>
      </c>
      <c r="AX4146" s="2">
        <v>0</v>
      </c>
      <c r="AY4146" s="2">
        <v>0</v>
      </c>
      <c r="AZ4146" s="2">
        <v>0</v>
      </c>
      <c r="BA4146" s="2">
        <v>0</v>
      </c>
      <c r="BB4146" s="2">
        <v>0</v>
      </c>
      <c r="BC4146" s="2">
        <v>98</v>
      </c>
      <c r="BD4146" s="2">
        <v>0</v>
      </c>
      <c r="BE4146" s="2">
        <v>0</v>
      </c>
      <c r="BF4146" s="2">
        <v>0</v>
      </c>
      <c r="BG4146" s="2">
        <v>0</v>
      </c>
      <c r="BH4146" s="2">
        <v>0</v>
      </c>
      <c r="BI4146" s="2">
        <v>0</v>
      </c>
      <c r="BJ4146" s="2">
        <v>0</v>
      </c>
      <c r="BK4146" s="2">
        <v>0</v>
      </c>
      <c r="BL4146" s="2">
        <v>5</v>
      </c>
      <c r="BM4146" s="2">
        <v>3</v>
      </c>
      <c r="BN4146" s="2">
        <v>5</v>
      </c>
      <c r="BO4146" s="2">
        <v>4</v>
      </c>
      <c r="BP4146" s="2">
        <v>10</v>
      </c>
      <c r="BQ4146" s="2">
        <v>7</v>
      </c>
      <c r="BR4146" s="2">
        <v>5</v>
      </c>
      <c r="BS4146" s="2">
        <v>0</v>
      </c>
      <c r="BT4146" s="2">
        <v>0</v>
      </c>
      <c r="BU4146" s="2">
        <v>0</v>
      </c>
      <c r="BV4146" s="2">
        <v>0</v>
      </c>
      <c r="BW4146" s="2">
        <v>0</v>
      </c>
      <c r="BX4146" s="2">
        <v>0</v>
      </c>
      <c r="BY4146" s="2">
        <v>0</v>
      </c>
      <c r="BZ4146" s="2">
        <v>0</v>
      </c>
      <c r="CA4146" s="2">
        <v>0</v>
      </c>
      <c r="CB4146" s="2">
        <v>0</v>
      </c>
      <c r="CC4146" s="2">
        <v>0</v>
      </c>
      <c r="CD4146" s="2">
        <v>0</v>
      </c>
      <c r="CE4146" s="2">
        <v>0</v>
      </c>
      <c r="CF4146" s="2">
        <v>0</v>
      </c>
      <c r="CG4146" s="2">
        <v>0</v>
      </c>
      <c r="CH4146" s="2">
        <v>0</v>
      </c>
      <c r="CI4146" s="2">
        <v>0</v>
      </c>
      <c r="CJ4146" s="2">
        <v>0</v>
      </c>
      <c r="CK4146" s="2">
        <v>9</v>
      </c>
      <c r="CL4146" s="2">
        <v>0</v>
      </c>
    </row>
    <row r="4147" spans="1:90" x14ac:dyDescent="0.25">
      <c r="A4147" t="s">
        <v>115</v>
      </c>
      <c r="B4147">
        <v>10603</v>
      </c>
      <c r="C4147" t="s">
        <v>266</v>
      </c>
      <c r="D4147">
        <v>1</v>
      </c>
      <c r="E4147">
        <v>8</v>
      </c>
      <c r="F4147">
        <v>8102</v>
      </c>
      <c r="G4147">
        <v>35008102</v>
      </c>
      <c r="H4147" t="s">
        <v>14289</v>
      </c>
      <c r="I4147">
        <v>626</v>
      </c>
      <c r="J4147" t="s">
        <v>266</v>
      </c>
      <c r="K4147" t="s">
        <v>7317</v>
      </c>
      <c r="L4147">
        <v>1</v>
      </c>
      <c r="M4147" t="s">
        <v>266</v>
      </c>
      <c r="N4147">
        <v>9060440</v>
      </c>
      <c r="O4147" t="s">
        <v>92</v>
      </c>
      <c r="P4147" t="s">
        <v>4813</v>
      </c>
      <c r="Q4147">
        <v>237</v>
      </c>
      <c r="R4147">
        <v>11</v>
      </c>
      <c r="S4147">
        <v>44322614</v>
      </c>
      <c r="T4147">
        <v>44383433</v>
      </c>
      <c r="U4147" t="s">
        <v>14290</v>
      </c>
      <c r="V4147">
        <v>1</v>
      </c>
      <c r="W4147" s="2">
        <v>0</v>
      </c>
      <c r="X4147" s="2">
        <v>0</v>
      </c>
      <c r="Y4147" s="2">
        <v>0</v>
      </c>
      <c r="Z4147" s="2">
        <v>0</v>
      </c>
      <c r="AA4147" s="2">
        <v>0</v>
      </c>
      <c r="AB4147" s="2">
        <v>0</v>
      </c>
      <c r="AC4147" s="2">
        <v>0</v>
      </c>
      <c r="AD4147" s="2">
        <v>122</v>
      </c>
      <c r="AE4147" s="2">
        <v>85</v>
      </c>
      <c r="AF4147" s="2">
        <v>30</v>
      </c>
      <c r="AG4147" s="2">
        <v>31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0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0</v>
      </c>
      <c r="AU4147" s="2">
        <v>0</v>
      </c>
      <c r="AV4147" s="2">
        <v>0</v>
      </c>
      <c r="AW4147" s="2">
        <v>0</v>
      </c>
      <c r="AX4147" s="2">
        <v>0</v>
      </c>
      <c r="AY4147" s="2">
        <v>0</v>
      </c>
      <c r="AZ4147" s="2">
        <v>0</v>
      </c>
      <c r="BA4147" s="2">
        <v>0</v>
      </c>
      <c r="BB4147" s="2">
        <v>0</v>
      </c>
      <c r="BC4147" s="2">
        <v>0</v>
      </c>
      <c r="BD4147" s="2">
        <v>0</v>
      </c>
      <c r="BE4147" s="2">
        <v>0</v>
      </c>
      <c r="BF4147" s="2">
        <v>0</v>
      </c>
      <c r="BG4147" s="2">
        <v>0</v>
      </c>
      <c r="BH4147" s="2">
        <v>0</v>
      </c>
      <c r="BI4147" s="2">
        <v>0</v>
      </c>
      <c r="BJ4147" s="2">
        <v>0</v>
      </c>
      <c r="BK4147" s="2">
        <v>0</v>
      </c>
      <c r="BL4147" s="2">
        <v>7</v>
      </c>
      <c r="BM4147" s="2">
        <v>6</v>
      </c>
      <c r="BN4147" s="2">
        <v>2</v>
      </c>
      <c r="BO4147" s="2">
        <v>2</v>
      </c>
      <c r="BP4147" s="2">
        <v>0</v>
      </c>
      <c r="BQ4147" s="2">
        <v>0</v>
      </c>
      <c r="BR4147" s="2">
        <v>0</v>
      </c>
      <c r="BS4147" s="2">
        <v>0</v>
      </c>
      <c r="BT4147" s="2">
        <v>0</v>
      </c>
      <c r="BU4147" s="2">
        <v>0</v>
      </c>
      <c r="BV4147" s="2">
        <v>0</v>
      </c>
      <c r="BW4147" s="2">
        <v>0</v>
      </c>
      <c r="BX4147" s="2">
        <v>0</v>
      </c>
      <c r="BY4147" s="2">
        <v>0</v>
      </c>
      <c r="BZ4147" s="2">
        <v>0</v>
      </c>
      <c r="CA4147" s="2">
        <v>0</v>
      </c>
      <c r="CB4147" s="2">
        <v>0</v>
      </c>
      <c r="CC4147" s="2">
        <v>0</v>
      </c>
      <c r="CD4147" s="2">
        <v>0</v>
      </c>
      <c r="CE4147" s="2">
        <v>0</v>
      </c>
      <c r="CF4147" s="2">
        <v>0</v>
      </c>
      <c r="CG4147" s="2">
        <v>0</v>
      </c>
      <c r="CH4147" s="2">
        <v>0</v>
      </c>
      <c r="CI4147" s="2">
        <v>0</v>
      </c>
      <c r="CJ4147" s="2">
        <v>0</v>
      </c>
      <c r="CK4147" s="2">
        <v>0</v>
      </c>
      <c r="CL4147" s="2">
        <v>0</v>
      </c>
    </row>
    <row r="4148" spans="1:90" x14ac:dyDescent="0.25">
      <c r="A4148" t="s">
        <v>115</v>
      </c>
      <c r="B4148">
        <v>10603</v>
      </c>
      <c r="C4148" t="s">
        <v>266</v>
      </c>
      <c r="D4148">
        <v>1</v>
      </c>
      <c r="E4148">
        <v>8</v>
      </c>
      <c r="F4148">
        <v>916985</v>
      </c>
      <c r="G4148">
        <v>35916985</v>
      </c>
      <c r="H4148" t="s">
        <v>10883</v>
      </c>
      <c r="I4148">
        <v>626</v>
      </c>
      <c r="J4148" t="s">
        <v>266</v>
      </c>
      <c r="K4148" t="s">
        <v>2613</v>
      </c>
      <c r="L4148">
        <v>1</v>
      </c>
      <c r="M4148" t="s">
        <v>266</v>
      </c>
      <c r="N4148">
        <v>9132530</v>
      </c>
      <c r="O4148" t="s">
        <v>92</v>
      </c>
      <c r="P4148" t="s">
        <v>10884</v>
      </c>
      <c r="Q4148">
        <v>260</v>
      </c>
      <c r="R4148">
        <v>11</v>
      </c>
      <c r="S4148">
        <v>44515107</v>
      </c>
      <c r="T4148">
        <v>49734047</v>
      </c>
      <c r="U4148" t="s">
        <v>10885</v>
      </c>
      <c r="V4148">
        <v>1</v>
      </c>
      <c r="W4148" s="2">
        <v>0</v>
      </c>
      <c r="X4148" s="2">
        <v>0</v>
      </c>
      <c r="Y4148" s="2">
        <v>83</v>
      </c>
      <c r="Z4148" s="2">
        <v>87</v>
      </c>
      <c r="AA4148" s="2">
        <v>123</v>
      </c>
      <c r="AB4148" s="2">
        <v>90</v>
      </c>
      <c r="AC4148" s="2">
        <v>90</v>
      </c>
      <c r="AD4148" s="2">
        <v>107</v>
      </c>
      <c r="AE4148" s="2">
        <v>0</v>
      </c>
      <c r="AF4148" s="2">
        <v>0</v>
      </c>
      <c r="AG4148" s="2">
        <v>0</v>
      </c>
      <c r="AH4148" s="2">
        <v>35</v>
      </c>
      <c r="AI4148" s="2">
        <v>37</v>
      </c>
      <c r="AJ4148" s="2">
        <v>46</v>
      </c>
      <c r="AK4148" s="2">
        <v>0</v>
      </c>
      <c r="AL4148" s="2">
        <v>0</v>
      </c>
      <c r="AM4148" s="2">
        <v>0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0</v>
      </c>
      <c r="AU4148" s="2">
        <v>0</v>
      </c>
      <c r="AV4148" s="2">
        <v>0</v>
      </c>
      <c r="AW4148" s="2">
        <v>0</v>
      </c>
      <c r="AX4148" s="2">
        <v>0</v>
      </c>
      <c r="AY4148" s="2">
        <v>0</v>
      </c>
      <c r="AZ4148" s="2">
        <v>0</v>
      </c>
      <c r="BA4148" s="2">
        <v>0</v>
      </c>
      <c r="BB4148" s="2">
        <v>0</v>
      </c>
      <c r="BC4148" s="2">
        <v>222</v>
      </c>
      <c r="BD4148" s="2">
        <v>0</v>
      </c>
      <c r="BE4148" s="2">
        <v>0</v>
      </c>
      <c r="BF4148" s="2">
        <v>0</v>
      </c>
      <c r="BG4148" s="2">
        <v>4</v>
      </c>
      <c r="BH4148" s="2">
        <v>3</v>
      </c>
      <c r="BI4148" s="2">
        <v>7</v>
      </c>
      <c r="BJ4148" s="2">
        <v>6</v>
      </c>
      <c r="BK4148" s="2">
        <v>5</v>
      </c>
      <c r="BL4148" s="2">
        <v>6</v>
      </c>
      <c r="BM4148" s="2">
        <v>0</v>
      </c>
      <c r="BN4148" s="2">
        <v>0</v>
      </c>
      <c r="BO4148" s="2">
        <v>0</v>
      </c>
      <c r="BP4148" s="2">
        <v>1</v>
      </c>
      <c r="BQ4148" s="2">
        <v>2</v>
      </c>
      <c r="BR4148" s="2">
        <v>3</v>
      </c>
      <c r="BS4148" s="2">
        <v>0</v>
      </c>
      <c r="BT4148" s="2">
        <v>0</v>
      </c>
      <c r="BU4148" s="2">
        <v>0</v>
      </c>
      <c r="BV4148" s="2">
        <v>0</v>
      </c>
      <c r="BW4148" s="2">
        <v>0</v>
      </c>
      <c r="BX4148" s="2">
        <v>0</v>
      </c>
      <c r="BY4148" s="2">
        <v>0</v>
      </c>
      <c r="BZ4148" s="2">
        <v>0</v>
      </c>
      <c r="CA4148" s="2">
        <v>0</v>
      </c>
      <c r="CB4148" s="2">
        <v>0</v>
      </c>
      <c r="CC4148" s="2">
        <v>0</v>
      </c>
      <c r="CD4148" s="2">
        <v>0</v>
      </c>
      <c r="CE4148" s="2">
        <v>0</v>
      </c>
      <c r="CF4148" s="2">
        <v>0</v>
      </c>
      <c r="CG4148" s="2">
        <v>0</v>
      </c>
      <c r="CH4148" s="2">
        <v>0</v>
      </c>
      <c r="CI4148" s="2">
        <v>0</v>
      </c>
      <c r="CJ4148" s="2">
        <v>0</v>
      </c>
      <c r="CK4148" s="2">
        <v>20</v>
      </c>
      <c r="CL4148" s="2">
        <v>0</v>
      </c>
    </row>
    <row r="4149" spans="1:90" x14ac:dyDescent="0.25">
      <c r="A4149" t="s">
        <v>115</v>
      </c>
      <c r="B4149">
        <v>10603</v>
      </c>
      <c r="C4149" t="s">
        <v>266</v>
      </c>
      <c r="D4149">
        <v>1</v>
      </c>
      <c r="E4149">
        <v>8</v>
      </c>
      <c r="F4149">
        <v>29178</v>
      </c>
      <c r="G4149">
        <v>35029178</v>
      </c>
      <c r="H4149" t="s">
        <v>11210</v>
      </c>
      <c r="I4149">
        <v>626</v>
      </c>
      <c r="J4149" t="s">
        <v>266</v>
      </c>
      <c r="K4149" t="s">
        <v>19660</v>
      </c>
      <c r="L4149">
        <v>1</v>
      </c>
      <c r="M4149" t="s">
        <v>266</v>
      </c>
      <c r="N4149">
        <v>9133000</v>
      </c>
      <c r="O4149" t="s">
        <v>261</v>
      </c>
      <c r="P4149" t="s">
        <v>11211</v>
      </c>
      <c r="Q4149" t="s">
        <v>127</v>
      </c>
      <c r="R4149">
        <v>11</v>
      </c>
      <c r="S4149">
        <v>44559821</v>
      </c>
      <c r="T4149">
        <v>44559971</v>
      </c>
      <c r="U4149" t="s">
        <v>11212</v>
      </c>
      <c r="V4149">
        <v>1</v>
      </c>
      <c r="W4149" s="2">
        <v>0</v>
      </c>
      <c r="X4149" s="2">
        <v>0</v>
      </c>
      <c r="Y4149" s="2">
        <v>0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157</v>
      </c>
      <c r="AI4149" s="2">
        <v>234</v>
      </c>
      <c r="AJ4149" s="2">
        <v>123</v>
      </c>
      <c r="AK4149" s="2">
        <v>0</v>
      </c>
      <c r="AL4149" s="2">
        <v>0</v>
      </c>
      <c r="AM4149" s="2">
        <v>0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0</v>
      </c>
      <c r="AU4149" s="2">
        <v>0</v>
      </c>
      <c r="AV4149" s="2">
        <v>0</v>
      </c>
      <c r="AW4149" s="2">
        <v>0</v>
      </c>
      <c r="AX4149" s="2">
        <v>0</v>
      </c>
      <c r="AY4149" s="2">
        <v>0</v>
      </c>
      <c r="AZ4149" s="2">
        <v>0</v>
      </c>
      <c r="BA4149" s="2">
        <v>0</v>
      </c>
      <c r="BB4149" s="2">
        <v>0</v>
      </c>
      <c r="BC4149" s="2">
        <v>0</v>
      </c>
      <c r="BD4149" s="2">
        <v>0</v>
      </c>
      <c r="BE4149" s="2">
        <v>0</v>
      </c>
      <c r="BF4149" s="2">
        <v>0</v>
      </c>
      <c r="BG4149" s="2">
        <v>0</v>
      </c>
      <c r="BH4149" s="2">
        <v>0</v>
      </c>
      <c r="BI4149" s="2">
        <v>0</v>
      </c>
      <c r="BJ4149" s="2">
        <v>0</v>
      </c>
      <c r="BK4149" s="2">
        <v>0</v>
      </c>
      <c r="BL4149" s="2">
        <v>0</v>
      </c>
      <c r="BM4149" s="2">
        <v>0</v>
      </c>
      <c r="BN4149" s="2">
        <v>0</v>
      </c>
      <c r="BO4149" s="2">
        <v>0</v>
      </c>
      <c r="BP4149" s="2">
        <v>5</v>
      </c>
      <c r="BQ4149" s="2">
        <v>9</v>
      </c>
      <c r="BR4149" s="2">
        <v>4</v>
      </c>
      <c r="BS4149" s="2">
        <v>0</v>
      </c>
      <c r="BT4149" s="2">
        <v>0</v>
      </c>
      <c r="BU4149" s="2">
        <v>0</v>
      </c>
      <c r="BV4149" s="2">
        <v>0</v>
      </c>
      <c r="BW4149" s="2">
        <v>0</v>
      </c>
      <c r="BX4149" s="2">
        <v>0</v>
      </c>
      <c r="BY4149" s="2">
        <v>0</v>
      </c>
      <c r="BZ4149" s="2">
        <v>0</v>
      </c>
      <c r="CA4149" s="2">
        <v>0</v>
      </c>
      <c r="CB4149" s="2">
        <v>0</v>
      </c>
      <c r="CC4149" s="2">
        <v>0</v>
      </c>
      <c r="CD4149" s="2">
        <v>0</v>
      </c>
      <c r="CE4149" s="2">
        <v>0</v>
      </c>
      <c r="CF4149" s="2">
        <v>0</v>
      </c>
      <c r="CG4149" s="2">
        <v>0</v>
      </c>
      <c r="CH4149" s="2">
        <v>0</v>
      </c>
      <c r="CI4149" s="2">
        <v>0</v>
      </c>
      <c r="CJ4149" s="2">
        <v>0</v>
      </c>
      <c r="CK4149" s="2">
        <v>0</v>
      </c>
      <c r="CL4149" s="2">
        <v>0</v>
      </c>
    </row>
    <row r="4150" spans="1:90" x14ac:dyDescent="0.25">
      <c r="A4150" t="s">
        <v>115</v>
      </c>
      <c r="B4150">
        <v>10603</v>
      </c>
      <c r="C4150" t="s">
        <v>266</v>
      </c>
      <c r="D4150">
        <v>1</v>
      </c>
      <c r="E4150">
        <v>8</v>
      </c>
      <c r="F4150">
        <v>8163</v>
      </c>
      <c r="G4150">
        <v>35008163</v>
      </c>
      <c r="H4150" t="s">
        <v>3550</v>
      </c>
      <c r="I4150">
        <v>626</v>
      </c>
      <c r="J4150" t="s">
        <v>266</v>
      </c>
      <c r="K4150" t="s">
        <v>3551</v>
      </c>
      <c r="L4150">
        <v>1</v>
      </c>
      <c r="M4150" t="s">
        <v>266</v>
      </c>
      <c r="N4150">
        <v>9060540</v>
      </c>
      <c r="O4150" t="s">
        <v>162</v>
      </c>
      <c r="P4150" t="s">
        <v>3552</v>
      </c>
      <c r="Q4150">
        <v>1</v>
      </c>
      <c r="R4150">
        <v>11</v>
      </c>
      <c r="S4150">
        <v>44323263</v>
      </c>
      <c r="T4150">
        <v>44368417</v>
      </c>
      <c r="U4150" t="s">
        <v>3553</v>
      </c>
      <c r="V4150">
        <v>1</v>
      </c>
      <c r="W4150" s="2">
        <v>0</v>
      </c>
      <c r="X4150" s="2">
        <v>0</v>
      </c>
      <c r="Y4150" s="2">
        <v>62</v>
      </c>
      <c r="Z4150" s="2">
        <v>73</v>
      </c>
      <c r="AA4150" s="2">
        <v>29</v>
      </c>
      <c r="AB4150" s="2">
        <v>52</v>
      </c>
      <c r="AC4150" s="2">
        <v>53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0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0</v>
      </c>
      <c r="AU4150" s="2">
        <v>0</v>
      </c>
      <c r="AV4150" s="2">
        <v>0</v>
      </c>
      <c r="AW4150" s="2">
        <v>0</v>
      </c>
      <c r="AX4150" s="2">
        <v>0</v>
      </c>
      <c r="AY4150" s="2">
        <v>0</v>
      </c>
      <c r="AZ4150" s="2">
        <v>0</v>
      </c>
      <c r="BA4150" s="2">
        <v>0</v>
      </c>
      <c r="BB4150" s="2">
        <v>0</v>
      </c>
      <c r="BC4150" s="2">
        <v>0</v>
      </c>
      <c r="BD4150" s="2">
        <v>0</v>
      </c>
      <c r="BE4150" s="2">
        <v>0</v>
      </c>
      <c r="BF4150" s="2">
        <v>0</v>
      </c>
      <c r="BG4150" s="2">
        <v>4</v>
      </c>
      <c r="BH4150" s="2">
        <v>4</v>
      </c>
      <c r="BI4150" s="2">
        <v>1</v>
      </c>
      <c r="BJ4150" s="2">
        <v>2</v>
      </c>
      <c r="BK4150" s="2">
        <v>3</v>
      </c>
      <c r="BL4150" s="2">
        <v>0</v>
      </c>
      <c r="BM4150" s="2">
        <v>0</v>
      </c>
      <c r="BN4150" s="2">
        <v>0</v>
      </c>
      <c r="BO4150" s="2">
        <v>0</v>
      </c>
      <c r="BP4150" s="2">
        <v>0</v>
      </c>
      <c r="BQ4150" s="2">
        <v>0</v>
      </c>
      <c r="BR4150" s="2">
        <v>0</v>
      </c>
      <c r="BS4150" s="2">
        <v>0</v>
      </c>
      <c r="BT4150" s="2">
        <v>0</v>
      </c>
      <c r="BU4150" s="2">
        <v>0</v>
      </c>
      <c r="BV4150" s="2">
        <v>0</v>
      </c>
      <c r="BW4150" s="2">
        <v>0</v>
      </c>
      <c r="BX4150" s="2">
        <v>0</v>
      </c>
      <c r="BY4150" s="2">
        <v>0</v>
      </c>
      <c r="BZ4150" s="2">
        <v>0</v>
      </c>
      <c r="CA4150" s="2">
        <v>0</v>
      </c>
      <c r="CB4150" s="2">
        <v>0</v>
      </c>
      <c r="CC4150" s="2">
        <v>0</v>
      </c>
      <c r="CD4150" s="2">
        <v>0</v>
      </c>
      <c r="CE4150" s="2">
        <v>0</v>
      </c>
      <c r="CF4150" s="2">
        <v>0</v>
      </c>
      <c r="CG4150" s="2">
        <v>0</v>
      </c>
      <c r="CH4150" s="2">
        <v>0</v>
      </c>
      <c r="CI4150" s="2">
        <v>0</v>
      </c>
      <c r="CJ4150" s="2">
        <v>0</v>
      </c>
      <c r="CK4150" s="2">
        <v>0</v>
      </c>
      <c r="CL4150" s="2">
        <v>0</v>
      </c>
    </row>
    <row r="4151" spans="1:90" x14ac:dyDescent="0.25">
      <c r="A4151" t="s">
        <v>115</v>
      </c>
      <c r="B4151">
        <v>10603</v>
      </c>
      <c r="C4151" t="s">
        <v>266</v>
      </c>
      <c r="D4151">
        <v>1</v>
      </c>
      <c r="E4151">
        <v>8</v>
      </c>
      <c r="F4151">
        <v>8709</v>
      </c>
      <c r="G4151">
        <v>35008709</v>
      </c>
      <c r="H4151" t="s">
        <v>5502</v>
      </c>
      <c r="I4151">
        <v>626</v>
      </c>
      <c r="J4151" t="s">
        <v>266</v>
      </c>
      <c r="K4151" t="s">
        <v>5503</v>
      </c>
      <c r="L4151">
        <v>1</v>
      </c>
      <c r="M4151" t="s">
        <v>266</v>
      </c>
      <c r="N4151">
        <v>9241200</v>
      </c>
      <c r="O4151" t="s">
        <v>92</v>
      </c>
      <c r="P4151" t="s">
        <v>5504</v>
      </c>
      <c r="Q4151">
        <v>386</v>
      </c>
      <c r="R4151">
        <v>11</v>
      </c>
      <c r="S4151">
        <v>44793235</v>
      </c>
      <c r="T4151">
        <v>49759007</v>
      </c>
      <c r="U4151" t="s">
        <v>5505</v>
      </c>
      <c r="V4151">
        <v>1</v>
      </c>
      <c r="W4151" s="2">
        <v>0</v>
      </c>
      <c r="X4151" s="2">
        <v>0</v>
      </c>
      <c r="Y4151" s="2">
        <v>0</v>
      </c>
      <c r="Z4151" s="2">
        <v>0</v>
      </c>
      <c r="AA4151" s="2">
        <v>0</v>
      </c>
      <c r="AB4151" s="2">
        <v>0</v>
      </c>
      <c r="AC4151" s="2">
        <v>0</v>
      </c>
      <c r="AD4151" s="2">
        <v>158</v>
      </c>
      <c r="AE4151" s="2">
        <v>153</v>
      </c>
      <c r="AF4151" s="2">
        <v>129</v>
      </c>
      <c r="AG4151" s="2">
        <v>82</v>
      </c>
      <c r="AH4151" s="2">
        <v>107</v>
      </c>
      <c r="AI4151" s="2">
        <v>126</v>
      </c>
      <c r="AJ4151" s="2">
        <v>81</v>
      </c>
      <c r="AK4151" s="2">
        <v>0</v>
      </c>
      <c r="AL4151" s="2">
        <v>0</v>
      </c>
      <c r="AM4151" s="2">
        <v>0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0</v>
      </c>
      <c r="AU4151" s="2">
        <v>118</v>
      </c>
      <c r="AV4151" s="2">
        <v>0</v>
      </c>
      <c r="AW4151" s="2">
        <v>0</v>
      </c>
      <c r="AX4151" s="2">
        <v>0</v>
      </c>
      <c r="AY4151" s="2">
        <v>0</v>
      </c>
      <c r="AZ4151" s="2">
        <v>0</v>
      </c>
      <c r="BA4151" s="2">
        <v>0</v>
      </c>
      <c r="BB4151" s="2">
        <v>0</v>
      </c>
      <c r="BC4151" s="2">
        <v>0</v>
      </c>
      <c r="BD4151" s="2">
        <v>0</v>
      </c>
      <c r="BE4151" s="2">
        <v>0</v>
      </c>
      <c r="BF4151" s="2">
        <v>0</v>
      </c>
      <c r="BG4151" s="2">
        <v>0</v>
      </c>
      <c r="BH4151" s="2">
        <v>0</v>
      </c>
      <c r="BI4151" s="2">
        <v>0</v>
      </c>
      <c r="BJ4151" s="2">
        <v>0</v>
      </c>
      <c r="BK4151" s="2">
        <v>0</v>
      </c>
      <c r="BL4151" s="2">
        <v>6</v>
      </c>
      <c r="BM4151" s="2">
        <v>6</v>
      </c>
      <c r="BN4151" s="2">
        <v>5</v>
      </c>
      <c r="BO4151" s="2">
        <v>5</v>
      </c>
      <c r="BP4151" s="2">
        <v>5</v>
      </c>
      <c r="BQ4151" s="2">
        <v>4</v>
      </c>
      <c r="BR4151" s="2">
        <v>4</v>
      </c>
      <c r="BS4151" s="2">
        <v>0</v>
      </c>
      <c r="BT4151" s="2">
        <v>0</v>
      </c>
      <c r="BU4151" s="2">
        <v>0</v>
      </c>
      <c r="BV4151" s="2">
        <v>0</v>
      </c>
      <c r="BW4151" s="2">
        <v>0</v>
      </c>
      <c r="BX4151" s="2">
        <v>0</v>
      </c>
      <c r="BY4151" s="2">
        <v>0</v>
      </c>
      <c r="BZ4151" s="2">
        <v>0</v>
      </c>
      <c r="CA4151" s="2">
        <v>0</v>
      </c>
      <c r="CB4151" s="2">
        <v>0</v>
      </c>
      <c r="CC4151" s="2">
        <v>4</v>
      </c>
      <c r="CD4151" s="2">
        <v>0</v>
      </c>
      <c r="CE4151" s="2">
        <v>0</v>
      </c>
      <c r="CF4151" s="2">
        <v>0</v>
      </c>
      <c r="CG4151" s="2">
        <v>0</v>
      </c>
      <c r="CH4151" s="2">
        <v>0</v>
      </c>
      <c r="CI4151" s="2">
        <v>0</v>
      </c>
      <c r="CJ4151" s="2">
        <v>0</v>
      </c>
      <c r="CK4151" s="2">
        <v>0</v>
      </c>
      <c r="CL4151" s="2">
        <v>0</v>
      </c>
    </row>
    <row r="4152" spans="1:90" x14ac:dyDescent="0.25">
      <c r="A4152" t="s">
        <v>115</v>
      </c>
      <c r="B4152">
        <v>10603</v>
      </c>
      <c r="C4152" t="s">
        <v>266</v>
      </c>
      <c r="D4152">
        <v>1</v>
      </c>
      <c r="E4152">
        <v>8</v>
      </c>
      <c r="F4152">
        <v>8734</v>
      </c>
      <c r="G4152">
        <v>35008734</v>
      </c>
      <c r="H4152" t="s">
        <v>3533</v>
      </c>
      <c r="I4152">
        <v>626</v>
      </c>
      <c r="J4152" t="s">
        <v>266</v>
      </c>
      <c r="K4152" t="s">
        <v>298</v>
      </c>
      <c r="L4152">
        <v>1</v>
      </c>
      <c r="M4152" t="s">
        <v>266</v>
      </c>
      <c r="N4152">
        <v>9250450</v>
      </c>
      <c r="O4152" t="s">
        <v>92</v>
      </c>
      <c r="P4152" t="s">
        <v>1472</v>
      </c>
      <c r="Q4152">
        <v>113</v>
      </c>
      <c r="R4152">
        <v>11</v>
      </c>
      <c r="S4152">
        <v>44725242</v>
      </c>
      <c r="T4152">
        <v>49759023</v>
      </c>
      <c r="U4152" t="s">
        <v>17503</v>
      </c>
      <c r="V4152">
        <v>1</v>
      </c>
      <c r="W4152" s="2">
        <v>0</v>
      </c>
      <c r="X4152" s="2">
        <v>0</v>
      </c>
      <c r="Y4152" s="2">
        <v>56</v>
      </c>
      <c r="Z4152" s="2">
        <v>60</v>
      </c>
      <c r="AA4152" s="2">
        <v>67</v>
      </c>
      <c r="AB4152" s="2">
        <v>58</v>
      </c>
      <c r="AC4152" s="2">
        <v>58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0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0</v>
      </c>
      <c r="AU4152" s="2">
        <v>0</v>
      </c>
      <c r="AV4152" s="2">
        <v>0</v>
      </c>
      <c r="AW4152" s="2">
        <v>0</v>
      </c>
      <c r="AX4152" s="2">
        <v>0</v>
      </c>
      <c r="AY4152" s="2">
        <v>0</v>
      </c>
      <c r="AZ4152" s="2">
        <v>0</v>
      </c>
      <c r="BA4152" s="2">
        <v>0</v>
      </c>
      <c r="BB4152" s="2">
        <v>0</v>
      </c>
      <c r="BC4152" s="2">
        <v>0</v>
      </c>
      <c r="BD4152" s="2">
        <v>0</v>
      </c>
      <c r="BE4152" s="2">
        <v>0</v>
      </c>
      <c r="BF4152" s="2">
        <v>0</v>
      </c>
      <c r="BG4152" s="2">
        <v>2</v>
      </c>
      <c r="BH4152" s="2">
        <v>2</v>
      </c>
      <c r="BI4152" s="2">
        <v>4</v>
      </c>
      <c r="BJ4152" s="2">
        <v>2</v>
      </c>
      <c r="BK4152" s="2">
        <v>2</v>
      </c>
      <c r="BL4152" s="2">
        <v>0</v>
      </c>
      <c r="BM4152" s="2">
        <v>0</v>
      </c>
      <c r="BN4152" s="2">
        <v>0</v>
      </c>
      <c r="BO4152" s="2">
        <v>0</v>
      </c>
      <c r="BP4152" s="2">
        <v>0</v>
      </c>
      <c r="BQ4152" s="2">
        <v>0</v>
      </c>
      <c r="BR4152" s="2">
        <v>0</v>
      </c>
      <c r="BS4152" s="2">
        <v>0</v>
      </c>
      <c r="BT4152" s="2">
        <v>0</v>
      </c>
      <c r="BU4152" s="2">
        <v>0</v>
      </c>
      <c r="BV4152" s="2">
        <v>0</v>
      </c>
      <c r="BW4152" s="2">
        <v>0</v>
      </c>
      <c r="BX4152" s="2">
        <v>0</v>
      </c>
      <c r="BY4152" s="2">
        <v>0</v>
      </c>
      <c r="BZ4152" s="2">
        <v>0</v>
      </c>
      <c r="CA4152" s="2">
        <v>0</v>
      </c>
      <c r="CB4152" s="2">
        <v>0</v>
      </c>
      <c r="CC4152" s="2">
        <v>0</v>
      </c>
      <c r="CD4152" s="2">
        <v>0</v>
      </c>
      <c r="CE4152" s="2">
        <v>0</v>
      </c>
      <c r="CF4152" s="2">
        <v>0</v>
      </c>
      <c r="CG4152" s="2">
        <v>0</v>
      </c>
      <c r="CH4152" s="2">
        <v>0</v>
      </c>
      <c r="CI4152" s="2">
        <v>0</v>
      </c>
      <c r="CJ4152" s="2">
        <v>0</v>
      </c>
      <c r="CK4152" s="2">
        <v>0</v>
      </c>
      <c r="CL4152" s="2">
        <v>0</v>
      </c>
    </row>
    <row r="4153" spans="1:90" x14ac:dyDescent="0.25">
      <c r="A4153" t="s">
        <v>115</v>
      </c>
      <c r="B4153">
        <v>10603</v>
      </c>
      <c r="C4153" t="s">
        <v>266</v>
      </c>
      <c r="D4153">
        <v>1</v>
      </c>
      <c r="E4153">
        <v>8</v>
      </c>
      <c r="F4153">
        <v>8539</v>
      </c>
      <c r="G4153">
        <v>35008539</v>
      </c>
      <c r="H4153" t="s">
        <v>2940</v>
      </c>
      <c r="I4153">
        <v>626</v>
      </c>
      <c r="J4153" t="s">
        <v>266</v>
      </c>
      <c r="K4153" t="s">
        <v>2941</v>
      </c>
      <c r="L4153">
        <v>1</v>
      </c>
      <c r="M4153" t="s">
        <v>266</v>
      </c>
      <c r="N4153">
        <v>9260210</v>
      </c>
      <c r="O4153" t="s">
        <v>92</v>
      </c>
      <c r="P4153" t="s">
        <v>2942</v>
      </c>
      <c r="Q4153">
        <v>171</v>
      </c>
      <c r="R4153">
        <v>11</v>
      </c>
      <c r="S4153">
        <v>44723964</v>
      </c>
      <c r="T4153">
        <v>49759024</v>
      </c>
      <c r="U4153" t="s">
        <v>2943</v>
      </c>
      <c r="V4153">
        <v>1</v>
      </c>
      <c r="W4153" s="2">
        <v>0</v>
      </c>
      <c r="X4153" s="2">
        <v>0</v>
      </c>
      <c r="Y4153" s="2">
        <v>118</v>
      </c>
      <c r="Z4153" s="2">
        <v>60</v>
      </c>
      <c r="AA4153" s="2">
        <v>120</v>
      </c>
      <c r="AB4153" s="2">
        <v>142</v>
      </c>
      <c r="AC4153" s="2">
        <v>107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0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0</v>
      </c>
      <c r="AU4153" s="2">
        <v>0</v>
      </c>
      <c r="AV4153" s="2">
        <v>0</v>
      </c>
      <c r="AW4153" s="2">
        <v>0</v>
      </c>
      <c r="AX4153" s="2">
        <v>0</v>
      </c>
      <c r="AY4153" s="2">
        <v>0</v>
      </c>
      <c r="AZ4153" s="2">
        <v>0</v>
      </c>
      <c r="BA4153" s="2">
        <v>0</v>
      </c>
      <c r="BB4153" s="2">
        <v>0</v>
      </c>
      <c r="BC4153" s="2">
        <v>0</v>
      </c>
      <c r="BD4153" s="2">
        <v>0</v>
      </c>
      <c r="BE4153" s="2">
        <v>0</v>
      </c>
      <c r="BF4153" s="2">
        <v>0</v>
      </c>
      <c r="BG4153" s="2">
        <v>6</v>
      </c>
      <c r="BH4153" s="2">
        <v>3</v>
      </c>
      <c r="BI4153" s="2">
        <v>5</v>
      </c>
      <c r="BJ4153" s="2">
        <v>6</v>
      </c>
      <c r="BK4153" s="2">
        <v>7</v>
      </c>
      <c r="BL4153" s="2">
        <v>0</v>
      </c>
      <c r="BM4153" s="2">
        <v>0</v>
      </c>
      <c r="BN4153" s="2">
        <v>0</v>
      </c>
      <c r="BO4153" s="2">
        <v>0</v>
      </c>
      <c r="BP4153" s="2">
        <v>0</v>
      </c>
      <c r="BQ4153" s="2">
        <v>0</v>
      </c>
      <c r="BR4153" s="2">
        <v>0</v>
      </c>
      <c r="BS4153" s="2">
        <v>0</v>
      </c>
      <c r="BT4153" s="2">
        <v>0</v>
      </c>
      <c r="BU4153" s="2">
        <v>0</v>
      </c>
      <c r="BV4153" s="2">
        <v>0</v>
      </c>
      <c r="BW4153" s="2">
        <v>0</v>
      </c>
      <c r="BX4153" s="2">
        <v>0</v>
      </c>
      <c r="BY4153" s="2">
        <v>0</v>
      </c>
      <c r="BZ4153" s="2">
        <v>0</v>
      </c>
      <c r="CA4153" s="2">
        <v>0</v>
      </c>
      <c r="CB4153" s="2">
        <v>0</v>
      </c>
      <c r="CC4153" s="2">
        <v>0</v>
      </c>
      <c r="CD4153" s="2">
        <v>0</v>
      </c>
      <c r="CE4153" s="2">
        <v>0</v>
      </c>
      <c r="CF4153" s="2">
        <v>0</v>
      </c>
      <c r="CG4153" s="2">
        <v>0</v>
      </c>
      <c r="CH4153" s="2">
        <v>0</v>
      </c>
      <c r="CI4153" s="2">
        <v>0</v>
      </c>
      <c r="CJ4153" s="2">
        <v>0</v>
      </c>
      <c r="CK4153" s="2">
        <v>0</v>
      </c>
      <c r="CL4153" s="2">
        <v>0</v>
      </c>
    </row>
    <row r="4154" spans="1:90" x14ac:dyDescent="0.25">
      <c r="A4154" t="s">
        <v>115</v>
      </c>
      <c r="B4154">
        <v>10603</v>
      </c>
      <c r="C4154" t="s">
        <v>266</v>
      </c>
      <c r="D4154">
        <v>1</v>
      </c>
      <c r="E4154">
        <v>8</v>
      </c>
      <c r="F4154">
        <v>8448</v>
      </c>
      <c r="G4154">
        <v>35008448</v>
      </c>
      <c r="H4154" t="s">
        <v>5172</v>
      </c>
      <c r="I4154">
        <v>626</v>
      </c>
      <c r="J4154" t="s">
        <v>266</v>
      </c>
      <c r="K4154" t="s">
        <v>1298</v>
      </c>
      <c r="L4154">
        <v>1</v>
      </c>
      <c r="M4154" t="s">
        <v>266</v>
      </c>
      <c r="N4154">
        <v>9180260</v>
      </c>
      <c r="O4154" t="s">
        <v>102</v>
      </c>
      <c r="P4154" t="s">
        <v>1645</v>
      </c>
      <c r="Q4154">
        <v>195</v>
      </c>
      <c r="R4154">
        <v>11</v>
      </c>
      <c r="S4154">
        <v>44537222</v>
      </c>
      <c r="T4154">
        <v>49735895</v>
      </c>
      <c r="U4154" t="s">
        <v>5173</v>
      </c>
      <c r="V4154">
        <v>1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75</v>
      </c>
      <c r="AE4154" s="2">
        <v>105</v>
      </c>
      <c r="AF4154" s="2">
        <v>58</v>
      </c>
      <c r="AG4154" s="2">
        <v>133</v>
      </c>
      <c r="AH4154" s="2">
        <v>205</v>
      </c>
      <c r="AI4154" s="2">
        <v>248</v>
      </c>
      <c r="AJ4154" s="2">
        <v>200</v>
      </c>
      <c r="AK4154" s="2">
        <v>0</v>
      </c>
      <c r="AL4154" s="2">
        <v>0</v>
      </c>
      <c r="AM4154" s="2">
        <v>0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0</v>
      </c>
      <c r="AU4154" s="2">
        <v>306</v>
      </c>
      <c r="AV4154" s="2">
        <v>0</v>
      </c>
      <c r="AW4154" s="2">
        <v>0</v>
      </c>
      <c r="AX4154" s="2">
        <v>0</v>
      </c>
      <c r="AY4154" s="2">
        <v>0</v>
      </c>
      <c r="AZ4154" s="2">
        <v>0</v>
      </c>
      <c r="BA4154" s="2">
        <v>0</v>
      </c>
      <c r="BB4154" s="2">
        <v>0</v>
      </c>
      <c r="BC4154" s="2">
        <v>0</v>
      </c>
      <c r="BD4154" s="2">
        <v>5</v>
      </c>
      <c r="BE4154" s="2">
        <v>0</v>
      </c>
      <c r="BF4154" s="2">
        <v>0</v>
      </c>
      <c r="BG4154" s="2">
        <v>0</v>
      </c>
      <c r="BH4154" s="2">
        <v>0</v>
      </c>
      <c r="BI4154" s="2">
        <v>0</v>
      </c>
      <c r="BJ4154" s="2">
        <v>0</v>
      </c>
      <c r="BK4154" s="2">
        <v>0</v>
      </c>
      <c r="BL4154" s="2">
        <v>3</v>
      </c>
      <c r="BM4154" s="2">
        <v>4</v>
      </c>
      <c r="BN4154" s="2">
        <v>3</v>
      </c>
      <c r="BO4154" s="2">
        <v>6</v>
      </c>
      <c r="BP4154" s="2">
        <v>8</v>
      </c>
      <c r="BQ4154" s="2">
        <v>8</v>
      </c>
      <c r="BR4154" s="2">
        <v>7</v>
      </c>
      <c r="BS4154" s="2">
        <v>0</v>
      </c>
      <c r="BT4154" s="2">
        <v>0</v>
      </c>
      <c r="BU4154" s="2">
        <v>0</v>
      </c>
      <c r="BV4154" s="2">
        <v>0</v>
      </c>
      <c r="BW4154" s="2">
        <v>0</v>
      </c>
      <c r="BX4154" s="2">
        <v>0</v>
      </c>
      <c r="BY4154" s="2">
        <v>0</v>
      </c>
      <c r="BZ4154" s="2">
        <v>0</v>
      </c>
      <c r="CA4154" s="2">
        <v>0</v>
      </c>
      <c r="CB4154" s="2">
        <v>0</v>
      </c>
      <c r="CC4154" s="2">
        <v>14</v>
      </c>
      <c r="CD4154" s="2">
        <v>0</v>
      </c>
      <c r="CE4154" s="2">
        <v>0</v>
      </c>
      <c r="CF4154" s="2">
        <v>0</v>
      </c>
      <c r="CG4154" s="2">
        <v>0</v>
      </c>
      <c r="CH4154" s="2">
        <v>0</v>
      </c>
      <c r="CI4154" s="2">
        <v>0</v>
      </c>
      <c r="CJ4154" s="2">
        <v>0</v>
      </c>
      <c r="CK4154" s="2">
        <v>0</v>
      </c>
      <c r="CL4154" s="2">
        <v>2</v>
      </c>
    </row>
    <row r="4155" spans="1:90" x14ac:dyDescent="0.25">
      <c r="A4155" t="s">
        <v>115</v>
      </c>
      <c r="B4155">
        <v>10603</v>
      </c>
      <c r="C4155" t="s">
        <v>266</v>
      </c>
      <c r="D4155">
        <v>1</v>
      </c>
      <c r="E4155">
        <v>8</v>
      </c>
      <c r="F4155">
        <v>286217</v>
      </c>
      <c r="G4155">
        <v>35286217</v>
      </c>
      <c r="H4155" t="s">
        <v>3178</v>
      </c>
      <c r="I4155">
        <v>626</v>
      </c>
      <c r="J4155" t="s">
        <v>266</v>
      </c>
      <c r="K4155" t="s">
        <v>3179</v>
      </c>
      <c r="L4155">
        <v>1</v>
      </c>
      <c r="M4155" t="s">
        <v>266</v>
      </c>
      <c r="N4155">
        <v>9134650</v>
      </c>
      <c r="O4155" t="s">
        <v>92</v>
      </c>
      <c r="P4155" t="s">
        <v>3180</v>
      </c>
      <c r="Q4155">
        <v>2463</v>
      </c>
      <c r="R4155">
        <v>11</v>
      </c>
      <c r="S4155">
        <v>44519468</v>
      </c>
      <c r="T4155">
        <v>44525496</v>
      </c>
      <c r="U4155" t="s">
        <v>3181</v>
      </c>
      <c r="V4155">
        <v>1</v>
      </c>
      <c r="W4155" s="2">
        <v>0</v>
      </c>
      <c r="X4155" s="2">
        <v>0</v>
      </c>
      <c r="Y4155" s="2">
        <v>0</v>
      </c>
      <c r="Z4155" s="2">
        <v>0</v>
      </c>
      <c r="AA4155" s="2">
        <v>0</v>
      </c>
      <c r="AB4155" s="2">
        <v>0</v>
      </c>
      <c r="AC4155" s="2">
        <v>0</v>
      </c>
      <c r="AD4155" s="2">
        <v>155</v>
      </c>
      <c r="AE4155" s="2">
        <v>158</v>
      </c>
      <c r="AF4155" s="2">
        <v>117</v>
      </c>
      <c r="AG4155" s="2">
        <v>151</v>
      </c>
      <c r="AH4155" s="2">
        <v>146</v>
      </c>
      <c r="AI4155" s="2">
        <v>155</v>
      </c>
      <c r="AJ4155" s="2">
        <v>136</v>
      </c>
      <c r="AK4155" s="2">
        <v>0</v>
      </c>
      <c r="AL4155" s="2">
        <v>0</v>
      </c>
      <c r="AM4155" s="2">
        <v>0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0</v>
      </c>
      <c r="AU4155" s="2">
        <v>58</v>
      </c>
      <c r="AV4155" s="2">
        <v>0</v>
      </c>
      <c r="AW4155" s="2">
        <v>0</v>
      </c>
      <c r="AX4155" s="2">
        <v>0</v>
      </c>
      <c r="AY4155" s="2">
        <v>0</v>
      </c>
      <c r="AZ4155" s="2">
        <v>0</v>
      </c>
      <c r="BA4155" s="2">
        <v>0</v>
      </c>
      <c r="BB4155" s="2">
        <v>0</v>
      </c>
      <c r="BC4155" s="2">
        <v>0</v>
      </c>
      <c r="BD4155" s="2">
        <v>0</v>
      </c>
      <c r="BE4155" s="2">
        <v>0</v>
      </c>
      <c r="BF4155" s="2">
        <v>0</v>
      </c>
      <c r="BG4155" s="2">
        <v>0</v>
      </c>
      <c r="BH4155" s="2">
        <v>0</v>
      </c>
      <c r="BI4155" s="2">
        <v>0</v>
      </c>
      <c r="BJ4155" s="2">
        <v>0</v>
      </c>
      <c r="BK4155" s="2">
        <v>0</v>
      </c>
      <c r="BL4155" s="2">
        <v>7</v>
      </c>
      <c r="BM4155" s="2">
        <v>6</v>
      </c>
      <c r="BN4155" s="2">
        <v>7</v>
      </c>
      <c r="BO4155" s="2">
        <v>8</v>
      </c>
      <c r="BP4155" s="2">
        <v>5</v>
      </c>
      <c r="BQ4155" s="2">
        <v>6</v>
      </c>
      <c r="BR4155" s="2">
        <v>5</v>
      </c>
      <c r="BS4155" s="2">
        <v>0</v>
      </c>
      <c r="BT4155" s="2">
        <v>0</v>
      </c>
      <c r="BU4155" s="2">
        <v>0</v>
      </c>
      <c r="BV4155" s="2">
        <v>0</v>
      </c>
      <c r="BW4155" s="2">
        <v>0</v>
      </c>
      <c r="BX4155" s="2">
        <v>0</v>
      </c>
      <c r="BY4155" s="2">
        <v>0</v>
      </c>
      <c r="BZ4155" s="2">
        <v>0</v>
      </c>
      <c r="CA4155" s="2">
        <v>0</v>
      </c>
      <c r="CB4155" s="2">
        <v>0</v>
      </c>
      <c r="CC4155" s="2">
        <v>3</v>
      </c>
      <c r="CD4155" s="2">
        <v>0</v>
      </c>
      <c r="CE4155" s="2">
        <v>0</v>
      </c>
      <c r="CF4155" s="2">
        <v>0</v>
      </c>
      <c r="CG4155" s="2">
        <v>0</v>
      </c>
      <c r="CH4155" s="2">
        <v>0</v>
      </c>
      <c r="CI4155" s="2">
        <v>0</v>
      </c>
      <c r="CJ4155" s="2">
        <v>0</v>
      </c>
      <c r="CK4155" s="2">
        <v>0</v>
      </c>
      <c r="CL4155" s="2">
        <v>0</v>
      </c>
    </row>
    <row r="4156" spans="1:90" x14ac:dyDescent="0.25">
      <c r="A4156" t="s">
        <v>115</v>
      </c>
      <c r="B4156">
        <v>10603</v>
      </c>
      <c r="C4156" t="s">
        <v>266</v>
      </c>
      <c r="D4156">
        <v>1</v>
      </c>
      <c r="E4156">
        <v>8</v>
      </c>
      <c r="F4156">
        <v>907066</v>
      </c>
      <c r="G4156">
        <v>35907066</v>
      </c>
      <c r="H4156" t="s">
        <v>11730</v>
      </c>
      <c r="I4156">
        <v>626</v>
      </c>
      <c r="J4156" t="s">
        <v>266</v>
      </c>
      <c r="K4156" t="s">
        <v>3179</v>
      </c>
      <c r="L4156">
        <v>1</v>
      </c>
      <c r="M4156" t="s">
        <v>266</v>
      </c>
      <c r="N4156">
        <v>9134650</v>
      </c>
      <c r="O4156" t="s">
        <v>102</v>
      </c>
      <c r="P4156" t="s">
        <v>3180</v>
      </c>
      <c r="Q4156">
        <v>2361</v>
      </c>
      <c r="R4156">
        <v>11</v>
      </c>
      <c r="S4156">
        <v>44515858</v>
      </c>
      <c r="T4156">
        <v>44532543</v>
      </c>
      <c r="U4156" t="s">
        <v>11731</v>
      </c>
      <c r="V4156">
        <v>1</v>
      </c>
      <c r="W4156" s="2">
        <v>0</v>
      </c>
      <c r="X4156" s="2">
        <v>0</v>
      </c>
      <c r="Y4156" s="2">
        <v>87</v>
      </c>
      <c r="Z4156" s="2">
        <v>99</v>
      </c>
      <c r="AA4156" s="2">
        <v>93</v>
      </c>
      <c r="AB4156" s="2">
        <v>76</v>
      </c>
      <c r="AC4156" s="2">
        <v>77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0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0</v>
      </c>
      <c r="AU4156" s="2">
        <v>0</v>
      </c>
      <c r="AV4156" s="2">
        <v>0</v>
      </c>
      <c r="AW4156" s="2">
        <v>0</v>
      </c>
      <c r="AX4156" s="2">
        <v>0</v>
      </c>
      <c r="AY4156" s="2">
        <v>0</v>
      </c>
      <c r="AZ4156" s="2">
        <v>0</v>
      </c>
      <c r="BA4156" s="2">
        <v>0</v>
      </c>
      <c r="BB4156" s="2">
        <v>0</v>
      </c>
      <c r="BC4156" s="2">
        <v>0</v>
      </c>
      <c r="BD4156" s="2">
        <v>0</v>
      </c>
      <c r="BE4156" s="2">
        <v>0</v>
      </c>
      <c r="BF4156" s="2">
        <v>0</v>
      </c>
      <c r="BG4156" s="2">
        <v>4</v>
      </c>
      <c r="BH4156" s="2">
        <v>5</v>
      </c>
      <c r="BI4156" s="2">
        <v>5</v>
      </c>
      <c r="BJ4156" s="2">
        <v>3</v>
      </c>
      <c r="BK4156" s="2">
        <v>4</v>
      </c>
      <c r="BL4156" s="2">
        <v>0</v>
      </c>
      <c r="BM4156" s="2">
        <v>0</v>
      </c>
      <c r="BN4156" s="2">
        <v>0</v>
      </c>
      <c r="BO4156" s="2">
        <v>0</v>
      </c>
      <c r="BP4156" s="2">
        <v>0</v>
      </c>
      <c r="BQ4156" s="2">
        <v>0</v>
      </c>
      <c r="BR4156" s="2">
        <v>0</v>
      </c>
      <c r="BS4156" s="2">
        <v>0</v>
      </c>
      <c r="BT4156" s="2">
        <v>0</v>
      </c>
      <c r="BU4156" s="2">
        <v>0</v>
      </c>
      <c r="BV4156" s="2">
        <v>0</v>
      </c>
      <c r="BW4156" s="2">
        <v>0</v>
      </c>
      <c r="BX4156" s="2">
        <v>0</v>
      </c>
      <c r="BY4156" s="2">
        <v>0</v>
      </c>
      <c r="BZ4156" s="2">
        <v>0</v>
      </c>
      <c r="CA4156" s="2">
        <v>0</v>
      </c>
      <c r="CB4156" s="2">
        <v>0</v>
      </c>
      <c r="CC4156" s="2">
        <v>0</v>
      </c>
      <c r="CD4156" s="2">
        <v>0</v>
      </c>
      <c r="CE4156" s="2">
        <v>0</v>
      </c>
      <c r="CF4156" s="2">
        <v>0</v>
      </c>
      <c r="CG4156" s="2">
        <v>0</v>
      </c>
      <c r="CH4156" s="2">
        <v>0</v>
      </c>
      <c r="CI4156" s="2">
        <v>0</v>
      </c>
      <c r="CJ4156" s="2">
        <v>0</v>
      </c>
      <c r="CK4156" s="2">
        <v>0</v>
      </c>
      <c r="CL4156" s="2">
        <v>0</v>
      </c>
    </row>
    <row r="4157" spans="1:90" x14ac:dyDescent="0.25">
      <c r="A4157" t="s">
        <v>115</v>
      </c>
      <c r="B4157">
        <v>10603</v>
      </c>
      <c r="C4157" t="s">
        <v>266</v>
      </c>
      <c r="D4157">
        <v>1</v>
      </c>
      <c r="E4157">
        <v>8</v>
      </c>
      <c r="F4157">
        <v>907170</v>
      </c>
      <c r="G4157">
        <v>35907170</v>
      </c>
      <c r="H4157" t="s">
        <v>3503</v>
      </c>
      <c r="I4157">
        <v>626</v>
      </c>
      <c r="J4157" t="s">
        <v>266</v>
      </c>
      <c r="K4157" t="s">
        <v>3504</v>
      </c>
      <c r="L4157">
        <v>1</v>
      </c>
      <c r="M4157" t="s">
        <v>266</v>
      </c>
      <c r="N4157">
        <v>9230300</v>
      </c>
      <c r="O4157" t="s">
        <v>92</v>
      </c>
      <c r="P4157" t="s">
        <v>3505</v>
      </c>
      <c r="Q4157" t="s">
        <v>127</v>
      </c>
      <c r="R4157">
        <v>11</v>
      </c>
      <c r="S4157">
        <v>44631177</v>
      </c>
      <c r="T4157">
        <v>49979608</v>
      </c>
      <c r="U4157" t="s">
        <v>3506</v>
      </c>
      <c r="V4157">
        <v>1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99</v>
      </c>
      <c r="AE4157" s="2">
        <v>67</v>
      </c>
      <c r="AF4157" s="2">
        <v>83</v>
      </c>
      <c r="AG4157" s="2">
        <v>71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0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0</v>
      </c>
      <c r="AU4157" s="2">
        <v>0</v>
      </c>
      <c r="AV4157" s="2">
        <v>0</v>
      </c>
      <c r="AW4157" s="2">
        <v>0</v>
      </c>
      <c r="AX4157" s="2">
        <v>0</v>
      </c>
      <c r="AY4157" s="2">
        <v>0</v>
      </c>
      <c r="AZ4157" s="2">
        <v>0</v>
      </c>
      <c r="BA4157" s="2">
        <v>0</v>
      </c>
      <c r="BB4157" s="2">
        <v>0</v>
      </c>
      <c r="BC4157" s="2">
        <v>0</v>
      </c>
      <c r="BD4157" s="2">
        <v>0</v>
      </c>
      <c r="BE4157" s="2">
        <v>0</v>
      </c>
      <c r="BF4157" s="2">
        <v>0</v>
      </c>
      <c r="BG4157" s="2">
        <v>0</v>
      </c>
      <c r="BH4157" s="2">
        <v>0</v>
      </c>
      <c r="BI4157" s="2">
        <v>0</v>
      </c>
      <c r="BJ4157" s="2">
        <v>0</v>
      </c>
      <c r="BK4157" s="2">
        <v>0</v>
      </c>
      <c r="BL4157" s="2">
        <v>4</v>
      </c>
      <c r="BM4157" s="2">
        <v>3</v>
      </c>
      <c r="BN4157" s="2">
        <v>3</v>
      </c>
      <c r="BO4157" s="2">
        <v>3</v>
      </c>
      <c r="BP4157" s="2">
        <v>0</v>
      </c>
      <c r="BQ4157" s="2">
        <v>0</v>
      </c>
      <c r="BR4157" s="2">
        <v>0</v>
      </c>
      <c r="BS4157" s="2">
        <v>0</v>
      </c>
      <c r="BT4157" s="2">
        <v>0</v>
      </c>
      <c r="BU4157" s="2">
        <v>0</v>
      </c>
      <c r="BV4157" s="2">
        <v>0</v>
      </c>
      <c r="BW4157" s="2">
        <v>0</v>
      </c>
      <c r="BX4157" s="2">
        <v>0</v>
      </c>
      <c r="BY4157" s="2">
        <v>0</v>
      </c>
      <c r="BZ4157" s="2">
        <v>0</v>
      </c>
      <c r="CA4157" s="2">
        <v>0</v>
      </c>
      <c r="CB4157" s="2">
        <v>0</v>
      </c>
      <c r="CC4157" s="2">
        <v>0</v>
      </c>
      <c r="CD4157" s="2">
        <v>0</v>
      </c>
      <c r="CE4157" s="2">
        <v>0</v>
      </c>
      <c r="CF4157" s="2">
        <v>0</v>
      </c>
      <c r="CG4157" s="2">
        <v>0</v>
      </c>
      <c r="CH4157" s="2">
        <v>0</v>
      </c>
      <c r="CI4157" s="2">
        <v>0</v>
      </c>
      <c r="CJ4157" s="2">
        <v>0</v>
      </c>
      <c r="CK4157" s="2">
        <v>0</v>
      </c>
      <c r="CL4157" s="2">
        <v>0</v>
      </c>
    </row>
    <row r="4158" spans="1:90" x14ac:dyDescent="0.25">
      <c r="A4158" t="s">
        <v>115</v>
      </c>
      <c r="B4158">
        <v>10603</v>
      </c>
      <c r="C4158" t="s">
        <v>266</v>
      </c>
      <c r="D4158">
        <v>1</v>
      </c>
      <c r="E4158">
        <v>8</v>
      </c>
      <c r="F4158">
        <v>8023</v>
      </c>
      <c r="G4158">
        <v>35008023</v>
      </c>
      <c r="H4158" t="s">
        <v>18838</v>
      </c>
      <c r="I4158">
        <v>626</v>
      </c>
      <c r="J4158" t="s">
        <v>266</v>
      </c>
      <c r="K4158" t="s">
        <v>914</v>
      </c>
      <c r="L4158">
        <v>1</v>
      </c>
      <c r="M4158" t="s">
        <v>266</v>
      </c>
      <c r="N4158">
        <v>9041380</v>
      </c>
      <c r="O4158" t="s">
        <v>92</v>
      </c>
      <c r="P4158" t="s">
        <v>279</v>
      </c>
      <c r="Q4158">
        <v>75</v>
      </c>
      <c r="R4158">
        <v>11</v>
      </c>
      <c r="S4158">
        <v>44322160</v>
      </c>
      <c r="T4158">
        <v>49906485</v>
      </c>
      <c r="U4158" t="s">
        <v>18839</v>
      </c>
      <c r="V4158">
        <v>1</v>
      </c>
      <c r="W4158" s="2">
        <v>0</v>
      </c>
      <c r="X4158" s="2">
        <v>0</v>
      </c>
      <c r="Y4158" s="2">
        <v>56</v>
      </c>
      <c r="Z4158" s="2">
        <v>83</v>
      </c>
      <c r="AA4158" s="2">
        <v>57</v>
      </c>
      <c r="AB4158" s="2">
        <v>86</v>
      </c>
      <c r="AC4158" s="2">
        <v>77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0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0</v>
      </c>
      <c r="AU4158" s="2">
        <v>0</v>
      </c>
      <c r="AV4158" s="2">
        <v>0</v>
      </c>
      <c r="AW4158" s="2">
        <v>0</v>
      </c>
      <c r="AX4158" s="2">
        <v>0</v>
      </c>
      <c r="AY4158" s="2">
        <v>0</v>
      </c>
      <c r="AZ4158" s="2">
        <v>0</v>
      </c>
      <c r="BA4158" s="2">
        <v>0</v>
      </c>
      <c r="BB4158" s="2">
        <v>0</v>
      </c>
      <c r="BC4158" s="2">
        <v>0</v>
      </c>
      <c r="BD4158" s="2">
        <v>0</v>
      </c>
      <c r="BE4158" s="2">
        <v>0</v>
      </c>
      <c r="BF4158" s="2">
        <v>0</v>
      </c>
      <c r="BG4158" s="2">
        <v>2</v>
      </c>
      <c r="BH4158" s="2">
        <v>4</v>
      </c>
      <c r="BI4158" s="2">
        <v>2</v>
      </c>
      <c r="BJ4158" s="2">
        <v>6</v>
      </c>
      <c r="BK4158" s="2">
        <v>3</v>
      </c>
      <c r="BL4158" s="2">
        <v>0</v>
      </c>
      <c r="BM4158" s="2">
        <v>0</v>
      </c>
      <c r="BN4158" s="2">
        <v>0</v>
      </c>
      <c r="BO4158" s="2">
        <v>0</v>
      </c>
      <c r="BP4158" s="2">
        <v>0</v>
      </c>
      <c r="BQ4158" s="2">
        <v>0</v>
      </c>
      <c r="BR4158" s="2">
        <v>0</v>
      </c>
      <c r="BS4158" s="2">
        <v>0</v>
      </c>
      <c r="BT4158" s="2">
        <v>0</v>
      </c>
      <c r="BU4158" s="2">
        <v>0</v>
      </c>
      <c r="BV4158" s="2">
        <v>0</v>
      </c>
      <c r="BW4158" s="2">
        <v>0</v>
      </c>
      <c r="BX4158" s="2">
        <v>0</v>
      </c>
      <c r="BY4158" s="2">
        <v>0</v>
      </c>
      <c r="BZ4158" s="2">
        <v>0</v>
      </c>
      <c r="CA4158" s="2">
        <v>0</v>
      </c>
      <c r="CB4158" s="2">
        <v>0</v>
      </c>
      <c r="CC4158" s="2">
        <v>0</v>
      </c>
      <c r="CD4158" s="2">
        <v>0</v>
      </c>
      <c r="CE4158" s="2">
        <v>0</v>
      </c>
      <c r="CF4158" s="2">
        <v>0</v>
      </c>
      <c r="CG4158" s="2">
        <v>0</v>
      </c>
      <c r="CH4158" s="2">
        <v>0</v>
      </c>
      <c r="CI4158" s="2">
        <v>0</v>
      </c>
      <c r="CJ4158" s="2">
        <v>0</v>
      </c>
      <c r="CK4158" s="2">
        <v>0</v>
      </c>
      <c r="CL4158" s="2">
        <v>0</v>
      </c>
    </row>
    <row r="4159" spans="1:90" x14ac:dyDescent="0.25">
      <c r="A4159" t="s">
        <v>115</v>
      </c>
      <c r="B4159">
        <v>10603</v>
      </c>
      <c r="C4159" t="s">
        <v>266</v>
      </c>
      <c r="D4159">
        <v>1</v>
      </c>
      <c r="E4159">
        <v>8</v>
      </c>
      <c r="F4159">
        <v>8151</v>
      </c>
      <c r="G4159">
        <v>35008151</v>
      </c>
      <c r="H4159" t="s">
        <v>5776</v>
      </c>
      <c r="I4159">
        <v>626</v>
      </c>
      <c r="J4159" t="s">
        <v>266</v>
      </c>
      <c r="K4159" t="s">
        <v>2726</v>
      </c>
      <c r="L4159">
        <v>1</v>
      </c>
      <c r="M4159" t="s">
        <v>266</v>
      </c>
      <c r="N4159">
        <v>9130400</v>
      </c>
      <c r="O4159" t="s">
        <v>102</v>
      </c>
      <c r="P4159" t="s">
        <v>2387</v>
      </c>
      <c r="Q4159">
        <v>2572</v>
      </c>
      <c r="R4159">
        <v>11</v>
      </c>
      <c r="S4159">
        <v>44535477</v>
      </c>
      <c r="T4159">
        <v>44557734</v>
      </c>
      <c r="U4159" t="s">
        <v>5777</v>
      </c>
      <c r="V4159">
        <v>1</v>
      </c>
      <c r="W4159" s="2">
        <v>0</v>
      </c>
      <c r="X4159" s="2">
        <v>0</v>
      </c>
      <c r="Y4159" s="2">
        <v>0</v>
      </c>
      <c r="Z4159" s="2">
        <v>0</v>
      </c>
      <c r="AA4159" s="2">
        <v>0</v>
      </c>
      <c r="AB4159" s="2">
        <v>0</v>
      </c>
      <c r="AC4159" s="2">
        <v>0</v>
      </c>
      <c r="AD4159" s="2">
        <v>203</v>
      </c>
      <c r="AE4159" s="2">
        <v>170</v>
      </c>
      <c r="AF4159" s="2">
        <v>105</v>
      </c>
      <c r="AG4159" s="2">
        <v>190</v>
      </c>
      <c r="AH4159" s="2">
        <v>262</v>
      </c>
      <c r="AI4159" s="2">
        <v>231</v>
      </c>
      <c r="AJ4159" s="2">
        <v>228</v>
      </c>
      <c r="AK4159" s="2">
        <v>0</v>
      </c>
      <c r="AL4159" s="2">
        <v>0</v>
      </c>
      <c r="AM4159" s="2">
        <v>0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0</v>
      </c>
      <c r="AU4159" s="2">
        <v>0</v>
      </c>
      <c r="AV4159" s="2">
        <v>0</v>
      </c>
      <c r="AW4159" s="2">
        <v>0</v>
      </c>
      <c r="AX4159" s="2">
        <v>0</v>
      </c>
      <c r="AY4159" s="2">
        <v>0</v>
      </c>
      <c r="AZ4159" s="2">
        <v>0</v>
      </c>
      <c r="BA4159" s="2">
        <v>0</v>
      </c>
      <c r="BB4159" s="2">
        <v>0</v>
      </c>
      <c r="BC4159" s="2">
        <v>76</v>
      </c>
      <c r="BD4159" s="2">
        <v>0</v>
      </c>
      <c r="BE4159" s="2">
        <v>0</v>
      </c>
      <c r="BF4159" s="2">
        <v>0</v>
      </c>
      <c r="BG4159" s="2">
        <v>0</v>
      </c>
      <c r="BH4159" s="2">
        <v>0</v>
      </c>
      <c r="BI4159" s="2">
        <v>0</v>
      </c>
      <c r="BJ4159" s="2">
        <v>0</v>
      </c>
      <c r="BK4159" s="2">
        <v>0</v>
      </c>
      <c r="BL4159" s="2">
        <v>8</v>
      </c>
      <c r="BM4159" s="2">
        <v>7</v>
      </c>
      <c r="BN4159" s="2">
        <v>5</v>
      </c>
      <c r="BO4159" s="2">
        <v>6</v>
      </c>
      <c r="BP4159" s="2">
        <v>8</v>
      </c>
      <c r="BQ4159" s="2">
        <v>8</v>
      </c>
      <c r="BR4159" s="2">
        <v>9</v>
      </c>
      <c r="BS4159" s="2">
        <v>0</v>
      </c>
      <c r="BT4159" s="2">
        <v>0</v>
      </c>
      <c r="BU4159" s="2">
        <v>0</v>
      </c>
      <c r="BV4159" s="2">
        <v>0</v>
      </c>
      <c r="BW4159" s="2">
        <v>0</v>
      </c>
      <c r="BX4159" s="2">
        <v>0</v>
      </c>
      <c r="BY4159" s="2">
        <v>0</v>
      </c>
      <c r="BZ4159" s="2">
        <v>0</v>
      </c>
      <c r="CA4159" s="2">
        <v>0</v>
      </c>
      <c r="CB4159" s="2">
        <v>0</v>
      </c>
      <c r="CC4159" s="2">
        <v>0</v>
      </c>
      <c r="CD4159" s="2">
        <v>0</v>
      </c>
      <c r="CE4159" s="2">
        <v>0</v>
      </c>
      <c r="CF4159" s="2">
        <v>0</v>
      </c>
      <c r="CG4159" s="2">
        <v>0</v>
      </c>
      <c r="CH4159" s="2">
        <v>0</v>
      </c>
      <c r="CI4159" s="2">
        <v>0</v>
      </c>
      <c r="CJ4159" s="2">
        <v>0</v>
      </c>
      <c r="CK4159" s="2">
        <v>4</v>
      </c>
      <c r="CL4159" s="2">
        <v>0</v>
      </c>
    </row>
    <row r="4160" spans="1:90" x14ac:dyDescent="0.25">
      <c r="A4160" t="s">
        <v>115</v>
      </c>
      <c r="B4160">
        <v>10603</v>
      </c>
      <c r="C4160" t="s">
        <v>266</v>
      </c>
      <c r="D4160">
        <v>1</v>
      </c>
      <c r="E4160">
        <v>8</v>
      </c>
      <c r="F4160">
        <v>8394</v>
      </c>
      <c r="G4160">
        <v>35008394</v>
      </c>
      <c r="H4160" t="s">
        <v>7187</v>
      </c>
      <c r="I4160">
        <v>626</v>
      </c>
      <c r="J4160" t="s">
        <v>266</v>
      </c>
      <c r="K4160" t="s">
        <v>5252</v>
      </c>
      <c r="L4160">
        <v>1</v>
      </c>
      <c r="M4160" t="s">
        <v>266</v>
      </c>
      <c r="N4160">
        <v>9030010</v>
      </c>
      <c r="O4160" t="s">
        <v>102</v>
      </c>
      <c r="P4160" t="s">
        <v>7188</v>
      </c>
      <c r="Q4160">
        <v>679</v>
      </c>
      <c r="R4160">
        <v>11</v>
      </c>
      <c r="S4160">
        <v>44323687</v>
      </c>
      <c r="T4160">
        <v>44365691</v>
      </c>
      <c r="U4160" t="s">
        <v>7189</v>
      </c>
      <c r="V4160">
        <v>1</v>
      </c>
      <c r="W4160" s="2">
        <v>0</v>
      </c>
      <c r="X4160" s="2">
        <v>0</v>
      </c>
      <c r="Y4160" s="2">
        <v>86</v>
      </c>
      <c r="Z4160" s="2">
        <v>84</v>
      </c>
      <c r="AA4160" s="2">
        <v>62</v>
      </c>
      <c r="AB4160" s="2">
        <v>82</v>
      </c>
      <c r="AC4160" s="2">
        <v>83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0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0</v>
      </c>
      <c r="AU4160" s="2">
        <v>0</v>
      </c>
      <c r="AV4160" s="2">
        <v>0</v>
      </c>
      <c r="AW4160" s="2">
        <v>0</v>
      </c>
      <c r="AX4160" s="2">
        <v>0</v>
      </c>
      <c r="AY4160" s="2">
        <v>0</v>
      </c>
      <c r="AZ4160" s="2">
        <v>0</v>
      </c>
      <c r="BA4160" s="2">
        <v>0</v>
      </c>
      <c r="BB4160" s="2">
        <v>0</v>
      </c>
      <c r="BC4160" s="2">
        <v>0</v>
      </c>
      <c r="BD4160" s="2">
        <v>0</v>
      </c>
      <c r="BE4160" s="2">
        <v>0</v>
      </c>
      <c r="BF4160" s="2">
        <v>0</v>
      </c>
      <c r="BG4160" s="2">
        <v>3</v>
      </c>
      <c r="BH4160" s="2">
        <v>4</v>
      </c>
      <c r="BI4160" s="2">
        <v>2</v>
      </c>
      <c r="BJ4160" s="2">
        <v>3</v>
      </c>
      <c r="BK4160" s="2">
        <v>3</v>
      </c>
      <c r="BL4160" s="2">
        <v>0</v>
      </c>
      <c r="BM4160" s="2">
        <v>0</v>
      </c>
      <c r="BN4160" s="2">
        <v>0</v>
      </c>
      <c r="BO4160" s="2">
        <v>0</v>
      </c>
      <c r="BP4160" s="2">
        <v>0</v>
      </c>
      <c r="BQ4160" s="2">
        <v>0</v>
      </c>
      <c r="BR4160" s="2">
        <v>0</v>
      </c>
      <c r="BS4160" s="2">
        <v>0</v>
      </c>
      <c r="BT4160" s="2">
        <v>0</v>
      </c>
      <c r="BU4160" s="2">
        <v>0</v>
      </c>
      <c r="BV4160" s="2">
        <v>0</v>
      </c>
      <c r="BW4160" s="2">
        <v>0</v>
      </c>
      <c r="BX4160" s="2">
        <v>0</v>
      </c>
      <c r="BY4160" s="2">
        <v>0</v>
      </c>
      <c r="BZ4160" s="2">
        <v>0</v>
      </c>
      <c r="CA4160" s="2">
        <v>0</v>
      </c>
      <c r="CB4160" s="2">
        <v>0</v>
      </c>
      <c r="CC4160" s="2">
        <v>0</v>
      </c>
      <c r="CD4160" s="2">
        <v>0</v>
      </c>
      <c r="CE4160" s="2">
        <v>0</v>
      </c>
      <c r="CF4160" s="2">
        <v>0</v>
      </c>
      <c r="CG4160" s="2">
        <v>0</v>
      </c>
      <c r="CH4160" s="2">
        <v>0</v>
      </c>
      <c r="CI4160" s="2">
        <v>0</v>
      </c>
      <c r="CJ4160" s="2">
        <v>0</v>
      </c>
      <c r="CK4160" s="2">
        <v>0</v>
      </c>
      <c r="CL4160" s="2">
        <v>0</v>
      </c>
    </row>
    <row r="4161" spans="1:90" x14ac:dyDescent="0.25">
      <c r="A4161" t="s">
        <v>115</v>
      </c>
      <c r="B4161">
        <v>10603</v>
      </c>
      <c r="C4161" t="s">
        <v>266</v>
      </c>
      <c r="D4161">
        <v>1</v>
      </c>
      <c r="E4161">
        <v>8</v>
      </c>
      <c r="F4161">
        <v>8345</v>
      </c>
      <c r="G4161">
        <v>35008345</v>
      </c>
      <c r="H4161" t="s">
        <v>14346</v>
      </c>
      <c r="I4161">
        <v>626</v>
      </c>
      <c r="J4161" t="s">
        <v>266</v>
      </c>
      <c r="K4161" t="s">
        <v>5696</v>
      </c>
      <c r="L4161">
        <v>1</v>
      </c>
      <c r="M4161" t="s">
        <v>266</v>
      </c>
      <c r="N4161">
        <v>9110560</v>
      </c>
      <c r="O4161" t="s">
        <v>102</v>
      </c>
      <c r="P4161" t="s">
        <v>19659</v>
      </c>
      <c r="Q4161">
        <v>1705</v>
      </c>
      <c r="R4161">
        <v>11</v>
      </c>
      <c r="S4161">
        <v>44580652</v>
      </c>
      <c r="T4161">
        <v>44582652</v>
      </c>
      <c r="U4161" t="s">
        <v>14347</v>
      </c>
      <c r="V4161">
        <v>1</v>
      </c>
      <c r="W4161" s="2">
        <v>0</v>
      </c>
      <c r="X4161" s="2">
        <v>0</v>
      </c>
      <c r="Y4161" s="2">
        <v>50</v>
      </c>
      <c r="Z4161" s="2">
        <v>57</v>
      </c>
      <c r="AA4161" s="2">
        <v>53</v>
      </c>
      <c r="AB4161" s="2">
        <v>55</v>
      </c>
      <c r="AC4161" s="2">
        <v>56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0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0</v>
      </c>
      <c r="AU4161" s="2">
        <v>0</v>
      </c>
      <c r="AV4161" s="2">
        <v>0</v>
      </c>
      <c r="AW4161" s="2">
        <v>0</v>
      </c>
      <c r="AX4161" s="2">
        <v>0</v>
      </c>
      <c r="AY4161" s="2">
        <v>0</v>
      </c>
      <c r="AZ4161" s="2">
        <v>0</v>
      </c>
      <c r="BA4161" s="2">
        <v>0</v>
      </c>
      <c r="BB4161" s="2">
        <v>0</v>
      </c>
      <c r="BC4161" s="2">
        <v>0</v>
      </c>
      <c r="BD4161" s="2">
        <v>0</v>
      </c>
      <c r="BE4161" s="2">
        <v>0</v>
      </c>
      <c r="BF4161" s="2">
        <v>0</v>
      </c>
      <c r="BG4161" s="2">
        <v>2</v>
      </c>
      <c r="BH4161" s="2">
        <v>2</v>
      </c>
      <c r="BI4161" s="2">
        <v>2</v>
      </c>
      <c r="BJ4161" s="2">
        <v>2</v>
      </c>
      <c r="BK4161" s="2">
        <v>4</v>
      </c>
      <c r="BL4161" s="2">
        <v>0</v>
      </c>
      <c r="BM4161" s="2">
        <v>0</v>
      </c>
      <c r="BN4161" s="2">
        <v>0</v>
      </c>
      <c r="BO4161" s="2">
        <v>0</v>
      </c>
      <c r="BP4161" s="2">
        <v>0</v>
      </c>
      <c r="BQ4161" s="2">
        <v>0</v>
      </c>
      <c r="BR4161" s="2">
        <v>0</v>
      </c>
      <c r="BS4161" s="2">
        <v>0</v>
      </c>
      <c r="BT4161" s="2">
        <v>0</v>
      </c>
      <c r="BU4161" s="2">
        <v>0</v>
      </c>
      <c r="BV4161" s="2">
        <v>0</v>
      </c>
      <c r="BW4161" s="2">
        <v>0</v>
      </c>
      <c r="BX4161" s="2">
        <v>0</v>
      </c>
      <c r="BY4161" s="2">
        <v>0</v>
      </c>
      <c r="BZ4161" s="2">
        <v>0</v>
      </c>
      <c r="CA4161" s="2">
        <v>0</v>
      </c>
      <c r="CB4161" s="2">
        <v>0</v>
      </c>
      <c r="CC4161" s="2">
        <v>0</v>
      </c>
      <c r="CD4161" s="2">
        <v>0</v>
      </c>
      <c r="CE4161" s="2">
        <v>0</v>
      </c>
      <c r="CF4161" s="2">
        <v>0</v>
      </c>
      <c r="CG4161" s="2">
        <v>0</v>
      </c>
      <c r="CH4161" s="2">
        <v>0</v>
      </c>
      <c r="CI4161" s="2">
        <v>0</v>
      </c>
      <c r="CJ4161" s="2">
        <v>0</v>
      </c>
      <c r="CK4161" s="2">
        <v>0</v>
      </c>
      <c r="CL4161" s="2">
        <v>0</v>
      </c>
    </row>
    <row r="4162" spans="1:90" x14ac:dyDescent="0.25">
      <c r="A4162" t="s">
        <v>115</v>
      </c>
      <c r="B4162">
        <v>10603</v>
      </c>
      <c r="C4162" t="s">
        <v>266</v>
      </c>
      <c r="D4162">
        <v>1</v>
      </c>
      <c r="E4162">
        <v>8</v>
      </c>
      <c r="F4162">
        <v>920344</v>
      </c>
      <c r="G4162">
        <v>35920344</v>
      </c>
      <c r="H4162" t="s">
        <v>6764</v>
      </c>
      <c r="I4162">
        <v>626</v>
      </c>
      <c r="J4162" t="s">
        <v>266</v>
      </c>
      <c r="K4162" t="s">
        <v>1214</v>
      </c>
      <c r="L4162">
        <v>1</v>
      </c>
      <c r="M4162" t="s">
        <v>266</v>
      </c>
      <c r="N4162">
        <v>9112115</v>
      </c>
      <c r="O4162" t="s">
        <v>92</v>
      </c>
      <c r="P4162" t="s">
        <v>6765</v>
      </c>
      <c r="Q4162">
        <v>280</v>
      </c>
      <c r="R4162">
        <v>11</v>
      </c>
      <c r="S4162">
        <v>44580663</v>
      </c>
      <c r="T4162">
        <v>49782571</v>
      </c>
      <c r="U4162" t="s">
        <v>6766</v>
      </c>
      <c r="V4162">
        <v>1</v>
      </c>
      <c r="W4162" s="2">
        <v>0</v>
      </c>
      <c r="X4162" s="2">
        <v>0</v>
      </c>
      <c r="Y4162" s="2">
        <v>25</v>
      </c>
      <c r="Z4162" s="2">
        <v>43</v>
      </c>
      <c r="AA4162" s="2">
        <v>55</v>
      </c>
      <c r="AB4162" s="2">
        <v>27</v>
      </c>
      <c r="AC4162" s="2">
        <v>0</v>
      </c>
      <c r="AD4162" s="2">
        <v>144</v>
      </c>
      <c r="AE4162" s="2">
        <v>94</v>
      </c>
      <c r="AF4162" s="2">
        <v>67</v>
      </c>
      <c r="AG4162" s="2">
        <v>102</v>
      </c>
      <c r="AH4162" s="2">
        <v>65</v>
      </c>
      <c r="AI4162" s="2">
        <v>63</v>
      </c>
      <c r="AJ4162" s="2">
        <v>69</v>
      </c>
      <c r="AK4162" s="2">
        <v>0</v>
      </c>
      <c r="AL4162" s="2">
        <v>0</v>
      </c>
      <c r="AM4162" s="2">
        <v>0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0</v>
      </c>
      <c r="AU4162" s="2">
        <v>0</v>
      </c>
      <c r="AV4162" s="2">
        <v>0</v>
      </c>
      <c r="AW4162" s="2">
        <v>0</v>
      </c>
      <c r="AX4162" s="2">
        <v>0</v>
      </c>
      <c r="AY4162" s="2">
        <v>0</v>
      </c>
      <c r="AZ4162" s="2">
        <v>0</v>
      </c>
      <c r="BA4162" s="2">
        <v>0</v>
      </c>
      <c r="BB4162" s="2">
        <v>0</v>
      </c>
      <c r="BC4162" s="2">
        <v>0</v>
      </c>
      <c r="BD4162" s="2">
        <v>0</v>
      </c>
      <c r="BE4162" s="2">
        <v>0</v>
      </c>
      <c r="BF4162" s="2">
        <v>0</v>
      </c>
      <c r="BG4162" s="2">
        <v>1</v>
      </c>
      <c r="BH4162" s="2">
        <v>2</v>
      </c>
      <c r="BI4162" s="2">
        <v>2</v>
      </c>
      <c r="BJ4162" s="2">
        <v>1</v>
      </c>
      <c r="BK4162" s="2">
        <v>0</v>
      </c>
      <c r="BL4162" s="2">
        <v>8</v>
      </c>
      <c r="BM4162" s="2">
        <v>5</v>
      </c>
      <c r="BN4162" s="2">
        <v>3</v>
      </c>
      <c r="BO4162" s="2">
        <v>3</v>
      </c>
      <c r="BP4162" s="2">
        <v>2</v>
      </c>
      <c r="BQ4162" s="2">
        <v>2</v>
      </c>
      <c r="BR4162" s="2">
        <v>2</v>
      </c>
      <c r="BS4162" s="2">
        <v>0</v>
      </c>
      <c r="BT4162" s="2">
        <v>0</v>
      </c>
      <c r="BU4162" s="2">
        <v>0</v>
      </c>
      <c r="BV4162" s="2">
        <v>0</v>
      </c>
      <c r="BW4162" s="2">
        <v>0</v>
      </c>
      <c r="BX4162" s="2">
        <v>0</v>
      </c>
      <c r="BY4162" s="2">
        <v>0</v>
      </c>
      <c r="BZ4162" s="2">
        <v>0</v>
      </c>
      <c r="CA4162" s="2">
        <v>0</v>
      </c>
      <c r="CB4162" s="2">
        <v>0</v>
      </c>
      <c r="CC4162" s="2">
        <v>0</v>
      </c>
      <c r="CD4162" s="2">
        <v>0</v>
      </c>
      <c r="CE4162" s="2">
        <v>0</v>
      </c>
      <c r="CF4162" s="2">
        <v>0</v>
      </c>
      <c r="CG4162" s="2">
        <v>0</v>
      </c>
      <c r="CH4162" s="2">
        <v>0</v>
      </c>
      <c r="CI4162" s="2">
        <v>0</v>
      </c>
      <c r="CJ4162" s="2">
        <v>0</v>
      </c>
      <c r="CK4162" s="2">
        <v>0</v>
      </c>
      <c r="CL4162" s="2">
        <v>0</v>
      </c>
    </row>
    <row r="4163" spans="1:90" x14ac:dyDescent="0.25">
      <c r="A4163" t="s">
        <v>115</v>
      </c>
      <c r="B4163">
        <v>10603</v>
      </c>
      <c r="C4163" t="s">
        <v>266</v>
      </c>
      <c r="D4163">
        <v>1</v>
      </c>
      <c r="E4163">
        <v>8</v>
      </c>
      <c r="F4163">
        <v>8722</v>
      </c>
      <c r="G4163">
        <v>35008722</v>
      </c>
      <c r="H4163" t="s">
        <v>14295</v>
      </c>
      <c r="I4163">
        <v>626</v>
      </c>
      <c r="J4163" t="s">
        <v>266</v>
      </c>
      <c r="K4163" t="s">
        <v>522</v>
      </c>
      <c r="L4163">
        <v>1</v>
      </c>
      <c r="M4163" t="s">
        <v>266</v>
      </c>
      <c r="N4163">
        <v>9280300</v>
      </c>
      <c r="O4163" t="s">
        <v>92</v>
      </c>
      <c r="P4163" t="s">
        <v>5221</v>
      </c>
      <c r="Q4163">
        <v>5</v>
      </c>
      <c r="R4163">
        <v>11</v>
      </c>
      <c r="S4163">
        <v>44720999</v>
      </c>
      <c r="T4163">
        <v>49759011</v>
      </c>
      <c r="U4163" t="s">
        <v>14296</v>
      </c>
      <c r="V4163">
        <v>1</v>
      </c>
      <c r="W4163" s="2">
        <v>0</v>
      </c>
      <c r="X4163" s="2">
        <v>0</v>
      </c>
      <c r="Y4163" s="2">
        <v>0</v>
      </c>
      <c r="Z4163" s="2">
        <v>0</v>
      </c>
      <c r="AA4163" s="2">
        <v>0</v>
      </c>
      <c r="AB4163" s="2">
        <v>0</v>
      </c>
      <c r="AC4163" s="2">
        <v>0</v>
      </c>
      <c r="AD4163" s="2">
        <v>147</v>
      </c>
      <c r="AE4163" s="2">
        <v>162</v>
      </c>
      <c r="AF4163" s="2">
        <v>93</v>
      </c>
      <c r="AG4163" s="2">
        <v>135</v>
      </c>
      <c r="AH4163" s="2">
        <v>210</v>
      </c>
      <c r="AI4163" s="2">
        <v>160</v>
      </c>
      <c r="AJ4163" s="2">
        <v>161</v>
      </c>
      <c r="AK4163" s="2">
        <v>0</v>
      </c>
      <c r="AL4163" s="2">
        <v>0</v>
      </c>
      <c r="AM4163" s="2">
        <v>0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0</v>
      </c>
      <c r="AU4163" s="2">
        <v>0</v>
      </c>
      <c r="AV4163" s="2">
        <v>0</v>
      </c>
      <c r="AW4163" s="2">
        <v>0</v>
      </c>
      <c r="AX4163" s="2">
        <v>0</v>
      </c>
      <c r="AY4163" s="2">
        <v>0</v>
      </c>
      <c r="AZ4163" s="2">
        <v>0</v>
      </c>
      <c r="BA4163" s="2">
        <v>0</v>
      </c>
      <c r="BB4163" s="2">
        <v>0</v>
      </c>
      <c r="BC4163" s="2">
        <v>0</v>
      </c>
      <c r="BD4163" s="2">
        <v>13</v>
      </c>
      <c r="BE4163" s="2">
        <v>0</v>
      </c>
      <c r="BF4163" s="2">
        <v>0</v>
      </c>
      <c r="BG4163" s="2">
        <v>0</v>
      </c>
      <c r="BH4163" s="2">
        <v>0</v>
      </c>
      <c r="BI4163" s="2">
        <v>0</v>
      </c>
      <c r="BJ4163" s="2">
        <v>0</v>
      </c>
      <c r="BK4163" s="2">
        <v>0</v>
      </c>
      <c r="BL4163" s="2">
        <v>9</v>
      </c>
      <c r="BM4163" s="2">
        <v>9</v>
      </c>
      <c r="BN4163" s="2">
        <v>5</v>
      </c>
      <c r="BO4163" s="2">
        <v>6</v>
      </c>
      <c r="BP4163" s="2">
        <v>10</v>
      </c>
      <c r="BQ4163" s="2">
        <v>7</v>
      </c>
      <c r="BR4163" s="2">
        <v>6</v>
      </c>
      <c r="BS4163" s="2">
        <v>0</v>
      </c>
      <c r="BT4163" s="2">
        <v>0</v>
      </c>
      <c r="BU4163" s="2">
        <v>0</v>
      </c>
      <c r="BV4163" s="2">
        <v>0</v>
      </c>
      <c r="BW4163" s="2">
        <v>0</v>
      </c>
      <c r="BX4163" s="2">
        <v>0</v>
      </c>
      <c r="BY4163" s="2">
        <v>0</v>
      </c>
      <c r="BZ4163" s="2">
        <v>0</v>
      </c>
      <c r="CA4163" s="2">
        <v>0</v>
      </c>
      <c r="CB4163" s="2">
        <v>0</v>
      </c>
      <c r="CC4163" s="2">
        <v>0</v>
      </c>
      <c r="CD4163" s="2">
        <v>0</v>
      </c>
      <c r="CE4163" s="2">
        <v>0</v>
      </c>
      <c r="CF4163" s="2">
        <v>0</v>
      </c>
      <c r="CG4163" s="2">
        <v>0</v>
      </c>
      <c r="CH4163" s="2">
        <v>0</v>
      </c>
      <c r="CI4163" s="2">
        <v>0</v>
      </c>
      <c r="CJ4163" s="2">
        <v>0</v>
      </c>
      <c r="CK4163" s="2">
        <v>0</v>
      </c>
      <c r="CL4163" s="2">
        <v>4</v>
      </c>
    </row>
    <row r="4164" spans="1:90" x14ac:dyDescent="0.25">
      <c r="A4164" t="s">
        <v>115</v>
      </c>
      <c r="B4164">
        <v>10603</v>
      </c>
      <c r="C4164" t="s">
        <v>266</v>
      </c>
      <c r="D4164">
        <v>1</v>
      </c>
      <c r="E4164">
        <v>8</v>
      </c>
      <c r="F4164">
        <v>8503</v>
      </c>
      <c r="G4164">
        <v>35008503</v>
      </c>
      <c r="H4164" t="s">
        <v>9662</v>
      </c>
      <c r="I4164">
        <v>626</v>
      </c>
      <c r="J4164" t="s">
        <v>266</v>
      </c>
      <c r="K4164" t="s">
        <v>5071</v>
      </c>
      <c r="L4164">
        <v>1</v>
      </c>
      <c r="M4164" t="s">
        <v>266</v>
      </c>
      <c r="N4164">
        <v>9260710</v>
      </c>
      <c r="P4164" t="s">
        <v>9663</v>
      </c>
      <c r="Q4164">
        <v>91</v>
      </c>
      <c r="R4164">
        <v>11</v>
      </c>
      <c r="S4164">
        <v>44793314</v>
      </c>
      <c r="T4164">
        <v>49759014</v>
      </c>
      <c r="U4164" t="s">
        <v>9664</v>
      </c>
      <c r="V4164">
        <v>1</v>
      </c>
      <c r="W4164" s="2">
        <v>0</v>
      </c>
      <c r="X4164" s="2">
        <v>0</v>
      </c>
      <c r="Y4164" s="2">
        <v>0</v>
      </c>
      <c r="Z4164" s="2">
        <v>0</v>
      </c>
      <c r="AA4164" s="2">
        <v>0</v>
      </c>
      <c r="AB4164" s="2">
        <v>0</v>
      </c>
      <c r="AC4164" s="2">
        <v>0</v>
      </c>
      <c r="AD4164" s="2">
        <v>63</v>
      </c>
      <c r="AE4164" s="2">
        <v>56</v>
      </c>
      <c r="AF4164" s="2">
        <v>67</v>
      </c>
      <c r="AG4164" s="2">
        <v>75</v>
      </c>
      <c r="AH4164" s="2">
        <v>120</v>
      </c>
      <c r="AI4164" s="2">
        <v>106</v>
      </c>
      <c r="AJ4164" s="2">
        <v>67</v>
      </c>
      <c r="AK4164" s="2">
        <v>0</v>
      </c>
      <c r="AL4164" s="2">
        <v>0</v>
      </c>
      <c r="AM4164" s="2">
        <v>0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0</v>
      </c>
      <c r="AU4164" s="2">
        <v>0</v>
      </c>
      <c r="AV4164" s="2">
        <v>0</v>
      </c>
      <c r="AW4164" s="2">
        <v>0</v>
      </c>
      <c r="AX4164" s="2">
        <v>0</v>
      </c>
      <c r="AY4164" s="2">
        <v>0</v>
      </c>
      <c r="AZ4164" s="2">
        <v>0</v>
      </c>
      <c r="BA4164" s="2">
        <v>0</v>
      </c>
      <c r="BB4164" s="2">
        <v>0</v>
      </c>
      <c r="BC4164" s="2">
        <v>232</v>
      </c>
      <c r="BD4164" s="2">
        <v>0</v>
      </c>
      <c r="BE4164" s="2">
        <v>0</v>
      </c>
      <c r="BF4164" s="2">
        <v>0</v>
      </c>
      <c r="BG4164" s="2">
        <v>0</v>
      </c>
      <c r="BH4164" s="2">
        <v>0</v>
      </c>
      <c r="BI4164" s="2">
        <v>0</v>
      </c>
      <c r="BJ4164" s="2">
        <v>0</v>
      </c>
      <c r="BK4164" s="2">
        <v>0</v>
      </c>
      <c r="BL4164" s="2">
        <v>2</v>
      </c>
      <c r="BM4164" s="2">
        <v>2</v>
      </c>
      <c r="BN4164" s="2">
        <v>4</v>
      </c>
      <c r="BO4164" s="2">
        <v>4</v>
      </c>
      <c r="BP4164" s="2">
        <v>3</v>
      </c>
      <c r="BQ4164" s="2">
        <v>3</v>
      </c>
      <c r="BR4164" s="2">
        <v>2</v>
      </c>
      <c r="BS4164" s="2">
        <v>0</v>
      </c>
      <c r="BT4164" s="2">
        <v>0</v>
      </c>
      <c r="BU4164" s="2">
        <v>0</v>
      </c>
      <c r="BV4164" s="2">
        <v>0</v>
      </c>
      <c r="BW4164" s="2">
        <v>0</v>
      </c>
      <c r="BX4164" s="2">
        <v>0</v>
      </c>
      <c r="BY4164" s="2">
        <v>0</v>
      </c>
      <c r="BZ4164" s="2">
        <v>0</v>
      </c>
      <c r="CA4164" s="2">
        <v>0</v>
      </c>
      <c r="CB4164" s="2">
        <v>0</v>
      </c>
      <c r="CC4164" s="2">
        <v>0</v>
      </c>
      <c r="CD4164" s="2">
        <v>0</v>
      </c>
      <c r="CE4164" s="2">
        <v>0</v>
      </c>
      <c r="CF4164" s="2">
        <v>0</v>
      </c>
      <c r="CG4164" s="2">
        <v>0</v>
      </c>
      <c r="CH4164" s="2">
        <v>0</v>
      </c>
      <c r="CI4164" s="2">
        <v>0</v>
      </c>
      <c r="CJ4164" s="2">
        <v>0</v>
      </c>
      <c r="CK4164" s="2">
        <v>16</v>
      </c>
      <c r="CL4164" s="2">
        <v>0</v>
      </c>
    </row>
    <row r="4165" spans="1:90" x14ac:dyDescent="0.25">
      <c r="A4165" t="s">
        <v>115</v>
      </c>
      <c r="B4165">
        <v>10603</v>
      </c>
      <c r="C4165" t="s">
        <v>266</v>
      </c>
      <c r="D4165">
        <v>1</v>
      </c>
      <c r="E4165">
        <v>8</v>
      </c>
      <c r="F4165">
        <v>8369</v>
      </c>
      <c r="G4165">
        <v>35008369</v>
      </c>
      <c r="H4165" t="s">
        <v>19390</v>
      </c>
      <c r="I4165">
        <v>626</v>
      </c>
      <c r="J4165" t="s">
        <v>266</v>
      </c>
      <c r="K4165" t="s">
        <v>19660</v>
      </c>
      <c r="L4165">
        <v>1</v>
      </c>
      <c r="M4165" t="s">
        <v>266</v>
      </c>
      <c r="N4165">
        <v>9133000</v>
      </c>
      <c r="O4165" t="s">
        <v>261</v>
      </c>
      <c r="P4165" t="s">
        <v>11211</v>
      </c>
      <c r="Q4165">
        <v>3989</v>
      </c>
      <c r="R4165">
        <v>11</v>
      </c>
      <c r="S4165">
        <v>44531733</v>
      </c>
      <c r="T4165">
        <v>44557930</v>
      </c>
      <c r="U4165" t="s">
        <v>19391</v>
      </c>
      <c r="V4165">
        <v>1</v>
      </c>
      <c r="W4165" s="2">
        <v>0</v>
      </c>
      <c r="X4165" s="2">
        <v>0</v>
      </c>
      <c r="Y4165" s="2">
        <v>58</v>
      </c>
      <c r="Z4165" s="2">
        <v>61</v>
      </c>
      <c r="AA4165" s="2">
        <v>52</v>
      </c>
      <c r="AB4165" s="2">
        <v>71</v>
      </c>
      <c r="AC4165" s="2">
        <v>28</v>
      </c>
      <c r="AD4165" s="2">
        <v>138</v>
      </c>
      <c r="AE4165" s="2">
        <v>144</v>
      </c>
      <c r="AF4165" s="2">
        <v>102</v>
      </c>
      <c r="AG4165" s="2">
        <v>179</v>
      </c>
      <c r="AH4165" s="2">
        <v>158</v>
      </c>
      <c r="AI4165" s="2">
        <v>143</v>
      </c>
      <c r="AJ4165" s="2">
        <v>117</v>
      </c>
      <c r="AK4165" s="2">
        <v>0</v>
      </c>
      <c r="AL4165" s="2">
        <v>0</v>
      </c>
      <c r="AM4165" s="2">
        <v>0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0</v>
      </c>
      <c r="AU4165" s="2">
        <v>101</v>
      </c>
      <c r="AV4165" s="2">
        <v>0</v>
      </c>
      <c r="AW4165" s="2">
        <v>0</v>
      </c>
      <c r="AX4165" s="2">
        <v>0</v>
      </c>
      <c r="AY4165" s="2">
        <v>0</v>
      </c>
      <c r="AZ4165" s="2">
        <v>0</v>
      </c>
      <c r="BA4165" s="2">
        <v>0</v>
      </c>
      <c r="BB4165" s="2">
        <v>0</v>
      </c>
      <c r="BC4165" s="2">
        <v>0</v>
      </c>
      <c r="BD4165" s="2">
        <v>15</v>
      </c>
      <c r="BE4165" s="2">
        <v>0</v>
      </c>
      <c r="BF4165" s="2">
        <v>0</v>
      </c>
      <c r="BG4165" s="2">
        <v>2</v>
      </c>
      <c r="BH4165" s="2">
        <v>4</v>
      </c>
      <c r="BI4165" s="2">
        <v>2</v>
      </c>
      <c r="BJ4165" s="2">
        <v>4</v>
      </c>
      <c r="BK4165" s="2">
        <v>2</v>
      </c>
      <c r="BL4165" s="2">
        <v>8</v>
      </c>
      <c r="BM4165" s="2">
        <v>7</v>
      </c>
      <c r="BN4165" s="2">
        <v>5</v>
      </c>
      <c r="BO4165" s="2">
        <v>8</v>
      </c>
      <c r="BP4165" s="2">
        <v>8</v>
      </c>
      <c r="BQ4165" s="2">
        <v>7</v>
      </c>
      <c r="BR4165" s="2">
        <v>4</v>
      </c>
      <c r="BS4165" s="2">
        <v>0</v>
      </c>
      <c r="BT4165" s="2">
        <v>0</v>
      </c>
      <c r="BU4165" s="2">
        <v>0</v>
      </c>
      <c r="BV4165" s="2">
        <v>0</v>
      </c>
      <c r="BW4165" s="2">
        <v>0</v>
      </c>
      <c r="BX4165" s="2">
        <v>0</v>
      </c>
      <c r="BY4165" s="2">
        <v>0</v>
      </c>
      <c r="BZ4165" s="2">
        <v>0</v>
      </c>
      <c r="CA4165" s="2">
        <v>0</v>
      </c>
      <c r="CB4165" s="2">
        <v>0</v>
      </c>
      <c r="CC4165" s="2">
        <v>4</v>
      </c>
      <c r="CD4165" s="2">
        <v>0</v>
      </c>
      <c r="CE4165" s="2">
        <v>0</v>
      </c>
      <c r="CF4165" s="2">
        <v>0</v>
      </c>
      <c r="CG4165" s="2">
        <v>0</v>
      </c>
      <c r="CH4165" s="2">
        <v>0</v>
      </c>
      <c r="CI4165" s="2">
        <v>0</v>
      </c>
      <c r="CJ4165" s="2">
        <v>0</v>
      </c>
      <c r="CK4165" s="2">
        <v>0</v>
      </c>
      <c r="CL4165" s="2">
        <v>4</v>
      </c>
    </row>
    <row r="4166" spans="1:90" x14ac:dyDescent="0.25">
      <c r="A4166" t="s">
        <v>115</v>
      </c>
      <c r="B4166">
        <v>10603</v>
      </c>
      <c r="C4166" t="s">
        <v>266</v>
      </c>
      <c r="D4166">
        <v>1</v>
      </c>
      <c r="E4166">
        <v>8</v>
      </c>
      <c r="F4166">
        <v>8357</v>
      </c>
      <c r="G4166">
        <v>35008357</v>
      </c>
      <c r="H4166" t="s">
        <v>16063</v>
      </c>
      <c r="I4166">
        <v>626</v>
      </c>
      <c r="J4166" t="s">
        <v>266</v>
      </c>
      <c r="K4166" t="s">
        <v>7968</v>
      </c>
      <c r="L4166">
        <v>1</v>
      </c>
      <c r="M4166" t="s">
        <v>266</v>
      </c>
      <c r="N4166">
        <v>9040280</v>
      </c>
      <c r="O4166" t="s">
        <v>92</v>
      </c>
      <c r="P4166" t="s">
        <v>4596</v>
      </c>
      <c r="Q4166">
        <v>64</v>
      </c>
      <c r="R4166">
        <v>11</v>
      </c>
      <c r="S4166">
        <v>44365773</v>
      </c>
      <c r="T4166">
        <v>49909292</v>
      </c>
      <c r="U4166" t="s">
        <v>16064</v>
      </c>
      <c r="V4166">
        <v>1</v>
      </c>
      <c r="W4166" s="2">
        <v>0</v>
      </c>
      <c r="X4166" s="2">
        <v>0</v>
      </c>
      <c r="Y4166" s="2">
        <v>0</v>
      </c>
      <c r="Z4166" s="2">
        <v>0</v>
      </c>
      <c r="AA4166" s="2">
        <v>0</v>
      </c>
      <c r="AB4166" s="2">
        <v>0</v>
      </c>
      <c r="AC4166" s="2">
        <v>0</v>
      </c>
      <c r="AD4166" s="2">
        <v>137</v>
      </c>
      <c r="AE4166" s="2">
        <v>154</v>
      </c>
      <c r="AF4166" s="2">
        <v>118</v>
      </c>
      <c r="AG4166" s="2">
        <v>171</v>
      </c>
      <c r="AH4166" s="2">
        <v>237</v>
      </c>
      <c r="AI4166" s="2">
        <v>178</v>
      </c>
      <c r="AJ4166" s="2">
        <v>191</v>
      </c>
      <c r="AK4166" s="2">
        <v>0</v>
      </c>
      <c r="AL4166" s="2">
        <v>0</v>
      </c>
      <c r="AM4166" s="2">
        <v>0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0</v>
      </c>
      <c r="AU4166" s="2">
        <v>0</v>
      </c>
      <c r="AV4166" s="2">
        <v>0</v>
      </c>
      <c r="AW4166" s="2">
        <v>0</v>
      </c>
      <c r="AX4166" s="2">
        <v>0</v>
      </c>
      <c r="AY4166" s="2">
        <v>0</v>
      </c>
      <c r="AZ4166" s="2">
        <v>0</v>
      </c>
      <c r="BA4166" s="2">
        <v>0</v>
      </c>
      <c r="BB4166" s="2">
        <v>0</v>
      </c>
      <c r="BC4166" s="2">
        <v>21</v>
      </c>
      <c r="BD4166" s="2">
        <v>0</v>
      </c>
      <c r="BE4166" s="2">
        <v>0</v>
      </c>
      <c r="BF4166" s="2">
        <v>0</v>
      </c>
      <c r="BG4166" s="2">
        <v>0</v>
      </c>
      <c r="BH4166" s="2">
        <v>0</v>
      </c>
      <c r="BI4166" s="2">
        <v>0</v>
      </c>
      <c r="BJ4166" s="2">
        <v>0</v>
      </c>
      <c r="BK4166" s="2">
        <v>0</v>
      </c>
      <c r="BL4166" s="2">
        <v>6</v>
      </c>
      <c r="BM4166" s="2">
        <v>8</v>
      </c>
      <c r="BN4166" s="2">
        <v>5</v>
      </c>
      <c r="BO4166" s="2">
        <v>5</v>
      </c>
      <c r="BP4166" s="2">
        <v>13</v>
      </c>
      <c r="BQ4166" s="2">
        <v>7</v>
      </c>
      <c r="BR4166" s="2">
        <v>9</v>
      </c>
      <c r="BS4166" s="2">
        <v>0</v>
      </c>
      <c r="BT4166" s="2">
        <v>0</v>
      </c>
      <c r="BU4166" s="2">
        <v>0</v>
      </c>
      <c r="BV4166" s="2">
        <v>0</v>
      </c>
      <c r="BW4166" s="2">
        <v>0</v>
      </c>
      <c r="BX4166" s="2">
        <v>0</v>
      </c>
      <c r="BY4166" s="2">
        <v>0</v>
      </c>
      <c r="BZ4166" s="2">
        <v>0</v>
      </c>
      <c r="CA4166" s="2">
        <v>0</v>
      </c>
      <c r="CB4166" s="2">
        <v>0</v>
      </c>
      <c r="CC4166" s="2">
        <v>0</v>
      </c>
      <c r="CD4166" s="2">
        <v>0</v>
      </c>
      <c r="CE4166" s="2">
        <v>0</v>
      </c>
      <c r="CF4166" s="2">
        <v>0</v>
      </c>
      <c r="CG4166" s="2">
        <v>0</v>
      </c>
      <c r="CH4166" s="2">
        <v>0</v>
      </c>
      <c r="CI4166" s="2">
        <v>0</v>
      </c>
      <c r="CJ4166" s="2">
        <v>0</v>
      </c>
      <c r="CK4166" s="2">
        <v>1</v>
      </c>
      <c r="CL4166" s="2">
        <v>0</v>
      </c>
    </row>
    <row r="4167" spans="1:90" x14ac:dyDescent="0.25">
      <c r="A4167" t="s">
        <v>115</v>
      </c>
      <c r="B4167">
        <v>10603</v>
      </c>
      <c r="C4167" t="s">
        <v>266</v>
      </c>
      <c r="D4167">
        <v>1</v>
      </c>
      <c r="E4167">
        <v>8</v>
      </c>
      <c r="F4167">
        <v>8497</v>
      </c>
      <c r="G4167">
        <v>35008497</v>
      </c>
      <c r="H4167" t="s">
        <v>16762</v>
      </c>
      <c r="I4167">
        <v>626</v>
      </c>
      <c r="J4167" t="s">
        <v>266</v>
      </c>
      <c r="K4167" t="s">
        <v>2941</v>
      </c>
      <c r="L4167">
        <v>1</v>
      </c>
      <c r="M4167" t="s">
        <v>266</v>
      </c>
      <c r="N4167">
        <v>9260230</v>
      </c>
      <c r="O4167" t="s">
        <v>92</v>
      </c>
      <c r="P4167" t="s">
        <v>3695</v>
      </c>
      <c r="Q4167">
        <v>926</v>
      </c>
      <c r="R4167">
        <v>11</v>
      </c>
      <c r="S4167">
        <v>44793295</v>
      </c>
      <c r="T4167">
        <v>49759018</v>
      </c>
      <c r="U4167" t="s">
        <v>16763</v>
      </c>
      <c r="V4167">
        <v>1</v>
      </c>
      <c r="W4167" s="2">
        <v>0</v>
      </c>
      <c r="X4167" s="2">
        <v>0</v>
      </c>
      <c r="Y4167" s="2">
        <v>0</v>
      </c>
      <c r="Z4167" s="2">
        <v>0</v>
      </c>
      <c r="AA4167" s="2">
        <v>0</v>
      </c>
      <c r="AB4167" s="2">
        <v>0</v>
      </c>
      <c r="AC4167" s="2">
        <v>0</v>
      </c>
      <c r="AD4167" s="2">
        <v>117</v>
      </c>
      <c r="AE4167" s="2">
        <v>160</v>
      </c>
      <c r="AF4167" s="2">
        <v>120</v>
      </c>
      <c r="AG4167" s="2">
        <v>191</v>
      </c>
      <c r="AH4167" s="2">
        <v>210</v>
      </c>
      <c r="AI4167" s="2">
        <v>187</v>
      </c>
      <c r="AJ4167" s="2">
        <v>170</v>
      </c>
      <c r="AK4167" s="2">
        <v>0</v>
      </c>
      <c r="AL4167" s="2">
        <v>0</v>
      </c>
      <c r="AM4167" s="2">
        <v>0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0</v>
      </c>
      <c r="AU4167" s="2">
        <v>0</v>
      </c>
      <c r="AV4167" s="2">
        <v>0</v>
      </c>
      <c r="AW4167" s="2">
        <v>0</v>
      </c>
      <c r="AX4167" s="2">
        <v>0</v>
      </c>
      <c r="AY4167" s="2">
        <v>0</v>
      </c>
      <c r="AZ4167" s="2">
        <v>0</v>
      </c>
      <c r="BA4167" s="2">
        <v>0</v>
      </c>
      <c r="BB4167" s="2">
        <v>0</v>
      </c>
      <c r="BC4167" s="2">
        <v>39</v>
      </c>
      <c r="BD4167" s="2">
        <v>0</v>
      </c>
      <c r="BE4167" s="2">
        <v>0</v>
      </c>
      <c r="BF4167" s="2">
        <v>0</v>
      </c>
      <c r="BG4167" s="2">
        <v>0</v>
      </c>
      <c r="BH4167" s="2">
        <v>0</v>
      </c>
      <c r="BI4167" s="2">
        <v>0</v>
      </c>
      <c r="BJ4167" s="2">
        <v>0</v>
      </c>
      <c r="BK4167" s="2">
        <v>0</v>
      </c>
      <c r="BL4167" s="2">
        <v>8</v>
      </c>
      <c r="BM4167" s="2">
        <v>8</v>
      </c>
      <c r="BN4167" s="2">
        <v>6</v>
      </c>
      <c r="BO4167" s="2">
        <v>8</v>
      </c>
      <c r="BP4167" s="2">
        <v>7</v>
      </c>
      <c r="BQ4167" s="2">
        <v>7</v>
      </c>
      <c r="BR4167" s="2">
        <v>6</v>
      </c>
      <c r="BS4167" s="2">
        <v>0</v>
      </c>
      <c r="BT4167" s="2">
        <v>0</v>
      </c>
      <c r="BU4167" s="2">
        <v>0</v>
      </c>
      <c r="BV4167" s="2">
        <v>0</v>
      </c>
      <c r="BW4167" s="2">
        <v>0</v>
      </c>
      <c r="BX4167" s="2">
        <v>0</v>
      </c>
      <c r="BY4167" s="2">
        <v>0</v>
      </c>
      <c r="BZ4167" s="2">
        <v>0</v>
      </c>
      <c r="CA4167" s="2">
        <v>0</v>
      </c>
      <c r="CB4167" s="2">
        <v>0</v>
      </c>
      <c r="CC4167" s="2">
        <v>0</v>
      </c>
      <c r="CD4167" s="2">
        <v>0</v>
      </c>
      <c r="CE4167" s="2">
        <v>0</v>
      </c>
      <c r="CF4167" s="2">
        <v>0</v>
      </c>
      <c r="CG4167" s="2">
        <v>0</v>
      </c>
      <c r="CH4167" s="2">
        <v>0</v>
      </c>
      <c r="CI4167" s="2">
        <v>0</v>
      </c>
      <c r="CJ4167" s="2">
        <v>0</v>
      </c>
      <c r="CK4167" s="2">
        <v>3</v>
      </c>
      <c r="CL4167" s="2">
        <v>0</v>
      </c>
    </row>
    <row r="4168" spans="1:90" x14ac:dyDescent="0.25">
      <c r="A4168" t="s">
        <v>115</v>
      </c>
      <c r="B4168">
        <v>10603</v>
      </c>
      <c r="C4168" t="s">
        <v>266</v>
      </c>
      <c r="D4168">
        <v>1</v>
      </c>
      <c r="E4168">
        <v>8</v>
      </c>
      <c r="F4168">
        <v>8485</v>
      </c>
      <c r="G4168">
        <v>35008485</v>
      </c>
      <c r="H4168" t="s">
        <v>1229</v>
      </c>
      <c r="I4168">
        <v>626</v>
      </c>
      <c r="J4168" t="s">
        <v>266</v>
      </c>
      <c r="K4168" t="s">
        <v>14958</v>
      </c>
      <c r="L4168">
        <v>1</v>
      </c>
      <c r="M4168" t="s">
        <v>266</v>
      </c>
      <c r="N4168">
        <v>9241100</v>
      </c>
      <c r="O4168" t="s">
        <v>92</v>
      </c>
      <c r="P4168" t="s">
        <v>12256</v>
      </c>
      <c r="Q4168">
        <v>95</v>
      </c>
      <c r="R4168">
        <v>11</v>
      </c>
      <c r="S4168">
        <v>44791088</v>
      </c>
      <c r="U4168" t="s">
        <v>19369</v>
      </c>
      <c r="V4168">
        <v>1</v>
      </c>
      <c r="W4168" s="2">
        <v>0</v>
      </c>
      <c r="X4168" s="2">
        <v>0</v>
      </c>
      <c r="Y4168" s="2">
        <v>90</v>
      </c>
      <c r="Z4168" s="2">
        <v>118</v>
      </c>
      <c r="AA4168" s="2">
        <v>123</v>
      </c>
      <c r="AB4168" s="2">
        <v>117</v>
      </c>
      <c r="AC4168" s="2">
        <v>117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0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0</v>
      </c>
      <c r="AU4168" s="2">
        <v>0</v>
      </c>
      <c r="AV4168" s="2">
        <v>0</v>
      </c>
      <c r="AW4168" s="2">
        <v>0</v>
      </c>
      <c r="AX4168" s="2">
        <v>0</v>
      </c>
      <c r="AY4168" s="2">
        <v>0</v>
      </c>
      <c r="AZ4168" s="2">
        <v>0</v>
      </c>
      <c r="BA4168" s="2">
        <v>0</v>
      </c>
      <c r="BB4168" s="2">
        <v>0</v>
      </c>
      <c r="BC4168" s="2">
        <v>0</v>
      </c>
      <c r="BD4168" s="2">
        <v>13</v>
      </c>
      <c r="BE4168" s="2">
        <v>0</v>
      </c>
      <c r="BF4168" s="2">
        <v>0</v>
      </c>
      <c r="BG4168" s="2">
        <v>4</v>
      </c>
      <c r="BH4168" s="2">
        <v>7</v>
      </c>
      <c r="BI4168" s="2">
        <v>5</v>
      </c>
      <c r="BJ4168" s="2">
        <v>6</v>
      </c>
      <c r="BK4168" s="2">
        <v>8</v>
      </c>
      <c r="BL4168" s="2">
        <v>0</v>
      </c>
      <c r="BM4168" s="2">
        <v>0</v>
      </c>
      <c r="BN4168" s="2">
        <v>0</v>
      </c>
      <c r="BO4168" s="2">
        <v>0</v>
      </c>
      <c r="BP4168" s="2">
        <v>0</v>
      </c>
      <c r="BQ4168" s="2">
        <v>0</v>
      </c>
      <c r="BR4168" s="2">
        <v>0</v>
      </c>
      <c r="BS4168" s="2">
        <v>0</v>
      </c>
      <c r="BT4168" s="2">
        <v>0</v>
      </c>
      <c r="BU4168" s="2">
        <v>0</v>
      </c>
      <c r="BV4168" s="2">
        <v>0</v>
      </c>
      <c r="BW4168" s="2">
        <v>0</v>
      </c>
      <c r="BX4168" s="2">
        <v>0</v>
      </c>
      <c r="BY4168" s="2">
        <v>0</v>
      </c>
      <c r="BZ4168" s="2">
        <v>0</v>
      </c>
      <c r="CA4168" s="2">
        <v>0</v>
      </c>
      <c r="CB4168" s="2">
        <v>0</v>
      </c>
      <c r="CC4168" s="2">
        <v>0</v>
      </c>
      <c r="CD4168" s="2">
        <v>0</v>
      </c>
      <c r="CE4168" s="2">
        <v>0</v>
      </c>
      <c r="CF4168" s="2">
        <v>0</v>
      </c>
      <c r="CG4168" s="2">
        <v>0</v>
      </c>
      <c r="CH4168" s="2">
        <v>0</v>
      </c>
      <c r="CI4168" s="2">
        <v>0</v>
      </c>
      <c r="CJ4168" s="2">
        <v>0</v>
      </c>
      <c r="CK4168" s="2">
        <v>0</v>
      </c>
      <c r="CL4168" s="2">
        <v>3</v>
      </c>
    </row>
    <row r="4169" spans="1:90" x14ac:dyDescent="0.25">
      <c r="A4169" t="s">
        <v>115</v>
      </c>
      <c r="B4169">
        <v>10603</v>
      </c>
      <c r="C4169" t="s">
        <v>266</v>
      </c>
      <c r="D4169">
        <v>1</v>
      </c>
      <c r="E4169">
        <v>8</v>
      </c>
      <c r="F4169">
        <v>8618</v>
      </c>
      <c r="G4169">
        <v>35008618</v>
      </c>
      <c r="H4169" t="s">
        <v>10576</v>
      </c>
      <c r="I4169">
        <v>626</v>
      </c>
      <c r="J4169" t="s">
        <v>266</v>
      </c>
      <c r="K4169" t="s">
        <v>522</v>
      </c>
      <c r="L4169">
        <v>1</v>
      </c>
      <c r="M4169" t="s">
        <v>266</v>
      </c>
      <c r="N4169">
        <v>9240000</v>
      </c>
      <c r="O4169" t="s">
        <v>92</v>
      </c>
      <c r="P4169" t="s">
        <v>7429</v>
      </c>
      <c r="Q4169">
        <v>591</v>
      </c>
      <c r="R4169">
        <v>11</v>
      </c>
      <c r="S4169">
        <v>49976294</v>
      </c>
      <c r="U4169" t="s">
        <v>10577</v>
      </c>
      <c r="V4169">
        <v>1</v>
      </c>
      <c r="W4169" s="2">
        <v>0</v>
      </c>
      <c r="X4169" s="2">
        <v>0</v>
      </c>
      <c r="Y4169" s="2">
        <v>88</v>
      </c>
      <c r="Z4169" s="2">
        <v>85</v>
      </c>
      <c r="AA4169" s="2">
        <v>82</v>
      </c>
      <c r="AB4169" s="2">
        <v>83</v>
      </c>
      <c r="AC4169" s="2">
        <v>108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0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0</v>
      </c>
      <c r="AU4169" s="2">
        <v>0</v>
      </c>
      <c r="AV4169" s="2">
        <v>0</v>
      </c>
      <c r="AW4169" s="2">
        <v>0</v>
      </c>
      <c r="AX4169" s="2">
        <v>0</v>
      </c>
      <c r="AY4169" s="2">
        <v>0</v>
      </c>
      <c r="AZ4169" s="2">
        <v>0</v>
      </c>
      <c r="BA4169" s="2">
        <v>0</v>
      </c>
      <c r="BB4169" s="2">
        <v>0</v>
      </c>
      <c r="BC4169" s="2">
        <v>0</v>
      </c>
      <c r="BD4169" s="2">
        <v>0</v>
      </c>
      <c r="BE4169" s="2">
        <v>0</v>
      </c>
      <c r="BF4169" s="2">
        <v>0</v>
      </c>
      <c r="BG4169" s="2">
        <v>3</v>
      </c>
      <c r="BH4169" s="2">
        <v>4</v>
      </c>
      <c r="BI4169" s="2">
        <v>3</v>
      </c>
      <c r="BJ4169" s="2">
        <v>3</v>
      </c>
      <c r="BK4169" s="2">
        <v>4</v>
      </c>
      <c r="BL4169" s="2">
        <v>0</v>
      </c>
      <c r="BM4169" s="2">
        <v>0</v>
      </c>
      <c r="BN4169" s="2">
        <v>0</v>
      </c>
      <c r="BO4169" s="2">
        <v>0</v>
      </c>
      <c r="BP4169" s="2">
        <v>0</v>
      </c>
      <c r="BQ4169" s="2">
        <v>0</v>
      </c>
      <c r="BR4169" s="2">
        <v>0</v>
      </c>
      <c r="BS4169" s="2">
        <v>0</v>
      </c>
      <c r="BT4169" s="2">
        <v>0</v>
      </c>
      <c r="BU4169" s="2">
        <v>0</v>
      </c>
      <c r="BV4169" s="2">
        <v>0</v>
      </c>
      <c r="BW4169" s="2">
        <v>0</v>
      </c>
      <c r="BX4169" s="2">
        <v>0</v>
      </c>
      <c r="BY4169" s="2">
        <v>0</v>
      </c>
      <c r="BZ4169" s="2">
        <v>0</v>
      </c>
      <c r="CA4169" s="2">
        <v>0</v>
      </c>
      <c r="CB4169" s="2">
        <v>0</v>
      </c>
      <c r="CC4169" s="2">
        <v>0</v>
      </c>
      <c r="CD4169" s="2">
        <v>0</v>
      </c>
      <c r="CE4169" s="2">
        <v>0</v>
      </c>
      <c r="CF4169" s="2">
        <v>0</v>
      </c>
      <c r="CG4169" s="2">
        <v>0</v>
      </c>
      <c r="CH4169" s="2">
        <v>0</v>
      </c>
      <c r="CI4169" s="2">
        <v>0</v>
      </c>
      <c r="CJ4169" s="2">
        <v>0</v>
      </c>
      <c r="CK4169" s="2">
        <v>0</v>
      </c>
      <c r="CL4169" s="2">
        <v>0</v>
      </c>
    </row>
    <row r="4170" spans="1:90" x14ac:dyDescent="0.25">
      <c r="A4170" t="s">
        <v>115</v>
      </c>
      <c r="B4170">
        <v>10603</v>
      </c>
      <c r="C4170" t="s">
        <v>266</v>
      </c>
      <c r="D4170">
        <v>1</v>
      </c>
      <c r="E4170">
        <v>8</v>
      </c>
      <c r="F4170">
        <v>8370</v>
      </c>
      <c r="G4170">
        <v>35008370</v>
      </c>
      <c r="H4170" t="s">
        <v>12361</v>
      </c>
      <c r="I4170">
        <v>626</v>
      </c>
      <c r="J4170" t="s">
        <v>266</v>
      </c>
      <c r="K4170" t="s">
        <v>2988</v>
      </c>
      <c r="L4170">
        <v>1</v>
      </c>
      <c r="M4170" t="s">
        <v>266</v>
      </c>
      <c r="N4170">
        <v>9176000</v>
      </c>
      <c r="O4170" t="s">
        <v>92</v>
      </c>
      <c r="P4170" t="s">
        <v>12362</v>
      </c>
      <c r="Q4170">
        <v>1331</v>
      </c>
      <c r="R4170">
        <v>11</v>
      </c>
      <c r="S4170">
        <v>44516299</v>
      </c>
      <c r="T4170">
        <v>44532893</v>
      </c>
      <c r="U4170" t="s">
        <v>12363</v>
      </c>
      <c r="V4170">
        <v>1</v>
      </c>
      <c r="W4170" s="2">
        <v>0</v>
      </c>
      <c r="X4170" s="2">
        <v>0</v>
      </c>
      <c r="Y4170" s="2">
        <v>86</v>
      </c>
      <c r="Z4170" s="2">
        <v>111</v>
      </c>
      <c r="AA4170" s="2">
        <v>124</v>
      </c>
      <c r="AB4170" s="2">
        <v>114</v>
      </c>
      <c r="AC4170" s="2">
        <v>85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0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0</v>
      </c>
      <c r="AU4170" s="2">
        <v>0</v>
      </c>
      <c r="AV4170" s="2">
        <v>0</v>
      </c>
      <c r="AW4170" s="2">
        <v>0</v>
      </c>
      <c r="AX4170" s="2">
        <v>0</v>
      </c>
      <c r="AY4170" s="2">
        <v>0</v>
      </c>
      <c r="AZ4170" s="2">
        <v>0</v>
      </c>
      <c r="BA4170" s="2">
        <v>0</v>
      </c>
      <c r="BB4170" s="2">
        <v>0</v>
      </c>
      <c r="BC4170" s="2">
        <v>0</v>
      </c>
      <c r="BD4170" s="2">
        <v>0</v>
      </c>
      <c r="BE4170" s="2">
        <v>0</v>
      </c>
      <c r="BF4170" s="2">
        <v>0</v>
      </c>
      <c r="BG4170" s="2">
        <v>3</v>
      </c>
      <c r="BH4170" s="2">
        <v>4</v>
      </c>
      <c r="BI4170" s="2">
        <v>5</v>
      </c>
      <c r="BJ4170" s="2">
        <v>4</v>
      </c>
      <c r="BK4170" s="2">
        <v>3</v>
      </c>
      <c r="BL4170" s="2">
        <v>0</v>
      </c>
      <c r="BM4170" s="2">
        <v>0</v>
      </c>
      <c r="BN4170" s="2">
        <v>0</v>
      </c>
      <c r="BO4170" s="2">
        <v>0</v>
      </c>
      <c r="BP4170" s="2">
        <v>0</v>
      </c>
      <c r="BQ4170" s="2">
        <v>0</v>
      </c>
      <c r="BR4170" s="2">
        <v>0</v>
      </c>
      <c r="BS4170" s="2">
        <v>0</v>
      </c>
      <c r="BT4170" s="2">
        <v>0</v>
      </c>
      <c r="BU4170" s="2">
        <v>0</v>
      </c>
      <c r="BV4170" s="2">
        <v>0</v>
      </c>
      <c r="BW4170" s="2">
        <v>0</v>
      </c>
      <c r="BX4170" s="2">
        <v>0</v>
      </c>
      <c r="BY4170" s="2">
        <v>0</v>
      </c>
      <c r="BZ4170" s="2">
        <v>0</v>
      </c>
      <c r="CA4170" s="2">
        <v>0</v>
      </c>
      <c r="CB4170" s="2">
        <v>0</v>
      </c>
      <c r="CC4170" s="2">
        <v>0</v>
      </c>
      <c r="CD4170" s="2">
        <v>0</v>
      </c>
      <c r="CE4170" s="2">
        <v>0</v>
      </c>
      <c r="CF4170" s="2">
        <v>0</v>
      </c>
      <c r="CG4170" s="2">
        <v>0</v>
      </c>
      <c r="CH4170" s="2">
        <v>0</v>
      </c>
      <c r="CI4170" s="2">
        <v>0</v>
      </c>
      <c r="CJ4170" s="2">
        <v>0</v>
      </c>
      <c r="CK4170" s="2">
        <v>0</v>
      </c>
      <c r="CL4170" s="2">
        <v>0</v>
      </c>
    </row>
    <row r="4171" spans="1:90" x14ac:dyDescent="0.25">
      <c r="A4171" t="s">
        <v>115</v>
      </c>
      <c r="B4171">
        <v>10603</v>
      </c>
      <c r="C4171" t="s">
        <v>266</v>
      </c>
      <c r="D4171">
        <v>1</v>
      </c>
      <c r="E4171">
        <v>8</v>
      </c>
      <c r="F4171">
        <v>8679</v>
      </c>
      <c r="G4171">
        <v>35008679</v>
      </c>
      <c r="H4171" t="s">
        <v>9571</v>
      </c>
      <c r="I4171">
        <v>626</v>
      </c>
      <c r="J4171" t="s">
        <v>266</v>
      </c>
      <c r="K4171" t="s">
        <v>9572</v>
      </c>
      <c r="L4171">
        <v>1</v>
      </c>
      <c r="M4171" t="s">
        <v>266</v>
      </c>
      <c r="N4171">
        <v>9271570</v>
      </c>
      <c r="O4171" t="s">
        <v>92</v>
      </c>
      <c r="P4171" t="s">
        <v>9573</v>
      </c>
      <c r="Q4171">
        <v>145</v>
      </c>
      <c r="R4171">
        <v>11</v>
      </c>
      <c r="S4171">
        <v>44725777</v>
      </c>
      <c r="T4171">
        <v>49759025</v>
      </c>
      <c r="U4171" t="s">
        <v>9574</v>
      </c>
      <c r="V4171">
        <v>1</v>
      </c>
      <c r="W4171" s="2">
        <v>0</v>
      </c>
      <c r="X4171" s="2">
        <v>0</v>
      </c>
      <c r="Y4171" s="2">
        <v>0</v>
      </c>
      <c r="Z4171" s="2">
        <v>0</v>
      </c>
      <c r="AA4171" s="2">
        <v>0</v>
      </c>
      <c r="AB4171" s="2">
        <v>0</v>
      </c>
      <c r="AC4171" s="2">
        <v>0</v>
      </c>
      <c r="AD4171" s="2">
        <v>160</v>
      </c>
      <c r="AE4171" s="2">
        <v>124</v>
      </c>
      <c r="AF4171" s="2">
        <v>102</v>
      </c>
      <c r="AG4171" s="2">
        <v>140</v>
      </c>
      <c r="AH4171" s="2">
        <v>151</v>
      </c>
      <c r="AI4171" s="2">
        <v>159</v>
      </c>
      <c r="AJ4171" s="2">
        <v>96</v>
      </c>
      <c r="AK4171" s="2">
        <v>0</v>
      </c>
      <c r="AL4171" s="2">
        <v>0</v>
      </c>
      <c r="AM4171" s="2">
        <v>0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0</v>
      </c>
      <c r="AU4171" s="2">
        <v>0</v>
      </c>
      <c r="AV4171" s="2">
        <v>0</v>
      </c>
      <c r="AW4171" s="2">
        <v>0</v>
      </c>
      <c r="AX4171" s="2">
        <v>0</v>
      </c>
      <c r="AY4171" s="2">
        <v>0</v>
      </c>
      <c r="AZ4171" s="2">
        <v>0</v>
      </c>
      <c r="BA4171" s="2">
        <v>0</v>
      </c>
      <c r="BB4171" s="2">
        <v>0</v>
      </c>
      <c r="BC4171" s="2">
        <v>0</v>
      </c>
      <c r="BD4171" s="2">
        <v>0</v>
      </c>
      <c r="BE4171" s="2">
        <v>0</v>
      </c>
      <c r="BF4171" s="2">
        <v>0</v>
      </c>
      <c r="BG4171" s="2">
        <v>0</v>
      </c>
      <c r="BH4171" s="2">
        <v>0</v>
      </c>
      <c r="BI4171" s="2">
        <v>0</v>
      </c>
      <c r="BJ4171" s="2">
        <v>0</v>
      </c>
      <c r="BK4171" s="2">
        <v>0</v>
      </c>
      <c r="BL4171" s="2">
        <v>8</v>
      </c>
      <c r="BM4171" s="2">
        <v>5</v>
      </c>
      <c r="BN4171" s="2">
        <v>6</v>
      </c>
      <c r="BO4171" s="2">
        <v>10</v>
      </c>
      <c r="BP4171" s="2">
        <v>6</v>
      </c>
      <c r="BQ4171" s="2">
        <v>7</v>
      </c>
      <c r="BR4171" s="2">
        <v>4</v>
      </c>
      <c r="BS4171" s="2">
        <v>0</v>
      </c>
      <c r="BT4171" s="2">
        <v>0</v>
      </c>
      <c r="BU4171" s="2">
        <v>0</v>
      </c>
      <c r="BV4171" s="2">
        <v>0</v>
      </c>
      <c r="BW4171" s="2">
        <v>0</v>
      </c>
      <c r="BX4171" s="2">
        <v>0</v>
      </c>
      <c r="BY4171" s="2">
        <v>0</v>
      </c>
      <c r="BZ4171" s="2">
        <v>0</v>
      </c>
      <c r="CA4171" s="2">
        <v>0</v>
      </c>
      <c r="CB4171" s="2">
        <v>0</v>
      </c>
      <c r="CC4171" s="2">
        <v>0</v>
      </c>
      <c r="CD4171" s="2">
        <v>0</v>
      </c>
      <c r="CE4171" s="2">
        <v>0</v>
      </c>
      <c r="CF4171" s="2">
        <v>0</v>
      </c>
      <c r="CG4171" s="2">
        <v>0</v>
      </c>
      <c r="CH4171" s="2">
        <v>0</v>
      </c>
      <c r="CI4171" s="2">
        <v>0</v>
      </c>
      <c r="CJ4171" s="2">
        <v>0</v>
      </c>
      <c r="CK4171" s="2">
        <v>0</v>
      </c>
      <c r="CL4171" s="2">
        <v>0</v>
      </c>
    </row>
    <row r="4172" spans="1:90" x14ac:dyDescent="0.25">
      <c r="A4172" t="s">
        <v>115</v>
      </c>
      <c r="B4172">
        <v>10603</v>
      </c>
      <c r="C4172" t="s">
        <v>266</v>
      </c>
      <c r="D4172">
        <v>1</v>
      </c>
      <c r="E4172">
        <v>8</v>
      </c>
      <c r="F4172">
        <v>8084</v>
      </c>
      <c r="G4172">
        <v>35008084</v>
      </c>
      <c r="H4172" t="s">
        <v>2361</v>
      </c>
      <c r="I4172">
        <v>626</v>
      </c>
      <c r="J4172" t="s">
        <v>266</v>
      </c>
      <c r="K4172" t="s">
        <v>2362</v>
      </c>
      <c r="L4172">
        <v>1</v>
      </c>
      <c r="M4172" t="s">
        <v>266</v>
      </c>
      <c r="N4172">
        <v>9015620</v>
      </c>
      <c r="O4172" t="s">
        <v>92</v>
      </c>
      <c r="P4172" t="s">
        <v>2363</v>
      </c>
      <c r="Q4172">
        <v>397</v>
      </c>
      <c r="R4172">
        <v>11</v>
      </c>
      <c r="S4172">
        <v>44323698</v>
      </c>
      <c r="T4172">
        <v>44382266</v>
      </c>
      <c r="U4172" t="s">
        <v>2364</v>
      </c>
      <c r="V4172">
        <v>1</v>
      </c>
      <c r="W4172" s="2">
        <v>0</v>
      </c>
      <c r="X4172" s="2">
        <v>0</v>
      </c>
      <c r="Y4172" s="2">
        <v>0</v>
      </c>
      <c r="Z4172" s="2">
        <v>0</v>
      </c>
      <c r="AA4172" s="2">
        <v>0</v>
      </c>
      <c r="AB4172" s="2">
        <v>0</v>
      </c>
      <c r="AC4172" s="2">
        <v>0</v>
      </c>
      <c r="AD4172" s="2">
        <v>51</v>
      </c>
      <c r="AE4172" s="2">
        <v>60</v>
      </c>
      <c r="AF4172" s="2">
        <v>31</v>
      </c>
      <c r="AG4172" s="2">
        <v>65</v>
      </c>
      <c r="AH4172" s="2">
        <v>84</v>
      </c>
      <c r="AI4172" s="2">
        <v>72</v>
      </c>
      <c r="AJ4172" s="2">
        <v>70</v>
      </c>
      <c r="AK4172" s="2">
        <v>0</v>
      </c>
      <c r="AL4172" s="2">
        <v>0</v>
      </c>
      <c r="AM4172" s="2">
        <v>0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0</v>
      </c>
      <c r="AU4172" s="2">
        <v>0</v>
      </c>
      <c r="AV4172" s="2">
        <v>0</v>
      </c>
      <c r="AW4172" s="2">
        <v>0</v>
      </c>
      <c r="AX4172" s="2">
        <v>0</v>
      </c>
      <c r="AY4172" s="2">
        <v>0</v>
      </c>
      <c r="AZ4172" s="2">
        <v>0</v>
      </c>
      <c r="BA4172" s="2">
        <v>0</v>
      </c>
      <c r="BB4172" s="2">
        <v>0</v>
      </c>
      <c r="BC4172" s="2">
        <v>0</v>
      </c>
      <c r="BD4172" s="2">
        <v>0</v>
      </c>
      <c r="BE4172" s="2">
        <v>0</v>
      </c>
      <c r="BF4172" s="2">
        <v>0</v>
      </c>
      <c r="BG4172" s="2">
        <v>0</v>
      </c>
      <c r="BH4172" s="2">
        <v>0</v>
      </c>
      <c r="BI4172" s="2">
        <v>0</v>
      </c>
      <c r="BJ4172" s="2">
        <v>0</v>
      </c>
      <c r="BK4172" s="2">
        <v>0</v>
      </c>
      <c r="BL4172" s="2">
        <v>3</v>
      </c>
      <c r="BM4172" s="2">
        <v>3</v>
      </c>
      <c r="BN4172" s="2">
        <v>1</v>
      </c>
      <c r="BO4172" s="2">
        <v>3</v>
      </c>
      <c r="BP4172" s="2">
        <v>3</v>
      </c>
      <c r="BQ4172" s="2">
        <v>3</v>
      </c>
      <c r="BR4172" s="2">
        <v>3</v>
      </c>
      <c r="BS4172" s="2">
        <v>0</v>
      </c>
      <c r="BT4172" s="2">
        <v>0</v>
      </c>
      <c r="BU4172" s="2">
        <v>0</v>
      </c>
      <c r="BV4172" s="2">
        <v>0</v>
      </c>
      <c r="BW4172" s="2">
        <v>0</v>
      </c>
      <c r="BX4172" s="2">
        <v>0</v>
      </c>
      <c r="BY4172" s="2">
        <v>0</v>
      </c>
      <c r="BZ4172" s="2">
        <v>0</v>
      </c>
      <c r="CA4172" s="2">
        <v>0</v>
      </c>
      <c r="CB4172" s="2">
        <v>0</v>
      </c>
      <c r="CC4172" s="2">
        <v>0</v>
      </c>
      <c r="CD4172" s="2">
        <v>0</v>
      </c>
      <c r="CE4172" s="2">
        <v>0</v>
      </c>
      <c r="CF4172" s="2">
        <v>0</v>
      </c>
      <c r="CG4172" s="2">
        <v>0</v>
      </c>
      <c r="CH4172" s="2">
        <v>0</v>
      </c>
      <c r="CI4172" s="2">
        <v>0</v>
      </c>
      <c r="CJ4172" s="2">
        <v>0</v>
      </c>
      <c r="CK4172" s="2">
        <v>0</v>
      </c>
      <c r="CL4172" s="2">
        <v>0</v>
      </c>
    </row>
    <row r="4173" spans="1:90" x14ac:dyDescent="0.25">
      <c r="A4173" t="s">
        <v>115</v>
      </c>
      <c r="B4173">
        <v>10603</v>
      </c>
      <c r="C4173" t="s">
        <v>266</v>
      </c>
      <c r="D4173">
        <v>1</v>
      </c>
      <c r="E4173">
        <v>8</v>
      </c>
      <c r="F4173">
        <v>8692</v>
      </c>
      <c r="G4173">
        <v>35008692</v>
      </c>
      <c r="H4173" t="s">
        <v>12915</v>
      </c>
      <c r="I4173">
        <v>626</v>
      </c>
      <c r="J4173" t="s">
        <v>266</v>
      </c>
      <c r="K4173" t="s">
        <v>5244</v>
      </c>
      <c r="L4173">
        <v>1</v>
      </c>
      <c r="M4173" t="s">
        <v>266</v>
      </c>
      <c r="N4173">
        <v>9271440</v>
      </c>
      <c r="O4173" t="s">
        <v>92</v>
      </c>
      <c r="P4173" t="s">
        <v>12916</v>
      </c>
      <c r="Q4173">
        <v>351</v>
      </c>
      <c r="R4173">
        <v>11</v>
      </c>
      <c r="S4173">
        <v>44723466</v>
      </c>
      <c r="T4173">
        <v>49759026</v>
      </c>
      <c r="U4173" t="s">
        <v>12917</v>
      </c>
      <c r="V4173">
        <v>1</v>
      </c>
      <c r="W4173" s="2">
        <v>0</v>
      </c>
      <c r="X4173" s="2">
        <v>0</v>
      </c>
      <c r="Y4173" s="2">
        <v>114</v>
      </c>
      <c r="Z4173" s="2">
        <v>111</v>
      </c>
      <c r="AA4173" s="2">
        <v>164</v>
      </c>
      <c r="AB4173" s="2">
        <v>179</v>
      </c>
      <c r="AC4173" s="2">
        <v>118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0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0</v>
      </c>
      <c r="AU4173" s="2">
        <v>0</v>
      </c>
      <c r="AV4173" s="2">
        <v>0</v>
      </c>
      <c r="AW4173" s="2">
        <v>0</v>
      </c>
      <c r="AX4173" s="2">
        <v>0</v>
      </c>
      <c r="AY4173" s="2">
        <v>0</v>
      </c>
      <c r="AZ4173" s="2">
        <v>0</v>
      </c>
      <c r="BA4173" s="2">
        <v>0</v>
      </c>
      <c r="BB4173" s="2">
        <v>0</v>
      </c>
      <c r="BC4173" s="2">
        <v>160</v>
      </c>
      <c r="BD4173" s="2">
        <v>9</v>
      </c>
      <c r="BE4173" s="2">
        <v>0</v>
      </c>
      <c r="BF4173" s="2">
        <v>0</v>
      </c>
      <c r="BG4173" s="2">
        <v>5</v>
      </c>
      <c r="BH4173" s="2">
        <v>6</v>
      </c>
      <c r="BI4173" s="2">
        <v>7</v>
      </c>
      <c r="BJ4173" s="2">
        <v>9</v>
      </c>
      <c r="BK4173" s="2">
        <v>5</v>
      </c>
      <c r="BL4173" s="2">
        <v>0</v>
      </c>
      <c r="BM4173" s="2">
        <v>0</v>
      </c>
      <c r="BN4173" s="2">
        <v>0</v>
      </c>
      <c r="BO4173" s="2">
        <v>0</v>
      </c>
      <c r="BP4173" s="2">
        <v>0</v>
      </c>
      <c r="BQ4173" s="2">
        <v>0</v>
      </c>
      <c r="BR4173" s="2">
        <v>0</v>
      </c>
      <c r="BS4173" s="2">
        <v>0</v>
      </c>
      <c r="BT4173" s="2">
        <v>0</v>
      </c>
      <c r="BU4173" s="2">
        <v>0</v>
      </c>
      <c r="BV4173" s="2">
        <v>0</v>
      </c>
      <c r="BW4173" s="2">
        <v>0</v>
      </c>
      <c r="BX4173" s="2">
        <v>0</v>
      </c>
      <c r="BY4173" s="2">
        <v>0</v>
      </c>
      <c r="BZ4173" s="2">
        <v>0</v>
      </c>
      <c r="CA4173" s="2">
        <v>0</v>
      </c>
      <c r="CB4173" s="2">
        <v>0</v>
      </c>
      <c r="CC4173" s="2">
        <v>0</v>
      </c>
      <c r="CD4173" s="2">
        <v>0</v>
      </c>
      <c r="CE4173" s="2">
        <v>0</v>
      </c>
      <c r="CF4173" s="2">
        <v>0</v>
      </c>
      <c r="CG4173" s="2">
        <v>0</v>
      </c>
      <c r="CH4173" s="2">
        <v>0</v>
      </c>
      <c r="CI4173" s="2">
        <v>0</v>
      </c>
      <c r="CJ4173" s="2">
        <v>0</v>
      </c>
      <c r="CK4173" s="2">
        <v>12</v>
      </c>
      <c r="CL4173" s="2">
        <v>2</v>
      </c>
    </row>
    <row r="4174" spans="1:90" x14ac:dyDescent="0.25">
      <c r="A4174" t="s">
        <v>115</v>
      </c>
      <c r="B4174">
        <v>10603</v>
      </c>
      <c r="C4174" t="s">
        <v>266</v>
      </c>
      <c r="D4174">
        <v>1</v>
      </c>
      <c r="E4174">
        <v>8</v>
      </c>
      <c r="F4174">
        <v>8321</v>
      </c>
      <c r="G4174">
        <v>35008321</v>
      </c>
      <c r="H4174" t="s">
        <v>17151</v>
      </c>
      <c r="I4174">
        <v>626</v>
      </c>
      <c r="J4174" t="s">
        <v>266</v>
      </c>
      <c r="K4174" t="s">
        <v>19657</v>
      </c>
      <c r="L4174">
        <v>1</v>
      </c>
      <c r="M4174" t="s">
        <v>266</v>
      </c>
      <c r="N4174">
        <v>9131000</v>
      </c>
      <c r="O4174" t="s">
        <v>92</v>
      </c>
      <c r="P4174" t="s">
        <v>19658</v>
      </c>
      <c r="Q4174">
        <v>83</v>
      </c>
      <c r="R4174">
        <v>11</v>
      </c>
      <c r="S4174">
        <v>44511744</v>
      </c>
      <c r="T4174">
        <v>44557060</v>
      </c>
      <c r="U4174" t="s">
        <v>17152</v>
      </c>
      <c r="V4174">
        <v>1</v>
      </c>
      <c r="W4174" s="2">
        <v>0</v>
      </c>
      <c r="X4174" s="2">
        <v>0</v>
      </c>
      <c r="Y4174" s="2">
        <v>51</v>
      </c>
      <c r="Z4174" s="2">
        <v>55</v>
      </c>
      <c r="AA4174" s="2">
        <v>76</v>
      </c>
      <c r="AB4174" s="2">
        <v>63</v>
      </c>
      <c r="AC4174" s="2">
        <v>80</v>
      </c>
      <c r="AD4174" s="2">
        <v>133</v>
      </c>
      <c r="AE4174" s="2">
        <v>135</v>
      </c>
      <c r="AF4174" s="2">
        <v>94</v>
      </c>
      <c r="AG4174" s="2">
        <v>126</v>
      </c>
      <c r="AH4174" s="2">
        <v>142</v>
      </c>
      <c r="AI4174" s="2">
        <v>121</v>
      </c>
      <c r="AJ4174" s="2">
        <v>164</v>
      </c>
      <c r="AK4174" s="2">
        <v>0</v>
      </c>
      <c r="AL4174" s="2">
        <v>0</v>
      </c>
      <c r="AM4174" s="2">
        <v>0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0</v>
      </c>
      <c r="AU4174" s="2">
        <v>0</v>
      </c>
      <c r="AV4174" s="2">
        <v>0</v>
      </c>
      <c r="AW4174" s="2">
        <v>0</v>
      </c>
      <c r="AX4174" s="2">
        <v>0</v>
      </c>
      <c r="AY4174" s="2">
        <v>0</v>
      </c>
      <c r="AZ4174" s="2">
        <v>0</v>
      </c>
      <c r="BA4174" s="2">
        <v>0</v>
      </c>
      <c r="BB4174" s="2">
        <v>0</v>
      </c>
      <c r="BC4174" s="2">
        <v>219</v>
      </c>
      <c r="BD4174" s="2">
        <v>0</v>
      </c>
      <c r="BE4174" s="2">
        <v>0</v>
      </c>
      <c r="BF4174" s="2">
        <v>0</v>
      </c>
      <c r="BG4174" s="2">
        <v>2</v>
      </c>
      <c r="BH4174" s="2">
        <v>2</v>
      </c>
      <c r="BI4174" s="2">
        <v>4</v>
      </c>
      <c r="BJ4174" s="2">
        <v>3</v>
      </c>
      <c r="BK4174" s="2">
        <v>3</v>
      </c>
      <c r="BL4174" s="2">
        <v>8</v>
      </c>
      <c r="BM4174" s="2">
        <v>6</v>
      </c>
      <c r="BN4174" s="2">
        <v>4</v>
      </c>
      <c r="BO4174" s="2">
        <v>4</v>
      </c>
      <c r="BP4174" s="2">
        <v>5</v>
      </c>
      <c r="BQ4174" s="2">
        <v>5</v>
      </c>
      <c r="BR4174" s="2">
        <v>6</v>
      </c>
      <c r="BS4174" s="2">
        <v>0</v>
      </c>
      <c r="BT4174" s="2">
        <v>0</v>
      </c>
      <c r="BU4174" s="2">
        <v>0</v>
      </c>
      <c r="BV4174" s="2">
        <v>0</v>
      </c>
      <c r="BW4174" s="2">
        <v>0</v>
      </c>
      <c r="BX4174" s="2">
        <v>0</v>
      </c>
      <c r="BY4174" s="2">
        <v>0</v>
      </c>
      <c r="BZ4174" s="2">
        <v>0</v>
      </c>
      <c r="CA4174" s="2">
        <v>0</v>
      </c>
      <c r="CB4174" s="2">
        <v>0</v>
      </c>
      <c r="CC4174" s="2">
        <v>0</v>
      </c>
      <c r="CD4174" s="2">
        <v>0</v>
      </c>
      <c r="CE4174" s="2">
        <v>0</v>
      </c>
      <c r="CF4174" s="2">
        <v>0</v>
      </c>
      <c r="CG4174" s="2">
        <v>0</v>
      </c>
      <c r="CH4174" s="2">
        <v>0</v>
      </c>
      <c r="CI4174" s="2">
        <v>0</v>
      </c>
      <c r="CJ4174" s="2">
        <v>0</v>
      </c>
      <c r="CK4174" s="2">
        <v>16</v>
      </c>
      <c r="CL4174" s="2">
        <v>0</v>
      </c>
    </row>
    <row r="4175" spans="1:90" x14ac:dyDescent="0.25">
      <c r="A4175" t="s">
        <v>115</v>
      </c>
      <c r="B4175">
        <v>10603</v>
      </c>
      <c r="C4175" t="s">
        <v>266</v>
      </c>
      <c r="D4175">
        <v>1</v>
      </c>
      <c r="E4175">
        <v>8</v>
      </c>
      <c r="F4175">
        <v>8382</v>
      </c>
      <c r="G4175">
        <v>35008382</v>
      </c>
      <c r="H4175" t="s">
        <v>19482</v>
      </c>
      <c r="I4175">
        <v>626</v>
      </c>
      <c r="J4175" t="s">
        <v>266</v>
      </c>
      <c r="K4175" t="s">
        <v>8326</v>
      </c>
      <c r="L4175">
        <v>1</v>
      </c>
      <c r="M4175" t="s">
        <v>266</v>
      </c>
      <c r="N4175">
        <v>9050300</v>
      </c>
      <c r="O4175" t="s">
        <v>92</v>
      </c>
      <c r="P4175" t="s">
        <v>19483</v>
      </c>
      <c r="Q4175">
        <v>1000</v>
      </c>
      <c r="R4175">
        <v>11</v>
      </c>
      <c r="S4175">
        <v>44256663</v>
      </c>
      <c r="T4175">
        <v>44269600</v>
      </c>
      <c r="U4175" t="s">
        <v>19484</v>
      </c>
      <c r="V4175">
        <v>1</v>
      </c>
      <c r="W4175" s="2">
        <v>0</v>
      </c>
      <c r="X4175" s="2">
        <v>0</v>
      </c>
      <c r="Y4175" s="2">
        <v>0</v>
      </c>
      <c r="Z4175" s="2">
        <v>0</v>
      </c>
      <c r="AA4175" s="2">
        <v>0</v>
      </c>
      <c r="AB4175" s="2">
        <v>0</v>
      </c>
      <c r="AC4175" s="2">
        <v>0</v>
      </c>
      <c r="AD4175" s="2">
        <v>132</v>
      </c>
      <c r="AE4175" s="2">
        <v>114</v>
      </c>
      <c r="AF4175" s="2">
        <v>29</v>
      </c>
      <c r="AG4175" s="2">
        <v>112</v>
      </c>
      <c r="AH4175" s="2">
        <v>127</v>
      </c>
      <c r="AI4175" s="2">
        <v>126</v>
      </c>
      <c r="AJ4175" s="2">
        <v>77</v>
      </c>
      <c r="AK4175" s="2">
        <v>0</v>
      </c>
      <c r="AL4175" s="2">
        <v>0</v>
      </c>
      <c r="AM4175" s="2">
        <v>0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0</v>
      </c>
      <c r="AU4175" s="2">
        <v>0</v>
      </c>
      <c r="AV4175" s="2">
        <v>0</v>
      </c>
      <c r="AW4175" s="2">
        <v>0</v>
      </c>
      <c r="AX4175" s="2">
        <v>0</v>
      </c>
      <c r="AY4175" s="2">
        <v>0</v>
      </c>
      <c r="AZ4175" s="2">
        <v>0</v>
      </c>
      <c r="BA4175" s="2">
        <v>0</v>
      </c>
      <c r="BB4175" s="2">
        <v>0</v>
      </c>
      <c r="BC4175" s="2">
        <v>123</v>
      </c>
      <c r="BD4175" s="2">
        <v>0</v>
      </c>
      <c r="BE4175" s="2">
        <v>0</v>
      </c>
      <c r="BF4175" s="2">
        <v>0</v>
      </c>
      <c r="BG4175" s="2">
        <v>0</v>
      </c>
      <c r="BH4175" s="2">
        <v>0</v>
      </c>
      <c r="BI4175" s="2">
        <v>0</v>
      </c>
      <c r="BJ4175" s="2">
        <v>0</v>
      </c>
      <c r="BK4175" s="2">
        <v>0</v>
      </c>
      <c r="BL4175" s="2">
        <v>9</v>
      </c>
      <c r="BM4175" s="2">
        <v>6</v>
      </c>
      <c r="BN4175" s="2">
        <v>2</v>
      </c>
      <c r="BO4175" s="2">
        <v>6</v>
      </c>
      <c r="BP4175" s="2">
        <v>6</v>
      </c>
      <c r="BQ4175" s="2">
        <v>5</v>
      </c>
      <c r="BR4175" s="2">
        <v>3</v>
      </c>
      <c r="BS4175" s="2">
        <v>0</v>
      </c>
      <c r="BT4175" s="2">
        <v>0</v>
      </c>
      <c r="BU4175" s="2">
        <v>0</v>
      </c>
      <c r="BV4175" s="2">
        <v>0</v>
      </c>
      <c r="BW4175" s="2">
        <v>0</v>
      </c>
      <c r="BX4175" s="2">
        <v>0</v>
      </c>
      <c r="BY4175" s="2">
        <v>0</v>
      </c>
      <c r="BZ4175" s="2">
        <v>0</v>
      </c>
      <c r="CA4175" s="2">
        <v>0</v>
      </c>
      <c r="CB4175" s="2">
        <v>0</v>
      </c>
      <c r="CC4175" s="2">
        <v>0</v>
      </c>
      <c r="CD4175" s="2">
        <v>0</v>
      </c>
      <c r="CE4175" s="2">
        <v>0</v>
      </c>
      <c r="CF4175" s="2">
        <v>0</v>
      </c>
      <c r="CG4175" s="2">
        <v>0</v>
      </c>
      <c r="CH4175" s="2">
        <v>0</v>
      </c>
      <c r="CI4175" s="2">
        <v>0</v>
      </c>
      <c r="CJ4175" s="2">
        <v>0</v>
      </c>
      <c r="CK4175" s="2">
        <v>11</v>
      </c>
      <c r="CL4175" s="2">
        <v>0</v>
      </c>
    </row>
    <row r="4176" spans="1:90" x14ac:dyDescent="0.25">
      <c r="A4176" t="s">
        <v>115</v>
      </c>
      <c r="B4176">
        <v>10603</v>
      </c>
      <c r="C4176" t="s">
        <v>266</v>
      </c>
      <c r="D4176">
        <v>1</v>
      </c>
      <c r="E4176">
        <v>8</v>
      </c>
      <c r="F4176">
        <v>8187</v>
      </c>
      <c r="G4176">
        <v>35008187</v>
      </c>
      <c r="H4176" t="s">
        <v>9042</v>
      </c>
      <c r="I4176">
        <v>626</v>
      </c>
      <c r="J4176" t="s">
        <v>266</v>
      </c>
      <c r="K4176" t="s">
        <v>6530</v>
      </c>
      <c r="L4176">
        <v>1</v>
      </c>
      <c r="M4176" t="s">
        <v>266</v>
      </c>
      <c r="N4176">
        <v>9130400</v>
      </c>
      <c r="O4176" t="s">
        <v>102</v>
      </c>
      <c r="P4176" t="s">
        <v>2387</v>
      </c>
      <c r="Q4176">
        <v>3420</v>
      </c>
      <c r="R4176">
        <v>11</v>
      </c>
      <c r="S4176">
        <v>44556351</v>
      </c>
      <c r="T4176">
        <v>49711433</v>
      </c>
      <c r="U4176" t="s">
        <v>9043</v>
      </c>
      <c r="V4176">
        <v>1</v>
      </c>
      <c r="W4176" s="2">
        <v>0</v>
      </c>
      <c r="X4176" s="2">
        <v>0</v>
      </c>
      <c r="Y4176" s="2">
        <v>0</v>
      </c>
      <c r="Z4176" s="2">
        <v>0</v>
      </c>
      <c r="AA4176" s="2">
        <v>0</v>
      </c>
      <c r="AB4176" s="2">
        <v>0</v>
      </c>
      <c r="AC4176" s="2">
        <v>0</v>
      </c>
      <c r="AD4176" s="2">
        <v>227</v>
      </c>
      <c r="AE4176" s="2">
        <v>156</v>
      </c>
      <c r="AF4176" s="2">
        <v>167</v>
      </c>
      <c r="AG4176" s="2">
        <v>166</v>
      </c>
      <c r="AH4176" s="2">
        <v>260</v>
      </c>
      <c r="AI4176" s="2">
        <v>190</v>
      </c>
      <c r="AJ4176" s="2">
        <v>161</v>
      </c>
      <c r="AK4176" s="2">
        <v>0</v>
      </c>
      <c r="AL4176" s="2">
        <v>0</v>
      </c>
      <c r="AM4176" s="2">
        <v>0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0</v>
      </c>
      <c r="AU4176" s="2">
        <v>0</v>
      </c>
      <c r="AV4176" s="2">
        <v>0</v>
      </c>
      <c r="AW4176" s="2">
        <v>0</v>
      </c>
      <c r="AX4176" s="2">
        <v>0</v>
      </c>
      <c r="AY4176" s="2">
        <v>0</v>
      </c>
      <c r="AZ4176" s="2">
        <v>0</v>
      </c>
      <c r="BA4176" s="2">
        <v>0</v>
      </c>
      <c r="BB4176" s="2">
        <v>0</v>
      </c>
      <c r="BC4176" s="2">
        <v>163</v>
      </c>
      <c r="BD4176" s="2">
        <v>0</v>
      </c>
      <c r="BE4176" s="2">
        <v>0</v>
      </c>
      <c r="BF4176" s="2">
        <v>0</v>
      </c>
      <c r="BG4176" s="2">
        <v>0</v>
      </c>
      <c r="BH4176" s="2">
        <v>0</v>
      </c>
      <c r="BI4176" s="2">
        <v>0</v>
      </c>
      <c r="BJ4176" s="2">
        <v>0</v>
      </c>
      <c r="BK4176" s="2">
        <v>0</v>
      </c>
      <c r="BL4176" s="2">
        <v>10</v>
      </c>
      <c r="BM4176" s="2">
        <v>8</v>
      </c>
      <c r="BN4176" s="2">
        <v>8</v>
      </c>
      <c r="BO4176" s="2">
        <v>8</v>
      </c>
      <c r="BP4176" s="2">
        <v>12</v>
      </c>
      <c r="BQ4176" s="2">
        <v>8</v>
      </c>
      <c r="BR4176" s="2">
        <v>6</v>
      </c>
      <c r="BS4176" s="2">
        <v>0</v>
      </c>
      <c r="BT4176" s="2">
        <v>0</v>
      </c>
      <c r="BU4176" s="2">
        <v>0</v>
      </c>
      <c r="BV4176" s="2">
        <v>0</v>
      </c>
      <c r="BW4176" s="2">
        <v>0</v>
      </c>
      <c r="BX4176" s="2">
        <v>0</v>
      </c>
      <c r="BY4176" s="2">
        <v>0</v>
      </c>
      <c r="BZ4176" s="2">
        <v>0</v>
      </c>
      <c r="CA4176" s="2">
        <v>0</v>
      </c>
      <c r="CB4176" s="2">
        <v>0</v>
      </c>
      <c r="CC4176" s="2">
        <v>0</v>
      </c>
      <c r="CD4176" s="2">
        <v>0</v>
      </c>
      <c r="CE4176" s="2">
        <v>0</v>
      </c>
      <c r="CF4176" s="2">
        <v>0</v>
      </c>
      <c r="CG4176" s="2">
        <v>0</v>
      </c>
      <c r="CH4176" s="2">
        <v>0</v>
      </c>
      <c r="CI4176" s="2">
        <v>0</v>
      </c>
      <c r="CJ4176" s="2">
        <v>0</v>
      </c>
      <c r="CK4176" s="2">
        <v>7</v>
      </c>
      <c r="CL4176" s="2">
        <v>0</v>
      </c>
    </row>
    <row r="4177" spans="1:90" x14ac:dyDescent="0.25">
      <c r="A4177" t="s">
        <v>115</v>
      </c>
      <c r="B4177">
        <v>10603</v>
      </c>
      <c r="C4177" t="s">
        <v>266</v>
      </c>
      <c r="D4177">
        <v>1</v>
      </c>
      <c r="E4177">
        <v>8</v>
      </c>
      <c r="F4177">
        <v>8606</v>
      </c>
      <c r="G4177">
        <v>35008606</v>
      </c>
      <c r="H4177" t="s">
        <v>16045</v>
      </c>
      <c r="I4177">
        <v>626</v>
      </c>
      <c r="J4177" t="s">
        <v>266</v>
      </c>
      <c r="K4177" t="s">
        <v>298</v>
      </c>
      <c r="L4177">
        <v>1</v>
      </c>
      <c r="M4177" t="s">
        <v>266</v>
      </c>
      <c r="N4177">
        <v>9260100</v>
      </c>
      <c r="O4177" t="s">
        <v>162</v>
      </c>
      <c r="P4177" t="s">
        <v>16046</v>
      </c>
      <c r="Q4177">
        <v>597</v>
      </c>
      <c r="R4177">
        <v>11</v>
      </c>
      <c r="S4177">
        <v>49759027</v>
      </c>
      <c r="U4177" t="s">
        <v>16047</v>
      </c>
      <c r="V4177">
        <v>1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  <c r="AB4177" s="2">
        <v>0</v>
      </c>
      <c r="AC4177" s="2">
        <v>0</v>
      </c>
      <c r="AD4177" s="2">
        <v>94</v>
      </c>
      <c r="AE4177" s="2">
        <v>66</v>
      </c>
      <c r="AF4177" s="2">
        <v>63</v>
      </c>
      <c r="AG4177" s="2">
        <v>95</v>
      </c>
      <c r="AH4177" s="2">
        <v>85</v>
      </c>
      <c r="AI4177" s="2">
        <v>107</v>
      </c>
      <c r="AJ4177" s="2">
        <v>105</v>
      </c>
      <c r="AK4177" s="2">
        <v>0</v>
      </c>
      <c r="AL4177" s="2">
        <v>0</v>
      </c>
      <c r="AM4177" s="2">
        <v>0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0</v>
      </c>
      <c r="AU4177" s="2">
        <v>118</v>
      </c>
      <c r="AV4177" s="2">
        <v>0</v>
      </c>
      <c r="AW4177" s="2">
        <v>0</v>
      </c>
      <c r="AX4177" s="2">
        <v>0</v>
      </c>
      <c r="AY4177" s="2">
        <v>0</v>
      </c>
      <c r="AZ4177" s="2">
        <v>0</v>
      </c>
      <c r="BA4177" s="2">
        <v>0</v>
      </c>
      <c r="BB4177" s="2">
        <v>0</v>
      </c>
      <c r="BC4177" s="2">
        <v>101</v>
      </c>
      <c r="BD4177" s="2">
        <v>0</v>
      </c>
      <c r="BE4177" s="2">
        <v>0</v>
      </c>
      <c r="BF4177" s="2">
        <v>0</v>
      </c>
      <c r="BG4177" s="2">
        <v>0</v>
      </c>
      <c r="BH4177" s="2">
        <v>0</v>
      </c>
      <c r="BI4177" s="2">
        <v>0</v>
      </c>
      <c r="BJ4177" s="2">
        <v>0</v>
      </c>
      <c r="BK4177" s="2">
        <v>0</v>
      </c>
      <c r="BL4177" s="2">
        <v>3</v>
      </c>
      <c r="BM4177" s="2">
        <v>4</v>
      </c>
      <c r="BN4177" s="2">
        <v>3</v>
      </c>
      <c r="BO4177" s="2">
        <v>4</v>
      </c>
      <c r="BP4177" s="2">
        <v>4</v>
      </c>
      <c r="BQ4177" s="2">
        <v>3</v>
      </c>
      <c r="BR4177" s="2">
        <v>3</v>
      </c>
      <c r="BS4177" s="2">
        <v>0</v>
      </c>
      <c r="BT4177" s="2">
        <v>0</v>
      </c>
      <c r="BU4177" s="2">
        <v>0</v>
      </c>
      <c r="BV4177" s="2">
        <v>0</v>
      </c>
      <c r="BW4177" s="2">
        <v>0</v>
      </c>
      <c r="BX4177" s="2">
        <v>0</v>
      </c>
      <c r="BY4177" s="2">
        <v>0</v>
      </c>
      <c r="BZ4177" s="2">
        <v>0</v>
      </c>
      <c r="CA4177" s="2">
        <v>0</v>
      </c>
      <c r="CB4177" s="2">
        <v>0</v>
      </c>
      <c r="CC4177" s="2">
        <v>4</v>
      </c>
      <c r="CD4177" s="2">
        <v>0</v>
      </c>
      <c r="CE4177" s="2">
        <v>0</v>
      </c>
      <c r="CF4177" s="2">
        <v>0</v>
      </c>
      <c r="CG4177" s="2">
        <v>0</v>
      </c>
      <c r="CH4177" s="2">
        <v>0</v>
      </c>
      <c r="CI4177" s="2">
        <v>0</v>
      </c>
      <c r="CJ4177" s="2">
        <v>0</v>
      </c>
      <c r="CK4177" s="2">
        <v>10</v>
      </c>
      <c r="CL4177" s="2">
        <v>0</v>
      </c>
    </row>
    <row r="4178" spans="1:90" x14ac:dyDescent="0.25">
      <c r="A4178" t="s">
        <v>115</v>
      </c>
      <c r="B4178">
        <v>10603</v>
      </c>
      <c r="C4178" t="s">
        <v>266</v>
      </c>
      <c r="D4178">
        <v>1</v>
      </c>
      <c r="E4178">
        <v>8</v>
      </c>
      <c r="F4178">
        <v>42006</v>
      </c>
      <c r="G4178">
        <v>35042006</v>
      </c>
      <c r="H4178" t="s">
        <v>4587</v>
      </c>
      <c r="I4178">
        <v>626</v>
      </c>
      <c r="J4178" t="s">
        <v>266</v>
      </c>
      <c r="K4178" t="s">
        <v>954</v>
      </c>
      <c r="L4178">
        <v>1</v>
      </c>
      <c r="M4178" t="s">
        <v>266</v>
      </c>
      <c r="N4178">
        <v>9080371</v>
      </c>
      <c r="O4178" t="s">
        <v>92</v>
      </c>
      <c r="P4178" t="s">
        <v>955</v>
      </c>
      <c r="Q4178">
        <v>2491</v>
      </c>
      <c r="R4178">
        <v>11</v>
      </c>
      <c r="S4178">
        <v>44217064</v>
      </c>
      <c r="U4178" t="s">
        <v>12630</v>
      </c>
      <c r="V4178">
        <v>1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46</v>
      </c>
      <c r="AE4178" s="2">
        <v>36</v>
      </c>
      <c r="AF4178" s="2">
        <v>38</v>
      </c>
      <c r="AG4178" s="2">
        <v>34</v>
      </c>
      <c r="AH4178" s="2">
        <v>35</v>
      </c>
      <c r="AI4178" s="2">
        <v>42</v>
      </c>
      <c r="AJ4178" s="2">
        <v>27</v>
      </c>
      <c r="AK4178" s="2">
        <v>0</v>
      </c>
      <c r="AL4178" s="2">
        <v>0</v>
      </c>
      <c r="AM4178" s="2">
        <v>0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0</v>
      </c>
      <c r="AU4178" s="2">
        <v>0</v>
      </c>
      <c r="AV4178" s="2">
        <v>0</v>
      </c>
      <c r="AW4178" s="2">
        <v>0</v>
      </c>
      <c r="AX4178" s="2">
        <v>0</v>
      </c>
      <c r="AY4178" s="2">
        <v>0</v>
      </c>
      <c r="AZ4178" s="2">
        <v>0</v>
      </c>
      <c r="BA4178" s="2">
        <v>0</v>
      </c>
      <c r="BB4178" s="2">
        <v>0</v>
      </c>
      <c r="BC4178" s="2">
        <v>0</v>
      </c>
      <c r="BD4178" s="2">
        <v>0</v>
      </c>
      <c r="BE4178" s="2">
        <v>0</v>
      </c>
      <c r="BF4178" s="2">
        <v>0</v>
      </c>
      <c r="BG4178" s="2">
        <v>0</v>
      </c>
      <c r="BH4178" s="2">
        <v>0</v>
      </c>
      <c r="BI4178" s="2">
        <v>0</v>
      </c>
      <c r="BJ4178" s="2">
        <v>0</v>
      </c>
      <c r="BK4178" s="2">
        <v>0</v>
      </c>
      <c r="BL4178" s="2">
        <v>3</v>
      </c>
      <c r="BM4178" s="2">
        <v>2</v>
      </c>
      <c r="BN4178" s="2">
        <v>2</v>
      </c>
      <c r="BO4178" s="2">
        <v>2</v>
      </c>
      <c r="BP4178" s="2">
        <v>2</v>
      </c>
      <c r="BQ4178" s="2">
        <v>2</v>
      </c>
      <c r="BR4178" s="2">
        <v>1</v>
      </c>
      <c r="BS4178" s="2">
        <v>0</v>
      </c>
      <c r="BT4178" s="2">
        <v>0</v>
      </c>
      <c r="BU4178" s="2">
        <v>0</v>
      </c>
      <c r="BV4178" s="2">
        <v>0</v>
      </c>
      <c r="BW4178" s="2">
        <v>0</v>
      </c>
      <c r="BX4178" s="2">
        <v>0</v>
      </c>
      <c r="BY4178" s="2">
        <v>0</v>
      </c>
      <c r="BZ4178" s="2">
        <v>0</v>
      </c>
      <c r="CA4178" s="2">
        <v>0</v>
      </c>
      <c r="CB4178" s="2">
        <v>0</v>
      </c>
      <c r="CC4178" s="2">
        <v>0</v>
      </c>
      <c r="CD4178" s="2">
        <v>0</v>
      </c>
      <c r="CE4178" s="2">
        <v>0</v>
      </c>
      <c r="CF4178" s="2">
        <v>0</v>
      </c>
      <c r="CG4178" s="2">
        <v>0</v>
      </c>
      <c r="CH4178" s="2">
        <v>0</v>
      </c>
      <c r="CI4178" s="2">
        <v>0</v>
      </c>
      <c r="CJ4178" s="2">
        <v>0</v>
      </c>
      <c r="CK4178" s="2">
        <v>0</v>
      </c>
      <c r="CL4178" s="2">
        <v>0</v>
      </c>
    </row>
    <row r="4179" spans="1:90" x14ac:dyDescent="0.25">
      <c r="A4179" t="s">
        <v>115</v>
      </c>
      <c r="B4179">
        <v>10603</v>
      </c>
      <c r="C4179" t="s">
        <v>266</v>
      </c>
      <c r="D4179">
        <v>1</v>
      </c>
      <c r="E4179">
        <v>8</v>
      </c>
      <c r="F4179">
        <v>39536</v>
      </c>
      <c r="G4179">
        <v>35039536</v>
      </c>
      <c r="H4179" t="s">
        <v>16978</v>
      </c>
      <c r="I4179">
        <v>626</v>
      </c>
      <c r="J4179" t="s">
        <v>266</v>
      </c>
      <c r="K4179" t="s">
        <v>9648</v>
      </c>
      <c r="L4179">
        <v>1</v>
      </c>
      <c r="M4179" t="s">
        <v>266</v>
      </c>
      <c r="N4179">
        <v>9171030</v>
      </c>
      <c r="O4179" t="s">
        <v>92</v>
      </c>
      <c r="P4179" t="s">
        <v>16979</v>
      </c>
      <c r="Q4179" t="s">
        <v>127</v>
      </c>
      <c r="R4179">
        <v>11</v>
      </c>
      <c r="S4179">
        <v>44532822</v>
      </c>
      <c r="U4179" t="s">
        <v>16980</v>
      </c>
      <c r="V4179">
        <v>1</v>
      </c>
      <c r="W4179" s="2">
        <v>0</v>
      </c>
      <c r="X4179" s="2">
        <v>0</v>
      </c>
      <c r="Y4179" s="2">
        <v>60</v>
      </c>
      <c r="Z4179" s="2">
        <v>49</v>
      </c>
      <c r="AA4179" s="2">
        <v>93</v>
      </c>
      <c r="AB4179" s="2">
        <v>57</v>
      </c>
      <c r="AC4179" s="2">
        <v>70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0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0</v>
      </c>
      <c r="AU4179" s="2">
        <v>0</v>
      </c>
      <c r="AV4179" s="2">
        <v>0</v>
      </c>
      <c r="AW4179" s="2">
        <v>0</v>
      </c>
      <c r="AX4179" s="2">
        <v>0</v>
      </c>
      <c r="AY4179" s="2">
        <v>0</v>
      </c>
      <c r="AZ4179" s="2">
        <v>0</v>
      </c>
      <c r="BA4179" s="2">
        <v>0</v>
      </c>
      <c r="BB4179" s="2">
        <v>0</v>
      </c>
      <c r="BC4179" s="2">
        <v>0</v>
      </c>
      <c r="BD4179" s="2">
        <v>0</v>
      </c>
      <c r="BE4179" s="2">
        <v>0</v>
      </c>
      <c r="BF4179" s="2">
        <v>0</v>
      </c>
      <c r="BG4179" s="2">
        <v>2</v>
      </c>
      <c r="BH4179" s="2">
        <v>3</v>
      </c>
      <c r="BI4179" s="2">
        <v>3</v>
      </c>
      <c r="BJ4179" s="2">
        <v>2</v>
      </c>
      <c r="BK4179" s="2">
        <v>3</v>
      </c>
      <c r="BL4179" s="2">
        <v>0</v>
      </c>
      <c r="BM4179" s="2">
        <v>0</v>
      </c>
      <c r="BN4179" s="2">
        <v>0</v>
      </c>
      <c r="BO4179" s="2">
        <v>0</v>
      </c>
      <c r="BP4179" s="2">
        <v>0</v>
      </c>
      <c r="BQ4179" s="2">
        <v>0</v>
      </c>
      <c r="BR4179" s="2">
        <v>0</v>
      </c>
      <c r="BS4179" s="2">
        <v>0</v>
      </c>
      <c r="BT4179" s="2">
        <v>0</v>
      </c>
      <c r="BU4179" s="2">
        <v>0</v>
      </c>
      <c r="BV4179" s="2">
        <v>0</v>
      </c>
      <c r="BW4179" s="2">
        <v>0</v>
      </c>
      <c r="BX4179" s="2">
        <v>0</v>
      </c>
      <c r="BY4179" s="2">
        <v>0</v>
      </c>
      <c r="BZ4179" s="2">
        <v>0</v>
      </c>
      <c r="CA4179" s="2">
        <v>0</v>
      </c>
      <c r="CB4179" s="2">
        <v>0</v>
      </c>
      <c r="CC4179" s="2">
        <v>0</v>
      </c>
      <c r="CD4179" s="2">
        <v>0</v>
      </c>
      <c r="CE4179" s="2">
        <v>0</v>
      </c>
      <c r="CF4179" s="2">
        <v>0</v>
      </c>
      <c r="CG4179" s="2">
        <v>0</v>
      </c>
      <c r="CH4179" s="2">
        <v>0</v>
      </c>
      <c r="CI4179" s="2">
        <v>0</v>
      </c>
      <c r="CJ4179" s="2">
        <v>0</v>
      </c>
      <c r="CK4179" s="2">
        <v>0</v>
      </c>
      <c r="CL4179" s="2">
        <v>0</v>
      </c>
    </row>
    <row r="4180" spans="1:90" x14ac:dyDescent="0.25">
      <c r="A4180" t="s">
        <v>115</v>
      </c>
      <c r="B4180">
        <v>10603</v>
      </c>
      <c r="C4180" t="s">
        <v>266</v>
      </c>
      <c r="D4180">
        <v>1</v>
      </c>
      <c r="E4180">
        <v>8</v>
      </c>
      <c r="F4180">
        <v>8597</v>
      </c>
      <c r="G4180">
        <v>35008597</v>
      </c>
      <c r="H4180" t="s">
        <v>10281</v>
      </c>
      <c r="I4180">
        <v>626</v>
      </c>
      <c r="J4180" t="s">
        <v>266</v>
      </c>
      <c r="K4180" t="s">
        <v>3816</v>
      </c>
      <c r="L4180">
        <v>2</v>
      </c>
      <c r="M4180" t="s">
        <v>3816</v>
      </c>
      <c r="N4180">
        <v>9150060</v>
      </c>
      <c r="O4180" t="s">
        <v>102</v>
      </c>
      <c r="P4180" t="s">
        <v>15185</v>
      </c>
      <c r="Q4180" t="s">
        <v>127</v>
      </c>
      <c r="R4180">
        <v>11</v>
      </c>
      <c r="S4180">
        <v>44390041</v>
      </c>
      <c r="T4180">
        <v>44390271</v>
      </c>
      <c r="U4180" t="s">
        <v>15186</v>
      </c>
      <c r="V4180">
        <v>1</v>
      </c>
      <c r="W4180" s="2">
        <v>0</v>
      </c>
      <c r="X4180" s="2">
        <v>0</v>
      </c>
      <c r="Y4180" s="2">
        <v>0</v>
      </c>
      <c r="Z4180" s="2">
        <v>0</v>
      </c>
      <c r="AA4180" s="2">
        <v>0</v>
      </c>
      <c r="AB4180" s="2">
        <v>0</v>
      </c>
      <c r="AC4180" s="2">
        <v>0</v>
      </c>
      <c r="AD4180" s="2">
        <v>34</v>
      </c>
      <c r="AE4180" s="2">
        <v>12</v>
      </c>
      <c r="AF4180" s="2">
        <v>18</v>
      </c>
      <c r="AG4180" s="2">
        <v>22</v>
      </c>
      <c r="AH4180" s="2">
        <v>34</v>
      </c>
      <c r="AI4180" s="2">
        <v>17</v>
      </c>
      <c r="AJ4180" s="2">
        <v>18</v>
      </c>
      <c r="AK4180" s="2">
        <v>0</v>
      </c>
      <c r="AL4180" s="2">
        <v>0</v>
      </c>
      <c r="AM4180" s="2">
        <v>0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0</v>
      </c>
      <c r="AU4180" s="2">
        <v>0</v>
      </c>
      <c r="AV4180" s="2">
        <v>0</v>
      </c>
      <c r="AW4180" s="2">
        <v>0</v>
      </c>
      <c r="AX4180" s="2">
        <v>0</v>
      </c>
      <c r="AY4180" s="2">
        <v>0</v>
      </c>
      <c r="AZ4180" s="2">
        <v>0</v>
      </c>
      <c r="BA4180" s="2">
        <v>0</v>
      </c>
      <c r="BB4180" s="2">
        <v>0</v>
      </c>
      <c r="BC4180" s="2">
        <v>30</v>
      </c>
      <c r="BD4180" s="2">
        <v>0</v>
      </c>
      <c r="BE4180" s="2">
        <v>0</v>
      </c>
      <c r="BF4180" s="2">
        <v>0</v>
      </c>
      <c r="BG4180" s="2">
        <v>0</v>
      </c>
      <c r="BH4180" s="2">
        <v>0</v>
      </c>
      <c r="BI4180" s="2">
        <v>0</v>
      </c>
      <c r="BJ4180" s="2">
        <v>0</v>
      </c>
      <c r="BK4180" s="2">
        <v>0</v>
      </c>
      <c r="BL4180" s="2">
        <v>3</v>
      </c>
      <c r="BM4180" s="2">
        <v>1</v>
      </c>
      <c r="BN4180" s="2">
        <v>1</v>
      </c>
      <c r="BO4180" s="2">
        <v>1</v>
      </c>
      <c r="BP4180" s="2">
        <v>1</v>
      </c>
      <c r="BQ4180" s="2">
        <v>1</v>
      </c>
      <c r="BR4180" s="2">
        <v>1</v>
      </c>
      <c r="BS4180" s="2">
        <v>0</v>
      </c>
      <c r="BT4180" s="2">
        <v>0</v>
      </c>
      <c r="BU4180" s="2">
        <v>0</v>
      </c>
      <c r="BV4180" s="2">
        <v>0</v>
      </c>
      <c r="BW4180" s="2">
        <v>0</v>
      </c>
      <c r="BX4180" s="2">
        <v>0</v>
      </c>
      <c r="BY4180" s="2">
        <v>0</v>
      </c>
      <c r="BZ4180" s="2">
        <v>0</v>
      </c>
      <c r="CA4180" s="2">
        <v>0</v>
      </c>
      <c r="CB4180" s="2">
        <v>0</v>
      </c>
      <c r="CC4180" s="2">
        <v>0</v>
      </c>
      <c r="CD4180" s="2">
        <v>0</v>
      </c>
      <c r="CE4180" s="2">
        <v>0</v>
      </c>
      <c r="CF4180" s="2">
        <v>0</v>
      </c>
      <c r="CG4180" s="2">
        <v>0</v>
      </c>
      <c r="CH4180" s="2">
        <v>0</v>
      </c>
      <c r="CI4180" s="2">
        <v>0</v>
      </c>
      <c r="CJ4180" s="2">
        <v>0</v>
      </c>
      <c r="CK4180" s="2">
        <v>2</v>
      </c>
      <c r="CL4180" s="2">
        <v>0</v>
      </c>
    </row>
    <row r="4181" spans="1:90" x14ac:dyDescent="0.25">
      <c r="A4181" t="s">
        <v>115</v>
      </c>
      <c r="B4181">
        <v>10603</v>
      </c>
      <c r="C4181" t="s">
        <v>266</v>
      </c>
      <c r="D4181">
        <v>1</v>
      </c>
      <c r="E4181">
        <v>8</v>
      </c>
      <c r="F4181">
        <v>8412</v>
      </c>
      <c r="G4181">
        <v>35008412</v>
      </c>
      <c r="H4181" t="s">
        <v>12509</v>
      </c>
      <c r="I4181">
        <v>626</v>
      </c>
      <c r="J4181" t="s">
        <v>266</v>
      </c>
      <c r="K4181" t="s">
        <v>1298</v>
      </c>
      <c r="L4181">
        <v>1</v>
      </c>
      <c r="M4181" t="s">
        <v>266</v>
      </c>
      <c r="N4181">
        <v>9181160</v>
      </c>
      <c r="O4181" t="s">
        <v>92</v>
      </c>
      <c r="P4181" t="s">
        <v>3861</v>
      </c>
      <c r="Q4181">
        <v>328</v>
      </c>
      <c r="R4181">
        <v>11</v>
      </c>
      <c r="S4181">
        <v>44530666</v>
      </c>
      <c r="T4181">
        <v>44555567</v>
      </c>
      <c r="U4181" t="s">
        <v>12510</v>
      </c>
      <c r="V4181">
        <v>1</v>
      </c>
      <c r="W4181" s="2">
        <v>0</v>
      </c>
      <c r="X4181" s="2">
        <v>0</v>
      </c>
      <c r="Y4181" s="2">
        <v>79</v>
      </c>
      <c r="Z4181" s="2">
        <v>53</v>
      </c>
      <c r="AA4181" s="2">
        <v>53</v>
      </c>
      <c r="AB4181" s="2">
        <v>56</v>
      </c>
      <c r="AC4181" s="2">
        <v>57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0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0</v>
      </c>
      <c r="AU4181" s="2">
        <v>0</v>
      </c>
      <c r="AV4181" s="2">
        <v>0</v>
      </c>
      <c r="AW4181" s="2">
        <v>0</v>
      </c>
      <c r="AX4181" s="2">
        <v>0</v>
      </c>
      <c r="AY4181" s="2">
        <v>0</v>
      </c>
      <c r="AZ4181" s="2">
        <v>0</v>
      </c>
      <c r="BA4181" s="2">
        <v>0</v>
      </c>
      <c r="BB4181" s="2">
        <v>0</v>
      </c>
      <c r="BC4181" s="2">
        <v>0</v>
      </c>
      <c r="BD4181" s="2">
        <v>0</v>
      </c>
      <c r="BE4181" s="2">
        <v>0</v>
      </c>
      <c r="BF4181" s="2">
        <v>0</v>
      </c>
      <c r="BG4181" s="2">
        <v>3</v>
      </c>
      <c r="BH4181" s="2">
        <v>2</v>
      </c>
      <c r="BI4181" s="2">
        <v>3</v>
      </c>
      <c r="BJ4181" s="2">
        <v>2</v>
      </c>
      <c r="BK4181" s="2">
        <v>2</v>
      </c>
      <c r="BL4181" s="2">
        <v>0</v>
      </c>
      <c r="BM4181" s="2">
        <v>0</v>
      </c>
      <c r="BN4181" s="2">
        <v>0</v>
      </c>
      <c r="BO4181" s="2">
        <v>0</v>
      </c>
      <c r="BP4181" s="2">
        <v>0</v>
      </c>
      <c r="BQ4181" s="2">
        <v>0</v>
      </c>
      <c r="BR4181" s="2">
        <v>0</v>
      </c>
      <c r="BS4181" s="2">
        <v>0</v>
      </c>
      <c r="BT4181" s="2">
        <v>0</v>
      </c>
      <c r="BU4181" s="2">
        <v>0</v>
      </c>
      <c r="BV4181" s="2">
        <v>0</v>
      </c>
      <c r="BW4181" s="2">
        <v>0</v>
      </c>
      <c r="BX4181" s="2">
        <v>0</v>
      </c>
      <c r="BY4181" s="2">
        <v>0</v>
      </c>
      <c r="BZ4181" s="2">
        <v>0</v>
      </c>
      <c r="CA4181" s="2">
        <v>0</v>
      </c>
      <c r="CB4181" s="2">
        <v>0</v>
      </c>
      <c r="CC4181" s="2">
        <v>0</v>
      </c>
      <c r="CD4181" s="2">
        <v>0</v>
      </c>
      <c r="CE4181" s="2">
        <v>0</v>
      </c>
      <c r="CF4181" s="2">
        <v>0</v>
      </c>
      <c r="CG4181" s="2">
        <v>0</v>
      </c>
      <c r="CH4181" s="2">
        <v>0</v>
      </c>
      <c r="CI4181" s="2">
        <v>0</v>
      </c>
      <c r="CJ4181" s="2">
        <v>0</v>
      </c>
      <c r="CK4181" s="2">
        <v>0</v>
      </c>
      <c r="CL4181" s="2">
        <v>0</v>
      </c>
    </row>
    <row r="4182" spans="1:90" x14ac:dyDescent="0.25">
      <c r="A4182" t="s">
        <v>115</v>
      </c>
      <c r="B4182">
        <v>10603</v>
      </c>
      <c r="C4182" t="s">
        <v>266</v>
      </c>
      <c r="D4182">
        <v>1</v>
      </c>
      <c r="E4182">
        <v>8</v>
      </c>
      <c r="F4182">
        <v>8096</v>
      </c>
      <c r="G4182">
        <v>35008096</v>
      </c>
      <c r="H4182" t="s">
        <v>3732</v>
      </c>
      <c r="I4182">
        <v>626</v>
      </c>
      <c r="J4182" t="s">
        <v>266</v>
      </c>
      <c r="K4182" t="s">
        <v>2281</v>
      </c>
      <c r="L4182">
        <v>1</v>
      </c>
      <c r="M4182" t="s">
        <v>266</v>
      </c>
      <c r="N4182">
        <v>9190650</v>
      </c>
      <c r="O4182" t="s">
        <v>92</v>
      </c>
      <c r="P4182" t="s">
        <v>3733</v>
      </c>
      <c r="Q4182" t="s">
        <v>127</v>
      </c>
      <c r="R4182">
        <v>11</v>
      </c>
      <c r="S4182">
        <v>44323628</v>
      </c>
      <c r="T4182">
        <v>49940510</v>
      </c>
      <c r="U4182" t="s">
        <v>3734</v>
      </c>
      <c r="V4182">
        <v>1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  <c r="AB4182" s="2">
        <v>0</v>
      </c>
      <c r="AC4182" s="2">
        <v>0</v>
      </c>
      <c r="AD4182" s="2">
        <v>149</v>
      </c>
      <c r="AE4182" s="2">
        <v>149</v>
      </c>
      <c r="AF4182" s="2">
        <v>112</v>
      </c>
      <c r="AG4182" s="2">
        <v>147</v>
      </c>
      <c r="AH4182" s="2">
        <v>228</v>
      </c>
      <c r="AI4182" s="2">
        <v>182</v>
      </c>
      <c r="AJ4182" s="2">
        <v>151</v>
      </c>
      <c r="AK4182" s="2">
        <v>0</v>
      </c>
      <c r="AL4182" s="2">
        <v>0</v>
      </c>
      <c r="AM4182" s="2">
        <v>0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0</v>
      </c>
      <c r="AU4182" s="2">
        <v>0</v>
      </c>
      <c r="AV4182" s="2">
        <v>0</v>
      </c>
      <c r="AW4182" s="2">
        <v>0</v>
      </c>
      <c r="AX4182" s="2">
        <v>0</v>
      </c>
      <c r="AY4182" s="2">
        <v>0</v>
      </c>
      <c r="AZ4182" s="2">
        <v>0</v>
      </c>
      <c r="BA4182" s="2">
        <v>0</v>
      </c>
      <c r="BB4182" s="2">
        <v>0</v>
      </c>
      <c r="BC4182" s="2">
        <v>55</v>
      </c>
      <c r="BD4182" s="2">
        <v>0</v>
      </c>
      <c r="BE4182" s="2">
        <v>0</v>
      </c>
      <c r="BF4182" s="2">
        <v>0</v>
      </c>
      <c r="BG4182" s="2">
        <v>0</v>
      </c>
      <c r="BH4182" s="2">
        <v>0</v>
      </c>
      <c r="BI4182" s="2">
        <v>0</v>
      </c>
      <c r="BJ4182" s="2">
        <v>0</v>
      </c>
      <c r="BK4182" s="2">
        <v>0</v>
      </c>
      <c r="BL4182" s="2">
        <v>6</v>
      </c>
      <c r="BM4182" s="2">
        <v>5</v>
      </c>
      <c r="BN4182" s="2">
        <v>3</v>
      </c>
      <c r="BO4182" s="2">
        <v>7</v>
      </c>
      <c r="BP4182" s="2">
        <v>8</v>
      </c>
      <c r="BQ4182" s="2">
        <v>7</v>
      </c>
      <c r="BR4182" s="2">
        <v>6</v>
      </c>
      <c r="BS4182" s="2">
        <v>0</v>
      </c>
      <c r="BT4182" s="2">
        <v>0</v>
      </c>
      <c r="BU4182" s="2">
        <v>0</v>
      </c>
      <c r="BV4182" s="2">
        <v>0</v>
      </c>
      <c r="BW4182" s="2">
        <v>0</v>
      </c>
      <c r="BX4182" s="2">
        <v>0</v>
      </c>
      <c r="BY4182" s="2">
        <v>0</v>
      </c>
      <c r="BZ4182" s="2">
        <v>0</v>
      </c>
      <c r="CA4182" s="2">
        <v>0</v>
      </c>
      <c r="CB4182" s="2">
        <v>0</v>
      </c>
      <c r="CC4182" s="2">
        <v>0</v>
      </c>
      <c r="CD4182" s="2">
        <v>0</v>
      </c>
      <c r="CE4182" s="2">
        <v>0</v>
      </c>
      <c r="CF4182" s="2">
        <v>0</v>
      </c>
      <c r="CG4182" s="2">
        <v>0</v>
      </c>
      <c r="CH4182" s="2">
        <v>0</v>
      </c>
      <c r="CI4182" s="2">
        <v>0</v>
      </c>
      <c r="CJ4182" s="2">
        <v>0</v>
      </c>
      <c r="CK4182" s="2">
        <v>3</v>
      </c>
      <c r="CL4182" s="2">
        <v>0</v>
      </c>
    </row>
    <row r="4183" spans="1:90" x14ac:dyDescent="0.25">
      <c r="A4183" t="s">
        <v>115</v>
      </c>
      <c r="B4183">
        <v>10603</v>
      </c>
      <c r="C4183" t="s">
        <v>266</v>
      </c>
      <c r="D4183">
        <v>1</v>
      </c>
      <c r="E4183">
        <v>8</v>
      </c>
      <c r="F4183">
        <v>8138</v>
      </c>
      <c r="G4183">
        <v>35008138</v>
      </c>
      <c r="H4183" t="s">
        <v>16259</v>
      </c>
      <c r="I4183">
        <v>626</v>
      </c>
      <c r="J4183" t="s">
        <v>266</v>
      </c>
      <c r="K4183" t="s">
        <v>19655</v>
      </c>
      <c r="L4183">
        <v>1</v>
      </c>
      <c r="M4183" t="s">
        <v>266</v>
      </c>
      <c r="N4183">
        <v>9051090</v>
      </c>
      <c r="O4183" t="s">
        <v>92</v>
      </c>
      <c r="P4183" t="s">
        <v>19656</v>
      </c>
      <c r="Q4183" t="s">
        <v>127</v>
      </c>
      <c r="R4183">
        <v>11</v>
      </c>
      <c r="S4183">
        <v>44256681</v>
      </c>
      <c r="T4183">
        <v>44265792</v>
      </c>
      <c r="U4183" t="s">
        <v>16260</v>
      </c>
      <c r="V4183">
        <v>1</v>
      </c>
      <c r="W4183" s="2">
        <v>0</v>
      </c>
      <c r="X4183" s="2">
        <v>0</v>
      </c>
      <c r="Y4183" s="2">
        <v>70</v>
      </c>
      <c r="Z4183" s="2">
        <v>60</v>
      </c>
      <c r="AA4183" s="2">
        <v>31</v>
      </c>
      <c r="AB4183" s="2">
        <v>57</v>
      </c>
      <c r="AC4183" s="2">
        <v>55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0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0</v>
      </c>
      <c r="AU4183" s="2">
        <v>0</v>
      </c>
      <c r="AV4183" s="2">
        <v>0</v>
      </c>
      <c r="AW4183" s="2">
        <v>0</v>
      </c>
      <c r="AX4183" s="2">
        <v>0</v>
      </c>
      <c r="AY4183" s="2">
        <v>0</v>
      </c>
      <c r="AZ4183" s="2">
        <v>0</v>
      </c>
      <c r="BA4183" s="2">
        <v>0</v>
      </c>
      <c r="BB4183" s="2">
        <v>0</v>
      </c>
      <c r="BC4183" s="2">
        <v>0</v>
      </c>
      <c r="BD4183" s="2">
        <v>0</v>
      </c>
      <c r="BE4183" s="2">
        <v>0</v>
      </c>
      <c r="BF4183" s="2">
        <v>0</v>
      </c>
      <c r="BG4183" s="2">
        <v>3</v>
      </c>
      <c r="BH4183" s="2">
        <v>2</v>
      </c>
      <c r="BI4183" s="2">
        <v>2</v>
      </c>
      <c r="BJ4183" s="2">
        <v>4</v>
      </c>
      <c r="BK4183" s="2">
        <v>4</v>
      </c>
      <c r="BL4183" s="2">
        <v>0</v>
      </c>
      <c r="BM4183" s="2">
        <v>0</v>
      </c>
      <c r="BN4183" s="2">
        <v>0</v>
      </c>
      <c r="BO4183" s="2">
        <v>0</v>
      </c>
      <c r="BP4183" s="2">
        <v>0</v>
      </c>
      <c r="BQ4183" s="2">
        <v>0</v>
      </c>
      <c r="BR4183" s="2">
        <v>0</v>
      </c>
      <c r="BS4183" s="2">
        <v>0</v>
      </c>
      <c r="BT4183" s="2">
        <v>0</v>
      </c>
      <c r="BU4183" s="2">
        <v>0</v>
      </c>
      <c r="BV4183" s="2">
        <v>0</v>
      </c>
      <c r="BW4183" s="2">
        <v>0</v>
      </c>
      <c r="BX4183" s="2">
        <v>0</v>
      </c>
      <c r="BY4183" s="2">
        <v>0</v>
      </c>
      <c r="BZ4183" s="2">
        <v>0</v>
      </c>
      <c r="CA4183" s="2">
        <v>0</v>
      </c>
      <c r="CB4183" s="2">
        <v>0</v>
      </c>
      <c r="CC4183" s="2">
        <v>0</v>
      </c>
      <c r="CD4183" s="2">
        <v>0</v>
      </c>
      <c r="CE4183" s="2">
        <v>0</v>
      </c>
      <c r="CF4183" s="2">
        <v>0</v>
      </c>
      <c r="CG4183" s="2">
        <v>0</v>
      </c>
      <c r="CH4183" s="2">
        <v>0</v>
      </c>
      <c r="CI4183" s="2">
        <v>0</v>
      </c>
      <c r="CJ4183" s="2">
        <v>0</v>
      </c>
      <c r="CK4183" s="2">
        <v>0</v>
      </c>
      <c r="CL4183" s="2">
        <v>0</v>
      </c>
    </row>
    <row r="4184" spans="1:90" x14ac:dyDescent="0.25">
      <c r="A4184" t="s">
        <v>115</v>
      </c>
      <c r="B4184">
        <v>10603</v>
      </c>
      <c r="C4184" t="s">
        <v>266</v>
      </c>
      <c r="D4184">
        <v>1</v>
      </c>
      <c r="E4184">
        <v>8</v>
      </c>
      <c r="F4184">
        <v>8291</v>
      </c>
      <c r="G4184">
        <v>35008291</v>
      </c>
      <c r="H4184" t="s">
        <v>14227</v>
      </c>
      <c r="I4184">
        <v>626</v>
      </c>
      <c r="J4184" t="s">
        <v>266</v>
      </c>
      <c r="K4184" t="s">
        <v>196</v>
      </c>
      <c r="L4184">
        <v>1</v>
      </c>
      <c r="M4184" t="s">
        <v>266</v>
      </c>
      <c r="N4184">
        <v>9175500</v>
      </c>
      <c r="O4184" t="s">
        <v>92</v>
      </c>
      <c r="P4184" t="s">
        <v>3633</v>
      </c>
      <c r="Q4184">
        <v>1617</v>
      </c>
      <c r="R4184">
        <v>11</v>
      </c>
      <c r="S4184">
        <v>44514242</v>
      </c>
      <c r="T4184">
        <v>44554899</v>
      </c>
      <c r="U4184" t="s">
        <v>14228</v>
      </c>
      <c r="V4184">
        <v>1</v>
      </c>
      <c r="W4184" s="2">
        <v>0</v>
      </c>
      <c r="X4184" s="2">
        <v>0</v>
      </c>
      <c r="Y4184" s="2">
        <v>0</v>
      </c>
      <c r="Z4184" s="2">
        <v>0</v>
      </c>
      <c r="AA4184" s="2">
        <v>0</v>
      </c>
      <c r="AB4184" s="2">
        <v>0</v>
      </c>
      <c r="AC4184" s="2">
        <v>0</v>
      </c>
      <c r="AD4184" s="2">
        <v>108</v>
      </c>
      <c r="AE4184" s="2">
        <v>69</v>
      </c>
      <c r="AF4184" s="2">
        <v>90</v>
      </c>
      <c r="AG4184" s="2">
        <v>119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0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0</v>
      </c>
      <c r="AU4184" s="2">
        <v>0</v>
      </c>
      <c r="AV4184" s="2">
        <v>0</v>
      </c>
      <c r="AW4184" s="2">
        <v>0</v>
      </c>
      <c r="AX4184" s="2">
        <v>0</v>
      </c>
      <c r="AY4184" s="2">
        <v>0</v>
      </c>
      <c r="AZ4184" s="2">
        <v>0</v>
      </c>
      <c r="BA4184" s="2">
        <v>0</v>
      </c>
      <c r="BB4184" s="2">
        <v>0</v>
      </c>
      <c r="BC4184" s="2">
        <v>0</v>
      </c>
      <c r="BD4184" s="2">
        <v>0</v>
      </c>
      <c r="BE4184" s="2">
        <v>0</v>
      </c>
      <c r="BF4184" s="2">
        <v>0</v>
      </c>
      <c r="BG4184" s="2">
        <v>0</v>
      </c>
      <c r="BH4184" s="2">
        <v>0</v>
      </c>
      <c r="BI4184" s="2">
        <v>0</v>
      </c>
      <c r="BJ4184" s="2">
        <v>0</v>
      </c>
      <c r="BK4184" s="2">
        <v>0</v>
      </c>
      <c r="BL4184" s="2">
        <v>6</v>
      </c>
      <c r="BM4184" s="2">
        <v>4</v>
      </c>
      <c r="BN4184" s="2">
        <v>5</v>
      </c>
      <c r="BO4184" s="2">
        <v>7</v>
      </c>
      <c r="BP4184" s="2">
        <v>0</v>
      </c>
      <c r="BQ4184" s="2">
        <v>0</v>
      </c>
      <c r="BR4184" s="2">
        <v>0</v>
      </c>
      <c r="BS4184" s="2">
        <v>0</v>
      </c>
      <c r="BT4184" s="2">
        <v>0</v>
      </c>
      <c r="BU4184" s="2">
        <v>0</v>
      </c>
      <c r="BV4184" s="2">
        <v>0</v>
      </c>
      <c r="BW4184" s="2">
        <v>0</v>
      </c>
      <c r="BX4184" s="2">
        <v>0</v>
      </c>
      <c r="BY4184" s="2">
        <v>0</v>
      </c>
      <c r="BZ4184" s="2">
        <v>0</v>
      </c>
      <c r="CA4184" s="2">
        <v>0</v>
      </c>
      <c r="CB4184" s="2">
        <v>0</v>
      </c>
      <c r="CC4184" s="2">
        <v>0</v>
      </c>
      <c r="CD4184" s="2">
        <v>0</v>
      </c>
      <c r="CE4184" s="2">
        <v>0</v>
      </c>
      <c r="CF4184" s="2">
        <v>0</v>
      </c>
      <c r="CG4184" s="2">
        <v>0</v>
      </c>
      <c r="CH4184" s="2">
        <v>0</v>
      </c>
      <c r="CI4184" s="2">
        <v>0</v>
      </c>
      <c r="CJ4184" s="2">
        <v>0</v>
      </c>
      <c r="CK4184" s="2">
        <v>0</v>
      </c>
      <c r="CL4184" s="2">
        <v>0</v>
      </c>
    </row>
    <row r="4185" spans="1:90" x14ac:dyDescent="0.25">
      <c r="A4185" t="s">
        <v>115</v>
      </c>
      <c r="B4185">
        <v>10603</v>
      </c>
      <c r="C4185" t="s">
        <v>266</v>
      </c>
      <c r="D4185">
        <v>1</v>
      </c>
      <c r="E4185">
        <v>8</v>
      </c>
      <c r="F4185">
        <v>37266</v>
      </c>
      <c r="G4185">
        <v>35037266</v>
      </c>
      <c r="H4185" t="s">
        <v>3659</v>
      </c>
      <c r="I4185">
        <v>626</v>
      </c>
      <c r="J4185" t="s">
        <v>266</v>
      </c>
      <c r="K4185" t="s">
        <v>3660</v>
      </c>
      <c r="L4185">
        <v>1</v>
      </c>
      <c r="M4185" t="s">
        <v>266</v>
      </c>
      <c r="N4185">
        <v>9185230</v>
      </c>
      <c r="O4185" t="s">
        <v>92</v>
      </c>
      <c r="P4185" t="s">
        <v>3661</v>
      </c>
      <c r="Q4185">
        <v>60</v>
      </c>
      <c r="R4185">
        <v>11</v>
      </c>
      <c r="S4185">
        <v>44265387</v>
      </c>
      <c r="T4185">
        <v>44268013</v>
      </c>
      <c r="U4185" t="s">
        <v>3662</v>
      </c>
      <c r="V4185">
        <v>1</v>
      </c>
      <c r="W4185" s="2">
        <v>0</v>
      </c>
      <c r="X4185" s="2">
        <v>0</v>
      </c>
      <c r="Y4185" s="2">
        <v>0</v>
      </c>
      <c r="Z4185" s="2">
        <v>0</v>
      </c>
      <c r="AA4185" s="2">
        <v>0</v>
      </c>
      <c r="AB4185" s="2">
        <v>0</v>
      </c>
      <c r="AC4185" s="2">
        <v>0</v>
      </c>
      <c r="AD4185" s="2">
        <v>63</v>
      </c>
      <c r="AE4185" s="2">
        <v>66</v>
      </c>
      <c r="AF4185" s="2">
        <v>47</v>
      </c>
      <c r="AG4185" s="2">
        <v>51</v>
      </c>
      <c r="AH4185" s="2">
        <v>54</v>
      </c>
      <c r="AI4185" s="2">
        <v>49</v>
      </c>
      <c r="AJ4185" s="2">
        <v>76</v>
      </c>
      <c r="AK4185" s="2">
        <v>0</v>
      </c>
      <c r="AL4185" s="2">
        <v>0</v>
      </c>
      <c r="AM4185" s="2">
        <v>0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0</v>
      </c>
      <c r="AU4185" s="2">
        <v>0</v>
      </c>
      <c r="AV4185" s="2">
        <v>0</v>
      </c>
      <c r="AW4185" s="2">
        <v>0</v>
      </c>
      <c r="AX4185" s="2">
        <v>0</v>
      </c>
      <c r="AY4185" s="2">
        <v>0</v>
      </c>
      <c r="AZ4185" s="2">
        <v>0</v>
      </c>
      <c r="BA4185" s="2">
        <v>0</v>
      </c>
      <c r="BB4185" s="2">
        <v>0</v>
      </c>
      <c r="BC4185" s="2">
        <v>0</v>
      </c>
      <c r="BD4185" s="2">
        <v>10</v>
      </c>
      <c r="BE4185" s="2">
        <v>0</v>
      </c>
      <c r="BF4185" s="2">
        <v>0</v>
      </c>
      <c r="BG4185" s="2">
        <v>0</v>
      </c>
      <c r="BH4185" s="2">
        <v>0</v>
      </c>
      <c r="BI4185" s="2">
        <v>0</v>
      </c>
      <c r="BJ4185" s="2">
        <v>0</v>
      </c>
      <c r="BK4185" s="2">
        <v>0</v>
      </c>
      <c r="BL4185" s="2">
        <v>3</v>
      </c>
      <c r="BM4185" s="2">
        <v>4</v>
      </c>
      <c r="BN4185" s="2">
        <v>4</v>
      </c>
      <c r="BO4185" s="2">
        <v>3</v>
      </c>
      <c r="BP4185" s="2">
        <v>4</v>
      </c>
      <c r="BQ4185" s="2">
        <v>4</v>
      </c>
      <c r="BR4185" s="2">
        <v>4</v>
      </c>
      <c r="BS4185" s="2">
        <v>0</v>
      </c>
      <c r="BT4185" s="2">
        <v>0</v>
      </c>
      <c r="BU4185" s="2">
        <v>0</v>
      </c>
      <c r="BV4185" s="2">
        <v>0</v>
      </c>
      <c r="BW4185" s="2">
        <v>0</v>
      </c>
      <c r="BX4185" s="2">
        <v>0</v>
      </c>
      <c r="BY4185" s="2">
        <v>0</v>
      </c>
      <c r="BZ4185" s="2">
        <v>0</v>
      </c>
      <c r="CA4185" s="2">
        <v>0</v>
      </c>
      <c r="CB4185" s="2">
        <v>0</v>
      </c>
      <c r="CC4185" s="2">
        <v>0</v>
      </c>
      <c r="CD4185" s="2">
        <v>0</v>
      </c>
      <c r="CE4185" s="2">
        <v>0</v>
      </c>
      <c r="CF4185" s="2">
        <v>0</v>
      </c>
      <c r="CG4185" s="2">
        <v>0</v>
      </c>
      <c r="CH4185" s="2">
        <v>0</v>
      </c>
      <c r="CI4185" s="2">
        <v>0</v>
      </c>
      <c r="CJ4185" s="2">
        <v>0</v>
      </c>
      <c r="CK4185" s="2">
        <v>0</v>
      </c>
      <c r="CL4185" s="2">
        <v>3</v>
      </c>
    </row>
    <row r="4186" spans="1:90" x14ac:dyDescent="0.25">
      <c r="A4186" t="s">
        <v>115</v>
      </c>
      <c r="B4186">
        <v>10603</v>
      </c>
      <c r="C4186" t="s">
        <v>266</v>
      </c>
      <c r="D4186">
        <v>1</v>
      </c>
      <c r="E4186">
        <v>8</v>
      </c>
      <c r="F4186">
        <v>914769</v>
      </c>
      <c r="G4186">
        <v>35914769</v>
      </c>
      <c r="H4186" t="s">
        <v>13273</v>
      </c>
      <c r="I4186">
        <v>626</v>
      </c>
      <c r="J4186" t="s">
        <v>266</v>
      </c>
      <c r="K4186" t="s">
        <v>6063</v>
      </c>
      <c r="L4186">
        <v>1</v>
      </c>
      <c r="M4186" t="s">
        <v>266</v>
      </c>
      <c r="N4186">
        <v>9161405</v>
      </c>
      <c r="O4186" t="s">
        <v>92</v>
      </c>
      <c r="P4186" t="s">
        <v>19661</v>
      </c>
      <c r="Q4186">
        <v>71</v>
      </c>
      <c r="R4186">
        <v>11</v>
      </c>
      <c r="S4186">
        <v>48241690</v>
      </c>
      <c r="T4186">
        <v>48252340</v>
      </c>
      <c r="U4186" t="s">
        <v>13274</v>
      </c>
      <c r="V4186">
        <v>1</v>
      </c>
      <c r="W4186" s="2">
        <v>0</v>
      </c>
      <c r="X4186" s="2">
        <v>0</v>
      </c>
      <c r="Y4186" s="2">
        <v>0</v>
      </c>
      <c r="Z4186" s="2">
        <v>0</v>
      </c>
      <c r="AA4186" s="2">
        <v>0</v>
      </c>
      <c r="AB4186" s="2">
        <v>0</v>
      </c>
      <c r="AC4186" s="2">
        <v>0</v>
      </c>
      <c r="AD4186" s="2">
        <v>48</v>
      </c>
      <c r="AE4186" s="2">
        <v>27</v>
      </c>
      <c r="AF4186" s="2">
        <v>35</v>
      </c>
      <c r="AG4186" s="2">
        <v>40</v>
      </c>
      <c r="AH4186" s="2">
        <v>54</v>
      </c>
      <c r="AI4186" s="2">
        <v>42</v>
      </c>
      <c r="AJ4186" s="2">
        <v>33</v>
      </c>
      <c r="AK4186" s="2">
        <v>0</v>
      </c>
      <c r="AL4186" s="2">
        <v>0</v>
      </c>
      <c r="AM4186" s="2">
        <v>0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0</v>
      </c>
      <c r="AU4186" s="2">
        <v>0</v>
      </c>
      <c r="AV4186" s="2">
        <v>0</v>
      </c>
      <c r="AW4186" s="2">
        <v>0</v>
      </c>
      <c r="AX4186" s="2">
        <v>0</v>
      </c>
      <c r="AY4186" s="2">
        <v>0</v>
      </c>
      <c r="AZ4186" s="2">
        <v>0</v>
      </c>
      <c r="BA4186" s="2">
        <v>0</v>
      </c>
      <c r="BB4186" s="2">
        <v>0</v>
      </c>
      <c r="BC4186" s="2">
        <v>20</v>
      </c>
      <c r="BD4186" s="2">
        <v>0</v>
      </c>
      <c r="BE4186" s="2">
        <v>0</v>
      </c>
      <c r="BF4186" s="2">
        <v>0</v>
      </c>
      <c r="BG4186" s="2">
        <v>0</v>
      </c>
      <c r="BH4186" s="2">
        <v>0</v>
      </c>
      <c r="BI4186" s="2">
        <v>0</v>
      </c>
      <c r="BJ4186" s="2">
        <v>0</v>
      </c>
      <c r="BK4186" s="2">
        <v>0</v>
      </c>
      <c r="BL4186" s="2">
        <v>6</v>
      </c>
      <c r="BM4186" s="2">
        <v>1</v>
      </c>
      <c r="BN4186" s="2">
        <v>2</v>
      </c>
      <c r="BO4186" s="2">
        <v>3</v>
      </c>
      <c r="BP4186" s="2">
        <v>2</v>
      </c>
      <c r="BQ4186" s="2">
        <v>3</v>
      </c>
      <c r="BR4186" s="2">
        <v>2</v>
      </c>
      <c r="BS4186" s="2">
        <v>0</v>
      </c>
      <c r="BT4186" s="2">
        <v>0</v>
      </c>
      <c r="BU4186" s="2">
        <v>0</v>
      </c>
      <c r="BV4186" s="2">
        <v>0</v>
      </c>
      <c r="BW4186" s="2">
        <v>0</v>
      </c>
      <c r="BX4186" s="2">
        <v>0</v>
      </c>
      <c r="BY4186" s="2">
        <v>0</v>
      </c>
      <c r="BZ4186" s="2">
        <v>0</v>
      </c>
      <c r="CA4186" s="2">
        <v>0</v>
      </c>
      <c r="CB4186" s="2">
        <v>0</v>
      </c>
      <c r="CC4186" s="2">
        <v>0</v>
      </c>
      <c r="CD4186" s="2">
        <v>0</v>
      </c>
      <c r="CE4186" s="2">
        <v>0</v>
      </c>
      <c r="CF4186" s="2">
        <v>0</v>
      </c>
      <c r="CG4186" s="2">
        <v>0</v>
      </c>
      <c r="CH4186" s="2">
        <v>0</v>
      </c>
      <c r="CI4186" s="2">
        <v>0</v>
      </c>
      <c r="CJ4186" s="2">
        <v>0</v>
      </c>
      <c r="CK4186" s="2">
        <v>2</v>
      </c>
      <c r="CL4186" s="2">
        <v>0</v>
      </c>
    </row>
    <row r="4187" spans="1:90" x14ac:dyDescent="0.25">
      <c r="A4187" t="s">
        <v>115</v>
      </c>
      <c r="B4187">
        <v>10603</v>
      </c>
      <c r="C4187" t="s">
        <v>266</v>
      </c>
      <c r="D4187">
        <v>1</v>
      </c>
      <c r="E4187">
        <v>8</v>
      </c>
      <c r="F4187">
        <v>8175</v>
      </c>
      <c r="G4187">
        <v>35008175</v>
      </c>
      <c r="H4187" t="s">
        <v>18879</v>
      </c>
      <c r="I4187">
        <v>626</v>
      </c>
      <c r="J4187" t="s">
        <v>266</v>
      </c>
      <c r="K4187" t="s">
        <v>905</v>
      </c>
      <c r="L4187">
        <v>1</v>
      </c>
      <c r="M4187" t="s">
        <v>266</v>
      </c>
      <c r="N4187">
        <v>9051560</v>
      </c>
      <c r="O4187" t="s">
        <v>92</v>
      </c>
      <c r="P4187" t="s">
        <v>15105</v>
      </c>
      <c r="Q4187">
        <v>143</v>
      </c>
      <c r="R4187">
        <v>11</v>
      </c>
      <c r="S4187">
        <v>44255106</v>
      </c>
      <c r="T4187">
        <v>44265694</v>
      </c>
      <c r="U4187" t="s">
        <v>18880</v>
      </c>
      <c r="V4187">
        <v>1</v>
      </c>
      <c r="W4187" s="2">
        <v>0</v>
      </c>
      <c r="X4187" s="2">
        <v>0</v>
      </c>
      <c r="Y4187" s="2">
        <v>0</v>
      </c>
      <c r="Z4187" s="2">
        <v>0</v>
      </c>
      <c r="AA4187" s="2">
        <v>0</v>
      </c>
      <c r="AB4187" s="2">
        <v>0</v>
      </c>
      <c r="AC4187" s="2">
        <v>0</v>
      </c>
      <c r="AD4187" s="2">
        <v>34</v>
      </c>
      <c r="AE4187" s="2">
        <v>31</v>
      </c>
      <c r="AF4187" s="2">
        <v>30</v>
      </c>
      <c r="AG4187" s="2">
        <v>30</v>
      </c>
      <c r="AH4187" s="2">
        <v>32</v>
      </c>
      <c r="AI4187" s="2">
        <v>32</v>
      </c>
      <c r="AJ4187" s="2">
        <v>18</v>
      </c>
      <c r="AK4187" s="2">
        <v>0</v>
      </c>
      <c r="AL4187" s="2">
        <v>0</v>
      </c>
      <c r="AM4187" s="2">
        <v>0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0</v>
      </c>
      <c r="AU4187" s="2">
        <v>0</v>
      </c>
      <c r="AV4187" s="2">
        <v>0</v>
      </c>
      <c r="AW4187" s="2">
        <v>0</v>
      </c>
      <c r="AX4187" s="2">
        <v>0</v>
      </c>
      <c r="AY4187" s="2">
        <v>0</v>
      </c>
      <c r="AZ4187" s="2">
        <v>0</v>
      </c>
      <c r="BA4187" s="2">
        <v>0</v>
      </c>
      <c r="BB4187" s="2">
        <v>0</v>
      </c>
      <c r="BC4187" s="2">
        <v>0</v>
      </c>
      <c r="BD4187" s="2">
        <v>0</v>
      </c>
      <c r="BE4187" s="2">
        <v>0</v>
      </c>
      <c r="BF4187" s="2">
        <v>0</v>
      </c>
      <c r="BG4187" s="2">
        <v>0</v>
      </c>
      <c r="BH4187" s="2">
        <v>0</v>
      </c>
      <c r="BI4187" s="2">
        <v>0</v>
      </c>
      <c r="BJ4187" s="2">
        <v>0</v>
      </c>
      <c r="BK4187" s="2">
        <v>0</v>
      </c>
      <c r="BL4187" s="2">
        <v>4</v>
      </c>
      <c r="BM4187" s="2">
        <v>2</v>
      </c>
      <c r="BN4187" s="2">
        <v>2</v>
      </c>
      <c r="BO4187" s="2">
        <v>2</v>
      </c>
      <c r="BP4187" s="2">
        <v>2</v>
      </c>
      <c r="BQ4187" s="2">
        <v>2</v>
      </c>
      <c r="BR4187" s="2">
        <v>2</v>
      </c>
      <c r="BS4187" s="2">
        <v>0</v>
      </c>
      <c r="BT4187" s="2">
        <v>0</v>
      </c>
      <c r="BU4187" s="2">
        <v>0</v>
      </c>
      <c r="BV4187" s="2">
        <v>0</v>
      </c>
      <c r="BW4187" s="2">
        <v>0</v>
      </c>
      <c r="BX4187" s="2">
        <v>0</v>
      </c>
      <c r="BY4187" s="2">
        <v>0</v>
      </c>
      <c r="BZ4187" s="2">
        <v>0</v>
      </c>
      <c r="CA4187" s="2">
        <v>0</v>
      </c>
      <c r="CB4187" s="2">
        <v>0</v>
      </c>
      <c r="CC4187" s="2">
        <v>0</v>
      </c>
      <c r="CD4187" s="2">
        <v>0</v>
      </c>
      <c r="CE4187" s="2">
        <v>0</v>
      </c>
      <c r="CF4187" s="2">
        <v>0</v>
      </c>
      <c r="CG4187" s="2">
        <v>0</v>
      </c>
      <c r="CH4187" s="2">
        <v>0</v>
      </c>
      <c r="CI4187" s="2">
        <v>0</v>
      </c>
      <c r="CJ4187" s="2">
        <v>0</v>
      </c>
      <c r="CK4187" s="2">
        <v>0</v>
      </c>
      <c r="CL4187" s="2">
        <v>0</v>
      </c>
    </row>
    <row r="4188" spans="1:90" x14ac:dyDescent="0.25">
      <c r="A4188" t="s">
        <v>115</v>
      </c>
      <c r="B4188">
        <v>10603</v>
      </c>
      <c r="C4188" t="s">
        <v>266</v>
      </c>
      <c r="D4188">
        <v>1</v>
      </c>
      <c r="E4188">
        <v>8</v>
      </c>
      <c r="F4188">
        <v>8461</v>
      </c>
      <c r="G4188">
        <v>35008461</v>
      </c>
      <c r="H4188" t="s">
        <v>2809</v>
      </c>
      <c r="I4188">
        <v>626</v>
      </c>
      <c r="J4188" t="s">
        <v>266</v>
      </c>
      <c r="K4188" t="s">
        <v>2810</v>
      </c>
      <c r="L4188">
        <v>1</v>
      </c>
      <c r="M4188" t="s">
        <v>266</v>
      </c>
      <c r="N4188">
        <v>9290110</v>
      </c>
      <c r="O4188" t="s">
        <v>92</v>
      </c>
      <c r="P4188" t="s">
        <v>2811</v>
      </c>
      <c r="Q4188">
        <v>190</v>
      </c>
      <c r="R4188">
        <v>11</v>
      </c>
      <c r="S4188">
        <v>44724229</v>
      </c>
      <c r="T4188">
        <v>49759029</v>
      </c>
      <c r="U4188" t="s">
        <v>2812</v>
      </c>
      <c r="V4188">
        <v>1</v>
      </c>
      <c r="W4188" s="2">
        <v>0</v>
      </c>
      <c r="X4188" s="2">
        <v>0</v>
      </c>
      <c r="Y4188" s="2">
        <v>0</v>
      </c>
      <c r="Z4188" s="2">
        <v>0</v>
      </c>
      <c r="AA4188" s="2">
        <v>0</v>
      </c>
      <c r="AB4188" s="2">
        <v>0</v>
      </c>
      <c r="AC4188" s="2">
        <v>0</v>
      </c>
      <c r="AD4188" s="2">
        <v>92</v>
      </c>
      <c r="AE4188" s="2">
        <v>91</v>
      </c>
      <c r="AF4188" s="2">
        <v>88</v>
      </c>
      <c r="AG4188" s="2">
        <v>81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0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0</v>
      </c>
      <c r="AU4188" s="2">
        <v>0</v>
      </c>
      <c r="AV4188" s="2">
        <v>0</v>
      </c>
      <c r="AW4188" s="2">
        <v>0</v>
      </c>
      <c r="AX4188" s="2">
        <v>0</v>
      </c>
      <c r="AY4188" s="2">
        <v>0</v>
      </c>
      <c r="AZ4188" s="2">
        <v>0</v>
      </c>
      <c r="BA4188" s="2">
        <v>0</v>
      </c>
      <c r="BB4188" s="2">
        <v>0</v>
      </c>
      <c r="BC4188" s="2">
        <v>0</v>
      </c>
      <c r="BD4188" s="2">
        <v>0</v>
      </c>
      <c r="BE4188" s="2">
        <v>0</v>
      </c>
      <c r="BF4188" s="2">
        <v>0</v>
      </c>
      <c r="BG4188" s="2">
        <v>0</v>
      </c>
      <c r="BH4188" s="2">
        <v>0</v>
      </c>
      <c r="BI4188" s="2">
        <v>0</v>
      </c>
      <c r="BJ4188" s="2">
        <v>0</v>
      </c>
      <c r="BK4188" s="2">
        <v>0</v>
      </c>
      <c r="BL4188" s="2">
        <v>5</v>
      </c>
      <c r="BM4188" s="2">
        <v>5</v>
      </c>
      <c r="BN4188" s="2">
        <v>3</v>
      </c>
      <c r="BO4188" s="2">
        <v>3</v>
      </c>
      <c r="BP4188" s="2">
        <v>0</v>
      </c>
      <c r="BQ4188" s="2">
        <v>0</v>
      </c>
      <c r="BR4188" s="2">
        <v>0</v>
      </c>
      <c r="BS4188" s="2">
        <v>0</v>
      </c>
      <c r="BT4188" s="2">
        <v>0</v>
      </c>
      <c r="BU4188" s="2">
        <v>0</v>
      </c>
      <c r="BV4188" s="2">
        <v>0</v>
      </c>
      <c r="BW4188" s="2">
        <v>0</v>
      </c>
      <c r="BX4188" s="2">
        <v>0</v>
      </c>
      <c r="BY4188" s="2">
        <v>0</v>
      </c>
      <c r="BZ4188" s="2">
        <v>0</v>
      </c>
      <c r="CA4188" s="2">
        <v>0</v>
      </c>
      <c r="CB4188" s="2">
        <v>0</v>
      </c>
      <c r="CC4188" s="2">
        <v>0</v>
      </c>
      <c r="CD4188" s="2">
        <v>0</v>
      </c>
      <c r="CE4188" s="2">
        <v>0</v>
      </c>
      <c r="CF4188" s="2">
        <v>0</v>
      </c>
      <c r="CG4188" s="2">
        <v>0</v>
      </c>
      <c r="CH4188" s="2">
        <v>0</v>
      </c>
      <c r="CI4188" s="2">
        <v>0</v>
      </c>
      <c r="CJ4188" s="2">
        <v>0</v>
      </c>
      <c r="CK4188" s="2">
        <v>0</v>
      </c>
      <c r="CL4188" s="2">
        <v>0</v>
      </c>
    </row>
    <row r="4189" spans="1:90" x14ac:dyDescent="0.25">
      <c r="A4189" t="s">
        <v>115</v>
      </c>
      <c r="B4189">
        <v>10603</v>
      </c>
      <c r="C4189" t="s">
        <v>266</v>
      </c>
      <c r="D4189">
        <v>1</v>
      </c>
      <c r="E4189">
        <v>8</v>
      </c>
      <c r="F4189">
        <v>8631</v>
      </c>
      <c r="G4189">
        <v>35008631</v>
      </c>
      <c r="H4189" t="s">
        <v>10314</v>
      </c>
      <c r="I4189">
        <v>626</v>
      </c>
      <c r="J4189" t="s">
        <v>266</v>
      </c>
      <c r="K4189" t="s">
        <v>5808</v>
      </c>
      <c r="L4189">
        <v>1</v>
      </c>
      <c r="M4189" t="s">
        <v>266</v>
      </c>
      <c r="N4189">
        <v>9270570</v>
      </c>
      <c r="O4189" t="s">
        <v>92</v>
      </c>
      <c r="P4189" t="s">
        <v>10315</v>
      </c>
      <c r="Q4189">
        <v>726</v>
      </c>
      <c r="R4189">
        <v>11</v>
      </c>
      <c r="S4189">
        <v>44722685</v>
      </c>
      <c r="T4189">
        <v>49754249</v>
      </c>
      <c r="U4189" t="s">
        <v>10316</v>
      </c>
      <c r="V4189">
        <v>1</v>
      </c>
      <c r="W4189" s="2">
        <v>0</v>
      </c>
      <c r="X4189" s="2">
        <v>0</v>
      </c>
      <c r="Y4189" s="2">
        <v>58</v>
      </c>
      <c r="Z4189" s="2">
        <v>76</v>
      </c>
      <c r="AA4189" s="2">
        <v>88</v>
      </c>
      <c r="AB4189" s="2">
        <v>56</v>
      </c>
      <c r="AC4189" s="2">
        <v>29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0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0</v>
      </c>
      <c r="AU4189" s="2">
        <v>0</v>
      </c>
      <c r="AV4189" s="2">
        <v>0</v>
      </c>
      <c r="AW4189" s="2">
        <v>0</v>
      </c>
      <c r="AX4189" s="2">
        <v>0</v>
      </c>
      <c r="AY4189" s="2">
        <v>0</v>
      </c>
      <c r="AZ4189" s="2">
        <v>0</v>
      </c>
      <c r="BA4189" s="2">
        <v>0</v>
      </c>
      <c r="BB4189" s="2">
        <v>0</v>
      </c>
      <c r="BC4189" s="2">
        <v>0</v>
      </c>
      <c r="BD4189" s="2">
        <v>0</v>
      </c>
      <c r="BE4189" s="2">
        <v>0</v>
      </c>
      <c r="BF4189" s="2">
        <v>0</v>
      </c>
      <c r="BG4189" s="2">
        <v>2</v>
      </c>
      <c r="BH4189" s="2">
        <v>3</v>
      </c>
      <c r="BI4189" s="2">
        <v>3</v>
      </c>
      <c r="BJ4189" s="2">
        <v>2</v>
      </c>
      <c r="BK4189" s="2">
        <v>1</v>
      </c>
      <c r="BL4189" s="2">
        <v>0</v>
      </c>
      <c r="BM4189" s="2">
        <v>0</v>
      </c>
      <c r="BN4189" s="2">
        <v>0</v>
      </c>
      <c r="BO4189" s="2">
        <v>0</v>
      </c>
      <c r="BP4189" s="2">
        <v>0</v>
      </c>
      <c r="BQ4189" s="2">
        <v>0</v>
      </c>
      <c r="BR4189" s="2">
        <v>0</v>
      </c>
      <c r="BS4189" s="2">
        <v>0</v>
      </c>
      <c r="BT4189" s="2">
        <v>0</v>
      </c>
      <c r="BU4189" s="2">
        <v>0</v>
      </c>
      <c r="BV4189" s="2">
        <v>0</v>
      </c>
      <c r="BW4189" s="2">
        <v>0</v>
      </c>
      <c r="BX4189" s="2">
        <v>0</v>
      </c>
      <c r="BY4189" s="2">
        <v>0</v>
      </c>
      <c r="BZ4189" s="2">
        <v>0</v>
      </c>
      <c r="CA4189" s="2">
        <v>0</v>
      </c>
      <c r="CB4189" s="2">
        <v>0</v>
      </c>
      <c r="CC4189" s="2">
        <v>0</v>
      </c>
      <c r="CD4189" s="2">
        <v>0</v>
      </c>
      <c r="CE4189" s="2">
        <v>0</v>
      </c>
      <c r="CF4189" s="2">
        <v>0</v>
      </c>
      <c r="CG4189" s="2">
        <v>0</v>
      </c>
      <c r="CH4189" s="2">
        <v>0</v>
      </c>
      <c r="CI4189" s="2">
        <v>0</v>
      </c>
      <c r="CJ4189" s="2">
        <v>0</v>
      </c>
      <c r="CK4189" s="2">
        <v>0</v>
      </c>
      <c r="CL4189" s="2">
        <v>0</v>
      </c>
    </row>
    <row r="4190" spans="1:90" x14ac:dyDescent="0.25">
      <c r="A4190" t="s">
        <v>115</v>
      </c>
      <c r="B4190">
        <v>10603</v>
      </c>
      <c r="C4190" t="s">
        <v>266</v>
      </c>
      <c r="D4190">
        <v>1</v>
      </c>
      <c r="E4190">
        <v>8</v>
      </c>
      <c r="F4190">
        <v>8424</v>
      </c>
      <c r="G4190">
        <v>35008424</v>
      </c>
      <c r="H4190" t="s">
        <v>7355</v>
      </c>
      <c r="I4190">
        <v>626</v>
      </c>
      <c r="J4190" t="s">
        <v>266</v>
      </c>
      <c r="K4190" t="s">
        <v>7356</v>
      </c>
      <c r="L4190">
        <v>1</v>
      </c>
      <c r="M4190" t="s">
        <v>266</v>
      </c>
      <c r="N4190">
        <v>9131250</v>
      </c>
      <c r="O4190" t="s">
        <v>92</v>
      </c>
      <c r="P4190" t="s">
        <v>4702</v>
      </c>
      <c r="Q4190">
        <v>75</v>
      </c>
      <c r="R4190">
        <v>11</v>
      </c>
      <c r="S4190">
        <v>44512242</v>
      </c>
      <c r="T4190">
        <v>44521988</v>
      </c>
      <c r="U4190" t="s">
        <v>7357</v>
      </c>
      <c r="V4190">
        <v>1</v>
      </c>
      <c r="W4190" s="2">
        <v>0</v>
      </c>
      <c r="X4190" s="2">
        <v>0</v>
      </c>
      <c r="Y4190" s="2">
        <v>69</v>
      </c>
      <c r="Z4190" s="2">
        <v>77</v>
      </c>
      <c r="AA4190" s="2">
        <v>75</v>
      </c>
      <c r="AB4190" s="2">
        <v>52</v>
      </c>
      <c r="AC4190" s="2">
        <v>130</v>
      </c>
      <c r="AD4190" s="2">
        <v>110</v>
      </c>
      <c r="AE4190" s="2">
        <v>102</v>
      </c>
      <c r="AF4190" s="2">
        <v>67</v>
      </c>
      <c r="AG4190" s="2">
        <v>92</v>
      </c>
      <c r="AH4190" s="2">
        <v>100</v>
      </c>
      <c r="AI4190" s="2">
        <v>81</v>
      </c>
      <c r="AJ4190" s="2">
        <v>115</v>
      </c>
      <c r="AK4190" s="2">
        <v>0</v>
      </c>
      <c r="AL4190" s="2">
        <v>0</v>
      </c>
      <c r="AM4190" s="2">
        <v>0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0</v>
      </c>
      <c r="AU4190" s="2">
        <v>122</v>
      </c>
      <c r="AV4190" s="2">
        <v>0</v>
      </c>
      <c r="AW4190" s="2">
        <v>0</v>
      </c>
      <c r="AX4190" s="2">
        <v>0</v>
      </c>
      <c r="AY4190" s="2">
        <v>0</v>
      </c>
      <c r="AZ4190" s="2">
        <v>0</v>
      </c>
      <c r="BA4190" s="2">
        <v>0</v>
      </c>
      <c r="BB4190" s="2">
        <v>0</v>
      </c>
      <c r="BC4190" s="2">
        <v>96</v>
      </c>
      <c r="BD4190" s="2">
        <v>11</v>
      </c>
      <c r="BE4190" s="2">
        <v>0</v>
      </c>
      <c r="BF4190" s="2">
        <v>0</v>
      </c>
      <c r="BG4190" s="2">
        <v>3</v>
      </c>
      <c r="BH4190" s="2">
        <v>4</v>
      </c>
      <c r="BI4190" s="2">
        <v>4</v>
      </c>
      <c r="BJ4190" s="2">
        <v>2</v>
      </c>
      <c r="BK4190" s="2">
        <v>8</v>
      </c>
      <c r="BL4190" s="2">
        <v>6</v>
      </c>
      <c r="BM4190" s="2">
        <v>4</v>
      </c>
      <c r="BN4190" s="2">
        <v>3</v>
      </c>
      <c r="BO4190" s="2">
        <v>5</v>
      </c>
      <c r="BP4190" s="2">
        <v>3</v>
      </c>
      <c r="BQ4190" s="2">
        <v>3</v>
      </c>
      <c r="BR4190" s="2">
        <v>4</v>
      </c>
      <c r="BS4190" s="2">
        <v>0</v>
      </c>
      <c r="BT4190" s="2">
        <v>0</v>
      </c>
      <c r="BU4190" s="2">
        <v>0</v>
      </c>
      <c r="BV4190" s="2">
        <v>0</v>
      </c>
      <c r="BW4190" s="2">
        <v>0</v>
      </c>
      <c r="BX4190" s="2">
        <v>0</v>
      </c>
      <c r="BY4190" s="2">
        <v>0</v>
      </c>
      <c r="BZ4190" s="2">
        <v>0</v>
      </c>
      <c r="CA4190" s="2">
        <v>0</v>
      </c>
      <c r="CB4190" s="2">
        <v>0</v>
      </c>
      <c r="CC4190" s="2">
        <v>3</v>
      </c>
      <c r="CD4190" s="2">
        <v>0</v>
      </c>
      <c r="CE4190" s="2">
        <v>0</v>
      </c>
      <c r="CF4190" s="2">
        <v>0</v>
      </c>
      <c r="CG4190" s="2">
        <v>0</v>
      </c>
      <c r="CH4190" s="2">
        <v>0</v>
      </c>
      <c r="CI4190" s="2">
        <v>0</v>
      </c>
      <c r="CJ4190" s="2">
        <v>0</v>
      </c>
      <c r="CK4190" s="2">
        <v>5</v>
      </c>
      <c r="CL4190" s="2">
        <v>3</v>
      </c>
    </row>
    <row r="4191" spans="1:90" x14ac:dyDescent="0.25">
      <c r="A4191" t="s">
        <v>115</v>
      </c>
      <c r="B4191">
        <v>10603</v>
      </c>
      <c r="C4191" t="s">
        <v>266</v>
      </c>
      <c r="D4191">
        <v>1</v>
      </c>
      <c r="E4191">
        <v>8</v>
      </c>
      <c r="F4191">
        <v>921361</v>
      </c>
      <c r="G4191">
        <v>35921361</v>
      </c>
      <c r="H4191" t="s">
        <v>11679</v>
      </c>
      <c r="I4191">
        <v>626</v>
      </c>
      <c r="J4191" t="s">
        <v>266</v>
      </c>
      <c r="K4191" t="s">
        <v>6104</v>
      </c>
      <c r="L4191">
        <v>1</v>
      </c>
      <c r="M4191" t="s">
        <v>266</v>
      </c>
      <c r="N4191">
        <v>9170140</v>
      </c>
      <c r="O4191" t="s">
        <v>102</v>
      </c>
      <c r="P4191" t="s">
        <v>6105</v>
      </c>
      <c r="Q4191">
        <v>0</v>
      </c>
      <c r="R4191">
        <v>11</v>
      </c>
      <c r="S4191">
        <v>44519385</v>
      </c>
      <c r="T4191">
        <v>44557976</v>
      </c>
      <c r="U4191" t="s">
        <v>11680</v>
      </c>
      <c r="V4191">
        <v>1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  <c r="AB4191" s="2">
        <v>0</v>
      </c>
      <c r="AC4191" s="2">
        <v>0</v>
      </c>
      <c r="AD4191" s="2">
        <v>184</v>
      </c>
      <c r="AE4191" s="2">
        <v>210</v>
      </c>
      <c r="AF4191" s="2">
        <v>134</v>
      </c>
      <c r="AG4191" s="2">
        <v>167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0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0</v>
      </c>
      <c r="AU4191" s="2">
        <v>0</v>
      </c>
      <c r="AV4191" s="2">
        <v>0</v>
      </c>
      <c r="AW4191" s="2">
        <v>0</v>
      </c>
      <c r="AX4191" s="2">
        <v>0</v>
      </c>
      <c r="AY4191" s="2">
        <v>0</v>
      </c>
      <c r="AZ4191" s="2">
        <v>0</v>
      </c>
      <c r="BA4191" s="2">
        <v>0</v>
      </c>
      <c r="BB4191" s="2">
        <v>0</v>
      </c>
      <c r="BC4191" s="2">
        <v>31</v>
      </c>
      <c r="BD4191" s="2">
        <v>0</v>
      </c>
      <c r="BE4191" s="2">
        <v>0</v>
      </c>
      <c r="BF4191" s="2">
        <v>0</v>
      </c>
      <c r="BG4191" s="2">
        <v>0</v>
      </c>
      <c r="BH4191" s="2">
        <v>0</v>
      </c>
      <c r="BI4191" s="2">
        <v>0</v>
      </c>
      <c r="BJ4191" s="2">
        <v>0</v>
      </c>
      <c r="BK4191" s="2">
        <v>0</v>
      </c>
      <c r="BL4191" s="2">
        <v>9</v>
      </c>
      <c r="BM4191" s="2">
        <v>10</v>
      </c>
      <c r="BN4191" s="2">
        <v>6</v>
      </c>
      <c r="BO4191" s="2">
        <v>5</v>
      </c>
      <c r="BP4191" s="2">
        <v>0</v>
      </c>
      <c r="BQ4191" s="2">
        <v>0</v>
      </c>
      <c r="BR4191" s="2">
        <v>0</v>
      </c>
      <c r="BS4191" s="2">
        <v>0</v>
      </c>
      <c r="BT4191" s="2">
        <v>0</v>
      </c>
      <c r="BU4191" s="2">
        <v>0</v>
      </c>
      <c r="BV4191" s="2">
        <v>0</v>
      </c>
      <c r="BW4191" s="2">
        <v>0</v>
      </c>
      <c r="BX4191" s="2">
        <v>0</v>
      </c>
      <c r="BY4191" s="2">
        <v>0</v>
      </c>
      <c r="BZ4191" s="2">
        <v>0</v>
      </c>
      <c r="CA4191" s="2">
        <v>0</v>
      </c>
      <c r="CB4191" s="2">
        <v>0</v>
      </c>
      <c r="CC4191" s="2">
        <v>0</v>
      </c>
      <c r="CD4191" s="2">
        <v>0</v>
      </c>
      <c r="CE4191" s="2">
        <v>0</v>
      </c>
      <c r="CF4191" s="2">
        <v>0</v>
      </c>
      <c r="CG4191" s="2">
        <v>0</v>
      </c>
      <c r="CH4191" s="2">
        <v>0</v>
      </c>
      <c r="CI4191" s="2">
        <v>0</v>
      </c>
      <c r="CJ4191" s="2">
        <v>0</v>
      </c>
      <c r="CK4191" s="2">
        <v>2</v>
      </c>
      <c r="CL4191" s="2">
        <v>0</v>
      </c>
    </row>
    <row r="4192" spans="1:90" x14ac:dyDescent="0.25">
      <c r="A4192" t="s">
        <v>115</v>
      </c>
      <c r="B4192">
        <v>10603</v>
      </c>
      <c r="C4192" t="s">
        <v>266</v>
      </c>
      <c r="D4192">
        <v>1</v>
      </c>
      <c r="E4192">
        <v>8</v>
      </c>
      <c r="F4192">
        <v>8199</v>
      </c>
      <c r="G4192">
        <v>35008199</v>
      </c>
      <c r="H4192" t="s">
        <v>12333</v>
      </c>
      <c r="I4192">
        <v>626</v>
      </c>
      <c r="J4192" t="s">
        <v>266</v>
      </c>
      <c r="K4192" t="s">
        <v>196</v>
      </c>
      <c r="L4192">
        <v>1</v>
      </c>
      <c r="M4192" t="s">
        <v>266</v>
      </c>
      <c r="N4192">
        <v>9175500</v>
      </c>
      <c r="O4192" t="s">
        <v>92</v>
      </c>
      <c r="P4192" t="s">
        <v>3633</v>
      </c>
      <c r="Q4192">
        <v>678</v>
      </c>
      <c r="R4192">
        <v>11</v>
      </c>
      <c r="S4192">
        <v>44538875</v>
      </c>
      <c r="T4192">
        <v>44557370</v>
      </c>
      <c r="U4192" t="s">
        <v>12334</v>
      </c>
      <c r="V4192">
        <v>1</v>
      </c>
      <c r="W4192" s="2">
        <v>0</v>
      </c>
      <c r="X4192" s="2">
        <v>0</v>
      </c>
      <c r="Y4192" s="2">
        <v>0</v>
      </c>
      <c r="Z4192" s="2">
        <v>0</v>
      </c>
      <c r="AA4192" s="2">
        <v>0</v>
      </c>
      <c r="AB4192" s="2">
        <v>0</v>
      </c>
      <c r="AC4192" s="2">
        <v>0</v>
      </c>
      <c r="AD4192" s="2">
        <v>176</v>
      </c>
      <c r="AE4192" s="2">
        <v>136</v>
      </c>
      <c r="AF4192" s="2">
        <v>100</v>
      </c>
      <c r="AG4192" s="2">
        <v>124</v>
      </c>
      <c r="AH4192" s="2">
        <v>192</v>
      </c>
      <c r="AI4192" s="2">
        <v>137</v>
      </c>
      <c r="AJ4192" s="2">
        <v>102</v>
      </c>
      <c r="AK4192" s="2">
        <v>0</v>
      </c>
      <c r="AL4192" s="2">
        <v>0</v>
      </c>
      <c r="AM4192" s="2">
        <v>0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0</v>
      </c>
      <c r="AU4192" s="2">
        <v>0</v>
      </c>
      <c r="AV4192" s="2">
        <v>0</v>
      </c>
      <c r="AW4192" s="2">
        <v>0</v>
      </c>
      <c r="AX4192" s="2">
        <v>0</v>
      </c>
      <c r="AY4192" s="2">
        <v>0</v>
      </c>
      <c r="AZ4192" s="2">
        <v>0</v>
      </c>
      <c r="BA4192" s="2">
        <v>0</v>
      </c>
      <c r="BB4192" s="2">
        <v>0</v>
      </c>
      <c r="BC4192" s="2">
        <v>0</v>
      </c>
      <c r="BD4192" s="2">
        <v>0</v>
      </c>
      <c r="BE4192" s="2">
        <v>0</v>
      </c>
      <c r="BF4192" s="2">
        <v>0</v>
      </c>
      <c r="BG4192" s="2">
        <v>0</v>
      </c>
      <c r="BH4192" s="2">
        <v>0</v>
      </c>
      <c r="BI4192" s="2">
        <v>0</v>
      </c>
      <c r="BJ4192" s="2">
        <v>0</v>
      </c>
      <c r="BK4192" s="2">
        <v>0</v>
      </c>
      <c r="BL4192" s="2">
        <v>7</v>
      </c>
      <c r="BM4192" s="2">
        <v>5</v>
      </c>
      <c r="BN4192" s="2">
        <v>3</v>
      </c>
      <c r="BO4192" s="2">
        <v>6</v>
      </c>
      <c r="BP4192" s="2">
        <v>7</v>
      </c>
      <c r="BQ4192" s="2">
        <v>5</v>
      </c>
      <c r="BR4192" s="2">
        <v>5</v>
      </c>
      <c r="BS4192" s="2">
        <v>0</v>
      </c>
      <c r="BT4192" s="2">
        <v>0</v>
      </c>
      <c r="BU4192" s="2">
        <v>0</v>
      </c>
      <c r="BV4192" s="2">
        <v>0</v>
      </c>
      <c r="BW4192" s="2">
        <v>0</v>
      </c>
      <c r="BX4192" s="2">
        <v>0</v>
      </c>
      <c r="BY4192" s="2">
        <v>0</v>
      </c>
      <c r="BZ4192" s="2">
        <v>0</v>
      </c>
      <c r="CA4192" s="2">
        <v>0</v>
      </c>
      <c r="CB4192" s="2">
        <v>0</v>
      </c>
      <c r="CC4192" s="2">
        <v>0</v>
      </c>
      <c r="CD4192" s="2">
        <v>0</v>
      </c>
      <c r="CE4192" s="2">
        <v>0</v>
      </c>
      <c r="CF4192" s="2">
        <v>0</v>
      </c>
      <c r="CG4192" s="2">
        <v>0</v>
      </c>
      <c r="CH4192" s="2">
        <v>0</v>
      </c>
      <c r="CI4192" s="2">
        <v>0</v>
      </c>
      <c r="CJ4192" s="2">
        <v>0</v>
      </c>
      <c r="CK4192" s="2">
        <v>0</v>
      </c>
      <c r="CL4192" s="2">
        <v>0</v>
      </c>
    </row>
    <row r="4193" spans="1:90" x14ac:dyDescent="0.25">
      <c r="A4193" t="s">
        <v>115</v>
      </c>
      <c r="B4193">
        <v>10603</v>
      </c>
      <c r="C4193" t="s">
        <v>266</v>
      </c>
      <c r="D4193">
        <v>1</v>
      </c>
      <c r="E4193">
        <v>8</v>
      </c>
      <c r="F4193">
        <v>8436</v>
      </c>
      <c r="G4193">
        <v>35008436</v>
      </c>
      <c r="H4193" t="s">
        <v>7878</v>
      </c>
      <c r="I4193">
        <v>626</v>
      </c>
      <c r="J4193" t="s">
        <v>266</v>
      </c>
      <c r="K4193" t="s">
        <v>7879</v>
      </c>
      <c r="L4193">
        <v>1</v>
      </c>
      <c r="M4193" t="s">
        <v>266</v>
      </c>
      <c r="N4193">
        <v>9121160</v>
      </c>
      <c r="O4193" t="s">
        <v>92</v>
      </c>
      <c r="P4193" t="s">
        <v>7880</v>
      </c>
      <c r="Q4193">
        <v>305</v>
      </c>
      <c r="R4193">
        <v>11</v>
      </c>
      <c r="S4193">
        <v>44581746</v>
      </c>
      <c r="T4193">
        <v>44581970</v>
      </c>
      <c r="U4193" t="s">
        <v>7881</v>
      </c>
      <c r="V4193">
        <v>1</v>
      </c>
      <c r="W4193" s="2">
        <v>0</v>
      </c>
      <c r="X4193" s="2">
        <v>0</v>
      </c>
      <c r="Y4193" s="2">
        <v>0</v>
      </c>
      <c r="Z4193" s="2">
        <v>0</v>
      </c>
      <c r="AA4193" s="2">
        <v>0</v>
      </c>
      <c r="AB4193" s="2">
        <v>0</v>
      </c>
      <c r="AC4193" s="2">
        <v>0</v>
      </c>
      <c r="AD4193" s="2">
        <v>138</v>
      </c>
      <c r="AE4193" s="2">
        <v>101</v>
      </c>
      <c r="AF4193" s="2">
        <v>99</v>
      </c>
      <c r="AG4193" s="2">
        <v>141</v>
      </c>
      <c r="AH4193" s="2">
        <v>197</v>
      </c>
      <c r="AI4193" s="2">
        <v>108</v>
      </c>
      <c r="AJ4193" s="2">
        <v>92</v>
      </c>
      <c r="AK4193" s="2">
        <v>0</v>
      </c>
      <c r="AL4193" s="2">
        <v>0</v>
      </c>
      <c r="AM4193" s="2">
        <v>0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0</v>
      </c>
      <c r="AU4193" s="2">
        <v>0</v>
      </c>
      <c r="AV4193" s="2">
        <v>0</v>
      </c>
      <c r="AW4193" s="2">
        <v>0</v>
      </c>
      <c r="AX4193" s="2">
        <v>0</v>
      </c>
      <c r="AY4193" s="2">
        <v>0</v>
      </c>
      <c r="AZ4193" s="2">
        <v>0</v>
      </c>
      <c r="BA4193" s="2">
        <v>0</v>
      </c>
      <c r="BB4193" s="2">
        <v>0</v>
      </c>
      <c r="BC4193" s="2">
        <v>0</v>
      </c>
      <c r="BD4193" s="2">
        <v>0</v>
      </c>
      <c r="BE4193" s="2">
        <v>0</v>
      </c>
      <c r="BF4193" s="2">
        <v>0</v>
      </c>
      <c r="BG4193" s="2">
        <v>0</v>
      </c>
      <c r="BH4193" s="2">
        <v>0</v>
      </c>
      <c r="BI4193" s="2">
        <v>0</v>
      </c>
      <c r="BJ4193" s="2">
        <v>0</v>
      </c>
      <c r="BK4193" s="2">
        <v>0</v>
      </c>
      <c r="BL4193" s="2">
        <v>4</v>
      </c>
      <c r="BM4193" s="2">
        <v>5</v>
      </c>
      <c r="BN4193" s="2">
        <v>6</v>
      </c>
      <c r="BO4193" s="2">
        <v>5</v>
      </c>
      <c r="BP4193" s="2">
        <v>6</v>
      </c>
      <c r="BQ4193" s="2">
        <v>4</v>
      </c>
      <c r="BR4193" s="2">
        <v>4</v>
      </c>
      <c r="BS4193" s="2">
        <v>0</v>
      </c>
      <c r="BT4193" s="2">
        <v>0</v>
      </c>
      <c r="BU4193" s="2">
        <v>0</v>
      </c>
      <c r="BV4193" s="2">
        <v>0</v>
      </c>
      <c r="BW4193" s="2">
        <v>0</v>
      </c>
      <c r="BX4193" s="2">
        <v>0</v>
      </c>
      <c r="BY4193" s="2">
        <v>0</v>
      </c>
      <c r="BZ4193" s="2">
        <v>0</v>
      </c>
      <c r="CA4193" s="2">
        <v>0</v>
      </c>
      <c r="CB4193" s="2">
        <v>0</v>
      </c>
      <c r="CC4193" s="2">
        <v>0</v>
      </c>
      <c r="CD4193" s="2">
        <v>0</v>
      </c>
      <c r="CE4193" s="2">
        <v>0</v>
      </c>
      <c r="CF4193" s="2">
        <v>0</v>
      </c>
      <c r="CG4193" s="2">
        <v>0</v>
      </c>
      <c r="CH4193" s="2">
        <v>0</v>
      </c>
      <c r="CI4193" s="2">
        <v>0</v>
      </c>
      <c r="CJ4193" s="2">
        <v>0</v>
      </c>
      <c r="CK4193" s="2">
        <v>0</v>
      </c>
      <c r="CL4193" s="2">
        <v>0</v>
      </c>
    </row>
    <row r="4194" spans="1:90" x14ac:dyDescent="0.25">
      <c r="A4194" t="s">
        <v>115</v>
      </c>
      <c r="B4194">
        <v>10603</v>
      </c>
      <c r="C4194" t="s">
        <v>266</v>
      </c>
      <c r="D4194">
        <v>1</v>
      </c>
      <c r="E4194">
        <v>8</v>
      </c>
      <c r="F4194">
        <v>8312</v>
      </c>
      <c r="G4194">
        <v>35008312</v>
      </c>
      <c r="H4194" t="s">
        <v>267</v>
      </c>
      <c r="I4194">
        <v>626</v>
      </c>
      <c r="J4194" t="s">
        <v>266</v>
      </c>
      <c r="K4194" t="s">
        <v>268</v>
      </c>
      <c r="L4194">
        <v>1</v>
      </c>
      <c r="M4194" t="s">
        <v>266</v>
      </c>
      <c r="N4194">
        <v>9070060</v>
      </c>
      <c r="O4194" t="s">
        <v>92</v>
      </c>
      <c r="P4194" t="s">
        <v>269</v>
      </c>
      <c r="Q4194">
        <v>143</v>
      </c>
      <c r="R4194">
        <v>11</v>
      </c>
      <c r="S4194">
        <v>44217333</v>
      </c>
      <c r="T4194">
        <v>49915561</v>
      </c>
      <c r="U4194" t="s">
        <v>270</v>
      </c>
      <c r="V4194">
        <v>1</v>
      </c>
      <c r="W4194" s="2">
        <v>0</v>
      </c>
      <c r="X4194" s="2">
        <v>0</v>
      </c>
      <c r="Y4194" s="2">
        <v>0</v>
      </c>
      <c r="Z4194" s="2">
        <v>0</v>
      </c>
      <c r="AA4194" s="2">
        <v>0</v>
      </c>
      <c r="AB4194" s="2">
        <v>0</v>
      </c>
      <c r="AC4194" s="2">
        <v>0</v>
      </c>
      <c r="AD4194" s="2">
        <v>68</v>
      </c>
      <c r="AE4194" s="2">
        <v>40</v>
      </c>
      <c r="AF4194" s="2">
        <v>65</v>
      </c>
      <c r="AG4194" s="2">
        <v>80</v>
      </c>
      <c r="AH4194" s="2">
        <v>83</v>
      </c>
      <c r="AI4194" s="2">
        <v>56</v>
      </c>
      <c r="AJ4194" s="2">
        <v>55</v>
      </c>
      <c r="AK4194" s="2">
        <v>0</v>
      </c>
      <c r="AL4194" s="2">
        <v>0</v>
      </c>
      <c r="AM4194" s="2">
        <v>0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0</v>
      </c>
      <c r="AU4194" s="2">
        <v>0</v>
      </c>
      <c r="AV4194" s="2">
        <v>0</v>
      </c>
      <c r="AW4194" s="2">
        <v>0</v>
      </c>
      <c r="AX4194" s="2">
        <v>0</v>
      </c>
      <c r="AY4194" s="2">
        <v>0</v>
      </c>
      <c r="AZ4194" s="2">
        <v>0</v>
      </c>
      <c r="BA4194" s="2">
        <v>0</v>
      </c>
      <c r="BB4194" s="2">
        <v>0</v>
      </c>
      <c r="BC4194" s="2">
        <v>0</v>
      </c>
      <c r="BD4194" s="2">
        <v>0</v>
      </c>
      <c r="BE4194" s="2">
        <v>0</v>
      </c>
      <c r="BF4194" s="2">
        <v>0</v>
      </c>
      <c r="BG4194" s="2">
        <v>0</v>
      </c>
      <c r="BH4194" s="2">
        <v>0</v>
      </c>
      <c r="BI4194" s="2">
        <v>0</v>
      </c>
      <c r="BJ4194" s="2">
        <v>0</v>
      </c>
      <c r="BK4194" s="2">
        <v>0</v>
      </c>
      <c r="BL4194" s="2">
        <v>3</v>
      </c>
      <c r="BM4194" s="2">
        <v>3</v>
      </c>
      <c r="BN4194" s="2">
        <v>4</v>
      </c>
      <c r="BO4194" s="2">
        <v>5</v>
      </c>
      <c r="BP4194" s="2">
        <v>4</v>
      </c>
      <c r="BQ4194" s="2">
        <v>2</v>
      </c>
      <c r="BR4194" s="2">
        <v>4</v>
      </c>
      <c r="BS4194" s="2">
        <v>0</v>
      </c>
      <c r="BT4194" s="2">
        <v>0</v>
      </c>
      <c r="BU4194" s="2">
        <v>0</v>
      </c>
      <c r="BV4194" s="2">
        <v>0</v>
      </c>
      <c r="BW4194" s="2">
        <v>0</v>
      </c>
      <c r="BX4194" s="2">
        <v>0</v>
      </c>
      <c r="BY4194" s="2">
        <v>0</v>
      </c>
      <c r="BZ4194" s="2">
        <v>0</v>
      </c>
      <c r="CA4194" s="2">
        <v>0</v>
      </c>
      <c r="CB4194" s="2">
        <v>0</v>
      </c>
      <c r="CC4194" s="2">
        <v>0</v>
      </c>
      <c r="CD4194" s="2">
        <v>0</v>
      </c>
      <c r="CE4194" s="2">
        <v>0</v>
      </c>
      <c r="CF4194" s="2">
        <v>0</v>
      </c>
      <c r="CG4194" s="2">
        <v>0</v>
      </c>
      <c r="CH4194" s="2">
        <v>0</v>
      </c>
      <c r="CI4194" s="2">
        <v>0</v>
      </c>
      <c r="CJ4194" s="2">
        <v>0</v>
      </c>
      <c r="CK4194" s="2">
        <v>0</v>
      </c>
      <c r="CL4194" s="2">
        <v>0</v>
      </c>
    </row>
    <row r="4195" spans="1:90" x14ac:dyDescent="0.25">
      <c r="A4195" t="s">
        <v>115</v>
      </c>
      <c r="B4195">
        <v>10603</v>
      </c>
      <c r="C4195" t="s">
        <v>266</v>
      </c>
      <c r="D4195">
        <v>1</v>
      </c>
      <c r="E4195">
        <v>8</v>
      </c>
      <c r="F4195">
        <v>8655</v>
      </c>
      <c r="G4195">
        <v>35008655</v>
      </c>
      <c r="H4195" t="s">
        <v>12283</v>
      </c>
      <c r="I4195">
        <v>626</v>
      </c>
      <c r="J4195" t="s">
        <v>266</v>
      </c>
      <c r="K4195" t="s">
        <v>8868</v>
      </c>
      <c r="L4195">
        <v>1</v>
      </c>
      <c r="M4195" t="s">
        <v>266</v>
      </c>
      <c r="N4195">
        <v>9280610</v>
      </c>
      <c r="O4195" t="s">
        <v>92</v>
      </c>
      <c r="P4195" t="s">
        <v>3325</v>
      </c>
      <c r="Q4195">
        <v>96</v>
      </c>
      <c r="R4195">
        <v>11</v>
      </c>
      <c r="S4195">
        <v>44791803</v>
      </c>
      <c r="T4195">
        <v>49758353</v>
      </c>
      <c r="U4195" t="s">
        <v>12284</v>
      </c>
      <c r="V4195">
        <v>1</v>
      </c>
      <c r="W4195" s="2">
        <v>0</v>
      </c>
      <c r="X4195" s="2">
        <v>0</v>
      </c>
      <c r="Y4195" s="2">
        <v>0</v>
      </c>
      <c r="Z4195" s="2">
        <v>0</v>
      </c>
      <c r="AA4195" s="2">
        <v>0</v>
      </c>
      <c r="AB4195" s="2">
        <v>0</v>
      </c>
      <c r="AC4195" s="2">
        <v>0</v>
      </c>
      <c r="AD4195" s="2">
        <v>222</v>
      </c>
      <c r="AE4195" s="2">
        <v>215</v>
      </c>
      <c r="AF4195" s="2">
        <v>217</v>
      </c>
      <c r="AG4195" s="2">
        <v>231</v>
      </c>
      <c r="AH4195" s="2">
        <v>73</v>
      </c>
      <c r="AI4195" s="2">
        <v>103</v>
      </c>
      <c r="AJ4195" s="2">
        <v>124</v>
      </c>
      <c r="AK4195" s="2">
        <v>0</v>
      </c>
      <c r="AL4195" s="2">
        <v>0</v>
      </c>
      <c r="AM4195" s="2">
        <v>0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0</v>
      </c>
      <c r="AU4195" s="2">
        <v>0</v>
      </c>
      <c r="AV4195" s="2">
        <v>0</v>
      </c>
      <c r="AW4195" s="2">
        <v>0</v>
      </c>
      <c r="AX4195" s="2">
        <v>0</v>
      </c>
      <c r="AY4195" s="2">
        <v>0</v>
      </c>
      <c r="AZ4195" s="2">
        <v>0</v>
      </c>
      <c r="BA4195" s="2">
        <v>0</v>
      </c>
      <c r="BB4195" s="2">
        <v>0</v>
      </c>
      <c r="BC4195" s="2">
        <v>0</v>
      </c>
      <c r="BD4195" s="2">
        <v>0</v>
      </c>
      <c r="BE4195" s="2">
        <v>0</v>
      </c>
      <c r="BF4195" s="2">
        <v>0</v>
      </c>
      <c r="BG4195" s="2">
        <v>0</v>
      </c>
      <c r="BH4195" s="2">
        <v>0</v>
      </c>
      <c r="BI4195" s="2">
        <v>0</v>
      </c>
      <c r="BJ4195" s="2">
        <v>0</v>
      </c>
      <c r="BK4195" s="2">
        <v>0</v>
      </c>
      <c r="BL4195" s="2">
        <v>8</v>
      </c>
      <c r="BM4195" s="2">
        <v>6</v>
      </c>
      <c r="BN4195" s="2">
        <v>9</v>
      </c>
      <c r="BO4195" s="2">
        <v>7</v>
      </c>
      <c r="BP4195" s="2">
        <v>2</v>
      </c>
      <c r="BQ4195" s="2">
        <v>4</v>
      </c>
      <c r="BR4195" s="2">
        <v>5</v>
      </c>
      <c r="BS4195" s="2">
        <v>0</v>
      </c>
      <c r="BT4195" s="2">
        <v>0</v>
      </c>
      <c r="BU4195" s="2">
        <v>0</v>
      </c>
      <c r="BV4195" s="2">
        <v>0</v>
      </c>
      <c r="BW4195" s="2">
        <v>0</v>
      </c>
      <c r="BX4195" s="2">
        <v>0</v>
      </c>
      <c r="BY4195" s="2">
        <v>0</v>
      </c>
      <c r="BZ4195" s="2">
        <v>0</v>
      </c>
      <c r="CA4195" s="2">
        <v>0</v>
      </c>
      <c r="CB4195" s="2">
        <v>0</v>
      </c>
      <c r="CC4195" s="2">
        <v>0</v>
      </c>
      <c r="CD4195" s="2">
        <v>0</v>
      </c>
      <c r="CE4195" s="2">
        <v>0</v>
      </c>
      <c r="CF4195" s="2">
        <v>0</v>
      </c>
      <c r="CG4195" s="2">
        <v>0</v>
      </c>
      <c r="CH4195" s="2">
        <v>0</v>
      </c>
      <c r="CI4195" s="2">
        <v>0</v>
      </c>
      <c r="CJ4195" s="2">
        <v>0</v>
      </c>
      <c r="CK4195" s="2">
        <v>0</v>
      </c>
      <c r="CL4195" s="2">
        <v>0</v>
      </c>
    </row>
    <row r="4196" spans="1:90" x14ac:dyDescent="0.25">
      <c r="A4196" t="s">
        <v>115</v>
      </c>
      <c r="B4196">
        <v>10603</v>
      </c>
      <c r="C4196" t="s">
        <v>266</v>
      </c>
      <c r="D4196">
        <v>1</v>
      </c>
      <c r="E4196">
        <v>8</v>
      </c>
      <c r="F4196">
        <v>8217</v>
      </c>
      <c r="G4196">
        <v>35008217</v>
      </c>
      <c r="H4196" t="s">
        <v>17071</v>
      </c>
      <c r="I4196">
        <v>626</v>
      </c>
      <c r="J4196" t="s">
        <v>266</v>
      </c>
      <c r="K4196" t="s">
        <v>736</v>
      </c>
      <c r="L4196">
        <v>1</v>
      </c>
      <c r="M4196" t="s">
        <v>266</v>
      </c>
      <c r="N4196">
        <v>9111660</v>
      </c>
      <c r="O4196" t="s">
        <v>92</v>
      </c>
      <c r="P4196" t="s">
        <v>3497</v>
      </c>
      <c r="Q4196">
        <v>79</v>
      </c>
      <c r="R4196">
        <v>11</v>
      </c>
      <c r="S4196">
        <v>49957517</v>
      </c>
      <c r="T4196">
        <v>49957518</v>
      </c>
      <c r="U4196" t="s">
        <v>17072</v>
      </c>
      <c r="V4196">
        <v>1</v>
      </c>
      <c r="W4196" s="2">
        <v>0</v>
      </c>
      <c r="X4196" s="2">
        <v>0</v>
      </c>
      <c r="Y4196" s="2">
        <v>0</v>
      </c>
      <c r="Z4196" s="2">
        <v>0</v>
      </c>
      <c r="AA4196" s="2">
        <v>0</v>
      </c>
      <c r="AB4196" s="2">
        <v>0</v>
      </c>
      <c r="AC4196" s="2">
        <v>0</v>
      </c>
      <c r="AD4196" s="2">
        <v>92</v>
      </c>
      <c r="AE4196" s="2">
        <v>74</v>
      </c>
      <c r="AF4196" s="2">
        <v>50</v>
      </c>
      <c r="AG4196" s="2">
        <v>76</v>
      </c>
      <c r="AH4196" s="2">
        <v>61</v>
      </c>
      <c r="AI4196" s="2">
        <v>38</v>
      </c>
      <c r="AJ4196" s="2">
        <v>32</v>
      </c>
      <c r="AK4196" s="2">
        <v>0</v>
      </c>
      <c r="AL4196" s="2">
        <v>0</v>
      </c>
      <c r="AM4196" s="2">
        <v>0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0</v>
      </c>
      <c r="AU4196" s="2">
        <v>0</v>
      </c>
      <c r="AV4196" s="2">
        <v>0</v>
      </c>
      <c r="AW4196" s="2">
        <v>0</v>
      </c>
      <c r="AX4196" s="2">
        <v>0</v>
      </c>
      <c r="AY4196" s="2">
        <v>0</v>
      </c>
      <c r="AZ4196" s="2">
        <v>0</v>
      </c>
      <c r="BA4196" s="2">
        <v>0</v>
      </c>
      <c r="BB4196" s="2">
        <v>0</v>
      </c>
      <c r="BC4196" s="2">
        <v>0</v>
      </c>
      <c r="BD4196" s="2">
        <v>8</v>
      </c>
      <c r="BE4196" s="2">
        <v>0</v>
      </c>
      <c r="BF4196" s="2">
        <v>0</v>
      </c>
      <c r="BG4196" s="2">
        <v>0</v>
      </c>
      <c r="BH4196" s="2">
        <v>0</v>
      </c>
      <c r="BI4196" s="2">
        <v>0</v>
      </c>
      <c r="BJ4196" s="2">
        <v>0</v>
      </c>
      <c r="BK4196" s="2">
        <v>0</v>
      </c>
      <c r="BL4196" s="2">
        <v>6</v>
      </c>
      <c r="BM4196" s="2">
        <v>4</v>
      </c>
      <c r="BN4196" s="2">
        <v>4</v>
      </c>
      <c r="BO4196" s="2">
        <v>3</v>
      </c>
      <c r="BP4196" s="2">
        <v>2</v>
      </c>
      <c r="BQ4196" s="2">
        <v>2</v>
      </c>
      <c r="BR4196" s="2">
        <v>2</v>
      </c>
      <c r="BS4196" s="2">
        <v>0</v>
      </c>
      <c r="BT4196" s="2">
        <v>0</v>
      </c>
      <c r="BU4196" s="2">
        <v>0</v>
      </c>
      <c r="BV4196" s="2">
        <v>0</v>
      </c>
      <c r="BW4196" s="2">
        <v>0</v>
      </c>
      <c r="BX4196" s="2">
        <v>0</v>
      </c>
      <c r="BY4196" s="2">
        <v>0</v>
      </c>
      <c r="BZ4196" s="2">
        <v>0</v>
      </c>
      <c r="CA4196" s="2">
        <v>0</v>
      </c>
      <c r="CB4196" s="2">
        <v>0</v>
      </c>
      <c r="CC4196" s="2">
        <v>0</v>
      </c>
      <c r="CD4196" s="2">
        <v>0</v>
      </c>
      <c r="CE4196" s="2">
        <v>0</v>
      </c>
      <c r="CF4196" s="2">
        <v>0</v>
      </c>
      <c r="CG4196" s="2">
        <v>0</v>
      </c>
      <c r="CH4196" s="2">
        <v>0</v>
      </c>
      <c r="CI4196" s="2">
        <v>0</v>
      </c>
      <c r="CJ4196" s="2">
        <v>0</v>
      </c>
      <c r="CK4196" s="2">
        <v>0</v>
      </c>
      <c r="CL4196" s="2">
        <v>3</v>
      </c>
    </row>
    <row r="4197" spans="1:90" x14ac:dyDescent="0.25">
      <c r="A4197" t="s">
        <v>115</v>
      </c>
      <c r="B4197">
        <v>10603</v>
      </c>
      <c r="C4197" t="s">
        <v>266</v>
      </c>
      <c r="D4197">
        <v>1</v>
      </c>
      <c r="E4197">
        <v>8</v>
      </c>
      <c r="F4197">
        <v>925639</v>
      </c>
      <c r="G4197">
        <v>35925639</v>
      </c>
      <c r="H4197" t="s">
        <v>16065</v>
      </c>
      <c r="I4197">
        <v>626</v>
      </c>
      <c r="J4197" t="s">
        <v>266</v>
      </c>
      <c r="K4197" t="s">
        <v>16065</v>
      </c>
      <c r="L4197">
        <v>1</v>
      </c>
      <c r="M4197" t="s">
        <v>266</v>
      </c>
      <c r="N4197">
        <v>9112130</v>
      </c>
      <c r="O4197" t="s">
        <v>92</v>
      </c>
      <c r="P4197" t="s">
        <v>19662</v>
      </c>
      <c r="Q4197" t="s">
        <v>127</v>
      </c>
      <c r="R4197">
        <v>11</v>
      </c>
      <c r="S4197">
        <v>44743019</v>
      </c>
      <c r="T4197">
        <v>44743470</v>
      </c>
      <c r="U4197" t="s">
        <v>16066</v>
      </c>
      <c r="V4197">
        <v>1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  <c r="AB4197" s="2">
        <v>0</v>
      </c>
      <c r="AC4197" s="2">
        <v>0</v>
      </c>
      <c r="AD4197" s="2">
        <v>65</v>
      </c>
      <c r="AE4197" s="2">
        <v>107</v>
      </c>
      <c r="AF4197" s="2">
        <v>67</v>
      </c>
      <c r="AG4197" s="2">
        <v>102</v>
      </c>
      <c r="AH4197" s="2">
        <v>189</v>
      </c>
      <c r="AI4197" s="2">
        <v>170</v>
      </c>
      <c r="AJ4197" s="2">
        <v>148</v>
      </c>
      <c r="AK4197" s="2">
        <v>0</v>
      </c>
      <c r="AL4197" s="2">
        <v>0</v>
      </c>
      <c r="AM4197" s="2">
        <v>0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0</v>
      </c>
      <c r="AU4197" s="2">
        <v>134</v>
      </c>
      <c r="AV4197" s="2">
        <v>0</v>
      </c>
      <c r="AW4197" s="2">
        <v>0</v>
      </c>
      <c r="AX4197" s="2">
        <v>0</v>
      </c>
      <c r="AY4197" s="2">
        <v>0</v>
      </c>
      <c r="AZ4197" s="2">
        <v>0</v>
      </c>
      <c r="BA4197" s="2">
        <v>0</v>
      </c>
      <c r="BB4197" s="2">
        <v>0</v>
      </c>
      <c r="BC4197" s="2">
        <v>113</v>
      </c>
      <c r="BD4197" s="2">
        <v>0</v>
      </c>
      <c r="BE4197" s="2">
        <v>0</v>
      </c>
      <c r="BF4197" s="2">
        <v>0</v>
      </c>
      <c r="BG4197" s="2">
        <v>0</v>
      </c>
      <c r="BH4197" s="2">
        <v>0</v>
      </c>
      <c r="BI4197" s="2">
        <v>0</v>
      </c>
      <c r="BJ4197" s="2">
        <v>0</v>
      </c>
      <c r="BK4197" s="2">
        <v>0</v>
      </c>
      <c r="BL4197" s="2">
        <v>5</v>
      </c>
      <c r="BM4197" s="2">
        <v>6</v>
      </c>
      <c r="BN4197" s="2">
        <v>2</v>
      </c>
      <c r="BO4197" s="2">
        <v>4</v>
      </c>
      <c r="BP4197" s="2">
        <v>7</v>
      </c>
      <c r="BQ4197" s="2">
        <v>8</v>
      </c>
      <c r="BR4197" s="2">
        <v>6</v>
      </c>
      <c r="BS4197" s="2">
        <v>0</v>
      </c>
      <c r="BT4197" s="2">
        <v>0</v>
      </c>
      <c r="BU4197" s="2">
        <v>0</v>
      </c>
      <c r="BV4197" s="2">
        <v>0</v>
      </c>
      <c r="BW4197" s="2">
        <v>0</v>
      </c>
      <c r="BX4197" s="2">
        <v>0</v>
      </c>
      <c r="BY4197" s="2">
        <v>0</v>
      </c>
      <c r="BZ4197" s="2">
        <v>0</v>
      </c>
      <c r="CA4197" s="2">
        <v>0</v>
      </c>
      <c r="CB4197" s="2">
        <v>0</v>
      </c>
      <c r="CC4197" s="2">
        <v>5</v>
      </c>
      <c r="CD4197" s="2">
        <v>0</v>
      </c>
      <c r="CE4197" s="2">
        <v>0</v>
      </c>
      <c r="CF4197" s="2">
        <v>0</v>
      </c>
      <c r="CG4197" s="2">
        <v>0</v>
      </c>
      <c r="CH4197" s="2">
        <v>0</v>
      </c>
      <c r="CI4197" s="2">
        <v>0</v>
      </c>
      <c r="CJ4197" s="2">
        <v>0</v>
      </c>
      <c r="CK4197" s="2">
        <v>8</v>
      </c>
      <c r="CL4197" s="2">
        <v>0</v>
      </c>
    </row>
    <row r="4198" spans="1:90" x14ac:dyDescent="0.25">
      <c r="A4198" t="s">
        <v>115</v>
      </c>
      <c r="B4198">
        <v>10603</v>
      </c>
      <c r="C4198" t="s">
        <v>266</v>
      </c>
      <c r="D4198">
        <v>1</v>
      </c>
      <c r="E4198">
        <v>8</v>
      </c>
      <c r="F4198">
        <v>35695</v>
      </c>
      <c r="G4198">
        <v>35035695</v>
      </c>
      <c r="H4198" t="s">
        <v>12180</v>
      </c>
      <c r="I4198">
        <v>626</v>
      </c>
      <c r="J4198" t="s">
        <v>266</v>
      </c>
      <c r="K4198" t="s">
        <v>3060</v>
      </c>
      <c r="L4198">
        <v>1</v>
      </c>
      <c r="M4198" t="s">
        <v>266</v>
      </c>
      <c r="N4198">
        <v>9170530</v>
      </c>
      <c r="O4198" t="s">
        <v>92</v>
      </c>
      <c r="P4198" t="s">
        <v>12181</v>
      </c>
      <c r="Q4198">
        <v>860</v>
      </c>
      <c r="R4198">
        <v>11</v>
      </c>
      <c r="S4198">
        <v>44525497</v>
      </c>
      <c r="T4198">
        <v>49719090</v>
      </c>
      <c r="U4198" t="s">
        <v>12182</v>
      </c>
      <c r="V4198">
        <v>1</v>
      </c>
      <c r="W4198" s="2">
        <v>0</v>
      </c>
      <c r="X4198" s="2">
        <v>0</v>
      </c>
      <c r="Y4198" s="2">
        <v>75</v>
      </c>
      <c r="Z4198" s="2">
        <v>61</v>
      </c>
      <c r="AA4198" s="2">
        <v>120</v>
      </c>
      <c r="AB4198" s="2">
        <v>108</v>
      </c>
      <c r="AC4198" s="2">
        <v>67</v>
      </c>
      <c r="AD4198" s="2">
        <v>162</v>
      </c>
      <c r="AE4198" s="2">
        <v>169</v>
      </c>
      <c r="AF4198" s="2">
        <v>125</v>
      </c>
      <c r="AG4198" s="2">
        <v>171</v>
      </c>
      <c r="AH4198" s="2">
        <v>127</v>
      </c>
      <c r="AI4198" s="2">
        <v>77</v>
      </c>
      <c r="AJ4198" s="2">
        <v>0</v>
      </c>
      <c r="AK4198" s="2">
        <v>0</v>
      </c>
      <c r="AL4198" s="2">
        <v>0</v>
      </c>
      <c r="AM4198" s="2">
        <v>0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0</v>
      </c>
      <c r="AU4198" s="2">
        <v>259</v>
      </c>
      <c r="AV4198" s="2">
        <v>0</v>
      </c>
      <c r="AW4198" s="2">
        <v>0</v>
      </c>
      <c r="AX4198" s="2">
        <v>0</v>
      </c>
      <c r="AY4198" s="2">
        <v>0</v>
      </c>
      <c r="AZ4198" s="2">
        <v>0</v>
      </c>
      <c r="BA4198" s="2">
        <v>0</v>
      </c>
      <c r="BB4198" s="2">
        <v>0</v>
      </c>
      <c r="BC4198" s="2">
        <v>51</v>
      </c>
      <c r="BD4198" s="2">
        <v>37</v>
      </c>
      <c r="BE4198" s="2">
        <v>0</v>
      </c>
      <c r="BF4198" s="2">
        <v>0</v>
      </c>
      <c r="BG4198" s="2">
        <v>4</v>
      </c>
      <c r="BH4198" s="2">
        <v>2</v>
      </c>
      <c r="BI4198" s="2">
        <v>5</v>
      </c>
      <c r="BJ4198" s="2">
        <v>5</v>
      </c>
      <c r="BK4198" s="2">
        <v>4</v>
      </c>
      <c r="BL4198" s="2">
        <v>9</v>
      </c>
      <c r="BM4198" s="2">
        <v>9</v>
      </c>
      <c r="BN4198" s="2">
        <v>8</v>
      </c>
      <c r="BO4198" s="2">
        <v>10</v>
      </c>
      <c r="BP4198" s="2">
        <v>6</v>
      </c>
      <c r="BQ4198" s="2">
        <v>3</v>
      </c>
      <c r="BR4198" s="2">
        <v>0</v>
      </c>
      <c r="BS4198" s="2">
        <v>0</v>
      </c>
      <c r="BT4198" s="2">
        <v>0</v>
      </c>
      <c r="BU4198" s="2">
        <v>0</v>
      </c>
      <c r="BV4198" s="2">
        <v>0</v>
      </c>
      <c r="BW4198" s="2">
        <v>0</v>
      </c>
      <c r="BX4198" s="2">
        <v>0</v>
      </c>
      <c r="BY4198" s="2">
        <v>0</v>
      </c>
      <c r="BZ4198" s="2">
        <v>0</v>
      </c>
      <c r="CA4198" s="2">
        <v>0</v>
      </c>
      <c r="CB4198" s="2">
        <v>0</v>
      </c>
      <c r="CC4198" s="2">
        <v>9</v>
      </c>
      <c r="CD4198" s="2">
        <v>0</v>
      </c>
      <c r="CE4198" s="2">
        <v>0</v>
      </c>
      <c r="CF4198" s="2">
        <v>0</v>
      </c>
      <c r="CG4198" s="2">
        <v>0</v>
      </c>
      <c r="CH4198" s="2">
        <v>0</v>
      </c>
      <c r="CI4198" s="2">
        <v>0</v>
      </c>
      <c r="CJ4198" s="2">
        <v>0</v>
      </c>
      <c r="CK4198" s="2">
        <v>2</v>
      </c>
      <c r="CL4198" s="2">
        <v>8</v>
      </c>
    </row>
    <row r="4199" spans="1:90" x14ac:dyDescent="0.25">
      <c r="A4199" t="s">
        <v>115</v>
      </c>
      <c r="B4199">
        <v>10603</v>
      </c>
      <c r="C4199" t="s">
        <v>266</v>
      </c>
      <c r="D4199">
        <v>1</v>
      </c>
      <c r="E4199">
        <v>8</v>
      </c>
      <c r="F4199">
        <v>8047</v>
      </c>
      <c r="G4199">
        <v>35008047</v>
      </c>
      <c r="H4199" t="s">
        <v>19236</v>
      </c>
      <c r="I4199">
        <v>626</v>
      </c>
      <c r="J4199" t="s">
        <v>266</v>
      </c>
      <c r="K4199" t="s">
        <v>11442</v>
      </c>
      <c r="L4199">
        <v>1</v>
      </c>
      <c r="M4199" t="s">
        <v>266</v>
      </c>
      <c r="N4199">
        <v>9130160</v>
      </c>
      <c r="O4199" t="s">
        <v>92</v>
      </c>
      <c r="P4199" t="s">
        <v>19237</v>
      </c>
      <c r="Q4199" t="s">
        <v>127</v>
      </c>
      <c r="R4199">
        <v>11</v>
      </c>
      <c r="S4199">
        <v>44512350</v>
      </c>
      <c r="T4199">
        <v>44559636</v>
      </c>
      <c r="U4199" t="s">
        <v>19238</v>
      </c>
      <c r="V4199">
        <v>1</v>
      </c>
      <c r="W4199" s="2">
        <v>0</v>
      </c>
      <c r="X4199" s="2">
        <v>0</v>
      </c>
      <c r="Y4199" s="2">
        <v>73</v>
      </c>
      <c r="Z4199" s="2">
        <v>109</v>
      </c>
      <c r="AA4199" s="2">
        <v>133</v>
      </c>
      <c r="AB4199" s="2">
        <v>116</v>
      </c>
      <c r="AC4199" s="2">
        <v>123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0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0</v>
      </c>
      <c r="AU4199" s="2">
        <v>0</v>
      </c>
      <c r="AV4199" s="2">
        <v>0</v>
      </c>
      <c r="AW4199" s="2">
        <v>0</v>
      </c>
      <c r="AX4199" s="2">
        <v>0</v>
      </c>
      <c r="AY4199" s="2">
        <v>0</v>
      </c>
      <c r="AZ4199" s="2">
        <v>0</v>
      </c>
      <c r="BA4199" s="2">
        <v>0</v>
      </c>
      <c r="BB4199" s="2">
        <v>0</v>
      </c>
      <c r="BC4199" s="2">
        <v>0</v>
      </c>
      <c r="BD4199" s="2">
        <v>17</v>
      </c>
      <c r="BE4199" s="2">
        <v>0</v>
      </c>
      <c r="BF4199" s="2">
        <v>0</v>
      </c>
      <c r="BG4199" s="2">
        <v>3</v>
      </c>
      <c r="BH4199" s="2">
        <v>4</v>
      </c>
      <c r="BI4199" s="2">
        <v>6</v>
      </c>
      <c r="BJ4199" s="2">
        <v>7</v>
      </c>
      <c r="BK4199" s="2">
        <v>6</v>
      </c>
      <c r="BL4199" s="2">
        <v>0</v>
      </c>
      <c r="BM4199" s="2">
        <v>0</v>
      </c>
      <c r="BN4199" s="2">
        <v>0</v>
      </c>
      <c r="BO4199" s="2">
        <v>0</v>
      </c>
      <c r="BP4199" s="2">
        <v>0</v>
      </c>
      <c r="BQ4199" s="2">
        <v>0</v>
      </c>
      <c r="BR4199" s="2">
        <v>0</v>
      </c>
      <c r="BS4199" s="2">
        <v>0</v>
      </c>
      <c r="BT4199" s="2">
        <v>0</v>
      </c>
      <c r="BU4199" s="2">
        <v>0</v>
      </c>
      <c r="BV4199" s="2">
        <v>0</v>
      </c>
      <c r="BW4199" s="2">
        <v>0</v>
      </c>
      <c r="BX4199" s="2">
        <v>0</v>
      </c>
      <c r="BY4199" s="2">
        <v>0</v>
      </c>
      <c r="BZ4199" s="2">
        <v>0</v>
      </c>
      <c r="CA4199" s="2">
        <v>0</v>
      </c>
      <c r="CB4199" s="2">
        <v>0</v>
      </c>
      <c r="CC4199" s="2">
        <v>0</v>
      </c>
      <c r="CD4199" s="2">
        <v>0</v>
      </c>
      <c r="CE4199" s="2">
        <v>0</v>
      </c>
      <c r="CF4199" s="2">
        <v>0</v>
      </c>
      <c r="CG4199" s="2">
        <v>0</v>
      </c>
      <c r="CH4199" s="2">
        <v>0</v>
      </c>
      <c r="CI4199" s="2">
        <v>0</v>
      </c>
      <c r="CJ4199" s="2">
        <v>0</v>
      </c>
      <c r="CK4199" s="2">
        <v>0</v>
      </c>
      <c r="CL4199" s="2">
        <v>4</v>
      </c>
    </row>
    <row r="4200" spans="1:90" x14ac:dyDescent="0.25">
      <c r="A4200" t="s">
        <v>115</v>
      </c>
      <c r="B4200">
        <v>10603</v>
      </c>
      <c r="C4200" t="s">
        <v>266</v>
      </c>
      <c r="D4200">
        <v>1</v>
      </c>
      <c r="E4200">
        <v>8</v>
      </c>
      <c r="F4200">
        <v>8126</v>
      </c>
      <c r="G4200">
        <v>35008126</v>
      </c>
      <c r="H4200" t="s">
        <v>18562</v>
      </c>
      <c r="I4200">
        <v>626</v>
      </c>
      <c r="J4200" t="s">
        <v>266</v>
      </c>
      <c r="K4200" t="s">
        <v>1298</v>
      </c>
      <c r="L4200">
        <v>1</v>
      </c>
      <c r="M4200" t="s">
        <v>266</v>
      </c>
      <c r="N4200">
        <v>9181000</v>
      </c>
      <c r="O4200" t="s">
        <v>92</v>
      </c>
      <c r="P4200" t="s">
        <v>18563</v>
      </c>
      <c r="Q4200">
        <v>330</v>
      </c>
      <c r="R4200">
        <v>11</v>
      </c>
      <c r="S4200">
        <v>44510921</v>
      </c>
      <c r="T4200">
        <v>44528813</v>
      </c>
      <c r="U4200" t="s">
        <v>18564</v>
      </c>
      <c r="V4200">
        <v>1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111</v>
      </c>
      <c r="AI4200" s="2">
        <v>70</v>
      </c>
      <c r="AJ4200" s="2">
        <v>60</v>
      </c>
      <c r="AK4200" s="2">
        <v>0</v>
      </c>
      <c r="AL4200" s="2">
        <v>0</v>
      </c>
      <c r="AM4200" s="2">
        <v>0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0</v>
      </c>
      <c r="AU4200" s="2">
        <v>0</v>
      </c>
      <c r="AV4200" s="2">
        <v>0</v>
      </c>
      <c r="AW4200" s="2">
        <v>0</v>
      </c>
      <c r="AX4200" s="2">
        <v>0</v>
      </c>
      <c r="AY4200" s="2">
        <v>0</v>
      </c>
      <c r="AZ4200" s="2">
        <v>0</v>
      </c>
      <c r="BA4200" s="2">
        <v>0</v>
      </c>
      <c r="BB4200" s="2">
        <v>0</v>
      </c>
      <c r="BC4200" s="2">
        <v>0</v>
      </c>
      <c r="BD4200" s="2">
        <v>0</v>
      </c>
      <c r="BE4200" s="2">
        <v>0</v>
      </c>
      <c r="BF4200" s="2">
        <v>0</v>
      </c>
      <c r="BG4200" s="2">
        <v>0</v>
      </c>
      <c r="BH4200" s="2">
        <v>0</v>
      </c>
      <c r="BI4200" s="2">
        <v>0</v>
      </c>
      <c r="BJ4200" s="2">
        <v>0</v>
      </c>
      <c r="BK4200" s="2">
        <v>0</v>
      </c>
      <c r="BL4200" s="2">
        <v>0</v>
      </c>
      <c r="BM4200" s="2">
        <v>0</v>
      </c>
      <c r="BN4200" s="2">
        <v>0</v>
      </c>
      <c r="BO4200" s="2">
        <v>0</v>
      </c>
      <c r="BP4200" s="2">
        <v>5</v>
      </c>
      <c r="BQ4200" s="2">
        <v>2</v>
      </c>
      <c r="BR4200" s="2">
        <v>2</v>
      </c>
      <c r="BS4200" s="2">
        <v>0</v>
      </c>
      <c r="BT4200" s="2">
        <v>0</v>
      </c>
      <c r="BU4200" s="2">
        <v>0</v>
      </c>
      <c r="BV4200" s="2">
        <v>0</v>
      </c>
      <c r="BW4200" s="2">
        <v>0</v>
      </c>
      <c r="BX4200" s="2">
        <v>0</v>
      </c>
      <c r="BY4200" s="2">
        <v>0</v>
      </c>
      <c r="BZ4200" s="2">
        <v>0</v>
      </c>
      <c r="CA4200" s="2">
        <v>0</v>
      </c>
      <c r="CB4200" s="2">
        <v>0</v>
      </c>
      <c r="CC4200" s="2">
        <v>0</v>
      </c>
      <c r="CD4200" s="2">
        <v>0</v>
      </c>
      <c r="CE4200" s="2">
        <v>0</v>
      </c>
      <c r="CF4200" s="2">
        <v>0</v>
      </c>
      <c r="CG4200" s="2">
        <v>0</v>
      </c>
      <c r="CH4200" s="2">
        <v>0</v>
      </c>
      <c r="CI4200" s="2">
        <v>0</v>
      </c>
      <c r="CJ4200" s="2">
        <v>0</v>
      </c>
      <c r="CK4200" s="2">
        <v>0</v>
      </c>
      <c r="CL4200" s="2">
        <v>0</v>
      </c>
    </row>
    <row r="4201" spans="1:90" x14ac:dyDescent="0.25">
      <c r="A4201" t="s">
        <v>115</v>
      </c>
      <c r="B4201">
        <v>10603</v>
      </c>
      <c r="C4201" t="s">
        <v>266</v>
      </c>
      <c r="D4201">
        <v>1</v>
      </c>
      <c r="E4201">
        <v>8</v>
      </c>
      <c r="F4201">
        <v>36213</v>
      </c>
      <c r="G4201">
        <v>35036213</v>
      </c>
      <c r="H4201" t="s">
        <v>8480</v>
      </c>
      <c r="I4201">
        <v>626</v>
      </c>
      <c r="J4201" t="s">
        <v>266</v>
      </c>
      <c r="K4201" t="s">
        <v>5244</v>
      </c>
      <c r="L4201">
        <v>1</v>
      </c>
      <c r="M4201" t="s">
        <v>266</v>
      </c>
      <c r="N4201">
        <v>9271180</v>
      </c>
      <c r="O4201" t="s">
        <v>102</v>
      </c>
      <c r="P4201" t="s">
        <v>3908</v>
      </c>
      <c r="Q4201">
        <v>300</v>
      </c>
      <c r="R4201">
        <v>11</v>
      </c>
      <c r="S4201">
        <v>44793216</v>
      </c>
      <c r="T4201">
        <v>49758910</v>
      </c>
      <c r="U4201" t="s">
        <v>8481</v>
      </c>
      <c r="V4201">
        <v>1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0</v>
      </c>
      <c r="AD4201" s="2">
        <v>123</v>
      </c>
      <c r="AE4201" s="2">
        <v>90</v>
      </c>
      <c r="AF4201" s="2">
        <v>33</v>
      </c>
      <c r="AG4201" s="2">
        <v>107</v>
      </c>
      <c r="AH4201" s="2">
        <v>112</v>
      </c>
      <c r="AI4201" s="2">
        <v>75</v>
      </c>
      <c r="AJ4201" s="2">
        <v>68</v>
      </c>
      <c r="AK4201" s="2">
        <v>0</v>
      </c>
      <c r="AL4201" s="2">
        <v>0</v>
      </c>
      <c r="AM4201" s="2">
        <v>0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0</v>
      </c>
      <c r="AU4201" s="2">
        <v>0</v>
      </c>
      <c r="AV4201" s="2">
        <v>0</v>
      </c>
      <c r="AW4201" s="2">
        <v>0</v>
      </c>
      <c r="AX4201" s="2">
        <v>0</v>
      </c>
      <c r="AY4201" s="2">
        <v>0</v>
      </c>
      <c r="AZ4201" s="2">
        <v>0</v>
      </c>
      <c r="BA4201" s="2">
        <v>0</v>
      </c>
      <c r="BB4201" s="2">
        <v>0</v>
      </c>
      <c r="BC4201" s="2">
        <v>79</v>
      </c>
      <c r="BD4201" s="2">
        <v>0</v>
      </c>
      <c r="BE4201" s="2">
        <v>0</v>
      </c>
      <c r="BF4201" s="2">
        <v>0</v>
      </c>
      <c r="BG4201" s="2">
        <v>0</v>
      </c>
      <c r="BH4201" s="2">
        <v>0</v>
      </c>
      <c r="BI4201" s="2">
        <v>0</v>
      </c>
      <c r="BJ4201" s="2">
        <v>0</v>
      </c>
      <c r="BK4201" s="2">
        <v>0</v>
      </c>
      <c r="BL4201" s="2">
        <v>6</v>
      </c>
      <c r="BM4201" s="2">
        <v>6</v>
      </c>
      <c r="BN4201" s="2">
        <v>1</v>
      </c>
      <c r="BO4201" s="2">
        <v>4</v>
      </c>
      <c r="BP4201" s="2">
        <v>5</v>
      </c>
      <c r="BQ4201" s="2">
        <v>3</v>
      </c>
      <c r="BR4201" s="2">
        <v>2</v>
      </c>
      <c r="BS4201" s="2">
        <v>0</v>
      </c>
      <c r="BT4201" s="2">
        <v>0</v>
      </c>
      <c r="BU4201" s="2">
        <v>0</v>
      </c>
      <c r="BV4201" s="2">
        <v>0</v>
      </c>
      <c r="BW4201" s="2">
        <v>0</v>
      </c>
      <c r="BX4201" s="2">
        <v>0</v>
      </c>
      <c r="BY4201" s="2">
        <v>0</v>
      </c>
      <c r="BZ4201" s="2">
        <v>0</v>
      </c>
      <c r="CA4201" s="2">
        <v>0</v>
      </c>
      <c r="CB4201" s="2">
        <v>0</v>
      </c>
      <c r="CC4201" s="2">
        <v>0</v>
      </c>
      <c r="CD4201" s="2">
        <v>0</v>
      </c>
      <c r="CE4201" s="2">
        <v>0</v>
      </c>
      <c r="CF4201" s="2">
        <v>0</v>
      </c>
      <c r="CG4201" s="2">
        <v>0</v>
      </c>
      <c r="CH4201" s="2">
        <v>0</v>
      </c>
      <c r="CI4201" s="2">
        <v>0</v>
      </c>
      <c r="CJ4201" s="2">
        <v>0</v>
      </c>
      <c r="CK4201" s="2">
        <v>5</v>
      </c>
      <c r="CL4201" s="2">
        <v>0</v>
      </c>
    </row>
    <row r="4202" spans="1:90" x14ac:dyDescent="0.25">
      <c r="A4202" t="s">
        <v>115</v>
      </c>
      <c r="B4202">
        <v>10603</v>
      </c>
      <c r="C4202" t="s">
        <v>266</v>
      </c>
      <c r="D4202">
        <v>1</v>
      </c>
      <c r="E4202">
        <v>8</v>
      </c>
      <c r="F4202">
        <v>8205</v>
      </c>
      <c r="G4202">
        <v>35008205</v>
      </c>
      <c r="H4202" t="s">
        <v>829</v>
      </c>
      <c r="I4202">
        <v>626</v>
      </c>
      <c r="J4202" t="s">
        <v>266</v>
      </c>
      <c r="K4202" t="s">
        <v>830</v>
      </c>
      <c r="L4202">
        <v>1</v>
      </c>
      <c r="M4202" t="s">
        <v>266</v>
      </c>
      <c r="N4202">
        <v>9061410</v>
      </c>
      <c r="O4202" t="s">
        <v>102</v>
      </c>
      <c r="P4202" t="s">
        <v>831</v>
      </c>
      <c r="Q4202">
        <v>778</v>
      </c>
      <c r="R4202">
        <v>11</v>
      </c>
      <c r="S4202">
        <v>49912019</v>
      </c>
      <c r="T4202">
        <v>49915401</v>
      </c>
      <c r="U4202" t="s">
        <v>832</v>
      </c>
      <c r="V4202">
        <v>1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70</v>
      </c>
      <c r="AE4202" s="2">
        <v>54</v>
      </c>
      <c r="AF4202" s="2">
        <v>58</v>
      </c>
      <c r="AG4202" s="2">
        <v>60</v>
      </c>
      <c r="AH4202" s="2">
        <v>100</v>
      </c>
      <c r="AI4202" s="2">
        <v>61</v>
      </c>
      <c r="AJ4202" s="2">
        <v>61</v>
      </c>
      <c r="AK4202" s="2">
        <v>0</v>
      </c>
      <c r="AL4202" s="2">
        <v>0</v>
      </c>
      <c r="AM4202" s="2">
        <v>0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0</v>
      </c>
      <c r="AU4202" s="2">
        <v>139</v>
      </c>
      <c r="AV4202" s="2">
        <v>0</v>
      </c>
      <c r="AW4202" s="2">
        <v>0</v>
      </c>
      <c r="AX4202" s="2">
        <v>0</v>
      </c>
      <c r="AY4202" s="2">
        <v>0</v>
      </c>
      <c r="AZ4202" s="2">
        <v>0</v>
      </c>
      <c r="BA4202" s="2">
        <v>0</v>
      </c>
      <c r="BB4202" s="2">
        <v>0</v>
      </c>
      <c r="BC4202" s="2">
        <v>0</v>
      </c>
      <c r="BD4202" s="2">
        <v>0</v>
      </c>
      <c r="BE4202" s="2">
        <v>0</v>
      </c>
      <c r="BF4202" s="2">
        <v>0</v>
      </c>
      <c r="BG4202" s="2">
        <v>0</v>
      </c>
      <c r="BH4202" s="2">
        <v>0</v>
      </c>
      <c r="BI4202" s="2">
        <v>0</v>
      </c>
      <c r="BJ4202" s="2">
        <v>0</v>
      </c>
      <c r="BK4202" s="2">
        <v>0</v>
      </c>
      <c r="BL4202" s="2">
        <v>6</v>
      </c>
      <c r="BM4202" s="2">
        <v>3</v>
      </c>
      <c r="BN4202" s="2">
        <v>4</v>
      </c>
      <c r="BO4202" s="2">
        <v>2</v>
      </c>
      <c r="BP4202" s="2">
        <v>3</v>
      </c>
      <c r="BQ4202" s="2">
        <v>3</v>
      </c>
      <c r="BR4202" s="2">
        <v>2</v>
      </c>
      <c r="BS4202" s="2">
        <v>0</v>
      </c>
      <c r="BT4202" s="2">
        <v>0</v>
      </c>
      <c r="BU4202" s="2">
        <v>0</v>
      </c>
      <c r="BV4202" s="2">
        <v>0</v>
      </c>
      <c r="BW4202" s="2">
        <v>0</v>
      </c>
      <c r="BX4202" s="2">
        <v>0</v>
      </c>
      <c r="BY4202" s="2">
        <v>0</v>
      </c>
      <c r="BZ4202" s="2">
        <v>0</v>
      </c>
      <c r="CA4202" s="2">
        <v>0</v>
      </c>
      <c r="CB4202" s="2">
        <v>0</v>
      </c>
      <c r="CC4202" s="2">
        <v>4</v>
      </c>
      <c r="CD4202" s="2">
        <v>0</v>
      </c>
      <c r="CE4202" s="2">
        <v>0</v>
      </c>
      <c r="CF4202" s="2">
        <v>0</v>
      </c>
      <c r="CG4202" s="2">
        <v>0</v>
      </c>
      <c r="CH4202" s="2">
        <v>0</v>
      </c>
      <c r="CI4202" s="2">
        <v>0</v>
      </c>
      <c r="CJ4202" s="2">
        <v>0</v>
      </c>
      <c r="CK4202" s="2">
        <v>0</v>
      </c>
      <c r="CL4202" s="2">
        <v>0</v>
      </c>
    </row>
    <row r="4203" spans="1:90" x14ac:dyDescent="0.25">
      <c r="A4203" t="s">
        <v>115</v>
      </c>
      <c r="B4203">
        <v>10603</v>
      </c>
      <c r="C4203" t="s">
        <v>266</v>
      </c>
      <c r="D4203">
        <v>1</v>
      </c>
      <c r="E4203">
        <v>8</v>
      </c>
      <c r="F4203">
        <v>8746</v>
      </c>
      <c r="G4203">
        <v>35008746</v>
      </c>
      <c r="H4203" t="s">
        <v>18007</v>
      </c>
      <c r="I4203">
        <v>626</v>
      </c>
      <c r="J4203" t="s">
        <v>266</v>
      </c>
      <c r="K4203" t="s">
        <v>9532</v>
      </c>
      <c r="L4203">
        <v>1</v>
      </c>
      <c r="M4203" t="s">
        <v>266</v>
      </c>
      <c r="N4203">
        <v>9240410</v>
      </c>
      <c r="O4203" t="s">
        <v>102</v>
      </c>
      <c r="P4203" t="s">
        <v>18008</v>
      </c>
      <c r="Q4203">
        <v>550</v>
      </c>
      <c r="R4203">
        <v>11</v>
      </c>
      <c r="S4203">
        <v>49961663</v>
      </c>
      <c r="T4203">
        <v>49964872</v>
      </c>
      <c r="U4203" t="s">
        <v>18009</v>
      </c>
      <c r="V4203">
        <v>1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192</v>
      </c>
      <c r="AE4203" s="2">
        <v>169</v>
      </c>
      <c r="AF4203" s="2">
        <v>160</v>
      </c>
      <c r="AG4203" s="2">
        <v>220</v>
      </c>
      <c r="AH4203" s="2">
        <v>286</v>
      </c>
      <c r="AI4203" s="2">
        <v>235</v>
      </c>
      <c r="AJ4203" s="2">
        <v>176</v>
      </c>
      <c r="AK4203" s="2">
        <v>0</v>
      </c>
      <c r="AL4203" s="2">
        <v>0</v>
      </c>
      <c r="AM4203" s="2">
        <v>0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0</v>
      </c>
      <c r="AU4203" s="2">
        <v>0</v>
      </c>
      <c r="AV4203" s="2">
        <v>0</v>
      </c>
      <c r="AW4203" s="2">
        <v>0</v>
      </c>
      <c r="AX4203" s="2">
        <v>0</v>
      </c>
      <c r="AY4203" s="2">
        <v>0</v>
      </c>
      <c r="AZ4203" s="2">
        <v>0</v>
      </c>
      <c r="BA4203" s="2">
        <v>0</v>
      </c>
      <c r="BB4203" s="2">
        <v>0</v>
      </c>
      <c r="BC4203" s="2">
        <v>184</v>
      </c>
      <c r="BD4203" s="2">
        <v>0</v>
      </c>
      <c r="BE4203" s="2">
        <v>0</v>
      </c>
      <c r="BF4203" s="2">
        <v>0</v>
      </c>
      <c r="BG4203" s="2">
        <v>0</v>
      </c>
      <c r="BH4203" s="2">
        <v>0</v>
      </c>
      <c r="BI4203" s="2">
        <v>0</v>
      </c>
      <c r="BJ4203" s="2">
        <v>0</v>
      </c>
      <c r="BK4203" s="2">
        <v>0</v>
      </c>
      <c r="BL4203" s="2">
        <v>9</v>
      </c>
      <c r="BM4203" s="2">
        <v>7</v>
      </c>
      <c r="BN4203" s="2">
        <v>8</v>
      </c>
      <c r="BO4203" s="2">
        <v>9</v>
      </c>
      <c r="BP4203" s="2">
        <v>14</v>
      </c>
      <c r="BQ4203" s="2">
        <v>9</v>
      </c>
      <c r="BR4203" s="2">
        <v>6</v>
      </c>
      <c r="BS4203" s="2">
        <v>0</v>
      </c>
      <c r="BT4203" s="2">
        <v>0</v>
      </c>
      <c r="BU4203" s="2">
        <v>0</v>
      </c>
      <c r="BV4203" s="2">
        <v>0</v>
      </c>
      <c r="BW4203" s="2">
        <v>0</v>
      </c>
      <c r="BX4203" s="2">
        <v>0</v>
      </c>
      <c r="BY4203" s="2">
        <v>0</v>
      </c>
      <c r="BZ4203" s="2">
        <v>0</v>
      </c>
      <c r="CA4203" s="2">
        <v>0</v>
      </c>
      <c r="CB4203" s="2">
        <v>0</v>
      </c>
      <c r="CC4203" s="2">
        <v>0</v>
      </c>
      <c r="CD4203" s="2">
        <v>0</v>
      </c>
      <c r="CE4203" s="2">
        <v>0</v>
      </c>
      <c r="CF4203" s="2">
        <v>0</v>
      </c>
      <c r="CG4203" s="2">
        <v>0</v>
      </c>
      <c r="CH4203" s="2">
        <v>0</v>
      </c>
      <c r="CI4203" s="2">
        <v>0</v>
      </c>
      <c r="CJ4203" s="2">
        <v>0</v>
      </c>
      <c r="CK4203" s="2">
        <v>11</v>
      </c>
      <c r="CL4203" s="2">
        <v>0</v>
      </c>
    </row>
    <row r="4204" spans="1:90" x14ac:dyDescent="0.25">
      <c r="A4204" t="s">
        <v>115</v>
      </c>
      <c r="B4204">
        <v>10603</v>
      </c>
      <c r="C4204" t="s">
        <v>266</v>
      </c>
      <c r="D4204">
        <v>1</v>
      </c>
      <c r="E4204">
        <v>8</v>
      </c>
      <c r="F4204">
        <v>8308</v>
      </c>
      <c r="G4204">
        <v>35008308</v>
      </c>
      <c r="H4204" t="s">
        <v>7613</v>
      </c>
      <c r="I4204">
        <v>626</v>
      </c>
      <c r="J4204" t="s">
        <v>266</v>
      </c>
      <c r="K4204" t="s">
        <v>336</v>
      </c>
      <c r="L4204">
        <v>1</v>
      </c>
      <c r="M4204" t="s">
        <v>266</v>
      </c>
      <c r="N4204">
        <v>9195690</v>
      </c>
      <c r="O4204" t="s">
        <v>92</v>
      </c>
      <c r="P4204" t="s">
        <v>7614</v>
      </c>
      <c r="Q4204">
        <v>571</v>
      </c>
      <c r="R4204">
        <v>11</v>
      </c>
      <c r="S4204">
        <v>44515488</v>
      </c>
      <c r="T4204">
        <v>44538214</v>
      </c>
      <c r="U4204" t="s">
        <v>7615</v>
      </c>
      <c r="V4204">
        <v>1</v>
      </c>
      <c r="W4204" s="2">
        <v>0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141</v>
      </c>
      <c r="AE4204" s="2">
        <v>147</v>
      </c>
      <c r="AF4204" s="2">
        <v>96</v>
      </c>
      <c r="AG4204" s="2">
        <v>122</v>
      </c>
      <c r="AH4204" s="2">
        <v>197</v>
      </c>
      <c r="AI4204" s="2">
        <v>141</v>
      </c>
      <c r="AJ4204" s="2">
        <v>146</v>
      </c>
      <c r="AK4204" s="2">
        <v>0</v>
      </c>
      <c r="AL4204" s="2">
        <v>0</v>
      </c>
      <c r="AM4204" s="2">
        <v>0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0</v>
      </c>
      <c r="AU4204" s="2">
        <v>0</v>
      </c>
      <c r="AV4204" s="2">
        <v>0</v>
      </c>
      <c r="AW4204" s="2">
        <v>0</v>
      </c>
      <c r="AX4204" s="2">
        <v>0</v>
      </c>
      <c r="AY4204" s="2">
        <v>0</v>
      </c>
      <c r="AZ4204" s="2">
        <v>0</v>
      </c>
      <c r="BA4204" s="2">
        <v>0</v>
      </c>
      <c r="BB4204" s="2">
        <v>0</v>
      </c>
      <c r="BC4204" s="2">
        <v>58</v>
      </c>
      <c r="BD4204" s="2">
        <v>0</v>
      </c>
      <c r="BE4204" s="2">
        <v>0</v>
      </c>
      <c r="BF4204" s="2">
        <v>0</v>
      </c>
      <c r="BG4204" s="2">
        <v>0</v>
      </c>
      <c r="BH4204" s="2">
        <v>0</v>
      </c>
      <c r="BI4204" s="2">
        <v>0</v>
      </c>
      <c r="BJ4204" s="2">
        <v>0</v>
      </c>
      <c r="BK4204" s="2">
        <v>0</v>
      </c>
      <c r="BL4204" s="2">
        <v>7</v>
      </c>
      <c r="BM4204" s="2">
        <v>6</v>
      </c>
      <c r="BN4204" s="2">
        <v>5</v>
      </c>
      <c r="BO4204" s="2">
        <v>5</v>
      </c>
      <c r="BP4204" s="2">
        <v>8</v>
      </c>
      <c r="BQ4204" s="2">
        <v>8</v>
      </c>
      <c r="BR4204" s="2">
        <v>4</v>
      </c>
      <c r="BS4204" s="2">
        <v>0</v>
      </c>
      <c r="BT4204" s="2">
        <v>0</v>
      </c>
      <c r="BU4204" s="2">
        <v>0</v>
      </c>
      <c r="BV4204" s="2">
        <v>0</v>
      </c>
      <c r="BW4204" s="2">
        <v>0</v>
      </c>
      <c r="BX4204" s="2">
        <v>0</v>
      </c>
      <c r="BY4204" s="2">
        <v>0</v>
      </c>
      <c r="BZ4204" s="2">
        <v>0</v>
      </c>
      <c r="CA4204" s="2">
        <v>0</v>
      </c>
      <c r="CB4204" s="2">
        <v>0</v>
      </c>
      <c r="CC4204" s="2">
        <v>0</v>
      </c>
      <c r="CD4204" s="2">
        <v>0</v>
      </c>
      <c r="CE4204" s="2">
        <v>0</v>
      </c>
      <c r="CF4204" s="2">
        <v>0</v>
      </c>
      <c r="CG4204" s="2">
        <v>0</v>
      </c>
      <c r="CH4204" s="2">
        <v>0</v>
      </c>
      <c r="CI4204" s="2">
        <v>0</v>
      </c>
      <c r="CJ4204" s="2">
        <v>0</v>
      </c>
      <c r="CK4204" s="2">
        <v>5</v>
      </c>
      <c r="CL4204" s="2">
        <v>0</v>
      </c>
    </row>
    <row r="4205" spans="1:90" x14ac:dyDescent="0.25">
      <c r="A4205" t="s">
        <v>115</v>
      </c>
      <c r="B4205">
        <v>10603</v>
      </c>
      <c r="C4205" t="s">
        <v>266</v>
      </c>
      <c r="D4205">
        <v>1</v>
      </c>
      <c r="E4205">
        <v>8</v>
      </c>
      <c r="F4205">
        <v>38489</v>
      </c>
      <c r="G4205">
        <v>35038489</v>
      </c>
      <c r="H4205" t="s">
        <v>3843</v>
      </c>
      <c r="I4205">
        <v>626</v>
      </c>
      <c r="J4205" t="s">
        <v>266</v>
      </c>
      <c r="K4205" t="s">
        <v>830</v>
      </c>
      <c r="L4205">
        <v>1</v>
      </c>
      <c r="M4205" t="s">
        <v>266</v>
      </c>
      <c r="N4205">
        <v>9061140</v>
      </c>
      <c r="O4205" t="s">
        <v>92</v>
      </c>
      <c r="P4205" t="s">
        <v>3844</v>
      </c>
      <c r="Q4205">
        <v>198</v>
      </c>
      <c r="R4205">
        <v>11</v>
      </c>
      <c r="S4205">
        <v>44210750</v>
      </c>
      <c r="T4205">
        <v>49915397</v>
      </c>
      <c r="U4205" t="s">
        <v>3845</v>
      </c>
      <c r="V4205">
        <v>1</v>
      </c>
      <c r="W4205" s="2">
        <v>0</v>
      </c>
      <c r="X4205" s="2">
        <v>0</v>
      </c>
      <c r="Y4205" s="2">
        <v>79</v>
      </c>
      <c r="Z4205" s="2">
        <v>76</v>
      </c>
      <c r="AA4205" s="2">
        <v>90</v>
      </c>
      <c r="AB4205" s="2">
        <v>62</v>
      </c>
      <c r="AC4205" s="2">
        <v>73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0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0</v>
      </c>
      <c r="AU4205" s="2">
        <v>0</v>
      </c>
      <c r="AV4205" s="2">
        <v>0</v>
      </c>
      <c r="AW4205" s="2">
        <v>0</v>
      </c>
      <c r="AX4205" s="2">
        <v>0</v>
      </c>
      <c r="AY4205" s="2">
        <v>0</v>
      </c>
      <c r="AZ4205" s="2">
        <v>0</v>
      </c>
      <c r="BA4205" s="2">
        <v>0</v>
      </c>
      <c r="BB4205" s="2">
        <v>0</v>
      </c>
      <c r="BC4205" s="2">
        <v>55</v>
      </c>
      <c r="BD4205" s="2">
        <v>0</v>
      </c>
      <c r="BE4205" s="2">
        <v>0</v>
      </c>
      <c r="BF4205" s="2">
        <v>0</v>
      </c>
      <c r="BG4205" s="2">
        <v>4</v>
      </c>
      <c r="BH4205" s="2">
        <v>3</v>
      </c>
      <c r="BI4205" s="2">
        <v>3</v>
      </c>
      <c r="BJ4205" s="2">
        <v>4</v>
      </c>
      <c r="BK4205" s="2">
        <v>5</v>
      </c>
      <c r="BL4205" s="2">
        <v>0</v>
      </c>
      <c r="BM4205" s="2">
        <v>0</v>
      </c>
      <c r="BN4205" s="2">
        <v>0</v>
      </c>
      <c r="BO4205" s="2">
        <v>0</v>
      </c>
      <c r="BP4205" s="2">
        <v>0</v>
      </c>
      <c r="BQ4205" s="2">
        <v>0</v>
      </c>
      <c r="BR4205" s="2">
        <v>0</v>
      </c>
      <c r="BS4205" s="2">
        <v>0</v>
      </c>
      <c r="BT4205" s="2">
        <v>0</v>
      </c>
      <c r="BU4205" s="2">
        <v>0</v>
      </c>
      <c r="BV4205" s="2">
        <v>0</v>
      </c>
      <c r="BW4205" s="2">
        <v>0</v>
      </c>
      <c r="BX4205" s="2">
        <v>0</v>
      </c>
      <c r="BY4205" s="2">
        <v>0</v>
      </c>
      <c r="BZ4205" s="2">
        <v>0</v>
      </c>
      <c r="CA4205" s="2">
        <v>0</v>
      </c>
      <c r="CB4205" s="2">
        <v>0</v>
      </c>
      <c r="CC4205" s="2">
        <v>0</v>
      </c>
      <c r="CD4205" s="2">
        <v>0</v>
      </c>
      <c r="CE4205" s="2">
        <v>0</v>
      </c>
      <c r="CF4205" s="2">
        <v>0</v>
      </c>
      <c r="CG4205" s="2">
        <v>0</v>
      </c>
      <c r="CH4205" s="2">
        <v>0</v>
      </c>
      <c r="CI4205" s="2">
        <v>0</v>
      </c>
      <c r="CJ4205" s="2">
        <v>0</v>
      </c>
      <c r="CK4205" s="2">
        <v>4</v>
      </c>
      <c r="CL4205" s="2">
        <v>0</v>
      </c>
    </row>
    <row r="4206" spans="1:90" x14ac:dyDescent="0.25">
      <c r="A4206" t="s">
        <v>115</v>
      </c>
      <c r="B4206">
        <v>10603</v>
      </c>
      <c r="C4206" t="s">
        <v>266</v>
      </c>
      <c r="D4206">
        <v>1</v>
      </c>
      <c r="E4206">
        <v>8</v>
      </c>
      <c r="F4206">
        <v>8643</v>
      </c>
      <c r="G4206">
        <v>35008643</v>
      </c>
      <c r="H4206" t="s">
        <v>5997</v>
      </c>
      <c r="I4206">
        <v>626</v>
      </c>
      <c r="J4206" t="s">
        <v>266</v>
      </c>
      <c r="K4206" t="s">
        <v>14958</v>
      </c>
      <c r="L4206">
        <v>1</v>
      </c>
      <c r="M4206" t="s">
        <v>266</v>
      </c>
      <c r="N4206">
        <v>9241020</v>
      </c>
      <c r="O4206" t="s">
        <v>92</v>
      </c>
      <c r="P4206" t="s">
        <v>7252</v>
      </c>
      <c r="Q4206">
        <v>78</v>
      </c>
      <c r="R4206">
        <v>11</v>
      </c>
      <c r="S4206">
        <v>44796477</v>
      </c>
      <c r="T4206">
        <v>49759044</v>
      </c>
      <c r="U4206" t="s">
        <v>14959</v>
      </c>
      <c r="V4206">
        <v>1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154</v>
      </c>
      <c r="AE4206" s="2">
        <v>101</v>
      </c>
      <c r="AF4206" s="2">
        <v>92</v>
      </c>
      <c r="AG4206" s="2">
        <v>163</v>
      </c>
      <c r="AH4206" s="2">
        <v>191</v>
      </c>
      <c r="AI4206" s="2">
        <v>158</v>
      </c>
      <c r="AJ4206" s="2">
        <v>147</v>
      </c>
      <c r="AK4206" s="2">
        <v>0</v>
      </c>
      <c r="AL4206" s="2">
        <v>0</v>
      </c>
      <c r="AM4206" s="2">
        <v>0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0</v>
      </c>
      <c r="AU4206" s="2">
        <v>0</v>
      </c>
      <c r="AV4206" s="2">
        <v>0</v>
      </c>
      <c r="AW4206" s="2">
        <v>0</v>
      </c>
      <c r="AX4206" s="2">
        <v>0</v>
      </c>
      <c r="AY4206" s="2">
        <v>0</v>
      </c>
      <c r="AZ4206" s="2">
        <v>0</v>
      </c>
      <c r="BA4206" s="2">
        <v>0</v>
      </c>
      <c r="BB4206" s="2">
        <v>0</v>
      </c>
      <c r="BC4206" s="2">
        <v>0</v>
      </c>
      <c r="BD4206" s="2">
        <v>0</v>
      </c>
      <c r="BE4206" s="2">
        <v>0</v>
      </c>
      <c r="BF4206" s="2">
        <v>0</v>
      </c>
      <c r="BG4206" s="2">
        <v>0</v>
      </c>
      <c r="BH4206" s="2">
        <v>0</v>
      </c>
      <c r="BI4206" s="2">
        <v>0</v>
      </c>
      <c r="BJ4206" s="2">
        <v>0</v>
      </c>
      <c r="BK4206" s="2">
        <v>0</v>
      </c>
      <c r="BL4206" s="2">
        <v>7</v>
      </c>
      <c r="BM4206" s="2">
        <v>6</v>
      </c>
      <c r="BN4206" s="2">
        <v>4</v>
      </c>
      <c r="BO4206" s="2">
        <v>8</v>
      </c>
      <c r="BP4206" s="2">
        <v>9</v>
      </c>
      <c r="BQ4206" s="2">
        <v>6</v>
      </c>
      <c r="BR4206" s="2">
        <v>6</v>
      </c>
      <c r="BS4206" s="2">
        <v>0</v>
      </c>
      <c r="BT4206" s="2">
        <v>0</v>
      </c>
      <c r="BU4206" s="2">
        <v>0</v>
      </c>
      <c r="BV4206" s="2">
        <v>0</v>
      </c>
      <c r="BW4206" s="2">
        <v>0</v>
      </c>
      <c r="BX4206" s="2">
        <v>0</v>
      </c>
      <c r="BY4206" s="2">
        <v>0</v>
      </c>
      <c r="BZ4206" s="2">
        <v>0</v>
      </c>
      <c r="CA4206" s="2">
        <v>0</v>
      </c>
      <c r="CB4206" s="2">
        <v>0</v>
      </c>
      <c r="CC4206" s="2">
        <v>0</v>
      </c>
      <c r="CD4206" s="2">
        <v>0</v>
      </c>
      <c r="CE4206" s="2">
        <v>0</v>
      </c>
      <c r="CF4206" s="2">
        <v>0</v>
      </c>
      <c r="CG4206" s="2">
        <v>0</v>
      </c>
      <c r="CH4206" s="2">
        <v>0</v>
      </c>
      <c r="CI4206" s="2">
        <v>0</v>
      </c>
      <c r="CJ4206" s="2">
        <v>0</v>
      </c>
      <c r="CK4206" s="2">
        <v>0</v>
      </c>
      <c r="CL4206" s="2">
        <v>0</v>
      </c>
    </row>
    <row r="4207" spans="1:90" x14ac:dyDescent="0.25">
      <c r="A4207" t="s">
        <v>115</v>
      </c>
      <c r="B4207">
        <v>10603</v>
      </c>
      <c r="C4207" t="s">
        <v>266</v>
      </c>
      <c r="D4207">
        <v>1</v>
      </c>
      <c r="E4207">
        <v>8</v>
      </c>
      <c r="F4207">
        <v>8254</v>
      </c>
      <c r="G4207">
        <v>35008254</v>
      </c>
      <c r="H4207" t="s">
        <v>18046</v>
      </c>
      <c r="I4207">
        <v>626</v>
      </c>
      <c r="J4207" t="s">
        <v>266</v>
      </c>
      <c r="K4207" t="s">
        <v>18247</v>
      </c>
      <c r="L4207">
        <v>1</v>
      </c>
      <c r="M4207" t="s">
        <v>266</v>
      </c>
      <c r="N4207">
        <v>9120630</v>
      </c>
      <c r="O4207" t="s">
        <v>92</v>
      </c>
      <c r="P4207" t="s">
        <v>18248</v>
      </c>
      <c r="Q4207">
        <v>80</v>
      </c>
      <c r="R4207">
        <v>11</v>
      </c>
      <c r="S4207">
        <v>44515500</v>
      </c>
      <c r="T4207">
        <v>44530624</v>
      </c>
      <c r="U4207" t="s">
        <v>18249</v>
      </c>
      <c r="V4207">
        <v>1</v>
      </c>
      <c r="W4207" s="2">
        <v>0</v>
      </c>
      <c r="X4207" s="2">
        <v>0</v>
      </c>
      <c r="Y4207" s="2">
        <v>0</v>
      </c>
      <c r="Z4207" s="2">
        <v>0</v>
      </c>
      <c r="AA4207" s="2">
        <v>0</v>
      </c>
      <c r="AB4207" s="2">
        <v>0</v>
      </c>
      <c r="AC4207" s="2">
        <v>0</v>
      </c>
      <c r="AD4207" s="2">
        <v>53</v>
      </c>
      <c r="AE4207" s="2">
        <v>56</v>
      </c>
      <c r="AF4207" s="2">
        <v>42</v>
      </c>
      <c r="AG4207" s="2">
        <v>52</v>
      </c>
      <c r="AH4207" s="2">
        <v>70</v>
      </c>
      <c r="AI4207" s="2">
        <v>66</v>
      </c>
      <c r="AJ4207" s="2">
        <v>75</v>
      </c>
      <c r="AK4207" s="2">
        <v>0</v>
      </c>
      <c r="AL4207" s="2">
        <v>0</v>
      </c>
      <c r="AM4207" s="2">
        <v>0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0</v>
      </c>
      <c r="AU4207" s="2">
        <v>0</v>
      </c>
      <c r="AV4207" s="2">
        <v>0</v>
      </c>
      <c r="AW4207" s="2">
        <v>0</v>
      </c>
      <c r="AX4207" s="2">
        <v>0</v>
      </c>
      <c r="AY4207" s="2">
        <v>0</v>
      </c>
      <c r="AZ4207" s="2">
        <v>0</v>
      </c>
      <c r="BA4207" s="2">
        <v>0</v>
      </c>
      <c r="BB4207" s="2">
        <v>0</v>
      </c>
      <c r="BC4207" s="2">
        <v>0</v>
      </c>
      <c r="BD4207" s="2">
        <v>0</v>
      </c>
      <c r="BE4207" s="2">
        <v>0</v>
      </c>
      <c r="BF4207" s="2">
        <v>0</v>
      </c>
      <c r="BG4207" s="2">
        <v>0</v>
      </c>
      <c r="BH4207" s="2">
        <v>0</v>
      </c>
      <c r="BI4207" s="2">
        <v>0</v>
      </c>
      <c r="BJ4207" s="2">
        <v>0</v>
      </c>
      <c r="BK4207" s="2">
        <v>0</v>
      </c>
      <c r="BL4207" s="2">
        <v>4</v>
      </c>
      <c r="BM4207" s="2">
        <v>3</v>
      </c>
      <c r="BN4207" s="2">
        <v>3</v>
      </c>
      <c r="BO4207" s="2">
        <v>4</v>
      </c>
      <c r="BP4207" s="2">
        <v>4</v>
      </c>
      <c r="BQ4207" s="2">
        <v>4</v>
      </c>
      <c r="BR4207" s="2">
        <v>2</v>
      </c>
      <c r="BS4207" s="2">
        <v>0</v>
      </c>
      <c r="BT4207" s="2">
        <v>0</v>
      </c>
      <c r="BU4207" s="2">
        <v>0</v>
      </c>
      <c r="BV4207" s="2">
        <v>0</v>
      </c>
      <c r="BW4207" s="2">
        <v>0</v>
      </c>
      <c r="BX4207" s="2">
        <v>0</v>
      </c>
      <c r="BY4207" s="2">
        <v>0</v>
      </c>
      <c r="BZ4207" s="2">
        <v>0</v>
      </c>
      <c r="CA4207" s="2">
        <v>0</v>
      </c>
      <c r="CB4207" s="2">
        <v>0</v>
      </c>
      <c r="CC4207" s="2">
        <v>0</v>
      </c>
      <c r="CD4207" s="2">
        <v>0</v>
      </c>
      <c r="CE4207" s="2">
        <v>0</v>
      </c>
      <c r="CF4207" s="2">
        <v>0</v>
      </c>
      <c r="CG4207" s="2">
        <v>0</v>
      </c>
      <c r="CH4207" s="2">
        <v>0</v>
      </c>
      <c r="CI4207" s="2">
        <v>0</v>
      </c>
      <c r="CJ4207" s="2">
        <v>0</v>
      </c>
      <c r="CK4207" s="2">
        <v>0</v>
      </c>
      <c r="CL4207" s="2">
        <v>0</v>
      </c>
    </row>
    <row r="4208" spans="1:90" x14ac:dyDescent="0.25">
      <c r="A4208" t="s">
        <v>115</v>
      </c>
      <c r="B4208">
        <v>10603</v>
      </c>
      <c r="C4208" t="s">
        <v>266</v>
      </c>
      <c r="D4208">
        <v>1</v>
      </c>
      <c r="E4208">
        <v>8</v>
      </c>
      <c r="F4208">
        <v>8072</v>
      </c>
      <c r="G4208">
        <v>35008072</v>
      </c>
      <c r="H4208" t="s">
        <v>14811</v>
      </c>
      <c r="I4208">
        <v>626</v>
      </c>
      <c r="J4208" t="s">
        <v>266</v>
      </c>
      <c r="K4208" t="s">
        <v>951</v>
      </c>
      <c r="L4208">
        <v>1</v>
      </c>
      <c r="M4208" t="s">
        <v>266</v>
      </c>
      <c r="N4208">
        <v>9190140</v>
      </c>
      <c r="O4208" t="s">
        <v>92</v>
      </c>
      <c r="P4208" t="s">
        <v>7306</v>
      </c>
      <c r="Q4208">
        <v>80</v>
      </c>
      <c r="R4208">
        <v>11</v>
      </c>
      <c r="S4208">
        <v>44257900</v>
      </c>
      <c r="T4208">
        <v>44265776</v>
      </c>
      <c r="U4208" t="s">
        <v>14812</v>
      </c>
      <c r="V4208">
        <v>1</v>
      </c>
      <c r="W4208" s="2">
        <v>0</v>
      </c>
      <c r="X4208" s="2">
        <v>0</v>
      </c>
      <c r="Y4208" s="2">
        <v>73</v>
      </c>
      <c r="Z4208" s="2">
        <v>98</v>
      </c>
      <c r="AA4208" s="2">
        <v>102</v>
      </c>
      <c r="AB4208" s="2">
        <v>98</v>
      </c>
      <c r="AC4208" s="2">
        <v>60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0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0</v>
      </c>
      <c r="AU4208" s="2">
        <v>0</v>
      </c>
      <c r="AV4208" s="2">
        <v>0</v>
      </c>
      <c r="AW4208" s="2">
        <v>0</v>
      </c>
      <c r="AX4208" s="2">
        <v>0</v>
      </c>
      <c r="AY4208" s="2">
        <v>0</v>
      </c>
      <c r="AZ4208" s="2">
        <v>0</v>
      </c>
      <c r="BA4208" s="2">
        <v>0</v>
      </c>
      <c r="BB4208" s="2">
        <v>0</v>
      </c>
      <c r="BC4208" s="2">
        <v>0</v>
      </c>
      <c r="BD4208" s="2">
        <v>0</v>
      </c>
      <c r="BE4208" s="2">
        <v>0</v>
      </c>
      <c r="BF4208" s="2">
        <v>0</v>
      </c>
      <c r="BG4208" s="2">
        <v>4</v>
      </c>
      <c r="BH4208" s="2">
        <v>5</v>
      </c>
      <c r="BI4208" s="2">
        <v>8</v>
      </c>
      <c r="BJ4208" s="2">
        <v>6</v>
      </c>
      <c r="BK4208" s="2">
        <v>3</v>
      </c>
      <c r="BL4208" s="2">
        <v>0</v>
      </c>
      <c r="BM4208" s="2">
        <v>0</v>
      </c>
      <c r="BN4208" s="2">
        <v>0</v>
      </c>
      <c r="BO4208" s="2">
        <v>0</v>
      </c>
      <c r="BP4208" s="2">
        <v>0</v>
      </c>
      <c r="BQ4208" s="2">
        <v>0</v>
      </c>
      <c r="BR4208" s="2">
        <v>0</v>
      </c>
      <c r="BS4208" s="2">
        <v>0</v>
      </c>
      <c r="BT4208" s="2">
        <v>0</v>
      </c>
      <c r="BU4208" s="2">
        <v>0</v>
      </c>
      <c r="BV4208" s="2">
        <v>0</v>
      </c>
      <c r="BW4208" s="2">
        <v>0</v>
      </c>
      <c r="BX4208" s="2">
        <v>0</v>
      </c>
      <c r="BY4208" s="2">
        <v>0</v>
      </c>
      <c r="BZ4208" s="2">
        <v>0</v>
      </c>
      <c r="CA4208" s="2">
        <v>0</v>
      </c>
      <c r="CB4208" s="2">
        <v>0</v>
      </c>
      <c r="CC4208" s="2">
        <v>0</v>
      </c>
      <c r="CD4208" s="2">
        <v>0</v>
      </c>
      <c r="CE4208" s="2">
        <v>0</v>
      </c>
      <c r="CF4208" s="2">
        <v>0</v>
      </c>
      <c r="CG4208" s="2">
        <v>0</v>
      </c>
      <c r="CH4208" s="2">
        <v>0</v>
      </c>
      <c r="CI4208" s="2">
        <v>0</v>
      </c>
      <c r="CJ4208" s="2">
        <v>0</v>
      </c>
      <c r="CK4208" s="2">
        <v>0</v>
      </c>
      <c r="CL4208" s="2">
        <v>0</v>
      </c>
    </row>
    <row r="4209" spans="1:90" x14ac:dyDescent="0.25">
      <c r="A4209" t="s">
        <v>115</v>
      </c>
      <c r="B4209">
        <v>10603</v>
      </c>
      <c r="C4209" t="s">
        <v>266</v>
      </c>
      <c r="D4209">
        <v>1</v>
      </c>
      <c r="E4209">
        <v>8</v>
      </c>
      <c r="F4209">
        <v>8459</v>
      </c>
      <c r="G4209">
        <v>35008459</v>
      </c>
      <c r="H4209" t="s">
        <v>15116</v>
      </c>
      <c r="I4209">
        <v>626</v>
      </c>
      <c r="J4209" t="s">
        <v>266</v>
      </c>
      <c r="K4209" t="s">
        <v>14743</v>
      </c>
      <c r="L4209">
        <v>1</v>
      </c>
      <c r="M4209" t="s">
        <v>266</v>
      </c>
      <c r="N4209">
        <v>9170290</v>
      </c>
      <c r="O4209" t="s">
        <v>92</v>
      </c>
      <c r="P4209" t="s">
        <v>15117</v>
      </c>
      <c r="Q4209" t="s">
        <v>127</v>
      </c>
      <c r="R4209">
        <v>11</v>
      </c>
      <c r="S4209">
        <v>44519066</v>
      </c>
      <c r="T4209">
        <v>44557076</v>
      </c>
      <c r="U4209" t="s">
        <v>15118</v>
      </c>
      <c r="V4209">
        <v>1</v>
      </c>
      <c r="W4209" s="2">
        <v>0</v>
      </c>
      <c r="X4209" s="2">
        <v>0</v>
      </c>
      <c r="Y4209" s="2">
        <v>36</v>
      </c>
      <c r="Z4209" s="2">
        <v>22</v>
      </c>
      <c r="AA4209" s="2">
        <v>32</v>
      </c>
      <c r="AB4209" s="2">
        <v>45</v>
      </c>
      <c r="AC4209" s="2">
        <v>155</v>
      </c>
      <c r="AD4209" s="2">
        <v>105</v>
      </c>
      <c r="AE4209" s="2">
        <v>132</v>
      </c>
      <c r="AF4209" s="2">
        <v>102</v>
      </c>
      <c r="AG4209" s="2">
        <v>120</v>
      </c>
      <c r="AH4209" s="2">
        <v>152</v>
      </c>
      <c r="AI4209" s="2">
        <v>156</v>
      </c>
      <c r="AJ4209" s="2">
        <v>103</v>
      </c>
      <c r="AK4209" s="2">
        <v>0</v>
      </c>
      <c r="AL4209" s="2">
        <v>0</v>
      </c>
      <c r="AM4209" s="2">
        <v>0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0</v>
      </c>
      <c r="AU4209" s="2">
        <v>0</v>
      </c>
      <c r="AV4209" s="2">
        <v>0</v>
      </c>
      <c r="AW4209" s="2">
        <v>0</v>
      </c>
      <c r="AX4209" s="2">
        <v>0</v>
      </c>
      <c r="AY4209" s="2">
        <v>0</v>
      </c>
      <c r="AZ4209" s="2">
        <v>0</v>
      </c>
      <c r="BA4209" s="2">
        <v>0</v>
      </c>
      <c r="BB4209" s="2">
        <v>0</v>
      </c>
      <c r="BC4209" s="2">
        <v>46</v>
      </c>
      <c r="BD4209" s="2">
        <v>0</v>
      </c>
      <c r="BE4209" s="2">
        <v>0</v>
      </c>
      <c r="BF4209" s="2">
        <v>0</v>
      </c>
      <c r="BG4209" s="2">
        <v>2</v>
      </c>
      <c r="BH4209" s="2">
        <v>1</v>
      </c>
      <c r="BI4209" s="2">
        <v>2</v>
      </c>
      <c r="BJ4209" s="2">
        <v>2</v>
      </c>
      <c r="BK4209" s="2">
        <v>8</v>
      </c>
      <c r="BL4209" s="2">
        <v>5</v>
      </c>
      <c r="BM4209" s="2">
        <v>6</v>
      </c>
      <c r="BN4209" s="2">
        <v>4</v>
      </c>
      <c r="BO4209" s="2">
        <v>6</v>
      </c>
      <c r="BP4209" s="2">
        <v>5</v>
      </c>
      <c r="BQ4209" s="2">
        <v>7</v>
      </c>
      <c r="BR4209" s="2">
        <v>4</v>
      </c>
      <c r="BS4209" s="2">
        <v>0</v>
      </c>
      <c r="BT4209" s="2">
        <v>0</v>
      </c>
      <c r="BU4209" s="2">
        <v>0</v>
      </c>
      <c r="BV4209" s="2">
        <v>0</v>
      </c>
      <c r="BW4209" s="2">
        <v>0</v>
      </c>
      <c r="BX4209" s="2">
        <v>0</v>
      </c>
      <c r="BY4209" s="2">
        <v>0</v>
      </c>
      <c r="BZ4209" s="2">
        <v>0</v>
      </c>
      <c r="CA4209" s="2">
        <v>0</v>
      </c>
      <c r="CB4209" s="2">
        <v>0</v>
      </c>
      <c r="CC4209" s="2">
        <v>0</v>
      </c>
      <c r="CD4209" s="2">
        <v>0</v>
      </c>
      <c r="CE4209" s="2">
        <v>0</v>
      </c>
      <c r="CF4209" s="2">
        <v>0</v>
      </c>
      <c r="CG4209" s="2">
        <v>0</v>
      </c>
      <c r="CH4209" s="2">
        <v>0</v>
      </c>
      <c r="CI4209" s="2">
        <v>0</v>
      </c>
      <c r="CJ4209" s="2">
        <v>0</v>
      </c>
      <c r="CK4209" s="2">
        <v>2</v>
      </c>
      <c r="CL4209" s="2">
        <v>0</v>
      </c>
    </row>
    <row r="4210" spans="1:90" x14ac:dyDescent="0.25">
      <c r="A4210" t="s">
        <v>115</v>
      </c>
      <c r="B4210">
        <v>10603</v>
      </c>
      <c r="C4210" t="s">
        <v>266</v>
      </c>
      <c r="D4210">
        <v>1</v>
      </c>
      <c r="E4210">
        <v>8</v>
      </c>
      <c r="F4210">
        <v>8473</v>
      </c>
      <c r="G4210">
        <v>35008473</v>
      </c>
      <c r="H4210" t="s">
        <v>14002</v>
      </c>
      <c r="I4210">
        <v>626</v>
      </c>
      <c r="J4210" t="s">
        <v>266</v>
      </c>
      <c r="K4210" t="s">
        <v>1997</v>
      </c>
      <c r="L4210">
        <v>1</v>
      </c>
      <c r="M4210" t="s">
        <v>266</v>
      </c>
      <c r="N4210">
        <v>9260450</v>
      </c>
      <c r="O4210" t="s">
        <v>92</v>
      </c>
      <c r="P4210" t="s">
        <v>13988</v>
      </c>
      <c r="Q4210">
        <v>667</v>
      </c>
      <c r="R4210">
        <v>11</v>
      </c>
      <c r="S4210">
        <v>44723215</v>
      </c>
      <c r="T4210">
        <v>49759066</v>
      </c>
      <c r="U4210" t="s">
        <v>14003</v>
      </c>
      <c r="V4210">
        <v>1</v>
      </c>
      <c r="W4210" s="2">
        <v>0</v>
      </c>
      <c r="X4210" s="2">
        <v>0</v>
      </c>
      <c r="Y4210" s="2">
        <v>21</v>
      </c>
      <c r="Z4210" s="2">
        <v>24</v>
      </c>
      <c r="AA4210" s="2">
        <v>31</v>
      </c>
      <c r="AB4210" s="2">
        <v>60</v>
      </c>
      <c r="AC4210" s="2">
        <v>32</v>
      </c>
      <c r="AD4210" s="2">
        <v>130</v>
      </c>
      <c r="AE4210" s="2">
        <v>119</v>
      </c>
      <c r="AF4210" s="2">
        <v>97</v>
      </c>
      <c r="AG4210" s="2">
        <v>144</v>
      </c>
      <c r="AH4210" s="2">
        <v>179</v>
      </c>
      <c r="AI4210" s="2">
        <v>155</v>
      </c>
      <c r="AJ4210" s="2">
        <v>135</v>
      </c>
      <c r="AK4210" s="2">
        <v>0</v>
      </c>
      <c r="AL4210" s="2">
        <v>0</v>
      </c>
      <c r="AM4210" s="2">
        <v>0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0</v>
      </c>
      <c r="AU4210" s="2">
        <v>191</v>
      </c>
      <c r="AV4210" s="2">
        <v>0</v>
      </c>
      <c r="AW4210" s="2">
        <v>0</v>
      </c>
      <c r="AX4210" s="2">
        <v>0</v>
      </c>
      <c r="AY4210" s="2">
        <v>0</v>
      </c>
      <c r="AZ4210" s="2">
        <v>0</v>
      </c>
      <c r="BA4210" s="2">
        <v>0</v>
      </c>
      <c r="BB4210" s="2">
        <v>0</v>
      </c>
      <c r="BC4210" s="2">
        <v>58</v>
      </c>
      <c r="BD4210" s="2">
        <v>0</v>
      </c>
      <c r="BE4210" s="2">
        <v>0</v>
      </c>
      <c r="BF4210" s="2">
        <v>0</v>
      </c>
      <c r="BG4210" s="2">
        <v>1</v>
      </c>
      <c r="BH4210" s="2">
        <v>1</v>
      </c>
      <c r="BI4210" s="2">
        <v>2</v>
      </c>
      <c r="BJ4210" s="2">
        <v>2</v>
      </c>
      <c r="BK4210" s="2">
        <v>1</v>
      </c>
      <c r="BL4210" s="2">
        <v>6</v>
      </c>
      <c r="BM4210" s="2">
        <v>8</v>
      </c>
      <c r="BN4210" s="2">
        <v>6</v>
      </c>
      <c r="BO4210" s="2">
        <v>7</v>
      </c>
      <c r="BP4210" s="2">
        <v>8</v>
      </c>
      <c r="BQ4210" s="2">
        <v>7</v>
      </c>
      <c r="BR4210" s="2">
        <v>7</v>
      </c>
      <c r="BS4210" s="2">
        <v>0</v>
      </c>
      <c r="BT4210" s="2">
        <v>0</v>
      </c>
      <c r="BU4210" s="2">
        <v>0</v>
      </c>
      <c r="BV4210" s="2">
        <v>0</v>
      </c>
      <c r="BW4210" s="2">
        <v>0</v>
      </c>
      <c r="BX4210" s="2">
        <v>0</v>
      </c>
      <c r="BY4210" s="2">
        <v>0</v>
      </c>
      <c r="BZ4210" s="2">
        <v>0</v>
      </c>
      <c r="CA4210" s="2">
        <v>0</v>
      </c>
      <c r="CB4210" s="2">
        <v>0</v>
      </c>
      <c r="CC4210" s="2">
        <v>9</v>
      </c>
      <c r="CD4210" s="2">
        <v>0</v>
      </c>
      <c r="CE4210" s="2">
        <v>0</v>
      </c>
      <c r="CF4210" s="2">
        <v>0</v>
      </c>
      <c r="CG4210" s="2">
        <v>0</v>
      </c>
      <c r="CH4210" s="2">
        <v>0</v>
      </c>
      <c r="CI4210" s="2">
        <v>0</v>
      </c>
      <c r="CJ4210" s="2">
        <v>0</v>
      </c>
      <c r="CK4210" s="2">
        <v>3</v>
      </c>
      <c r="CL4210" s="2">
        <v>0</v>
      </c>
    </row>
    <row r="4211" spans="1:90" x14ac:dyDescent="0.25">
      <c r="A4211" t="s">
        <v>115</v>
      </c>
      <c r="B4211">
        <v>20102</v>
      </c>
      <c r="C4211" t="s">
        <v>239</v>
      </c>
      <c r="D4211">
        <v>1</v>
      </c>
      <c r="E4211">
        <v>8</v>
      </c>
      <c r="F4211">
        <v>11435</v>
      </c>
      <c r="G4211">
        <v>35011435</v>
      </c>
      <c r="H4211" t="s">
        <v>8038</v>
      </c>
      <c r="I4211">
        <v>283</v>
      </c>
      <c r="J4211" t="s">
        <v>1376</v>
      </c>
      <c r="K4211" t="s">
        <v>276</v>
      </c>
      <c r="L4211">
        <v>1</v>
      </c>
      <c r="M4211" t="s">
        <v>1376</v>
      </c>
      <c r="N4211">
        <v>11510260</v>
      </c>
      <c r="O4211" t="s">
        <v>92</v>
      </c>
      <c r="P4211" t="s">
        <v>8039</v>
      </c>
      <c r="Q4211" t="s">
        <v>8040</v>
      </c>
      <c r="R4211">
        <v>13</v>
      </c>
      <c r="S4211">
        <v>33614761</v>
      </c>
      <c r="T4211">
        <v>33752155</v>
      </c>
      <c r="U4211" t="s">
        <v>8041</v>
      </c>
      <c r="V4211">
        <v>1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27</v>
      </c>
      <c r="AH4211" s="2">
        <v>336</v>
      </c>
      <c r="AI4211" s="2">
        <v>258</v>
      </c>
      <c r="AJ4211" s="2">
        <v>178</v>
      </c>
      <c r="AK4211" s="2">
        <v>0</v>
      </c>
      <c r="AL4211" s="2">
        <v>0</v>
      </c>
      <c r="AM4211" s="2">
        <v>0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0</v>
      </c>
      <c r="AU4211" s="2">
        <v>164</v>
      </c>
      <c r="AV4211" s="2">
        <v>0</v>
      </c>
      <c r="AW4211" s="2">
        <v>0</v>
      </c>
      <c r="AX4211" s="2">
        <v>0</v>
      </c>
      <c r="AY4211" s="2">
        <v>0</v>
      </c>
      <c r="AZ4211" s="2">
        <v>0</v>
      </c>
      <c r="BA4211" s="2">
        <v>0</v>
      </c>
      <c r="BB4211" s="2">
        <v>0</v>
      </c>
      <c r="BC4211" s="2">
        <v>0</v>
      </c>
      <c r="BD4211" s="2">
        <v>27</v>
      </c>
      <c r="BE4211" s="2">
        <v>0</v>
      </c>
      <c r="BF4211" s="2">
        <v>0</v>
      </c>
      <c r="BG4211" s="2">
        <v>0</v>
      </c>
      <c r="BH4211" s="2">
        <v>0</v>
      </c>
      <c r="BI4211" s="2">
        <v>0</v>
      </c>
      <c r="BJ4211" s="2">
        <v>0</v>
      </c>
      <c r="BK4211" s="2">
        <v>0</v>
      </c>
      <c r="BL4211" s="2">
        <v>0</v>
      </c>
      <c r="BM4211" s="2">
        <v>0</v>
      </c>
      <c r="BN4211" s="2">
        <v>0</v>
      </c>
      <c r="BO4211" s="2">
        <v>2</v>
      </c>
      <c r="BP4211" s="2">
        <v>19</v>
      </c>
      <c r="BQ4211" s="2">
        <v>13</v>
      </c>
      <c r="BR4211" s="2">
        <v>9</v>
      </c>
      <c r="BS4211" s="2">
        <v>0</v>
      </c>
      <c r="BT4211" s="2">
        <v>0</v>
      </c>
      <c r="BU4211" s="2">
        <v>0</v>
      </c>
      <c r="BV4211" s="2">
        <v>0</v>
      </c>
      <c r="BW4211" s="2">
        <v>0</v>
      </c>
      <c r="BX4211" s="2">
        <v>0</v>
      </c>
      <c r="BY4211" s="2">
        <v>0</v>
      </c>
      <c r="BZ4211" s="2">
        <v>0</v>
      </c>
      <c r="CA4211" s="2">
        <v>0</v>
      </c>
      <c r="CB4211" s="2">
        <v>0</v>
      </c>
      <c r="CC4211" s="2">
        <v>7</v>
      </c>
      <c r="CD4211" s="2">
        <v>0</v>
      </c>
      <c r="CE4211" s="2">
        <v>0</v>
      </c>
      <c r="CF4211" s="2">
        <v>0</v>
      </c>
      <c r="CG4211" s="2">
        <v>0</v>
      </c>
      <c r="CH4211" s="2">
        <v>0</v>
      </c>
      <c r="CI4211" s="2">
        <v>0</v>
      </c>
      <c r="CJ4211" s="2">
        <v>0</v>
      </c>
      <c r="CK4211" s="2">
        <v>0</v>
      </c>
      <c r="CL4211" s="2">
        <v>7</v>
      </c>
    </row>
    <row r="4212" spans="1:90" x14ac:dyDescent="0.25">
      <c r="A4212" t="s">
        <v>115</v>
      </c>
      <c r="B4212">
        <v>20102</v>
      </c>
      <c r="C4212" t="s">
        <v>239</v>
      </c>
      <c r="D4212">
        <v>1</v>
      </c>
      <c r="E4212">
        <v>8</v>
      </c>
      <c r="F4212">
        <v>11885</v>
      </c>
      <c r="G4212">
        <v>35011885</v>
      </c>
      <c r="H4212" t="s">
        <v>17557</v>
      </c>
      <c r="I4212">
        <v>633</v>
      </c>
      <c r="J4212" t="s">
        <v>239</v>
      </c>
      <c r="K4212" t="s">
        <v>5641</v>
      </c>
      <c r="L4212">
        <v>1</v>
      </c>
      <c r="M4212" t="s">
        <v>239</v>
      </c>
      <c r="N4212">
        <v>11080300</v>
      </c>
      <c r="O4212" t="s">
        <v>92</v>
      </c>
      <c r="P4212" t="s">
        <v>17558</v>
      </c>
      <c r="Q4212">
        <v>566</v>
      </c>
      <c r="R4212">
        <v>13</v>
      </c>
      <c r="S4212">
        <v>32586885</v>
      </c>
      <c r="T4212">
        <v>32588282</v>
      </c>
      <c r="U4212" t="s">
        <v>17559</v>
      </c>
      <c r="V4212">
        <v>1</v>
      </c>
      <c r="W4212" s="2">
        <v>0</v>
      </c>
      <c r="X4212" s="2">
        <v>0</v>
      </c>
      <c r="Y4212" s="2">
        <v>0</v>
      </c>
      <c r="Z4212" s="2">
        <v>0</v>
      </c>
      <c r="AA4212" s="2">
        <v>0</v>
      </c>
      <c r="AB4212" s="2">
        <v>0</v>
      </c>
      <c r="AC4212" s="2">
        <v>0</v>
      </c>
      <c r="AD4212" s="2">
        <v>103</v>
      </c>
      <c r="AE4212" s="2">
        <v>105</v>
      </c>
      <c r="AF4212" s="2">
        <v>95</v>
      </c>
      <c r="AG4212" s="2">
        <v>90</v>
      </c>
      <c r="AH4212" s="2">
        <v>75</v>
      </c>
      <c r="AI4212" s="2">
        <v>84</v>
      </c>
      <c r="AJ4212" s="2">
        <v>89</v>
      </c>
      <c r="AK4212" s="2">
        <v>0</v>
      </c>
      <c r="AL4212" s="2">
        <v>0</v>
      </c>
      <c r="AM4212" s="2">
        <v>0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0</v>
      </c>
      <c r="AU4212" s="2">
        <v>114</v>
      </c>
      <c r="AV4212" s="2">
        <v>0</v>
      </c>
      <c r="AW4212" s="2">
        <v>0</v>
      </c>
      <c r="AX4212" s="2">
        <v>0</v>
      </c>
      <c r="AY4212" s="2">
        <v>0</v>
      </c>
      <c r="AZ4212" s="2">
        <v>0</v>
      </c>
      <c r="BA4212" s="2">
        <v>0</v>
      </c>
      <c r="BB4212" s="2">
        <v>0</v>
      </c>
      <c r="BC4212" s="2">
        <v>193</v>
      </c>
      <c r="BD4212" s="2">
        <v>0</v>
      </c>
      <c r="BE4212" s="2">
        <v>0</v>
      </c>
      <c r="BF4212" s="2">
        <v>0</v>
      </c>
      <c r="BG4212" s="2">
        <v>0</v>
      </c>
      <c r="BH4212" s="2">
        <v>0</v>
      </c>
      <c r="BI4212" s="2">
        <v>0</v>
      </c>
      <c r="BJ4212" s="2">
        <v>0</v>
      </c>
      <c r="BK4212" s="2">
        <v>0</v>
      </c>
      <c r="BL4212" s="2">
        <v>5</v>
      </c>
      <c r="BM4212" s="2">
        <v>5</v>
      </c>
      <c r="BN4212" s="2">
        <v>5</v>
      </c>
      <c r="BO4212" s="2">
        <v>4</v>
      </c>
      <c r="BP4212" s="2">
        <v>4</v>
      </c>
      <c r="BQ4212" s="2">
        <v>4</v>
      </c>
      <c r="BR4212" s="2">
        <v>4</v>
      </c>
      <c r="BS4212" s="2">
        <v>0</v>
      </c>
      <c r="BT4212" s="2">
        <v>0</v>
      </c>
      <c r="BU4212" s="2">
        <v>0</v>
      </c>
      <c r="BV4212" s="2">
        <v>0</v>
      </c>
      <c r="BW4212" s="2">
        <v>0</v>
      </c>
      <c r="BX4212" s="2">
        <v>0</v>
      </c>
      <c r="BY4212" s="2">
        <v>0</v>
      </c>
      <c r="BZ4212" s="2">
        <v>0</v>
      </c>
      <c r="CA4212" s="2">
        <v>0</v>
      </c>
      <c r="CB4212" s="2">
        <v>0</v>
      </c>
      <c r="CC4212" s="2">
        <v>6</v>
      </c>
      <c r="CD4212" s="2">
        <v>0</v>
      </c>
      <c r="CE4212" s="2">
        <v>0</v>
      </c>
      <c r="CF4212" s="2">
        <v>0</v>
      </c>
      <c r="CG4212" s="2">
        <v>0</v>
      </c>
      <c r="CH4212" s="2">
        <v>0</v>
      </c>
      <c r="CI4212" s="2">
        <v>0</v>
      </c>
      <c r="CJ4212" s="2">
        <v>0</v>
      </c>
      <c r="CK4212" s="2">
        <v>17</v>
      </c>
      <c r="CL4212" s="2">
        <v>0</v>
      </c>
    </row>
    <row r="4213" spans="1:90" x14ac:dyDescent="0.25">
      <c r="A4213" t="s">
        <v>115</v>
      </c>
      <c r="B4213">
        <v>20102</v>
      </c>
      <c r="C4213" t="s">
        <v>239</v>
      </c>
      <c r="D4213">
        <v>1</v>
      </c>
      <c r="E4213">
        <v>8</v>
      </c>
      <c r="F4213">
        <v>11897</v>
      </c>
      <c r="G4213">
        <v>35011897</v>
      </c>
      <c r="H4213" t="s">
        <v>5157</v>
      </c>
      <c r="I4213">
        <v>633</v>
      </c>
      <c r="J4213" t="s">
        <v>239</v>
      </c>
      <c r="K4213" t="s">
        <v>240</v>
      </c>
      <c r="L4213">
        <v>1</v>
      </c>
      <c r="M4213" t="s">
        <v>239</v>
      </c>
      <c r="N4213">
        <v>11045401</v>
      </c>
      <c r="O4213" t="s">
        <v>102</v>
      </c>
      <c r="P4213" t="s">
        <v>1470</v>
      </c>
      <c r="Q4213">
        <v>107</v>
      </c>
      <c r="R4213">
        <v>13</v>
      </c>
      <c r="S4213">
        <v>32276400</v>
      </c>
      <c r="T4213">
        <v>32311735</v>
      </c>
      <c r="U4213" t="s">
        <v>5158</v>
      </c>
      <c r="V4213">
        <v>1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100</v>
      </c>
      <c r="AI4213" s="2">
        <v>110</v>
      </c>
      <c r="AJ4213" s="2">
        <v>95</v>
      </c>
      <c r="AK4213" s="2">
        <v>0</v>
      </c>
      <c r="AL4213" s="2">
        <v>0</v>
      </c>
      <c r="AM4213" s="2">
        <v>0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0</v>
      </c>
      <c r="AU4213" s="2">
        <v>0</v>
      </c>
      <c r="AV4213" s="2">
        <v>0</v>
      </c>
      <c r="AW4213" s="2">
        <v>0</v>
      </c>
      <c r="AX4213" s="2">
        <v>0</v>
      </c>
      <c r="AY4213" s="2">
        <v>0</v>
      </c>
      <c r="AZ4213" s="2">
        <v>0</v>
      </c>
      <c r="BA4213" s="2">
        <v>0</v>
      </c>
      <c r="BB4213" s="2">
        <v>0</v>
      </c>
      <c r="BC4213" s="2">
        <v>0</v>
      </c>
      <c r="BD4213" s="2">
        <v>0</v>
      </c>
      <c r="BE4213" s="2">
        <v>0</v>
      </c>
      <c r="BF4213" s="2">
        <v>0</v>
      </c>
      <c r="BG4213" s="2">
        <v>0</v>
      </c>
      <c r="BH4213" s="2">
        <v>0</v>
      </c>
      <c r="BI4213" s="2">
        <v>0</v>
      </c>
      <c r="BJ4213" s="2">
        <v>0</v>
      </c>
      <c r="BK4213" s="2">
        <v>0</v>
      </c>
      <c r="BL4213" s="2">
        <v>0</v>
      </c>
      <c r="BM4213" s="2">
        <v>0</v>
      </c>
      <c r="BN4213" s="2">
        <v>0</v>
      </c>
      <c r="BO4213" s="2">
        <v>0</v>
      </c>
      <c r="BP4213" s="2">
        <v>5</v>
      </c>
      <c r="BQ4213" s="2">
        <v>6</v>
      </c>
      <c r="BR4213" s="2">
        <v>3</v>
      </c>
      <c r="BS4213" s="2">
        <v>0</v>
      </c>
      <c r="BT4213" s="2">
        <v>0</v>
      </c>
      <c r="BU4213" s="2">
        <v>0</v>
      </c>
      <c r="BV4213" s="2">
        <v>0</v>
      </c>
      <c r="BW4213" s="2">
        <v>0</v>
      </c>
      <c r="BX4213" s="2">
        <v>0</v>
      </c>
      <c r="BY4213" s="2">
        <v>0</v>
      </c>
      <c r="BZ4213" s="2">
        <v>0</v>
      </c>
      <c r="CA4213" s="2">
        <v>0</v>
      </c>
      <c r="CB4213" s="2">
        <v>0</v>
      </c>
      <c r="CC4213" s="2">
        <v>0</v>
      </c>
      <c r="CD4213" s="2">
        <v>0</v>
      </c>
      <c r="CE4213" s="2">
        <v>0</v>
      </c>
      <c r="CF4213" s="2">
        <v>0</v>
      </c>
      <c r="CG4213" s="2">
        <v>0</v>
      </c>
      <c r="CH4213" s="2">
        <v>0</v>
      </c>
      <c r="CI4213" s="2">
        <v>0</v>
      </c>
      <c r="CJ4213" s="2">
        <v>0</v>
      </c>
      <c r="CK4213" s="2">
        <v>0</v>
      </c>
      <c r="CL4213" s="2">
        <v>0</v>
      </c>
    </row>
    <row r="4214" spans="1:90" x14ac:dyDescent="0.25">
      <c r="A4214" t="s">
        <v>115</v>
      </c>
      <c r="B4214">
        <v>20102</v>
      </c>
      <c r="C4214" t="s">
        <v>239</v>
      </c>
      <c r="D4214">
        <v>1</v>
      </c>
      <c r="E4214">
        <v>8</v>
      </c>
      <c r="F4214">
        <v>11599</v>
      </c>
      <c r="G4214">
        <v>35011599</v>
      </c>
      <c r="H4214" t="s">
        <v>19713</v>
      </c>
      <c r="I4214">
        <v>283</v>
      </c>
      <c r="J4214" t="s">
        <v>1376</v>
      </c>
      <c r="K4214" t="s">
        <v>19714</v>
      </c>
      <c r="L4214">
        <v>1</v>
      </c>
      <c r="M4214" t="s">
        <v>1376</v>
      </c>
      <c r="N4214">
        <v>11500000</v>
      </c>
      <c r="P4214" t="s">
        <v>7800</v>
      </c>
      <c r="Q4214">
        <v>160</v>
      </c>
      <c r="U4214" t="s">
        <v>19715</v>
      </c>
      <c r="V4214">
        <v>1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89</v>
      </c>
      <c r="AI4214" s="2">
        <v>0</v>
      </c>
      <c r="AJ4214" s="2">
        <v>0</v>
      </c>
      <c r="AK4214" s="2">
        <v>0</v>
      </c>
      <c r="AL4214" s="2">
        <v>0</v>
      </c>
      <c r="AM4214" s="2">
        <v>0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0</v>
      </c>
      <c r="AU4214" s="2">
        <v>0</v>
      </c>
      <c r="AV4214" s="2">
        <v>0</v>
      </c>
      <c r="AW4214" s="2">
        <v>0</v>
      </c>
      <c r="AX4214" s="2">
        <v>0</v>
      </c>
      <c r="AY4214" s="2">
        <v>0</v>
      </c>
      <c r="AZ4214" s="2">
        <v>0</v>
      </c>
      <c r="BA4214" s="2">
        <v>0</v>
      </c>
      <c r="BB4214" s="2">
        <v>0</v>
      </c>
      <c r="BC4214" s="2">
        <v>0</v>
      </c>
      <c r="BD4214" s="2">
        <v>0</v>
      </c>
      <c r="BE4214" s="2">
        <v>0</v>
      </c>
      <c r="BF4214" s="2">
        <v>0</v>
      </c>
      <c r="BG4214" s="2">
        <v>0</v>
      </c>
      <c r="BH4214" s="2">
        <v>0</v>
      </c>
      <c r="BI4214" s="2">
        <v>0</v>
      </c>
      <c r="BJ4214" s="2">
        <v>0</v>
      </c>
      <c r="BK4214" s="2">
        <v>0</v>
      </c>
      <c r="BL4214" s="2">
        <v>0</v>
      </c>
      <c r="BM4214" s="2">
        <v>0</v>
      </c>
      <c r="BN4214" s="2">
        <v>0</v>
      </c>
      <c r="BO4214" s="2">
        <v>0</v>
      </c>
      <c r="BP4214" s="2">
        <v>1</v>
      </c>
      <c r="BQ4214" s="2">
        <v>0</v>
      </c>
      <c r="BR4214" s="2">
        <v>0</v>
      </c>
      <c r="BS4214" s="2">
        <v>0</v>
      </c>
      <c r="BT4214" s="2">
        <v>0</v>
      </c>
      <c r="BU4214" s="2">
        <v>0</v>
      </c>
      <c r="BV4214" s="2">
        <v>0</v>
      </c>
      <c r="BW4214" s="2">
        <v>0</v>
      </c>
      <c r="BX4214" s="2">
        <v>0</v>
      </c>
      <c r="BY4214" s="2">
        <v>0</v>
      </c>
      <c r="BZ4214" s="2">
        <v>0</v>
      </c>
      <c r="CA4214" s="2">
        <v>0</v>
      </c>
      <c r="CB4214" s="2">
        <v>0</v>
      </c>
      <c r="CC4214" s="2">
        <v>0</v>
      </c>
      <c r="CD4214" s="2">
        <v>0</v>
      </c>
      <c r="CE4214" s="2">
        <v>0</v>
      </c>
      <c r="CF4214" s="2">
        <v>0</v>
      </c>
      <c r="CG4214" s="2">
        <v>0</v>
      </c>
      <c r="CH4214" s="2">
        <v>0</v>
      </c>
      <c r="CI4214" s="2">
        <v>0</v>
      </c>
      <c r="CJ4214" s="2">
        <v>0</v>
      </c>
      <c r="CK4214" s="2">
        <v>0</v>
      </c>
      <c r="CL4214" s="2">
        <v>0</v>
      </c>
    </row>
    <row r="4215" spans="1:90" x14ac:dyDescent="0.25">
      <c r="A4215" t="s">
        <v>115</v>
      </c>
      <c r="B4215">
        <v>20102</v>
      </c>
      <c r="C4215" t="s">
        <v>239</v>
      </c>
      <c r="D4215">
        <v>1</v>
      </c>
      <c r="E4215">
        <v>8</v>
      </c>
      <c r="F4215">
        <v>901398</v>
      </c>
      <c r="G4215">
        <v>35901398</v>
      </c>
      <c r="H4215" t="s">
        <v>14339</v>
      </c>
      <c r="I4215">
        <v>738</v>
      </c>
      <c r="J4215" t="s">
        <v>324</v>
      </c>
      <c r="K4215" t="s">
        <v>19719</v>
      </c>
      <c r="L4215">
        <v>1</v>
      </c>
      <c r="M4215" t="s">
        <v>324</v>
      </c>
      <c r="N4215">
        <v>11250000</v>
      </c>
      <c r="O4215" t="s">
        <v>92</v>
      </c>
      <c r="P4215" t="s">
        <v>19720</v>
      </c>
      <c r="Q4215" t="s">
        <v>127</v>
      </c>
      <c r="R4215">
        <v>13</v>
      </c>
      <c r="S4215">
        <v>33130237</v>
      </c>
      <c r="T4215">
        <v>33131313</v>
      </c>
      <c r="U4215" t="s">
        <v>14340</v>
      </c>
      <c r="V4215">
        <v>1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95</v>
      </c>
      <c r="AE4215" s="2">
        <v>71</v>
      </c>
      <c r="AF4215" s="2">
        <v>64</v>
      </c>
      <c r="AG4215" s="2">
        <v>59</v>
      </c>
      <c r="AH4215" s="2">
        <v>82</v>
      </c>
      <c r="AI4215" s="2">
        <v>58</v>
      </c>
      <c r="AJ4215" s="2">
        <v>43</v>
      </c>
      <c r="AK4215" s="2">
        <v>0</v>
      </c>
      <c r="AL4215" s="2">
        <v>0</v>
      </c>
      <c r="AM4215" s="2">
        <v>0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0</v>
      </c>
      <c r="AU4215" s="2">
        <v>0</v>
      </c>
      <c r="AV4215" s="2">
        <v>0</v>
      </c>
      <c r="AW4215" s="2">
        <v>0</v>
      </c>
      <c r="AX4215" s="2">
        <v>0</v>
      </c>
      <c r="AY4215" s="2">
        <v>0</v>
      </c>
      <c r="AZ4215" s="2">
        <v>0</v>
      </c>
      <c r="BA4215" s="2">
        <v>0</v>
      </c>
      <c r="BB4215" s="2">
        <v>0</v>
      </c>
      <c r="BC4215" s="2">
        <v>0</v>
      </c>
      <c r="BD4215" s="2">
        <v>0</v>
      </c>
      <c r="BE4215" s="2">
        <v>0</v>
      </c>
      <c r="BF4215" s="2">
        <v>0</v>
      </c>
      <c r="BG4215" s="2">
        <v>0</v>
      </c>
      <c r="BH4215" s="2">
        <v>0</v>
      </c>
      <c r="BI4215" s="2">
        <v>0</v>
      </c>
      <c r="BJ4215" s="2">
        <v>0</v>
      </c>
      <c r="BK4215" s="2">
        <v>0</v>
      </c>
      <c r="BL4215" s="2">
        <v>6</v>
      </c>
      <c r="BM4215" s="2">
        <v>3</v>
      </c>
      <c r="BN4215" s="2">
        <v>2</v>
      </c>
      <c r="BO4215" s="2">
        <v>4</v>
      </c>
      <c r="BP4215" s="2">
        <v>3</v>
      </c>
      <c r="BQ4215" s="2">
        <v>3</v>
      </c>
      <c r="BR4215" s="2">
        <v>3</v>
      </c>
      <c r="BS4215" s="2">
        <v>0</v>
      </c>
      <c r="BT4215" s="2">
        <v>0</v>
      </c>
      <c r="BU4215" s="2">
        <v>0</v>
      </c>
      <c r="BV4215" s="2">
        <v>0</v>
      </c>
      <c r="BW4215" s="2">
        <v>0</v>
      </c>
      <c r="BX4215" s="2">
        <v>0</v>
      </c>
      <c r="BY4215" s="2">
        <v>0</v>
      </c>
      <c r="BZ4215" s="2">
        <v>0</v>
      </c>
      <c r="CA4215" s="2">
        <v>0</v>
      </c>
      <c r="CB4215" s="2">
        <v>0</v>
      </c>
      <c r="CC4215" s="2">
        <v>0</v>
      </c>
      <c r="CD4215" s="2">
        <v>0</v>
      </c>
      <c r="CE4215" s="2">
        <v>0</v>
      </c>
      <c r="CF4215" s="2">
        <v>0</v>
      </c>
      <c r="CG4215" s="2">
        <v>0</v>
      </c>
      <c r="CH4215" s="2">
        <v>0</v>
      </c>
      <c r="CI4215" s="2">
        <v>0</v>
      </c>
      <c r="CJ4215" s="2">
        <v>0</v>
      </c>
      <c r="CK4215" s="2">
        <v>0</v>
      </c>
      <c r="CL4215" s="2">
        <v>0</v>
      </c>
    </row>
    <row r="4216" spans="1:90" x14ac:dyDescent="0.25">
      <c r="A4216" t="s">
        <v>115</v>
      </c>
      <c r="B4216">
        <v>20102</v>
      </c>
      <c r="C4216" t="s">
        <v>239</v>
      </c>
      <c r="D4216">
        <v>1</v>
      </c>
      <c r="E4216">
        <v>8</v>
      </c>
      <c r="F4216">
        <v>11605</v>
      </c>
      <c r="G4216">
        <v>35011605</v>
      </c>
      <c r="H4216" t="s">
        <v>14966</v>
      </c>
      <c r="I4216">
        <v>738</v>
      </c>
      <c r="J4216" t="s">
        <v>324</v>
      </c>
      <c r="K4216" t="s">
        <v>9915</v>
      </c>
      <c r="L4216">
        <v>1</v>
      </c>
      <c r="M4216" t="s">
        <v>324</v>
      </c>
      <c r="N4216">
        <v>11250000</v>
      </c>
      <c r="O4216" t="s">
        <v>92</v>
      </c>
      <c r="P4216" t="s">
        <v>19716</v>
      </c>
      <c r="Q4216">
        <v>600</v>
      </c>
      <c r="R4216">
        <v>13</v>
      </c>
      <c r="S4216">
        <v>33171430</v>
      </c>
      <c r="T4216">
        <v>33173146</v>
      </c>
      <c r="U4216" t="s">
        <v>14967</v>
      </c>
      <c r="V4216">
        <v>1</v>
      </c>
      <c r="W4216" s="2">
        <v>0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106</v>
      </c>
      <c r="AE4216" s="2">
        <v>69</v>
      </c>
      <c r="AF4216" s="2">
        <v>132</v>
      </c>
      <c r="AG4216" s="2">
        <v>96</v>
      </c>
      <c r="AH4216" s="2">
        <v>192</v>
      </c>
      <c r="AI4216" s="2">
        <v>222</v>
      </c>
      <c r="AJ4216" s="2">
        <v>146</v>
      </c>
      <c r="AK4216" s="2">
        <v>0</v>
      </c>
      <c r="AL4216" s="2">
        <v>0</v>
      </c>
      <c r="AM4216" s="2">
        <v>0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0</v>
      </c>
      <c r="AU4216" s="2">
        <v>207</v>
      </c>
      <c r="AV4216" s="2">
        <v>0</v>
      </c>
      <c r="AW4216" s="2">
        <v>0</v>
      </c>
      <c r="AX4216" s="2">
        <v>0</v>
      </c>
      <c r="AY4216" s="2">
        <v>0</v>
      </c>
      <c r="AZ4216" s="2">
        <v>0</v>
      </c>
      <c r="BA4216" s="2">
        <v>0</v>
      </c>
      <c r="BB4216" s="2">
        <v>0</v>
      </c>
      <c r="BC4216" s="2">
        <v>162</v>
      </c>
      <c r="BD4216" s="2">
        <v>22</v>
      </c>
      <c r="BE4216" s="2">
        <v>0</v>
      </c>
      <c r="BF4216" s="2">
        <v>0</v>
      </c>
      <c r="BG4216" s="2">
        <v>0</v>
      </c>
      <c r="BH4216" s="2">
        <v>0</v>
      </c>
      <c r="BI4216" s="2">
        <v>0</v>
      </c>
      <c r="BJ4216" s="2">
        <v>0</v>
      </c>
      <c r="BK4216" s="2">
        <v>0</v>
      </c>
      <c r="BL4216" s="2">
        <v>4</v>
      </c>
      <c r="BM4216" s="2">
        <v>4</v>
      </c>
      <c r="BN4216" s="2">
        <v>6</v>
      </c>
      <c r="BO4216" s="2">
        <v>4</v>
      </c>
      <c r="BP4216" s="2">
        <v>8</v>
      </c>
      <c r="BQ4216" s="2">
        <v>6</v>
      </c>
      <c r="BR4216" s="2">
        <v>5</v>
      </c>
      <c r="BS4216" s="2">
        <v>0</v>
      </c>
      <c r="BT4216" s="2">
        <v>0</v>
      </c>
      <c r="BU4216" s="2">
        <v>0</v>
      </c>
      <c r="BV4216" s="2">
        <v>0</v>
      </c>
      <c r="BW4216" s="2">
        <v>0</v>
      </c>
      <c r="BX4216" s="2">
        <v>0</v>
      </c>
      <c r="BY4216" s="2">
        <v>0</v>
      </c>
      <c r="BZ4216" s="2">
        <v>0</v>
      </c>
      <c r="CA4216" s="2">
        <v>0</v>
      </c>
      <c r="CB4216" s="2">
        <v>0</v>
      </c>
      <c r="CC4216" s="2">
        <v>8</v>
      </c>
      <c r="CD4216" s="2">
        <v>0</v>
      </c>
      <c r="CE4216" s="2">
        <v>0</v>
      </c>
      <c r="CF4216" s="2">
        <v>0</v>
      </c>
      <c r="CG4216" s="2">
        <v>0</v>
      </c>
      <c r="CH4216" s="2">
        <v>0</v>
      </c>
      <c r="CI4216" s="2">
        <v>0</v>
      </c>
      <c r="CJ4216" s="2">
        <v>0</v>
      </c>
      <c r="CK4216" s="2">
        <v>8</v>
      </c>
      <c r="CL4216" s="2">
        <v>5</v>
      </c>
    </row>
    <row r="4217" spans="1:90" x14ac:dyDescent="0.25">
      <c r="A4217" t="s">
        <v>115</v>
      </c>
      <c r="B4217">
        <v>20102</v>
      </c>
      <c r="C4217" t="s">
        <v>239</v>
      </c>
      <c r="D4217">
        <v>1</v>
      </c>
      <c r="E4217">
        <v>8</v>
      </c>
      <c r="F4217">
        <v>42110</v>
      </c>
      <c r="G4217">
        <v>35042110</v>
      </c>
      <c r="H4217" t="s">
        <v>968</v>
      </c>
      <c r="I4217">
        <v>335</v>
      </c>
      <c r="J4217" t="s">
        <v>559</v>
      </c>
      <c r="K4217" t="s">
        <v>969</v>
      </c>
      <c r="L4217">
        <v>2</v>
      </c>
      <c r="M4217" t="s">
        <v>680</v>
      </c>
      <c r="N4217">
        <v>11460004</v>
      </c>
      <c r="O4217" t="s">
        <v>102</v>
      </c>
      <c r="P4217" t="s">
        <v>970</v>
      </c>
      <c r="Q4217">
        <v>1915</v>
      </c>
      <c r="R4217">
        <v>13</v>
      </c>
      <c r="S4217">
        <v>33413116</v>
      </c>
      <c r="T4217">
        <v>33521206</v>
      </c>
      <c r="U4217" t="s">
        <v>971</v>
      </c>
      <c r="V4217">
        <v>1</v>
      </c>
      <c r="W4217" s="2">
        <v>0</v>
      </c>
      <c r="X4217" s="2">
        <v>0</v>
      </c>
      <c r="Y4217" s="2">
        <v>146</v>
      </c>
      <c r="Z4217" s="2">
        <v>0</v>
      </c>
      <c r="AA4217" s="2">
        <v>153</v>
      </c>
      <c r="AB4217" s="2">
        <v>124</v>
      </c>
      <c r="AC4217" s="2">
        <v>140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0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0</v>
      </c>
      <c r="AU4217" s="2">
        <v>0</v>
      </c>
      <c r="AV4217" s="2">
        <v>0</v>
      </c>
      <c r="AW4217" s="2">
        <v>0</v>
      </c>
      <c r="AX4217" s="2">
        <v>0</v>
      </c>
      <c r="AY4217" s="2">
        <v>0</v>
      </c>
      <c r="AZ4217" s="2">
        <v>0</v>
      </c>
      <c r="BA4217" s="2">
        <v>0</v>
      </c>
      <c r="BB4217" s="2">
        <v>0</v>
      </c>
      <c r="BC4217" s="2">
        <v>0</v>
      </c>
      <c r="BD4217" s="2">
        <v>0</v>
      </c>
      <c r="BE4217" s="2">
        <v>0</v>
      </c>
      <c r="BF4217" s="2">
        <v>0</v>
      </c>
      <c r="BG4217" s="2">
        <v>5</v>
      </c>
      <c r="BH4217" s="2">
        <v>0</v>
      </c>
      <c r="BI4217" s="2">
        <v>8</v>
      </c>
      <c r="BJ4217" s="2">
        <v>7</v>
      </c>
      <c r="BK4217" s="2">
        <v>7</v>
      </c>
      <c r="BL4217" s="2">
        <v>0</v>
      </c>
      <c r="BM4217" s="2">
        <v>0</v>
      </c>
      <c r="BN4217" s="2">
        <v>0</v>
      </c>
      <c r="BO4217" s="2">
        <v>0</v>
      </c>
      <c r="BP4217" s="2">
        <v>0</v>
      </c>
      <c r="BQ4217" s="2">
        <v>0</v>
      </c>
      <c r="BR4217" s="2">
        <v>0</v>
      </c>
      <c r="BS4217" s="2">
        <v>0</v>
      </c>
      <c r="BT4217" s="2">
        <v>0</v>
      </c>
      <c r="BU4217" s="2">
        <v>0</v>
      </c>
      <c r="BV4217" s="2">
        <v>0</v>
      </c>
      <c r="BW4217" s="2">
        <v>0</v>
      </c>
      <c r="BX4217" s="2">
        <v>0</v>
      </c>
      <c r="BY4217" s="2">
        <v>0</v>
      </c>
      <c r="BZ4217" s="2">
        <v>0</v>
      </c>
      <c r="CA4217" s="2">
        <v>0</v>
      </c>
      <c r="CB4217" s="2">
        <v>0</v>
      </c>
      <c r="CC4217" s="2">
        <v>0</v>
      </c>
      <c r="CD4217" s="2">
        <v>0</v>
      </c>
      <c r="CE4217" s="2">
        <v>0</v>
      </c>
      <c r="CF4217" s="2">
        <v>0</v>
      </c>
      <c r="CG4217" s="2">
        <v>0</v>
      </c>
      <c r="CH4217" s="2">
        <v>0</v>
      </c>
      <c r="CI4217" s="2">
        <v>0</v>
      </c>
      <c r="CJ4217" s="2">
        <v>0</v>
      </c>
      <c r="CK4217" s="2">
        <v>0</v>
      </c>
      <c r="CL4217" s="2">
        <v>0</v>
      </c>
    </row>
    <row r="4218" spans="1:90" x14ac:dyDescent="0.25">
      <c r="A4218" t="s">
        <v>115</v>
      </c>
      <c r="B4218">
        <v>20102</v>
      </c>
      <c r="C4218" t="s">
        <v>239</v>
      </c>
      <c r="D4218">
        <v>1</v>
      </c>
      <c r="E4218">
        <v>8</v>
      </c>
      <c r="F4218">
        <v>47818</v>
      </c>
      <c r="G4218">
        <v>35047818</v>
      </c>
      <c r="H4218" t="s">
        <v>8983</v>
      </c>
      <c r="I4218">
        <v>283</v>
      </c>
      <c r="J4218" t="s">
        <v>1376</v>
      </c>
      <c r="K4218" t="s">
        <v>1638</v>
      </c>
      <c r="L4218">
        <v>1</v>
      </c>
      <c r="M4218" t="s">
        <v>1376</v>
      </c>
      <c r="N4218">
        <v>11520050</v>
      </c>
      <c r="O4218" t="s">
        <v>92</v>
      </c>
      <c r="P4218" t="s">
        <v>957</v>
      </c>
      <c r="Q4218">
        <v>620</v>
      </c>
      <c r="R4218">
        <v>13</v>
      </c>
      <c r="S4218">
        <v>33611571</v>
      </c>
      <c r="T4218">
        <v>33613355</v>
      </c>
      <c r="U4218" t="s">
        <v>8984</v>
      </c>
      <c r="V4218">
        <v>1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437</v>
      </c>
      <c r="AI4218" s="2">
        <v>382</v>
      </c>
      <c r="AJ4218" s="2">
        <v>404</v>
      </c>
      <c r="AK4218" s="2">
        <v>0</v>
      </c>
      <c r="AL4218" s="2">
        <v>0</v>
      </c>
      <c r="AM4218" s="2">
        <v>0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0</v>
      </c>
      <c r="AU4218" s="2">
        <v>0</v>
      </c>
      <c r="AV4218" s="2">
        <v>0</v>
      </c>
      <c r="AW4218" s="2">
        <v>0</v>
      </c>
      <c r="AX4218" s="2">
        <v>0</v>
      </c>
      <c r="AY4218" s="2">
        <v>0</v>
      </c>
      <c r="AZ4218" s="2">
        <v>0</v>
      </c>
      <c r="BA4218" s="2">
        <v>0</v>
      </c>
      <c r="BB4218" s="2">
        <v>0</v>
      </c>
      <c r="BC4218" s="2">
        <v>91</v>
      </c>
      <c r="BD4218" s="2">
        <v>0</v>
      </c>
      <c r="BE4218" s="2">
        <v>0</v>
      </c>
      <c r="BF4218" s="2">
        <v>0</v>
      </c>
      <c r="BG4218" s="2">
        <v>0</v>
      </c>
      <c r="BH4218" s="2">
        <v>0</v>
      </c>
      <c r="BI4218" s="2">
        <v>0</v>
      </c>
      <c r="BJ4218" s="2">
        <v>0</v>
      </c>
      <c r="BK4218" s="2">
        <v>0</v>
      </c>
      <c r="BL4218" s="2">
        <v>0</v>
      </c>
      <c r="BM4218" s="2">
        <v>0</v>
      </c>
      <c r="BN4218" s="2">
        <v>0</v>
      </c>
      <c r="BO4218" s="2">
        <v>0</v>
      </c>
      <c r="BP4218" s="2">
        <v>18</v>
      </c>
      <c r="BQ4218" s="2">
        <v>16</v>
      </c>
      <c r="BR4218" s="2">
        <v>16</v>
      </c>
      <c r="BS4218" s="2">
        <v>0</v>
      </c>
      <c r="BT4218" s="2">
        <v>0</v>
      </c>
      <c r="BU4218" s="2">
        <v>0</v>
      </c>
      <c r="BV4218" s="2">
        <v>0</v>
      </c>
      <c r="BW4218" s="2">
        <v>0</v>
      </c>
      <c r="BX4218" s="2">
        <v>0</v>
      </c>
      <c r="BY4218" s="2">
        <v>0</v>
      </c>
      <c r="BZ4218" s="2">
        <v>0</v>
      </c>
      <c r="CA4218" s="2">
        <v>0</v>
      </c>
      <c r="CB4218" s="2">
        <v>0</v>
      </c>
      <c r="CC4218" s="2">
        <v>0</v>
      </c>
      <c r="CD4218" s="2">
        <v>0</v>
      </c>
      <c r="CE4218" s="2">
        <v>0</v>
      </c>
      <c r="CF4218" s="2">
        <v>0</v>
      </c>
      <c r="CG4218" s="2">
        <v>0</v>
      </c>
      <c r="CH4218" s="2">
        <v>0</v>
      </c>
      <c r="CI4218" s="2">
        <v>0</v>
      </c>
      <c r="CJ4218" s="2">
        <v>0</v>
      </c>
      <c r="CK4218" s="2">
        <v>4</v>
      </c>
      <c r="CL4218" s="2">
        <v>0</v>
      </c>
    </row>
    <row r="4219" spans="1:90" x14ac:dyDescent="0.25">
      <c r="A4219" t="s">
        <v>115</v>
      </c>
      <c r="B4219">
        <v>20102</v>
      </c>
      <c r="C4219" t="s">
        <v>239</v>
      </c>
      <c r="D4219">
        <v>1</v>
      </c>
      <c r="E4219">
        <v>8</v>
      </c>
      <c r="F4219">
        <v>11708</v>
      </c>
      <c r="G4219">
        <v>35011708</v>
      </c>
      <c r="H4219" t="s">
        <v>13528</v>
      </c>
      <c r="I4219">
        <v>633</v>
      </c>
      <c r="J4219" t="s">
        <v>239</v>
      </c>
      <c r="K4219" t="s">
        <v>358</v>
      </c>
      <c r="L4219">
        <v>1</v>
      </c>
      <c r="M4219" t="s">
        <v>239</v>
      </c>
      <c r="N4219">
        <v>11075550</v>
      </c>
      <c r="O4219" t="s">
        <v>92</v>
      </c>
      <c r="P4219" t="s">
        <v>890</v>
      </c>
      <c r="Q4219">
        <v>50</v>
      </c>
      <c r="R4219">
        <v>13</v>
      </c>
      <c r="S4219">
        <v>32523744</v>
      </c>
      <c r="T4219">
        <v>32523948</v>
      </c>
      <c r="U4219" t="s">
        <v>13529</v>
      </c>
      <c r="V4219">
        <v>1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24</v>
      </c>
      <c r="AE4219" s="2">
        <v>86</v>
      </c>
      <c r="AF4219" s="2">
        <v>60</v>
      </c>
      <c r="AG4219" s="2">
        <v>72</v>
      </c>
      <c r="AH4219" s="2">
        <v>101</v>
      </c>
      <c r="AI4219" s="2">
        <v>115</v>
      </c>
      <c r="AJ4219" s="2">
        <v>88</v>
      </c>
      <c r="AK4219" s="2">
        <v>0</v>
      </c>
      <c r="AL4219" s="2">
        <v>0</v>
      </c>
      <c r="AM4219" s="2">
        <v>0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0</v>
      </c>
      <c r="AU4219" s="2">
        <v>221</v>
      </c>
      <c r="AV4219" s="2">
        <v>0</v>
      </c>
      <c r="AW4219" s="2">
        <v>0</v>
      </c>
      <c r="AX4219" s="2">
        <v>0</v>
      </c>
      <c r="AY4219" s="2">
        <v>0</v>
      </c>
      <c r="AZ4219" s="2">
        <v>0</v>
      </c>
      <c r="BA4219" s="2">
        <v>0</v>
      </c>
      <c r="BB4219" s="2">
        <v>0</v>
      </c>
      <c r="BC4219" s="2">
        <v>0</v>
      </c>
      <c r="BD4219" s="2">
        <v>0</v>
      </c>
      <c r="BE4219" s="2">
        <v>0</v>
      </c>
      <c r="BF4219" s="2">
        <v>0</v>
      </c>
      <c r="BG4219" s="2">
        <v>0</v>
      </c>
      <c r="BH4219" s="2">
        <v>0</v>
      </c>
      <c r="BI4219" s="2">
        <v>0</v>
      </c>
      <c r="BJ4219" s="2">
        <v>0</v>
      </c>
      <c r="BK4219" s="2">
        <v>0</v>
      </c>
      <c r="BL4219" s="2">
        <v>1</v>
      </c>
      <c r="BM4219" s="2">
        <v>5</v>
      </c>
      <c r="BN4219" s="2">
        <v>3</v>
      </c>
      <c r="BO4219" s="2">
        <v>3</v>
      </c>
      <c r="BP4219" s="2">
        <v>3</v>
      </c>
      <c r="BQ4219" s="2">
        <v>7</v>
      </c>
      <c r="BR4219" s="2">
        <v>3</v>
      </c>
      <c r="BS4219" s="2">
        <v>0</v>
      </c>
      <c r="BT4219" s="2">
        <v>0</v>
      </c>
      <c r="BU4219" s="2">
        <v>0</v>
      </c>
      <c r="BV4219" s="2">
        <v>0</v>
      </c>
      <c r="BW4219" s="2">
        <v>0</v>
      </c>
      <c r="BX4219" s="2">
        <v>0</v>
      </c>
      <c r="BY4219" s="2">
        <v>0</v>
      </c>
      <c r="BZ4219" s="2">
        <v>0</v>
      </c>
      <c r="CA4219" s="2">
        <v>0</v>
      </c>
      <c r="CB4219" s="2">
        <v>0</v>
      </c>
      <c r="CC4219" s="2">
        <v>11</v>
      </c>
      <c r="CD4219" s="2">
        <v>0</v>
      </c>
      <c r="CE4219" s="2">
        <v>0</v>
      </c>
      <c r="CF4219" s="2">
        <v>0</v>
      </c>
      <c r="CG4219" s="2">
        <v>0</v>
      </c>
      <c r="CH4219" s="2">
        <v>0</v>
      </c>
      <c r="CI4219" s="2">
        <v>0</v>
      </c>
      <c r="CJ4219" s="2">
        <v>0</v>
      </c>
      <c r="CK4219" s="2">
        <v>0</v>
      </c>
      <c r="CL4219" s="2">
        <v>0</v>
      </c>
    </row>
    <row r="4220" spans="1:90" x14ac:dyDescent="0.25">
      <c r="A4220" t="s">
        <v>115</v>
      </c>
      <c r="B4220">
        <v>20102</v>
      </c>
      <c r="C4220" t="s">
        <v>239</v>
      </c>
      <c r="D4220">
        <v>2</v>
      </c>
      <c r="E4220">
        <v>8</v>
      </c>
      <c r="F4220">
        <v>523604</v>
      </c>
      <c r="G4220">
        <v>35523604</v>
      </c>
      <c r="H4220" t="s">
        <v>9068</v>
      </c>
      <c r="I4220">
        <v>335</v>
      </c>
      <c r="J4220" t="s">
        <v>559</v>
      </c>
      <c r="K4220" t="s">
        <v>4151</v>
      </c>
      <c r="L4220">
        <v>1</v>
      </c>
      <c r="M4220" t="s">
        <v>559</v>
      </c>
      <c r="N4220">
        <v>11446000</v>
      </c>
      <c r="O4220" t="s">
        <v>261</v>
      </c>
      <c r="P4220" t="s">
        <v>9069</v>
      </c>
      <c r="Q4220" t="s">
        <v>1487</v>
      </c>
      <c r="R4220">
        <v>13</v>
      </c>
      <c r="S4220">
        <v>33050228</v>
      </c>
      <c r="U4220" t="s">
        <v>4846</v>
      </c>
      <c r="V4220">
        <v>1</v>
      </c>
      <c r="W4220" s="2">
        <v>0</v>
      </c>
      <c r="X4220" s="2">
        <v>0</v>
      </c>
      <c r="Y4220" s="2">
        <v>3</v>
      </c>
      <c r="Z4220" s="2">
        <v>4</v>
      </c>
      <c r="AA4220" s="2">
        <v>3</v>
      </c>
      <c r="AB4220" s="2">
        <v>5</v>
      </c>
      <c r="AC4220" s="2">
        <v>6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0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0</v>
      </c>
      <c r="AU4220" s="2">
        <v>0</v>
      </c>
      <c r="AV4220" s="2">
        <v>0</v>
      </c>
      <c r="AW4220" s="2">
        <v>0</v>
      </c>
      <c r="AX4220" s="2">
        <v>0</v>
      </c>
      <c r="AY4220" s="2">
        <v>0</v>
      </c>
      <c r="AZ4220" s="2">
        <v>0</v>
      </c>
      <c r="BA4220" s="2">
        <v>0</v>
      </c>
      <c r="BB4220" s="2">
        <v>0</v>
      </c>
      <c r="BC4220" s="2">
        <v>0</v>
      </c>
      <c r="BD4220" s="2">
        <v>0</v>
      </c>
      <c r="BE4220" s="2">
        <v>0</v>
      </c>
      <c r="BF4220" s="2">
        <v>0</v>
      </c>
      <c r="BG4220" s="2">
        <v>1</v>
      </c>
      <c r="BH4220" s="2">
        <v>1</v>
      </c>
      <c r="BI4220" s="2">
        <v>1</v>
      </c>
      <c r="BJ4220" s="2">
        <v>1</v>
      </c>
      <c r="BK4220" s="2">
        <v>1</v>
      </c>
      <c r="BL4220" s="2">
        <v>0</v>
      </c>
      <c r="BM4220" s="2">
        <v>0</v>
      </c>
      <c r="BN4220" s="2">
        <v>0</v>
      </c>
      <c r="BO4220" s="2">
        <v>0</v>
      </c>
      <c r="BP4220" s="2">
        <v>0</v>
      </c>
      <c r="BQ4220" s="2">
        <v>0</v>
      </c>
      <c r="BR4220" s="2">
        <v>0</v>
      </c>
      <c r="BS4220" s="2">
        <v>0</v>
      </c>
      <c r="BT4220" s="2">
        <v>0</v>
      </c>
      <c r="BU4220" s="2">
        <v>0</v>
      </c>
      <c r="BV4220" s="2">
        <v>0</v>
      </c>
      <c r="BW4220" s="2">
        <v>0</v>
      </c>
      <c r="BX4220" s="2">
        <v>0</v>
      </c>
      <c r="BY4220" s="2">
        <v>0</v>
      </c>
      <c r="BZ4220" s="2">
        <v>0</v>
      </c>
      <c r="CA4220" s="2">
        <v>0</v>
      </c>
      <c r="CB4220" s="2">
        <v>0</v>
      </c>
      <c r="CC4220" s="2">
        <v>0</v>
      </c>
      <c r="CD4220" s="2">
        <v>0</v>
      </c>
      <c r="CE4220" s="2">
        <v>0</v>
      </c>
      <c r="CF4220" s="2">
        <v>0</v>
      </c>
      <c r="CG4220" s="2">
        <v>0</v>
      </c>
      <c r="CH4220" s="2">
        <v>0</v>
      </c>
      <c r="CI4220" s="2">
        <v>0</v>
      </c>
      <c r="CJ4220" s="2">
        <v>0</v>
      </c>
      <c r="CK4220" s="2">
        <v>0</v>
      </c>
      <c r="CL4220" s="2">
        <v>0</v>
      </c>
    </row>
    <row r="4221" spans="1:90" x14ac:dyDescent="0.25">
      <c r="A4221" t="s">
        <v>115</v>
      </c>
      <c r="B4221">
        <v>20102</v>
      </c>
      <c r="C4221" t="s">
        <v>239</v>
      </c>
      <c r="D4221">
        <v>1</v>
      </c>
      <c r="E4221">
        <v>8</v>
      </c>
      <c r="F4221">
        <v>11903</v>
      </c>
      <c r="G4221">
        <v>35011903</v>
      </c>
      <c r="H4221" t="s">
        <v>18025</v>
      </c>
      <c r="I4221">
        <v>633</v>
      </c>
      <c r="J4221" t="s">
        <v>239</v>
      </c>
      <c r="K4221" t="s">
        <v>91</v>
      </c>
      <c r="L4221">
        <v>1</v>
      </c>
      <c r="M4221" t="s">
        <v>239</v>
      </c>
      <c r="N4221">
        <v>11013220</v>
      </c>
      <c r="O4221" t="s">
        <v>162</v>
      </c>
      <c r="P4221" t="s">
        <v>18026</v>
      </c>
      <c r="Q4221" t="s">
        <v>127</v>
      </c>
      <c r="R4221">
        <v>13</v>
      </c>
      <c r="S4221">
        <v>32213484</v>
      </c>
      <c r="T4221">
        <v>32236998</v>
      </c>
      <c r="U4221" t="s">
        <v>18027</v>
      </c>
      <c r="V4221">
        <v>1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167</v>
      </c>
      <c r="AI4221" s="2">
        <v>123</v>
      </c>
      <c r="AJ4221" s="2">
        <v>85</v>
      </c>
      <c r="AK4221" s="2">
        <v>0</v>
      </c>
      <c r="AL4221" s="2">
        <v>0</v>
      </c>
      <c r="AM4221" s="2">
        <v>0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0</v>
      </c>
      <c r="AU4221" s="2">
        <v>0</v>
      </c>
      <c r="AV4221" s="2">
        <v>0</v>
      </c>
      <c r="AW4221" s="2">
        <v>0</v>
      </c>
      <c r="AX4221" s="2">
        <v>0</v>
      </c>
      <c r="AY4221" s="2">
        <v>0</v>
      </c>
      <c r="AZ4221" s="2">
        <v>0</v>
      </c>
      <c r="BA4221" s="2">
        <v>0</v>
      </c>
      <c r="BB4221" s="2">
        <v>0</v>
      </c>
      <c r="BC4221" s="2">
        <v>0</v>
      </c>
      <c r="BD4221" s="2">
        <v>0</v>
      </c>
      <c r="BE4221" s="2">
        <v>0</v>
      </c>
      <c r="BF4221" s="2">
        <v>0</v>
      </c>
      <c r="BG4221" s="2">
        <v>0</v>
      </c>
      <c r="BH4221" s="2">
        <v>0</v>
      </c>
      <c r="BI4221" s="2">
        <v>0</v>
      </c>
      <c r="BJ4221" s="2">
        <v>0</v>
      </c>
      <c r="BK4221" s="2">
        <v>0</v>
      </c>
      <c r="BL4221" s="2">
        <v>0</v>
      </c>
      <c r="BM4221" s="2">
        <v>0</v>
      </c>
      <c r="BN4221" s="2">
        <v>0</v>
      </c>
      <c r="BO4221" s="2">
        <v>0</v>
      </c>
      <c r="BP4221" s="2">
        <v>9</v>
      </c>
      <c r="BQ4221" s="2">
        <v>5</v>
      </c>
      <c r="BR4221" s="2">
        <v>3</v>
      </c>
      <c r="BS4221" s="2">
        <v>0</v>
      </c>
      <c r="BT4221" s="2">
        <v>0</v>
      </c>
      <c r="BU4221" s="2">
        <v>0</v>
      </c>
      <c r="BV4221" s="2">
        <v>0</v>
      </c>
      <c r="BW4221" s="2">
        <v>0</v>
      </c>
      <c r="BX4221" s="2">
        <v>0</v>
      </c>
      <c r="BY4221" s="2">
        <v>0</v>
      </c>
      <c r="BZ4221" s="2">
        <v>0</v>
      </c>
      <c r="CA4221" s="2">
        <v>0</v>
      </c>
      <c r="CB4221" s="2">
        <v>0</v>
      </c>
      <c r="CC4221" s="2">
        <v>0</v>
      </c>
      <c r="CD4221" s="2">
        <v>0</v>
      </c>
      <c r="CE4221" s="2">
        <v>0</v>
      </c>
      <c r="CF4221" s="2">
        <v>0</v>
      </c>
      <c r="CG4221" s="2">
        <v>0</v>
      </c>
      <c r="CH4221" s="2">
        <v>0</v>
      </c>
      <c r="CI4221" s="2">
        <v>0</v>
      </c>
      <c r="CJ4221" s="2">
        <v>0</v>
      </c>
      <c r="CK4221" s="2">
        <v>0</v>
      </c>
      <c r="CL4221" s="2">
        <v>0</v>
      </c>
    </row>
    <row r="4222" spans="1:90" x14ac:dyDescent="0.25">
      <c r="A4222" t="s">
        <v>115</v>
      </c>
      <c r="B4222">
        <v>20102</v>
      </c>
      <c r="C4222" t="s">
        <v>239</v>
      </c>
      <c r="D4222">
        <v>1</v>
      </c>
      <c r="E4222">
        <v>8</v>
      </c>
      <c r="F4222">
        <v>11915</v>
      </c>
      <c r="G4222">
        <v>35011915</v>
      </c>
      <c r="H4222" t="s">
        <v>2162</v>
      </c>
      <c r="I4222">
        <v>633</v>
      </c>
      <c r="J4222" t="s">
        <v>239</v>
      </c>
      <c r="K4222" t="s">
        <v>2163</v>
      </c>
      <c r="L4222">
        <v>1</v>
      </c>
      <c r="M4222" t="s">
        <v>239</v>
      </c>
      <c r="N4222">
        <v>11085160</v>
      </c>
      <c r="O4222" t="s">
        <v>92</v>
      </c>
      <c r="P4222" t="s">
        <v>2164</v>
      </c>
      <c r="Q4222">
        <v>394</v>
      </c>
      <c r="R4222">
        <v>13</v>
      </c>
      <c r="S4222">
        <v>32032447</v>
      </c>
      <c r="T4222">
        <v>32960280</v>
      </c>
      <c r="U4222" t="s">
        <v>2165</v>
      </c>
      <c r="V4222">
        <v>1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317</v>
      </c>
      <c r="AI4222" s="2">
        <v>253</v>
      </c>
      <c r="AJ4222" s="2">
        <v>142</v>
      </c>
      <c r="AK4222" s="2">
        <v>0</v>
      </c>
      <c r="AL4222" s="2">
        <v>0</v>
      </c>
      <c r="AM4222" s="2">
        <v>0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0</v>
      </c>
      <c r="AU4222" s="2">
        <v>39</v>
      </c>
      <c r="AV4222" s="2">
        <v>0</v>
      </c>
      <c r="AW4222" s="2">
        <v>0</v>
      </c>
      <c r="AX4222" s="2">
        <v>0</v>
      </c>
      <c r="AY4222" s="2">
        <v>0</v>
      </c>
      <c r="AZ4222" s="2">
        <v>0</v>
      </c>
      <c r="BA4222" s="2">
        <v>0</v>
      </c>
      <c r="BB4222" s="2">
        <v>0</v>
      </c>
      <c r="BC4222" s="2">
        <v>0</v>
      </c>
      <c r="BD4222" s="2">
        <v>0</v>
      </c>
      <c r="BE4222" s="2">
        <v>0</v>
      </c>
      <c r="BF4222" s="2">
        <v>0</v>
      </c>
      <c r="BG4222" s="2">
        <v>0</v>
      </c>
      <c r="BH4222" s="2">
        <v>0</v>
      </c>
      <c r="BI4222" s="2">
        <v>0</v>
      </c>
      <c r="BJ4222" s="2">
        <v>0</v>
      </c>
      <c r="BK4222" s="2">
        <v>0</v>
      </c>
      <c r="BL4222" s="2">
        <v>0</v>
      </c>
      <c r="BM4222" s="2">
        <v>0</v>
      </c>
      <c r="BN4222" s="2">
        <v>0</v>
      </c>
      <c r="BO4222" s="2">
        <v>0</v>
      </c>
      <c r="BP4222" s="2">
        <v>14</v>
      </c>
      <c r="BQ4222" s="2">
        <v>9</v>
      </c>
      <c r="BR4222" s="2">
        <v>6</v>
      </c>
      <c r="BS4222" s="2">
        <v>0</v>
      </c>
      <c r="BT4222" s="2">
        <v>0</v>
      </c>
      <c r="BU4222" s="2">
        <v>0</v>
      </c>
      <c r="BV4222" s="2">
        <v>0</v>
      </c>
      <c r="BW4222" s="2">
        <v>0</v>
      </c>
      <c r="BX4222" s="2">
        <v>0</v>
      </c>
      <c r="BY4222" s="2">
        <v>0</v>
      </c>
      <c r="BZ4222" s="2">
        <v>0</v>
      </c>
      <c r="CA4222" s="2">
        <v>0</v>
      </c>
      <c r="CB4222" s="2">
        <v>0</v>
      </c>
      <c r="CC4222" s="2">
        <v>2</v>
      </c>
      <c r="CD4222" s="2">
        <v>0</v>
      </c>
      <c r="CE4222" s="2">
        <v>0</v>
      </c>
      <c r="CF4222" s="2">
        <v>0</v>
      </c>
      <c r="CG4222" s="2">
        <v>0</v>
      </c>
      <c r="CH4222" s="2">
        <v>0</v>
      </c>
      <c r="CI4222" s="2">
        <v>0</v>
      </c>
      <c r="CJ4222" s="2">
        <v>0</v>
      </c>
      <c r="CK4222" s="2">
        <v>0</v>
      </c>
      <c r="CL4222" s="2">
        <v>0</v>
      </c>
    </row>
    <row r="4223" spans="1:90" x14ac:dyDescent="0.25">
      <c r="A4223" t="s">
        <v>115</v>
      </c>
      <c r="B4223">
        <v>20102</v>
      </c>
      <c r="C4223" t="s">
        <v>239</v>
      </c>
      <c r="D4223">
        <v>1</v>
      </c>
      <c r="E4223">
        <v>8</v>
      </c>
      <c r="F4223">
        <v>11770</v>
      </c>
      <c r="G4223">
        <v>35011770</v>
      </c>
      <c r="H4223" t="s">
        <v>7494</v>
      </c>
      <c r="I4223">
        <v>633</v>
      </c>
      <c r="J4223" t="s">
        <v>239</v>
      </c>
      <c r="K4223" t="s">
        <v>268</v>
      </c>
      <c r="L4223">
        <v>1</v>
      </c>
      <c r="M4223" t="s">
        <v>239</v>
      </c>
      <c r="N4223">
        <v>11089030</v>
      </c>
      <c r="O4223" t="s">
        <v>162</v>
      </c>
      <c r="P4223" t="s">
        <v>7495</v>
      </c>
      <c r="Q4223" t="s">
        <v>127</v>
      </c>
      <c r="R4223">
        <v>13</v>
      </c>
      <c r="S4223">
        <v>32033302</v>
      </c>
      <c r="T4223">
        <v>32913660</v>
      </c>
      <c r="U4223" t="s">
        <v>7496</v>
      </c>
      <c r="V4223">
        <v>1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100</v>
      </c>
      <c r="AE4223" s="2">
        <v>132</v>
      </c>
      <c r="AF4223" s="2">
        <v>132</v>
      </c>
      <c r="AG4223" s="2">
        <v>104</v>
      </c>
      <c r="AH4223" s="2">
        <v>154</v>
      </c>
      <c r="AI4223" s="2">
        <v>193</v>
      </c>
      <c r="AJ4223" s="2">
        <v>90</v>
      </c>
      <c r="AK4223" s="2">
        <v>0</v>
      </c>
      <c r="AL4223" s="2">
        <v>0</v>
      </c>
      <c r="AM4223" s="2">
        <v>0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0</v>
      </c>
      <c r="AU4223" s="2">
        <v>0</v>
      </c>
      <c r="AV4223" s="2">
        <v>0</v>
      </c>
      <c r="AW4223" s="2">
        <v>0</v>
      </c>
      <c r="AX4223" s="2">
        <v>0</v>
      </c>
      <c r="AY4223" s="2">
        <v>0</v>
      </c>
      <c r="AZ4223" s="2">
        <v>0</v>
      </c>
      <c r="BA4223" s="2">
        <v>0</v>
      </c>
      <c r="BB4223" s="2">
        <v>0</v>
      </c>
      <c r="BC4223" s="2">
        <v>0</v>
      </c>
      <c r="BD4223" s="2">
        <v>0</v>
      </c>
      <c r="BE4223" s="2">
        <v>0</v>
      </c>
      <c r="BF4223" s="2">
        <v>0</v>
      </c>
      <c r="BG4223" s="2">
        <v>0</v>
      </c>
      <c r="BH4223" s="2">
        <v>0</v>
      </c>
      <c r="BI4223" s="2">
        <v>0</v>
      </c>
      <c r="BJ4223" s="2">
        <v>0</v>
      </c>
      <c r="BK4223" s="2">
        <v>0</v>
      </c>
      <c r="BL4223" s="2">
        <v>5</v>
      </c>
      <c r="BM4223" s="2">
        <v>7</v>
      </c>
      <c r="BN4223" s="2">
        <v>8</v>
      </c>
      <c r="BO4223" s="2">
        <v>5</v>
      </c>
      <c r="BP4223" s="2">
        <v>6</v>
      </c>
      <c r="BQ4223" s="2">
        <v>8</v>
      </c>
      <c r="BR4223" s="2">
        <v>3</v>
      </c>
      <c r="BS4223" s="2">
        <v>0</v>
      </c>
      <c r="BT4223" s="2">
        <v>0</v>
      </c>
      <c r="BU4223" s="2">
        <v>0</v>
      </c>
      <c r="BV4223" s="2">
        <v>0</v>
      </c>
      <c r="BW4223" s="2">
        <v>0</v>
      </c>
      <c r="BX4223" s="2">
        <v>0</v>
      </c>
      <c r="BY4223" s="2">
        <v>0</v>
      </c>
      <c r="BZ4223" s="2">
        <v>0</v>
      </c>
      <c r="CA4223" s="2">
        <v>0</v>
      </c>
      <c r="CB4223" s="2">
        <v>0</v>
      </c>
      <c r="CC4223" s="2">
        <v>0</v>
      </c>
      <c r="CD4223" s="2">
        <v>0</v>
      </c>
      <c r="CE4223" s="2">
        <v>0</v>
      </c>
      <c r="CF4223" s="2">
        <v>0</v>
      </c>
      <c r="CG4223" s="2">
        <v>0</v>
      </c>
      <c r="CH4223" s="2">
        <v>0</v>
      </c>
      <c r="CI4223" s="2">
        <v>0</v>
      </c>
      <c r="CJ4223" s="2">
        <v>0</v>
      </c>
      <c r="CK4223" s="2">
        <v>0</v>
      </c>
      <c r="CL4223" s="2">
        <v>0</v>
      </c>
    </row>
    <row r="4224" spans="1:90" x14ac:dyDescent="0.25">
      <c r="A4224" t="s">
        <v>115</v>
      </c>
      <c r="B4224">
        <v>20102</v>
      </c>
      <c r="C4224" t="s">
        <v>239</v>
      </c>
      <c r="D4224">
        <v>1</v>
      </c>
      <c r="E4224">
        <v>8</v>
      </c>
      <c r="F4224">
        <v>11848</v>
      </c>
      <c r="G4224">
        <v>35011848</v>
      </c>
      <c r="H4224" t="s">
        <v>1629</v>
      </c>
      <c r="I4224">
        <v>633</v>
      </c>
      <c r="J4224" t="s">
        <v>239</v>
      </c>
      <c r="K4224" t="s">
        <v>2424</v>
      </c>
      <c r="L4224">
        <v>1</v>
      </c>
      <c r="M4224" t="s">
        <v>239</v>
      </c>
      <c r="N4224">
        <v>11070080</v>
      </c>
      <c r="O4224" t="s">
        <v>92</v>
      </c>
      <c r="P4224" t="s">
        <v>8855</v>
      </c>
      <c r="Q4224">
        <v>62</v>
      </c>
      <c r="R4224">
        <v>13</v>
      </c>
      <c r="S4224">
        <v>32395242</v>
      </c>
      <c r="T4224">
        <v>32517150</v>
      </c>
      <c r="U4224" t="s">
        <v>8856</v>
      </c>
      <c r="V4224">
        <v>1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35</v>
      </c>
      <c r="AH4224" s="2">
        <v>54</v>
      </c>
      <c r="AI4224" s="2">
        <v>48</v>
      </c>
      <c r="AJ4224" s="2">
        <v>32</v>
      </c>
      <c r="AK4224" s="2">
        <v>0</v>
      </c>
      <c r="AL4224" s="2">
        <v>0</v>
      </c>
      <c r="AM4224" s="2">
        <v>0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0</v>
      </c>
      <c r="AU4224" s="2">
        <v>0</v>
      </c>
      <c r="AV4224" s="2">
        <v>0</v>
      </c>
      <c r="AW4224" s="2">
        <v>0</v>
      </c>
      <c r="AX4224" s="2">
        <v>0</v>
      </c>
      <c r="AY4224" s="2">
        <v>0</v>
      </c>
      <c r="AZ4224" s="2">
        <v>0</v>
      </c>
      <c r="BA4224" s="2">
        <v>0</v>
      </c>
      <c r="BB4224" s="2">
        <v>0</v>
      </c>
      <c r="BC4224" s="2">
        <v>0</v>
      </c>
      <c r="BD4224" s="2">
        <v>3</v>
      </c>
      <c r="BE4224" s="2">
        <v>0</v>
      </c>
      <c r="BF4224" s="2">
        <v>0</v>
      </c>
      <c r="BG4224" s="2">
        <v>0</v>
      </c>
      <c r="BH4224" s="2">
        <v>0</v>
      </c>
      <c r="BI4224" s="2">
        <v>0</v>
      </c>
      <c r="BJ4224" s="2">
        <v>0</v>
      </c>
      <c r="BK4224" s="2">
        <v>0</v>
      </c>
      <c r="BL4224" s="2">
        <v>0</v>
      </c>
      <c r="BM4224" s="2">
        <v>0</v>
      </c>
      <c r="BN4224" s="2">
        <v>0</v>
      </c>
      <c r="BO4224" s="2">
        <v>2</v>
      </c>
      <c r="BP4224" s="2">
        <v>4</v>
      </c>
      <c r="BQ4224" s="2">
        <v>4</v>
      </c>
      <c r="BR4224" s="2">
        <v>2</v>
      </c>
      <c r="BS4224" s="2">
        <v>0</v>
      </c>
      <c r="BT4224" s="2">
        <v>0</v>
      </c>
      <c r="BU4224" s="2">
        <v>0</v>
      </c>
      <c r="BV4224" s="2">
        <v>0</v>
      </c>
      <c r="BW4224" s="2">
        <v>0</v>
      </c>
      <c r="BX4224" s="2">
        <v>0</v>
      </c>
      <c r="BY4224" s="2">
        <v>0</v>
      </c>
      <c r="BZ4224" s="2">
        <v>0</v>
      </c>
      <c r="CA4224" s="2">
        <v>0</v>
      </c>
      <c r="CB4224" s="2">
        <v>0</v>
      </c>
      <c r="CC4224" s="2">
        <v>0</v>
      </c>
      <c r="CD4224" s="2">
        <v>0</v>
      </c>
      <c r="CE4224" s="2">
        <v>0</v>
      </c>
      <c r="CF4224" s="2">
        <v>0</v>
      </c>
      <c r="CG4224" s="2">
        <v>0</v>
      </c>
      <c r="CH4224" s="2">
        <v>0</v>
      </c>
      <c r="CI4224" s="2">
        <v>0</v>
      </c>
      <c r="CJ4224" s="2">
        <v>0</v>
      </c>
      <c r="CK4224" s="2">
        <v>0</v>
      </c>
      <c r="CL4224" s="2">
        <v>1</v>
      </c>
    </row>
    <row r="4225" spans="1:90" x14ac:dyDescent="0.25">
      <c r="A4225" t="s">
        <v>115</v>
      </c>
      <c r="B4225">
        <v>20102</v>
      </c>
      <c r="C4225" t="s">
        <v>239</v>
      </c>
      <c r="D4225">
        <v>1</v>
      </c>
      <c r="E4225">
        <v>8</v>
      </c>
      <c r="F4225">
        <v>11836</v>
      </c>
      <c r="G4225">
        <v>35011836</v>
      </c>
      <c r="H4225" t="s">
        <v>13893</v>
      </c>
      <c r="I4225">
        <v>633</v>
      </c>
      <c r="J4225" t="s">
        <v>239</v>
      </c>
      <c r="K4225" t="s">
        <v>466</v>
      </c>
      <c r="L4225">
        <v>1</v>
      </c>
      <c r="M4225" t="s">
        <v>239</v>
      </c>
      <c r="N4225">
        <v>11055011</v>
      </c>
      <c r="O4225" t="s">
        <v>92</v>
      </c>
      <c r="P4225" t="s">
        <v>576</v>
      </c>
      <c r="Q4225">
        <v>163</v>
      </c>
      <c r="R4225">
        <v>13</v>
      </c>
      <c r="S4225">
        <v>32235354</v>
      </c>
      <c r="T4225">
        <v>32354441</v>
      </c>
      <c r="U4225" t="s">
        <v>13894</v>
      </c>
      <c r="V4225">
        <v>1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52</v>
      </c>
      <c r="AE4225" s="2">
        <v>115</v>
      </c>
      <c r="AF4225" s="2">
        <v>88</v>
      </c>
      <c r="AG4225" s="2">
        <v>100</v>
      </c>
      <c r="AH4225" s="2">
        <v>251</v>
      </c>
      <c r="AI4225" s="2">
        <v>148</v>
      </c>
      <c r="AJ4225" s="2">
        <v>96</v>
      </c>
      <c r="AK4225" s="2">
        <v>0</v>
      </c>
      <c r="AL4225" s="2">
        <v>0</v>
      </c>
      <c r="AM4225" s="2">
        <v>0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0</v>
      </c>
      <c r="AU4225" s="2">
        <v>171</v>
      </c>
      <c r="AV4225" s="2">
        <v>0</v>
      </c>
      <c r="AW4225" s="2">
        <v>0</v>
      </c>
      <c r="AX4225" s="2">
        <v>0</v>
      </c>
      <c r="AY4225" s="2">
        <v>0</v>
      </c>
      <c r="AZ4225" s="2">
        <v>0</v>
      </c>
      <c r="BA4225" s="2">
        <v>0</v>
      </c>
      <c r="BB4225" s="2">
        <v>0</v>
      </c>
      <c r="BC4225" s="2">
        <v>0</v>
      </c>
      <c r="BD4225" s="2">
        <v>0</v>
      </c>
      <c r="BE4225" s="2">
        <v>0</v>
      </c>
      <c r="BF4225" s="2">
        <v>0</v>
      </c>
      <c r="BG4225" s="2">
        <v>0</v>
      </c>
      <c r="BH4225" s="2">
        <v>0</v>
      </c>
      <c r="BI4225" s="2">
        <v>0</v>
      </c>
      <c r="BJ4225" s="2">
        <v>0</v>
      </c>
      <c r="BK4225" s="2">
        <v>0</v>
      </c>
      <c r="BL4225" s="2">
        <v>3</v>
      </c>
      <c r="BM4225" s="2">
        <v>6</v>
      </c>
      <c r="BN4225" s="2">
        <v>3</v>
      </c>
      <c r="BO4225" s="2">
        <v>5</v>
      </c>
      <c r="BP4225" s="2">
        <v>11</v>
      </c>
      <c r="BQ4225" s="2">
        <v>9</v>
      </c>
      <c r="BR4225" s="2">
        <v>3</v>
      </c>
      <c r="BS4225" s="2">
        <v>0</v>
      </c>
      <c r="BT4225" s="2">
        <v>0</v>
      </c>
      <c r="BU4225" s="2">
        <v>0</v>
      </c>
      <c r="BV4225" s="2">
        <v>0</v>
      </c>
      <c r="BW4225" s="2">
        <v>0</v>
      </c>
      <c r="BX4225" s="2">
        <v>0</v>
      </c>
      <c r="BY4225" s="2">
        <v>0</v>
      </c>
      <c r="BZ4225" s="2">
        <v>0</v>
      </c>
      <c r="CA4225" s="2">
        <v>0</v>
      </c>
      <c r="CB4225" s="2">
        <v>0</v>
      </c>
      <c r="CC4225" s="2">
        <v>5</v>
      </c>
      <c r="CD4225" s="2">
        <v>0</v>
      </c>
      <c r="CE4225" s="2">
        <v>0</v>
      </c>
      <c r="CF4225" s="2">
        <v>0</v>
      </c>
      <c r="CG4225" s="2">
        <v>0</v>
      </c>
      <c r="CH4225" s="2">
        <v>0</v>
      </c>
      <c r="CI4225" s="2">
        <v>0</v>
      </c>
      <c r="CJ4225" s="2">
        <v>0</v>
      </c>
      <c r="CK4225" s="2">
        <v>0</v>
      </c>
      <c r="CL4225" s="2">
        <v>0</v>
      </c>
    </row>
    <row r="4226" spans="1:90" x14ac:dyDescent="0.25">
      <c r="A4226" t="s">
        <v>115</v>
      </c>
      <c r="B4226">
        <v>20102</v>
      </c>
      <c r="C4226" t="s">
        <v>239</v>
      </c>
      <c r="D4226">
        <v>1</v>
      </c>
      <c r="E4226">
        <v>3</v>
      </c>
      <c r="F4226">
        <v>980092</v>
      </c>
      <c r="G4226">
        <v>35980092</v>
      </c>
      <c r="H4226" t="s">
        <v>17228</v>
      </c>
      <c r="I4226">
        <v>633</v>
      </c>
      <c r="J4226" t="s">
        <v>239</v>
      </c>
      <c r="K4226" t="s">
        <v>2124</v>
      </c>
      <c r="L4226">
        <v>1</v>
      </c>
      <c r="M4226" t="s">
        <v>239</v>
      </c>
      <c r="N4226">
        <v>11087001</v>
      </c>
      <c r="O4226" t="s">
        <v>102</v>
      </c>
      <c r="P4226" t="s">
        <v>11735</v>
      </c>
      <c r="Q4226">
        <v>1171</v>
      </c>
      <c r="R4226">
        <v>13</v>
      </c>
      <c r="S4226">
        <v>32033457</v>
      </c>
      <c r="T4226">
        <v>32991711</v>
      </c>
      <c r="U4226" t="s">
        <v>17229</v>
      </c>
      <c r="V4226">
        <v>1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0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741</v>
      </c>
      <c r="AT4226" s="2">
        <v>0</v>
      </c>
      <c r="AU4226" s="2">
        <v>0</v>
      </c>
      <c r="AV4226" s="2">
        <v>1873</v>
      </c>
      <c r="AW4226" s="2">
        <v>0</v>
      </c>
      <c r="AX4226" s="2">
        <v>0</v>
      </c>
      <c r="AY4226" s="2">
        <v>0</v>
      </c>
      <c r="AZ4226" s="2">
        <v>0</v>
      </c>
      <c r="BA4226" s="2">
        <v>0</v>
      </c>
      <c r="BB4226" s="2">
        <v>0</v>
      </c>
      <c r="BC4226" s="2">
        <v>0</v>
      </c>
      <c r="BD4226" s="2">
        <v>0</v>
      </c>
      <c r="BE4226" s="2">
        <v>0</v>
      </c>
      <c r="BF4226" s="2">
        <v>0</v>
      </c>
      <c r="BG4226" s="2">
        <v>0</v>
      </c>
      <c r="BH4226" s="2">
        <v>0</v>
      </c>
      <c r="BI4226" s="2">
        <v>0</v>
      </c>
      <c r="BJ4226" s="2">
        <v>0</v>
      </c>
      <c r="BK4226" s="2">
        <v>0</v>
      </c>
      <c r="BL4226" s="2">
        <v>0</v>
      </c>
      <c r="BM4226" s="2">
        <v>0</v>
      </c>
      <c r="BN4226" s="2">
        <v>0</v>
      </c>
      <c r="BO4226" s="2">
        <v>0</v>
      </c>
      <c r="BP4226" s="2">
        <v>0</v>
      </c>
      <c r="BQ4226" s="2">
        <v>0</v>
      </c>
      <c r="BR4226" s="2">
        <v>0</v>
      </c>
      <c r="BS4226" s="2">
        <v>0</v>
      </c>
      <c r="BT4226" s="2">
        <v>0</v>
      </c>
      <c r="BU4226" s="2">
        <v>0</v>
      </c>
      <c r="BV4226" s="2">
        <v>0</v>
      </c>
      <c r="BW4226" s="2">
        <v>0</v>
      </c>
      <c r="BX4226" s="2">
        <v>0</v>
      </c>
      <c r="BY4226" s="2">
        <v>0</v>
      </c>
      <c r="BZ4226" s="2">
        <v>0</v>
      </c>
      <c r="CA4226" s="2">
        <v>3</v>
      </c>
      <c r="CB4226" s="2">
        <v>0</v>
      </c>
      <c r="CC4226" s="2">
        <v>0</v>
      </c>
      <c r="CD4226" s="2">
        <v>6</v>
      </c>
      <c r="CE4226" s="2">
        <v>0</v>
      </c>
      <c r="CF4226" s="2">
        <v>0</v>
      </c>
      <c r="CG4226" s="2">
        <v>0</v>
      </c>
      <c r="CH4226" s="2">
        <v>0</v>
      </c>
      <c r="CI4226" s="2">
        <v>0</v>
      </c>
      <c r="CJ4226" s="2">
        <v>0</v>
      </c>
      <c r="CK4226" s="2">
        <v>0</v>
      </c>
      <c r="CL4226" s="2">
        <v>0</v>
      </c>
    </row>
    <row r="4227" spans="1:90" x14ac:dyDescent="0.25">
      <c r="A4227" t="s">
        <v>115</v>
      </c>
      <c r="B4227">
        <v>20102</v>
      </c>
      <c r="C4227" t="s">
        <v>239</v>
      </c>
      <c r="D4227">
        <v>1</v>
      </c>
      <c r="E4227">
        <v>3</v>
      </c>
      <c r="F4227">
        <v>482473</v>
      </c>
      <c r="G4227">
        <v>35482473</v>
      </c>
      <c r="H4227" t="s">
        <v>3880</v>
      </c>
      <c r="I4227">
        <v>335</v>
      </c>
      <c r="J4227" t="s">
        <v>559</v>
      </c>
      <c r="K4227" t="s">
        <v>697</v>
      </c>
      <c r="L4227">
        <v>1</v>
      </c>
      <c r="M4227" t="s">
        <v>559</v>
      </c>
      <c r="N4227">
        <v>11432270</v>
      </c>
      <c r="P4227" t="s">
        <v>19711</v>
      </c>
      <c r="Q4227">
        <v>374</v>
      </c>
      <c r="R4227">
        <v>13</v>
      </c>
      <c r="S4227">
        <v>33833995</v>
      </c>
      <c r="U4227" t="s">
        <v>3883</v>
      </c>
      <c r="V4227">
        <v>1</v>
      </c>
      <c r="W4227" s="2">
        <v>0</v>
      </c>
      <c r="X4227" s="2">
        <v>0</v>
      </c>
      <c r="Y4227" s="2">
        <v>0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0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822</v>
      </c>
      <c r="AT4227" s="2">
        <v>0</v>
      </c>
      <c r="AU4227" s="2">
        <v>0</v>
      </c>
      <c r="AV4227" s="2">
        <v>1853</v>
      </c>
      <c r="AW4227" s="2">
        <v>0</v>
      </c>
      <c r="AX4227" s="2">
        <v>0</v>
      </c>
      <c r="AY4227" s="2">
        <v>0</v>
      </c>
      <c r="AZ4227" s="2">
        <v>0</v>
      </c>
      <c r="BA4227" s="2">
        <v>0</v>
      </c>
      <c r="BB4227" s="2">
        <v>0</v>
      </c>
      <c r="BC4227" s="2">
        <v>0</v>
      </c>
      <c r="BD4227" s="2">
        <v>0</v>
      </c>
      <c r="BE4227" s="2">
        <v>0</v>
      </c>
      <c r="BF4227" s="2">
        <v>0</v>
      </c>
      <c r="BG4227" s="2">
        <v>0</v>
      </c>
      <c r="BH4227" s="2">
        <v>0</v>
      </c>
      <c r="BI4227" s="2">
        <v>0</v>
      </c>
      <c r="BJ4227" s="2">
        <v>0</v>
      </c>
      <c r="BK4227" s="2">
        <v>0</v>
      </c>
      <c r="BL4227" s="2">
        <v>0</v>
      </c>
      <c r="BM4227" s="2">
        <v>0</v>
      </c>
      <c r="BN4227" s="2">
        <v>0</v>
      </c>
      <c r="BO4227" s="2">
        <v>0</v>
      </c>
      <c r="BP4227" s="2">
        <v>0</v>
      </c>
      <c r="BQ4227" s="2">
        <v>0</v>
      </c>
      <c r="BR4227" s="2">
        <v>0</v>
      </c>
      <c r="BS4227" s="2">
        <v>0</v>
      </c>
      <c r="BT4227" s="2">
        <v>0</v>
      </c>
      <c r="BU4227" s="2">
        <v>0</v>
      </c>
      <c r="BV4227" s="2">
        <v>0</v>
      </c>
      <c r="BW4227" s="2">
        <v>0</v>
      </c>
      <c r="BX4227" s="2">
        <v>0</v>
      </c>
      <c r="BY4227" s="2">
        <v>0</v>
      </c>
      <c r="BZ4227" s="2">
        <v>0</v>
      </c>
      <c r="CA4227" s="2">
        <v>4</v>
      </c>
      <c r="CB4227" s="2">
        <v>0</v>
      </c>
      <c r="CC4227" s="2">
        <v>0</v>
      </c>
      <c r="CD4227" s="2">
        <v>8</v>
      </c>
      <c r="CE4227" s="2">
        <v>0</v>
      </c>
      <c r="CF4227" s="2">
        <v>0</v>
      </c>
      <c r="CG4227" s="2">
        <v>0</v>
      </c>
      <c r="CH4227" s="2">
        <v>0</v>
      </c>
      <c r="CI4227" s="2">
        <v>0</v>
      </c>
      <c r="CJ4227" s="2">
        <v>0</v>
      </c>
      <c r="CK4227" s="2">
        <v>0</v>
      </c>
      <c r="CL4227" s="2">
        <v>0</v>
      </c>
    </row>
    <row r="4228" spans="1:90" x14ac:dyDescent="0.25">
      <c r="A4228" t="s">
        <v>115</v>
      </c>
      <c r="B4228">
        <v>20102</v>
      </c>
      <c r="C4228" t="s">
        <v>239</v>
      </c>
      <c r="D4228">
        <v>1</v>
      </c>
      <c r="E4228">
        <v>3</v>
      </c>
      <c r="F4228">
        <v>980080</v>
      </c>
      <c r="G4228">
        <v>35980080</v>
      </c>
      <c r="H4228" t="s">
        <v>16149</v>
      </c>
      <c r="I4228">
        <v>633</v>
      </c>
      <c r="J4228" t="s">
        <v>239</v>
      </c>
      <c r="K4228" t="s">
        <v>240</v>
      </c>
      <c r="L4228">
        <v>1</v>
      </c>
      <c r="M4228" t="s">
        <v>239</v>
      </c>
      <c r="N4228">
        <v>11030600</v>
      </c>
      <c r="O4228" t="s">
        <v>102</v>
      </c>
      <c r="P4228" t="s">
        <v>16150</v>
      </c>
      <c r="Q4228">
        <v>432</v>
      </c>
      <c r="R4228">
        <v>13</v>
      </c>
      <c r="S4228">
        <v>32317394</v>
      </c>
      <c r="T4228">
        <v>32721502</v>
      </c>
      <c r="U4228" t="s">
        <v>16151</v>
      </c>
      <c r="V4228">
        <v>1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0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389</v>
      </c>
      <c r="AT4228" s="2">
        <v>0</v>
      </c>
      <c r="AU4228" s="2">
        <v>0</v>
      </c>
      <c r="AV4228" s="2">
        <v>1268</v>
      </c>
      <c r="AW4228" s="2">
        <v>0</v>
      </c>
      <c r="AX4228" s="2">
        <v>0</v>
      </c>
      <c r="AY4228" s="2">
        <v>0</v>
      </c>
      <c r="AZ4228" s="2">
        <v>0</v>
      </c>
      <c r="BA4228" s="2">
        <v>0</v>
      </c>
      <c r="BB4228" s="2">
        <v>0</v>
      </c>
      <c r="BC4228" s="2">
        <v>0</v>
      </c>
      <c r="BD4228" s="2">
        <v>0</v>
      </c>
      <c r="BE4228" s="2">
        <v>0</v>
      </c>
      <c r="BF4228" s="2">
        <v>0</v>
      </c>
      <c r="BG4228" s="2">
        <v>0</v>
      </c>
      <c r="BH4228" s="2">
        <v>0</v>
      </c>
      <c r="BI4228" s="2">
        <v>0</v>
      </c>
      <c r="BJ4228" s="2">
        <v>0</v>
      </c>
      <c r="BK4228" s="2">
        <v>0</v>
      </c>
      <c r="BL4228" s="2">
        <v>0</v>
      </c>
      <c r="BM4228" s="2">
        <v>0</v>
      </c>
      <c r="BN4228" s="2">
        <v>0</v>
      </c>
      <c r="BO4228" s="2">
        <v>0</v>
      </c>
      <c r="BP4228" s="2">
        <v>0</v>
      </c>
      <c r="BQ4228" s="2">
        <v>0</v>
      </c>
      <c r="BR4228" s="2">
        <v>0</v>
      </c>
      <c r="BS4228" s="2">
        <v>0</v>
      </c>
      <c r="BT4228" s="2">
        <v>0</v>
      </c>
      <c r="BU4228" s="2">
        <v>0</v>
      </c>
      <c r="BV4228" s="2">
        <v>0</v>
      </c>
      <c r="BW4228" s="2">
        <v>0</v>
      </c>
      <c r="BX4228" s="2">
        <v>0</v>
      </c>
      <c r="BY4228" s="2">
        <v>0</v>
      </c>
      <c r="BZ4228" s="2">
        <v>0</v>
      </c>
      <c r="CA4228" s="2">
        <v>3</v>
      </c>
      <c r="CB4228" s="2">
        <v>0</v>
      </c>
      <c r="CC4228" s="2">
        <v>0</v>
      </c>
      <c r="CD4228" s="2">
        <v>8</v>
      </c>
      <c r="CE4228" s="2">
        <v>0</v>
      </c>
      <c r="CF4228" s="2">
        <v>0</v>
      </c>
      <c r="CG4228" s="2">
        <v>0</v>
      </c>
      <c r="CH4228" s="2">
        <v>0</v>
      </c>
      <c r="CI4228" s="2">
        <v>0</v>
      </c>
      <c r="CJ4228" s="2">
        <v>0</v>
      </c>
      <c r="CK4228" s="2">
        <v>0</v>
      </c>
      <c r="CL4228" s="2">
        <v>0</v>
      </c>
    </row>
    <row r="4229" spans="1:90" x14ac:dyDescent="0.25">
      <c r="A4229" t="s">
        <v>115</v>
      </c>
      <c r="B4229">
        <v>20102</v>
      </c>
      <c r="C4229" t="s">
        <v>239</v>
      </c>
      <c r="D4229">
        <v>2</v>
      </c>
      <c r="E4229">
        <v>6</v>
      </c>
      <c r="F4229">
        <v>985594</v>
      </c>
      <c r="G4229">
        <v>35985594</v>
      </c>
      <c r="H4229" t="s">
        <v>15171</v>
      </c>
      <c r="I4229">
        <v>633</v>
      </c>
      <c r="J4229" t="s">
        <v>239</v>
      </c>
      <c r="K4229" t="s">
        <v>240</v>
      </c>
      <c r="L4229">
        <v>1</v>
      </c>
      <c r="M4229" t="s">
        <v>239</v>
      </c>
      <c r="N4229">
        <v>11040010</v>
      </c>
      <c r="O4229" t="s">
        <v>92</v>
      </c>
      <c r="P4229" t="s">
        <v>7746</v>
      </c>
      <c r="Q4229" t="s">
        <v>127</v>
      </c>
      <c r="R4229">
        <v>13</v>
      </c>
      <c r="S4229">
        <v>32380172</v>
      </c>
      <c r="U4229" t="s">
        <v>19726</v>
      </c>
      <c r="V4229">
        <v>1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0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0</v>
      </c>
      <c r="AU4229" s="2">
        <v>0</v>
      </c>
      <c r="AV4229" s="2">
        <v>0</v>
      </c>
      <c r="AW4229" s="2">
        <v>0</v>
      </c>
      <c r="AX4229" s="2">
        <v>0</v>
      </c>
      <c r="AY4229" s="2">
        <v>0</v>
      </c>
      <c r="AZ4229" s="2">
        <v>0</v>
      </c>
      <c r="BA4229" s="2">
        <v>0</v>
      </c>
      <c r="BB4229" s="2">
        <v>0</v>
      </c>
      <c r="BC4229" s="2">
        <v>7</v>
      </c>
      <c r="BD4229" s="2">
        <v>0</v>
      </c>
      <c r="BE4229" s="2">
        <v>0</v>
      </c>
      <c r="BF4229" s="2">
        <v>0</v>
      </c>
      <c r="BG4229" s="2">
        <v>0</v>
      </c>
      <c r="BH4229" s="2">
        <v>0</v>
      </c>
      <c r="BI4229" s="2">
        <v>0</v>
      </c>
      <c r="BJ4229" s="2">
        <v>0</v>
      </c>
      <c r="BK4229" s="2">
        <v>0</v>
      </c>
      <c r="BL4229" s="2">
        <v>0</v>
      </c>
      <c r="BM4229" s="2">
        <v>0</v>
      </c>
      <c r="BN4229" s="2">
        <v>0</v>
      </c>
      <c r="BO4229" s="2">
        <v>0</v>
      </c>
      <c r="BP4229" s="2">
        <v>0</v>
      </c>
      <c r="BQ4229" s="2">
        <v>0</v>
      </c>
      <c r="BR4229" s="2">
        <v>0</v>
      </c>
      <c r="BS4229" s="2">
        <v>0</v>
      </c>
      <c r="BT4229" s="2">
        <v>0</v>
      </c>
      <c r="BU4229" s="2">
        <v>0</v>
      </c>
      <c r="BV4229" s="2">
        <v>0</v>
      </c>
      <c r="BW4229" s="2">
        <v>0</v>
      </c>
      <c r="BX4229" s="2">
        <v>0</v>
      </c>
      <c r="BY4229" s="2">
        <v>0</v>
      </c>
      <c r="BZ4229" s="2">
        <v>0</v>
      </c>
      <c r="CA4229" s="2">
        <v>0</v>
      </c>
      <c r="CB4229" s="2">
        <v>0</v>
      </c>
      <c r="CC4229" s="2">
        <v>0</v>
      </c>
      <c r="CD4229" s="2">
        <v>0</v>
      </c>
      <c r="CE4229" s="2">
        <v>0</v>
      </c>
      <c r="CF4229" s="2">
        <v>0</v>
      </c>
      <c r="CG4229" s="2">
        <v>0</v>
      </c>
      <c r="CH4229" s="2">
        <v>0</v>
      </c>
      <c r="CI4229" s="2">
        <v>0</v>
      </c>
      <c r="CJ4229" s="2">
        <v>0</v>
      </c>
      <c r="CK4229" s="2">
        <v>4</v>
      </c>
      <c r="CL4229" s="2">
        <v>0</v>
      </c>
    </row>
    <row r="4230" spans="1:90" x14ac:dyDescent="0.25">
      <c r="A4230" t="s">
        <v>115</v>
      </c>
      <c r="B4230">
        <v>20102</v>
      </c>
      <c r="C4230" t="s">
        <v>239</v>
      </c>
      <c r="D4230">
        <v>2</v>
      </c>
      <c r="E4230">
        <v>6</v>
      </c>
      <c r="F4230">
        <v>460370</v>
      </c>
      <c r="G4230">
        <v>35460370</v>
      </c>
      <c r="H4230" t="s">
        <v>19106</v>
      </c>
      <c r="I4230">
        <v>335</v>
      </c>
      <c r="J4230" t="s">
        <v>559</v>
      </c>
      <c r="K4230" t="s">
        <v>3881</v>
      </c>
      <c r="L4230">
        <v>1</v>
      </c>
      <c r="M4230" t="s">
        <v>559</v>
      </c>
      <c r="N4230">
        <v>11431090</v>
      </c>
      <c r="O4230" t="s">
        <v>92</v>
      </c>
      <c r="P4230" t="s">
        <v>3882</v>
      </c>
      <c r="Q4230">
        <v>165</v>
      </c>
      <c r="R4230">
        <v>13</v>
      </c>
      <c r="S4230">
        <v>33866826</v>
      </c>
      <c r="T4230">
        <v>33873317</v>
      </c>
      <c r="U4230" t="s">
        <v>19724</v>
      </c>
      <c r="V4230">
        <v>1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0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0</v>
      </c>
      <c r="AU4230" s="2">
        <v>0</v>
      </c>
      <c r="AV4230" s="2">
        <v>0</v>
      </c>
      <c r="AW4230" s="2">
        <v>0</v>
      </c>
      <c r="AX4230" s="2">
        <v>0</v>
      </c>
      <c r="AY4230" s="2">
        <v>0</v>
      </c>
      <c r="AZ4230" s="2">
        <v>0</v>
      </c>
      <c r="BA4230" s="2">
        <v>0</v>
      </c>
      <c r="BB4230" s="2">
        <v>0</v>
      </c>
      <c r="BC4230" s="2">
        <v>18</v>
      </c>
      <c r="BD4230" s="2">
        <v>0</v>
      </c>
      <c r="BE4230" s="2">
        <v>0</v>
      </c>
      <c r="BF4230" s="2">
        <v>0</v>
      </c>
      <c r="BG4230" s="2">
        <v>0</v>
      </c>
      <c r="BH4230" s="2">
        <v>0</v>
      </c>
      <c r="BI4230" s="2">
        <v>0</v>
      </c>
      <c r="BJ4230" s="2">
        <v>0</v>
      </c>
      <c r="BK4230" s="2">
        <v>0</v>
      </c>
      <c r="BL4230" s="2">
        <v>0</v>
      </c>
      <c r="BM4230" s="2">
        <v>0</v>
      </c>
      <c r="BN4230" s="2">
        <v>0</v>
      </c>
      <c r="BO4230" s="2">
        <v>0</v>
      </c>
      <c r="BP4230" s="2">
        <v>0</v>
      </c>
      <c r="BQ4230" s="2">
        <v>0</v>
      </c>
      <c r="BR4230" s="2">
        <v>0</v>
      </c>
      <c r="BS4230" s="2">
        <v>0</v>
      </c>
      <c r="BT4230" s="2">
        <v>0</v>
      </c>
      <c r="BU4230" s="2">
        <v>0</v>
      </c>
      <c r="BV4230" s="2">
        <v>0</v>
      </c>
      <c r="BW4230" s="2">
        <v>0</v>
      </c>
      <c r="BX4230" s="2">
        <v>0</v>
      </c>
      <c r="BY4230" s="2">
        <v>0</v>
      </c>
      <c r="BZ4230" s="2">
        <v>0</v>
      </c>
      <c r="CA4230" s="2">
        <v>0</v>
      </c>
      <c r="CB4230" s="2">
        <v>0</v>
      </c>
      <c r="CC4230" s="2">
        <v>0</v>
      </c>
      <c r="CD4230" s="2">
        <v>0</v>
      </c>
      <c r="CE4230" s="2">
        <v>0</v>
      </c>
      <c r="CF4230" s="2">
        <v>0</v>
      </c>
      <c r="CG4230" s="2">
        <v>0</v>
      </c>
      <c r="CH4230" s="2">
        <v>0</v>
      </c>
      <c r="CI4230" s="2">
        <v>0</v>
      </c>
      <c r="CJ4230" s="2">
        <v>0</v>
      </c>
      <c r="CK4230" s="2">
        <v>4</v>
      </c>
      <c r="CL4230" s="2">
        <v>0</v>
      </c>
    </row>
    <row r="4231" spans="1:90" x14ac:dyDescent="0.25">
      <c r="A4231" t="s">
        <v>115</v>
      </c>
      <c r="B4231">
        <v>20102</v>
      </c>
      <c r="C4231" t="s">
        <v>239</v>
      </c>
      <c r="D4231">
        <v>2</v>
      </c>
      <c r="E4231">
        <v>6</v>
      </c>
      <c r="F4231">
        <v>460345</v>
      </c>
      <c r="G4231">
        <v>35460345</v>
      </c>
      <c r="H4231" t="s">
        <v>678</v>
      </c>
      <c r="I4231">
        <v>335</v>
      </c>
      <c r="J4231" t="s">
        <v>559</v>
      </c>
      <c r="K4231" t="s">
        <v>679</v>
      </c>
      <c r="L4231">
        <v>2</v>
      </c>
      <c r="M4231" t="s">
        <v>680</v>
      </c>
      <c r="N4231">
        <v>11463250</v>
      </c>
      <c r="O4231" t="s">
        <v>92</v>
      </c>
      <c r="P4231" t="s">
        <v>681</v>
      </c>
      <c r="Q4231" t="s">
        <v>127</v>
      </c>
      <c r="R4231">
        <v>13</v>
      </c>
      <c r="S4231">
        <v>33521200</v>
      </c>
      <c r="U4231" t="s">
        <v>19723</v>
      </c>
      <c r="V4231">
        <v>1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0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0</v>
      </c>
      <c r="AU4231" s="2">
        <v>0</v>
      </c>
      <c r="AV4231" s="2">
        <v>0</v>
      </c>
      <c r="AW4231" s="2">
        <v>0</v>
      </c>
      <c r="AX4231" s="2">
        <v>0</v>
      </c>
      <c r="AY4231" s="2">
        <v>0</v>
      </c>
      <c r="AZ4231" s="2">
        <v>0</v>
      </c>
      <c r="BA4231" s="2">
        <v>0</v>
      </c>
      <c r="BB4231" s="2">
        <v>0</v>
      </c>
      <c r="BC4231" s="2">
        <v>18</v>
      </c>
      <c r="BD4231" s="2">
        <v>0</v>
      </c>
      <c r="BE4231" s="2">
        <v>0</v>
      </c>
      <c r="BF4231" s="2">
        <v>0</v>
      </c>
      <c r="BG4231" s="2">
        <v>0</v>
      </c>
      <c r="BH4231" s="2">
        <v>0</v>
      </c>
      <c r="BI4231" s="2">
        <v>0</v>
      </c>
      <c r="BJ4231" s="2">
        <v>0</v>
      </c>
      <c r="BK4231" s="2">
        <v>0</v>
      </c>
      <c r="BL4231" s="2">
        <v>0</v>
      </c>
      <c r="BM4231" s="2">
        <v>0</v>
      </c>
      <c r="BN4231" s="2">
        <v>0</v>
      </c>
      <c r="BO4231" s="2">
        <v>0</v>
      </c>
      <c r="BP4231" s="2">
        <v>0</v>
      </c>
      <c r="BQ4231" s="2">
        <v>0</v>
      </c>
      <c r="BR4231" s="2">
        <v>0</v>
      </c>
      <c r="BS4231" s="2">
        <v>0</v>
      </c>
      <c r="BT4231" s="2">
        <v>0</v>
      </c>
      <c r="BU4231" s="2">
        <v>0</v>
      </c>
      <c r="BV4231" s="2">
        <v>0</v>
      </c>
      <c r="BW4231" s="2">
        <v>0</v>
      </c>
      <c r="BX4231" s="2">
        <v>0</v>
      </c>
      <c r="BY4231" s="2">
        <v>0</v>
      </c>
      <c r="BZ4231" s="2">
        <v>0</v>
      </c>
      <c r="CA4231" s="2">
        <v>0</v>
      </c>
      <c r="CB4231" s="2">
        <v>0</v>
      </c>
      <c r="CC4231" s="2">
        <v>0</v>
      </c>
      <c r="CD4231" s="2">
        <v>0</v>
      </c>
      <c r="CE4231" s="2">
        <v>0</v>
      </c>
      <c r="CF4231" s="2">
        <v>0</v>
      </c>
      <c r="CG4231" s="2">
        <v>0</v>
      </c>
      <c r="CH4231" s="2">
        <v>0</v>
      </c>
      <c r="CI4231" s="2">
        <v>0</v>
      </c>
      <c r="CJ4231" s="2">
        <v>0</v>
      </c>
      <c r="CK4231" s="2">
        <v>2</v>
      </c>
      <c r="CL4231" s="2">
        <v>0</v>
      </c>
    </row>
    <row r="4232" spans="1:90" x14ac:dyDescent="0.25">
      <c r="A4232" t="s">
        <v>115</v>
      </c>
      <c r="B4232">
        <v>20102</v>
      </c>
      <c r="C4232" t="s">
        <v>239</v>
      </c>
      <c r="D4232">
        <v>2</v>
      </c>
      <c r="E4232">
        <v>6</v>
      </c>
      <c r="F4232">
        <v>564801</v>
      </c>
      <c r="G4232">
        <v>35564801</v>
      </c>
      <c r="H4232" t="s">
        <v>4272</v>
      </c>
      <c r="I4232">
        <v>633</v>
      </c>
      <c r="J4232" t="s">
        <v>239</v>
      </c>
      <c r="K4232" t="s">
        <v>3327</v>
      </c>
      <c r="L4232">
        <v>1</v>
      </c>
      <c r="M4232" t="s">
        <v>239</v>
      </c>
      <c r="N4232">
        <v>11088260</v>
      </c>
      <c r="O4232" t="s">
        <v>162</v>
      </c>
      <c r="P4232" t="s">
        <v>4273</v>
      </c>
      <c r="Q4232" t="s">
        <v>127</v>
      </c>
      <c r="R4232">
        <v>13</v>
      </c>
      <c r="S4232">
        <v>32033737</v>
      </c>
      <c r="U4232" t="s">
        <v>19725</v>
      </c>
      <c r="V4232">
        <v>1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0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0</v>
      </c>
      <c r="AU4232" s="2">
        <v>0</v>
      </c>
      <c r="AV4232" s="2">
        <v>0</v>
      </c>
      <c r="AW4232" s="2">
        <v>0</v>
      </c>
      <c r="AX4232" s="2">
        <v>0</v>
      </c>
      <c r="AY4232" s="2">
        <v>0</v>
      </c>
      <c r="AZ4232" s="2">
        <v>0</v>
      </c>
      <c r="BA4232" s="2">
        <v>0</v>
      </c>
      <c r="BB4232" s="2">
        <v>0</v>
      </c>
      <c r="BC4232" s="2">
        <v>250</v>
      </c>
      <c r="BD4232" s="2">
        <v>0</v>
      </c>
      <c r="BE4232" s="2">
        <v>0</v>
      </c>
      <c r="BF4232" s="2">
        <v>0</v>
      </c>
      <c r="BG4232" s="2">
        <v>0</v>
      </c>
      <c r="BH4232" s="2">
        <v>0</v>
      </c>
      <c r="BI4232" s="2">
        <v>0</v>
      </c>
      <c r="BJ4232" s="2">
        <v>0</v>
      </c>
      <c r="BK4232" s="2">
        <v>0</v>
      </c>
      <c r="BL4232" s="2">
        <v>0</v>
      </c>
      <c r="BM4232" s="2">
        <v>0</v>
      </c>
      <c r="BN4232" s="2">
        <v>0</v>
      </c>
      <c r="BO4232" s="2">
        <v>0</v>
      </c>
      <c r="BP4232" s="2">
        <v>0</v>
      </c>
      <c r="BQ4232" s="2">
        <v>0</v>
      </c>
      <c r="BR4232" s="2">
        <v>0</v>
      </c>
      <c r="BS4232" s="2">
        <v>0</v>
      </c>
      <c r="BT4232" s="2">
        <v>0</v>
      </c>
      <c r="BU4232" s="2">
        <v>0</v>
      </c>
      <c r="BV4232" s="2">
        <v>0</v>
      </c>
      <c r="BW4232" s="2">
        <v>0</v>
      </c>
      <c r="BX4232" s="2">
        <v>0</v>
      </c>
      <c r="BY4232" s="2">
        <v>0</v>
      </c>
      <c r="BZ4232" s="2">
        <v>0</v>
      </c>
      <c r="CA4232" s="2">
        <v>0</v>
      </c>
      <c r="CB4232" s="2">
        <v>0</v>
      </c>
      <c r="CC4232" s="2">
        <v>0</v>
      </c>
      <c r="CD4232" s="2">
        <v>0</v>
      </c>
      <c r="CE4232" s="2">
        <v>0</v>
      </c>
      <c r="CF4232" s="2">
        <v>0</v>
      </c>
      <c r="CG4232" s="2">
        <v>0</v>
      </c>
      <c r="CH4232" s="2">
        <v>0</v>
      </c>
      <c r="CI4232" s="2">
        <v>0</v>
      </c>
      <c r="CJ4232" s="2">
        <v>0</v>
      </c>
      <c r="CK4232" s="2">
        <v>14</v>
      </c>
      <c r="CL4232" s="2">
        <v>0</v>
      </c>
    </row>
    <row r="4233" spans="1:90" x14ac:dyDescent="0.25">
      <c r="A4233" t="s">
        <v>115</v>
      </c>
      <c r="B4233">
        <v>20102</v>
      </c>
      <c r="C4233" t="s">
        <v>239</v>
      </c>
      <c r="D4233">
        <v>2</v>
      </c>
      <c r="E4233">
        <v>34</v>
      </c>
      <c r="F4233">
        <v>559933</v>
      </c>
      <c r="G4233">
        <v>35559933</v>
      </c>
      <c r="H4233" t="s">
        <v>11739</v>
      </c>
      <c r="I4233">
        <v>335</v>
      </c>
      <c r="J4233" t="s">
        <v>559</v>
      </c>
      <c r="K4233" t="s">
        <v>436</v>
      </c>
      <c r="L4233">
        <v>1</v>
      </c>
      <c r="M4233" t="s">
        <v>559</v>
      </c>
      <c r="N4233">
        <v>11430000</v>
      </c>
      <c r="O4233" t="s">
        <v>102</v>
      </c>
      <c r="P4233" t="s">
        <v>6664</v>
      </c>
      <c r="Q4233">
        <v>571</v>
      </c>
      <c r="R4233">
        <v>13</v>
      </c>
      <c r="S4233">
        <v>33833131</v>
      </c>
      <c r="T4233">
        <v>33839004</v>
      </c>
      <c r="U4233" t="s">
        <v>11740</v>
      </c>
      <c r="V4233">
        <v>1</v>
      </c>
      <c r="W4233" s="2">
        <v>0</v>
      </c>
      <c r="X4233" s="2">
        <v>0</v>
      </c>
      <c r="Y4233" s="2">
        <v>0</v>
      </c>
      <c r="Z4233" s="2">
        <v>0</v>
      </c>
      <c r="AA4233" s="2">
        <v>1</v>
      </c>
      <c r="AB4233" s="2">
        <v>4</v>
      </c>
      <c r="AC4233" s="2">
        <v>3</v>
      </c>
      <c r="AD4233" s="2">
        <v>13</v>
      </c>
      <c r="AE4233" s="2">
        <v>7</v>
      </c>
      <c r="AF4233" s="2">
        <v>9</v>
      </c>
      <c r="AG4233" s="2">
        <v>15</v>
      </c>
      <c r="AH4233" s="2">
        <v>0</v>
      </c>
      <c r="AI4233" s="2">
        <v>0</v>
      </c>
      <c r="AJ4233" s="2">
        <v>0</v>
      </c>
      <c r="AK4233" s="2">
        <v>0</v>
      </c>
      <c r="AL4233" s="2">
        <v>10</v>
      </c>
      <c r="AM4233" s="2">
        <v>0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0</v>
      </c>
      <c r="AU4233" s="2">
        <v>0</v>
      </c>
      <c r="AV4233" s="2">
        <v>0</v>
      </c>
      <c r="AW4233" s="2">
        <v>0</v>
      </c>
      <c r="AX4233" s="2">
        <v>0</v>
      </c>
      <c r="AY4233" s="2">
        <v>0</v>
      </c>
      <c r="AZ4233" s="2">
        <v>0</v>
      </c>
      <c r="BA4233" s="2">
        <v>0</v>
      </c>
      <c r="BB4233" s="2">
        <v>0</v>
      </c>
      <c r="BC4233" s="2">
        <v>0</v>
      </c>
      <c r="BD4233" s="2">
        <v>0</v>
      </c>
      <c r="BE4233" s="2">
        <v>0</v>
      </c>
      <c r="BF4233" s="2">
        <v>0</v>
      </c>
      <c r="BG4233" s="2">
        <v>0</v>
      </c>
      <c r="BH4233" s="2">
        <v>0</v>
      </c>
      <c r="BI4233" s="2">
        <v>1</v>
      </c>
      <c r="BJ4233" s="2">
        <v>1</v>
      </c>
      <c r="BK4233" s="2">
        <v>1</v>
      </c>
      <c r="BL4233" s="2">
        <v>1</v>
      </c>
      <c r="BM4233" s="2">
        <v>3</v>
      </c>
      <c r="BN4233" s="2">
        <v>2</v>
      </c>
      <c r="BO4233" s="2">
        <v>2</v>
      </c>
      <c r="BP4233" s="2">
        <v>0</v>
      </c>
      <c r="BQ4233" s="2">
        <v>0</v>
      </c>
      <c r="BR4233" s="2">
        <v>0</v>
      </c>
      <c r="BS4233" s="2">
        <v>0</v>
      </c>
      <c r="BT4233" s="2">
        <v>1</v>
      </c>
      <c r="BU4233" s="2">
        <v>0</v>
      </c>
      <c r="BV4233" s="2">
        <v>0</v>
      </c>
      <c r="BW4233" s="2">
        <v>0</v>
      </c>
      <c r="BX4233" s="2">
        <v>0</v>
      </c>
      <c r="BY4233" s="2">
        <v>0</v>
      </c>
      <c r="BZ4233" s="2">
        <v>0</v>
      </c>
      <c r="CA4233" s="2">
        <v>0</v>
      </c>
      <c r="CB4233" s="2">
        <v>0</v>
      </c>
      <c r="CC4233" s="2">
        <v>0</v>
      </c>
      <c r="CD4233" s="2">
        <v>0</v>
      </c>
      <c r="CE4233" s="2">
        <v>0</v>
      </c>
      <c r="CF4233" s="2">
        <v>0</v>
      </c>
      <c r="CG4233" s="2">
        <v>0</v>
      </c>
      <c r="CH4233" s="2">
        <v>0</v>
      </c>
      <c r="CI4233" s="2">
        <v>0</v>
      </c>
      <c r="CJ4233" s="2">
        <v>0</v>
      </c>
      <c r="CK4233" s="2">
        <v>0</v>
      </c>
      <c r="CL4233" s="2">
        <v>0</v>
      </c>
    </row>
    <row r="4234" spans="1:90" x14ac:dyDescent="0.25">
      <c r="A4234" t="s">
        <v>115</v>
      </c>
      <c r="B4234">
        <v>20102</v>
      </c>
      <c r="C4234" t="s">
        <v>239</v>
      </c>
      <c r="D4234">
        <v>2</v>
      </c>
      <c r="E4234">
        <v>34</v>
      </c>
      <c r="F4234">
        <v>561216</v>
      </c>
      <c r="G4234">
        <v>35561216</v>
      </c>
      <c r="H4234" t="s">
        <v>2417</v>
      </c>
      <c r="I4234">
        <v>633</v>
      </c>
      <c r="J4234" t="s">
        <v>239</v>
      </c>
      <c r="K4234" t="s">
        <v>2404</v>
      </c>
      <c r="L4234">
        <v>1</v>
      </c>
      <c r="M4234" t="s">
        <v>239</v>
      </c>
      <c r="N4234">
        <v>11220000</v>
      </c>
      <c r="O4234" t="s">
        <v>2418</v>
      </c>
      <c r="P4234" t="s">
        <v>2419</v>
      </c>
      <c r="Q4234" t="s">
        <v>127</v>
      </c>
      <c r="R4234">
        <v>13</v>
      </c>
      <c r="S4234">
        <v>32965255</v>
      </c>
      <c r="U4234" t="s">
        <v>2165</v>
      </c>
      <c r="V4234">
        <v>1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8</v>
      </c>
      <c r="AE4234" s="2">
        <v>10</v>
      </c>
      <c r="AF4234" s="2">
        <v>9</v>
      </c>
      <c r="AG4234" s="2">
        <v>12</v>
      </c>
      <c r="AH4234" s="2">
        <v>0</v>
      </c>
      <c r="AI4234" s="2">
        <v>0</v>
      </c>
      <c r="AJ4234" s="2">
        <v>0</v>
      </c>
      <c r="AK4234" s="2">
        <v>0</v>
      </c>
      <c r="AL4234" s="2">
        <v>19</v>
      </c>
      <c r="AM4234" s="2">
        <v>0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0</v>
      </c>
      <c r="AU4234" s="2">
        <v>0</v>
      </c>
      <c r="AV4234" s="2">
        <v>0</v>
      </c>
      <c r="AW4234" s="2">
        <v>0</v>
      </c>
      <c r="AX4234" s="2">
        <v>0</v>
      </c>
      <c r="AY4234" s="2">
        <v>0</v>
      </c>
      <c r="AZ4234" s="2">
        <v>0</v>
      </c>
      <c r="BA4234" s="2">
        <v>0</v>
      </c>
      <c r="BB4234" s="2">
        <v>0</v>
      </c>
      <c r="BC4234" s="2">
        <v>0</v>
      </c>
      <c r="BD4234" s="2">
        <v>0</v>
      </c>
      <c r="BE4234" s="2">
        <v>0</v>
      </c>
      <c r="BF4234" s="2">
        <v>0</v>
      </c>
      <c r="BG4234" s="2">
        <v>0</v>
      </c>
      <c r="BH4234" s="2">
        <v>0</v>
      </c>
      <c r="BI4234" s="2">
        <v>0</v>
      </c>
      <c r="BJ4234" s="2">
        <v>0</v>
      </c>
      <c r="BK4234" s="2">
        <v>0</v>
      </c>
      <c r="BL4234" s="2">
        <v>2</v>
      </c>
      <c r="BM4234" s="2">
        <v>2</v>
      </c>
      <c r="BN4234" s="2">
        <v>2</v>
      </c>
      <c r="BO4234" s="2">
        <v>2</v>
      </c>
      <c r="BP4234" s="2">
        <v>0</v>
      </c>
      <c r="BQ4234" s="2">
        <v>0</v>
      </c>
      <c r="BR4234" s="2">
        <v>0</v>
      </c>
      <c r="BS4234" s="2">
        <v>0</v>
      </c>
      <c r="BT4234" s="2">
        <v>2</v>
      </c>
      <c r="BU4234" s="2">
        <v>0</v>
      </c>
      <c r="BV4234" s="2">
        <v>0</v>
      </c>
      <c r="BW4234" s="2">
        <v>0</v>
      </c>
      <c r="BX4234" s="2">
        <v>0</v>
      </c>
      <c r="BY4234" s="2">
        <v>0</v>
      </c>
      <c r="BZ4234" s="2">
        <v>0</v>
      </c>
      <c r="CA4234" s="2">
        <v>0</v>
      </c>
      <c r="CB4234" s="2">
        <v>0</v>
      </c>
      <c r="CC4234" s="2">
        <v>0</v>
      </c>
      <c r="CD4234" s="2">
        <v>0</v>
      </c>
      <c r="CE4234" s="2">
        <v>0</v>
      </c>
      <c r="CF4234" s="2">
        <v>0</v>
      </c>
      <c r="CG4234" s="2">
        <v>0</v>
      </c>
      <c r="CH4234" s="2">
        <v>0</v>
      </c>
      <c r="CI4234" s="2">
        <v>0</v>
      </c>
      <c r="CJ4234" s="2">
        <v>0</v>
      </c>
      <c r="CK4234" s="2">
        <v>0</v>
      </c>
      <c r="CL4234" s="2">
        <v>0</v>
      </c>
    </row>
    <row r="4235" spans="1:90" x14ac:dyDescent="0.25">
      <c r="A4235" t="s">
        <v>115</v>
      </c>
      <c r="B4235">
        <v>20102</v>
      </c>
      <c r="C4235" t="s">
        <v>239</v>
      </c>
      <c r="D4235">
        <v>1</v>
      </c>
      <c r="E4235">
        <v>8</v>
      </c>
      <c r="F4235">
        <v>41415</v>
      </c>
      <c r="G4235">
        <v>35041415</v>
      </c>
      <c r="H4235" t="s">
        <v>8995</v>
      </c>
      <c r="I4235">
        <v>633</v>
      </c>
      <c r="J4235" t="s">
        <v>239</v>
      </c>
      <c r="K4235" t="s">
        <v>2445</v>
      </c>
      <c r="L4235">
        <v>1</v>
      </c>
      <c r="M4235" t="s">
        <v>239</v>
      </c>
      <c r="N4235">
        <v>11050231</v>
      </c>
      <c r="O4235" t="s">
        <v>92</v>
      </c>
      <c r="P4235" t="s">
        <v>8996</v>
      </c>
      <c r="Q4235">
        <v>107</v>
      </c>
      <c r="R4235">
        <v>13</v>
      </c>
      <c r="S4235">
        <v>32237071</v>
      </c>
      <c r="T4235">
        <v>32325240</v>
      </c>
      <c r="U4235" t="s">
        <v>8997</v>
      </c>
      <c r="V4235">
        <v>1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43</v>
      </c>
      <c r="AH4235" s="2">
        <v>72</v>
      </c>
      <c r="AI4235" s="2">
        <v>76</v>
      </c>
      <c r="AJ4235" s="2">
        <v>37</v>
      </c>
      <c r="AK4235" s="2">
        <v>0</v>
      </c>
      <c r="AL4235" s="2">
        <v>0</v>
      </c>
      <c r="AM4235" s="2">
        <v>0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0</v>
      </c>
      <c r="AU4235" s="2">
        <v>0</v>
      </c>
      <c r="AV4235" s="2">
        <v>0</v>
      </c>
      <c r="AW4235" s="2">
        <v>0</v>
      </c>
      <c r="AX4235" s="2">
        <v>0</v>
      </c>
      <c r="AY4235" s="2">
        <v>0</v>
      </c>
      <c r="AZ4235" s="2">
        <v>0</v>
      </c>
      <c r="BA4235" s="2">
        <v>0</v>
      </c>
      <c r="BB4235" s="2">
        <v>0</v>
      </c>
      <c r="BC4235" s="2">
        <v>0</v>
      </c>
      <c r="BD4235" s="2">
        <v>0</v>
      </c>
      <c r="BE4235" s="2">
        <v>0</v>
      </c>
      <c r="BF4235" s="2">
        <v>0</v>
      </c>
      <c r="BG4235" s="2">
        <v>0</v>
      </c>
      <c r="BH4235" s="2">
        <v>0</v>
      </c>
      <c r="BI4235" s="2">
        <v>0</v>
      </c>
      <c r="BJ4235" s="2">
        <v>0</v>
      </c>
      <c r="BK4235" s="2">
        <v>0</v>
      </c>
      <c r="BL4235" s="2">
        <v>0</v>
      </c>
      <c r="BM4235" s="2">
        <v>0</v>
      </c>
      <c r="BN4235" s="2">
        <v>0</v>
      </c>
      <c r="BO4235" s="2">
        <v>2</v>
      </c>
      <c r="BP4235" s="2">
        <v>4</v>
      </c>
      <c r="BQ4235" s="2">
        <v>3</v>
      </c>
      <c r="BR4235" s="2">
        <v>2</v>
      </c>
      <c r="BS4235" s="2">
        <v>0</v>
      </c>
      <c r="BT4235" s="2">
        <v>0</v>
      </c>
      <c r="BU4235" s="2">
        <v>0</v>
      </c>
      <c r="BV4235" s="2">
        <v>0</v>
      </c>
      <c r="BW4235" s="2">
        <v>0</v>
      </c>
      <c r="BX4235" s="2">
        <v>0</v>
      </c>
      <c r="BY4235" s="2">
        <v>0</v>
      </c>
      <c r="BZ4235" s="2">
        <v>0</v>
      </c>
      <c r="CA4235" s="2">
        <v>0</v>
      </c>
      <c r="CB4235" s="2">
        <v>0</v>
      </c>
      <c r="CC4235" s="2">
        <v>0</v>
      </c>
      <c r="CD4235" s="2">
        <v>0</v>
      </c>
      <c r="CE4235" s="2">
        <v>0</v>
      </c>
      <c r="CF4235" s="2">
        <v>0</v>
      </c>
      <c r="CG4235" s="2">
        <v>0</v>
      </c>
      <c r="CH4235" s="2">
        <v>0</v>
      </c>
      <c r="CI4235" s="2">
        <v>0</v>
      </c>
      <c r="CJ4235" s="2">
        <v>0</v>
      </c>
      <c r="CK4235" s="2">
        <v>0</v>
      </c>
      <c r="CL4235" s="2">
        <v>0</v>
      </c>
    </row>
    <row r="4236" spans="1:90" x14ac:dyDescent="0.25">
      <c r="A4236" t="s">
        <v>115</v>
      </c>
      <c r="B4236">
        <v>20102</v>
      </c>
      <c r="C4236" t="s">
        <v>239</v>
      </c>
      <c r="D4236">
        <v>1</v>
      </c>
      <c r="E4236">
        <v>8</v>
      </c>
      <c r="F4236">
        <v>901362</v>
      </c>
      <c r="G4236">
        <v>35901362</v>
      </c>
      <c r="H4236" t="s">
        <v>14736</v>
      </c>
      <c r="I4236">
        <v>335</v>
      </c>
      <c r="J4236" t="s">
        <v>559</v>
      </c>
      <c r="K4236" t="s">
        <v>14737</v>
      </c>
      <c r="L4236">
        <v>2</v>
      </c>
      <c r="M4236" t="s">
        <v>680</v>
      </c>
      <c r="N4236">
        <v>11435000</v>
      </c>
      <c r="O4236" t="s">
        <v>102</v>
      </c>
      <c r="P4236" t="s">
        <v>14738</v>
      </c>
      <c r="Q4236">
        <v>2300</v>
      </c>
      <c r="R4236">
        <v>13</v>
      </c>
      <c r="S4236">
        <v>33869029</v>
      </c>
      <c r="U4236" t="s">
        <v>14739</v>
      </c>
      <c r="V4236">
        <v>1</v>
      </c>
      <c r="W4236" s="2">
        <v>0</v>
      </c>
      <c r="X4236" s="2">
        <v>0</v>
      </c>
      <c r="Y4236" s="2">
        <v>115</v>
      </c>
      <c r="Z4236" s="2">
        <v>136</v>
      </c>
      <c r="AA4236" s="2">
        <v>127</v>
      </c>
      <c r="AB4236" s="2">
        <v>116</v>
      </c>
      <c r="AC4236" s="2">
        <v>155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0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0</v>
      </c>
      <c r="AU4236" s="2">
        <v>0</v>
      </c>
      <c r="AV4236" s="2">
        <v>0</v>
      </c>
      <c r="AW4236" s="2">
        <v>0</v>
      </c>
      <c r="AX4236" s="2">
        <v>0</v>
      </c>
      <c r="AY4236" s="2">
        <v>0</v>
      </c>
      <c r="AZ4236" s="2">
        <v>0</v>
      </c>
      <c r="BA4236" s="2">
        <v>0</v>
      </c>
      <c r="BB4236" s="2">
        <v>0</v>
      </c>
      <c r="BC4236" s="2">
        <v>0</v>
      </c>
      <c r="BD4236" s="2">
        <v>0</v>
      </c>
      <c r="BE4236" s="2">
        <v>0</v>
      </c>
      <c r="BF4236" s="2">
        <v>0</v>
      </c>
      <c r="BG4236" s="2">
        <v>6</v>
      </c>
      <c r="BH4236" s="2">
        <v>6</v>
      </c>
      <c r="BI4236" s="2">
        <v>6</v>
      </c>
      <c r="BJ4236" s="2">
        <v>4</v>
      </c>
      <c r="BK4236" s="2">
        <v>7</v>
      </c>
      <c r="BL4236" s="2">
        <v>0</v>
      </c>
      <c r="BM4236" s="2">
        <v>0</v>
      </c>
      <c r="BN4236" s="2">
        <v>0</v>
      </c>
      <c r="BO4236" s="2">
        <v>0</v>
      </c>
      <c r="BP4236" s="2">
        <v>0</v>
      </c>
      <c r="BQ4236" s="2">
        <v>0</v>
      </c>
      <c r="BR4236" s="2">
        <v>0</v>
      </c>
      <c r="BS4236" s="2">
        <v>0</v>
      </c>
      <c r="BT4236" s="2">
        <v>0</v>
      </c>
      <c r="BU4236" s="2">
        <v>0</v>
      </c>
      <c r="BV4236" s="2">
        <v>0</v>
      </c>
      <c r="BW4236" s="2">
        <v>0</v>
      </c>
      <c r="BX4236" s="2">
        <v>0</v>
      </c>
      <c r="BY4236" s="2">
        <v>0</v>
      </c>
      <c r="BZ4236" s="2">
        <v>0</v>
      </c>
      <c r="CA4236" s="2">
        <v>0</v>
      </c>
      <c r="CB4236" s="2">
        <v>0</v>
      </c>
      <c r="CC4236" s="2">
        <v>0</v>
      </c>
      <c r="CD4236" s="2">
        <v>0</v>
      </c>
      <c r="CE4236" s="2">
        <v>0</v>
      </c>
      <c r="CF4236" s="2">
        <v>0</v>
      </c>
      <c r="CG4236" s="2">
        <v>0</v>
      </c>
      <c r="CH4236" s="2">
        <v>0</v>
      </c>
      <c r="CI4236" s="2">
        <v>0</v>
      </c>
      <c r="CJ4236" s="2">
        <v>0</v>
      </c>
      <c r="CK4236" s="2">
        <v>0</v>
      </c>
      <c r="CL4236" s="2">
        <v>0</v>
      </c>
    </row>
    <row r="4237" spans="1:90" x14ac:dyDescent="0.25">
      <c r="A4237" t="s">
        <v>115</v>
      </c>
      <c r="B4237">
        <v>20102</v>
      </c>
      <c r="C4237" t="s">
        <v>239</v>
      </c>
      <c r="D4237">
        <v>1</v>
      </c>
      <c r="E4237">
        <v>8</v>
      </c>
      <c r="F4237">
        <v>11514</v>
      </c>
      <c r="G4237">
        <v>35011514</v>
      </c>
      <c r="H4237" t="s">
        <v>16692</v>
      </c>
      <c r="I4237">
        <v>335</v>
      </c>
      <c r="J4237" t="s">
        <v>559</v>
      </c>
      <c r="K4237" t="s">
        <v>6064</v>
      </c>
      <c r="L4237">
        <v>2</v>
      </c>
      <c r="M4237" t="s">
        <v>680</v>
      </c>
      <c r="N4237">
        <v>11454590</v>
      </c>
      <c r="O4237" t="s">
        <v>92</v>
      </c>
      <c r="P4237" t="s">
        <v>11327</v>
      </c>
      <c r="Q4237">
        <v>57</v>
      </c>
      <c r="R4237">
        <v>13</v>
      </c>
      <c r="S4237">
        <v>33521122</v>
      </c>
      <c r="T4237">
        <v>33869029</v>
      </c>
      <c r="U4237" t="s">
        <v>16693</v>
      </c>
      <c r="V4237">
        <v>1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87</v>
      </c>
      <c r="AE4237" s="2">
        <v>59</v>
      </c>
      <c r="AF4237" s="2">
        <v>66</v>
      </c>
      <c r="AG4237" s="2">
        <v>71</v>
      </c>
      <c r="AH4237" s="2">
        <v>142</v>
      </c>
      <c r="AI4237" s="2">
        <v>236</v>
      </c>
      <c r="AJ4237" s="2">
        <v>218</v>
      </c>
      <c r="AK4237" s="2">
        <v>0</v>
      </c>
      <c r="AL4237" s="2">
        <v>0</v>
      </c>
      <c r="AM4237" s="2">
        <v>0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0</v>
      </c>
      <c r="AU4237" s="2">
        <v>41</v>
      </c>
      <c r="AV4237" s="2">
        <v>0</v>
      </c>
      <c r="AW4237" s="2">
        <v>0</v>
      </c>
      <c r="AX4237" s="2">
        <v>0</v>
      </c>
      <c r="AY4237" s="2">
        <v>0</v>
      </c>
      <c r="AZ4237" s="2">
        <v>0</v>
      </c>
      <c r="BA4237" s="2">
        <v>0</v>
      </c>
      <c r="BB4237" s="2">
        <v>0</v>
      </c>
      <c r="BC4237" s="2">
        <v>268</v>
      </c>
      <c r="BD4237" s="2">
        <v>0</v>
      </c>
      <c r="BE4237" s="2">
        <v>0</v>
      </c>
      <c r="BF4237" s="2">
        <v>0</v>
      </c>
      <c r="BG4237" s="2">
        <v>0</v>
      </c>
      <c r="BH4237" s="2">
        <v>0</v>
      </c>
      <c r="BI4237" s="2">
        <v>0</v>
      </c>
      <c r="BJ4237" s="2">
        <v>0</v>
      </c>
      <c r="BK4237" s="2">
        <v>0</v>
      </c>
      <c r="BL4237" s="2">
        <v>5</v>
      </c>
      <c r="BM4237" s="2">
        <v>3</v>
      </c>
      <c r="BN4237" s="2">
        <v>3</v>
      </c>
      <c r="BO4237" s="2">
        <v>5</v>
      </c>
      <c r="BP4237" s="2">
        <v>5</v>
      </c>
      <c r="BQ4237" s="2">
        <v>9</v>
      </c>
      <c r="BR4237" s="2">
        <v>8</v>
      </c>
      <c r="BS4237" s="2">
        <v>0</v>
      </c>
      <c r="BT4237" s="2">
        <v>0</v>
      </c>
      <c r="BU4237" s="2">
        <v>0</v>
      </c>
      <c r="BV4237" s="2">
        <v>0</v>
      </c>
      <c r="BW4237" s="2">
        <v>0</v>
      </c>
      <c r="BX4237" s="2">
        <v>0</v>
      </c>
      <c r="BY4237" s="2">
        <v>0</v>
      </c>
      <c r="BZ4237" s="2">
        <v>0</v>
      </c>
      <c r="CA4237" s="2">
        <v>0</v>
      </c>
      <c r="CB4237" s="2">
        <v>0</v>
      </c>
      <c r="CC4237" s="2">
        <v>1</v>
      </c>
      <c r="CD4237" s="2">
        <v>0</v>
      </c>
      <c r="CE4237" s="2">
        <v>0</v>
      </c>
      <c r="CF4237" s="2">
        <v>0</v>
      </c>
      <c r="CG4237" s="2">
        <v>0</v>
      </c>
      <c r="CH4237" s="2">
        <v>0</v>
      </c>
      <c r="CI4237" s="2">
        <v>0</v>
      </c>
      <c r="CJ4237" s="2">
        <v>0</v>
      </c>
      <c r="CK4237" s="2">
        <v>35</v>
      </c>
      <c r="CL4237" s="2">
        <v>0</v>
      </c>
    </row>
    <row r="4238" spans="1:90" x14ac:dyDescent="0.25">
      <c r="A4238" t="s">
        <v>115</v>
      </c>
      <c r="B4238">
        <v>20102</v>
      </c>
      <c r="C4238" t="s">
        <v>239</v>
      </c>
      <c r="D4238">
        <v>1</v>
      </c>
      <c r="E4238">
        <v>8</v>
      </c>
      <c r="F4238">
        <v>38775</v>
      </c>
      <c r="G4238">
        <v>35038775</v>
      </c>
      <c r="H4238" t="s">
        <v>17940</v>
      </c>
      <c r="I4238">
        <v>335</v>
      </c>
      <c r="J4238" t="s">
        <v>559</v>
      </c>
      <c r="K4238" t="s">
        <v>146</v>
      </c>
      <c r="L4238">
        <v>1</v>
      </c>
      <c r="M4238" t="s">
        <v>559</v>
      </c>
      <c r="N4238">
        <v>11432200</v>
      </c>
      <c r="O4238" t="s">
        <v>92</v>
      </c>
      <c r="P4238" t="s">
        <v>4158</v>
      </c>
      <c r="Q4238">
        <v>190</v>
      </c>
      <c r="R4238">
        <v>13</v>
      </c>
      <c r="S4238">
        <v>33836023</v>
      </c>
      <c r="T4238">
        <v>33865725</v>
      </c>
      <c r="U4238" t="s">
        <v>17941</v>
      </c>
      <c r="V4238">
        <v>1</v>
      </c>
      <c r="W4238" s="2">
        <v>0</v>
      </c>
      <c r="X4238" s="2">
        <v>0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202</v>
      </c>
      <c r="AE4238" s="2">
        <v>110</v>
      </c>
      <c r="AF4238" s="2">
        <v>139</v>
      </c>
      <c r="AG4238" s="2">
        <v>182</v>
      </c>
      <c r="AH4238" s="2">
        <v>377</v>
      </c>
      <c r="AI4238" s="2">
        <v>300</v>
      </c>
      <c r="AJ4238" s="2">
        <v>312</v>
      </c>
      <c r="AK4238" s="2">
        <v>0</v>
      </c>
      <c r="AL4238" s="2">
        <v>0</v>
      </c>
      <c r="AM4238" s="2">
        <v>0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0</v>
      </c>
      <c r="AU4238" s="2">
        <v>0</v>
      </c>
      <c r="AV4238" s="2">
        <v>0</v>
      </c>
      <c r="AW4238" s="2">
        <v>0</v>
      </c>
      <c r="AX4238" s="2">
        <v>0</v>
      </c>
      <c r="AY4238" s="2">
        <v>0</v>
      </c>
      <c r="AZ4238" s="2">
        <v>0</v>
      </c>
      <c r="BA4238" s="2">
        <v>0</v>
      </c>
      <c r="BB4238" s="2">
        <v>0</v>
      </c>
      <c r="BC4238" s="2">
        <v>0</v>
      </c>
      <c r="BD4238" s="2">
        <v>0</v>
      </c>
      <c r="BE4238" s="2">
        <v>0</v>
      </c>
      <c r="BF4238" s="2">
        <v>0</v>
      </c>
      <c r="BG4238" s="2">
        <v>0</v>
      </c>
      <c r="BH4238" s="2">
        <v>0</v>
      </c>
      <c r="BI4238" s="2">
        <v>0</v>
      </c>
      <c r="BJ4238" s="2">
        <v>0</v>
      </c>
      <c r="BK4238" s="2">
        <v>0</v>
      </c>
      <c r="BL4238" s="2">
        <v>7</v>
      </c>
      <c r="BM4238" s="2">
        <v>3</v>
      </c>
      <c r="BN4238" s="2">
        <v>4</v>
      </c>
      <c r="BO4238" s="2">
        <v>6</v>
      </c>
      <c r="BP4238" s="2">
        <v>11</v>
      </c>
      <c r="BQ4238" s="2">
        <v>9</v>
      </c>
      <c r="BR4238" s="2">
        <v>12</v>
      </c>
      <c r="BS4238" s="2">
        <v>0</v>
      </c>
      <c r="BT4238" s="2">
        <v>0</v>
      </c>
      <c r="BU4238" s="2">
        <v>0</v>
      </c>
      <c r="BV4238" s="2">
        <v>0</v>
      </c>
      <c r="BW4238" s="2">
        <v>0</v>
      </c>
      <c r="BX4238" s="2">
        <v>0</v>
      </c>
      <c r="BY4238" s="2">
        <v>0</v>
      </c>
      <c r="BZ4238" s="2">
        <v>0</v>
      </c>
      <c r="CA4238" s="2">
        <v>0</v>
      </c>
      <c r="CB4238" s="2">
        <v>0</v>
      </c>
      <c r="CC4238" s="2">
        <v>0</v>
      </c>
      <c r="CD4238" s="2">
        <v>0</v>
      </c>
      <c r="CE4238" s="2">
        <v>0</v>
      </c>
      <c r="CF4238" s="2">
        <v>0</v>
      </c>
      <c r="CG4238" s="2">
        <v>0</v>
      </c>
      <c r="CH4238" s="2">
        <v>0</v>
      </c>
      <c r="CI4238" s="2">
        <v>0</v>
      </c>
      <c r="CJ4238" s="2">
        <v>0</v>
      </c>
      <c r="CK4238" s="2">
        <v>0</v>
      </c>
      <c r="CL4238" s="2">
        <v>0</v>
      </c>
    </row>
    <row r="4239" spans="1:90" x14ac:dyDescent="0.25">
      <c r="A4239" t="s">
        <v>115</v>
      </c>
      <c r="B4239">
        <v>20102</v>
      </c>
      <c r="C4239" t="s">
        <v>239</v>
      </c>
      <c r="D4239">
        <v>1</v>
      </c>
      <c r="E4239">
        <v>8</v>
      </c>
      <c r="F4239">
        <v>11666</v>
      </c>
      <c r="G4239">
        <v>35011666</v>
      </c>
      <c r="H4239" t="s">
        <v>11148</v>
      </c>
      <c r="I4239">
        <v>335</v>
      </c>
      <c r="J4239" t="s">
        <v>559</v>
      </c>
      <c r="K4239" t="s">
        <v>11149</v>
      </c>
      <c r="L4239">
        <v>2</v>
      </c>
      <c r="M4239" t="s">
        <v>680</v>
      </c>
      <c r="N4239">
        <v>11450010</v>
      </c>
      <c r="O4239" t="s">
        <v>102</v>
      </c>
      <c r="P4239" t="s">
        <v>11150</v>
      </c>
      <c r="Q4239" t="s">
        <v>127</v>
      </c>
      <c r="R4239">
        <v>13</v>
      </c>
      <c r="S4239">
        <v>33521849</v>
      </c>
      <c r="T4239">
        <v>33525080</v>
      </c>
      <c r="U4239" t="s">
        <v>11151</v>
      </c>
      <c r="V4239">
        <v>1</v>
      </c>
      <c r="W4239" s="2">
        <v>0</v>
      </c>
      <c r="X4239" s="2">
        <v>0</v>
      </c>
      <c r="Y4239" s="2">
        <v>60</v>
      </c>
      <c r="Z4239" s="2">
        <v>59</v>
      </c>
      <c r="AA4239" s="2">
        <v>89</v>
      </c>
      <c r="AB4239" s="2">
        <v>58</v>
      </c>
      <c r="AC4239" s="2">
        <v>89</v>
      </c>
      <c r="AD4239" s="2">
        <v>139</v>
      </c>
      <c r="AE4239" s="2">
        <v>136</v>
      </c>
      <c r="AF4239" s="2">
        <v>135</v>
      </c>
      <c r="AG4239" s="2">
        <v>175</v>
      </c>
      <c r="AH4239" s="2">
        <v>128</v>
      </c>
      <c r="AI4239" s="2">
        <v>141</v>
      </c>
      <c r="AJ4239" s="2">
        <v>169</v>
      </c>
      <c r="AK4239" s="2">
        <v>0</v>
      </c>
      <c r="AL4239" s="2">
        <v>0</v>
      </c>
      <c r="AM4239" s="2">
        <v>0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0</v>
      </c>
      <c r="AU4239" s="2">
        <v>0</v>
      </c>
      <c r="AV4239" s="2">
        <v>0</v>
      </c>
      <c r="AW4239" s="2">
        <v>0</v>
      </c>
      <c r="AX4239" s="2">
        <v>0</v>
      </c>
      <c r="AY4239" s="2">
        <v>0</v>
      </c>
      <c r="AZ4239" s="2">
        <v>0</v>
      </c>
      <c r="BA4239" s="2">
        <v>0</v>
      </c>
      <c r="BB4239" s="2">
        <v>0</v>
      </c>
      <c r="BC4239" s="2">
        <v>84</v>
      </c>
      <c r="BD4239" s="2">
        <v>25</v>
      </c>
      <c r="BE4239" s="2">
        <v>0</v>
      </c>
      <c r="BF4239" s="2">
        <v>0</v>
      </c>
      <c r="BG4239" s="2">
        <v>3</v>
      </c>
      <c r="BH4239" s="2">
        <v>3</v>
      </c>
      <c r="BI4239" s="2">
        <v>5</v>
      </c>
      <c r="BJ4239" s="2">
        <v>3</v>
      </c>
      <c r="BK4239" s="2">
        <v>6</v>
      </c>
      <c r="BL4239" s="2">
        <v>7</v>
      </c>
      <c r="BM4239" s="2">
        <v>8</v>
      </c>
      <c r="BN4239" s="2">
        <v>7</v>
      </c>
      <c r="BO4239" s="2">
        <v>8</v>
      </c>
      <c r="BP4239" s="2">
        <v>8</v>
      </c>
      <c r="BQ4239" s="2">
        <v>5</v>
      </c>
      <c r="BR4239" s="2">
        <v>7</v>
      </c>
      <c r="BS4239" s="2">
        <v>0</v>
      </c>
      <c r="BT4239" s="2">
        <v>0</v>
      </c>
      <c r="BU4239" s="2">
        <v>0</v>
      </c>
      <c r="BV4239" s="2">
        <v>0</v>
      </c>
      <c r="BW4239" s="2">
        <v>0</v>
      </c>
      <c r="BX4239" s="2">
        <v>0</v>
      </c>
      <c r="BY4239" s="2">
        <v>0</v>
      </c>
      <c r="BZ4239" s="2">
        <v>0</v>
      </c>
      <c r="CA4239" s="2">
        <v>0</v>
      </c>
      <c r="CB4239" s="2">
        <v>0</v>
      </c>
      <c r="CC4239" s="2">
        <v>0</v>
      </c>
      <c r="CD4239" s="2">
        <v>0</v>
      </c>
      <c r="CE4239" s="2">
        <v>0</v>
      </c>
      <c r="CF4239" s="2">
        <v>0</v>
      </c>
      <c r="CG4239" s="2">
        <v>0</v>
      </c>
      <c r="CH4239" s="2">
        <v>0</v>
      </c>
      <c r="CI4239" s="2">
        <v>0</v>
      </c>
      <c r="CJ4239" s="2">
        <v>0</v>
      </c>
      <c r="CK4239" s="2">
        <v>5</v>
      </c>
      <c r="CL4239" s="2">
        <v>6</v>
      </c>
    </row>
    <row r="4240" spans="1:90" x14ac:dyDescent="0.25">
      <c r="A4240" t="s">
        <v>115</v>
      </c>
      <c r="B4240">
        <v>20102</v>
      </c>
      <c r="C4240" t="s">
        <v>239</v>
      </c>
      <c r="D4240">
        <v>1</v>
      </c>
      <c r="E4240">
        <v>8</v>
      </c>
      <c r="F4240">
        <v>11526</v>
      </c>
      <c r="G4240">
        <v>35011526</v>
      </c>
      <c r="H4240" t="s">
        <v>16325</v>
      </c>
      <c r="I4240">
        <v>335</v>
      </c>
      <c r="J4240" t="s">
        <v>559</v>
      </c>
      <c r="K4240" t="s">
        <v>3925</v>
      </c>
      <c r="L4240">
        <v>1</v>
      </c>
      <c r="M4240" t="s">
        <v>559</v>
      </c>
      <c r="N4240">
        <v>11431091</v>
      </c>
      <c r="O4240" t="s">
        <v>92</v>
      </c>
      <c r="P4240" t="s">
        <v>3882</v>
      </c>
      <c r="Q4240">
        <v>1293</v>
      </c>
      <c r="R4240">
        <v>13</v>
      </c>
      <c r="S4240">
        <v>33550595</v>
      </c>
      <c r="T4240">
        <v>33582943</v>
      </c>
      <c r="U4240" t="s">
        <v>16326</v>
      </c>
      <c r="V4240">
        <v>1</v>
      </c>
      <c r="W4240" s="2">
        <v>0</v>
      </c>
      <c r="X4240" s="2">
        <v>0</v>
      </c>
      <c r="Y4240" s="2">
        <v>115</v>
      </c>
      <c r="Z4240" s="2">
        <v>118</v>
      </c>
      <c r="AA4240" s="2">
        <v>59</v>
      </c>
      <c r="AB4240" s="2">
        <v>143</v>
      </c>
      <c r="AC4240" s="2">
        <v>120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0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0</v>
      </c>
      <c r="AU4240" s="2">
        <v>0</v>
      </c>
      <c r="AV4240" s="2">
        <v>0</v>
      </c>
      <c r="AW4240" s="2">
        <v>0</v>
      </c>
      <c r="AX4240" s="2">
        <v>0</v>
      </c>
      <c r="AY4240" s="2">
        <v>0</v>
      </c>
      <c r="AZ4240" s="2">
        <v>0</v>
      </c>
      <c r="BA4240" s="2">
        <v>0</v>
      </c>
      <c r="BB4240" s="2">
        <v>0</v>
      </c>
      <c r="BC4240" s="2">
        <v>0</v>
      </c>
      <c r="BD4240" s="2">
        <v>0</v>
      </c>
      <c r="BE4240" s="2">
        <v>0</v>
      </c>
      <c r="BF4240" s="2">
        <v>0</v>
      </c>
      <c r="BG4240" s="2">
        <v>6</v>
      </c>
      <c r="BH4240" s="2">
        <v>4</v>
      </c>
      <c r="BI4240" s="2">
        <v>2</v>
      </c>
      <c r="BJ4240" s="2">
        <v>6</v>
      </c>
      <c r="BK4240" s="2">
        <v>5</v>
      </c>
      <c r="BL4240" s="2">
        <v>0</v>
      </c>
      <c r="BM4240" s="2">
        <v>0</v>
      </c>
      <c r="BN4240" s="2">
        <v>0</v>
      </c>
      <c r="BO4240" s="2">
        <v>0</v>
      </c>
      <c r="BP4240" s="2">
        <v>0</v>
      </c>
      <c r="BQ4240" s="2">
        <v>0</v>
      </c>
      <c r="BR4240" s="2">
        <v>0</v>
      </c>
      <c r="BS4240" s="2">
        <v>0</v>
      </c>
      <c r="BT4240" s="2">
        <v>0</v>
      </c>
      <c r="BU4240" s="2">
        <v>0</v>
      </c>
      <c r="BV4240" s="2">
        <v>0</v>
      </c>
      <c r="BW4240" s="2">
        <v>0</v>
      </c>
      <c r="BX4240" s="2">
        <v>0</v>
      </c>
      <c r="BY4240" s="2">
        <v>0</v>
      </c>
      <c r="BZ4240" s="2">
        <v>0</v>
      </c>
      <c r="CA4240" s="2">
        <v>0</v>
      </c>
      <c r="CB4240" s="2">
        <v>0</v>
      </c>
      <c r="CC4240" s="2">
        <v>0</v>
      </c>
      <c r="CD4240" s="2">
        <v>0</v>
      </c>
      <c r="CE4240" s="2">
        <v>0</v>
      </c>
      <c r="CF4240" s="2">
        <v>0</v>
      </c>
      <c r="CG4240" s="2">
        <v>0</v>
      </c>
      <c r="CH4240" s="2">
        <v>0</v>
      </c>
      <c r="CI4240" s="2">
        <v>0</v>
      </c>
      <c r="CJ4240" s="2">
        <v>0</v>
      </c>
      <c r="CK4240" s="2">
        <v>0</v>
      </c>
      <c r="CL4240" s="2">
        <v>0</v>
      </c>
    </row>
    <row r="4241" spans="1:90" x14ac:dyDescent="0.25">
      <c r="A4241" t="s">
        <v>115</v>
      </c>
      <c r="B4241">
        <v>20102</v>
      </c>
      <c r="C4241" t="s">
        <v>239</v>
      </c>
      <c r="D4241">
        <v>1</v>
      </c>
      <c r="E4241">
        <v>8</v>
      </c>
      <c r="F4241">
        <v>909816</v>
      </c>
      <c r="G4241">
        <v>35909816</v>
      </c>
      <c r="H4241" t="s">
        <v>9914</v>
      </c>
      <c r="I4241">
        <v>633</v>
      </c>
      <c r="J4241" t="s">
        <v>239</v>
      </c>
      <c r="K4241" t="s">
        <v>507</v>
      </c>
      <c r="L4241">
        <v>1</v>
      </c>
      <c r="M4241" t="s">
        <v>239</v>
      </c>
      <c r="N4241">
        <v>11080550</v>
      </c>
      <c r="O4241" t="s">
        <v>92</v>
      </c>
      <c r="P4241" t="s">
        <v>5408</v>
      </c>
      <c r="Q4241">
        <v>2402</v>
      </c>
      <c r="R4241">
        <v>13</v>
      </c>
      <c r="S4241">
        <v>32586906</v>
      </c>
      <c r="T4241">
        <v>32588800</v>
      </c>
      <c r="U4241" t="s">
        <v>18846</v>
      </c>
      <c r="V4241">
        <v>1</v>
      </c>
      <c r="W4241" s="2">
        <v>0</v>
      </c>
      <c r="X4241" s="2">
        <v>0</v>
      </c>
      <c r="Y4241" s="2">
        <v>0</v>
      </c>
      <c r="Z4241" s="2">
        <v>0</v>
      </c>
      <c r="AA4241" s="2">
        <v>0</v>
      </c>
      <c r="AB4241" s="2">
        <v>0</v>
      </c>
      <c r="AC4241" s="2">
        <v>0</v>
      </c>
      <c r="AD4241" s="2">
        <v>84</v>
      </c>
      <c r="AE4241" s="2">
        <v>104</v>
      </c>
      <c r="AF4241" s="2">
        <v>83</v>
      </c>
      <c r="AG4241" s="2">
        <v>59</v>
      </c>
      <c r="AH4241" s="2">
        <v>62</v>
      </c>
      <c r="AI4241" s="2">
        <v>47</v>
      </c>
      <c r="AJ4241" s="2">
        <v>61</v>
      </c>
      <c r="AK4241" s="2">
        <v>0</v>
      </c>
      <c r="AL4241" s="2">
        <v>0</v>
      </c>
      <c r="AM4241" s="2">
        <v>0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0</v>
      </c>
      <c r="AU4241" s="2">
        <v>0</v>
      </c>
      <c r="AV4241" s="2">
        <v>0</v>
      </c>
      <c r="AW4241" s="2">
        <v>0</v>
      </c>
      <c r="AX4241" s="2">
        <v>0</v>
      </c>
      <c r="AY4241" s="2">
        <v>0</v>
      </c>
      <c r="AZ4241" s="2">
        <v>0</v>
      </c>
      <c r="BA4241" s="2">
        <v>0</v>
      </c>
      <c r="BB4241" s="2">
        <v>0</v>
      </c>
      <c r="BC4241" s="2">
        <v>59</v>
      </c>
      <c r="BD4241" s="2">
        <v>0</v>
      </c>
      <c r="BE4241" s="2">
        <v>0</v>
      </c>
      <c r="BF4241" s="2">
        <v>0</v>
      </c>
      <c r="BG4241" s="2">
        <v>0</v>
      </c>
      <c r="BH4241" s="2">
        <v>0</v>
      </c>
      <c r="BI4241" s="2">
        <v>0</v>
      </c>
      <c r="BJ4241" s="2">
        <v>0</v>
      </c>
      <c r="BK4241" s="2">
        <v>0</v>
      </c>
      <c r="BL4241" s="2">
        <v>6</v>
      </c>
      <c r="BM4241" s="2">
        <v>4</v>
      </c>
      <c r="BN4241" s="2">
        <v>4</v>
      </c>
      <c r="BO4241" s="2">
        <v>3</v>
      </c>
      <c r="BP4241" s="2">
        <v>2</v>
      </c>
      <c r="BQ4241" s="2">
        <v>2</v>
      </c>
      <c r="BR4241" s="2">
        <v>3</v>
      </c>
      <c r="BS4241" s="2">
        <v>0</v>
      </c>
      <c r="BT4241" s="2">
        <v>0</v>
      </c>
      <c r="BU4241" s="2">
        <v>0</v>
      </c>
      <c r="BV4241" s="2">
        <v>0</v>
      </c>
      <c r="BW4241" s="2">
        <v>0</v>
      </c>
      <c r="BX4241" s="2">
        <v>0</v>
      </c>
      <c r="BY4241" s="2">
        <v>0</v>
      </c>
      <c r="BZ4241" s="2">
        <v>0</v>
      </c>
      <c r="CA4241" s="2">
        <v>0</v>
      </c>
      <c r="CB4241" s="2">
        <v>0</v>
      </c>
      <c r="CC4241" s="2">
        <v>0</v>
      </c>
      <c r="CD4241" s="2">
        <v>0</v>
      </c>
      <c r="CE4241" s="2">
        <v>0</v>
      </c>
      <c r="CF4241" s="2">
        <v>0</v>
      </c>
      <c r="CG4241" s="2">
        <v>0</v>
      </c>
      <c r="CH4241" s="2">
        <v>0</v>
      </c>
      <c r="CI4241" s="2">
        <v>0</v>
      </c>
      <c r="CJ4241" s="2">
        <v>0</v>
      </c>
      <c r="CK4241" s="2">
        <v>6</v>
      </c>
      <c r="CL4241" s="2">
        <v>0</v>
      </c>
    </row>
    <row r="4242" spans="1:90" x14ac:dyDescent="0.25">
      <c r="A4242" t="s">
        <v>115</v>
      </c>
      <c r="B4242">
        <v>20102</v>
      </c>
      <c r="C4242" t="s">
        <v>239</v>
      </c>
      <c r="D4242">
        <v>1</v>
      </c>
      <c r="E4242">
        <v>8</v>
      </c>
      <c r="F4242">
        <v>11812</v>
      </c>
      <c r="G4242">
        <v>35011812</v>
      </c>
      <c r="H4242" t="s">
        <v>11201</v>
      </c>
      <c r="I4242">
        <v>633</v>
      </c>
      <c r="J4242" t="s">
        <v>239</v>
      </c>
      <c r="K4242" t="s">
        <v>2124</v>
      </c>
      <c r="L4242">
        <v>1</v>
      </c>
      <c r="M4242" t="s">
        <v>239</v>
      </c>
      <c r="N4242">
        <v>11087160</v>
      </c>
      <c r="O4242" t="s">
        <v>92</v>
      </c>
      <c r="P4242" t="s">
        <v>11202</v>
      </c>
      <c r="Q4242">
        <v>68</v>
      </c>
      <c r="R4242">
        <v>13</v>
      </c>
      <c r="S4242">
        <v>32036725</v>
      </c>
      <c r="T4242">
        <v>32996749</v>
      </c>
      <c r="U4242" t="s">
        <v>11203</v>
      </c>
      <c r="V4242">
        <v>1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138</v>
      </c>
      <c r="AE4242" s="2">
        <v>143</v>
      </c>
      <c r="AF4242" s="2">
        <v>136</v>
      </c>
      <c r="AG4242" s="2">
        <v>175</v>
      </c>
      <c r="AH4242" s="2">
        <v>206</v>
      </c>
      <c r="AI4242" s="2">
        <v>134</v>
      </c>
      <c r="AJ4242" s="2">
        <v>121</v>
      </c>
      <c r="AK4242" s="2">
        <v>0</v>
      </c>
      <c r="AL4242" s="2">
        <v>0</v>
      </c>
      <c r="AM4242" s="2">
        <v>0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0</v>
      </c>
      <c r="AU4242" s="2">
        <v>0</v>
      </c>
      <c r="AV4242" s="2">
        <v>0</v>
      </c>
      <c r="AW4242" s="2">
        <v>0</v>
      </c>
      <c r="AX4242" s="2">
        <v>0</v>
      </c>
      <c r="AY4242" s="2">
        <v>0</v>
      </c>
      <c r="AZ4242" s="2">
        <v>0</v>
      </c>
      <c r="BA4242" s="2">
        <v>0</v>
      </c>
      <c r="BB4242" s="2">
        <v>0</v>
      </c>
      <c r="BC4242" s="2">
        <v>0</v>
      </c>
      <c r="BD4242" s="2">
        <v>0</v>
      </c>
      <c r="BE4242" s="2">
        <v>0</v>
      </c>
      <c r="BF4242" s="2">
        <v>0</v>
      </c>
      <c r="BG4242" s="2">
        <v>0</v>
      </c>
      <c r="BH4242" s="2">
        <v>0</v>
      </c>
      <c r="BI4242" s="2">
        <v>0</v>
      </c>
      <c r="BJ4242" s="2">
        <v>0</v>
      </c>
      <c r="BK4242" s="2">
        <v>0</v>
      </c>
      <c r="BL4242" s="2">
        <v>7</v>
      </c>
      <c r="BM4242" s="2">
        <v>6</v>
      </c>
      <c r="BN4242" s="2">
        <v>7</v>
      </c>
      <c r="BO4242" s="2">
        <v>6</v>
      </c>
      <c r="BP4242" s="2">
        <v>11</v>
      </c>
      <c r="BQ4242" s="2">
        <v>6</v>
      </c>
      <c r="BR4242" s="2">
        <v>7</v>
      </c>
      <c r="BS4242" s="2">
        <v>0</v>
      </c>
      <c r="BT4242" s="2">
        <v>0</v>
      </c>
      <c r="BU4242" s="2">
        <v>0</v>
      </c>
      <c r="BV4242" s="2">
        <v>0</v>
      </c>
      <c r="BW4242" s="2">
        <v>0</v>
      </c>
      <c r="BX4242" s="2">
        <v>0</v>
      </c>
      <c r="BY4242" s="2">
        <v>0</v>
      </c>
      <c r="BZ4242" s="2">
        <v>0</v>
      </c>
      <c r="CA4242" s="2">
        <v>0</v>
      </c>
      <c r="CB4242" s="2">
        <v>0</v>
      </c>
      <c r="CC4242" s="2">
        <v>0</v>
      </c>
      <c r="CD4242" s="2">
        <v>0</v>
      </c>
      <c r="CE4242" s="2">
        <v>0</v>
      </c>
      <c r="CF4242" s="2">
        <v>0</v>
      </c>
      <c r="CG4242" s="2">
        <v>0</v>
      </c>
      <c r="CH4242" s="2">
        <v>0</v>
      </c>
      <c r="CI4242" s="2">
        <v>0</v>
      </c>
      <c r="CJ4242" s="2">
        <v>0</v>
      </c>
      <c r="CK4242" s="2">
        <v>0</v>
      </c>
      <c r="CL4242" s="2">
        <v>0</v>
      </c>
    </row>
    <row r="4243" spans="1:90" x14ac:dyDescent="0.25">
      <c r="A4243" t="s">
        <v>115</v>
      </c>
      <c r="B4243">
        <v>20102</v>
      </c>
      <c r="C4243" t="s">
        <v>239</v>
      </c>
      <c r="D4243">
        <v>1</v>
      </c>
      <c r="E4243">
        <v>8</v>
      </c>
      <c r="F4243">
        <v>11940</v>
      </c>
      <c r="G4243">
        <v>35011940</v>
      </c>
      <c r="H4243" t="s">
        <v>15383</v>
      </c>
      <c r="I4243">
        <v>633</v>
      </c>
      <c r="J4243" t="s">
        <v>239</v>
      </c>
      <c r="K4243" t="s">
        <v>9976</v>
      </c>
      <c r="L4243">
        <v>1</v>
      </c>
      <c r="M4243" t="s">
        <v>239</v>
      </c>
      <c r="N4243">
        <v>11088090</v>
      </c>
      <c r="O4243" t="s">
        <v>92</v>
      </c>
      <c r="P4243" t="s">
        <v>15384</v>
      </c>
      <c r="Q4243" t="s">
        <v>127</v>
      </c>
      <c r="R4243">
        <v>13</v>
      </c>
      <c r="S4243">
        <v>32033290</v>
      </c>
      <c r="U4243" t="s">
        <v>15385</v>
      </c>
      <c r="V4243">
        <v>1</v>
      </c>
      <c r="W4243" s="2">
        <v>0</v>
      </c>
      <c r="X4243" s="2">
        <v>0</v>
      </c>
      <c r="Y4243" s="2">
        <v>0</v>
      </c>
      <c r="Z4243" s="2">
        <v>0</v>
      </c>
      <c r="AA4243" s="2">
        <v>0</v>
      </c>
      <c r="AB4243" s="2">
        <v>0</v>
      </c>
      <c r="AC4243" s="2">
        <v>0</v>
      </c>
      <c r="AD4243" s="2">
        <v>170</v>
      </c>
      <c r="AE4243" s="2">
        <v>108</v>
      </c>
      <c r="AF4243" s="2">
        <v>161</v>
      </c>
      <c r="AG4243" s="2">
        <v>130</v>
      </c>
      <c r="AH4243" s="2">
        <v>159</v>
      </c>
      <c r="AI4243" s="2">
        <v>116</v>
      </c>
      <c r="AJ4243" s="2">
        <v>92</v>
      </c>
      <c r="AK4243" s="2">
        <v>0</v>
      </c>
      <c r="AL4243" s="2">
        <v>0</v>
      </c>
      <c r="AM4243" s="2">
        <v>0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0</v>
      </c>
      <c r="AU4243" s="2">
        <v>0</v>
      </c>
      <c r="AV4243" s="2">
        <v>0</v>
      </c>
      <c r="AW4243" s="2">
        <v>0</v>
      </c>
      <c r="AX4243" s="2">
        <v>0</v>
      </c>
      <c r="AY4243" s="2">
        <v>0</v>
      </c>
      <c r="AZ4243" s="2">
        <v>0</v>
      </c>
      <c r="BA4243" s="2">
        <v>0</v>
      </c>
      <c r="BB4243" s="2">
        <v>0</v>
      </c>
      <c r="BC4243" s="2">
        <v>0</v>
      </c>
      <c r="BD4243" s="2">
        <v>0</v>
      </c>
      <c r="BE4243" s="2">
        <v>0</v>
      </c>
      <c r="BF4243" s="2">
        <v>0</v>
      </c>
      <c r="BG4243" s="2">
        <v>0</v>
      </c>
      <c r="BH4243" s="2">
        <v>0</v>
      </c>
      <c r="BI4243" s="2">
        <v>0</v>
      </c>
      <c r="BJ4243" s="2">
        <v>0</v>
      </c>
      <c r="BK4243" s="2">
        <v>0</v>
      </c>
      <c r="BL4243" s="2">
        <v>10</v>
      </c>
      <c r="BM4243" s="2">
        <v>5</v>
      </c>
      <c r="BN4243" s="2">
        <v>9</v>
      </c>
      <c r="BO4243" s="2">
        <v>7</v>
      </c>
      <c r="BP4243" s="2">
        <v>7</v>
      </c>
      <c r="BQ4243" s="2">
        <v>5</v>
      </c>
      <c r="BR4243" s="2">
        <v>4</v>
      </c>
      <c r="BS4243" s="2">
        <v>0</v>
      </c>
      <c r="BT4243" s="2">
        <v>0</v>
      </c>
      <c r="BU4243" s="2">
        <v>0</v>
      </c>
      <c r="BV4243" s="2">
        <v>0</v>
      </c>
      <c r="BW4243" s="2">
        <v>0</v>
      </c>
      <c r="BX4243" s="2">
        <v>0</v>
      </c>
      <c r="BY4243" s="2">
        <v>0</v>
      </c>
      <c r="BZ4243" s="2">
        <v>0</v>
      </c>
      <c r="CA4243" s="2">
        <v>0</v>
      </c>
      <c r="CB4243" s="2">
        <v>0</v>
      </c>
      <c r="CC4243" s="2">
        <v>0</v>
      </c>
      <c r="CD4243" s="2">
        <v>0</v>
      </c>
      <c r="CE4243" s="2">
        <v>0</v>
      </c>
      <c r="CF4243" s="2">
        <v>0</v>
      </c>
      <c r="CG4243" s="2">
        <v>0</v>
      </c>
      <c r="CH4243" s="2">
        <v>0</v>
      </c>
      <c r="CI4243" s="2">
        <v>0</v>
      </c>
      <c r="CJ4243" s="2">
        <v>0</v>
      </c>
      <c r="CK4243" s="2">
        <v>0</v>
      </c>
      <c r="CL4243" s="2">
        <v>0</v>
      </c>
    </row>
    <row r="4244" spans="1:90" x14ac:dyDescent="0.25">
      <c r="A4244" t="s">
        <v>115</v>
      </c>
      <c r="B4244">
        <v>20102</v>
      </c>
      <c r="C4244" t="s">
        <v>239</v>
      </c>
      <c r="D4244">
        <v>1</v>
      </c>
      <c r="E4244">
        <v>8</v>
      </c>
      <c r="F4244">
        <v>37217</v>
      </c>
      <c r="G4244">
        <v>35037217</v>
      </c>
      <c r="H4244" t="s">
        <v>15908</v>
      </c>
      <c r="I4244">
        <v>335</v>
      </c>
      <c r="J4244" t="s">
        <v>559</v>
      </c>
      <c r="K4244" t="s">
        <v>969</v>
      </c>
      <c r="L4244">
        <v>2</v>
      </c>
      <c r="M4244" t="s">
        <v>680</v>
      </c>
      <c r="N4244">
        <v>11471000</v>
      </c>
      <c r="O4244" t="s">
        <v>92</v>
      </c>
      <c r="P4244" t="s">
        <v>15909</v>
      </c>
      <c r="Q4244">
        <v>540</v>
      </c>
      <c r="R4244">
        <v>13</v>
      </c>
      <c r="S4244">
        <v>33558439</v>
      </c>
      <c r="T4244">
        <v>33862365</v>
      </c>
      <c r="U4244" t="s">
        <v>15910</v>
      </c>
      <c r="V4244">
        <v>1</v>
      </c>
      <c r="W4244" s="2">
        <v>0</v>
      </c>
      <c r="X4244" s="2">
        <v>0</v>
      </c>
      <c r="Y4244" s="2">
        <v>0</v>
      </c>
      <c r="Z4244" s="2">
        <v>0</v>
      </c>
      <c r="AA4244" s="2">
        <v>0</v>
      </c>
      <c r="AB4244" s="2">
        <v>0</v>
      </c>
      <c r="AC4244" s="2">
        <v>0</v>
      </c>
      <c r="AD4244" s="2">
        <v>113</v>
      </c>
      <c r="AE4244" s="2">
        <v>128</v>
      </c>
      <c r="AF4244" s="2">
        <v>65</v>
      </c>
      <c r="AG4244" s="2">
        <v>68</v>
      </c>
      <c r="AH4244" s="2">
        <v>187</v>
      </c>
      <c r="AI4244" s="2">
        <v>290</v>
      </c>
      <c r="AJ4244" s="2">
        <v>276</v>
      </c>
      <c r="AK4244" s="2">
        <v>0</v>
      </c>
      <c r="AL4244" s="2">
        <v>0</v>
      </c>
      <c r="AM4244" s="2">
        <v>0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0</v>
      </c>
      <c r="AU4244" s="2">
        <v>0</v>
      </c>
      <c r="AV4244" s="2">
        <v>0</v>
      </c>
      <c r="AW4244" s="2">
        <v>0</v>
      </c>
      <c r="AX4244" s="2">
        <v>0</v>
      </c>
      <c r="AY4244" s="2">
        <v>0</v>
      </c>
      <c r="AZ4244" s="2">
        <v>0</v>
      </c>
      <c r="BA4244" s="2">
        <v>0</v>
      </c>
      <c r="BB4244" s="2">
        <v>0</v>
      </c>
      <c r="BC4244" s="2">
        <v>0</v>
      </c>
      <c r="BD4244" s="2">
        <v>0</v>
      </c>
      <c r="BE4244" s="2">
        <v>0</v>
      </c>
      <c r="BF4244" s="2">
        <v>0</v>
      </c>
      <c r="BG4244" s="2">
        <v>0</v>
      </c>
      <c r="BH4244" s="2">
        <v>0</v>
      </c>
      <c r="BI4244" s="2">
        <v>0</v>
      </c>
      <c r="BJ4244" s="2">
        <v>0</v>
      </c>
      <c r="BK4244" s="2">
        <v>0</v>
      </c>
      <c r="BL4244" s="2">
        <v>4</v>
      </c>
      <c r="BM4244" s="2">
        <v>5</v>
      </c>
      <c r="BN4244" s="2">
        <v>2</v>
      </c>
      <c r="BO4244" s="2">
        <v>4</v>
      </c>
      <c r="BP4244" s="2">
        <v>8</v>
      </c>
      <c r="BQ4244" s="2">
        <v>10</v>
      </c>
      <c r="BR4244" s="2">
        <v>10</v>
      </c>
      <c r="BS4244" s="2">
        <v>0</v>
      </c>
      <c r="BT4244" s="2">
        <v>0</v>
      </c>
      <c r="BU4244" s="2">
        <v>0</v>
      </c>
      <c r="BV4244" s="2">
        <v>0</v>
      </c>
      <c r="BW4244" s="2">
        <v>0</v>
      </c>
      <c r="BX4244" s="2">
        <v>0</v>
      </c>
      <c r="BY4244" s="2">
        <v>0</v>
      </c>
      <c r="BZ4244" s="2">
        <v>0</v>
      </c>
      <c r="CA4244" s="2">
        <v>0</v>
      </c>
      <c r="CB4244" s="2">
        <v>0</v>
      </c>
      <c r="CC4244" s="2">
        <v>0</v>
      </c>
      <c r="CD4244" s="2">
        <v>0</v>
      </c>
      <c r="CE4244" s="2">
        <v>0</v>
      </c>
      <c r="CF4244" s="2">
        <v>0</v>
      </c>
      <c r="CG4244" s="2">
        <v>0</v>
      </c>
      <c r="CH4244" s="2">
        <v>0</v>
      </c>
      <c r="CI4244" s="2">
        <v>0</v>
      </c>
      <c r="CJ4244" s="2">
        <v>0</v>
      </c>
      <c r="CK4244" s="2">
        <v>0</v>
      </c>
      <c r="CL4244" s="2">
        <v>0</v>
      </c>
    </row>
    <row r="4245" spans="1:90" x14ac:dyDescent="0.25">
      <c r="A4245" t="s">
        <v>115</v>
      </c>
      <c r="B4245">
        <v>20102</v>
      </c>
      <c r="C4245" t="s">
        <v>239</v>
      </c>
      <c r="D4245">
        <v>1</v>
      </c>
      <c r="E4245">
        <v>8</v>
      </c>
      <c r="F4245">
        <v>11563</v>
      </c>
      <c r="G4245">
        <v>35011563</v>
      </c>
      <c r="H4245" t="s">
        <v>4843</v>
      </c>
      <c r="I4245">
        <v>335</v>
      </c>
      <c r="J4245" t="s">
        <v>559</v>
      </c>
      <c r="K4245" t="s">
        <v>4844</v>
      </c>
      <c r="L4245">
        <v>1</v>
      </c>
      <c r="M4245" t="s">
        <v>559</v>
      </c>
      <c r="N4245">
        <v>11443290</v>
      </c>
      <c r="O4245" t="s">
        <v>92</v>
      </c>
      <c r="P4245" t="s">
        <v>4845</v>
      </c>
      <c r="Q4245">
        <v>426</v>
      </c>
      <c r="R4245">
        <v>13</v>
      </c>
      <c r="S4245">
        <v>33514688</v>
      </c>
      <c r="T4245">
        <v>33519339</v>
      </c>
      <c r="U4245" t="s">
        <v>4846</v>
      </c>
      <c r="V4245">
        <v>1</v>
      </c>
      <c r="W4245" s="2">
        <v>0</v>
      </c>
      <c r="X4245" s="2">
        <v>0</v>
      </c>
      <c r="Y4245" s="2">
        <v>139</v>
      </c>
      <c r="Z4245" s="2">
        <v>136</v>
      </c>
      <c r="AA4245" s="2">
        <v>140</v>
      </c>
      <c r="AB4245" s="2">
        <v>150</v>
      </c>
      <c r="AC4245" s="2">
        <v>173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0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0</v>
      </c>
      <c r="AU4245" s="2">
        <v>0</v>
      </c>
      <c r="AV4245" s="2">
        <v>0</v>
      </c>
      <c r="AW4245" s="2">
        <v>0</v>
      </c>
      <c r="AX4245" s="2">
        <v>0</v>
      </c>
      <c r="AY4245" s="2">
        <v>0</v>
      </c>
      <c r="AZ4245" s="2">
        <v>0</v>
      </c>
      <c r="BA4245" s="2">
        <v>0</v>
      </c>
      <c r="BB4245" s="2">
        <v>0</v>
      </c>
      <c r="BC4245" s="2">
        <v>0</v>
      </c>
      <c r="BD4245" s="2">
        <v>14</v>
      </c>
      <c r="BE4245" s="2">
        <v>0</v>
      </c>
      <c r="BF4245" s="2">
        <v>0</v>
      </c>
      <c r="BG4245" s="2">
        <v>7</v>
      </c>
      <c r="BH4245" s="2">
        <v>6</v>
      </c>
      <c r="BI4245" s="2">
        <v>6</v>
      </c>
      <c r="BJ4245" s="2">
        <v>6</v>
      </c>
      <c r="BK4245" s="2">
        <v>7</v>
      </c>
      <c r="BL4245" s="2">
        <v>0</v>
      </c>
      <c r="BM4245" s="2">
        <v>0</v>
      </c>
      <c r="BN4245" s="2">
        <v>0</v>
      </c>
      <c r="BO4245" s="2">
        <v>0</v>
      </c>
      <c r="BP4245" s="2">
        <v>0</v>
      </c>
      <c r="BQ4245" s="2">
        <v>0</v>
      </c>
      <c r="BR4245" s="2">
        <v>0</v>
      </c>
      <c r="BS4245" s="2">
        <v>0</v>
      </c>
      <c r="BT4245" s="2">
        <v>0</v>
      </c>
      <c r="BU4245" s="2">
        <v>0</v>
      </c>
      <c r="BV4245" s="2">
        <v>0</v>
      </c>
      <c r="BW4245" s="2">
        <v>0</v>
      </c>
      <c r="BX4245" s="2">
        <v>0</v>
      </c>
      <c r="BY4245" s="2">
        <v>0</v>
      </c>
      <c r="BZ4245" s="2">
        <v>0</v>
      </c>
      <c r="CA4245" s="2">
        <v>0</v>
      </c>
      <c r="CB4245" s="2">
        <v>0</v>
      </c>
      <c r="CC4245" s="2">
        <v>0</v>
      </c>
      <c r="CD4245" s="2">
        <v>0</v>
      </c>
      <c r="CE4245" s="2">
        <v>0</v>
      </c>
      <c r="CF4245" s="2">
        <v>0</v>
      </c>
      <c r="CG4245" s="2">
        <v>0</v>
      </c>
      <c r="CH4245" s="2">
        <v>0</v>
      </c>
      <c r="CI4245" s="2">
        <v>0</v>
      </c>
      <c r="CJ4245" s="2">
        <v>0</v>
      </c>
      <c r="CK4245" s="2">
        <v>0</v>
      </c>
      <c r="CL4245" s="2">
        <v>3</v>
      </c>
    </row>
    <row r="4246" spans="1:90" x14ac:dyDescent="0.25">
      <c r="A4246" t="s">
        <v>115</v>
      </c>
      <c r="B4246">
        <v>20102</v>
      </c>
      <c r="C4246" t="s">
        <v>239</v>
      </c>
      <c r="D4246">
        <v>1</v>
      </c>
      <c r="E4246">
        <v>8</v>
      </c>
      <c r="F4246">
        <v>905021</v>
      </c>
      <c r="G4246">
        <v>35905021</v>
      </c>
      <c r="H4246" t="s">
        <v>11022</v>
      </c>
      <c r="I4246">
        <v>633</v>
      </c>
      <c r="J4246" t="s">
        <v>239</v>
      </c>
      <c r="K4246" t="s">
        <v>6053</v>
      </c>
      <c r="L4246">
        <v>1</v>
      </c>
      <c r="M4246" t="s">
        <v>239</v>
      </c>
      <c r="N4246">
        <v>11085625</v>
      </c>
      <c r="O4246" t="s">
        <v>92</v>
      </c>
      <c r="P4246" t="s">
        <v>11023</v>
      </c>
      <c r="Q4246">
        <v>52</v>
      </c>
      <c r="R4246">
        <v>13</v>
      </c>
      <c r="S4246">
        <v>32031935</v>
      </c>
      <c r="T4246">
        <v>32032226</v>
      </c>
      <c r="U4246" t="s">
        <v>11024</v>
      </c>
      <c r="V4246">
        <v>1</v>
      </c>
      <c r="W4246" s="2">
        <v>0</v>
      </c>
      <c r="X4246" s="2">
        <v>0</v>
      </c>
      <c r="Y4246" s="2">
        <v>0</v>
      </c>
      <c r="Z4246" s="2">
        <v>0</v>
      </c>
      <c r="AA4246" s="2">
        <v>0</v>
      </c>
      <c r="AB4246" s="2">
        <v>0</v>
      </c>
      <c r="AC4246" s="2">
        <v>0</v>
      </c>
      <c r="AD4246" s="2">
        <v>99</v>
      </c>
      <c r="AE4246" s="2">
        <v>100</v>
      </c>
      <c r="AF4246" s="2">
        <v>67</v>
      </c>
      <c r="AG4246" s="2">
        <v>55</v>
      </c>
      <c r="AH4246" s="2">
        <v>49</v>
      </c>
      <c r="AI4246" s="2">
        <v>24</v>
      </c>
      <c r="AJ4246" s="2">
        <v>0</v>
      </c>
      <c r="AK4246" s="2">
        <v>0</v>
      </c>
      <c r="AL4246" s="2">
        <v>0</v>
      </c>
      <c r="AM4246" s="2">
        <v>0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0</v>
      </c>
      <c r="AU4246" s="2">
        <v>0</v>
      </c>
      <c r="AV4246" s="2">
        <v>0</v>
      </c>
      <c r="AW4246" s="2">
        <v>0</v>
      </c>
      <c r="AX4246" s="2">
        <v>0</v>
      </c>
      <c r="AY4246" s="2">
        <v>0</v>
      </c>
      <c r="AZ4246" s="2">
        <v>0</v>
      </c>
      <c r="BA4246" s="2">
        <v>0</v>
      </c>
      <c r="BB4246" s="2">
        <v>0</v>
      </c>
      <c r="BC4246" s="2">
        <v>0</v>
      </c>
      <c r="BD4246" s="2">
        <v>0</v>
      </c>
      <c r="BE4246" s="2">
        <v>0</v>
      </c>
      <c r="BF4246" s="2">
        <v>0</v>
      </c>
      <c r="BG4246" s="2">
        <v>0</v>
      </c>
      <c r="BH4246" s="2">
        <v>0</v>
      </c>
      <c r="BI4246" s="2">
        <v>0</v>
      </c>
      <c r="BJ4246" s="2">
        <v>0</v>
      </c>
      <c r="BK4246" s="2">
        <v>0</v>
      </c>
      <c r="BL4246" s="2">
        <v>6</v>
      </c>
      <c r="BM4246" s="2">
        <v>5</v>
      </c>
      <c r="BN4246" s="2">
        <v>2</v>
      </c>
      <c r="BO4246" s="2">
        <v>2</v>
      </c>
      <c r="BP4246" s="2">
        <v>3</v>
      </c>
      <c r="BQ4246" s="2">
        <v>2</v>
      </c>
      <c r="BR4246" s="2">
        <v>0</v>
      </c>
      <c r="BS4246" s="2">
        <v>0</v>
      </c>
      <c r="BT4246" s="2">
        <v>0</v>
      </c>
      <c r="BU4246" s="2">
        <v>0</v>
      </c>
      <c r="BV4246" s="2">
        <v>0</v>
      </c>
      <c r="BW4246" s="2">
        <v>0</v>
      </c>
      <c r="BX4246" s="2">
        <v>0</v>
      </c>
      <c r="BY4246" s="2">
        <v>0</v>
      </c>
      <c r="BZ4246" s="2">
        <v>0</v>
      </c>
      <c r="CA4246" s="2">
        <v>0</v>
      </c>
      <c r="CB4246" s="2">
        <v>0</v>
      </c>
      <c r="CC4246" s="2">
        <v>0</v>
      </c>
      <c r="CD4246" s="2">
        <v>0</v>
      </c>
      <c r="CE4246" s="2">
        <v>0</v>
      </c>
      <c r="CF4246" s="2">
        <v>0</v>
      </c>
      <c r="CG4246" s="2">
        <v>0</v>
      </c>
      <c r="CH4246" s="2">
        <v>0</v>
      </c>
      <c r="CI4246" s="2">
        <v>0</v>
      </c>
      <c r="CJ4246" s="2">
        <v>0</v>
      </c>
      <c r="CK4246" s="2">
        <v>0</v>
      </c>
      <c r="CL4246" s="2">
        <v>0</v>
      </c>
    </row>
    <row r="4247" spans="1:90" x14ac:dyDescent="0.25">
      <c r="A4247" t="s">
        <v>115</v>
      </c>
      <c r="B4247">
        <v>20102</v>
      </c>
      <c r="C4247" t="s">
        <v>239</v>
      </c>
      <c r="D4247">
        <v>1</v>
      </c>
      <c r="E4247">
        <v>8</v>
      </c>
      <c r="F4247">
        <v>11678</v>
      </c>
      <c r="G4247">
        <v>35011678</v>
      </c>
      <c r="H4247" t="s">
        <v>17464</v>
      </c>
      <c r="I4247">
        <v>335</v>
      </c>
      <c r="J4247" t="s">
        <v>559</v>
      </c>
      <c r="K4247" t="s">
        <v>17465</v>
      </c>
      <c r="L4247">
        <v>1</v>
      </c>
      <c r="M4247" t="s">
        <v>559</v>
      </c>
      <c r="N4247">
        <v>11420300</v>
      </c>
      <c r="O4247" t="s">
        <v>92</v>
      </c>
      <c r="P4247" t="s">
        <v>17466</v>
      </c>
      <c r="Q4247">
        <v>171</v>
      </c>
      <c r="R4247">
        <v>13</v>
      </c>
      <c r="S4247">
        <v>33871613</v>
      </c>
      <c r="U4247" t="s">
        <v>17467</v>
      </c>
      <c r="V4247">
        <v>1</v>
      </c>
      <c r="W4247" s="2">
        <v>0</v>
      </c>
      <c r="X4247" s="2">
        <v>0</v>
      </c>
      <c r="Y4247" s="2">
        <v>58</v>
      </c>
      <c r="Z4247" s="2">
        <v>65</v>
      </c>
      <c r="AA4247" s="2">
        <v>88</v>
      </c>
      <c r="AB4247" s="2">
        <v>68</v>
      </c>
      <c r="AC4247" s="2">
        <v>70</v>
      </c>
      <c r="AD4247" s="2">
        <v>70</v>
      </c>
      <c r="AE4247" s="2">
        <v>101</v>
      </c>
      <c r="AF4247" s="2">
        <v>67</v>
      </c>
      <c r="AG4247" s="2">
        <v>71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0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0</v>
      </c>
      <c r="AU4247" s="2">
        <v>125</v>
      </c>
      <c r="AV4247" s="2">
        <v>0</v>
      </c>
      <c r="AW4247" s="2">
        <v>0</v>
      </c>
      <c r="AX4247" s="2">
        <v>0</v>
      </c>
      <c r="AY4247" s="2">
        <v>0</v>
      </c>
      <c r="AZ4247" s="2">
        <v>0</v>
      </c>
      <c r="BA4247" s="2">
        <v>0</v>
      </c>
      <c r="BB4247" s="2">
        <v>0</v>
      </c>
      <c r="BC4247" s="2">
        <v>0</v>
      </c>
      <c r="BD4247" s="2">
        <v>0</v>
      </c>
      <c r="BE4247" s="2">
        <v>0</v>
      </c>
      <c r="BF4247" s="2">
        <v>0</v>
      </c>
      <c r="BG4247" s="2">
        <v>3</v>
      </c>
      <c r="BH4247" s="2">
        <v>3</v>
      </c>
      <c r="BI4247" s="2">
        <v>3</v>
      </c>
      <c r="BJ4247" s="2">
        <v>3</v>
      </c>
      <c r="BK4247" s="2">
        <v>3</v>
      </c>
      <c r="BL4247" s="2">
        <v>4</v>
      </c>
      <c r="BM4247" s="2">
        <v>6</v>
      </c>
      <c r="BN4247" s="2">
        <v>3</v>
      </c>
      <c r="BO4247" s="2">
        <v>2</v>
      </c>
      <c r="BP4247" s="2">
        <v>0</v>
      </c>
      <c r="BQ4247" s="2">
        <v>0</v>
      </c>
      <c r="BR4247" s="2">
        <v>0</v>
      </c>
      <c r="BS4247" s="2">
        <v>0</v>
      </c>
      <c r="BT4247" s="2">
        <v>0</v>
      </c>
      <c r="BU4247" s="2">
        <v>0</v>
      </c>
      <c r="BV4247" s="2">
        <v>0</v>
      </c>
      <c r="BW4247" s="2">
        <v>0</v>
      </c>
      <c r="BX4247" s="2">
        <v>0</v>
      </c>
      <c r="BY4247" s="2">
        <v>0</v>
      </c>
      <c r="BZ4247" s="2">
        <v>0</v>
      </c>
      <c r="CA4247" s="2">
        <v>0</v>
      </c>
      <c r="CB4247" s="2">
        <v>0</v>
      </c>
      <c r="CC4247" s="2">
        <v>4</v>
      </c>
      <c r="CD4247" s="2">
        <v>0</v>
      </c>
      <c r="CE4247" s="2">
        <v>0</v>
      </c>
      <c r="CF4247" s="2">
        <v>0</v>
      </c>
      <c r="CG4247" s="2">
        <v>0</v>
      </c>
      <c r="CH4247" s="2">
        <v>0</v>
      </c>
      <c r="CI4247" s="2">
        <v>0</v>
      </c>
      <c r="CJ4247" s="2">
        <v>0</v>
      </c>
      <c r="CK4247" s="2">
        <v>0</v>
      </c>
      <c r="CL4247" s="2">
        <v>0</v>
      </c>
    </row>
    <row r="4248" spans="1:90" x14ac:dyDescent="0.25">
      <c r="A4248" t="s">
        <v>115</v>
      </c>
      <c r="B4248">
        <v>20102</v>
      </c>
      <c r="C4248" t="s">
        <v>239</v>
      </c>
      <c r="D4248">
        <v>1</v>
      </c>
      <c r="E4248">
        <v>8</v>
      </c>
      <c r="F4248">
        <v>11423</v>
      </c>
      <c r="G4248">
        <v>35011423</v>
      </c>
      <c r="H4248" t="s">
        <v>1375</v>
      </c>
      <c r="I4248">
        <v>283</v>
      </c>
      <c r="J4248" t="s">
        <v>1376</v>
      </c>
      <c r="K4248" t="s">
        <v>1377</v>
      </c>
      <c r="L4248">
        <v>1</v>
      </c>
      <c r="M4248" t="s">
        <v>1376</v>
      </c>
      <c r="N4248">
        <v>11533150</v>
      </c>
      <c r="P4248" t="s">
        <v>19712</v>
      </c>
      <c r="Q4248" t="s">
        <v>127</v>
      </c>
      <c r="R4248">
        <v>13</v>
      </c>
      <c r="S4248">
        <v>33631411</v>
      </c>
      <c r="T4248">
        <v>33633446</v>
      </c>
      <c r="U4248" t="s">
        <v>1378</v>
      </c>
      <c r="V4248">
        <v>1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  <c r="AB4248" s="2">
        <v>0</v>
      </c>
      <c r="AC4248" s="2">
        <v>0</v>
      </c>
      <c r="AD4248" s="2">
        <v>199</v>
      </c>
      <c r="AE4248" s="2">
        <v>136</v>
      </c>
      <c r="AF4248" s="2">
        <v>93</v>
      </c>
      <c r="AG4248" s="2">
        <v>101</v>
      </c>
      <c r="AH4248" s="2">
        <v>420</v>
      </c>
      <c r="AI4248" s="2">
        <v>268</v>
      </c>
      <c r="AJ4248" s="2">
        <v>166</v>
      </c>
      <c r="AK4248" s="2">
        <v>0</v>
      </c>
      <c r="AL4248" s="2">
        <v>0</v>
      </c>
      <c r="AM4248" s="2">
        <v>0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0</v>
      </c>
      <c r="AU4248" s="2">
        <v>216</v>
      </c>
      <c r="AV4248" s="2">
        <v>0</v>
      </c>
      <c r="AW4248" s="2">
        <v>0</v>
      </c>
      <c r="AX4248" s="2">
        <v>0</v>
      </c>
      <c r="AY4248" s="2">
        <v>0</v>
      </c>
      <c r="AZ4248" s="2">
        <v>0</v>
      </c>
      <c r="BA4248" s="2">
        <v>0</v>
      </c>
      <c r="BB4248" s="2">
        <v>0</v>
      </c>
      <c r="BC4248" s="2">
        <v>89</v>
      </c>
      <c r="BD4248" s="2">
        <v>0</v>
      </c>
      <c r="BE4248" s="2">
        <v>0</v>
      </c>
      <c r="BF4248" s="2">
        <v>0</v>
      </c>
      <c r="BG4248" s="2">
        <v>0</v>
      </c>
      <c r="BH4248" s="2">
        <v>0</v>
      </c>
      <c r="BI4248" s="2">
        <v>0</v>
      </c>
      <c r="BJ4248" s="2">
        <v>0</v>
      </c>
      <c r="BK4248" s="2">
        <v>0</v>
      </c>
      <c r="BL4248" s="2">
        <v>10</v>
      </c>
      <c r="BM4248" s="2">
        <v>6</v>
      </c>
      <c r="BN4248" s="2">
        <v>3</v>
      </c>
      <c r="BO4248" s="2">
        <v>5</v>
      </c>
      <c r="BP4248" s="2">
        <v>15</v>
      </c>
      <c r="BQ4248" s="2">
        <v>8</v>
      </c>
      <c r="BR4248" s="2">
        <v>7</v>
      </c>
      <c r="BS4248" s="2">
        <v>0</v>
      </c>
      <c r="BT4248" s="2">
        <v>0</v>
      </c>
      <c r="BU4248" s="2">
        <v>0</v>
      </c>
      <c r="BV4248" s="2">
        <v>0</v>
      </c>
      <c r="BW4248" s="2">
        <v>0</v>
      </c>
      <c r="BX4248" s="2">
        <v>0</v>
      </c>
      <c r="BY4248" s="2">
        <v>0</v>
      </c>
      <c r="BZ4248" s="2">
        <v>0</v>
      </c>
      <c r="CA4248" s="2">
        <v>0</v>
      </c>
      <c r="CB4248" s="2">
        <v>0</v>
      </c>
      <c r="CC4248" s="2">
        <v>7</v>
      </c>
      <c r="CD4248" s="2">
        <v>0</v>
      </c>
      <c r="CE4248" s="2">
        <v>0</v>
      </c>
      <c r="CF4248" s="2">
        <v>0</v>
      </c>
      <c r="CG4248" s="2">
        <v>0</v>
      </c>
      <c r="CH4248" s="2">
        <v>0</v>
      </c>
      <c r="CI4248" s="2">
        <v>0</v>
      </c>
      <c r="CJ4248" s="2">
        <v>0</v>
      </c>
      <c r="CK4248" s="2">
        <v>6</v>
      </c>
      <c r="CL4248" s="2">
        <v>0</v>
      </c>
    </row>
    <row r="4249" spans="1:90" x14ac:dyDescent="0.25">
      <c r="A4249" t="s">
        <v>115</v>
      </c>
      <c r="B4249">
        <v>20102</v>
      </c>
      <c r="C4249" t="s">
        <v>239</v>
      </c>
      <c r="D4249">
        <v>1</v>
      </c>
      <c r="E4249">
        <v>8</v>
      </c>
      <c r="F4249">
        <v>42134</v>
      </c>
      <c r="G4249">
        <v>35042134</v>
      </c>
      <c r="H4249" t="s">
        <v>18966</v>
      </c>
      <c r="I4249">
        <v>335</v>
      </c>
      <c r="J4249" t="s">
        <v>559</v>
      </c>
      <c r="K4249" t="s">
        <v>679</v>
      </c>
      <c r="L4249">
        <v>2</v>
      </c>
      <c r="M4249" t="s">
        <v>680</v>
      </c>
      <c r="N4249">
        <v>11460440</v>
      </c>
      <c r="O4249" t="s">
        <v>92</v>
      </c>
      <c r="P4249" t="s">
        <v>18967</v>
      </c>
      <c r="Q4249">
        <v>89</v>
      </c>
      <c r="R4249">
        <v>13</v>
      </c>
      <c r="S4249">
        <v>33521123</v>
      </c>
      <c r="T4249">
        <v>33525938</v>
      </c>
      <c r="U4249" t="s">
        <v>18968</v>
      </c>
      <c r="V4249">
        <v>1</v>
      </c>
      <c r="W4249" s="2">
        <v>0</v>
      </c>
      <c r="X4249" s="2">
        <v>0</v>
      </c>
      <c r="Y4249" s="2">
        <v>129</v>
      </c>
      <c r="Z4249" s="2">
        <v>103</v>
      </c>
      <c r="AA4249" s="2">
        <v>170</v>
      </c>
      <c r="AB4249" s="2">
        <v>114</v>
      </c>
      <c r="AC4249" s="2">
        <v>129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  <c r="AM4249" s="2">
        <v>0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0</v>
      </c>
      <c r="AU4249" s="2">
        <v>0</v>
      </c>
      <c r="AV4249" s="2">
        <v>0</v>
      </c>
      <c r="AW4249" s="2">
        <v>0</v>
      </c>
      <c r="AX4249" s="2">
        <v>0</v>
      </c>
      <c r="AY4249" s="2">
        <v>0</v>
      </c>
      <c r="AZ4249" s="2">
        <v>0</v>
      </c>
      <c r="BA4249" s="2">
        <v>0</v>
      </c>
      <c r="BB4249" s="2">
        <v>0</v>
      </c>
      <c r="BC4249" s="2">
        <v>533</v>
      </c>
      <c r="BD4249" s="2">
        <v>0</v>
      </c>
      <c r="BE4249" s="2">
        <v>0</v>
      </c>
      <c r="BF4249" s="2">
        <v>0</v>
      </c>
      <c r="BG4249" s="2">
        <v>7</v>
      </c>
      <c r="BH4249" s="2">
        <v>4</v>
      </c>
      <c r="BI4249" s="2">
        <v>8</v>
      </c>
      <c r="BJ4249" s="2">
        <v>4</v>
      </c>
      <c r="BK4249" s="2">
        <v>6</v>
      </c>
      <c r="BL4249" s="2">
        <v>0</v>
      </c>
      <c r="BM4249" s="2">
        <v>0</v>
      </c>
      <c r="BN4249" s="2">
        <v>0</v>
      </c>
      <c r="BO4249" s="2">
        <v>0</v>
      </c>
      <c r="BP4249" s="2">
        <v>0</v>
      </c>
      <c r="BQ4249" s="2">
        <v>0</v>
      </c>
      <c r="BR4249" s="2">
        <v>0</v>
      </c>
      <c r="BS4249" s="2">
        <v>0</v>
      </c>
      <c r="BT4249" s="2">
        <v>0</v>
      </c>
      <c r="BU4249" s="2">
        <v>0</v>
      </c>
      <c r="BV4249" s="2">
        <v>0</v>
      </c>
      <c r="BW4249" s="2">
        <v>0</v>
      </c>
      <c r="BX4249" s="2">
        <v>0</v>
      </c>
      <c r="BY4249" s="2">
        <v>0</v>
      </c>
      <c r="BZ4249" s="2">
        <v>0</v>
      </c>
      <c r="CA4249" s="2">
        <v>0</v>
      </c>
      <c r="CB4249" s="2">
        <v>0</v>
      </c>
      <c r="CC4249" s="2">
        <v>0</v>
      </c>
      <c r="CD4249" s="2">
        <v>0</v>
      </c>
      <c r="CE4249" s="2">
        <v>0</v>
      </c>
      <c r="CF4249" s="2">
        <v>0</v>
      </c>
      <c r="CG4249" s="2">
        <v>0</v>
      </c>
      <c r="CH4249" s="2">
        <v>0</v>
      </c>
      <c r="CI4249" s="2">
        <v>0</v>
      </c>
      <c r="CJ4249" s="2">
        <v>0</v>
      </c>
      <c r="CK4249" s="2">
        <v>31</v>
      </c>
      <c r="CL4249" s="2">
        <v>0</v>
      </c>
    </row>
    <row r="4250" spans="1:90" x14ac:dyDescent="0.25">
      <c r="A4250" t="s">
        <v>115</v>
      </c>
      <c r="B4250">
        <v>20102</v>
      </c>
      <c r="C4250" t="s">
        <v>239</v>
      </c>
      <c r="D4250">
        <v>1</v>
      </c>
      <c r="E4250">
        <v>8</v>
      </c>
      <c r="F4250">
        <v>40824</v>
      </c>
      <c r="G4250">
        <v>35040824</v>
      </c>
      <c r="H4250" t="s">
        <v>1960</v>
      </c>
      <c r="I4250">
        <v>335</v>
      </c>
      <c r="J4250" t="s">
        <v>559</v>
      </c>
      <c r="K4250" t="s">
        <v>1961</v>
      </c>
      <c r="L4250">
        <v>1</v>
      </c>
      <c r="M4250" t="s">
        <v>559</v>
      </c>
      <c r="N4250">
        <v>11442002</v>
      </c>
      <c r="O4250" t="s">
        <v>102</v>
      </c>
      <c r="P4250" t="s">
        <v>1962</v>
      </c>
      <c r="Q4250">
        <v>695</v>
      </c>
      <c r="R4250">
        <v>13</v>
      </c>
      <c r="S4250">
        <v>33516308</v>
      </c>
      <c r="T4250">
        <v>33519331</v>
      </c>
      <c r="U4250" t="s">
        <v>1963</v>
      </c>
      <c r="V4250">
        <v>1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81</v>
      </c>
      <c r="AE4250" s="2">
        <v>215</v>
      </c>
      <c r="AF4250" s="2">
        <v>135</v>
      </c>
      <c r="AG4250" s="2">
        <v>152</v>
      </c>
      <c r="AH4250" s="2">
        <v>109</v>
      </c>
      <c r="AI4250" s="2">
        <v>146</v>
      </c>
      <c r="AJ4250" s="2">
        <v>111</v>
      </c>
      <c r="AK4250" s="2">
        <v>0</v>
      </c>
      <c r="AL4250" s="2">
        <v>0</v>
      </c>
      <c r="AM4250" s="2">
        <v>0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0</v>
      </c>
      <c r="AU4250" s="2">
        <v>108</v>
      </c>
      <c r="AV4250" s="2">
        <v>0</v>
      </c>
      <c r="AW4250" s="2">
        <v>0</v>
      </c>
      <c r="AX4250" s="2">
        <v>0</v>
      </c>
      <c r="AY4250" s="2">
        <v>0</v>
      </c>
      <c r="AZ4250" s="2">
        <v>0</v>
      </c>
      <c r="BA4250" s="2">
        <v>0</v>
      </c>
      <c r="BB4250" s="2">
        <v>0</v>
      </c>
      <c r="BC4250" s="2">
        <v>0</v>
      </c>
      <c r="BD4250" s="2">
        <v>0</v>
      </c>
      <c r="BE4250" s="2">
        <v>0</v>
      </c>
      <c r="BF4250" s="2">
        <v>0</v>
      </c>
      <c r="BG4250" s="2">
        <v>0</v>
      </c>
      <c r="BH4250" s="2">
        <v>0</v>
      </c>
      <c r="BI4250" s="2">
        <v>0</v>
      </c>
      <c r="BJ4250" s="2">
        <v>0</v>
      </c>
      <c r="BK4250" s="2">
        <v>0</v>
      </c>
      <c r="BL4250" s="2">
        <v>3</v>
      </c>
      <c r="BM4250" s="2">
        <v>11</v>
      </c>
      <c r="BN4250" s="2">
        <v>8</v>
      </c>
      <c r="BO4250" s="2">
        <v>9</v>
      </c>
      <c r="BP4250" s="2">
        <v>4</v>
      </c>
      <c r="BQ4250" s="2">
        <v>7</v>
      </c>
      <c r="BR4250" s="2">
        <v>5</v>
      </c>
      <c r="BS4250" s="2">
        <v>0</v>
      </c>
      <c r="BT4250" s="2">
        <v>0</v>
      </c>
      <c r="BU4250" s="2">
        <v>0</v>
      </c>
      <c r="BV4250" s="2">
        <v>0</v>
      </c>
      <c r="BW4250" s="2">
        <v>0</v>
      </c>
      <c r="BX4250" s="2">
        <v>0</v>
      </c>
      <c r="BY4250" s="2">
        <v>0</v>
      </c>
      <c r="BZ4250" s="2">
        <v>0</v>
      </c>
      <c r="CA4250" s="2">
        <v>0</v>
      </c>
      <c r="CB4250" s="2">
        <v>0</v>
      </c>
      <c r="CC4250" s="2">
        <v>4</v>
      </c>
      <c r="CD4250" s="2">
        <v>0</v>
      </c>
      <c r="CE4250" s="2">
        <v>0</v>
      </c>
      <c r="CF4250" s="2">
        <v>0</v>
      </c>
      <c r="CG4250" s="2">
        <v>0</v>
      </c>
      <c r="CH4250" s="2">
        <v>0</v>
      </c>
      <c r="CI4250" s="2">
        <v>0</v>
      </c>
      <c r="CJ4250" s="2">
        <v>0</v>
      </c>
      <c r="CK4250" s="2">
        <v>0</v>
      </c>
      <c r="CL4250" s="2">
        <v>0</v>
      </c>
    </row>
    <row r="4251" spans="1:90" x14ac:dyDescent="0.25">
      <c r="A4251" t="s">
        <v>115</v>
      </c>
      <c r="B4251">
        <v>20102</v>
      </c>
      <c r="C4251" t="s">
        <v>239</v>
      </c>
      <c r="D4251">
        <v>1</v>
      </c>
      <c r="E4251">
        <v>8</v>
      </c>
      <c r="F4251">
        <v>11447</v>
      </c>
      <c r="G4251">
        <v>35011447</v>
      </c>
      <c r="H4251" t="s">
        <v>5189</v>
      </c>
      <c r="I4251">
        <v>335</v>
      </c>
      <c r="J4251" t="s">
        <v>559</v>
      </c>
      <c r="K4251" t="s">
        <v>4347</v>
      </c>
      <c r="L4251">
        <v>1</v>
      </c>
      <c r="M4251" t="s">
        <v>559</v>
      </c>
      <c r="N4251">
        <v>11435000</v>
      </c>
      <c r="O4251" t="s">
        <v>102</v>
      </c>
      <c r="P4251" t="s">
        <v>5190</v>
      </c>
      <c r="Q4251">
        <v>705</v>
      </c>
      <c r="R4251">
        <v>13</v>
      </c>
      <c r="S4251">
        <v>33550548</v>
      </c>
      <c r="T4251">
        <v>33873795</v>
      </c>
      <c r="U4251" t="s">
        <v>5191</v>
      </c>
      <c r="V4251">
        <v>1</v>
      </c>
      <c r="W4251" s="2">
        <v>0</v>
      </c>
      <c r="X4251" s="2">
        <v>0</v>
      </c>
      <c r="Y4251" s="2">
        <v>120</v>
      </c>
      <c r="Z4251" s="2">
        <v>119</v>
      </c>
      <c r="AA4251" s="2">
        <v>110</v>
      </c>
      <c r="AB4251" s="2">
        <v>167</v>
      </c>
      <c r="AC4251" s="2">
        <v>163</v>
      </c>
      <c r="AD4251" s="2">
        <v>99</v>
      </c>
      <c r="AE4251" s="2">
        <v>0</v>
      </c>
      <c r="AF4251" s="2">
        <v>49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0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0</v>
      </c>
      <c r="AU4251" s="2">
        <v>255</v>
      </c>
      <c r="AV4251" s="2">
        <v>0</v>
      </c>
      <c r="AW4251" s="2">
        <v>0</v>
      </c>
      <c r="AX4251" s="2">
        <v>0</v>
      </c>
      <c r="AY4251" s="2">
        <v>0</v>
      </c>
      <c r="AZ4251" s="2">
        <v>0</v>
      </c>
      <c r="BA4251" s="2">
        <v>0</v>
      </c>
      <c r="BB4251" s="2">
        <v>0</v>
      </c>
      <c r="BC4251" s="2">
        <v>161</v>
      </c>
      <c r="BD4251" s="2">
        <v>0</v>
      </c>
      <c r="BE4251" s="2">
        <v>0</v>
      </c>
      <c r="BF4251" s="2">
        <v>0</v>
      </c>
      <c r="BG4251" s="2">
        <v>4</v>
      </c>
      <c r="BH4251" s="2">
        <v>6</v>
      </c>
      <c r="BI4251" s="2">
        <v>6</v>
      </c>
      <c r="BJ4251" s="2">
        <v>7</v>
      </c>
      <c r="BK4251" s="2">
        <v>7</v>
      </c>
      <c r="BL4251" s="2">
        <v>3</v>
      </c>
      <c r="BM4251" s="2">
        <v>0</v>
      </c>
      <c r="BN4251" s="2">
        <v>3</v>
      </c>
      <c r="BO4251" s="2">
        <v>0</v>
      </c>
      <c r="BP4251" s="2">
        <v>0</v>
      </c>
      <c r="BQ4251" s="2">
        <v>0</v>
      </c>
      <c r="BR4251" s="2">
        <v>0</v>
      </c>
      <c r="BS4251" s="2">
        <v>0</v>
      </c>
      <c r="BT4251" s="2">
        <v>0</v>
      </c>
      <c r="BU4251" s="2">
        <v>0</v>
      </c>
      <c r="BV4251" s="2">
        <v>0</v>
      </c>
      <c r="BW4251" s="2">
        <v>0</v>
      </c>
      <c r="BX4251" s="2">
        <v>0</v>
      </c>
      <c r="BY4251" s="2">
        <v>0</v>
      </c>
      <c r="BZ4251" s="2">
        <v>0</v>
      </c>
      <c r="CA4251" s="2">
        <v>0</v>
      </c>
      <c r="CB4251" s="2">
        <v>0</v>
      </c>
      <c r="CC4251" s="2">
        <v>8</v>
      </c>
      <c r="CD4251" s="2">
        <v>0</v>
      </c>
      <c r="CE4251" s="2">
        <v>0</v>
      </c>
      <c r="CF4251" s="2">
        <v>0</v>
      </c>
      <c r="CG4251" s="2">
        <v>0</v>
      </c>
      <c r="CH4251" s="2">
        <v>0</v>
      </c>
      <c r="CI4251" s="2">
        <v>0</v>
      </c>
      <c r="CJ4251" s="2">
        <v>0</v>
      </c>
      <c r="CK4251" s="2">
        <v>9</v>
      </c>
      <c r="CL4251" s="2">
        <v>0</v>
      </c>
    </row>
    <row r="4252" spans="1:90" x14ac:dyDescent="0.25">
      <c r="A4252" t="s">
        <v>115</v>
      </c>
      <c r="B4252">
        <v>20102</v>
      </c>
      <c r="C4252" t="s">
        <v>239</v>
      </c>
      <c r="D4252">
        <v>1</v>
      </c>
      <c r="E4252">
        <v>8</v>
      </c>
      <c r="F4252">
        <v>903073</v>
      </c>
      <c r="G4252">
        <v>35903073</v>
      </c>
      <c r="H4252" t="s">
        <v>14999</v>
      </c>
      <c r="I4252">
        <v>335</v>
      </c>
      <c r="J4252" t="s">
        <v>559</v>
      </c>
      <c r="K4252" t="s">
        <v>4151</v>
      </c>
      <c r="L4252">
        <v>1</v>
      </c>
      <c r="M4252" t="s">
        <v>559</v>
      </c>
      <c r="N4252">
        <v>11446000</v>
      </c>
      <c r="O4252" t="s">
        <v>261</v>
      </c>
      <c r="P4252" t="s">
        <v>5220</v>
      </c>
      <c r="Q4252" t="s">
        <v>9827</v>
      </c>
      <c r="R4252">
        <v>13</v>
      </c>
      <c r="S4252">
        <v>33532992</v>
      </c>
      <c r="U4252" t="s">
        <v>15000</v>
      </c>
      <c r="V4252">
        <v>1</v>
      </c>
      <c r="W4252" s="2">
        <v>0</v>
      </c>
      <c r="X4252" s="2">
        <v>0</v>
      </c>
      <c r="Y4252" s="2">
        <v>0</v>
      </c>
      <c r="Z4252" s="2">
        <v>0</v>
      </c>
      <c r="AA4252" s="2">
        <v>0</v>
      </c>
      <c r="AB4252" s="2">
        <v>0</v>
      </c>
      <c r="AC4252" s="2">
        <v>0</v>
      </c>
      <c r="AD4252" s="2">
        <v>127</v>
      </c>
      <c r="AE4252" s="2">
        <v>122</v>
      </c>
      <c r="AF4252" s="2">
        <v>64</v>
      </c>
      <c r="AG4252" s="2">
        <v>72</v>
      </c>
      <c r="AH4252" s="2">
        <v>197</v>
      </c>
      <c r="AI4252" s="2">
        <v>189</v>
      </c>
      <c r="AJ4252" s="2">
        <v>172</v>
      </c>
      <c r="AK4252" s="2">
        <v>0</v>
      </c>
      <c r="AL4252" s="2">
        <v>0</v>
      </c>
      <c r="AM4252" s="2">
        <v>0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0</v>
      </c>
      <c r="AU4252" s="2">
        <v>0</v>
      </c>
      <c r="AV4252" s="2">
        <v>0</v>
      </c>
      <c r="AW4252" s="2">
        <v>0</v>
      </c>
      <c r="AX4252" s="2">
        <v>0</v>
      </c>
      <c r="AY4252" s="2">
        <v>0</v>
      </c>
      <c r="AZ4252" s="2">
        <v>0</v>
      </c>
      <c r="BA4252" s="2">
        <v>0</v>
      </c>
      <c r="BB4252" s="2">
        <v>0</v>
      </c>
      <c r="BC4252" s="2">
        <v>0</v>
      </c>
      <c r="BD4252" s="2">
        <v>0</v>
      </c>
      <c r="BE4252" s="2">
        <v>0</v>
      </c>
      <c r="BF4252" s="2">
        <v>0</v>
      </c>
      <c r="BG4252" s="2">
        <v>0</v>
      </c>
      <c r="BH4252" s="2">
        <v>0</v>
      </c>
      <c r="BI4252" s="2">
        <v>0</v>
      </c>
      <c r="BJ4252" s="2">
        <v>0</v>
      </c>
      <c r="BK4252" s="2">
        <v>0</v>
      </c>
      <c r="BL4252" s="2">
        <v>5</v>
      </c>
      <c r="BM4252" s="2">
        <v>4</v>
      </c>
      <c r="BN4252" s="2">
        <v>2</v>
      </c>
      <c r="BO4252" s="2">
        <v>2</v>
      </c>
      <c r="BP4252" s="2">
        <v>6</v>
      </c>
      <c r="BQ4252" s="2">
        <v>7</v>
      </c>
      <c r="BR4252" s="2">
        <v>5</v>
      </c>
      <c r="BS4252" s="2">
        <v>0</v>
      </c>
      <c r="BT4252" s="2">
        <v>0</v>
      </c>
      <c r="BU4252" s="2">
        <v>0</v>
      </c>
      <c r="BV4252" s="2">
        <v>0</v>
      </c>
      <c r="BW4252" s="2">
        <v>0</v>
      </c>
      <c r="BX4252" s="2">
        <v>0</v>
      </c>
      <c r="BY4252" s="2">
        <v>0</v>
      </c>
      <c r="BZ4252" s="2">
        <v>0</v>
      </c>
      <c r="CA4252" s="2">
        <v>0</v>
      </c>
      <c r="CB4252" s="2">
        <v>0</v>
      </c>
      <c r="CC4252" s="2">
        <v>0</v>
      </c>
      <c r="CD4252" s="2">
        <v>0</v>
      </c>
      <c r="CE4252" s="2">
        <v>0</v>
      </c>
      <c r="CF4252" s="2">
        <v>0</v>
      </c>
      <c r="CG4252" s="2">
        <v>0</v>
      </c>
      <c r="CH4252" s="2">
        <v>0</v>
      </c>
      <c r="CI4252" s="2">
        <v>0</v>
      </c>
      <c r="CJ4252" s="2">
        <v>0</v>
      </c>
      <c r="CK4252" s="2">
        <v>0</v>
      </c>
      <c r="CL4252" s="2">
        <v>0</v>
      </c>
    </row>
    <row r="4253" spans="1:90" x14ac:dyDescent="0.25">
      <c r="A4253" t="s">
        <v>115</v>
      </c>
      <c r="B4253">
        <v>20102</v>
      </c>
      <c r="C4253" t="s">
        <v>239</v>
      </c>
      <c r="D4253">
        <v>1</v>
      </c>
      <c r="E4253">
        <v>8</v>
      </c>
      <c r="F4253">
        <v>924970</v>
      </c>
      <c r="G4253">
        <v>35924970</v>
      </c>
      <c r="H4253" t="s">
        <v>10407</v>
      </c>
      <c r="I4253">
        <v>335</v>
      </c>
      <c r="J4253" t="s">
        <v>559</v>
      </c>
      <c r="K4253" t="s">
        <v>697</v>
      </c>
      <c r="L4253">
        <v>1</v>
      </c>
      <c r="M4253" t="s">
        <v>559</v>
      </c>
      <c r="N4253">
        <v>11432270</v>
      </c>
      <c r="O4253" t="s">
        <v>591</v>
      </c>
      <c r="P4253" t="s">
        <v>3833</v>
      </c>
      <c r="Q4253">
        <v>374</v>
      </c>
      <c r="R4253">
        <v>13</v>
      </c>
      <c r="S4253">
        <v>33837447</v>
      </c>
      <c r="U4253" t="s">
        <v>10408</v>
      </c>
      <c r="V4253">
        <v>1</v>
      </c>
      <c r="W4253" s="2">
        <v>0</v>
      </c>
      <c r="X4253" s="2">
        <v>0</v>
      </c>
      <c r="Y4253" s="2">
        <v>54</v>
      </c>
      <c r="Z4253" s="2">
        <v>125</v>
      </c>
      <c r="AA4253" s="2">
        <v>150</v>
      </c>
      <c r="AB4253" s="2">
        <v>123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0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0</v>
      </c>
      <c r="AU4253" s="2">
        <v>0</v>
      </c>
      <c r="AV4253" s="2">
        <v>0</v>
      </c>
      <c r="AW4253" s="2">
        <v>0</v>
      </c>
      <c r="AX4253" s="2">
        <v>0</v>
      </c>
      <c r="AY4253" s="2">
        <v>0</v>
      </c>
      <c r="AZ4253" s="2">
        <v>0</v>
      </c>
      <c r="BA4253" s="2">
        <v>0</v>
      </c>
      <c r="BB4253" s="2">
        <v>0</v>
      </c>
      <c r="BC4253" s="2">
        <v>0</v>
      </c>
      <c r="BD4253" s="2">
        <v>0</v>
      </c>
      <c r="BE4253" s="2">
        <v>0</v>
      </c>
      <c r="BF4253" s="2">
        <v>0</v>
      </c>
      <c r="BG4253" s="2">
        <v>3</v>
      </c>
      <c r="BH4253" s="2">
        <v>7</v>
      </c>
      <c r="BI4253" s="2">
        <v>8</v>
      </c>
      <c r="BJ4253" s="2">
        <v>6</v>
      </c>
      <c r="BK4253" s="2">
        <v>0</v>
      </c>
      <c r="BL4253" s="2">
        <v>0</v>
      </c>
      <c r="BM4253" s="2">
        <v>0</v>
      </c>
      <c r="BN4253" s="2">
        <v>0</v>
      </c>
      <c r="BO4253" s="2">
        <v>0</v>
      </c>
      <c r="BP4253" s="2">
        <v>0</v>
      </c>
      <c r="BQ4253" s="2">
        <v>0</v>
      </c>
      <c r="BR4253" s="2">
        <v>0</v>
      </c>
      <c r="BS4253" s="2">
        <v>0</v>
      </c>
      <c r="BT4253" s="2">
        <v>0</v>
      </c>
      <c r="BU4253" s="2">
        <v>0</v>
      </c>
      <c r="BV4253" s="2">
        <v>0</v>
      </c>
      <c r="BW4253" s="2">
        <v>0</v>
      </c>
      <c r="BX4253" s="2">
        <v>0</v>
      </c>
      <c r="BY4253" s="2">
        <v>0</v>
      </c>
      <c r="BZ4253" s="2">
        <v>0</v>
      </c>
      <c r="CA4253" s="2">
        <v>0</v>
      </c>
      <c r="CB4253" s="2">
        <v>0</v>
      </c>
      <c r="CC4253" s="2">
        <v>0</v>
      </c>
      <c r="CD4253" s="2">
        <v>0</v>
      </c>
      <c r="CE4253" s="2">
        <v>0</v>
      </c>
      <c r="CF4253" s="2">
        <v>0</v>
      </c>
      <c r="CG4253" s="2">
        <v>0</v>
      </c>
      <c r="CH4253" s="2">
        <v>0</v>
      </c>
      <c r="CI4253" s="2">
        <v>0</v>
      </c>
      <c r="CJ4253" s="2">
        <v>0</v>
      </c>
      <c r="CK4253" s="2">
        <v>0</v>
      </c>
      <c r="CL4253" s="2">
        <v>0</v>
      </c>
    </row>
    <row r="4254" spans="1:90" x14ac:dyDescent="0.25">
      <c r="A4254" t="s">
        <v>115</v>
      </c>
      <c r="B4254">
        <v>20102</v>
      </c>
      <c r="C4254" t="s">
        <v>239</v>
      </c>
      <c r="D4254">
        <v>1</v>
      </c>
      <c r="E4254">
        <v>8</v>
      </c>
      <c r="F4254">
        <v>269323</v>
      </c>
      <c r="G4254">
        <v>35269323</v>
      </c>
      <c r="H4254" t="s">
        <v>16647</v>
      </c>
      <c r="I4254">
        <v>738</v>
      </c>
      <c r="J4254" t="s">
        <v>324</v>
      </c>
      <c r="K4254" t="s">
        <v>16647</v>
      </c>
      <c r="L4254">
        <v>1</v>
      </c>
      <c r="M4254" t="s">
        <v>324</v>
      </c>
      <c r="N4254">
        <v>11250000</v>
      </c>
      <c r="P4254" t="s">
        <v>19718</v>
      </c>
      <c r="Q4254" t="s">
        <v>127</v>
      </c>
      <c r="R4254">
        <v>13</v>
      </c>
      <c r="S4254">
        <v>33164280</v>
      </c>
      <c r="T4254">
        <v>33172666</v>
      </c>
      <c r="U4254" t="s">
        <v>16648</v>
      </c>
      <c r="V4254">
        <v>1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110</v>
      </c>
      <c r="AE4254" s="2">
        <v>101</v>
      </c>
      <c r="AF4254" s="2">
        <v>121</v>
      </c>
      <c r="AG4254" s="2">
        <v>127</v>
      </c>
      <c r="AH4254" s="2">
        <v>117</v>
      </c>
      <c r="AI4254" s="2">
        <v>95</v>
      </c>
      <c r="AJ4254" s="2">
        <v>97</v>
      </c>
      <c r="AK4254" s="2">
        <v>0</v>
      </c>
      <c r="AL4254" s="2">
        <v>0</v>
      </c>
      <c r="AM4254" s="2">
        <v>0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0</v>
      </c>
      <c r="AU4254" s="2">
        <v>0</v>
      </c>
      <c r="AV4254" s="2">
        <v>0</v>
      </c>
      <c r="AW4254" s="2">
        <v>0</v>
      </c>
      <c r="AX4254" s="2">
        <v>0</v>
      </c>
      <c r="AY4254" s="2">
        <v>0</v>
      </c>
      <c r="AZ4254" s="2">
        <v>0</v>
      </c>
      <c r="BA4254" s="2">
        <v>0</v>
      </c>
      <c r="BB4254" s="2">
        <v>0</v>
      </c>
      <c r="BC4254" s="2">
        <v>682</v>
      </c>
      <c r="BD4254" s="2">
        <v>0</v>
      </c>
      <c r="BE4254" s="2">
        <v>0</v>
      </c>
      <c r="BF4254" s="2">
        <v>0</v>
      </c>
      <c r="BG4254" s="2">
        <v>0</v>
      </c>
      <c r="BH4254" s="2">
        <v>0</v>
      </c>
      <c r="BI4254" s="2">
        <v>0</v>
      </c>
      <c r="BJ4254" s="2">
        <v>0</v>
      </c>
      <c r="BK4254" s="2">
        <v>0</v>
      </c>
      <c r="BL4254" s="2">
        <v>5</v>
      </c>
      <c r="BM4254" s="2">
        <v>6</v>
      </c>
      <c r="BN4254" s="2">
        <v>6</v>
      </c>
      <c r="BO4254" s="2">
        <v>8</v>
      </c>
      <c r="BP4254" s="2">
        <v>4</v>
      </c>
      <c r="BQ4254" s="2">
        <v>3</v>
      </c>
      <c r="BR4254" s="2">
        <v>6</v>
      </c>
      <c r="BS4254" s="2">
        <v>0</v>
      </c>
      <c r="BT4254" s="2">
        <v>0</v>
      </c>
      <c r="BU4254" s="2">
        <v>0</v>
      </c>
      <c r="BV4254" s="2">
        <v>0</v>
      </c>
      <c r="BW4254" s="2">
        <v>0</v>
      </c>
      <c r="BX4254" s="2">
        <v>0</v>
      </c>
      <c r="BY4254" s="2">
        <v>0</v>
      </c>
      <c r="BZ4254" s="2">
        <v>0</v>
      </c>
      <c r="CA4254" s="2">
        <v>0</v>
      </c>
      <c r="CB4254" s="2">
        <v>0</v>
      </c>
      <c r="CC4254" s="2">
        <v>0</v>
      </c>
      <c r="CD4254" s="2">
        <v>0</v>
      </c>
      <c r="CE4254" s="2">
        <v>0</v>
      </c>
      <c r="CF4254" s="2">
        <v>0</v>
      </c>
      <c r="CG4254" s="2">
        <v>0</v>
      </c>
      <c r="CH4254" s="2">
        <v>0</v>
      </c>
      <c r="CI4254" s="2">
        <v>0</v>
      </c>
      <c r="CJ4254" s="2">
        <v>0</v>
      </c>
      <c r="CK4254" s="2">
        <v>46</v>
      </c>
      <c r="CL4254" s="2">
        <v>0</v>
      </c>
    </row>
    <row r="4255" spans="1:90" x14ac:dyDescent="0.25">
      <c r="A4255" t="s">
        <v>115</v>
      </c>
      <c r="B4255">
        <v>20102</v>
      </c>
      <c r="C4255" t="s">
        <v>239</v>
      </c>
      <c r="D4255">
        <v>1</v>
      </c>
      <c r="E4255">
        <v>8</v>
      </c>
      <c r="F4255">
        <v>921737</v>
      </c>
      <c r="G4255">
        <v>35921737</v>
      </c>
      <c r="H4255" t="s">
        <v>7130</v>
      </c>
      <c r="I4255">
        <v>738</v>
      </c>
      <c r="J4255" t="s">
        <v>324</v>
      </c>
      <c r="K4255" t="s">
        <v>10194</v>
      </c>
      <c r="L4255">
        <v>1</v>
      </c>
      <c r="M4255" t="s">
        <v>324</v>
      </c>
      <c r="N4255">
        <v>11250000</v>
      </c>
      <c r="O4255" t="s">
        <v>92</v>
      </c>
      <c r="P4255" t="s">
        <v>10195</v>
      </c>
      <c r="Q4255" t="s">
        <v>127</v>
      </c>
      <c r="R4255">
        <v>13</v>
      </c>
      <c r="S4255">
        <v>33116419</v>
      </c>
      <c r="U4255" t="s">
        <v>10196</v>
      </c>
      <c r="V4255">
        <v>1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  <c r="AB4255" s="2">
        <v>0</v>
      </c>
      <c r="AC4255" s="2">
        <v>0</v>
      </c>
      <c r="AD4255" s="2">
        <v>151</v>
      </c>
      <c r="AE4255" s="2">
        <v>102</v>
      </c>
      <c r="AF4255" s="2">
        <v>103</v>
      </c>
      <c r="AG4255" s="2">
        <v>109</v>
      </c>
      <c r="AH4255" s="2">
        <v>165</v>
      </c>
      <c r="AI4255" s="2">
        <v>140</v>
      </c>
      <c r="AJ4255" s="2">
        <v>103</v>
      </c>
      <c r="AK4255" s="2">
        <v>0</v>
      </c>
      <c r="AL4255" s="2">
        <v>0</v>
      </c>
      <c r="AM4255" s="2">
        <v>0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0</v>
      </c>
      <c r="AU4255" s="2">
        <v>0</v>
      </c>
      <c r="AV4255" s="2">
        <v>0</v>
      </c>
      <c r="AW4255" s="2">
        <v>0</v>
      </c>
      <c r="AX4255" s="2">
        <v>0</v>
      </c>
      <c r="AY4255" s="2">
        <v>0</v>
      </c>
      <c r="AZ4255" s="2">
        <v>0</v>
      </c>
      <c r="BA4255" s="2">
        <v>0</v>
      </c>
      <c r="BB4255" s="2">
        <v>0</v>
      </c>
      <c r="BC4255" s="2">
        <v>0</v>
      </c>
      <c r="BD4255" s="2">
        <v>0</v>
      </c>
      <c r="BE4255" s="2">
        <v>0</v>
      </c>
      <c r="BF4255" s="2">
        <v>0</v>
      </c>
      <c r="BG4255" s="2">
        <v>0</v>
      </c>
      <c r="BH4255" s="2">
        <v>0</v>
      </c>
      <c r="BI4255" s="2">
        <v>0</v>
      </c>
      <c r="BJ4255" s="2">
        <v>0</v>
      </c>
      <c r="BK4255" s="2">
        <v>0</v>
      </c>
      <c r="BL4255" s="2">
        <v>7</v>
      </c>
      <c r="BM4255" s="2">
        <v>5</v>
      </c>
      <c r="BN4255" s="2">
        <v>3</v>
      </c>
      <c r="BO4255" s="2">
        <v>5</v>
      </c>
      <c r="BP4255" s="2">
        <v>8</v>
      </c>
      <c r="BQ4255" s="2">
        <v>4</v>
      </c>
      <c r="BR4255" s="2">
        <v>3</v>
      </c>
      <c r="BS4255" s="2">
        <v>0</v>
      </c>
      <c r="BT4255" s="2">
        <v>0</v>
      </c>
      <c r="BU4255" s="2">
        <v>0</v>
      </c>
      <c r="BV4255" s="2">
        <v>0</v>
      </c>
      <c r="BW4255" s="2">
        <v>0</v>
      </c>
      <c r="BX4255" s="2">
        <v>0</v>
      </c>
      <c r="BY4255" s="2">
        <v>0</v>
      </c>
      <c r="BZ4255" s="2">
        <v>0</v>
      </c>
      <c r="CA4255" s="2">
        <v>0</v>
      </c>
      <c r="CB4255" s="2">
        <v>0</v>
      </c>
      <c r="CC4255" s="2">
        <v>0</v>
      </c>
      <c r="CD4255" s="2">
        <v>0</v>
      </c>
      <c r="CE4255" s="2">
        <v>0</v>
      </c>
      <c r="CF4255" s="2">
        <v>0</v>
      </c>
      <c r="CG4255" s="2">
        <v>0</v>
      </c>
      <c r="CH4255" s="2">
        <v>0</v>
      </c>
      <c r="CI4255" s="2">
        <v>0</v>
      </c>
      <c r="CJ4255" s="2">
        <v>0</v>
      </c>
      <c r="CK4255" s="2">
        <v>0</v>
      </c>
      <c r="CL4255" s="2">
        <v>0</v>
      </c>
    </row>
    <row r="4256" spans="1:90" x14ac:dyDescent="0.25">
      <c r="A4256" t="s">
        <v>115</v>
      </c>
      <c r="B4256">
        <v>20102</v>
      </c>
      <c r="C4256" t="s">
        <v>239</v>
      </c>
      <c r="D4256">
        <v>1</v>
      </c>
      <c r="E4256">
        <v>8</v>
      </c>
      <c r="F4256">
        <v>38805</v>
      </c>
      <c r="G4256">
        <v>35038805</v>
      </c>
      <c r="H4256" t="s">
        <v>5642</v>
      </c>
      <c r="I4256">
        <v>633</v>
      </c>
      <c r="J4256" t="s">
        <v>239</v>
      </c>
      <c r="K4256" t="s">
        <v>5643</v>
      </c>
      <c r="L4256">
        <v>1</v>
      </c>
      <c r="M4256" t="s">
        <v>239</v>
      </c>
      <c r="N4256">
        <v>11082310</v>
      </c>
      <c r="O4256" t="s">
        <v>519</v>
      </c>
      <c r="P4256" t="s">
        <v>2201</v>
      </c>
      <c r="Q4256" t="s">
        <v>127</v>
      </c>
      <c r="R4256">
        <v>13</v>
      </c>
      <c r="S4256">
        <v>32234001</v>
      </c>
      <c r="T4256">
        <v>32323416</v>
      </c>
      <c r="U4256" t="s">
        <v>5644</v>
      </c>
      <c r="V4256">
        <v>1</v>
      </c>
      <c r="W4256" s="2">
        <v>0</v>
      </c>
      <c r="X4256" s="2">
        <v>0</v>
      </c>
      <c r="Y4256" s="2">
        <v>22</v>
      </c>
      <c r="Z4256" s="2">
        <v>28</v>
      </c>
      <c r="AA4256" s="2">
        <v>24</v>
      </c>
      <c r="AB4256" s="2">
        <v>28</v>
      </c>
      <c r="AC4256" s="2">
        <v>28</v>
      </c>
      <c r="AD4256" s="2">
        <v>134</v>
      </c>
      <c r="AE4256" s="2">
        <v>138</v>
      </c>
      <c r="AF4256" s="2">
        <v>32</v>
      </c>
      <c r="AG4256" s="2">
        <v>93</v>
      </c>
      <c r="AH4256" s="2">
        <v>144</v>
      </c>
      <c r="AI4256" s="2">
        <v>128</v>
      </c>
      <c r="AJ4256" s="2">
        <v>109</v>
      </c>
      <c r="AK4256" s="2">
        <v>0</v>
      </c>
      <c r="AL4256" s="2">
        <v>0</v>
      </c>
      <c r="AM4256" s="2">
        <v>0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0</v>
      </c>
      <c r="AU4256" s="2">
        <v>0</v>
      </c>
      <c r="AV4256" s="2">
        <v>0</v>
      </c>
      <c r="AW4256" s="2">
        <v>0</v>
      </c>
      <c r="AX4256" s="2">
        <v>0</v>
      </c>
      <c r="AY4256" s="2">
        <v>0</v>
      </c>
      <c r="AZ4256" s="2">
        <v>0</v>
      </c>
      <c r="BA4256" s="2">
        <v>0</v>
      </c>
      <c r="BB4256" s="2">
        <v>0</v>
      </c>
      <c r="BC4256" s="2">
        <v>0</v>
      </c>
      <c r="BD4256" s="2">
        <v>14</v>
      </c>
      <c r="BE4256" s="2">
        <v>0</v>
      </c>
      <c r="BF4256" s="2">
        <v>0</v>
      </c>
      <c r="BG4256" s="2">
        <v>1</v>
      </c>
      <c r="BH4256" s="2">
        <v>1</v>
      </c>
      <c r="BI4256" s="2">
        <v>1</v>
      </c>
      <c r="BJ4256" s="2">
        <v>1</v>
      </c>
      <c r="BK4256" s="2">
        <v>1</v>
      </c>
      <c r="BL4256" s="2">
        <v>6</v>
      </c>
      <c r="BM4256" s="2">
        <v>8</v>
      </c>
      <c r="BN4256" s="2">
        <v>2</v>
      </c>
      <c r="BO4256" s="2">
        <v>5</v>
      </c>
      <c r="BP4256" s="2">
        <v>8</v>
      </c>
      <c r="BQ4256" s="2">
        <v>8</v>
      </c>
      <c r="BR4256" s="2">
        <v>3</v>
      </c>
      <c r="BS4256" s="2">
        <v>0</v>
      </c>
      <c r="BT4256" s="2">
        <v>0</v>
      </c>
      <c r="BU4256" s="2">
        <v>0</v>
      </c>
      <c r="BV4256" s="2">
        <v>0</v>
      </c>
      <c r="BW4256" s="2">
        <v>0</v>
      </c>
      <c r="BX4256" s="2">
        <v>0</v>
      </c>
      <c r="BY4256" s="2">
        <v>0</v>
      </c>
      <c r="BZ4256" s="2">
        <v>0</v>
      </c>
      <c r="CA4256" s="2">
        <v>0</v>
      </c>
      <c r="CB4256" s="2">
        <v>0</v>
      </c>
      <c r="CC4256" s="2">
        <v>0</v>
      </c>
      <c r="CD4256" s="2">
        <v>0</v>
      </c>
      <c r="CE4256" s="2">
        <v>0</v>
      </c>
      <c r="CF4256" s="2">
        <v>0</v>
      </c>
      <c r="CG4256" s="2">
        <v>0</v>
      </c>
      <c r="CH4256" s="2">
        <v>0</v>
      </c>
      <c r="CI4256" s="2">
        <v>0</v>
      </c>
      <c r="CJ4256" s="2">
        <v>0</v>
      </c>
      <c r="CK4256" s="2">
        <v>0</v>
      </c>
      <c r="CL4256" s="2">
        <v>2</v>
      </c>
    </row>
    <row r="4257" spans="1:90" x14ac:dyDescent="0.25">
      <c r="A4257" t="s">
        <v>115</v>
      </c>
      <c r="B4257">
        <v>20102</v>
      </c>
      <c r="C4257" t="s">
        <v>239</v>
      </c>
      <c r="D4257">
        <v>1</v>
      </c>
      <c r="E4257">
        <v>8</v>
      </c>
      <c r="F4257">
        <v>11460</v>
      </c>
      <c r="G4257">
        <v>35011460</v>
      </c>
      <c r="H4257" t="s">
        <v>13466</v>
      </c>
      <c r="I4257">
        <v>335</v>
      </c>
      <c r="J4257" t="s">
        <v>559</v>
      </c>
      <c r="K4257" t="s">
        <v>679</v>
      </c>
      <c r="L4257">
        <v>2</v>
      </c>
      <c r="M4257" t="s">
        <v>680</v>
      </c>
      <c r="N4257">
        <v>11460490</v>
      </c>
      <c r="O4257" t="s">
        <v>92</v>
      </c>
      <c r="P4257" t="s">
        <v>13467</v>
      </c>
      <c r="Q4257">
        <v>90</v>
      </c>
      <c r="R4257">
        <v>13</v>
      </c>
      <c r="S4257">
        <v>33521190</v>
      </c>
      <c r="T4257">
        <v>33525109</v>
      </c>
      <c r="U4257" t="s">
        <v>13468</v>
      </c>
      <c r="V4257">
        <v>1</v>
      </c>
      <c r="W4257" s="2">
        <v>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96</v>
      </c>
      <c r="AE4257" s="2">
        <v>109</v>
      </c>
      <c r="AF4257" s="2">
        <v>69</v>
      </c>
      <c r="AG4257" s="2">
        <v>111</v>
      </c>
      <c r="AH4257" s="2">
        <v>93</v>
      </c>
      <c r="AI4257" s="2">
        <v>91</v>
      </c>
      <c r="AJ4257" s="2">
        <v>63</v>
      </c>
      <c r="AK4257" s="2">
        <v>0</v>
      </c>
      <c r="AL4257" s="2">
        <v>0</v>
      </c>
      <c r="AM4257" s="2">
        <v>0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0</v>
      </c>
      <c r="AU4257" s="2">
        <v>0</v>
      </c>
      <c r="AV4257" s="2">
        <v>0</v>
      </c>
      <c r="AW4257" s="2">
        <v>0</v>
      </c>
      <c r="AX4257" s="2">
        <v>0</v>
      </c>
      <c r="AY4257" s="2">
        <v>0</v>
      </c>
      <c r="AZ4257" s="2">
        <v>0</v>
      </c>
      <c r="BA4257" s="2">
        <v>0</v>
      </c>
      <c r="BB4257" s="2">
        <v>0</v>
      </c>
      <c r="BC4257" s="2">
        <v>0</v>
      </c>
      <c r="BD4257" s="2">
        <v>0</v>
      </c>
      <c r="BE4257" s="2">
        <v>0</v>
      </c>
      <c r="BF4257" s="2">
        <v>0</v>
      </c>
      <c r="BG4257" s="2">
        <v>0</v>
      </c>
      <c r="BH4257" s="2">
        <v>0</v>
      </c>
      <c r="BI4257" s="2">
        <v>0</v>
      </c>
      <c r="BJ4257" s="2">
        <v>0</v>
      </c>
      <c r="BK4257" s="2">
        <v>0</v>
      </c>
      <c r="BL4257" s="2">
        <v>5</v>
      </c>
      <c r="BM4257" s="2">
        <v>5</v>
      </c>
      <c r="BN4257" s="2">
        <v>2</v>
      </c>
      <c r="BO4257" s="2">
        <v>5</v>
      </c>
      <c r="BP4257" s="2">
        <v>5</v>
      </c>
      <c r="BQ4257" s="2">
        <v>5</v>
      </c>
      <c r="BR4257" s="2">
        <v>2</v>
      </c>
      <c r="BS4257" s="2">
        <v>0</v>
      </c>
      <c r="BT4257" s="2">
        <v>0</v>
      </c>
      <c r="BU4257" s="2">
        <v>0</v>
      </c>
      <c r="BV4257" s="2">
        <v>0</v>
      </c>
      <c r="BW4257" s="2">
        <v>0</v>
      </c>
      <c r="BX4257" s="2">
        <v>0</v>
      </c>
      <c r="BY4257" s="2">
        <v>0</v>
      </c>
      <c r="BZ4257" s="2">
        <v>0</v>
      </c>
      <c r="CA4257" s="2">
        <v>0</v>
      </c>
      <c r="CB4257" s="2">
        <v>0</v>
      </c>
      <c r="CC4257" s="2">
        <v>0</v>
      </c>
      <c r="CD4257" s="2">
        <v>0</v>
      </c>
      <c r="CE4257" s="2">
        <v>0</v>
      </c>
      <c r="CF4257" s="2">
        <v>0</v>
      </c>
      <c r="CG4257" s="2">
        <v>0</v>
      </c>
      <c r="CH4257" s="2">
        <v>0</v>
      </c>
      <c r="CI4257" s="2">
        <v>0</v>
      </c>
      <c r="CJ4257" s="2">
        <v>0</v>
      </c>
      <c r="CK4257" s="2">
        <v>0</v>
      </c>
      <c r="CL4257" s="2">
        <v>0</v>
      </c>
    </row>
    <row r="4258" spans="1:90" x14ac:dyDescent="0.25">
      <c r="A4258" t="s">
        <v>115</v>
      </c>
      <c r="B4258">
        <v>20102</v>
      </c>
      <c r="C4258" t="s">
        <v>239</v>
      </c>
      <c r="D4258">
        <v>1</v>
      </c>
      <c r="E4258">
        <v>8</v>
      </c>
      <c r="F4258">
        <v>11685</v>
      </c>
      <c r="G4258">
        <v>35011685</v>
      </c>
      <c r="H4258" t="s">
        <v>12953</v>
      </c>
      <c r="I4258">
        <v>283</v>
      </c>
      <c r="J4258" t="s">
        <v>1376</v>
      </c>
      <c r="K4258" t="s">
        <v>12954</v>
      </c>
      <c r="L4258">
        <v>1</v>
      </c>
      <c r="M4258" t="s">
        <v>1376</v>
      </c>
      <c r="N4258">
        <v>11515060</v>
      </c>
      <c r="O4258" t="s">
        <v>92</v>
      </c>
      <c r="P4258" t="s">
        <v>9720</v>
      </c>
      <c r="Q4258" t="s">
        <v>127</v>
      </c>
      <c r="R4258">
        <v>13</v>
      </c>
      <c r="S4258">
        <v>33613115</v>
      </c>
      <c r="T4258">
        <v>33613782</v>
      </c>
      <c r="U4258" t="s">
        <v>12955</v>
      </c>
      <c r="V4258">
        <v>1</v>
      </c>
      <c r="W4258" s="2">
        <v>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108</v>
      </c>
      <c r="AE4258" s="2">
        <v>118</v>
      </c>
      <c r="AF4258" s="2">
        <v>127</v>
      </c>
      <c r="AG4258" s="2">
        <v>147</v>
      </c>
      <c r="AH4258" s="2">
        <v>447</v>
      </c>
      <c r="AI4258" s="2">
        <v>316</v>
      </c>
      <c r="AJ4258" s="2">
        <v>247</v>
      </c>
      <c r="AK4258" s="2">
        <v>0</v>
      </c>
      <c r="AL4258" s="2">
        <v>0</v>
      </c>
      <c r="AM4258" s="2">
        <v>0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0</v>
      </c>
      <c r="AU4258" s="2">
        <v>365</v>
      </c>
      <c r="AV4258" s="2">
        <v>0</v>
      </c>
      <c r="AW4258" s="2">
        <v>0</v>
      </c>
      <c r="AX4258" s="2">
        <v>0</v>
      </c>
      <c r="AY4258" s="2">
        <v>0</v>
      </c>
      <c r="AZ4258" s="2">
        <v>0</v>
      </c>
      <c r="BA4258" s="2">
        <v>0</v>
      </c>
      <c r="BB4258" s="2">
        <v>0</v>
      </c>
      <c r="BC4258" s="2">
        <v>98</v>
      </c>
      <c r="BD4258" s="2">
        <v>0</v>
      </c>
      <c r="BE4258" s="2">
        <v>0</v>
      </c>
      <c r="BF4258" s="2">
        <v>0</v>
      </c>
      <c r="BG4258" s="2">
        <v>0</v>
      </c>
      <c r="BH4258" s="2">
        <v>0</v>
      </c>
      <c r="BI4258" s="2">
        <v>0</v>
      </c>
      <c r="BJ4258" s="2">
        <v>0</v>
      </c>
      <c r="BK4258" s="2">
        <v>0</v>
      </c>
      <c r="BL4258" s="2">
        <v>5</v>
      </c>
      <c r="BM4258" s="2">
        <v>5</v>
      </c>
      <c r="BN4258" s="2">
        <v>6</v>
      </c>
      <c r="BO4258" s="2">
        <v>6</v>
      </c>
      <c r="BP4258" s="2">
        <v>25</v>
      </c>
      <c r="BQ4258" s="2">
        <v>14</v>
      </c>
      <c r="BR4258" s="2">
        <v>13</v>
      </c>
      <c r="BS4258" s="2">
        <v>0</v>
      </c>
      <c r="BT4258" s="2">
        <v>0</v>
      </c>
      <c r="BU4258" s="2">
        <v>0</v>
      </c>
      <c r="BV4258" s="2">
        <v>0</v>
      </c>
      <c r="BW4258" s="2">
        <v>0</v>
      </c>
      <c r="BX4258" s="2">
        <v>0</v>
      </c>
      <c r="BY4258" s="2">
        <v>0</v>
      </c>
      <c r="BZ4258" s="2">
        <v>0</v>
      </c>
      <c r="CA4258" s="2">
        <v>0</v>
      </c>
      <c r="CB4258" s="2">
        <v>0</v>
      </c>
      <c r="CC4258" s="2">
        <v>15</v>
      </c>
      <c r="CD4258" s="2">
        <v>0</v>
      </c>
      <c r="CE4258" s="2">
        <v>0</v>
      </c>
      <c r="CF4258" s="2">
        <v>0</v>
      </c>
      <c r="CG4258" s="2">
        <v>0</v>
      </c>
      <c r="CH4258" s="2">
        <v>0</v>
      </c>
      <c r="CI4258" s="2">
        <v>0</v>
      </c>
      <c r="CJ4258" s="2">
        <v>0</v>
      </c>
      <c r="CK4258" s="2">
        <v>7</v>
      </c>
      <c r="CL4258" s="2">
        <v>0</v>
      </c>
    </row>
    <row r="4259" spans="1:90" x14ac:dyDescent="0.25">
      <c r="A4259" t="s">
        <v>115</v>
      </c>
      <c r="B4259">
        <v>20102</v>
      </c>
      <c r="C4259" t="s">
        <v>239</v>
      </c>
      <c r="D4259">
        <v>1</v>
      </c>
      <c r="E4259">
        <v>8</v>
      </c>
      <c r="F4259">
        <v>11629</v>
      </c>
      <c r="G4259">
        <v>35011629</v>
      </c>
      <c r="H4259" t="s">
        <v>15613</v>
      </c>
      <c r="I4259">
        <v>283</v>
      </c>
      <c r="J4259" t="s">
        <v>1376</v>
      </c>
      <c r="K4259" t="s">
        <v>12966</v>
      </c>
      <c r="L4259">
        <v>1</v>
      </c>
      <c r="M4259" t="s">
        <v>1376</v>
      </c>
      <c r="N4259">
        <v>11510150</v>
      </c>
      <c r="O4259" t="s">
        <v>92</v>
      </c>
      <c r="P4259" t="s">
        <v>15614</v>
      </c>
      <c r="Q4259">
        <v>107</v>
      </c>
      <c r="R4259">
        <v>13</v>
      </c>
      <c r="S4259">
        <v>33614717</v>
      </c>
      <c r="T4259">
        <v>33615606</v>
      </c>
      <c r="U4259" t="s">
        <v>15615</v>
      </c>
      <c r="V4259">
        <v>1</v>
      </c>
      <c r="W4259" s="2">
        <v>0</v>
      </c>
      <c r="X4259" s="2">
        <v>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59</v>
      </c>
      <c r="AE4259" s="2">
        <v>46</v>
      </c>
      <c r="AF4259" s="2">
        <v>54</v>
      </c>
      <c r="AG4259" s="2">
        <v>28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0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0</v>
      </c>
      <c r="AU4259" s="2">
        <v>0</v>
      </c>
      <c r="AV4259" s="2">
        <v>0</v>
      </c>
      <c r="AW4259" s="2">
        <v>0</v>
      </c>
      <c r="AX4259" s="2">
        <v>0</v>
      </c>
      <c r="AY4259" s="2">
        <v>0</v>
      </c>
      <c r="AZ4259" s="2">
        <v>0</v>
      </c>
      <c r="BA4259" s="2">
        <v>0</v>
      </c>
      <c r="BB4259" s="2">
        <v>0</v>
      </c>
      <c r="BC4259" s="2">
        <v>0</v>
      </c>
      <c r="BD4259" s="2">
        <v>0</v>
      </c>
      <c r="BE4259" s="2">
        <v>0</v>
      </c>
      <c r="BF4259" s="2">
        <v>0</v>
      </c>
      <c r="BG4259" s="2">
        <v>0</v>
      </c>
      <c r="BH4259" s="2">
        <v>0</v>
      </c>
      <c r="BI4259" s="2">
        <v>0</v>
      </c>
      <c r="BJ4259" s="2">
        <v>0</v>
      </c>
      <c r="BK4259" s="2">
        <v>0</v>
      </c>
      <c r="BL4259" s="2">
        <v>3</v>
      </c>
      <c r="BM4259" s="2">
        <v>2</v>
      </c>
      <c r="BN4259" s="2">
        <v>4</v>
      </c>
      <c r="BO4259" s="2">
        <v>1</v>
      </c>
      <c r="BP4259" s="2">
        <v>0</v>
      </c>
      <c r="BQ4259" s="2">
        <v>0</v>
      </c>
      <c r="BR4259" s="2">
        <v>0</v>
      </c>
      <c r="BS4259" s="2">
        <v>0</v>
      </c>
      <c r="BT4259" s="2">
        <v>0</v>
      </c>
      <c r="BU4259" s="2">
        <v>0</v>
      </c>
      <c r="BV4259" s="2">
        <v>0</v>
      </c>
      <c r="BW4259" s="2">
        <v>0</v>
      </c>
      <c r="BX4259" s="2">
        <v>0</v>
      </c>
      <c r="BY4259" s="2">
        <v>0</v>
      </c>
      <c r="BZ4259" s="2">
        <v>0</v>
      </c>
      <c r="CA4259" s="2">
        <v>0</v>
      </c>
      <c r="CB4259" s="2">
        <v>0</v>
      </c>
      <c r="CC4259" s="2">
        <v>0</v>
      </c>
      <c r="CD4259" s="2">
        <v>0</v>
      </c>
      <c r="CE4259" s="2">
        <v>0</v>
      </c>
      <c r="CF4259" s="2">
        <v>0</v>
      </c>
      <c r="CG4259" s="2">
        <v>0</v>
      </c>
      <c r="CH4259" s="2">
        <v>0</v>
      </c>
      <c r="CI4259" s="2">
        <v>0</v>
      </c>
      <c r="CJ4259" s="2">
        <v>0</v>
      </c>
      <c r="CK4259" s="2">
        <v>0</v>
      </c>
      <c r="CL4259" s="2">
        <v>0</v>
      </c>
    </row>
    <row r="4260" spans="1:90" x14ac:dyDescent="0.25">
      <c r="A4260" t="s">
        <v>115</v>
      </c>
      <c r="B4260">
        <v>20102</v>
      </c>
      <c r="C4260" t="s">
        <v>239</v>
      </c>
      <c r="D4260">
        <v>1</v>
      </c>
      <c r="E4260">
        <v>8</v>
      </c>
      <c r="F4260">
        <v>41610</v>
      </c>
      <c r="G4260">
        <v>35041610</v>
      </c>
      <c r="H4260" t="s">
        <v>4011</v>
      </c>
      <c r="I4260">
        <v>335</v>
      </c>
      <c r="J4260" t="s">
        <v>559</v>
      </c>
      <c r="K4260" t="s">
        <v>4012</v>
      </c>
      <c r="L4260">
        <v>2</v>
      </c>
      <c r="M4260" t="s">
        <v>680</v>
      </c>
      <c r="N4260">
        <v>11454270</v>
      </c>
      <c r="O4260" t="s">
        <v>92</v>
      </c>
      <c r="P4260" t="s">
        <v>4013</v>
      </c>
      <c r="Q4260">
        <v>15</v>
      </c>
      <c r="R4260">
        <v>13</v>
      </c>
      <c r="S4260">
        <v>33521998</v>
      </c>
      <c r="U4260" t="s">
        <v>4014</v>
      </c>
      <c r="V4260">
        <v>1</v>
      </c>
      <c r="W4260" s="2">
        <v>0</v>
      </c>
      <c r="X4260" s="2">
        <v>0</v>
      </c>
      <c r="Y4260" s="2">
        <v>0</v>
      </c>
      <c r="Z4260" s="2">
        <v>0</v>
      </c>
      <c r="AA4260" s="2">
        <v>46</v>
      </c>
      <c r="AB4260" s="2">
        <v>54</v>
      </c>
      <c r="AC4260" s="2">
        <v>81</v>
      </c>
      <c r="AD4260" s="2">
        <v>58</v>
      </c>
      <c r="AE4260" s="2">
        <v>50</v>
      </c>
      <c r="AF4260" s="2">
        <v>44</v>
      </c>
      <c r="AG4260" s="2">
        <v>59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0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0</v>
      </c>
      <c r="AU4260" s="2">
        <v>0</v>
      </c>
      <c r="AV4260" s="2">
        <v>0</v>
      </c>
      <c r="AW4260" s="2">
        <v>0</v>
      </c>
      <c r="AX4260" s="2">
        <v>0</v>
      </c>
      <c r="AY4260" s="2">
        <v>0</v>
      </c>
      <c r="AZ4260" s="2">
        <v>0</v>
      </c>
      <c r="BA4260" s="2">
        <v>0</v>
      </c>
      <c r="BB4260" s="2">
        <v>0</v>
      </c>
      <c r="BC4260" s="2">
        <v>97</v>
      </c>
      <c r="BD4260" s="2">
        <v>0</v>
      </c>
      <c r="BE4260" s="2">
        <v>0</v>
      </c>
      <c r="BF4260" s="2">
        <v>0</v>
      </c>
      <c r="BG4260" s="2">
        <v>0</v>
      </c>
      <c r="BH4260" s="2">
        <v>0</v>
      </c>
      <c r="BI4260" s="2">
        <v>2</v>
      </c>
      <c r="BJ4260" s="2">
        <v>2</v>
      </c>
      <c r="BK4260" s="2">
        <v>4</v>
      </c>
      <c r="BL4260" s="2">
        <v>3</v>
      </c>
      <c r="BM4260" s="2">
        <v>3</v>
      </c>
      <c r="BN4260" s="2">
        <v>2</v>
      </c>
      <c r="BO4260" s="2">
        <v>4</v>
      </c>
      <c r="BP4260" s="2">
        <v>0</v>
      </c>
      <c r="BQ4260" s="2">
        <v>0</v>
      </c>
      <c r="BR4260" s="2">
        <v>0</v>
      </c>
      <c r="BS4260" s="2">
        <v>0</v>
      </c>
      <c r="BT4260" s="2">
        <v>0</v>
      </c>
      <c r="BU4260" s="2">
        <v>0</v>
      </c>
      <c r="BV4260" s="2">
        <v>0</v>
      </c>
      <c r="BW4260" s="2">
        <v>0</v>
      </c>
      <c r="BX4260" s="2">
        <v>0</v>
      </c>
      <c r="BY4260" s="2">
        <v>0</v>
      </c>
      <c r="BZ4260" s="2">
        <v>0</v>
      </c>
      <c r="CA4260" s="2">
        <v>0</v>
      </c>
      <c r="CB4260" s="2">
        <v>0</v>
      </c>
      <c r="CC4260" s="2">
        <v>0</v>
      </c>
      <c r="CD4260" s="2">
        <v>0</v>
      </c>
      <c r="CE4260" s="2">
        <v>0</v>
      </c>
      <c r="CF4260" s="2">
        <v>0</v>
      </c>
      <c r="CG4260" s="2">
        <v>0</v>
      </c>
      <c r="CH4260" s="2">
        <v>0</v>
      </c>
      <c r="CI4260" s="2">
        <v>0</v>
      </c>
      <c r="CJ4260" s="2">
        <v>0</v>
      </c>
      <c r="CK4260" s="2">
        <v>5</v>
      </c>
      <c r="CL4260" s="2">
        <v>0</v>
      </c>
    </row>
    <row r="4261" spans="1:90" x14ac:dyDescent="0.25">
      <c r="A4261" t="s">
        <v>115</v>
      </c>
      <c r="B4261">
        <v>20102</v>
      </c>
      <c r="C4261" t="s">
        <v>239</v>
      </c>
      <c r="D4261">
        <v>1</v>
      </c>
      <c r="E4261">
        <v>8</v>
      </c>
      <c r="F4261">
        <v>11630</v>
      </c>
      <c r="G4261">
        <v>35011630</v>
      </c>
      <c r="H4261" t="s">
        <v>12918</v>
      </c>
      <c r="I4261">
        <v>283</v>
      </c>
      <c r="J4261" t="s">
        <v>1376</v>
      </c>
      <c r="K4261" t="s">
        <v>1638</v>
      </c>
      <c r="L4261">
        <v>1</v>
      </c>
      <c r="M4261" t="s">
        <v>1376</v>
      </c>
      <c r="N4261">
        <v>11525000</v>
      </c>
      <c r="O4261" t="s">
        <v>102</v>
      </c>
      <c r="P4261" t="s">
        <v>12919</v>
      </c>
      <c r="Q4261">
        <v>606</v>
      </c>
      <c r="R4261">
        <v>13</v>
      </c>
      <c r="S4261">
        <v>33613114</v>
      </c>
      <c r="U4261" t="s">
        <v>12920</v>
      </c>
      <c r="V4261">
        <v>1</v>
      </c>
      <c r="W4261" s="2">
        <v>0</v>
      </c>
      <c r="X4261" s="2">
        <v>0</v>
      </c>
      <c r="Y4261" s="2">
        <v>58</v>
      </c>
      <c r="Z4261" s="2">
        <v>30</v>
      </c>
      <c r="AA4261" s="2">
        <v>90</v>
      </c>
      <c r="AB4261" s="2">
        <v>89</v>
      </c>
      <c r="AC4261" s="2">
        <v>90</v>
      </c>
      <c r="AD4261" s="2">
        <v>173</v>
      </c>
      <c r="AE4261" s="2">
        <v>70</v>
      </c>
      <c r="AF4261" s="2">
        <v>104</v>
      </c>
      <c r="AG4261" s="2">
        <v>139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0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0</v>
      </c>
      <c r="AU4261" s="2">
        <v>0</v>
      </c>
      <c r="AV4261" s="2">
        <v>0</v>
      </c>
      <c r="AW4261" s="2">
        <v>0</v>
      </c>
      <c r="AX4261" s="2">
        <v>0</v>
      </c>
      <c r="AY4261" s="2">
        <v>0</v>
      </c>
      <c r="AZ4261" s="2">
        <v>0</v>
      </c>
      <c r="BA4261" s="2">
        <v>0</v>
      </c>
      <c r="BB4261" s="2">
        <v>0</v>
      </c>
      <c r="BC4261" s="2">
        <v>78</v>
      </c>
      <c r="BD4261" s="2">
        <v>27</v>
      </c>
      <c r="BE4261" s="2">
        <v>0</v>
      </c>
      <c r="BF4261" s="2">
        <v>0</v>
      </c>
      <c r="BG4261" s="2">
        <v>3</v>
      </c>
      <c r="BH4261" s="2">
        <v>2</v>
      </c>
      <c r="BI4261" s="2">
        <v>6</v>
      </c>
      <c r="BJ4261" s="2">
        <v>6</v>
      </c>
      <c r="BK4261" s="2">
        <v>6</v>
      </c>
      <c r="BL4261" s="2">
        <v>6</v>
      </c>
      <c r="BM4261" s="2">
        <v>4</v>
      </c>
      <c r="BN4261" s="2">
        <v>6</v>
      </c>
      <c r="BO4261" s="2">
        <v>8</v>
      </c>
      <c r="BP4261" s="2">
        <v>0</v>
      </c>
      <c r="BQ4261" s="2">
        <v>0</v>
      </c>
      <c r="BR4261" s="2">
        <v>0</v>
      </c>
      <c r="BS4261" s="2">
        <v>0</v>
      </c>
      <c r="BT4261" s="2">
        <v>0</v>
      </c>
      <c r="BU4261" s="2">
        <v>0</v>
      </c>
      <c r="BV4261" s="2">
        <v>0</v>
      </c>
      <c r="BW4261" s="2">
        <v>0</v>
      </c>
      <c r="BX4261" s="2">
        <v>0</v>
      </c>
      <c r="BY4261" s="2">
        <v>0</v>
      </c>
      <c r="BZ4261" s="2">
        <v>0</v>
      </c>
      <c r="CA4261" s="2">
        <v>0</v>
      </c>
      <c r="CB4261" s="2">
        <v>0</v>
      </c>
      <c r="CC4261" s="2">
        <v>0</v>
      </c>
      <c r="CD4261" s="2">
        <v>0</v>
      </c>
      <c r="CE4261" s="2">
        <v>0</v>
      </c>
      <c r="CF4261" s="2">
        <v>0</v>
      </c>
      <c r="CG4261" s="2">
        <v>0</v>
      </c>
      <c r="CH4261" s="2">
        <v>0</v>
      </c>
      <c r="CI4261" s="2">
        <v>0</v>
      </c>
      <c r="CJ4261" s="2">
        <v>0</v>
      </c>
      <c r="CK4261" s="2">
        <v>8</v>
      </c>
      <c r="CL4261" s="2">
        <v>6</v>
      </c>
    </row>
    <row r="4262" spans="1:90" x14ac:dyDescent="0.25">
      <c r="A4262" t="s">
        <v>115</v>
      </c>
      <c r="B4262">
        <v>20102</v>
      </c>
      <c r="C4262" t="s">
        <v>239</v>
      </c>
      <c r="D4262">
        <v>1</v>
      </c>
      <c r="E4262">
        <v>8</v>
      </c>
      <c r="F4262">
        <v>42122</v>
      </c>
      <c r="G4262">
        <v>35042122</v>
      </c>
      <c r="H4262" t="s">
        <v>5883</v>
      </c>
      <c r="I4262">
        <v>335</v>
      </c>
      <c r="J4262" t="s">
        <v>559</v>
      </c>
      <c r="K4262" t="s">
        <v>4595</v>
      </c>
      <c r="L4262">
        <v>1</v>
      </c>
      <c r="M4262" t="s">
        <v>559</v>
      </c>
      <c r="N4262">
        <v>11444060</v>
      </c>
      <c r="P4262" t="s">
        <v>5884</v>
      </c>
      <c r="Q4262" t="s">
        <v>127</v>
      </c>
      <c r="R4262">
        <v>13</v>
      </c>
      <c r="S4262">
        <v>33534513</v>
      </c>
      <c r="T4262">
        <v>33536003</v>
      </c>
      <c r="U4262" t="s">
        <v>5885</v>
      </c>
      <c r="V4262">
        <v>1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90</v>
      </c>
      <c r="AG4262" s="2">
        <v>123</v>
      </c>
      <c r="AH4262" s="2">
        <v>107</v>
      </c>
      <c r="AI4262" s="2">
        <v>137</v>
      </c>
      <c r="AJ4262" s="2">
        <v>105</v>
      </c>
      <c r="AK4262" s="2">
        <v>0</v>
      </c>
      <c r="AL4262" s="2">
        <v>0</v>
      </c>
      <c r="AM4262" s="2">
        <v>0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0</v>
      </c>
      <c r="AU4262" s="2">
        <v>117</v>
      </c>
      <c r="AV4262" s="2">
        <v>0</v>
      </c>
      <c r="AW4262" s="2">
        <v>0</v>
      </c>
      <c r="AX4262" s="2">
        <v>0</v>
      </c>
      <c r="AY4262" s="2">
        <v>0</v>
      </c>
      <c r="AZ4262" s="2">
        <v>0</v>
      </c>
      <c r="BA4262" s="2">
        <v>0</v>
      </c>
      <c r="BB4262" s="2">
        <v>0</v>
      </c>
      <c r="BC4262" s="2">
        <v>119</v>
      </c>
      <c r="BD4262" s="2">
        <v>0</v>
      </c>
      <c r="BE4262" s="2">
        <v>0</v>
      </c>
      <c r="BF4262" s="2">
        <v>0</v>
      </c>
      <c r="BG4262" s="2">
        <v>0</v>
      </c>
      <c r="BH4262" s="2">
        <v>0</v>
      </c>
      <c r="BI4262" s="2">
        <v>0</v>
      </c>
      <c r="BJ4262" s="2">
        <v>0</v>
      </c>
      <c r="BK4262" s="2">
        <v>0</v>
      </c>
      <c r="BL4262" s="2">
        <v>0</v>
      </c>
      <c r="BM4262" s="2">
        <v>0</v>
      </c>
      <c r="BN4262" s="2">
        <v>3</v>
      </c>
      <c r="BO4262" s="2">
        <v>6</v>
      </c>
      <c r="BP4262" s="2">
        <v>5</v>
      </c>
      <c r="BQ4262" s="2">
        <v>6</v>
      </c>
      <c r="BR4262" s="2">
        <v>3</v>
      </c>
      <c r="BS4262" s="2">
        <v>0</v>
      </c>
      <c r="BT4262" s="2">
        <v>0</v>
      </c>
      <c r="BU4262" s="2">
        <v>0</v>
      </c>
      <c r="BV4262" s="2">
        <v>0</v>
      </c>
      <c r="BW4262" s="2">
        <v>0</v>
      </c>
      <c r="BX4262" s="2">
        <v>0</v>
      </c>
      <c r="BY4262" s="2">
        <v>0</v>
      </c>
      <c r="BZ4262" s="2">
        <v>0</v>
      </c>
      <c r="CA4262" s="2">
        <v>0</v>
      </c>
      <c r="CB4262" s="2">
        <v>0</v>
      </c>
      <c r="CC4262" s="2">
        <v>4</v>
      </c>
      <c r="CD4262" s="2">
        <v>0</v>
      </c>
      <c r="CE4262" s="2">
        <v>0</v>
      </c>
      <c r="CF4262" s="2">
        <v>0</v>
      </c>
      <c r="CG4262" s="2">
        <v>0</v>
      </c>
      <c r="CH4262" s="2">
        <v>0</v>
      </c>
      <c r="CI4262" s="2">
        <v>0</v>
      </c>
      <c r="CJ4262" s="2">
        <v>0</v>
      </c>
      <c r="CK4262" s="2">
        <v>6</v>
      </c>
      <c r="CL4262" s="2">
        <v>0</v>
      </c>
    </row>
    <row r="4263" spans="1:90" x14ac:dyDescent="0.25">
      <c r="A4263" t="s">
        <v>115</v>
      </c>
      <c r="B4263">
        <v>20102</v>
      </c>
      <c r="C4263" t="s">
        <v>239</v>
      </c>
      <c r="D4263">
        <v>1</v>
      </c>
      <c r="E4263">
        <v>8</v>
      </c>
      <c r="F4263">
        <v>901374</v>
      </c>
      <c r="G4263">
        <v>35901374</v>
      </c>
      <c r="H4263" t="s">
        <v>10977</v>
      </c>
      <c r="I4263">
        <v>335</v>
      </c>
      <c r="J4263" t="s">
        <v>559</v>
      </c>
      <c r="K4263" t="s">
        <v>1639</v>
      </c>
      <c r="L4263">
        <v>2</v>
      </c>
      <c r="M4263" t="s">
        <v>680</v>
      </c>
      <c r="N4263">
        <v>11472140</v>
      </c>
      <c r="P4263" t="s">
        <v>10978</v>
      </c>
      <c r="Q4263">
        <v>134</v>
      </c>
      <c r="R4263">
        <v>13</v>
      </c>
      <c r="S4263">
        <v>33867027</v>
      </c>
      <c r="T4263">
        <v>33875137</v>
      </c>
      <c r="U4263" t="s">
        <v>10979</v>
      </c>
      <c r="V4263">
        <v>1</v>
      </c>
      <c r="W4263" s="2">
        <v>0</v>
      </c>
      <c r="X4263" s="2">
        <v>0</v>
      </c>
      <c r="Y4263" s="2">
        <v>90</v>
      </c>
      <c r="Z4263" s="2">
        <v>97</v>
      </c>
      <c r="AA4263" s="2">
        <v>87</v>
      </c>
      <c r="AB4263" s="2">
        <v>88</v>
      </c>
      <c r="AC4263" s="2">
        <v>90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0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0</v>
      </c>
      <c r="AU4263" s="2">
        <v>0</v>
      </c>
      <c r="AV4263" s="2">
        <v>0</v>
      </c>
      <c r="AW4263" s="2">
        <v>0</v>
      </c>
      <c r="AX4263" s="2">
        <v>0</v>
      </c>
      <c r="AY4263" s="2">
        <v>0</v>
      </c>
      <c r="AZ4263" s="2">
        <v>0</v>
      </c>
      <c r="BA4263" s="2">
        <v>0</v>
      </c>
      <c r="BB4263" s="2">
        <v>0</v>
      </c>
      <c r="BC4263" s="2">
        <v>0</v>
      </c>
      <c r="BD4263" s="2">
        <v>0</v>
      </c>
      <c r="BE4263" s="2">
        <v>0</v>
      </c>
      <c r="BF4263" s="2">
        <v>0</v>
      </c>
      <c r="BG4263" s="2">
        <v>4</v>
      </c>
      <c r="BH4263" s="2">
        <v>6</v>
      </c>
      <c r="BI4263" s="2">
        <v>4</v>
      </c>
      <c r="BJ4263" s="2">
        <v>4</v>
      </c>
      <c r="BK4263" s="2">
        <v>5</v>
      </c>
      <c r="BL4263" s="2">
        <v>0</v>
      </c>
      <c r="BM4263" s="2">
        <v>0</v>
      </c>
      <c r="BN4263" s="2">
        <v>0</v>
      </c>
      <c r="BO4263" s="2">
        <v>0</v>
      </c>
      <c r="BP4263" s="2">
        <v>0</v>
      </c>
      <c r="BQ4263" s="2">
        <v>0</v>
      </c>
      <c r="BR4263" s="2">
        <v>0</v>
      </c>
      <c r="BS4263" s="2">
        <v>0</v>
      </c>
      <c r="BT4263" s="2">
        <v>0</v>
      </c>
      <c r="BU4263" s="2">
        <v>0</v>
      </c>
      <c r="BV4263" s="2">
        <v>0</v>
      </c>
      <c r="BW4263" s="2">
        <v>0</v>
      </c>
      <c r="BX4263" s="2">
        <v>0</v>
      </c>
      <c r="BY4263" s="2">
        <v>0</v>
      </c>
      <c r="BZ4263" s="2">
        <v>0</v>
      </c>
      <c r="CA4263" s="2">
        <v>0</v>
      </c>
      <c r="CB4263" s="2">
        <v>0</v>
      </c>
      <c r="CC4263" s="2">
        <v>0</v>
      </c>
      <c r="CD4263" s="2">
        <v>0</v>
      </c>
      <c r="CE4263" s="2">
        <v>0</v>
      </c>
      <c r="CF4263" s="2">
        <v>0</v>
      </c>
      <c r="CG4263" s="2">
        <v>0</v>
      </c>
      <c r="CH4263" s="2">
        <v>0</v>
      </c>
      <c r="CI4263" s="2">
        <v>0</v>
      </c>
      <c r="CJ4263" s="2">
        <v>0</v>
      </c>
      <c r="CK4263" s="2">
        <v>0</v>
      </c>
      <c r="CL4263" s="2">
        <v>0</v>
      </c>
    </row>
    <row r="4264" spans="1:90" x14ac:dyDescent="0.25">
      <c r="A4264" t="s">
        <v>115</v>
      </c>
      <c r="B4264">
        <v>20102</v>
      </c>
      <c r="C4264" t="s">
        <v>239</v>
      </c>
      <c r="D4264">
        <v>1</v>
      </c>
      <c r="E4264">
        <v>8</v>
      </c>
      <c r="F4264">
        <v>11757</v>
      </c>
      <c r="G4264">
        <v>35011757</v>
      </c>
      <c r="H4264" t="s">
        <v>18684</v>
      </c>
      <c r="I4264">
        <v>633</v>
      </c>
      <c r="J4264" t="s">
        <v>239</v>
      </c>
      <c r="K4264" t="s">
        <v>459</v>
      </c>
      <c r="L4264">
        <v>1</v>
      </c>
      <c r="M4264" t="s">
        <v>239</v>
      </c>
      <c r="N4264">
        <v>11035030</v>
      </c>
      <c r="O4264" t="s">
        <v>102</v>
      </c>
      <c r="P4264" t="s">
        <v>2870</v>
      </c>
      <c r="Q4264" t="s">
        <v>127</v>
      </c>
      <c r="R4264">
        <v>13</v>
      </c>
      <c r="S4264">
        <v>32615582</v>
      </c>
      <c r="U4264" t="s">
        <v>18685</v>
      </c>
      <c r="V4264">
        <v>1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  <c r="AB4264" s="2">
        <v>0</v>
      </c>
      <c r="AC4264" s="2">
        <v>0</v>
      </c>
      <c r="AD4264" s="2">
        <v>85</v>
      </c>
      <c r="AE4264" s="2">
        <v>103</v>
      </c>
      <c r="AF4264" s="2">
        <v>62</v>
      </c>
      <c r="AG4264" s="2">
        <v>38</v>
      </c>
      <c r="AH4264" s="2">
        <v>145</v>
      </c>
      <c r="AI4264" s="2">
        <v>186</v>
      </c>
      <c r="AJ4264" s="2">
        <v>140</v>
      </c>
      <c r="AK4264" s="2">
        <v>0</v>
      </c>
      <c r="AL4264" s="2">
        <v>0</v>
      </c>
      <c r="AM4264" s="2">
        <v>0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0</v>
      </c>
      <c r="AU4264" s="2">
        <v>0</v>
      </c>
      <c r="AV4264" s="2">
        <v>0</v>
      </c>
      <c r="AW4264" s="2">
        <v>0</v>
      </c>
      <c r="AX4264" s="2">
        <v>0</v>
      </c>
      <c r="AY4264" s="2">
        <v>0</v>
      </c>
      <c r="AZ4264" s="2">
        <v>0</v>
      </c>
      <c r="BA4264" s="2">
        <v>0</v>
      </c>
      <c r="BB4264" s="2">
        <v>0</v>
      </c>
      <c r="BC4264" s="2">
        <v>66</v>
      </c>
      <c r="BD4264" s="2">
        <v>12</v>
      </c>
      <c r="BE4264" s="2">
        <v>0</v>
      </c>
      <c r="BF4264" s="2">
        <v>0</v>
      </c>
      <c r="BG4264" s="2">
        <v>0</v>
      </c>
      <c r="BH4264" s="2">
        <v>0</v>
      </c>
      <c r="BI4264" s="2">
        <v>0</v>
      </c>
      <c r="BJ4264" s="2">
        <v>0</v>
      </c>
      <c r="BK4264" s="2">
        <v>0</v>
      </c>
      <c r="BL4264" s="2">
        <v>4</v>
      </c>
      <c r="BM4264" s="2">
        <v>6</v>
      </c>
      <c r="BN4264" s="2">
        <v>4</v>
      </c>
      <c r="BO4264" s="2">
        <v>1</v>
      </c>
      <c r="BP4264" s="2">
        <v>7</v>
      </c>
      <c r="BQ4264" s="2">
        <v>7</v>
      </c>
      <c r="BR4264" s="2">
        <v>8</v>
      </c>
      <c r="BS4264" s="2">
        <v>0</v>
      </c>
      <c r="BT4264" s="2">
        <v>0</v>
      </c>
      <c r="BU4264" s="2">
        <v>0</v>
      </c>
      <c r="BV4264" s="2">
        <v>0</v>
      </c>
      <c r="BW4264" s="2">
        <v>0</v>
      </c>
      <c r="BX4264" s="2">
        <v>0</v>
      </c>
      <c r="BY4264" s="2">
        <v>0</v>
      </c>
      <c r="BZ4264" s="2">
        <v>0</v>
      </c>
      <c r="CA4264" s="2">
        <v>0</v>
      </c>
      <c r="CB4264" s="2">
        <v>0</v>
      </c>
      <c r="CC4264" s="2">
        <v>0</v>
      </c>
      <c r="CD4264" s="2">
        <v>0</v>
      </c>
      <c r="CE4264" s="2">
        <v>0</v>
      </c>
      <c r="CF4264" s="2">
        <v>0</v>
      </c>
      <c r="CG4264" s="2">
        <v>0</v>
      </c>
      <c r="CH4264" s="2">
        <v>0</v>
      </c>
      <c r="CI4264" s="2">
        <v>0</v>
      </c>
      <c r="CJ4264" s="2">
        <v>0</v>
      </c>
      <c r="CK4264" s="2">
        <v>5</v>
      </c>
      <c r="CL4264" s="2">
        <v>3</v>
      </c>
    </row>
    <row r="4265" spans="1:90" x14ac:dyDescent="0.25">
      <c r="A4265" t="s">
        <v>115</v>
      </c>
      <c r="B4265">
        <v>20102</v>
      </c>
      <c r="C4265" t="s">
        <v>239</v>
      </c>
      <c r="D4265">
        <v>1</v>
      </c>
      <c r="E4265">
        <v>8</v>
      </c>
      <c r="F4265">
        <v>906931</v>
      </c>
      <c r="G4265">
        <v>35906931</v>
      </c>
      <c r="H4265" t="s">
        <v>13909</v>
      </c>
      <c r="I4265">
        <v>335</v>
      </c>
      <c r="J4265" t="s">
        <v>559</v>
      </c>
      <c r="K4265" t="s">
        <v>1964</v>
      </c>
      <c r="L4265">
        <v>1</v>
      </c>
      <c r="M4265" t="s">
        <v>559</v>
      </c>
      <c r="N4265">
        <v>11440370</v>
      </c>
      <c r="O4265" t="s">
        <v>92</v>
      </c>
      <c r="P4265" t="s">
        <v>1432</v>
      </c>
      <c r="Q4265">
        <v>1160</v>
      </c>
      <c r="R4265">
        <v>13</v>
      </c>
      <c r="S4265">
        <v>33516838</v>
      </c>
      <c r="U4265" t="s">
        <v>13910</v>
      </c>
      <c r="V4265">
        <v>1</v>
      </c>
      <c r="W4265" s="2">
        <v>0</v>
      </c>
      <c r="X4265" s="2">
        <v>0</v>
      </c>
      <c r="Y4265" s="2">
        <v>0</v>
      </c>
      <c r="Z4265" s="2">
        <v>82</v>
      </c>
      <c r="AA4265" s="2">
        <v>64</v>
      </c>
      <c r="AB4265" s="2">
        <v>83</v>
      </c>
      <c r="AC4265" s="2">
        <v>58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0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0</v>
      </c>
      <c r="AU4265" s="2">
        <v>0</v>
      </c>
      <c r="AV4265" s="2">
        <v>0</v>
      </c>
      <c r="AW4265" s="2">
        <v>0</v>
      </c>
      <c r="AX4265" s="2">
        <v>0</v>
      </c>
      <c r="AY4265" s="2">
        <v>0</v>
      </c>
      <c r="AZ4265" s="2">
        <v>0</v>
      </c>
      <c r="BA4265" s="2">
        <v>0</v>
      </c>
      <c r="BB4265" s="2">
        <v>0</v>
      </c>
      <c r="BC4265" s="2">
        <v>97</v>
      </c>
      <c r="BD4265" s="2">
        <v>0</v>
      </c>
      <c r="BE4265" s="2">
        <v>0</v>
      </c>
      <c r="BF4265" s="2">
        <v>0</v>
      </c>
      <c r="BG4265" s="2">
        <v>0</v>
      </c>
      <c r="BH4265" s="2">
        <v>4</v>
      </c>
      <c r="BI4265" s="2">
        <v>2</v>
      </c>
      <c r="BJ4265" s="2">
        <v>4</v>
      </c>
      <c r="BK4265" s="2">
        <v>2</v>
      </c>
      <c r="BL4265" s="2">
        <v>0</v>
      </c>
      <c r="BM4265" s="2">
        <v>0</v>
      </c>
      <c r="BN4265" s="2">
        <v>0</v>
      </c>
      <c r="BO4265" s="2">
        <v>0</v>
      </c>
      <c r="BP4265" s="2">
        <v>0</v>
      </c>
      <c r="BQ4265" s="2">
        <v>0</v>
      </c>
      <c r="BR4265" s="2">
        <v>0</v>
      </c>
      <c r="BS4265" s="2">
        <v>0</v>
      </c>
      <c r="BT4265" s="2">
        <v>0</v>
      </c>
      <c r="BU4265" s="2">
        <v>0</v>
      </c>
      <c r="BV4265" s="2">
        <v>0</v>
      </c>
      <c r="BW4265" s="2">
        <v>0</v>
      </c>
      <c r="BX4265" s="2">
        <v>0</v>
      </c>
      <c r="BY4265" s="2">
        <v>0</v>
      </c>
      <c r="BZ4265" s="2">
        <v>0</v>
      </c>
      <c r="CA4265" s="2">
        <v>0</v>
      </c>
      <c r="CB4265" s="2">
        <v>0</v>
      </c>
      <c r="CC4265" s="2">
        <v>0</v>
      </c>
      <c r="CD4265" s="2">
        <v>0</v>
      </c>
      <c r="CE4265" s="2">
        <v>0</v>
      </c>
      <c r="CF4265" s="2">
        <v>0</v>
      </c>
      <c r="CG4265" s="2">
        <v>0</v>
      </c>
      <c r="CH4265" s="2">
        <v>0</v>
      </c>
      <c r="CI4265" s="2">
        <v>0</v>
      </c>
      <c r="CJ4265" s="2">
        <v>0</v>
      </c>
      <c r="CK4265" s="2">
        <v>6</v>
      </c>
      <c r="CL4265" s="2">
        <v>0</v>
      </c>
    </row>
    <row r="4266" spans="1:90" x14ac:dyDescent="0.25">
      <c r="A4266" t="s">
        <v>115</v>
      </c>
      <c r="B4266">
        <v>20102</v>
      </c>
      <c r="C4266" t="s">
        <v>239</v>
      </c>
      <c r="D4266">
        <v>1</v>
      </c>
      <c r="E4266">
        <v>8</v>
      </c>
      <c r="F4266">
        <v>11575</v>
      </c>
      <c r="G4266">
        <v>35011575</v>
      </c>
      <c r="H4266" t="s">
        <v>16329</v>
      </c>
      <c r="I4266">
        <v>335</v>
      </c>
      <c r="J4266" t="s">
        <v>559</v>
      </c>
      <c r="K4266" t="s">
        <v>2510</v>
      </c>
      <c r="L4266">
        <v>2</v>
      </c>
      <c r="M4266" t="s">
        <v>680</v>
      </c>
      <c r="N4266">
        <v>11450160</v>
      </c>
      <c r="O4266" t="s">
        <v>100</v>
      </c>
      <c r="P4266" t="s">
        <v>16330</v>
      </c>
      <c r="Q4266">
        <v>50</v>
      </c>
      <c r="R4266">
        <v>13</v>
      </c>
      <c r="S4266">
        <v>33523656</v>
      </c>
      <c r="T4266">
        <v>33524837</v>
      </c>
      <c r="U4266" t="s">
        <v>16331</v>
      </c>
      <c r="V4266">
        <v>1</v>
      </c>
      <c r="W4266" s="2">
        <v>0</v>
      </c>
      <c r="X4266" s="2">
        <v>0</v>
      </c>
      <c r="Y4266" s="2">
        <v>0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50</v>
      </c>
      <c r="AF4266" s="2">
        <v>48</v>
      </c>
      <c r="AG4266" s="2">
        <v>65</v>
      </c>
      <c r="AH4266" s="2">
        <v>320</v>
      </c>
      <c r="AI4266" s="2">
        <v>294</v>
      </c>
      <c r="AJ4266" s="2">
        <v>290</v>
      </c>
      <c r="AK4266" s="2">
        <v>0</v>
      </c>
      <c r="AL4266" s="2">
        <v>0</v>
      </c>
      <c r="AM4266" s="2">
        <v>0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0</v>
      </c>
      <c r="AU4266" s="2">
        <v>0</v>
      </c>
      <c r="AV4266" s="2">
        <v>0</v>
      </c>
      <c r="AW4266" s="2">
        <v>0</v>
      </c>
      <c r="AX4266" s="2">
        <v>0</v>
      </c>
      <c r="AY4266" s="2">
        <v>0</v>
      </c>
      <c r="AZ4266" s="2">
        <v>0</v>
      </c>
      <c r="BA4266" s="2">
        <v>0</v>
      </c>
      <c r="BB4266" s="2">
        <v>0</v>
      </c>
      <c r="BC4266" s="2">
        <v>204</v>
      </c>
      <c r="BD4266" s="2">
        <v>0</v>
      </c>
      <c r="BE4266" s="2">
        <v>0</v>
      </c>
      <c r="BF4266" s="2">
        <v>0</v>
      </c>
      <c r="BG4266" s="2">
        <v>0</v>
      </c>
      <c r="BH4266" s="2">
        <v>0</v>
      </c>
      <c r="BI4266" s="2">
        <v>0</v>
      </c>
      <c r="BJ4266" s="2">
        <v>0</v>
      </c>
      <c r="BK4266" s="2">
        <v>0</v>
      </c>
      <c r="BL4266" s="2">
        <v>0</v>
      </c>
      <c r="BM4266" s="2">
        <v>2</v>
      </c>
      <c r="BN4266" s="2">
        <v>3</v>
      </c>
      <c r="BO4266" s="2">
        <v>3</v>
      </c>
      <c r="BP4266" s="2">
        <v>14</v>
      </c>
      <c r="BQ4266" s="2">
        <v>11</v>
      </c>
      <c r="BR4266" s="2">
        <v>11</v>
      </c>
      <c r="BS4266" s="2">
        <v>0</v>
      </c>
      <c r="BT4266" s="2">
        <v>0</v>
      </c>
      <c r="BU4266" s="2">
        <v>0</v>
      </c>
      <c r="BV4266" s="2">
        <v>0</v>
      </c>
      <c r="BW4266" s="2">
        <v>0</v>
      </c>
      <c r="BX4266" s="2">
        <v>0</v>
      </c>
      <c r="BY4266" s="2">
        <v>0</v>
      </c>
      <c r="BZ4266" s="2">
        <v>0</v>
      </c>
      <c r="CA4266" s="2">
        <v>0</v>
      </c>
      <c r="CB4266" s="2">
        <v>0</v>
      </c>
      <c r="CC4266" s="2">
        <v>0</v>
      </c>
      <c r="CD4266" s="2">
        <v>0</v>
      </c>
      <c r="CE4266" s="2">
        <v>0</v>
      </c>
      <c r="CF4266" s="2">
        <v>0</v>
      </c>
      <c r="CG4266" s="2">
        <v>0</v>
      </c>
      <c r="CH4266" s="2">
        <v>0</v>
      </c>
      <c r="CI4266" s="2">
        <v>0</v>
      </c>
      <c r="CJ4266" s="2">
        <v>0</v>
      </c>
      <c r="CK4266" s="2">
        <v>15</v>
      </c>
      <c r="CL4266" s="2">
        <v>0</v>
      </c>
    </row>
    <row r="4267" spans="1:90" x14ac:dyDescent="0.25">
      <c r="A4267" t="s">
        <v>115</v>
      </c>
      <c r="B4267">
        <v>20102</v>
      </c>
      <c r="C4267" t="s">
        <v>239</v>
      </c>
      <c r="D4267">
        <v>1</v>
      </c>
      <c r="E4267">
        <v>8</v>
      </c>
      <c r="F4267">
        <v>909798</v>
      </c>
      <c r="G4267">
        <v>35909798</v>
      </c>
      <c r="H4267" t="s">
        <v>5443</v>
      </c>
      <c r="I4267">
        <v>738</v>
      </c>
      <c r="J4267" t="s">
        <v>324</v>
      </c>
      <c r="K4267" t="s">
        <v>428</v>
      </c>
      <c r="L4267">
        <v>1</v>
      </c>
      <c r="M4267" t="s">
        <v>324</v>
      </c>
      <c r="N4267">
        <v>11250000</v>
      </c>
      <c r="P4267" t="s">
        <v>1441</v>
      </c>
      <c r="Q4267">
        <v>108</v>
      </c>
      <c r="R4267">
        <v>13</v>
      </c>
      <c r="S4267">
        <v>33172510</v>
      </c>
      <c r="T4267">
        <v>33172587</v>
      </c>
      <c r="U4267" t="s">
        <v>5444</v>
      </c>
      <c r="V4267">
        <v>1</v>
      </c>
      <c r="W4267" s="2">
        <v>0</v>
      </c>
      <c r="X4267" s="2">
        <v>0</v>
      </c>
      <c r="Y4267" s="2">
        <v>0</v>
      </c>
      <c r="Z4267" s="2">
        <v>0</v>
      </c>
      <c r="AA4267" s="2">
        <v>0</v>
      </c>
      <c r="AB4267" s="2">
        <v>0</v>
      </c>
      <c r="AC4267" s="2">
        <v>0</v>
      </c>
      <c r="AD4267" s="2">
        <v>105</v>
      </c>
      <c r="AE4267" s="2">
        <v>70</v>
      </c>
      <c r="AF4267" s="2">
        <v>35</v>
      </c>
      <c r="AG4267" s="2">
        <v>98</v>
      </c>
      <c r="AH4267" s="2">
        <v>155</v>
      </c>
      <c r="AI4267" s="2">
        <v>107</v>
      </c>
      <c r="AJ4267" s="2">
        <v>103</v>
      </c>
      <c r="AK4267" s="2">
        <v>0</v>
      </c>
      <c r="AL4267" s="2">
        <v>0</v>
      </c>
      <c r="AM4267" s="2">
        <v>0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0</v>
      </c>
      <c r="AU4267" s="2">
        <v>0</v>
      </c>
      <c r="AV4267" s="2">
        <v>0</v>
      </c>
      <c r="AW4267" s="2">
        <v>0</v>
      </c>
      <c r="AX4267" s="2">
        <v>0</v>
      </c>
      <c r="AY4267" s="2">
        <v>0</v>
      </c>
      <c r="AZ4267" s="2">
        <v>0</v>
      </c>
      <c r="BA4267" s="2">
        <v>0</v>
      </c>
      <c r="BB4267" s="2">
        <v>0</v>
      </c>
      <c r="BC4267" s="2">
        <v>137</v>
      </c>
      <c r="BD4267" s="2">
        <v>0</v>
      </c>
      <c r="BE4267" s="2">
        <v>0</v>
      </c>
      <c r="BF4267" s="2">
        <v>0</v>
      </c>
      <c r="BG4267" s="2">
        <v>0</v>
      </c>
      <c r="BH4267" s="2">
        <v>0</v>
      </c>
      <c r="BI4267" s="2">
        <v>0</v>
      </c>
      <c r="BJ4267" s="2">
        <v>0</v>
      </c>
      <c r="BK4267" s="2">
        <v>0</v>
      </c>
      <c r="BL4267" s="2">
        <v>6</v>
      </c>
      <c r="BM4267" s="2">
        <v>4</v>
      </c>
      <c r="BN4267" s="2">
        <v>1</v>
      </c>
      <c r="BO4267" s="2">
        <v>6</v>
      </c>
      <c r="BP4267" s="2">
        <v>7</v>
      </c>
      <c r="BQ4267" s="2">
        <v>5</v>
      </c>
      <c r="BR4267" s="2">
        <v>4</v>
      </c>
      <c r="BS4267" s="2">
        <v>0</v>
      </c>
      <c r="BT4267" s="2">
        <v>0</v>
      </c>
      <c r="BU4267" s="2">
        <v>0</v>
      </c>
      <c r="BV4267" s="2">
        <v>0</v>
      </c>
      <c r="BW4267" s="2">
        <v>0</v>
      </c>
      <c r="BX4267" s="2">
        <v>0</v>
      </c>
      <c r="BY4267" s="2">
        <v>0</v>
      </c>
      <c r="BZ4267" s="2">
        <v>0</v>
      </c>
      <c r="CA4267" s="2">
        <v>0</v>
      </c>
      <c r="CB4267" s="2">
        <v>0</v>
      </c>
      <c r="CC4267" s="2">
        <v>0</v>
      </c>
      <c r="CD4267" s="2">
        <v>0</v>
      </c>
      <c r="CE4267" s="2">
        <v>0</v>
      </c>
      <c r="CF4267" s="2">
        <v>0</v>
      </c>
      <c r="CG4267" s="2">
        <v>0</v>
      </c>
      <c r="CH4267" s="2">
        <v>0</v>
      </c>
      <c r="CI4267" s="2">
        <v>0</v>
      </c>
      <c r="CJ4267" s="2">
        <v>0</v>
      </c>
      <c r="CK4267" s="2">
        <v>8</v>
      </c>
      <c r="CL4267" s="2">
        <v>0</v>
      </c>
    </row>
    <row r="4268" spans="1:90" x14ac:dyDescent="0.25">
      <c r="A4268" t="s">
        <v>115</v>
      </c>
      <c r="B4268">
        <v>20102</v>
      </c>
      <c r="C4268" t="s">
        <v>239</v>
      </c>
      <c r="D4268">
        <v>1</v>
      </c>
      <c r="E4268">
        <v>8</v>
      </c>
      <c r="F4268">
        <v>922821</v>
      </c>
      <c r="G4268">
        <v>35922821</v>
      </c>
      <c r="H4268" t="s">
        <v>323</v>
      </c>
      <c r="I4268">
        <v>738</v>
      </c>
      <c r="J4268" t="s">
        <v>324</v>
      </c>
      <c r="K4268" t="s">
        <v>325</v>
      </c>
      <c r="L4268">
        <v>1</v>
      </c>
      <c r="M4268" t="s">
        <v>324</v>
      </c>
      <c r="N4268">
        <v>11250000</v>
      </c>
      <c r="O4268" t="s">
        <v>92</v>
      </c>
      <c r="P4268" t="s">
        <v>326</v>
      </c>
      <c r="Q4268">
        <v>2160</v>
      </c>
      <c r="R4268">
        <v>13</v>
      </c>
      <c r="S4268">
        <v>33160933</v>
      </c>
      <c r="U4268" t="s">
        <v>327</v>
      </c>
      <c r="V4268">
        <v>1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73</v>
      </c>
      <c r="AE4268" s="2">
        <v>70</v>
      </c>
      <c r="AF4268" s="2">
        <v>69</v>
      </c>
      <c r="AG4268" s="2">
        <v>67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0</v>
      </c>
      <c r="AN4268" s="2">
        <v>0</v>
      </c>
      <c r="AO4268" s="2">
        <v>0</v>
      </c>
      <c r="AP4268" s="2">
        <v>0</v>
      </c>
      <c r="AQ4268" s="2">
        <v>0</v>
      </c>
      <c r="AR4268" s="2">
        <v>109</v>
      </c>
      <c r="AS4268" s="2">
        <v>0</v>
      </c>
      <c r="AT4268" s="2">
        <v>0</v>
      </c>
      <c r="AU4268" s="2">
        <v>0</v>
      </c>
      <c r="AV4268" s="2">
        <v>0</v>
      </c>
      <c r="AW4268" s="2">
        <v>0</v>
      </c>
      <c r="AX4268" s="2">
        <v>0</v>
      </c>
      <c r="AY4268" s="2">
        <v>0</v>
      </c>
      <c r="AZ4268" s="2">
        <v>0</v>
      </c>
      <c r="BA4268" s="2">
        <v>0</v>
      </c>
      <c r="BB4268" s="2">
        <v>0</v>
      </c>
      <c r="BC4268" s="2">
        <v>0</v>
      </c>
      <c r="BD4268" s="2">
        <v>0</v>
      </c>
      <c r="BE4268" s="2">
        <v>0</v>
      </c>
      <c r="BF4268" s="2">
        <v>0</v>
      </c>
      <c r="BG4268" s="2">
        <v>0</v>
      </c>
      <c r="BH4268" s="2">
        <v>0</v>
      </c>
      <c r="BI4268" s="2">
        <v>0</v>
      </c>
      <c r="BJ4268" s="2">
        <v>0</v>
      </c>
      <c r="BK4268" s="2">
        <v>0</v>
      </c>
      <c r="BL4268" s="2">
        <v>4</v>
      </c>
      <c r="BM4268" s="2">
        <v>3</v>
      </c>
      <c r="BN4268" s="2">
        <v>3</v>
      </c>
      <c r="BO4268" s="2">
        <v>3</v>
      </c>
      <c r="BP4268" s="2">
        <v>0</v>
      </c>
      <c r="BQ4268" s="2">
        <v>0</v>
      </c>
      <c r="BR4268" s="2">
        <v>0</v>
      </c>
      <c r="BS4268" s="2">
        <v>0</v>
      </c>
      <c r="BT4268" s="2">
        <v>0</v>
      </c>
      <c r="BU4268" s="2">
        <v>0</v>
      </c>
      <c r="BV4268" s="2">
        <v>0</v>
      </c>
      <c r="BW4268" s="2">
        <v>0</v>
      </c>
      <c r="BX4268" s="2">
        <v>0</v>
      </c>
      <c r="BY4268" s="2">
        <v>0</v>
      </c>
      <c r="BZ4268" s="2">
        <v>6</v>
      </c>
      <c r="CA4268" s="2">
        <v>0</v>
      </c>
      <c r="CB4268" s="2">
        <v>0</v>
      </c>
      <c r="CC4268" s="2">
        <v>0</v>
      </c>
      <c r="CD4268" s="2">
        <v>0</v>
      </c>
      <c r="CE4268" s="2">
        <v>0</v>
      </c>
      <c r="CF4268" s="2">
        <v>0</v>
      </c>
      <c r="CG4268" s="2">
        <v>0</v>
      </c>
      <c r="CH4268" s="2">
        <v>0</v>
      </c>
      <c r="CI4268" s="2">
        <v>0</v>
      </c>
      <c r="CJ4268" s="2">
        <v>0</v>
      </c>
      <c r="CK4268" s="2">
        <v>0</v>
      </c>
      <c r="CL4268" s="2">
        <v>0</v>
      </c>
    </row>
    <row r="4269" spans="1:90" x14ac:dyDescent="0.25">
      <c r="A4269" t="s">
        <v>115</v>
      </c>
      <c r="B4269">
        <v>20102</v>
      </c>
      <c r="C4269" t="s">
        <v>239</v>
      </c>
      <c r="D4269">
        <v>1</v>
      </c>
      <c r="E4269">
        <v>8</v>
      </c>
      <c r="F4269">
        <v>11691</v>
      </c>
      <c r="G4269">
        <v>35011691</v>
      </c>
      <c r="H4269" t="s">
        <v>5032</v>
      </c>
      <c r="I4269">
        <v>283</v>
      </c>
      <c r="J4269" t="s">
        <v>1376</v>
      </c>
      <c r="K4269" t="s">
        <v>5033</v>
      </c>
      <c r="L4269">
        <v>1</v>
      </c>
      <c r="M4269" t="s">
        <v>1376</v>
      </c>
      <c r="N4269">
        <v>11548000</v>
      </c>
      <c r="P4269" t="s">
        <v>19717</v>
      </c>
      <c r="Q4269">
        <v>200</v>
      </c>
      <c r="R4269">
        <v>13</v>
      </c>
      <c r="S4269">
        <v>33779100</v>
      </c>
      <c r="T4269">
        <v>33779942</v>
      </c>
      <c r="U4269" t="s">
        <v>5034</v>
      </c>
      <c r="V4269">
        <v>1</v>
      </c>
      <c r="W4269" s="2">
        <v>0</v>
      </c>
      <c r="X4269" s="2">
        <v>0</v>
      </c>
      <c r="Y4269" s="2">
        <v>39</v>
      </c>
      <c r="Z4269" s="2">
        <v>24</v>
      </c>
      <c r="AA4269" s="2">
        <v>34</v>
      </c>
      <c r="AB4269" s="2">
        <v>42</v>
      </c>
      <c r="AC4269" s="2">
        <v>25</v>
      </c>
      <c r="AD4269" s="2">
        <v>27</v>
      </c>
      <c r="AE4269" s="2">
        <v>27</v>
      </c>
      <c r="AF4269" s="2">
        <v>23</v>
      </c>
      <c r="AG4269" s="2">
        <v>30</v>
      </c>
      <c r="AH4269" s="2">
        <v>24</v>
      </c>
      <c r="AI4269" s="2">
        <v>10</v>
      </c>
      <c r="AJ4269" s="2">
        <v>17</v>
      </c>
      <c r="AK4269" s="2">
        <v>0</v>
      </c>
      <c r="AL4269" s="2">
        <v>0</v>
      </c>
      <c r="AM4269" s="2">
        <v>0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0</v>
      </c>
      <c r="AU4269" s="2">
        <v>0</v>
      </c>
      <c r="AV4269" s="2">
        <v>0</v>
      </c>
      <c r="AW4269" s="2">
        <v>0</v>
      </c>
      <c r="AX4269" s="2">
        <v>0</v>
      </c>
      <c r="AY4269" s="2">
        <v>0</v>
      </c>
      <c r="AZ4269" s="2">
        <v>0</v>
      </c>
      <c r="BA4269" s="2">
        <v>0</v>
      </c>
      <c r="BB4269" s="2">
        <v>0</v>
      </c>
      <c r="BC4269" s="2">
        <v>0</v>
      </c>
      <c r="BD4269" s="2">
        <v>0</v>
      </c>
      <c r="BE4269" s="2">
        <v>0</v>
      </c>
      <c r="BF4269" s="2">
        <v>0</v>
      </c>
      <c r="BG4269" s="2">
        <v>3</v>
      </c>
      <c r="BH4269" s="2">
        <v>1</v>
      </c>
      <c r="BI4269" s="2">
        <v>1</v>
      </c>
      <c r="BJ4269" s="2">
        <v>4</v>
      </c>
      <c r="BK4269" s="2">
        <v>1</v>
      </c>
      <c r="BL4269" s="2">
        <v>1</v>
      </c>
      <c r="BM4269" s="2">
        <v>1</v>
      </c>
      <c r="BN4269" s="2">
        <v>1</v>
      </c>
      <c r="BO4269" s="2">
        <v>2</v>
      </c>
      <c r="BP4269" s="2">
        <v>1</v>
      </c>
      <c r="BQ4269" s="2">
        <v>1</v>
      </c>
      <c r="BR4269" s="2">
        <v>1</v>
      </c>
      <c r="BS4269" s="2">
        <v>0</v>
      </c>
      <c r="BT4269" s="2">
        <v>0</v>
      </c>
      <c r="BU4269" s="2">
        <v>0</v>
      </c>
      <c r="BV4269" s="2">
        <v>0</v>
      </c>
      <c r="BW4269" s="2">
        <v>0</v>
      </c>
      <c r="BX4269" s="2">
        <v>0</v>
      </c>
      <c r="BY4269" s="2">
        <v>0</v>
      </c>
      <c r="BZ4269" s="2">
        <v>0</v>
      </c>
      <c r="CA4269" s="2">
        <v>0</v>
      </c>
      <c r="CB4269" s="2">
        <v>0</v>
      </c>
      <c r="CC4269" s="2">
        <v>0</v>
      </c>
      <c r="CD4269" s="2">
        <v>0</v>
      </c>
      <c r="CE4269" s="2">
        <v>0</v>
      </c>
      <c r="CF4269" s="2">
        <v>0</v>
      </c>
      <c r="CG4269" s="2">
        <v>0</v>
      </c>
      <c r="CH4269" s="2">
        <v>0</v>
      </c>
      <c r="CI4269" s="2">
        <v>0</v>
      </c>
      <c r="CJ4269" s="2">
        <v>0</v>
      </c>
      <c r="CK4269" s="2">
        <v>0</v>
      </c>
      <c r="CL4269" s="2">
        <v>0</v>
      </c>
    </row>
    <row r="4270" spans="1:90" x14ac:dyDescent="0.25">
      <c r="A4270" t="s">
        <v>115</v>
      </c>
      <c r="B4270">
        <v>20102</v>
      </c>
      <c r="C4270" t="s">
        <v>239</v>
      </c>
      <c r="D4270">
        <v>1</v>
      </c>
      <c r="E4270">
        <v>8</v>
      </c>
      <c r="F4270">
        <v>11927</v>
      </c>
      <c r="G4270">
        <v>35011927</v>
      </c>
      <c r="H4270" t="s">
        <v>13133</v>
      </c>
      <c r="I4270">
        <v>633</v>
      </c>
      <c r="J4270" t="s">
        <v>239</v>
      </c>
      <c r="K4270" t="s">
        <v>1037</v>
      </c>
      <c r="L4270">
        <v>1</v>
      </c>
      <c r="M4270" t="s">
        <v>239</v>
      </c>
      <c r="N4270">
        <v>11065003</v>
      </c>
      <c r="O4270" t="s">
        <v>102</v>
      </c>
      <c r="P4270" t="s">
        <v>13134</v>
      </c>
      <c r="Q4270">
        <v>569</v>
      </c>
      <c r="R4270">
        <v>13</v>
      </c>
      <c r="S4270">
        <v>32845030</v>
      </c>
      <c r="T4270">
        <v>32849472</v>
      </c>
      <c r="U4270" t="s">
        <v>13135</v>
      </c>
      <c r="V4270">
        <v>1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90</v>
      </c>
      <c r="AE4270" s="2">
        <v>103</v>
      </c>
      <c r="AF4270" s="2">
        <v>105</v>
      </c>
      <c r="AG4270" s="2">
        <v>137</v>
      </c>
      <c r="AH4270" s="2">
        <v>251</v>
      </c>
      <c r="AI4270" s="2">
        <v>238</v>
      </c>
      <c r="AJ4270" s="2">
        <v>160</v>
      </c>
      <c r="AK4270" s="2">
        <v>0</v>
      </c>
      <c r="AL4270" s="2">
        <v>0</v>
      </c>
      <c r="AM4270" s="2">
        <v>0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0</v>
      </c>
      <c r="AU4270" s="2">
        <v>0</v>
      </c>
      <c r="AV4270" s="2">
        <v>0</v>
      </c>
      <c r="AW4270" s="2">
        <v>0</v>
      </c>
      <c r="AX4270" s="2">
        <v>0</v>
      </c>
      <c r="AY4270" s="2">
        <v>0</v>
      </c>
      <c r="AZ4270" s="2">
        <v>0</v>
      </c>
      <c r="BA4270" s="2">
        <v>0</v>
      </c>
      <c r="BB4270" s="2">
        <v>0</v>
      </c>
      <c r="BC4270" s="2">
        <v>0</v>
      </c>
      <c r="BD4270" s="2">
        <v>0</v>
      </c>
      <c r="BE4270" s="2">
        <v>0</v>
      </c>
      <c r="BF4270" s="2">
        <v>0</v>
      </c>
      <c r="BG4270" s="2">
        <v>0</v>
      </c>
      <c r="BH4270" s="2">
        <v>0</v>
      </c>
      <c r="BI4270" s="2">
        <v>0</v>
      </c>
      <c r="BJ4270" s="2">
        <v>0</v>
      </c>
      <c r="BK4270" s="2">
        <v>0</v>
      </c>
      <c r="BL4270" s="2">
        <v>4</v>
      </c>
      <c r="BM4270" s="2">
        <v>3</v>
      </c>
      <c r="BN4270" s="2">
        <v>4</v>
      </c>
      <c r="BO4270" s="2">
        <v>6</v>
      </c>
      <c r="BP4270" s="2">
        <v>13</v>
      </c>
      <c r="BQ4270" s="2">
        <v>12</v>
      </c>
      <c r="BR4270" s="2">
        <v>6</v>
      </c>
      <c r="BS4270" s="2">
        <v>0</v>
      </c>
      <c r="BT4270" s="2">
        <v>0</v>
      </c>
      <c r="BU4270" s="2">
        <v>0</v>
      </c>
      <c r="BV4270" s="2">
        <v>0</v>
      </c>
      <c r="BW4270" s="2">
        <v>0</v>
      </c>
      <c r="BX4270" s="2">
        <v>0</v>
      </c>
      <c r="BY4270" s="2">
        <v>0</v>
      </c>
      <c r="BZ4270" s="2">
        <v>0</v>
      </c>
      <c r="CA4270" s="2">
        <v>0</v>
      </c>
      <c r="CB4270" s="2">
        <v>0</v>
      </c>
      <c r="CC4270" s="2">
        <v>0</v>
      </c>
      <c r="CD4270" s="2">
        <v>0</v>
      </c>
      <c r="CE4270" s="2">
        <v>0</v>
      </c>
      <c r="CF4270" s="2">
        <v>0</v>
      </c>
      <c r="CG4270" s="2">
        <v>0</v>
      </c>
      <c r="CH4270" s="2">
        <v>0</v>
      </c>
      <c r="CI4270" s="2">
        <v>0</v>
      </c>
      <c r="CJ4270" s="2">
        <v>0</v>
      </c>
      <c r="CK4270" s="2">
        <v>0</v>
      </c>
      <c r="CL4270" s="2">
        <v>0</v>
      </c>
    </row>
    <row r="4271" spans="1:90" x14ac:dyDescent="0.25">
      <c r="A4271" t="s">
        <v>115</v>
      </c>
      <c r="B4271">
        <v>20102</v>
      </c>
      <c r="C4271" t="s">
        <v>239</v>
      </c>
      <c r="D4271">
        <v>1</v>
      </c>
      <c r="E4271">
        <v>8</v>
      </c>
      <c r="F4271">
        <v>43345</v>
      </c>
      <c r="G4271">
        <v>35043345</v>
      </c>
      <c r="H4271" t="s">
        <v>15079</v>
      </c>
      <c r="I4271">
        <v>335</v>
      </c>
      <c r="J4271" t="s">
        <v>559</v>
      </c>
      <c r="K4271" t="s">
        <v>3074</v>
      </c>
      <c r="L4271">
        <v>1</v>
      </c>
      <c r="M4271" t="s">
        <v>559</v>
      </c>
      <c r="N4271">
        <v>11436080</v>
      </c>
      <c r="O4271" t="s">
        <v>92</v>
      </c>
      <c r="P4271" t="s">
        <v>15080</v>
      </c>
      <c r="Q4271" t="s">
        <v>127</v>
      </c>
      <c r="R4271">
        <v>13</v>
      </c>
      <c r="S4271">
        <v>33873313</v>
      </c>
      <c r="T4271">
        <v>33874822</v>
      </c>
      <c r="U4271" t="s">
        <v>15081</v>
      </c>
      <c r="V4271">
        <v>1</v>
      </c>
      <c r="W4271" s="2">
        <v>0</v>
      </c>
      <c r="X4271" s="2">
        <v>0</v>
      </c>
      <c r="Y4271" s="2">
        <v>0</v>
      </c>
      <c r="Z4271" s="2">
        <v>0</v>
      </c>
      <c r="AA4271" s="2">
        <v>0</v>
      </c>
      <c r="AB4271" s="2">
        <v>0</v>
      </c>
      <c r="AC4271" s="2">
        <v>0</v>
      </c>
      <c r="AD4271" s="2">
        <v>126</v>
      </c>
      <c r="AE4271" s="2">
        <v>244</v>
      </c>
      <c r="AF4271" s="2">
        <v>95</v>
      </c>
      <c r="AG4271" s="2">
        <v>177</v>
      </c>
      <c r="AH4271" s="2">
        <v>238</v>
      </c>
      <c r="AI4271" s="2">
        <v>281</v>
      </c>
      <c r="AJ4271" s="2">
        <v>187</v>
      </c>
      <c r="AK4271" s="2">
        <v>0</v>
      </c>
      <c r="AL4271" s="2">
        <v>0</v>
      </c>
      <c r="AM4271" s="2">
        <v>0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0</v>
      </c>
      <c r="AU4271" s="2">
        <v>198</v>
      </c>
      <c r="AV4271" s="2">
        <v>0</v>
      </c>
      <c r="AW4271" s="2">
        <v>0</v>
      </c>
      <c r="AX4271" s="2">
        <v>0</v>
      </c>
      <c r="AY4271" s="2">
        <v>0</v>
      </c>
      <c r="AZ4271" s="2">
        <v>0</v>
      </c>
      <c r="BA4271" s="2">
        <v>0</v>
      </c>
      <c r="BB4271" s="2">
        <v>0</v>
      </c>
      <c r="BC4271" s="2">
        <v>19</v>
      </c>
      <c r="BD4271" s="2">
        <v>0</v>
      </c>
      <c r="BE4271" s="2">
        <v>0</v>
      </c>
      <c r="BF4271" s="2">
        <v>0</v>
      </c>
      <c r="BG4271" s="2">
        <v>0</v>
      </c>
      <c r="BH4271" s="2">
        <v>0</v>
      </c>
      <c r="BI4271" s="2">
        <v>0</v>
      </c>
      <c r="BJ4271" s="2">
        <v>0</v>
      </c>
      <c r="BK4271" s="2">
        <v>0</v>
      </c>
      <c r="BL4271" s="2">
        <v>7</v>
      </c>
      <c r="BM4271" s="2">
        <v>9</v>
      </c>
      <c r="BN4271" s="2">
        <v>4</v>
      </c>
      <c r="BO4271" s="2">
        <v>9</v>
      </c>
      <c r="BP4271" s="2">
        <v>8</v>
      </c>
      <c r="BQ4271" s="2">
        <v>10</v>
      </c>
      <c r="BR4271" s="2">
        <v>7</v>
      </c>
      <c r="BS4271" s="2">
        <v>0</v>
      </c>
      <c r="BT4271" s="2">
        <v>0</v>
      </c>
      <c r="BU4271" s="2">
        <v>0</v>
      </c>
      <c r="BV4271" s="2">
        <v>0</v>
      </c>
      <c r="BW4271" s="2">
        <v>0</v>
      </c>
      <c r="BX4271" s="2">
        <v>0</v>
      </c>
      <c r="BY4271" s="2">
        <v>0</v>
      </c>
      <c r="BZ4271" s="2">
        <v>0</v>
      </c>
      <c r="CA4271" s="2">
        <v>0</v>
      </c>
      <c r="CB4271" s="2">
        <v>0</v>
      </c>
      <c r="CC4271" s="2">
        <v>7</v>
      </c>
      <c r="CD4271" s="2">
        <v>0</v>
      </c>
      <c r="CE4271" s="2">
        <v>0</v>
      </c>
      <c r="CF4271" s="2">
        <v>0</v>
      </c>
      <c r="CG4271" s="2">
        <v>0</v>
      </c>
      <c r="CH4271" s="2">
        <v>0</v>
      </c>
      <c r="CI4271" s="2">
        <v>0</v>
      </c>
      <c r="CJ4271" s="2">
        <v>0</v>
      </c>
      <c r="CK4271" s="2">
        <v>1</v>
      </c>
      <c r="CL4271" s="2">
        <v>0</v>
      </c>
    </row>
    <row r="4272" spans="1:90" x14ac:dyDescent="0.25">
      <c r="A4272" t="s">
        <v>115</v>
      </c>
      <c r="B4272">
        <v>20102</v>
      </c>
      <c r="C4272" t="s">
        <v>239</v>
      </c>
      <c r="D4272">
        <v>1</v>
      </c>
      <c r="E4272">
        <v>8</v>
      </c>
      <c r="F4272">
        <v>11794</v>
      </c>
      <c r="G4272">
        <v>35011794</v>
      </c>
      <c r="H4272" t="s">
        <v>12338</v>
      </c>
      <c r="I4272">
        <v>633</v>
      </c>
      <c r="J4272" t="s">
        <v>239</v>
      </c>
      <c r="K4272" t="s">
        <v>6053</v>
      </c>
      <c r="L4272">
        <v>1</v>
      </c>
      <c r="M4272" t="s">
        <v>239</v>
      </c>
      <c r="N4272">
        <v>11085710</v>
      </c>
      <c r="O4272" t="s">
        <v>162</v>
      </c>
      <c r="P4272" t="s">
        <v>12339</v>
      </c>
      <c r="Q4272" t="s">
        <v>127</v>
      </c>
      <c r="R4272">
        <v>13</v>
      </c>
      <c r="S4272">
        <v>32032776</v>
      </c>
      <c r="T4272">
        <v>32038986</v>
      </c>
      <c r="U4272" t="s">
        <v>12340</v>
      </c>
      <c r="V4272">
        <v>1</v>
      </c>
      <c r="W4272" s="2">
        <v>0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0</v>
      </c>
      <c r="AD4272" s="2">
        <v>35</v>
      </c>
      <c r="AE4272" s="2">
        <v>63</v>
      </c>
      <c r="AF4272" s="2">
        <v>64</v>
      </c>
      <c r="AG4272" s="2">
        <v>59</v>
      </c>
      <c r="AH4272" s="2">
        <v>261</v>
      </c>
      <c r="AI4272" s="2">
        <v>247</v>
      </c>
      <c r="AJ4272" s="2">
        <v>177</v>
      </c>
      <c r="AK4272" s="2">
        <v>0</v>
      </c>
      <c r="AL4272" s="2">
        <v>0</v>
      </c>
      <c r="AM4272" s="2">
        <v>0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0</v>
      </c>
      <c r="AU4272" s="2">
        <v>30</v>
      </c>
      <c r="AV4272" s="2">
        <v>0</v>
      </c>
      <c r="AW4272" s="2">
        <v>0</v>
      </c>
      <c r="AX4272" s="2">
        <v>0</v>
      </c>
      <c r="AY4272" s="2">
        <v>0</v>
      </c>
      <c r="AZ4272" s="2">
        <v>0</v>
      </c>
      <c r="BA4272" s="2">
        <v>0</v>
      </c>
      <c r="BB4272" s="2">
        <v>0</v>
      </c>
      <c r="BC4272" s="2">
        <v>149</v>
      </c>
      <c r="BD4272" s="2">
        <v>0</v>
      </c>
      <c r="BE4272" s="2">
        <v>0</v>
      </c>
      <c r="BF4272" s="2">
        <v>0</v>
      </c>
      <c r="BG4272" s="2">
        <v>0</v>
      </c>
      <c r="BH4272" s="2">
        <v>0</v>
      </c>
      <c r="BI4272" s="2">
        <v>0</v>
      </c>
      <c r="BJ4272" s="2">
        <v>0</v>
      </c>
      <c r="BK4272" s="2">
        <v>0</v>
      </c>
      <c r="BL4272" s="2">
        <v>3</v>
      </c>
      <c r="BM4272" s="2">
        <v>4</v>
      </c>
      <c r="BN4272" s="2">
        <v>3</v>
      </c>
      <c r="BO4272" s="2">
        <v>2</v>
      </c>
      <c r="BP4272" s="2">
        <v>9</v>
      </c>
      <c r="BQ4272" s="2">
        <v>11</v>
      </c>
      <c r="BR4272" s="2">
        <v>7</v>
      </c>
      <c r="BS4272" s="2">
        <v>0</v>
      </c>
      <c r="BT4272" s="2">
        <v>0</v>
      </c>
      <c r="BU4272" s="2">
        <v>0</v>
      </c>
      <c r="BV4272" s="2">
        <v>0</v>
      </c>
      <c r="BW4272" s="2">
        <v>0</v>
      </c>
      <c r="BX4272" s="2">
        <v>0</v>
      </c>
      <c r="BY4272" s="2">
        <v>0</v>
      </c>
      <c r="BZ4272" s="2">
        <v>0</v>
      </c>
      <c r="CA4272" s="2">
        <v>0</v>
      </c>
      <c r="CB4272" s="2">
        <v>0</v>
      </c>
      <c r="CC4272" s="2">
        <v>2</v>
      </c>
      <c r="CD4272" s="2">
        <v>0</v>
      </c>
      <c r="CE4272" s="2">
        <v>0</v>
      </c>
      <c r="CF4272" s="2">
        <v>0</v>
      </c>
      <c r="CG4272" s="2">
        <v>0</v>
      </c>
      <c r="CH4272" s="2">
        <v>0</v>
      </c>
      <c r="CI4272" s="2">
        <v>0</v>
      </c>
      <c r="CJ4272" s="2">
        <v>0</v>
      </c>
      <c r="CK4272" s="2">
        <v>8</v>
      </c>
      <c r="CL4272" s="2">
        <v>0</v>
      </c>
    </row>
    <row r="4273" spans="1:90" x14ac:dyDescent="0.25">
      <c r="A4273" t="s">
        <v>115</v>
      </c>
      <c r="B4273">
        <v>20102</v>
      </c>
      <c r="C4273" t="s">
        <v>239</v>
      </c>
      <c r="D4273">
        <v>1</v>
      </c>
      <c r="E4273">
        <v>8</v>
      </c>
      <c r="F4273">
        <v>11496</v>
      </c>
      <c r="G4273">
        <v>35011496</v>
      </c>
      <c r="H4273" t="s">
        <v>16074</v>
      </c>
      <c r="I4273">
        <v>335</v>
      </c>
      <c r="J4273" t="s">
        <v>559</v>
      </c>
      <c r="K4273" t="s">
        <v>18794</v>
      </c>
      <c r="L4273">
        <v>1</v>
      </c>
      <c r="M4273" t="s">
        <v>559</v>
      </c>
      <c r="N4273">
        <v>11425150</v>
      </c>
      <c r="O4273" t="s">
        <v>92</v>
      </c>
      <c r="P4273" t="s">
        <v>18795</v>
      </c>
      <c r="Q4273">
        <v>2008</v>
      </c>
      <c r="R4273">
        <v>13</v>
      </c>
      <c r="S4273">
        <v>33542854</v>
      </c>
      <c r="T4273">
        <v>33543792</v>
      </c>
      <c r="U4273" t="s">
        <v>18796</v>
      </c>
      <c r="V4273">
        <v>1</v>
      </c>
      <c r="W4273" s="2">
        <v>0</v>
      </c>
      <c r="X4273" s="2">
        <v>0</v>
      </c>
      <c r="Y4273" s="2">
        <v>52</v>
      </c>
      <c r="Z4273" s="2">
        <v>50</v>
      </c>
      <c r="AA4273" s="2">
        <v>65</v>
      </c>
      <c r="AB4273" s="2">
        <v>45</v>
      </c>
      <c r="AC4273" s="2">
        <v>46</v>
      </c>
      <c r="AD4273" s="2">
        <v>53</v>
      </c>
      <c r="AE4273" s="2">
        <v>45</v>
      </c>
      <c r="AF4273" s="2">
        <v>43</v>
      </c>
      <c r="AG4273" s="2">
        <v>65</v>
      </c>
      <c r="AH4273" s="2">
        <v>58</v>
      </c>
      <c r="AI4273" s="2">
        <v>48</v>
      </c>
      <c r="AJ4273" s="2">
        <v>35</v>
      </c>
      <c r="AK4273" s="2">
        <v>0</v>
      </c>
      <c r="AL4273" s="2">
        <v>0</v>
      </c>
      <c r="AM4273" s="2">
        <v>0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0</v>
      </c>
      <c r="AU4273" s="2">
        <v>0</v>
      </c>
      <c r="AV4273" s="2">
        <v>0</v>
      </c>
      <c r="AW4273" s="2">
        <v>0</v>
      </c>
      <c r="AX4273" s="2">
        <v>0</v>
      </c>
      <c r="AY4273" s="2">
        <v>0</v>
      </c>
      <c r="AZ4273" s="2">
        <v>0</v>
      </c>
      <c r="BA4273" s="2">
        <v>0</v>
      </c>
      <c r="BB4273" s="2">
        <v>0</v>
      </c>
      <c r="BC4273" s="2">
        <v>0</v>
      </c>
      <c r="BD4273" s="2">
        <v>0</v>
      </c>
      <c r="BE4273" s="2">
        <v>0</v>
      </c>
      <c r="BF4273" s="2">
        <v>0</v>
      </c>
      <c r="BG4273" s="2">
        <v>2</v>
      </c>
      <c r="BH4273" s="2">
        <v>2</v>
      </c>
      <c r="BI4273" s="2">
        <v>3</v>
      </c>
      <c r="BJ4273" s="2">
        <v>2</v>
      </c>
      <c r="BK4273" s="2">
        <v>4</v>
      </c>
      <c r="BL4273" s="2">
        <v>2</v>
      </c>
      <c r="BM4273" s="2">
        <v>2</v>
      </c>
      <c r="BN4273" s="2">
        <v>3</v>
      </c>
      <c r="BO4273" s="2">
        <v>3</v>
      </c>
      <c r="BP4273" s="2">
        <v>2</v>
      </c>
      <c r="BQ4273" s="2">
        <v>4</v>
      </c>
      <c r="BR4273" s="2">
        <v>2</v>
      </c>
      <c r="BS4273" s="2">
        <v>0</v>
      </c>
      <c r="BT4273" s="2">
        <v>0</v>
      </c>
      <c r="BU4273" s="2">
        <v>0</v>
      </c>
      <c r="BV4273" s="2">
        <v>0</v>
      </c>
      <c r="BW4273" s="2">
        <v>0</v>
      </c>
      <c r="BX4273" s="2">
        <v>0</v>
      </c>
      <c r="BY4273" s="2">
        <v>0</v>
      </c>
      <c r="BZ4273" s="2">
        <v>0</v>
      </c>
      <c r="CA4273" s="2">
        <v>0</v>
      </c>
      <c r="CB4273" s="2">
        <v>0</v>
      </c>
      <c r="CC4273" s="2">
        <v>0</v>
      </c>
      <c r="CD4273" s="2">
        <v>0</v>
      </c>
      <c r="CE4273" s="2">
        <v>0</v>
      </c>
      <c r="CF4273" s="2">
        <v>0</v>
      </c>
      <c r="CG4273" s="2">
        <v>0</v>
      </c>
      <c r="CH4273" s="2">
        <v>0</v>
      </c>
      <c r="CI4273" s="2">
        <v>0</v>
      </c>
      <c r="CJ4273" s="2">
        <v>0</v>
      </c>
      <c r="CK4273" s="2">
        <v>0</v>
      </c>
      <c r="CL4273" s="2">
        <v>0</v>
      </c>
    </row>
    <row r="4274" spans="1:90" x14ac:dyDescent="0.25">
      <c r="A4274" t="s">
        <v>115</v>
      </c>
      <c r="B4274">
        <v>20102</v>
      </c>
      <c r="C4274" t="s">
        <v>239</v>
      </c>
      <c r="D4274">
        <v>1</v>
      </c>
      <c r="E4274">
        <v>8</v>
      </c>
      <c r="F4274">
        <v>46164</v>
      </c>
      <c r="G4274">
        <v>35046164</v>
      </c>
      <c r="H4274" t="s">
        <v>7745</v>
      </c>
      <c r="I4274">
        <v>633</v>
      </c>
      <c r="J4274" t="s">
        <v>239</v>
      </c>
      <c r="K4274" t="s">
        <v>240</v>
      </c>
      <c r="L4274">
        <v>1</v>
      </c>
      <c r="M4274" t="s">
        <v>239</v>
      </c>
      <c r="N4274">
        <v>11040010</v>
      </c>
      <c r="O4274" t="s">
        <v>92</v>
      </c>
      <c r="P4274" t="s">
        <v>7746</v>
      </c>
      <c r="Q4274" t="s">
        <v>127</v>
      </c>
      <c r="R4274">
        <v>13</v>
      </c>
      <c r="S4274">
        <v>32380172</v>
      </c>
      <c r="U4274" t="s">
        <v>7747</v>
      </c>
      <c r="V4274">
        <v>1</v>
      </c>
      <c r="W4274" s="2">
        <v>0</v>
      </c>
      <c r="X4274" s="2">
        <v>0</v>
      </c>
      <c r="Y4274" s="2">
        <v>0</v>
      </c>
      <c r="Z4274" s="2">
        <v>0</v>
      </c>
      <c r="AA4274" s="2">
        <v>0</v>
      </c>
      <c r="AB4274" s="2">
        <v>0</v>
      </c>
      <c r="AC4274" s="2">
        <v>0</v>
      </c>
      <c r="AD4274" s="2">
        <v>32</v>
      </c>
      <c r="AE4274" s="2">
        <v>86</v>
      </c>
      <c r="AF4274" s="2">
        <v>51</v>
      </c>
      <c r="AG4274" s="2">
        <v>72</v>
      </c>
      <c r="AH4274" s="2">
        <v>358</v>
      </c>
      <c r="AI4274" s="2">
        <v>346</v>
      </c>
      <c r="AJ4274" s="2">
        <v>299</v>
      </c>
      <c r="AK4274" s="2">
        <v>0</v>
      </c>
      <c r="AL4274" s="2">
        <v>0</v>
      </c>
      <c r="AM4274" s="2">
        <v>0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0</v>
      </c>
      <c r="AU4274" s="2">
        <v>227</v>
      </c>
      <c r="AV4274" s="2">
        <v>0</v>
      </c>
      <c r="AW4274" s="2">
        <v>0</v>
      </c>
      <c r="AX4274" s="2">
        <v>0</v>
      </c>
      <c r="AY4274" s="2">
        <v>0</v>
      </c>
      <c r="AZ4274" s="2">
        <v>0</v>
      </c>
      <c r="BA4274" s="2">
        <v>0</v>
      </c>
      <c r="BB4274" s="2">
        <v>0</v>
      </c>
      <c r="BC4274" s="2">
        <v>92</v>
      </c>
      <c r="BD4274" s="2">
        <v>0</v>
      </c>
      <c r="BE4274" s="2">
        <v>0</v>
      </c>
      <c r="BF4274" s="2">
        <v>0</v>
      </c>
      <c r="BG4274" s="2">
        <v>0</v>
      </c>
      <c r="BH4274" s="2">
        <v>0</v>
      </c>
      <c r="BI4274" s="2">
        <v>0</v>
      </c>
      <c r="BJ4274" s="2">
        <v>0</v>
      </c>
      <c r="BK4274" s="2">
        <v>0</v>
      </c>
      <c r="BL4274" s="2">
        <v>3</v>
      </c>
      <c r="BM4274" s="2">
        <v>5</v>
      </c>
      <c r="BN4274" s="2">
        <v>3</v>
      </c>
      <c r="BO4274" s="2">
        <v>4</v>
      </c>
      <c r="BP4274" s="2">
        <v>16</v>
      </c>
      <c r="BQ4274" s="2">
        <v>10</v>
      </c>
      <c r="BR4274" s="2">
        <v>12</v>
      </c>
      <c r="BS4274" s="2">
        <v>0</v>
      </c>
      <c r="BT4274" s="2">
        <v>0</v>
      </c>
      <c r="BU4274" s="2">
        <v>0</v>
      </c>
      <c r="BV4274" s="2">
        <v>0</v>
      </c>
      <c r="BW4274" s="2">
        <v>0</v>
      </c>
      <c r="BX4274" s="2">
        <v>0</v>
      </c>
      <c r="BY4274" s="2">
        <v>0</v>
      </c>
      <c r="BZ4274" s="2">
        <v>0</v>
      </c>
      <c r="CA4274" s="2">
        <v>0</v>
      </c>
      <c r="CB4274" s="2">
        <v>0</v>
      </c>
      <c r="CC4274" s="2">
        <v>9</v>
      </c>
      <c r="CD4274" s="2">
        <v>0</v>
      </c>
      <c r="CE4274" s="2">
        <v>0</v>
      </c>
      <c r="CF4274" s="2">
        <v>0</v>
      </c>
      <c r="CG4274" s="2">
        <v>0</v>
      </c>
      <c r="CH4274" s="2">
        <v>0</v>
      </c>
      <c r="CI4274" s="2">
        <v>0</v>
      </c>
      <c r="CJ4274" s="2">
        <v>0</v>
      </c>
      <c r="CK4274" s="2">
        <v>6</v>
      </c>
      <c r="CL4274" s="2">
        <v>0</v>
      </c>
    </row>
    <row r="4275" spans="1:90" x14ac:dyDescent="0.25">
      <c r="A4275" t="s">
        <v>115</v>
      </c>
      <c r="B4275">
        <v>20102</v>
      </c>
      <c r="C4275" t="s">
        <v>239</v>
      </c>
      <c r="D4275">
        <v>1</v>
      </c>
      <c r="E4275">
        <v>8</v>
      </c>
      <c r="F4275">
        <v>474859</v>
      </c>
      <c r="G4275">
        <v>35474859</v>
      </c>
      <c r="H4275" t="s">
        <v>12924</v>
      </c>
      <c r="I4275">
        <v>283</v>
      </c>
      <c r="J4275" t="s">
        <v>1376</v>
      </c>
      <c r="K4275" t="s">
        <v>6253</v>
      </c>
      <c r="L4275">
        <v>1</v>
      </c>
      <c r="M4275" t="s">
        <v>1376</v>
      </c>
      <c r="N4275">
        <v>12923006</v>
      </c>
      <c r="O4275" t="s">
        <v>92</v>
      </c>
      <c r="P4275" t="s">
        <v>4967</v>
      </c>
      <c r="Q4275" t="s">
        <v>127</v>
      </c>
      <c r="R4275">
        <v>13</v>
      </c>
      <c r="S4275">
        <v>33645249</v>
      </c>
      <c r="U4275" t="s">
        <v>12925</v>
      </c>
      <c r="V4275">
        <v>1</v>
      </c>
      <c r="W4275" s="2">
        <v>0</v>
      </c>
      <c r="X4275" s="2">
        <v>0</v>
      </c>
      <c r="Y4275" s="2">
        <v>73</v>
      </c>
      <c r="Z4275" s="2">
        <v>30</v>
      </c>
      <c r="AA4275" s="2">
        <v>29</v>
      </c>
      <c r="AB4275" s="2">
        <v>31</v>
      </c>
      <c r="AC4275" s="2">
        <v>28</v>
      </c>
      <c r="AD4275" s="2">
        <v>34</v>
      </c>
      <c r="AE4275" s="2">
        <v>0</v>
      </c>
      <c r="AF4275" s="2">
        <v>24</v>
      </c>
      <c r="AG4275" s="2">
        <v>66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0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0</v>
      </c>
      <c r="AU4275" s="2">
        <v>0</v>
      </c>
      <c r="AV4275" s="2">
        <v>0</v>
      </c>
      <c r="AW4275" s="2">
        <v>0</v>
      </c>
      <c r="AX4275" s="2">
        <v>0</v>
      </c>
      <c r="AY4275" s="2">
        <v>0</v>
      </c>
      <c r="AZ4275" s="2">
        <v>0</v>
      </c>
      <c r="BA4275" s="2">
        <v>0</v>
      </c>
      <c r="BB4275" s="2">
        <v>0</v>
      </c>
      <c r="BC4275" s="2">
        <v>0</v>
      </c>
      <c r="BD4275" s="2">
        <v>0</v>
      </c>
      <c r="BE4275" s="2">
        <v>0</v>
      </c>
      <c r="BF4275" s="2">
        <v>0</v>
      </c>
      <c r="BG4275" s="2">
        <v>4</v>
      </c>
      <c r="BH4275" s="2">
        <v>1</v>
      </c>
      <c r="BI4275" s="2">
        <v>1</v>
      </c>
      <c r="BJ4275" s="2">
        <v>1</v>
      </c>
      <c r="BK4275" s="2">
        <v>2</v>
      </c>
      <c r="BL4275" s="2">
        <v>1</v>
      </c>
      <c r="BM4275" s="2">
        <v>0</v>
      </c>
      <c r="BN4275" s="2">
        <v>2</v>
      </c>
      <c r="BO4275" s="2">
        <v>4</v>
      </c>
      <c r="BP4275" s="2">
        <v>0</v>
      </c>
      <c r="BQ4275" s="2">
        <v>0</v>
      </c>
      <c r="BR4275" s="2">
        <v>0</v>
      </c>
      <c r="BS4275" s="2">
        <v>0</v>
      </c>
      <c r="BT4275" s="2">
        <v>0</v>
      </c>
      <c r="BU4275" s="2">
        <v>0</v>
      </c>
      <c r="BV4275" s="2">
        <v>0</v>
      </c>
      <c r="BW4275" s="2">
        <v>0</v>
      </c>
      <c r="BX4275" s="2">
        <v>0</v>
      </c>
      <c r="BY4275" s="2">
        <v>0</v>
      </c>
      <c r="BZ4275" s="2">
        <v>0</v>
      </c>
      <c r="CA4275" s="2">
        <v>0</v>
      </c>
      <c r="CB4275" s="2">
        <v>0</v>
      </c>
      <c r="CC4275" s="2">
        <v>0</v>
      </c>
      <c r="CD4275" s="2">
        <v>0</v>
      </c>
      <c r="CE4275" s="2">
        <v>0</v>
      </c>
      <c r="CF4275" s="2">
        <v>0</v>
      </c>
      <c r="CG4275" s="2">
        <v>0</v>
      </c>
      <c r="CH4275" s="2">
        <v>0</v>
      </c>
      <c r="CI4275" s="2">
        <v>0</v>
      </c>
      <c r="CJ4275" s="2">
        <v>0</v>
      </c>
      <c r="CK4275" s="2">
        <v>0</v>
      </c>
      <c r="CL4275" s="2">
        <v>0</v>
      </c>
    </row>
    <row r="4276" spans="1:90" x14ac:dyDescent="0.25">
      <c r="A4276" t="s">
        <v>115</v>
      </c>
      <c r="B4276">
        <v>20102</v>
      </c>
      <c r="C4276" t="s">
        <v>239</v>
      </c>
      <c r="D4276">
        <v>1</v>
      </c>
      <c r="E4276">
        <v>8</v>
      </c>
      <c r="F4276">
        <v>11538</v>
      </c>
      <c r="G4276">
        <v>35011538</v>
      </c>
      <c r="H4276" t="s">
        <v>13808</v>
      </c>
      <c r="I4276">
        <v>335</v>
      </c>
      <c r="J4276" t="s">
        <v>559</v>
      </c>
      <c r="K4276" t="s">
        <v>13809</v>
      </c>
      <c r="L4276">
        <v>1</v>
      </c>
      <c r="M4276" t="s">
        <v>559</v>
      </c>
      <c r="N4276">
        <v>11440300</v>
      </c>
      <c r="O4276" t="s">
        <v>92</v>
      </c>
      <c r="P4276" t="s">
        <v>13810</v>
      </c>
      <c r="Q4276">
        <v>1</v>
      </c>
      <c r="R4276">
        <v>13</v>
      </c>
      <c r="S4276">
        <v>33510164</v>
      </c>
      <c r="T4276">
        <v>33519217</v>
      </c>
      <c r="U4276" t="s">
        <v>13811</v>
      </c>
      <c r="V4276">
        <v>1</v>
      </c>
      <c r="W4276" s="2">
        <v>0</v>
      </c>
      <c r="X4276" s="2">
        <v>0</v>
      </c>
      <c r="Y4276" s="2">
        <v>82</v>
      </c>
      <c r="Z4276" s="2">
        <v>0</v>
      </c>
      <c r="AA4276" s="2">
        <v>0</v>
      </c>
      <c r="AB4276" s="2">
        <v>0</v>
      </c>
      <c r="AC4276" s="2">
        <v>0</v>
      </c>
      <c r="AD4276" s="2">
        <v>93</v>
      </c>
      <c r="AE4276" s="2">
        <v>72</v>
      </c>
      <c r="AF4276" s="2">
        <v>48</v>
      </c>
      <c r="AG4276" s="2">
        <v>68</v>
      </c>
      <c r="AH4276" s="2">
        <v>0</v>
      </c>
      <c r="AI4276" s="2">
        <v>52</v>
      </c>
      <c r="AJ4276" s="2">
        <v>38</v>
      </c>
      <c r="AK4276" s="2">
        <v>0</v>
      </c>
      <c r="AL4276" s="2">
        <v>0</v>
      </c>
      <c r="AM4276" s="2">
        <v>0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0</v>
      </c>
      <c r="AU4276" s="2">
        <v>0</v>
      </c>
      <c r="AV4276" s="2">
        <v>0</v>
      </c>
      <c r="AW4276" s="2">
        <v>0</v>
      </c>
      <c r="AX4276" s="2">
        <v>0</v>
      </c>
      <c r="AY4276" s="2">
        <v>0</v>
      </c>
      <c r="AZ4276" s="2">
        <v>0</v>
      </c>
      <c r="BA4276" s="2">
        <v>0</v>
      </c>
      <c r="BB4276" s="2">
        <v>0</v>
      </c>
      <c r="BC4276" s="2">
        <v>0</v>
      </c>
      <c r="BD4276" s="2">
        <v>0</v>
      </c>
      <c r="BE4276" s="2">
        <v>0</v>
      </c>
      <c r="BF4276" s="2">
        <v>0</v>
      </c>
      <c r="BG4276" s="2">
        <v>4</v>
      </c>
      <c r="BH4276" s="2">
        <v>0</v>
      </c>
      <c r="BI4276" s="2">
        <v>0</v>
      </c>
      <c r="BJ4276" s="2">
        <v>0</v>
      </c>
      <c r="BK4276" s="2">
        <v>0</v>
      </c>
      <c r="BL4276" s="2">
        <v>4</v>
      </c>
      <c r="BM4276" s="2">
        <v>2</v>
      </c>
      <c r="BN4276" s="2">
        <v>3</v>
      </c>
      <c r="BO4276" s="2">
        <v>2</v>
      </c>
      <c r="BP4276" s="2">
        <v>0</v>
      </c>
      <c r="BQ4276" s="2">
        <v>2</v>
      </c>
      <c r="BR4276" s="2">
        <v>1</v>
      </c>
      <c r="BS4276" s="2">
        <v>0</v>
      </c>
      <c r="BT4276" s="2">
        <v>0</v>
      </c>
      <c r="BU4276" s="2">
        <v>0</v>
      </c>
      <c r="BV4276" s="2">
        <v>0</v>
      </c>
      <c r="BW4276" s="2">
        <v>0</v>
      </c>
      <c r="BX4276" s="2">
        <v>0</v>
      </c>
      <c r="BY4276" s="2">
        <v>0</v>
      </c>
      <c r="BZ4276" s="2">
        <v>0</v>
      </c>
      <c r="CA4276" s="2">
        <v>0</v>
      </c>
      <c r="CB4276" s="2">
        <v>0</v>
      </c>
      <c r="CC4276" s="2">
        <v>0</v>
      </c>
      <c r="CD4276" s="2">
        <v>0</v>
      </c>
      <c r="CE4276" s="2">
        <v>0</v>
      </c>
      <c r="CF4276" s="2">
        <v>0</v>
      </c>
      <c r="CG4276" s="2">
        <v>0</v>
      </c>
      <c r="CH4276" s="2">
        <v>0</v>
      </c>
      <c r="CI4276" s="2">
        <v>0</v>
      </c>
      <c r="CJ4276" s="2">
        <v>0</v>
      </c>
      <c r="CK4276" s="2">
        <v>0</v>
      </c>
      <c r="CL4276" s="2">
        <v>0</v>
      </c>
    </row>
    <row r="4277" spans="1:90" x14ac:dyDescent="0.25">
      <c r="A4277" t="s">
        <v>115</v>
      </c>
      <c r="B4277">
        <v>20102</v>
      </c>
      <c r="C4277" t="s">
        <v>239</v>
      </c>
      <c r="D4277">
        <v>1</v>
      </c>
      <c r="E4277">
        <v>8</v>
      </c>
      <c r="F4277">
        <v>11861</v>
      </c>
      <c r="G4277">
        <v>35011861</v>
      </c>
      <c r="H4277" t="s">
        <v>2123</v>
      </c>
      <c r="I4277">
        <v>633</v>
      </c>
      <c r="J4277" t="s">
        <v>239</v>
      </c>
      <c r="K4277" t="s">
        <v>2124</v>
      </c>
      <c r="L4277">
        <v>1</v>
      </c>
      <c r="M4277" t="s">
        <v>239</v>
      </c>
      <c r="N4277">
        <v>11087450</v>
      </c>
      <c r="O4277" t="s">
        <v>92</v>
      </c>
      <c r="P4277" t="s">
        <v>2125</v>
      </c>
      <c r="Q4277" t="s">
        <v>127</v>
      </c>
      <c r="R4277">
        <v>13</v>
      </c>
      <c r="S4277">
        <v>32033291</v>
      </c>
      <c r="U4277" t="s">
        <v>2126</v>
      </c>
      <c r="V4277">
        <v>1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  <c r="AB4277" s="2">
        <v>0</v>
      </c>
      <c r="AC4277" s="2">
        <v>0</v>
      </c>
      <c r="AD4277" s="2">
        <v>154</v>
      </c>
      <c r="AE4277" s="2">
        <v>136</v>
      </c>
      <c r="AF4277" s="2">
        <v>98</v>
      </c>
      <c r="AG4277" s="2">
        <v>63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0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0</v>
      </c>
      <c r="AU4277" s="2">
        <v>107</v>
      </c>
      <c r="AV4277" s="2">
        <v>0</v>
      </c>
      <c r="AW4277" s="2">
        <v>0</v>
      </c>
      <c r="AX4277" s="2">
        <v>0</v>
      </c>
      <c r="AY4277" s="2">
        <v>0</v>
      </c>
      <c r="AZ4277" s="2">
        <v>0</v>
      </c>
      <c r="BA4277" s="2">
        <v>0</v>
      </c>
      <c r="BB4277" s="2">
        <v>0</v>
      </c>
      <c r="BC4277" s="2">
        <v>0</v>
      </c>
      <c r="BD4277" s="2">
        <v>0</v>
      </c>
      <c r="BE4277" s="2">
        <v>0</v>
      </c>
      <c r="BF4277" s="2">
        <v>0</v>
      </c>
      <c r="BG4277" s="2">
        <v>0</v>
      </c>
      <c r="BH4277" s="2">
        <v>0</v>
      </c>
      <c r="BI4277" s="2">
        <v>0</v>
      </c>
      <c r="BJ4277" s="2">
        <v>0</v>
      </c>
      <c r="BK4277" s="2">
        <v>0</v>
      </c>
      <c r="BL4277" s="2">
        <v>9</v>
      </c>
      <c r="BM4277" s="2">
        <v>6</v>
      </c>
      <c r="BN4277" s="2">
        <v>3</v>
      </c>
      <c r="BO4277" s="2">
        <v>3</v>
      </c>
      <c r="BP4277" s="2">
        <v>0</v>
      </c>
      <c r="BQ4277" s="2">
        <v>0</v>
      </c>
      <c r="BR4277" s="2">
        <v>0</v>
      </c>
      <c r="BS4277" s="2">
        <v>0</v>
      </c>
      <c r="BT4277" s="2">
        <v>0</v>
      </c>
      <c r="BU4277" s="2">
        <v>0</v>
      </c>
      <c r="BV4277" s="2">
        <v>0</v>
      </c>
      <c r="BW4277" s="2">
        <v>0</v>
      </c>
      <c r="BX4277" s="2">
        <v>0</v>
      </c>
      <c r="BY4277" s="2">
        <v>0</v>
      </c>
      <c r="BZ4277" s="2">
        <v>0</v>
      </c>
      <c r="CA4277" s="2">
        <v>0</v>
      </c>
      <c r="CB4277" s="2">
        <v>0</v>
      </c>
      <c r="CC4277" s="2">
        <v>4</v>
      </c>
      <c r="CD4277" s="2">
        <v>0</v>
      </c>
      <c r="CE4277" s="2">
        <v>0</v>
      </c>
      <c r="CF4277" s="2">
        <v>0</v>
      </c>
      <c r="CG4277" s="2">
        <v>0</v>
      </c>
      <c r="CH4277" s="2">
        <v>0</v>
      </c>
      <c r="CI4277" s="2">
        <v>0</v>
      </c>
      <c r="CJ4277" s="2">
        <v>0</v>
      </c>
      <c r="CK4277" s="2">
        <v>0</v>
      </c>
      <c r="CL4277" s="2">
        <v>0</v>
      </c>
    </row>
    <row r="4278" spans="1:90" x14ac:dyDescent="0.25">
      <c r="A4278" t="s">
        <v>115</v>
      </c>
      <c r="B4278">
        <v>20102</v>
      </c>
      <c r="C4278" t="s">
        <v>239</v>
      </c>
      <c r="D4278">
        <v>1</v>
      </c>
      <c r="E4278">
        <v>8</v>
      </c>
      <c r="F4278">
        <v>11551</v>
      </c>
      <c r="G4278">
        <v>35011551</v>
      </c>
      <c r="H4278" t="s">
        <v>1944</v>
      </c>
      <c r="I4278">
        <v>335</v>
      </c>
      <c r="J4278" t="s">
        <v>559</v>
      </c>
      <c r="K4278" t="s">
        <v>679</v>
      </c>
      <c r="L4278">
        <v>2</v>
      </c>
      <c r="M4278" t="s">
        <v>680</v>
      </c>
      <c r="N4278">
        <v>11450410</v>
      </c>
      <c r="O4278" t="s">
        <v>92</v>
      </c>
      <c r="P4278" t="s">
        <v>1945</v>
      </c>
      <c r="Q4278">
        <v>250</v>
      </c>
      <c r="R4278">
        <v>13</v>
      </c>
      <c r="S4278">
        <v>33521120</v>
      </c>
      <c r="T4278">
        <v>33525927</v>
      </c>
      <c r="U4278" t="s">
        <v>1946</v>
      </c>
      <c r="V4278">
        <v>1</v>
      </c>
      <c r="W4278" s="2">
        <v>0</v>
      </c>
      <c r="X4278" s="2">
        <v>0</v>
      </c>
      <c r="Y4278" s="2">
        <v>117</v>
      </c>
      <c r="Z4278" s="2">
        <v>106</v>
      </c>
      <c r="AA4278" s="2">
        <v>122</v>
      </c>
      <c r="AB4278" s="2">
        <v>141</v>
      </c>
      <c r="AC4278" s="2">
        <v>126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0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0</v>
      </c>
      <c r="AU4278" s="2">
        <v>0</v>
      </c>
      <c r="AV4278" s="2">
        <v>0</v>
      </c>
      <c r="AW4278" s="2">
        <v>0</v>
      </c>
      <c r="AX4278" s="2">
        <v>0</v>
      </c>
      <c r="AY4278" s="2">
        <v>0</v>
      </c>
      <c r="AZ4278" s="2">
        <v>0</v>
      </c>
      <c r="BA4278" s="2">
        <v>0</v>
      </c>
      <c r="BB4278" s="2">
        <v>0</v>
      </c>
      <c r="BC4278" s="2">
        <v>0</v>
      </c>
      <c r="BD4278" s="2">
        <v>0</v>
      </c>
      <c r="BE4278" s="2">
        <v>0</v>
      </c>
      <c r="BF4278" s="2">
        <v>0</v>
      </c>
      <c r="BG4278" s="2">
        <v>4</v>
      </c>
      <c r="BH4278" s="2">
        <v>4</v>
      </c>
      <c r="BI4278" s="2">
        <v>4</v>
      </c>
      <c r="BJ4278" s="2">
        <v>5</v>
      </c>
      <c r="BK4278" s="2">
        <v>5</v>
      </c>
      <c r="BL4278" s="2">
        <v>0</v>
      </c>
      <c r="BM4278" s="2">
        <v>0</v>
      </c>
      <c r="BN4278" s="2">
        <v>0</v>
      </c>
      <c r="BO4278" s="2">
        <v>0</v>
      </c>
      <c r="BP4278" s="2">
        <v>0</v>
      </c>
      <c r="BQ4278" s="2">
        <v>0</v>
      </c>
      <c r="BR4278" s="2">
        <v>0</v>
      </c>
      <c r="BS4278" s="2">
        <v>0</v>
      </c>
      <c r="BT4278" s="2">
        <v>0</v>
      </c>
      <c r="BU4278" s="2">
        <v>0</v>
      </c>
      <c r="BV4278" s="2">
        <v>0</v>
      </c>
      <c r="BW4278" s="2">
        <v>0</v>
      </c>
      <c r="BX4278" s="2">
        <v>0</v>
      </c>
      <c r="BY4278" s="2">
        <v>0</v>
      </c>
      <c r="BZ4278" s="2">
        <v>0</v>
      </c>
      <c r="CA4278" s="2">
        <v>0</v>
      </c>
      <c r="CB4278" s="2">
        <v>0</v>
      </c>
      <c r="CC4278" s="2">
        <v>0</v>
      </c>
      <c r="CD4278" s="2">
        <v>0</v>
      </c>
      <c r="CE4278" s="2">
        <v>0</v>
      </c>
      <c r="CF4278" s="2">
        <v>0</v>
      </c>
      <c r="CG4278" s="2">
        <v>0</v>
      </c>
      <c r="CH4278" s="2">
        <v>0</v>
      </c>
      <c r="CI4278" s="2">
        <v>0</v>
      </c>
      <c r="CJ4278" s="2">
        <v>0</v>
      </c>
      <c r="CK4278" s="2">
        <v>0</v>
      </c>
      <c r="CL4278" s="2">
        <v>0</v>
      </c>
    </row>
    <row r="4279" spans="1:90" x14ac:dyDescent="0.25">
      <c r="A4279" t="s">
        <v>115</v>
      </c>
      <c r="B4279">
        <v>20102</v>
      </c>
      <c r="C4279" t="s">
        <v>239</v>
      </c>
      <c r="D4279">
        <v>1</v>
      </c>
      <c r="E4279">
        <v>8</v>
      </c>
      <c r="F4279">
        <v>921749</v>
      </c>
      <c r="G4279">
        <v>35921749</v>
      </c>
      <c r="H4279" t="s">
        <v>10726</v>
      </c>
      <c r="I4279">
        <v>738</v>
      </c>
      <c r="J4279" t="s">
        <v>324</v>
      </c>
      <c r="K4279" t="s">
        <v>10726</v>
      </c>
      <c r="L4279">
        <v>1</v>
      </c>
      <c r="M4279" t="s">
        <v>324</v>
      </c>
      <c r="N4279">
        <v>11250000</v>
      </c>
      <c r="P4279" t="s">
        <v>19721</v>
      </c>
      <c r="Q4279" t="s">
        <v>127</v>
      </c>
      <c r="R4279">
        <v>13</v>
      </c>
      <c r="S4279">
        <v>33121546</v>
      </c>
      <c r="T4279">
        <v>33121673</v>
      </c>
      <c r="U4279" t="s">
        <v>10727</v>
      </c>
      <c r="V4279">
        <v>1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160</v>
      </c>
      <c r="AE4279" s="2">
        <v>105</v>
      </c>
      <c r="AF4279" s="2">
        <v>73</v>
      </c>
      <c r="AG4279" s="2">
        <v>132</v>
      </c>
      <c r="AH4279" s="2">
        <v>127</v>
      </c>
      <c r="AI4279" s="2">
        <v>101</v>
      </c>
      <c r="AJ4279" s="2">
        <v>77</v>
      </c>
      <c r="AK4279" s="2">
        <v>0</v>
      </c>
      <c r="AL4279" s="2">
        <v>0</v>
      </c>
      <c r="AM4279" s="2">
        <v>0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0</v>
      </c>
      <c r="AU4279" s="2">
        <v>0</v>
      </c>
      <c r="AV4279" s="2">
        <v>0</v>
      </c>
      <c r="AW4279" s="2">
        <v>0</v>
      </c>
      <c r="AX4279" s="2">
        <v>0</v>
      </c>
      <c r="AY4279" s="2">
        <v>0</v>
      </c>
      <c r="AZ4279" s="2">
        <v>0</v>
      </c>
      <c r="BA4279" s="2">
        <v>0</v>
      </c>
      <c r="BB4279" s="2">
        <v>0</v>
      </c>
      <c r="BC4279" s="2">
        <v>0</v>
      </c>
      <c r="BD4279" s="2">
        <v>0</v>
      </c>
      <c r="BE4279" s="2">
        <v>0</v>
      </c>
      <c r="BF4279" s="2">
        <v>0</v>
      </c>
      <c r="BG4279" s="2">
        <v>0</v>
      </c>
      <c r="BH4279" s="2">
        <v>0</v>
      </c>
      <c r="BI4279" s="2">
        <v>0</v>
      </c>
      <c r="BJ4279" s="2">
        <v>0</v>
      </c>
      <c r="BK4279" s="2">
        <v>0</v>
      </c>
      <c r="BL4279" s="2">
        <v>9</v>
      </c>
      <c r="BM4279" s="2">
        <v>5</v>
      </c>
      <c r="BN4279" s="2">
        <v>5</v>
      </c>
      <c r="BO4279" s="2">
        <v>6</v>
      </c>
      <c r="BP4279" s="2">
        <v>5</v>
      </c>
      <c r="BQ4279" s="2">
        <v>5</v>
      </c>
      <c r="BR4279" s="2">
        <v>3</v>
      </c>
      <c r="BS4279" s="2">
        <v>0</v>
      </c>
      <c r="BT4279" s="2">
        <v>0</v>
      </c>
      <c r="BU4279" s="2">
        <v>0</v>
      </c>
      <c r="BV4279" s="2">
        <v>0</v>
      </c>
      <c r="BW4279" s="2">
        <v>0</v>
      </c>
      <c r="BX4279" s="2">
        <v>0</v>
      </c>
      <c r="BY4279" s="2">
        <v>0</v>
      </c>
      <c r="BZ4279" s="2">
        <v>0</v>
      </c>
      <c r="CA4279" s="2">
        <v>0</v>
      </c>
      <c r="CB4279" s="2">
        <v>0</v>
      </c>
      <c r="CC4279" s="2">
        <v>0</v>
      </c>
      <c r="CD4279" s="2">
        <v>0</v>
      </c>
      <c r="CE4279" s="2">
        <v>0</v>
      </c>
      <c r="CF4279" s="2">
        <v>0</v>
      </c>
      <c r="CG4279" s="2">
        <v>0</v>
      </c>
      <c r="CH4279" s="2">
        <v>0</v>
      </c>
      <c r="CI4279" s="2">
        <v>0</v>
      </c>
      <c r="CJ4279" s="2">
        <v>0</v>
      </c>
      <c r="CK4279" s="2">
        <v>0</v>
      </c>
      <c r="CL4279" s="2">
        <v>0</v>
      </c>
    </row>
    <row r="4280" spans="1:90" x14ac:dyDescent="0.25">
      <c r="A4280" t="s">
        <v>115</v>
      </c>
      <c r="B4280">
        <v>20102</v>
      </c>
      <c r="C4280" t="s">
        <v>239</v>
      </c>
      <c r="D4280">
        <v>2</v>
      </c>
      <c r="E4280">
        <v>8</v>
      </c>
      <c r="F4280">
        <v>523636</v>
      </c>
      <c r="G4280">
        <v>35523636</v>
      </c>
      <c r="H4280" t="s">
        <v>12493</v>
      </c>
      <c r="I4280">
        <v>335</v>
      </c>
      <c r="J4280" t="s">
        <v>559</v>
      </c>
      <c r="K4280" t="s">
        <v>4151</v>
      </c>
      <c r="L4280">
        <v>1</v>
      </c>
      <c r="M4280" t="s">
        <v>559</v>
      </c>
      <c r="N4280">
        <v>11446000</v>
      </c>
      <c r="O4280" t="s">
        <v>261</v>
      </c>
      <c r="P4280" t="s">
        <v>12494</v>
      </c>
      <c r="Q4280" t="s">
        <v>4534</v>
      </c>
      <c r="R4280">
        <v>13</v>
      </c>
      <c r="S4280">
        <v>33519339</v>
      </c>
      <c r="U4280" t="s">
        <v>4846</v>
      </c>
      <c r="V4280">
        <v>1</v>
      </c>
      <c r="W4280" s="2">
        <v>0</v>
      </c>
      <c r="X4280" s="2">
        <v>0</v>
      </c>
      <c r="Y4280" s="2">
        <v>3</v>
      </c>
      <c r="Z4280" s="2">
        <v>4</v>
      </c>
      <c r="AA4280" s="2">
        <v>0</v>
      </c>
      <c r="AB4280" s="2">
        <v>2</v>
      </c>
      <c r="AC4280" s="2">
        <v>4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0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0</v>
      </c>
      <c r="AU4280" s="2">
        <v>0</v>
      </c>
      <c r="AV4280" s="2">
        <v>0</v>
      </c>
      <c r="AW4280" s="2">
        <v>0</v>
      </c>
      <c r="AX4280" s="2">
        <v>0</v>
      </c>
      <c r="AY4280" s="2">
        <v>0</v>
      </c>
      <c r="AZ4280" s="2">
        <v>0</v>
      </c>
      <c r="BA4280" s="2">
        <v>0</v>
      </c>
      <c r="BB4280" s="2">
        <v>0</v>
      </c>
      <c r="BC4280" s="2">
        <v>0</v>
      </c>
      <c r="BD4280" s="2">
        <v>0</v>
      </c>
      <c r="BE4280" s="2">
        <v>0</v>
      </c>
      <c r="BF4280" s="2">
        <v>0</v>
      </c>
      <c r="BG4280" s="2">
        <v>1</v>
      </c>
      <c r="BH4280" s="2">
        <v>1</v>
      </c>
      <c r="BI4280" s="2">
        <v>0</v>
      </c>
      <c r="BJ4280" s="2">
        <v>1</v>
      </c>
      <c r="BK4280" s="2">
        <v>1</v>
      </c>
      <c r="BL4280" s="2">
        <v>0</v>
      </c>
      <c r="BM4280" s="2">
        <v>0</v>
      </c>
      <c r="BN4280" s="2">
        <v>0</v>
      </c>
      <c r="BO4280" s="2">
        <v>0</v>
      </c>
      <c r="BP4280" s="2">
        <v>0</v>
      </c>
      <c r="BQ4280" s="2">
        <v>0</v>
      </c>
      <c r="BR4280" s="2">
        <v>0</v>
      </c>
      <c r="BS4280" s="2">
        <v>0</v>
      </c>
      <c r="BT4280" s="2">
        <v>0</v>
      </c>
      <c r="BU4280" s="2">
        <v>0</v>
      </c>
      <c r="BV4280" s="2">
        <v>0</v>
      </c>
      <c r="BW4280" s="2">
        <v>0</v>
      </c>
      <c r="BX4280" s="2">
        <v>0</v>
      </c>
      <c r="BY4280" s="2">
        <v>0</v>
      </c>
      <c r="BZ4280" s="2">
        <v>0</v>
      </c>
      <c r="CA4280" s="2">
        <v>0</v>
      </c>
      <c r="CB4280" s="2">
        <v>0</v>
      </c>
      <c r="CC4280" s="2">
        <v>0</v>
      </c>
      <c r="CD4280" s="2">
        <v>0</v>
      </c>
      <c r="CE4280" s="2">
        <v>0</v>
      </c>
      <c r="CF4280" s="2">
        <v>0</v>
      </c>
      <c r="CG4280" s="2">
        <v>0</v>
      </c>
      <c r="CH4280" s="2">
        <v>0</v>
      </c>
      <c r="CI4280" s="2">
        <v>0</v>
      </c>
      <c r="CJ4280" s="2">
        <v>0</v>
      </c>
      <c r="CK4280" s="2">
        <v>0</v>
      </c>
      <c r="CL4280" s="2">
        <v>0</v>
      </c>
    </row>
    <row r="4281" spans="1:90" x14ac:dyDescent="0.25">
      <c r="A4281" t="s">
        <v>115</v>
      </c>
      <c r="B4281">
        <v>20102</v>
      </c>
      <c r="C4281" t="s">
        <v>239</v>
      </c>
      <c r="D4281">
        <v>1</v>
      </c>
      <c r="E4281">
        <v>8</v>
      </c>
      <c r="F4281">
        <v>11824</v>
      </c>
      <c r="G4281">
        <v>35011824</v>
      </c>
      <c r="H4281" t="s">
        <v>11989</v>
      </c>
      <c r="I4281">
        <v>633</v>
      </c>
      <c r="J4281" t="s">
        <v>239</v>
      </c>
      <c r="K4281" t="s">
        <v>358</v>
      </c>
      <c r="L4281">
        <v>1</v>
      </c>
      <c r="M4281" t="s">
        <v>239</v>
      </c>
      <c r="N4281">
        <v>11075550</v>
      </c>
      <c r="O4281" t="s">
        <v>92</v>
      </c>
      <c r="P4281" t="s">
        <v>890</v>
      </c>
      <c r="Q4281">
        <v>58</v>
      </c>
      <c r="R4281">
        <v>13</v>
      </c>
      <c r="S4281">
        <v>32524477</v>
      </c>
      <c r="U4281" t="s">
        <v>11990</v>
      </c>
      <c r="V4281">
        <v>1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2">
        <v>170</v>
      </c>
      <c r="AE4281" s="2">
        <v>106</v>
      </c>
      <c r="AF4281" s="2">
        <v>137</v>
      </c>
      <c r="AG4281" s="2">
        <v>70</v>
      </c>
      <c r="AH4281" s="2">
        <v>406</v>
      </c>
      <c r="AI4281" s="2">
        <v>382</v>
      </c>
      <c r="AJ4281" s="2">
        <v>374</v>
      </c>
      <c r="AK4281" s="2">
        <v>0</v>
      </c>
      <c r="AL4281" s="2">
        <v>0</v>
      </c>
      <c r="AM4281" s="2">
        <v>0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0</v>
      </c>
      <c r="AU4281" s="2">
        <v>0</v>
      </c>
      <c r="AV4281" s="2">
        <v>0</v>
      </c>
      <c r="AW4281" s="2">
        <v>0</v>
      </c>
      <c r="AX4281" s="2">
        <v>0</v>
      </c>
      <c r="AY4281" s="2">
        <v>0</v>
      </c>
      <c r="AZ4281" s="2">
        <v>0</v>
      </c>
      <c r="BA4281" s="2">
        <v>0</v>
      </c>
      <c r="BB4281" s="2">
        <v>0</v>
      </c>
      <c r="BC4281" s="2">
        <v>40</v>
      </c>
      <c r="BD4281" s="2">
        <v>0</v>
      </c>
      <c r="BE4281" s="2">
        <v>0</v>
      </c>
      <c r="BF4281" s="2">
        <v>0</v>
      </c>
      <c r="BG4281" s="2">
        <v>0</v>
      </c>
      <c r="BH4281" s="2">
        <v>0</v>
      </c>
      <c r="BI4281" s="2">
        <v>0</v>
      </c>
      <c r="BJ4281" s="2">
        <v>0</v>
      </c>
      <c r="BK4281" s="2">
        <v>0</v>
      </c>
      <c r="BL4281" s="2">
        <v>9</v>
      </c>
      <c r="BM4281" s="2">
        <v>5</v>
      </c>
      <c r="BN4281" s="2">
        <v>8</v>
      </c>
      <c r="BO4281" s="2">
        <v>3</v>
      </c>
      <c r="BP4281" s="2">
        <v>17</v>
      </c>
      <c r="BQ4281" s="2">
        <v>16</v>
      </c>
      <c r="BR4281" s="2">
        <v>16</v>
      </c>
      <c r="BS4281" s="2">
        <v>0</v>
      </c>
      <c r="BT4281" s="2">
        <v>0</v>
      </c>
      <c r="BU4281" s="2">
        <v>0</v>
      </c>
      <c r="BV4281" s="2">
        <v>0</v>
      </c>
      <c r="BW4281" s="2">
        <v>0</v>
      </c>
      <c r="BX4281" s="2">
        <v>0</v>
      </c>
      <c r="BY4281" s="2">
        <v>0</v>
      </c>
      <c r="BZ4281" s="2">
        <v>0</v>
      </c>
      <c r="CA4281" s="2">
        <v>0</v>
      </c>
      <c r="CB4281" s="2">
        <v>0</v>
      </c>
      <c r="CC4281" s="2">
        <v>0</v>
      </c>
      <c r="CD4281" s="2">
        <v>0</v>
      </c>
      <c r="CE4281" s="2">
        <v>0</v>
      </c>
      <c r="CF4281" s="2">
        <v>0</v>
      </c>
      <c r="CG4281" s="2">
        <v>0</v>
      </c>
      <c r="CH4281" s="2">
        <v>0</v>
      </c>
      <c r="CI4281" s="2">
        <v>0</v>
      </c>
      <c r="CJ4281" s="2">
        <v>0</v>
      </c>
      <c r="CK4281" s="2">
        <v>3</v>
      </c>
      <c r="CL4281" s="2">
        <v>0</v>
      </c>
    </row>
    <row r="4282" spans="1:90" x14ac:dyDescent="0.25">
      <c r="A4282" t="s">
        <v>115</v>
      </c>
      <c r="B4282">
        <v>20102</v>
      </c>
      <c r="C4282" t="s">
        <v>239</v>
      </c>
      <c r="D4282">
        <v>1</v>
      </c>
      <c r="E4282">
        <v>8</v>
      </c>
      <c r="F4282">
        <v>11548</v>
      </c>
      <c r="G4282">
        <v>35011548</v>
      </c>
      <c r="H4282" t="s">
        <v>12597</v>
      </c>
      <c r="I4282">
        <v>335</v>
      </c>
      <c r="J4282" t="s">
        <v>559</v>
      </c>
      <c r="K4282" t="s">
        <v>91</v>
      </c>
      <c r="L4282">
        <v>1</v>
      </c>
      <c r="M4282" t="s">
        <v>559</v>
      </c>
      <c r="N4282">
        <v>11410160</v>
      </c>
      <c r="O4282" t="s">
        <v>102</v>
      </c>
      <c r="P4282" t="s">
        <v>12598</v>
      </c>
      <c r="Q4282">
        <v>131</v>
      </c>
      <c r="R4282">
        <v>13</v>
      </c>
      <c r="S4282">
        <v>33843388</v>
      </c>
      <c r="T4282">
        <v>33862004</v>
      </c>
      <c r="U4282" t="s">
        <v>12599</v>
      </c>
      <c r="V4282">
        <v>1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  <c r="AB4282" s="2">
        <v>0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206</v>
      </c>
      <c r="AI4282" s="2">
        <v>247</v>
      </c>
      <c r="AJ4282" s="2">
        <v>283</v>
      </c>
      <c r="AK4282" s="2">
        <v>0</v>
      </c>
      <c r="AL4282" s="2">
        <v>0</v>
      </c>
      <c r="AM4282" s="2">
        <v>0</v>
      </c>
      <c r="AN4282" s="2">
        <v>0</v>
      </c>
      <c r="AO4282" s="2">
        <v>0</v>
      </c>
      <c r="AP4282" s="2">
        <v>0</v>
      </c>
      <c r="AQ4282" s="2">
        <v>0</v>
      </c>
      <c r="AR4282" s="2">
        <v>0</v>
      </c>
      <c r="AS4282" s="2">
        <v>0</v>
      </c>
      <c r="AT4282" s="2">
        <v>0</v>
      </c>
      <c r="AU4282" s="2">
        <v>0</v>
      </c>
      <c r="AV4282" s="2">
        <v>0</v>
      </c>
      <c r="AW4282" s="2">
        <v>0</v>
      </c>
      <c r="AX4282" s="2">
        <v>0</v>
      </c>
      <c r="AY4282" s="2">
        <v>0</v>
      </c>
      <c r="AZ4282" s="2">
        <v>0</v>
      </c>
      <c r="BA4282" s="2">
        <v>0</v>
      </c>
      <c r="BB4282" s="2">
        <v>0</v>
      </c>
      <c r="BC4282" s="2">
        <v>0</v>
      </c>
      <c r="BD4282" s="2">
        <v>0</v>
      </c>
      <c r="BE4282" s="2">
        <v>0</v>
      </c>
      <c r="BF4282" s="2">
        <v>0</v>
      </c>
      <c r="BG4282" s="2">
        <v>0</v>
      </c>
      <c r="BH4282" s="2">
        <v>0</v>
      </c>
      <c r="BI4282" s="2">
        <v>0</v>
      </c>
      <c r="BJ4282" s="2">
        <v>0</v>
      </c>
      <c r="BK4282" s="2">
        <v>0</v>
      </c>
      <c r="BL4282" s="2">
        <v>0</v>
      </c>
      <c r="BM4282" s="2">
        <v>0</v>
      </c>
      <c r="BN4282" s="2">
        <v>0</v>
      </c>
      <c r="BO4282" s="2">
        <v>0</v>
      </c>
      <c r="BP4282" s="2">
        <v>8</v>
      </c>
      <c r="BQ4282" s="2">
        <v>11</v>
      </c>
      <c r="BR4282" s="2">
        <v>10</v>
      </c>
      <c r="BS4282" s="2">
        <v>0</v>
      </c>
      <c r="BT4282" s="2">
        <v>0</v>
      </c>
      <c r="BU4282" s="2">
        <v>0</v>
      </c>
      <c r="BV4282" s="2">
        <v>0</v>
      </c>
      <c r="BW4282" s="2">
        <v>0</v>
      </c>
      <c r="BX4282" s="2">
        <v>0</v>
      </c>
      <c r="BY4282" s="2">
        <v>0</v>
      </c>
      <c r="BZ4282" s="2">
        <v>0</v>
      </c>
      <c r="CA4282" s="2">
        <v>0</v>
      </c>
      <c r="CB4282" s="2">
        <v>0</v>
      </c>
      <c r="CC4282" s="2">
        <v>0</v>
      </c>
      <c r="CD4282" s="2">
        <v>0</v>
      </c>
      <c r="CE4282" s="2">
        <v>0</v>
      </c>
      <c r="CF4282" s="2">
        <v>0</v>
      </c>
      <c r="CG4282" s="2">
        <v>0</v>
      </c>
      <c r="CH4282" s="2">
        <v>0</v>
      </c>
      <c r="CI4282" s="2">
        <v>0</v>
      </c>
      <c r="CJ4282" s="2">
        <v>0</v>
      </c>
      <c r="CK4282" s="2">
        <v>0</v>
      </c>
      <c r="CL4282" s="2">
        <v>0</v>
      </c>
    </row>
    <row r="4283" spans="1:90" x14ac:dyDescent="0.25">
      <c r="A4283" t="s">
        <v>115</v>
      </c>
      <c r="B4283">
        <v>20102</v>
      </c>
      <c r="C4283" t="s">
        <v>239</v>
      </c>
      <c r="D4283">
        <v>1</v>
      </c>
      <c r="E4283">
        <v>8</v>
      </c>
      <c r="F4283">
        <v>11459</v>
      </c>
      <c r="G4283">
        <v>35011459</v>
      </c>
      <c r="H4283" t="s">
        <v>9756</v>
      </c>
      <c r="I4283">
        <v>335</v>
      </c>
      <c r="J4283" t="s">
        <v>559</v>
      </c>
      <c r="K4283" t="s">
        <v>3881</v>
      </c>
      <c r="L4283">
        <v>1</v>
      </c>
      <c r="M4283" t="s">
        <v>559</v>
      </c>
      <c r="N4283">
        <v>11431090</v>
      </c>
      <c r="O4283" t="s">
        <v>92</v>
      </c>
      <c r="P4283" t="s">
        <v>9757</v>
      </c>
      <c r="Q4283">
        <v>165</v>
      </c>
      <c r="R4283">
        <v>13</v>
      </c>
      <c r="S4283">
        <v>33866826</v>
      </c>
      <c r="T4283">
        <v>33873317</v>
      </c>
      <c r="U4283" t="s">
        <v>9758</v>
      </c>
      <c r="V4283">
        <v>1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77</v>
      </c>
      <c r="AI4283" s="2">
        <v>89</v>
      </c>
      <c r="AJ4283" s="2">
        <v>70</v>
      </c>
      <c r="AK4283" s="2">
        <v>0</v>
      </c>
      <c r="AL4283" s="2">
        <v>0</v>
      </c>
      <c r="AM4283" s="2">
        <v>0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0</v>
      </c>
      <c r="AU4283" s="2">
        <v>0</v>
      </c>
      <c r="AV4283" s="2">
        <v>0</v>
      </c>
      <c r="AW4283" s="2">
        <v>0</v>
      </c>
      <c r="AX4283" s="2">
        <v>0</v>
      </c>
      <c r="AY4283" s="2">
        <v>0</v>
      </c>
      <c r="AZ4283" s="2">
        <v>0</v>
      </c>
      <c r="BA4283" s="2">
        <v>0</v>
      </c>
      <c r="BB4283" s="2">
        <v>0</v>
      </c>
      <c r="BC4283" s="2">
        <v>0</v>
      </c>
      <c r="BD4283" s="2">
        <v>0</v>
      </c>
      <c r="BE4283" s="2">
        <v>0</v>
      </c>
      <c r="BF4283" s="2">
        <v>0</v>
      </c>
      <c r="BG4283" s="2">
        <v>0</v>
      </c>
      <c r="BH4283" s="2">
        <v>0</v>
      </c>
      <c r="BI4283" s="2">
        <v>0</v>
      </c>
      <c r="BJ4283" s="2">
        <v>0</v>
      </c>
      <c r="BK4283" s="2">
        <v>0</v>
      </c>
      <c r="BL4283" s="2">
        <v>0</v>
      </c>
      <c r="BM4283" s="2">
        <v>0</v>
      </c>
      <c r="BN4283" s="2">
        <v>0</v>
      </c>
      <c r="BO4283" s="2">
        <v>0</v>
      </c>
      <c r="BP4283" s="2">
        <v>3</v>
      </c>
      <c r="BQ4283" s="2">
        <v>4</v>
      </c>
      <c r="BR4283" s="2">
        <v>2</v>
      </c>
      <c r="BS4283" s="2">
        <v>0</v>
      </c>
      <c r="BT4283" s="2">
        <v>0</v>
      </c>
      <c r="BU4283" s="2">
        <v>0</v>
      </c>
      <c r="BV4283" s="2">
        <v>0</v>
      </c>
      <c r="BW4283" s="2">
        <v>0</v>
      </c>
      <c r="BX4283" s="2">
        <v>0</v>
      </c>
      <c r="BY4283" s="2">
        <v>0</v>
      </c>
      <c r="BZ4283" s="2">
        <v>0</v>
      </c>
      <c r="CA4283" s="2">
        <v>0</v>
      </c>
      <c r="CB4283" s="2">
        <v>0</v>
      </c>
      <c r="CC4283" s="2">
        <v>0</v>
      </c>
      <c r="CD4283" s="2">
        <v>0</v>
      </c>
      <c r="CE4283" s="2">
        <v>0</v>
      </c>
      <c r="CF4283" s="2">
        <v>0</v>
      </c>
      <c r="CG4283" s="2">
        <v>0</v>
      </c>
      <c r="CH4283" s="2">
        <v>0</v>
      </c>
      <c r="CI4283" s="2">
        <v>0</v>
      </c>
      <c r="CJ4283" s="2">
        <v>0</v>
      </c>
      <c r="CK4283" s="2">
        <v>0</v>
      </c>
      <c r="CL4283" s="2">
        <v>0</v>
      </c>
    </row>
    <row r="4284" spans="1:90" x14ac:dyDescent="0.25">
      <c r="A4284" t="s">
        <v>115</v>
      </c>
      <c r="B4284">
        <v>20102</v>
      </c>
      <c r="C4284" t="s">
        <v>239</v>
      </c>
      <c r="D4284">
        <v>1</v>
      </c>
      <c r="E4284">
        <v>8</v>
      </c>
      <c r="F4284">
        <v>915497</v>
      </c>
      <c r="G4284">
        <v>35915497</v>
      </c>
      <c r="H4284" t="s">
        <v>19112</v>
      </c>
      <c r="I4284">
        <v>633</v>
      </c>
      <c r="J4284" t="s">
        <v>239</v>
      </c>
      <c r="K4284" t="s">
        <v>7950</v>
      </c>
      <c r="L4284">
        <v>1</v>
      </c>
      <c r="M4284" t="s">
        <v>239</v>
      </c>
      <c r="N4284">
        <v>11200000</v>
      </c>
      <c r="O4284" t="s">
        <v>19113</v>
      </c>
      <c r="P4284" t="s">
        <v>2959</v>
      </c>
      <c r="Q4284">
        <v>70</v>
      </c>
      <c r="R4284">
        <v>13</v>
      </c>
      <c r="S4284">
        <v>32681167</v>
      </c>
      <c r="T4284">
        <v>32681300</v>
      </c>
      <c r="U4284" t="s">
        <v>19114</v>
      </c>
      <c r="V4284">
        <v>1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43</v>
      </c>
      <c r="AI4284" s="2">
        <v>55</v>
      </c>
      <c r="AJ4284" s="2">
        <v>46</v>
      </c>
      <c r="AK4284" s="2">
        <v>0</v>
      </c>
      <c r="AL4284" s="2">
        <v>0</v>
      </c>
      <c r="AM4284" s="2">
        <v>0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0</v>
      </c>
      <c r="AU4284" s="2">
        <v>0</v>
      </c>
      <c r="AV4284" s="2">
        <v>0</v>
      </c>
      <c r="AW4284" s="2">
        <v>0</v>
      </c>
      <c r="AX4284" s="2">
        <v>0</v>
      </c>
      <c r="AY4284" s="2">
        <v>0</v>
      </c>
      <c r="AZ4284" s="2">
        <v>0</v>
      </c>
      <c r="BA4284" s="2">
        <v>0</v>
      </c>
      <c r="BB4284" s="2">
        <v>0</v>
      </c>
      <c r="BC4284" s="2">
        <v>0</v>
      </c>
      <c r="BD4284" s="2">
        <v>0</v>
      </c>
      <c r="BE4284" s="2">
        <v>0</v>
      </c>
      <c r="BF4284" s="2">
        <v>0</v>
      </c>
      <c r="BG4284" s="2">
        <v>0</v>
      </c>
      <c r="BH4284" s="2">
        <v>0</v>
      </c>
      <c r="BI4284" s="2">
        <v>0</v>
      </c>
      <c r="BJ4284" s="2">
        <v>0</v>
      </c>
      <c r="BK4284" s="2">
        <v>0</v>
      </c>
      <c r="BL4284" s="2">
        <v>0</v>
      </c>
      <c r="BM4284" s="2">
        <v>0</v>
      </c>
      <c r="BN4284" s="2">
        <v>0</v>
      </c>
      <c r="BO4284" s="2">
        <v>0</v>
      </c>
      <c r="BP4284" s="2">
        <v>3</v>
      </c>
      <c r="BQ4284" s="2">
        <v>4</v>
      </c>
      <c r="BR4284" s="2">
        <v>4</v>
      </c>
      <c r="BS4284" s="2">
        <v>0</v>
      </c>
      <c r="BT4284" s="2">
        <v>0</v>
      </c>
      <c r="BU4284" s="2">
        <v>0</v>
      </c>
      <c r="BV4284" s="2">
        <v>0</v>
      </c>
      <c r="BW4284" s="2">
        <v>0</v>
      </c>
      <c r="BX4284" s="2">
        <v>0</v>
      </c>
      <c r="BY4284" s="2">
        <v>0</v>
      </c>
      <c r="BZ4284" s="2">
        <v>0</v>
      </c>
      <c r="CA4284" s="2">
        <v>0</v>
      </c>
      <c r="CB4284" s="2">
        <v>0</v>
      </c>
      <c r="CC4284" s="2">
        <v>0</v>
      </c>
      <c r="CD4284" s="2">
        <v>0</v>
      </c>
      <c r="CE4284" s="2">
        <v>0</v>
      </c>
      <c r="CF4284" s="2">
        <v>0</v>
      </c>
      <c r="CG4284" s="2">
        <v>0</v>
      </c>
      <c r="CH4284" s="2">
        <v>0</v>
      </c>
      <c r="CI4284" s="2">
        <v>0</v>
      </c>
      <c r="CJ4284" s="2">
        <v>0</v>
      </c>
      <c r="CK4284" s="2">
        <v>0</v>
      </c>
      <c r="CL4284" s="2">
        <v>0</v>
      </c>
    </row>
    <row r="4285" spans="1:90" x14ac:dyDescent="0.25">
      <c r="A4285" t="s">
        <v>115</v>
      </c>
      <c r="B4285">
        <v>20102</v>
      </c>
      <c r="C4285" t="s">
        <v>239</v>
      </c>
      <c r="D4285">
        <v>1</v>
      </c>
      <c r="E4285">
        <v>8</v>
      </c>
      <c r="F4285">
        <v>908885</v>
      </c>
      <c r="G4285">
        <v>35908885</v>
      </c>
      <c r="H4285" t="s">
        <v>15938</v>
      </c>
      <c r="I4285">
        <v>335</v>
      </c>
      <c r="J4285" t="s">
        <v>559</v>
      </c>
      <c r="K4285" t="s">
        <v>15939</v>
      </c>
      <c r="L4285">
        <v>1</v>
      </c>
      <c r="M4285" t="s">
        <v>559</v>
      </c>
      <c r="N4285">
        <v>11436010</v>
      </c>
      <c r="O4285" t="s">
        <v>102</v>
      </c>
      <c r="P4285" t="s">
        <v>15940</v>
      </c>
      <c r="Q4285" t="s">
        <v>127</v>
      </c>
      <c r="R4285">
        <v>13</v>
      </c>
      <c r="S4285">
        <v>33550669</v>
      </c>
      <c r="T4285">
        <v>33865794</v>
      </c>
      <c r="U4285" t="s">
        <v>15941</v>
      </c>
      <c r="V4285">
        <v>1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69</v>
      </c>
      <c r="AE4285" s="2">
        <v>136</v>
      </c>
      <c r="AF4285" s="2">
        <v>69</v>
      </c>
      <c r="AG4285" s="2">
        <v>101</v>
      </c>
      <c r="AH4285" s="2">
        <v>346</v>
      </c>
      <c r="AI4285" s="2">
        <v>324</v>
      </c>
      <c r="AJ4285" s="2">
        <v>356</v>
      </c>
      <c r="AK4285" s="2">
        <v>0</v>
      </c>
      <c r="AL4285" s="2">
        <v>0</v>
      </c>
      <c r="AM4285" s="2">
        <v>0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0</v>
      </c>
      <c r="AU4285" s="2">
        <v>0</v>
      </c>
      <c r="AV4285" s="2">
        <v>0</v>
      </c>
      <c r="AW4285" s="2">
        <v>0</v>
      </c>
      <c r="AX4285" s="2">
        <v>0</v>
      </c>
      <c r="AY4285" s="2">
        <v>0</v>
      </c>
      <c r="AZ4285" s="2">
        <v>0</v>
      </c>
      <c r="BA4285" s="2">
        <v>0</v>
      </c>
      <c r="BB4285" s="2">
        <v>0</v>
      </c>
      <c r="BC4285" s="2">
        <v>0</v>
      </c>
      <c r="BD4285" s="2">
        <v>0</v>
      </c>
      <c r="BE4285" s="2">
        <v>0</v>
      </c>
      <c r="BF4285" s="2">
        <v>0</v>
      </c>
      <c r="BG4285" s="2">
        <v>0</v>
      </c>
      <c r="BH4285" s="2">
        <v>0</v>
      </c>
      <c r="BI4285" s="2">
        <v>0</v>
      </c>
      <c r="BJ4285" s="2">
        <v>0</v>
      </c>
      <c r="BK4285" s="2">
        <v>0</v>
      </c>
      <c r="BL4285" s="2">
        <v>2</v>
      </c>
      <c r="BM4285" s="2">
        <v>4</v>
      </c>
      <c r="BN4285" s="2">
        <v>3</v>
      </c>
      <c r="BO4285" s="2">
        <v>3</v>
      </c>
      <c r="BP4285" s="2">
        <v>14</v>
      </c>
      <c r="BQ4285" s="2">
        <v>13</v>
      </c>
      <c r="BR4285" s="2">
        <v>12</v>
      </c>
      <c r="BS4285" s="2">
        <v>0</v>
      </c>
      <c r="BT4285" s="2">
        <v>0</v>
      </c>
      <c r="BU4285" s="2">
        <v>0</v>
      </c>
      <c r="BV4285" s="2">
        <v>0</v>
      </c>
      <c r="BW4285" s="2">
        <v>0</v>
      </c>
      <c r="BX4285" s="2">
        <v>0</v>
      </c>
      <c r="BY4285" s="2">
        <v>0</v>
      </c>
      <c r="BZ4285" s="2">
        <v>0</v>
      </c>
      <c r="CA4285" s="2">
        <v>0</v>
      </c>
      <c r="CB4285" s="2">
        <v>0</v>
      </c>
      <c r="CC4285" s="2">
        <v>0</v>
      </c>
      <c r="CD4285" s="2">
        <v>0</v>
      </c>
      <c r="CE4285" s="2">
        <v>0</v>
      </c>
      <c r="CF4285" s="2">
        <v>0</v>
      </c>
      <c r="CG4285" s="2">
        <v>0</v>
      </c>
      <c r="CH4285" s="2">
        <v>0</v>
      </c>
      <c r="CI4285" s="2">
        <v>0</v>
      </c>
      <c r="CJ4285" s="2">
        <v>0</v>
      </c>
      <c r="CK4285" s="2">
        <v>0</v>
      </c>
      <c r="CL4285" s="2">
        <v>0</v>
      </c>
    </row>
    <row r="4286" spans="1:90" x14ac:dyDescent="0.25">
      <c r="A4286" t="s">
        <v>115</v>
      </c>
      <c r="B4286">
        <v>20102</v>
      </c>
      <c r="C4286" t="s">
        <v>239</v>
      </c>
      <c r="D4286">
        <v>1</v>
      </c>
      <c r="E4286">
        <v>8</v>
      </c>
      <c r="F4286">
        <v>925743</v>
      </c>
      <c r="G4286">
        <v>35925743</v>
      </c>
      <c r="H4286" t="s">
        <v>8159</v>
      </c>
      <c r="I4286">
        <v>335</v>
      </c>
      <c r="J4286" t="s">
        <v>559</v>
      </c>
      <c r="K4286" t="s">
        <v>4844</v>
      </c>
      <c r="L4286">
        <v>1</v>
      </c>
      <c r="M4286" t="s">
        <v>559</v>
      </c>
      <c r="N4286">
        <v>11443260</v>
      </c>
      <c r="O4286" t="s">
        <v>92</v>
      </c>
      <c r="P4286" t="s">
        <v>14178</v>
      </c>
      <c r="Q4286" t="s">
        <v>127</v>
      </c>
      <c r="R4286">
        <v>13</v>
      </c>
      <c r="S4286">
        <v>33921848</v>
      </c>
      <c r="T4286">
        <v>33921892</v>
      </c>
      <c r="U4286" t="s">
        <v>14179</v>
      </c>
      <c r="V4286">
        <v>1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134</v>
      </c>
      <c r="AE4286" s="2">
        <v>111</v>
      </c>
      <c r="AF4286" s="2">
        <v>99</v>
      </c>
      <c r="AG4286" s="2">
        <v>128</v>
      </c>
      <c r="AH4286" s="2">
        <v>100</v>
      </c>
      <c r="AI4286" s="2">
        <v>108</v>
      </c>
      <c r="AJ4286" s="2">
        <v>94</v>
      </c>
      <c r="AK4286" s="2">
        <v>0</v>
      </c>
      <c r="AL4286" s="2">
        <v>0</v>
      </c>
      <c r="AM4286" s="2">
        <v>0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0</v>
      </c>
      <c r="AU4286" s="2">
        <v>0</v>
      </c>
      <c r="AV4286" s="2">
        <v>0</v>
      </c>
      <c r="AW4286" s="2">
        <v>0</v>
      </c>
      <c r="AX4286" s="2">
        <v>0</v>
      </c>
      <c r="AY4286" s="2">
        <v>0</v>
      </c>
      <c r="AZ4286" s="2">
        <v>0</v>
      </c>
      <c r="BA4286" s="2">
        <v>0</v>
      </c>
      <c r="BB4286" s="2">
        <v>0</v>
      </c>
      <c r="BC4286" s="2">
        <v>118</v>
      </c>
      <c r="BD4286" s="2">
        <v>0</v>
      </c>
      <c r="BE4286" s="2">
        <v>0</v>
      </c>
      <c r="BF4286" s="2">
        <v>0</v>
      </c>
      <c r="BG4286" s="2">
        <v>0</v>
      </c>
      <c r="BH4286" s="2">
        <v>0</v>
      </c>
      <c r="BI4286" s="2">
        <v>0</v>
      </c>
      <c r="BJ4286" s="2">
        <v>0</v>
      </c>
      <c r="BK4286" s="2">
        <v>0</v>
      </c>
      <c r="BL4286" s="2">
        <v>8</v>
      </c>
      <c r="BM4286" s="2">
        <v>5</v>
      </c>
      <c r="BN4286" s="2">
        <v>5</v>
      </c>
      <c r="BO4286" s="2">
        <v>5</v>
      </c>
      <c r="BP4286" s="2">
        <v>5</v>
      </c>
      <c r="BQ4286" s="2">
        <v>5</v>
      </c>
      <c r="BR4286" s="2">
        <v>3</v>
      </c>
      <c r="BS4286" s="2">
        <v>0</v>
      </c>
      <c r="BT4286" s="2">
        <v>0</v>
      </c>
      <c r="BU4286" s="2">
        <v>0</v>
      </c>
      <c r="BV4286" s="2">
        <v>0</v>
      </c>
      <c r="BW4286" s="2">
        <v>0</v>
      </c>
      <c r="BX4286" s="2">
        <v>0</v>
      </c>
      <c r="BY4286" s="2">
        <v>0</v>
      </c>
      <c r="BZ4286" s="2">
        <v>0</v>
      </c>
      <c r="CA4286" s="2">
        <v>0</v>
      </c>
      <c r="CB4286" s="2">
        <v>0</v>
      </c>
      <c r="CC4286" s="2">
        <v>0</v>
      </c>
      <c r="CD4286" s="2">
        <v>0</v>
      </c>
      <c r="CE4286" s="2">
        <v>0</v>
      </c>
      <c r="CF4286" s="2">
        <v>0</v>
      </c>
      <c r="CG4286" s="2">
        <v>0</v>
      </c>
      <c r="CH4286" s="2">
        <v>0</v>
      </c>
      <c r="CI4286" s="2">
        <v>0</v>
      </c>
      <c r="CJ4286" s="2">
        <v>0</v>
      </c>
      <c r="CK4286" s="2">
        <v>6</v>
      </c>
      <c r="CL4286" s="2">
        <v>0</v>
      </c>
    </row>
    <row r="4287" spans="1:90" x14ac:dyDescent="0.25">
      <c r="A4287" t="s">
        <v>115</v>
      </c>
      <c r="B4287">
        <v>20102</v>
      </c>
      <c r="C4287" t="s">
        <v>239</v>
      </c>
      <c r="D4287">
        <v>1</v>
      </c>
      <c r="E4287">
        <v>8</v>
      </c>
      <c r="F4287">
        <v>11721</v>
      </c>
      <c r="G4287">
        <v>35011721</v>
      </c>
      <c r="H4287" t="s">
        <v>13787</v>
      </c>
      <c r="I4287">
        <v>633</v>
      </c>
      <c r="J4287" t="s">
        <v>239</v>
      </c>
      <c r="K4287" t="s">
        <v>2582</v>
      </c>
      <c r="L4287">
        <v>1</v>
      </c>
      <c r="M4287" t="s">
        <v>239</v>
      </c>
      <c r="N4287">
        <v>11015131</v>
      </c>
      <c r="O4287" t="s">
        <v>92</v>
      </c>
      <c r="P4287" t="s">
        <v>10009</v>
      </c>
      <c r="Q4287">
        <v>251</v>
      </c>
      <c r="R4287">
        <v>13</v>
      </c>
      <c r="S4287">
        <v>32232043</v>
      </c>
      <c r="T4287">
        <v>32243647</v>
      </c>
      <c r="U4287" t="s">
        <v>13788</v>
      </c>
      <c r="V4287">
        <v>1</v>
      </c>
      <c r="W4287" s="2">
        <v>0</v>
      </c>
      <c r="X4287" s="2">
        <v>0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126</v>
      </c>
      <c r="AE4287" s="2">
        <v>104</v>
      </c>
      <c r="AF4287" s="2">
        <v>98</v>
      </c>
      <c r="AG4287" s="2">
        <v>96</v>
      </c>
      <c r="AH4287" s="2">
        <v>129</v>
      </c>
      <c r="AI4287" s="2">
        <v>108</v>
      </c>
      <c r="AJ4287" s="2">
        <v>72</v>
      </c>
      <c r="AK4287" s="2">
        <v>0</v>
      </c>
      <c r="AL4287" s="2">
        <v>0</v>
      </c>
      <c r="AM4287" s="2">
        <v>0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0</v>
      </c>
      <c r="AU4287" s="2">
        <v>120</v>
      </c>
      <c r="AV4287" s="2">
        <v>0</v>
      </c>
      <c r="AW4287" s="2">
        <v>0</v>
      </c>
      <c r="AX4287" s="2">
        <v>0</v>
      </c>
      <c r="AY4287" s="2">
        <v>0</v>
      </c>
      <c r="AZ4287" s="2">
        <v>0</v>
      </c>
      <c r="BA4287" s="2">
        <v>0</v>
      </c>
      <c r="BB4287" s="2">
        <v>0</v>
      </c>
      <c r="BC4287" s="2">
        <v>0</v>
      </c>
      <c r="BD4287" s="2">
        <v>0</v>
      </c>
      <c r="BE4287" s="2">
        <v>0</v>
      </c>
      <c r="BF4287" s="2">
        <v>0</v>
      </c>
      <c r="BG4287" s="2">
        <v>0</v>
      </c>
      <c r="BH4287" s="2">
        <v>0</v>
      </c>
      <c r="BI4287" s="2">
        <v>0</v>
      </c>
      <c r="BJ4287" s="2">
        <v>0</v>
      </c>
      <c r="BK4287" s="2">
        <v>0</v>
      </c>
      <c r="BL4287" s="2">
        <v>7</v>
      </c>
      <c r="BM4287" s="2">
        <v>5</v>
      </c>
      <c r="BN4287" s="2">
        <v>5</v>
      </c>
      <c r="BO4287" s="2">
        <v>6</v>
      </c>
      <c r="BP4287" s="2">
        <v>7</v>
      </c>
      <c r="BQ4287" s="2">
        <v>4</v>
      </c>
      <c r="BR4287" s="2">
        <v>4</v>
      </c>
      <c r="BS4287" s="2">
        <v>0</v>
      </c>
      <c r="BT4287" s="2">
        <v>0</v>
      </c>
      <c r="BU4287" s="2">
        <v>0</v>
      </c>
      <c r="BV4287" s="2">
        <v>0</v>
      </c>
      <c r="BW4287" s="2">
        <v>0</v>
      </c>
      <c r="BX4287" s="2">
        <v>0</v>
      </c>
      <c r="BY4287" s="2">
        <v>0</v>
      </c>
      <c r="BZ4287" s="2">
        <v>0</v>
      </c>
      <c r="CA4287" s="2">
        <v>0</v>
      </c>
      <c r="CB4287" s="2">
        <v>0</v>
      </c>
      <c r="CC4287" s="2">
        <v>4</v>
      </c>
      <c r="CD4287" s="2">
        <v>0</v>
      </c>
      <c r="CE4287" s="2">
        <v>0</v>
      </c>
      <c r="CF4287" s="2">
        <v>0</v>
      </c>
      <c r="CG4287" s="2">
        <v>0</v>
      </c>
      <c r="CH4287" s="2">
        <v>0</v>
      </c>
      <c r="CI4287" s="2">
        <v>0</v>
      </c>
      <c r="CJ4287" s="2">
        <v>0</v>
      </c>
      <c r="CK4287" s="2">
        <v>0</v>
      </c>
      <c r="CL4287" s="2">
        <v>0</v>
      </c>
    </row>
    <row r="4288" spans="1:90" x14ac:dyDescent="0.25">
      <c r="A4288" t="s">
        <v>115</v>
      </c>
      <c r="B4288">
        <v>20102</v>
      </c>
      <c r="C4288" t="s">
        <v>239</v>
      </c>
      <c r="D4288">
        <v>1</v>
      </c>
      <c r="E4288">
        <v>8</v>
      </c>
      <c r="F4288">
        <v>11782</v>
      </c>
      <c r="G4288">
        <v>35011782</v>
      </c>
      <c r="H4288" t="s">
        <v>15299</v>
      </c>
      <c r="I4288">
        <v>633</v>
      </c>
      <c r="J4288" t="s">
        <v>239</v>
      </c>
      <c r="K4288" t="s">
        <v>14066</v>
      </c>
      <c r="L4288">
        <v>1</v>
      </c>
      <c r="M4288" t="s">
        <v>239</v>
      </c>
      <c r="N4288">
        <v>11025190</v>
      </c>
      <c r="O4288" t="s">
        <v>162</v>
      </c>
      <c r="P4288" t="s">
        <v>15300</v>
      </c>
      <c r="Q4288" t="s">
        <v>127</v>
      </c>
      <c r="R4288">
        <v>13</v>
      </c>
      <c r="S4288">
        <v>32369974</v>
      </c>
      <c r="T4288">
        <v>32731546</v>
      </c>
      <c r="U4288" t="s">
        <v>15301</v>
      </c>
      <c r="V4288">
        <v>1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  <c r="AB4288" s="2">
        <v>0</v>
      </c>
      <c r="AC4288" s="2">
        <v>0</v>
      </c>
      <c r="AD4288" s="2">
        <v>105</v>
      </c>
      <c r="AE4288" s="2">
        <v>70</v>
      </c>
      <c r="AF4288" s="2">
        <v>64</v>
      </c>
      <c r="AG4288" s="2">
        <v>59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0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0</v>
      </c>
      <c r="AU4288" s="2">
        <v>0</v>
      </c>
      <c r="AV4288" s="2">
        <v>0</v>
      </c>
      <c r="AW4288" s="2">
        <v>0</v>
      </c>
      <c r="AX4288" s="2">
        <v>0</v>
      </c>
      <c r="AY4288" s="2">
        <v>0</v>
      </c>
      <c r="AZ4288" s="2">
        <v>0</v>
      </c>
      <c r="BA4288" s="2">
        <v>0</v>
      </c>
      <c r="BB4288" s="2">
        <v>0</v>
      </c>
      <c r="BC4288" s="2">
        <v>0</v>
      </c>
      <c r="BD4288" s="2">
        <v>0</v>
      </c>
      <c r="BE4288" s="2">
        <v>0</v>
      </c>
      <c r="BF4288" s="2">
        <v>0</v>
      </c>
      <c r="BG4288" s="2">
        <v>0</v>
      </c>
      <c r="BH4288" s="2">
        <v>0</v>
      </c>
      <c r="BI4288" s="2">
        <v>0</v>
      </c>
      <c r="BJ4288" s="2">
        <v>0</v>
      </c>
      <c r="BK4288" s="2">
        <v>0</v>
      </c>
      <c r="BL4288" s="2">
        <v>5</v>
      </c>
      <c r="BM4288" s="2">
        <v>2</v>
      </c>
      <c r="BN4288" s="2">
        <v>2</v>
      </c>
      <c r="BO4288" s="2">
        <v>2</v>
      </c>
      <c r="BP4288" s="2">
        <v>0</v>
      </c>
      <c r="BQ4288" s="2">
        <v>0</v>
      </c>
      <c r="BR4288" s="2">
        <v>0</v>
      </c>
      <c r="BS4288" s="2">
        <v>0</v>
      </c>
      <c r="BT4288" s="2">
        <v>0</v>
      </c>
      <c r="BU4288" s="2">
        <v>0</v>
      </c>
      <c r="BV4288" s="2">
        <v>0</v>
      </c>
      <c r="BW4288" s="2">
        <v>0</v>
      </c>
      <c r="BX4288" s="2">
        <v>0</v>
      </c>
      <c r="BY4288" s="2">
        <v>0</v>
      </c>
      <c r="BZ4288" s="2">
        <v>0</v>
      </c>
      <c r="CA4288" s="2">
        <v>0</v>
      </c>
      <c r="CB4288" s="2">
        <v>0</v>
      </c>
      <c r="CC4288" s="2">
        <v>0</v>
      </c>
      <c r="CD4288" s="2">
        <v>0</v>
      </c>
      <c r="CE4288" s="2">
        <v>0</v>
      </c>
      <c r="CF4288" s="2">
        <v>0</v>
      </c>
      <c r="CG4288" s="2">
        <v>0</v>
      </c>
      <c r="CH4288" s="2">
        <v>0</v>
      </c>
      <c r="CI4288" s="2">
        <v>0</v>
      </c>
      <c r="CJ4288" s="2">
        <v>0</v>
      </c>
      <c r="CK4288" s="2">
        <v>0</v>
      </c>
      <c r="CL4288" s="2">
        <v>0</v>
      </c>
    </row>
    <row r="4289" spans="1:90" x14ac:dyDescent="0.25">
      <c r="A4289" t="s">
        <v>115</v>
      </c>
      <c r="B4289">
        <v>20102</v>
      </c>
      <c r="C4289" t="s">
        <v>239</v>
      </c>
      <c r="D4289">
        <v>1</v>
      </c>
      <c r="E4289">
        <v>8</v>
      </c>
      <c r="F4289">
        <v>49141</v>
      </c>
      <c r="G4289">
        <v>35049141</v>
      </c>
      <c r="H4289" t="s">
        <v>8223</v>
      </c>
      <c r="I4289">
        <v>335</v>
      </c>
      <c r="J4289" t="s">
        <v>559</v>
      </c>
      <c r="K4289" t="s">
        <v>697</v>
      </c>
      <c r="L4289">
        <v>1</v>
      </c>
      <c r="M4289" t="s">
        <v>559</v>
      </c>
      <c r="N4289">
        <v>11432270</v>
      </c>
      <c r="O4289" t="s">
        <v>591</v>
      </c>
      <c r="P4289" t="s">
        <v>3833</v>
      </c>
      <c r="Q4289" t="s">
        <v>127</v>
      </c>
      <c r="R4289">
        <v>13</v>
      </c>
      <c r="S4289">
        <v>33550272</v>
      </c>
      <c r="T4289">
        <v>33873292</v>
      </c>
      <c r="U4289" t="s">
        <v>11740</v>
      </c>
      <c r="V4289">
        <v>1</v>
      </c>
      <c r="W4289" s="2">
        <v>0</v>
      </c>
      <c r="X4289" s="2">
        <v>0</v>
      </c>
      <c r="Y4289" s="2">
        <v>56</v>
      </c>
      <c r="Z4289" s="2">
        <v>0</v>
      </c>
      <c r="AA4289" s="2">
        <v>0</v>
      </c>
      <c r="AB4289" s="2">
        <v>0</v>
      </c>
      <c r="AC4289" s="2">
        <v>140</v>
      </c>
      <c r="AD4289" s="2">
        <v>114</v>
      </c>
      <c r="AE4289" s="2">
        <v>99</v>
      </c>
      <c r="AF4289" s="2">
        <v>61</v>
      </c>
      <c r="AG4289" s="2">
        <v>84</v>
      </c>
      <c r="AH4289" s="2">
        <v>58</v>
      </c>
      <c r="AI4289" s="2">
        <v>67</v>
      </c>
      <c r="AJ4289" s="2">
        <v>60</v>
      </c>
      <c r="AK4289" s="2">
        <v>0</v>
      </c>
      <c r="AL4289" s="2">
        <v>0</v>
      </c>
      <c r="AM4289" s="2">
        <v>0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0</v>
      </c>
      <c r="AU4289" s="2">
        <v>0</v>
      </c>
      <c r="AV4289" s="2">
        <v>0</v>
      </c>
      <c r="AW4289" s="2">
        <v>0</v>
      </c>
      <c r="AX4289" s="2">
        <v>0</v>
      </c>
      <c r="AY4289" s="2">
        <v>0</v>
      </c>
      <c r="AZ4289" s="2">
        <v>0</v>
      </c>
      <c r="BA4289" s="2">
        <v>0</v>
      </c>
      <c r="BB4289" s="2">
        <v>0</v>
      </c>
      <c r="BC4289" s="2">
        <v>0</v>
      </c>
      <c r="BD4289" s="2">
        <v>0</v>
      </c>
      <c r="BE4289" s="2">
        <v>0</v>
      </c>
      <c r="BF4289" s="2">
        <v>0</v>
      </c>
      <c r="BG4289" s="2">
        <v>4</v>
      </c>
      <c r="BH4289" s="2">
        <v>0</v>
      </c>
      <c r="BI4289" s="2">
        <v>0</v>
      </c>
      <c r="BJ4289" s="2">
        <v>0</v>
      </c>
      <c r="BK4289" s="2">
        <v>7</v>
      </c>
      <c r="BL4289" s="2">
        <v>6</v>
      </c>
      <c r="BM4289" s="2">
        <v>4</v>
      </c>
      <c r="BN4289" s="2">
        <v>2</v>
      </c>
      <c r="BO4289" s="2">
        <v>5</v>
      </c>
      <c r="BP4289" s="2">
        <v>2</v>
      </c>
      <c r="BQ4289" s="2">
        <v>3</v>
      </c>
      <c r="BR4289" s="2">
        <v>3</v>
      </c>
      <c r="BS4289" s="2">
        <v>0</v>
      </c>
      <c r="BT4289" s="2">
        <v>0</v>
      </c>
      <c r="BU4289" s="2">
        <v>0</v>
      </c>
      <c r="BV4289" s="2">
        <v>0</v>
      </c>
      <c r="BW4289" s="2">
        <v>0</v>
      </c>
      <c r="BX4289" s="2">
        <v>0</v>
      </c>
      <c r="BY4289" s="2">
        <v>0</v>
      </c>
      <c r="BZ4289" s="2">
        <v>0</v>
      </c>
      <c r="CA4289" s="2">
        <v>0</v>
      </c>
      <c r="CB4289" s="2">
        <v>0</v>
      </c>
      <c r="CC4289" s="2">
        <v>0</v>
      </c>
      <c r="CD4289" s="2">
        <v>0</v>
      </c>
      <c r="CE4289" s="2">
        <v>0</v>
      </c>
      <c r="CF4289" s="2">
        <v>0</v>
      </c>
      <c r="CG4289" s="2">
        <v>0</v>
      </c>
      <c r="CH4289" s="2">
        <v>0</v>
      </c>
      <c r="CI4289" s="2">
        <v>0</v>
      </c>
      <c r="CJ4289" s="2">
        <v>0</v>
      </c>
      <c r="CK4289" s="2">
        <v>0</v>
      </c>
      <c r="CL4289" s="2">
        <v>0</v>
      </c>
    </row>
    <row r="4290" spans="1:90" x14ac:dyDescent="0.25">
      <c r="A4290" t="s">
        <v>115</v>
      </c>
      <c r="B4290">
        <v>20102</v>
      </c>
      <c r="C4290" t="s">
        <v>239</v>
      </c>
      <c r="D4290">
        <v>1</v>
      </c>
      <c r="E4290">
        <v>8</v>
      </c>
      <c r="F4290">
        <v>11502</v>
      </c>
      <c r="G4290">
        <v>35011502</v>
      </c>
      <c r="H4290" t="s">
        <v>9397</v>
      </c>
      <c r="I4290">
        <v>335</v>
      </c>
      <c r="J4290" t="s">
        <v>559</v>
      </c>
      <c r="K4290" t="s">
        <v>5255</v>
      </c>
      <c r="L4290">
        <v>1</v>
      </c>
      <c r="M4290" t="s">
        <v>559</v>
      </c>
      <c r="N4290">
        <v>11440080</v>
      </c>
      <c r="O4290" t="s">
        <v>92</v>
      </c>
      <c r="P4290" t="s">
        <v>4018</v>
      </c>
      <c r="Q4290">
        <v>41</v>
      </c>
      <c r="R4290">
        <v>13</v>
      </c>
      <c r="S4290">
        <v>33864606</v>
      </c>
      <c r="T4290">
        <v>33871531</v>
      </c>
      <c r="U4290" t="s">
        <v>9398</v>
      </c>
      <c r="V4290">
        <v>1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70</v>
      </c>
      <c r="AH4290" s="2">
        <v>271</v>
      </c>
      <c r="AI4290" s="2">
        <v>257</v>
      </c>
      <c r="AJ4290" s="2">
        <v>205</v>
      </c>
      <c r="AK4290" s="2">
        <v>0</v>
      </c>
      <c r="AL4290" s="2">
        <v>0</v>
      </c>
      <c r="AM4290" s="2">
        <v>0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0</v>
      </c>
      <c r="AU4290" s="2">
        <v>0</v>
      </c>
      <c r="AV4290" s="2">
        <v>0</v>
      </c>
      <c r="AW4290" s="2">
        <v>0</v>
      </c>
      <c r="AX4290" s="2">
        <v>0</v>
      </c>
      <c r="AY4290" s="2">
        <v>0</v>
      </c>
      <c r="AZ4290" s="2">
        <v>0</v>
      </c>
      <c r="BA4290" s="2">
        <v>0</v>
      </c>
      <c r="BB4290" s="2">
        <v>0</v>
      </c>
      <c r="BC4290" s="2">
        <v>0</v>
      </c>
      <c r="BD4290" s="2">
        <v>0</v>
      </c>
      <c r="BE4290" s="2">
        <v>0</v>
      </c>
      <c r="BF4290" s="2">
        <v>0</v>
      </c>
      <c r="BG4290" s="2">
        <v>0</v>
      </c>
      <c r="BH4290" s="2">
        <v>0</v>
      </c>
      <c r="BI4290" s="2">
        <v>0</v>
      </c>
      <c r="BJ4290" s="2">
        <v>0</v>
      </c>
      <c r="BK4290" s="2">
        <v>0</v>
      </c>
      <c r="BL4290" s="2">
        <v>0</v>
      </c>
      <c r="BM4290" s="2">
        <v>0</v>
      </c>
      <c r="BN4290" s="2">
        <v>0</v>
      </c>
      <c r="BO4290" s="2">
        <v>2</v>
      </c>
      <c r="BP4290" s="2">
        <v>11</v>
      </c>
      <c r="BQ4290" s="2">
        <v>10</v>
      </c>
      <c r="BR4290" s="2">
        <v>8</v>
      </c>
      <c r="BS4290" s="2">
        <v>0</v>
      </c>
      <c r="BT4290" s="2">
        <v>0</v>
      </c>
      <c r="BU4290" s="2">
        <v>0</v>
      </c>
      <c r="BV4290" s="2">
        <v>0</v>
      </c>
      <c r="BW4290" s="2">
        <v>0</v>
      </c>
      <c r="BX4290" s="2">
        <v>0</v>
      </c>
      <c r="BY4290" s="2">
        <v>0</v>
      </c>
      <c r="BZ4290" s="2">
        <v>0</v>
      </c>
      <c r="CA4290" s="2">
        <v>0</v>
      </c>
      <c r="CB4290" s="2">
        <v>0</v>
      </c>
      <c r="CC4290" s="2">
        <v>0</v>
      </c>
      <c r="CD4290" s="2">
        <v>0</v>
      </c>
      <c r="CE4290" s="2">
        <v>0</v>
      </c>
      <c r="CF4290" s="2">
        <v>0</v>
      </c>
      <c r="CG4290" s="2">
        <v>0</v>
      </c>
      <c r="CH4290" s="2">
        <v>0</v>
      </c>
      <c r="CI4290" s="2">
        <v>0</v>
      </c>
      <c r="CJ4290" s="2">
        <v>0</v>
      </c>
      <c r="CK4290" s="2">
        <v>0</v>
      </c>
      <c r="CL4290" s="2">
        <v>0</v>
      </c>
    </row>
    <row r="4291" spans="1:90" x14ac:dyDescent="0.25">
      <c r="A4291" t="s">
        <v>115</v>
      </c>
      <c r="B4291">
        <v>20102</v>
      </c>
      <c r="C4291" t="s">
        <v>239</v>
      </c>
      <c r="D4291">
        <v>1</v>
      </c>
      <c r="E4291">
        <v>10</v>
      </c>
      <c r="F4291">
        <v>417439</v>
      </c>
      <c r="G4291">
        <v>35417439</v>
      </c>
      <c r="H4291" t="s">
        <v>15801</v>
      </c>
      <c r="I4291">
        <v>738</v>
      </c>
      <c r="J4291" t="s">
        <v>324</v>
      </c>
      <c r="K4291" t="s">
        <v>10726</v>
      </c>
      <c r="L4291">
        <v>1</v>
      </c>
      <c r="M4291" t="s">
        <v>324</v>
      </c>
      <c r="N4291">
        <v>11250000</v>
      </c>
      <c r="O4291" t="s">
        <v>92</v>
      </c>
      <c r="P4291" t="s">
        <v>19722</v>
      </c>
      <c r="Q4291">
        <v>1500</v>
      </c>
      <c r="R4291">
        <v>13</v>
      </c>
      <c r="S4291">
        <v>38676115</v>
      </c>
      <c r="U4291" t="s">
        <v>15802</v>
      </c>
      <c r="V4291">
        <v>1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10</v>
      </c>
      <c r="AE4291" s="2">
        <v>10</v>
      </c>
      <c r="AF4291" s="2">
        <v>7</v>
      </c>
      <c r="AG4291" s="2">
        <v>15</v>
      </c>
      <c r="AH4291" s="2">
        <v>14</v>
      </c>
      <c r="AI4291" s="2">
        <v>4</v>
      </c>
      <c r="AJ4291" s="2">
        <v>5</v>
      </c>
      <c r="AK4291" s="2">
        <v>0</v>
      </c>
      <c r="AL4291" s="2">
        <v>0</v>
      </c>
      <c r="AM4291" s="2">
        <v>0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0</v>
      </c>
      <c r="AU4291" s="2">
        <v>0</v>
      </c>
      <c r="AV4291" s="2">
        <v>0</v>
      </c>
      <c r="AW4291" s="2">
        <v>0</v>
      </c>
      <c r="AX4291" s="2">
        <v>0</v>
      </c>
      <c r="AY4291" s="2">
        <v>0</v>
      </c>
      <c r="AZ4291" s="2">
        <v>0</v>
      </c>
      <c r="BA4291" s="2">
        <v>0</v>
      </c>
      <c r="BB4291" s="2">
        <v>0</v>
      </c>
      <c r="BC4291" s="2">
        <v>0</v>
      </c>
      <c r="BD4291" s="2">
        <v>0</v>
      </c>
      <c r="BE4291" s="2">
        <v>0</v>
      </c>
      <c r="BF4291" s="2">
        <v>0</v>
      </c>
      <c r="BG4291" s="2">
        <v>0</v>
      </c>
      <c r="BH4291" s="2">
        <v>0</v>
      </c>
      <c r="BI4291" s="2">
        <v>0</v>
      </c>
      <c r="BJ4291" s="2">
        <v>0</v>
      </c>
      <c r="BK4291" s="2">
        <v>0</v>
      </c>
      <c r="BL4291" s="2">
        <v>1</v>
      </c>
      <c r="BM4291" s="2">
        <v>1</v>
      </c>
      <c r="BN4291" s="2">
        <v>1</v>
      </c>
      <c r="BO4291" s="2">
        <v>1</v>
      </c>
      <c r="BP4291" s="2">
        <v>1</v>
      </c>
      <c r="BQ4291" s="2">
        <v>1</v>
      </c>
      <c r="BR4291" s="2">
        <v>1</v>
      </c>
      <c r="BS4291" s="2">
        <v>0</v>
      </c>
      <c r="BT4291" s="2">
        <v>0</v>
      </c>
      <c r="BU4291" s="2">
        <v>0</v>
      </c>
      <c r="BV4291" s="2">
        <v>0</v>
      </c>
      <c r="BW4291" s="2">
        <v>0</v>
      </c>
      <c r="BX4291" s="2">
        <v>0</v>
      </c>
      <c r="BY4291" s="2">
        <v>0</v>
      </c>
      <c r="BZ4291" s="2">
        <v>0</v>
      </c>
      <c r="CA4291" s="2">
        <v>0</v>
      </c>
      <c r="CB4291" s="2">
        <v>0</v>
      </c>
      <c r="CC4291" s="2">
        <v>0</v>
      </c>
      <c r="CD4291" s="2">
        <v>0</v>
      </c>
      <c r="CE4291" s="2">
        <v>0</v>
      </c>
      <c r="CF4291" s="2">
        <v>0</v>
      </c>
      <c r="CG4291" s="2">
        <v>0</v>
      </c>
      <c r="CH4291" s="2">
        <v>0</v>
      </c>
      <c r="CI4291" s="2">
        <v>0</v>
      </c>
      <c r="CJ4291" s="2">
        <v>0</v>
      </c>
      <c r="CK4291" s="2">
        <v>0</v>
      </c>
      <c r="CL4291" s="2">
        <v>0</v>
      </c>
    </row>
    <row r="4292" spans="1:90" x14ac:dyDescent="0.25">
      <c r="A4292" t="s">
        <v>115</v>
      </c>
      <c r="B4292">
        <v>20102</v>
      </c>
      <c r="C4292" t="s">
        <v>239</v>
      </c>
      <c r="D4292">
        <v>1</v>
      </c>
      <c r="E4292">
        <v>8</v>
      </c>
      <c r="F4292">
        <v>11587</v>
      </c>
      <c r="G4292">
        <v>35011587</v>
      </c>
      <c r="H4292" t="s">
        <v>680</v>
      </c>
      <c r="I4292">
        <v>335</v>
      </c>
      <c r="J4292" t="s">
        <v>559</v>
      </c>
      <c r="K4292" t="s">
        <v>91</v>
      </c>
      <c r="L4292">
        <v>1</v>
      </c>
      <c r="M4292" t="s">
        <v>559</v>
      </c>
      <c r="N4292">
        <v>11410000</v>
      </c>
      <c r="O4292" t="s">
        <v>102</v>
      </c>
      <c r="P4292" t="s">
        <v>13868</v>
      </c>
      <c r="Q4292">
        <v>188</v>
      </c>
      <c r="R4292">
        <v>13</v>
      </c>
      <c r="S4292">
        <v>33871591</v>
      </c>
      <c r="T4292">
        <v>33876497</v>
      </c>
      <c r="U4292" t="s">
        <v>13869</v>
      </c>
      <c r="V4292">
        <v>1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  <c r="AB4292" s="2">
        <v>0</v>
      </c>
      <c r="AC4292" s="2">
        <v>0</v>
      </c>
      <c r="AD4292" s="2">
        <v>36</v>
      </c>
      <c r="AE4292" s="2">
        <v>36</v>
      </c>
      <c r="AF4292" s="2">
        <v>37</v>
      </c>
      <c r="AG4292" s="2">
        <v>35</v>
      </c>
      <c r="AH4292" s="2">
        <v>98</v>
      </c>
      <c r="AI4292" s="2">
        <v>222</v>
      </c>
      <c r="AJ4292" s="2">
        <v>140</v>
      </c>
      <c r="AK4292" s="2">
        <v>0</v>
      </c>
      <c r="AL4292" s="2">
        <v>0</v>
      </c>
      <c r="AM4292" s="2">
        <v>0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0</v>
      </c>
      <c r="AU4292" s="2">
        <v>0</v>
      </c>
      <c r="AV4292" s="2">
        <v>0</v>
      </c>
      <c r="AW4292" s="2">
        <v>0</v>
      </c>
      <c r="AX4292" s="2">
        <v>0</v>
      </c>
      <c r="AY4292" s="2">
        <v>0</v>
      </c>
      <c r="AZ4292" s="2">
        <v>0</v>
      </c>
      <c r="BA4292" s="2">
        <v>0</v>
      </c>
      <c r="BB4292" s="2">
        <v>0</v>
      </c>
      <c r="BC4292" s="2">
        <v>0</v>
      </c>
      <c r="BD4292" s="2">
        <v>0</v>
      </c>
      <c r="BE4292" s="2">
        <v>0</v>
      </c>
      <c r="BF4292" s="2">
        <v>0</v>
      </c>
      <c r="BG4292" s="2">
        <v>0</v>
      </c>
      <c r="BH4292" s="2">
        <v>0</v>
      </c>
      <c r="BI4292" s="2">
        <v>0</v>
      </c>
      <c r="BJ4292" s="2">
        <v>0</v>
      </c>
      <c r="BK4292" s="2">
        <v>0</v>
      </c>
      <c r="BL4292" s="2">
        <v>1</v>
      </c>
      <c r="BM4292" s="2">
        <v>1</v>
      </c>
      <c r="BN4292" s="2">
        <v>1</v>
      </c>
      <c r="BO4292" s="2">
        <v>1</v>
      </c>
      <c r="BP4292" s="2">
        <v>6</v>
      </c>
      <c r="BQ4292" s="2">
        <v>10</v>
      </c>
      <c r="BR4292" s="2">
        <v>4</v>
      </c>
      <c r="BS4292" s="2">
        <v>0</v>
      </c>
      <c r="BT4292" s="2">
        <v>0</v>
      </c>
      <c r="BU4292" s="2">
        <v>0</v>
      </c>
      <c r="BV4292" s="2">
        <v>0</v>
      </c>
      <c r="BW4292" s="2">
        <v>0</v>
      </c>
      <c r="BX4292" s="2">
        <v>0</v>
      </c>
      <c r="BY4292" s="2">
        <v>0</v>
      </c>
      <c r="BZ4292" s="2">
        <v>0</v>
      </c>
      <c r="CA4292" s="2">
        <v>0</v>
      </c>
      <c r="CB4292" s="2">
        <v>0</v>
      </c>
      <c r="CC4292" s="2">
        <v>0</v>
      </c>
      <c r="CD4292" s="2">
        <v>0</v>
      </c>
      <c r="CE4292" s="2">
        <v>0</v>
      </c>
      <c r="CF4292" s="2">
        <v>0</v>
      </c>
      <c r="CG4292" s="2">
        <v>0</v>
      </c>
      <c r="CH4292" s="2">
        <v>0</v>
      </c>
      <c r="CI4292" s="2">
        <v>0</v>
      </c>
      <c r="CJ4292" s="2">
        <v>0</v>
      </c>
      <c r="CK4292" s="2">
        <v>0</v>
      </c>
      <c r="CL4292" s="2">
        <v>0</v>
      </c>
    </row>
    <row r="4293" spans="1:90" x14ac:dyDescent="0.25">
      <c r="A4293" t="s">
        <v>115</v>
      </c>
      <c r="B4293">
        <v>20102</v>
      </c>
      <c r="C4293" t="s">
        <v>239</v>
      </c>
      <c r="D4293">
        <v>1</v>
      </c>
      <c r="E4293">
        <v>8</v>
      </c>
      <c r="F4293">
        <v>462664</v>
      </c>
      <c r="G4293">
        <v>35462664</v>
      </c>
      <c r="H4293" t="s">
        <v>2115</v>
      </c>
      <c r="I4293">
        <v>283</v>
      </c>
      <c r="J4293" t="s">
        <v>1376</v>
      </c>
      <c r="K4293" t="s">
        <v>3356</v>
      </c>
      <c r="L4293">
        <v>1</v>
      </c>
      <c r="M4293" t="s">
        <v>1376</v>
      </c>
      <c r="N4293">
        <v>11534280</v>
      </c>
      <c r="O4293" t="s">
        <v>102</v>
      </c>
      <c r="P4293" t="s">
        <v>2774</v>
      </c>
      <c r="Q4293">
        <v>91</v>
      </c>
      <c r="R4293">
        <v>13</v>
      </c>
      <c r="S4293">
        <v>33644408</v>
      </c>
      <c r="U4293" t="s">
        <v>11086</v>
      </c>
      <c r="V4293">
        <v>1</v>
      </c>
      <c r="W4293" s="2">
        <v>0</v>
      </c>
      <c r="X4293" s="2">
        <v>0</v>
      </c>
      <c r="Y4293" s="2">
        <v>58</v>
      </c>
      <c r="Z4293" s="2">
        <v>60</v>
      </c>
      <c r="AA4293" s="2">
        <v>102</v>
      </c>
      <c r="AB4293" s="2">
        <v>85</v>
      </c>
      <c r="AC4293" s="2">
        <v>49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0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0</v>
      </c>
      <c r="AU4293" s="2">
        <v>0</v>
      </c>
      <c r="AV4293" s="2">
        <v>0</v>
      </c>
      <c r="AW4293" s="2">
        <v>0</v>
      </c>
      <c r="AX4293" s="2">
        <v>0</v>
      </c>
      <c r="AY4293" s="2">
        <v>0</v>
      </c>
      <c r="AZ4293" s="2">
        <v>0</v>
      </c>
      <c r="BA4293" s="2">
        <v>0</v>
      </c>
      <c r="BB4293" s="2">
        <v>0</v>
      </c>
      <c r="BC4293" s="2">
        <v>0</v>
      </c>
      <c r="BD4293" s="2">
        <v>9</v>
      </c>
      <c r="BE4293" s="2">
        <v>0</v>
      </c>
      <c r="BF4293" s="2">
        <v>0</v>
      </c>
      <c r="BG4293" s="2">
        <v>4</v>
      </c>
      <c r="BH4293" s="2">
        <v>3</v>
      </c>
      <c r="BI4293" s="2">
        <v>4</v>
      </c>
      <c r="BJ4293" s="2">
        <v>4</v>
      </c>
      <c r="BK4293" s="2">
        <v>2</v>
      </c>
      <c r="BL4293" s="2">
        <v>0</v>
      </c>
      <c r="BM4293" s="2">
        <v>0</v>
      </c>
      <c r="BN4293" s="2">
        <v>0</v>
      </c>
      <c r="BO4293" s="2">
        <v>0</v>
      </c>
      <c r="BP4293" s="2">
        <v>0</v>
      </c>
      <c r="BQ4293" s="2">
        <v>0</v>
      </c>
      <c r="BR4293" s="2">
        <v>0</v>
      </c>
      <c r="BS4293" s="2">
        <v>0</v>
      </c>
      <c r="BT4293" s="2">
        <v>0</v>
      </c>
      <c r="BU4293" s="2">
        <v>0</v>
      </c>
      <c r="BV4293" s="2">
        <v>0</v>
      </c>
      <c r="BW4293" s="2">
        <v>0</v>
      </c>
      <c r="BX4293" s="2">
        <v>0</v>
      </c>
      <c r="BY4293" s="2">
        <v>0</v>
      </c>
      <c r="BZ4293" s="2">
        <v>0</v>
      </c>
      <c r="CA4293" s="2">
        <v>0</v>
      </c>
      <c r="CB4293" s="2">
        <v>0</v>
      </c>
      <c r="CC4293" s="2">
        <v>0</v>
      </c>
      <c r="CD4293" s="2">
        <v>0</v>
      </c>
      <c r="CE4293" s="2">
        <v>0</v>
      </c>
      <c r="CF4293" s="2">
        <v>0</v>
      </c>
      <c r="CG4293" s="2">
        <v>0</v>
      </c>
      <c r="CH4293" s="2">
        <v>0</v>
      </c>
      <c r="CI4293" s="2">
        <v>0</v>
      </c>
      <c r="CJ4293" s="2">
        <v>0</v>
      </c>
      <c r="CK4293" s="2">
        <v>0</v>
      </c>
      <c r="CL4293" s="2">
        <v>2</v>
      </c>
    </row>
    <row r="4294" spans="1:90" x14ac:dyDescent="0.25">
      <c r="A4294" t="s">
        <v>115</v>
      </c>
      <c r="B4294">
        <v>20102</v>
      </c>
      <c r="C4294" t="s">
        <v>239</v>
      </c>
      <c r="D4294">
        <v>1</v>
      </c>
      <c r="E4294">
        <v>8</v>
      </c>
      <c r="F4294">
        <v>42146</v>
      </c>
      <c r="G4294">
        <v>35042146</v>
      </c>
      <c r="H4294" t="s">
        <v>6576</v>
      </c>
      <c r="I4294">
        <v>335</v>
      </c>
      <c r="J4294" t="s">
        <v>559</v>
      </c>
      <c r="K4294" t="s">
        <v>679</v>
      </c>
      <c r="L4294">
        <v>2</v>
      </c>
      <c r="M4294" t="s">
        <v>680</v>
      </c>
      <c r="N4294">
        <v>11463250</v>
      </c>
      <c r="O4294" t="s">
        <v>92</v>
      </c>
      <c r="P4294" t="s">
        <v>681</v>
      </c>
      <c r="Q4294" t="s">
        <v>127</v>
      </c>
      <c r="R4294">
        <v>13</v>
      </c>
      <c r="S4294">
        <v>33521200</v>
      </c>
      <c r="T4294">
        <v>33522211</v>
      </c>
      <c r="U4294" t="s">
        <v>6577</v>
      </c>
      <c r="V4294">
        <v>1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  <c r="AB4294" s="2">
        <v>0</v>
      </c>
      <c r="AC4294" s="2">
        <v>0</v>
      </c>
      <c r="AD4294" s="2">
        <v>81</v>
      </c>
      <c r="AE4294" s="2">
        <v>59</v>
      </c>
      <c r="AF4294" s="2">
        <v>44</v>
      </c>
      <c r="AG4294" s="2">
        <v>56</v>
      </c>
      <c r="AH4294" s="2">
        <v>96</v>
      </c>
      <c r="AI4294" s="2">
        <v>77</v>
      </c>
      <c r="AJ4294" s="2">
        <v>90</v>
      </c>
      <c r="AK4294" s="2">
        <v>0</v>
      </c>
      <c r="AL4294" s="2">
        <v>0</v>
      </c>
      <c r="AM4294" s="2">
        <v>0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0</v>
      </c>
      <c r="AU4294" s="2">
        <v>277</v>
      </c>
      <c r="AV4294" s="2">
        <v>0</v>
      </c>
      <c r="AW4294" s="2">
        <v>0</v>
      </c>
      <c r="AX4294" s="2">
        <v>0</v>
      </c>
      <c r="AY4294" s="2">
        <v>0</v>
      </c>
      <c r="AZ4294" s="2">
        <v>0</v>
      </c>
      <c r="BA4294" s="2">
        <v>0</v>
      </c>
      <c r="BB4294" s="2">
        <v>0</v>
      </c>
      <c r="BC4294" s="2">
        <v>0</v>
      </c>
      <c r="BD4294" s="2">
        <v>0</v>
      </c>
      <c r="BE4294" s="2">
        <v>0</v>
      </c>
      <c r="BF4294" s="2">
        <v>0</v>
      </c>
      <c r="BG4294" s="2">
        <v>0</v>
      </c>
      <c r="BH4294" s="2">
        <v>0</v>
      </c>
      <c r="BI4294" s="2">
        <v>0</v>
      </c>
      <c r="BJ4294" s="2">
        <v>0</v>
      </c>
      <c r="BK4294" s="2">
        <v>0</v>
      </c>
      <c r="BL4294" s="2">
        <v>5</v>
      </c>
      <c r="BM4294" s="2">
        <v>2</v>
      </c>
      <c r="BN4294" s="2">
        <v>2</v>
      </c>
      <c r="BO4294" s="2">
        <v>2</v>
      </c>
      <c r="BP4294" s="2">
        <v>4</v>
      </c>
      <c r="BQ4294" s="2">
        <v>4</v>
      </c>
      <c r="BR4294" s="2">
        <v>4</v>
      </c>
      <c r="BS4294" s="2">
        <v>0</v>
      </c>
      <c r="BT4294" s="2">
        <v>0</v>
      </c>
      <c r="BU4294" s="2">
        <v>0</v>
      </c>
      <c r="BV4294" s="2">
        <v>0</v>
      </c>
      <c r="BW4294" s="2">
        <v>0</v>
      </c>
      <c r="BX4294" s="2">
        <v>0</v>
      </c>
      <c r="BY4294" s="2">
        <v>0</v>
      </c>
      <c r="BZ4294" s="2">
        <v>0</v>
      </c>
      <c r="CA4294" s="2">
        <v>0</v>
      </c>
      <c r="CB4294" s="2">
        <v>0</v>
      </c>
      <c r="CC4294" s="2">
        <v>10</v>
      </c>
      <c r="CD4294" s="2">
        <v>0</v>
      </c>
      <c r="CE4294" s="2">
        <v>0</v>
      </c>
      <c r="CF4294" s="2">
        <v>0</v>
      </c>
      <c r="CG4294" s="2">
        <v>0</v>
      </c>
      <c r="CH4294" s="2">
        <v>0</v>
      </c>
      <c r="CI4294" s="2">
        <v>0</v>
      </c>
      <c r="CJ4294" s="2">
        <v>0</v>
      </c>
      <c r="CK4294" s="2">
        <v>0</v>
      </c>
      <c r="CL4294" s="2">
        <v>0</v>
      </c>
    </row>
    <row r="4295" spans="1:90" x14ac:dyDescent="0.25">
      <c r="A4295" t="s">
        <v>115</v>
      </c>
      <c r="B4295">
        <v>20102</v>
      </c>
      <c r="C4295" t="s">
        <v>239</v>
      </c>
      <c r="D4295">
        <v>1</v>
      </c>
      <c r="E4295">
        <v>8</v>
      </c>
      <c r="F4295">
        <v>474873</v>
      </c>
      <c r="G4295">
        <v>35474873</v>
      </c>
      <c r="H4295" t="s">
        <v>8672</v>
      </c>
      <c r="I4295">
        <v>283</v>
      </c>
      <c r="J4295" t="s">
        <v>1376</v>
      </c>
      <c r="K4295" t="s">
        <v>6253</v>
      </c>
      <c r="L4295">
        <v>1</v>
      </c>
      <c r="M4295" t="s">
        <v>1376</v>
      </c>
      <c r="N4295">
        <v>12923006</v>
      </c>
      <c r="P4295" t="s">
        <v>4967</v>
      </c>
      <c r="Q4295" t="s">
        <v>127</v>
      </c>
      <c r="R4295">
        <v>13</v>
      </c>
      <c r="S4295">
        <v>33645517</v>
      </c>
      <c r="U4295" t="s">
        <v>8673</v>
      </c>
      <c r="V4295">
        <v>1</v>
      </c>
      <c r="W4295" s="2">
        <v>0</v>
      </c>
      <c r="X4295" s="2">
        <v>0</v>
      </c>
      <c r="Y4295" s="2">
        <v>0</v>
      </c>
      <c r="Z4295" s="2">
        <v>43</v>
      </c>
      <c r="AA4295" s="2">
        <v>0</v>
      </c>
      <c r="AB4295" s="2">
        <v>28</v>
      </c>
      <c r="AC4295" s="2">
        <v>67</v>
      </c>
      <c r="AD4295" s="2">
        <v>102</v>
      </c>
      <c r="AE4295" s="2">
        <v>83</v>
      </c>
      <c r="AF4295" s="2">
        <v>67</v>
      </c>
      <c r="AG4295" s="2">
        <v>31</v>
      </c>
      <c r="AH4295" s="2">
        <v>213</v>
      </c>
      <c r="AI4295" s="2">
        <v>148</v>
      </c>
      <c r="AJ4295" s="2">
        <v>98</v>
      </c>
      <c r="AK4295" s="2">
        <v>0</v>
      </c>
      <c r="AL4295" s="2">
        <v>0</v>
      </c>
      <c r="AM4295" s="2">
        <v>0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0</v>
      </c>
      <c r="AU4295" s="2">
        <v>107</v>
      </c>
      <c r="AV4295" s="2">
        <v>0</v>
      </c>
      <c r="AW4295" s="2">
        <v>0</v>
      </c>
      <c r="AX4295" s="2">
        <v>0</v>
      </c>
      <c r="AY4295" s="2">
        <v>0</v>
      </c>
      <c r="AZ4295" s="2">
        <v>0</v>
      </c>
      <c r="BA4295" s="2">
        <v>0</v>
      </c>
      <c r="BB4295" s="2">
        <v>0</v>
      </c>
      <c r="BC4295" s="2">
        <v>0</v>
      </c>
      <c r="BD4295" s="2">
        <v>0</v>
      </c>
      <c r="BE4295" s="2">
        <v>0</v>
      </c>
      <c r="BF4295" s="2">
        <v>0</v>
      </c>
      <c r="BG4295" s="2">
        <v>0</v>
      </c>
      <c r="BH4295" s="2">
        <v>2</v>
      </c>
      <c r="BI4295" s="2">
        <v>0</v>
      </c>
      <c r="BJ4295" s="2">
        <v>1</v>
      </c>
      <c r="BK4295" s="2">
        <v>4</v>
      </c>
      <c r="BL4295" s="2">
        <v>4</v>
      </c>
      <c r="BM4295" s="2">
        <v>5</v>
      </c>
      <c r="BN4295" s="2">
        <v>2</v>
      </c>
      <c r="BO4295" s="2">
        <v>1</v>
      </c>
      <c r="BP4295" s="2">
        <v>11</v>
      </c>
      <c r="BQ4295" s="2">
        <v>6</v>
      </c>
      <c r="BR4295" s="2">
        <v>6</v>
      </c>
      <c r="BS4295" s="2">
        <v>0</v>
      </c>
      <c r="BT4295" s="2">
        <v>0</v>
      </c>
      <c r="BU4295" s="2">
        <v>0</v>
      </c>
      <c r="BV4295" s="2">
        <v>0</v>
      </c>
      <c r="BW4295" s="2">
        <v>0</v>
      </c>
      <c r="BX4295" s="2">
        <v>0</v>
      </c>
      <c r="BY4295" s="2">
        <v>0</v>
      </c>
      <c r="BZ4295" s="2">
        <v>0</v>
      </c>
      <c r="CA4295" s="2">
        <v>0</v>
      </c>
      <c r="CB4295" s="2">
        <v>0</v>
      </c>
      <c r="CC4295" s="2">
        <v>5</v>
      </c>
      <c r="CD4295" s="2">
        <v>0</v>
      </c>
      <c r="CE4295" s="2">
        <v>0</v>
      </c>
      <c r="CF4295" s="2">
        <v>0</v>
      </c>
      <c r="CG4295" s="2">
        <v>0</v>
      </c>
      <c r="CH4295" s="2">
        <v>0</v>
      </c>
      <c r="CI4295" s="2">
        <v>0</v>
      </c>
      <c r="CJ4295" s="2">
        <v>0</v>
      </c>
      <c r="CK4295" s="2">
        <v>0</v>
      </c>
      <c r="CL4295" s="2">
        <v>0</v>
      </c>
    </row>
    <row r="4296" spans="1:90" x14ac:dyDescent="0.25">
      <c r="A4296" t="s">
        <v>115</v>
      </c>
      <c r="B4296">
        <v>20102</v>
      </c>
      <c r="C4296" t="s">
        <v>239</v>
      </c>
      <c r="D4296">
        <v>1</v>
      </c>
      <c r="E4296">
        <v>8</v>
      </c>
      <c r="F4296">
        <v>11484</v>
      </c>
      <c r="G4296">
        <v>35011484</v>
      </c>
      <c r="H4296" t="s">
        <v>3872</v>
      </c>
      <c r="I4296">
        <v>335</v>
      </c>
      <c r="J4296" t="s">
        <v>559</v>
      </c>
      <c r="K4296" t="s">
        <v>3873</v>
      </c>
      <c r="L4296">
        <v>2</v>
      </c>
      <c r="M4296" t="s">
        <v>680</v>
      </c>
      <c r="N4296">
        <v>11462000</v>
      </c>
      <c r="O4296" t="s">
        <v>92</v>
      </c>
      <c r="P4296" t="s">
        <v>3874</v>
      </c>
      <c r="Q4296">
        <v>867</v>
      </c>
      <c r="R4296">
        <v>13</v>
      </c>
      <c r="S4296">
        <v>33411522</v>
      </c>
      <c r="T4296">
        <v>33521121</v>
      </c>
      <c r="U4296" t="s">
        <v>3875</v>
      </c>
      <c r="V4296">
        <v>1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200</v>
      </c>
      <c r="AE4296" s="2">
        <v>138</v>
      </c>
      <c r="AF4296" s="2">
        <v>33</v>
      </c>
      <c r="AG4296" s="2">
        <v>179</v>
      </c>
      <c r="AH4296" s="2">
        <v>293</v>
      </c>
      <c r="AI4296" s="2">
        <v>336</v>
      </c>
      <c r="AJ4296" s="2">
        <v>250</v>
      </c>
      <c r="AK4296" s="2">
        <v>0</v>
      </c>
      <c r="AL4296" s="2">
        <v>0</v>
      </c>
      <c r="AM4296" s="2">
        <v>0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0</v>
      </c>
      <c r="AU4296" s="2">
        <v>0</v>
      </c>
      <c r="AV4296" s="2">
        <v>0</v>
      </c>
      <c r="AW4296" s="2">
        <v>0</v>
      </c>
      <c r="AX4296" s="2">
        <v>0</v>
      </c>
      <c r="AY4296" s="2">
        <v>0</v>
      </c>
      <c r="AZ4296" s="2">
        <v>0</v>
      </c>
      <c r="BA4296" s="2">
        <v>0</v>
      </c>
      <c r="BB4296" s="2">
        <v>0</v>
      </c>
      <c r="BC4296" s="2">
        <v>0</v>
      </c>
      <c r="BD4296" s="2">
        <v>50</v>
      </c>
      <c r="BE4296" s="2">
        <v>0</v>
      </c>
      <c r="BF4296" s="2">
        <v>0</v>
      </c>
      <c r="BG4296" s="2">
        <v>0</v>
      </c>
      <c r="BH4296" s="2">
        <v>0</v>
      </c>
      <c r="BI4296" s="2">
        <v>0</v>
      </c>
      <c r="BJ4296" s="2">
        <v>0</v>
      </c>
      <c r="BK4296" s="2">
        <v>0</v>
      </c>
      <c r="BL4296" s="2">
        <v>12</v>
      </c>
      <c r="BM4296" s="2">
        <v>8</v>
      </c>
      <c r="BN4296" s="2">
        <v>2</v>
      </c>
      <c r="BO4296" s="2">
        <v>10</v>
      </c>
      <c r="BP4296" s="2">
        <v>11</v>
      </c>
      <c r="BQ4296" s="2">
        <v>14</v>
      </c>
      <c r="BR4296" s="2">
        <v>11</v>
      </c>
      <c r="BS4296" s="2">
        <v>0</v>
      </c>
      <c r="BT4296" s="2">
        <v>0</v>
      </c>
      <c r="BU4296" s="2">
        <v>0</v>
      </c>
      <c r="BV4296" s="2">
        <v>0</v>
      </c>
      <c r="BW4296" s="2">
        <v>0</v>
      </c>
      <c r="BX4296" s="2">
        <v>0</v>
      </c>
      <c r="BY4296" s="2">
        <v>0</v>
      </c>
      <c r="BZ4296" s="2">
        <v>0</v>
      </c>
      <c r="CA4296" s="2">
        <v>0</v>
      </c>
      <c r="CB4296" s="2">
        <v>0</v>
      </c>
      <c r="CC4296" s="2">
        <v>0</v>
      </c>
      <c r="CD4296" s="2">
        <v>0</v>
      </c>
      <c r="CE4296" s="2">
        <v>0</v>
      </c>
      <c r="CF4296" s="2">
        <v>0</v>
      </c>
      <c r="CG4296" s="2">
        <v>0</v>
      </c>
      <c r="CH4296" s="2">
        <v>0</v>
      </c>
      <c r="CI4296" s="2">
        <v>0</v>
      </c>
      <c r="CJ4296" s="2">
        <v>0</v>
      </c>
      <c r="CK4296" s="2">
        <v>0</v>
      </c>
      <c r="CL4296" s="2">
        <v>9</v>
      </c>
    </row>
    <row r="4297" spans="1:90" x14ac:dyDescent="0.25">
      <c r="A4297" t="s">
        <v>115</v>
      </c>
      <c r="B4297">
        <v>20102</v>
      </c>
      <c r="C4297" t="s">
        <v>239</v>
      </c>
      <c r="D4297">
        <v>1</v>
      </c>
      <c r="E4297">
        <v>8</v>
      </c>
      <c r="F4297">
        <v>11617</v>
      </c>
      <c r="G4297">
        <v>35011617</v>
      </c>
      <c r="H4297" t="s">
        <v>2119</v>
      </c>
      <c r="I4297">
        <v>738</v>
      </c>
      <c r="J4297" t="s">
        <v>324</v>
      </c>
      <c r="K4297" t="s">
        <v>2120</v>
      </c>
      <c r="L4297">
        <v>1</v>
      </c>
      <c r="M4297" t="s">
        <v>324</v>
      </c>
      <c r="N4297">
        <v>11250000</v>
      </c>
      <c r="P4297" t="s">
        <v>2121</v>
      </c>
      <c r="Q4297" t="s">
        <v>127</v>
      </c>
      <c r="R4297">
        <v>13</v>
      </c>
      <c r="S4297">
        <v>33171601</v>
      </c>
      <c r="T4297">
        <v>33173718</v>
      </c>
      <c r="U4297" t="s">
        <v>2122</v>
      </c>
      <c r="V4297">
        <v>1</v>
      </c>
      <c r="W4297" s="2">
        <v>0</v>
      </c>
      <c r="X4297" s="2">
        <v>0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186</v>
      </c>
      <c r="AE4297" s="2">
        <v>112</v>
      </c>
      <c r="AF4297" s="2">
        <v>109</v>
      </c>
      <c r="AG4297" s="2">
        <v>138</v>
      </c>
      <c r="AH4297" s="2">
        <v>169</v>
      </c>
      <c r="AI4297" s="2">
        <v>147</v>
      </c>
      <c r="AJ4297" s="2">
        <v>130</v>
      </c>
      <c r="AK4297" s="2">
        <v>0</v>
      </c>
      <c r="AL4297" s="2">
        <v>0</v>
      </c>
      <c r="AM4297" s="2">
        <v>0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0</v>
      </c>
      <c r="AU4297" s="2">
        <v>95</v>
      </c>
      <c r="AV4297" s="2">
        <v>0</v>
      </c>
      <c r="AW4297" s="2">
        <v>0</v>
      </c>
      <c r="AX4297" s="2">
        <v>0</v>
      </c>
      <c r="AY4297" s="2">
        <v>0</v>
      </c>
      <c r="AZ4297" s="2">
        <v>0</v>
      </c>
      <c r="BA4297" s="2">
        <v>0</v>
      </c>
      <c r="BB4297" s="2">
        <v>0</v>
      </c>
      <c r="BC4297" s="2">
        <v>0</v>
      </c>
      <c r="BD4297" s="2">
        <v>0</v>
      </c>
      <c r="BE4297" s="2">
        <v>0</v>
      </c>
      <c r="BF4297" s="2">
        <v>0</v>
      </c>
      <c r="BG4297" s="2">
        <v>0</v>
      </c>
      <c r="BH4297" s="2">
        <v>0</v>
      </c>
      <c r="BI4297" s="2">
        <v>0</v>
      </c>
      <c r="BJ4297" s="2">
        <v>0</v>
      </c>
      <c r="BK4297" s="2">
        <v>0</v>
      </c>
      <c r="BL4297" s="2">
        <v>13</v>
      </c>
      <c r="BM4297" s="2">
        <v>5</v>
      </c>
      <c r="BN4297" s="2">
        <v>6</v>
      </c>
      <c r="BO4297" s="2">
        <v>7</v>
      </c>
      <c r="BP4297" s="2">
        <v>5</v>
      </c>
      <c r="BQ4297" s="2">
        <v>6</v>
      </c>
      <c r="BR4297" s="2">
        <v>4</v>
      </c>
      <c r="BS4297" s="2">
        <v>0</v>
      </c>
      <c r="BT4297" s="2">
        <v>0</v>
      </c>
      <c r="BU4297" s="2">
        <v>0</v>
      </c>
      <c r="BV4297" s="2">
        <v>0</v>
      </c>
      <c r="BW4297" s="2">
        <v>0</v>
      </c>
      <c r="BX4297" s="2">
        <v>0</v>
      </c>
      <c r="BY4297" s="2">
        <v>0</v>
      </c>
      <c r="BZ4297" s="2">
        <v>0</v>
      </c>
      <c r="CA4297" s="2">
        <v>0</v>
      </c>
      <c r="CB4297" s="2">
        <v>0</v>
      </c>
      <c r="CC4297" s="2">
        <v>3</v>
      </c>
      <c r="CD4297" s="2">
        <v>0</v>
      </c>
      <c r="CE4297" s="2">
        <v>0</v>
      </c>
      <c r="CF4297" s="2">
        <v>0</v>
      </c>
      <c r="CG4297" s="2">
        <v>0</v>
      </c>
      <c r="CH4297" s="2">
        <v>0</v>
      </c>
      <c r="CI4297" s="2">
        <v>0</v>
      </c>
      <c r="CJ4297" s="2">
        <v>0</v>
      </c>
      <c r="CK4297" s="2">
        <v>0</v>
      </c>
      <c r="CL4297" s="2">
        <v>0</v>
      </c>
    </row>
    <row r="4298" spans="1:90" x14ac:dyDescent="0.25">
      <c r="A4298" t="s">
        <v>115</v>
      </c>
      <c r="B4298">
        <v>20102</v>
      </c>
      <c r="C4298" t="s">
        <v>239</v>
      </c>
      <c r="D4298">
        <v>1</v>
      </c>
      <c r="E4298">
        <v>8</v>
      </c>
      <c r="F4298">
        <v>11642</v>
      </c>
      <c r="G4298">
        <v>35011642</v>
      </c>
      <c r="H4298" t="s">
        <v>1863</v>
      </c>
      <c r="I4298">
        <v>283</v>
      </c>
      <c r="J4298" t="s">
        <v>1376</v>
      </c>
      <c r="K4298" t="s">
        <v>1864</v>
      </c>
      <c r="L4298">
        <v>1</v>
      </c>
      <c r="M4298" t="s">
        <v>1376</v>
      </c>
      <c r="N4298">
        <v>11543100</v>
      </c>
      <c r="O4298" t="s">
        <v>92</v>
      </c>
      <c r="P4298" t="s">
        <v>1865</v>
      </c>
      <c r="Q4298">
        <v>137</v>
      </c>
      <c r="R4298">
        <v>13</v>
      </c>
      <c r="S4298">
        <v>33779020</v>
      </c>
      <c r="T4298">
        <v>33779634</v>
      </c>
      <c r="U4298" t="s">
        <v>1866</v>
      </c>
      <c r="V4298">
        <v>1</v>
      </c>
      <c r="W4298" s="2">
        <v>0</v>
      </c>
      <c r="X4298" s="2">
        <v>0</v>
      </c>
      <c r="Y4298" s="2">
        <v>0</v>
      </c>
      <c r="Z4298" s="2">
        <v>0</v>
      </c>
      <c r="AA4298" s="2">
        <v>0</v>
      </c>
      <c r="AB4298" s="2">
        <v>41</v>
      </c>
      <c r="AC4298" s="2">
        <v>31</v>
      </c>
      <c r="AD4298" s="2">
        <v>50</v>
      </c>
      <c r="AE4298" s="2">
        <v>36</v>
      </c>
      <c r="AF4298" s="2">
        <v>28</v>
      </c>
      <c r="AG4298" s="2">
        <v>51</v>
      </c>
      <c r="AH4298" s="2">
        <v>33</v>
      </c>
      <c r="AI4298" s="2">
        <v>16</v>
      </c>
      <c r="AJ4298" s="2">
        <v>27</v>
      </c>
      <c r="AK4298" s="2">
        <v>0</v>
      </c>
      <c r="AL4298" s="2">
        <v>0</v>
      </c>
      <c r="AM4298" s="2">
        <v>0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0</v>
      </c>
      <c r="AU4298" s="2">
        <v>0</v>
      </c>
      <c r="AV4298" s="2">
        <v>0</v>
      </c>
      <c r="AW4298" s="2">
        <v>0</v>
      </c>
      <c r="AX4298" s="2">
        <v>0</v>
      </c>
      <c r="AY4298" s="2">
        <v>0</v>
      </c>
      <c r="AZ4298" s="2">
        <v>0</v>
      </c>
      <c r="BA4298" s="2">
        <v>0</v>
      </c>
      <c r="BB4298" s="2">
        <v>0</v>
      </c>
      <c r="BC4298" s="2">
        <v>0</v>
      </c>
      <c r="BD4298" s="2">
        <v>0</v>
      </c>
      <c r="BE4298" s="2">
        <v>0</v>
      </c>
      <c r="BF4298" s="2">
        <v>0</v>
      </c>
      <c r="BG4298" s="2">
        <v>0</v>
      </c>
      <c r="BH4298" s="2">
        <v>0</v>
      </c>
      <c r="BI4298" s="2">
        <v>0</v>
      </c>
      <c r="BJ4298" s="2">
        <v>4</v>
      </c>
      <c r="BK4298" s="2">
        <v>1</v>
      </c>
      <c r="BL4298" s="2">
        <v>2</v>
      </c>
      <c r="BM4298" s="2">
        <v>2</v>
      </c>
      <c r="BN4298" s="2">
        <v>1</v>
      </c>
      <c r="BO4298" s="2">
        <v>2</v>
      </c>
      <c r="BP4298" s="2">
        <v>1</v>
      </c>
      <c r="BQ4298" s="2">
        <v>1</v>
      </c>
      <c r="BR4298" s="2">
        <v>1</v>
      </c>
      <c r="BS4298" s="2">
        <v>0</v>
      </c>
      <c r="BT4298" s="2">
        <v>0</v>
      </c>
      <c r="BU4298" s="2">
        <v>0</v>
      </c>
      <c r="BV4298" s="2">
        <v>0</v>
      </c>
      <c r="BW4298" s="2">
        <v>0</v>
      </c>
      <c r="BX4298" s="2">
        <v>0</v>
      </c>
      <c r="BY4298" s="2">
        <v>0</v>
      </c>
      <c r="BZ4298" s="2">
        <v>0</v>
      </c>
      <c r="CA4298" s="2">
        <v>0</v>
      </c>
      <c r="CB4298" s="2">
        <v>0</v>
      </c>
      <c r="CC4298" s="2">
        <v>0</v>
      </c>
      <c r="CD4298" s="2">
        <v>0</v>
      </c>
      <c r="CE4298" s="2">
        <v>0</v>
      </c>
      <c r="CF4298" s="2">
        <v>0</v>
      </c>
      <c r="CG4298" s="2">
        <v>0</v>
      </c>
      <c r="CH4298" s="2">
        <v>0</v>
      </c>
      <c r="CI4298" s="2">
        <v>0</v>
      </c>
      <c r="CJ4298" s="2">
        <v>0</v>
      </c>
      <c r="CK4298" s="2">
        <v>0</v>
      </c>
      <c r="CL4298" s="2">
        <v>0</v>
      </c>
    </row>
    <row r="4299" spans="1:90" x14ac:dyDescent="0.25">
      <c r="A4299" t="s">
        <v>115</v>
      </c>
      <c r="B4299">
        <v>20102</v>
      </c>
      <c r="C4299" t="s">
        <v>239</v>
      </c>
      <c r="D4299">
        <v>1</v>
      </c>
      <c r="E4299">
        <v>8</v>
      </c>
      <c r="F4299">
        <v>46760</v>
      </c>
      <c r="G4299">
        <v>35046760</v>
      </c>
      <c r="H4299" t="s">
        <v>10019</v>
      </c>
      <c r="I4299">
        <v>633</v>
      </c>
      <c r="J4299" t="s">
        <v>239</v>
      </c>
      <c r="K4299" t="s">
        <v>3327</v>
      </c>
      <c r="L4299">
        <v>1</v>
      </c>
      <c r="M4299" t="s">
        <v>239</v>
      </c>
      <c r="N4299">
        <v>11088260</v>
      </c>
      <c r="O4299" t="s">
        <v>162</v>
      </c>
      <c r="P4299" t="s">
        <v>4273</v>
      </c>
      <c r="Q4299" t="s">
        <v>127</v>
      </c>
      <c r="R4299">
        <v>13</v>
      </c>
      <c r="S4299">
        <v>32033737</v>
      </c>
      <c r="T4299">
        <v>32911991</v>
      </c>
      <c r="U4299" t="s">
        <v>10020</v>
      </c>
      <c r="V4299">
        <v>1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152</v>
      </c>
      <c r="AE4299" s="2">
        <v>134</v>
      </c>
      <c r="AF4299" s="2">
        <v>89</v>
      </c>
      <c r="AG4299" s="2">
        <v>104</v>
      </c>
      <c r="AH4299" s="2">
        <v>118</v>
      </c>
      <c r="AI4299" s="2">
        <v>95</v>
      </c>
      <c r="AJ4299" s="2">
        <v>39</v>
      </c>
      <c r="AK4299" s="2">
        <v>0</v>
      </c>
      <c r="AL4299" s="2">
        <v>0</v>
      </c>
      <c r="AM4299" s="2">
        <v>0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0</v>
      </c>
      <c r="AU4299" s="2">
        <v>0</v>
      </c>
      <c r="AV4299" s="2">
        <v>0</v>
      </c>
      <c r="AW4299" s="2">
        <v>0</v>
      </c>
      <c r="AX4299" s="2">
        <v>0</v>
      </c>
      <c r="AY4299" s="2">
        <v>0</v>
      </c>
      <c r="AZ4299" s="2">
        <v>0</v>
      </c>
      <c r="BA4299" s="2">
        <v>0</v>
      </c>
      <c r="BB4299" s="2">
        <v>0</v>
      </c>
      <c r="BC4299" s="2">
        <v>304</v>
      </c>
      <c r="BD4299" s="2">
        <v>0</v>
      </c>
      <c r="BE4299" s="2">
        <v>0</v>
      </c>
      <c r="BF4299" s="2">
        <v>0</v>
      </c>
      <c r="BG4299" s="2">
        <v>0</v>
      </c>
      <c r="BH4299" s="2">
        <v>0</v>
      </c>
      <c r="BI4299" s="2">
        <v>0</v>
      </c>
      <c r="BJ4299" s="2">
        <v>0</v>
      </c>
      <c r="BK4299" s="2">
        <v>0</v>
      </c>
      <c r="BL4299" s="2">
        <v>10</v>
      </c>
      <c r="BM4299" s="2">
        <v>5</v>
      </c>
      <c r="BN4299" s="2">
        <v>6</v>
      </c>
      <c r="BO4299" s="2">
        <v>6</v>
      </c>
      <c r="BP4299" s="2">
        <v>6</v>
      </c>
      <c r="BQ4299" s="2">
        <v>6</v>
      </c>
      <c r="BR4299" s="2">
        <v>1</v>
      </c>
      <c r="BS4299" s="2">
        <v>0</v>
      </c>
      <c r="BT4299" s="2">
        <v>0</v>
      </c>
      <c r="BU4299" s="2">
        <v>0</v>
      </c>
      <c r="BV4299" s="2">
        <v>0</v>
      </c>
      <c r="BW4299" s="2">
        <v>0</v>
      </c>
      <c r="BX4299" s="2">
        <v>0</v>
      </c>
      <c r="BY4299" s="2">
        <v>0</v>
      </c>
      <c r="BZ4299" s="2">
        <v>0</v>
      </c>
      <c r="CA4299" s="2">
        <v>0</v>
      </c>
      <c r="CB4299" s="2">
        <v>0</v>
      </c>
      <c r="CC4299" s="2">
        <v>0</v>
      </c>
      <c r="CD4299" s="2">
        <v>0</v>
      </c>
      <c r="CE4299" s="2">
        <v>0</v>
      </c>
      <c r="CF4299" s="2">
        <v>0</v>
      </c>
      <c r="CG4299" s="2">
        <v>0</v>
      </c>
      <c r="CH4299" s="2">
        <v>0</v>
      </c>
      <c r="CI4299" s="2">
        <v>0</v>
      </c>
      <c r="CJ4299" s="2">
        <v>0</v>
      </c>
      <c r="CK4299" s="2">
        <v>26</v>
      </c>
      <c r="CL4299" s="2">
        <v>0</v>
      </c>
    </row>
    <row r="4300" spans="1:90" x14ac:dyDescent="0.25">
      <c r="A4300" t="s">
        <v>115</v>
      </c>
      <c r="B4300">
        <v>10606</v>
      </c>
      <c r="C4300" t="s">
        <v>103</v>
      </c>
      <c r="D4300">
        <v>1</v>
      </c>
      <c r="E4300">
        <v>8</v>
      </c>
      <c r="F4300">
        <v>9283</v>
      </c>
      <c r="G4300">
        <v>35009283</v>
      </c>
      <c r="H4300" t="s">
        <v>16683</v>
      </c>
      <c r="I4300">
        <v>635</v>
      </c>
      <c r="J4300" t="s">
        <v>103</v>
      </c>
      <c r="K4300" t="s">
        <v>5263</v>
      </c>
      <c r="L4300">
        <v>1</v>
      </c>
      <c r="M4300" t="s">
        <v>103</v>
      </c>
      <c r="N4300">
        <v>9726263</v>
      </c>
      <c r="O4300" t="s">
        <v>102</v>
      </c>
      <c r="P4300" t="s">
        <v>11805</v>
      </c>
      <c r="Q4300">
        <v>919</v>
      </c>
      <c r="R4300">
        <v>11</v>
      </c>
      <c r="S4300">
        <v>43304280</v>
      </c>
      <c r="T4300">
        <v>43305106</v>
      </c>
      <c r="U4300" t="s">
        <v>16684</v>
      </c>
      <c r="V4300">
        <v>1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37</v>
      </c>
      <c r="AE4300" s="2">
        <v>37</v>
      </c>
      <c r="AF4300" s="2">
        <v>72</v>
      </c>
      <c r="AG4300" s="2">
        <v>70</v>
      </c>
      <c r="AH4300" s="2">
        <v>119</v>
      </c>
      <c r="AI4300" s="2">
        <v>120</v>
      </c>
      <c r="AJ4300" s="2">
        <v>157</v>
      </c>
      <c r="AK4300" s="2">
        <v>0</v>
      </c>
      <c r="AL4300" s="2">
        <v>0</v>
      </c>
      <c r="AM4300" s="2">
        <v>0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0</v>
      </c>
      <c r="AU4300" s="2">
        <v>0</v>
      </c>
      <c r="AV4300" s="2">
        <v>0</v>
      </c>
      <c r="AW4300" s="2">
        <v>0</v>
      </c>
      <c r="AX4300" s="2">
        <v>0</v>
      </c>
      <c r="AY4300" s="2">
        <v>0</v>
      </c>
      <c r="AZ4300" s="2">
        <v>0</v>
      </c>
      <c r="BA4300" s="2">
        <v>0</v>
      </c>
      <c r="BB4300" s="2">
        <v>0</v>
      </c>
      <c r="BC4300" s="2">
        <v>0</v>
      </c>
      <c r="BD4300" s="2">
        <v>0</v>
      </c>
      <c r="BE4300" s="2">
        <v>0</v>
      </c>
      <c r="BF4300" s="2">
        <v>0</v>
      </c>
      <c r="BG4300" s="2">
        <v>0</v>
      </c>
      <c r="BH4300" s="2">
        <v>0</v>
      </c>
      <c r="BI4300" s="2">
        <v>0</v>
      </c>
      <c r="BJ4300" s="2">
        <v>0</v>
      </c>
      <c r="BK4300" s="2">
        <v>0</v>
      </c>
      <c r="BL4300" s="2">
        <v>2</v>
      </c>
      <c r="BM4300" s="2">
        <v>2</v>
      </c>
      <c r="BN4300" s="2">
        <v>2</v>
      </c>
      <c r="BO4300" s="2">
        <v>2</v>
      </c>
      <c r="BP4300" s="2">
        <v>5</v>
      </c>
      <c r="BQ4300" s="2">
        <v>5</v>
      </c>
      <c r="BR4300" s="2">
        <v>4</v>
      </c>
      <c r="BS4300" s="2">
        <v>0</v>
      </c>
      <c r="BT4300" s="2">
        <v>0</v>
      </c>
      <c r="BU4300" s="2">
        <v>0</v>
      </c>
      <c r="BV4300" s="2">
        <v>0</v>
      </c>
      <c r="BW4300" s="2">
        <v>0</v>
      </c>
      <c r="BX4300" s="2">
        <v>0</v>
      </c>
      <c r="BY4300" s="2">
        <v>0</v>
      </c>
      <c r="BZ4300" s="2">
        <v>0</v>
      </c>
      <c r="CA4300" s="2">
        <v>0</v>
      </c>
      <c r="CB4300" s="2">
        <v>0</v>
      </c>
      <c r="CC4300" s="2">
        <v>0</v>
      </c>
      <c r="CD4300" s="2">
        <v>0</v>
      </c>
      <c r="CE4300" s="2">
        <v>0</v>
      </c>
      <c r="CF4300" s="2">
        <v>0</v>
      </c>
      <c r="CG4300" s="2">
        <v>0</v>
      </c>
      <c r="CH4300" s="2">
        <v>0</v>
      </c>
      <c r="CI4300" s="2">
        <v>0</v>
      </c>
      <c r="CJ4300" s="2">
        <v>0</v>
      </c>
      <c r="CK4300" s="2">
        <v>0</v>
      </c>
      <c r="CL4300" s="2">
        <v>0</v>
      </c>
    </row>
    <row r="4301" spans="1:90" x14ac:dyDescent="0.25">
      <c r="A4301" t="s">
        <v>115</v>
      </c>
      <c r="B4301">
        <v>10606</v>
      </c>
      <c r="C4301" t="s">
        <v>103</v>
      </c>
      <c r="D4301">
        <v>1</v>
      </c>
      <c r="E4301">
        <v>8</v>
      </c>
      <c r="F4301">
        <v>8936</v>
      </c>
      <c r="G4301">
        <v>35008936</v>
      </c>
      <c r="H4301" t="s">
        <v>17866</v>
      </c>
      <c r="I4301">
        <v>635</v>
      </c>
      <c r="J4301" t="s">
        <v>103</v>
      </c>
      <c r="K4301" t="s">
        <v>2802</v>
      </c>
      <c r="L4301">
        <v>1</v>
      </c>
      <c r="M4301" t="s">
        <v>103</v>
      </c>
      <c r="N4301">
        <v>9820270</v>
      </c>
      <c r="O4301" t="s">
        <v>92</v>
      </c>
      <c r="P4301" t="s">
        <v>14478</v>
      </c>
      <c r="Q4301">
        <v>181</v>
      </c>
      <c r="R4301">
        <v>11</v>
      </c>
      <c r="S4301">
        <v>43962594</v>
      </c>
      <c r="T4301">
        <v>43965933</v>
      </c>
      <c r="U4301" t="s">
        <v>17867</v>
      </c>
      <c r="V4301">
        <v>1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</v>
      </c>
      <c r="AD4301" s="2">
        <v>140</v>
      </c>
      <c r="AE4301" s="2">
        <v>72</v>
      </c>
      <c r="AF4301" s="2">
        <v>108</v>
      </c>
      <c r="AG4301" s="2">
        <v>94</v>
      </c>
      <c r="AH4301" s="2">
        <v>195</v>
      </c>
      <c r="AI4301" s="2">
        <v>145</v>
      </c>
      <c r="AJ4301" s="2">
        <v>115</v>
      </c>
      <c r="AK4301" s="2">
        <v>0</v>
      </c>
      <c r="AL4301" s="2">
        <v>0</v>
      </c>
      <c r="AM4301" s="2">
        <v>0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0</v>
      </c>
      <c r="AU4301" s="2">
        <v>0</v>
      </c>
      <c r="AV4301" s="2">
        <v>0</v>
      </c>
      <c r="AW4301" s="2">
        <v>0</v>
      </c>
      <c r="AX4301" s="2">
        <v>0</v>
      </c>
      <c r="AY4301" s="2">
        <v>0</v>
      </c>
      <c r="AZ4301" s="2">
        <v>0</v>
      </c>
      <c r="BA4301" s="2">
        <v>0</v>
      </c>
      <c r="BB4301" s="2">
        <v>0</v>
      </c>
      <c r="BC4301" s="2">
        <v>209</v>
      </c>
      <c r="BD4301" s="2">
        <v>0</v>
      </c>
      <c r="BE4301" s="2">
        <v>0</v>
      </c>
      <c r="BF4301" s="2">
        <v>0</v>
      </c>
      <c r="BG4301" s="2">
        <v>0</v>
      </c>
      <c r="BH4301" s="2">
        <v>0</v>
      </c>
      <c r="BI4301" s="2">
        <v>0</v>
      </c>
      <c r="BJ4301" s="2">
        <v>0</v>
      </c>
      <c r="BK4301" s="2">
        <v>0</v>
      </c>
      <c r="BL4301" s="2">
        <v>6</v>
      </c>
      <c r="BM4301" s="2">
        <v>2</v>
      </c>
      <c r="BN4301" s="2">
        <v>5</v>
      </c>
      <c r="BO4301" s="2">
        <v>5</v>
      </c>
      <c r="BP4301" s="2">
        <v>7</v>
      </c>
      <c r="BQ4301" s="2">
        <v>6</v>
      </c>
      <c r="BR4301" s="2">
        <v>5</v>
      </c>
      <c r="BS4301" s="2">
        <v>0</v>
      </c>
      <c r="BT4301" s="2">
        <v>0</v>
      </c>
      <c r="BU4301" s="2">
        <v>0</v>
      </c>
      <c r="BV4301" s="2">
        <v>0</v>
      </c>
      <c r="BW4301" s="2">
        <v>0</v>
      </c>
      <c r="BX4301" s="2">
        <v>0</v>
      </c>
      <c r="BY4301" s="2">
        <v>0</v>
      </c>
      <c r="BZ4301" s="2">
        <v>0</v>
      </c>
      <c r="CA4301" s="2">
        <v>0</v>
      </c>
      <c r="CB4301" s="2">
        <v>0</v>
      </c>
      <c r="CC4301" s="2">
        <v>0</v>
      </c>
      <c r="CD4301" s="2">
        <v>0</v>
      </c>
      <c r="CE4301" s="2">
        <v>0</v>
      </c>
      <c r="CF4301" s="2">
        <v>0</v>
      </c>
      <c r="CG4301" s="2">
        <v>0</v>
      </c>
      <c r="CH4301" s="2">
        <v>0</v>
      </c>
      <c r="CI4301" s="2">
        <v>0</v>
      </c>
      <c r="CJ4301" s="2">
        <v>0</v>
      </c>
      <c r="CK4301" s="2">
        <v>9</v>
      </c>
      <c r="CL4301" s="2">
        <v>0</v>
      </c>
    </row>
    <row r="4302" spans="1:90" x14ac:dyDescent="0.25">
      <c r="A4302" t="s">
        <v>115</v>
      </c>
      <c r="B4302">
        <v>10606</v>
      </c>
      <c r="C4302" t="s">
        <v>103</v>
      </c>
      <c r="D4302">
        <v>1</v>
      </c>
      <c r="E4302">
        <v>8</v>
      </c>
      <c r="F4302">
        <v>9453</v>
      </c>
      <c r="G4302">
        <v>35009453</v>
      </c>
      <c r="H4302" t="s">
        <v>4557</v>
      </c>
      <c r="I4302">
        <v>636</v>
      </c>
      <c r="J4302" t="s">
        <v>104</v>
      </c>
      <c r="K4302" t="s">
        <v>4558</v>
      </c>
      <c r="L4302">
        <v>1</v>
      </c>
      <c r="M4302" t="s">
        <v>104</v>
      </c>
      <c r="N4302">
        <v>9580140</v>
      </c>
      <c r="O4302" t="s">
        <v>92</v>
      </c>
      <c r="P4302" t="s">
        <v>4559</v>
      </c>
      <c r="Q4302">
        <v>954</v>
      </c>
      <c r="R4302">
        <v>11</v>
      </c>
      <c r="S4302">
        <v>42313741</v>
      </c>
      <c r="T4302">
        <v>42326500</v>
      </c>
      <c r="U4302" t="s">
        <v>4560</v>
      </c>
      <c r="V4302">
        <v>1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30</v>
      </c>
      <c r="AE4302" s="2">
        <v>50</v>
      </c>
      <c r="AF4302" s="2">
        <v>42</v>
      </c>
      <c r="AG4302" s="2">
        <v>56</v>
      </c>
      <c r="AH4302" s="2">
        <v>197</v>
      </c>
      <c r="AI4302" s="2">
        <v>171</v>
      </c>
      <c r="AJ4302" s="2">
        <v>143</v>
      </c>
      <c r="AK4302" s="2">
        <v>0</v>
      </c>
      <c r="AL4302" s="2">
        <v>0</v>
      </c>
      <c r="AM4302" s="2">
        <v>0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0</v>
      </c>
      <c r="AU4302" s="2">
        <v>0</v>
      </c>
      <c r="AV4302" s="2">
        <v>0</v>
      </c>
      <c r="AW4302" s="2">
        <v>0</v>
      </c>
      <c r="AX4302" s="2">
        <v>0</v>
      </c>
      <c r="AY4302" s="2">
        <v>0</v>
      </c>
      <c r="AZ4302" s="2">
        <v>0</v>
      </c>
      <c r="BA4302" s="2">
        <v>0</v>
      </c>
      <c r="BB4302" s="2">
        <v>0</v>
      </c>
      <c r="BC4302" s="2">
        <v>0</v>
      </c>
      <c r="BD4302" s="2">
        <v>0</v>
      </c>
      <c r="BE4302" s="2">
        <v>0</v>
      </c>
      <c r="BF4302" s="2">
        <v>0</v>
      </c>
      <c r="BG4302" s="2">
        <v>0</v>
      </c>
      <c r="BH4302" s="2">
        <v>0</v>
      </c>
      <c r="BI4302" s="2">
        <v>0</v>
      </c>
      <c r="BJ4302" s="2">
        <v>0</v>
      </c>
      <c r="BK4302" s="2">
        <v>0</v>
      </c>
      <c r="BL4302" s="2">
        <v>1</v>
      </c>
      <c r="BM4302" s="2">
        <v>3</v>
      </c>
      <c r="BN4302" s="2">
        <v>2</v>
      </c>
      <c r="BO4302" s="2">
        <v>2</v>
      </c>
      <c r="BP4302" s="2">
        <v>9</v>
      </c>
      <c r="BQ4302" s="2">
        <v>6</v>
      </c>
      <c r="BR4302" s="2">
        <v>4</v>
      </c>
      <c r="BS4302" s="2">
        <v>0</v>
      </c>
      <c r="BT4302" s="2">
        <v>0</v>
      </c>
      <c r="BU4302" s="2">
        <v>0</v>
      </c>
      <c r="BV4302" s="2">
        <v>0</v>
      </c>
      <c r="BW4302" s="2">
        <v>0</v>
      </c>
      <c r="BX4302" s="2">
        <v>0</v>
      </c>
      <c r="BY4302" s="2">
        <v>0</v>
      </c>
      <c r="BZ4302" s="2">
        <v>0</v>
      </c>
      <c r="CA4302" s="2">
        <v>0</v>
      </c>
      <c r="CB4302" s="2">
        <v>0</v>
      </c>
      <c r="CC4302" s="2">
        <v>0</v>
      </c>
      <c r="CD4302" s="2">
        <v>0</v>
      </c>
      <c r="CE4302" s="2">
        <v>0</v>
      </c>
      <c r="CF4302" s="2">
        <v>0</v>
      </c>
      <c r="CG4302" s="2">
        <v>0</v>
      </c>
      <c r="CH4302" s="2">
        <v>0</v>
      </c>
      <c r="CI4302" s="2">
        <v>0</v>
      </c>
      <c r="CJ4302" s="2">
        <v>0</v>
      </c>
      <c r="CK4302" s="2">
        <v>0</v>
      </c>
      <c r="CL4302" s="2">
        <v>0</v>
      </c>
    </row>
    <row r="4303" spans="1:90" x14ac:dyDescent="0.25">
      <c r="A4303" t="s">
        <v>115</v>
      </c>
      <c r="B4303">
        <v>10606</v>
      </c>
      <c r="C4303" t="s">
        <v>103</v>
      </c>
      <c r="D4303">
        <v>1</v>
      </c>
      <c r="E4303">
        <v>8</v>
      </c>
      <c r="F4303">
        <v>9441</v>
      </c>
      <c r="G4303">
        <v>35009441</v>
      </c>
      <c r="H4303" t="s">
        <v>13907</v>
      </c>
      <c r="I4303">
        <v>636</v>
      </c>
      <c r="J4303" t="s">
        <v>104</v>
      </c>
      <c r="K4303" t="s">
        <v>3231</v>
      </c>
      <c r="L4303">
        <v>1</v>
      </c>
      <c r="M4303" t="s">
        <v>104</v>
      </c>
      <c r="N4303">
        <v>9572300</v>
      </c>
      <c r="O4303" t="s">
        <v>92</v>
      </c>
      <c r="P4303" t="s">
        <v>13882</v>
      </c>
      <c r="Q4303">
        <v>200</v>
      </c>
      <c r="R4303">
        <v>11</v>
      </c>
      <c r="S4303">
        <v>42327499</v>
      </c>
      <c r="T4303">
        <v>42381013</v>
      </c>
      <c r="U4303" t="s">
        <v>13908</v>
      </c>
      <c r="V4303">
        <v>1</v>
      </c>
      <c r="W4303" s="2">
        <v>0</v>
      </c>
      <c r="X4303" s="2">
        <v>0</v>
      </c>
      <c r="Y4303" s="2">
        <v>0</v>
      </c>
      <c r="Z4303" s="2">
        <v>0</v>
      </c>
      <c r="AA4303" s="2">
        <v>0</v>
      </c>
      <c r="AB4303" s="2">
        <v>0</v>
      </c>
      <c r="AC4303" s="2">
        <v>0</v>
      </c>
      <c r="AD4303" s="2">
        <v>67</v>
      </c>
      <c r="AE4303" s="2">
        <v>95</v>
      </c>
      <c r="AF4303" s="2">
        <v>59</v>
      </c>
      <c r="AG4303" s="2">
        <v>47</v>
      </c>
      <c r="AH4303" s="2">
        <v>125</v>
      </c>
      <c r="AI4303" s="2">
        <v>103</v>
      </c>
      <c r="AJ4303" s="2">
        <v>109</v>
      </c>
      <c r="AK4303" s="2">
        <v>0</v>
      </c>
      <c r="AL4303" s="2">
        <v>0</v>
      </c>
      <c r="AM4303" s="2">
        <v>0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0</v>
      </c>
      <c r="AU4303" s="2">
        <v>0</v>
      </c>
      <c r="AV4303" s="2">
        <v>0</v>
      </c>
      <c r="AW4303" s="2">
        <v>0</v>
      </c>
      <c r="AX4303" s="2">
        <v>0</v>
      </c>
      <c r="AY4303" s="2">
        <v>0</v>
      </c>
      <c r="AZ4303" s="2">
        <v>0</v>
      </c>
      <c r="BA4303" s="2">
        <v>0</v>
      </c>
      <c r="BB4303" s="2">
        <v>0</v>
      </c>
      <c r="BC4303" s="2">
        <v>50</v>
      </c>
      <c r="BD4303" s="2">
        <v>0</v>
      </c>
      <c r="BE4303" s="2">
        <v>0</v>
      </c>
      <c r="BF4303" s="2">
        <v>0</v>
      </c>
      <c r="BG4303" s="2">
        <v>0</v>
      </c>
      <c r="BH4303" s="2">
        <v>0</v>
      </c>
      <c r="BI4303" s="2">
        <v>0</v>
      </c>
      <c r="BJ4303" s="2">
        <v>0</v>
      </c>
      <c r="BK4303" s="2">
        <v>0</v>
      </c>
      <c r="BL4303" s="2">
        <v>3</v>
      </c>
      <c r="BM4303" s="2">
        <v>3</v>
      </c>
      <c r="BN4303" s="2">
        <v>3</v>
      </c>
      <c r="BO4303" s="2">
        <v>3</v>
      </c>
      <c r="BP4303" s="2">
        <v>7</v>
      </c>
      <c r="BQ4303" s="2">
        <v>6</v>
      </c>
      <c r="BR4303" s="2">
        <v>5</v>
      </c>
      <c r="BS4303" s="2">
        <v>0</v>
      </c>
      <c r="BT4303" s="2">
        <v>0</v>
      </c>
      <c r="BU4303" s="2">
        <v>0</v>
      </c>
      <c r="BV4303" s="2">
        <v>0</v>
      </c>
      <c r="BW4303" s="2">
        <v>0</v>
      </c>
      <c r="BX4303" s="2">
        <v>0</v>
      </c>
      <c r="BY4303" s="2">
        <v>0</v>
      </c>
      <c r="BZ4303" s="2">
        <v>0</v>
      </c>
      <c r="CA4303" s="2">
        <v>0</v>
      </c>
      <c r="CB4303" s="2">
        <v>0</v>
      </c>
      <c r="CC4303" s="2">
        <v>0</v>
      </c>
      <c r="CD4303" s="2">
        <v>0</v>
      </c>
      <c r="CE4303" s="2">
        <v>0</v>
      </c>
      <c r="CF4303" s="2">
        <v>0</v>
      </c>
      <c r="CG4303" s="2">
        <v>0</v>
      </c>
      <c r="CH4303" s="2">
        <v>0</v>
      </c>
      <c r="CI4303" s="2">
        <v>0</v>
      </c>
      <c r="CJ4303" s="2">
        <v>0</v>
      </c>
      <c r="CK4303" s="2">
        <v>2</v>
      </c>
      <c r="CL4303" s="2">
        <v>0</v>
      </c>
    </row>
    <row r="4304" spans="1:90" x14ac:dyDescent="0.25">
      <c r="A4304" t="s">
        <v>115</v>
      </c>
      <c r="B4304">
        <v>10606</v>
      </c>
      <c r="C4304" t="s">
        <v>103</v>
      </c>
      <c r="D4304">
        <v>1</v>
      </c>
      <c r="E4304">
        <v>8</v>
      </c>
      <c r="F4304">
        <v>9180</v>
      </c>
      <c r="G4304">
        <v>35009180</v>
      </c>
      <c r="H4304" t="s">
        <v>16219</v>
      </c>
      <c r="I4304">
        <v>635</v>
      </c>
      <c r="J4304" t="s">
        <v>103</v>
      </c>
      <c r="K4304" t="s">
        <v>350</v>
      </c>
      <c r="L4304">
        <v>1</v>
      </c>
      <c r="M4304" t="s">
        <v>103</v>
      </c>
      <c r="N4304">
        <v>9616070</v>
      </c>
      <c r="O4304" t="s">
        <v>92</v>
      </c>
      <c r="P4304" t="s">
        <v>8428</v>
      </c>
      <c r="Q4304">
        <v>66</v>
      </c>
      <c r="R4304">
        <v>11</v>
      </c>
      <c r="S4304">
        <v>43685381</v>
      </c>
      <c r="U4304" t="s">
        <v>16220</v>
      </c>
      <c r="V4304">
        <v>1</v>
      </c>
      <c r="W4304" s="2">
        <v>0</v>
      </c>
      <c r="X4304" s="2">
        <v>0</v>
      </c>
      <c r="Y4304" s="2">
        <v>0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120</v>
      </c>
      <c r="AI4304" s="2">
        <v>237</v>
      </c>
      <c r="AJ4304" s="2">
        <v>91</v>
      </c>
      <c r="AK4304" s="2">
        <v>0</v>
      </c>
      <c r="AL4304" s="2">
        <v>0</v>
      </c>
      <c r="AM4304" s="2">
        <v>0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0</v>
      </c>
      <c r="AU4304" s="2">
        <v>0</v>
      </c>
      <c r="AV4304" s="2">
        <v>0</v>
      </c>
      <c r="AW4304" s="2">
        <v>0</v>
      </c>
      <c r="AX4304" s="2">
        <v>0</v>
      </c>
      <c r="AY4304" s="2">
        <v>0</v>
      </c>
      <c r="AZ4304" s="2">
        <v>0</v>
      </c>
      <c r="BA4304" s="2">
        <v>0</v>
      </c>
      <c r="BB4304" s="2">
        <v>0</v>
      </c>
      <c r="BC4304" s="2">
        <v>0</v>
      </c>
      <c r="BD4304" s="2">
        <v>0</v>
      </c>
      <c r="BE4304" s="2">
        <v>0</v>
      </c>
      <c r="BF4304" s="2">
        <v>0</v>
      </c>
      <c r="BG4304" s="2">
        <v>0</v>
      </c>
      <c r="BH4304" s="2">
        <v>0</v>
      </c>
      <c r="BI4304" s="2">
        <v>0</v>
      </c>
      <c r="BJ4304" s="2">
        <v>0</v>
      </c>
      <c r="BK4304" s="2">
        <v>0</v>
      </c>
      <c r="BL4304" s="2">
        <v>0</v>
      </c>
      <c r="BM4304" s="2">
        <v>0</v>
      </c>
      <c r="BN4304" s="2">
        <v>0</v>
      </c>
      <c r="BO4304" s="2">
        <v>0</v>
      </c>
      <c r="BP4304" s="2">
        <v>3</v>
      </c>
      <c r="BQ4304" s="2">
        <v>8</v>
      </c>
      <c r="BR4304" s="2">
        <v>3</v>
      </c>
      <c r="BS4304" s="2">
        <v>0</v>
      </c>
      <c r="BT4304" s="2">
        <v>0</v>
      </c>
      <c r="BU4304" s="2">
        <v>0</v>
      </c>
      <c r="BV4304" s="2">
        <v>0</v>
      </c>
      <c r="BW4304" s="2">
        <v>0</v>
      </c>
      <c r="BX4304" s="2">
        <v>0</v>
      </c>
      <c r="BY4304" s="2">
        <v>0</v>
      </c>
      <c r="BZ4304" s="2">
        <v>0</v>
      </c>
      <c r="CA4304" s="2">
        <v>0</v>
      </c>
      <c r="CB4304" s="2">
        <v>0</v>
      </c>
      <c r="CC4304" s="2">
        <v>0</v>
      </c>
      <c r="CD4304" s="2">
        <v>0</v>
      </c>
      <c r="CE4304" s="2">
        <v>0</v>
      </c>
      <c r="CF4304" s="2">
        <v>0</v>
      </c>
      <c r="CG4304" s="2">
        <v>0</v>
      </c>
      <c r="CH4304" s="2">
        <v>0</v>
      </c>
      <c r="CI4304" s="2">
        <v>0</v>
      </c>
      <c r="CJ4304" s="2">
        <v>0</v>
      </c>
      <c r="CK4304" s="2">
        <v>0</v>
      </c>
      <c r="CL4304" s="2">
        <v>0</v>
      </c>
    </row>
    <row r="4305" spans="1:90" x14ac:dyDescent="0.25">
      <c r="A4305" t="s">
        <v>115</v>
      </c>
      <c r="B4305">
        <v>10606</v>
      </c>
      <c r="C4305" t="s">
        <v>103</v>
      </c>
      <c r="D4305">
        <v>1</v>
      </c>
      <c r="E4305">
        <v>8</v>
      </c>
      <c r="F4305">
        <v>9325</v>
      </c>
      <c r="G4305">
        <v>35009325</v>
      </c>
      <c r="H4305" t="s">
        <v>12304</v>
      </c>
      <c r="I4305">
        <v>635</v>
      </c>
      <c r="J4305" t="s">
        <v>103</v>
      </c>
      <c r="K4305" t="s">
        <v>685</v>
      </c>
      <c r="L4305">
        <v>1</v>
      </c>
      <c r="M4305" t="s">
        <v>103</v>
      </c>
      <c r="N4305">
        <v>9608010</v>
      </c>
      <c r="O4305" t="s">
        <v>92</v>
      </c>
      <c r="P4305" t="s">
        <v>12305</v>
      </c>
      <c r="Q4305">
        <v>35</v>
      </c>
      <c r="R4305">
        <v>11</v>
      </c>
      <c r="S4305">
        <v>43683290</v>
      </c>
      <c r="T4305">
        <v>43686178</v>
      </c>
      <c r="U4305" t="s">
        <v>12306</v>
      </c>
      <c r="V4305">
        <v>1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103</v>
      </c>
      <c r="AE4305" s="2">
        <v>139</v>
      </c>
      <c r="AF4305" s="2">
        <v>94</v>
      </c>
      <c r="AG4305" s="2">
        <v>116</v>
      </c>
      <c r="AH4305" s="2">
        <v>125</v>
      </c>
      <c r="AI4305" s="2">
        <v>66</v>
      </c>
      <c r="AJ4305" s="2">
        <v>58</v>
      </c>
      <c r="AK4305" s="2">
        <v>0</v>
      </c>
      <c r="AL4305" s="2">
        <v>0</v>
      </c>
      <c r="AM4305" s="2">
        <v>0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0</v>
      </c>
      <c r="AU4305" s="2">
        <v>0</v>
      </c>
      <c r="AV4305" s="2">
        <v>0</v>
      </c>
      <c r="AW4305" s="2">
        <v>0</v>
      </c>
      <c r="AX4305" s="2">
        <v>0</v>
      </c>
      <c r="AY4305" s="2">
        <v>0</v>
      </c>
      <c r="AZ4305" s="2">
        <v>0</v>
      </c>
      <c r="BA4305" s="2">
        <v>0</v>
      </c>
      <c r="BB4305" s="2">
        <v>0</v>
      </c>
      <c r="BC4305" s="2">
        <v>0</v>
      </c>
      <c r="BD4305" s="2">
        <v>13</v>
      </c>
      <c r="BE4305" s="2">
        <v>0</v>
      </c>
      <c r="BF4305" s="2">
        <v>0</v>
      </c>
      <c r="BG4305" s="2">
        <v>0</v>
      </c>
      <c r="BH4305" s="2">
        <v>0</v>
      </c>
      <c r="BI4305" s="2">
        <v>0</v>
      </c>
      <c r="BJ4305" s="2">
        <v>0</v>
      </c>
      <c r="BK4305" s="2">
        <v>0</v>
      </c>
      <c r="BL4305" s="2">
        <v>6</v>
      </c>
      <c r="BM4305" s="2">
        <v>5</v>
      </c>
      <c r="BN4305" s="2">
        <v>6</v>
      </c>
      <c r="BO4305" s="2">
        <v>7</v>
      </c>
      <c r="BP4305" s="2">
        <v>8</v>
      </c>
      <c r="BQ4305" s="2">
        <v>4</v>
      </c>
      <c r="BR4305" s="2">
        <v>4</v>
      </c>
      <c r="BS4305" s="2">
        <v>0</v>
      </c>
      <c r="BT4305" s="2">
        <v>0</v>
      </c>
      <c r="BU4305" s="2">
        <v>0</v>
      </c>
      <c r="BV4305" s="2">
        <v>0</v>
      </c>
      <c r="BW4305" s="2">
        <v>0</v>
      </c>
      <c r="BX4305" s="2">
        <v>0</v>
      </c>
      <c r="BY4305" s="2">
        <v>0</v>
      </c>
      <c r="BZ4305" s="2">
        <v>0</v>
      </c>
      <c r="CA4305" s="2">
        <v>0</v>
      </c>
      <c r="CB4305" s="2">
        <v>0</v>
      </c>
      <c r="CC4305" s="2">
        <v>0</v>
      </c>
      <c r="CD4305" s="2">
        <v>0</v>
      </c>
      <c r="CE4305" s="2">
        <v>0</v>
      </c>
      <c r="CF4305" s="2">
        <v>0</v>
      </c>
      <c r="CG4305" s="2">
        <v>0</v>
      </c>
      <c r="CH4305" s="2">
        <v>0</v>
      </c>
      <c r="CI4305" s="2">
        <v>0</v>
      </c>
      <c r="CJ4305" s="2">
        <v>0</v>
      </c>
      <c r="CK4305" s="2">
        <v>0</v>
      </c>
      <c r="CL4305" s="2">
        <v>3</v>
      </c>
    </row>
    <row r="4306" spans="1:90" x14ac:dyDescent="0.25">
      <c r="A4306" t="s">
        <v>115</v>
      </c>
      <c r="B4306">
        <v>10606</v>
      </c>
      <c r="C4306" t="s">
        <v>103</v>
      </c>
      <c r="D4306">
        <v>1</v>
      </c>
      <c r="E4306">
        <v>8</v>
      </c>
      <c r="F4306">
        <v>8990</v>
      </c>
      <c r="G4306">
        <v>35008990</v>
      </c>
      <c r="H4306" t="s">
        <v>10715</v>
      </c>
      <c r="I4306">
        <v>635</v>
      </c>
      <c r="J4306" t="s">
        <v>103</v>
      </c>
      <c r="K4306" t="s">
        <v>10716</v>
      </c>
      <c r="L4306">
        <v>2</v>
      </c>
      <c r="M4306" t="s">
        <v>8441</v>
      </c>
      <c r="N4306">
        <v>9830291</v>
      </c>
      <c r="O4306" t="s">
        <v>92</v>
      </c>
      <c r="P4306" t="s">
        <v>10717</v>
      </c>
      <c r="Q4306">
        <v>280</v>
      </c>
      <c r="R4306">
        <v>11</v>
      </c>
      <c r="S4306">
        <v>43540520</v>
      </c>
      <c r="T4306">
        <v>43547197</v>
      </c>
      <c r="U4306" t="s">
        <v>10718</v>
      </c>
      <c r="V4306">
        <v>1</v>
      </c>
      <c r="W4306" s="2">
        <v>0</v>
      </c>
      <c r="X4306" s="2">
        <v>0</v>
      </c>
      <c r="Y4306" s="2">
        <v>0</v>
      </c>
      <c r="Z4306" s="2">
        <v>0</v>
      </c>
      <c r="AA4306" s="2">
        <v>0</v>
      </c>
      <c r="AB4306" s="2">
        <v>0</v>
      </c>
      <c r="AC4306" s="2">
        <v>0</v>
      </c>
      <c r="AD4306" s="2">
        <v>58</v>
      </c>
      <c r="AE4306" s="2">
        <v>74</v>
      </c>
      <c r="AF4306" s="2">
        <v>50</v>
      </c>
      <c r="AG4306" s="2">
        <v>69</v>
      </c>
      <c r="AH4306" s="2">
        <v>151</v>
      </c>
      <c r="AI4306" s="2">
        <v>130</v>
      </c>
      <c r="AJ4306" s="2">
        <v>94</v>
      </c>
      <c r="AK4306" s="2">
        <v>0</v>
      </c>
      <c r="AL4306" s="2">
        <v>0</v>
      </c>
      <c r="AM4306" s="2">
        <v>0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0</v>
      </c>
      <c r="AU4306" s="2">
        <v>0</v>
      </c>
      <c r="AV4306" s="2">
        <v>0</v>
      </c>
      <c r="AW4306" s="2">
        <v>0</v>
      </c>
      <c r="AX4306" s="2">
        <v>0</v>
      </c>
      <c r="AY4306" s="2">
        <v>0</v>
      </c>
      <c r="AZ4306" s="2">
        <v>0</v>
      </c>
      <c r="BA4306" s="2">
        <v>0</v>
      </c>
      <c r="BB4306" s="2">
        <v>0</v>
      </c>
      <c r="BC4306" s="2">
        <v>24</v>
      </c>
      <c r="BD4306" s="2">
        <v>7</v>
      </c>
      <c r="BE4306" s="2">
        <v>0</v>
      </c>
      <c r="BF4306" s="2">
        <v>0</v>
      </c>
      <c r="BG4306" s="2">
        <v>0</v>
      </c>
      <c r="BH4306" s="2">
        <v>0</v>
      </c>
      <c r="BI4306" s="2">
        <v>0</v>
      </c>
      <c r="BJ4306" s="2">
        <v>0</v>
      </c>
      <c r="BK4306" s="2">
        <v>0</v>
      </c>
      <c r="BL4306" s="2">
        <v>2</v>
      </c>
      <c r="BM4306" s="2">
        <v>3</v>
      </c>
      <c r="BN4306" s="2">
        <v>4</v>
      </c>
      <c r="BO4306" s="2">
        <v>2</v>
      </c>
      <c r="BP4306" s="2">
        <v>7</v>
      </c>
      <c r="BQ4306" s="2">
        <v>7</v>
      </c>
      <c r="BR4306" s="2">
        <v>5</v>
      </c>
      <c r="BS4306" s="2">
        <v>0</v>
      </c>
      <c r="BT4306" s="2">
        <v>0</v>
      </c>
      <c r="BU4306" s="2">
        <v>0</v>
      </c>
      <c r="BV4306" s="2">
        <v>0</v>
      </c>
      <c r="BW4306" s="2">
        <v>0</v>
      </c>
      <c r="BX4306" s="2">
        <v>0</v>
      </c>
      <c r="BY4306" s="2">
        <v>0</v>
      </c>
      <c r="BZ4306" s="2">
        <v>0</v>
      </c>
      <c r="CA4306" s="2">
        <v>0</v>
      </c>
      <c r="CB4306" s="2">
        <v>0</v>
      </c>
      <c r="CC4306" s="2">
        <v>0</v>
      </c>
      <c r="CD4306" s="2">
        <v>0</v>
      </c>
      <c r="CE4306" s="2">
        <v>0</v>
      </c>
      <c r="CF4306" s="2">
        <v>0</v>
      </c>
      <c r="CG4306" s="2">
        <v>0</v>
      </c>
      <c r="CH4306" s="2">
        <v>0</v>
      </c>
      <c r="CI4306" s="2">
        <v>0</v>
      </c>
      <c r="CJ4306" s="2">
        <v>0</v>
      </c>
      <c r="CK4306" s="2">
        <v>1</v>
      </c>
      <c r="CL4306" s="2">
        <v>1</v>
      </c>
    </row>
    <row r="4307" spans="1:90" x14ac:dyDescent="0.25">
      <c r="A4307" t="s">
        <v>115</v>
      </c>
      <c r="B4307">
        <v>10606</v>
      </c>
      <c r="C4307" t="s">
        <v>103</v>
      </c>
      <c r="D4307">
        <v>1</v>
      </c>
      <c r="E4307">
        <v>8</v>
      </c>
      <c r="F4307">
        <v>9039</v>
      </c>
      <c r="G4307">
        <v>35009039</v>
      </c>
      <c r="H4307" t="s">
        <v>17310</v>
      </c>
      <c r="I4307">
        <v>635</v>
      </c>
      <c r="J4307" t="s">
        <v>103</v>
      </c>
      <c r="K4307" t="s">
        <v>1390</v>
      </c>
      <c r="L4307">
        <v>1</v>
      </c>
      <c r="M4307" t="s">
        <v>103</v>
      </c>
      <c r="N4307">
        <v>9891420</v>
      </c>
      <c r="O4307" t="s">
        <v>102</v>
      </c>
      <c r="P4307" t="s">
        <v>2476</v>
      </c>
      <c r="Q4307">
        <v>835</v>
      </c>
      <c r="R4307">
        <v>11</v>
      </c>
      <c r="S4307">
        <v>41781423</v>
      </c>
      <c r="T4307">
        <v>41789768</v>
      </c>
      <c r="U4307" t="s">
        <v>17311</v>
      </c>
      <c r="V4307">
        <v>1</v>
      </c>
      <c r="W4307" s="2">
        <v>0</v>
      </c>
      <c r="X4307" s="2">
        <v>0</v>
      </c>
      <c r="Y4307" s="2">
        <v>0</v>
      </c>
      <c r="Z4307" s="2">
        <v>0</v>
      </c>
      <c r="AA4307" s="2">
        <v>0</v>
      </c>
      <c r="AB4307" s="2">
        <v>0</v>
      </c>
      <c r="AC4307" s="2">
        <v>0</v>
      </c>
      <c r="AD4307" s="2">
        <v>86</v>
      </c>
      <c r="AE4307" s="2">
        <v>100</v>
      </c>
      <c r="AF4307" s="2">
        <v>77</v>
      </c>
      <c r="AG4307" s="2">
        <v>68</v>
      </c>
      <c r="AH4307" s="2">
        <v>96</v>
      </c>
      <c r="AI4307" s="2">
        <v>71</v>
      </c>
      <c r="AJ4307" s="2">
        <v>65</v>
      </c>
      <c r="AK4307" s="2">
        <v>0</v>
      </c>
      <c r="AL4307" s="2">
        <v>0</v>
      </c>
      <c r="AM4307" s="2">
        <v>0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0</v>
      </c>
      <c r="AU4307" s="2">
        <v>0</v>
      </c>
      <c r="AV4307" s="2">
        <v>0</v>
      </c>
      <c r="AW4307" s="2">
        <v>0</v>
      </c>
      <c r="AX4307" s="2">
        <v>0</v>
      </c>
      <c r="AY4307" s="2">
        <v>0</v>
      </c>
      <c r="AZ4307" s="2">
        <v>0</v>
      </c>
      <c r="BA4307" s="2">
        <v>0</v>
      </c>
      <c r="BB4307" s="2">
        <v>0</v>
      </c>
      <c r="BC4307" s="2">
        <v>0</v>
      </c>
      <c r="BD4307" s="2">
        <v>0</v>
      </c>
      <c r="BE4307" s="2">
        <v>0</v>
      </c>
      <c r="BF4307" s="2">
        <v>0</v>
      </c>
      <c r="BG4307" s="2">
        <v>0</v>
      </c>
      <c r="BH4307" s="2">
        <v>0</v>
      </c>
      <c r="BI4307" s="2">
        <v>0</v>
      </c>
      <c r="BJ4307" s="2">
        <v>0</v>
      </c>
      <c r="BK4307" s="2">
        <v>0</v>
      </c>
      <c r="BL4307" s="2">
        <v>6</v>
      </c>
      <c r="BM4307" s="2">
        <v>4</v>
      </c>
      <c r="BN4307" s="2">
        <v>4</v>
      </c>
      <c r="BO4307" s="2">
        <v>2</v>
      </c>
      <c r="BP4307" s="2">
        <v>3</v>
      </c>
      <c r="BQ4307" s="2">
        <v>2</v>
      </c>
      <c r="BR4307" s="2">
        <v>3</v>
      </c>
      <c r="BS4307" s="2">
        <v>0</v>
      </c>
      <c r="BT4307" s="2">
        <v>0</v>
      </c>
      <c r="BU4307" s="2">
        <v>0</v>
      </c>
      <c r="BV4307" s="2">
        <v>0</v>
      </c>
      <c r="BW4307" s="2">
        <v>0</v>
      </c>
      <c r="BX4307" s="2">
        <v>0</v>
      </c>
      <c r="BY4307" s="2">
        <v>0</v>
      </c>
      <c r="BZ4307" s="2">
        <v>0</v>
      </c>
      <c r="CA4307" s="2">
        <v>0</v>
      </c>
      <c r="CB4307" s="2">
        <v>0</v>
      </c>
      <c r="CC4307" s="2">
        <v>0</v>
      </c>
      <c r="CD4307" s="2">
        <v>0</v>
      </c>
      <c r="CE4307" s="2">
        <v>0</v>
      </c>
      <c r="CF4307" s="2">
        <v>0</v>
      </c>
      <c r="CG4307" s="2">
        <v>0</v>
      </c>
      <c r="CH4307" s="2">
        <v>0</v>
      </c>
      <c r="CI4307" s="2">
        <v>0</v>
      </c>
      <c r="CJ4307" s="2">
        <v>0</v>
      </c>
      <c r="CK4307" s="2">
        <v>0</v>
      </c>
      <c r="CL4307" s="2">
        <v>0</v>
      </c>
    </row>
    <row r="4308" spans="1:90" x14ac:dyDescent="0.25">
      <c r="A4308" t="s">
        <v>115</v>
      </c>
      <c r="B4308">
        <v>10606</v>
      </c>
      <c r="C4308" t="s">
        <v>103</v>
      </c>
      <c r="D4308">
        <v>1</v>
      </c>
      <c r="E4308">
        <v>8</v>
      </c>
      <c r="F4308">
        <v>921105</v>
      </c>
      <c r="G4308">
        <v>35921105</v>
      </c>
      <c r="H4308" t="s">
        <v>16298</v>
      </c>
      <c r="I4308">
        <v>635</v>
      </c>
      <c r="J4308" t="s">
        <v>103</v>
      </c>
      <c r="K4308" t="s">
        <v>4152</v>
      </c>
      <c r="L4308">
        <v>1</v>
      </c>
      <c r="M4308" t="s">
        <v>103</v>
      </c>
      <c r="N4308">
        <v>9820780</v>
      </c>
      <c r="O4308" t="s">
        <v>92</v>
      </c>
      <c r="P4308" t="s">
        <v>11152</v>
      </c>
      <c r="Q4308" t="s">
        <v>127</v>
      </c>
      <c r="R4308">
        <v>11</v>
      </c>
      <c r="S4308">
        <v>43470416</v>
      </c>
      <c r="T4308">
        <v>43965999</v>
      </c>
      <c r="U4308" t="s">
        <v>16319</v>
      </c>
      <c r="V4308">
        <v>1</v>
      </c>
      <c r="W4308" s="2">
        <v>0</v>
      </c>
      <c r="X4308" s="2">
        <v>0</v>
      </c>
      <c r="Y4308" s="2">
        <v>0</v>
      </c>
      <c r="Z4308" s="2">
        <v>0</v>
      </c>
      <c r="AA4308" s="2">
        <v>0</v>
      </c>
      <c r="AB4308" s="2">
        <v>0</v>
      </c>
      <c r="AC4308" s="2">
        <v>0</v>
      </c>
      <c r="AD4308" s="2">
        <v>66</v>
      </c>
      <c r="AE4308" s="2">
        <v>70</v>
      </c>
      <c r="AF4308" s="2">
        <v>32</v>
      </c>
      <c r="AG4308" s="2">
        <v>67</v>
      </c>
      <c r="AH4308" s="2">
        <v>77</v>
      </c>
      <c r="AI4308" s="2">
        <v>60</v>
      </c>
      <c r="AJ4308" s="2">
        <v>49</v>
      </c>
      <c r="AK4308" s="2">
        <v>0</v>
      </c>
      <c r="AL4308" s="2">
        <v>0</v>
      </c>
      <c r="AM4308" s="2">
        <v>0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0</v>
      </c>
      <c r="AU4308" s="2">
        <v>0</v>
      </c>
      <c r="AV4308" s="2">
        <v>0</v>
      </c>
      <c r="AW4308" s="2">
        <v>0</v>
      </c>
      <c r="AX4308" s="2">
        <v>0</v>
      </c>
      <c r="AY4308" s="2">
        <v>0</v>
      </c>
      <c r="AZ4308" s="2">
        <v>0</v>
      </c>
      <c r="BA4308" s="2">
        <v>0</v>
      </c>
      <c r="BB4308" s="2">
        <v>0</v>
      </c>
      <c r="BC4308" s="2">
        <v>122</v>
      </c>
      <c r="BD4308" s="2">
        <v>0</v>
      </c>
      <c r="BE4308" s="2">
        <v>0</v>
      </c>
      <c r="BF4308" s="2">
        <v>0</v>
      </c>
      <c r="BG4308" s="2">
        <v>0</v>
      </c>
      <c r="BH4308" s="2">
        <v>0</v>
      </c>
      <c r="BI4308" s="2">
        <v>0</v>
      </c>
      <c r="BJ4308" s="2">
        <v>0</v>
      </c>
      <c r="BK4308" s="2">
        <v>0</v>
      </c>
      <c r="BL4308" s="2">
        <v>2</v>
      </c>
      <c r="BM4308" s="2">
        <v>3</v>
      </c>
      <c r="BN4308" s="2">
        <v>2</v>
      </c>
      <c r="BO4308" s="2">
        <v>3</v>
      </c>
      <c r="BP4308" s="2">
        <v>3</v>
      </c>
      <c r="BQ4308" s="2">
        <v>4</v>
      </c>
      <c r="BR4308" s="2">
        <v>2</v>
      </c>
      <c r="BS4308" s="2">
        <v>0</v>
      </c>
      <c r="BT4308" s="2">
        <v>0</v>
      </c>
      <c r="BU4308" s="2">
        <v>0</v>
      </c>
      <c r="BV4308" s="2">
        <v>0</v>
      </c>
      <c r="BW4308" s="2">
        <v>0</v>
      </c>
      <c r="BX4308" s="2">
        <v>0</v>
      </c>
      <c r="BY4308" s="2">
        <v>0</v>
      </c>
      <c r="BZ4308" s="2">
        <v>0</v>
      </c>
      <c r="CA4308" s="2">
        <v>0</v>
      </c>
      <c r="CB4308" s="2">
        <v>0</v>
      </c>
      <c r="CC4308" s="2">
        <v>0</v>
      </c>
      <c r="CD4308" s="2">
        <v>0</v>
      </c>
      <c r="CE4308" s="2">
        <v>0</v>
      </c>
      <c r="CF4308" s="2">
        <v>0</v>
      </c>
      <c r="CG4308" s="2">
        <v>0</v>
      </c>
      <c r="CH4308" s="2">
        <v>0</v>
      </c>
      <c r="CI4308" s="2">
        <v>0</v>
      </c>
      <c r="CJ4308" s="2">
        <v>0</v>
      </c>
      <c r="CK4308" s="2">
        <v>6</v>
      </c>
      <c r="CL4308" s="2">
        <v>0</v>
      </c>
    </row>
    <row r="4309" spans="1:90" x14ac:dyDescent="0.25">
      <c r="A4309" t="s">
        <v>115</v>
      </c>
      <c r="B4309">
        <v>10606</v>
      </c>
      <c r="C4309" t="s">
        <v>103</v>
      </c>
      <c r="D4309">
        <v>1</v>
      </c>
      <c r="E4309">
        <v>8</v>
      </c>
      <c r="F4309">
        <v>9088</v>
      </c>
      <c r="G4309">
        <v>35009088</v>
      </c>
      <c r="H4309" t="s">
        <v>3385</v>
      </c>
      <c r="I4309">
        <v>635</v>
      </c>
      <c r="J4309" t="s">
        <v>103</v>
      </c>
      <c r="K4309" t="s">
        <v>3357</v>
      </c>
      <c r="L4309">
        <v>1</v>
      </c>
      <c r="M4309" t="s">
        <v>103</v>
      </c>
      <c r="N4309">
        <v>9751420</v>
      </c>
      <c r="O4309" t="s">
        <v>92</v>
      </c>
      <c r="P4309" t="s">
        <v>3386</v>
      </c>
      <c r="Q4309">
        <v>118</v>
      </c>
      <c r="R4309">
        <v>11</v>
      </c>
      <c r="S4309">
        <v>43302758</v>
      </c>
      <c r="T4309">
        <v>43305375</v>
      </c>
      <c r="U4309" t="s">
        <v>3387</v>
      </c>
      <c r="V4309">
        <v>1</v>
      </c>
      <c r="W4309" s="2">
        <v>0</v>
      </c>
      <c r="X4309" s="2">
        <v>0</v>
      </c>
      <c r="Y4309" s="2">
        <v>0</v>
      </c>
      <c r="Z4309" s="2">
        <v>0</v>
      </c>
      <c r="AA4309" s="2">
        <v>0</v>
      </c>
      <c r="AB4309" s="2">
        <v>0</v>
      </c>
      <c r="AC4309" s="2">
        <v>0</v>
      </c>
      <c r="AD4309" s="2">
        <v>77</v>
      </c>
      <c r="AE4309" s="2">
        <v>90</v>
      </c>
      <c r="AF4309" s="2">
        <v>38</v>
      </c>
      <c r="AG4309" s="2">
        <v>37</v>
      </c>
      <c r="AH4309" s="2">
        <v>109</v>
      </c>
      <c r="AI4309" s="2">
        <v>67</v>
      </c>
      <c r="AJ4309" s="2">
        <v>114</v>
      </c>
      <c r="AK4309" s="2">
        <v>0</v>
      </c>
      <c r="AL4309" s="2">
        <v>0</v>
      </c>
      <c r="AM4309" s="2">
        <v>0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0</v>
      </c>
      <c r="AU4309" s="2">
        <v>118</v>
      </c>
      <c r="AV4309" s="2">
        <v>0</v>
      </c>
      <c r="AW4309" s="2">
        <v>0</v>
      </c>
      <c r="AX4309" s="2">
        <v>0</v>
      </c>
      <c r="AY4309" s="2">
        <v>0</v>
      </c>
      <c r="AZ4309" s="2">
        <v>0</v>
      </c>
      <c r="BA4309" s="2">
        <v>0</v>
      </c>
      <c r="BB4309" s="2">
        <v>0</v>
      </c>
      <c r="BC4309" s="2">
        <v>0</v>
      </c>
      <c r="BD4309" s="2">
        <v>0</v>
      </c>
      <c r="BE4309" s="2">
        <v>0</v>
      </c>
      <c r="BF4309" s="2">
        <v>0</v>
      </c>
      <c r="BG4309" s="2">
        <v>0</v>
      </c>
      <c r="BH4309" s="2">
        <v>0</v>
      </c>
      <c r="BI4309" s="2">
        <v>0</v>
      </c>
      <c r="BJ4309" s="2">
        <v>0</v>
      </c>
      <c r="BK4309" s="2">
        <v>0</v>
      </c>
      <c r="BL4309" s="2">
        <v>4</v>
      </c>
      <c r="BM4309" s="2">
        <v>4</v>
      </c>
      <c r="BN4309" s="2">
        <v>2</v>
      </c>
      <c r="BO4309" s="2">
        <v>2</v>
      </c>
      <c r="BP4309" s="2">
        <v>4</v>
      </c>
      <c r="BQ4309" s="2">
        <v>3</v>
      </c>
      <c r="BR4309" s="2">
        <v>5</v>
      </c>
      <c r="BS4309" s="2">
        <v>0</v>
      </c>
      <c r="BT4309" s="2">
        <v>0</v>
      </c>
      <c r="BU4309" s="2">
        <v>0</v>
      </c>
      <c r="BV4309" s="2">
        <v>0</v>
      </c>
      <c r="BW4309" s="2">
        <v>0</v>
      </c>
      <c r="BX4309" s="2">
        <v>0</v>
      </c>
      <c r="BY4309" s="2">
        <v>0</v>
      </c>
      <c r="BZ4309" s="2">
        <v>0</v>
      </c>
      <c r="CA4309" s="2">
        <v>0</v>
      </c>
      <c r="CB4309" s="2">
        <v>0</v>
      </c>
      <c r="CC4309" s="2">
        <v>5</v>
      </c>
      <c r="CD4309" s="2">
        <v>0</v>
      </c>
      <c r="CE4309" s="2">
        <v>0</v>
      </c>
      <c r="CF4309" s="2">
        <v>0</v>
      </c>
      <c r="CG4309" s="2">
        <v>0</v>
      </c>
      <c r="CH4309" s="2">
        <v>0</v>
      </c>
      <c r="CI4309" s="2">
        <v>0</v>
      </c>
      <c r="CJ4309" s="2">
        <v>0</v>
      </c>
      <c r="CK4309" s="2">
        <v>0</v>
      </c>
      <c r="CL4309" s="2">
        <v>0</v>
      </c>
    </row>
    <row r="4310" spans="1:90" x14ac:dyDescent="0.25">
      <c r="A4310" t="s">
        <v>115</v>
      </c>
      <c r="B4310">
        <v>10606</v>
      </c>
      <c r="C4310" t="s">
        <v>103</v>
      </c>
      <c r="D4310">
        <v>1</v>
      </c>
      <c r="E4310">
        <v>8</v>
      </c>
      <c r="F4310">
        <v>9573</v>
      </c>
      <c r="G4310">
        <v>35009573</v>
      </c>
      <c r="H4310" t="s">
        <v>12349</v>
      </c>
      <c r="I4310">
        <v>636</v>
      </c>
      <c r="J4310" t="s">
        <v>104</v>
      </c>
      <c r="K4310" t="s">
        <v>5763</v>
      </c>
      <c r="L4310">
        <v>1</v>
      </c>
      <c r="M4310" t="s">
        <v>104</v>
      </c>
      <c r="N4310">
        <v>9541520</v>
      </c>
      <c r="O4310" t="s">
        <v>102</v>
      </c>
      <c r="P4310" t="s">
        <v>12350</v>
      </c>
      <c r="Q4310">
        <v>195</v>
      </c>
      <c r="R4310">
        <v>11</v>
      </c>
      <c r="S4310">
        <v>42243628</v>
      </c>
      <c r="T4310">
        <v>42261211</v>
      </c>
      <c r="U4310" t="s">
        <v>12351</v>
      </c>
      <c r="V4310">
        <v>1</v>
      </c>
      <c r="W4310" s="2">
        <v>0</v>
      </c>
      <c r="X4310" s="2">
        <v>0</v>
      </c>
      <c r="Y4310" s="2">
        <v>0</v>
      </c>
      <c r="Z4310" s="2">
        <v>0</v>
      </c>
      <c r="AA4310" s="2">
        <v>0</v>
      </c>
      <c r="AB4310" s="2">
        <v>0</v>
      </c>
      <c r="AC4310" s="2">
        <v>0</v>
      </c>
      <c r="AD4310" s="2">
        <v>23</v>
      </c>
      <c r="AE4310" s="2">
        <v>37</v>
      </c>
      <c r="AF4310" s="2">
        <v>33</v>
      </c>
      <c r="AG4310" s="2">
        <v>36</v>
      </c>
      <c r="AH4310" s="2">
        <v>203</v>
      </c>
      <c r="AI4310" s="2">
        <v>208</v>
      </c>
      <c r="AJ4310" s="2">
        <v>145</v>
      </c>
      <c r="AK4310" s="2">
        <v>0</v>
      </c>
      <c r="AL4310" s="2">
        <v>0</v>
      </c>
      <c r="AM4310" s="2">
        <v>0</v>
      </c>
      <c r="AN4310" s="2">
        <v>0</v>
      </c>
      <c r="AO4310" s="2">
        <v>0</v>
      </c>
      <c r="AP4310" s="2">
        <v>0</v>
      </c>
      <c r="AQ4310" s="2">
        <v>0</v>
      </c>
      <c r="AR4310" s="2">
        <v>92</v>
      </c>
      <c r="AS4310" s="2">
        <v>0</v>
      </c>
      <c r="AT4310" s="2">
        <v>0</v>
      </c>
      <c r="AU4310" s="2">
        <v>372</v>
      </c>
      <c r="AV4310" s="2">
        <v>0</v>
      </c>
      <c r="AW4310" s="2">
        <v>0</v>
      </c>
      <c r="AX4310" s="2">
        <v>0</v>
      </c>
      <c r="AY4310" s="2">
        <v>0</v>
      </c>
      <c r="AZ4310" s="2">
        <v>0</v>
      </c>
      <c r="BA4310" s="2">
        <v>0</v>
      </c>
      <c r="BB4310" s="2">
        <v>0</v>
      </c>
      <c r="BC4310" s="2">
        <v>0</v>
      </c>
      <c r="BD4310" s="2">
        <v>0</v>
      </c>
      <c r="BE4310" s="2">
        <v>0</v>
      </c>
      <c r="BF4310" s="2">
        <v>0</v>
      </c>
      <c r="BG4310" s="2">
        <v>0</v>
      </c>
      <c r="BH4310" s="2">
        <v>0</v>
      </c>
      <c r="BI4310" s="2">
        <v>0</v>
      </c>
      <c r="BJ4310" s="2">
        <v>0</v>
      </c>
      <c r="BK4310" s="2">
        <v>0</v>
      </c>
      <c r="BL4310" s="2">
        <v>1</v>
      </c>
      <c r="BM4310" s="2">
        <v>1</v>
      </c>
      <c r="BN4310" s="2">
        <v>2</v>
      </c>
      <c r="BO4310" s="2">
        <v>2</v>
      </c>
      <c r="BP4310" s="2">
        <v>8</v>
      </c>
      <c r="BQ4310" s="2">
        <v>9</v>
      </c>
      <c r="BR4310" s="2">
        <v>5</v>
      </c>
      <c r="BS4310" s="2">
        <v>0</v>
      </c>
      <c r="BT4310" s="2">
        <v>0</v>
      </c>
      <c r="BU4310" s="2">
        <v>0</v>
      </c>
      <c r="BV4310" s="2">
        <v>0</v>
      </c>
      <c r="BW4310" s="2">
        <v>0</v>
      </c>
      <c r="BX4310" s="2">
        <v>0</v>
      </c>
      <c r="BY4310" s="2">
        <v>0</v>
      </c>
      <c r="BZ4310" s="2">
        <v>3</v>
      </c>
      <c r="CA4310" s="2">
        <v>0</v>
      </c>
      <c r="CB4310" s="2">
        <v>0</v>
      </c>
      <c r="CC4310" s="2">
        <v>17</v>
      </c>
      <c r="CD4310" s="2">
        <v>0</v>
      </c>
      <c r="CE4310" s="2">
        <v>0</v>
      </c>
      <c r="CF4310" s="2">
        <v>0</v>
      </c>
      <c r="CG4310" s="2">
        <v>0</v>
      </c>
      <c r="CH4310" s="2">
        <v>0</v>
      </c>
      <c r="CI4310" s="2">
        <v>0</v>
      </c>
      <c r="CJ4310" s="2">
        <v>0</v>
      </c>
      <c r="CK4310" s="2">
        <v>0</v>
      </c>
      <c r="CL4310" s="2">
        <v>0</v>
      </c>
    </row>
    <row r="4311" spans="1:90" x14ac:dyDescent="0.25">
      <c r="A4311" t="s">
        <v>115</v>
      </c>
      <c r="B4311">
        <v>10606</v>
      </c>
      <c r="C4311" t="s">
        <v>103</v>
      </c>
      <c r="D4311">
        <v>1</v>
      </c>
      <c r="E4311">
        <v>8</v>
      </c>
      <c r="F4311">
        <v>42055</v>
      </c>
      <c r="G4311">
        <v>35042055</v>
      </c>
      <c r="H4311" t="s">
        <v>9832</v>
      </c>
      <c r="I4311">
        <v>635</v>
      </c>
      <c r="J4311" t="s">
        <v>103</v>
      </c>
      <c r="K4311" t="s">
        <v>1569</v>
      </c>
      <c r="L4311">
        <v>1</v>
      </c>
      <c r="M4311" t="s">
        <v>103</v>
      </c>
      <c r="N4311">
        <v>9790430</v>
      </c>
      <c r="O4311" t="s">
        <v>92</v>
      </c>
      <c r="P4311" t="s">
        <v>9833</v>
      </c>
      <c r="Q4311">
        <v>733</v>
      </c>
      <c r="R4311">
        <v>11</v>
      </c>
      <c r="S4311">
        <v>41279190</v>
      </c>
      <c r="T4311">
        <v>43353868</v>
      </c>
      <c r="U4311" t="s">
        <v>9834</v>
      </c>
      <c r="V4311">
        <v>1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137</v>
      </c>
      <c r="AE4311" s="2">
        <v>125</v>
      </c>
      <c r="AF4311" s="2">
        <v>74</v>
      </c>
      <c r="AG4311" s="2">
        <v>74</v>
      </c>
      <c r="AH4311" s="2">
        <v>222</v>
      </c>
      <c r="AI4311" s="2">
        <v>199</v>
      </c>
      <c r="AJ4311" s="2">
        <v>183</v>
      </c>
      <c r="AK4311" s="2">
        <v>0</v>
      </c>
      <c r="AL4311" s="2">
        <v>0</v>
      </c>
      <c r="AM4311" s="2">
        <v>0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0</v>
      </c>
      <c r="AU4311" s="2">
        <v>436</v>
      </c>
      <c r="AV4311" s="2">
        <v>0</v>
      </c>
      <c r="AW4311" s="2">
        <v>0</v>
      </c>
      <c r="AX4311" s="2">
        <v>0</v>
      </c>
      <c r="AY4311" s="2">
        <v>0</v>
      </c>
      <c r="AZ4311" s="2">
        <v>0</v>
      </c>
      <c r="BA4311" s="2">
        <v>0</v>
      </c>
      <c r="BB4311" s="2">
        <v>0</v>
      </c>
      <c r="BC4311" s="2">
        <v>83</v>
      </c>
      <c r="BD4311" s="2">
        <v>8</v>
      </c>
      <c r="BE4311" s="2">
        <v>0</v>
      </c>
      <c r="BF4311" s="2">
        <v>0</v>
      </c>
      <c r="BG4311" s="2">
        <v>0</v>
      </c>
      <c r="BH4311" s="2">
        <v>0</v>
      </c>
      <c r="BI4311" s="2">
        <v>0</v>
      </c>
      <c r="BJ4311" s="2">
        <v>0</v>
      </c>
      <c r="BK4311" s="2">
        <v>0</v>
      </c>
      <c r="BL4311" s="2">
        <v>8</v>
      </c>
      <c r="BM4311" s="2">
        <v>6</v>
      </c>
      <c r="BN4311" s="2">
        <v>3</v>
      </c>
      <c r="BO4311" s="2">
        <v>3</v>
      </c>
      <c r="BP4311" s="2">
        <v>9</v>
      </c>
      <c r="BQ4311" s="2">
        <v>10</v>
      </c>
      <c r="BR4311" s="2">
        <v>8</v>
      </c>
      <c r="BS4311" s="2">
        <v>0</v>
      </c>
      <c r="BT4311" s="2">
        <v>0</v>
      </c>
      <c r="BU4311" s="2">
        <v>0</v>
      </c>
      <c r="BV4311" s="2">
        <v>0</v>
      </c>
      <c r="BW4311" s="2">
        <v>0</v>
      </c>
      <c r="BX4311" s="2">
        <v>0</v>
      </c>
      <c r="BY4311" s="2">
        <v>0</v>
      </c>
      <c r="BZ4311" s="2">
        <v>0</v>
      </c>
      <c r="CA4311" s="2">
        <v>0</v>
      </c>
      <c r="CB4311" s="2">
        <v>0</v>
      </c>
      <c r="CC4311" s="2">
        <v>18</v>
      </c>
      <c r="CD4311" s="2">
        <v>0</v>
      </c>
      <c r="CE4311" s="2">
        <v>0</v>
      </c>
      <c r="CF4311" s="2">
        <v>0</v>
      </c>
      <c r="CG4311" s="2">
        <v>0</v>
      </c>
      <c r="CH4311" s="2">
        <v>0</v>
      </c>
      <c r="CI4311" s="2">
        <v>0</v>
      </c>
      <c r="CJ4311" s="2">
        <v>0</v>
      </c>
      <c r="CK4311" s="2">
        <v>5</v>
      </c>
      <c r="CL4311" s="2">
        <v>1</v>
      </c>
    </row>
    <row r="4312" spans="1:90" x14ac:dyDescent="0.25">
      <c r="A4312" t="s">
        <v>115</v>
      </c>
      <c r="B4312">
        <v>10606</v>
      </c>
      <c r="C4312" t="s">
        <v>103</v>
      </c>
      <c r="D4312">
        <v>1</v>
      </c>
      <c r="E4312">
        <v>8</v>
      </c>
      <c r="F4312">
        <v>9246</v>
      </c>
      <c r="G4312">
        <v>35009246</v>
      </c>
      <c r="H4312" t="s">
        <v>18553</v>
      </c>
      <c r="I4312">
        <v>635</v>
      </c>
      <c r="J4312" t="s">
        <v>103</v>
      </c>
      <c r="K4312" t="s">
        <v>1569</v>
      </c>
      <c r="L4312">
        <v>1</v>
      </c>
      <c r="M4312" t="s">
        <v>103</v>
      </c>
      <c r="N4312">
        <v>9781220</v>
      </c>
      <c r="O4312" t="s">
        <v>92</v>
      </c>
      <c r="P4312" t="s">
        <v>1016</v>
      </c>
      <c r="Q4312">
        <v>1755</v>
      </c>
      <c r="R4312">
        <v>11</v>
      </c>
      <c r="S4312">
        <v>41271241</v>
      </c>
      <c r="T4312">
        <v>41274636</v>
      </c>
      <c r="U4312" t="s">
        <v>18554</v>
      </c>
      <c r="V4312">
        <v>1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  <c r="AB4312" s="2">
        <v>0</v>
      </c>
      <c r="AC4312" s="2">
        <v>0</v>
      </c>
      <c r="AD4312" s="2">
        <v>140</v>
      </c>
      <c r="AE4312" s="2">
        <v>135</v>
      </c>
      <c r="AF4312" s="2">
        <v>85</v>
      </c>
      <c r="AG4312" s="2">
        <v>89</v>
      </c>
      <c r="AH4312" s="2">
        <v>109</v>
      </c>
      <c r="AI4312" s="2">
        <v>103</v>
      </c>
      <c r="AJ4312" s="2">
        <v>60</v>
      </c>
      <c r="AK4312" s="2">
        <v>0</v>
      </c>
      <c r="AL4312" s="2">
        <v>0</v>
      </c>
      <c r="AM4312" s="2">
        <v>0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0</v>
      </c>
      <c r="AU4312" s="2">
        <v>0</v>
      </c>
      <c r="AV4312" s="2">
        <v>0</v>
      </c>
      <c r="AW4312" s="2">
        <v>0</v>
      </c>
      <c r="AX4312" s="2">
        <v>0</v>
      </c>
      <c r="AY4312" s="2">
        <v>0</v>
      </c>
      <c r="AZ4312" s="2">
        <v>0</v>
      </c>
      <c r="BA4312" s="2">
        <v>0</v>
      </c>
      <c r="BB4312" s="2">
        <v>0</v>
      </c>
      <c r="BC4312" s="2">
        <v>0</v>
      </c>
      <c r="BD4312" s="2">
        <v>0</v>
      </c>
      <c r="BE4312" s="2">
        <v>0</v>
      </c>
      <c r="BF4312" s="2">
        <v>0</v>
      </c>
      <c r="BG4312" s="2">
        <v>0</v>
      </c>
      <c r="BH4312" s="2">
        <v>0</v>
      </c>
      <c r="BI4312" s="2">
        <v>0</v>
      </c>
      <c r="BJ4312" s="2">
        <v>0</v>
      </c>
      <c r="BK4312" s="2">
        <v>0</v>
      </c>
      <c r="BL4312" s="2">
        <v>7</v>
      </c>
      <c r="BM4312" s="2">
        <v>6</v>
      </c>
      <c r="BN4312" s="2">
        <v>4</v>
      </c>
      <c r="BO4312" s="2">
        <v>4</v>
      </c>
      <c r="BP4312" s="2">
        <v>5</v>
      </c>
      <c r="BQ4312" s="2">
        <v>4</v>
      </c>
      <c r="BR4312" s="2">
        <v>3</v>
      </c>
      <c r="BS4312" s="2">
        <v>0</v>
      </c>
      <c r="BT4312" s="2">
        <v>0</v>
      </c>
      <c r="BU4312" s="2">
        <v>0</v>
      </c>
      <c r="BV4312" s="2">
        <v>0</v>
      </c>
      <c r="BW4312" s="2">
        <v>0</v>
      </c>
      <c r="BX4312" s="2">
        <v>0</v>
      </c>
      <c r="BY4312" s="2">
        <v>0</v>
      </c>
      <c r="BZ4312" s="2">
        <v>0</v>
      </c>
      <c r="CA4312" s="2">
        <v>0</v>
      </c>
      <c r="CB4312" s="2">
        <v>0</v>
      </c>
      <c r="CC4312" s="2">
        <v>0</v>
      </c>
      <c r="CD4312" s="2">
        <v>0</v>
      </c>
      <c r="CE4312" s="2">
        <v>0</v>
      </c>
      <c r="CF4312" s="2">
        <v>0</v>
      </c>
      <c r="CG4312" s="2">
        <v>0</v>
      </c>
      <c r="CH4312" s="2">
        <v>0</v>
      </c>
      <c r="CI4312" s="2">
        <v>0</v>
      </c>
      <c r="CJ4312" s="2">
        <v>0</v>
      </c>
      <c r="CK4312" s="2">
        <v>0</v>
      </c>
      <c r="CL4312" s="2">
        <v>0</v>
      </c>
    </row>
    <row r="4313" spans="1:90" x14ac:dyDescent="0.25">
      <c r="A4313" t="s">
        <v>115</v>
      </c>
      <c r="B4313">
        <v>10606</v>
      </c>
      <c r="C4313" t="s">
        <v>103</v>
      </c>
      <c r="D4313">
        <v>2</v>
      </c>
      <c r="E4313">
        <v>6</v>
      </c>
      <c r="F4313">
        <v>985200</v>
      </c>
      <c r="G4313">
        <v>35985200</v>
      </c>
      <c r="H4313" t="s">
        <v>14698</v>
      </c>
      <c r="I4313">
        <v>635</v>
      </c>
      <c r="J4313" t="s">
        <v>103</v>
      </c>
      <c r="K4313" t="s">
        <v>5263</v>
      </c>
      <c r="L4313">
        <v>1</v>
      </c>
      <c r="M4313" t="s">
        <v>103</v>
      </c>
      <c r="N4313">
        <v>9726263</v>
      </c>
      <c r="O4313" t="s">
        <v>102</v>
      </c>
      <c r="P4313" t="s">
        <v>11805</v>
      </c>
      <c r="Q4313">
        <v>919</v>
      </c>
      <c r="R4313">
        <v>11</v>
      </c>
      <c r="S4313">
        <v>23564003</v>
      </c>
      <c r="U4313" t="s">
        <v>14699</v>
      </c>
      <c r="V4313">
        <v>1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0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0</v>
      </c>
      <c r="AU4313" s="2">
        <v>0</v>
      </c>
      <c r="AV4313" s="2">
        <v>0</v>
      </c>
      <c r="AW4313" s="2">
        <v>0</v>
      </c>
      <c r="AX4313" s="2">
        <v>0</v>
      </c>
      <c r="AY4313" s="2">
        <v>0</v>
      </c>
      <c r="AZ4313" s="2">
        <v>0</v>
      </c>
      <c r="BA4313" s="2">
        <v>0</v>
      </c>
      <c r="BB4313" s="2">
        <v>0</v>
      </c>
      <c r="BC4313" s="2">
        <v>592</v>
      </c>
      <c r="BD4313" s="2">
        <v>0</v>
      </c>
      <c r="BE4313" s="2">
        <v>0</v>
      </c>
      <c r="BF4313" s="2">
        <v>0</v>
      </c>
      <c r="BG4313" s="2">
        <v>0</v>
      </c>
      <c r="BH4313" s="2">
        <v>0</v>
      </c>
      <c r="BI4313" s="2">
        <v>0</v>
      </c>
      <c r="BJ4313" s="2">
        <v>0</v>
      </c>
      <c r="BK4313" s="2">
        <v>0</v>
      </c>
      <c r="BL4313" s="2">
        <v>0</v>
      </c>
      <c r="BM4313" s="2">
        <v>0</v>
      </c>
      <c r="BN4313" s="2">
        <v>0</v>
      </c>
      <c r="BO4313" s="2">
        <v>0</v>
      </c>
      <c r="BP4313" s="2">
        <v>0</v>
      </c>
      <c r="BQ4313" s="2">
        <v>0</v>
      </c>
      <c r="BR4313" s="2">
        <v>0</v>
      </c>
      <c r="BS4313" s="2">
        <v>0</v>
      </c>
      <c r="BT4313" s="2">
        <v>0</v>
      </c>
      <c r="BU4313" s="2">
        <v>0</v>
      </c>
      <c r="BV4313" s="2">
        <v>0</v>
      </c>
      <c r="BW4313" s="2">
        <v>0</v>
      </c>
      <c r="BX4313" s="2">
        <v>0</v>
      </c>
      <c r="BY4313" s="2">
        <v>0</v>
      </c>
      <c r="BZ4313" s="2">
        <v>0</v>
      </c>
      <c r="CA4313" s="2">
        <v>0</v>
      </c>
      <c r="CB4313" s="2">
        <v>0</v>
      </c>
      <c r="CC4313" s="2">
        <v>0</v>
      </c>
      <c r="CD4313" s="2">
        <v>0</v>
      </c>
      <c r="CE4313" s="2">
        <v>0</v>
      </c>
      <c r="CF4313" s="2">
        <v>0</v>
      </c>
      <c r="CG4313" s="2">
        <v>0</v>
      </c>
      <c r="CH4313" s="2">
        <v>0</v>
      </c>
      <c r="CI4313" s="2">
        <v>0</v>
      </c>
      <c r="CJ4313" s="2">
        <v>0</v>
      </c>
      <c r="CK4313" s="2">
        <v>24</v>
      </c>
      <c r="CL4313" s="2">
        <v>0</v>
      </c>
    </row>
    <row r="4314" spans="1:90" x14ac:dyDescent="0.25">
      <c r="A4314" t="s">
        <v>115</v>
      </c>
      <c r="B4314">
        <v>10606</v>
      </c>
      <c r="C4314" t="s">
        <v>103</v>
      </c>
      <c r="D4314">
        <v>2</v>
      </c>
      <c r="E4314">
        <v>6</v>
      </c>
      <c r="F4314">
        <v>985211</v>
      </c>
      <c r="G4314">
        <v>35985211</v>
      </c>
      <c r="H4314" t="s">
        <v>8055</v>
      </c>
      <c r="I4314">
        <v>636</v>
      </c>
      <c r="J4314" t="s">
        <v>104</v>
      </c>
      <c r="K4314" t="s">
        <v>5763</v>
      </c>
      <c r="L4314">
        <v>1</v>
      </c>
      <c r="M4314" t="s">
        <v>104</v>
      </c>
      <c r="N4314">
        <v>9550000</v>
      </c>
      <c r="O4314" t="s">
        <v>92</v>
      </c>
      <c r="P4314" t="s">
        <v>5764</v>
      </c>
      <c r="Q4314">
        <v>619</v>
      </c>
      <c r="R4314">
        <v>11</v>
      </c>
      <c r="S4314">
        <v>42244101</v>
      </c>
      <c r="T4314">
        <v>42244311</v>
      </c>
      <c r="U4314" t="s">
        <v>5765</v>
      </c>
      <c r="V4314">
        <v>1</v>
      </c>
      <c r="W4314" s="2">
        <v>0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0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0</v>
      </c>
      <c r="AU4314" s="2">
        <v>0</v>
      </c>
      <c r="AV4314" s="2">
        <v>0</v>
      </c>
      <c r="AW4314" s="2">
        <v>0</v>
      </c>
      <c r="AX4314" s="2">
        <v>0</v>
      </c>
      <c r="AY4314" s="2">
        <v>0</v>
      </c>
      <c r="AZ4314" s="2">
        <v>0</v>
      </c>
      <c r="BA4314" s="2">
        <v>0</v>
      </c>
      <c r="BB4314" s="2">
        <v>0</v>
      </c>
      <c r="BC4314" s="2">
        <v>425</v>
      </c>
      <c r="BD4314" s="2">
        <v>0</v>
      </c>
      <c r="BE4314" s="2">
        <v>0</v>
      </c>
      <c r="BF4314" s="2">
        <v>0</v>
      </c>
      <c r="BG4314" s="2">
        <v>0</v>
      </c>
      <c r="BH4314" s="2">
        <v>0</v>
      </c>
      <c r="BI4314" s="2">
        <v>0</v>
      </c>
      <c r="BJ4314" s="2">
        <v>0</v>
      </c>
      <c r="BK4314" s="2">
        <v>0</v>
      </c>
      <c r="BL4314" s="2">
        <v>0</v>
      </c>
      <c r="BM4314" s="2">
        <v>0</v>
      </c>
      <c r="BN4314" s="2">
        <v>0</v>
      </c>
      <c r="BO4314" s="2">
        <v>0</v>
      </c>
      <c r="BP4314" s="2">
        <v>0</v>
      </c>
      <c r="BQ4314" s="2">
        <v>0</v>
      </c>
      <c r="BR4314" s="2">
        <v>0</v>
      </c>
      <c r="BS4314" s="2">
        <v>0</v>
      </c>
      <c r="BT4314" s="2">
        <v>0</v>
      </c>
      <c r="BU4314" s="2">
        <v>0</v>
      </c>
      <c r="BV4314" s="2">
        <v>0</v>
      </c>
      <c r="BW4314" s="2">
        <v>0</v>
      </c>
      <c r="BX4314" s="2">
        <v>0</v>
      </c>
      <c r="BY4314" s="2">
        <v>0</v>
      </c>
      <c r="BZ4314" s="2">
        <v>0</v>
      </c>
      <c r="CA4314" s="2">
        <v>0</v>
      </c>
      <c r="CB4314" s="2">
        <v>0</v>
      </c>
      <c r="CC4314" s="2">
        <v>0</v>
      </c>
      <c r="CD4314" s="2">
        <v>0</v>
      </c>
      <c r="CE4314" s="2">
        <v>0</v>
      </c>
      <c r="CF4314" s="2">
        <v>0</v>
      </c>
      <c r="CG4314" s="2">
        <v>0</v>
      </c>
      <c r="CH4314" s="2">
        <v>0</v>
      </c>
      <c r="CI4314" s="2">
        <v>0</v>
      </c>
      <c r="CJ4314" s="2">
        <v>0</v>
      </c>
      <c r="CK4314" s="2">
        <v>22</v>
      </c>
      <c r="CL4314" s="2">
        <v>0</v>
      </c>
    </row>
    <row r="4315" spans="1:90" x14ac:dyDescent="0.25">
      <c r="A4315" t="s">
        <v>115</v>
      </c>
      <c r="B4315">
        <v>10606</v>
      </c>
      <c r="C4315" t="s">
        <v>103</v>
      </c>
      <c r="D4315">
        <v>1</v>
      </c>
      <c r="E4315">
        <v>8</v>
      </c>
      <c r="F4315">
        <v>915750</v>
      </c>
      <c r="G4315">
        <v>35915750</v>
      </c>
      <c r="H4315" t="s">
        <v>7730</v>
      </c>
      <c r="I4315">
        <v>635</v>
      </c>
      <c r="J4315" t="s">
        <v>103</v>
      </c>
      <c r="K4315" t="s">
        <v>2025</v>
      </c>
      <c r="L4315">
        <v>1</v>
      </c>
      <c r="M4315" t="s">
        <v>103</v>
      </c>
      <c r="N4315">
        <v>9792001</v>
      </c>
      <c r="O4315" t="s">
        <v>261</v>
      </c>
      <c r="P4315" t="s">
        <v>7731</v>
      </c>
      <c r="Q4315" t="s">
        <v>127</v>
      </c>
      <c r="R4315">
        <v>11</v>
      </c>
      <c r="S4315">
        <v>43399206</v>
      </c>
      <c r="T4315">
        <v>43399215</v>
      </c>
      <c r="U4315" t="s">
        <v>7732</v>
      </c>
      <c r="V4315">
        <v>1</v>
      </c>
      <c r="W4315" s="2">
        <v>0</v>
      </c>
      <c r="X4315" s="2">
        <v>0</v>
      </c>
      <c r="Y4315" s="2">
        <v>0</v>
      </c>
      <c r="Z4315" s="2">
        <v>0</v>
      </c>
      <c r="AA4315" s="2">
        <v>0</v>
      </c>
      <c r="AB4315" s="2">
        <v>0</v>
      </c>
      <c r="AC4315" s="2">
        <v>0</v>
      </c>
      <c r="AD4315" s="2">
        <v>99</v>
      </c>
      <c r="AE4315" s="2">
        <v>86</v>
      </c>
      <c r="AF4315" s="2">
        <v>64</v>
      </c>
      <c r="AG4315" s="2">
        <v>82</v>
      </c>
      <c r="AH4315" s="2">
        <v>110</v>
      </c>
      <c r="AI4315" s="2">
        <v>89</v>
      </c>
      <c r="AJ4315" s="2">
        <v>103</v>
      </c>
      <c r="AK4315" s="2">
        <v>0</v>
      </c>
      <c r="AL4315" s="2">
        <v>0</v>
      </c>
      <c r="AM4315" s="2">
        <v>0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0</v>
      </c>
      <c r="AU4315" s="2">
        <v>97</v>
      </c>
      <c r="AV4315" s="2">
        <v>0</v>
      </c>
      <c r="AW4315" s="2">
        <v>0</v>
      </c>
      <c r="AX4315" s="2">
        <v>0</v>
      </c>
      <c r="AY4315" s="2">
        <v>0</v>
      </c>
      <c r="AZ4315" s="2">
        <v>0</v>
      </c>
      <c r="BA4315" s="2">
        <v>0</v>
      </c>
      <c r="BB4315" s="2">
        <v>0</v>
      </c>
      <c r="BC4315" s="2">
        <v>80</v>
      </c>
      <c r="BD4315" s="2">
        <v>7</v>
      </c>
      <c r="BE4315" s="2">
        <v>0</v>
      </c>
      <c r="BF4315" s="2">
        <v>0</v>
      </c>
      <c r="BG4315" s="2">
        <v>0</v>
      </c>
      <c r="BH4315" s="2">
        <v>0</v>
      </c>
      <c r="BI4315" s="2">
        <v>0</v>
      </c>
      <c r="BJ4315" s="2">
        <v>0</v>
      </c>
      <c r="BK4315" s="2">
        <v>0</v>
      </c>
      <c r="BL4315" s="2">
        <v>5</v>
      </c>
      <c r="BM4315" s="2">
        <v>5</v>
      </c>
      <c r="BN4315" s="2">
        <v>4</v>
      </c>
      <c r="BO4315" s="2">
        <v>6</v>
      </c>
      <c r="BP4315" s="2">
        <v>6</v>
      </c>
      <c r="BQ4315" s="2">
        <v>5</v>
      </c>
      <c r="BR4315" s="2">
        <v>4</v>
      </c>
      <c r="BS4315" s="2">
        <v>0</v>
      </c>
      <c r="BT4315" s="2">
        <v>0</v>
      </c>
      <c r="BU4315" s="2">
        <v>0</v>
      </c>
      <c r="BV4315" s="2">
        <v>0</v>
      </c>
      <c r="BW4315" s="2">
        <v>0</v>
      </c>
      <c r="BX4315" s="2">
        <v>0</v>
      </c>
      <c r="BY4315" s="2">
        <v>0</v>
      </c>
      <c r="BZ4315" s="2">
        <v>0</v>
      </c>
      <c r="CA4315" s="2">
        <v>0</v>
      </c>
      <c r="CB4315" s="2">
        <v>0</v>
      </c>
      <c r="CC4315" s="2">
        <v>6</v>
      </c>
      <c r="CD4315" s="2">
        <v>0</v>
      </c>
      <c r="CE4315" s="2">
        <v>0</v>
      </c>
      <c r="CF4315" s="2">
        <v>0</v>
      </c>
      <c r="CG4315" s="2">
        <v>0</v>
      </c>
      <c r="CH4315" s="2">
        <v>0</v>
      </c>
      <c r="CI4315" s="2">
        <v>0</v>
      </c>
      <c r="CJ4315" s="2">
        <v>0</v>
      </c>
      <c r="CK4315" s="2">
        <v>5</v>
      </c>
      <c r="CL4315" s="2">
        <v>2</v>
      </c>
    </row>
    <row r="4316" spans="1:90" x14ac:dyDescent="0.25">
      <c r="A4316" t="s">
        <v>115</v>
      </c>
      <c r="B4316">
        <v>10606</v>
      </c>
      <c r="C4316" t="s">
        <v>103</v>
      </c>
      <c r="D4316">
        <v>2</v>
      </c>
      <c r="E4316">
        <v>34</v>
      </c>
      <c r="F4316">
        <v>457474</v>
      </c>
      <c r="G4316">
        <v>35457474</v>
      </c>
      <c r="H4316" t="s">
        <v>11533</v>
      </c>
      <c r="I4316">
        <v>635</v>
      </c>
      <c r="J4316" t="s">
        <v>103</v>
      </c>
      <c r="K4316" t="s">
        <v>1744</v>
      </c>
      <c r="L4316">
        <v>1</v>
      </c>
      <c r="M4316" t="s">
        <v>103</v>
      </c>
      <c r="N4316">
        <v>9842095</v>
      </c>
      <c r="O4316" t="s">
        <v>92</v>
      </c>
      <c r="P4316" t="s">
        <v>11534</v>
      </c>
      <c r="Q4316">
        <v>12</v>
      </c>
      <c r="R4316">
        <v>11</v>
      </c>
      <c r="S4316">
        <v>43574400</v>
      </c>
      <c r="U4316" t="s">
        <v>9206</v>
      </c>
      <c r="V4316">
        <v>1</v>
      </c>
      <c r="W4316" s="2">
        <v>0</v>
      </c>
      <c r="X4316" s="2">
        <v>0</v>
      </c>
      <c r="Y4316" s="2">
        <v>0</v>
      </c>
      <c r="Z4316" s="2">
        <v>0</v>
      </c>
      <c r="AA4316" s="2">
        <v>0</v>
      </c>
      <c r="AB4316" s="2">
        <v>0</v>
      </c>
      <c r="AC4316" s="2">
        <v>0</v>
      </c>
      <c r="AD4316" s="2">
        <v>1</v>
      </c>
      <c r="AE4316" s="2">
        <v>8</v>
      </c>
      <c r="AF4316" s="2">
        <v>6</v>
      </c>
      <c r="AG4316" s="2">
        <v>21</v>
      </c>
      <c r="AH4316" s="2">
        <v>0</v>
      </c>
      <c r="AI4316" s="2">
        <v>0</v>
      </c>
      <c r="AJ4316" s="2">
        <v>0</v>
      </c>
      <c r="AK4316" s="2">
        <v>0</v>
      </c>
      <c r="AL4316" s="2">
        <v>24</v>
      </c>
      <c r="AM4316" s="2">
        <v>0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0</v>
      </c>
      <c r="AU4316" s="2">
        <v>0</v>
      </c>
      <c r="AV4316" s="2">
        <v>0</v>
      </c>
      <c r="AW4316" s="2">
        <v>0</v>
      </c>
      <c r="AX4316" s="2">
        <v>0</v>
      </c>
      <c r="AY4316" s="2">
        <v>0</v>
      </c>
      <c r="AZ4316" s="2">
        <v>0</v>
      </c>
      <c r="BA4316" s="2">
        <v>0</v>
      </c>
      <c r="BB4316" s="2">
        <v>0</v>
      </c>
      <c r="BC4316" s="2">
        <v>0</v>
      </c>
      <c r="BD4316" s="2">
        <v>0</v>
      </c>
      <c r="BE4316" s="2">
        <v>0</v>
      </c>
      <c r="BF4316" s="2">
        <v>0</v>
      </c>
      <c r="BG4316" s="2">
        <v>0</v>
      </c>
      <c r="BH4316" s="2">
        <v>0</v>
      </c>
      <c r="BI4316" s="2">
        <v>0</v>
      </c>
      <c r="BJ4316" s="2">
        <v>0</v>
      </c>
      <c r="BK4316" s="2">
        <v>0</v>
      </c>
      <c r="BL4316" s="2">
        <v>1</v>
      </c>
      <c r="BM4316" s="2">
        <v>1</v>
      </c>
      <c r="BN4316" s="2">
        <v>1</v>
      </c>
      <c r="BO4316" s="2">
        <v>1</v>
      </c>
      <c r="BP4316" s="2">
        <v>0</v>
      </c>
      <c r="BQ4316" s="2">
        <v>0</v>
      </c>
      <c r="BR4316" s="2">
        <v>0</v>
      </c>
      <c r="BS4316" s="2">
        <v>0</v>
      </c>
      <c r="BT4316" s="2">
        <v>2</v>
      </c>
      <c r="BU4316" s="2">
        <v>0</v>
      </c>
      <c r="BV4316" s="2">
        <v>0</v>
      </c>
      <c r="BW4316" s="2">
        <v>0</v>
      </c>
      <c r="BX4316" s="2">
        <v>0</v>
      </c>
      <c r="BY4316" s="2">
        <v>0</v>
      </c>
      <c r="BZ4316" s="2">
        <v>0</v>
      </c>
      <c r="CA4316" s="2">
        <v>0</v>
      </c>
      <c r="CB4316" s="2">
        <v>0</v>
      </c>
      <c r="CC4316" s="2">
        <v>0</v>
      </c>
      <c r="CD4316" s="2">
        <v>0</v>
      </c>
      <c r="CE4316" s="2">
        <v>0</v>
      </c>
      <c r="CF4316" s="2">
        <v>0</v>
      </c>
      <c r="CG4316" s="2">
        <v>0</v>
      </c>
      <c r="CH4316" s="2">
        <v>0</v>
      </c>
      <c r="CI4316" s="2">
        <v>0</v>
      </c>
      <c r="CJ4316" s="2">
        <v>0</v>
      </c>
      <c r="CK4316" s="2">
        <v>0</v>
      </c>
      <c r="CL4316" s="2">
        <v>0</v>
      </c>
    </row>
    <row r="4317" spans="1:90" x14ac:dyDescent="0.25">
      <c r="A4317" t="s">
        <v>115</v>
      </c>
      <c r="B4317">
        <v>10606</v>
      </c>
      <c r="C4317" t="s">
        <v>103</v>
      </c>
      <c r="D4317">
        <v>2</v>
      </c>
      <c r="E4317">
        <v>34</v>
      </c>
      <c r="F4317">
        <v>448400</v>
      </c>
      <c r="G4317">
        <v>35448400</v>
      </c>
      <c r="H4317" t="s">
        <v>13196</v>
      </c>
      <c r="I4317">
        <v>635</v>
      </c>
      <c r="J4317" t="s">
        <v>103</v>
      </c>
      <c r="K4317" t="s">
        <v>1744</v>
      </c>
      <c r="L4317">
        <v>1</v>
      </c>
      <c r="M4317" t="s">
        <v>103</v>
      </c>
      <c r="N4317">
        <v>9842095</v>
      </c>
      <c r="O4317" t="s">
        <v>92</v>
      </c>
      <c r="P4317" t="s">
        <v>11534</v>
      </c>
      <c r="Q4317">
        <v>12</v>
      </c>
      <c r="R4317">
        <v>11</v>
      </c>
      <c r="S4317">
        <v>43574400</v>
      </c>
      <c r="U4317" t="s">
        <v>9206</v>
      </c>
      <c r="V4317">
        <v>1</v>
      </c>
      <c r="W4317" s="2">
        <v>0</v>
      </c>
      <c r="X4317" s="2">
        <v>0</v>
      </c>
      <c r="Y4317" s="2">
        <v>0</v>
      </c>
      <c r="Z4317" s="2">
        <v>0</v>
      </c>
      <c r="AA4317" s="2">
        <v>2</v>
      </c>
      <c r="AB4317" s="2">
        <v>0</v>
      </c>
      <c r="AC4317" s="2">
        <v>0</v>
      </c>
      <c r="AD4317" s="2">
        <v>6</v>
      </c>
      <c r="AE4317" s="2">
        <v>8</v>
      </c>
      <c r="AF4317" s="2">
        <v>13</v>
      </c>
      <c r="AG4317" s="2">
        <v>9</v>
      </c>
      <c r="AH4317" s="2">
        <v>0</v>
      </c>
      <c r="AI4317" s="2">
        <v>0</v>
      </c>
      <c r="AJ4317" s="2">
        <v>0</v>
      </c>
      <c r="AK4317" s="2">
        <v>0</v>
      </c>
      <c r="AL4317" s="2">
        <v>17</v>
      </c>
      <c r="AM4317" s="2">
        <v>0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0</v>
      </c>
      <c r="AU4317" s="2">
        <v>0</v>
      </c>
      <c r="AV4317" s="2">
        <v>0</v>
      </c>
      <c r="AW4317" s="2">
        <v>0</v>
      </c>
      <c r="AX4317" s="2">
        <v>0</v>
      </c>
      <c r="AY4317" s="2">
        <v>0</v>
      </c>
      <c r="AZ4317" s="2">
        <v>0</v>
      </c>
      <c r="BA4317" s="2">
        <v>0</v>
      </c>
      <c r="BB4317" s="2">
        <v>0</v>
      </c>
      <c r="BC4317" s="2">
        <v>0</v>
      </c>
      <c r="BD4317" s="2">
        <v>0</v>
      </c>
      <c r="BE4317" s="2">
        <v>0</v>
      </c>
      <c r="BF4317" s="2">
        <v>0</v>
      </c>
      <c r="BG4317" s="2">
        <v>0</v>
      </c>
      <c r="BH4317" s="2">
        <v>0</v>
      </c>
      <c r="BI4317" s="2">
        <v>1</v>
      </c>
      <c r="BJ4317" s="2">
        <v>0</v>
      </c>
      <c r="BK4317" s="2">
        <v>0</v>
      </c>
      <c r="BL4317" s="2">
        <v>2</v>
      </c>
      <c r="BM4317" s="2">
        <v>2</v>
      </c>
      <c r="BN4317" s="2">
        <v>1</v>
      </c>
      <c r="BO4317" s="2">
        <v>2</v>
      </c>
      <c r="BP4317" s="2">
        <v>0</v>
      </c>
      <c r="BQ4317" s="2">
        <v>0</v>
      </c>
      <c r="BR4317" s="2">
        <v>0</v>
      </c>
      <c r="BS4317" s="2">
        <v>0</v>
      </c>
      <c r="BT4317" s="2">
        <v>3</v>
      </c>
      <c r="BU4317" s="2">
        <v>0</v>
      </c>
      <c r="BV4317" s="2">
        <v>0</v>
      </c>
      <c r="BW4317" s="2">
        <v>0</v>
      </c>
      <c r="BX4317" s="2">
        <v>0</v>
      </c>
      <c r="BY4317" s="2">
        <v>0</v>
      </c>
      <c r="BZ4317" s="2">
        <v>0</v>
      </c>
      <c r="CA4317" s="2">
        <v>0</v>
      </c>
      <c r="CB4317" s="2">
        <v>0</v>
      </c>
      <c r="CC4317" s="2">
        <v>0</v>
      </c>
      <c r="CD4317" s="2">
        <v>0</v>
      </c>
      <c r="CE4317" s="2">
        <v>0</v>
      </c>
      <c r="CF4317" s="2">
        <v>0</v>
      </c>
      <c r="CG4317" s="2">
        <v>0</v>
      </c>
      <c r="CH4317" s="2">
        <v>0</v>
      </c>
      <c r="CI4317" s="2">
        <v>0</v>
      </c>
      <c r="CJ4317" s="2">
        <v>0</v>
      </c>
      <c r="CK4317" s="2">
        <v>0</v>
      </c>
      <c r="CL4317" s="2">
        <v>0</v>
      </c>
    </row>
    <row r="4318" spans="1:90" x14ac:dyDescent="0.25">
      <c r="A4318" t="s">
        <v>115</v>
      </c>
      <c r="B4318">
        <v>10606</v>
      </c>
      <c r="C4318" t="s">
        <v>103</v>
      </c>
      <c r="D4318">
        <v>1</v>
      </c>
      <c r="E4318">
        <v>8</v>
      </c>
      <c r="F4318">
        <v>910764</v>
      </c>
      <c r="G4318">
        <v>35910764</v>
      </c>
      <c r="H4318" t="s">
        <v>18460</v>
      </c>
      <c r="I4318">
        <v>635</v>
      </c>
      <c r="J4318" t="s">
        <v>103</v>
      </c>
      <c r="K4318" t="s">
        <v>2029</v>
      </c>
      <c r="L4318">
        <v>1</v>
      </c>
      <c r="M4318" t="s">
        <v>103</v>
      </c>
      <c r="N4318">
        <v>9812510</v>
      </c>
      <c r="O4318" t="s">
        <v>102</v>
      </c>
      <c r="P4318" t="s">
        <v>18461</v>
      </c>
      <c r="Q4318">
        <v>355</v>
      </c>
      <c r="R4318">
        <v>11</v>
      </c>
      <c r="S4318">
        <v>41097882</v>
      </c>
      <c r="T4318">
        <v>43520121</v>
      </c>
      <c r="U4318" t="s">
        <v>18462</v>
      </c>
      <c r="V4318">
        <v>1</v>
      </c>
      <c r="W4318" s="2">
        <v>0</v>
      </c>
      <c r="X4318" s="2">
        <v>0</v>
      </c>
      <c r="Y4318" s="2">
        <v>0</v>
      </c>
      <c r="Z4318" s="2">
        <v>0</v>
      </c>
      <c r="AA4318" s="2">
        <v>0</v>
      </c>
      <c r="AB4318" s="2">
        <v>0</v>
      </c>
      <c r="AC4318" s="2">
        <v>0</v>
      </c>
      <c r="AD4318" s="2">
        <v>102</v>
      </c>
      <c r="AE4318" s="2">
        <v>138</v>
      </c>
      <c r="AF4318" s="2">
        <v>103</v>
      </c>
      <c r="AG4318" s="2">
        <v>106</v>
      </c>
      <c r="AH4318" s="2">
        <v>124</v>
      </c>
      <c r="AI4318" s="2">
        <v>100</v>
      </c>
      <c r="AJ4318" s="2">
        <v>113</v>
      </c>
      <c r="AK4318" s="2">
        <v>0</v>
      </c>
      <c r="AL4318" s="2">
        <v>0</v>
      </c>
      <c r="AM4318" s="2">
        <v>0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0</v>
      </c>
      <c r="AU4318" s="2">
        <v>0</v>
      </c>
      <c r="AV4318" s="2">
        <v>0</v>
      </c>
      <c r="AW4318" s="2">
        <v>0</v>
      </c>
      <c r="AX4318" s="2">
        <v>0</v>
      </c>
      <c r="AY4318" s="2">
        <v>0</v>
      </c>
      <c r="AZ4318" s="2">
        <v>0</v>
      </c>
      <c r="BA4318" s="2">
        <v>0</v>
      </c>
      <c r="BB4318" s="2">
        <v>0</v>
      </c>
      <c r="BC4318" s="2">
        <v>0</v>
      </c>
      <c r="BD4318" s="2">
        <v>0</v>
      </c>
      <c r="BE4318" s="2">
        <v>0</v>
      </c>
      <c r="BF4318" s="2">
        <v>0</v>
      </c>
      <c r="BG4318" s="2">
        <v>0</v>
      </c>
      <c r="BH4318" s="2">
        <v>0</v>
      </c>
      <c r="BI4318" s="2">
        <v>0</v>
      </c>
      <c r="BJ4318" s="2">
        <v>0</v>
      </c>
      <c r="BK4318" s="2">
        <v>0</v>
      </c>
      <c r="BL4318" s="2">
        <v>6</v>
      </c>
      <c r="BM4318" s="2">
        <v>8</v>
      </c>
      <c r="BN4318" s="2">
        <v>6</v>
      </c>
      <c r="BO4318" s="2">
        <v>6</v>
      </c>
      <c r="BP4318" s="2">
        <v>5</v>
      </c>
      <c r="BQ4318" s="2">
        <v>4</v>
      </c>
      <c r="BR4318" s="2">
        <v>4</v>
      </c>
      <c r="BS4318" s="2">
        <v>0</v>
      </c>
      <c r="BT4318" s="2">
        <v>0</v>
      </c>
      <c r="BU4318" s="2">
        <v>0</v>
      </c>
      <c r="BV4318" s="2">
        <v>0</v>
      </c>
      <c r="BW4318" s="2">
        <v>0</v>
      </c>
      <c r="BX4318" s="2">
        <v>0</v>
      </c>
      <c r="BY4318" s="2">
        <v>0</v>
      </c>
      <c r="BZ4318" s="2">
        <v>0</v>
      </c>
      <c r="CA4318" s="2">
        <v>0</v>
      </c>
      <c r="CB4318" s="2">
        <v>0</v>
      </c>
      <c r="CC4318" s="2">
        <v>0</v>
      </c>
      <c r="CD4318" s="2">
        <v>0</v>
      </c>
      <c r="CE4318" s="2">
        <v>0</v>
      </c>
      <c r="CF4318" s="2">
        <v>0</v>
      </c>
      <c r="CG4318" s="2">
        <v>0</v>
      </c>
      <c r="CH4318" s="2">
        <v>0</v>
      </c>
      <c r="CI4318" s="2">
        <v>0</v>
      </c>
      <c r="CJ4318" s="2">
        <v>0</v>
      </c>
      <c r="CK4318" s="2">
        <v>0</v>
      </c>
      <c r="CL4318" s="2">
        <v>0</v>
      </c>
    </row>
    <row r="4319" spans="1:90" x14ac:dyDescent="0.25">
      <c r="A4319" t="s">
        <v>115</v>
      </c>
      <c r="B4319">
        <v>10606</v>
      </c>
      <c r="C4319" t="s">
        <v>103</v>
      </c>
      <c r="D4319">
        <v>1</v>
      </c>
      <c r="E4319">
        <v>8</v>
      </c>
      <c r="F4319">
        <v>9124</v>
      </c>
      <c r="G4319">
        <v>35009124</v>
      </c>
      <c r="H4319" t="s">
        <v>14674</v>
      </c>
      <c r="I4319">
        <v>635</v>
      </c>
      <c r="J4319" t="s">
        <v>103</v>
      </c>
      <c r="K4319" t="s">
        <v>3357</v>
      </c>
      <c r="L4319">
        <v>1</v>
      </c>
      <c r="M4319" t="s">
        <v>103</v>
      </c>
      <c r="N4319">
        <v>9760510</v>
      </c>
      <c r="O4319" t="s">
        <v>92</v>
      </c>
      <c r="P4319" t="s">
        <v>3788</v>
      </c>
      <c r="Q4319">
        <v>1915</v>
      </c>
      <c r="R4319">
        <v>11</v>
      </c>
      <c r="S4319">
        <v>43305463</v>
      </c>
      <c r="T4319">
        <v>43305559</v>
      </c>
      <c r="U4319" t="s">
        <v>14675</v>
      </c>
      <c r="V4319">
        <v>1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  <c r="AB4319" s="2">
        <v>0</v>
      </c>
      <c r="AC4319" s="2">
        <v>0</v>
      </c>
      <c r="AD4319" s="2">
        <v>263</v>
      </c>
      <c r="AE4319" s="2">
        <v>190</v>
      </c>
      <c r="AF4319" s="2">
        <v>143</v>
      </c>
      <c r="AG4319" s="2">
        <v>127</v>
      </c>
      <c r="AH4319" s="2">
        <v>244</v>
      </c>
      <c r="AI4319" s="2">
        <v>166</v>
      </c>
      <c r="AJ4319" s="2">
        <v>201</v>
      </c>
      <c r="AK4319" s="2">
        <v>0</v>
      </c>
      <c r="AL4319" s="2">
        <v>0</v>
      </c>
      <c r="AM4319" s="2">
        <v>0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0</v>
      </c>
      <c r="AU4319" s="2">
        <v>0</v>
      </c>
      <c r="AV4319" s="2">
        <v>0</v>
      </c>
      <c r="AW4319" s="2">
        <v>0</v>
      </c>
      <c r="AX4319" s="2">
        <v>0</v>
      </c>
      <c r="AY4319" s="2">
        <v>0</v>
      </c>
      <c r="AZ4319" s="2">
        <v>0</v>
      </c>
      <c r="BA4319" s="2">
        <v>0</v>
      </c>
      <c r="BB4319" s="2">
        <v>0</v>
      </c>
      <c r="BC4319" s="2">
        <v>0</v>
      </c>
      <c r="BD4319" s="2">
        <v>0</v>
      </c>
      <c r="BE4319" s="2">
        <v>0</v>
      </c>
      <c r="BF4319" s="2">
        <v>0</v>
      </c>
      <c r="BG4319" s="2">
        <v>0</v>
      </c>
      <c r="BH4319" s="2">
        <v>0</v>
      </c>
      <c r="BI4319" s="2">
        <v>0</v>
      </c>
      <c r="BJ4319" s="2">
        <v>0</v>
      </c>
      <c r="BK4319" s="2">
        <v>0</v>
      </c>
      <c r="BL4319" s="2">
        <v>12</v>
      </c>
      <c r="BM4319" s="2">
        <v>5</v>
      </c>
      <c r="BN4319" s="2">
        <v>4</v>
      </c>
      <c r="BO4319" s="2">
        <v>5</v>
      </c>
      <c r="BP4319" s="2">
        <v>6</v>
      </c>
      <c r="BQ4319" s="2">
        <v>4</v>
      </c>
      <c r="BR4319" s="2">
        <v>5</v>
      </c>
      <c r="BS4319" s="2">
        <v>0</v>
      </c>
      <c r="BT4319" s="2">
        <v>0</v>
      </c>
      <c r="BU4319" s="2">
        <v>0</v>
      </c>
      <c r="BV4319" s="2">
        <v>0</v>
      </c>
      <c r="BW4319" s="2">
        <v>0</v>
      </c>
      <c r="BX4319" s="2">
        <v>0</v>
      </c>
      <c r="BY4319" s="2">
        <v>0</v>
      </c>
      <c r="BZ4319" s="2">
        <v>0</v>
      </c>
      <c r="CA4319" s="2">
        <v>0</v>
      </c>
      <c r="CB4319" s="2">
        <v>0</v>
      </c>
      <c r="CC4319" s="2">
        <v>0</v>
      </c>
      <c r="CD4319" s="2">
        <v>0</v>
      </c>
      <c r="CE4319" s="2">
        <v>0</v>
      </c>
      <c r="CF4319" s="2">
        <v>0</v>
      </c>
      <c r="CG4319" s="2">
        <v>0</v>
      </c>
      <c r="CH4319" s="2">
        <v>0</v>
      </c>
      <c r="CI4319" s="2">
        <v>0</v>
      </c>
      <c r="CJ4319" s="2">
        <v>0</v>
      </c>
      <c r="CK4319" s="2">
        <v>0</v>
      </c>
      <c r="CL4319" s="2">
        <v>0</v>
      </c>
    </row>
    <row r="4320" spans="1:90" x14ac:dyDescent="0.25">
      <c r="A4320" t="s">
        <v>115</v>
      </c>
      <c r="B4320">
        <v>10606</v>
      </c>
      <c r="C4320" t="s">
        <v>103</v>
      </c>
      <c r="D4320">
        <v>1</v>
      </c>
      <c r="E4320">
        <v>8</v>
      </c>
      <c r="F4320">
        <v>9337</v>
      </c>
      <c r="G4320">
        <v>35009337</v>
      </c>
      <c r="H4320" t="s">
        <v>11843</v>
      </c>
      <c r="I4320">
        <v>635</v>
      </c>
      <c r="J4320" t="s">
        <v>103</v>
      </c>
      <c r="K4320" t="s">
        <v>350</v>
      </c>
      <c r="L4320">
        <v>1</v>
      </c>
      <c r="M4320" t="s">
        <v>103</v>
      </c>
      <c r="N4320">
        <v>9624070</v>
      </c>
      <c r="O4320" t="s">
        <v>92</v>
      </c>
      <c r="P4320" t="s">
        <v>11844</v>
      </c>
      <c r="Q4320">
        <v>134</v>
      </c>
      <c r="R4320">
        <v>11</v>
      </c>
      <c r="S4320">
        <v>43673957</v>
      </c>
      <c r="T4320">
        <v>43680547</v>
      </c>
      <c r="U4320" t="s">
        <v>11845</v>
      </c>
      <c r="V4320">
        <v>1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0</v>
      </c>
      <c r="AC4320" s="2">
        <v>0</v>
      </c>
      <c r="AD4320" s="2">
        <v>85</v>
      </c>
      <c r="AE4320" s="2">
        <v>90</v>
      </c>
      <c r="AF4320" s="2">
        <v>91</v>
      </c>
      <c r="AG4320" s="2">
        <v>79</v>
      </c>
      <c r="AH4320" s="2">
        <v>217</v>
      </c>
      <c r="AI4320" s="2">
        <v>229</v>
      </c>
      <c r="AJ4320" s="2">
        <v>196</v>
      </c>
      <c r="AK4320" s="2">
        <v>0</v>
      </c>
      <c r="AL4320" s="2">
        <v>0</v>
      </c>
      <c r="AM4320" s="2">
        <v>0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0</v>
      </c>
      <c r="AU4320" s="2">
        <v>207</v>
      </c>
      <c r="AV4320" s="2">
        <v>0</v>
      </c>
      <c r="AW4320" s="2">
        <v>0</v>
      </c>
      <c r="AX4320" s="2">
        <v>0</v>
      </c>
      <c r="AY4320" s="2">
        <v>0</v>
      </c>
      <c r="AZ4320" s="2">
        <v>0</v>
      </c>
      <c r="BA4320" s="2">
        <v>0</v>
      </c>
      <c r="BB4320" s="2">
        <v>0</v>
      </c>
      <c r="BC4320" s="2">
        <v>0</v>
      </c>
      <c r="BD4320" s="2">
        <v>0</v>
      </c>
      <c r="BE4320" s="2">
        <v>0</v>
      </c>
      <c r="BF4320" s="2">
        <v>0</v>
      </c>
      <c r="BG4320" s="2">
        <v>0</v>
      </c>
      <c r="BH4320" s="2">
        <v>0</v>
      </c>
      <c r="BI4320" s="2">
        <v>0</v>
      </c>
      <c r="BJ4320" s="2">
        <v>0</v>
      </c>
      <c r="BK4320" s="2">
        <v>0</v>
      </c>
      <c r="BL4320" s="2">
        <v>3</v>
      </c>
      <c r="BM4320" s="2">
        <v>4</v>
      </c>
      <c r="BN4320" s="2">
        <v>3</v>
      </c>
      <c r="BO4320" s="2">
        <v>3</v>
      </c>
      <c r="BP4320" s="2">
        <v>6</v>
      </c>
      <c r="BQ4320" s="2">
        <v>8</v>
      </c>
      <c r="BR4320" s="2">
        <v>8</v>
      </c>
      <c r="BS4320" s="2">
        <v>0</v>
      </c>
      <c r="BT4320" s="2">
        <v>0</v>
      </c>
      <c r="BU4320" s="2">
        <v>0</v>
      </c>
      <c r="BV4320" s="2">
        <v>0</v>
      </c>
      <c r="BW4320" s="2">
        <v>0</v>
      </c>
      <c r="BX4320" s="2">
        <v>0</v>
      </c>
      <c r="BY4320" s="2">
        <v>0</v>
      </c>
      <c r="BZ4320" s="2">
        <v>0</v>
      </c>
      <c r="CA4320" s="2">
        <v>0</v>
      </c>
      <c r="CB4320" s="2">
        <v>0</v>
      </c>
      <c r="CC4320" s="2">
        <v>8</v>
      </c>
      <c r="CD4320" s="2">
        <v>0</v>
      </c>
      <c r="CE4320" s="2">
        <v>0</v>
      </c>
      <c r="CF4320" s="2">
        <v>0</v>
      </c>
      <c r="CG4320" s="2">
        <v>0</v>
      </c>
      <c r="CH4320" s="2">
        <v>0</v>
      </c>
      <c r="CI4320" s="2">
        <v>0</v>
      </c>
      <c r="CJ4320" s="2">
        <v>0</v>
      </c>
      <c r="CK4320" s="2">
        <v>0</v>
      </c>
      <c r="CL4320" s="2">
        <v>0</v>
      </c>
    </row>
    <row r="4321" spans="1:90" x14ac:dyDescent="0.25">
      <c r="A4321" t="s">
        <v>115</v>
      </c>
      <c r="B4321">
        <v>10606</v>
      </c>
      <c r="C4321" t="s">
        <v>103</v>
      </c>
      <c r="D4321">
        <v>1</v>
      </c>
      <c r="E4321">
        <v>8</v>
      </c>
      <c r="F4321">
        <v>41269</v>
      </c>
      <c r="G4321">
        <v>35041269</v>
      </c>
      <c r="H4321" t="s">
        <v>13329</v>
      </c>
      <c r="I4321">
        <v>635</v>
      </c>
      <c r="J4321" t="s">
        <v>103</v>
      </c>
      <c r="K4321" t="s">
        <v>2029</v>
      </c>
      <c r="L4321">
        <v>1</v>
      </c>
      <c r="M4321" t="s">
        <v>103</v>
      </c>
      <c r="N4321">
        <v>9850550</v>
      </c>
      <c r="O4321" t="s">
        <v>3072</v>
      </c>
      <c r="P4321" t="s">
        <v>4673</v>
      </c>
      <c r="Q4321">
        <v>7199</v>
      </c>
      <c r="R4321">
        <v>11</v>
      </c>
      <c r="S4321">
        <v>43575834</v>
      </c>
      <c r="T4321">
        <v>43581445</v>
      </c>
      <c r="U4321" t="s">
        <v>13330</v>
      </c>
      <c r="V4321">
        <v>1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  <c r="AB4321" s="2">
        <v>0</v>
      </c>
      <c r="AC4321" s="2">
        <v>0</v>
      </c>
      <c r="AD4321" s="2">
        <v>250</v>
      </c>
      <c r="AE4321" s="2">
        <v>222</v>
      </c>
      <c r="AF4321" s="2">
        <v>148</v>
      </c>
      <c r="AG4321" s="2">
        <v>113</v>
      </c>
      <c r="AH4321" s="2">
        <v>261</v>
      </c>
      <c r="AI4321" s="2">
        <v>227</v>
      </c>
      <c r="AJ4321" s="2">
        <v>174</v>
      </c>
      <c r="AK4321" s="2">
        <v>0</v>
      </c>
      <c r="AL4321" s="2">
        <v>0</v>
      </c>
      <c r="AM4321" s="2">
        <v>0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0</v>
      </c>
      <c r="AU4321" s="2">
        <v>215</v>
      </c>
      <c r="AV4321" s="2">
        <v>0</v>
      </c>
      <c r="AW4321" s="2">
        <v>0</v>
      </c>
      <c r="AX4321" s="2">
        <v>0</v>
      </c>
      <c r="AY4321" s="2">
        <v>0</v>
      </c>
      <c r="AZ4321" s="2">
        <v>0</v>
      </c>
      <c r="BA4321" s="2">
        <v>0</v>
      </c>
      <c r="BB4321" s="2">
        <v>0</v>
      </c>
      <c r="BC4321" s="2">
        <v>176</v>
      </c>
      <c r="BD4321" s="2">
        <v>11</v>
      </c>
      <c r="BE4321" s="2">
        <v>0</v>
      </c>
      <c r="BF4321" s="2">
        <v>0</v>
      </c>
      <c r="BG4321" s="2">
        <v>0</v>
      </c>
      <c r="BH4321" s="2">
        <v>0</v>
      </c>
      <c r="BI4321" s="2">
        <v>0</v>
      </c>
      <c r="BJ4321" s="2">
        <v>0</v>
      </c>
      <c r="BK4321" s="2">
        <v>0</v>
      </c>
      <c r="BL4321" s="2">
        <v>13</v>
      </c>
      <c r="BM4321" s="2">
        <v>11</v>
      </c>
      <c r="BN4321" s="2">
        <v>7</v>
      </c>
      <c r="BO4321" s="2">
        <v>4</v>
      </c>
      <c r="BP4321" s="2">
        <v>8</v>
      </c>
      <c r="BQ4321" s="2">
        <v>9</v>
      </c>
      <c r="BR4321" s="2">
        <v>7</v>
      </c>
      <c r="BS4321" s="2">
        <v>0</v>
      </c>
      <c r="BT4321" s="2">
        <v>0</v>
      </c>
      <c r="BU4321" s="2">
        <v>0</v>
      </c>
      <c r="BV4321" s="2">
        <v>0</v>
      </c>
      <c r="BW4321" s="2">
        <v>0</v>
      </c>
      <c r="BX4321" s="2">
        <v>0</v>
      </c>
      <c r="BY4321" s="2">
        <v>0</v>
      </c>
      <c r="BZ4321" s="2">
        <v>0</v>
      </c>
      <c r="CA4321" s="2">
        <v>0</v>
      </c>
      <c r="CB4321" s="2">
        <v>0</v>
      </c>
      <c r="CC4321" s="2">
        <v>7</v>
      </c>
      <c r="CD4321" s="2">
        <v>0</v>
      </c>
      <c r="CE4321" s="2">
        <v>0</v>
      </c>
      <c r="CF4321" s="2">
        <v>0</v>
      </c>
      <c r="CG4321" s="2">
        <v>0</v>
      </c>
      <c r="CH4321" s="2">
        <v>0</v>
      </c>
      <c r="CI4321" s="2">
        <v>0</v>
      </c>
      <c r="CJ4321" s="2">
        <v>0</v>
      </c>
      <c r="CK4321" s="2">
        <v>8</v>
      </c>
      <c r="CL4321" s="2">
        <v>2</v>
      </c>
    </row>
    <row r="4322" spans="1:90" x14ac:dyDescent="0.25">
      <c r="A4322" t="s">
        <v>115</v>
      </c>
      <c r="B4322">
        <v>10606</v>
      </c>
      <c r="C4322" t="s">
        <v>103</v>
      </c>
      <c r="D4322">
        <v>1</v>
      </c>
      <c r="E4322">
        <v>8</v>
      </c>
      <c r="F4322">
        <v>9436</v>
      </c>
      <c r="G4322">
        <v>35009436</v>
      </c>
      <c r="H4322" t="s">
        <v>11191</v>
      </c>
      <c r="I4322">
        <v>636</v>
      </c>
      <c r="J4322" t="s">
        <v>104</v>
      </c>
      <c r="K4322" t="s">
        <v>9070</v>
      </c>
      <c r="L4322">
        <v>1</v>
      </c>
      <c r="M4322" t="s">
        <v>104</v>
      </c>
      <c r="N4322">
        <v>9520530</v>
      </c>
      <c r="O4322" t="s">
        <v>92</v>
      </c>
      <c r="P4322" t="s">
        <v>1886</v>
      </c>
      <c r="Q4322">
        <v>63</v>
      </c>
      <c r="R4322">
        <v>11</v>
      </c>
      <c r="S4322">
        <v>42243702</v>
      </c>
      <c r="T4322">
        <v>42244436</v>
      </c>
      <c r="U4322" t="s">
        <v>11192</v>
      </c>
      <c r="V4322">
        <v>1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21</v>
      </c>
      <c r="AE4322" s="2">
        <v>21</v>
      </c>
      <c r="AF4322" s="2">
        <v>14</v>
      </c>
      <c r="AG4322" s="2">
        <v>15</v>
      </c>
      <c r="AH4322" s="2">
        <v>78</v>
      </c>
      <c r="AI4322" s="2">
        <v>61</v>
      </c>
      <c r="AJ4322" s="2">
        <v>65</v>
      </c>
      <c r="AK4322" s="2">
        <v>0</v>
      </c>
      <c r="AL4322" s="2">
        <v>0</v>
      </c>
      <c r="AM4322" s="2">
        <v>0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0</v>
      </c>
      <c r="AU4322" s="2">
        <v>59</v>
      </c>
      <c r="AV4322" s="2">
        <v>0</v>
      </c>
      <c r="AW4322" s="2">
        <v>0</v>
      </c>
      <c r="AX4322" s="2">
        <v>0</v>
      </c>
      <c r="AY4322" s="2">
        <v>0</v>
      </c>
      <c r="AZ4322" s="2">
        <v>0</v>
      </c>
      <c r="BA4322" s="2">
        <v>0</v>
      </c>
      <c r="BB4322" s="2">
        <v>0</v>
      </c>
      <c r="BC4322" s="2">
        <v>10</v>
      </c>
      <c r="BD4322" s="2">
        <v>0</v>
      </c>
      <c r="BE4322" s="2">
        <v>0</v>
      </c>
      <c r="BF4322" s="2">
        <v>0</v>
      </c>
      <c r="BG4322" s="2">
        <v>0</v>
      </c>
      <c r="BH4322" s="2">
        <v>0</v>
      </c>
      <c r="BI4322" s="2">
        <v>0</v>
      </c>
      <c r="BJ4322" s="2">
        <v>0</v>
      </c>
      <c r="BK4322" s="2">
        <v>0</v>
      </c>
      <c r="BL4322" s="2">
        <v>1</v>
      </c>
      <c r="BM4322" s="2">
        <v>1</v>
      </c>
      <c r="BN4322" s="2">
        <v>1</v>
      </c>
      <c r="BO4322" s="2">
        <v>1</v>
      </c>
      <c r="BP4322" s="2">
        <v>3</v>
      </c>
      <c r="BQ4322" s="2">
        <v>2</v>
      </c>
      <c r="BR4322" s="2">
        <v>2</v>
      </c>
      <c r="BS4322" s="2">
        <v>0</v>
      </c>
      <c r="BT4322" s="2">
        <v>0</v>
      </c>
      <c r="BU4322" s="2">
        <v>0</v>
      </c>
      <c r="BV4322" s="2">
        <v>0</v>
      </c>
      <c r="BW4322" s="2">
        <v>0</v>
      </c>
      <c r="BX4322" s="2">
        <v>0</v>
      </c>
      <c r="BY4322" s="2">
        <v>0</v>
      </c>
      <c r="BZ4322" s="2">
        <v>0</v>
      </c>
      <c r="CA4322" s="2">
        <v>0</v>
      </c>
      <c r="CB4322" s="2">
        <v>0</v>
      </c>
      <c r="CC4322" s="2">
        <v>3</v>
      </c>
      <c r="CD4322" s="2">
        <v>0</v>
      </c>
      <c r="CE4322" s="2">
        <v>0</v>
      </c>
      <c r="CF4322" s="2">
        <v>0</v>
      </c>
      <c r="CG4322" s="2">
        <v>0</v>
      </c>
      <c r="CH4322" s="2">
        <v>0</v>
      </c>
      <c r="CI4322" s="2">
        <v>0</v>
      </c>
      <c r="CJ4322" s="2">
        <v>0</v>
      </c>
      <c r="CK4322" s="2">
        <v>2</v>
      </c>
      <c r="CL4322" s="2">
        <v>0</v>
      </c>
    </row>
    <row r="4323" spans="1:90" x14ac:dyDescent="0.25">
      <c r="A4323" t="s">
        <v>115</v>
      </c>
      <c r="B4323">
        <v>10606</v>
      </c>
      <c r="C4323" t="s">
        <v>103</v>
      </c>
      <c r="D4323">
        <v>1</v>
      </c>
      <c r="E4323">
        <v>8</v>
      </c>
      <c r="F4323">
        <v>8849</v>
      </c>
      <c r="G4323">
        <v>35008849</v>
      </c>
      <c r="H4323" t="s">
        <v>5193</v>
      </c>
      <c r="I4323">
        <v>635</v>
      </c>
      <c r="J4323" t="s">
        <v>103</v>
      </c>
      <c r="K4323" t="s">
        <v>2146</v>
      </c>
      <c r="L4323">
        <v>1</v>
      </c>
      <c r="M4323" t="s">
        <v>103</v>
      </c>
      <c r="N4323">
        <v>9840000</v>
      </c>
      <c r="O4323" t="s">
        <v>3355</v>
      </c>
      <c r="P4323" t="s">
        <v>5194</v>
      </c>
      <c r="Q4323">
        <v>3321</v>
      </c>
      <c r="R4323">
        <v>11</v>
      </c>
      <c r="S4323">
        <v>41090935</v>
      </c>
      <c r="T4323">
        <v>41097922</v>
      </c>
      <c r="U4323" t="s">
        <v>5195</v>
      </c>
      <c r="V4323">
        <v>1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109</v>
      </c>
      <c r="AE4323" s="2">
        <v>136</v>
      </c>
      <c r="AF4323" s="2">
        <v>67</v>
      </c>
      <c r="AG4323" s="2">
        <v>94</v>
      </c>
      <c r="AH4323" s="2">
        <v>149</v>
      </c>
      <c r="AI4323" s="2">
        <v>118</v>
      </c>
      <c r="AJ4323" s="2">
        <v>101</v>
      </c>
      <c r="AK4323" s="2">
        <v>0</v>
      </c>
      <c r="AL4323" s="2">
        <v>0</v>
      </c>
      <c r="AM4323" s="2">
        <v>0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0</v>
      </c>
      <c r="AU4323" s="2">
        <v>273</v>
      </c>
      <c r="AV4323" s="2">
        <v>0</v>
      </c>
      <c r="AW4323" s="2">
        <v>0</v>
      </c>
      <c r="AX4323" s="2">
        <v>0</v>
      </c>
      <c r="AY4323" s="2">
        <v>0</v>
      </c>
      <c r="AZ4323" s="2">
        <v>0</v>
      </c>
      <c r="BA4323" s="2">
        <v>0</v>
      </c>
      <c r="BB4323" s="2">
        <v>0</v>
      </c>
      <c r="BC4323" s="2">
        <v>66</v>
      </c>
      <c r="BD4323" s="2">
        <v>0</v>
      </c>
      <c r="BE4323" s="2">
        <v>0</v>
      </c>
      <c r="BF4323" s="2">
        <v>0</v>
      </c>
      <c r="BG4323" s="2">
        <v>0</v>
      </c>
      <c r="BH4323" s="2">
        <v>0</v>
      </c>
      <c r="BI4323" s="2">
        <v>0</v>
      </c>
      <c r="BJ4323" s="2">
        <v>0</v>
      </c>
      <c r="BK4323" s="2">
        <v>0</v>
      </c>
      <c r="BL4323" s="2">
        <v>6</v>
      </c>
      <c r="BM4323" s="2">
        <v>5</v>
      </c>
      <c r="BN4323" s="2">
        <v>3</v>
      </c>
      <c r="BO4323" s="2">
        <v>5</v>
      </c>
      <c r="BP4323" s="2">
        <v>7</v>
      </c>
      <c r="BQ4323" s="2">
        <v>5</v>
      </c>
      <c r="BR4323" s="2">
        <v>3</v>
      </c>
      <c r="BS4323" s="2">
        <v>0</v>
      </c>
      <c r="BT4323" s="2">
        <v>0</v>
      </c>
      <c r="BU4323" s="2">
        <v>0</v>
      </c>
      <c r="BV4323" s="2">
        <v>0</v>
      </c>
      <c r="BW4323" s="2">
        <v>0</v>
      </c>
      <c r="BX4323" s="2">
        <v>0</v>
      </c>
      <c r="BY4323" s="2">
        <v>0</v>
      </c>
      <c r="BZ4323" s="2">
        <v>0</v>
      </c>
      <c r="CA4323" s="2">
        <v>0</v>
      </c>
      <c r="CB4323" s="2">
        <v>0</v>
      </c>
      <c r="CC4323" s="2">
        <v>10</v>
      </c>
      <c r="CD4323" s="2">
        <v>0</v>
      </c>
      <c r="CE4323" s="2">
        <v>0</v>
      </c>
      <c r="CF4323" s="2">
        <v>0</v>
      </c>
      <c r="CG4323" s="2">
        <v>0</v>
      </c>
      <c r="CH4323" s="2">
        <v>0</v>
      </c>
      <c r="CI4323" s="2">
        <v>0</v>
      </c>
      <c r="CJ4323" s="2">
        <v>0</v>
      </c>
      <c r="CK4323" s="2">
        <v>3</v>
      </c>
      <c r="CL4323" s="2">
        <v>0</v>
      </c>
    </row>
    <row r="4324" spans="1:90" x14ac:dyDescent="0.25">
      <c r="A4324" t="s">
        <v>115</v>
      </c>
      <c r="B4324">
        <v>10606</v>
      </c>
      <c r="C4324" t="s">
        <v>103</v>
      </c>
      <c r="D4324">
        <v>1</v>
      </c>
      <c r="E4324">
        <v>8</v>
      </c>
      <c r="F4324">
        <v>41257</v>
      </c>
      <c r="G4324">
        <v>35041257</v>
      </c>
      <c r="H4324" t="s">
        <v>16320</v>
      </c>
      <c r="I4324">
        <v>635</v>
      </c>
      <c r="J4324" t="s">
        <v>103</v>
      </c>
      <c r="K4324" t="s">
        <v>2802</v>
      </c>
      <c r="L4324">
        <v>1</v>
      </c>
      <c r="M4324" t="s">
        <v>103</v>
      </c>
      <c r="N4324">
        <v>9820340</v>
      </c>
      <c r="O4324" t="s">
        <v>92</v>
      </c>
      <c r="P4324" t="s">
        <v>4106</v>
      </c>
      <c r="Q4324">
        <v>11</v>
      </c>
      <c r="R4324">
        <v>11</v>
      </c>
      <c r="S4324">
        <v>43477792</v>
      </c>
      <c r="T4324">
        <v>43966055</v>
      </c>
      <c r="U4324" t="s">
        <v>16321</v>
      </c>
      <c r="V4324">
        <v>1</v>
      </c>
      <c r="W4324" s="2">
        <v>0</v>
      </c>
      <c r="X4324" s="2">
        <v>0</v>
      </c>
      <c r="Y4324" s="2">
        <v>0</v>
      </c>
      <c r="Z4324" s="2">
        <v>0</v>
      </c>
      <c r="AA4324" s="2">
        <v>0</v>
      </c>
      <c r="AB4324" s="2">
        <v>0</v>
      </c>
      <c r="AC4324" s="2">
        <v>0</v>
      </c>
      <c r="AD4324" s="2">
        <v>70</v>
      </c>
      <c r="AE4324" s="2">
        <v>69</v>
      </c>
      <c r="AF4324" s="2">
        <v>55</v>
      </c>
      <c r="AG4324" s="2">
        <v>30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0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0</v>
      </c>
      <c r="AU4324" s="2">
        <v>0</v>
      </c>
      <c r="AV4324" s="2">
        <v>0</v>
      </c>
      <c r="AW4324" s="2">
        <v>0</v>
      </c>
      <c r="AX4324" s="2">
        <v>0</v>
      </c>
      <c r="AY4324" s="2">
        <v>0</v>
      </c>
      <c r="AZ4324" s="2">
        <v>0</v>
      </c>
      <c r="BA4324" s="2">
        <v>0</v>
      </c>
      <c r="BB4324" s="2">
        <v>0</v>
      </c>
      <c r="BC4324" s="2">
        <v>0</v>
      </c>
      <c r="BD4324" s="2">
        <v>0</v>
      </c>
      <c r="BE4324" s="2">
        <v>0</v>
      </c>
      <c r="BF4324" s="2">
        <v>0</v>
      </c>
      <c r="BG4324" s="2">
        <v>0</v>
      </c>
      <c r="BH4324" s="2">
        <v>0</v>
      </c>
      <c r="BI4324" s="2">
        <v>0</v>
      </c>
      <c r="BJ4324" s="2">
        <v>0</v>
      </c>
      <c r="BK4324" s="2">
        <v>0</v>
      </c>
      <c r="BL4324" s="2">
        <v>2</v>
      </c>
      <c r="BM4324" s="2">
        <v>3</v>
      </c>
      <c r="BN4324" s="2">
        <v>3</v>
      </c>
      <c r="BO4324" s="2">
        <v>2</v>
      </c>
      <c r="BP4324" s="2">
        <v>0</v>
      </c>
      <c r="BQ4324" s="2">
        <v>0</v>
      </c>
      <c r="BR4324" s="2">
        <v>0</v>
      </c>
      <c r="BS4324" s="2">
        <v>0</v>
      </c>
      <c r="BT4324" s="2">
        <v>0</v>
      </c>
      <c r="BU4324" s="2">
        <v>0</v>
      </c>
      <c r="BV4324" s="2">
        <v>0</v>
      </c>
      <c r="BW4324" s="2">
        <v>0</v>
      </c>
      <c r="BX4324" s="2">
        <v>0</v>
      </c>
      <c r="BY4324" s="2">
        <v>0</v>
      </c>
      <c r="BZ4324" s="2">
        <v>0</v>
      </c>
      <c r="CA4324" s="2">
        <v>0</v>
      </c>
      <c r="CB4324" s="2">
        <v>0</v>
      </c>
      <c r="CC4324" s="2">
        <v>0</v>
      </c>
      <c r="CD4324" s="2">
        <v>0</v>
      </c>
      <c r="CE4324" s="2">
        <v>0</v>
      </c>
      <c r="CF4324" s="2">
        <v>0</v>
      </c>
      <c r="CG4324" s="2">
        <v>0</v>
      </c>
      <c r="CH4324" s="2">
        <v>0</v>
      </c>
      <c r="CI4324" s="2">
        <v>0</v>
      </c>
      <c r="CJ4324" s="2">
        <v>0</v>
      </c>
      <c r="CK4324" s="2">
        <v>0</v>
      </c>
      <c r="CL4324" s="2">
        <v>0</v>
      </c>
    </row>
    <row r="4325" spans="1:90" x14ac:dyDescent="0.25">
      <c r="A4325" t="s">
        <v>115</v>
      </c>
      <c r="B4325">
        <v>10606</v>
      </c>
      <c r="C4325" t="s">
        <v>103</v>
      </c>
      <c r="D4325">
        <v>1</v>
      </c>
      <c r="E4325">
        <v>8</v>
      </c>
      <c r="F4325">
        <v>8801</v>
      </c>
      <c r="G4325">
        <v>35008801</v>
      </c>
      <c r="H4325" t="s">
        <v>4037</v>
      </c>
      <c r="I4325">
        <v>635</v>
      </c>
      <c r="J4325" t="s">
        <v>103</v>
      </c>
      <c r="K4325" t="s">
        <v>2704</v>
      </c>
      <c r="L4325">
        <v>1</v>
      </c>
      <c r="M4325" t="s">
        <v>103</v>
      </c>
      <c r="N4325">
        <v>9692100</v>
      </c>
      <c r="O4325" t="s">
        <v>92</v>
      </c>
      <c r="P4325" t="s">
        <v>4038</v>
      </c>
      <c r="Q4325">
        <v>580</v>
      </c>
      <c r="R4325">
        <v>11</v>
      </c>
      <c r="S4325">
        <v>41787482</v>
      </c>
      <c r="T4325">
        <v>41789083</v>
      </c>
      <c r="U4325" t="s">
        <v>4039</v>
      </c>
      <c r="V4325">
        <v>1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0</v>
      </c>
      <c r="AD4325" s="2">
        <v>271</v>
      </c>
      <c r="AE4325" s="2">
        <v>243</v>
      </c>
      <c r="AF4325" s="2">
        <v>215</v>
      </c>
      <c r="AG4325" s="2">
        <v>174</v>
      </c>
      <c r="AH4325" s="2">
        <v>279</v>
      </c>
      <c r="AI4325" s="2">
        <v>175</v>
      </c>
      <c r="AJ4325" s="2">
        <v>202</v>
      </c>
      <c r="AK4325" s="2">
        <v>0</v>
      </c>
      <c r="AL4325" s="2">
        <v>0</v>
      </c>
      <c r="AM4325" s="2">
        <v>0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0</v>
      </c>
      <c r="AU4325" s="2">
        <v>0</v>
      </c>
      <c r="AV4325" s="2">
        <v>0</v>
      </c>
      <c r="AW4325" s="2">
        <v>0</v>
      </c>
      <c r="AX4325" s="2">
        <v>0</v>
      </c>
      <c r="AY4325" s="2">
        <v>0</v>
      </c>
      <c r="AZ4325" s="2">
        <v>0</v>
      </c>
      <c r="BA4325" s="2">
        <v>0</v>
      </c>
      <c r="BB4325" s="2">
        <v>0</v>
      </c>
      <c r="BC4325" s="2">
        <v>57</v>
      </c>
      <c r="BD4325" s="2">
        <v>0</v>
      </c>
      <c r="BE4325" s="2">
        <v>0</v>
      </c>
      <c r="BF4325" s="2">
        <v>0</v>
      </c>
      <c r="BG4325" s="2">
        <v>0</v>
      </c>
      <c r="BH4325" s="2">
        <v>0</v>
      </c>
      <c r="BI4325" s="2">
        <v>0</v>
      </c>
      <c r="BJ4325" s="2">
        <v>0</v>
      </c>
      <c r="BK4325" s="2">
        <v>0</v>
      </c>
      <c r="BL4325" s="2">
        <v>9</v>
      </c>
      <c r="BM4325" s="2">
        <v>12</v>
      </c>
      <c r="BN4325" s="2">
        <v>6</v>
      </c>
      <c r="BO4325" s="2">
        <v>7</v>
      </c>
      <c r="BP4325" s="2">
        <v>11</v>
      </c>
      <c r="BQ4325" s="2">
        <v>6</v>
      </c>
      <c r="BR4325" s="2">
        <v>10</v>
      </c>
      <c r="BS4325" s="2">
        <v>0</v>
      </c>
      <c r="BT4325" s="2">
        <v>0</v>
      </c>
      <c r="BU4325" s="2">
        <v>0</v>
      </c>
      <c r="BV4325" s="2">
        <v>0</v>
      </c>
      <c r="BW4325" s="2">
        <v>0</v>
      </c>
      <c r="BX4325" s="2">
        <v>0</v>
      </c>
      <c r="BY4325" s="2">
        <v>0</v>
      </c>
      <c r="BZ4325" s="2">
        <v>0</v>
      </c>
      <c r="CA4325" s="2">
        <v>0</v>
      </c>
      <c r="CB4325" s="2">
        <v>0</v>
      </c>
      <c r="CC4325" s="2">
        <v>0</v>
      </c>
      <c r="CD4325" s="2">
        <v>0</v>
      </c>
      <c r="CE4325" s="2">
        <v>0</v>
      </c>
      <c r="CF4325" s="2">
        <v>0</v>
      </c>
      <c r="CG4325" s="2">
        <v>0</v>
      </c>
      <c r="CH4325" s="2">
        <v>0</v>
      </c>
      <c r="CI4325" s="2">
        <v>0</v>
      </c>
      <c r="CJ4325" s="2">
        <v>0</v>
      </c>
      <c r="CK4325" s="2">
        <v>2</v>
      </c>
      <c r="CL4325" s="2">
        <v>0</v>
      </c>
    </row>
    <row r="4326" spans="1:90" x14ac:dyDescent="0.25">
      <c r="A4326" t="s">
        <v>115</v>
      </c>
      <c r="B4326">
        <v>10606</v>
      </c>
      <c r="C4326" t="s">
        <v>103</v>
      </c>
      <c r="D4326">
        <v>1</v>
      </c>
      <c r="E4326">
        <v>8</v>
      </c>
      <c r="F4326">
        <v>904958</v>
      </c>
      <c r="G4326">
        <v>35904958</v>
      </c>
      <c r="H4326" t="s">
        <v>10542</v>
      </c>
      <c r="I4326">
        <v>635</v>
      </c>
      <c r="J4326" t="s">
        <v>103</v>
      </c>
      <c r="K4326" t="s">
        <v>3072</v>
      </c>
      <c r="L4326">
        <v>1</v>
      </c>
      <c r="M4326" t="s">
        <v>103</v>
      </c>
      <c r="N4326">
        <v>9853005</v>
      </c>
      <c r="O4326" t="s">
        <v>261</v>
      </c>
      <c r="P4326" t="s">
        <v>5919</v>
      </c>
      <c r="Q4326" t="s">
        <v>127</v>
      </c>
      <c r="R4326">
        <v>11</v>
      </c>
      <c r="S4326">
        <v>43582214</v>
      </c>
      <c r="T4326">
        <v>43582554</v>
      </c>
      <c r="U4326" t="s">
        <v>10543</v>
      </c>
      <c r="V4326">
        <v>1</v>
      </c>
      <c r="W4326" s="2">
        <v>0</v>
      </c>
      <c r="X4326" s="2">
        <v>0</v>
      </c>
      <c r="Y4326" s="2">
        <v>0</v>
      </c>
      <c r="Z4326" s="2">
        <v>0</v>
      </c>
      <c r="AA4326" s="2">
        <v>0</v>
      </c>
      <c r="AB4326" s="2">
        <v>0</v>
      </c>
      <c r="AC4326" s="2">
        <v>0</v>
      </c>
      <c r="AD4326" s="2">
        <v>220</v>
      </c>
      <c r="AE4326" s="2">
        <v>221</v>
      </c>
      <c r="AF4326" s="2">
        <v>172</v>
      </c>
      <c r="AG4326" s="2">
        <v>162</v>
      </c>
      <c r="AH4326" s="2">
        <v>371</v>
      </c>
      <c r="AI4326" s="2">
        <v>322</v>
      </c>
      <c r="AJ4326" s="2">
        <v>269</v>
      </c>
      <c r="AK4326" s="2">
        <v>0</v>
      </c>
      <c r="AL4326" s="2">
        <v>0</v>
      </c>
      <c r="AM4326" s="2">
        <v>0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2">
        <v>0</v>
      </c>
      <c r="AT4326" s="2">
        <v>0</v>
      </c>
      <c r="AU4326" s="2">
        <v>0</v>
      </c>
      <c r="AV4326" s="2">
        <v>0</v>
      </c>
      <c r="AW4326" s="2">
        <v>0</v>
      </c>
      <c r="AX4326" s="2">
        <v>0</v>
      </c>
      <c r="AY4326" s="2">
        <v>0</v>
      </c>
      <c r="AZ4326" s="2">
        <v>0</v>
      </c>
      <c r="BA4326" s="2">
        <v>0</v>
      </c>
      <c r="BB4326" s="2">
        <v>0</v>
      </c>
      <c r="BC4326" s="2">
        <v>0</v>
      </c>
      <c r="BD4326" s="2">
        <v>14</v>
      </c>
      <c r="BE4326" s="2">
        <v>0</v>
      </c>
      <c r="BF4326" s="2">
        <v>0</v>
      </c>
      <c r="BG4326" s="2">
        <v>0</v>
      </c>
      <c r="BH4326" s="2">
        <v>0</v>
      </c>
      <c r="BI4326" s="2">
        <v>0</v>
      </c>
      <c r="BJ4326" s="2">
        <v>0</v>
      </c>
      <c r="BK4326" s="2">
        <v>0</v>
      </c>
      <c r="BL4326" s="2">
        <v>11</v>
      </c>
      <c r="BM4326" s="2">
        <v>9</v>
      </c>
      <c r="BN4326" s="2">
        <v>9</v>
      </c>
      <c r="BO4326" s="2">
        <v>7</v>
      </c>
      <c r="BP4326" s="2">
        <v>14</v>
      </c>
      <c r="BQ4326" s="2">
        <v>14</v>
      </c>
      <c r="BR4326" s="2">
        <v>8</v>
      </c>
      <c r="BS4326" s="2">
        <v>0</v>
      </c>
      <c r="BT4326" s="2">
        <v>0</v>
      </c>
      <c r="BU4326" s="2">
        <v>0</v>
      </c>
      <c r="BV4326" s="2">
        <v>0</v>
      </c>
      <c r="BW4326" s="2">
        <v>0</v>
      </c>
      <c r="BX4326" s="2">
        <v>0</v>
      </c>
      <c r="BY4326" s="2">
        <v>0</v>
      </c>
      <c r="BZ4326" s="2">
        <v>0</v>
      </c>
      <c r="CA4326" s="2">
        <v>0</v>
      </c>
      <c r="CB4326" s="2">
        <v>0</v>
      </c>
      <c r="CC4326" s="2">
        <v>0</v>
      </c>
      <c r="CD4326" s="2">
        <v>0</v>
      </c>
      <c r="CE4326" s="2">
        <v>0</v>
      </c>
      <c r="CF4326" s="2">
        <v>0</v>
      </c>
      <c r="CG4326" s="2">
        <v>0</v>
      </c>
      <c r="CH4326" s="2">
        <v>0</v>
      </c>
      <c r="CI4326" s="2">
        <v>0</v>
      </c>
      <c r="CJ4326" s="2">
        <v>0</v>
      </c>
      <c r="CK4326" s="2">
        <v>0</v>
      </c>
      <c r="CL4326" s="2">
        <v>3</v>
      </c>
    </row>
    <row r="4327" spans="1:90" x14ac:dyDescent="0.25">
      <c r="A4327" t="s">
        <v>115</v>
      </c>
      <c r="B4327">
        <v>10606</v>
      </c>
      <c r="C4327" t="s">
        <v>103</v>
      </c>
      <c r="D4327">
        <v>1</v>
      </c>
      <c r="E4327">
        <v>8</v>
      </c>
      <c r="F4327">
        <v>8758</v>
      </c>
      <c r="G4327">
        <v>35008758</v>
      </c>
      <c r="H4327" t="s">
        <v>9450</v>
      </c>
      <c r="I4327">
        <v>635</v>
      </c>
      <c r="J4327" t="s">
        <v>103</v>
      </c>
      <c r="K4327" t="s">
        <v>2802</v>
      </c>
      <c r="L4327">
        <v>1</v>
      </c>
      <c r="M4327" t="s">
        <v>103</v>
      </c>
      <c r="N4327">
        <v>9811410</v>
      </c>
      <c r="O4327" t="s">
        <v>92</v>
      </c>
      <c r="P4327" t="s">
        <v>9451</v>
      </c>
      <c r="Q4327">
        <v>441</v>
      </c>
      <c r="R4327">
        <v>11</v>
      </c>
      <c r="S4327">
        <v>43512242</v>
      </c>
      <c r="T4327">
        <v>43525452</v>
      </c>
      <c r="U4327" t="s">
        <v>9452</v>
      </c>
      <c r="V4327">
        <v>1</v>
      </c>
      <c r="W4327" s="2">
        <v>0</v>
      </c>
      <c r="X4327" s="2">
        <v>0</v>
      </c>
      <c r="Y4327" s="2">
        <v>0</v>
      </c>
      <c r="Z4327" s="2">
        <v>0</v>
      </c>
      <c r="AA4327" s="2">
        <v>0</v>
      </c>
      <c r="AB4327" s="2">
        <v>0</v>
      </c>
      <c r="AC4327" s="2">
        <v>0</v>
      </c>
      <c r="AD4327" s="2">
        <v>144</v>
      </c>
      <c r="AE4327" s="2">
        <v>135</v>
      </c>
      <c r="AF4327" s="2">
        <v>99</v>
      </c>
      <c r="AG4327" s="2">
        <v>89</v>
      </c>
      <c r="AH4327" s="2">
        <v>202</v>
      </c>
      <c r="AI4327" s="2">
        <v>154</v>
      </c>
      <c r="AJ4327" s="2">
        <v>134</v>
      </c>
      <c r="AK4327" s="2">
        <v>0</v>
      </c>
      <c r="AL4327" s="2">
        <v>0</v>
      </c>
      <c r="AM4327" s="2">
        <v>0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0</v>
      </c>
      <c r="AU4327" s="2">
        <v>0</v>
      </c>
      <c r="AV4327" s="2">
        <v>0</v>
      </c>
      <c r="AW4327" s="2">
        <v>0</v>
      </c>
      <c r="AX4327" s="2">
        <v>0</v>
      </c>
      <c r="AY4327" s="2">
        <v>0</v>
      </c>
      <c r="AZ4327" s="2">
        <v>0</v>
      </c>
      <c r="BA4327" s="2">
        <v>0</v>
      </c>
      <c r="BB4327" s="2">
        <v>0</v>
      </c>
      <c r="BC4327" s="2">
        <v>97</v>
      </c>
      <c r="BD4327" s="2">
        <v>0</v>
      </c>
      <c r="BE4327" s="2">
        <v>0</v>
      </c>
      <c r="BF4327" s="2">
        <v>0</v>
      </c>
      <c r="BG4327" s="2">
        <v>0</v>
      </c>
      <c r="BH4327" s="2">
        <v>0</v>
      </c>
      <c r="BI4327" s="2">
        <v>0</v>
      </c>
      <c r="BJ4327" s="2">
        <v>0</v>
      </c>
      <c r="BK4327" s="2">
        <v>0</v>
      </c>
      <c r="BL4327" s="2">
        <v>5</v>
      </c>
      <c r="BM4327" s="2">
        <v>6</v>
      </c>
      <c r="BN4327" s="2">
        <v>5</v>
      </c>
      <c r="BO4327" s="2">
        <v>5</v>
      </c>
      <c r="BP4327" s="2">
        <v>5</v>
      </c>
      <c r="BQ4327" s="2">
        <v>4</v>
      </c>
      <c r="BR4327" s="2">
        <v>5</v>
      </c>
      <c r="BS4327" s="2">
        <v>0</v>
      </c>
      <c r="BT4327" s="2">
        <v>0</v>
      </c>
      <c r="BU4327" s="2">
        <v>0</v>
      </c>
      <c r="BV4327" s="2">
        <v>0</v>
      </c>
      <c r="BW4327" s="2">
        <v>0</v>
      </c>
      <c r="BX4327" s="2">
        <v>0</v>
      </c>
      <c r="BY4327" s="2">
        <v>0</v>
      </c>
      <c r="BZ4327" s="2">
        <v>0</v>
      </c>
      <c r="CA4327" s="2">
        <v>0</v>
      </c>
      <c r="CB4327" s="2">
        <v>0</v>
      </c>
      <c r="CC4327" s="2">
        <v>0</v>
      </c>
      <c r="CD4327" s="2">
        <v>0</v>
      </c>
      <c r="CE4327" s="2">
        <v>0</v>
      </c>
      <c r="CF4327" s="2">
        <v>0</v>
      </c>
      <c r="CG4327" s="2">
        <v>0</v>
      </c>
      <c r="CH4327" s="2">
        <v>0</v>
      </c>
      <c r="CI4327" s="2">
        <v>0</v>
      </c>
      <c r="CJ4327" s="2">
        <v>0</v>
      </c>
      <c r="CK4327" s="2">
        <v>5</v>
      </c>
      <c r="CL4327" s="2">
        <v>0</v>
      </c>
    </row>
    <row r="4328" spans="1:90" x14ac:dyDescent="0.25">
      <c r="A4328" t="s">
        <v>115</v>
      </c>
      <c r="B4328">
        <v>10606</v>
      </c>
      <c r="C4328" t="s">
        <v>103</v>
      </c>
      <c r="D4328">
        <v>1</v>
      </c>
      <c r="E4328">
        <v>8</v>
      </c>
      <c r="F4328">
        <v>8886</v>
      </c>
      <c r="G4328">
        <v>35008886</v>
      </c>
      <c r="H4328" t="s">
        <v>10127</v>
      </c>
      <c r="I4328">
        <v>635</v>
      </c>
      <c r="J4328" t="s">
        <v>103</v>
      </c>
      <c r="K4328" t="s">
        <v>1065</v>
      </c>
      <c r="L4328">
        <v>1</v>
      </c>
      <c r="M4328" t="s">
        <v>103</v>
      </c>
      <c r="N4328">
        <v>9890001</v>
      </c>
      <c r="O4328" t="s">
        <v>102</v>
      </c>
      <c r="P4328" t="s">
        <v>10128</v>
      </c>
      <c r="Q4328">
        <v>350</v>
      </c>
      <c r="R4328">
        <v>11</v>
      </c>
      <c r="S4328">
        <v>43417170</v>
      </c>
      <c r="T4328">
        <v>43417230</v>
      </c>
      <c r="U4328" t="s">
        <v>10129</v>
      </c>
      <c r="V4328">
        <v>1</v>
      </c>
      <c r="W4328" s="2">
        <v>0</v>
      </c>
      <c r="X4328" s="2">
        <v>0</v>
      </c>
      <c r="Y4328" s="2">
        <v>0</v>
      </c>
      <c r="Z4328" s="2">
        <v>0</v>
      </c>
      <c r="AA4328" s="2">
        <v>0</v>
      </c>
      <c r="AB4328" s="2">
        <v>0</v>
      </c>
      <c r="AC4328" s="2">
        <v>0</v>
      </c>
      <c r="AD4328" s="2">
        <v>81</v>
      </c>
      <c r="AE4328" s="2">
        <v>98</v>
      </c>
      <c r="AF4328" s="2">
        <v>75</v>
      </c>
      <c r="AG4328" s="2">
        <v>56</v>
      </c>
      <c r="AH4328" s="2">
        <v>128</v>
      </c>
      <c r="AI4328" s="2">
        <v>71</v>
      </c>
      <c r="AJ4328" s="2">
        <v>78</v>
      </c>
      <c r="AK4328" s="2">
        <v>0</v>
      </c>
      <c r="AL4328" s="2">
        <v>0</v>
      </c>
      <c r="AM4328" s="2">
        <v>0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0</v>
      </c>
      <c r="AU4328" s="2">
        <v>0</v>
      </c>
      <c r="AV4328" s="2">
        <v>0</v>
      </c>
      <c r="AW4328" s="2">
        <v>0</v>
      </c>
      <c r="AX4328" s="2">
        <v>0</v>
      </c>
      <c r="AY4328" s="2">
        <v>0</v>
      </c>
      <c r="AZ4328" s="2">
        <v>0</v>
      </c>
      <c r="BA4328" s="2">
        <v>0</v>
      </c>
      <c r="BB4328" s="2">
        <v>0</v>
      </c>
      <c r="BC4328" s="2">
        <v>75</v>
      </c>
      <c r="BD4328" s="2">
        <v>10</v>
      </c>
      <c r="BE4328" s="2">
        <v>0</v>
      </c>
      <c r="BF4328" s="2">
        <v>0</v>
      </c>
      <c r="BG4328" s="2">
        <v>0</v>
      </c>
      <c r="BH4328" s="2">
        <v>0</v>
      </c>
      <c r="BI4328" s="2">
        <v>0</v>
      </c>
      <c r="BJ4328" s="2">
        <v>0</v>
      </c>
      <c r="BK4328" s="2">
        <v>0</v>
      </c>
      <c r="BL4328" s="2">
        <v>4</v>
      </c>
      <c r="BM4328" s="2">
        <v>5</v>
      </c>
      <c r="BN4328" s="2">
        <v>5</v>
      </c>
      <c r="BO4328" s="2">
        <v>3</v>
      </c>
      <c r="BP4328" s="2">
        <v>4</v>
      </c>
      <c r="BQ4328" s="2">
        <v>4</v>
      </c>
      <c r="BR4328" s="2">
        <v>4</v>
      </c>
      <c r="BS4328" s="2">
        <v>0</v>
      </c>
      <c r="BT4328" s="2">
        <v>0</v>
      </c>
      <c r="BU4328" s="2">
        <v>0</v>
      </c>
      <c r="BV4328" s="2">
        <v>0</v>
      </c>
      <c r="BW4328" s="2">
        <v>0</v>
      </c>
      <c r="BX4328" s="2">
        <v>0</v>
      </c>
      <c r="BY4328" s="2">
        <v>0</v>
      </c>
      <c r="BZ4328" s="2">
        <v>0</v>
      </c>
      <c r="CA4328" s="2">
        <v>0</v>
      </c>
      <c r="CB4328" s="2">
        <v>0</v>
      </c>
      <c r="CC4328" s="2">
        <v>0</v>
      </c>
      <c r="CD4328" s="2">
        <v>0</v>
      </c>
      <c r="CE4328" s="2">
        <v>0</v>
      </c>
      <c r="CF4328" s="2">
        <v>0</v>
      </c>
      <c r="CG4328" s="2">
        <v>0</v>
      </c>
      <c r="CH4328" s="2">
        <v>0</v>
      </c>
      <c r="CI4328" s="2">
        <v>0</v>
      </c>
      <c r="CJ4328" s="2">
        <v>0</v>
      </c>
      <c r="CK4328" s="2">
        <v>4</v>
      </c>
      <c r="CL4328" s="2">
        <v>2</v>
      </c>
    </row>
    <row r="4329" spans="1:90" x14ac:dyDescent="0.25">
      <c r="A4329" t="s">
        <v>115</v>
      </c>
      <c r="B4329">
        <v>10606</v>
      </c>
      <c r="C4329" t="s">
        <v>103</v>
      </c>
      <c r="D4329">
        <v>1</v>
      </c>
      <c r="E4329">
        <v>8</v>
      </c>
      <c r="F4329">
        <v>9581</v>
      </c>
      <c r="G4329">
        <v>35009581</v>
      </c>
      <c r="H4329" t="s">
        <v>5762</v>
      </c>
      <c r="I4329">
        <v>636</v>
      </c>
      <c r="J4329" t="s">
        <v>104</v>
      </c>
      <c r="K4329" t="s">
        <v>5763</v>
      </c>
      <c r="L4329">
        <v>1</v>
      </c>
      <c r="M4329" t="s">
        <v>104</v>
      </c>
      <c r="N4329">
        <v>9550000</v>
      </c>
      <c r="O4329" t="s">
        <v>92</v>
      </c>
      <c r="P4329" t="s">
        <v>5764</v>
      </c>
      <c r="Q4329">
        <v>619</v>
      </c>
      <c r="R4329">
        <v>11</v>
      </c>
      <c r="S4329">
        <v>42244101</v>
      </c>
      <c r="T4329">
        <v>42244311</v>
      </c>
      <c r="U4329" t="s">
        <v>5765</v>
      </c>
      <c r="V4329">
        <v>1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125</v>
      </c>
      <c r="AE4329" s="2">
        <v>99</v>
      </c>
      <c r="AF4329" s="2">
        <v>103</v>
      </c>
      <c r="AG4329" s="2">
        <v>86</v>
      </c>
      <c r="AH4329" s="2">
        <v>290</v>
      </c>
      <c r="AI4329" s="2">
        <v>263</v>
      </c>
      <c r="AJ4329" s="2">
        <v>228</v>
      </c>
      <c r="AK4329" s="2">
        <v>0</v>
      </c>
      <c r="AL4329" s="2">
        <v>0</v>
      </c>
      <c r="AM4329" s="2">
        <v>0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0</v>
      </c>
      <c r="AU4329" s="2">
        <v>0</v>
      </c>
      <c r="AV4329" s="2">
        <v>0</v>
      </c>
      <c r="AW4329" s="2">
        <v>0</v>
      </c>
      <c r="AX4329" s="2">
        <v>0</v>
      </c>
      <c r="AY4329" s="2">
        <v>0</v>
      </c>
      <c r="AZ4329" s="2">
        <v>0</v>
      </c>
      <c r="BA4329" s="2">
        <v>0</v>
      </c>
      <c r="BB4329" s="2">
        <v>0</v>
      </c>
      <c r="BC4329" s="2">
        <v>131</v>
      </c>
      <c r="BD4329" s="2">
        <v>0</v>
      </c>
      <c r="BE4329" s="2">
        <v>0</v>
      </c>
      <c r="BF4329" s="2">
        <v>0</v>
      </c>
      <c r="BG4329" s="2">
        <v>0</v>
      </c>
      <c r="BH4329" s="2">
        <v>0</v>
      </c>
      <c r="BI4329" s="2">
        <v>0</v>
      </c>
      <c r="BJ4329" s="2">
        <v>0</v>
      </c>
      <c r="BK4329" s="2">
        <v>0</v>
      </c>
      <c r="BL4329" s="2">
        <v>5</v>
      </c>
      <c r="BM4329" s="2">
        <v>3</v>
      </c>
      <c r="BN4329" s="2">
        <v>4</v>
      </c>
      <c r="BO4329" s="2">
        <v>3</v>
      </c>
      <c r="BP4329" s="2">
        <v>15</v>
      </c>
      <c r="BQ4329" s="2">
        <v>12</v>
      </c>
      <c r="BR4329" s="2">
        <v>10</v>
      </c>
      <c r="BS4329" s="2">
        <v>0</v>
      </c>
      <c r="BT4329" s="2">
        <v>0</v>
      </c>
      <c r="BU4329" s="2">
        <v>0</v>
      </c>
      <c r="BV4329" s="2">
        <v>0</v>
      </c>
      <c r="BW4329" s="2">
        <v>0</v>
      </c>
      <c r="BX4329" s="2">
        <v>0</v>
      </c>
      <c r="BY4329" s="2">
        <v>0</v>
      </c>
      <c r="BZ4329" s="2">
        <v>0</v>
      </c>
      <c r="CA4329" s="2">
        <v>0</v>
      </c>
      <c r="CB4329" s="2">
        <v>0</v>
      </c>
      <c r="CC4329" s="2">
        <v>0</v>
      </c>
      <c r="CD4329" s="2">
        <v>0</v>
      </c>
      <c r="CE4329" s="2">
        <v>0</v>
      </c>
      <c r="CF4329" s="2">
        <v>0</v>
      </c>
      <c r="CG4329" s="2">
        <v>0</v>
      </c>
      <c r="CH4329" s="2">
        <v>0</v>
      </c>
      <c r="CI4329" s="2">
        <v>0</v>
      </c>
      <c r="CJ4329" s="2">
        <v>0</v>
      </c>
      <c r="CK4329" s="2">
        <v>5</v>
      </c>
      <c r="CL4329" s="2">
        <v>0</v>
      </c>
    </row>
    <row r="4330" spans="1:90" x14ac:dyDescent="0.25">
      <c r="A4330" t="s">
        <v>115</v>
      </c>
      <c r="B4330">
        <v>10606</v>
      </c>
      <c r="C4330" t="s">
        <v>103</v>
      </c>
      <c r="D4330">
        <v>1</v>
      </c>
      <c r="E4330">
        <v>8</v>
      </c>
      <c r="F4330">
        <v>46516</v>
      </c>
      <c r="G4330">
        <v>35046516</v>
      </c>
      <c r="H4330" t="s">
        <v>17860</v>
      </c>
      <c r="I4330">
        <v>635</v>
      </c>
      <c r="J4330" t="s">
        <v>103</v>
      </c>
      <c r="K4330" t="s">
        <v>633</v>
      </c>
      <c r="L4330">
        <v>1</v>
      </c>
      <c r="M4330" t="s">
        <v>103</v>
      </c>
      <c r="N4330">
        <v>9661040</v>
      </c>
      <c r="O4330" t="s">
        <v>92</v>
      </c>
      <c r="P4330" t="s">
        <v>17861</v>
      </c>
      <c r="Q4330">
        <v>230</v>
      </c>
      <c r="R4330">
        <v>11</v>
      </c>
      <c r="S4330">
        <v>41781490</v>
      </c>
      <c r="T4330">
        <v>41789936</v>
      </c>
      <c r="U4330" t="s">
        <v>17862</v>
      </c>
      <c r="V4330">
        <v>1</v>
      </c>
      <c r="W4330" s="2">
        <v>0</v>
      </c>
      <c r="X4330" s="2">
        <v>0</v>
      </c>
      <c r="Y4330" s="2">
        <v>0</v>
      </c>
      <c r="Z4330" s="2">
        <v>0</v>
      </c>
      <c r="AA4330" s="2">
        <v>0</v>
      </c>
      <c r="AB4330" s="2">
        <v>0</v>
      </c>
      <c r="AC4330" s="2">
        <v>0</v>
      </c>
      <c r="AD4330" s="2">
        <v>65</v>
      </c>
      <c r="AE4330" s="2">
        <v>70</v>
      </c>
      <c r="AF4330" s="2">
        <v>66</v>
      </c>
      <c r="AG4330" s="2">
        <v>95</v>
      </c>
      <c r="AH4330" s="2">
        <v>109</v>
      </c>
      <c r="AI4330" s="2">
        <v>95</v>
      </c>
      <c r="AJ4330" s="2">
        <v>76</v>
      </c>
      <c r="AK4330" s="2">
        <v>0</v>
      </c>
      <c r="AL4330" s="2">
        <v>0</v>
      </c>
      <c r="AM4330" s="2">
        <v>0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0</v>
      </c>
      <c r="AU4330" s="2">
        <v>0</v>
      </c>
      <c r="AV4330" s="2">
        <v>0</v>
      </c>
      <c r="AW4330" s="2">
        <v>0</v>
      </c>
      <c r="AX4330" s="2">
        <v>0</v>
      </c>
      <c r="AY4330" s="2">
        <v>0</v>
      </c>
      <c r="AZ4330" s="2">
        <v>0</v>
      </c>
      <c r="BA4330" s="2">
        <v>0</v>
      </c>
      <c r="BB4330" s="2">
        <v>0</v>
      </c>
      <c r="BC4330" s="2">
        <v>62</v>
      </c>
      <c r="BD4330" s="2">
        <v>0</v>
      </c>
      <c r="BE4330" s="2">
        <v>0</v>
      </c>
      <c r="BF4330" s="2">
        <v>0</v>
      </c>
      <c r="BG4330" s="2">
        <v>0</v>
      </c>
      <c r="BH4330" s="2">
        <v>0</v>
      </c>
      <c r="BI4330" s="2">
        <v>0</v>
      </c>
      <c r="BJ4330" s="2">
        <v>0</v>
      </c>
      <c r="BK4330" s="2">
        <v>0</v>
      </c>
      <c r="BL4330" s="2">
        <v>3</v>
      </c>
      <c r="BM4330" s="2">
        <v>2</v>
      </c>
      <c r="BN4330" s="2">
        <v>4</v>
      </c>
      <c r="BO4330" s="2">
        <v>6</v>
      </c>
      <c r="BP4330" s="2">
        <v>5</v>
      </c>
      <c r="BQ4330" s="2">
        <v>3</v>
      </c>
      <c r="BR4330" s="2">
        <v>2</v>
      </c>
      <c r="BS4330" s="2">
        <v>0</v>
      </c>
      <c r="BT4330" s="2">
        <v>0</v>
      </c>
      <c r="BU4330" s="2">
        <v>0</v>
      </c>
      <c r="BV4330" s="2">
        <v>0</v>
      </c>
      <c r="BW4330" s="2">
        <v>0</v>
      </c>
      <c r="BX4330" s="2">
        <v>0</v>
      </c>
      <c r="BY4330" s="2">
        <v>0</v>
      </c>
      <c r="BZ4330" s="2">
        <v>0</v>
      </c>
      <c r="CA4330" s="2">
        <v>0</v>
      </c>
      <c r="CB4330" s="2">
        <v>0</v>
      </c>
      <c r="CC4330" s="2">
        <v>0</v>
      </c>
      <c r="CD4330" s="2">
        <v>0</v>
      </c>
      <c r="CE4330" s="2">
        <v>0</v>
      </c>
      <c r="CF4330" s="2">
        <v>0</v>
      </c>
      <c r="CG4330" s="2">
        <v>0</v>
      </c>
      <c r="CH4330" s="2">
        <v>0</v>
      </c>
      <c r="CI4330" s="2">
        <v>0</v>
      </c>
      <c r="CJ4330" s="2">
        <v>0</v>
      </c>
      <c r="CK4330" s="2">
        <v>2</v>
      </c>
      <c r="CL4330" s="2">
        <v>0</v>
      </c>
    </row>
    <row r="4331" spans="1:90" x14ac:dyDescent="0.25">
      <c r="A4331" t="s">
        <v>115</v>
      </c>
      <c r="B4331">
        <v>10606</v>
      </c>
      <c r="C4331" t="s">
        <v>103</v>
      </c>
      <c r="D4331">
        <v>1</v>
      </c>
      <c r="E4331">
        <v>8</v>
      </c>
      <c r="F4331">
        <v>8977</v>
      </c>
      <c r="G4331">
        <v>35008977</v>
      </c>
      <c r="H4331" t="s">
        <v>11087</v>
      </c>
      <c r="I4331">
        <v>635</v>
      </c>
      <c r="J4331" t="s">
        <v>103</v>
      </c>
      <c r="K4331" t="s">
        <v>3072</v>
      </c>
      <c r="L4331">
        <v>1</v>
      </c>
      <c r="M4331" t="s">
        <v>103</v>
      </c>
      <c r="N4331">
        <v>9842100</v>
      </c>
      <c r="O4331" t="s">
        <v>2713</v>
      </c>
      <c r="P4331" t="s">
        <v>3081</v>
      </c>
      <c r="Q4331">
        <v>200</v>
      </c>
      <c r="R4331">
        <v>11</v>
      </c>
      <c r="S4331">
        <v>43581608</v>
      </c>
      <c r="T4331">
        <v>43582099</v>
      </c>
      <c r="U4331" t="s">
        <v>11088</v>
      </c>
      <c r="V4331">
        <v>1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138</v>
      </c>
      <c r="AE4331" s="2">
        <v>129</v>
      </c>
      <c r="AF4331" s="2">
        <v>87</v>
      </c>
      <c r="AG4331" s="2">
        <v>129</v>
      </c>
      <c r="AH4331" s="2">
        <v>133</v>
      </c>
      <c r="AI4331" s="2">
        <v>101</v>
      </c>
      <c r="AJ4331" s="2">
        <v>113</v>
      </c>
      <c r="AK4331" s="2">
        <v>0</v>
      </c>
      <c r="AL4331" s="2">
        <v>0</v>
      </c>
      <c r="AM4331" s="2">
        <v>0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0</v>
      </c>
      <c r="AU4331" s="2">
        <v>38</v>
      </c>
      <c r="AV4331" s="2">
        <v>0</v>
      </c>
      <c r="AW4331" s="2">
        <v>0</v>
      </c>
      <c r="AX4331" s="2">
        <v>0</v>
      </c>
      <c r="AY4331" s="2">
        <v>0</v>
      </c>
      <c r="AZ4331" s="2">
        <v>0</v>
      </c>
      <c r="BA4331" s="2">
        <v>0</v>
      </c>
      <c r="BB4331" s="2">
        <v>0</v>
      </c>
      <c r="BC4331" s="2">
        <v>0</v>
      </c>
      <c r="BD4331" s="2">
        <v>0</v>
      </c>
      <c r="BE4331" s="2">
        <v>0</v>
      </c>
      <c r="BF4331" s="2">
        <v>0</v>
      </c>
      <c r="BG4331" s="2">
        <v>0</v>
      </c>
      <c r="BH4331" s="2">
        <v>0</v>
      </c>
      <c r="BI4331" s="2">
        <v>0</v>
      </c>
      <c r="BJ4331" s="2">
        <v>0</v>
      </c>
      <c r="BK4331" s="2">
        <v>0</v>
      </c>
      <c r="BL4331" s="2">
        <v>7</v>
      </c>
      <c r="BM4331" s="2">
        <v>5</v>
      </c>
      <c r="BN4331" s="2">
        <v>4</v>
      </c>
      <c r="BO4331" s="2">
        <v>5</v>
      </c>
      <c r="BP4331" s="2">
        <v>8</v>
      </c>
      <c r="BQ4331" s="2">
        <v>5</v>
      </c>
      <c r="BR4331" s="2">
        <v>4</v>
      </c>
      <c r="BS4331" s="2">
        <v>0</v>
      </c>
      <c r="BT4331" s="2">
        <v>0</v>
      </c>
      <c r="BU4331" s="2">
        <v>0</v>
      </c>
      <c r="BV4331" s="2">
        <v>0</v>
      </c>
      <c r="BW4331" s="2">
        <v>0</v>
      </c>
      <c r="BX4331" s="2">
        <v>0</v>
      </c>
      <c r="BY4331" s="2">
        <v>0</v>
      </c>
      <c r="BZ4331" s="2">
        <v>0</v>
      </c>
      <c r="CA4331" s="2">
        <v>0</v>
      </c>
      <c r="CB4331" s="2">
        <v>0</v>
      </c>
      <c r="CC4331" s="2">
        <v>1</v>
      </c>
      <c r="CD4331" s="2">
        <v>0</v>
      </c>
      <c r="CE4331" s="2">
        <v>0</v>
      </c>
      <c r="CF4331" s="2">
        <v>0</v>
      </c>
      <c r="CG4331" s="2">
        <v>0</v>
      </c>
      <c r="CH4331" s="2">
        <v>0</v>
      </c>
      <c r="CI4331" s="2">
        <v>0</v>
      </c>
      <c r="CJ4331" s="2">
        <v>0</v>
      </c>
      <c r="CK4331" s="2">
        <v>0</v>
      </c>
      <c r="CL4331" s="2">
        <v>0</v>
      </c>
    </row>
    <row r="4332" spans="1:90" x14ac:dyDescent="0.25">
      <c r="A4332" t="s">
        <v>115</v>
      </c>
      <c r="B4332">
        <v>10606</v>
      </c>
      <c r="C4332" t="s">
        <v>103</v>
      </c>
      <c r="D4332">
        <v>1</v>
      </c>
      <c r="E4332">
        <v>8</v>
      </c>
      <c r="F4332">
        <v>41294</v>
      </c>
      <c r="G4332">
        <v>35041294</v>
      </c>
      <c r="H4332" t="s">
        <v>12619</v>
      </c>
      <c r="I4332">
        <v>635</v>
      </c>
      <c r="J4332" t="s">
        <v>103</v>
      </c>
      <c r="K4332" t="s">
        <v>2146</v>
      </c>
      <c r="L4332">
        <v>1</v>
      </c>
      <c r="M4332" t="s">
        <v>103</v>
      </c>
      <c r="N4332">
        <v>9840520</v>
      </c>
      <c r="O4332" t="s">
        <v>92</v>
      </c>
      <c r="P4332" t="s">
        <v>12620</v>
      </c>
      <c r="Q4332">
        <v>191</v>
      </c>
      <c r="R4332">
        <v>11</v>
      </c>
      <c r="S4332">
        <v>41093657</v>
      </c>
      <c r="T4332">
        <v>41094309</v>
      </c>
      <c r="U4332" t="s">
        <v>12621</v>
      </c>
      <c r="V4332">
        <v>1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  <c r="AB4332" s="2">
        <v>0</v>
      </c>
      <c r="AC4332" s="2">
        <v>0</v>
      </c>
      <c r="AD4332" s="2">
        <v>137</v>
      </c>
      <c r="AE4332" s="2">
        <v>92</v>
      </c>
      <c r="AF4332" s="2">
        <v>66</v>
      </c>
      <c r="AG4332" s="2">
        <v>58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0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0</v>
      </c>
      <c r="AU4332" s="2">
        <v>0</v>
      </c>
      <c r="AV4332" s="2">
        <v>0</v>
      </c>
      <c r="AW4332" s="2">
        <v>0</v>
      </c>
      <c r="AX4332" s="2">
        <v>0</v>
      </c>
      <c r="AY4332" s="2">
        <v>0</v>
      </c>
      <c r="AZ4332" s="2">
        <v>0</v>
      </c>
      <c r="BA4332" s="2">
        <v>0</v>
      </c>
      <c r="BB4332" s="2">
        <v>0</v>
      </c>
      <c r="BC4332" s="2">
        <v>0</v>
      </c>
      <c r="BD4332" s="2">
        <v>15</v>
      </c>
      <c r="BE4332" s="2">
        <v>0</v>
      </c>
      <c r="BF4332" s="2">
        <v>0</v>
      </c>
      <c r="BG4332" s="2">
        <v>0</v>
      </c>
      <c r="BH4332" s="2">
        <v>0</v>
      </c>
      <c r="BI4332" s="2">
        <v>0</v>
      </c>
      <c r="BJ4332" s="2">
        <v>0</v>
      </c>
      <c r="BK4332" s="2">
        <v>0</v>
      </c>
      <c r="BL4332" s="2">
        <v>6</v>
      </c>
      <c r="BM4332" s="2">
        <v>6</v>
      </c>
      <c r="BN4332" s="2">
        <v>4</v>
      </c>
      <c r="BO4332" s="2">
        <v>4</v>
      </c>
      <c r="BP4332" s="2">
        <v>0</v>
      </c>
      <c r="BQ4332" s="2">
        <v>0</v>
      </c>
      <c r="BR4332" s="2">
        <v>0</v>
      </c>
      <c r="BS4332" s="2">
        <v>0</v>
      </c>
      <c r="BT4332" s="2">
        <v>0</v>
      </c>
      <c r="BU4332" s="2">
        <v>0</v>
      </c>
      <c r="BV4332" s="2">
        <v>0</v>
      </c>
      <c r="BW4332" s="2">
        <v>0</v>
      </c>
      <c r="BX4332" s="2">
        <v>0</v>
      </c>
      <c r="BY4332" s="2">
        <v>0</v>
      </c>
      <c r="BZ4332" s="2">
        <v>0</v>
      </c>
      <c r="CA4332" s="2">
        <v>0</v>
      </c>
      <c r="CB4332" s="2">
        <v>0</v>
      </c>
      <c r="CC4332" s="2">
        <v>0</v>
      </c>
      <c r="CD4332" s="2">
        <v>0</v>
      </c>
      <c r="CE4332" s="2">
        <v>0</v>
      </c>
      <c r="CF4332" s="2">
        <v>0</v>
      </c>
      <c r="CG4332" s="2">
        <v>0</v>
      </c>
      <c r="CH4332" s="2">
        <v>0</v>
      </c>
      <c r="CI4332" s="2">
        <v>0</v>
      </c>
      <c r="CJ4332" s="2">
        <v>0</v>
      </c>
      <c r="CK4332" s="2">
        <v>0</v>
      </c>
      <c r="CL4332" s="2">
        <v>3</v>
      </c>
    </row>
    <row r="4333" spans="1:90" x14ac:dyDescent="0.25">
      <c r="A4333" t="s">
        <v>115</v>
      </c>
      <c r="B4333">
        <v>10606</v>
      </c>
      <c r="C4333" t="s">
        <v>103</v>
      </c>
      <c r="D4333">
        <v>1</v>
      </c>
      <c r="E4333">
        <v>8</v>
      </c>
      <c r="F4333">
        <v>9404</v>
      </c>
      <c r="G4333">
        <v>35009404</v>
      </c>
      <c r="H4333" t="s">
        <v>17706</v>
      </c>
      <c r="I4333">
        <v>636</v>
      </c>
      <c r="J4333" t="s">
        <v>104</v>
      </c>
      <c r="K4333" t="s">
        <v>394</v>
      </c>
      <c r="L4333">
        <v>1</v>
      </c>
      <c r="M4333" t="s">
        <v>104</v>
      </c>
      <c r="N4333">
        <v>9530701</v>
      </c>
      <c r="O4333" t="s">
        <v>92</v>
      </c>
      <c r="P4333" t="s">
        <v>3497</v>
      </c>
      <c r="Q4333">
        <v>1330</v>
      </c>
      <c r="R4333">
        <v>11</v>
      </c>
      <c r="S4333">
        <v>42322249</v>
      </c>
      <c r="T4333">
        <v>42324915</v>
      </c>
      <c r="U4333" t="s">
        <v>17707</v>
      </c>
      <c r="V4333">
        <v>1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35</v>
      </c>
      <c r="AE4333" s="2">
        <v>56</v>
      </c>
      <c r="AF4333" s="2">
        <v>32</v>
      </c>
      <c r="AG4333" s="2">
        <v>32</v>
      </c>
      <c r="AH4333" s="2">
        <v>60</v>
      </c>
      <c r="AI4333" s="2">
        <v>23</v>
      </c>
      <c r="AJ4333" s="2">
        <v>16</v>
      </c>
      <c r="AK4333" s="2">
        <v>0</v>
      </c>
      <c r="AL4333" s="2">
        <v>0</v>
      </c>
      <c r="AM4333" s="2">
        <v>0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0</v>
      </c>
      <c r="AU4333" s="2">
        <v>0</v>
      </c>
      <c r="AV4333" s="2">
        <v>0</v>
      </c>
      <c r="AW4333" s="2">
        <v>0</v>
      </c>
      <c r="AX4333" s="2">
        <v>0</v>
      </c>
      <c r="AY4333" s="2">
        <v>0</v>
      </c>
      <c r="AZ4333" s="2">
        <v>0</v>
      </c>
      <c r="BA4333" s="2">
        <v>0</v>
      </c>
      <c r="BB4333" s="2">
        <v>0</v>
      </c>
      <c r="BC4333" s="2">
        <v>0</v>
      </c>
      <c r="BD4333" s="2">
        <v>0</v>
      </c>
      <c r="BE4333" s="2">
        <v>0</v>
      </c>
      <c r="BF4333" s="2">
        <v>0</v>
      </c>
      <c r="BG4333" s="2">
        <v>0</v>
      </c>
      <c r="BH4333" s="2">
        <v>0</v>
      </c>
      <c r="BI4333" s="2">
        <v>0</v>
      </c>
      <c r="BJ4333" s="2">
        <v>0</v>
      </c>
      <c r="BK4333" s="2">
        <v>0</v>
      </c>
      <c r="BL4333" s="2">
        <v>2</v>
      </c>
      <c r="BM4333" s="2">
        <v>3</v>
      </c>
      <c r="BN4333" s="2">
        <v>1</v>
      </c>
      <c r="BO4333" s="2">
        <v>1</v>
      </c>
      <c r="BP4333" s="2">
        <v>3</v>
      </c>
      <c r="BQ4333" s="2">
        <v>2</v>
      </c>
      <c r="BR4333" s="2">
        <v>2</v>
      </c>
      <c r="BS4333" s="2">
        <v>0</v>
      </c>
      <c r="BT4333" s="2">
        <v>0</v>
      </c>
      <c r="BU4333" s="2">
        <v>0</v>
      </c>
      <c r="BV4333" s="2">
        <v>0</v>
      </c>
      <c r="BW4333" s="2">
        <v>0</v>
      </c>
      <c r="BX4333" s="2">
        <v>0</v>
      </c>
      <c r="BY4333" s="2">
        <v>0</v>
      </c>
      <c r="BZ4333" s="2">
        <v>0</v>
      </c>
      <c r="CA4333" s="2">
        <v>0</v>
      </c>
      <c r="CB4333" s="2">
        <v>0</v>
      </c>
      <c r="CC4333" s="2">
        <v>0</v>
      </c>
      <c r="CD4333" s="2">
        <v>0</v>
      </c>
      <c r="CE4333" s="2">
        <v>0</v>
      </c>
      <c r="CF4333" s="2">
        <v>0</v>
      </c>
      <c r="CG4333" s="2">
        <v>0</v>
      </c>
      <c r="CH4333" s="2">
        <v>0</v>
      </c>
      <c r="CI4333" s="2">
        <v>0</v>
      </c>
      <c r="CJ4333" s="2">
        <v>0</v>
      </c>
      <c r="CK4333" s="2">
        <v>0</v>
      </c>
      <c r="CL4333" s="2">
        <v>0</v>
      </c>
    </row>
    <row r="4334" spans="1:90" x14ac:dyDescent="0.25">
      <c r="A4334" t="s">
        <v>115</v>
      </c>
      <c r="B4334">
        <v>10606</v>
      </c>
      <c r="C4334" t="s">
        <v>103</v>
      </c>
      <c r="D4334">
        <v>1</v>
      </c>
      <c r="E4334">
        <v>8</v>
      </c>
      <c r="F4334">
        <v>8813</v>
      </c>
      <c r="G4334">
        <v>35008813</v>
      </c>
      <c r="H4334" t="s">
        <v>10288</v>
      </c>
      <c r="I4334">
        <v>635</v>
      </c>
      <c r="J4334" t="s">
        <v>103</v>
      </c>
      <c r="K4334" t="s">
        <v>1931</v>
      </c>
      <c r="L4334">
        <v>1</v>
      </c>
      <c r="M4334" t="s">
        <v>103</v>
      </c>
      <c r="N4334">
        <v>9851631</v>
      </c>
      <c r="O4334" t="s">
        <v>92</v>
      </c>
      <c r="P4334" t="s">
        <v>7778</v>
      </c>
      <c r="Q4334">
        <v>340</v>
      </c>
      <c r="R4334">
        <v>11</v>
      </c>
      <c r="S4334">
        <v>43437424</v>
      </c>
      <c r="T4334">
        <v>43927290</v>
      </c>
      <c r="U4334" t="s">
        <v>10289</v>
      </c>
      <c r="V4334">
        <v>1</v>
      </c>
      <c r="W4334" s="2">
        <v>0</v>
      </c>
      <c r="X4334" s="2">
        <v>0</v>
      </c>
      <c r="Y4334" s="2">
        <v>0</v>
      </c>
      <c r="Z4334" s="2">
        <v>0</v>
      </c>
      <c r="AA4334" s="2">
        <v>0</v>
      </c>
      <c r="AB4334" s="2">
        <v>0</v>
      </c>
      <c r="AC4334" s="2">
        <v>0</v>
      </c>
      <c r="AD4334" s="2">
        <v>128</v>
      </c>
      <c r="AE4334" s="2">
        <v>95</v>
      </c>
      <c r="AF4334" s="2">
        <v>103</v>
      </c>
      <c r="AG4334" s="2">
        <v>137</v>
      </c>
      <c r="AH4334" s="2">
        <v>182</v>
      </c>
      <c r="AI4334" s="2">
        <v>149</v>
      </c>
      <c r="AJ4334" s="2">
        <v>167</v>
      </c>
      <c r="AK4334" s="2">
        <v>0</v>
      </c>
      <c r="AL4334" s="2">
        <v>0</v>
      </c>
      <c r="AM4334" s="2">
        <v>0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0</v>
      </c>
      <c r="AU4334" s="2">
        <v>234</v>
      </c>
      <c r="AV4334" s="2">
        <v>0</v>
      </c>
      <c r="AW4334" s="2">
        <v>0</v>
      </c>
      <c r="AX4334" s="2">
        <v>0</v>
      </c>
      <c r="AY4334" s="2">
        <v>0</v>
      </c>
      <c r="AZ4334" s="2">
        <v>0</v>
      </c>
      <c r="BA4334" s="2">
        <v>0</v>
      </c>
      <c r="BB4334" s="2">
        <v>0</v>
      </c>
      <c r="BC4334" s="2">
        <v>190</v>
      </c>
      <c r="BD4334" s="2">
        <v>9</v>
      </c>
      <c r="BE4334" s="2">
        <v>0</v>
      </c>
      <c r="BF4334" s="2">
        <v>0</v>
      </c>
      <c r="BG4334" s="2">
        <v>0</v>
      </c>
      <c r="BH4334" s="2">
        <v>0</v>
      </c>
      <c r="BI4334" s="2">
        <v>0</v>
      </c>
      <c r="BJ4334" s="2">
        <v>0</v>
      </c>
      <c r="BK4334" s="2">
        <v>0</v>
      </c>
      <c r="BL4334" s="2">
        <v>7</v>
      </c>
      <c r="BM4334" s="2">
        <v>4</v>
      </c>
      <c r="BN4334" s="2">
        <v>6</v>
      </c>
      <c r="BO4334" s="2">
        <v>8</v>
      </c>
      <c r="BP4334" s="2">
        <v>6</v>
      </c>
      <c r="BQ4334" s="2">
        <v>8</v>
      </c>
      <c r="BR4334" s="2">
        <v>8</v>
      </c>
      <c r="BS4334" s="2">
        <v>0</v>
      </c>
      <c r="BT4334" s="2">
        <v>0</v>
      </c>
      <c r="BU4334" s="2">
        <v>0</v>
      </c>
      <c r="BV4334" s="2">
        <v>0</v>
      </c>
      <c r="BW4334" s="2">
        <v>0</v>
      </c>
      <c r="BX4334" s="2">
        <v>0</v>
      </c>
      <c r="BY4334" s="2">
        <v>0</v>
      </c>
      <c r="BZ4334" s="2">
        <v>0</v>
      </c>
      <c r="CA4334" s="2">
        <v>0</v>
      </c>
      <c r="CB4334" s="2">
        <v>0</v>
      </c>
      <c r="CC4334" s="2">
        <v>9</v>
      </c>
      <c r="CD4334" s="2">
        <v>0</v>
      </c>
      <c r="CE4334" s="2">
        <v>0</v>
      </c>
      <c r="CF4334" s="2">
        <v>0</v>
      </c>
      <c r="CG4334" s="2">
        <v>0</v>
      </c>
      <c r="CH4334" s="2">
        <v>0</v>
      </c>
      <c r="CI4334" s="2">
        <v>0</v>
      </c>
      <c r="CJ4334" s="2">
        <v>0</v>
      </c>
      <c r="CK4334" s="2">
        <v>7</v>
      </c>
      <c r="CL4334" s="2">
        <v>2</v>
      </c>
    </row>
    <row r="4335" spans="1:90" x14ac:dyDescent="0.25">
      <c r="A4335" t="s">
        <v>115</v>
      </c>
      <c r="B4335">
        <v>10606</v>
      </c>
      <c r="C4335" t="s">
        <v>103</v>
      </c>
      <c r="D4335">
        <v>1</v>
      </c>
      <c r="E4335">
        <v>8</v>
      </c>
      <c r="F4335">
        <v>8837</v>
      </c>
      <c r="G4335">
        <v>35008837</v>
      </c>
      <c r="H4335" t="s">
        <v>12439</v>
      </c>
      <c r="I4335">
        <v>635</v>
      </c>
      <c r="J4335" t="s">
        <v>103</v>
      </c>
      <c r="K4335" t="s">
        <v>2029</v>
      </c>
      <c r="L4335">
        <v>1</v>
      </c>
      <c r="M4335" t="s">
        <v>103</v>
      </c>
      <c r="N4335">
        <v>9811050</v>
      </c>
      <c r="O4335" t="s">
        <v>92</v>
      </c>
      <c r="P4335" t="s">
        <v>12440</v>
      </c>
      <c r="Q4335">
        <v>233</v>
      </c>
      <c r="R4335">
        <v>11</v>
      </c>
      <c r="S4335">
        <v>41091615</v>
      </c>
      <c r="T4335">
        <v>41098679</v>
      </c>
      <c r="U4335" t="s">
        <v>12441</v>
      </c>
      <c r="V4335">
        <v>1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  <c r="AB4335" s="2">
        <v>0</v>
      </c>
      <c r="AC4335" s="2">
        <v>0</v>
      </c>
      <c r="AD4335" s="2">
        <v>156</v>
      </c>
      <c r="AE4335" s="2">
        <v>160</v>
      </c>
      <c r="AF4335" s="2">
        <v>104</v>
      </c>
      <c r="AG4335" s="2">
        <v>105</v>
      </c>
      <c r="AH4335" s="2">
        <v>266</v>
      </c>
      <c r="AI4335" s="2">
        <v>228</v>
      </c>
      <c r="AJ4335" s="2">
        <v>256</v>
      </c>
      <c r="AK4335" s="2">
        <v>0</v>
      </c>
      <c r="AL4335" s="2">
        <v>0</v>
      </c>
      <c r="AM4335" s="2">
        <v>0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2">
        <v>0</v>
      </c>
      <c r="AT4335" s="2">
        <v>0</v>
      </c>
      <c r="AU4335" s="2">
        <v>0</v>
      </c>
      <c r="AV4335" s="2">
        <v>0</v>
      </c>
      <c r="AW4335" s="2">
        <v>0</v>
      </c>
      <c r="AX4335" s="2">
        <v>0</v>
      </c>
      <c r="AY4335" s="2">
        <v>0</v>
      </c>
      <c r="AZ4335" s="2">
        <v>0</v>
      </c>
      <c r="BA4335" s="2">
        <v>0</v>
      </c>
      <c r="BB4335" s="2">
        <v>0</v>
      </c>
      <c r="BC4335" s="2">
        <v>164</v>
      </c>
      <c r="BD4335" s="2">
        <v>0</v>
      </c>
      <c r="BE4335" s="2">
        <v>0</v>
      </c>
      <c r="BF4335" s="2">
        <v>0</v>
      </c>
      <c r="BG4335" s="2">
        <v>0</v>
      </c>
      <c r="BH4335" s="2">
        <v>0</v>
      </c>
      <c r="BI4335" s="2">
        <v>0</v>
      </c>
      <c r="BJ4335" s="2">
        <v>0</v>
      </c>
      <c r="BK4335" s="2">
        <v>0</v>
      </c>
      <c r="BL4335" s="2">
        <v>7</v>
      </c>
      <c r="BM4335" s="2">
        <v>5</v>
      </c>
      <c r="BN4335" s="2">
        <v>4</v>
      </c>
      <c r="BO4335" s="2">
        <v>5</v>
      </c>
      <c r="BP4335" s="2">
        <v>9</v>
      </c>
      <c r="BQ4335" s="2">
        <v>9</v>
      </c>
      <c r="BR4335" s="2">
        <v>9</v>
      </c>
      <c r="BS4335" s="2">
        <v>0</v>
      </c>
      <c r="BT4335" s="2">
        <v>0</v>
      </c>
      <c r="BU4335" s="2">
        <v>0</v>
      </c>
      <c r="BV4335" s="2">
        <v>0</v>
      </c>
      <c r="BW4335" s="2">
        <v>0</v>
      </c>
      <c r="BX4335" s="2">
        <v>0</v>
      </c>
      <c r="BY4335" s="2">
        <v>0</v>
      </c>
      <c r="BZ4335" s="2">
        <v>0</v>
      </c>
      <c r="CA4335" s="2">
        <v>0</v>
      </c>
      <c r="CB4335" s="2">
        <v>0</v>
      </c>
      <c r="CC4335" s="2">
        <v>0</v>
      </c>
      <c r="CD4335" s="2">
        <v>0</v>
      </c>
      <c r="CE4335" s="2">
        <v>0</v>
      </c>
      <c r="CF4335" s="2">
        <v>0</v>
      </c>
      <c r="CG4335" s="2">
        <v>0</v>
      </c>
      <c r="CH4335" s="2">
        <v>0</v>
      </c>
      <c r="CI4335" s="2">
        <v>0</v>
      </c>
      <c r="CJ4335" s="2">
        <v>0</v>
      </c>
      <c r="CK4335" s="2">
        <v>6</v>
      </c>
      <c r="CL4335" s="2">
        <v>0</v>
      </c>
    </row>
    <row r="4336" spans="1:90" x14ac:dyDescent="0.25">
      <c r="A4336" t="s">
        <v>115</v>
      </c>
      <c r="B4336">
        <v>10606</v>
      </c>
      <c r="C4336" t="s">
        <v>103</v>
      </c>
      <c r="D4336">
        <v>1</v>
      </c>
      <c r="E4336">
        <v>8</v>
      </c>
      <c r="F4336">
        <v>9261</v>
      </c>
      <c r="G4336">
        <v>35009261</v>
      </c>
      <c r="H4336" t="s">
        <v>5409</v>
      </c>
      <c r="I4336">
        <v>635</v>
      </c>
      <c r="J4336" t="s">
        <v>103</v>
      </c>
      <c r="K4336" t="s">
        <v>91</v>
      </c>
      <c r="L4336">
        <v>1</v>
      </c>
      <c r="M4336" t="s">
        <v>103</v>
      </c>
      <c r="N4336">
        <v>9721160</v>
      </c>
      <c r="O4336" t="s">
        <v>92</v>
      </c>
      <c r="P4336" t="s">
        <v>878</v>
      </c>
      <c r="Q4336">
        <v>102</v>
      </c>
      <c r="R4336">
        <v>11</v>
      </c>
      <c r="S4336">
        <v>43350640</v>
      </c>
      <c r="T4336">
        <v>43351172</v>
      </c>
      <c r="U4336" t="s">
        <v>5410</v>
      </c>
      <c r="V4336">
        <v>1</v>
      </c>
      <c r="W4336" s="2">
        <v>0</v>
      </c>
      <c r="X4336" s="2">
        <v>0</v>
      </c>
      <c r="Y4336" s="2">
        <v>0</v>
      </c>
      <c r="Z4336" s="2">
        <v>0</v>
      </c>
      <c r="AA4336" s="2">
        <v>0</v>
      </c>
      <c r="AB4336" s="2">
        <v>0</v>
      </c>
      <c r="AC4336" s="2">
        <v>0</v>
      </c>
      <c r="AD4336" s="2">
        <v>210</v>
      </c>
      <c r="AE4336" s="2">
        <v>217</v>
      </c>
      <c r="AF4336" s="2">
        <v>174</v>
      </c>
      <c r="AG4336" s="2">
        <v>170</v>
      </c>
      <c r="AH4336" s="2">
        <v>369</v>
      </c>
      <c r="AI4336" s="2">
        <v>449</v>
      </c>
      <c r="AJ4336" s="2">
        <v>460</v>
      </c>
      <c r="AK4336" s="2">
        <v>0</v>
      </c>
      <c r="AL4336" s="2">
        <v>0</v>
      </c>
      <c r="AM4336" s="2">
        <v>0</v>
      </c>
      <c r="AN4336" s="2">
        <v>0</v>
      </c>
      <c r="AO4336" s="2">
        <v>0</v>
      </c>
      <c r="AP4336" s="2">
        <v>0</v>
      </c>
      <c r="AQ4336" s="2">
        <v>0</v>
      </c>
      <c r="AR4336" s="2">
        <v>0</v>
      </c>
      <c r="AS4336" s="2">
        <v>0</v>
      </c>
      <c r="AT4336" s="2">
        <v>0</v>
      </c>
      <c r="AU4336" s="2">
        <v>0</v>
      </c>
      <c r="AV4336" s="2">
        <v>0</v>
      </c>
      <c r="AW4336" s="2">
        <v>0</v>
      </c>
      <c r="AX4336" s="2">
        <v>0</v>
      </c>
      <c r="AY4336" s="2">
        <v>0</v>
      </c>
      <c r="AZ4336" s="2">
        <v>0</v>
      </c>
      <c r="BA4336" s="2">
        <v>0</v>
      </c>
      <c r="BB4336" s="2">
        <v>0</v>
      </c>
      <c r="BC4336" s="2">
        <v>59</v>
      </c>
      <c r="BD4336" s="2">
        <v>0</v>
      </c>
      <c r="BE4336" s="2">
        <v>0</v>
      </c>
      <c r="BF4336" s="2">
        <v>0</v>
      </c>
      <c r="BG4336" s="2">
        <v>0</v>
      </c>
      <c r="BH4336" s="2">
        <v>0</v>
      </c>
      <c r="BI4336" s="2">
        <v>0</v>
      </c>
      <c r="BJ4336" s="2">
        <v>0</v>
      </c>
      <c r="BK4336" s="2">
        <v>0</v>
      </c>
      <c r="BL4336" s="2">
        <v>8</v>
      </c>
      <c r="BM4336" s="2">
        <v>8</v>
      </c>
      <c r="BN4336" s="2">
        <v>6</v>
      </c>
      <c r="BO4336" s="2">
        <v>7</v>
      </c>
      <c r="BP4336" s="2">
        <v>15</v>
      </c>
      <c r="BQ4336" s="2">
        <v>17</v>
      </c>
      <c r="BR4336" s="2">
        <v>17</v>
      </c>
      <c r="BS4336" s="2">
        <v>0</v>
      </c>
      <c r="BT4336" s="2">
        <v>0</v>
      </c>
      <c r="BU4336" s="2">
        <v>0</v>
      </c>
      <c r="BV4336" s="2">
        <v>0</v>
      </c>
      <c r="BW4336" s="2">
        <v>0</v>
      </c>
      <c r="BX4336" s="2">
        <v>0</v>
      </c>
      <c r="BY4336" s="2">
        <v>0</v>
      </c>
      <c r="BZ4336" s="2">
        <v>0</v>
      </c>
      <c r="CA4336" s="2">
        <v>0</v>
      </c>
      <c r="CB4336" s="2">
        <v>0</v>
      </c>
      <c r="CC4336" s="2">
        <v>0</v>
      </c>
      <c r="CD4336" s="2">
        <v>0</v>
      </c>
      <c r="CE4336" s="2">
        <v>0</v>
      </c>
      <c r="CF4336" s="2">
        <v>0</v>
      </c>
      <c r="CG4336" s="2">
        <v>0</v>
      </c>
      <c r="CH4336" s="2">
        <v>0</v>
      </c>
      <c r="CI4336" s="2">
        <v>0</v>
      </c>
      <c r="CJ4336" s="2">
        <v>0</v>
      </c>
      <c r="CK4336" s="2">
        <v>3</v>
      </c>
      <c r="CL4336" s="2">
        <v>0</v>
      </c>
    </row>
    <row r="4337" spans="1:90" x14ac:dyDescent="0.25">
      <c r="A4337" t="s">
        <v>115</v>
      </c>
      <c r="B4337">
        <v>10606</v>
      </c>
      <c r="C4337" t="s">
        <v>103</v>
      </c>
      <c r="D4337">
        <v>1</v>
      </c>
      <c r="E4337">
        <v>8</v>
      </c>
      <c r="F4337">
        <v>9167</v>
      </c>
      <c r="G4337">
        <v>35009167</v>
      </c>
      <c r="H4337" t="s">
        <v>6609</v>
      </c>
      <c r="I4337">
        <v>635</v>
      </c>
      <c r="J4337" t="s">
        <v>103</v>
      </c>
      <c r="K4337" t="s">
        <v>1569</v>
      </c>
      <c r="L4337">
        <v>1</v>
      </c>
      <c r="M4337" t="s">
        <v>103</v>
      </c>
      <c r="N4337">
        <v>9791260</v>
      </c>
      <c r="O4337" t="s">
        <v>102</v>
      </c>
      <c r="P4337" t="s">
        <v>6610</v>
      </c>
      <c r="Q4337">
        <v>65</v>
      </c>
      <c r="R4337">
        <v>11</v>
      </c>
      <c r="S4337">
        <v>41273242</v>
      </c>
      <c r="T4337">
        <v>43354005</v>
      </c>
      <c r="U4337" t="s">
        <v>6611</v>
      </c>
      <c r="V4337">
        <v>1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0</v>
      </c>
      <c r="AC4337" s="2">
        <v>0</v>
      </c>
      <c r="AD4337" s="2">
        <v>91</v>
      </c>
      <c r="AE4337" s="2">
        <v>94</v>
      </c>
      <c r="AF4337" s="2">
        <v>68</v>
      </c>
      <c r="AG4337" s="2">
        <v>65</v>
      </c>
      <c r="AH4337" s="2">
        <v>298</v>
      </c>
      <c r="AI4337" s="2">
        <v>299</v>
      </c>
      <c r="AJ4337" s="2">
        <v>246</v>
      </c>
      <c r="AK4337" s="2">
        <v>0</v>
      </c>
      <c r="AL4337" s="2">
        <v>0</v>
      </c>
      <c r="AM4337" s="2">
        <v>0</v>
      </c>
      <c r="AN4337" s="2">
        <v>0</v>
      </c>
      <c r="AO4337" s="2">
        <v>0</v>
      </c>
      <c r="AP4337" s="2">
        <v>0</v>
      </c>
      <c r="AQ4337" s="2">
        <v>0</v>
      </c>
      <c r="AR4337" s="2">
        <v>0</v>
      </c>
      <c r="AS4337" s="2">
        <v>0</v>
      </c>
      <c r="AT4337" s="2">
        <v>0</v>
      </c>
      <c r="AU4337" s="2">
        <v>0</v>
      </c>
      <c r="AV4337" s="2">
        <v>0</v>
      </c>
      <c r="AW4337" s="2">
        <v>0</v>
      </c>
      <c r="AX4337" s="2">
        <v>0</v>
      </c>
      <c r="AY4337" s="2">
        <v>0</v>
      </c>
      <c r="AZ4337" s="2">
        <v>0</v>
      </c>
      <c r="BA4337" s="2">
        <v>0</v>
      </c>
      <c r="BB4337" s="2">
        <v>0</v>
      </c>
      <c r="BC4337" s="2">
        <v>0</v>
      </c>
      <c r="BD4337" s="2">
        <v>32</v>
      </c>
      <c r="BE4337" s="2">
        <v>0</v>
      </c>
      <c r="BF4337" s="2">
        <v>0</v>
      </c>
      <c r="BG4337" s="2">
        <v>0</v>
      </c>
      <c r="BH4337" s="2">
        <v>0</v>
      </c>
      <c r="BI4337" s="2">
        <v>0</v>
      </c>
      <c r="BJ4337" s="2">
        <v>0</v>
      </c>
      <c r="BK4337" s="2">
        <v>0</v>
      </c>
      <c r="BL4337" s="2">
        <v>6</v>
      </c>
      <c r="BM4337" s="2">
        <v>4</v>
      </c>
      <c r="BN4337" s="2">
        <v>3</v>
      </c>
      <c r="BO4337" s="2">
        <v>3</v>
      </c>
      <c r="BP4337" s="2">
        <v>11</v>
      </c>
      <c r="BQ4337" s="2">
        <v>13</v>
      </c>
      <c r="BR4337" s="2">
        <v>12</v>
      </c>
      <c r="BS4337" s="2">
        <v>0</v>
      </c>
      <c r="BT4337" s="2">
        <v>0</v>
      </c>
      <c r="BU4337" s="2">
        <v>0</v>
      </c>
      <c r="BV4337" s="2">
        <v>0</v>
      </c>
      <c r="BW4337" s="2">
        <v>0</v>
      </c>
      <c r="BX4337" s="2">
        <v>0</v>
      </c>
      <c r="BY4337" s="2">
        <v>0</v>
      </c>
      <c r="BZ4337" s="2">
        <v>0</v>
      </c>
      <c r="CA4337" s="2">
        <v>0</v>
      </c>
      <c r="CB4337" s="2">
        <v>0</v>
      </c>
      <c r="CC4337" s="2">
        <v>0</v>
      </c>
      <c r="CD4337" s="2">
        <v>0</v>
      </c>
      <c r="CE4337" s="2">
        <v>0</v>
      </c>
      <c r="CF4337" s="2">
        <v>0</v>
      </c>
      <c r="CG4337" s="2">
        <v>0</v>
      </c>
      <c r="CH4337" s="2">
        <v>0</v>
      </c>
      <c r="CI4337" s="2">
        <v>0</v>
      </c>
      <c r="CJ4337" s="2">
        <v>0</v>
      </c>
      <c r="CK4337" s="2">
        <v>0</v>
      </c>
      <c r="CL4337" s="2">
        <v>4</v>
      </c>
    </row>
    <row r="4338" spans="1:90" x14ac:dyDescent="0.25">
      <c r="A4338" t="s">
        <v>115</v>
      </c>
      <c r="B4338">
        <v>10606</v>
      </c>
      <c r="C4338" t="s">
        <v>103</v>
      </c>
      <c r="D4338">
        <v>1</v>
      </c>
      <c r="E4338">
        <v>8</v>
      </c>
      <c r="F4338">
        <v>9003</v>
      </c>
      <c r="G4338">
        <v>35009003</v>
      </c>
      <c r="H4338" t="s">
        <v>14078</v>
      </c>
      <c r="I4338">
        <v>635</v>
      </c>
      <c r="J4338" t="s">
        <v>103</v>
      </c>
      <c r="K4338" t="s">
        <v>633</v>
      </c>
      <c r="L4338">
        <v>1</v>
      </c>
      <c r="M4338" t="s">
        <v>103</v>
      </c>
      <c r="N4338">
        <v>9656000</v>
      </c>
      <c r="O4338" t="s">
        <v>102</v>
      </c>
      <c r="P4338" t="s">
        <v>14079</v>
      </c>
      <c r="Q4338">
        <v>3550</v>
      </c>
      <c r="R4338">
        <v>11</v>
      </c>
      <c r="S4338">
        <v>41784266</v>
      </c>
      <c r="T4338">
        <v>41785203</v>
      </c>
      <c r="U4338" t="s">
        <v>14080</v>
      </c>
      <c r="V4338">
        <v>1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231</v>
      </c>
      <c r="AE4338" s="2">
        <v>223</v>
      </c>
      <c r="AF4338" s="2">
        <v>139</v>
      </c>
      <c r="AG4338" s="2">
        <v>150</v>
      </c>
      <c r="AH4338" s="2">
        <v>188</v>
      </c>
      <c r="AI4338" s="2">
        <v>176</v>
      </c>
      <c r="AJ4338" s="2">
        <v>179</v>
      </c>
      <c r="AK4338" s="2">
        <v>0</v>
      </c>
      <c r="AL4338" s="2">
        <v>0</v>
      </c>
      <c r="AM4338" s="2">
        <v>0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0</v>
      </c>
      <c r="AU4338" s="2">
        <v>0</v>
      </c>
      <c r="AV4338" s="2">
        <v>0</v>
      </c>
      <c r="AW4338" s="2">
        <v>0</v>
      </c>
      <c r="AX4338" s="2">
        <v>0</v>
      </c>
      <c r="AY4338" s="2">
        <v>0</v>
      </c>
      <c r="AZ4338" s="2">
        <v>0</v>
      </c>
      <c r="BA4338" s="2">
        <v>0</v>
      </c>
      <c r="BB4338" s="2">
        <v>0</v>
      </c>
      <c r="BC4338" s="2">
        <v>0</v>
      </c>
      <c r="BD4338" s="2">
        <v>0</v>
      </c>
      <c r="BE4338" s="2">
        <v>0</v>
      </c>
      <c r="BF4338" s="2">
        <v>0</v>
      </c>
      <c r="BG4338" s="2">
        <v>0</v>
      </c>
      <c r="BH4338" s="2">
        <v>0</v>
      </c>
      <c r="BI4338" s="2">
        <v>0</v>
      </c>
      <c r="BJ4338" s="2">
        <v>0</v>
      </c>
      <c r="BK4338" s="2">
        <v>0</v>
      </c>
      <c r="BL4338" s="2">
        <v>10</v>
      </c>
      <c r="BM4338" s="2">
        <v>10</v>
      </c>
      <c r="BN4338" s="2">
        <v>4</v>
      </c>
      <c r="BO4338" s="2">
        <v>5</v>
      </c>
      <c r="BP4338" s="2">
        <v>7</v>
      </c>
      <c r="BQ4338" s="2">
        <v>9</v>
      </c>
      <c r="BR4338" s="2">
        <v>6</v>
      </c>
      <c r="BS4338" s="2">
        <v>0</v>
      </c>
      <c r="BT4338" s="2">
        <v>0</v>
      </c>
      <c r="BU4338" s="2">
        <v>0</v>
      </c>
      <c r="BV4338" s="2">
        <v>0</v>
      </c>
      <c r="BW4338" s="2">
        <v>0</v>
      </c>
      <c r="BX4338" s="2">
        <v>0</v>
      </c>
      <c r="BY4338" s="2">
        <v>0</v>
      </c>
      <c r="BZ4338" s="2">
        <v>0</v>
      </c>
      <c r="CA4338" s="2">
        <v>0</v>
      </c>
      <c r="CB4338" s="2">
        <v>0</v>
      </c>
      <c r="CC4338" s="2">
        <v>0</v>
      </c>
      <c r="CD4338" s="2">
        <v>0</v>
      </c>
      <c r="CE4338" s="2">
        <v>0</v>
      </c>
      <c r="CF4338" s="2">
        <v>0</v>
      </c>
      <c r="CG4338" s="2">
        <v>0</v>
      </c>
      <c r="CH4338" s="2">
        <v>0</v>
      </c>
      <c r="CI4338" s="2">
        <v>0</v>
      </c>
      <c r="CJ4338" s="2">
        <v>0</v>
      </c>
      <c r="CK4338" s="2">
        <v>0</v>
      </c>
      <c r="CL4338" s="2">
        <v>0</v>
      </c>
    </row>
    <row r="4339" spans="1:90" x14ac:dyDescent="0.25">
      <c r="A4339" t="s">
        <v>115</v>
      </c>
      <c r="B4339">
        <v>10606</v>
      </c>
      <c r="C4339" t="s">
        <v>103</v>
      </c>
      <c r="D4339">
        <v>1</v>
      </c>
      <c r="E4339">
        <v>8</v>
      </c>
      <c r="F4339">
        <v>9106</v>
      </c>
      <c r="G4339">
        <v>35009106</v>
      </c>
      <c r="H4339" t="s">
        <v>19141</v>
      </c>
      <c r="I4339">
        <v>635</v>
      </c>
      <c r="J4339" t="s">
        <v>103</v>
      </c>
      <c r="K4339" t="s">
        <v>3357</v>
      </c>
      <c r="L4339">
        <v>1</v>
      </c>
      <c r="M4339" t="s">
        <v>103</v>
      </c>
      <c r="N4339">
        <v>9751330</v>
      </c>
      <c r="O4339" t="s">
        <v>92</v>
      </c>
      <c r="P4339" t="s">
        <v>5959</v>
      </c>
      <c r="Q4339">
        <v>198</v>
      </c>
      <c r="R4339">
        <v>11</v>
      </c>
      <c r="S4339">
        <v>41211312</v>
      </c>
      <c r="T4339">
        <v>43301955</v>
      </c>
      <c r="U4339" t="s">
        <v>19142</v>
      </c>
      <c r="V4339">
        <v>1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  <c r="AB4339" s="2">
        <v>0</v>
      </c>
      <c r="AC4339" s="2">
        <v>0</v>
      </c>
      <c r="AD4339" s="2">
        <v>96</v>
      </c>
      <c r="AE4339" s="2">
        <v>128</v>
      </c>
      <c r="AF4339" s="2">
        <v>99</v>
      </c>
      <c r="AG4339" s="2">
        <v>99</v>
      </c>
      <c r="AH4339" s="2">
        <v>157</v>
      </c>
      <c r="AI4339" s="2">
        <v>178</v>
      </c>
      <c r="AJ4339" s="2">
        <v>113</v>
      </c>
      <c r="AK4339" s="2">
        <v>0</v>
      </c>
      <c r="AL4339" s="2">
        <v>0</v>
      </c>
      <c r="AM4339" s="2">
        <v>0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2">
        <v>0</v>
      </c>
      <c r="AT4339" s="2">
        <v>0</v>
      </c>
      <c r="AU4339" s="2">
        <v>0</v>
      </c>
      <c r="AV4339" s="2">
        <v>0</v>
      </c>
      <c r="AW4339" s="2">
        <v>0</v>
      </c>
      <c r="AX4339" s="2">
        <v>0</v>
      </c>
      <c r="AY4339" s="2">
        <v>0</v>
      </c>
      <c r="AZ4339" s="2">
        <v>0</v>
      </c>
      <c r="BA4339" s="2">
        <v>0</v>
      </c>
      <c r="BB4339" s="2">
        <v>0</v>
      </c>
      <c r="BC4339" s="2">
        <v>0</v>
      </c>
      <c r="BD4339" s="2">
        <v>0</v>
      </c>
      <c r="BE4339" s="2">
        <v>0</v>
      </c>
      <c r="BF4339" s="2">
        <v>0</v>
      </c>
      <c r="BG4339" s="2">
        <v>0</v>
      </c>
      <c r="BH4339" s="2">
        <v>0</v>
      </c>
      <c r="BI4339" s="2">
        <v>0</v>
      </c>
      <c r="BJ4339" s="2">
        <v>0</v>
      </c>
      <c r="BK4339" s="2">
        <v>0</v>
      </c>
      <c r="BL4339" s="2">
        <v>4</v>
      </c>
      <c r="BM4339" s="2">
        <v>6</v>
      </c>
      <c r="BN4339" s="2">
        <v>6</v>
      </c>
      <c r="BO4339" s="2">
        <v>5</v>
      </c>
      <c r="BP4339" s="2">
        <v>6</v>
      </c>
      <c r="BQ4339" s="2">
        <v>6</v>
      </c>
      <c r="BR4339" s="2">
        <v>4</v>
      </c>
      <c r="BS4339" s="2">
        <v>0</v>
      </c>
      <c r="BT4339" s="2">
        <v>0</v>
      </c>
      <c r="BU4339" s="2">
        <v>0</v>
      </c>
      <c r="BV4339" s="2">
        <v>0</v>
      </c>
      <c r="BW4339" s="2">
        <v>0</v>
      </c>
      <c r="BX4339" s="2">
        <v>0</v>
      </c>
      <c r="BY4339" s="2">
        <v>0</v>
      </c>
      <c r="BZ4339" s="2">
        <v>0</v>
      </c>
      <c r="CA4339" s="2">
        <v>0</v>
      </c>
      <c r="CB4339" s="2">
        <v>0</v>
      </c>
      <c r="CC4339" s="2">
        <v>0</v>
      </c>
      <c r="CD4339" s="2">
        <v>0</v>
      </c>
      <c r="CE4339" s="2">
        <v>0</v>
      </c>
      <c r="CF4339" s="2">
        <v>0</v>
      </c>
      <c r="CG4339" s="2">
        <v>0</v>
      </c>
      <c r="CH4339" s="2">
        <v>0</v>
      </c>
      <c r="CI4339" s="2">
        <v>0</v>
      </c>
      <c r="CJ4339" s="2">
        <v>0</v>
      </c>
      <c r="CK4339" s="2">
        <v>0</v>
      </c>
      <c r="CL4339" s="2">
        <v>0</v>
      </c>
    </row>
    <row r="4340" spans="1:90" x14ac:dyDescent="0.25">
      <c r="A4340" t="s">
        <v>115</v>
      </c>
      <c r="B4340">
        <v>10606</v>
      </c>
      <c r="C4340" t="s">
        <v>103</v>
      </c>
      <c r="D4340">
        <v>1</v>
      </c>
      <c r="E4340">
        <v>8</v>
      </c>
      <c r="F4340">
        <v>8928</v>
      </c>
      <c r="G4340">
        <v>35008928</v>
      </c>
      <c r="H4340" t="s">
        <v>16856</v>
      </c>
      <c r="I4340">
        <v>635</v>
      </c>
      <c r="J4340" t="s">
        <v>103</v>
      </c>
      <c r="K4340" t="s">
        <v>1744</v>
      </c>
      <c r="L4340">
        <v>1</v>
      </c>
      <c r="M4340" t="s">
        <v>103</v>
      </c>
      <c r="N4340">
        <v>9844390</v>
      </c>
      <c r="O4340" t="s">
        <v>92</v>
      </c>
      <c r="P4340" t="s">
        <v>437</v>
      </c>
      <c r="Q4340">
        <v>192</v>
      </c>
      <c r="R4340">
        <v>11</v>
      </c>
      <c r="S4340">
        <v>43572976</v>
      </c>
      <c r="U4340" t="s">
        <v>16857</v>
      </c>
      <c r="V4340">
        <v>1</v>
      </c>
      <c r="W4340" s="2">
        <v>0</v>
      </c>
      <c r="X4340" s="2">
        <v>0</v>
      </c>
      <c r="Y4340" s="2">
        <v>0</v>
      </c>
      <c r="Z4340" s="2">
        <v>0</v>
      </c>
      <c r="AA4340" s="2">
        <v>0</v>
      </c>
      <c r="AB4340" s="2">
        <v>0</v>
      </c>
      <c r="AC4340" s="2">
        <v>0</v>
      </c>
      <c r="AD4340" s="2">
        <v>61</v>
      </c>
      <c r="AE4340" s="2">
        <v>98</v>
      </c>
      <c r="AF4340" s="2">
        <v>59</v>
      </c>
      <c r="AG4340" s="2">
        <v>65</v>
      </c>
      <c r="AH4340" s="2">
        <v>262</v>
      </c>
      <c r="AI4340" s="2">
        <v>218</v>
      </c>
      <c r="AJ4340" s="2">
        <v>197</v>
      </c>
      <c r="AK4340" s="2">
        <v>0</v>
      </c>
      <c r="AL4340" s="2">
        <v>0</v>
      </c>
      <c r="AM4340" s="2">
        <v>0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2">
        <v>0</v>
      </c>
      <c r="AT4340" s="2">
        <v>0</v>
      </c>
      <c r="AU4340" s="2">
        <v>0</v>
      </c>
      <c r="AV4340" s="2">
        <v>0</v>
      </c>
      <c r="AW4340" s="2">
        <v>0</v>
      </c>
      <c r="AX4340" s="2">
        <v>0</v>
      </c>
      <c r="AY4340" s="2">
        <v>0</v>
      </c>
      <c r="AZ4340" s="2">
        <v>0</v>
      </c>
      <c r="BA4340" s="2">
        <v>0</v>
      </c>
      <c r="BB4340" s="2">
        <v>0</v>
      </c>
      <c r="BC4340" s="2">
        <v>0</v>
      </c>
      <c r="BD4340" s="2">
        <v>0</v>
      </c>
      <c r="BE4340" s="2">
        <v>0</v>
      </c>
      <c r="BF4340" s="2">
        <v>0</v>
      </c>
      <c r="BG4340" s="2">
        <v>0</v>
      </c>
      <c r="BH4340" s="2">
        <v>0</v>
      </c>
      <c r="BI4340" s="2">
        <v>0</v>
      </c>
      <c r="BJ4340" s="2">
        <v>0</v>
      </c>
      <c r="BK4340" s="2">
        <v>0</v>
      </c>
      <c r="BL4340" s="2">
        <v>4</v>
      </c>
      <c r="BM4340" s="2">
        <v>4</v>
      </c>
      <c r="BN4340" s="2">
        <v>3</v>
      </c>
      <c r="BO4340" s="2">
        <v>3</v>
      </c>
      <c r="BP4340" s="2">
        <v>13</v>
      </c>
      <c r="BQ4340" s="2">
        <v>7</v>
      </c>
      <c r="BR4340" s="2">
        <v>8</v>
      </c>
      <c r="BS4340" s="2">
        <v>0</v>
      </c>
      <c r="BT4340" s="2">
        <v>0</v>
      </c>
      <c r="BU4340" s="2">
        <v>0</v>
      </c>
      <c r="BV4340" s="2">
        <v>0</v>
      </c>
      <c r="BW4340" s="2">
        <v>0</v>
      </c>
      <c r="BX4340" s="2">
        <v>0</v>
      </c>
      <c r="BY4340" s="2">
        <v>0</v>
      </c>
      <c r="BZ4340" s="2">
        <v>0</v>
      </c>
      <c r="CA4340" s="2">
        <v>0</v>
      </c>
      <c r="CB4340" s="2">
        <v>0</v>
      </c>
      <c r="CC4340" s="2">
        <v>0</v>
      </c>
      <c r="CD4340" s="2">
        <v>0</v>
      </c>
      <c r="CE4340" s="2">
        <v>0</v>
      </c>
      <c r="CF4340" s="2">
        <v>0</v>
      </c>
      <c r="CG4340" s="2">
        <v>0</v>
      </c>
      <c r="CH4340" s="2">
        <v>0</v>
      </c>
      <c r="CI4340" s="2">
        <v>0</v>
      </c>
      <c r="CJ4340" s="2">
        <v>0</v>
      </c>
      <c r="CK4340" s="2">
        <v>0</v>
      </c>
      <c r="CL4340" s="2">
        <v>0</v>
      </c>
    </row>
    <row r="4341" spans="1:90" x14ac:dyDescent="0.25">
      <c r="A4341" t="s">
        <v>115</v>
      </c>
      <c r="B4341">
        <v>10606</v>
      </c>
      <c r="C4341" t="s">
        <v>103</v>
      </c>
      <c r="D4341">
        <v>1</v>
      </c>
      <c r="E4341">
        <v>8</v>
      </c>
      <c r="F4341">
        <v>8904</v>
      </c>
      <c r="G4341">
        <v>35008904</v>
      </c>
      <c r="H4341" t="s">
        <v>13041</v>
      </c>
      <c r="I4341">
        <v>635</v>
      </c>
      <c r="J4341" t="s">
        <v>103</v>
      </c>
      <c r="K4341" t="s">
        <v>10010</v>
      </c>
      <c r="L4341">
        <v>1</v>
      </c>
      <c r="M4341" t="s">
        <v>103</v>
      </c>
      <c r="N4341">
        <v>9831440</v>
      </c>
      <c r="O4341" t="s">
        <v>92</v>
      </c>
      <c r="P4341" t="s">
        <v>13042</v>
      </c>
      <c r="Q4341">
        <v>99</v>
      </c>
      <c r="R4341">
        <v>11</v>
      </c>
      <c r="S4341">
        <v>43540152</v>
      </c>
      <c r="T4341">
        <v>43548514</v>
      </c>
      <c r="U4341" t="s">
        <v>13043</v>
      </c>
      <c r="V4341">
        <v>1</v>
      </c>
      <c r="W4341" s="2">
        <v>0</v>
      </c>
      <c r="X4341" s="2">
        <v>0</v>
      </c>
      <c r="Y4341" s="2">
        <v>0</v>
      </c>
      <c r="Z4341" s="2">
        <v>0</v>
      </c>
      <c r="AA4341" s="2">
        <v>0</v>
      </c>
      <c r="AB4341" s="2">
        <v>0</v>
      </c>
      <c r="AC4341" s="2">
        <v>0</v>
      </c>
      <c r="AD4341" s="2">
        <v>113</v>
      </c>
      <c r="AE4341" s="2">
        <v>130</v>
      </c>
      <c r="AF4341" s="2">
        <v>92</v>
      </c>
      <c r="AG4341" s="2">
        <v>73</v>
      </c>
      <c r="AH4341" s="2">
        <v>155</v>
      </c>
      <c r="AI4341" s="2">
        <v>90</v>
      </c>
      <c r="AJ4341" s="2">
        <v>102</v>
      </c>
      <c r="AK4341" s="2">
        <v>0</v>
      </c>
      <c r="AL4341" s="2">
        <v>0</v>
      </c>
      <c r="AM4341" s="2">
        <v>0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0</v>
      </c>
      <c r="AU4341" s="2">
        <v>0</v>
      </c>
      <c r="AV4341" s="2">
        <v>0</v>
      </c>
      <c r="AW4341" s="2">
        <v>0</v>
      </c>
      <c r="AX4341" s="2">
        <v>0</v>
      </c>
      <c r="AY4341" s="2">
        <v>0</v>
      </c>
      <c r="AZ4341" s="2">
        <v>0</v>
      </c>
      <c r="BA4341" s="2">
        <v>0</v>
      </c>
      <c r="BB4341" s="2">
        <v>0</v>
      </c>
      <c r="BC4341" s="2">
        <v>0</v>
      </c>
      <c r="BD4341" s="2">
        <v>0</v>
      </c>
      <c r="BE4341" s="2">
        <v>0</v>
      </c>
      <c r="BF4341" s="2">
        <v>0</v>
      </c>
      <c r="BG4341" s="2">
        <v>0</v>
      </c>
      <c r="BH4341" s="2">
        <v>0</v>
      </c>
      <c r="BI4341" s="2">
        <v>0</v>
      </c>
      <c r="BJ4341" s="2">
        <v>0</v>
      </c>
      <c r="BK4341" s="2">
        <v>0</v>
      </c>
      <c r="BL4341" s="2">
        <v>6</v>
      </c>
      <c r="BM4341" s="2">
        <v>6</v>
      </c>
      <c r="BN4341" s="2">
        <v>4</v>
      </c>
      <c r="BO4341" s="2">
        <v>3</v>
      </c>
      <c r="BP4341" s="2">
        <v>5</v>
      </c>
      <c r="BQ4341" s="2">
        <v>4</v>
      </c>
      <c r="BR4341" s="2">
        <v>3</v>
      </c>
      <c r="BS4341" s="2">
        <v>0</v>
      </c>
      <c r="BT4341" s="2">
        <v>0</v>
      </c>
      <c r="BU4341" s="2">
        <v>0</v>
      </c>
      <c r="BV4341" s="2">
        <v>0</v>
      </c>
      <c r="BW4341" s="2">
        <v>0</v>
      </c>
      <c r="BX4341" s="2">
        <v>0</v>
      </c>
      <c r="BY4341" s="2">
        <v>0</v>
      </c>
      <c r="BZ4341" s="2">
        <v>0</v>
      </c>
      <c r="CA4341" s="2">
        <v>0</v>
      </c>
      <c r="CB4341" s="2">
        <v>0</v>
      </c>
      <c r="CC4341" s="2">
        <v>0</v>
      </c>
      <c r="CD4341" s="2">
        <v>0</v>
      </c>
      <c r="CE4341" s="2">
        <v>0</v>
      </c>
      <c r="CF4341" s="2">
        <v>0</v>
      </c>
      <c r="CG4341" s="2">
        <v>0</v>
      </c>
      <c r="CH4341" s="2">
        <v>0</v>
      </c>
      <c r="CI4341" s="2">
        <v>0</v>
      </c>
      <c r="CJ4341" s="2">
        <v>0</v>
      </c>
      <c r="CK4341" s="2">
        <v>0</v>
      </c>
      <c r="CL4341" s="2">
        <v>0</v>
      </c>
    </row>
    <row r="4342" spans="1:90" x14ac:dyDescent="0.25">
      <c r="A4342" t="s">
        <v>115</v>
      </c>
      <c r="B4342">
        <v>10606</v>
      </c>
      <c r="C4342" t="s">
        <v>103</v>
      </c>
      <c r="D4342">
        <v>1</v>
      </c>
      <c r="E4342">
        <v>8</v>
      </c>
      <c r="F4342">
        <v>41270</v>
      </c>
      <c r="G4342">
        <v>35041270</v>
      </c>
      <c r="H4342" t="s">
        <v>8156</v>
      </c>
      <c r="I4342">
        <v>635</v>
      </c>
      <c r="J4342" t="s">
        <v>103</v>
      </c>
      <c r="K4342" t="s">
        <v>5635</v>
      </c>
      <c r="L4342">
        <v>1</v>
      </c>
      <c r="M4342" t="s">
        <v>103</v>
      </c>
      <c r="N4342">
        <v>9862305</v>
      </c>
      <c r="O4342" t="s">
        <v>102</v>
      </c>
      <c r="P4342" t="s">
        <v>8157</v>
      </c>
      <c r="Q4342">
        <v>680</v>
      </c>
      <c r="R4342">
        <v>11</v>
      </c>
      <c r="S4342">
        <v>43436988</v>
      </c>
      <c r="T4342">
        <v>43928072</v>
      </c>
      <c r="U4342" t="s">
        <v>8158</v>
      </c>
      <c r="V4342">
        <v>1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  <c r="AB4342" s="2">
        <v>0</v>
      </c>
      <c r="AC4342" s="2">
        <v>0</v>
      </c>
      <c r="AD4342" s="2">
        <v>93</v>
      </c>
      <c r="AE4342" s="2">
        <v>92</v>
      </c>
      <c r="AF4342" s="2">
        <v>50</v>
      </c>
      <c r="AG4342" s="2">
        <v>60</v>
      </c>
      <c r="AH4342" s="2">
        <v>88</v>
      </c>
      <c r="AI4342" s="2">
        <v>83</v>
      </c>
      <c r="AJ4342" s="2">
        <v>63</v>
      </c>
      <c r="AK4342" s="2">
        <v>0</v>
      </c>
      <c r="AL4342" s="2">
        <v>0</v>
      </c>
      <c r="AM4342" s="2">
        <v>0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2">
        <v>0</v>
      </c>
      <c r="AT4342" s="2">
        <v>0</v>
      </c>
      <c r="AU4342" s="2">
        <v>0</v>
      </c>
      <c r="AV4342" s="2">
        <v>0</v>
      </c>
      <c r="AW4342" s="2">
        <v>0</v>
      </c>
      <c r="AX4342" s="2">
        <v>0</v>
      </c>
      <c r="AY4342" s="2">
        <v>0</v>
      </c>
      <c r="AZ4342" s="2">
        <v>0</v>
      </c>
      <c r="BA4342" s="2">
        <v>0</v>
      </c>
      <c r="BB4342" s="2">
        <v>0</v>
      </c>
      <c r="BC4342" s="2">
        <v>0</v>
      </c>
      <c r="BD4342" s="2">
        <v>0</v>
      </c>
      <c r="BE4342" s="2">
        <v>0</v>
      </c>
      <c r="BF4342" s="2">
        <v>0</v>
      </c>
      <c r="BG4342" s="2">
        <v>0</v>
      </c>
      <c r="BH4342" s="2">
        <v>0</v>
      </c>
      <c r="BI4342" s="2">
        <v>0</v>
      </c>
      <c r="BJ4342" s="2">
        <v>0</v>
      </c>
      <c r="BK4342" s="2">
        <v>0</v>
      </c>
      <c r="BL4342" s="2">
        <v>3</v>
      </c>
      <c r="BM4342" s="2">
        <v>4</v>
      </c>
      <c r="BN4342" s="2">
        <v>2</v>
      </c>
      <c r="BO4342" s="2">
        <v>2</v>
      </c>
      <c r="BP4342" s="2">
        <v>4</v>
      </c>
      <c r="BQ4342" s="2">
        <v>4</v>
      </c>
      <c r="BR4342" s="2">
        <v>2</v>
      </c>
      <c r="BS4342" s="2">
        <v>0</v>
      </c>
      <c r="BT4342" s="2">
        <v>0</v>
      </c>
      <c r="BU4342" s="2">
        <v>0</v>
      </c>
      <c r="BV4342" s="2">
        <v>0</v>
      </c>
      <c r="BW4342" s="2">
        <v>0</v>
      </c>
      <c r="BX4342" s="2">
        <v>0</v>
      </c>
      <c r="BY4342" s="2">
        <v>0</v>
      </c>
      <c r="BZ4342" s="2">
        <v>0</v>
      </c>
      <c r="CA4342" s="2">
        <v>0</v>
      </c>
      <c r="CB4342" s="2">
        <v>0</v>
      </c>
      <c r="CC4342" s="2">
        <v>0</v>
      </c>
      <c r="CD4342" s="2">
        <v>0</v>
      </c>
      <c r="CE4342" s="2">
        <v>0</v>
      </c>
      <c r="CF4342" s="2">
        <v>0</v>
      </c>
      <c r="CG4342" s="2">
        <v>0</v>
      </c>
      <c r="CH4342" s="2">
        <v>0</v>
      </c>
      <c r="CI4342" s="2">
        <v>0</v>
      </c>
      <c r="CJ4342" s="2">
        <v>0</v>
      </c>
      <c r="CK4342" s="2">
        <v>0</v>
      </c>
      <c r="CL4342" s="2">
        <v>0</v>
      </c>
    </row>
    <row r="4343" spans="1:90" x14ac:dyDescent="0.25">
      <c r="A4343" t="s">
        <v>115</v>
      </c>
      <c r="B4343">
        <v>10606</v>
      </c>
      <c r="C4343" t="s">
        <v>103</v>
      </c>
      <c r="D4343">
        <v>1</v>
      </c>
      <c r="E4343">
        <v>8</v>
      </c>
      <c r="F4343">
        <v>8825</v>
      </c>
      <c r="G4343">
        <v>35008825</v>
      </c>
      <c r="H4343" t="s">
        <v>15107</v>
      </c>
      <c r="I4343">
        <v>635</v>
      </c>
      <c r="J4343" t="s">
        <v>103</v>
      </c>
      <c r="K4343" t="s">
        <v>2704</v>
      </c>
      <c r="L4343">
        <v>1</v>
      </c>
      <c r="M4343" t="s">
        <v>103</v>
      </c>
      <c r="N4343">
        <v>9691000</v>
      </c>
      <c r="O4343" t="s">
        <v>92</v>
      </c>
      <c r="P4343" t="s">
        <v>4496</v>
      </c>
      <c r="Q4343">
        <v>757</v>
      </c>
      <c r="R4343">
        <v>11</v>
      </c>
      <c r="S4343">
        <v>41783772</v>
      </c>
      <c r="T4343">
        <v>41788617</v>
      </c>
      <c r="U4343" t="s">
        <v>15108</v>
      </c>
      <c r="V4343">
        <v>1</v>
      </c>
      <c r="W4343" s="2">
        <v>0</v>
      </c>
      <c r="X4343" s="2">
        <v>0</v>
      </c>
      <c r="Y4343" s="2">
        <v>0</v>
      </c>
      <c r="Z4343" s="2">
        <v>0</v>
      </c>
      <c r="AA4343" s="2">
        <v>0</v>
      </c>
      <c r="AB4343" s="2">
        <v>0</v>
      </c>
      <c r="AC4343" s="2">
        <v>0</v>
      </c>
      <c r="AD4343" s="2">
        <v>115</v>
      </c>
      <c r="AE4343" s="2">
        <v>127</v>
      </c>
      <c r="AF4343" s="2">
        <v>64</v>
      </c>
      <c r="AG4343" s="2">
        <v>103</v>
      </c>
      <c r="AH4343" s="2">
        <v>128</v>
      </c>
      <c r="AI4343" s="2">
        <v>90</v>
      </c>
      <c r="AJ4343" s="2">
        <v>87</v>
      </c>
      <c r="AK4343" s="2">
        <v>0</v>
      </c>
      <c r="AL4343" s="2">
        <v>0</v>
      </c>
      <c r="AM4343" s="2">
        <v>0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0</v>
      </c>
      <c r="AU4343" s="2">
        <v>0</v>
      </c>
      <c r="AV4343" s="2">
        <v>0</v>
      </c>
      <c r="AW4343" s="2">
        <v>0</v>
      </c>
      <c r="AX4343" s="2">
        <v>0</v>
      </c>
      <c r="AY4343" s="2">
        <v>0</v>
      </c>
      <c r="AZ4343" s="2">
        <v>0</v>
      </c>
      <c r="BA4343" s="2">
        <v>0</v>
      </c>
      <c r="BB4343" s="2">
        <v>0</v>
      </c>
      <c r="BC4343" s="2">
        <v>0</v>
      </c>
      <c r="BD4343" s="2">
        <v>0</v>
      </c>
      <c r="BE4343" s="2">
        <v>0</v>
      </c>
      <c r="BF4343" s="2">
        <v>0</v>
      </c>
      <c r="BG4343" s="2">
        <v>0</v>
      </c>
      <c r="BH4343" s="2">
        <v>0</v>
      </c>
      <c r="BI4343" s="2">
        <v>0</v>
      </c>
      <c r="BJ4343" s="2">
        <v>0</v>
      </c>
      <c r="BK4343" s="2">
        <v>0</v>
      </c>
      <c r="BL4343" s="2">
        <v>4</v>
      </c>
      <c r="BM4343" s="2">
        <v>5</v>
      </c>
      <c r="BN4343" s="2">
        <v>4</v>
      </c>
      <c r="BO4343" s="2">
        <v>5</v>
      </c>
      <c r="BP4343" s="2">
        <v>5</v>
      </c>
      <c r="BQ4343" s="2">
        <v>3</v>
      </c>
      <c r="BR4343" s="2">
        <v>4</v>
      </c>
      <c r="BS4343" s="2">
        <v>0</v>
      </c>
      <c r="BT4343" s="2">
        <v>0</v>
      </c>
      <c r="BU4343" s="2">
        <v>0</v>
      </c>
      <c r="BV4343" s="2">
        <v>0</v>
      </c>
      <c r="BW4343" s="2">
        <v>0</v>
      </c>
      <c r="BX4343" s="2">
        <v>0</v>
      </c>
      <c r="BY4343" s="2">
        <v>0</v>
      </c>
      <c r="BZ4343" s="2">
        <v>0</v>
      </c>
      <c r="CA4343" s="2">
        <v>0</v>
      </c>
      <c r="CB4343" s="2">
        <v>0</v>
      </c>
      <c r="CC4343" s="2">
        <v>0</v>
      </c>
      <c r="CD4343" s="2">
        <v>0</v>
      </c>
      <c r="CE4343" s="2">
        <v>0</v>
      </c>
      <c r="CF4343" s="2">
        <v>0</v>
      </c>
      <c r="CG4343" s="2">
        <v>0</v>
      </c>
      <c r="CH4343" s="2">
        <v>0</v>
      </c>
      <c r="CI4343" s="2">
        <v>0</v>
      </c>
      <c r="CJ4343" s="2">
        <v>0</v>
      </c>
      <c r="CK4343" s="2">
        <v>0</v>
      </c>
      <c r="CL4343" s="2">
        <v>0</v>
      </c>
    </row>
    <row r="4344" spans="1:90" x14ac:dyDescent="0.25">
      <c r="A4344" t="s">
        <v>115</v>
      </c>
      <c r="B4344">
        <v>10606</v>
      </c>
      <c r="C4344" t="s">
        <v>103</v>
      </c>
      <c r="D4344">
        <v>1</v>
      </c>
      <c r="E4344">
        <v>8</v>
      </c>
      <c r="F4344">
        <v>9416</v>
      </c>
      <c r="G4344">
        <v>35009416</v>
      </c>
      <c r="H4344" t="s">
        <v>9501</v>
      </c>
      <c r="I4344">
        <v>636</v>
      </c>
      <c r="J4344" t="s">
        <v>104</v>
      </c>
      <c r="K4344" t="s">
        <v>6979</v>
      </c>
      <c r="L4344">
        <v>1</v>
      </c>
      <c r="M4344" t="s">
        <v>104</v>
      </c>
      <c r="N4344">
        <v>9550560</v>
      </c>
      <c r="O4344" t="s">
        <v>92</v>
      </c>
      <c r="P4344" t="s">
        <v>9502</v>
      </c>
      <c r="Q4344">
        <v>155</v>
      </c>
      <c r="R4344">
        <v>11</v>
      </c>
      <c r="S4344">
        <v>42241049</v>
      </c>
      <c r="T4344">
        <v>42293077</v>
      </c>
      <c r="U4344" t="s">
        <v>9503</v>
      </c>
      <c r="V4344">
        <v>1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25</v>
      </c>
      <c r="AE4344" s="2">
        <v>25</v>
      </c>
      <c r="AF4344" s="2">
        <v>32</v>
      </c>
      <c r="AG4344" s="2">
        <v>35</v>
      </c>
      <c r="AH4344" s="2">
        <v>78</v>
      </c>
      <c r="AI4344" s="2">
        <v>51</v>
      </c>
      <c r="AJ4344" s="2">
        <v>50</v>
      </c>
      <c r="AK4344" s="2">
        <v>0</v>
      </c>
      <c r="AL4344" s="2">
        <v>0</v>
      </c>
      <c r="AM4344" s="2">
        <v>0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0</v>
      </c>
      <c r="AU4344" s="2">
        <v>0</v>
      </c>
      <c r="AV4344" s="2">
        <v>0</v>
      </c>
      <c r="AW4344" s="2">
        <v>0</v>
      </c>
      <c r="AX4344" s="2">
        <v>0</v>
      </c>
      <c r="AY4344" s="2">
        <v>0</v>
      </c>
      <c r="AZ4344" s="2">
        <v>0</v>
      </c>
      <c r="BA4344" s="2">
        <v>0</v>
      </c>
      <c r="BB4344" s="2">
        <v>0</v>
      </c>
      <c r="BC4344" s="2">
        <v>0</v>
      </c>
      <c r="BD4344" s="2">
        <v>9</v>
      </c>
      <c r="BE4344" s="2">
        <v>0</v>
      </c>
      <c r="BF4344" s="2">
        <v>0</v>
      </c>
      <c r="BG4344" s="2">
        <v>0</v>
      </c>
      <c r="BH4344" s="2">
        <v>0</v>
      </c>
      <c r="BI4344" s="2">
        <v>0</v>
      </c>
      <c r="BJ4344" s="2">
        <v>0</v>
      </c>
      <c r="BK4344" s="2">
        <v>0</v>
      </c>
      <c r="BL4344" s="2">
        <v>2</v>
      </c>
      <c r="BM4344" s="2">
        <v>2</v>
      </c>
      <c r="BN4344" s="2">
        <v>2</v>
      </c>
      <c r="BO4344" s="2">
        <v>2</v>
      </c>
      <c r="BP4344" s="2">
        <v>4</v>
      </c>
      <c r="BQ4344" s="2">
        <v>4</v>
      </c>
      <c r="BR4344" s="2">
        <v>2</v>
      </c>
      <c r="BS4344" s="2">
        <v>0</v>
      </c>
      <c r="BT4344" s="2">
        <v>0</v>
      </c>
      <c r="BU4344" s="2">
        <v>0</v>
      </c>
      <c r="BV4344" s="2">
        <v>0</v>
      </c>
      <c r="BW4344" s="2">
        <v>0</v>
      </c>
      <c r="BX4344" s="2">
        <v>0</v>
      </c>
      <c r="BY4344" s="2">
        <v>0</v>
      </c>
      <c r="BZ4344" s="2">
        <v>0</v>
      </c>
      <c r="CA4344" s="2">
        <v>0</v>
      </c>
      <c r="CB4344" s="2">
        <v>0</v>
      </c>
      <c r="CC4344" s="2">
        <v>0</v>
      </c>
      <c r="CD4344" s="2">
        <v>0</v>
      </c>
      <c r="CE4344" s="2">
        <v>0</v>
      </c>
      <c r="CF4344" s="2">
        <v>0</v>
      </c>
      <c r="CG4344" s="2">
        <v>0</v>
      </c>
      <c r="CH4344" s="2">
        <v>0</v>
      </c>
      <c r="CI4344" s="2">
        <v>0</v>
      </c>
      <c r="CJ4344" s="2">
        <v>0</v>
      </c>
      <c r="CK4344" s="2">
        <v>0</v>
      </c>
      <c r="CL4344" s="2">
        <v>3</v>
      </c>
    </row>
    <row r="4345" spans="1:90" x14ac:dyDescent="0.25">
      <c r="A4345" t="s">
        <v>115</v>
      </c>
      <c r="B4345">
        <v>10606</v>
      </c>
      <c r="C4345" t="s">
        <v>103</v>
      </c>
      <c r="D4345">
        <v>1</v>
      </c>
      <c r="E4345">
        <v>8</v>
      </c>
      <c r="F4345">
        <v>9234</v>
      </c>
      <c r="G4345">
        <v>35009234</v>
      </c>
      <c r="H4345" t="s">
        <v>1609</v>
      </c>
      <c r="I4345">
        <v>635</v>
      </c>
      <c r="J4345" t="s">
        <v>103</v>
      </c>
      <c r="K4345" t="s">
        <v>350</v>
      </c>
      <c r="L4345">
        <v>1</v>
      </c>
      <c r="M4345" t="s">
        <v>103</v>
      </c>
      <c r="N4345">
        <v>9634010</v>
      </c>
      <c r="O4345" t="s">
        <v>92</v>
      </c>
      <c r="P4345" t="s">
        <v>1610</v>
      </c>
      <c r="Q4345">
        <v>110</v>
      </c>
      <c r="R4345">
        <v>11</v>
      </c>
      <c r="S4345">
        <v>42383089</v>
      </c>
      <c r="T4345">
        <v>43683954</v>
      </c>
      <c r="U4345" t="s">
        <v>1611</v>
      </c>
      <c r="V4345">
        <v>1</v>
      </c>
      <c r="W4345" s="2">
        <v>0</v>
      </c>
      <c r="X4345" s="2">
        <v>0</v>
      </c>
      <c r="Y4345" s="2">
        <v>0</v>
      </c>
      <c r="Z4345" s="2">
        <v>0</v>
      </c>
      <c r="AA4345" s="2">
        <v>0</v>
      </c>
      <c r="AB4345" s="2">
        <v>0</v>
      </c>
      <c r="AC4345" s="2">
        <v>0</v>
      </c>
      <c r="AD4345" s="2">
        <v>107</v>
      </c>
      <c r="AE4345" s="2">
        <v>105</v>
      </c>
      <c r="AF4345" s="2">
        <v>105</v>
      </c>
      <c r="AG4345" s="2">
        <v>104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0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0</v>
      </c>
      <c r="AU4345" s="2">
        <v>0</v>
      </c>
      <c r="AV4345" s="2">
        <v>0</v>
      </c>
      <c r="AW4345" s="2">
        <v>0</v>
      </c>
      <c r="AX4345" s="2">
        <v>0</v>
      </c>
      <c r="AY4345" s="2">
        <v>0</v>
      </c>
      <c r="AZ4345" s="2">
        <v>0</v>
      </c>
      <c r="BA4345" s="2">
        <v>0</v>
      </c>
      <c r="BB4345" s="2">
        <v>0</v>
      </c>
      <c r="BC4345" s="2">
        <v>0</v>
      </c>
      <c r="BD4345" s="2">
        <v>0</v>
      </c>
      <c r="BE4345" s="2">
        <v>0</v>
      </c>
      <c r="BF4345" s="2">
        <v>0</v>
      </c>
      <c r="BG4345" s="2">
        <v>0</v>
      </c>
      <c r="BH4345" s="2">
        <v>0</v>
      </c>
      <c r="BI4345" s="2">
        <v>0</v>
      </c>
      <c r="BJ4345" s="2">
        <v>0</v>
      </c>
      <c r="BK4345" s="2">
        <v>0</v>
      </c>
      <c r="BL4345" s="2">
        <v>4</v>
      </c>
      <c r="BM4345" s="2">
        <v>4</v>
      </c>
      <c r="BN4345" s="2">
        <v>3</v>
      </c>
      <c r="BO4345" s="2">
        <v>4</v>
      </c>
      <c r="BP4345" s="2">
        <v>0</v>
      </c>
      <c r="BQ4345" s="2">
        <v>0</v>
      </c>
      <c r="BR4345" s="2">
        <v>0</v>
      </c>
      <c r="BS4345" s="2">
        <v>0</v>
      </c>
      <c r="BT4345" s="2">
        <v>0</v>
      </c>
      <c r="BU4345" s="2">
        <v>0</v>
      </c>
      <c r="BV4345" s="2">
        <v>0</v>
      </c>
      <c r="BW4345" s="2">
        <v>0</v>
      </c>
      <c r="BX4345" s="2">
        <v>0</v>
      </c>
      <c r="BY4345" s="2">
        <v>0</v>
      </c>
      <c r="BZ4345" s="2">
        <v>0</v>
      </c>
      <c r="CA4345" s="2">
        <v>0</v>
      </c>
      <c r="CB4345" s="2">
        <v>0</v>
      </c>
      <c r="CC4345" s="2">
        <v>0</v>
      </c>
      <c r="CD4345" s="2">
        <v>0</v>
      </c>
      <c r="CE4345" s="2">
        <v>0</v>
      </c>
      <c r="CF4345" s="2">
        <v>0</v>
      </c>
      <c r="CG4345" s="2">
        <v>0</v>
      </c>
      <c r="CH4345" s="2">
        <v>0</v>
      </c>
      <c r="CI4345" s="2">
        <v>0</v>
      </c>
      <c r="CJ4345" s="2">
        <v>0</v>
      </c>
      <c r="CK4345" s="2">
        <v>0</v>
      </c>
      <c r="CL4345" s="2">
        <v>0</v>
      </c>
    </row>
    <row r="4346" spans="1:90" x14ac:dyDescent="0.25">
      <c r="A4346" t="s">
        <v>115</v>
      </c>
      <c r="B4346">
        <v>10606</v>
      </c>
      <c r="C4346" t="s">
        <v>103</v>
      </c>
      <c r="D4346">
        <v>1</v>
      </c>
      <c r="E4346">
        <v>8</v>
      </c>
      <c r="F4346">
        <v>902020</v>
      </c>
      <c r="G4346">
        <v>35902020</v>
      </c>
      <c r="H4346" t="s">
        <v>2072</v>
      </c>
      <c r="I4346">
        <v>635</v>
      </c>
      <c r="J4346" t="s">
        <v>103</v>
      </c>
      <c r="K4346" t="s">
        <v>2025</v>
      </c>
      <c r="L4346">
        <v>1</v>
      </c>
      <c r="M4346" t="s">
        <v>103</v>
      </c>
      <c r="N4346">
        <v>9791620</v>
      </c>
      <c r="O4346" t="s">
        <v>92</v>
      </c>
      <c r="P4346" t="s">
        <v>2026</v>
      </c>
      <c r="Q4346">
        <v>133</v>
      </c>
      <c r="R4346">
        <v>11</v>
      </c>
      <c r="S4346">
        <v>41277268</v>
      </c>
      <c r="T4346">
        <v>43354208</v>
      </c>
      <c r="U4346" t="s">
        <v>2073</v>
      </c>
      <c r="V4346">
        <v>1</v>
      </c>
      <c r="W4346" s="2">
        <v>0</v>
      </c>
      <c r="X4346" s="2">
        <v>0</v>
      </c>
      <c r="Y4346" s="2">
        <v>0</v>
      </c>
      <c r="Z4346" s="2">
        <v>0</v>
      </c>
      <c r="AA4346" s="2">
        <v>0</v>
      </c>
      <c r="AB4346" s="2">
        <v>0</v>
      </c>
      <c r="AC4346" s="2">
        <v>0</v>
      </c>
      <c r="AD4346" s="2">
        <v>138</v>
      </c>
      <c r="AE4346" s="2">
        <v>125</v>
      </c>
      <c r="AF4346" s="2">
        <v>78</v>
      </c>
      <c r="AG4346" s="2">
        <v>96</v>
      </c>
      <c r="AH4346" s="2">
        <v>147</v>
      </c>
      <c r="AI4346" s="2">
        <v>99</v>
      </c>
      <c r="AJ4346" s="2">
        <v>73</v>
      </c>
      <c r="AK4346" s="2">
        <v>0</v>
      </c>
      <c r="AL4346" s="2">
        <v>0</v>
      </c>
      <c r="AM4346" s="2">
        <v>0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0</v>
      </c>
      <c r="AU4346" s="2">
        <v>0</v>
      </c>
      <c r="AV4346" s="2">
        <v>0</v>
      </c>
      <c r="AW4346" s="2">
        <v>0</v>
      </c>
      <c r="AX4346" s="2">
        <v>0</v>
      </c>
      <c r="AY4346" s="2">
        <v>0</v>
      </c>
      <c r="AZ4346" s="2">
        <v>0</v>
      </c>
      <c r="BA4346" s="2">
        <v>0</v>
      </c>
      <c r="BB4346" s="2">
        <v>0</v>
      </c>
      <c r="BC4346" s="2">
        <v>98</v>
      </c>
      <c r="BD4346" s="2">
        <v>0</v>
      </c>
      <c r="BE4346" s="2">
        <v>0</v>
      </c>
      <c r="BF4346" s="2">
        <v>0</v>
      </c>
      <c r="BG4346" s="2">
        <v>0</v>
      </c>
      <c r="BH4346" s="2">
        <v>0</v>
      </c>
      <c r="BI4346" s="2">
        <v>0</v>
      </c>
      <c r="BJ4346" s="2">
        <v>0</v>
      </c>
      <c r="BK4346" s="2">
        <v>0</v>
      </c>
      <c r="BL4346" s="2">
        <v>4</v>
      </c>
      <c r="BM4346" s="2">
        <v>4</v>
      </c>
      <c r="BN4346" s="2">
        <v>4</v>
      </c>
      <c r="BO4346" s="2">
        <v>5</v>
      </c>
      <c r="BP4346" s="2">
        <v>7</v>
      </c>
      <c r="BQ4346" s="2">
        <v>6</v>
      </c>
      <c r="BR4346" s="2">
        <v>3</v>
      </c>
      <c r="BS4346" s="2">
        <v>0</v>
      </c>
      <c r="BT4346" s="2">
        <v>0</v>
      </c>
      <c r="BU4346" s="2">
        <v>0</v>
      </c>
      <c r="BV4346" s="2">
        <v>0</v>
      </c>
      <c r="BW4346" s="2">
        <v>0</v>
      </c>
      <c r="BX4346" s="2">
        <v>0</v>
      </c>
      <c r="BY4346" s="2">
        <v>0</v>
      </c>
      <c r="BZ4346" s="2">
        <v>0</v>
      </c>
      <c r="CA4346" s="2">
        <v>0</v>
      </c>
      <c r="CB4346" s="2">
        <v>0</v>
      </c>
      <c r="CC4346" s="2">
        <v>0</v>
      </c>
      <c r="CD4346" s="2">
        <v>0</v>
      </c>
      <c r="CE4346" s="2">
        <v>0</v>
      </c>
      <c r="CF4346" s="2">
        <v>0</v>
      </c>
      <c r="CG4346" s="2">
        <v>0</v>
      </c>
      <c r="CH4346" s="2">
        <v>0</v>
      </c>
      <c r="CI4346" s="2">
        <v>0</v>
      </c>
      <c r="CJ4346" s="2">
        <v>0</v>
      </c>
      <c r="CK4346" s="2">
        <v>4</v>
      </c>
      <c r="CL4346" s="2">
        <v>0</v>
      </c>
    </row>
    <row r="4347" spans="1:90" x14ac:dyDescent="0.25">
      <c r="A4347" t="s">
        <v>115</v>
      </c>
      <c r="B4347">
        <v>10606</v>
      </c>
      <c r="C4347" t="s">
        <v>103</v>
      </c>
      <c r="D4347">
        <v>1</v>
      </c>
      <c r="E4347">
        <v>8</v>
      </c>
      <c r="F4347">
        <v>9155</v>
      </c>
      <c r="G4347">
        <v>35009155</v>
      </c>
      <c r="H4347" t="s">
        <v>17566</v>
      </c>
      <c r="I4347">
        <v>635</v>
      </c>
      <c r="J4347" t="s">
        <v>103</v>
      </c>
      <c r="K4347" t="s">
        <v>1569</v>
      </c>
      <c r="L4347">
        <v>1</v>
      </c>
      <c r="M4347" t="s">
        <v>103</v>
      </c>
      <c r="N4347">
        <v>9790100</v>
      </c>
      <c r="O4347" t="s">
        <v>92</v>
      </c>
      <c r="P4347" t="s">
        <v>17567</v>
      </c>
      <c r="Q4347">
        <v>44</v>
      </c>
      <c r="R4347">
        <v>11</v>
      </c>
      <c r="S4347">
        <v>41279122</v>
      </c>
      <c r="T4347">
        <v>43349661</v>
      </c>
      <c r="U4347" t="s">
        <v>17568</v>
      </c>
      <c r="V4347">
        <v>1</v>
      </c>
      <c r="W4347" s="2">
        <v>0</v>
      </c>
      <c r="X4347" s="2">
        <v>0</v>
      </c>
      <c r="Y4347" s="2">
        <v>0</v>
      </c>
      <c r="Z4347" s="2">
        <v>0</v>
      </c>
      <c r="AA4347" s="2">
        <v>0</v>
      </c>
      <c r="AB4347" s="2">
        <v>0</v>
      </c>
      <c r="AC4347" s="2">
        <v>0</v>
      </c>
      <c r="AD4347" s="2">
        <v>90</v>
      </c>
      <c r="AE4347" s="2">
        <v>118</v>
      </c>
      <c r="AF4347" s="2">
        <v>68</v>
      </c>
      <c r="AG4347" s="2">
        <v>96</v>
      </c>
      <c r="AH4347" s="2">
        <v>117</v>
      </c>
      <c r="AI4347" s="2">
        <v>102</v>
      </c>
      <c r="AJ4347" s="2">
        <v>71</v>
      </c>
      <c r="AK4347" s="2">
        <v>0</v>
      </c>
      <c r="AL4347" s="2">
        <v>0</v>
      </c>
      <c r="AM4347" s="2">
        <v>0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0</v>
      </c>
      <c r="AU4347" s="2">
        <v>0</v>
      </c>
      <c r="AV4347" s="2">
        <v>0</v>
      </c>
      <c r="AW4347" s="2">
        <v>0</v>
      </c>
      <c r="AX4347" s="2">
        <v>0</v>
      </c>
      <c r="AY4347" s="2">
        <v>0</v>
      </c>
      <c r="AZ4347" s="2">
        <v>0</v>
      </c>
      <c r="BA4347" s="2">
        <v>0</v>
      </c>
      <c r="BB4347" s="2">
        <v>0</v>
      </c>
      <c r="BC4347" s="2">
        <v>0</v>
      </c>
      <c r="BD4347" s="2">
        <v>0</v>
      </c>
      <c r="BE4347" s="2">
        <v>0</v>
      </c>
      <c r="BF4347" s="2">
        <v>0</v>
      </c>
      <c r="BG4347" s="2">
        <v>0</v>
      </c>
      <c r="BH4347" s="2">
        <v>0</v>
      </c>
      <c r="BI4347" s="2">
        <v>0</v>
      </c>
      <c r="BJ4347" s="2">
        <v>0</v>
      </c>
      <c r="BK4347" s="2">
        <v>0</v>
      </c>
      <c r="BL4347" s="2">
        <v>6</v>
      </c>
      <c r="BM4347" s="2">
        <v>5</v>
      </c>
      <c r="BN4347" s="2">
        <v>3</v>
      </c>
      <c r="BO4347" s="2">
        <v>5</v>
      </c>
      <c r="BP4347" s="2">
        <v>3</v>
      </c>
      <c r="BQ4347" s="2">
        <v>3</v>
      </c>
      <c r="BR4347" s="2">
        <v>2</v>
      </c>
      <c r="BS4347" s="2">
        <v>0</v>
      </c>
      <c r="BT4347" s="2">
        <v>0</v>
      </c>
      <c r="BU4347" s="2">
        <v>0</v>
      </c>
      <c r="BV4347" s="2">
        <v>0</v>
      </c>
      <c r="BW4347" s="2">
        <v>0</v>
      </c>
      <c r="BX4347" s="2">
        <v>0</v>
      </c>
      <c r="BY4347" s="2">
        <v>0</v>
      </c>
      <c r="BZ4347" s="2">
        <v>0</v>
      </c>
      <c r="CA4347" s="2">
        <v>0</v>
      </c>
      <c r="CB4347" s="2">
        <v>0</v>
      </c>
      <c r="CC4347" s="2">
        <v>0</v>
      </c>
      <c r="CD4347" s="2">
        <v>0</v>
      </c>
      <c r="CE4347" s="2">
        <v>0</v>
      </c>
      <c r="CF4347" s="2">
        <v>0</v>
      </c>
      <c r="CG4347" s="2">
        <v>0</v>
      </c>
      <c r="CH4347" s="2">
        <v>0</v>
      </c>
      <c r="CI4347" s="2">
        <v>0</v>
      </c>
      <c r="CJ4347" s="2">
        <v>0</v>
      </c>
      <c r="CK4347" s="2">
        <v>0</v>
      </c>
      <c r="CL4347" s="2">
        <v>0</v>
      </c>
    </row>
    <row r="4348" spans="1:90" x14ac:dyDescent="0.25">
      <c r="A4348" t="s">
        <v>115</v>
      </c>
      <c r="B4348">
        <v>10606</v>
      </c>
      <c r="C4348" t="s">
        <v>103</v>
      </c>
      <c r="D4348">
        <v>1</v>
      </c>
      <c r="E4348">
        <v>8</v>
      </c>
      <c r="F4348">
        <v>922924</v>
      </c>
      <c r="G4348">
        <v>35922924</v>
      </c>
      <c r="H4348" t="s">
        <v>8215</v>
      </c>
      <c r="I4348">
        <v>635</v>
      </c>
      <c r="J4348" t="s">
        <v>103</v>
      </c>
      <c r="K4348" t="s">
        <v>3072</v>
      </c>
      <c r="L4348">
        <v>1</v>
      </c>
      <c r="M4348" t="s">
        <v>103</v>
      </c>
      <c r="N4348">
        <v>9853005</v>
      </c>
      <c r="O4348" t="s">
        <v>261</v>
      </c>
      <c r="P4348" t="s">
        <v>5919</v>
      </c>
      <c r="Q4348">
        <v>2120</v>
      </c>
      <c r="R4348">
        <v>11</v>
      </c>
      <c r="S4348">
        <v>43581111</v>
      </c>
      <c r="T4348">
        <v>43583706</v>
      </c>
      <c r="U4348" t="s">
        <v>8216</v>
      </c>
      <c r="V4348">
        <v>1</v>
      </c>
      <c r="W4348" s="2">
        <v>0</v>
      </c>
      <c r="X4348" s="2">
        <v>0</v>
      </c>
      <c r="Y4348" s="2">
        <v>0</v>
      </c>
      <c r="Z4348" s="2">
        <v>0</v>
      </c>
      <c r="AA4348" s="2">
        <v>0</v>
      </c>
      <c r="AB4348" s="2">
        <v>0</v>
      </c>
      <c r="AC4348" s="2">
        <v>0</v>
      </c>
      <c r="AD4348" s="2">
        <v>97</v>
      </c>
      <c r="AE4348" s="2">
        <v>111</v>
      </c>
      <c r="AF4348" s="2">
        <v>32</v>
      </c>
      <c r="AG4348" s="2">
        <v>29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0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0</v>
      </c>
      <c r="AU4348" s="2">
        <v>0</v>
      </c>
      <c r="AV4348" s="2">
        <v>0</v>
      </c>
      <c r="AW4348" s="2">
        <v>0</v>
      </c>
      <c r="AX4348" s="2">
        <v>0</v>
      </c>
      <c r="AY4348" s="2">
        <v>0</v>
      </c>
      <c r="AZ4348" s="2">
        <v>0</v>
      </c>
      <c r="BA4348" s="2">
        <v>0</v>
      </c>
      <c r="BB4348" s="2">
        <v>0</v>
      </c>
      <c r="BC4348" s="2">
        <v>0</v>
      </c>
      <c r="BD4348" s="2">
        <v>0</v>
      </c>
      <c r="BE4348" s="2">
        <v>0</v>
      </c>
      <c r="BF4348" s="2">
        <v>0</v>
      </c>
      <c r="BG4348" s="2">
        <v>0</v>
      </c>
      <c r="BH4348" s="2">
        <v>0</v>
      </c>
      <c r="BI4348" s="2">
        <v>0</v>
      </c>
      <c r="BJ4348" s="2">
        <v>0</v>
      </c>
      <c r="BK4348" s="2">
        <v>0</v>
      </c>
      <c r="BL4348" s="2">
        <v>5</v>
      </c>
      <c r="BM4348" s="2">
        <v>4</v>
      </c>
      <c r="BN4348" s="2">
        <v>2</v>
      </c>
      <c r="BO4348" s="2">
        <v>1</v>
      </c>
      <c r="BP4348" s="2">
        <v>0</v>
      </c>
      <c r="BQ4348" s="2">
        <v>0</v>
      </c>
      <c r="BR4348" s="2">
        <v>0</v>
      </c>
      <c r="BS4348" s="2">
        <v>0</v>
      </c>
      <c r="BT4348" s="2">
        <v>0</v>
      </c>
      <c r="BU4348" s="2">
        <v>0</v>
      </c>
      <c r="BV4348" s="2">
        <v>0</v>
      </c>
      <c r="BW4348" s="2">
        <v>0</v>
      </c>
      <c r="BX4348" s="2">
        <v>0</v>
      </c>
      <c r="BY4348" s="2">
        <v>0</v>
      </c>
      <c r="BZ4348" s="2">
        <v>0</v>
      </c>
      <c r="CA4348" s="2">
        <v>0</v>
      </c>
      <c r="CB4348" s="2">
        <v>0</v>
      </c>
      <c r="CC4348" s="2">
        <v>0</v>
      </c>
      <c r="CD4348" s="2">
        <v>0</v>
      </c>
      <c r="CE4348" s="2">
        <v>0</v>
      </c>
      <c r="CF4348" s="2">
        <v>0</v>
      </c>
      <c r="CG4348" s="2">
        <v>0</v>
      </c>
      <c r="CH4348" s="2">
        <v>0</v>
      </c>
      <c r="CI4348" s="2">
        <v>0</v>
      </c>
      <c r="CJ4348" s="2">
        <v>0</v>
      </c>
      <c r="CK4348" s="2">
        <v>0</v>
      </c>
      <c r="CL4348" s="2">
        <v>0</v>
      </c>
    </row>
    <row r="4349" spans="1:90" x14ac:dyDescent="0.25">
      <c r="A4349" t="s">
        <v>115</v>
      </c>
      <c r="B4349">
        <v>10606</v>
      </c>
      <c r="C4349" t="s">
        <v>103</v>
      </c>
      <c r="D4349">
        <v>1</v>
      </c>
      <c r="E4349">
        <v>8</v>
      </c>
      <c r="F4349">
        <v>908757</v>
      </c>
      <c r="G4349">
        <v>35908757</v>
      </c>
      <c r="H4349" t="s">
        <v>18392</v>
      </c>
      <c r="I4349">
        <v>635</v>
      </c>
      <c r="J4349" t="s">
        <v>103</v>
      </c>
      <c r="K4349" t="s">
        <v>5635</v>
      </c>
      <c r="L4349">
        <v>1</v>
      </c>
      <c r="M4349" t="s">
        <v>103</v>
      </c>
      <c r="N4349">
        <v>9861325</v>
      </c>
      <c r="P4349" t="s">
        <v>18393</v>
      </c>
      <c r="Q4349">
        <v>35</v>
      </c>
      <c r="R4349">
        <v>11</v>
      </c>
      <c r="S4349">
        <v>43438499</v>
      </c>
      <c r="T4349">
        <v>43924884</v>
      </c>
      <c r="U4349" t="s">
        <v>18394</v>
      </c>
      <c r="V4349">
        <v>1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136</v>
      </c>
      <c r="AE4349" s="2">
        <v>130</v>
      </c>
      <c r="AF4349" s="2">
        <v>69</v>
      </c>
      <c r="AG4349" s="2">
        <v>74</v>
      </c>
      <c r="AH4349" s="2">
        <v>149</v>
      </c>
      <c r="AI4349" s="2">
        <v>110</v>
      </c>
      <c r="AJ4349" s="2">
        <v>136</v>
      </c>
      <c r="AK4349" s="2">
        <v>0</v>
      </c>
      <c r="AL4349" s="2">
        <v>0</v>
      </c>
      <c r="AM4349" s="2">
        <v>0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0</v>
      </c>
      <c r="AU4349" s="2">
        <v>0</v>
      </c>
      <c r="AV4349" s="2">
        <v>0</v>
      </c>
      <c r="AW4349" s="2">
        <v>0</v>
      </c>
      <c r="AX4349" s="2">
        <v>0</v>
      </c>
      <c r="AY4349" s="2">
        <v>0</v>
      </c>
      <c r="AZ4349" s="2">
        <v>0</v>
      </c>
      <c r="BA4349" s="2">
        <v>0</v>
      </c>
      <c r="BB4349" s="2">
        <v>0</v>
      </c>
      <c r="BC4349" s="2">
        <v>0</v>
      </c>
      <c r="BD4349" s="2">
        <v>0</v>
      </c>
      <c r="BE4349" s="2">
        <v>0</v>
      </c>
      <c r="BF4349" s="2">
        <v>0</v>
      </c>
      <c r="BG4349" s="2">
        <v>0</v>
      </c>
      <c r="BH4349" s="2">
        <v>0</v>
      </c>
      <c r="BI4349" s="2">
        <v>0</v>
      </c>
      <c r="BJ4349" s="2">
        <v>0</v>
      </c>
      <c r="BK4349" s="2">
        <v>0</v>
      </c>
      <c r="BL4349" s="2">
        <v>6</v>
      </c>
      <c r="BM4349" s="2">
        <v>5</v>
      </c>
      <c r="BN4349" s="2">
        <v>3</v>
      </c>
      <c r="BO4349" s="2">
        <v>3</v>
      </c>
      <c r="BP4349" s="2">
        <v>5</v>
      </c>
      <c r="BQ4349" s="2">
        <v>4</v>
      </c>
      <c r="BR4349" s="2">
        <v>4</v>
      </c>
      <c r="BS4349" s="2">
        <v>0</v>
      </c>
      <c r="BT4349" s="2">
        <v>0</v>
      </c>
      <c r="BU4349" s="2">
        <v>0</v>
      </c>
      <c r="BV4349" s="2">
        <v>0</v>
      </c>
      <c r="BW4349" s="2">
        <v>0</v>
      </c>
      <c r="BX4349" s="2">
        <v>0</v>
      </c>
      <c r="BY4349" s="2">
        <v>0</v>
      </c>
      <c r="BZ4349" s="2">
        <v>0</v>
      </c>
      <c r="CA4349" s="2">
        <v>0</v>
      </c>
      <c r="CB4349" s="2">
        <v>0</v>
      </c>
      <c r="CC4349" s="2">
        <v>0</v>
      </c>
      <c r="CD4349" s="2">
        <v>0</v>
      </c>
      <c r="CE4349" s="2">
        <v>0</v>
      </c>
      <c r="CF4349" s="2">
        <v>0</v>
      </c>
      <c r="CG4349" s="2">
        <v>0</v>
      </c>
      <c r="CH4349" s="2">
        <v>0</v>
      </c>
      <c r="CI4349" s="2">
        <v>0</v>
      </c>
      <c r="CJ4349" s="2">
        <v>0</v>
      </c>
      <c r="CK4349" s="2">
        <v>0</v>
      </c>
      <c r="CL4349" s="2">
        <v>0</v>
      </c>
    </row>
    <row r="4350" spans="1:90" x14ac:dyDescent="0.25">
      <c r="A4350" t="s">
        <v>115</v>
      </c>
      <c r="B4350">
        <v>10606</v>
      </c>
      <c r="C4350" t="s">
        <v>103</v>
      </c>
      <c r="D4350">
        <v>1</v>
      </c>
      <c r="E4350">
        <v>8</v>
      </c>
      <c r="F4350">
        <v>38519</v>
      </c>
      <c r="G4350">
        <v>35038519</v>
      </c>
      <c r="H4350" t="s">
        <v>19525</v>
      </c>
      <c r="I4350">
        <v>635</v>
      </c>
      <c r="J4350" t="s">
        <v>103</v>
      </c>
      <c r="K4350" t="s">
        <v>1569</v>
      </c>
      <c r="L4350">
        <v>1</v>
      </c>
      <c r="M4350" t="s">
        <v>103</v>
      </c>
      <c r="N4350">
        <v>9781030</v>
      </c>
      <c r="O4350" t="s">
        <v>92</v>
      </c>
      <c r="P4350" t="s">
        <v>19221</v>
      </c>
      <c r="Q4350">
        <v>12</v>
      </c>
      <c r="R4350">
        <v>11</v>
      </c>
      <c r="S4350">
        <v>41277544</v>
      </c>
      <c r="T4350">
        <v>43351847</v>
      </c>
      <c r="U4350" t="s">
        <v>19526</v>
      </c>
      <c r="V4350">
        <v>1</v>
      </c>
      <c r="W4350" s="2">
        <v>0</v>
      </c>
      <c r="X4350" s="2">
        <v>0</v>
      </c>
      <c r="Y4350" s="2">
        <v>0</v>
      </c>
      <c r="Z4350" s="2">
        <v>0</v>
      </c>
      <c r="AA4350" s="2">
        <v>0</v>
      </c>
      <c r="AB4350" s="2">
        <v>0</v>
      </c>
      <c r="AC4350" s="2">
        <v>0</v>
      </c>
      <c r="AD4350" s="2">
        <v>134</v>
      </c>
      <c r="AE4350" s="2">
        <v>133</v>
      </c>
      <c r="AF4350" s="2">
        <v>90</v>
      </c>
      <c r="AG4350" s="2">
        <v>94</v>
      </c>
      <c r="AH4350" s="2">
        <v>185</v>
      </c>
      <c r="AI4350" s="2">
        <v>124</v>
      </c>
      <c r="AJ4350" s="2">
        <v>130</v>
      </c>
      <c r="AK4350" s="2">
        <v>0</v>
      </c>
      <c r="AL4350" s="2">
        <v>0</v>
      </c>
      <c r="AM4350" s="2">
        <v>0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0</v>
      </c>
      <c r="AU4350" s="2">
        <v>310</v>
      </c>
      <c r="AV4350" s="2">
        <v>0</v>
      </c>
      <c r="AW4350" s="2">
        <v>0</v>
      </c>
      <c r="AX4350" s="2">
        <v>0</v>
      </c>
      <c r="AY4350" s="2">
        <v>0</v>
      </c>
      <c r="AZ4350" s="2">
        <v>0</v>
      </c>
      <c r="BA4350" s="2">
        <v>0</v>
      </c>
      <c r="BB4350" s="2">
        <v>0</v>
      </c>
      <c r="BC4350" s="2">
        <v>0</v>
      </c>
      <c r="BD4350" s="2">
        <v>32</v>
      </c>
      <c r="BE4350" s="2">
        <v>0</v>
      </c>
      <c r="BF4350" s="2">
        <v>0</v>
      </c>
      <c r="BG4350" s="2">
        <v>0</v>
      </c>
      <c r="BH4350" s="2">
        <v>0</v>
      </c>
      <c r="BI4350" s="2">
        <v>0</v>
      </c>
      <c r="BJ4350" s="2">
        <v>0</v>
      </c>
      <c r="BK4350" s="2">
        <v>0</v>
      </c>
      <c r="BL4350" s="2">
        <v>11</v>
      </c>
      <c r="BM4350" s="2">
        <v>8</v>
      </c>
      <c r="BN4350" s="2">
        <v>4</v>
      </c>
      <c r="BO4350" s="2">
        <v>5</v>
      </c>
      <c r="BP4350" s="2">
        <v>10</v>
      </c>
      <c r="BQ4350" s="2">
        <v>5</v>
      </c>
      <c r="BR4350" s="2">
        <v>5</v>
      </c>
      <c r="BS4350" s="2">
        <v>0</v>
      </c>
      <c r="BT4350" s="2">
        <v>0</v>
      </c>
      <c r="BU4350" s="2">
        <v>0</v>
      </c>
      <c r="BV4350" s="2">
        <v>0</v>
      </c>
      <c r="BW4350" s="2">
        <v>0</v>
      </c>
      <c r="BX4350" s="2">
        <v>0</v>
      </c>
      <c r="BY4350" s="2">
        <v>0</v>
      </c>
      <c r="BZ4350" s="2">
        <v>0</v>
      </c>
      <c r="CA4350" s="2">
        <v>0</v>
      </c>
      <c r="CB4350" s="2">
        <v>0</v>
      </c>
      <c r="CC4350" s="2">
        <v>13</v>
      </c>
      <c r="CD4350" s="2">
        <v>0</v>
      </c>
      <c r="CE4350" s="2">
        <v>0</v>
      </c>
      <c r="CF4350" s="2">
        <v>0</v>
      </c>
      <c r="CG4350" s="2">
        <v>0</v>
      </c>
      <c r="CH4350" s="2">
        <v>0</v>
      </c>
      <c r="CI4350" s="2">
        <v>0</v>
      </c>
      <c r="CJ4350" s="2">
        <v>0</v>
      </c>
      <c r="CK4350" s="2">
        <v>0</v>
      </c>
      <c r="CL4350" s="2">
        <v>7</v>
      </c>
    </row>
    <row r="4351" spans="1:90" x14ac:dyDescent="0.25">
      <c r="A4351" t="s">
        <v>115</v>
      </c>
      <c r="B4351">
        <v>10606</v>
      </c>
      <c r="C4351" t="s">
        <v>103</v>
      </c>
      <c r="D4351">
        <v>1</v>
      </c>
      <c r="E4351">
        <v>8</v>
      </c>
      <c r="F4351">
        <v>9477</v>
      </c>
      <c r="G4351">
        <v>35009477</v>
      </c>
      <c r="H4351" t="s">
        <v>13265</v>
      </c>
      <c r="I4351">
        <v>636</v>
      </c>
      <c r="J4351" t="s">
        <v>104</v>
      </c>
      <c r="K4351" t="s">
        <v>1502</v>
      </c>
      <c r="L4351">
        <v>1</v>
      </c>
      <c r="M4351" t="s">
        <v>104</v>
      </c>
      <c r="N4351">
        <v>9551230</v>
      </c>
      <c r="O4351" t="s">
        <v>92</v>
      </c>
      <c r="P4351" t="s">
        <v>7318</v>
      </c>
      <c r="Q4351">
        <v>1085</v>
      </c>
      <c r="R4351">
        <v>11</v>
      </c>
      <c r="S4351">
        <v>42294630</v>
      </c>
      <c r="T4351">
        <v>42298422</v>
      </c>
      <c r="U4351" t="s">
        <v>13266</v>
      </c>
      <c r="V4351">
        <v>1</v>
      </c>
      <c r="W4351" s="2">
        <v>0</v>
      </c>
      <c r="X4351" s="2">
        <v>0</v>
      </c>
      <c r="Y4351" s="2">
        <v>0</v>
      </c>
      <c r="Z4351" s="2">
        <v>0</v>
      </c>
      <c r="AA4351" s="2">
        <v>0</v>
      </c>
      <c r="AB4351" s="2">
        <v>0</v>
      </c>
      <c r="AC4351" s="2">
        <v>0</v>
      </c>
      <c r="AD4351" s="2">
        <v>128</v>
      </c>
      <c r="AE4351" s="2">
        <v>162</v>
      </c>
      <c r="AF4351" s="2">
        <v>126</v>
      </c>
      <c r="AG4351" s="2">
        <v>97</v>
      </c>
      <c r="AH4351" s="2">
        <v>208</v>
      </c>
      <c r="AI4351" s="2">
        <v>160</v>
      </c>
      <c r="AJ4351" s="2">
        <v>187</v>
      </c>
      <c r="AK4351" s="2">
        <v>0</v>
      </c>
      <c r="AL4351" s="2">
        <v>0</v>
      </c>
      <c r="AM4351" s="2">
        <v>0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2">
        <v>0</v>
      </c>
      <c r="AT4351" s="2">
        <v>0</v>
      </c>
      <c r="AU4351" s="2">
        <v>0</v>
      </c>
      <c r="AV4351" s="2">
        <v>0</v>
      </c>
      <c r="AW4351" s="2">
        <v>0</v>
      </c>
      <c r="AX4351" s="2">
        <v>0</v>
      </c>
      <c r="AY4351" s="2">
        <v>0</v>
      </c>
      <c r="AZ4351" s="2">
        <v>0</v>
      </c>
      <c r="BA4351" s="2">
        <v>0</v>
      </c>
      <c r="BB4351" s="2">
        <v>0</v>
      </c>
      <c r="BC4351" s="2">
        <v>98</v>
      </c>
      <c r="BD4351" s="2">
        <v>0</v>
      </c>
      <c r="BE4351" s="2">
        <v>0</v>
      </c>
      <c r="BF4351" s="2">
        <v>0</v>
      </c>
      <c r="BG4351" s="2">
        <v>0</v>
      </c>
      <c r="BH4351" s="2">
        <v>0</v>
      </c>
      <c r="BI4351" s="2">
        <v>0</v>
      </c>
      <c r="BJ4351" s="2">
        <v>0</v>
      </c>
      <c r="BK4351" s="2">
        <v>0</v>
      </c>
      <c r="BL4351" s="2">
        <v>4</v>
      </c>
      <c r="BM4351" s="2">
        <v>6</v>
      </c>
      <c r="BN4351" s="2">
        <v>4</v>
      </c>
      <c r="BO4351" s="2">
        <v>3</v>
      </c>
      <c r="BP4351" s="2">
        <v>8</v>
      </c>
      <c r="BQ4351" s="2">
        <v>6</v>
      </c>
      <c r="BR4351" s="2">
        <v>5</v>
      </c>
      <c r="BS4351" s="2">
        <v>0</v>
      </c>
      <c r="BT4351" s="2">
        <v>0</v>
      </c>
      <c r="BU4351" s="2">
        <v>0</v>
      </c>
      <c r="BV4351" s="2">
        <v>0</v>
      </c>
      <c r="BW4351" s="2">
        <v>0</v>
      </c>
      <c r="BX4351" s="2">
        <v>0</v>
      </c>
      <c r="BY4351" s="2">
        <v>0</v>
      </c>
      <c r="BZ4351" s="2">
        <v>0</v>
      </c>
      <c r="CA4351" s="2">
        <v>0</v>
      </c>
      <c r="CB4351" s="2">
        <v>0</v>
      </c>
      <c r="CC4351" s="2">
        <v>0</v>
      </c>
      <c r="CD4351" s="2">
        <v>0</v>
      </c>
      <c r="CE4351" s="2">
        <v>0</v>
      </c>
      <c r="CF4351" s="2">
        <v>0</v>
      </c>
      <c r="CG4351" s="2">
        <v>0</v>
      </c>
      <c r="CH4351" s="2">
        <v>0</v>
      </c>
      <c r="CI4351" s="2">
        <v>0</v>
      </c>
      <c r="CJ4351" s="2">
        <v>0</v>
      </c>
      <c r="CK4351" s="2">
        <v>4</v>
      </c>
      <c r="CL4351" s="2">
        <v>0</v>
      </c>
    </row>
    <row r="4352" spans="1:90" x14ac:dyDescent="0.25">
      <c r="A4352" t="s">
        <v>115</v>
      </c>
      <c r="B4352">
        <v>10606</v>
      </c>
      <c r="C4352" t="s">
        <v>103</v>
      </c>
      <c r="D4352">
        <v>1</v>
      </c>
      <c r="E4352">
        <v>8</v>
      </c>
      <c r="F4352">
        <v>9210</v>
      </c>
      <c r="G4352">
        <v>35009210</v>
      </c>
      <c r="H4352" t="s">
        <v>18899</v>
      </c>
      <c r="I4352">
        <v>635</v>
      </c>
      <c r="J4352" t="s">
        <v>103</v>
      </c>
      <c r="K4352" t="s">
        <v>91</v>
      </c>
      <c r="L4352">
        <v>1</v>
      </c>
      <c r="M4352" t="s">
        <v>103</v>
      </c>
      <c r="N4352">
        <v>9720120</v>
      </c>
      <c r="O4352" t="s">
        <v>92</v>
      </c>
      <c r="P4352" t="s">
        <v>8525</v>
      </c>
      <c r="Q4352">
        <v>100</v>
      </c>
      <c r="R4352">
        <v>11</v>
      </c>
      <c r="S4352">
        <v>43302633</v>
      </c>
      <c r="T4352">
        <v>43305256</v>
      </c>
      <c r="U4352" t="s">
        <v>18900</v>
      </c>
      <c r="V4352">
        <v>1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0</v>
      </c>
      <c r="AD4352" s="2">
        <v>102</v>
      </c>
      <c r="AE4352" s="2">
        <v>138</v>
      </c>
      <c r="AF4352" s="2">
        <v>97</v>
      </c>
      <c r="AG4352" s="2">
        <v>104</v>
      </c>
      <c r="AH4352" s="2">
        <v>159</v>
      </c>
      <c r="AI4352" s="2">
        <v>151</v>
      </c>
      <c r="AJ4352" s="2">
        <v>112</v>
      </c>
      <c r="AK4352" s="2">
        <v>0</v>
      </c>
      <c r="AL4352" s="2">
        <v>0</v>
      </c>
      <c r="AM4352" s="2">
        <v>0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0</v>
      </c>
      <c r="AU4352" s="2">
        <v>0</v>
      </c>
      <c r="AV4352" s="2">
        <v>0</v>
      </c>
      <c r="AW4352" s="2">
        <v>0</v>
      </c>
      <c r="AX4352" s="2">
        <v>0</v>
      </c>
      <c r="AY4352" s="2">
        <v>0</v>
      </c>
      <c r="AZ4352" s="2">
        <v>0</v>
      </c>
      <c r="BA4352" s="2">
        <v>0</v>
      </c>
      <c r="BB4352" s="2">
        <v>0</v>
      </c>
      <c r="BC4352" s="2">
        <v>88</v>
      </c>
      <c r="BD4352" s="2">
        <v>0</v>
      </c>
      <c r="BE4352" s="2">
        <v>0</v>
      </c>
      <c r="BF4352" s="2">
        <v>0</v>
      </c>
      <c r="BG4352" s="2">
        <v>0</v>
      </c>
      <c r="BH4352" s="2">
        <v>0</v>
      </c>
      <c r="BI4352" s="2">
        <v>0</v>
      </c>
      <c r="BJ4352" s="2">
        <v>0</v>
      </c>
      <c r="BK4352" s="2">
        <v>0</v>
      </c>
      <c r="BL4352" s="2">
        <v>6</v>
      </c>
      <c r="BM4352" s="2">
        <v>6</v>
      </c>
      <c r="BN4352" s="2">
        <v>6</v>
      </c>
      <c r="BO4352" s="2">
        <v>6</v>
      </c>
      <c r="BP4352" s="2">
        <v>7</v>
      </c>
      <c r="BQ4352" s="2">
        <v>6</v>
      </c>
      <c r="BR4352" s="2">
        <v>6</v>
      </c>
      <c r="BS4352" s="2">
        <v>0</v>
      </c>
      <c r="BT4352" s="2">
        <v>0</v>
      </c>
      <c r="BU4352" s="2">
        <v>0</v>
      </c>
      <c r="BV4352" s="2">
        <v>0</v>
      </c>
      <c r="BW4352" s="2">
        <v>0</v>
      </c>
      <c r="BX4352" s="2">
        <v>0</v>
      </c>
      <c r="BY4352" s="2">
        <v>0</v>
      </c>
      <c r="BZ4352" s="2">
        <v>0</v>
      </c>
      <c r="CA4352" s="2">
        <v>0</v>
      </c>
      <c r="CB4352" s="2">
        <v>0</v>
      </c>
      <c r="CC4352" s="2">
        <v>0</v>
      </c>
      <c r="CD4352" s="2">
        <v>0</v>
      </c>
      <c r="CE4352" s="2">
        <v>0</v>
      </c>
      <c r="CF4352" s="2">
        <v>0</v>
      </c>
      <c r="CG4352" s="2">
        <v>0</v>
      </c>
      <c r="CH4352" s="2">
        <v>0</v>
      </c>
      <c r="CI4352" s="2">
        <v>0</v>
      </c>
      <c r="CJ4352" s="2">
        <v>0</v>
      </c>
      <c r="CK4352" s="2">
        <v>5</v>
      </c>
      <c r="CL4352" s="2">
        <v>0</v>
      </c>
    </row>
    <row r="4353" spans="1:90" x14ac:dyDescent="0.25">
      <c r="A4353" t="s">
        <v>115</v>
      </c>
      <c r="B4353">
        <v>10606</v>
      </c>
      <c r="C4353" t="s">
        <v>103</v>
      </c>
      <c r="D4353">
        <v>1</v>
      </c>
      <c r="E4353">
        <v>8</v>
      </c>
      <c r="F4353">
        <v>9118</v>
      </c>
      <c r="G4353">
        <v>35009118</v>
      </c>
      <c r="H4353" t="s">
        <v>15353</v>
      </c>
      <c r="I4353">
        <v>635</v>
      </c>
      <c r="J4353" t="s">
        <v>103</v>
      </c>
      <c r="K4353" t="s">
        <v>956</v>
      </c>
      <c r="L4353">
        <v>1</v>
      </c>
      <c r="M4353" t="s">
        <v>103</v>
      </c>
      <c r="N4353">
        <v>9725690</v>
      </c>
      <c r="O4353" t="s">
        <v>92</v>
      </c>
      <c r="P4353" t="s">
        <v>15354</v>
      </c>
      <c r="Q4353">
        <v>81</v>
      </c>
      <c r="R4353">
        <v>11</v>
      </c>
      <c r="S4353">
        <v>43304071</v>
      </c>
      <c r="T4353">
        <v>43309085</v>
      </c>
      <c r="U4353" t="s">
        <v>15355</v>
      </c>
      <c r="V4353">
        <v>1</v>
      </c>
      <c r="W4353" s="2">
        <v>0</v>
      </c>
      <c r="X4353" s="2">
        <v>0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137</v>
      </c>
      <c r="AE4353" s="2">
        <v>100</v>
      </c>
      <c r="AF4353" s="2">
        <v>70</v>
      </c>
      <c r="AG4353" s="2">
        <v>58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0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0</v>
      </c>
      <c r="AU4353" s="2">
        <v>0</v>
      </c>
      <c r="AV4353" s="2">
        <v>0</v>
      </c>
      <c r="AW4353" s="2">
        <v>0</v>
      </c>
      <c r="AX4353" s="2">
        <v>0</v>
      </c>
      <c r="AY4353" s="2">
        <v>0</v>
      </c>
      <c r="AZ4353" s="2">
        <v>0</v>
      </c>
      <c r="BA4353" s="2">
        <v>0</v>
      </c>
      <c r="BB4353" s="2">
        <v>0</v>
      </c>
      <c r="BC4353" s="2">
        <v>0</v>
      </c>
      <c r="BD4353" s="2">
        <v>0</v>
      </c>
      <c r="BE4353" s="2">
        <v>0</v>
      </c>
      <c r="BF4353" s="2">
        <v>0</v>
      </c>
      <c r="BG4353" s="2">
        <v>0</v>
      </c>
      <c r="BH4353" s="2">
        <v>0</v>
      </c>
      <c r="BI4353" s="2">
        <v>0</v>
      </c>
      <c r="BJ4353" s="2">
        <v>0</v>
      </c>
      <c r="BK4353" s="2">
        <v>0</v>
      </c>
      <c r="BL4353" s="2">
        <v>5</v>
      </c>
      <c r="BM4353" s="2">
        <v>3</v>
      </c>
      <c r="BN4353" s="2">
        <v>3</v>
      </c>
      <c r="BO4353" s="2">
        <v>2</v>
      </c>
      <c r="BP4353" s="2">
        <v>0</v>
      </c>
      <c r="BQ4353" s="2">
        <v>0</v>
      </c>
      <c r="BR4353" s="2">
        <v>0</v>
      </c>
      <c r="BS4353" s="2">
        <v>0</v>
      </c>
      <c r="BT4353" s="2">
        <v>0</v>
      </c>
      <c r="BU4353" s="2">
        <v>0</v>
      </c>
      <c r="BV4353" s="2">
        <v>0</v>
      </c>
      <c r="BW4353" s="2">
        <v>0</v>
      </c>
      <c r="BX4353" s="2">
        <v>0</v>
      </c>
      <c r="BY4353" s="2">
        <v>0</v>
      </c>
      <c r="BZ4353" s="2">
        <v>0</v>
      </c>
      <c r="CA4353" s="2">
        <v>0</v>
      </c>
      <c r="CB4353" s="2">
        <v>0</v>
      </c>
      <c r="CC4353" s="2">
        <v>0</v>
      </c>
      <c r="CD4353" s="2">
        <v>0</v>
      </c>
      <c r="CE4353" s="2">
        <v>0</v>
      </c>
      <c r="CF4353" s="2">
        <v>0</v>
      </c>
      <c r="CG4353" s="2">
        <v>0</v>
      </c>
      <c r="CH4353" s="2">
        <v>0</v>
      </c>
      <c r="CI4353" s="2">
        <v>0</v>
      </c>
      <c r="CJ4353" s="2">
        <v>0</v>
      </c>
      <c r="CK4353" s="2">
        <v>0</v>
      </c>
      <c r="CL4353" s="2">
        <v>0</v>
      </c>
    </row>
    <row r="4354" spans="1:90" x14ac:dyDescent="0.25">
      <c r="A4354" t="s">
        <v>115</v>
      </c>
      <c r="B4354">
        <v>10606</v>
      </c>
      <c r="C4354" t="s">
        <v>103</v>
      </c>
      <c r="D4354">
        <v>1</v>
      </c>
      <c r="E4354">
        <v>8</v>
      </c>
      <c r="F4354">
        <v>41282</v>
      </c>
      <c r="G4354">
        <v>35041282</v>
      </c>
      <c r="H4354" t="s">
        <v>5339</v>
      </c>
      <c r="I4354">
        <v>635</v>
      </c>
      <c r="J4354" t="s">
        <v>103</v>
      </c>
      <c r="K4354" t="s">
        <v>1931</v>
      </c>
      <c r="L4354">
        <v>1</v>
      </c>
      <c r="M4354" t="s">
        <v>103</v>
      </c>
      <c r="N4354">
        <v>9851180</v>
      </c>
      <c r="O4354" t="s">
        <v>92</v>
      </c>
      <c r="P4354" t="s">
        <v>5340</v>
      </c>
      <c r="Q4354">
        <v>567</v>
      </c>
      <c r="R4354">
        <v>11</v>
      </c>
      <c r="S4354">
        <v>43922290</v>
      </c>
      <c r="T4354">
        <v>43924377</v>
      </c>
      <c r="U4354" t="s">
        <v>5341</v>
      </c>
      <c r="V4354">
        <v>1</v>
      </c>
      <c r="W4354" s="2">
        <v>0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195</v>
      </c>
      <c r="AE4354" s="2">
        <v>136</v>
      </c>
      <c r="AF4354" s="2">
        <v>89</v>
      </c>
      <c r="AG4354" s="2">
        <v>108</v>
      </c>
      <c r="AH4354" s="2">
        <v>161</v>
      </c>
      <c r="AI4354" s="2">
        <v>111</v>
      </c>
      <c r="AJ4354" s="2">
        <v>120</v>
      </c>
      <c r="AK4354" s="2">
        <v>0</v>
      </c>
      <c r="AL4354" s="2">
        <v>0</v>
      </c>
      <c r="AM4354" s="2">
        <v>0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0</v>
      </c>
      <c r="AU4354" s="2">
        <v>151</v>
      </c>
      <c r="AV4354" s="2">
        <v>0</v>
      </c>
      <c r="AW4354" s="2">
        <v>0</v>
      </c>
      <c r="AX4354" s="2">
        <v>0</v>
      </c>
      <c r="AY4354" s="2">
        <v>0</v>
      </c>
      <c r="AZ4354" s="2">
        <v>0</v>
      </c>
      <c r="BA4354" s="2">
        <v>0</v>
      </c>
      <c r="BB4354" s="2">
        <v>0</v>
      </c>
      <c r="BC4354" s="2">
        <v>48</v>
      </c>
      <c r="BD4354" s="2">
        <v>0</v>
      </c>
      <c r="BE4354" s="2">
        <v>0</v>
      </c>
      <c r="BF4354" s="2">
        <v>0</v>
      </c>
      <c r="BG4354" s="2">
        <v>0</v>
      </c>
      <c r="BH4354" s="2">
        <v>0</v>
      </c>
      <c r="BI4354" s="2">
        <v>0</v>
      </c>
      <c r="BJ4354" s="2">
        <v>0</v>
      </c>
      <c r="BK4354" s="2">
        <v>0</v>
      </c>
      <c r="BL4354" s="2">
        <v>9</v>
      </c>
      <c r="BM4354" s="2">
        <v>7</v>
      </c>
      <c r="BN4354" s="2">
        <v>4</v>
      </c>
      <c r="BO4354" s="2">
        <v>4</v>
      </c>
      <c r="BP4354" s="2">
        <v>5</v>
      </c>
      <c r="BQ4354" s="2">
        <v>5</v>
      </c>
      <c r="BR4354" s="2">
        <v>5</v>
      </c>
      <c r="BS4354" s="2">
        <v>0</v>
      </c>
      <c r="BT4354" s="2">
        <v>0</v>
      </c>
      <c r="BU4354" s="2">
        <v>0</v>
      </c>
      <c r="BV4354" s="2">
        <v>0</v>
      </c>
      <c r="BW4354" s="2">
        <v>0</v>
      </c>
      <c r="BX4354" s="2">
        <v>0</v>
      </c>
      <c r="BY4354" s="2">
        <v>0</v>
      </c>
      <c r="BZ4354" s="2">
        <v>0</v>
      </c>
      <c r="CA4354" s="2">
        <v>0</v>
      </c>
      <c r="CB4354" s="2">
        <v>0</v>
      </c>
      <c r="CC4354" s="2">
        <v>6</v>
      </c>
      <c r="CD4354" s="2">
        <v>0</v>
      </c>
      <c r="CE4354" s="2">
        <v>0</v>
      </c>
      <c r="CF4354" s="2">
        <v>0</v>
      </c>
      <c r="CG4354" s="2">
        <v>0</v>
      </c>
      <c r="CH4354" s="2">
        <v>0</v>
      </c>
      <c r="CI4354" s="2">
        <v>0</v>
      </c>
      <c r="CJ4354" s="2">
        <v>0</v>
      </c>
      <c r="CK4354" s="2">
        <v>2</v>
      </c>
      <c r="CL4354" s="2">
        <v>0</v>
      </c>
    </row>
    <row r="4355" spans="1:90" x14ac:dyDescent="0.25">
      <c r="A4355" t="s">
        <v>115</v>
      </c>
      <c r="B4355">
        <v>10606</v>
      </c>
      <c r="C4355" t="s">
        <v>103</v>
      </c>
      <c r="D4355">
        <v>1</v>
      </c>
      <c r="E4355">
        <v>8</v>
      </c>
      <c r="F4355">
        <v>8916</v>
      </c>
      <c r="G4355">
        <v>35008916</v>
      </c>
      <c r="H4355" t="s">
        <v>17018</v>
      </c>
      <c r="I4355">
        <v>635</v>
      </c>
      <c r="J4355" t="s">
        <v>103</v>
      </c>
      <c r="K4355" t="s">
        <v>1329</v>
      </c>
      <c r="L4355">
        <v>1</v>
      </c>
      <c r="M4355" t="s">
        <v>103</v>
      </c>
      <c r="N4355">
        <v>9822030</v>
      </c>
      <c r="O4355" t="s">
        <v>261</v>
      </c>
      <c r="P4355" t="s">
        <v>17019</v>
      </c>
      <c r="Q4355">
        <v>631</v>
      </c>
      <c r="R4355">
        <v>11</v>
      </c>
      <c r="S4355">
        <v>43540196</v>
      </c>
      <c r="T4355">
        <v>43547194</v>
      </c>
      <c r="U4355" t="s">
        <v>17020</v>
      </c>
      <c r="V4355">
        <v>1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46</v>
      </c>
      <c r="AE4355" s="2">
        <v>63</v>
      </c>
      <c r="AF4355" s="2">
        <v>36</v>
      </c>
      <c r="AG4355" s="2">
        <v>61</v>
      </c>
      <c r="AH4355" s="2">
        <v>95</v>
      </c>
      <c r="AI4355" s="2">
        <v>83</v>
      </c>
      <c r="AJ4355" s="2">
        <v>77</v>
      </c>
      <c r="AK4355" s="2">
        <v>0</v>
      </c>
      <c r="AL4355" s="2">
        <v>0</v>
      </c>
      <c r="AM4355" s="2">
        <v>0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0</v>
      </c>
      <c r="AU4355" s="2">
        <v>126</v>
      </c>
      <c r="AV4355" s="2">
        <v>0</v>
      </c>
      <c r="AW4355" s="2">
        <v>0</v>
      </c>
      <c r="AX4355" s="2">
        <v>0</v>
      </c>
      <c r="AY4355" s="2">
        <v>0</v>
      </c>
      <c r="AZ4355" s="2">
        <v>0</v>
      </c>
      <c r="BA4355" s="2">
        <v>0</v>
      </c>
      <c r="BB4355" s="2">
        <v>0</v>
      </c>
      <c r="BC4355" s="2">
        <v>0</v>
      </c>
      <c r="BD4355" s="2">
        <v>0</v>
      </c>
      <c r="BE4355" s="2">
        <v>0</v>
      </c>
      <c r="BF4355" s="2">
        <v>0</v>
      </c>
      <c r="BG4355" s="2">
        <v>0</v>
      </c>
      <c r="BH4355" s="2">
        <v>0</v>
      </c>
      <c r="BI4355" s="2">
        <v>0</v>
      </c>
      <c r="BJ4355" s="2">
        <v>0</v>
      </c>
      <c r="BK4355" s="2">
        <v>0</v>
      </c>
      <c r="BL4355" s="2">
        <v>2</v>
      </c>
      <c r="BM4355" s="2">
        <v>4</v>
      </c>
      <c r="BN4355" s="2">
        <v>3</v>
      </c>
      <c r="BO4355" s="2">
        <v>4</v>
      </c>
      <c r="BP4355" s="2">
        <v>5</v>
      </c>
      <c r="BQ4355" s="2">
        <v>5</v>
      </c>
      <c r="BR4355" s="2">
        <v>2</v>
      </c>
      <c r="BS4355" s="2">
        <v>0</v>
      </c>
      <c r="BT4355" s="2">
        <v>0</v>
      </c>
      <c r="BU4355" s="2">
        <v>0</v>
      </c>
      <c r="BV4355" s="2">
        <v>0</v>
      </c>
      <c r="BW4355" s="2">
        <v>0</v>
      </c>
      <c r="BX4355" s="2">
        <v>0</v>
      </c>
      <c r="BY4355" s="2">
        <v>0</v>
      </c>
      <c r="BZ4355" s="2">
        <v>0</v>
      </c>
      <c r="CA4355" s="2">
        <v>0</v>
      </c>
      <c r="CB4355" s="2">
        <v>0</v>
      </c>
      <c r="CC4355" s="2">
        <v>4</v>
      </c>
      <c r="CD4355" s="2">
        <v>0</v>
      </c>
      <c r="CE4355" s="2">
        <v>0</v>
      </c>
      <c r="CF4355" s="2">
        <v>0</v>
      </c>
      <c r="CG4355" s="2">
        <v>0</v>
      </c>
      <c r="CH4355" s="2">
        <v>0</v>
      </c>
      <c r="CI4355" s="2">
        <v>0</v>
      </c>
      <c r="CJ4355" s="2">
        <v>0</v>
      </c>
      <c r="CK4355" s="2">
        <v>0</v>
      </c>
      <c r="CL4355" s="2">
        <v>0</v>
      </c>
    </row>
    <row r="4356" spans="1:90" x14ac:dyDescent="0.25">
      <c r="A4356" t="s">
        <v>115</v>
      </c>
      <c r="B4356">
        <v>10606</v>
      </c>
      <c r="C4356" t="s">
        <v>103</v>
      </c>
      <c r="D4356">
        <v>1</v>
      </c>
      <c r="E4356">
        <v>8</v>
      </c>
      <c r="F4356">
        <v>917515</v>
      </c>
      <c r="G4356">
        <v>35917515</v>
      </c>
      <c r="H4356" t="s">
        <v>15789</v>
      </c>
      <c r="I4356">
        <v>635</v>
      </c>
      <c r="J4356" t="s">
        <v>103</v>
      </c>
      <c r="K4356" t="s">
        <v>2802</v>
      </c>
      <c r="L4356">
        <v>1</v>
      </c>
      <c r="M4356" t="s">
        <v>103</v>
      </c>
      <c r="N4356">
        <v>9820420</v>
      </c>
      <c r="O4356" t="s">
        <v>92</v>
      </c>
      <c r="P4356" t="s">
        <v>14246</v>
      </c>
      <c r="Q4356">
        <v>45</v>
      </c>
      <c r="R4356">
        <v>11</v>
      </c>
      <c r="S4356">
        <v>43477414</v>
      </c>
      <c r="T4356">
        <v>43966022</v>
      </c>
      <c r="U4356" t="s">
        <v>15790</v>
      </c>
      <c r="V4356">
        <v>1</v>
      </c>
      <c r="W4356" s="2">
        <v>0</v>
      </c>
      <c r="X4356" s="2">
        <v>0</v>
      </c>
      <c r="Y4356" s="2">
        <v>0</v>
      </c>
      <c r="Z4356" s="2">
        <v>0</v>
      </c>
      <c r="AA4356" s="2">
        <v>0</v>
      </c>
      <c r="AB4356" s="2">
        <v>0</v>
      </c>
      <c r="AC4356" s="2">
        <v>0</v>
      </c>
      <c r="AD4356" s="2">
        <v>113</v>
      </c>
      <c r="AE4356" s="2">
        <v>151</v>
      </c>
      <c r="AF4356" s="2">
        <v>112</v>
      </c>
      <c r="AG4356" s="2">
        <v>105</v>
      </c>
      <c r="AH4356" s="2">
        <v>116</v>
      </c>
      <c r="AI4356" s="2">
        <v>133</v>
      </c>
      <c r="AJ4356" s="2">
        <v>130</v>
      </c>
      <c r="AK4356" s="2">
        <v>0</v>
      </c>
      <c r="AL4356" s="2">
        <v>0</v>
      </c>
      <c r="AM4356" s="2">
        <v>0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0</v>
      </c>
      <c r="AU4356" s="2">
        <v>0</v>
      </c>
      <c r="AV4356" s="2">
        <v>0</v>
      </c>
      <c r="AW4356" s="2">
        <v>0</v>
      </c>
      <c r="AX4356" s="2">
        <v>0</v>
      </c>
      <c r="AY4356" s="2">
        <v>0</v>
      </c>
      <c r="AZ4356" s="2">
        <v>0</v>
      </c>
      <c r="BA4356" s="2">
        <v>0</v>
      </c>
      <c r="BB4356" s="2">
        <v>0</v>
      </c>
      <c r="BC4356" s="2">
        <v>107</v>
      </c>
      <c r="BD4356" s="2">
        <v>12</v>
      </c>
      <c r="BE4356" s="2">
        <v>0</v>
      </c>
      <c r="BF4356" s="2">
        <v>0</v>
      </c>
      <c r="BG4356" s="2">
        <v>0</v>
      </c>
      <c r="BH4356" s="2">
        <v>0</v>
      </c>
      <c r="BI4356" s="2">
        <v>0</v>
      </c>
      <c r="BJ4356" s="2">
        <v>0</v>
      </c>
      <c r="BK4356" s="2">
        <v>0</v>
      </c>
      <c r="BL4356" s="2">
        <v>4</v>
      </c>
      <c r="BM4356" s="2">
        <v>7</v>
      </c>
      <c r="BN4356" s="2">
        <v>4</v>
      </c>
      <c r="BO4356" s="2">
        <v>5</v>
      </c>
      <c r="BP4356" s="2">
        <v>5</v>
      </c>
      <c r="BQ4356" s="2">
        <v>6</v>
      </c>
      <c r="BR4356" s="2">
        <v>6</v>
      </c>
      <c r="BS4356" s="2">
        <v>0</v>
      </c>
      <c r="BT4356" s="2">
        <v>0</v>
      </c>
      <c r="BU4356" s="2">
        <v>0</v>
      </c>
      <c r="BV4356" s="2">
        <v>0</v>
      </c>
      <c r="BW4356" s="2">
        <v>0</v>
      </c>
      <c r="BX4356" s="2">
        <v>0</v>
      </c>
      <c r="BY4356" s="2">
        <v>0</v>
      </c>
      <c r="BZ4356" s="2">
        <v>0</v>
      </c>
      <c r="CA4356" s="2">
        <v>0</v>
      </c>
      <c r="CB4356" s="2">
        <v>0</v>
      </c>
      <c r="CC4356" s="2">
        <v>0</v>
      </c>
      <c r="CD4356" s="2">
        <v>0</v>
      </c>
      <c r="CE4356" s="2">
        <v>0</v>
      </c>
      <c r="CF4356" s="2">
        <v>0</v>
      </c>
      <c r="CG4356" s="2">
        <v>0</v>
      </c>
      <c r="CH4356" s="2">
        <v>0</v>
      </c>
      <c r="CI4356" s="2">
        <v>0</v>
      </c>
      <c r="CJ4356" s="2">
        <v>0</v>
      </c>
      <c r="CK4356" s="2">
        <v>5</v>
      </c>
      <c r="CL4356" s="2">
        <v>2</v>
      </c>
    </row>
    <row r="4357" spans="1:90" x14ac:dyDescent="0.25">
      <c r="A4357" t="s">
        <v>115</v>
      </c>
      <c r="B4357">
        <v>10606</v>
      </c>
      <c r="C4357" t="s">
        <v>103</v>
      </c>
      <c r="D4357">
        <v>1</v>
      </c>
      <c r="E4357">
        <v>8</v>
      </c>
      <c r="F4357">
        <v>9350</v>
      </c>
      <c r="G4357">
        <v>35009350</v>
      </c>
      <c r="H4357" t="s">
        <v>8201</v>
      </c>
      <c r="I4357">
        <v>636</v>
      </c>
      <c r="J4357" t="s">
        <v>104</v>
      </c>
      <c r="K4357" t="s">
        <v>495</v>
      </c>
      <c r="L4357">
        <v>1</v>
      </c>
      <c r="M4357" t="s">
        <v>104</v>
      </c>
      <c r="N4357">
        <v>9581300</v>
      </c>
      <c r="O4357" t="s">
        <v>261</v>
      </c>
      <c r="P4357" t="s">
        <v>3978</v>
      </c>
      <c r="Q4357">
        <v>579</v>
      </c>
      <c r="R4357">
        <v>11</v>
      </c>
      <c r="S4357">
        <v>42326453</v>
      </c>
      <c r="T4357">
        <v>42387686</v>
      </c>
      <c r="U4357" t="s">
        <v>8202</v>
      </c>
      <c r="V4357">
        <v>1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  <c r="AB4357" s="2">
        <v>0</v>
      </c>
      <c r="AC4357" s="2">
        <v>0</v>
      </c>
      <c r="AD4357" s="2">
        <v>63</v>
      </c>
      <c r="AE4357" s="2">
        <v>65</v>
      </c>
      <c r="AF4357" s="2">
        <v>83</v>
      </c>
      <c r="AG4357" s="2">
        <v>47</v>
      </c>
      <c r="AH4357" s="2">
        <v>68</v>
      </c>
      <c r="AI4357" s="2">
        <v>49</v>
      </c>
      <c r="AJ4357" s="2">
        <v>21</v>
      </c>
      <c r="AK4357" s="2">
        <v>0</v>
      </c>
      <c r="AL4357" s="2">
        <v>0</v>
      </c>
      <c r="AM4357" s="2">
        <v>0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0</v>
      </c>
      <c r="AU4357" s="2">
        <v>0</v>
      </c>
      <c r="AV4357" s="2">
        <v>0</v>
      </c>
      <c r="AW4357" s="2">
        <v>0</v>
      </c>
      <c r="AX4357" s="2">
        <v>0</v>
      </c>
      <c r="AY4357" s="2">
        <v>0</v>
      </c>
      <c r="AZ4357" s="2">
        <v>0</v>
      </c>
      <c r="BA4357" s="2">
        <v>0</v>
      </c>
      <c r="BB4357" s="2">
        <v>0</v>
      </c>
      <c r="BC4357" s="2">
        <v>0</v>
      </c>
      <c r="BD4357" s="2">
        <v>0</v>
      </c>
      <c r="BE4357" s="2">
        <v>0</v>
      </c>
      <c r="BF4357" s="2">
        <v>0</v>
      </c>
      <c r="BG4357" s="2">
        <v>0</v>
      </c>
      <c r="BH4357" s="2">
        <v>0</v>
      </c>
      <c r="BI4357" s="2">
        <v>0</v>
      </c>
      <c r="BJ4357" s="2">
        <v>0</v>
      </c>
      <c r="BK4357" s="2">
        <v>0</v>
      </c>
      <c r="BL4357" s="2">
        <v>2</v>
      </c>
      <c r="BM4357" s="2">
        <v>4</v>
      </c>
      <c r="BN4357" s="2">
        <v>3</v>
      </c>
      <c r="BO4357" s="2">
        <v>2</v>
      </c>
      <c r="BP4357" s="2">
        <v>2</v>
      </c>
      <c r="BQ4357" s="2">
        <v>2</v>
      </c>
      <c r="BR4357" s="2">
        <v>1</v>
      </c>
      <c r="BS4357" s="2">
        <v>0</v>
      </c>
      <c r="BT4357" s="2">
        <v>0</v>
      </c>
      <c r="BU4357" s="2">
        <v>0</v>
      </c>
      <c r="BV4357" s="2">
        <v>0</v>
      </c>
      <c r="BW4357" s="2">
        <v>0</v>
      </c>
      <c r="BX4357" s="2">
        <v>0</v>
      </c>
      <c r="BY4357" s="2">
        <v>0</v>
      </c>
      <c r="BZ4357" s="2">
        <v>0</v>
      </c>
      <c r="CA4357" s="2">
        <v>0</v>
      </c>
      <c r="CB4357" s="2">
        <v>0</v>
      </c>
      <c r="CC4357" s="2">
        <v>0</v>
      </c>
      <c r="CD4357" s="2">
        <v>0</v>
      </c>
      <c r="CE4357" s="2">
        <v>0</v>
      </c>
      <c r="CF4357" s="2">
        <v>0</v>
      </c>
      <c r="CG4357" s="2">
        <v>0</v>
      </c>
      <c r="CH4357" s="2">
        <v>0</v>
      </c>
      <c r="CI4357" s="2">
        <v>0</v>
      </c>
      <c r="CJ4357" s="2">
        <v>0</v>
      </c>
      <c r="CK4357" s="2">
        <v>0</v>
      </c>
      <c r="CL4357" s="2">
        <v>0</v>
      </c>
    </row>
    <row r="4358" spans="1:90" x14ac:dyDescent="0.25">
      <c r="A4358" t="s">
        <v>115</v>
      </c>
      <c r="B4358">
        <v>10606</v>
      </c>
      <c r="C4358" t="s">
        <v>103</v>
      </c>
      <c r="D4358">
        <v>1</v>
      </c>
      <c r="E4358">
        <v>8</v>
      </c>
      <c r="F4358">
        <v>907182</v>
      </c>
      <c r="G4358">
        <v>35907182</v>
      </c>
      <c r="H4358" t="s">
        <v>12753</v>
      </c>
      <c r="I4358">
        <v>635</v>
      </c>
      <c r="J4358" t="s">
        <v>103</v>
      </c>
      <c r="K4358" t="s">
        <v>2146</v>
      </c>
      <c r="L4358">
        <v>1</v>
      </c>
      <c r="M4358" t="s">
        <v>103</v>
      </c>
      <c r="N4358">
        <v>9840000</v>
      </c>
      <c r="O4358" t="s">
        <v>261</v>
      </c>
      <c r="P4358" t="s">
        <v>5194</v>
      </c>
      <c r="Q4358">
        <v>2650</v>
      </c>
      <c r="R4358">
        <v>11</v>
      </c>
      <c r="S4358">
        <v>43514982</v>
      </c>
      <c r="T4358">
        <v>43561459</v>
      </c>
      <c r="U4358" t="s">
        <v>12754</v>
      </c>
      <c r="V4358">
        <v>1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138</v>
      </c>
      <c r="AE4358" s="2">
        <v>128</v>
      </c>
      <c r="AF4358" s="2">
        <v>100</v>
      </c>
      <c r="AG4358" s="2">
        <v>103</v>
      </c>
      <c r="AH4358" s="2">
        <v>198</v>
      </c>
      <c r="AI4358" s="2">
        <v>222</v>
      </c>
      <c r="AJ4358" s="2">
        <v>230</v>
      </c>
      <c r="AK4358" s="2">
        <v>0</v>
      </c>
      <c r="AL4358" s="2">
        <v>0</v>
      </c>
      <c r="AM4358" s="2">
        <v>0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0</v>
      </c>
      <c r="AU4358" s="2">
        <v>209</v>
      </c>
      <c r="AV4358" s="2">
        <v>0</v>
      </c>
      <c r="AW4358" s="2">
        <v>0</v>
      </c>
      <c r="AX4358" s="2">
        <v>0</v>
      </c>
      <c r="AY4358" s="2">
        <v>0</v>
      </c>
      <c r="AZ4358" s="2">
        <v>0</v>
      </c>
      <c r="BA4358" s="2">
        <v>0</v>
      </c>
      <c r="BB4358" s="2">
        <v>0</v>
      </c>
      <c r="BC4358" s="2">
        <v>149</v>
      </c>
      <c r="BD4358" s="2">
        <v>0</v>
      </c>
      <c r="BE4358" s="2">
        <v>0</v>
      </c>
      <c r="BF4358" s="2">
        <v>0</v>
      </c>
      <c r="BG4358" s="2">
        <v>0</v>
      </c>
      <c r="BH4358" s="2">
        <v>0</v>
      </c>
      <c r="BI4358" s="2">
        <v>0</v>
      </c>
      <c r="BJ4358" s="2">
        <v>0</v>
      </c>
      <c r="BK4358" s="2">
        <v>0</v>
      </c>
      <c r="BL4358" s="2">
        <v>4</v>
      </c>
      <c r="BM4358" s="2">
        <v>5</v>
      </c>
      <c r="BN4358" s="2">
        <v>4</v>
      </c>
      <c r="BO4358" s="2">
        <v>4</v>
      </c>
      <c r="BP4358" s="2">
        <v>7</v>
      </c>
      <c r="BQ4358" s="2">
        <v>11</v>
      </c>
      <c r="BR4358" s="2">
        <v>10</v>
      </c>
      <c r="BS4358" s="2">
        <v>0</v>
      </c>
      <c r="BT4358" s="2">
        <v>0</v>
      </c>
      <c r="BU4358" s="2">
        <v>0</v>
      </c>
      <c r="BV4358" s="2">
        <v>0</v>
      </c>
      <c r="BW4358" s="2">
        <v>0</v>
      </c>
      <c r="BX4358" s="2">
        <v>0</v>
      </c>
      <c r="BY4358" s="2">
        <v>0</v>
      </c>
      <c r="BZ4358" s="2">
        <v>0</v>
      </c>
      <c r="CA4358" s="2">
        <v>0</v>
      </c>
      <c r="CB4358" s="2">
        <v>0</v>
      </c>
      <c r="CC4358" s="2">
        <v>9</v>
      </c>
      <c r="CD4358" s="2">
        <v>0</v>
      </c>
      <c r="CE4358" s="2">
        <v>0</v>
      </c>
      <c r="CF4358" s="2">
        <v>0</v>
      </c>
      <c r="CG4358" s="2">
        <v>0</v>
      </c>
      <c r="CH4358" s="2">
        <v>0</v>
      </c>
      <c r="CI4358" s="2">
        <v>0</v>
      </c>
      <c r="CJ4358" s="2">
        <v>0</v>
      </c>
      <c r="CK4358" s="2">
        <v>6</v>
      </c>
      <c r="CL4358" s="2">
        <v>0</v>
      </c>
    </row>
    <row r="4359" spans="1:90" x14ac:dyDescent="0.25">
      <c r="A4359" t="s">
        <v>115</v>
      </c>
      <c r="B4359">
        <v>10606</v>
      </c>
      <c r="C4359" t="s">
        <v>103</v>
      </c>
      <c r="D4359">
        <v>1</v>
      </c>
      <c r="E4359">
        <v>8</v>
      </c>
      <c r="F4359">
        <v>904971</v>
      </c>
      <c r="G4359">
        <v>35904971</v>
      </c>
      <c r="H4359" t="s">
        <v>7840</v>
      </c>
      <c r="I4359">
        <v>635</v>
      </c>
      <c r="J4359" t="s">
        <v>103</v>
      </c>
      <c r="K4359" t="s">
        <v>3072</v>
      </c>
      <c r="L4359">
        <v>1</v>
      </c>
      <c r="M4359" t="s">
        <v>103</v>
      </c>
      <c r="N4359">
        <v>9850700</v>
      </c>
      <c r="O4359" t="s">
        <v>92</v>
      </c>
      <c r="P4359" t="s">
        <v>7841</v>
      </c>
      <c r="Q4359">
        <v>240</v>
      </c>
      <c r="R4359">
        <v>11</v>
      </c>
      <c r="S4359">
        <v>43581666</v>
      </c>
      <c r="T4359">
        <v>43582389</v>
      </c>
      <c r="U4359" t="s">
        <v>7842</v>
      </c>
      <c r="V4359">
        <v>1</v>
      </c>
      <c r="W4359" s="2">
        <v>0</v>
      </c>
      <c r="X4359" s="2">
        <v>0</v>
      </c>
      <c r="Y4359" s="2">
        <v>0</v>
      </c>
      <c r="Z4359" s="2">
        <v>0</v>
      </c>
      <c r="AA4359" s="2">
        <v>0</v>
      </c>
      <c r="AB4359" s="2">
        <v>0</v>
      </c>
      <c r="AC4359" s="2">
        <v>0</v>
      </c>
      <c r="AD4359" s="2">
        <v>147</v>
      </c>
      <c r="AE4359" s="2">
        <v>172</v>
      </c>
      <c r="AF4359" s="2">
        <v>111</v>
      </c>
      <c r="AG4359" s="2">
        <v>125</v>
      </c>
      <c r="AH4359" s="2">
        <v>156</v>
      </c>
      <c r="AI4359" s="2">
        <v>184</v>
      </c>
      <c r="AJ4359" s="2">
        <v>142</v>
      </c>
      <c r="AK4359" s="2">
        <v>0</v>
      </c>
      <c r="AL4359" s="2">
        <v>0</v>
      </c>
      <c r="AM4359" s="2">
        <v>0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0</v>
      </c>
      <c r="AU4359" s="2">
        <v>0</v>
      </c>
      <c r="AV4359" s="2">
        <v>0</v>
      </c>
      <c r="AW4359" s="2">
        <v>0</v>
      </c>
      <c r="AX4359" s="2">
        <v>0</v>
      </c>
      <c r="AY4359" s="2">
        <v>0</v>
      </c>
      <c r="AZ4359" s="2">
        <v>0</v>
      </c>
      <c r="BA4359" s="2">
        <v>0</v>
      </c>
      <c r="BB4359" s="2">
        <v>0</v>
      </c>
      <c r="BC4359" s="2">
        <v>65</v>
      </c>
      <c r="BD4359" s="2">
        <v>0</v>
      </c>
      <c r="BE4359" s="2">
        <v>0</v>
      </c>
      <c r="BF4359" s="2">
        <v>0</v>
      </c>
      <c r="BG4359" s="2">
        <v>0</v>
      </c>
      <c r="BH4359" s="2">
        <v>0</v>
      </c>
      <c r="BI4359" s="2">
        <v>0</v>
      </c>
      <c r="BJ4359" s="2">
        <v>0</v>
      </c>
      <c r="BK4359" s="2">
        <v>0</v>
      </c>
      <c r="BL4359" s="2">
        <v>6</v>
      </c>
      <c r="BM4359" s="2">
        <v>8</v>
      </c>
      <c r="BN4359" s="2">
        <v>5</v>
      </c>
      <c r="BO4359" s="2">
        <v>4</v>
      </c>
      <c r="BP4359" s="2">
        <v>5</v>
      </c>
      <c r="BQ4359" s="2">
        <v>7</v>
      </c>
      <c r="BR4359" s="2">
        <v>6</v>
      </c>
      <c r="BS4359" s="2">
        <v>0</v>
      </c>
      <c r="BT4359" s="2">
        <v>0</v>
      </c>
      <c r="BU4359" s="2">
        <v>0</v>
      </c>
      <c r="BV4359" s="2">
        <v>0</v>
      </c>
      <c r="BW4359" s="2">
        <v>0</v>
      </c>
      <c r="BX4359" s="2">
        <v>0</v>
      </c>
      <c r="BY4359" s="2">
        <v>0</v>
      </c>
      <c r="BZ4359" s="2">
        <v>0</v>
      </c>
      <c r="CA4359" s="2">
        <v>0</v>
      </c>
      <c r="CB4359" s="2">
        <v>0</v>
      </c>
      <c r="CC4359" s="2">
        <v>0</v>
      </c>
      <c r="CD4359" s="2">
        <v>0</v>
      </c>
      <c r="CE4359" s="2">
        <v>0</v>
      </c>
      <c r="CF4359" s="2">
        <v>0</v>
      </c>
      <c r="CG4359" s="2">
        <v>0</v>
      </c>
      <c r="CH4359" s="2">
        <v>0</v>
      </c>
      <c r="CI4359" s="2">
        <v>0</v>
      </c>
      <c r="CJ4359" s="2">
        <v>0</v>
      </c>
      <c r="CK4359" s="2">
        <v>3</v>
      </c>
      <c r="CL4359" s="2">
        <v>0</v>
      </c>
    </row>
    <row r="4360" spans="1:90" x14ac:dyDescent="0.25">
      <c r="A4360" t="s">
        <v>115</v>
      </c>
      <c r="B4360">
        <v>10606</v>
      </c>
      <c r="C4360" t="s">
        <v>103</v>
      </c>
      <c r="D4360">
        <v>1</v>
      </c>
      <c r="E4360">
        <v>8</v>
      </c>
      <c r="F4360">
        <v>8898</v>
      </c>
      <c r="G4360">
        <v>35008898</v>
      </c>
      <c r="H4360" t="s">
        <v>9205</v>
      </c>
      <c r="I4360">
        <v>635</v>
      </c>
      <c r="J4360" t="s">
        <v>103</v>
      </c>
      <c r="K4360" t="s">
        <v>1744</v>
      </c>
      <c r="L4360">
        <v>1</v>
      </c>
      <c r="M4360" t="s">
        <v>103</v>
      </c>
      <c r="N4360">
        <v>9842080</v>
      </c>
      <c r="O4360" t="s">
        <v>261</v>
      </c>
      <c r="P4360" t="s">
        <v>4613</v>
      </c>
      <c r="Q4360">
        <v>4983</v>
      </c>
      <c r="R4360">
        <v>11</v>
      </c>
      <c r="S4360">
        <v>43571074</v>
      </c>
      <c r="T4360">
        <v>43574440</v>
      </c>
      <c r="U4360" t="s">
        <v>9206</v>
      </c>
      <c r="V4360">
        <v>1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  <c r="AB4360" s="2">
        <v>0</v>
      </c>
      <c r="AC4360" s="2">
        <v>0</v>
      </c>
      <c r="AD4360" s="2">
        <v>128</v>
      </c>
      <c r="AE4360" s="2">
        <v>120</v>
      </c>
      <c r="AF4360" s="2">
        <v>83</v>
      </c>
      <c r="AG4360" s="2">
        <v>74</v>
      </c>
      <c r="AH4360" s="2">
        <v>147</v>
      </c>
      <c r="AI4360" s="2">
        <v>126</v>
      </c>
      <c r="AJ4360" s="2">
        <v>138</v>
      </c>
      <c r="AK4360" s="2">
        <v>0</v>
      </c>
      <c r="AL4360" s="2">
        <v>0</v>
      </c>
      <c r="AM4360" s="2">
        <v>0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0</v>
      </c>
      <c r="AU4360" s="2">
        <v>0</v>
      </c>
      <c r="AV4360" s="2">
        <v>0</v>
      </c>
      <c r="AW4360" s="2">
        <v>0</v>
      </c>
      <c r="AX4360" s="2">
        <v>0</v>
      </c>
      <c r="AY4360" s="2">
        <v>0</v>
      </c>
      <c r="AZ4360" s="2">
        <v>0</v>
      </c>
      <c r="BA4360" s="2">
        <v>0</v>
      </c>
      <c r="BB4360" s="2">
        <v>0</v>
      </c>
      <c r="BC4360" s="2">
        <v>0</v>
      </c>
      <c r="BD4360" s="2">
        <v>0</v>
      </c>
      <c r="BE4360" s="2">
        <v>0</v>
      </c>
      <c r="BF4360" s="2">
        <v>0</v>
      </c>
      <c r="BG4360" s="2">
        <v>0</v>
      </c>
      <c r="BH4360" s="2">
        <v>0</v>
      </c>
      <c r="BI4360" s="2">
        <v>0</v>
      </c>
      <c r="BJ4360" s="2">
        <v>0</v>
      </c>
      <c r="BK4360" s="2">
        <v>0</v>
      </c>
      <c r="BL4360" s="2">
        <v>4</v>
      </c>
      <c r="BM4360" s="2">
        <v>4</v>
      </c>
      <c r="BN4360" s="2">
        <v>3</v>
      </c>
      <c r="BO4360" s="2">
        <v>2</v>
      </c>
      <c r="BP4360" s="2">
        <v>6</v>
      </c>
      <c r="BQ4360" s="2">
        <v>6</v>
      </c>
      <c r="BR4360" s="2">
        <v>6</v>
      </c>
      <c r="BS4360" s="2">
        <v>0</v>
      </c>
      <c r="BT4360" s="2">
        <v>0</v>
      </c>
      <c r="BU4360" s="2">
        <v>0</v>
      </c>
      <c r="BV4360" s="2">
        <v>0</v>
      </c>
      <c r="BW4360" s="2">
        <v>0</v>
      </c>
      <c r="BX4360" s="2">
        <v>0</v>
      </c>
      <c r="BY4360" s="2">
        <v>0</v>
      </c>
      <c r="BZ4360" s="2">
        <v>0</v>
      </c>
      <c r="CA4360" s="2">
        <v>0</v>
      </c>
      <c r="CB4360" s="2">
        <v>0</v>
      </c>
      <c r="CC4360" s="2">
        <v>0</v>
      </c>
      <c r="CD4360" s="2">
        <v>0</v>
      </c>
      <c r="CE4360" s="2">
        <v>0</v>
      </c>
      <c r="CF4360" s="2">
        <v>0</v>
      </c>
      <c r="CG4360" s="2">
        <v>0</v>
      </c>
      <c r="CH4360" s="2">
        <v>0</v>
      </c>
      <c r="CI4360" s="2">
        <v>0</v>
      </c>
      <c r="CJ4360" s="2">
        <v>0</v>
      </c>
      <c r="CK4360" s="2">
        <v>0</v>
      </c>
      <c r="CL4360" s="2">
        <v>0</v>
      </c>
    </row>
    <row r="4361" spans="1:90" x14ac:dyDescent="0.25">
      <c r="A4361" t="s">
        <v>115</v>
      </c>
      <c r="B4361">
        <v>10606</v>
      </c>
      <c r="C4361" t="s">
        <v>103</v>
      </c>
      <c r="D4361">
        <v>1</v>
      </c>
      <c r="E4361">
        <v>8</v>
      </c>
      <c r="F4361">
        <v>9131</v>
      </c>
      <c r="G4361">
        <v>35009131</v>
      </c>
      <c r="H4361" t="s">
        <v>19285</v>
      </c>
      <c r="I4361">
        <v>635</v>
      </c>
      <c r="J4361" t="s">
        <v>103</v>
      </c>
      <c r="K4361" t="s">
        <v>743</v>
      </c>
      <c r="L4361">
        <v>1</v>
      </c>
      <c r="M4361" t="s">
        <v>103</v>
      </c>
      <c r="N4361">
        <v>9770340</v>
      </c>
      <c r="O4361" t="s">
        <v>92</v>
      </c>
      <c r="P4361" t="s">
        <v>19286</v>
      </c>
      <c r="Q4361">
        <v>555</v>
      </c>
      <c r="R4361">
        <v>11</v>
      </c>
      <c r="S4361">
        <v>43305213</v>
      </c>
      <c r="T4361">
        <v>43311055</v>
      </c>
      <c r="U4361" t="s">
        <v>19287</v>
      </c>
      <c r="V4361">
        <v>1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  <c r="AB4361" s="2">
        <v>0</v>
      </c>
      <c r="AC4361" s="2">
        <v>0</v>
      </c>
      <c r="AD4361" s="2">
        <v>57</v>
      </c>
      <c r="AE4361" s="2">
        <v>117</v>
      </c>
      <c r="AF4361" s="2">
        <v>68</v>
      </c>
      <c r="AG4361" s="2">
        <v>71</v>
      </c>
      <c r="AH4361" s="2">
        <v>182</v>
      </c>
      <c r="AI4361" s="2">
        <v>137</v>
      </c>
      <c r="AJ4361" s="2">
        <v>92</v>
      </c>
      <c r="AK4361" s="2">
        <v>0</v>
      </c>
      <c r="AL4361" s="2">
        <v>0</v>
      </c>
      <c r="AM4361" s="2">
        <v>0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0</v>
      </c>
      <c r="AU4361" s="2">
        <v>0</v>
      </c>
      <c r="AV4361" s="2">
        <v>0</v>
      </c>
      <c r="AW4361" s="2">
        <v>0</v>
      </c>
      <c r="AX4361" s="2">
        <v>0</v>
      </c>
      <c r="AY4361" s="2">
        <v>0</v>
      </c>
      <c r="AZ4361" s="2">
        <v>0</v>
      </c>
      <c r="BA4361" s="2">
        <v>0</v>
      </c>
      <c r="BB4361" s="2">
        <v>0</v>
      </c>
      <c r="BC4361" s="2">
        <v>0</v>
      </c>
      <c r="BD4361" s="2">
        <v>0</v>
      </c>
      <c r="BE4361" s="2">
        <v>0</v>
      </c>
      <c r="BF4361" s="2">
        <v>0</v>
      </c>
      <c r="BG4361" s="2">
        <v>0</v>
      </c>
      <c r="BH4361" s="2">
        <v>0</v>
      </c>
      <c r="BI4361" s="2">
        <v>0</v>
      </c>
      <c r="BJ4361" s="2">
        <v>0</v>
      </c>
      <c r="BK4361" s="2">
        <v>0</v>
      </c>
      <c r="BL4361" s="2">
        <v>2</v>
      </c>
      <c r="BM4361" s="2">
        <v>4</v>
      </c>
      <c r="BN4361" s="2">
        <v>3</v>
      </c>
      <c r="BO4361" s="2">
        <v>2</v>
      </c>
      <c r="BP4361" s="2">
        <v>7</v>
      </c>
      <c r="BQ4361" s="2">
        <v>6</v>
      </c>
      <c r="BR4361" s="2">
        <v>5</v>
      </c>
      <c r="BS4361" s="2">
        <v>0</v>
      </c>
      <c r="BT4361" s="2">
        <v>0</v>
      </c>
      <c r="BU4361" s="2">
        <v>0</v>
      </c>
      <c r="BV4361" s="2">
        <v>0</v>
      </c>
      <c r="BW4361" s="2">
        <v>0</v>
      </c>
      <c r="BX4361" s="2">
        <v>0</v>
      </c>
      <c r="BY4361" s="2">
        <v>0</v>
      </c>
      <c r="BZ4361" s="2">
        <v>0</v>
      </c>
      <c r="CA4361" s="2">
        <v>0</v>
      </c>
      <c r="CB4361" s="2">
        <v>0</v>
      </c>
      <c r="CC4361" s="2">
        <v>0</v>
      </c>
      <c r="CD4361" s="2">
        <v>0</v>
      </c>
      <c r="CE4361" s="2">
        <v>0</v>
      </c>
      <c r="CF4361" s="2">
        <v>0</v>
      </c>
      <c r="CG4361" s="2">
        <v>0</v>
      </c>
      <c r="CH4361" s="2">
        <v>0</v>
      </c>
      <c r="CI4361" s="2">
        <v>0</v>
      </c>
      <c r="CJ4361" s="2">
        <v>0</v>
      </c>
      <c r="CK4361" s="2">
        <v>0</v>
      </c>
      <c r="CL4361" s="2">
        <v>0</v>
      </c>
    </row>
    <row r="4362" spans="1:90" x14ac:dyDescent="0.25">
      <c r="A4362" t="s">
        <v>115</v>
      </c>
      <c r="B4362">
        <v>10606</v>
      </c>
      <c r="C4362" t="s">
        <v>103</v>
      </c>
      <c r="D4362">
        <v>1</v>
      </c>
      <c r="E4362">
        <v>8</v>
      </c>
      <c r="F4362">
        <v>924428</v>
      </c>
      <c r="G4362">
        <v>35924428</v>
      </c>
      <c r="H4362" t="s">
        <v>18978</v>
      </c>
      <c r="I4362">
        <v>635</v>
      </c>
      <c r="J4362" t="s">
        <v>103</v>
      </c>
      <c r="K4362" t="s">
        <v>2025</v>
      </c>
      <c r="L4362">
        <v>1</v>
      </c>
      <c r="M4362" t="s">
        <v>103</v>
      </c>
      <c r="N4362">
        <v>9784050</v>
      </c>
      <c r="O4362" t="s">
        <v>92</v>
      </c>
      <c r="P4362" t="s">
        <v>18979</v>
      </c>
      <c r="Q4362" t="s">
        <v>127</v>
      </c>
      <c r="R4362">
        <v>11</v>
      </c>
      <c r="S4362">
        <v>43354426</v>
      </c>
      <c r="T4362">
        <v>43359235</v>
      </c>
      <c r="U4362" t="s">
        <v>18980</v>
      </c>
      <c r="V4362">
        <v>1</v>
      </c>
      <c r="W4362" s="2">
        <v>0</v>
      </c>
      <c r="X4362" s="2">
        <v>0</v>
      </c>
      <c r="Y4362" s="2">
        <v>0</v>
      </c>
      <c r="Z4362" s="2">
        <v>0</v>
      </c>
      <c r="AA4362" s="2">
        <v>0</v>
      </c>
      <c r="AB4362" s="2">
        <v>0</v>
      </c>
      <c r="AC4362" s="2">
        <v>0</v>
      </c>
      <c r="AD4362" s="2">
        <v>154</v>
      </c>
      <c r="AE4362" s="2">
        <v>207</v>
      </c>
      <c r="AF4362" s="2">
        <v>144</v>
      </c>
      <c r="AG4362" s="2">
        <v>182</v>
      </c>
      <c r="AH4362" s="2">
        <v>317</v>
      </c>
      <c r="AI4362" s="2">
        <v>262</v>
      </c>
      <c r="AJ4362" s="2">
        <v>231</v>
      </c>
      <c r="AK4362" s="2">
        <v>0</v>
      </c>
      <c r="AL4362" s="2">
        <v>0</v>
      </c>
      <c r="AM4362" s="2">
        <v>0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0</v>
      </c>
      <c r="AU4362" s="2">
        <v>0</v>
      </c>
      <c r="AV4362" s="2">
        <v>0</v>
      </c>
      <c r="AW4362" s="2">
        <v>0</v>
      </c>
      <c r="AX4362" s="2">
        <v>0</v>
      </c>
      <c r="AY4362" s="2">
        <v>0</v>
      </c>
      <c r="AZ4362" s="2">
        <v>0</v>
      </c>
      <c r="BA4362" s="2">
        <v>0</v>
      </c>
      <c r="BB4362" s="2">
        <v>0</v>
      </c>
      <c r="BC4362" s="2">
        <v>56</v>
      </c>
      <c r="BD4362" s="2">
        <v>0</v>
      </c>
      <c r="BE4362" s="2">
        <v>0</v>
      </c>
      <c r="BF4362" s="2">
        <v>0</v>
      </c>
      <c r="BG4362" s="2">
        <v>0</v>
      </c>
      <c r="BH4362" s="2">
        <v>0</v>
      </c>
      <c r="BI4362" s="2">
        <v>0</v>
      </c>
      <c r="BJ4362" s="2">
        <v>0</v>
      </c>
      <c r="BK4362" s="2">
        <v>0</v>
      </c>
      <c r="BL4362" s="2">
        <v>7</v>
      </c>
      <c r="BM4362" s="2">
        <v>6</v>
      </c>
      <c r="BN4362" s="2">
        <v>7</v>
      </c>
      <c r="BO4362" s="2">
        <v>9</v>
      </c>
      <c r="BP4362" s="2">
        <v>12</v>
      </c>
      <c r="BQ4362" s="2">
        <v>9</v>
      </c>
      <c r="BR4362" s="2">
        <v>9</v>
      </c>
      <c r="BS4362" s="2">
        <v>0</v>
      </c>
      <c r="BT4362" s="2">
        <v>0</v>
      </c>
      <c r="BU4362" s="2">
        <v>0</v>
      </c>
      <c r="BV4362" s="2">
        <v>0</v>
      </c>
      <c r="BW4362" s="2">
        <v>0</v>
      </c>
      <c r="BX4362" s="2">
        <v>0</v>
      </c>
      <c r="BY4362" s="2">
        <v>0</v>
      </c>
      <c r="BZ4362" s="2">
        <v>0</v>
      </c>
      <c r="CA4362" s="2">
        <v>0</v>
      </c>
      <c r="CB4362" s="2">
        <v>0</v>
      </c>
      <c r="CC4362" s="2">
        <v>0</v>
      </c>
      <c r="CD4362" s="2">
        <v>0</v>
      </c>
      <c r="CE4362" s="2">
        <v>0</v>
      </c>
      <c r="CF4362" s="2">
        <v>0</v>
      </c>
      <c r="CG4362" s="2">
        <v>0</v>
      </c>
      <c r="CH4362" s="2">
        <v>0</v>
      </c>
      <c r="CI4362" s="2">
        <v>0</v>
      </c>
      <c r="CJ4362" s="2">
        <v>0</v>
      </c>
      <c r="CK4362" s="2">
        <v>2</v>
      </c>
      <c r="CL4362" s="2">
        <v>0</v>
      </c>
    </row>
    <row r="4363" spans="1:90" x14ac:dyDescent="0.25">
      <c r="A4363" t="s">
        <v>115</v>
      </c>
      <c r="B4363">
        <v>10606</v>
      </c>
      <c r="C4363" t="s">
        <v>103</v>
      </c>
      <c r="D4363">
        <v>1</v>
      </c>
      <c r="E4363">
        <v>8</v>
      </c>
      <c r="F4363">
        <v>9015</v>
      </c>
      <c r="G4363">
        <v>35009015</v>
      </c>
      <c r="H4363" t="s">
        <v>17955</v>
      </c>
      <c r="I4363">
        <v>635</v>
      </c>
      <c r="J4363" t="s">
        <v>103</v>
      </c>
      <c r="K4363" t="s">
        <v>1931</v>
      </c>
      <c r="L4363">
        <v>1</v>
      </c>
      <c r="M4363" t="s">
        <v>103</v>
      </c>
      <c r="N4363">
        <v>9850480</v>
      </c>
      <c r="O4363" t="s">
        <v>261</v>
      </c>
      <c r="P4363" t="s">
        <v>17956</v>
      </c>
      <c r="Q4363">
        <v>575</v>
      </c>
      <c r="R4363">
        <v>11</v>
      </c>
      <c r="S4363">
        <v>41095070</v>
      </c>
      <c r="T4363">
        <v>43539822</v>
      </c>
      <c r="U4363" t="s">
        <v>17957</v>
      </c>
      <c r="V4363">
        <v>1</v>
      </c>
      <c r="W4363" s="2">
        <v>0</v>
      </c>
      <c r="X4363" s="2">
        <v>0</v>
      </c>
      <c r="Y4363" s="2">
        <v>0</v>
      </c>
      <c r="Z4363" s="2">
        <v>0</v>
      </c>
      <c r="AA4363" s="2">
        <v>0</v>
      </c>
      <c r="AB4363" s="2">
        <v>0</v>
      </c>
      <c r="AC4363" s="2">
        <v>0</v>
      </c>
      <c r="AD4363" s="2">
        <v>110</v>
      </c>
      <c r="AE4363" s="2">
        <v>65</v>
      </c>
      <c r="AF4363" s="2">
        <v>47</v>
      </c>
      <c r="AG4363" s="2">
        <v>71</v>
      </c>
      <c r="AH4363" s="2">
        <v>71</v>
      </c>
      <c r="AI4363" s="2">
        <v>64</v>
      </c>
      <c r="AJ4363" s="2">
        <v>58</v>
      </c>
      <c r="AK4363" s="2">
        <v>0</v>
      </c>
      <c r="AL4363" s="2">
        <v>0</v>
      </c>
      <c r="AM4363" s="2">
        <v>0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0</v>
      </c>
      <c r="AU4363" s="2">
        <v>0</v>
      </c>
      <c r="AV4363" s="2">
        <v>0</v>
      </c>
      <c r="AW4363" s="2">
        <v>0</v>
      </c>
      <c r="AX4363" s="2">
        <v>0</v>
      </c>
      <c r="AY4363" s="2">
        <v>0</v>
      </c>
      <c r="AZ4363" s="2">
        <v>0</v>
      </c>
      <c r="BA4363" s="2">
        <v>0</v>
      </c>
      <c r="BB4363" s="2">
        <v>0</v>
      </c>
      <c r="BC4363" s="2">
        <v>19</v>
      </c>
      <c r="BD4363" s="2">
        <v>0</v>
      </c>
      <c r="BE4363" s="2">
        <v>0</v>
      </c>
      <c r="BF4363" s="2">
        <v>0</v>
      </c>
      <c r="BG4363" s="2">
        <v>0</v>
      </c>
      <c r="BH4363" s="2">
        <v>0</v>
      </c>
      <c r="BI4363" s="2">
        <v>0</v>
      </c>
      <c r="BJ4363" s="2">
        <v>0</v>
      </c>
      <c r="BK4363" s="2">
        <v>0</v>
      </c>
      <c r="BL4363" s="2">
        <v>5</v>
      </c>
      <c r="BM4363" s="2">
        <v>3</v>
      </c>
      <c r="BN4363" s="2">
        <v>2</v>
      </c>
      <c r="BO4363" s="2">
        <v>3</v>
      </c>
      <c r="BP4363" s="2">
        <v>4</v>
      </c>
      <c r="BQ4363" s="2">
        <v>3</v>
      </c>
      <c r="BR4363" s="2">
        <v>3</v>
      </c>
      <c r="BS4363" s="2">
        <v>0</v>
      </c>
      <c r="BT4363" s="2">
        <v>0</v>
      </c>
      <c r="BU4363" s="2">
        <v>0</v>
      </c>
      <c r="BV4363" s="2">
        <v>0</v>
      </c>
      <c r="BW4363" s="2">
        <v>0</v>
      </c>
      <c r="BX4363" s="2">
        <v>0</v>
      </c>
      <c r="BY4363" s="2">
        <v>0</v>
      </c>
      <c r="BZ4363" s="2">
        <v>0</v>
      </c>
      <c r="CA4363" s="2">
        <v>0</v>
      </c>
      <c r="CB4363" s="2">
        <v>0</v>
      </c>
      <c r="CC4363" s="2">
        <v>0</v>
      </c>
      <c r="CD4363" s="2">
        <v>0</v>
      </c>
      <c r="CE4363" s="2">
        <v>0</v>
      </c>
      <c r="CF4363" s="2">
        <v>0</v>
      </c>
      <c r="CG4363" s="2">
        <v>0</v>
      </c>
      <c r="CH4363" s="2">
        <v>0</v>
      </c>
      <c r="CI4363" s="2">
        <v>0</v>
      </c>
      <c r="CJ4363" s="2">
        <v>0</v>
      </c>
      <c r="CK4363" s="2">
        <v>1</v>
      </c>
      <c r="CL4363" s="2">
        <v>0</v>
      </c>
    </row>
    <row r="4364" spans="1:90" x14ac:dyDescent="0.25">
      <c r="A4364" t="s">
        <v>115</v>
      </c>
      <c r="B4364">
        <v>10606</v>
      </c>
      <c r="C4364" t="s">
        <v>103</v>
      </c>
      <c r="D4364">
        <v>1</v>
      </c>
      <c r="E4364">
        <v>8</v>
      </c>
      <c r="F4364">
        <v>41300</v>
      </c>
      <c r="G4364">
        <v>35041300</v>
      </c>
      <c r="H4364" t="s">
        <v>16509</v>
      </c>
      <c r="I4364">
        <v>635</v>
      </c>
      <c r="J4364" t="s">
        <v>103</v>
      </c>
      <c r="K4364" t="s">
        <v>1913</v>
      </c>
      <c r="L4364">
        <v>1</v>
      </c>
      <c r="M4364" t="s">
        <v>103</v>
      </c>
      <c r="N4364">
        <v>9783610</v>
      </c>
      <c r="O4364" t="s">
        <v>92</v>
      </c>
      <c r="P4364" t="s">
        <v>9310</v>
      </c>
      <c r="Q4364">
        <v>15</v>
      </c>
      <c r="R4364">
        <v>11</v>
      </c>
      <c r="S4364">
        <v>41277621</v>
      </c>
      <c r="T4364">
        <v>43387011</v>
      </c>
      <c r="U4364" t="s">
        <v>16510</v>
      </c>
      <c r="V4364">
        <v>1</v>
      </c>
      <c r="W4364" s="2">
        <v>0</v>
      </c>
      <c r="X4364" s="2">
        <v>0</v>
      </c>
      <c r="Y4364" s="2">
        <v>0</v>
      </c>
      <c r="Z4364" s="2">
        <v>0</v>
      </c>
      <c r="AA4364" s="2">
        <v>0</v>
      </c>
      <c r="AB4364" s="2">
        <v>0</v>
      </c>
      <c r="AC4364" s="2">
        <v>0</v>
      </c>
      <c r="AD4364" s="2">
        <v>120</v>
      </c>
      <c r="AE4364" s="2">
        <v>86</v>
      </c>
      <c r="AF4364" s="2">
        <v>64</v>
      </c>
      <c r="AG4364" s="2">
        <v>65</v>
      </c>
      <c r="AH4364" s="2">
        <v>121</v>
      </c>
      <c r="AI4364" s="2">
        <v>92</v>
      </c>
      <c r="AJ4364" s="2">
        <v>80</v>
      </c>
      <c r="AK4364" s="2">
        <v>0</v>
      </c>
      <c r="AL4364" s="2">
        <v>0</v>
      </c>
      <c r="AM4364" s="2">
        <v>0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0</v>
      </c>
      <c r="AU4364" s="2">
        <v>121</v>
      </c>
      <c r="AV4364" s="2">
        <v>0</v>
      </c>
      <c r="AW4364" s="2">
        <v>0</v>
      </c>
      <c r="AX4364" s="2">
        <v>0</v>
      </c>
      <c r="AY4364" s="2">
        <v>0</v>
      </c>
      <c r="AZ4364" s="2">
        <v>0</v>
      </c>
      <c r="BA4364" s="2">
        <v>0</v>
      </c>
      <c r="BB4364" s="2">
        <v>0</v>
      </c>
      <c r="BC4364" s="2">
        <v>155</v>
      </c>
      <c r="BD4364" s="2">
        <v>16</v>
      </c>
      <c r="BE4364" s="2">
        <v>0</v>
      </c>
      <c r="BF4364" s="2">
        <v>0</v>
      </c>
      <c r="BG4364" s="2">
        <v>0</v>
      </c>
      <c r="BH4364" s="2">
        <v>0</v>
      </c>
      <c r="BI4364" s="2">
        <v>0</v>
      </c>
      <c r="BJ4364" s="2">
        <v>0</v>
      </c>
      <c r="BK4364" s="2">
        <v>0</v>
      </c>
      <c r="BL4364" s="2">
        <v>7</v>
      </c>
      <c r="BM4364" s="2">
        <v>5</v>
      </c>
      <c r="BN4364" s="2">
        <v>4</v>
      </c>
      <c r="BO4364" s="2">
        <v>4</v>
      </c>
      <c r="BP4364" s="2">
        <v>6</v>
      </c>
      <c r="BQ4364" s="2">
        <v>5</v>
      </c>
      <c r="BR4364" s="2">
        <v>3</v>
      </c>
      <c r="BS4364" s="2">
        <v>0</v>
      </c>
      <c r="BT4364" s="2">
        <v>0</v>
      </c>
      <c r="BU4364" s="2">
        <v>0</v>
      </c>
      <c r="BV4364" s="2">
        <v>0</v>
      </c>
      <c r="BW4364" s="2">
        <v>0</v>
      </c>
      <c r="BX4364" s="2">
        <v>0</v>
      </c>
      <c r="BY4364" s="2">
        <v>0</v>
      </c>
      <c r="BZ4364" s="2">
        <v>0</v>
      </c>
      <c r="CA4364" s="2">
        <v>0</v>
      </c>
      <c r="CB4364" s="2">
        <v>0</v>
      </c>
      <c r="CC4364" s="2">
        <v>4</v>
      </c>
      <c r="CD4364" s="2">
        <v>0</v>
      </c>
      <c r="CE4364" s="2">
        <v>0</v>
      </c>
      <c r="CF4364" s="2">
        <v>0</v>
      </c>
      <c r="CG4364" s="2">
        <v>0</v>
      </c>
      <c r="CH4364" s="2">
        <v>0</v>
      </c>
      <c r="CI4364" s="2">
        <v>0</v>
      </c>
      <c r="CJ4364" s="2">
        <v>0</v>
      </c>
      <c r="CK4364" s="2">
        <v>7</v>
      </c>
      <c r="CL4364" s="2">
        <v>3</v>
      </c>
    </row>
    <row r="4365" spans="1:90" x14ac:dyDescent="0.25">
      <c r="A4365" t="s">
        <v>115</v>
      </c>
      <c r="B4365">
        <v>10606</v>
      </c>
      <c r="C4365" t="s">
        <v>103</v>
      </c>
      <c r="D4365">
        <v>1</v>
      </c>
      <c r="E4365">
        <v>8</v>
      </c>
      <c r="F4365">
        <v>921543</v>
      </c>
      <c r="G4365">
        <v>35921543</v>
      </c>
      <c r="H4365" t="s">
        <v>10330</v>
      </c>
      <c r="I4365">
        <v>635</v>
      </c>
      <c r="J4365" t="s">
        <v>103</v>
      </c>
      <c r="K4365" t="s">
        <v>903</v>
      </c>
      <c r="L4365">
        <v>1</v>
      </c>
      <c r="M4365" t="s">
        <v>103</v>
      </c>
      <c r="N4365">
        <v>9781260</v>
      </c>
      <c r="O4365" t="s">
        <v>92</v>
      </c>
      <c r="P4365" t="s">
        <v>10331</v>
      </c>
      <c r="Q4365" t="s">
        <v>127</v>
      </c>
      <c r="R4365">
        <v>11</v>
      </c>
      <c r="S4365">
        <v>43353627</v>
      </c>
      <c r="T4365">
        <v>43353684</v>
      </c>
      <c r="U4365" t="s">
        <v>10332</v>
      </c>
      <c r="V4365">
        <v>1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  <c r="AB4365" s="2">
        <v>0</v>
      </c>
      <c r="AC4365" s="2">
        <v>0</v>
      </c>
      <c r="AD4365" s="2">
        <v>272</v>
      </c>
      <c r="AE4365" s="2">
        <v>174</v>
      </c>
      <c r="AF4365" s="2">
        <v>167</v>
      </c>
      <c r="AG4365" s="2">
        <v>173</v>
      </c>
      <c r="AH4365" s="2">
        <v>285</v>
      </c>
      <c r="AI4365" s="2">
        <v>241</v>
      </c>
      <c r="AJ4365" s="2">
        <v>264</v>
      </c>
      <c r="AK4365" s="2">
        <v>0</v>
      </c>
      <c r="AL4365" s="2">
        <v>0</v>
      </c>
      <c r="AM4365" s="2">
        <v>0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0</v>
      </c>
      <c r="AU4365" s="2">
        <v>0</v>
      </c>
      <c r="AV4365" s="2">
        <v>0</v>
      </c>
      <c r="AW4365" s="2">
        <v>0</v>
      </c>
      <c r="AX4365" s="2">
        <v>0</v>
      </c>
      <c r="AY4365" s="2">
        <v>0</v>
      </c>
      <c r="AZ4365" s="2">
        <v>0</v>
      </c>
      <c r="BA4365" s="2">
        <v>0</v>
      </c>
      <c r="BB4365" s="2">
        <v>0</v>
      </c>
      <c r="BC4365" s="2">
        <v>116</v>
      </c>
      <c r="BD4365" s="2">
        <v>0</v>
      </c>
      <c r="BE4365" s="2">
        <v>0</v>
      </c>
      <c r="BF4365" s="2">
        <v>0</v>
      </c>
      <c r="BG4365" s="2">
        <v>0</v>
      </c>
      <c r="BH4365" s="2">
        <v>0</v>
      </c>
      <c r="BI4365" s="2">
        <v>0</v>
      </c>
      <c r="BJ4365" s="2">
        <v>0</v>
      </c>
      <c r="BK4365" s="2">
        <v>0</v>
      </c>
      <c r="BL4365" s="2">
        <v>10</v>
      </c>
      <c r="BM4365" s="2">
        <v>6</v>
      </c>
      <c r="BN4365" s="2">
        <v>8</v>
      </c>
      <c r="BO4365" s="2">
        <v>6</v>
      </c>
      <c r="BP4365" s="2">
        <v>11</v>
      </c>
      <c r="BQ4365" s="2">
        <v>8</v>
      </c>
      <c r="BR4365" s="2">
        <v>10</v>
      </c>
      <c r="BS4365" s="2">
        <v>0</v>
      </c>
      <c r="BT4365" s="2">
        <v>0</v>
      </c>
      <c r="BU4365" s="2">
        <v>0</v>
      </c>
      <c r="BV4365" s="2">
        <v>0</v>
      </c>
      <c r="BW4365" s="2">
        <v>0</v>
      </c>
      <c r="BX4365" s="2">
        <v>0</v>
      </c>
      <c r="BY4365" s="2">
        <v>0</v>
      </c>
      <c r="BZ4365" s="2">
        <v>0</v>
      </c>
      <c r="CA4365" s="2">
        <v>0</v>
      </c>
      <c r="CB4365" s="2">
        <v>0</v>
      </c>
      <c r="CC4365" s="2">
        <v>0</v>
      </c>
      <c r="CD4365" s="2">
        <v>0</v>
      </c>
      <c r="CE4365" s="2">
        <v>0</v>
      </c>
      <c r="CF4365" s="2">
        <v>0</v>
      </c>
      <c r="CG4365" s="2">
        <v>0</v>
      </c>
      <c r="CH4365" s="2">
        <v>0</v>
      </c>
      <c r="CI4365" s="2">
        <v>0</v>
      </c>
      <c r="CJ4365" s="2">
        <v>0</v>
      </c>
      <c r="CK4365" s="2">
        <v>7</v>
      </c>
      <c r="CL4365" s="2">
        <v>0</v>
      </c>
    </row>
    <row r="4366" spans="1:90" x14ac:dyDescent="0.25">
      <c r="A4366" t="s">
        <v>115</v>
      </c>
      <c r="B4366">
        <v>10606</v>
      </c>
      <c r="C4366" t="s">
        <v>103</v>
      </c>
      <c r="D4366">
        <v>1</v>
      </c>
      <c r="E4366">
        <v>8</v>
      </c>
      <c r="F4366">
        <v>908745</v>
      </c>
      <c r="G4366">
        <v>35908745</v>
      </c>
      <c r="H4366" t="s">
        <v>6637</v>
      </c>
      <c r="I4366">
        <v>635</v>
      </c>
      <c r="J4366" t="s">
        <v>103</v>
      </c>
      <c r="K4366" t="s">
        <v>2029</v>
      </c>
      <c r="L4366">
        <v>1</v>
      </c>
      <c r="M4366" t="s">
        <v>103</v>
      </c>
      <c r="N4366">
        <v>9810800</v>
      </c>
      <c r="O4366" t="s">
        <v>92</v>
      </c>
      <c r="P4366" t="s">
        <v>6638</v>
      </c>
      <c r="Q4366">
        <v>401</v>
      </c>
      <c r="R4366">
        <v>11</v>
      </c>
      <c r="S4366">
        <v>43511040</v>
      </c>
      <c r="T4366">
        <v>43539811</v>
      </c>
      <c r="U4366" t="s">
        <v>6639</v>
      </c>
      <c r="V4366">
        <v>1</v>
      </c>
      <c r="W4366" s="2">
        <v>0</v>
      </c>
      <c r="X4366" s="2">
        <v>0</v>
      </c>
      <c r="Y4366" s="2">
        <v>0</v>
      </c>
      <c r="Z4366" s="2">
        <v>0</v>
      </c>
      <c r="AA4366" s="2">
        <v>0</v>
      </c>
      <c r="AB4366" s="2">
        <v>0</v>
      </c>
      <c r="AC4366" s="2">
        <v>0</v>
      </c>
      <c r="AD4366" s="2">
        <v>139</v>
      </c>
      <c r="AE4366" s="2">
        <v>174</v>
      </c>
      <c r="AF4366" s="2">
        <v>139</v>
      </c>
      <c r="AG4366" s="2">
        <v>142</v>
      </c>
      <c r="AH4366" s="2">
        <v>199</v>
      </c>
      <c r="AI4366" s="2">
        <v>170</v>
      </c>
      <c r="AJ4366" s="2">
        <v>132</v>
      </c>
      <c r="AK4366" s="2">
        <v>0</v>
      </c>
      <c r="AL4366" s="2">
        <v>0</v>
      </c>
      <c r="AM4366" s="2">
        <v>0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0</v>
      </c>
      <c r="AU4366" s="2">
        <v>0</v>
      </c>
      <c r="AV4366" s="2">
        <v>0</v>
      </c>
      <c r="AW4366" s="2">
        <v>0</v>
      </c>
      <c r="AX4366" s="2">
        <v>0</v>
      </c>
      <c r="AY4366" s="2">
        <v>0</v>
      </c>
      <c r="AZ4366" s="2">
        <v>0</v>
      </c>
      <c r="BA4366" s="2">
        <v>0</v>
      </c>
      <c r="BB4366" s="2">
        <v>0</v>
      </c>
      <c r="BC4366" s="2">
        <v>0</v>
      </c>
      <c r="BD4366" s="2">
        <v>0</v>
      </c>
      <c r="BE4366" s="2">
        <v>0</v>
      </c>
      <c r="BF4366" s="2">
        <v>0</v>
      </c>
      <c r="BG4366" s="2">
        <v>0</v>
      </c>
      <c r="BH4366" s="2">
        <v>0</v>
      </c>
      <c r="BI4366" s="2">
        <v>0</v>
      </c>
      <c r="BJ4366" s="2">
        <v>0</v>
      </c>
      <c r="BK4366" s="2">
        <v>0</v>
      </c>
      <c r="BL4366" s="2">
        <v>6</v>
      </c>
      <c r="BM4366" s="2">
        <v>6</v>
      </c>
      <c r="BN4366" s="2">
        <v>7</v>
      </c>
      <c r="BO4366" s="2">
        <v>5</v>
      </c>
      <c r="BP4366" s="2">
        <v>7</v>
      </c>
      <c r="BQ4366" s="2">
        <v>6</v>
      </c>
      <c r="BR4366" s="2">
        <v>7</v>
      </c>
      <c r="BS4366" s="2">
        <v>0</v>
      </c>
      <c r="BT4366" s="2">
        <v>0</v>
      </c>
      <c r="BU4366" s="2">
        <v>0</v>
      </c>
      <c r="BV4366" s="2">
        <v>0</v>
      </c>
      <c r="BW4366" s="2">
        <v>0</v>
      </c>
      <c r="BX4366" s="2">
        <v>0</v>
      </c>
      <c r="BY4366" s="2">
        <v>0</v>
      </c>
      <c r="BZ4366" s="2">
        <v>0</v>
      </c>
      <c r="CA4366" s="2">
        <v>0</v>
      </c>
      <c r="CB4366" s="2">
        <v>0</v>
      </c>
      <c r="CC4366" s="2">
        <v>0</v>
      </c>
      <c r="CD4366" s="2">
        <v>0</v>
      </c>
      <c r="CE4366" s="2">
        <v>0</v>
      </c>
      <c r="CF4366" s="2">
        <v>0</v>
      </c>
      <c r="CG4366" s="2">
        <v>0</v>
      </c>
      <c r="CH4366" s="2">
        <v>0</v>
      </c>
      <c r="CI4366" s="2">
        <v>0</v>
      </c>
      <c r="CJ4366" s="2">
        <v>0</v>
      </c>
      <c r="CK4366" s="2">
        <v>0</v>
      </c>
      <c r="CL4366" s="2">
        <v>0</v>
      </c>
    </row>
    <row r="4367" spans="1:90" x14ac:dyDescent="0.25">
      <c r="A4367" t="s">
        <v>115</v>
      </c>
      <c r="B4367">
        <v>10606</v>
      </c>
      <c r="C4367" t="s">
        <v>103</v>
      </c>
      <c r="D4367">
        <v>1</v>
      </c>
      <c r="E4367">
        <v>8</v>
      </c>
      <c r="F4367">
        <v>913807</v>
      </c>
      <c r="G4367">
        <v>35913807</v>
      </c>
      <c r="H4367" t="s">
        <v>15987</v>
      </c>
      <c r="I4367">
        <v>635</v>
      </c>
      <c r="J4367" t="s">
        <v>103</v>
      </c>
      <c r="K4367" t="s">
        <v>2146</v>
      </c>
      <c r="L4367">
        <v>1</v>
      </c>
      <c r="M4367" t="s">
        <v>103</v>
      </c>
      <c r="N4367">
        <v>9850020</v>
      </c>
      <c r="O4367" t="s">
        <v>92</v>
      </c>
      <c r="P4367" t="s">
        <v>12329</v>
      </c>
      <c r="Q4367">
        <v>41</v>
      </c>
      <c r="R4367">
        <v>11</v>
      </c>
      <c r="S4367">
        <v>41090883</v>
      </c>
      <c r="T4367">
        <v>43561462</v>
      </c>
      <c r="U4367" t="s">
        <v>15988</v>
      </c>
      <c r="V4367">
        <v>1</v>
      </c>
      <c r="W4367" s="2">
        <v>0</v>
      </c>
      <c r="X4367" s="2">
        <v>0</v>
      </c>
      <c r="Y4367" s="2">
        <v>0</v>
      </c>
      <c r="Z4367" s="2">
        <v>0</v>
      </c>
      <c r="AA4367" s="2">
        <v>0</v>
      </c>
      <c r="AB4367" s="2">
        <v>0</v>
      </c>
      <c r="AC4367" s="2">
        <v>0</v>
      </c>
      <c r="AD4367" s="2">
        <v>150</v>
      </c>
      <c r="AE4367" s="2">
        <v>90</v>
      </c>
      <c r="AF4367" s="2">
        <v>65</v>
      </c>
      <c r="AG4367" s="2">
        <v>70</v>
      </c>
      <c r="AH4367" s="2">
        <v>143</v>
      </c>
      <c r="AI4367" s="2">
        <v>98</v>
      </c>
      <c r="AJ4367" s="2">
        <v>111</v>
      </c>
      <c r="AK4367" s="2">
        <v>0</v>
      </c>
      <c r="AL4367" s="2">
        <v>0</v>
      </c>
      <c r="AM4367" s="2">
        <v>0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0</v>
      </c>
      <c r="AU4367" s="2">
        <v>0</v>
      </c>
      <c r="AV4367" s="2">
        <v>0</v>
      </c>
      <c r="AW4367" s="2">
        <v>0</v>
      </c>
      <c r="AX4367" s="2">
        <v>0</v>
      </c>
      <c r="AY4367" s="2">
        <v>0</v>
      </c>
      <c r="AZ4367" s="2">
        <v>0</v>
      </c>
      <c r="BA4367" s="2">
        <v>0</v>
      </c>
      <c r="BB4367" s="2">
        <v>0</v>
      </c>
      <c r="BC4367" s="2">
        <v>83</v>
      </c>
      <c r="BD4367" s="2">
        <v>0</v>
      </c>
      <c r="BE4367" s="2">
        <v>0</v>
      </c>
      <c r="BF4367" s="2">
        <v>0</v>
      </c>
      <c r="BG4367" s="2">
        <v>0</v>
      </c>
      <c r="BH4367" s="2">
        <v>0</v>
      </c>
      <c r="BI4367" s="2">
        <v>0</v>
      </c>
      <c r="BJ4367" s="2">
        <v>0</v>
      </c>
      <c r="BK4367" s="2">
        <v>0</v>
      </c>
      <c r="BL4367" s="2">
        <v>6</v>
      </c>
      <c r="BM4367" s="2">
        <v>3</v>
      </c>
      <c r="BN4367" s="2">
        <v>2</v>
      </c>
      <c r="BO4367" s="2">
        <v>4</v>
      </c>
      <c r="BP4367" s="2">
        <v>6</v>
      </c>
      <c r="BQ4367" s="2">
        <v>3</v>
      </c>
      <c r="BR4367" s="2">
        <v>3</v>
      </c>
      <c r="BS4367" s="2">
        <v>0</v>
      </c>
      <c r="BT4367" s="2">
        <v>0</v>
      </c>
      <c r="BU4367" s="2">
        <v>0</v>
      </c>
      <c r="BV4367" s="2">
        <v>0</v>
      </c>
      <c r="BW4367" s="2">
        <v>0</v>
      </c>
      <c r="BX4367" s="2">
        <v>0</v>
      </c>
      <c r="BY4367" s="2">
        <v>0</v>
      </c>
      <c r="BZ4367" s="2">
        <v>0</v>
      </c>
      <c r="CA4367" s="2">
        <v>0</v>
      </c>
      <c r="CB4367" s="2">
        <v>0</v>
      </c>
      <c r="CC4367" s="2">
        <v>0</v>
      </c>
      <c r="CD4367" s="2">
        <v>0</v>
      </c>
      <c r="CE4367" s="2">
        <v>0</v>
      </c>
      <c r="CF4367" s="2">
        <v>0</v>
      </c>
      <c r="CG4367" s="2">
        <v>0</v>
      </c>
      <c r="CH4367" s="2">
        <v>0</v>
      </c>
      <c r="CI4367" s="2">
        <v>0</v>
      </c>
      <c r="CJ4367" s="2">
        <v>0</v>
      </c>
      <c r="CK4367" s="2">
        <v>4</v>
      </c>
      <c r="CL4367" s="2">
        <v>0</v>
      </c>
    </row>
    <row r="4368" spans="1:90" x14ac:dyDescent="0.25">
      <c r="A4368" t="s">
        <v>115</v>
      </c>
      <c r="B4368">
        <v>10606</v>
      </c>
      <c r="C4368" t="s">
        <v>103</v>
      </c>
      <c r="D4368">
        <v>1</v>
      </c>
      <c r="E4368">
        <v>8</v>
      </c>
      <c r="F4368">
        <v>8771</v>
      </c>
      <c r="G4368">
        <v>35008771</v>
      </c>
      <c r="H4368" t="s">
        <v>15721</v>
      </c>
      <c r="I4368">
        <v>635</v>
      </c>
      <c r="J4368" t="s">
        <v>103</v>
      </c>
      <c r="K4368" t="s">
        <v>11335</v>
      </c>
      <c r="L4368">
        <v>2</v>
      </c>
      <c r="M4368" t="s">
        <v>8441</v>
      </c>
      <c r="N4368">
        <v>9835000</v>
      </c>
      <c r="O4368" t="s">
        <v>92</v>
      </c>
      <c r="P4368" t="s">
        <v>11336</v>
      </c>
      <c r="Q4368">
        <v>253</v>
      </c>
      <c r="R4368">
        <v>11</v>
      </c>
      <c r="S4368">
        <v>43540516</v>
      </c>
      <c r="T4368">
        <v>43547192</v>
      </c>
      <c r="U4368" t="s">
        <v>15722</v>
      </c>
      <c r="V4368">
        <v>1</v>
      </c>
      <c r="W4368" s="2">
        <v>0</v>
      </c>
      <c r="X4368" s="2">
        <v>0</v>
      </c>
      <c r="Y4368" s="2">
        <v>0</v>
      </c>
      <c r="Z4368" s="2">
        <v>0</v>
      </c>
      <c r="AA4368" s="2">
        <v>0</v>
      </c>
      <c r="AB4368" s="2">
        <v>0</v>
      </c>
      <c r="AC4368" s="2">
        <v>0</v>
      </c>
      <c r="AD4368" s="2">
        <v>165</v>
      </c>
      <c r="AE4368" s="2">
        <v>167</v>
      </c>
      <c r="AF4368" s="2">
        <v>111</v>
      </c>
      <c r="AG4368" s="2">
        <v>143</v>
      </c>
      <c r="AH4368" s="2">
        <v>174</v>
      </c>
      <c r="AI4368" s="2">
        <v>153</v>
      </c>
      <c r="AJ4368" s="2">
        <v>148</v>
      </c>
      <c r="AK4368" s="2">
        <v>0</v>
      </c>
      <c r="AL4368" s="2">
        <v>0</v>
      </c>
      <c r="AM4368" s="2">
        <v>0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2">
        <v>0</v>
      </c>
      <c r="AT4368" s="2">
        <v>0</v>
      </c>
      <c r="AU4368" s="2">
        <v>101</v>
      </c>
      <c r="AV4368" s="2">
        <v>0</v>
      </c>
      <c r="AW4368" s="2">
        <v>0</v>
      </c>
      <c r="AX4368" s="2">
        <v>0</v>
      </c>
      <c r="AY4368" s="2">
        <v>0</v>
      </c>
      <c r="AZ4368" s="2">
        <v>0</v>
      </c>
      <c r="BA4368" s="2">
        <v>0</v>
      </c>
      <c r="BB4368" s="2">
        <v>0</v>
      </c>
      <c r="BC4368" s="2">
        <v>0</v>
      </c>
      <c r="BD4368" s="2">
        <v>0</v>
      </c>
      <c r="BE4368" s="2">
        <v>0</v>
      </c>
      <c r="BF4368" s="2">
        <v>0</v>
      </c>
      <c r="BG4368" s="2">
        <v>0</v>
      </c>
      <c r="BH4368" s="2">
        <v>0</v>
      </c>
      <c r="BI4368" s="2">
        <v>0</v>
      </c>
      <c r="BJ4368" s="2">
        <v>0</v>
      </c>
      <c r="BK4368" s="2">
        <v>0</v>
      </c>
      <c r="BL4368" s="2">
        <v>5</v>
      </c>
      <c r="BM4368" s="2">
        <v>6</v>
      </c>
      <c r="BN4368" s="2">
        <v>7</v>
      </c>
      <c r="BO4368" s="2">
        <v>6</v>
      </c>
      <c r="BP4368" s="2">
        <v>7</v>
      </c>
      <c r="BQ4368" s="2">
        <v>5</v>
      </c>
      <c r="BR4368" s="2">
        <v>5</v>
      </c>
      <c r="BS4368" s="2">
        <v>0</v>
      </c>
      <c r="BT4368" s="2">
        <v>0</v>
      </c>
      <c r="BU4368" s="2">
        <v>0</v>
      </c>
      <c r="BV4368" s="2">
        <v>0</v>
      </c>
      <c r="BW4368" s="2">
        <v>0</v>
      </c>
      <c r="BX4368" s="2">
        <v>0</v>
      </c>
      <c r="BY4368" s="2">
        <v>0</v>
      </c>
      <c r="BZ4368" s="2">
        <v>0</v>
      </c>
      <c r="CA4368" s="2">
        <v>0</v>
      </c>
      <c r="CB4368" s="2">
        <v>0</v>
      </c>
      <c r="CC4368" s="2">
        <v>4</v>
      </c>
      <c r="CD4368" s="2">
        <v>0</v>
      </c>
      <c r="CE4368" s="2">
        <v>0</v>
      </c>
      <c r="CF4368" s="2">
        <v>0</v>
      </c>
      <c r="CG4368" s="2">
        <v>0</v>
      </c>
      <c r="CH4368" s="2">
        <v>0</v>
      </c>
      <c r="CI4368" s="2">
        <v>0</v>
      </c>
      <c r="CJ4368" s="2">
        <v>0</v>
      </c>
      <c r="CK4368" s="2">
        <v>0</v>
      </c>
      <c r="CL4368" s="2">
        <v>0</v>
      </c>
    </row>
    <row r="4369" spans="1:90" x14ac:dyDescent="0.25">
      <c r="A4369" t="s">
        <v>115</v>
      </c>
      <c r="B4369">
        <v>10606</v>
      </c>
      <c r="C4369" t="s">
        <v>103</v>
      </c>
      <c r="D4369">
        <v>1</v>
      </c>
      <c r="E4369">
        <v>8</v>
      </c>
      <c r="F4369">
        <v>42043</v>
      </c>
      <c r="G4369">
        <v>35042043</v>
      </c>
      <c r="H4369" t="s">
        <v>1183</v>
      </c>
      <c r="I4369">
        <v>635</v>
      </c>
      <c r="J4369" t="s">
        <v>103</v>
      </c>
      <c r="K4369" t="s">
        <v>1184</v>
      </c>
      <c r="L4369">
        <v>1</v>
      </c>
      <c r="M4369" t="s">
        <v>103</v>
      </c>
      <c r="N4369">
        <v>9761170</v>
      </c>
      <c r="O4369" t="s">
        <v>92</v>
      </c>
      <c r="P4369" t="s">
        <v>1185</v>
      </c>
      <c r="Q4369">
        <v>100</v>
      </c>
      <c r="R4369">
        <v>11</v>
      </c>
      <c r="S4369">
        <v>41211848</v>
      </c>
      <c r="T4369">
        <v>43305426</v>
      </c>
      <c r="U4369" t="s">
        <v>1186</v>
      </c>
      <c r="V4369">
        <v>1</v>
      </c>
      <c r="W4369" s="2">
        <v>0</v>
      </c>
      <c r="X4369" s="2">
        <v>0</v>
      </c>
      <c r="Y4369" s="2">
        <v>0</v>
      </c>
      <c r="Z4369" s="2">
        <v>0</v>
      </c>
      <c r="AA4369" s="2">
        <v>0</v>
      </c>
      <c r="AB4369" s="2">
        <v>0</v>
      </c>
      <c r="AC4369" s="2">
        <v>0</v>
      </c>
      <c r="AD4369" s="2">
        <v>168</v>
      </c>
      <c r="AE4369" s="2">
        <v>162</v>
      </c>
      <c r="AF4369" s="2">
        <v>111</v>
      </c>
      <c r="AG4369" s="2">
        <v>146</v>
      </c>
      <c r="AH4369" s="2">
        <v>162</v>
      </c>
      <c r="AI4369" s="2">
        <v>108</v>
      </c>
      <c r="AJ4369" s="2">
        <v>111</v>
      </c>
      <c r="AK4369" s="2">
        <v>0</v>
      </c>
      <c r="AL4369" s="2">
        <v>0</v>
      </c>
      <c r="AM4369" s="2">
        <v>0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0</v>
      </c>
      <c r="AU4369" s="2">
        <v>228</v>
      </c>
      <c r="AV4369" s="2">
        <v>0</v>
      </c>
      <c r="AW4369" s="2">
        <v>0</v>
      </c>
      <c r="AX4369" s="2">
        <v>0</v>
      </c>
      <c r="AY4369" s="2">
        <v>0</v>
      </c>
      <c r="AZ4369" s="2">
        <v>0</v>
      </c>
      <c r="BA4369" s="2">
        <v>0</v>
      </c>
      <c r="BB4369" s="2">
        <v>0</v>
      </c>
      <c r="BC4369" s="2">
        <v>0</v>
      </c>
      <c r="BD4369" s="2">
        <v>0</v>
      </c>
      <c r="BE4369" s="2">
        <v>0</v>
      </c>
      <c r="BF4369" s="2">
        <v>0</v>
      </c>
      <c r="BG4369" s="2">
        <v>0</v>
      </c>
      <c r="BH4369" s="2">
        <v>0</v>
      </c>
      <c r="BI4369" s="2">
        <v>0</v>
      </c>
      <c r="BJ4369" s="2">
        <v>0</v>
      </c>
      <c r="BK4369" s="2">
        <v>0</v>
      </c>
      <c r="BL4369" s="2">
        <v>8</v>
      </c>
      <c r="BM4369" s="2">
        <v>7</v>
      </c>
      <c r="BN4369" s="2">
        <v>5</v>
      </c>
      <c r="BO4369" s="2">
        <v>7</v>
      </c>
      <c r="BP4369" s="2">
        <v>6</v>
      </c>
      <c r="BQ4369" s="2">
        <v>3</v>
      </c>
      <c r="BR4369" s="2">
        <v>4</v>
      </c>
      <c r="BS4369" s="2">
        <v>0</v>
      </c>
      <c r="BT4369" s="2">
        <v>0</v>
      </c>
      <c r="BU4369" s="2">
        <v>0</v>
      </c>
      <c r="BV4369" s="2">
        <v>0</v>
      </c>
      <c r="BW4369" s="2">
        <v>0</v>
      </c>
      <c r="BX4369" s="2">
        <v>0</v>
      </c>
      <c r="BY4369" s="2">
        <v>0</v>
      </c>
      <c r="BZ4369" s="2">
        <v>0</v>
      </c>
      <c r="CA4369" s="2">
        <v>0</v>
      </c>
      <c r="CB4369" s="2">
        <v>0</v>
      </c>
      <c r="CC4369" s="2">
        <v>8</v>
      </c>
      <c r="CD4369" s="2">
        <v>0</v>
      </c>
      <c r="CE4369" s="2">
        <v>0</v>
      </c>
      <c r="CF4369" s="2">
        <v>0</v>
      </c>
      <c r="CG4369" s="2">
        <v>0</v>
      </c>
      <c r="CH4369" s="2">
        <v>0</v>
      </c>
      <c r="CI4369" s="2">
        <v>0</v>
      </c>
      <c r="CJ4369" s="2">
        <v>0</v>
      </c>
      <c r="CK4369" s="2">
        <v>0</v>
      </c>
      <c r="CL4369" s="2">
        <v>0</v>
      </c>
    </row>
    <row r="4370" spans="1:90" x14ac:dyDescent="0.25">
      <c r="A4370" t="s">
        <v>115</v>
      </c>
      <c r="B4370">
        <v>10606</v>
      </c>
      <c r="C4370" t="s">
        <v>103</v>
      </c>
      <c r="D4370">
        <v>1</v>
      </c>
      <c r="E4370">
        <v>8</v>
      </c>
      <c r="F4370">
        <v>8783</v>
      </c>
      <c r="G4370">
        <v>35008783</v>
      </c>
      <c r="H4370" t="s">
        <v>13490</v>
      </c>
      <c r="I4370">
        <v>635</v>
      </c>
      <c r="J4370" t="s">
        <v>103</v>
      </c>
      <c r="K4370" t="s">
        <v>5635</v>
      </c>
      <c r="L4370">
        <v>1</v>
      </c>
      <c r="M4370" t="s">
        <v>103</v>
      </c>
      <c r="N4370">
        <v>9860065</v>
      </c>
      <c r="O4370" t="s">
        <v>92</v>
      </c>
      <c r="P4370" t="s">
        <v>13491</v>
      </c>
      <c r="Q4370">
        <v>400</v>
      </c>
      <c r="R4370">
        <v>11</v>
      </c>
      <c r="S4370">
        <v>43437494</v>
      </c>
      <c r="T4370">
        <v>43926948</v>
      </c>
      <c r="U4370" t="s">
        <v>13492</v>
      </c>
      <c r="V4370">
        <v>1</v>
      </c>
      <c r="W4370" s="2">
        <v>0</v>
      </c>
      <c r="X4370" s="2">
        <v>0</v>
      </c>
      <c r="Y4370" s="2">
        <v>0</v>
      </c>
      <c r="Z4370" s="2">
        <v>0</v>
      </c>
      <c r="AA4370" s="2">
        <v>0</v>
      </c>
      <c r="AB4370" s="2">
        <v>0</v>
      </c>
      <c r="AC4370" s="2">
        <v>0</v>
      </c>
      <c r="AD4370" s="2">
        <v>142</v>
      </c>
      <c r="AE4370" s="2">
        <v>100</v>
      </c>
      <c r="AF4370" s="2">
        <v>62</v>
      </c>
      <c r="AG4370" s="2">
        <v>64</v>
      </c>
      <c r="AH4370" s="2">
        <v>162</v>
      </c>
      <c r="AI4370" s="2">
        <v>101</v>
      </c>
      <c r="AJ4370" s="2">
        <v>87</v>
      </c>
      <c r="AK4370" s="2">
        <v>0</v>
      </c>
      <c r="AL4370" s="2">
        <v>0</v>
      </c>
      <c r="AM4370" s="2">
        <v>0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2">
        <v>0</v>
      </c>
      <c r="AT4370" s="2">
        <v>0</v>
      </c>
      <c r="AU4370" s="2">
        <v>165</v>
      </c>
      <c r="AV4370" s="2">
        <v>0</v>
      </c>
      <c r="AW4370" s="2">
        <v>0</v>
      </c>
      <c r="AX4370" s="2">
        <v>0</v>
      </c>
      <c r="AY4370" s="2">
        <v>0</v>
      </c>
      <c r="AZ4370" s="2">
        <v>0</v>
      </c>
      <c r="BA4370" s="2">
        <v>0</v>
      </c>
      <c r="BB4370" s="2">
        <v>0</v>
      </c>
      <c r="BC4370" s="2">
        <v>0</v>
      </c>
      <c r="BD4370" s="2">
        <v>0</v>
      </c>
      <c r="BE4370" s="2">
        <v>0</v>
      </c>
      <c r="BF4370" s="2">
        <v>0</v>
      </c>
      <c r="BG4370" s="2">
        <v>0</v>
      </c>
      <c r="BH4370" s="2">
        <v>0</v>
      </c>
      <c r="BI4370" s="2">
        <v>0</v>
      </c>
      <c r="BJ4370" s="2">
        <v>0</v>
      </c>
      <c r="BK4370" s="2">
        <v>0</v>
      </c>
      <c r="BL4370" s="2">
        <v>7</v>
      </c>
      <c r="BM4370" s="2">
        <v>6</v>
      </c>
      <c r="BN4370" s="2">
        <v>2</v>
      </c>
      <c r="BO4370" s="2">
        <v>2</v>
      </c>
      <c r="BP4370" s="2">
        <v>6</v>
      </c>
      <c r="BQ4370" s="2">
        <v>4</v>
      </c>
      <c r="BR4370" s="2">
        <v>3</v>
      </c>
      <c r="BS4370" s="2">
        <v>0</v>
      </c>
      <c r="BT4370" s="2">
        <v>0</v>
      </c>
      <c r="BU4370" s="2">
        <v>0</v>
      </c>
      <c r="BV4370" s="2">
        <v>0</v>
      </c>
      <c r="BW4370" s="2">
        <v>0</v>
      </c>
      <c r="BX4370" s="2">
        <v>0</v>
      </c>
      <c r="BY4370" s="2">
        <v>0</v>
      </c>
      <c r="BZ4370" s="2">
        <v>0</v>
      </c>
      <c r="CA4370" s="2">
        <v>0</v>
      </c>
      <c r="CB4370" s="2">
        <v>0</v>
      </c>
      <c r="CC4370" s="2">
        <v>4</v>
      </c>
      <c r="CD4370" s="2">
        <v>0</v>
      </c>
      <c r="CE4370" s="2">
        <v>0</v>
      </c>
      <c r="CF4370" s="2">
        <v>0</v>
      </c>
      <c r="CG4370" s="2">
        <v>0</v>
      </c>
      <c r="CH4370" s="2">
        <v>0</v>
      </c>
      <c r="CI4370" s="2">
        <v>0</v>
      </c>
      <c r="CJ4370" s="2">
        <v>0</v>
      </c>
      <c r="CK4370" s="2">
        <v>0</v>
      </c>
      <c r="CL4370" s="2">
        <v>0</v>
      </c>
    </row>
    <row r="4371" spans="1:90" x14ac:dyDescent="0.25">
      <c r="A4371" t="s">
        <v>115</v>
      </c>
      <c r="B4371">
        <v>10606</v>
      </c>
      <c r="C4371" t="s">
        <v>103</v>
      </c>
      <c r="D4371">
        <v>1</v>
      </c>
      <c r="E4371">
        <v>8</v>
      </c>
      <c r="F4371">
        <v>8874</v>
      </c>
      <c r="G4371">
        <v>35008874</v>
      </c>
      <c r="H4371" t="s">
        <v>10550</v>
      </c>
      <c r="I4371">
        <v>635</v>
      </c>
      <c r="J4371" t="s">
        <v>103</v>
      </c>
      <c r="K4371" t="s">
        <v>2029</v>
      </c>
      <c r="L4371">
        <v>1</v>
      </c>
      <c r="M4371" t="s">
        <v>103</v>
      </c>
      <c r="N4371">
        <v>9810580</v>
      </c>
      <c r="O4371" t="s">
        <v>92</v>
      </c>
      <c r="P4371" t="s">
        <v>10551</v>
      </c>
      <c r="Q4371">
        <v>200</v>
      </c>
      <c r="R4371">
        <v>11</v>
      </c>
      <c r="S4371">
        <v>43511699</v>
      </c>
      <c r="U4371" t="s">
        <v>10552</v>
      </c>
      <c r="V4371">
        <v>1</v>
      </c>
      <c r="W4371" s="2">
        <v>0</v>
      </c>
      <c r="X4371" s="2">
        <v>0</v>
      </c>
      <c r="Y4371" s="2">
        <v>0</v>
      </c>
      <c r="Z4371" s="2">
        <v>0</v>
      </c>
      <c r="AA4371" s="2">
        <v>0</v>
      </c>
      <c r="AB4371" s="2">
        <v>0</v>
      </c>
      <c r="AC4371" s="2">
        <v>0</v>
      </c>
      <c r="AD4371" s="2">
        <v>114</v>
      </c>
      <c r="AE4371" s="2">
        <v>112</v>
      </c>
      <c r="AF4371" s="2">
        <v>111</v>
      </c>
      <c r="AG4371" s="2">
        <v>73</v>
      </c>
      <c r="AH4371" s="2">
        <v>75</v>
      </c>
      <c r="AI4371" s="2">
        <v>65</v>
      </c>
      <c r="AJ4371" s="2">
        <v>48</v>
      </c>
      <c r="AK4371" s="2">
        <v>0</v>
      </c>
      <c r="AL4371" s="2">
        <v>0</v>
      </c>
      <c r="AM4371" s="2">
        <v>0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2">
        <v>0</v>
      </c>
      <c r="AT4371" s="2">
        <v>0</v>
      </c>
      <c r="AU4371" s="2">
        <v>0</v>
      </c>
      <c r="AV4371" s="2">
        <v>0</v>
      </c>
      <c r="AW4371" s="2">
        <v>0</v>
      </c>
      <c r="AX4371" s="2">
        <v>0</v>
      </c>
      <c r="AY4371" s="2">
        <v>0</v>
      </c>
      <c r="AZ4371" s="2">
        <v>0</v>
      </c>
      <c r="BA4371" s="2">
        <v>0</v>
      </c>
      <c r="BB4371" s="2">
        <v>0</v>
      </c>
      <c r="BC4371" s="2">
        <v>0</v>
      </c>
      <c r="BD4371" s="2">
        <v>15</v>
      </c>
      <c r="BE4371" s="2">
        <v>0</v>
      </c>
      <c r="BF4371" s="2">
        <v>0</v>
      </c>
      <c r="BG4371" s="2">
        <v>0</v>
      </c>
      <c r="BH4371" s="2">
        <v>0</v>
      </c>
      <c r="BI4371" s="2">
        <v>0</v>
      </c>
      <c r="BJ4371" s="2">
        <v>0</v>
      </c>
      <c r="BK4371" s="2">
        <v>0</v>
      </c>
      <c r="BL4371" s="2">
        <v>4</v>
      </c>
      <c r="BM4371" s="2">
        <v>4</v>
      </c>
      <c r="BN4371" s="2">
        <v>5</v>
      </c>
      <c r="BO4371" s="2">
        <v>3</v>
      </c>
      <c r="BP4371" s="2">
        <v>4</v>
      </c>
      <c r="BQ4371" s="2">
        <v>4</v>
      </c>
      <c r="BR4371" s="2">
        <v>4</v>
      </c>
      <c r="BS4371" s="2">
        <v>0</v>
      </c>
      <c r="BT4371" s="2">
        <v>0</v>
      </c>
      <c r="BU4371" s="2">
        <v>0</v>
      </c>
      <c r="BV4371" s="2">
        <v>0</v>
      </c>
      <c r="BW4371" s="2">
        <v>0</v>
      </c>
      <c r="BX4371" s="2">
        <v>0</v>
      </c>
      <c r="BY4371" s="2">
        <v>0</v>
      </c>
      <c r="BZ4371" s="2">
        <v>0</v>
      </c>
      <c r="CA4371" s="2">
        <v>0</v>
      </c>
      <c r="CB4371" s="2">
        <v>0</v>
      </c>
      <c r="CC4371" s="2">
        <v>0</v>
      </c>
      <c r="CD4371" s="2">
        <v>0</v>
      </c>
      <c r="CE4371" s="2">
        <v>0</v>
      </c>
      <c r="CF4371" s="2">
        <v>0</v>
      </c>
      <c r="CG4371" s="2">
        <v>0</v>
      </c>
      <c r="CH4371" s="2">
        <v>0</v>
      </c>
      <c r="CI4371" s="2">
        <v>0</v>
      </c>
      <c r="CJ4371" s="2">
        <v>0</v>
      </c>
      <c r="CK4371" s="2">
        <v>0</v>
      </c>
      <c r="CL4371" s="2">
        <v>3</v>
      </c>
    </row>
    <row r="4372" spans="1:90" x14ac:dyDescent="0.25">
      <c r="A4372" t="s">
        <v>115</v>
      </c>
      <c r="B4372">
        <v>10606</v>
      </c>
      <c r="C4372" t="s">
        <v>103</v>
      </c>
      <c r="D4372">
        <v>1</v>
      </c>
      <c r="E4372">
        <v>8</v>
      </c>
      <c r="F4372">
        <v>9313</v>
      </c>
      <c r="G4372">
        <v>35009313</v>
      </c>
      <c r="H4372" t="s">
        <v>350</v>
      </c>
      <c r="I4372">
        <v>635</v>
      </c>
      <c r="J4372" t="s">
        <v>103</v>
      </c>
      <c r="K4372" t="s">
        <v>350</v>
      </c>
      <c r="L4372">
        <v>1</v>
      </c>
      <c r="M4372" t="s">
        <v>103</v>
      </c>
      <c r="N4372">
        <v>9618000</v>
      </c>
      <c r="O4372" t="s">
        <v>102</v>
      </c>
      <c r="P4372" t="s">
        <v>10652</v>
      </c>
      <c r="Q4372">
        <v>152</v>
      </c>
      <c r="R4372">
        <v>11</v>
      </c>
      <c r="S4372">
        <v>43622657</v>
      </c>
      <c r="T4372">
        <v>43651190</v>
      </c>
      <c r="U4372" t="s">
        <v>10653</v>
      </c>
      <c r="V4372">
        <v>1</v>
      </c>
      <c r="W4372" s="2">
        <v>0</v>
      </c>
      <c r="X4372" s="2">
        <v>0</v>
      </c>
      <c r="Y4372" s="2">
        <v>0</v>
      </c>
      <c r="Z4372" s="2">
        <v>0</v>
      </c>
      <c r="AA4372" s="2">
        <v>0</v>
      </c>
      <c r="AB4372" s="2">
        <v>0</v>
      </c>
      <c r="AC4372" s="2">
        <v>0</v>
      </c>
      <c r="AD4372" s="2">
        <v>72</v>
      </c>
      <c r="AE4372" s="2">
        <v>73</v>
      </c>
      <c r="AF4372" s="2">
        <v>72</v>
      </c>
      <c r="AG4372" s="2">
        <v>69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0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2">
        <v>0</v>
      </c>
      <c r="AT4372" s="2">
        <v>0</v>
      </c>
      <c r="AU4372" s="2">
        <v>0</v>
      </c>
      <c r="AV4372" s="2">
        <v>0</v>
      </c>
      <c r="AW4372" s="2">
        <v>0</v>
      </c>
      <c r="AX4372" s="2">
        <v>0</v>
      </c>
      <c r="AY4372" s="2">
        <v>0</v>
      </c>
      <c r="AZ4372" s="2">
        <v>0</v>
      </c>
      <c r="BA4372" s="2">
        <v>0</v>
      </c>
      <c r="BB4372" s="2">
        <v>0</v>
      </c>
      <c r="BC4372" s="2">
        <v>0</v>
      </c>
      <c r="BD4372" s="2">
        <v>0</v>
      </c>
      <c r="BE4372" s="2">
        <v>0</v>
      </c>
      <c r="BF4372" s="2">
        <v>0</v>
      </c>
      <c r="BG4372" s="2">
        <v>0</v>
      </c>
      <c r="BH4372" s="2">
        <v>0</v>
      </c>
      <c r="BI4372" s="2">
        <v>0</v>
      </c>
      <c r="BJ4372" s="2">
        <v>0</v>
      </c>
      <c r="BK4372" s="2">
        <v>0</v>
      </c>
      <c r="BL4372" s="2">
        <v>4</v>
      </c>
      <c r="BM4372" s="2">
        <v>2</v>
      </c>
      <c r="BN4372" s="2">
        <v>3</v>
      </c>
      <c r="BO4372" s="2">
        <v>2</v>
      </c>
      <c r="BP4372" s="2">
        <v>0</v>
      </c>
      <c r="BQ4372" s="2">
        <v>0</v>
      </c>
      <c r="BR4372" s="2">
        <v>0</v>
      </c>
      <c r="BS4372" s="2">
        <v>0</v>
      </c>
      <c r="BT4372" s="2">
        <v>0</v>
      </c>
      <c r="BU4372" s="2">
        <v>0</v>
      </c>
      <c r="BV4372" s="2">
        <v>0</v>
      </c>
      <c r="BW4372" s="2">
        <v>0</v>
      </c>
      <c r="BX4372" s="2">
        <v>0</v>
      </c>
      <c r="BY4372" s="2">
        <v>0</v>
      </c>
      <c r="BZ4372" s="2">
        <v>0</v>
      </c>
      <c r="CA4372" s="2">
        <v>0</v>
      </c>
      <c r="CB4372" s="2">
        <v>0</v>
      </c>
      <c r="CC4372" s="2">
        <v>0</v>
      </c>
      <c r="CD4372" s="2">
        <v>0</v>
      </c>
      <c r="CE4372" s="2">
        <v>0</v>
      </c>
      <c r="CF4372" s="2">
        <v>0</v>
      </c>
      <c r="CG4372" s="2">
        <v>0</v>
      </c>
      <c r="CH4372" s="2">
        <v>0</v>
      </c>
      <c r="CI4372" s="2">
        <v>0</v>
      </c>
      <c r="CJ4372" s="2">
        <v>0</v>
      </c>
      <c r="CK4372" s="2">
        <v>0</v>
      </c>
      <c r="CL4372" s="2">
        <v>0</v>
      </c>
    </row>
    <row r="4373" spans="1:90" x14ac:dyDescent="0.25">
      <c r="A4373" t="s">
        <v>115</v>
      </c>
      <c r="B4373">
        <v>10606</v>
      </c>
      <c r="C4373" t="s">
        <v>103</v>
      </c>
      <c r="D4373">
        <v>1</v>
      </c>
      <c r="E4373">
        <v>8</v>
      </c>
      <c r="F4373">
        <v>42031</v>
      </c>
      <c r="G4373">
        <v>35042031</v>
      </c>
      <c r="H4373" t="s">
        <v>5817</v>
      </c>
      <c r="I4373">
        <v>635</v>
      </c>
      <c r="J4373" t="s">
        <v>103</v>
      </c>
      <c r="K4373" t="s">
        <v>2802</v>
      </c>
      <c r="L4373">
        <v>1</v>
      </c>
      <c r="M4373" t="s">
        <v>103</v>
      </c>
      <c r="N4373">
        <v>9820050</v>
      </c>
      <c r="O4373" t="s">
        <v>92</v>
      </c>
      <c r="P4373" t="s">
        <v>5818</v>
      </c>
      <c r="Q4373">
        <v>120</v>
      </c>
      <c r="R4373">
        <v>11</v>
      </c>
      <c r="S4373">
        <v>43477832</v>
      </c>
      <c r="T4373">
        <v>43965420</v>
      </c>
      <c r="U4373" t="s">
        <v>5819</v>
      </c>
      <c r="V4373">
        <v>1</v>
      </c>
      <c r="W4373" s="2">
        <v>0</v>
      </c>
      <c r="X4373" s="2">
        <v>0</v>
      </c>
      <c r="Y4373" s="2">
        <v>0</v>
      </c>
      <c r="Z4373" s="2">
        <v>0</v>
      </c>
      <c r="AA4373" s="2">
        <v>0</v>
      </c>
      <c r="AB4373" s="2">
        <v>0</v>
      </c>
      <c r="AC4373" s="2">
        <v>0</v>
      </c>
      <c r="AD4373" s="2">
        <v>60</v>
      </c>
      <c r="AE4373" s="2">
        <v>106</v>
      </c>
      <c r="AF4373" s="2">
        <v>30</v>
      </c>
      <c r="AG4373" s="2">
        <v>34</v>
      </c>
      <c r="AH4373" s="2">
        <v>106</v>
      </c>
      <c r="AI4373" s="2">
        <v>114</v>
      </c>
      <c r="AJ4373" s="2">
        <v>167</v>
      </c>
      <c r="AK4373" s="2">
        <v>0</v>
      </c>
      <c r="AL4373" s="2">
        <v>0</v>
      </c>
      <c r="AM4373" s="2">
        <v>0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2">
        <v>0</v>
      </c>
      <c r="AT4373" s="2">
        <v>0</v>
      </c>
      <c r="AU4373" s="2">
        <v>0</v>
      </c>
      <c r="AV4373" s="2">
        <v>0</v>
      </c>
      <c r="AW4373" s="2">
        <v>0</v>
      </c>
      <c r="AX4373" s="2">
        <v>0</v>
      </c>
      <c r="AY4373" s="2">
        <v>0</v>
      </c>
      <c r="AZ4373" s="2">
        <v>0</v>
      </c>
      <c r="BA4373" s="2">
        <v>0</v>
      </c>
      <c r="BB4373" s="2">
        <v>0</v>
      </c>
      <c r="BC4373" s="2">
        <v>0</v>
      </c>
      <c r="BD4373" s="2">
        <v>0</v>
      </c>
      <c r="BE4373" s="2">
        <v>0</v>
      </c>
      <c r="BF4373" s="2">
        <v>0</v>
      </c>
      <c r="BG4373" s="2">
        <v>0</v>
      </c>
      <c r="BH4373" s="2">
        <v>0</v>
      </c>
      <c r="BI4373" s="2">
        <v>0</v>
      </c>
      <c r="BJ4373" s="2">
        <v>0</v>
      </c>
      <c r="BK4373" s="2">
        <v>0</v>
      </c>
      <c r="BL4373" s="2">
        <v>2</v>
      </c>
      <c r="BM4373" s="2">
        <v>3</v>
      </c>
      <c r="BN4373" s="2">
        <v>2</v>
      </c>
      <c r="BO4373" s="2">
        <v>1</v>
      </c>
      <c r="BP4373" s="2">
        <v>3</v>
      </c>
      <c r="BQ4373" s="2">
        <v>4</v>
      </c>
      <c r="BR4373" s="2">
        <v>5</v>
      </c>
      <c r="BS4373" s="2">
        <v>0</v>
      </c>
      <c r="BT4373" s="2">
        <v>0</v>
      </c>
      <c r="BU4373" s="2">
        <v>0</v>
      </c>
      <c r="BV4373" s="2">
        <v>0</v>
      </c>
      <c r="BW4373" s="2">
        <v>0</v>
      </c>
      <c r="BX4373" s="2">
        <v>0</v>
      </c>
      <c r="BY4373" s="2">
        <v>0</v>
      </c>
      <c r="BZ4373" s="2">
        <v>0</v>
      </c>
      <c r="CA4373" s="2">
        <v>0</v>
      </c>
      <c r="CB4373" s="2">
        <v>0</v>
      </c>
      <c r="CC4373" s="2">
        <v>0</v>
      </c>
      <c r="CD4373" s="2">
        <v>0</v>
      </c>
      <c r="CE4373" s="2">
        <v>0</v>
      </c>
      <c r="CF4373" s="2">
        <v>0</v>
      </c>
      <c r="CG4373" s="2">
        <v>0</v>
      </c>
      <c r="CH4373" s="2">
        <v>0</v>
      </c>
      <c r="CI4373" s="2">
        <v>0</v>
      </c>
      <c r="CJ4373" s="2">
        <v>0</v>
      </c>
      <c r="CK4373" s="2">
        <v>0</v>
      </c>
      <c r="CL4373" s="2">
        <v>0</v>
      </c>
    </row>
    <row r="4374" spans="1:90" x14ac:dyDescent="0.25">
      <c r="A4374" t="s">
        <v>115</v>
      </c>
      <c r="B4374">
        <v>10606</v>
      </c>
      <c r="C4374" t="s">
        <v>103</v>
      </c>
      <c r="D4374">
        <v>1</v>
      </c>
      <c r="E4374">
        <v>8</v>
      </c>
      <c r="F4374">
        <v>8941</v>
      </c>
      <c r="G4374">
        <v>35008941</v>
      </c>
      <c r="H4374" t="s">
        <v>6034</v>
      </c>
      <c r="I4374">
        <v>635</v>
      </c>
      <c r="J4374" t="s">
        <v>103</v>
      </c>
      <c r="K4374" t="s">
        <v>2029</v>
      </c>
      <c r="L4374">
        <v>1</v>
      </c>
      <c r="M4374" t="s">
        <v>103</v>
      </c>
      <c r="N4374">
        <v>9850260</v>
      </c>
      <c r="O4374" t="s">
        <v>92</v>
      </c>
      <c r="P4374" t="s">
        <v>6035</v>
      </c>
      <c r="Q4374">
        <v>4</v>
      </c>
      <c r="R4374">
        <v>11</v>
      </c>
      <c r="S4374">
        <v>41098133</v>
      </c>
      <c r="T4374">
        <v>43523955</v>
      </c>
      <c r="U4374" t="s">
        <v>6036</v>
      </c>
      <c r="V4374">
        <v>1</v>
      </c>
      <c r="W4374" s="2">
        <v>0</v>
      </c>
      <c r="X4374" s="2">
        <v>0</v>
      </c>
      <c r="Y4374" s="2">
        <v>0</v>
      </c>
      <c r="Z4374" s="2">
        <v>0</v>
      </c>
      <c r="AA4374" s="2">
        <v>0</v>
      </c>
      <c r="AB4374" s="2">
        <v>0</v>
      </c>
      <c r="AC4374" s="2">
        <v>0</v>
      </c>
      <c r="AD4374" s="2">
        <v>70</v>
      </c>
      <c r="AE4374" s="2">
        <v>168</v>
      </c>
      <c r="AF4374" s="2">
        <v>103</v>
      </c>
      <c r="AG4374" s="2">
        <v>68</v>
      </c>
      <c r="AH4374" s="2">
        <v>110</v>
      </c>
      <c r="AI4374" s="2">
        <v>134</v>
      </c>
      <c r="AJ4374" s="2">
        <v>104</v>
      </c>
      <c r="AK4374" s="2">
        <v>0</v>
      </c>
      <c r="AL4374" s="2">
        <v>0</v>
      </c>
      <c r="AM4374" s="2">
        <v>0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0</v>
      </c>
      <c r="AU4374" s="2">
        <v>0</v>
      </c>
      <c r="AV4374" s="2">
        <v>0</v>
      </c>
      <c r="AW4374" s="2">
        <v>0</v>
      </c>
      <c r="AX4374" s="2">
        <v>0</v>
      </c>
      <c r="AY4374" s="2">
        <v>0</v>
      </c>
      <c r="AZ4374" s="2">
        <v>0</v>
      </c>
      <c r="BA4374" s="2">
        <v>0</v>
      </c>
      <c r="BB4374" s="2">
        <v>0</v>
      </c>
      <c r="BC4374" s="2">
        <v>0</v>
      </c>
      <c r="BD4374" s="2">
        <v>10</v>
      </c>
      <c r="BE4374" s="2">
        <v>0</v>
      </c>
      <c r="BF4374" s="2">
        <v>0</v>
      </c>
      <c r="BG4374" s="2">
        <v>0</v>
      </c>
      <c r="BH4374" s="2">
        <v>0</v>
      </c>
      <c r="BI4374" s="2">
        <v>0</v>
      </c>
      <c r="BJ4374" s="2">
        <v>0</v>
      </c>
      <c r="BK4374" s="2">
        <v>0</v>
      </c>
      <c r="BL4374" s="2">
        <v>4</v>
      </c>
      <c r="BM4374" s="2">
        <v>8</v>
      </c>
      <c r="BN4374" s="2">
        <v>6</v>
      </c>
      <c r="BO4374" s="2">
        <v>3</v>
      </c>
      <c r="BP4374" s="2">
        <v>5</v>
      </c>
      <c r="BQ4374" s="2">
        <v>6</v>
      </c>
      <c r="BR4374" s="2">
        <v>5</v>
      </c>
      <c r="BS4374" s="2">
        <v>0</v>
      </c>
      <c r="BT4374" s="2">
        <v>0</v>
      </c>
      <c r="BU4374" s="2">
        <v>0</v>
      </c>
      <c r="BV4374" s="2">
        <v>0</v>
      </c>
      <c r="BW4374" s="2">
        <v>0</v>
      </c>
      <c r="BX4374" s="2">
        <v>0</v>
      </c>
      <c r="BY4374" s="2">
        <v>0</v>
      </c>
      <c r="BZ4374" s="2">
        <v>0</v>
      </c>
      <c r="CA4374" s="2">
        <v>0</v>
      </c>
      <c r="CB4374" s="2">
        <v>0</v>
      </c>
      <c r="CC4374" s="2">
        <v>0</v>
      </c>
      <c r="CD4374" s="2">
        <v>0</v>
      </c>
      <c r="CE4374" s="2">
        <v>0</v>
      </c>
      <c r="CF4374" s="2">
        <v>0</v>
      </c>
      <c r="CG4374" s="2">
        <v>0</v>
      </c>
      <c r="CH4374" s="2">
        <v>0</v>
      </c>
      <c r="CI4374" s="2">
        <v>0</v>
      </c>
      <c r="CJ4374" s="2">
        <v>0</v>
      </c>
      <c r="CK4374" s="2">
        <v>0</v>
      </c>
      <c r="CL4374" s="2">
        <v>2</v>
      </c>
    </row>
    <row r="4375" spans="1:90" x14ac:dyDescent="0.25">
      <c r="A4375" t="s">
        <v>115</v>
      </c>
      <c r="B4375">
        <v>10606</v>
      </c>
      <c r="C4375" t="s">
        <v>103</v>
      </c>
      <c r="D4375">
        <v>1</v>
      </c>
      <c r="E4375">
        <v>8</v>
      </c>
      <c r="F4375">
        <v>923904</v>
      </c>
      <c r="G4375">
        <v>35923904</v>
      </c>
      <c r="H4375" t="s">
        <v>11020</v>
      </c>
      <c r="I4375">
        <v>635</v>
      </c>
      <c r="J4375" t="s">
        <v>103</v>
      </c>
      <c r="K4375" t="s">
        <v>2029</v>
      </c>
      <c r="L4375">
        <v>1</v>
      </c>
      <c r="M4375" t="s">
        <v>103</v>
      </c>
      <c r="N4375">
        <v>9850550</v>
      </c>
      <c r="O4375" t="s">
        <v>261</v>
      </c>
      <c r="P4375" t="s">
        <v>4673</v>
      </c>
      <c r="Q4375">
        <v>4100</v>
      </c>
      <c r="R4375">
        <v>11</v>
      </c>
      <c r="S4375">
        <v>43583077</v>
      </c>
      <c r="T4375">
        <v>43585844</v>
      </c>
      <c r="U4375" t="s">
        <v>11021</v>
      </c>
      <c r="V4375">
        <v>1</v>
      </c>
      <c r="W4375" s="2">
        <v>0</v>
      </c>
      <c r="X4375" s="2">
        <v>0</v>
      </c>
      <c r="Y4375" s="2">
        <v>0</v>
      </c>
      <c r="Z4375" s="2">
        <v>0</v>
      </c>
      <c r="AA4375" s="2">
        <v>0</v>
      </c>
      <c r="AB4375" s="2">
        <v>0</v>
      </c>
      <c r="AC4375" s="2">
        <v>0</v>
      </c>
      <c r="AD4375" s="2">
        <v>76</v>
      </c>
      <c r="AE4375" s="2">
        <v>72</v>
      </c>
      <c r="AF4375" s="2">
        <v>104</v>
      </c>
      <c r="AG4375" s="2">
        <v>102</v>
      </c>
      <c r="AH4375" s="2">
        <v>167</v>
      </c>
      <c r="AI4375" s="2">
        <v>140</v>
      </c>
      <c r="AJ4375" s="2">
        <v>106</v>
      </c>
      <c r="AK4375" s="2">
        <v>0</v>
      </c>
      <c r="AL4375" s="2">
        <v>0</v>
      </c>
      <c r="AM4375" s="2">
        <v>0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2">
        <v>0</v>
      </c>
      <c r="AT4375" s="2">
        <v>0</v>
      </c>
      <c r="AU4375" s="2">
        <v>0</v>
      </c>
      <c r="AV4375" s="2">
        <v>0</v>
      </c>
      <c r="AW4375" s="2">
        <v>0</v>
      </c>
      <c r="AX4375" s="2">
        <v>0</v>
      </c>
      <c r="AY4375" s="2">
        <v>0</v>
      </c>
      <c r="AZ4375" s="2">
        <v>0</v>
      </c>
      <c r="BA4375" s="2">
        <v>0</v>
      </c>
      <c r="BB4375" s="2">
        <v>0</v>
      </c>
      <c r="BC4375" s="2">
        <v>0</v>
      </c>
      <c r="BD4375" s="2">
        <v>0</v>
      </c>
      <c r="BE4375" s="2">
        <v>0</v>
      </c>
      <c r="BF4375" s="2">
        <v>0</v>
      </c>
      <c r="BG4375" s="2">
        <v>0</v>
      </c>
      <c r="BH4375" s="2">
        <v>0</v>
      </c>
      <c r="BI4375" s="2">
        <v>0</v>
      </c>
      <c r="BJ4375" s="2">
        <v>0</v>
      </c>
      <c r="BK4375" s="2">
        <v>0</v>
      </c>
      <c r="BL4375" s="2">
        <v>2</v>
      </c>
      <c r="BM4375" s="2">
        <v>4</v>
      </c>
      <c r="BN4375" s="2">
        <v>4</v>
      </c>
      <c r="BO4375" s="2">
        <v>4</v>
      </c>
      <c r="BP4375" s="2">
        <v>4</v>
      </c>
      <c r="BQ4375" s="2">
        <v>5</v>
      </c>
      <c r="BR4375" s="2">
        <v>3</v>
      </c>
      <c r="BS4375" s="2">
        <v>0</v>
      </c>
      <c r="BT4375" s="2">
        <v>0</v>
      </c>
      <c r="BU4375" s="2">
        <v>0</v>
      </c>
      <c r="BV4375" s="2">
        <v>0</v>
      </c>
      <c r="BW4375" s="2">
        <v>0</v>
      </c>
      <c r="BX4375" s="2">
        <v>0</v>
      </c>
      <c r="BY4375" s="2">
        <v>0</v>
      </c>
      <c r="BZ4375" s="2">
        <v>0</v>
      </c>
      <c r="CA4375" s="2">
        <v>0</v>
      </c>
      <c r="CB4375" s="2">
        <v>0</v>
      </c>
      <c r="CC4375" s="2">
        <v>0</v>
      </c>
      <c r="CD4375" s="2">
        <v>0</v>
      </c>
      <c r="CE4375" s="2">
        <v>0</v>
      </c>
      <c r="CF4375" s="2">
        <v>0</v>
      </c>
      <c r="CG4375" s="2">
        <v>0</v>
      </c>
      <c r="CH4375" s="2">
        <v>0</v>
      </c>
      <c r="CI4375" s="2">
        <v>0</v>
      </c>
      <c r="CJ4375" s="2">
        <v>0</v>
      </c>
      <c r="CK4375" s="2">
        <v>0</v>
      </c>
      <c r="CL4375" s="2">
        <v>0</v>
      </c>
    </row>
    <row r="4376" spans="1:90" x14ac:dyDescent="0.25">
      <c r="A4376" t="s">
        <v>115</v>
      </c>
      <c r="B4376">
        <v>10606</v>
      </c>
      <c r="C4376" t="s">
        <v>103</v>
      </c>
      <c r="D4376">
        <v>1</v>
      </c>
      <c r="E4376">
        <v>8</v>
      </c>
      <c r="F4376">
        <v>924210</v>
      </c>
      <c r="G4376">
        <v>35924210</v>
      </c>
      <c r="H4376" t="s">
        <v>1664</v>
      </c>
      <c r="I4376">
        <v>635</v>
      </c>
      <c r="J4376" t="s">
        <v>103</v>
      </c>
      <c r="K4376" t="s">
        <v>743</v>
      </c>
      <c r="L4376">
        <v>1</v>
      </c>
      <c r="M4376" t="s">
        <v>103</v>
      </c>
      <c r="N4376">
        <v>9770420</v>
      </c>
      <c r="O4376" t="s">
        <v>102</v>
      </c>
      <c r="P4376" t="s">
        <v>1665</v>
      </c>
      <c r="Q4376">
        <v>1000</v>
      </c>
      <c r="R4376">
        <v>11</v>
      </c>
      <c r="S4376">
        <v>41250704</v>
      </c>
      <c r="T4376">
        <v>43304473</v>
      </c>
      <c r="U4376" t="s">
        <v>1666</v>
      </c>
      <c r="V4376">
        <v>1</v>
      </c>
      <c r="W4376" s="2">
        <v>0</v>
      </c>
      <c r="X4376" s="2">
        <v>0</v>
      </c>
      <c r="Y4376" s="2">
        <v>0</v>
      </c>
      <c r="Z4376" s="2">
        <v>0</v>
      </c>
      <c r="AA4376" s="2">
        <v>0</v>
      </c>
      <c r="AB4376" s="2">
        <v>0</v>
      </c>
      <c r="AC4376" s="2">
        <v>0</v>
      </c>
      <c r="AD4376" s="2">
        <v>168</v>
      </c>
      <c r="AE4376" s="2">
        <v>223</v>
      </c>
      <c r="AF4376" s="2">
        <v>112</v>
      </c>
      <c r="AG4376" s="2">
        <v>94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  <c r="AM4376" s="2">
        <v>0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2">
        <v>0</v>
      </c>
      <c r="AT4376" s="2">
        <v>0</v>
      </c>
      <c r="AU4376" s="2">
        <v>0</v>
      </c>
      <c r="AV4376" s="2">
        <v>0</v>
      </c>
      <c r="AW4376" s="2">
        <v>0</v>
      </c>
      <c r="AX4376" s="2">
        <v>0</v>
      </c>
      <c r="AY4376" s="2">
        <v>0</v>
      </c>
      <c r="AZ4376" s="2">
        <v>0</v>
      </c>
      <c r="BA4376" s="2">
        <v>0</v>
      </c>
      <c r="BB4376" s="2">
        <v>0</v>
      </c>
      <c r="BC4376" s="2">
        <v>0</v>
      </c>
      <c r="BD4376" s="2">
        <v>0</v>
      </c>
      <c r="BE4376" s="2">
        <v>0</v>
      </c>
      <c r="BF4376" s="2">
        <v>0</v>
      </c>
      <c r="BG4376" s="2">
        <v>0</v>
      </c>
      <c r="BH4376" s="2">
        <v>0</v>
      </c>
      <c r="BI4376" s="2">
        <v>0</v>
      </c>
      <c r="BJ4376" s="2">
        <v>0</v>
      </c>
      <c r="BK4376" s="2">
        <v>0</v>
      </c>
      <c r="BL4376" s="2">
        <v>7</v>
      </c>
      <c r="BM4376" s="2">
        <v>9</v>
      </c>
      <c r="BN4376" s="2">
        <v>4</v>
      </c>
      <c r="BO4376" s="2">
        <v>6</v>
      </c>
      <c r="BP4376" s="2">
        <v>0</v>
      </c>
      <c r="BQ4376" s="2">
        <v>0</v>
      </c>
      <c r="BR4376" s="2">
        <v>0</v>
      </c>
      <c r="BS4376" s="2">
        <v>0</v>
      </c>
      <c r="BT4376" s="2">
        <v>0</v>
      </c>
      <c r="BU4376" s="2">
        <v>0</v>
      </c>
      <c r="BV4376" s="2">
        <v>0</v>
      </c>
      <c r="BW4376" s="2">
        <v>0</v>
      </c>
      <c r="BX4376" s="2">
        <v>0</v>
      </c>
      <c r="BY4376" s="2">
        <v>0</v>
      </c>
      <c r="BZ4376" s="2">
        <v>0</v>
      </c>
      <c r="CA4376" s="2">
        <v>0</v>
      </c>
      <c r="CB4376" s="2">
        <v>0</v>
      </c>
      <c r="CC4376" s="2">
        <v>0</v>
      </c>
      <c r="CD4376" s="2">
        <v>0</v>
      </c>
      <c r="CE4376" s="2">
        <v>0</v>
      </c>
      <c r="CF4376" s="2">
        <v>0</v>
      </c>
      <c r="CG4376" s="2">
        <v>0</v>
      </c>
      <c r="CH4376" s="2">
        <v>0</v>
      </c>
      <c r="CI4376" s="2">
        <v>0</v>
      </c>
      <c r="CJ4376" s="2">
        <v>0</v>
      </c>
      <c r="CK4376" s="2">
        <v>0</v>
      </c>
      <c r="CL4376" s="2">
        <v>0</v>
      </c>
    </row>
    <row r="4377" spans="1:90" x14ac:dyDescent="0.25">
      <c r="A4377" t="s">
        <v>115</v>
      </c>
      <c r="B4377">
        <v>10606</v>
      </c>
      <c r="C4377" t="s">
        <v>103</v>
      </c>
      <c r="D4377">
        <v>1</v>
      </c>
      <c r="E4377">
        <v>8</v>
      </c>
      <c r="F4377">
        <v>48100</v>
      </c>
      <c r="G4377">
        <v>35048100</v>
      </c>
      <c r="H4377" t="s">
        <v>12025</v>
      </c>
      <c r="I4377">
        <v>635</v>
      </c>
      <c r="J4377" t="s">
        <v>103</v>
      </c>
      <c r="K4377" t="s">
        <v>2088</v>
      </c>
      <c r="L4377">
        <v>1</v>
      </c>
      <c r="M4377" t="s">
        <v>103</v>
      </c>
      <c r="N4377">
        <v>9832420</v>
      </c>
      <c r="O4377" t="s">
        <v>92</v>
      </c>
      <c r="P4377" t="s">
        <v>9308</v>
      </c>
      <c r="Q4377">
        <v>127</v>
      </c>
      <c r="R4377">
        <v>11</v>
      </c>
      <c r="S4377">
        <v>43540636</v>
      </c>
      <c r="T4377">
        <v>43547099</v>
      </c>
      <c r="U4377" t="s">
        <v>12026</v>
      </c>
      <c r="V4377">
        <v>1</v>
      </c>
      <c r="W4377" s="2">
        <v>0</v>
      </c>
      <c r="X4377" s="2">
        <v>0</v>
      </c>
      <c r="Y4377" s="2">
        <v>0</v>
      </c>
      <c r="Z4377" s="2">
        <v>0</v>
      </c>
      <c r="AA4377" s="2">
        <v>0</v>
      </c>
      <c r="AB4377" s="2">
        <v>0</v>
      </c>
      <c r="AC4377" s="2">
        <v>0</v>
      </c>
      <c r="AD4377" s="2">
        <v>71</v>
      </c>
      <c r="AE4377" s="2">
        <v>62</v>
      </c>
      <c r="AF4377" s="2">
        <v>44</v>
      </c>
      <c r="AG4377" s="2">
        <v>33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0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0</v>
      </c>
      <c r="AU4377" s="2">
        <v>0</v>
      </c>
      <c r="AV4377" s="2">
        <v>0</v>
      </c>
      <c r="AW4377" s="2">
        <v>0</v>
      </c>
      <c r="AX4377" s="2">
        <v>0</v>
      </c>
      <c r="AY4377" s="2">
        <v>0</v>
      </c>
      <c r="AZ4377" s="2">
        <v>0</v>
      </c>
      <c r="BA4377" s="2">
        <v>0</v>
      </c>
      <c r="BB4377" s="2">
        <v>0</v>
      </c>
      <c r="BC4377" s="2">
        <v>0</v>
      </c>
      <c r="BD4377" s="2">
        <v>0</v>
      </c>
      <c r="BE4377" s="2">
        <v>0</v>
      </c>
      <c r="BF4377" s="2">
        <v>0</v>
      </c>
      <c r="BG4377" s="2">
        <v>0</v>
      </c>
      <c r="BH4377" s="2">
        <v>0</v>
      </c>
      <c r="BI4377" s="2">
        <v>0</v>
      </c>
      <c r="BJ4377" s="2">
        <v>0</v>
      </c>
      <c r="BK4377" s="2">
        <v>0</v>
      </c>
      <c r="BL4377" s="2">
        <v>5</v>
      </c>
      <c r="BM4377" s="2">
        <v>3</v>
      </c>
      <c r="BN4377" s="2">
        <v>3</v>
      </c>
      <c r="BO4377" s="2">
        <v>1</v>
      </c>
      <c r="BP4377" s="2">
        <v>0</v>
      </c>
      <c r="BQ4377" s="2">
        <v>0</v>
      </c>
      <c r="BR4377" s="2">
        <v>0</v>
      </c>
      <c r="BS4377" s="2">
        <v>0</v>
      </c>
      <c r="BT4377" s="2">
        <v>0</v>
      </c>
      <c r="BU4377" s="2">
        <v>0</v>
      </c>
      <c r="BV4377" s="2">
        <v>0</v>
      </c>
      <c r="BW4377" s="2">
        <v>0</v>
      </c>
      <c r="BX4377" s="2">
        <v>0</v>
      </c>
      <c r="BY4377" s="2">
        <v>0</v>
      </c>
      <c r="BZ4377" s="2">
        <v>0</v>
      </c>
      <c r="CA4377" s="2">
        <v>0</v>
      </c>
      <c r="CB4377" s="2">
        <v>0</v>
      </c>
      <c r="CC4377" s="2">
        <v>0</v>
      </c>
      <c r="CD4377" s="2">
        <v>0</v>
      </c>
      <c r="CE4377" s="2">
        <v>0</v>
      </c>
      <c r="CF4377" s="2">
        <v>0</v>
      </c>
      <c r="CG4377" s="2">
        <v>0</v>
      </c>
      <c r="CH4377" s="2">
        <v>0</v>
      </c>
      <c r="CI4377" s="2">
        <v>0</v>
      </c>
      <c r="CJ4377" s="2">
        <v>0</v>
      </c>
      <c r="CK4377" s="2">
        <v>0</v>
      </c>
      <c r="CL4377" s="2">
        <v>0</v>
      </c>
    </row>
    <row r="4378" spans="1:90" x14ac:dyDescent="0.25">
      <c r="A4378" t="s">
        <v>115</v>
      </c>
      <c r="B4378">
        <v>10606</v>
      </c>
      <c r="C4378" t="s">
        <v>103</v>
      </c>
      <c r="D4378">
        <v>1</v>
      </c>
      <c r="E4378">
        <v>8</v>
      </c>
      <c r="F4378">
        <v>908769</v>
      </c>
      <c r="G4378">
        <v>35908769</v>
      </c>
      <c r="H4378" t="s">
        <v>6048</v>
      </c>
      <c r="I4378">
        <v>635</v>
      </c>
      <c r="J4378" t="s">
        <v>103</v>
      </c>
      <c r="K4378" t="s">
        <v>1065</v>
      </c>
      <c r="L4378">
        <v>1</v>
      </c>
      <c r="M4378" t="s">
        <v>103</v>
      </c>
      <c r="N4378">
        <v>9895010</v>
      </c>
      <c r="O4378" t="s">
        <v>92</v>
      </c>
      <c r="P4378" t="s">
        <v>6049</v>
      </c>
      <c r="Q4378">
        <v>183</v>
      </c>
      <c r="R4378">
        <v>11</v>
      </c>
      <c r="S4378">
        <v>43415911</v>
      </c>
      <c r="T4378">
        <v>43417278</v>
      </c>
      <c r="U4378" t="s">
        <v>6050</v>
      </c>
      <c r="V4378">
        <v>1</v>
      </c>
      <c r="W4378" s="2">
        <v>0</v>
      </c>
      <c r="X4378" s="2">
        <v>0</v>
      </c>
      <c r="Y4378" s="2">
        <v>0</v>
      </c>
      <c r="Z4378" s="2">
        <v>0</v>
      </c>
      <c r="AA4378" s="2">
        <v>0</v>
      </c>
      <c r="AB4378" s="2">
        <v>0</v>
      </c>
      <c r="AC4378" s="2">
        <v>0</v>
      </c>
      <c r="AD4378" s="2">
        <v>75</v>
      </c>
      <c r="AE4378" s="2">
        <v>60</v>
      </c>
      <c r="AF4378" s="2">
        <v>50</v>
      </c>
      <c r="AG4378" s="2">
        <v>66</v>
      </c>
      <c r="AH4378" s="2">
        <v>116</v>
      </c>
      <c r="AI4378" s="2">
        <v>97</v>
      </c>
      <c r="AJ4378" s="2">
        <v>107</v>
      </c>
      <c r="AK4378" s="2">
        <v>0</v>
      </c>
      <c r="AL4378" s="2">
        <v>0</v>
      </c>
      <c r="AM4378" s="2">
        <v>0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0</v>
      </c>
      <c r="AU4378" s="2">
        <v>0</v>
      </c>
      <c r="AV4378" s="2">
        <v>0</v>
      </c>
      <c r="AW4378" s="2">
        <v>0</v>
      </c>
      <c r="AX4378" s="2">
        <v>0</v>
      </c>
      <c r="AY4378" s="2">
        <v>0</v>
      </c>
      <c r="AZ4378" s="2">
        <v>0</v>
      </c>
      <c r="BA4378" s="2">
        <v>0</v>
      </c>
      <c r="BB4378" s="2">
        <v>0</v>
      </c>
      <c r="BC4378" s="2">
        <v>48</v>
      </c>
      <c r="BD4378" s="2">
        <v>0</v>
      </c>
      <c r="BE4378" s="2">
        <v>0</v>
      </c>
      <c r="BF4378" s="2">
        <v>0</v>
      </c>
      <c r="BG4378" s="2">
        <v>0</v>
      </c>
      <c r="BH4378" s="2">
        <v>0</v>
      </c>
      <c r="BI4378" s="2">
        <v>0</v>
      </c>
      <c r="BJ4378" s="2">
        <v>0</v>
      </c>
      <c r="BK4378" s="2">
        <v>0</v>
      </c>
      <c r="BL4378" s="2">
        <v>3</v>
      </c>
      <c r="BM4378" s="2">
        <v>2</v>
      </c>
      <c r="BN4378" s="2">
        <v>2</v>
      </c>
      <c r="BO4378" s="2">
        <v>2</v>
      </c>
      <c r="BP4378" s="2">
        <v>5</v>
      </c>
      <c r="BQ4378" s="2">
        <v>4</v>
      </c>
      <c r="BR4378" s="2">
        <v>4</v>
      </c>
      <c r="BS4378" s="2">
        <v>0</v>
      </c>
      <c r="BT4378" s="2">
        <v>0</v>
      </c>
      <c r="BU4378" s="2">
        <v>0</v>
      </c>
      <c r="BV4378" s="2">
        <v>0</v>
      </c>
      <c r="BW4378" s="2">
        <v>0</v>
      </c>
      <c r="BX4378" s="2">
        <v>0</v>
      </c>
      <c r="BY4378" s="2">
        <v>0</v>
      </c>
      <c r="BZ4378" s="2">
        <v>0</v>
      </c>
      <c r="CA4378" s="2">
        <v>0</v>
      </c>
      <c r="CB4378" s="2">
        <v>0</v>
      </c>
      <c r="CC4378" s="2">
        <v>0</v>
      </c>
      <c r="CD4378" s="2">
        <v>0</v>
      </c>
      <c r="CE4378" s="2">
        <v>0</v>
      </c>
      <c r="CF4378" s="2">
        <v>0</v>
      </c>
      <c r="CG4378" s="2">
        <v>0</v>
      </c>
      <c r="CH4378" s="2">
        <v>0</v>
      </c>
      <c r="CI4378" s="2">
        <v>0</v>
      </c>
      <c r="CJ4378" s="2">
        <v>0</v>
      </c>
      <c r="CK4378" s="2">
        <v>2</v>
      </c>
      <c r="CL4378" s="2">
        <v>0</v>
      </c>
    </row>
    <row r="4379" spans="1:90" x14ac:dyDescent="0.25">
      <c r="A4379" t="s">
        <v>115</v>
      </c>
      <c r="B4379">
        <v>10606</v>
      </c>
      <c r="C4379" t="s">
        <v>103</v>
      </c>
      <c r="D4379">
        <v>1</v>
      </c>
      <c r="E4379">
        <v>8</v>
      </c>
      <c r="F4379">
        <v>39548</v>
      </c>
      <c r="G4379">
        <v>35039548</v>
      </c>
      <c r="H4379" t="s">
        <v>6757</v>
      </c>
      <c r="I4379">
        <v>635</v>
      </c>
      <c r="J4379" t="s">
        <v>103</v>
      </c>
      <c r="K4379" t="s">
        <v>91</v>
      </c>
      <c r="L4379">
        <v>1</v>
      </c>
      <c r="M4379" t="s">
        <v>103</v>
      </c>
      <c r="N4379">
        <v>9725310</v>
      </c>
      <c r="O4379" t="s">
        <v>92</v>
      </c>
      <c r="P4379" t="s">
        <v>6758</v>
      </c>
      <c r="Q4379">
        <v>262</v>
      </c>
      <c r="R4379">
        <v>11</v>
      </c>
      <c r="S4379">
        <v>41237644</v>
      </c>
      <c r="T4379">
        <v>43305337</v>
      </c>
      <c r="U4379" t="s">
        <v>6759</v>
      </c>
      <c r="V4379">
        <v>1</v>
      </c>
      <c r="W4379" s="2">
        <v>0</v>
      </c>
      <c r="X4379" s="2">
        <v>0</v>
      </c>
      <c r="Y4379" s="2">
        <v>0</v>
      </c>
      <c r="Z4379" s="2">
        <v>0</v>
      </c>
      <c r="AA4379" s="2">
        <v>0</v>
      </c>
      <c r="AB4379" s="2">
        <v>0</v>
      </c>
      <c r="AC4379" s="2">
        <v>0</v>
      </c>
      <c r="AD4379" s="2">
        <v>52</v>
      </c>
      <c r="AE4379" s="2">
        <v>69</v>
      </c>
      <c r="AF4379" s="2">
        <v>69</v>
      </c>
      <c r="AG4379" s="2">
        <v>78</v>
      </c>
      <c r="AH4379" s="2">
        <v>126</v>
      </c>
      <c r="AI4379" s="2">
        <v>72</v>
      </c>
      <c r="AJ4379" s="2">
        <v>68</v>
      </c>
      <c r="AK4379" s="2">
        <v>0</v>
      </c>
      <c r="AL4379" s="2">
        <v>0</v>
      </c>
      <c r="AM4379" s="2">
        <v>0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0</v>
      </c>
      <c r="AU4379" s="2">
        <v>0</v>
      </c>
      <c r="AV4379" s="2">
        <v>0</v>
      </c>
      <c r="AW4379" s="2">
        <v>0</v>
      </c>
      <c r="AX4379" s="2">
        <v>0</v>
      </c>
      <c r="AY4379" s="2">
        <v>0</v>
      </c>
      <c r="AZ4379" s="2">
        <v>0</v>
      </c>
      <c r="BA4379" s="2">
        <v>0</v>
      </c>
      <c r="BB4379" s="2">
        <v>0</v>
      </c>
      <c r="BC4379" s="2">
        <v>26</v>
      </c>
      <c r="BD4379" s="2">
        <v>0</v>
      </c>
      <c r="BE4379" s="2">
        <v>0</v>
      </c>
      <c r="BF4379" s="2">
        <v>0</v>
      </c>
      <c r="BG4379" s="2">
        <v>0</v>
      </c>
      <c r="BH4379" s="2">
        <v>0</v>
      </c>
      <c r="BI4379" s="2">
        <v>0</v>
      </c>
      <c r="BJ4379" s="2">
        <v>0</v>
      </c>
      <c r="BK4379" s="2">
        <v>0</v>
      </c>
      <c r="BL4379" s="2">
        <v>4</v>
      </c>
      <c r="BM4379" s="2">
        <v>4</v>
      </c>
      <c r="BN4379" s="2">
        <v>3</v>
      </c>
      <c r="BO4379" s="2">
        <v>4</v>
      </c>
      <c r="BP4379" s="2">
        <v>6</v>
      </c>
      <c r="BQ4379" s="2">
        <v>3</v>
      </c>
      <c r="BR4379" s="2">
        <v>3</v>
      </c>
      <c r="BS4379" s="2">
        <v>0</v>
      </c>
      <c r="BT4379" s="2">
        <v>0</v>
      </c>
      <c r="BU4379" s="2">
        <v>0</v>
      </c>
      <c r="BV4379" s="2">
        <v>0</v>
      </c>
      <c r="BW4379" s="2">
        <v>0</v>
      </c>
      <c r="BX4379" s="2">
        <v>0</v>
      </c>
      <c r="BY4379" s="2">
        <v>0</v>
      </c>
      <c r="BZ4379" s="2">
        <v>0</v>
      </c>
      <c r="CA4379" s="2">
        <v>0</v>
      </c>
      <c r="CB4379" s="2">
        <v>0</v>
      </c>
      <c r="CC4379" s="2">
        <v>0</v>
      </c>
      <c r="CD4379" s="2">
        <v>0</v>
      </c>
      <c r="CE4379" s="2">
        <v>0</v>
      </c>
      <c r="CF4379" s="2">
        <v>0</v>
      </c>
      <c r="CG4379" s="2">
        <v>0</v>
      </c>
      <c r="CH4379" s="2">
        <v>0</v>
      </c>
      <c r="CI4379" s="2">
        <v>0</v>
      </c>
      <c r="CJ4379" s="2">
        <v>0</v>
      </c>
      <c r="CK4379" s="2">
        <v>1</v>
      </c>
      <c r="CL4379" s="2">
        <v>0</v>
      </c>
    </row>
    <row r="4380" spans="1:90" x14ac:dyDescent="0.25">
      <c r="A4380" t="s">
        <v>115</v>
      </c>
      <c r="B4380">
        <v>10606</v>
      </c>
      <c r="C4380" t="s">
        <v>103</v>
      </c>
      <c r="D4380">
        <v>1</v>
      </c>
      <c r="E4380">
        <v>8</v>
      </c>
      <c r="F4380">
        <v>906669</v>
      </c>
      <c r="G4380">
        <v>35906669</v>
      </c>
      <c r="H4380" t="s">
        <v>16654</v>
      </c>
      <c r="I4380">
        <v>635</v>
      </c>
      <c r="J4380" t="s">
        <v>103</v>
      </c>
      <c r="K4380" t="s">
        <v>903</v>
      </c>
      <c r="L4380">
        <v>1</v>
      </c>
      <c r="M4380" t="s">
        <v>103</v>
      </c>
      <c r="N4380">
        <v>9780250</v>
      </c>
      <c r="O4380" t="s">
        <v>102</v>
      </c>
      <c r="P4380" t="s">
        <v>16148</v>
      </c>
      <c r="Q4380" t="s">
        <v>127</v>
      </c>
      <c r="R4380">
        <v>11</v>
      </c>
      <c r="S4380">
        <v>43302227</v>
      </c>
      <c r="T4380">
        <v>43329101</v>
      </c>
      <c r="U4380" t="s">
        <v>16655</v>
      </c>
      <c r="V4380">
        <v>1</v>
      </c>
      <c r="W4380" s="2">
        <v>0</v>
      </c>
      <c r="X4380" s="2">
        <v>0</v>
      </c>
      <c r="Y4380" s="2">
        <v>0</v>
      </c>
      <c r="Z4380" s="2">
        <v>0</v>
      </c>
      <c r="AA4380" s="2">
        <v>0</v>
      </c>
      <c r="AB4380" s="2">
        <v>0</v>
      </c>
      <c r="AC4380" s="2">
        <v>0</v>
      </c>
      <c r="AD4380" s="2">
        <v>197</v>
      </c>
      <c r="AE4380" s="2">
        <v>98</v>
      </c>
      <c r="AF4380" s="2">
        <v>97</v>
      </c>
      <c r="AG4380" s="2">
        <v>72</v>
      </c>
      <c r="AH4380" s="2">
        <v>233</v>
      </c>
      <c r="AI4380" s="2">
        <v>210</v>
      </c>
      <c r="AJ4380" s="2">
        <v>186</v>
      </c>
      <c r="AK4380" s="2">
        <v>0</v>
      </c>
      <c r="AL4380" s="2">
        <v>0</v>
      </c>
      <c r="AM4380" s="2">
        <v>0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0</v>
      </c>
      <c r="AU4380" s="2">
        <v>284</v>
      </c>
      <c r="AV4380" s="2">
        <v>0</v>
      </c>
      <c r="AW4380" s="2">
        <v>0</v>
      </c>
      <c r="AX4380" s="2">
        <v>0</v>
      </c>
      <c r="AY4380" s="2">
        <v>0</v>
      </c>
      <c r="AZ4380" s="2">
        <v>0</v>
      </c>
      <c r="BA4380" s="2">
        <v>0</v>
      </c>
      <c r="BB4380" s="2">
        <v>0</v>
      </c>
      <c r="BC4380" s="2">
        <v>40</v>
      </c>
      <c r="BD4380" s="2">
        <v>5</v>
      </c>
      <c r="BE4380" s="2">
        <v>0</v>
      </c>
      <c r="BF4380" s="2">
        <v>0</v>
      </c>
      <c r="BG4380" s="2">
        <v>0</v>
      </c>
      <c r="BH4380" s="2">
        <v>0</v>
      </c>
      <c r="BI4380" s="2">
        <v>0</v>
      </c>
      <c r="BJ4380" s="2">
        <v>0</v>
      </c>
      <c r="BK4380" s="2">
        <v>0</v>
      </c>
      <c r="BL4380" s="2">
        <v>11</v>
      </c>
      <c r="BM4380" s="2">
        <v>6</v>
      </c>
      <c r="BN4380" s="2">
        <v>5</v>
      </c>
      <c r="BO4380" s="2">
        <v>4</v>
      </c>
      <c r="BP4380" s="2">
        <v>11</v>
      </c>
      <c r="BQ4380" s="2">
        <v>8</v>
      </c>
      <c r="BR4380" s="2">
        <v>8</v>
      </c>
      <c r="BS4380" s="2">
        <v>0</v>
      </c>
      <c r="BT4380" s="2">
        <v>0</v>
      </c>
      <c r="BU4380" s="2">
        <v>0</v>
      </c>
      <c r="BV4380" s="2">
        <v>0</v>
      </c>
      <c r="BW4380" s="2">
        <v>0</v>
      </c>
      <c r="BX4380" s="2">
        <v>0</v>
      </c>
      <c r="BY4380" s="2">
        <v>0</v>
      </c>
      <c r="BZ4380" s="2">
        <v>0</v>
      </c>
      <c r="CA4380" s="2">
        <v>0</v>
      </c>
      <c r="CB4380" s="2">
        <v>0</v>
      </c>
      <c r="CC4380" s="2">
        <v>9</v>
      </c>
      <c r="CD4380" s="2">
        <v>0</v>
      </c>
      <c r="CE4380" s="2">
        <v>0</v>
      </c>
      <c r="CF4380" s="2">
        <v>0</v>
      </c>
      <c r="CG4380" s="2">
        <v>0</v>
      </c>
      <c r="CH4380" s="2">
        <v>0</v>
      </c>
      <c r="CI4380" s="2">
        <v>0</v>
      </c>
      <c r="CJ4380" s="2">
        <v>0</v>
      </c>
      <c r="CK4380" s="2">
        <v>2</v>
      </c>
      <c r="CL4380" s="2">
        <v>1</v>
      </c>
    </row>
    <row r="4381" spans="1:90" x14ac:dyDescent="0.25">
      <c r="A4381" t="s">
        <v>115</v>
      </c>
      <c r="B4381">
        <v>10606</v>
      </c>
      <c r="C4381" t="s">
        <v>103</v>
      </c>
      <c r="D4381">
        <v>1</v>
      </c>
      <c r="E4381">
        <v>8</v>
      </c>
      <c r="F4381">
        <v>9295</v>
      </c>
      <c r="G4381">
        <v>35009295</v>
      </c>
      <c r="H4381" t="s">
        <v>10737</v>
      </c>
      <c r="I4381">
        <v>635</v>
      </c>
      <c r="J4381" t="s">
        <v>103</v>
      </c>
      <c r="K4381" t="s">
        <v>5263</v>
      </c>
      <c r="L4381">
        <v>1</v>
      </c>
      <c r="M4381" t="s">
        <v>103</v>
      </c>
      <c r="N4381">
        <v>9750360</v>
      </c>
      <c r="O4381" t="s">
        <v>92</v>
      </c>
      <c r="P4381" t="s">
        <v>10738</v>
      </c>
      <c r="Q4381">
        <v>449</v>
      </c>
      <c r="R4381">
        <v>11</v>
      </c>
      <c r="S4381">
        <v>41231448</v>
      </c>
      <c r="T4381">
        <v>43301819</v>
      </c>
      <c r="U4381" t="s">
        <v>10739</v>
      </c>
      <c r="V4381">
        <v>1</v>
      </c>
      <c r="W4381" s="2">
        <v>0</v>
      </c>
      <c r="X4381" s="2">
        <v>0</v>
      </c>
      <c r="Y4381" s="2">
        <v>0</v>
      </c>
      <c r="Z4381" s="2">
        <v>0</v>
      </c>
      <c r="AA4381" s="2">
        <v>0</v>
      </c>
      <c r="AB4381" s="2">
        <v>0</v>
      </c>
      <c r="AC4381" s="2">
        <v>0</v>
      </c>
      <c r="AD4381" s="2">
        <v>149</v>
      </c>
      <c r="AE4381" s="2">
        <v>142</v>
      </c>
      <c r="AF4381" s="2">
        <v>113</v>
      </c>
      <c r="AG4381" s="2">
        <v>106</v>
      </c>
      <c r="AH4381" s="2">
        <v>209</v>
      </c>
      <c r="AI4381" s="2">
        <v>242</v>
      </c>
      <c r="AJ4381" s="2">
        <v>221</v>
      </c>
      <c r="AK4381" s="2">
        <v>0</v>
      </c>
      <c r="AL4381" s="2">
        <v>0</v>
      </c>
      <c r="AM4381" s="2">
        <v>0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0</v>
      </c>
      <c r="AU4381" s="2">
        <v>0</v>
      </c>
      <c r="AV4381" s="2">
        <v>0</v>
      </c>
      <c r="AW4381" s="2">
        <v>0</v>
      </c>
      <c r="AX4381" s="2">
        <v>0</v>
      </c>
      <c r="AY4381" s="2">
        <v>0</v>
      </c>
      <c r="AZ4381" s="2">
        <v>0</v>
      </c>
      <c r="BA4381" s="2">
        <v>0</v>
      </c>
      <c r="BB4381" s="2">
        <v>0</v>
      </c>
      <c r="BC4381" s="2">
        <v>156</v>
      </c>
      <c r="BD4381" s="2">
        <v>19</v>
      </c>
      <c r="BE4381" s="2">
        <v>0</v>
      </c>
      <c r="BF4381" s="2">
        <v>0</v>
      </c>
      <c r="BG4381" s="2">
        <v>0</v>
      </c>
      <c r="BH4381" s="2">
        <v>0</v>
      </c>
      <c r="BI4381" s="2">
        <v>0</v>
      </c>
      <c r="BJ4381" s="2">
        <v>0</v>
      </c>
      <c r="BK4381" s="2">
        <v>0</v>
      </c>
      <c r="BL4381" s="2">
        <v>4</v>
      </c>
      <c r="BM4381" s="2">
        <v>5</v>
      </c>
      <c r="BN4381" s="2">
        <v>6</v>
      </c>
      <c r="BO4381" s="2">
        <v>3</v>
      </c>
      <c r="BP4381" s="2">
        <v>10</v>
      </c>
      <c r="BQ4381" s="2">
        <v>8</v>
      </c>
      <c r="BR4381" s="2">
        <v>10</v>
      </c>
      <c r="BS4381" s="2">
        <v>0</v>
      </c>
      <c r="BT4381" s="2">
        <v>0</v>
      </c>
      <c r="BU4381" s="2">
        <v>0</v>
      </c>
      <c r="BV4381" s="2">
        <v>0</v>
      </c>
      <c r="BW4381" s="2">
        <v>0</v>
      </c>
      <c r="BX4381" s="2">
        <v>0</v>
      </c>
      <c r="BY4381" s="2">
        <v>0</v>
      </c>
      <c r="BZ4381" s="2">
        <v>0</v>
      </c>
      <c r="CA4381" s="2">
        <v>0</v>
      </c>
      <c r="CB4381" s="2">
        <v>0</v>
      </c>
      <c r="CC4381" s="2">
        <v>0</v>
      </c>
      <c r="CD4381" s="2">
        <v>0</v>
      </c>
      <c r="CE4381" s="2">
        <v>0</v>
      </c>
      <c r="CF4381" s="2">
        <v>0</v>
      </c>
      <c r="CG4381" s="2">
        <v>0</v>
      </c>
      <c r="CH4381" s="2">
        <v>0</v>
      </c>
      <c r="CI4381" s="2">
        <v>0</v>
      </c>
      <c r="CJ4381" s="2">
        <v>0</v>
      </c>
      <c r="CK4381" s="2">
        <v>7</v>
      </c>
      <c r="CL4381" s="2">
        <v>2</v>
      </c>
    </row>
    <row r="4382" spans="1:90" x14ac:dyDescent="0.25">
      <c r="A4382" t="s">
        <v>115</v>
      </c>
      <c r="B4382">
        <v>10606</v>
      </c>
      <c r="C4382" t="s">
        <v>103</v>
      </c>
      <c r="D4382">
        <v>1</v>
      </c>
      <c r="E4382">
        <v>8</v>
      </c>
      <c r="F4382">
        <v>9465</v>
      </c>
      <c r="G4382">
        <v>35009465</v>
      </c>
      <c r="H4382" t="s">
        <v>17456</v>
      </c>
      <c r="I4382">
        <v>636</v>
      </c>
      <c r="J4382" t="s">
        <v>104</v>
      </c>
      <c r="K4382" t="s">
        <v>787</v>
      </c>
      <c r="L4382">
        <v>1</v>
      </c>
      <c r="M4382" t="s">
        <v>104</v>
      </c>
      <c r="N4382">
        <v>9540700</v>
      </c>
      <c r="O4382" t="s">
        <v>102</v>
      </c>
      <c r="P4382" t="s">
        <v>17457</v>
      </c>
      <c r="Q4382">
        <v>800</v>
      </c>
      <c r="R4382">
        <v>11</v>
      </c>
      <c r="S4382">
        <v>42314185</v>
      </c>
      <c r="T4382">
        <v>42322721</v>
      </c>
      <c r="U4382" t="s">
        <v>17458</v>
      </c>
      <c r="V4382">
        <v>1</v>
      </c>
      <c r="W4382" s="2">
        <v>0</v>
      </c>
      <c r="X4382" s="2">
        <v>0</v>
      </c>
      <c r="Y4382" s="2">
        <v>0</v>
      </c>
      <c r="Z4382" s="2">
        <v>0</v>
      </c>
      <c r="AA4382" s="2">
        <v>0</v>
      </c>
      <c r="AB4382" s="2">
        <v>0</v>
      </c>
      <c r="AC4382" s="2">
        <v>0</v>
      </c>
      <c r="AD4382" s="2">
        <v>34</v>
      </c>
      <c r="AE4382" s="2">
        <v>54</v>
      </c>
      <c r="AF4382" s="2">
        <v>75</v>
      </c>
      <c r="AG4382" s="2">
        <v>63</v>
      </c>
      <c r="AH4382" s="2">
        <v>175</v>
      </c>
      <c r="AI4382" s="2">
        <v>151</v>
      </c>
      <c r="AJ4382" s="2">
        <v>109</v>
      </c>
      <c r="AK4382" s="2">
        <v>0</v>
      </c>
      <c r="AL4382" s="2">
        <v>0</v>
      </c>
      <c r="AM4382" s="2">
        <v>0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0</v>
      </c>
      <c r="AU4382" s="2">
        <v>0</v>
      </c>
      <c r="AV4382" s="2">
        <v>0</v>
      </c>
      <c r="AW4382" s="2">
        <v>0</v>
      </c>
      <c r="AX4382" s="2">
        <v>0</v>
      </c>
      <c r="AY4382" s="2">
        <v>0</v>
      </c>
      <c r="AZ4382" s="2">
        <v>0</v>
      </c>
      <c r="BA4382" s="2">
        <v>0</v>
      </c>
      <c r="BB4382" s="2">
        <v>0</v>
      </c>
      <c r="BC4382" s="2">
        <v>0</v>
      </c>
      <c r="BD4382" s="2">
        <v>0</v>
      </c>
      <c r="BE4382" s="2">
        <v>0</v>
      </c>
      <c r="BF4382" s="2">
        <v>0</v>
      </c>
      <c r="BG4382" s="2">
        <v>0</v>
      </c>
      <c r="BH4382" s="2">
        <v>0</v>
      </c>
      <c r="BI4382" s="2">
        <v>0</v>
      </c>
      <c r="BJ4382" s="2">
        <v>0</v>
      </c>
      <c r="BK4382" s="2">
        <v>0</v>
      </c>
      <c r="BL4382" s="2">
        <v>1</v>
      </c>
      <c r="BM4382" s="2">
        <v>2</v>
      </c>
      <c r="BN4382" s="2">
        <v>4</v>
      </c>
      <c r="BO4382" s="2">
        <v>3</v>
      </c>
      <c r="BP4382" s="2">
        <v>7</v>
      </c>
      <c r="BQ4382" s="2">
        <v>6</v>
      </c>
      <c r="BR4382" s="2">
        <v>3</v>
      </c>
      <c r="BS4382" s="2">
        <v>0</v>
      </c>
      <c r="BT4382" s="2">
        <v>0</v>
      </c>
      <c r="BU4382" s="2">
        <v>0</v>
      </c>
      <c r="BV4382" s="2">
        <v>0</v>
      </c>
      <c r="BW4382" s="2">
        <v>0</v>
      </c>
      <c r="BX4382" s="2">
        <v>0</v>
      </c>
      <c r="BY4382" s="2">
        <v>0</v>
      </c>
      <c r="BZ4382" s="2">
        <v>0</v>
      </c>
      <c r="CA4382" s="2">
        <v>0</v>
      </c>
      <c r="CB4382" s="2">
        <v>0</v>
      </c>
      <c r="CC4382" s="2">
        <v>0</v>
      </c>
      <c r="CD4382" s="2">
        <v>0</v>
      </c>
      <c r="CE4382" s="2">
        <v>0</v>
      </c>
      <c r="CF4382" s="2">
        <v>0</v>
      </c>
      <c r="CG4382" s="2">
        <v>0</v>
      </c>
      <c r="CH4382" s="2">
        <v>0</v>
      </c>
      <c r="CI4382" s="2">
        <v>0</v>
      </c>
      <c r="CJ4382" s="2">
        <v>0</v>
      </c>
      <c r="CK4382" s="2">
        <v>0</v>
      </c>
      <c r="CL4382" s="2">
        <v>0</v>
      </c>
    </row>
    <row r="4383" spans="1:90" x14ac:dyDescent="0.25">
      <c r="A4383" t="s">
        <v>115</v>
      </c>
      <c r="B4383">
        <v>10606</v>
      </c>
      <c r="C4383" t="s">
        <v>103</v>
      </c>
      <c r="D4383">
        <v>1</v>
      </c>
      <c r="E4383">
        <v>8</v>
      </c>
      <c r="F4383">
        <v>9258</v>
      </c>
      <c r="G4383">
        <v>35009258</v>
      </c>
      <c r="H4383" t="s">
        <v>19512</v>
      </c>
      <c r="I4383">
        <v>635</v>
      </c>
      <c r="J4383" t="s">
        <v>103</v>
      </c>
      <c r="K4383" t="s">
        <v>1569</v>
      </c>
      <c r="L4383">
        <v>1</v>
      </c>
      <c r="M4383" t="s">
        <v>103</v>
      </c>
      <c r="N4383">
        <v>9791100</v>
      </c>
      <c r="O4383" t="s">
        <v>102</v>
      </c>
      <c r="P4383" t="s">
        <v>19513</v>
      </c>
      <c r="Q4383">
        <v>252</v>
      </c>
      <c r="R4383">
        <v>11</v>
      </c>
      <c r="S4383">
        <v>41275003</v>
      </c>
      <c r="T4383">
        <v>43351316</v>
      </c>
      <c r="U4383" t="s">
        <v>19514</v>
      </c>
      <c r="V4383">
        <v>1</v>
      </c>
      <c r="W4383" s="2">
        <v>0</v>
      </c>
      <c r="X4383" s="2">
        <v>0</v>
      </c>
      <c r="Y4383" s="2">
        <v>0</v>
      </c>
      <c r="Z4383" s="2">
        <v>0</v>
      </c>
      <c r="AA4383" s="2">
        <v>0</v>
      </c>
      <c r="AB4383" s="2">
        <v>0</v>
      </c>
      <c r="AC4383" s="2">
        <v>0</v>
      </c>
      <c r="AD4383" s="2">
        <v>249</v>
      </c>
      <c r="AE4383" s="2">
        <v>192</v>
      </c>
      <c r="AF4383" s="2">
        <v>136</v>
      </c>
      <c r="AG4383" s="2">
        <v>151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0</v>
      </c>
      <c r="AN4383" s="2">
        <v>0</v>
      </c>
      <c r="AO4383" s="2">
        <v>0</v>
      </c>
      <c r="AP4383" s="2">
        <v>0</v>
      </c>
      <c r="AQ4383" s="2">
        <v>0</v>
      </c>
      <c r="AR4383" s="2">
        <v>160</v>
      </c>
      <c r="AS4383" s="2">
        <v>0</v>
      </c>
      <c r="AT4383" s="2">
        <v>0</v>
      </c>
      <c r="AU4383" s="2">
        <v>0</v>
      </c>
      <c r="AV4383" s="2">
        <v>0</v>
      </c>
      <c r="AW4383" s="2">
        <v>0</v>
      </c>
      <c r="AX4383" s="2">
        <v>0</v>
      </c>
      <c r="AY4383" s="2">
        <v>0</v>
      </c>
      <c r="AZ4383" s="2">
        <v>0</v>
      </c>
      <c r="BA4383" s="2">
        <v>0</v>
      </c>
      <c r="BB4383" s="2">
        <v>0</v>
      </c>
      <c r="BC4383" s="2">
        <v>69</v>
      </c>
      <c r="BD4383" s="2">
        <v>0</v>
      </c>
      <c r="BE4383" s="2">
        <v>0</v>
      </c>
      <c r="BF4383" s="2">
        <v>0</v>
      </c>
      <c r="BG4383" s="2">
        <v>0</v>
      </c>
      <c r="BH4383" s="2">
        <v>0</v>
      </c>
      <c r="BI4383" s="2">
        <v>0</v>
      </c>
      <c r="BJ4383" s="2">
        <v>0</v>
      </c>
      <c r="BK4383" s="2">
        <v>0</v>
      </c>
      <c r="BL4383" s="2">
        <v>8</v>
      </c>
      <c r="BM4383" s="2">
        <v>9</v>
      </c>
      <c r="BN4383" s="2">
        <v>5</v>
      </c>
      <c r="BO4383" s="2">
        <v>7</v>
      </c>
      <c r="BP4383" s="2">
        <v>0</v>
      </c>
      <c r="BQ4383" s="2">
        <v>0</v>
      </c>
      <c r="BR4383" s="2">
        <v>0</v>
      </c>
      <c r="BS4383" s="2">
        <v>0</v>
      </c>
      <c r="BT4383" s="2">
        <v>0</v>
      </c>
      <c r="BU4383" s="2">
        <v>0</v>
      </c>
      <c r="BV4383" s="2">
        <v>0</v>
      </c>
      <c r="BW4383" s="2">
        <v>0</v>
      </c>
      <c r="BX4383" s="2">
        <v>0</v>
      </c>
      <c r="BY4383" s="2">
        <v>0</v>
      </c>
      <c r="BZ4383" s="2">
        <v>8</v>
      </c>
      <c r="CA4383" s="2">
        <v>0</v>
      </c>
      <c r="CB4383" s="2">
        <v>0</v>
      </c>
      <c r="CC4383" s="2">
        <v>0</v>
      </c>
      <c r="CD4383" s="2">
        <v>0</v>
      </c>
      <c r="CE4383" s="2">
        <v>0</v>
      </c>
      <c r="CF4383" s="2">
        <v>0</v>
      </c>
      <c r="CG4383" s="2">
        <v>0</v>
      </c>
      <c r="CH4383" s="2">
        <v>0</v>
      </c>
      <c r="CI4383" s="2">
        <v>0</v>
      </c>
      <c r="CJ4383" s="2">
        <v>0</v>
      </c>
      <c r="CK4383" s="2">
        <v>3</v>
      </c>
      <c r="CL4383" s="2">
        <v>0</v>
      </c>
    </row>
    <row r="4384" spans="1:90" x14ac:dyDescent="0.25">
      <c r="A4384" t="s">
        <v>115</v>
      </c>
      <c r="B4384">
        <v>10606</v>
      </c>
      <c r="C4384" t="s">
        <v>103</v>
      </c>
      <c r="D4384">
        <v>1</v>
      </c>
      <c r="E4384">
        <v>8</v>
      </c>
      <c r="F4384">
        <v>906670</v>
      </c>
      <c r="G4384">
        <v>35906670</v>
      </c>
      <c r="H4384" t="s">
        <v>1743</v>
      </c>
      <c r="I4384">
        <v>635</v>
      </c>
      <c r="J4384" t="s">
        <v>103</v>
      </c>
      <c r="K4384" t="s">
        <v>1744</v>
      </c>
      <c r="L4384">
        <v>1</v>
      </c>
      <c r="M4384" t="s">
        <v>103</v>
      </c>
      <c r="N4384">
        <v>9843590</v>
      </c>
      <c r="O4384" t="s">
        <v>92</v>
      </c>
      <c r="P4384" t="s">
        <v>1745</v>
      </c>
      <c r="Q4384">
        <v>155</v>
      </c>
      <c r="R4384">
        <v>11</v>
      </c>
      <c r="S4384">
        <v>43573167</v>
      </c>
      <c r="T4384">
        <v>43573186</v>
      </c>
      <c r="U4384" t="s">
        <v>1746</v>
      </c>
      <c r="V4384">
        <v>1</v>
      </c>
      <c r="W4384" s="2">
        <v>0</v>
      </c>
      <c r="X4384" s="2">
        <v>0</v>
      </c>
      <c r="Y4384" s="2">
        <v>0</v>
      </c>
      <c r="Z4384" s="2">
        <v>0</v>
      </c>
      <c r="AA4384" s="2">
        <v>0</v>
      </c>
      <c r="AB4384" s="2">
        <v>0</v>
      </c>
      <c r="AC4384" s="2">
        <v>0</v>
      </c>
      <c r="AD4384" s="2">
        <v>132</v>
      </c>
      <c r="AE4384" s="2">
        <v>116</v>
      </c>
      <c r="AF4384" s="2">
        <v>94</v>
      </c>
      <c r="AG4384" s="2">
        <v>84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0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2">
        <v>0</v>
      </c>
      <c r="AT4384" s="2">
        <v>0</v>
      </c>
      <c r="AU4384" s="2">
        <v>146</v>
      </c>
      <c r="AV4384" s="2">
        <v>0</v>
      </c>
      <c r="AW4384" s="2">
        <v>0</v>
      </c>
      <c r="AX4384" s="2">
        <v>0</v>
      </c>
      <c r="AY4384" s="2">
        <v>0</v>
      </c>
      <c r="AZ4384" s="2">
        <v>0</v>
      </c>
      <c r="BA4384" s="2">
        <v>0</v>
      </c>
      <c r="BB4384" s="2">
        <v>0</v>
      </c>
      <c r="BC4384" s="2">
        <v>0</v>
      </c>
      <c r="BD4384" s="2">
        <v>12</v>
      </c>
      <c r="BE4384" s="2">
        <v>0</v>
      </c>
      <c r="BF4384" s="2">
        <v>0</v>
      </c>
      <c r="BG4384" s="2">
        <v>0</v>
      </c>
      <c r="BH4384" s="2">
        <v>0</v>
      </c>
      <c r="BI4384" s="2">
        <v>0</v>
      </c>
      <c r="BJ4384" s="2">
        <v>0</v>
      </c>
      <c r="BK4384" s="2">
        <v>0</v>
      </c>
      <c r="BL4384" s="2">
        <v>7</v>
      </c>
      <c r="BM4384" s="2">
        <v>5</v>
      </c>
      <c r="BN4384" s="2">
        <v>5</v>
      </c>
      <c r="BO4384" s="2">
        <v>4</v>
      </c>
      <c r="BP4384" s="2">
        <v>0</v>
      </c>
      <c r="BQ4384" s="2">
        <v>0</v>
      </c>
      <c r="BR4384" s="2">
        <v>0</v>
      </c>
      <c r="BS4384" s="2">
        <v>0</v>
      </c>
      <c r="BT4384" s="2">
        <v>0</v>
      </c>
      <c r="BU4384" s="2">
        <v>0</v>
      </c>
      <c r="BV4384" s="2">
        <v>0</v>
      </c>
      <c r="BW4384" s="2">
        <v>0</v>
      </c>
      <c r="BX4384" s="2">
        <v>0</v>
      </c>
      <c r="BY4384" s="2">
        <v>0</v>
      </c>
      <c r="BZ4384" s="2">
        <v>0</v>
      </c>
      <c r="CA4384" s="2">
        <v>0</v>
      </c>
      <c r="CB4384" s="2">
        <v>0</v>
      </c>
      <c r="CC4384" s="2">
        <v>4</v>
      </c>
      <c r="CD4384" s="2">
        <v>0</v>
      </c>
      <c r="CE4384" s="2">
        <v>0</v>
      </c>
      <c r="CF4384" s="2">
        <v>0</v>
      </c>
      <c r="CG4384" s="2">
        <v>0</v>
      </c>
      <c r="CH4384" s="2">
        <v>0</v>
      </c>
      <c r="CI4384" s="2">
        <v>0</v>
      </c>
      <c r="CJ4384" s="2">
        <v>0</v>
      </c>
      <c r="CK4384" s="2">
        <v>0</v>
      </c>
      <c r="CL4384" s="2">
        <v>2</v>
      </c>
    </row>
    <row r="4385" spans="1:90" x14ac:dyDescent="0.25">
      <c r="A4385" t="s">
        <v>115</v>
      </c>
      <c r="B4385">
        <v>20509</v>
      </c>
      <c r="C4385" t="s">
        <v>538</v>
      </c>
      <c r="D4385">
        <v>1</v>
      </c>
      <c r="E4385">
        <v>8</v>
      </c>
      <c r="F4385">
        <v>36432</v>
      </c>
      <c r="G4385">
        <v>35036432</v>
      </c>
      <c r="H4385" t="s">
        <v>16060</v>
      </c>
      <c r="I4385">
        <v>637</v>
      </c>
      <c r="J4385" t="s">
        <v>538</v>
      </c>
      <c r="K4385" t="s">
        <v>12814</v>
      </c>
      <c r="L4385">
        <v>2</v>
      </c>
      <c r="M4385" t="s">
        <v>12814</v>
      </c>
      <c r="N4385">
        <v>13578000</v>
      </c>
      <c r="O4385" t="s">
        <v>92</v>
      </c>
      <c r="P4385" t="s">
        <v>16061</v>
      </c>
      <c r="Q4385" t="s">
        <v>127</v>
      </c>
      <c r="R4385">
        <v>16</v>
      </c>
      <c r="S4385">
        <v>33783132</v>
      </c>
      <c r="T4385">
        <v>33783301</v>
      </c>
      <c r="U4385" t="s">
        <v>16062</v>
      </c>
      <c r="V4385">
        <v>2</v>
      </c>
      <c r="W4385" s="2">
        <v>0</v>
      </c>
      <c r="X4385" s="2">
        <v>0</v>
      </c>
      <c r="Y4385" s="2">
        <v>32</v>
      </c>
      <c r="Z4385" s="2">
        <v>43</v>
      </c>
      <c r="AA4385" s="2">
        <v>31</v>
      </c>
      <c r="AB4385" s="2">
        <v>40</v>
      </c>
      <c r="AC4385" s="2">
        <v>41</v>
      </c>
      <c r="AD4385" s="2">
        <v>45</v>
      </c>
      <c r="AE4385" s="2">
        <v>31</v>
      </c>
      <c r="AF4385" s="2">
        <v>38</v>
      </c>
      <c r="AG4385" s="2">
        <v>31</v>
      </c>
      <c r="AH4385" s="2">
        <v>50</v>
      </c>
      <c r="AI4385" s="2">
        <v>48</v>
      </c>
      <c r="AJ4385" s="2">
        <v>54</v>
      </c>
      <c r="AK4385" s="2">
        <v>0</v>
      </c>
      <c r="AL4385" s="2">
        <v>0</v>
      </c>
      <c r="AM4385" s="2">
        <v>0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0</v>
      </c>
      <c r="AU4385" s="2">
        <v>0</v>
      </c>
      <c r="AV4385" s="2">
        <v>0</v>
      </c>
      <c r="AW4385" s="2">
        <v>0</v>
      </c>
      <c r="AX4385" s="2">
        <v>0</v>
      </c>
      <c r="AY4385" s="2">
        <v>0</v>
      </c>
      <c r="AZ4385" s="2">
        <v>0</v>
      </c>
      <c r="BA4385" s="2">
        <v>0</v>
      </c>
      <c r="BB4385" s="2">
        <v>0</v>
      </c>
      <c r="BC4385" s="2">
        <v>20</v>
      </c>
      <c r="BD4385" s="2">
        <v>0</v>
      </c>
      <c r="BE4385" s="2">
        <v>0</v>
      </c>
      <c r="BF4385" s="2">
        <v>0</v>
      </c>
      <c r="BG4385" s="2">
        <v>2</v>
      </c>
      <c r="BH4385" s="2">
        <v>2</v>
      </c>
      <c r="BI4385" s="2">
        <v>1</v>
      </c>
      <c r="BJ4385" s="2">
        <v>2</v>
      </c>
      <c r="BK4385" s="2">
        <v>3</v>
      </c>
      <c r="BL4385" s="2">
        <v>2</v>
      </c>
      <c r="BM4385" s="2">
        <v>1</v>
      </c>
      <c r="BN4385" s="2">
        <v>2</v>
      </c>
      <c r="BO4385" s="2">
        <v>1</v>
      </c>
      <c r="BP4385" s="2">
        <v>4</v>
      </c>
      <c r="BQ4385" s="2">
        <v>3</v>
      </c>
      <c r="BR4385" s="2">
        <v>2</v>
      </c>
      <c r="BS4385" s="2">
        <v>0</v>
      </c>
      <c r="BT4385" s="2">
        <v>0</v>
      </c>
      <c r="BU4385" s="2">
        <v>0</v>
      </c>
      <c r="BV4385" s="2">
        <v>0</v>
      </c>
      <c r="BW4385" s="2">
        <v>0</v>
      </c>
      <c r="BX4385" s="2">
        <v>0</v>
      </c>
      <c r="BY4385" s="2">
        <v>0</v>
      </c>
      <c r="BZ4385" s="2">
        <v>0</v>
      </c>
      <c r="CA4385" s="2">
        <v>0</v>
      </c>
      <c r="CB4385" s="2">
        <v>0</v>
      </c>
      <c r="CC4385" s="2">
        <v>0</v>
      </c>
      <c r="CD4385" s="2">
        <v>0</v>
      </c>
      <c r="CE4385" s="2">
        <v>0</v>
      </c>
      <c r="CF4385" s="2">
        <v>0</v>
      </c>
      <c r="CG4385" s="2">
        <v>0</v>
      </c>
      <c r="CH4385" s="2">
        <v>0</v>
      </c>
      <c r="CI4385" s="2">
        <v>0</v>
      </c>
      <c r="CJ4385" s="2">
        <v>0</v>
      </c>
      <c r="CK4385" s="2">
        <v>1</v>
      </c>
      <c r="CL4385" s="2">
        <v>0</v>
      </c>
    </row>
    <row r="4386" spans="1:90" x14ac:dyDescent="0.25">
      <c r="A4386" t="s">
        <v>115</v>
      </c>
      <c r="B4386">
        <v>20509</v>
      </c>
      <c r="C4386" t="s">
        <v>538</v>
      </c>
      <c r="D4386">
        <v>1</v>
      </c>
      <c r="E4386">
        <v>8</v>
      </c>
      <c r="F4386">
        <v>496571</v>
      </c>
      <c r="G4386">
        <v>35496571</v>
      </c>
      <c r="H4386" t="s">
        <v>13758</v>
      </c>
      <c r="I4386">
        <v>637</v>
      </c>
      <c r="J4386" t="s">
        <v>538</v>
      </c>
      <c r="K4386" t="s">
        <v>13759</v>
      </c>
      <c r="L4386">
        <v>1</v>
      </c>
      <c r="M4386" t="s">
        <v>538</v>
      </c>
      <c r="N4386">
        <v>13568863</v>
      </c>
      <c r="O4386" t="s">
        <v>92</v>
      </c>
      <c r="P4386" t="s">
        <v>13760</v>
      </c>
      <c r="Q4386">
        <v>45</v>
      </c>
      <c r="R4386">
        <v>16</v>
      </c>
      <c r="S4386">
        <v>33745409</v>
      </c>
      <c r="T4386">
        <v>996235957</v>
      </c>
      <c r="U4386" t="s">
        <v>13761</v>
      </c>
      <c r="V4386">
        <v>1</v>
      </c>
      <c r="W4386" s="2">
        <v>0</v>
      </c>
      <c r="X4386" s="2">
        <v>0</v>
      </c>
      <c r="Y4386" s="2">
        <v>0</v>
      </c>
      <c r="Z4386" s="2">
        <v>0</v>
      </c>
      <c r="AA4386" s="2">
        <v>0</v>
      </c>
      <c r="AB4386" s="2">
        <v>0</v>
      </c>
      <c r="AC4386" s="2">
        <v>0</v>
      </c>
      <c r="AD4386" s="2">
        <v>69</v>
      </c>
      <c r="AE4386" s="2">
        <v>32</v>
      </c>
      <c r="AF4386" s="2">
        <v>60</v>
      </c>
      <c r="AG4386" s="2">
        <v>73</v>
      </c>
      <c r="AH4386" s="2">
        <v>85</v>
      </c>
      <c r="AI4386" s="2">
        <v>68</v>
      </c>
      <c r="AJ4386" s="2">
        <v>92</v>
      </c>
      <c r="AK4386" s="2">
        <v>0</v>
      </c>
      <c r="AL4386" s="2">
        <v>0</v>
      </c>
      <c r="AM4386" s="2">
        <v>0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2">
        <v>0</v>
      </c>
      <c r="AT4386" s="2">
        <v>0</v>
      </c>
      <c r="AU4386" s="2">
        <v>0</v>
      </c>
      <c r="AV4386" s="2">
        <v>0</v>
      </c>
      <c r="AW4386" s="2">
        <v>0</v>
      </c>
      <c r="AX4386" s="2">
        <v>0</v>
      </c>
      <c r="AY4386" s="2">
        <v>0</v>
      </c>
      <c r="AZ4386" s="2">
        <v>0</v>
      </c>
      <c r="BA4386" s="2">
        <v>0</v>
      </c>
      <c r="BB4386" s="2">
        <v>0</v>
      </c>
      <c r="BC4386" s="2">
        <v>59</v>
      </c>
      <c r="BD4386" s="2">
        <v>1</v>
      </c>
      <c r="BE4386" s="2">
        <v>0</v>
      </c>
      <c r="BF4386" s="2">
        <v>0</v>
      </c>
      <c r="BG4386" s="2">
        <v>0</v>
      </c>
      <c r="BH4386" s="2">
        <v>0</v>
      </c>
      <c r="BI4386" s="2">
        <v>0</v>
      </c>
      <c r="BJ4386" s="2">
        <v>0</v>
      </c>
      <c r="BK4386" s="2">
        <v>0</v>
      </c>
      <c r="BL4386" s="2">
        <v>5</v>
      </c>
      <c r="BM4386" s="2">
        <v>2</v>
      </c>
      <c r="BN4386" s="2">
        <v>3</v>
      </c>
      <c r="BO4386" s="2">
        <v>3</v>
      </c>
      <c r="BP4386" s="2">
        <v>4</v>
      </c>
      <c r="BQ4386" s="2">
        <v>4</v>
      </c>
      <c r="BR4386" s="2">
        <v>3</v>
      </c>
      <c r="BS4386" s="2">
        <v>0</v>
      </c>
      <c r="BT4386" s="2">
        <v>0</v>
      </c>
      <c r="BU4386" s="2">
        <v>0</v>
      </c>
      <c r="BV4386" s="2">
        <v>0</v>
      </c>
      <c r="BW4386" s="2">
        <v>0</v>
      </c>
      <c r="BX4386" s="2">
        <v>0</v>
      </c>
      <c r="BY4386" s="2">
        <v>0</v>
      </c>
      <c r="BZ4386" s="2">
        <v>0</v>
      </c>
      <c r="CA4386" s="2">
        <v>0</v>
      </c>
      <c r="CB4386" s="2">
        <v>0</v>
      </c>
      <c r="CC4386" s="2">
        <v>0</v>
      </c>
      <c r="CD4386" s="2">
        <v>0</v>
      </c>
      <c r="CE4386" s="2">
        <v>0</v>
      </c>
      <c r="CF4386" s="2">
        <v>0</v>
      </c>
      <c r="CG4386" s="2">
        <v>0</v>
      </c>
      <c r="CH4386" s="2">
        <v>0</v>
      </c>
      <c r="CI4386" s="2">
        <v>0</v>
      </c>
      <c r="CJ4386" s="2">
        <v>0</v>
      </c>
      <c r="CK4386" s="2">
        <v>4</v>
      </c>
      <c r="CL4386" s="2">
        <v>1</v>
      </c>
    </row>
    <row r="4387" spans="1:90" x14ac:dyDescent="0.25">
      <c r="A4387" t="s">
        <v>115</v>
      </c>
      <c r="B4387">
        <v>20509</v>
      </c>
      <c r="C4387" t="s">
        <v>538</v>
      </c>
      <c r="D4387">
        <v>1</v>
      </c>
      <c r="E4387">
        <v>8</v>
      </c>
      <c r="F4387">
        <v>191528</v>
      </c>
      <c r="G4387">
        <v>35191528</v>
      </c>
      <c r="H4387" t="s">
        <v>19450</v>
      </c>
      <c r="I4387">
        <v>637</v>
      </c>
      <c r="J4387" t="s">
        <v>538</v>
      </c>
      <c r="K4387" t="s">
        <v>7193</v>
      </c>
      <c r="L4387">
        <v>3</v>
      </c>
      <c r="M4387" t="s">
        <v>7193</v>
      </c>
      <c r="N4387">
        <v>13579000</v>
      </c>
      <c r="O4387" t="s">
        <v>92</v>
      </c>
      <c r="P4387" t="s">
        <v>1456</v>
      </c>
      <c r="Q4387" t="s">
        <v>127</v>
      </c>
      <c r="R4387">
        <v>16</v>
      </c>
      <c r="S4387">
        <v>33791331</v>
      </c>
      <c r="T4387">
        <v>33791375</v>
      </c>
      <c r="U4387" t="s">
        <v>19451</v>
      </c>
      <c r="V4387">
        <v>2</v>
      </c>
      <c r="W4387" s="2">
        <v>0</v>
      </c>
      <c r="X4387" s="2">
        <v>0</v>
      </c>
      <c r="Y4387" s="2">
        <v>0</v>
      </c>
      <c r="Z4387" s="2">
        <v>0</v>
      </c>
      <c r="AA4387" s="2">
        <v>0</v>
      </c>
      <c r="AB4387" s="2">
        <v>0</v>
      </c>
      <c r="AC4387" s="2">
        <v>0</v>
      </c>
      <c r="AD4387" s="2">
        <v>27</v>
      </c>
      <c r="AE4387" s="2">
        <v>32</v>
      </c>
      <c r="AF4387" s="2">
        <v>18</v>
      </c>
      <c r="AG4387" s="2">
        <v>33</v>
      </c>
      <c r="AH4387" s="2">
        <v>24</v>
      </c>
      <c r="AI4387" s="2">
        <v>44</v>
      </c>
      <c r="AJ4387" s="2">
        <v>33</v>
      </c>
      <c r="AK4387" s="2">
        <v>0</v>
      </c>
      <c r="AL4387" s="2">
        <v>0</v>
      </c>
      <c r="AM4387" s="2">
        <v>0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0</v>
      </c>
      <c r="AU4387" s="2">
        <v>0</v>
      </c>
      <c r="AV4387" s="2">
        <v>0</v>
      </c>
      <c r="AW4387" s="2">
        <v>0</v>
      </c>
      <c r="AX4387" s="2">
        <v>0</v>
      </c>
      <c r="AY4387" s="2">
        <v>0</v>
      </c>
      <c r="AZ4387" s="2">
        <v>0</v>
      </c>
      <c r="BA4387" s="2">
        <v>0</v>
      </c>
      <c r="BB4387" s="2">
        <v>0</v>
      </c>
      <c r="BC4387" s="2">
        <v>88</v>
      </c>
      <c r="BD4387" s="2">
        <v>0</v>
      </c>
      <c r="BE4387" s="2">
        <v>0</v>
      </c>
      <c r="BF4387" s="2">
        <v>0</v>
      </c>
      <c r="BG4387" s="2">
        <v>0</v>
      </c>
      <c r="BH4387" s="2">
        <v>0</v>
      </c>
      <c r="BI4387" s="2">
        <v>0</v>
      </c>
      <c r="BJ4387" s="2">
        <v>0</v>
      </c>
      <c r="BK4387" s="2">
        <v>0</v>
      </c>
      <c r="BL4387" s="2">
        <v>1</v>
      </c>
      <c r="BM4387" s="2">
        <v>2</v>
      </c>
      <c r="BN4387" s="2">
        <v>1</v>
      </c>
      <c r="BO4387" s="2">
        <v>1</v>
      </c>
      <c r="BP4387" s="2">
        <v>1</v>
      </c>
      <c r="BQ4387" s="2">
        <v>3</v>
      </c>
      <c r="BR4387" s="2">
        <v>2</v>
      </c>
      <c r="BS4387" s="2">
        <v>0</v>
      </c>
      <c r="BT4387" s="2">
        <v>0</v>
      </c>
      <c r="BU4387" s="2">
        <v>0</v>
      </c>
      <c r="BV4387" s="2">
        <v>0</v>
      </c>
      <c r="BW4387" s="2">
        <v>0</v>
      </c>
      <c r="BX4387" s="2">
        <v>0</v>
      </c>
      <c r="BY4387" s="2">
        <v>0</v>
      </c>
      <c r="BZ4387" s="2">
        <v>0</v>
      </c>
      <c r="CA4387" s="2">
        <v>0</v>
      </c>
      <c r="CB4387" s="2">
        <v>0</v>
      </c>
      <c r="CC4387" s="2">
        <v>0</v>
      </c>
      <c r="CD4387" s="2">
        <v>0</v>
      </c>
      <c r="CE4387" s="2">
        <v>0</v>
      </c>
      <c r="CF4387" s="2">
        <v>0</v>
      </c>
      <c r="CG4387" s="2">
        <v>0</v>
      </c>
      <c r="CH4387" s="2">
        <v>0</v>
      </c>
      <c r="CI4387" s="2">
        <v>0</v>
      </c>
      <c r="CJ4387" s="2">
        <v>0</v>
      </c>
      <c r="CK4387" s="2">
        <v>6</v>
      </c>
      <c r="CL4387" s="2">
        <v>0</v>
      </c>
    </row>
    <row r="4388" spans="1:90" x14ac:dyDescent="0.25">
      <c r="A4388" t="s">
        <v>115</v>
      </c>
      <c r="B4388">
        <v>20509</v>
      </c>
      <c r="C4388" t="s">
        <v>538</v>
      </c>
      <c r="D4388">
        <v>1</v>
      </c>
      <c r="E4388">
        <v>8</v>
      </c>
      <c r="F4388">
        <v>24512</v>
      </c>
      <c r="G4388">
        <v>35024512</v>
      </c>
      <c r="H4388" t="s">
        <v>11315</v>
      </c>
      <c r="I4388">
        <v>637</v>
      </c>
      <c r="J4388" t="s">
        <v>538</v>
      </c>
      <c r="K4388" t="s">
        <v>91</v>
      </c>
      <c r="L4388">
        <v>5</v>
      </c>
      <c r="M4388" t="s">
        <v>735</v>
      </c>
      <c r="N4388">
        <v>13560001</v>
      </c>
      <c r="O4388" t="s">
        <v>102</v>
      </c>
      <c r="P4388" t="s">
        <v>6042</v>
      </c>
      <c r="Q4388">
        <v>2190</v>
      </c>
      <c r="R4388">
        <v>16</v>
      </c>
      <c r="S4388">
        <v>33719328</v>
      </c>
      <c r="T4388">
        <v>33740615</v>
      </c>
      <c r="U4388" t="s">
        <v>11316</v>
      </c>
      <c r="V4388">
        <v>1</v>
      </c>
      <c r="W4388" s="2">
        <v>0</v>
      </c>
      <c r="X4388" s="2">
        <v>0</v>
      </c>
      <c r="Y4388" s="2">
        <v>0</v>
      </c>
      <c r="Z4388" s="2">
        <v>0</v>
      </c>
      <c r="AA4388" s="2">
        <v>0</v>
      </c>
      <c r="AB4388" s="2">
        <v>0</v>
      </c>
      <c r="AC4388" s="2">
        <v>0</v>
      </c>
      <c r="AD4388" s="2">
        <v>139</v>
      </c>
      <c r="AE4388" s="2">
        <v>134</v>
      </c>
      <c r="AF4388" s="2">
        <v>139</v>
      </c>
      <c r="AG4388" s="2">
        <v>170</v>
      </c>
      <c r="AH4388" s="2">
        <v>248</v>
      </c>
      <c r="AI4388" s="2">
        <v>293</v>
      </c>
      <c r="AJ4388" s="2">
        <v>352</v>
      </c>
      <c r="AK4388" s="2">
        <v>0</v>
      </c>
      <c r="AL4388" s="2">
        <v>0</v>
      </c>
      <c r="AM4388" s="2">
        <v>0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0</v>
      </c>
      <c r="AU4388" s="2">
        <v>0</v>
      </c>
      <c r="AV4388" s="2">
        <v>0</v>
      </c>
      <c r="AW4388" s="2">
        <v>0</v>
      </c>
      <c r="AX4388" s="2">
        <v>0</v>
      </c>
      <c r="AY4388" s="2">
        <v>0</v>
      </c>
      <c r="AZ4388" s="2">
        <v>0</v>
      </c>
      <c r="BA4388" s="2">
        <v>0</v>
      </c>
      <c r="BB4388" s="2">
        <v>0</v>
      </c>
      <c r="BC4388" s="2">
        <v>83</v>
      </c>
      <c r="BD4388" s="2">
        <v>0</v>
      </c>
      <c r="BE4388" s="2">
        <v>0</v>
      </c>
      <c r="BF4388" s="2">
        <v>0</v>
      </c>
      <c r="BG4388" s="2">
        <v>0</v>
      </c>
      <c r="BH4388" s="2">
        <v>0</v>
      </c>
      <c r="BI4388" s="2">
        <v>0</v>
      </c>
      <c r="BJ4388" s="2">
        <v>0</v>
      </c>
      <c r="BK4388" s="2">
        <v>0</v>
      </c>
      <c r="BL4388" s="2">
        <v>6</v>
      </c>
      <c r="BM4388" s="2">
        <v>8</v>
      </c>
      <c r="BN4388" s="2">
        <v>7</v>
      </c>
      <c r="BO4388" s="2">
        <v>8</v>
      </c>
      <c r="BP4388" s="2">
        <v>7</v>
      </c>
      <c r="BQ4388" s="2">
        <v>11</v>
      </c>
      <c r="BR4388" s="2">
        <v>10</v>
      </c>
      <c r="BS4388" s="2">
        <v>0</v>
      </c>
      <c r="BT4388" s="2">
        <v>0</v>
      </c>
      <c r="BU4388" s="2">
        <v>0</v>
      </c>
      <c r="BV4388" s="2">
        <v>0</v>
      </c>
      <c r="BW4388" s="2">
        <v>0</v>
      </c>
      <c r="BX4388" s="2">
        <v>0</v>
      </c>
      <c r="BY4388" s="2">
        <v>0</v>
      </c>
      <c r="BZ4388" s="2">
        <v>0</v>
      </c>
      <c r="CA4388" s="2">
        <v>0</v>
      </c>
      <c r="CB4388" s="2">
        <v>0</v>
      </c>
      <c r="CC4388" s="2">
        <v>0</v>
      </c>
      <c r="CD4388" s="2">
        <v>0</v>
      </c>
      <c r="CE4388" s="2">
        <v>0</v>
      </c>
      <c r="CF4388" s="2">
        <v>0</v>
      </c>
      <c r="CG4388" s="2">
        <v>0</v>
      </c>
      <c r="CH4388" s="2">
        <v>0</v>
      </c>
      <c r="CI4388" s="2">
        <v>0</v>
      </c>
      <c r="CJ4388" s="2">
        <v>0</v>
      </c>
      <c r="CK4388" s="2">
        <v>4</v>
      </c>
      <c r="CL4388" s="2">
        <v>0</v>
      </c>
    </row>
    <row r="4389" spans="1:90" x14ac:dyDescent="0.25">
      <c r="A4389" t="s">
        <v>115</v>
      </c>
      <c r="B4389">
        <v>20509</v>
      </c>
      <c r="C4389" t="s">
        <v>538</v>
      </c>
      <c r="D4389">
        <v>1</v>
      </c>
      <c r="E4389">
        <v>8</v>
      </c>
      <c r="F4389">
        <v>907820</v>
      </c>
      <c r="G4389">
        <v>35907820</v>
      </c>
      <c r="H4389" t="s">
        <v>16635</v>
      </c>
      <c r="I4389">
        <v>341</v>
      </c>
      <c r="J4389" t="s">
        <v>2453</v>
      </c>
      <c r="K4389" t="s">
        <v>16636</v>
      </c>
      <c r="L4389">
        <v>1</v>
      </c>
      <c r="M4389" t="s">
        <v>2453</v>
      </c>
      <c r="N4389">
        <v>14815000</v>
      </c>
      <c r="O4389" t="s">
        <v>102</v>
      </c>
      <c r="P4389" t="s">
        <v>4594</v>
      </c>
      <c r="Q4389">
        <v>10</v>
      </c>
      <c r="R4389">
        <v>16</v>
      </c>
      <c r="S4389">
        <v>33431726</v>
      </c>
      <c r="T4389">
        <v>33433031</v>
      </c>
      <c r="U4389" t="s">
        <v>16637</v>
      </c>
      <c r="V4389">
        <v>1</v>
      </c>
      <c r="W4389" s="2">
        <v>0</v>
      </c>
      <c r="X4389" s="2">
        <v>0</v>
      </c>
      <c r="Y4389" s="2">
        <v>0</v>
      </c>
      <c r="Z4389" s="2">
        <v>0</v>
      </c>
      <c r="AA4389" s="2">
        <v>0</v>
      </c>
      <c r="AB4389" s="2">
        <v>0</v>
      </c>
      <c r="AC4389" s="2">
        <v>0</v>
      </c>
      <c r="AD4389" s="2">
        <v>50</v>
      </c>
      <c r="AE4389" s="2">
        <v>52</v>
      </c>
      <c r="AF4389" s="2">
        <v>48</v>
      </c>
      <c r="AG4389" s="2">
        <v>43</v>
      </c>
      <c r="AH4389" s="2">
        <v>35</v>
      </c>
      <c r="AI4389" s="2">
        <v>37</v>
      </c>
      <c r="AJ4389" s="2">
        <v>36</v>
      </c>
      <c r="AK4389" s="2">
        <v>0</v>
      </c>
      <c r="AL4389" s="2">
        <v>0</v>
      </c>
      <c r="AM4389" s="2">
        <v>0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0</v>
      </c>
      <c r="AU4389" s="2">
        <v>0</v>
      </c>
      <c r="AV4389" s="2">
        <v>0</v>
      </c>
      <c r="AW4389" s="2">
        <v>0</v>
      </c>
      <c r="AX4389" s="2">
        <v>0</v>
      </c>
      <c r="AY4389" s="2">
        <v>0</v>
      </c>
      <c r="AZ4389" s="2">
        <v>0</v>
      </c>
      <c r="BA4389" s="2">
        <v>0</v>
      </c>
      <c r="BB4389" s="2">
        <v>0</v>
      </c>
      <c r="BC4389" s="2">
        <v>0</v>
      </c>
      <c r="BD4389" s="2">
        <v>0</v>
      </c>
      <c r="BE4389" s="2">
        <v>0</v>
      </c>
      <c r="BF4389" s="2">
        <v>0</v>
      </c>
      <c r="BG4389" s="2">
        <v>0</v>
      </c>
      <c r="BH4389" s="2">
        <v>0</v>
      </c>
      <c r="BI4389" s="2">
        <v>0</v>
      </c>
      <c r="BJ4389" s="2">
        <v>0</v>
      </c>
      <c r="BK4389" s="2">
        <v>0</v>
      </c>
      <c r="BL4389" s="2">
        <v>2</v>
      </c>
      <c r="BM4389" s="2">
        <v>2</v>
      </c>
      <c r="BN4389" s="2">
        <v>3</v>
      </c>
      <c r="BO4389" s="2">
        <v>2</v>
      </c>
      <c r="BP4389" s="2">
        <v>1</v>
      </c>
      <c r="BQ4389" s="2">
        <v>1</v>
      </c>
      <c r="BR4389" s="2">
        <v>2</v>
      </c>
      <c r="BS4389" s="2">
        <v>0</v>
      </c>
      <c r="BT4389" s="2">
        <v>0</v>
      </c>
      <c r="BU4389" s="2">
        <v>0</v>
      </c>
      <c r="BV4389" s="2">
        <v>0</v>
      </c>
      <c r="BW4389" s="2">
        <v>0</v>
      </c>
      <c r="BX4389" s="2">
        <v>0</v>
      </c>
      <c r="BY4389" s="2">
        <v>0</v>
      </c>
      <c r="BZ4389" s="2">
        <v>0</v>
      </c>
      <c r="CA4389" s="2">
        <v>0</v>
      </c>
      <c r="CB4389" s="2">
        <v>0</v>
      </c>
      <c r="CC4389" s="2">
        <v>0</v>
      </c>
      <c r="CD4389" s="2">
        <v>0</v>
      </c>
      <c r="CE4389" s="2">
        <v>0</v>
      </c>
      <c r="CF4389" s="2">
        <v>0</v>
      </c>
      <c r="CG4389" s="2">
        <v>0</v>
      </c>
      <c r="CH4389" s="2">
        <v>0</v>
      </c>
      <c r="CI4389" s="2">
        <v>0</v>
      </c>
      <c r="CJ4389" s="2">
        <v>0</v>
      </c>
      <c r="CK4389" s="2">
        <v>0</v>
      </c>
      <c r="CL4389" s="2">
        <v>0</v>
      </c>
    </row>
    <row r="4390" spans="1:90" x14ac:dyDescent="0.25">
      <c r="A4390" t="s">
        <v>115</v>
      </c>
      <c r="B4390">
        <v>20509</v>
      </c>
      <c r="C4390" t="s">
        <v>538</v>
      </c>
      <c r="D4390">
        <v>1</v>
      </c>
      <c r="E4390">
        <v>8</v>
      </c>
      <c r="F4390">
        <v>39019</v>
      </c>
      <c r="G4390">
        <v>35039019</v>
      </c>
      <c r="H4390" t="s">
        <v>13729</v>
      </c>
      <c r="I4390">
        <v>637</v>
      </c>
      <c r="J4390" t="s">
        <v>538</v>
      </c>
      <c r="K4390" t="s">
        <v>1885</v>
      </c>
      <c r="L4390">
        <v>5</v>
      </c>
      <c r="M4390" t="s">
        <v>735</v>
      </c>
      <c r="N4390">
        <v>13566800</v>
      </c>
      <c r="O4390" t="s">
        <v>92</v>
      </c>
      <c r="P4390" t="s">
        <v>7365</v>
      </c>
      <c r="Q4390">
        <v>216</v>
      </c>
      <c r="R4390">
        <v>16</v>
      </c>
      <c r="S4390">
        <v>33611401</v>
      </c>
      <c r="T4390">
        <v>33615254</v>
      </c>
      <c r="U4390" t="s">
        <v>13730</v>
      </c>
      <c r="V4390">
        <v>1</v>
      </c>
      <c r="W4390" s="2">
        <v>0</v>
      </c>
      <c r="X4390" s="2">
        <v>0</v>
      </c>
      <c r="Y4390" s="2">
        <v>103</v>
      </c>
      <c r="Z4390" s="2">
        <v>82</v>
      </c>
      <c r="AA4390" s="2">
        <v>85</v>
      </c>
      <c r="AB4390" s="2">
        <v>91</v>
      </c>
      <c r="AC4390" s="2">
        <v>86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0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0</v>
      </c>
      <c r="AU4390" s="2">
        <v>0</v>
      </c>
      <c r="AV4390" s="2">
        <v>0</v>
      </c>
      <c r="AW4390" s="2">
        <v>0</v>
      </c>
      <c r="AX4390" s="2">
        <v>0</v>
      </c>
      <c r="AY4390" s="2">
        <v>0</v>
      </c>
      <c r="AZ4390" s="2">
        <v>0</v>
      </c>
      <c r="BA4390" s="2">
        <v>0</v>
      </c>
      <c r="BB4390" s="2">
        <v>0</v>
      </c>
      <c r="BC4390" s="2">
        <v>40</v>
      </c>
      <c r="BD4390" s="2">
        <v>6</v>
      </c>
      <c r="BE4390" s="2">
        <v>0</v>
      </c>
      <c r="BF4390" s="2">
        <v>0</v>
      </c>
      <c r="BG4390" s="2">
        <v>6</v>
      </c>
      <c r="BH4390" s="2">
        <v>5</v>
      </c>
      <c r="BI4390" s="2">
        <v>4</v>
      </c>
      <c r="BJ4390" s="2">
        <v>5</v>
      </c>
      <c r="BK4390" s="2">
        <v>4</v>
      </c>
      <c r="BL4390" s="2">
        <v>0</v>
      </c>
      <c r="BM4390" s="2">
        <v>0</v>
      </c>
      <c r="BN4390" s="2">
        <v>0</v>
      </c>
      <c r="BO4390" s="2">
        <v>0</v>
      </c>
      <c r="BP4390" s="2">
        <v>0</v>
      </c>
      <c r="BQ4390" s="2">
        <v>0</v>
      </c>
      <c r="BR4390" s="2">
        <v>0</v>
      </c>
      <c r="BS4390" s="2">
        <v>0</v>
      </c>
      <c r="BT4390" s="2">
        <v>0</v>
      </c>
      <c r="BU4390" s="2">
        <v>0</v>
      </c>
      <c r="BV4390" s="2">
        <v>0</v>
      </c>
      <c r="BW4390" s="2">
        <v>0</v>
      </c>
      <c r="BX4390" s="2">
        <v>0</v>
      </c>
      <c r="BY4390" s="2">
        <v>0</v>
      </c>
      <c r="BZ4390" s="2">
        <v>0</v>
      </c>
      <c r="CA4390" s="2">
        <v>0</v>
      </c>
      <c r="CB4390" s="2">
        <v>0</v>
      </c>
      <c r="CC4390" s="2">
        <v>0</v>
      </c>
      <c r="CD4390" s="2">
        <v>0</v>
      </c>
      <c r="CE4390" s="2">
        <v>0</v>
      </c>
      <c r="CF4390" s="2">
        <v>0</v>
      </c>
      <c r="CG4390" s="2">
        <v>0</v>
      </c>
      <c r="CH4390" s="2">
        <v>0</v>
      </c>
      <c r="CI4390" s="2">
        <v>0</v>
      </c>
      <c r="CJ4390" s="2">
        <v>0</v>
      </c>
      <c r="CK4390" s="2">
        <v>3</v>
      </c>
      <c r="CL4390" s="2">
        <v>4</v>
      </c>
    </row>
    <row r="4391" spans="1:90" x14ac:dyDescent="0.25">
      <c r="A4391" t="s">
        <v>115</v>
      </c>
      <c r="B4391">
        <v>20509</v>
      </c>
      <c r="C4391" t="s">
        <v>538</v>
      </c>
      <c r="D4391">
        <v>1</v>
      </c>
      <c r="E4391">
        <v>8</v>
      </c>
      <c r="F4391">
        <v>24491</v>
      </c>
      <c r="G4391">
        <v>35024491</v>
      </c>
      <c r="H4391" t="s">
        <v>10701</v>
      </c>
      <c r="I4391">
        <v>637</v>
      </c>
      <c r="J4391" t="s">
        <v>538</v>
      </c>
      <c r="K4391" t="s">
        <v>8501</v>
      </c>
      <c r="L4391">
        <v>1</v>
      </c>
      <c r="M4391" t="s">
        <v>538</v>
      </c>
      <c r="N4391">
        <v>13570790</v>
      </c>
      <c r="O4391" t="s">
        <v>92</v>
      </c>
      <c r="P4391" t="s">
        <v>10702</v>
      </c>
      <c r="Q4391">
        <v>12</v>
      </c>
      <c r="R4391">
        <v>16</v>
      </c>
      <c r="S4391">
        <v>33680359</v>
      </c>
      <c r="T4391">
        <v>33686718</v>
      </c>
      <c r="U4391" t="s">
        <v>10703</v>
      </c>
      <c r="V4391">
        <v>1</v>
      </c>
      <c r="W4391" s="2">
        <v>0</v>
      </c>
      <c r="X4391" s="2">
        <v>0</v>
      </c>
      <c r="Y4391" s="2">
        <v>47</v>
      </c>
      <c r="Z4391" s="2">
        <v>50</v>
      </c>
      <c r="AA4391" s="2">
        <v>35</v>
      </c>
      <c r="AB4391" s="2">
        <v>38</v>
      </c>
      <c r="AC4391" s="2">
        <v>51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0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0</v>
      </c>
      <c r="AU4391" s="2">
        <v>0</v>
      </c>
      <c r="AV4391" s="2">
        <v>0</v>
      </c>
      <c r="AW4391" s="2">
        <v>0</v>
      </c>
      <c r="AX4391" s="2">
        <v>0</v>
      </c>
      <c r="AY4391" s="2">
        <v>0</v>
      </c>
      <c r="AZ4391" s="2">
        <v>0</v>
      </c>
      <c r="BA4391" s="2">
        <v>0</v>
      </c>
      <c r="BB4391" s="2">
        <v>0</v>
      </c>
      <c r="BC4391" s="2">
        <v>39</v>
      </c>
      <c r="BD4391" s="2">
        <v>12</v>
      </c>
      <c r="BE4391" s="2">
        <v>0</v>
      </c>
      <c r="BF4391" s="2">
        <v>0</v>
      </c>
      <c r="BG4391" s="2">
        <v>3</v>
      </c>
      <c r="BH4391" s="2">
        <v>3</v>
      </c>
      <c r="BI4391" s="2">
        <v>4</v>
      </c>
      <c r="BJ4391" s="2">
        <v>3</v>
      </c>
      <c r="BK4391" s="2">
        <v>4</v>
      </c>
      <c r="BL4391" s="2">
        <v>0</v>
      </c>
      <c r="BM4391" s="2">
        <v>0</v>
      </c>
      <c r="BN4391" s="2">
        <v>0</v>
      </c>
      <c r="BO4391" s="2">
        <v>0</v>
      </c>
      <c r="BP4391" s="2">
        <v>0</v>
      </c>
      <c r="BQ4391" s="2">
        <v>0</v>
      </c>
      <c r="BR4391" s="2">
        <v>0</v>
      </c>
      <c r="BS4391" s="2">
        <v>0</v>
      </c>
      <c r="BT4391" s="2">
        <v>0</v>
      </c>
      <c r="BU4391" s="2">
        <v>0</v>
      </c>
      <c r="BV4391" s="2">
        <v>0</v>
      </c>
      <c r="BW4391" s="2">
        <v>0</v>
      </c>
      <c r="BX4391" s="2">
        <v>0</v>
      </c>
      <c r="BY4391" s="2">
        <v>0</v>
      </c>
      <c r="BZ4391" s="2">
        <v>0</v>
      </c>
      <c r="CA4391" s="2">
        <v>0</v>
      </c>
      <c r="CB4391" s="2">
        <v>0</v>
      </c>
      <c r="CC4391" s="2">
        <v>0</v>
      </c>
      <c r="CD4391" s="2">
        <v>0</v>
      </c>
      <c r="CE4391" s="2">
        <v>0</v>
      </c>
      <c r="CF4391" s="2">
        <v>0</v>
      </c>
      <c r="CG4391" s="2">
        <v>0</v>
      </c>
      <c r="CH4391" s="2">
        <v>0</v>
      </c>
      <c r="CI4391" s="2">
        <v>0</v>
      </c>
      <c r="CJ4391" s="2">
        <v>0</v>
      </c>
      <c r="CK4391" s="2">
        <v>3</v>
      </c>
      <c r="CL4391" s="2">
        <v>3</v>
      </c>
    </row>
    <row r="4392" spans="1:90" x14ac:dyDescent="0.25">
      <c r="A4392" t="s">
        <v>115</v>
      </c>
      <c r="B4392">
        <v>20509</v>
      </c>
      <c r="C4392" t="s">
        <v>538</v>
      </c>
      <c r="D4392">
        <v>1</v>
      </c>
      <c r="E4392">
        <v>8</v>
      </c>
      <c r="F4392">
        <v>24624</v>
      </c>
      <c r="G4392">
        <v>35024624</v>
      </c>
      <c r="H4392" t="s">
        <v>3065</v>
      </c>
      <c r="I4392">
        <v>637</v>
      </c>
      <c r="J4392" t="s">
        <v>538</v>
      </c>
      <c r="K4392" t="s">
        <v>3066</v>
      </c>
      <c r="L4392">
        <v>1</v>
      </c>
      <c r="M4392" t="s">
        <v>538</v>
      </c>
      <c r="N4392">
        <v>13569220</v>
      </c>
      <c r="O4392" t="s">
        <v>92</v>
      </c>
      <c r="P4392" t="s">
        <v>1814</v>
      </c>
      <c r="Q4392">
        <v>3534</v>
      </c>
      <c r="R4392">
        <v>16</v>
      </c>
      <c r="S4392">
        <v>33076717</v>
      </c>
      <c r="T4392">
        <v>33711396</v>
      </c>
      <c r="U4392" t="s">
        <v>3067</v>
      </c>
      <c r="V4392">
        <v>1</v>
      </c>
      <c r="W4392" s="2">
        <v>0</v>
      </c>
      <c r="X4392" s="2">
        <v>0</v>
      </c>
      <c r="Y4392" s="2">
        <v>0</v>
      </c>
      <c r="Z4392" s="2">
        <v>0</v>
      </c>
      <c r="AA4392" s="2">
        <v>0</v>
      </c>
      <c r="AB4392" s="2">
        <v>0</v>
      </c>
      <c r="AC4392" s="2">
        <v>0</v>
      </c>
      <c r="AD4392" s="2">
        <v>210</v>
      </c>
      <c r="AE4392" s="2">
        <v>209</v>
      </c>
      <c r="AF4392" s="2">
        <v>209</v>
      </c>
      <c r="AG4392" s="2">
        <v>204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0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0</v>
      </c>
      <c r="AU4392" s="2">
        <v>0</v>
      </c>
      <c r="AV4392" s="2">
        <v>0</v>
      </c>
      <c r="AW4392" s="2">
        <v>0</v>
      </c>
      <c r="AX4392" s="2">
        <v>0</v>
      </c>
      <c r="AY4392" s="2">
        <v>0</v>
      </c>
      <c r="AZ4392" s="2">
        <v>0</v>
      </c>
      <c r="BA4392" s="2">
        <v>0</v>
      </c>
      <c r="BB4392" s="2">
        <v>0</v>
      </c>
      <c r="BC4392" s="2">
        <v>40</v>
      </c>
      <c r="BD4392" s="2">
        <v>0</v>
      </c>
      <c r="BE4392" s="2">
        <v>0</v>
      </c>
      <c r="BF4392" s="2">
        <v>0</v>
      </c>
      <c r="BG4392" s="2">
        <v>0</v>
      </c>
      <c r="BH4392" s="2">
        <v>0</v>
      </c>
      <c r="BI4392" s="2">
        <v>0</v>
      </c>
      <c r="BJ4392" s="2">
        <v>0</v>
      </c>
      <c r="BK4392" s="2">
        <v>0</v>
      </c>
      <c r="BL4392" s="2">
        <v>12</v>
      </c>
      <c r="BM4392" s="2">
        <v>6</v>
      </c>
      <c r="BN4392" s="2">
        <v>12</v>
      </c>
      <c r="BO4392" s="2">
        <v>10</v>
      </c>
      <c r="BP4392" s="2">
        <v>0</v>
      </c>
      <c r="BQ4392" s="2">
        <v>0</v>
      </c>
      <c r="BR4392" s="2">
        <v>0</v>
      </c>
      <c r="BS4392" s="2">
        <v>0</v>
      </c>
      <c r="BT4392" s="2">
        <v>0</v>
      </c>
      <c r="BU4392" s="2">
        <v>0</v>
      </c>
      <c r="BV4392" s="2">
        <v>0</v>
      </c>
      <c r="BW4392" s="2">
        <v>0</v>
      </c>
      <c r="BX4392" s="2">
        <v>0</v>
      </c>
      <c r="BY4392" s="2">
        <v>0</v>
      </c>
      <c r="BZ4392" s="2">
        <v>0</v>
      </c>
      <c r="CA4392" s="2">
        <v>0</v>
      </c>
      <c r="CB4392" s="2">
        <v>0</v>
      </c>
      <c r="CC4392" s="2">
        <v>0</v>
      </c>
      <c r="CD4392" s="2">
        <v>0</v>
      </c>
      <c r="CE4392" s="2">
        <v>0</v>
      </c>
      <c r="CF4392" s="2">
        <v>0</v>
      </c>
      <c r="CG4392" s="2">
        <v>0</v>
      </c>
      <c r="CH4392" s="2">
        <v>0</v>
      </c>
      <c r="CI4392" s="2">
        <v>0</v>
      </c>
      <c r="CJ4392" s="2">
        <v>0</v>
      </c>
      <c r="CK4392" s="2">
        <v>3</v>
      </c>
      <c r="CL4392" s="2">
        <v>0</v>
      </c>
    </row>
    <row r="4393" spans="1:90" x14ac:dyDescent="0.25">
      <c r="A4393" t="s">
        <v>115</v>
      </c>
      <c r="B4393">
        <v>20509</v>
      </c>
      <c r="C4393" t="s">
        <v>538</v>
      </c>
      <c r="D4393">
        <v>1</v>
      </c>
      <c r="E4393">
        <v>8</v>
      </c>
      <c r="F4393">
        <v>49992</v>
      </c>
      <c r="G4393">
        <v>35049992</v>
      </c>
      <c r="H4393" t="s">
        <v>11696</v>
      </c>
      <c r="I4393">
        <v>637</v>
      </c>
      <c r="J4393" t="s">
        <v>538</v>
      </c>
      <c r="K4393" t="s">
        <v>11697</v>
      </c>
      <c r="L4393">
        <v>4</v>
      </c>
      <c r="M4393" t="s">
        <v>5041</v>
      </c>
      <c r="N4393">
        <v>13572410</v>
      </c>
      <c r="O4393" t="s">
        <v>100</v>
      </c>
      <c r="P4393" t="s">
        <v>11698</v>
      </c>
      <c r="Q4393" t="s">
        <v>127</v>
      </c>
      <c r="R4393">
        <v>16</v>
      </c>
      <c r="S4393">
        <v>33751296</v>
      </c>
      <c r="T4393">
        <v>33755227</v>
      </c>
      <c r="U4393" t="s">
        <v>11699</v>
      </c>
      <c r="V4393">
        <v>1</v>
      </c>
      <c r="W4393" s="2">
        <v>0</v>
      </c>
      <c r="X4393" s="2">
        <v>0</v>
      </c>
      <c r="Y4393" s="2">
        <v>21</v>
      </c>
      <c r="Z4393" s="2">
        <v>22</v>
      </c>
      <c r="AA4393" s="2">
        <v>22</v>
      </c>
      <c r="AB4393" s="2">
        <v>18</v>
      </c>
      <c r="AC4393" s="2">
        <v>27</v>
      </c>
      <c r="AD4393" s="2">
        <v>24</v>
      </c>
      <c r="AE4393" s="2">
        <v>28</v>
      </c>
      <c r="AF4393" s="2">
        <v>45</v>
      </c>
      <c r="AG4393" s="2">
        <v>29</v>
      </c>
      <c r="AH4393" s="2">
        <v>36</v>
      </c>
      <c r="AI4393" s="2">
        <v>27</v>
      </c>
      <c r="AJ4393" s="2">
        <v>18</v>
      </c>
      <c r="AK4393" s="2">
        <v>0</v>
      </c>
      <c r="AL4393" s="2">
        <v>0</v>
      </c>
      <c r="AM4393" s="2">
        <v>0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0</v>
      </c>
      <c r="AU4393" s="2">
        <v>0</v>
      </c>
      <c r="AV4393" s="2">
        <v>0</v>
      </c>
      <c r="AW4393" s="2">
        <v>0</v>
      </c>
      <c r="AX4393" s="2">
        <v>0</v>
      </c>
      <c r="AY4393" s="2">
        <v>0</v>
      </c>
      <c r="AZ4393" s="2">
        <v>0</v>
      </c>
      <c r="BA4393" s="2">
        <v>0</v>
      </c>
      <c r="BB4393" s="2">
        <v>0</v>
      </c>
      <c r="BC4393" s="2">
        <v>254</v>
      </c>
      <c r="BD4393" s="2">
        <v>1</v>
      </c>
      <c r="BE4393" s="2">
        <v>0</v>
      </c>
      <c r="BF4393" s="2">
        <v>0</v>
      </c>
      <c r="BG4393" s="2">
        <v>2</v>
      </c>
      <c r="BH4393" s="2">
        <v>2</v>
      </c>
      <c r="BI4393" s="2">
        <v>1</v>
      </c>
      <c r="BJ4393" s="2">
        <v>1</v>
      </c>
      <c r="BK4393" s="2">
        <v>1</v>
      </c>
      <c r="BL4393" s="2">
        <v>1</v>
      </c>
      <c r="BM4393" s="2">
        <v>1</v>
      </c>
      <c r="BN4393" s="2">
        <v>3</v>
      </c>
      <c r="BO4393" s="2">
        <v>2</v>
      </c>
      <c r="BP4393" s="2">
        <v>2</v>
      </c>
      <c r="BQ4393" s="2">
        <v>1</v>
      </c>
      <c r="BR4393" s="2">
        <v>1</v>
      </c>
      <c r="BS4393" s="2">
        <v>0</v>
      </c>
      <c r="BT4393" s="2">
        <v>0</v>
      </c>
      <c r="BU4393" s="2">
        <v>0</v>
      </c>
      <c r="BV4393" s="2">
        <v>0</v>
      </c>
      <c r="BW4393" s="2">
        <v>0</v>
      </c>
      <c r="BX4393" s="2">
        <v>0</v>
      </c>
      <c r="BY4393" s="2">
        <v>0</v>
      </c>
      <c r="BZ4393" s="2">
        <v>0</v>
      </c>
      <c r="CA4393" s="2">
        <v>0</v>
      </c>
      <c r="CB4393" s="2">
        <v>0</v>
      </c>
      <c r="CC4393" s="2">
        <v>0</v>
      </c>
      <c r="CD4393" s="2">
        <v>0</v>
      </c>
      <c r="CE4393" s="2">
        <v>0</v>
      </c>
      <c r="CF4393" s="2">
        <v>0</v>
      </c>
      <c r="CG4393" s="2">
        <v>0</v>
      </c>
      <c r="CH4393" s="2">
        <v>0</v>
      </c>
      <c r="CI4393" s="2">
        <v>0</v>
      </c>
      <c r="CJ4393" s="2">
        <v>0</v>
      </c>
      <c r="CK4393" s="2">
        <v>16</v>
      </c>
      <c r="CL4393" s="2">
        <v>1</v>
      </c>
    </row>
    <row r="4394" spans="1:90" x14ac:dyDescent="0.25">
      <c r="A4394" t="s">
        <v>115</v>
      </c>
      <c r="B4394">
        <v>20509</v>
      </c>
      <c r="C4394" t="s">
        <v>538</v>
      </c>
      <c r="D4394">
        <v>1</v>
      </c>
      <c r="E4394">
        <v>8</v>
      </c>
      <c r="F4394">
        <v>906773</v>
      </c>
      <c r="G4394">
        <v>35906773</v>
      </c>
      <c r="H4394" t="s">
        <v>5329</v>
      </c>
      <c r="I4394">
        <v>637</v>
      </c>
      <c r="J4394" t="s">
        <v>538</v>
      </c>
      <c r="K4394" t="s">
        <v>5330</v>
      </c>
      <c r="L4394">
        <v>1</v>
      </c>
      <c r="M4394" t="s">
        <v>538</v>
      </c>
      <c r="N4394">
        <v>13568260</v>
      </c>
      <c r="O4394" t="s">
        <v>92</v>
      </c>
      <c r="P4394" t="s">
        <v>5331</v>
      </c>
      <c r="Q4394" t="s">
        <v>127</v>
      </c>
      <c r="R4394">
        <v>16</v>
      </c>
      <c r="S4394">
        <v>33075997</v>
      </c>
      <c r="T4394">
        <v>33718197</v>
      </c>
      <c r="U4394" t="s">
        <v>5332</v>
      </c>
      <c r="V4394">
        <v>1</v>
      </c>
      <c r="W4394" s="2">
        <v>0</v>
      </c>
      <c r="X4394" s="2">
        <v>0</v>
      </c>
      <c r="Y4394" s="2">
        <v>42</v>
      </c>
      <c r="Z4394" s="2">
        <v>50</v>
      </c>
      <c r="AA4394" s="2">
        <v>53</v>
      </c>
      <c r="AB4394" s="2">
        <v>61</v>
      </c>
      <c r="AC4394" s="2">
        <v>48</v>
      </c>
      <c r="AD4394" s="2">
        <v>56</v>
      </c>
      <c r="AE4394" s="2">
        <v>51</v>
      </c>
      <c r="AF4394" s="2">
        <v>43</v>
      </c>
      <c r="AG4394" s="2">
        <v>53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0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0</v>
      </c>
      <c r="AU4394" s="2">
        <v>0</v>
      </c>
      <c r="AV4394" s="2">
        <v>0</v>
      </c>
      <c r="AW4394" s="2">
        <v>0</v>
      </c>
      <c r="AX4394" s="2">
        <v>0</v>
      </c>
      <c r="AY4394" s="2">
        <v>0</v>
      </c>
      <c r="AZ4394" s="2">
        <v>0</v>
      </c>
      <c r="BA4394" s="2">
        <v>0</v>
      </c>
      <c r="BB4394" s="2">
        <v>0</v>
      </c>
      <c r="BC4394" s="2">
        <v>55</v>
      </c>
      <c r="BD4394" s="2">
        <v>0</v>
      </c>
      <c r="BE4394" s="2">
        <v>0</v>
      </c>
      <c r="BF4394" s="2">
        <v>0</v>
      </c>
      <c r="BG4394" s="2">
        <v>3</v>
      </c>
      <c r="BH4394" s="2">
        <v>2</v>
      </c>
      <c r="BI4394" s="2">
        <v>2</v>
      </c>
      <c r="BJ4394" s="2">
        <v>3</v>
      </c>
      <c r="BK4394" s="2">
        <v>2</v>
      </c>
      <c r="BL4394" s="2">
        <v>4</v>
      </c>
      <c r="BM4394" s="2">
        <v>2</v>
      </c>
      <c r="BN4394" s="2">
        <v>2</v>
      </c>
      <c r="BO4394" s="2">
        <v>3</v>
      </c>
      <c r="BP4394" s="2">
        <v>0</v>
      </c>
      <c r="BQ4394" s="2">
        <v>0</v>
      </c>
      <c r="BR4394" s="2">
        <v>0</v>
      </c>
      <c r="BS4394" s="2">
        <v>0</v>
      </c>
      <c r="BT4394" s="2">
        <v>0</v>
      </c>
      <c r="BU4394" s="2">
        <v>0</v>
      </c>
      <c r="BV4394" s="2">
        <v>0</v>
      </c>
      <c r="BW4394" s="2">
        <v>0</v>
      </c>
      <c r="BX4394" s="2">
        <v>0</v>
      </c>
      <c r="BY4394" s="2">
        <v>0</v>
      </c>
      <c r="BZ4394" s="2">
        <v>0</v>
      </c>
      <c r="CA4394" s="2">
        <v>0</v>
      </c>
      <c r="CB4394" s="2">
        <v>0</v>
      </c>
      <c r="CC4394" s="2">
        <v>0</v>
      </c>
      <c r="CD4394" s="2">
        <v>0</v>
      </c>
      <c r="CE4394" s="2">
        <v>0</v>
      </c>
      <c r="CF4394" s="2">
        <v>0</v>
      </c>
      <c r="CG4394" s="2">
        <v>0</v>
      </c>
      <c r="CH4394" s="2">
        <v>0</v>
      </c>
      <c r="CI4394" s="2">
        <v>0</v>
      </c>
      <c r="CJ4394" s="2">
        <v>0</v>
      </c>
      <c r="CK4394" s="2">
        <v>4</v>
      </c>
      <c r="CL4394" s="2">
        <v>0</v>
      </c>
    </row>
    <row r="4395" spans="1:90" x14ac:dyDescent="0.25">
      <c r="A4395" t="s">
        <v>115</v>
      </c>
      <c r="B4395">
        <v>20509</v>
      </c>
      <c r="C4395" t="s">
        <v>538</v>
      </c>
      <c r="D4395">
        <v>1</v>
      </c>
      <c r="E4395">
        <v>8</v>
      </c>
      <c r="F4395">
        <v>24557</v>
      </c>
      <c r="G4395">
        <v>35024557</v>
      </c>
      <c r="H4395" t="s">
        <v>3075</v>
      </c>
      <c r="I4395">
        <v>637</v>
      </c>
      <c r="J4395" t="s">
        <v>538</v>
      </c>
      <c r="K4395" t="s">
        <v>3076</v>
      </c>
      <c r="L4395">
        <v>1</v>
      </c>
      <c r="M4395" t="s">
        <v>538</v>
      </c>
      <c r="N4395">
        <v>13560970</v>
      </c>
      <c r="P4395" t="s">
        <v>3077</v>
      </c>
      <c r="Q4395">
        <v>455</v>
      </c>
      <c r="R4395">
        <v>16</v>
      </c>
      <c r="S4395">
        <v>33683444</v>
      </c>
      <c r="T4395">
        <v>33686439</v>
      </c>
      <c r="U4395" t="s">
        <v>3078</v>
      </c>
      <c r="V4395">
        <v>1</v>
      </c>
      <c r="W4395" s="2">
        <v>0</v>
      </c>
      <c r="X4395" s="2">
        <v>0</v>
      </c>
      <c r="Y4395" s="2">
        <v>0</v>
      </c>
      <c r="Z4395" s="2">
        <v>0</v>
      </c>
      <c r="AA4395" s="2">
        <v>0</v>
      </c>
      <c r="AB4395" s="2">
        <v>0</v>
      </c>
      <c r="AC4395" s="2">
        <v>0</v>
      </c>
      <c r="AD4395" s="2">
        <v>89</v>
      </c>
      <c r="AE4395" s="2">
        <v>56</v>
      </c>
      <c r="AF4395" s="2">
        <v>66</v>
      </c>
      <c r="AG4395" s="2">
        <v>87</v>
      </c>
      <c r="AH4395" s="2">
        <v>114</v>
      </c>
      <c r="AI4395" s="2">
        <v>88</v>
      </c>
      <c r="AJ4395" s="2">
        <v>94</v>
      </c>
      <c r="AK4395" s="2">
        <v>0</v>
      </c>
      <c r="AL4395" s="2">
        <v>0</v>
      </c>
      <c r="AM4395" s="2">
        <v>0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0</v>
      </c>
      <c r="AU4395" s="2">
        <v>0</v>
      </c>
      <c r="AV4395" s="2">
        <v>0</v>
      </c>
      <c r="AW4395" s="2">
        <v>0</v>
      </c>
      <c r="AX4395" s="2">
        <v>0</v>
      </c>
      <c r="AY4395" s="2">
        <v>0</v>
      </c>
      <c r="AZ4395" s="2">
        <v>0</v>
      </c>
      <c r="BA4395" s="2">
        <v>0</v>
      </c>
      <c r="BB4395" s="2">
        <v>0</v>
      </c>
      <c r="BC4395" s="2">
        <v>81</v>
      </c>
      <c r="BD4395" s="2">
        <v>1</v>
      </c>
      <c r="BE4395" s="2">
        <v>0</v>
      </c>
      <c r="BF4395" s="2">
        <v>0</v>
      </c>
      <c r="BG4395" s="2">
        <v>0</v>
      </c>
      <c r="BH4395" s="2">
        <v>0</v>
      </c>
      <c r="BI4395" s="2">
        <v>0</v>
      </c>
      <c r="BJ4395" s="2">
        <v>0</v>
      </c>
      <c r="BK4395" s="2">
        <v>0</v>
      </c>
      <c r="BL4395" s="2">
        <v>5</v>
      </c>
      <c r="BM4395" s="2">
        <v>2</v>
      </c>
      <c r="BN4395" s="2">
        <v>4</v>
      </c>
      <c r="BO4395" s="2">
        <v>4</v>
      </c>
      <c r="BP4395" s="2">
        <v>5</v>
      </c>
      <c r="BQ4395" s="2">
        <v>3</v>
      </c>
      <c r="BR4395" s="2">
        <v>4</v>
      </c>
      <c r="BS4395" s="2">
        <v>0</v>
      </c>
      <c r="BT4395" s="2">
        <v>0</v>
      </c>
      <c r="BU4395" s="2">
        <v>0</v>
      </c>
      <c r="BV4395" s="2">
        <v>0</v>
      </c>
      <c r="BW4395" s="2">
        <v>0</v>
      </c>
      <c r="BX4395" s="2">
        <v>0</v>
      </c>
      <c r="BY4395" s="2">
        <v>0</v>
      </c>
      <c r="BZ4395" s="2">
        <v>0</v>
      </c>
      <c r="CA4395" s="2">
        <v>0</v>
      </c>
      <c r="CB4395" s="2">
        <v>0</v>
      </c>
      <c r="CC4395" s="2">
        <v>0</v>
      </c>
      <c r="CD4395" s="2">
        <v>0</v>
      </c>
      <c r="CE4395" s="2">
        <v>0</v>
      </c>
      <c r="CF4395" s="2">
        <v>0</v>
      </c>
      <c r="CG4395" s="2">
        <v>0</v>
      </c>
      <c r="CH4395" s="2">
        <v>0</v>
      </c>
      <c r="CI4395" s="2">
        <v>0</v>
      </c>
      <c r="CJ4395" s="2">
        <v>0</v>
      </c>
      <c r="CK4395" s="2">
        <v>7</v>
      </c>
      <c r="CL4395" s="2">
        <v>1</v>
      </c>
    </row>
    <row r="4396" spans="1:90" x14ac:dyDescent="0.25">
      <c r="A4396" t="s">
        <v>115</v>
      </c>
      <c r="B4396">
        <v>20509</v>
      </c>
      <c r="C4396" t="s">
        <v>538</v>
      </c>
      <c r="D4396">
        <v>1</v>
      </c>
      <c r="E4396">
        <v>8</v>
      </c>
      <c r="F4396">
        <v>434711</v>
      </c>
      <c r="G4396">
        <v>35434711</v>
      </c>
      <c r="H4396" t="s">
        <v>18483</v>
      </c>
      <c r="I4396">
        <v>637</v>
      </c>
      <c r="J4396" t="s">
        <v>538</v>
      </c>
      <c r="K4396" t="s">
        <v>5982</v>
      </c>
      <c r="L4396">
        <v>1</v>
      </c>
      <c r="M4396" t="s">
        <v>538</v>
      </c>
      <c r="N4396">
        <v>13573010</v>
      </c>
      <c r="O4396" t="s">
        <v>92</v>
      </c>
      <c r="P4396" t="s">
        <v>18484</v>
      </c>
      <c r="Q4396" t="s">
        <v>127</v>
      </c>
      <c r="R4396">
        <v>16</v>
      </c>
      <c r="S4396">
        <v>33662983</v>
      </c>
      <c r="T4396">
        <v>33663049</v>
      </c>
      <c r="U4396" t="s">
        <v>18485</v>
      </c>
      <c r="V4396">
        <v>1</v>
      </c>
      <c r="W4396" s="2">
        <v>0</v>
      </c>
      <c r="X4396" s="2">
        <v>0</v>
      </c>
      <c r="Y4396" s="2">
        <v>0</v>
      </c>
      <c r="Z4396" s="2">
        <v>0</v>
      </c>
      <c r="AA4396" s="2">
        <v>0</v>
      </c>
      <c r="AB4396" s="2">
        <v>0</v>
      </c>
      <c r="AC4396" s="2">
        <v>0</v>
      </c>
      <c r="AD4396" s="2">
        <v>120</v>
      </c>
      <c r="AE4396" s="2">
        <v>110</v>
      </c>
      <c r="AF4396" s="2">
        <v>117</v>
      </c>
      <c r="AG4396" s="2">
        <v>104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0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0</v>
      </c>
      <c r="AU4396" s="2">
        <v>0</v>
      </c>
      <c r="AV4396" s="2">
        <v>0</v>
      </c>
      <c r="AW4396" s="2">
        <v>0</v>
      </c>
      <c r="AX4396" s="2">
        <v>0</v>
      </c>
      <c r="AY4396" s="2">
        <v>0</v>
      </c>
      <c r="AZ4396" s="2">
        <v>0</v>
      </c>
      <c r="BA4396" s="2">
        <v>0</v>
      </c>
      <c r="BB4396" s="2">
        <v>0</v>
      </c>
      <c r="BC4396" s="2">
        <v>149</v>
      </c>
      <c r="BD4396" s="2">
        <v>0</v>
      </c>
      <c r="BE4396" s="2">
        <v>0</v>
      </c>
      <c r="BF4396" s="2">
        <v>0</v>
      </c>
      <c r="BG4396" s="2">
        <v>0</v>
      </c>
      <c r="BH4396" s="2">
        <v>0</v>
      </c>
      <c r="BI4396" s="2">
        <v>0</v>
      </c>
      <c r="BJ4396" s="2">
        <v>0</v>
      </c>
      <c r="BK4396" s="2">
        <v>0</v>
      </c>
      <c r="BL4396" s="2">
        <v>5</v>
      </c>
      <c r="BM4396" s="2">
        <v>6</v>
      </c>
      <c r="BN4396" s="2">
        <v>5</v>
      </c>
      <c r="BO4396" s="2">
        <v>6</v>
      </c>
      <c r="BP4396" s="2">
        <v>0</v>
      </c>
      <c r="BQ4396" s="2">
        <v>0</v>
      </c>
      <c r="BR4396" s="2">
        <v>0</v>
      </c>
      <c r="BS4396" s="2">
        <v>0</v>
      </c>
      <c r="BT4396" s="2">
        <v>0</v>
      </c>
      <c r="BU4396" s="2">
        <v>0</v>
      </c>
      <c r="BV4396" s="2">
        <v>0</v>
      </c>
      <c r="BW4396" s="2">
        <v>0</v>
      </c>
      <c r="BX4396" s="2">
        <v>0</v>
      </c>
      <c r="BY4396" s="2">
        <v>0</v>
      </c>
      <c r="BZ4396" s="2">
        <v>0</v>
      </c>
      <c r="CA4396" s="2">
        <v>0</v>
      </c>
      <c r="CB4396" s="2">
        <v>0</v>
      </c>
      <c r="CC4396" s="2">
        <v>0</v>
      </c>
      <c r="CD4396" s="2">
        <v>0</v>
      </c>
      <c r="CE4396" s="2">
        <v>0</v>
      </c>
      <c r="CF4396" s="2">
        <v>0</v>
      </c>
      <c r="CG4396" s="2">
        <v>0</v>
      </c>
      <c r="CH4396" s="2">
        <v>0</v>
      </c>
      <c r="CI4396" s="2">
        <v>0</v>
      </c>
      <c r="CJ4396" s="2">
        <v>0</v>
      </c>
      <c r="CK4396" s="2">
        <v>9</v>
      </c>
      <c r="CL4396" s="2">
        <v>0</v>
      </c>
    </row>
    <row r="4397" spans="1:90" x14ac:dyDescent="0.25">
      <c r="A4397" t="s">
        <v>115</v>
      </c>
      <c r="B4397">
        <v>20509</v>
      </c>
      <c r="C4397" t="s">
        <v>538</v>
      </c>
      <c r="D4397">
        <v>1</v>
      </c>
      <c r="E4397">
        <v>8</v>
      </c>
      <c r="F4397">
        <v>914997</v>
      </c>
      <c r="G4397">
        <v>35914997</v>
      </c>
      <c r="H4397" t="s">
        <v>15218</v>
      </c>
      <c r="I4397">
        <v>637</v>
      </c>
      <c r="J4397" t="s">
        <v>538</v>
      </c>
      <c r="K4397" t="s">
        <v>15219</v>
      </c>
      <c r="L4397">
        <v>1</v>
      </c>
      <c r="M4397" t="s">
        <v>538</v>
      </c>
      <c r="N4397">
        <v>13562100</v>
      </c>
      <c r="O4397" t="s">
        <v>92</v>
      </c>
      <c r="P4397" t="s">
        <v>15220</v>
      </c>
      <c r="Q4397" t="s">
        <v>127</v>
      </c>
      <c r="R4397">
        <v>16</v>
      </c>
      <c r="S4397">
        <v>33075998</v>
      </c>
      <c r="T4397">
        <v>33722290</v>
      </c>
      <c r="U4397" t="s">
        <v>15221</v>
      </c>
      <c r="V4397">
        <v>1</v>
      </c>
      <c r="W4397" s="2">
        <v>0</v>
      </c>
      <c r="X4397" s="2">
        <v>0</v>
      </c>
      <c r="Y4397" s="2">
        <v>0</v>
      </c>
      <c r="Z4397" s="2">
        <v>0</v>
      </c>
      <c r="AA4397" s="2">
        <v>0</v>
      </c>
      <c r="AB4397" s="2">
        <v>0</v>
      </c>
      <c r="AC4397" s="2">
        <v>0</v>
      </c>
      <c r="AD4397" s="2">
        <v>104</v>
      </c>
      <c r="AE4397" s="2">
        <v>99</v>
      </c>
      <c r="AF4397" s="2">
        <v>124</v>
      </c>
      <c r="AG4397" s="2">
        <v>98</v>
      </c>
      <c r="AH4397" s="2">
        <v>214</v>
      </c>
      <c r="AI4397" s="2">
        <v>186</v>
      </c>
      <c r="AJ4397" s="2">
        <v>224</v>
      </c>
      <c r="AK4397" s="2">
        <v>0</v>
      </c>
      <c r="AL4397" s="2">
        <v>0</v>
      </c>
      <c r="AM4397" s="2">
        <v>0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2">
        <v>0</v>
      </c>
      <c r="AT4397" s="2">
        <v>0</v>
      </c>
      <c r="AU4397" s="2">
        <v>112</v>
      </c>
      <c r="AV4397" s="2">
        <v>0</v>
      </c>
      <c r="AW4397" s="2">
        <v>0</v>
      </c>
      <c r="AX4397" s="2">
        <v>0</v>
      </c>
      <c r="AY4397" s="2">
        <v>0</v>
      </c>
      <c r="AZ4397" s="2">
        <v>0</v>
      </c>
      <c r="BA4397" s="2">
        <v>0</v>
      </c>
      <c r="BB4397" s="2">
        <v>0</v>
      </c>
      <c r="BC4397" s="2">
        <v>110</v>
      </c>
      <c r="BD4397" s="2">
        <v>0</v>
      </c>
      <c r="BE4397" s="2">
        <v>0</v>
      </c>
      <c r="BF4397" s="2">
        <v>0</v>
      </c>
      <c r="BG4397" s="2">
        <v>0</v>
      </c>
      <c r="BH4397" s="2">
        <v>0</v>
      </c>
      <c r="BI4397" s="2">
        <v>0</v>
      </c>
      <c r="BJ4397" s="2">
        <v>0</v>
      </c>
      <c r="BK4397" s="2">
        <v>0</v>
      </c>
      <c r="BL4397" s="2">
        <v>5</v>
      </c>
      <c r="BM4397" s="2">
        <v>4</v>
      </c>
      <c r="BN4397" s="2">
        <v>8</v>
      </c>
      <c r="BO4397" s="2">
        <v>5</v>
      </c>
      <c r="BP4397" s="2">
        <v>9</v>
      </c>
      <c r="BQ4397" s="2">
        <v>8</v>
      </c>
      <c r="BR4397" s="2">
        <v>8</v>
      </c>
      <c r="BS4397" s="2">
        <v>0</v>
      </c>
      <c r="BT4397" s="2">
        <v>0</v>
      </c>
      <c r="BU4397" s="2">
        <v>0</v>
      </c>
      <c r="BV4397" s="2">
        <v>0</v>
      </c>
      <c r="BW4397" s="2">
        <v>0</v>
      </c>
      <c r="BX4397" s="2">
        <v>0</v>
      </c>
      <c r="BY4397" s="2">
        <v>0</v>
      </c>
      <c r="BZ4397" s="2">
        <v>0</v>
      </c>
      <c r="CA4397" s="2">
        <v>0</v>
      </c>
      <c r="CB4397" s="2">
        <v>0</v>
      </c>
      <c r="CC4397" s="2">
        <v>3</v>
      </c>
      <c r="CD4397" s="2">
        <v>0</v>
      </c>
      <c r="CE4397" s="2">
        <v>0</v>
      </c>
      <c r="CF4397" s="2">
        <v>0</v>
      </c>
      <c r="CG4397" s="2">
        <v>0</v>
      </c>
      <c r="CH4397" s="2">
        <v>0</v>
      </c>
      <c r="CI4397" s="2">
        <v>0</v>
      </c>
      <c r="CJ4397" s="2">
        <v>0</v>
      </c>
      <c r="CK4397" s="2">
        <v>7</v>
      </c>
      <c r="CL4397" s="2">
        <v>0</v>
      </c>
    </row>
    <row r="4398" spans="1:90" x14ac:dyDescent="0.25">
      <c r="A4398" t="s">
        <v>115</v>
      </c>
      <c r="B4398">
        <v>20509</v>
      </c>
      <c r="C4398" t="s">
        <v>538</v>
      </c>
      <c r="D4398">
        <v>1</v>
      </c>
      <c r="E4398">
        <v>8</v>
      </c>
      <c r="F4398">
        <v>921981</v>
      </c>
      <c r="G4398">
        <v>35921981</v>
      </c>
      <c r="H4398" t="s">
        <v>2449</v>
      </c>
      <c r="I4398">
        <v>637</v>
      </c>
      <c r="J4398" t="s">
        <v>538</v>
      </c>
      <c r="K4398" t="s">
        <v>2450</v>
      </c>
      <c r="L4398">
        <v>1</v>
      </c>
      <c r="M4398" t="s">
        <v>538</v>
      </c>
      <c r="N4398">
        <v>13563519</v>
      </c>
      <c r="O4398" t="s">
        <v>92</v>
      </c>
      <c r="P4398" t="s">
        <v>2451</v>
      </c>
      <c r="Q4398">
        <v>22</v>
      </c>
      <c r="R4398">
        <v>16</v>
      </c>
      <c r="S4398">
        <v>33075996</v>
      </c>
      <c r="T4398">
        <v>33714134</v>
      </c>
      <c r="U4398" t="s">
        <v>2452</v>
      </c>
      <c r="V4398">
        <v>1</v>
      </c>
      <c r="W4398" s="2">
        <v>0</v>
      </c>
      <c r="X4398" s="2">
        <v>0</v>
      </c>
      <c r="Y4398" s="2">
        <v>64</v>
      </c>
      <c r="Z4398" s="2">
        <v>106</v>
      </c>
      <c r="AA4398" s="2">
        <v>104</v>
      </c>
      <c r="AB4398" s="2">
        <v>103</v>
      </c>
      <c r="AC4398" s="2">
        <v>118</v>
      </c>
      <c r="AD4398" s="2">
        <v>102</v>
      </c>
      <c r="AE4398" s="2">
        <v>58</v>
      </c>
      <c r="AF4398" s="2">
        <v>84</v>
      </c>
      <c r="AG4398" s="2">
        <v>97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0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2">
        <v>0</v>
      </c>
      <c r="AT4398" s="2">
        <v>0</v>
      </c>
      <c r="AU4398" s="2">
        <v>0</v>
      </c>
      <c r="AV4398" s="2">
        <v>0</v>
      </c>
      <c r="AW4398" s="2">
        <v>0</v>
      </c>
      <c r="AX4398" s="2">
        <v>0</v>
      </c>
      <c r="AY4398" s="2">
        <v>0</v>
      </c>
      <c r="AZ4398" s="2">
        <v>0</v>
      </c>
      <c r="BA4398" s="2">
        <v>0</v>
      </c>
      <c r="BB4398" s="2">
        <v>0</v>
      </c>
      <c r="BC4398" s="2">
        <v>178</v>
      </c>
      <c r="BD4398" s="2">
        <v>19</v>
      </c>
      <c r="BE4398" s="2">
        <v>0</v>
      </c>
      <c r="BF4398" s="2">
        <v>0</v>
      </c>
      <c r="BG4398" s="2">
        <v>4</v>
      </c>
      <c r="BH4398" s="2">
        <v>6</v>
      </c>
      <c r="BI4398" s="2">
        <v>7</v>
      </c>
      <c r="BJ4398" s="2">
        <v>6</v>
      </c>
      <c r="BK4398" s="2">
        <v>6</v>
      </c>
      <c r="BL4398" s="2">
        <v>6</v>
      </c>
      <c r="BM4398" s="2">
        <v>4</v>
      </c>
      <c r="BN4398" s="2">
        <v>5</v>
      </c>
      <c r="BO4398" s="2">
        <v>5</v>
      </c>
      <c r="BP4398" s="2">
        <v>0</v>
      </c>
      <c r="BQ4398" s="2">
        <v>0</v>
      </c>
      <c r="BR4398" s="2">
        <v>0</v>
      </c>
      <c r="BS4398" s="2">
        <v>0</v>
      </c>
      <c r="BT4398" s="2">
        <v>0</v>
      </c>
      <c r="BU4398" s="2">
        <v>0</v>
      </c>
      <c r="BV4398" s="2">
        <v>0</v>
      </c>
      <c r="BW4398" s="2">
        <v>0</v>
      </c>
      <c r="BX4398" s="2">
        <v>0</v>
      </c>
      <c r="BY4398" s="2">
        <v>0</v>
      </c>
      <c r="BZ4398" s="2">
        <v>0</v>
      </c>
      <c r="CA4398" s="2">
        <v>0</v>
      </c>
      <c r="CB4398" s="2">
        <v>0</v>
      </c>
      <c r="CC4398" s="2">
        <v>0</v>
      </c>
      <c r="CD4398" s="2">
        <v>0</v>
      </c>
      <c r="CE4398" s="2">
        <v>0</v>
      </c>
      <c r="CF4398" s="2">
        <v>0</v>
      </c>
      <c r="CG4398" s="2">
        <v>0</v>
      </c>
      <c r="CH4398" s="2">
        <v>0</v>
      </c>
      <c r="CI4398" s="2">
        <v>0</v>
      </c>
      <c r="CJ4398" s="2">
        <v>0</v>
      </c>
      <c r="CK4398" s="2">
        <v>11</v>
      </c>
      <c r="CL4398" s="2">
        <v>5</v>
      </c>
    </row>
    <row r="4399" spans="1:90" x14ac:dyDescent="0.25">
      <c r="A4399" t="s">
        <v>115</v>
      </c>
      <c r="B4399">
        <v>20509</v>
      </c>
      <c r="C4399" t="s">
        <v>538</v>
      </c>
      <c r="D4399">
        <v>2</v>
      </c>
      <c r="E4399">
        <v>6</v>
      </c>
      <c r="F4399">
        <v>457711</v>
      </c>
      <c r="G4399">
        <v>35457711</v>
      </c>
      <c r="H4399" t="s">
        <v>9798</v>
      </c>
      <c r="I4399">
        <v>637</v>
      </c>
      <c r="J4399" t="s">
        <v>538</v>
      </c>
      <c r="K4399" t="s">
        <v>91</v>
      </c>
      <c r="L4399">
        <v>1</v>
      </c>
      <c r="M4399" t="s">
        <v>538</v>
      </c>
      <c r="N4399">
        <v>13560001</v>
      </c>
      <c r="O4399" t="s">
        <v>102</v>
      </c>
      <c r="P4399" t="s">
        <v>6042</v>
      </c>
      <c r="Q4399">
        <v>2190</v>
      </c>
      <c r="R4399">
        <v>16</v>
      </c>
      <c r="S4399">
        <v>33718189</v>
      </c>
      <c r="U4399" t="s">
        <v>9799</v>
      </c>
      <c r="V4399">
        <v>1</v>
      </c>
      <c r="W4399" s="2">
        <v>0</v>
      </c>
      <c r="X4399" s="2">
        <v>0</v>
      </c>
      <c r="Y4399" s="2">
        <v>0</v>
      </c>
      <c r="Z4399" s="2">
        <v>0</v>
      </c>
      <c r="AA4399" s="2">
        <v>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0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2">
        <v>0</v>
      </c>
      <c r="AT4399" s="2">
        <v>0</v>
      </c>
      <c r="AU4399" s="2">
        <v>0</v>
      </c>
      <c r="AV4399" s="2">
        <v>0</v>
      </c>
      <c r="AW4399" s="2">
        <v>0</v>
      </c>
      <c r="AX4399" s="2">
        <v>0</v>
      </c>
      <c r="AY4399" s="2">
        <v>0</v>
      </c>
      <c r="AZ4399" s="2">
        <v>0</v>
      </c>
      <c r="BA4399" s="2">
        <v>0</v>
      </c>
      <c r="BB4399" s="2">
        <v>0</v>
      </c>
      <c r="BC4399" s="2">
        <v>447</v>
      </c>
      <c r="BD4399" s="2">
        <v>0</v>
      </c>
      <c r="BE4399" s="2">
        <v>0</v>
      </c>
      <c r="BF4399" s="2">
        <v>0</v>
      </c>
      <c r="BG4399" s="2">
        <v>0</v>
      </c>
      <c r="BH4399" s="2">
        <v>0</v>
      </c>
      <c r="BI4399" s="2">
        <v>0</v>
      </c>
      <c r="BJ4399" s="2">
        <v>0</v>
      </c>
      <c r="BK4399" s="2">
        <v>0</v>
      </c>
      <c r="BL4399" s="2">
        <v>0</v>
      </c>
      <c r="BM4399" s="2">
        <v>0</v>
      </c>
      <c r="BN4399" s="2">
        <v>0</v>
      </c>
      <c r="BO4399" s="2">
        <v>0</v>
      </c>
      <c r="BP4399" s="2">
        <v>0</v>
      </c>
      <c r="BQ4399" s="2">
        <v>0</v>
      </c>
      <c r="BR4399" s="2">
        <v>0</v>
      </c>
      <c r="BS4399" s="2">
        <v>0</v>
      </c>
      <c r="BT4399" s="2">
        <v>0</v>
      </c>
      <c r="BU4399" s="2">
        <v>0</v>
      </c>
      <c r="BV4399" s="2">
        <v>0</v>
      </c>
      <c r="BW4399" s="2">
        <v>0</v>
      </c>
      <c r="BX4399" s="2">
        <v>0</v>
      </c>
      <c r="BY4399" s="2">
        <v>0</v>
      </c>
      <c r="BZ4399" s="2">
        <v>0</v>
      </c>
      <c r="CA4399" s="2">
        <v>0</v>
      </c>
      <c r="CB4399" s="2">
        <v>0</v>
      </c>
      <c r="CC4399" s="2">
        <v>0</v>
      </c>
      <c r="CD4399" s="2">
        <v>0</v>
      </c>
      <c r="CE4399" s="2">
        <v>0</v>
      </c>
      <c r="CF4399" s="2">
        <v>0</v>
      </c>
      <c r="CG4399" s="2">
        <v>0</v>
      </c>
      <c r="CH4399" s="2">
        <v>0</v>
      </c>
      <c r="CI4399" s="2">
        <v>0</v>
      </c>
      <c r="CJ4399" s="2">
        <v>0</v>
      </c>
      <c r="CK4399" s="2">
        <v>32</v>
      </c>
      <c r="CL4399" s="2">
        <v>0</v>
      </c>
    </row>
    <row r="4400" spans="1:90" x14ac:dyDescent="0.25">
      <c r="A4400" t="s">
        <v>115</v>
      </c>
      <c r="B4400">
        <v>20509</v>
      </c>
      <c r="C4400" t="s">
        <v>538</v>
      </c>
      <c r="D4400">
        <v>2</v>
      </c>
      <c r="E4400">
        <v>6</v>
      </c>
      <c r="F4400">
        <v>460266</v>
      </c>
      <c r="G4400">
        <v>35460266</v>
      </c>
      <c r="H4400" t="s">
        <v>17401</v>
      </c>
      <c r="I4400">
        <v>341</v>
      </c>
      <c r="J4400" t="s">
        <v>2453</v>
      </c>
      <c r="K4400" t="s">
        <v>91</v>
      </c>
      <c r="L4400">
        <v>1</v>
      </c>
      <c r="M4400" t="s">
        <v>2453</v>
      </c>
      <c r="N4400">
        <v>14815000</v>
      </c>
      <c r="O4400" t="s">
        <v>102</v>
      </c>
      <c r="P4400" t="s">
        <v>2571</v>
      </c>
      <c r="Q4400">
        <v>1209</v>
      </c>
      <c r="R4400">
        <v>16</v>
      </c>
      <c r="S4400">
        <v>33431727</v>
      </c>
      <c r="U4400" t="s">
        <v>4294</v>
      </c>
      <c r="V4400">
        <v>1</v>
      </c>
      <c r="W4400" s="2">
        <v>0</v>
      </c>
      <c r="X4400" s="2">
        <v>0</v>
      </c>
      <c r="Y4400" s="2">
        <v>0</v>
      </c>
      <c r="Z4400" s="2">
        <v>0</v>
      </c>
      <c r="AA4400" s="2">
        <v>0</v>
      </c>
      <c r="AB4400" s="2">
        <v>0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0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2">
        <v>0</v>
      </c>
      <c r="AT4400" s="2">
        <v>0</v>
      </c>
      <c r="AU4400" s="2">
        <v>0</v>
      </c>
      <c r="AV4400" s="2">
        <v>0</v>
      </c>
      <c r="AW4400" s="2">
        <v>0</v>
      </c>
      <c r="AX4400" s="2">
        <v>0</v>
      </c>
      <c r="AY4400" s="2">
        <v>0</v>
      </c>
      <c r="AZ4400" s="2">
        <v>0</v>
      </c>
      <c r="BA4400" s="2">
        <v>0</v>
      </c>
      <c r="BB4400" s="2">
        <v>0</v>
      </c>
      <c r="BC4400" s="2">
        <v>95</v>
      </c>
      <c r="BD4400" s="2">
        <v>0</v>
      </c>
      <c r="BE4400" s="2">
        <v>0</v>
      </c>
      <c r="BF4400" s="2">
        <v>0</v>
      </c>
      <c r="BG4400" s="2">
        <v>0</v>
      </c>
      <c r="BH4400" s="2">
        <v>0</v>
      </c>
      <c r="BI4400" s="2">
        <v>0</v>
      </c>
      <c r="BJ4400" s="2">
        <v>0</v>
      </c>
      <c r="BK4400" s="2">
        <v>0</v>
      </c>
      <c r="BL4400" s="2">
        <v>0</v>
      </c>
      <c r="BM4400" s="2">
        <v>0</v>
      </c>
      <c r="BN4400" s="2">
        <v>0</v>
      </c>
      <c r="BO4400" s="2">
        <v>0</v>
      </c>
      <c r="BP4400" s="2">
        <v>0</v>
      </c>
      <c r="BQ4400" s="2">
        <v>0</v>
      </c>
      <c r="BR4400" s="2">
        <v>0</v>
      </c>
      <c r="BS4400" s="2">
        <v>0</v>
      </c>
      <c r="BT4400" s="2">
        <v>0</v>
      </c>
      <c r="BU4400" s="2">
        <v>0</v>
      </c>
      <c r="BV4400" s="2">
        <v>0</v>
      </c>
      <c r="BW4400" s="2">
        <v>0</v>
      </c>
      <c r="BX4400" s="2">
        <v>0</v>
      </c>
      <c r="BY4400" s="2">
        <v>0</v>
      </c>
      <c r="BZ4400" s="2">
        <v>0</v>
      </c>
      <c r="CA4400" s="2">
        <v>0</v>
      </c>
      <c r="CB4400" s="2">
        <v>0</v>
      </c>
      <c r="CC4400" s="2">
        <v>0</v>
      </c>
      <c r="CD4400" s="2">
        <v>0</v>
      </c>
      <c r="CE4400" s="2">
        <v>0</v>
      </c>
      <c r="CF4400" s="2">
        <v>0</v>
      </c>
      <c r="CG4400" s="2">
        <v>0</v>
      </c>
      <c r="CH4400" s="2">
        <v>0</v>
      </c>
      <c r="CI4400" s="2">
        <v>0</v>
      </c>
      <c r="CJ4400" s="2">
        <v>0</v>
      </c>
      <c r="CK4400" s="2">
        <v>3</v>
      </c>
      <c r="CL4400" s="2">
        <v>0</v>
      </c>
    </row>
    <row r="4401" spans="1:90" x14ac:dyDescent="0.25">
      <c r="A4401" t="s">
        <v>115</v>
      </c>
      <c r="B4401">
        <v>20509</v>
      </c>
      <c r="C4401" t="s">
        <v>538</v>
      </c>
      <c r="D4401">
        <v>2</v>
      </c>
      <c r="E4401">
        <v>6</v>
      </c>
      <c r="F4401">
        <v>460285</v>
      </c>
      <c r="G4401">
        <v>35460285</v>
      </c>
      <c r="H4401" t="s">
        <v>12071</v>
      </c>
      <c r="I4401">
        <v>285</v>
      </c>
      <c r="J4401" t="s">
        <v>2006</v>
      </c>
      <c r="K4401" t="s">
        <v>91</v>
      </c>
      <c r="L4401">
        <v>1</v>
      </c>
      <c r="M4401" t="s">
        <v>2006</v>
      </c>
      <c r="N4401">
        <v>13690000</v>
      </c>
      <c r="O4401" t="s">
        <v>92</v>
      </c>
      <c r="P4401" t="s">
        <v>12072</v>
      </c>
      <c r="Q4401">
        <v>293</v>
      </c>
      <c r="R4401">
        <v>19</v>
      </c>
      <c r="S4401">
        <v>35831485</v>
      </c>
      <c r="T4401">
        <v>35835282</v>
      </c>
      <c r="U4401" t="s">
        <v>12073</v>
      </c>
      <c r="V4401">
        <v>1</v>
      </c>
      <c r="W4401" s="2">
        <v>0</v>
      </c>
      <c r="X4401" s="2">
        <v>0</v>
      </c>
      <c r="Y4401" s="2">
        <v>0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0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0</v>
      </c>
      <c r="AU4401" s="2">
        <v>0</v>
      </c>
      <c r="AV4401" s="2">
        <v>0</v>
      </c>
      <c r="AW4401" s="2">
        <v>0</v>
      </c>
      <c r="AX4401" s="2">
        <v>0</v>
      </c>
      <c r="AY4401" s="2">
        <v>0</v>
      </c>
      <c r="AZ4401" s="2">
        <v>0</v>
      </c>
      <c r="BA4401" s="2">
        <v>0</v>
      </c>
      <c r="BB4401" s="2">
        <v>0</v>
      </c>
      <c r="BC4401" s="2">
        <v>39</v>
      </c>
      <c r="BD4401" s="2">
        <v>0</v>
      </c>
      <c r="BE4401" s="2">
        <v>0</v>
      </c>
      <c r="BF4401" s="2">
        <v>0</v>
      </c>
      <c r="BG4401" s="2">
        <v>0</v>
      </c>
      <c r="BH4401" s="2">
        <v>0</v>
      </c>
      <c r="BI4401" s="2">
        <v>0</v>
      </c>
      <c r="BJ4401" s="2">
        <v>0</v>
      </c>
      <c r="BK4401" s="2">
        <v>0</v>
      </c>
      <c r="BL4401" s="2">
        <v>0</v>
      </c>
      <c r="BM4401" s="2">
        <v>0</v>
      </c>
      <c r="BN4401" s="2">
        <v>0</v>
      </c>
      <c r="BO4401" s="2">
        <v>0</v>
      </c>
      <c r="BP4401" s="2">
        <v>0</v>
      </c>
      <c r="BQ4401" s="2">
        <v>0</v>
      </c>
      <c r="BR4401" s="2">
        <v>0</v>
      </c>
      <c r="BS4401" s="2">
        <v>0</v>
      </c>
      <c r="BT4401" s="2">
        <v>0</v>
      </c>
      <c r="BU4401" s="2">
        <v>0</v>
      </c>
      <c r="BV4401" s="2">
        <v>0</v>
      </c>
      <c r="BW4401" s="2">
        <v>0</v>
      </c>
      <c r="BX4401" s="2">
        <v>0</v>
      </c>
      <c r="BY4401" s="2">
        <v>0</v>
      </c>
      <c r="BZ4401" s="2">
        <v>0</v>
      </c>
      <c r="CA4401" s="2">
        <v>0</v>
      </c>
      <c r="CB4401" s="2">
        <v>0</v>
      </c>
      <c r="CC4401" s="2">
        <v>0</v>
      </c>
      <c r="CD4401" s="2">
        <v>0</v>
      </c>
      <c r="CE4401" s="2">
        <v>0</v>
      </c>
      <c r="CF4401" s="2">
        <v>0</v>
      </c>
      <c r="CG4401" s="2">
        <v>0</v>
      </c>
      <c r="CH4401" s="2">
        <v>0</v>
      </c>
      <c r="CI4401" s="2">
        <v>0</v>
      </c>
      <c r="CJ4401" s="2">
        <v>0</v>
      </c>
      <c r="CK4401" s="2">
        <v>3</v>
      </c>
      <c r="CL4401" s="2">
        <v>0</v>
      </c>
    </row>
    <row r="4402" spans="1:90" x14ac:dyDescent="0.25">
      <c r="A4402" t="s">
        <v>115</v>
      </c>
      <c r="B4402">
        <v>20509</v>
      </c>
      <c r="C4402" t="s">
        <v>538</v>
      </c>
      <c r="D4402">
        <v>2</v>
      </c>
      <c r="E4402">
        <v>34</v>
      </c>
      <c r="F4402">
        <v>438182</v>
      </c>
      <c r="G4402">
        <v>35438182</v>
      </c>
      <c r="H4402" t="s">
        <v>13925</v>
      </c>
      <c r="I4402">
        <v>637</v>
      </c>
      <c r="J4402" t="s">
        <v>538</v>
      </c>
      <c r="K4402" t="s">
        <v>13926</v>
      </c>
      <c r="L4402">
        <v>1</v>
      </c>
      <c r="M4402" t="s">
        <v>538</v>
      </c>
      <c r="N4402">
        <v>13570829</v>
      </c>
      <c r="O4402" t="s">
        <v>13927</v>
      </c>
      <c r="P4402" t="s">
        <v>13928</v>
      </c>
      <c r="Q4402" t="s">
        <v>127</v>
      </c>
      <c r="R4402">
        <v>16</v>
      </c>
      <c r="S4402">
        <v>33637761</v>
      </c>
      <c r="T4402">
        <v>36637762</v>
      </c>
      <c r="U4402" t="s">
        <v>13929</v>
      </c>
      <c r="V4402">
        <v>1</v>
      </c>
      <c r="W4402" s="2">
        <v>0</v>
      </c>
      <c r="X4402" s="2">
        <v>0</v>
      </c>
      <c r="Y4402" s="2">
        <v>0</v>
      </c>
      <c r="Z4402" s="2">
        <v>0</v>
      </c>
      <c r="AA4402" s="2">
        <v>0</v>
      </c>
      <c r="AB4402" s="2">
        <v>0</v>
      </c>
      <c r="AC4402" s="2">
        <v>1</v>
      </c>
      <c r="AD4402" s="2">
        <v>8</v>
      </c>
      <c r="AE4402" s="2">
        <v>4</v>
      </c>
      <c r="AF4402" s="2">
        <v>10</v>
      </c>
      <c r="AG4402" s="2">
        <v>14</v>
      </c>
      <c r="AH4402" s="2">
        <v>19</v>
      </c>
      <c r="AI4402" s="2">
        <v>0</v>
      </c>
      <c r="AJ4402" s="2">
        <v>0</v>
      </c>
      <c r="AK4402" s="2">
        <v>0</v>
      </c>
      <c r="AL4402" s="2">
        <v>7</v>
      </c>
      <c r="AM4402" s="2">
        <v>0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2">
        <v>0</v>
      </c>
      <c r="AT4402" s="2">
        <v>0</v>
      </c>
      <c r="AU4402" s="2">
        <v>0</v>
      </c>
      <c r="AV4402" s="2">
        <v>0</v>
      </c>
      <c r="AW4402" s="2">
        <v>0</v>
      </c>
      <c r="AX4402" s="2">
        <v>0</v>
      </c>
      <c r="AY4402" s="2">
        <v>0</v>
      </c>
      <c r="AZ4402" s="2">
        <v>0</v>
      </c>
      <c r="BA4402" s="2">
        <v>0</v>
      </c>
      <c r="BB4402" s="2">
        <v>0</v>
      </c>
      <c r="BC4402" s="2">
        <v>0</v>
      </c>
      <c r="BD4402" s="2">
        <v>0</v>
      </c>
      <c r="BE4402" s="2">
        <v>0</v>
      </c>
      <c r="BF4402" s="2">
        <v>0</v>
      </c>
      <c r="BG4402" s="2">
        <v>0</v>
      </c>
      <c r="BH4402" s="2">
        <v>0</v>
      </c>
      <c r="BI4402" s="2">
        <v>0</v>
      </c>
      <c r="BJ4402" s="2">
        <v>0</v>
      </c>
      <c r="BK4402" s="2">
        <v>1</v>
      </c>
      <c r="BL4402" s="2">
        <v>2</v>
      </c>
      <c r="BM4402" s="2">
        <v>1</v>
      </c>
      <c r="BN4402" s="2">
        <v>1</v>
      </c>
      <c r="BO4402" s="2">
        <v>2</v>
      </c>
      <c r="BP4402" s="2">
        <v>2</v>
      </c>
      <c r="BQ4402" s="2">
        <v>0</v>
      </c>
      <c r="BR4402" s="2">
        <v>0</v>
      </c>
      <c r="BS4402" s="2">
        <v>0</v>
      </c>
      <c r="BT4402" s="2">
        <v>1</v>
      </c>
      <c r="BU4402" s="2">
        <v>0</v>
      </c>
      <c r="BV4402" s="2">
        <v>0</v>
      </c>
      <c r="BW4402" s="2">
        <v>0</v>
      </c>
      <c r="BX4402" s="2">
        <v>0</v>
      </c>
      <c r="BY4402" s="2">
        <v>0</v>
      </c>
      <c r="BZ4402" s="2">
        <v>0</v>
      </c>
      <c r="CA4402" s="2">
        <v>0</v>
      </c>
      <c r="CB4402" s="2">
        <v>0</v>
      </c>
      <c r="CC4402" s="2">
        <v>0</v>
      </c>
      <c r="CD4402" s="2">
        <v>0</v>
      </c>
      <c r="CE4402" s="2">
        <v>0</v>
      </c>
      <c r="CF4402" s="2">
        <v>0</v>
      </c>
      <c r="CG4402" s="2">
        <v>0</v>
      </c>
      <c r="CH4402" s="2">
        <v>0</v>
      </c>
      <c r="CI4402" s="2">
        <v>0</v>
      </c>
      <c r="CJ4402" s="2">
        <v>0</v>
      </c>
      <c r="CK4402" s="2">
        <v>0</v>
      </c>
      <c r="CL4402" s="2">
        <v>0</v>
      </c>
    </row>
    <row r="4403" spans="1:90" x14ac:dyDescent="0.25">
      <c r="A4403" t="s">
        <v>115</v>
      </c>
      <c r="B4403">
        <v>20509</v>
      </c>
      <c r="C4403" t="s">
        <v>538</v>
      </c>
      <c r="D4403">
        <v>1</v>
      </c>
      <c r="E4403">
        <v>8</v>
      </c>
      <c r="F4403">
        <v>585804</v>
      </c>
      <c r="G4403">
        <v>35585804</v>
      </c>
      <c r="H4403" t="s">
        <v>19888</v>
      </c>
      <c r="I4403">
        <v>637</v>
      </c>
      <c r="J4403" t="s">
        <v>538</v>
      </c>
      <c r="K4403" t="s">
        <v>5982</v>
      </c>
      <c r="L4403">
        <v>1</v>
      </c>
      <c r="M4403" t="s">
        <v>538</v>
      </c>
      <c r="N4403">
        <v>13573292</v>
      </c>
      <c r="O4403" t="s">
        <v>92</v>
      </c>
      <c r="P4403" t="s">
        <v>19889</v>
      </c>
      <c r="Q4403">
        <v>580</v>
      </c>
      <c r="R4403">
        <v>16</v>
      </c>
      <c r="S4403">
        <v>33668067</v>
      </c>
      <c r="U4403" t="s">
        <v>19890</v>
      </c>
      <c r="V4403">
        <v>1</v>
      </c>
      <c r="W4403" s="2">
        <v>0</v>
      </c>
      <c r="X4403" s="2">
        <v>0</v>
      </c>
      <c r="Y4403" s="2">
        <v>0</v>
      </c>
      <c r="Z4403" s="2">
        <v>59</v>
      </c>
      <c r="AA4403" s="2">
        <v>58</v>
      </c>
      <c r="AB4403" s="2">
        <v>53</v>
      </c>
      <c r="AC4403" s="2">
        <v>104</v>
      </c>
      <c r="AD4403" s="2">
        <v>70</v>
      </c>
      <c r="AE4403" s="2">
        <v>59</v>
      </c>
      <c r="AF4403" s="2">
        <v>32</v>
      </c>
      <c r="AG4403" s="2">
        <v>31</v>
      </c>
      <c r="AH4403" s="2">
        <v>30</v>
      </c>
      <c r="AI4403" s="2">
        <v>0</v>
      </c>
      <c r="AJ4403" s="2">
        <v>0</v>
      </c>
      <c r="AK4403" s="2">
        <v>0</v>
      </c>
      <c r="AL4403" s="2">
        <v>0</v>
      </c>
      <c r="AM4403" s="2">
        <v>0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2">
        <v>0</v>
      </c>
      <c r="AT4403" s="2">
        <v>0</v>
      </c>
      <c r="AU4403" s="2">
        <v>0</v>
      </c>
      <c r="AV4403" s="2">
        <v>0</v>
      </c>
      <c r="AW4403" s="2">
        <v>0</v>
      </c>
      <c r="AX4403" s="2">
        <v>0</v>
      </c>
      <c r="AY4403" s="2">
        <v>0</v>
      </c>
      <c r="AZ4403" s="2">
        <v>0</v>
      </c>
      <c r="BA4403" s="2">
        <v>0</v>
      </c>
      <c r="BB4403" s="2">
        <v>0</v>
      </c>
      <c r="BC4403" s="2">
        <v>0</v>
      </c>
      <c r="BD4403" s="2">
        <v>1</v>
      </c>
      <c r="BE4403" s="2">
        <v>0</v>
      </c>
      <c r="BF4403" s="2">
        <v>0</v>
      </c>
      <c r="BG4403" s="2">
        <v>0</v>
      </c>
      <c r="BH4403" s="2">
        <v>4</v>
      </c>
      <c r="BI4403" s="2">
        <v>3</v>
      </c>
      <c r="BJ4403" s="2">
        <v>3</v>
      </c>
      <c r="BK4403" s="2">
        <v>7</v>
      </c>
      <c r="BL4403" s="2">
        <v>4</v>
      </c>
      <c r="BM4403" s="2">
        <v>3</v>
      </c>
      <c r="BN4403" s="2">
        <v>1</v>
      </c>
      <c r="BO4403" s="2">
        <v>2</v>
      </c>
      <c r="BP4403" s="2">
        <v>2</v>
      </c>
      <c r="BQ4403" s="2">
        <v>0</v>
      </c>
      <c r="BR4403" s="2">
        <v>0</v>
      </c>
      <c r="BS4403" s="2">
        <v>0</v>
      </c>
      <c r="BT4403" s="2">
        <v>0</v>
      </c>
      <c r="BU4403" s="2">
        <v>0</v>
      </c>
      <c r="BV4403" s="2">
        <v>0</v>
      </c>
      <c r="BW4403" s="2">
        <v>0</v>
      </c>
      <c r="BX4403" s="2">
        <v>0</v>
      </c>
      <c r="BY4403" s="2">
        <v>0</v>
      </c>
      <c r="BZ4403" s="2">
        <v>0</v>
      </c>
      <c r="CA4403" s="2">
        <v>0</v>
      </c>
      <c r="CB4403" s="2">
        <v>0</v>
      </c>
      <c r="CC4403" s="2">
        <v>0</v>
      </c>
      <c r="CD4403" s="2">
        <v>0</v>
      </c>
      <c r="CE4403" s="2">
        <v>0</v>
      </c>
      <c r="CF4403" s="2">
        <v>0</v>
      </c>
      <c r="CG4403" s="2">
        <v>0</v>
      </c>
      <c r="CH4403" s="2">
        <v>0</v>
      </c>
      <c r="CI4403" s="2">
        <v>0</v>
      </c>
      <c r="CJ4403" s="2">
        <v>0</v>
      </c>
      <c r="CK4403" s="2">
        <v>0</v>
      </c>
      <c r="CL4403" s="2">
        <v>1</v>
      </c>
    </row>
    <row r="4404" spans="1:90" x14ac:dyDescent="0.25">
      <c r="A4404" t="s">
        <v>115</v>
      </c>
      <c r="B4404">
        <v>20509</v>
      </c>
      <c r="C4404" t="s">
        <v>538</v>
      </c>
      <c r="D4404">
        <v>1</v>
      </c>
      <c r="E4404">
        <v>8</v>
      </c>
      <c r="F4404">
        <v>42894</v>
      </c>
      <c r="G4404">
        <v>35042894</v>
      </c>
      <c r="H4404" t="s">
        <v>9123</v>
      </c>
      <c r="I4404">
        <v>637</v>
      </c>
      <c r="J4404" t="s">
        <v>538</v>
      </c>
      <c r="K4404" t="s">
        <v>3805</v>
      </c>
      <c r="L4404">
        <v>1</v>
      </c>
      <c r="M4404" t="s">
        <v>538</v>
      </c>
      <c r="N4404">
        <v>13564170</v>
      </c>
      <c r="O4404" t="s">
        <v>92</v>
      </c>
      <c r="P4404" t="s">
        <v>9124</v>
      </c>
      <c r="Q4404">
        <v>151</v>
      </c>
      <c r="R4404">
        <v>16</v>
      </c>
      <c r="S4404">
        <v>33075993</v>
      </c>
      <c r="T4404">
        <v>33711492</v>
      </c>
      <c r="U4404" t="s">
        <v>9125</v>
      </c>
      <c r="V4404">
        <v>1</v>
      </c>
      <c r="W4404" s="2">
        <v>0</v>
      </c>
      <c r="X4404" s="2">
        <v>0</v>
      </c>
      <c r="Y4404" s="2">
        <v>0</v>
      </c>
      <c r="Z4404" s="2">
        <v>0</v>
      </c>
      <c r="AA4404" s="2">
        <v>0</v>
      </c>
      <c r="AB4404" s="2">
        <v>0</v>
      </c>
      <c r="AC4404" s="2">
        <v>0</v>
      </c>
      <c r="AD4404" s="2">
        <v>71</v>
      </c>
      <c r="AE4404" s="2">
        <v>36</v>
      </c>
      <c r="AF4404" s="2">
        <v>35</v>
      </c>
      <c r="AG4404" s="2">
        <v>65</v>
      </c>
      <c r="AH4404" s="2">
        <v>34</v>
      </c>
      <c r="AI4404" s="2">
        <v>33</v>
      </c>
      <c r="AJ4404" s="2">
        <v>67</v>
      </c>
      <c r="AK4404" s="2">
        <v>0</v>
      </c>
      <c r="AL4404" s="2">
        <v>0</v>
      </c>
      <c r="AM4404" s="2">
        <v>0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2">
        <v>0</v>
      </c>
      <c r="AT4404" s="2">
        <v>0</v>
      </c>
      <c r="AU4404" s="2">
        <v>0</v>
      </c>
      <c r="AV4404" s="2">
        <v>0</v>
      </c>
      <c r="AW4404" s="2">
        <v>0</v>
      </c>
      <c r="AX4404" s="2">
        <v>0</v>
      </c>
      <c r="AY4404" s="2">
        <v>0</v>
      </c>
      <c r="AZ4404" s="2">
        <v>0</v>
      </c>
      <c r="BA4404" s="2">
        <v>0</v>
      </c>
      <c r="BB4404" s="2">
        <v>0</v>
      </c>
      <c r="BC4404" s="2">
        <v>0</v>
      </c>
      <c r="BD4404" s="2">
        <v>0</v>
      </c>
      <c r="BE4404" s="2">
        <v>0</v>
      </c>
      <c r="BF4404" s="2">
        <v>0</v>
      </c>
      <c r="BG4404" s="2">
        <v>0</v>
      </c>
      <c r="BH4404" s="2">
        <v>0</v>
      </c>
      <c r="BI4404" s="2">
        <v>0</v>
      </c>
      <c r="BJ4404" s="2">
        <v>0</v>
      </c>
      <c r="BK4404" s="2">
        <v>0</v>
      </c>
      <c r="BL4404" s="2">
        <v>4</v>
      </c>
      <c r="BM4404" s="2">
        <v>2</v>
      </c>
      <c r="BN4404" s="2">
        <v>1</v>
      </c>
      <c r="BO4404" s="2">
        <v>3</v>
      </c>
      <c r="BP4404" s="2">
        <v>2</v>
      </c>
      <c r="BQ4404" s="2">
        <v>1</v>
      </c>
      <c r="BR4404" s="2">
        <v>3</v>
      </c>
      <c r="BS4404" s="2">
        <v>0</v>
      </c>
      <c r="BT4404" s="2">
        <v>0</v>
      </c>
      <c r="BU4404" s="2">
        <v>0</v>
      </c>
      <c r="BV4404" s="2">
        <v>0</v>
      </c>
      <c r="BW4404" s="2">
        <v>0</v>
      </c>
      <c r="BX4404" s="2">
        <v>0</v>
      </c>
      <c r="BY4404" s="2">
        <v>0</v>
      </c>
      <c r="BZ4404" s="2">
        <v>0</v>
      </c>
      <c r="CA4404" s="2">
        <v>0</v>
      </c>
      <c r="CB4404" s="2">
        <v>0</v>
      </c>
      <c r="CC4404" s="2">
        <v>0</v>
      </c>
      <c r="CD4404" s="2">
        <v>0</v>
      </c>
      <c r="CE4404" s="2">
        <v>0</v>
      </c>
      <c r="CF4404" s="2">
        <v>0</v>
      </c>
      <c r="CG4404" s="2">
        <v>0</v>
      </c>
      <c r="CH4404" s="2">
        <v>0</v>
      </c>
      <c r="CI4404" s="2">
        <v>0</v>
      </c>
      <c r="CJ4404" s="2">
        <v>0</v>
      </c>
      <c r="CK4404" s="2">
        <v>0</v>
      </c>
      <c r="CL4404" s="2">
        <v>0</v>
      </c>
    </row>
    <row r="4405" spans="1:90" x14ac:dyDescent="0.25">
      <c r="A4405" t="s">
        <v>115</v>
      </c>
      <c r="B4405">
        <v>20509</v>
      </c>
      <c r="C4405" t="s">
        <v>538</v>
      </c>
      <c r="D4405">
        <v>1</v>
      </c>
      <c r="E4405">
        <v>8</v>
      </c>
      <c r="F4405">
        <v>24600</v>
      </c>
      <c r="G4405">
        <v>35024600</v>
      </c>
      <c r="H4405" t="s">
        <v>11471</v>
      </c>
      <c r="I4405">
        <v>637</v>
      </c>
      <c r="J4405" t="s">
        <v>538</v>
      </c>
      <c r="K4405" t="s">
        <v>11472</v>
      </c>
      <c r="L4405">
        <v>3</v>
      </c>
      <c r="M4405" t="s">
        <v>7193</v>
      </c>
      <c r="N4405">
        <v>13579000</v>
      </c>
      <c r="O4405" t="s">
        <v>92</v>
      </c>
      <c r="P4405" t="s">
        <v>11473</v>
      </c>
      <c r="Q4405" t="s">
        <v>127</v>
      </c>
      <c r="R4405">
        <v>16</v>
      </c>
      <c r="S4405">
        <v>33791206</v>
      </c>
      <c r="U4405" t="s">
        <v>11474</v>
      </c>
      <c r="V4405">
        <v>2</v>
      </c>
      <c r="W4405" s="2">
        <v>0</v>
      </c>
      <c r="X4405" s="2">
        <v>0</v>
      </c>
      <c r="Y4405" s="2">
        <v>19</v>
      </c>
      <c r="Z4405" s="2">
        <v>30</v>
      </c>
      <c r="AA4405" s="2">
        <v>32</v>
      </c>
      <c r="AB4405" s="2">
        <v>33</v>
      </c>
      <c r="AC4405" s="2">
        <v>42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0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0</v>
      </c>
      <c r="AU4405" s="2">
        <v>0</v>
      </c>
      <c r="AV4405" s="2">
        <v>0</v>
      </c>
      <c r="AW4405" s="2">
        <v>0</v>
      </c>
      <c r="AX4405" s="2">
        <v>0</v>
      </c>
      <c r="AY4405" s="2">
        <v>0</v>
      </c>
      <c r="AZ4405" s="2">
        <v>0</v>
      </c>
      <c r="BA4405" s="2">
        <v>0</v>
      </c>
      <c r="BB4405" s="2">
        <v>0</v>
      </c>
      <c r="BC4405" s="2">
        <v>32</v>
      </c>
      <c r="BD4405" s="2">
        <v>1</v>
      </c>
      <c r="BE4405" s="2">
        <v>0</v>
      </c>
      <c r="BF4405" s="2">
        <v>0</v>
      </c>
      <c r="BG4405" s="2">
        <v>1</v>
      </c>
      <c r="BH4405" s="2">
        <v>2</v>
      </c>
      <c r="BI4405" s="2">
        <v>2</v>
      </c>
      <c r="BJ4405" s="2">
        <v>2</v>
      </c>
      <c r="BK4405" s="2">
        <v>3</v>
      </c>
      <c r="BL4405" s="2">
        <v>0</v>
      </c>
      <c r="BM4405" s="2">
        <v>0</v>
      </c>
      <c r="BN4405" s="2">
        <v>0</v>
      </c>
      <c r="BO4405" s="2">
        <v>0</v>
      </c>
      <c r="BP4405" s="2">
        <v>0</v>
      </c>
      <c r="BQ4405" s="2">
        <v>0</v>
      </c>
      <c r="BR4405" s="2">
        <v>0</v>
      </c>
      <c r="BS4405" s="2">
        <v>0</v>
      </c>
      <c r="BT4405" s="2">
        <v>0</v>
      </c>
      <c r="BU4405" s="2">
        <v>0</v>
      </c>
      <c r="BV4405" s="2">
        <v>0</v>
      </c>
      <c r="BW4405" s="2">
        <v>0</v>
      </c>
      <c r="BX4405" s="2">
        <v>0</v>
      </c>
      <c r="BY4405" s="2">
        <v>0</v>
      </c>
      <c r="BZ4405" s="2">
        <v>0</v>
      </c>
      <c r="CA4405" s="2">
        <v>0</v>
      </c>
      <c r="CB4405" s="2">
        <v>0</v>
      </c>
      <c r="CC4405" s="2">
        <v>0</v>
      </c>
      <c r="CD4405" s="2">
        <v>0</v>
      </c>
      <c r="CE4405" s="2">
        <v>0</v>
      </c>
      <c r="CF4405" s="2">
        <v>0</v>
      </c>
      <c r="CG4405" s="2">
        <v>0</v>
      </c>
      <c r="CH4405" s="2">
        <v>0</v>
      </c>
      <c r="CI4405" s="2">
        <v>0</v>
      </c>
      <c r="CJ4405" s="2">
        <v>0</v>
      </c>
      <c r="CK4405" s="2">
        <v>3</v>
      </c>
      <c r="CL4405" s="2">
        <v>1</v>
      </c>
    </row>
    <row r="4406" spans="1:90" x14ac:dyDescent="0.25">
      <c r="A4406" t="s">
        <v>115</v>
      </c>
      <c r="B4406">
        <v>20509</v>
      </c>
      <c r="C4406" t="s">
        <v>538</v>
      </c>
      <c r="D4406">
        <v>1</v>
      </c>
      <c r="E4406">
        <v>8</v>
      </c>
      <c r="F4406">
        <v>24466</v>
      </c>
      <c r="G4406">
        <v>35024466</v>
      </c>
      <c r="H4406" t="s">
        <v>9150</v>
      </c>
      <c r="I4406">
        <v>637</v>
      </c>
      <c r="J4406" t="s">
        <v>538</v>
      </c>
      <c r="K4406" t="s">
        <v>716</v>
      </c>
      <c r="L4406">
        <v>1</v>
      </c>
      <c r="M4406" t="s">
        <v>538</v>
      </c>
      <c r="N4406">
        <v>13574360</v>
      </c>
      <c r="O4406" t="s">
        <v>92</v>
      </c>
      <c r="P4406" t="s">
        <v>9151</v>
      </c>
      <c r="Q4406">
        <v>294</v>
      </c>
      <c r="R4406">
        <v>16</v>
      </c>
      <c r="S4406">
        <v>33073643</v>
      </c>
      <c r="T4406">
        <v>33076719</v>
      </c>
      <c r="U4406" t="s">
        <v>9152</v>
      </c>
      <c r="V4406">
        <v>1</v>
      </c>
      <c r="W4406" s="2">
        <v>0</v>
      </c>
      <c r="X4406" s="2">
        <v>0</v>
      </c>
      <c r="Y4406" s="2">
        <v>126</v>
      </c>
      <c r="Z4406" s="2">
        <v>128</v>
      </c>
      <c r="AA4406" s="2">
        <v>125</v>
      </c>
      <c r="AB4406" s="2">
        <v>155</v>
      </c>
      <c r="AC4406" s="2">
        <v>157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0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0</v>
      </c>
      <c r="AU4406" s="2">
        <v>0</v>
      </c>
      <c r="AV4406" s="2">
        <v>0</v>
      </c>
      <c r="AW4406" s="2">
        <v>0</v>
      </c>
      <c r="AX4406" s="2">
        <v>0</v>
      </c>
      <c r="AY4406" s="2">
        <v>0</v>
      </c>
      <c r="AZ4406" s="2">
        <v>0</v>
      </c>
      <c r="BA4406" s="2">
        <v>0</v>
      </c>
      <c r="BB4406" s="2">
        <v>0</v>
      </c>
      <c r="BC4406" s="2">
        <v>35</v>
      </c>
      <c r="BD4406" s="2">
        <v>0</v>
      </c>
      <c r="BE4406" s="2">
        <v>0</v>
      </c>
      <c r="BF4406" s="2">
        <v>0</v>
      </c>
      <c r="BG4406" s="2">
        <v>6</v>
      </c>
      <c r="BH4406" s="2">
        <v>5</v>
      </c>
      <c r="BI4406" s="2">
        <v>5</v>
      </c>
      <c r="BJ4406" s="2">
        <v>7</v>
      </c>
      <c r="BK4406" s="2">
        <v>8</v>
      </c>
      <c r="BL4406" s="2">
        <v>0</v>
      </c>
      <c r="BM4406" s="2">
        <v>0</v>
      </c>
      <c r="BN4406" s="2">
        <v>0</v>
      </c>
      <c r="BO4406" s="2">
        <v>0</v>
      </c>
      <c r="BP4406" s="2">
        <v>0</v>
      </c>
      <c r="BQ4406" s="2">
        <v>0</v>
      </c>
      <c r="BR4406" s="2">
        <v>0</v>
      </c>
      <c r="BS4406" s="2">
        <v>0</v>
      </c>
      <c r="BT4406" s="2">
        <v>0</v>
      </c>
      <c r="BU4406" s="2">
        <v>0</v>
      </c>
      <c r="BV4406" s="2">
        <v>0</v>
      </c>
      <c r="BW4406" s="2">
        <v>0</v>
      </c>
      <c r="BX4406" s="2">
        <v>0</v>
      </c>
      <c r="BY4406" s="2">
        <v>0</v>
      </c>
      <c r="BZ4406" s="2">
        <v>0</v>
      </c>
      <c r="CA4406" s="2">
        <v>0</v>
      </c>
      <c r="CB4406" s="2">
        <v>0</v>
      </c>
      <c r="CC4406" s="2">
        <v>0</v>
      </c>
      <c r="CD4406" s="2">
        <v>0</v>
      </c>
      <c r="CE4406" s="2">
        <v>0</v>
      </c>
      <c r="CF4406" s="2">
        <v>0</v>
      </c>
      <c r="CG4406" s="2">
        <v>0</v>
      </c>
      <c r="CH4406" s="2">
        <v>0</v>
      </c>
      <c r="CI4406" s="2">
        <v>0</v>
      </c>
      <c r="CJ4406" s="2">
        <v>0</v>
      </c>
      <c r="CK4406" s="2">
        <v>2</v>
      </c>
      <c r="CL4406" s="2">
        <v>0</v>
      </c>
    </row>
    <row r="4407" spans="1:90" x14ac:dyDescent="0.25">
      <c r="A4407" t="s">
        <v>115</v>
      </c>
      <c r="B4407">
        <v>20509</v>
      </c>
      <c r="C4407" t="s">
        <v>538</v>
      </c>
      <c r="D4407">
        <v>1</v>
      </c>
      <c r="E4407">
        <v>8</v>
      </c>
      <c r="F4407">
        <v>24508</v>
      </c>
      <c r="G4407">
        <v>35024508</v>
      </c>
      <c r="H4407" t="s">
        <v>4292</v>
      </c>
      <c r="I4407">
        <v>341</v>
      </c>
      <c r="J4407" t="s">
        <v>2453</v>
      </c>
      <c r="K4407" t="s">
        <v>91</v>
      </c>
      <c r="L4407">
        <v>1</v>
      </c>
      <c r="M4407" t="s">
        <v>2453</v>
      </c>
      <c r="N4407">
        <v>14815000</v>
      </c>
      <c r="O4407" t="s">
        <v>102</v>
      </c>
      <c r="P4407" t="s">
        <v>4293</v>
      </c>
      <c r="Q4407">
        <v>1209</v>
      </c>
      <c r="R4407">
        <v>16</v>
      </c>
      <c r="S4407">
        <v>33431680</v>
      </c>
      <c r="T4407">
        <v>33431727</v>
      </c>
      <c r="U4407" t="s">
        <v>4294</v>
      </c>
      <c r="V4407">
        <v>1</v>
      </c>
      <c r="W4407" s="2">
        <v>0</v>
      </c>
      <c r="X4407" s="2">
        <v>0</v>
      </c>
      <c r="Y4407" s="2">
        <v>0</v>
      </c>
      <c r="Z4407" s="2">
        <v>0</v>
      </c>
      <c r="AA4407" s="2">
        <v>0</v>
      </c>
      <c r="AB4407" s="2">
        <v>0</v>
      </c>
      <c r="AC4407" s="2">
        <v>0</v>
      </c>
      <c r="AD4407" s="2">
        <v>54</v>
      </c>
      <c r="AE4407" s="2">
        <v>81</v>
      </c>
      <c r="AF4407" s="2">
        <v>104</v>
      </c>
      <c r="AG4407" s="2">
        <v>92</v>
      </c>
      <c r="AH4407" s="2">
        <v>96</v>
      </c>
      <c r="AI4407" s="2">
        <v>77</v>
      </c>
      <c r="AJ4407" s="2">
        <v>97</v>
      </c>
      <c r="AK4407" s="2">
        <v>0</v>
      </c>
      <c r="AL4407" s="2">
        <v>0</v>
      </c>
      <c r="AM4407" s="2">
        <v>0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0</v>
      </c>
      <c r="AU4407" s="2">
        <v>0</v>
      </c>
      <c r="AV4407" s="2">
        <v>0</v>
      </c>
      <c r="AW4407" s="2">
        <v>0</v>
      </c>
      <c r="AX4407" s="2">
        <v>0</v>
      </c>
      <c r="AY4407" s="2">
        <v>0</v>
      </c>
      <c r="AZ4407" s="2">
        <v>0</v>
      </c>
      <c r="BA4407" s="2">
        <v>0</v>
      </c>
      <c r="BB4407" s="2">
        <v>0</v>
      </c>
      <c r="BC4407" s="2">
        <v>80</v>
      </c>
      <c r="BD4407" s="2">
        <v>0</v>
      </c>
      <c r="BE4407" s="2">
        <v>0</v>
      </c>
      <c r="BF4407" s="2">
        <v>0</v>
      </c>
      <c r="BG4407" s="2">
        <v>0</v>
      </c>
      <c r="BH4407" s="2">
        <v>0</v>
      </c>
      <c r="BI4407" s="2">
        <v>0</v>
      </c>
      <c r="BJ4407" s="2">
        <v>0</v>
      </c>
      <c r="BK4407" s="2">
        <v>0</v>
      </c>
      <c r="BL4407" s="2">
        <v>2</v>
      </c>
      <c r="BM4407" s="2">
        <v>4</v>
      </c>
      <c r="BN4407" s="2">
        <v>4</v>
      </c>
      <c r="BO4407" s="2">
        <v>3</v>
      </c>
      <c r="BP4407" s="2">
        <v>4</v>
      </c>
      <c r="BQ4407" s="2">
        <v>2</v>
      </c>
      <c r="BR4407" s="2">
        <v>4</v>
      </c>
      <c r="BS4407" s="2">
        <v>0</v>
      </c>
      <c r="BT4407" s="2">
        <v>0</v>
      </c>
      <c r="BU4407" s="2">
        <v>0</v>
      </c>
      <c r="BV4407" s="2">
        <v>0</v>
      </c>
      <c r="BW4407" s="2">
        <v>0</v>
      </c>
      <c r="BX4407" s="2">
        <v>0</v>
      </c>
      <c r="BY4407" s="2">
        <v>0</v>
      </c>
      <c r="BZ4407" s="2">
        <v>0</v>
      </c>
      <c r="CA4407" s="2">
        <v>0</v>
      </c>
      <c r="CB4407" s="2">
        <v>0</v>
      </c>
      <c r="CC4407" s="2">
        <v>0</v>
      </c>
      <c r="CD4407" s="2">
        <v>0</v>
      </c>
      <c r="CE4407" s="2">
        <v>0</v>
      </c>
      <c r="CF4407" s="2">
        <v>0</v>
      </c>
      <c r="CG4407" s="2">
        <v>0</v>
      </c>
      <c r="CH4407" s="2">
        <v>0</v>
      </c>
      <c r="CI4407" s="2">
        <v>0</v>
      </c>
      <c r="CJ4407" s="2">
        <v>0</v>
      </c>
      <c r="CK4407" s="2">
        <v>4</v>
      </c>
      <c r="CL4407" s="2">
        <v>0</v>
      </c>
    </row>
    <row r="4408" spans="1:90" x14ac:dyDescent="0.25">
      <c r="A4408" t="s">
        <v>115</v>
      </c>
      <c r="B4408">
        <v>20509</v>
      </c>
      <c r="C4408" t="s">
        <v>538</v>
      </c>
      <c r="D4408">
        <v>1</v>
      </c>
      <c r="E4408">
        <v>8</v>
      </c>
      <c r="F4408">
        <v>36420</v>
      </c>
      <c r="G4408">
        <v>35036420</v>
      </c>
      <c r="H4408" t="s">
        <v>14732</v>
      </c>
      <c r="I4408">
        <v>637</v>
      </c>
      <c r="J4408" t="s">
        <v>538</v>
      </c>
      <c r="K4408" t="s">
        <v>14733</v>
      </c>
      <c r="L4408">
        <v>4</v>
      </c>
      <c r="M4408" t="s">
        <v>5041</v>
      </c>
      <c r="N4408">
        <v>13575060</v>
      </c>
      <c r="O4408" t="s">
        <v>92</v>
      </c>
      <c r="P4408" t="s">
        <v>14734</v>
      </c>
      <c r="Q4408">
        <v>690</v>
      </c>
      <c r="R4408">
        <v>16</v>
      </c>
      <c r="S4408">
        <v>33076721</v>
      </c>
      <c r="T4408">
        <v>33719298</v>
      </c>
      <c r="U4408" t="s">
        <v>14735</v>
      </c>
      <c r="V4408">
        <v>1</v>
      </c>
      <c r="W4408" s="2">
        <v>0</v>
      </c>
      <c r="X4408" s="2">
        <v>0</v>
      </c>
      <c r="Y4408" s="2">
        <v>60</v>
      </c>
      <c r="Z4408" s="2">
        <v>59</v>
      </c>
      <c r="AA4408" s="2">
        <v>59</v>
      </c>
      <c r="AB4408" s="2">
        <v>54</v>
      </c>
      <c r="AC4408" s="2">
        <v>59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0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0</v>
      </c>
      <c r="AU4408" s="2">
        <v>0</v>
      </c>
      <c r="AV4408" s="2">
        <v>0</v>
      </c>
      <c r="AW4408" s="2">
        <v>0</v>
      </c>
      <c r="AX4408" s="2">
        <v>0</v>
      </c>
      <c r="AY4408" s="2">
        <v>0</v>
      </c>
      <c r="AZ4408" s="2">
        <v>0</v>
      </c>
      <c r="BA4408" s="2">
        <v>0</v>
      </c>
      <c r="BB4408" s="2">
        <v>0</v>
      </c>
      <c r="BC4408" s="2">
        <v>0</v>
      </c>
      <c r="BD4408" s="2">
        <v>1</v>
      </c>
      <c r="BE4408" s="2">
        <v>0</v>
      </c>
      <c r="BF4408" s="2">
        <v>0</v>
      </c>
      <c r="BG4408" s="2">
        <v>2</v>
      </c>
      <c r="BH4408" s="2">
        <v>2</v>
      </c>
      <c r="BI4408" s="2">
        <v>2</v>
      </c>
      <c r="BJ4408" s="2">
        <v>4</v>
      </c>
      <c r="BK4408" s="2">
        <v>4</v>
      </c>
      <c r="BL4408" s="2">
        <v>0</v>
      </c>
      <c r="BM4408" s="2">
        <v>0</v>
      </c>
      <c r="BN4408" s="2">
        <v>0</v>
      </c>
      <c r="BO4408" s="2">
        <v>0</v>
      </c>
      <c r="BP4408" s="2">
        <v>0</v>
      </c>
      <c r="BQ4408" s="2">
        <v>0</v>
      </c>
      <c r="BR4408" s="2">
        <v>0</v>
      </c>
      <c r="BS4408" s="2">
        <v>0</v>
      </c>
      <c r="BT4408" s="2">
        <v>0</v>
      </c>
      <c r="BU4408" s="2">
        <v>0</v>
      </c>
      <c r="BV4408" s="2">
        <v>0</v>
      </c>
      <c r="BW4408" s="2">
        <v>0</v>
      </c>
      <c r="BX4408" s="2">
        <v>0</v>
      </c>
      <c r="BY4408" s="2">
        <v>0</v>
      </c>
      <c r="BZ4408" s="2">
        <v>0</v>
      </c>
      <c r="CA4408" s="2">
        <v>0</v>
      </c>
      <c r="CB4408" s="2">
        <v>0</v>
      </c>
      <c r="CC4408" s="2">
        <v>0</v>
      </c>
      <c r="CD4408" s="2">
        <v>0</v>
      </c>
      <c r="CE4408" s="2">
        <v>0</v>
      </c>
      <c r="CF4408" s="2">
        <v>0</v>
      </c>
      <c r="CG4408" s="2">
        <v>0</v>
      </c>
      <c r="CH4408" s="2">
        <v>0</v>
      </c>
      <c r="CI4408" s="2">
        <v>0</v>
      </c>
      <c r="CJ4408" s="2">
        <v>0</v>
      </c>
      <c r="CK4408" s="2">
        <v>0</v>
      </c>
      <c r="CL4408" s="2">
        <v>1</v>
      </c>
    </row>
    <row r="4409" spans="1:90" x14ac:dyDescent="0.25">
      <c r="A4409" t="s">
        <v>115</v>
      </c>
      <c r="B4409">
        <v>20509</v>
      </c>
      <c r="C4409" t="s">
        <v>538</v>
      </c>
      <c r="D4409">
        <v>1</v>
      </c>
      <c r="E4409">
        <v>8</v>
      </c>
      <c r="F4409">
        <v>24430</v>
      </c>
      <c r="G4409">
        <v>35024430</v>
      </c>
      <c r="H4409" t="s">
        <v>1884</v>
      </c>
      <c r="I4409">
        <v>637</v>
      </c>
      <c r="J4409" t="s">
        <v>538</v>
      </c>
      <c r="K4409" t="s">
        <v>1885</v>
      </c>
      <c r="L4409">
        <v>1</v>
      </c>
      <c r="M4409" t="s">
        <v>538</v>
      </c>
      <c r="N4409">
        <v>13566770</v>
      </c>
      <c r="O4409" t="s">
        <v>102</v>
      </c>
      <c r="P4409" t="s">
        <v>1886</v>
      </c>
      <c r="Q4409">
        <v>451</v>
      </c>
      <c r="R4409">
        <v>16</v>
      </c>
      <c r="S4409">
        <v>33615162</v>
      </c>
      <c r="T4409">
        <v>33615167</v>
      </c>
      <c r="U4409" t="s">
        <v>1887</v>
      </c>
      <c r="V4409">
        <v>1</v>
      </c>
      <c r="W4409" s="2">
        <v>0</v>
      </c>
      <c r="X4409" s="2">
        <v>0</v>
      </c>
      <c r="Y4409" s="2">
        <v>0</v>
      </c>
      <c r="Z4409" s="2">
        <v>0</v>
      </c>
      <c r="AA4409" s="2">
        <v>0</v>
      </c>
      <c r="AB4409" s="2">
        <v>0</v>
      </c>
      <c r="AC4409" s="2">
        <v>0</v>
      </c>
      <c r="AD4409" s="2">
        <v>83</v>
      </c>
      <c r="AE4409" s="2">
        <v>48</v>
      </c>
      <c r="AF4409" s="2">
        <v>59</v>
      </c>
      <c r="AG4409" s="2">
        <v>74</v>
      </c>
      <c r="AH4409" s="2">
        <v>106</v>
      </c>
      <c r="AI4409" s="2">
        <v>97</v>
      </c>
      <c r="AJ4409" s="2">
        <v>89</v>
      </c>
      <c r="AK4409" s="2">
        <v>0</v>
      </c>
      <c r="AL4409" s="2">
        <v>0</v>
      </c>
      <c r="AM4409" s="2">
        <v>0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0</v>
      </c>
      <c r="AU4409" s="2">
        <v>0</v>
      </c>
      <c r="AV4409" s="2">
        <v>0</v>
      </c>
      <c r="AW4409" s="2">
        <v>0</v>
      </c>
      <c r="AX4409" s="2">
        <v>0</v>
      </c>
      <c r="AY4409" s="2">
        <v>0</v>
      </c>
      <c r="AZ4409" s="2">
        <v>0</v>
      </c>
      <c r="BA4409" s="2">
        <v>0</v>
      </c>
      <c r="BB4409" s="2">
        <v>0</v>
      </c>
      <c r="BC4409" s="2">
        <v>156</v>
      </c>
      <c r="BD4409" s="2">
        <v>0</v>
      </c>
      <c r="BE4409" s="2">
        <v>0</v>
      </c>
      <c r="BF4409" s="2">
        <v>0</v>
      </c>
      <c r="BG4409" s="2">
        <v>0</v>
      </c>
      <c r="BH4409" s="2">
        <v>0</v>
      </c>
      <c r="BI4409" s="2">
        <v>0</v>
      </c>
      <c r="BJ4409" s="2">
        <v>0</v>
      </c>
      <c r="BK4409" s="2">
        <v>0</v>
      </c>
      <c r="BL4409" s="2">
        <v>5</v>
      </c>
      <c r="BM4409" s="2">
        <v>3</v>
      </c>
      <c r="BN4409" s="2">
        <v>3</v>
      </c>
      <c r="BO4409" s="2">
        <v>2</v>
      </c>
      <c r="BP4409" s="2">
        <v>3</v>
      </c>
      <c r="BQ4409" s="2">
        <v>5</v>
      </c>
      <c r="BR4409" s="2">
        <v>3</v>
      </c>
      <c r="BS4409" s="2">
        <v>0</v>
      </c>
      <c r="BT4409" s="2">
        <v>0</v>
      </c>
      <c r="BU4409" s="2">
        <v>0</v>
      </c>
      <c r="BV4409" s="2">
        <v>0</v>
      </c>
      <c r="BW4409" s="2">
        <v>0</v>
      </c>
      <c r="BX4409" s="2">
        <v>0</v>
      </c>
      <c r="BY4409" s="2">
        <v>0</v>
      </c>
      <c r="BZ4409" s="2">
        <v>0</v>
      </c>
      <c r="CA4409" s="2">
        <v>0</v>
      </c>
      <c r="CB4409" s="2">
        <v>0</v>
      </c>
      <c r="CC4409" s="2">
        <v>0</v>
      </c>
      <c r="CD4409" s="2">
        <v>0</v>
      </c>
      <c r="CE4409" s="2">
        <v>0</v>
      </c>
      <c r="CF4409" s="2">
        <v>0</v>
      </c>
      <c r="CG4409" s="2">
        <v>0</v>
      </c>
      <c r="CH4409" s="2">
        <v>0</v>
      </c>
      <c r="CI4409" s="2">
        <v>0</v>
      </c>
      <c r="CJ4409" s="2">
        <v>0</v>
      </c>
      <c r="CK4409" s="2">
        <v>7</v>
      </c>
      <c r="CL4409" s="2">
        <v>0</v>
      </c>
    </row>
    <row r="4410" spans="1:90" x14ac:dyDescent="0.25">
      <c r="A4410" t="s">
        <v>115</v>
      </c>
      <c r="B4410">
        <v>20509</v>
      </c>
      <c r="C4410" t="s">
        <v>538</v>
      </c>
      <c r="D4410">
        <v>1</v>
      </c>
      <c r="E4410">
        <v>8</v>
      </c>
      <c r="F4410">
        <v>24521</v>
      </c>
      <c r="G4410">
        <v>35024521</v>
      </c>
      <c r="H4410" t="s">
        <v>4743</v>
      </c>
      <c r="I4410">
        <v>637</v>
      </c>
      <c r="J4410" t="s">
        <v>538</v>
      </c>
      <c r="K4410" t="s">
        <v>4744</v>
      </c>
      <c r="L4410">
        <v>1</v>
      </c>
      <c r="M4410" t="s">
        <v>538</v>
      </c>
      <c r="N4410">
        <v>13560610</v>
      </c>
      <c r="O4410" t="s">
        <v>92</v>
      </c>
      <c r="P4410" t="s">
        <v>878</v>
      </c>
      <c r="Q4410">
        <v>675</v>
      </c>
      <c r="R4410">
        <v>16</v>
      </c>
      <c r="S4410">
        <v>33076438</v>
      </c>
      <c r="T4410">
        <v>33718280</v>
      </c>
      <c r="U4410" t="s">
        <v>4745</v>
      </c>
      <c r="V4410">
        <v>1</v>
      </c>
      <c r="W4410" s="2">
        <v>0</v>
      </c>
      <c r="X4410" s="2">
        <v>0</v>
      </c>
      <c r="Y4410" s="2">
        <v>89</v>
      </c>
      <c r="Z4410" s="2">
        <v>117</v>
      </c>
      <c r="AA4410" s="2">
        <v>160</v>
      </c>
      <c r="AB4410" s="2">
        <v>156</v>
      </c>
      <c r="AC4410" s="2">
        <v>200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0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0</v>
      </c>
      <c r="AU4410" s="2">
        <v>0</v>
      </c>
      <c r="AV4410" s="2">
        <v>0</v>
      </c>
      <c r="AW4410" s="2">
        <v>0</v>
      </c>
      <c r="AX4410" s="2">
        <v>0</v>
      </c>
      <c r="AY4410" s="2">
        <v>0</v>
      </c>
      <c r="AZ4410" s="2">
        <v>0</v>
      </c>
      <c r="BA4410" s="2">
        <v>0</v>
      </c>
      <c r="BB4410" s="2">
        <v>0</v>
      </c>
      <c r="BC4410" s="2">
        <v>68</v>
      </c>
      <c r="BD4410" s="2">
        <v>0</v>
      </c>
      <c r="BE4410" s="2">
        <v>0</v>
      </c>
      <c r="BF4410" s="2">
        <v>0</v>
      </c>
      <c r="BG4410" s="2">
        <v>5</v>
      </c>
      <c r="BH4410" s="2">
        <v>5</v>
      </c>
      <c r="BI4410" s="2">
        <v>6</v>
      </c>
      <c r="BJ4410" s="2">
        <v>8</v>
      </c>
      <c r="BK4410" s="2">
        <v>9</v>
      </c>
      <c r="BL4410" s="2">
        <v>0</v>
      </c>
      <c r="BM4410" s="2">
        <v>0</v>
      </c>
      <c r="BN4410" s="2">
        <v>0</v>
      </c>
      <c r="BO4410" s="2">
        <v>0</v>
      </c>
      <c r="BP4410" s="2">
        <v>0</v>
      </c>
      <c r="BQ4410" s="2">
        <v>0</v>
      </c>
      <c r="BR4410" s="2">
        <v>0</v>
      </c>
      <c r="BS4410" s="2">
        <v>0</v>
      </c>
      <c r="BT4410" s="2">
        <v>0</v>
      </c>
      <c r="BU4410" s="2">
        <v>0</v>
      </c>
      <c r="BV4410" s="2">
        <v>0</v>
      </c>
      <c r="BW4410" s="2">
        <v>0</v>
      </c>
      <c r="BX4410" s="2">
        <v>0</v>
      </c>
      <c r="BY4410" s="2">
        <v>0</v>
      </c>
      <c r="BZ4410" s="2">
        <v>0</v>
      </c>
      <c r="CA4410" s="2">
        <v>0</v>
      </c>
      <c r="CB4410" s="2">
        <v>0</v>
      </c>
      <c r="CC4410" s="2">
        <v>0</v>
      </c>
      <c r="CD4410" s="2">
        <v>0</v>
      </c>
      <c r="CE4410" s="2">
        <v>0</v>
      </c>
      <c r="CF4410" s="2">
        <v>0</v>
      </c>
      <c r="CG4410" s="2">
        <v>0</v>
      </c>
      <c r="CH4410" s="2">
        <v>0</v>
      </c>
      <c r="CI4410" s="2">
        <v>0</v>
      </c>
      <c r="CJ4410" s="2">
        <v>0</v>
      </c>
      <c r="CK4410" s="2">
        <v>3</v>
      </c>
      <c r="CL4410" s="2">
        <v>0</v>
      </c>
    </row>
    <row r="4411" spans="1:90" x14ac:dyDescent="0.25">
      <c r="A4411" t="s">
        <v>115</v>
      </c>
      <c r="B4411">
        <v>20509</v>
      </c>
      <c r="C4411" t="s">
        <v>538</v>
      </c>
      <c r="D4411">
        <v>1</v>
      </c>
      <c r="E4411">
        <v>8</v>
      </c>
      <c r="F4411">
        <v>24545</v>
      </c>
      <c r="G4411">
        <v>35024545</v>
      </c>
      <c r="H4411" t="s">
        <v>15713</v>
      </c>
      <c r="I4411">
        <v>341</v>
      </c>
      <c r="J4411" t="s">
        <v>2453</v>
      </c>
      <c r="K4411" t="s">
        <v>91</v>
      </c>
      <c r="L4411">
        <v>1</v>
      </c>
      <c r="M4411" t="s">
        <v>2453</v>
      </c>
      <c r="N4411">
        <v>14815000</v>
      </c>
      <c r="P4411" t="s">
        <v>4594</v>
      </c>
      <c r="Q4411">
        <v>1029</v>
      </c>
      <c r="R4411">
        <v>16</v>
      </c>
      <c r="S4411">
        <v>33432381</v>
      </c>
      <c r="T4411">
        <v>33432401</v>
      </c>
      <c r="U4411" t="s">
        <v>15714</v>
      </c>
      <c r="V4411">
        <v>1</v>
      </c>
      <c r="W4411" s="2">
        <v>0</v>
      </c>
      <c r="X4411" s="2">
        <v>0</v>
      </c>
      <c r="Y4411" s="2">
        <v>0</v>
      </c>
      <c r="Z4411" s="2">
        <v>0</v>
      </c>
      <c r="AA4411" s="2">
        <v>0</v>
      </c>
      <c r="AB4411" s="2">
        <v>0</v>
      </c>
      <c r="AC4411" s="2">
        <v>0</v>
      </c>
      <c r="AD4411" s="2">
        <v>31</v>
      </c>
      <c r="AE4411" s="2">
        <v>36</v>
      </c>
      <c r="AF4411" s="2">
        <v>47</v>
      </c>
      <c r="AG4411" s="2">
        <v>57</v>
      </c>
      <c r="AH4411" s="2">
        <v>64</v>
      </c>
      <c r="AI4411" s="2">
        <v>67</v>
      </c>
      <c r="AJ4411" s="2">
        <v>75</v>
      </c>
      <c r="AK4411" s="2">
        <v>0</v>
      </c>
      <c r="AL4411" s="2">
        <v>0</v>
      </c>
      <c r="AM4411" s="2">
        <v>0</v>
      </c>
      <c r="AN4411" s="2">
        <v>0</v>
      </c>
      <c r="AO4411" s="2">
        <v>0</v>
      </c>
      <c r="AP4411" s="2">
        <v>0</v>
      </c>
      <c r="AQ4411" s="2">
        <v>0</v>
      </c>
      <c r="AR4411" s="2">
        <v>126</v>
      </c>
      <c r="AS4411" s="2">
        <v>0</v>
      </c>
      <c r="AT4411" s="2">
        <v>0</v>
      </c>
      <c r="AU4411" s="2">
        <v>95</v>
      </c>
      <c r="AV4411" s="2">
        <v>0</v>
      </c>
      <c r="AW4411" s="2">
        <v>0</v>
      </c>
      <c r="AX4411" s="2">
        <v>0</v>
      </c>
      <c r="AY4411" s="2">
        <v>0</v>
      </c>
      <c r="AZ4411" s="2">
        <v>0</v>
      </c>
      <c r="BA4411" s="2">
        <v>0</v>
      </c>
      <c r="BB4411" s="2">
        <v>0</v>
      </c>
      <c r="BC4411" s="2">
        <v>184</v>
      </c>
      <c r="BD4411" s="2">
        <v>2</v>
      </c>
      <c r="BE4411" s="2">
        <v>0</v>
      </c>
      <c r="BF4411" s="2">
        <v>0</v>
      </c>
      <c r="BG4411" s="2">
        <v>0</v>
      </c>
      <c r="BH4411" s="2">
        <v>0</v>
      </c>
      <c r="BI4411" s="2">
        <v>0</v>
      </c>
      <c r="BJ4411" s="2">
        <v>0</v>
      </c>
      <c r="BK4411" s="2">
        <v>0</v>
      </c>
      <c r="BL4411" s="2">
        <v>2</v>
      </c>
      <c r="BM4411" s="2">
        <v>4</v>
      </c>
      <c r="BN4411" s="2">
        <v>3</v>
      </c>
      <c r="BO4411" s="2">
        <v>2</v>
      </c>
      <c r="BP4411" s="2">
        <v>4</v>
      </c>
      <c r="BQ4411" s="2">
        <v>2</v>
      </c>
      <c r="BR4411" s="2">
        <v>2</v>
      </c>
      <c r="BS4411" s="2">
        <v>0</v>
      </c>
      <c r="BT4411" s="2">
        <v>0</v>
      </c>
      <c r="BU4411" s="2">
        <v>0</v>
      </c>
      <c r="BV4411" s="2">
        <v>0</v>
      </c>
      <c r="BW4411" s="2">
        <v>0</v>
      </c>
      <c r="BX4411" s="2">
        <v>0</v>
      </c>
      <c r="BY4411" s="2">
        <v>0</v>
      </c>
      <c r="BZ4411" s="2">
        <v>7</v>
      </c>
      <c r="CA4411" s="2">
        <v>0</v>
      </c>
      <c r="CB4411" s="2">
        <v>0</v>
      </c>
      <c r="CC4411" s="2">
        <v>5</v>
      </c>
      <c r="CD4411" s="2">
        <v>0</v>
      </c>
      <c r="CE4411" s="2">
        <v>0</v>
      </c>
      <c r="CF4411" s="2">
        <v>0</v>
      </c>
      <c r="CG4411" s="2">
        <v>0</v>
      </c>
      <c r="CH4411" s="2">
        <v>0</v>
      </c>
      <c r="CI4411" s="2">
        <v>0</v>
      </c>
      <c r="CJ4411" s="2">
        <v>0</v>
      </c>
      <c r="CK4411" s="2">
        <v>10</v>
      </c>
      <c r="CL4411" s="2">
        <v>1</v>
      </c>
    </row>
    <row r="4412" spans="1:90" x14ac:dyDescent="0.25">
      <c r="A4412" t="s">
        <v>115</v>
      </c>
      <c r="B4412">
        <v>20509</v>
      </c>
      <c r="C4412" t="s">
        <v>538</v>
      </c>
      <c r="D4412">
        <v>1</v>
      </c>
      <c r="E4412">
        <v>8</v>
      </c>
      <c r="F4412">
        <v>905835</v>
      </c>
      <c r="G4412">
        <v>35905835</v>
      </c>
      <c r="H4412" t="s">
        <v>14724</v>
      </c>
      <c r="I4412">
        <v>637</v>
      </c>
      <c r="J4412" t="s">
        <v>538</v>
      </c>
      <c r="K4412" t="s">
        <v>14725</v>
      </c>
      <c r="L4412">
        <v>1</v>
      </c>
      <c r="M4412" t="s">
        <v>538</v>
      </c>
      <c r="N4412">
        <v>13575380</v>
      </c>
      <c r="O4412" t="s">
        <v>102</v>
      </c>
      <c r="P4412" t="s">
        <v>13772</v>
      </c>
      <c r="Q4412">
        <v>1871</v>
      </c>
      <c r="R4412">
        <v>16</v>
      </c>
      <c r="S4412">
        <v>33075994</v>
      </c>
      <c r="T4412">
        <v>33721191</v>
      </c>
      <c r="U4412" t="s">
        <v>14726</v>
      </c>
      <c r="V4412">
        <v>1</v>
      </c>
      <c r="W4412" s="2">
        <v>0</v>
      </c>
      <c r="X4412" s="2">
        <v>0</v>
      </c>
      <c r="Y4412" s="2">
        <v>0</v>
      </c>
      <c r="Z4412" s="2">
        <v>0</v>
      </c>
      <c r="AA4412" s="2">
        <v>0</v>
      </c>
      <c r="AB4412" s="2">
        <v>0</v>
      </c>
      <c r="AC4412" s="2">
        <v>0</v>
      </c>
      <c r="AD4412" s="2">
        <v>73</v>
      </c>
      <c r="AE4412" s="2">
        <v>77</v>
      </c>
      <c r="AF4412" s="2">
        <v>84</v>
      </c>
      <c r="AG4412" s="2">
        <v>87</v>
      </c>
      <c r="AH4412" s="2">
        <v>96</v>
      </c>
      <c r="AI4412" s="2">
        <v>60</v>
      </c>
      <c r="AJ4412" s="2">
        <v>82</v>
      </c>
      <c r="AK4412" s="2">
        <v>0</v>
      </c>
      <c r="AL4412" s="2">
        <v>0</v>
      </c>
      <c r="AM4412" s="2">
        <v>0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0</v>
      </c>
      <c r="AU4412" s="2">
        <v>208</v>
      </c>
      <c r="AV4412" s="2">
        <v>0</v>
      </c>
      <c r="AW4412" s="2">
        <v>0</v>
      </c>
      <c r="AX4412" s="2">
        <v>0</v>
      </c>
      <c r="AY4412" s="2">
        <v>0</v>
      </c>
      <c r="AZ4412" s="2">
        <v>0</v>
      </c>
      <c r="BA4412" s="2">
        <v>0</v>
      </c>
      <c r="BB4412" s="2">
        <v>0</v>
      </c>
      <c r="BC4412" s="2">
        <v>38</v>
      </c>
      <c r="BD4412" s="2">
        <v>0</v>
      </c>
      <c r="BE4412" s="2">
        <v>0</v>
      </c>
      <c r="BF4412" s="2">
        <v>0</v>
      </c>
      <c r="BG4412" s="2">
        <v>0</v>
      </c>
      <c r="BH4412" s="2">
        <v>0</v>
      </c>
      <c r="BI4412" s="2">
        <v>0</v>
      </c>
      <c r="BJ4412" s="2">
        <v>0</v>
      </c>
      <c r="BK4412" s="2">
        <v>0</v>
      </c>
      <c r="BL4412" s="2">
        <v>4</v>
      </c>
      <c r="BM4412" s="2">
        <v>4</v>
      </c>
      <c r="BN4412" s="2">
        <v>3</v>
      </c>
      <c r="BO4412" s="2">
        <v>4</v>
      </c>
      <c r="BP4412" s="2">
        <v>4</v>
      </c>
      <c r="BQ4412" s="2">
        <v>3</v>
      </c>
      <c r="BR4412" s="2">
        <v>3</v>
      </c>
      <c r="BS4412" s="2">
        <v>0</v>
      </c>
      <c r="BT4412" s="2">
        <v>0</v>
      </c>
      <c r="BU4412" s="2">
        <v>0</v>
      </c>
      <c r="BV4412" s="2">
        <v>0</v>
      </c>
      <c r="BW4412" s="2">
        <v>0</v>
      </c>
      <c r="BX4412" s="2">
        <v>0</v>
      </c>
      <c r="BY4412" s="2">
        <v>0</v>
      </c>
      <c r="BZ4412" s="2">
        <v>0</v>
      </c>
      <c r="CA4412" s="2">
        <v>0</v>
      </c>
      <c r="CB4412" s="2">
        <v>0</v>
      </c>
      <c r="CC4412" s="2">
        <v>9</v>
      </c>
      <c r="CD4412" s="2">
        <v>0</v>
      </c>
      <c r="CE4412" s="2">
        <v>0</v>
      </c>
      <c r="CF4412" s="2">
        <v>0</v>
      </c>
      <c r="CG4412" s="2">
        <v>0</v>
      </c>
      <c r="CH4412" s="2">
        <v>0</v>
      </c>
      <c r="CI4412" s="2">
        <v>0</v>
      </c>
      <c r="CJ4412" s="2">
        <v>0</v>
      </c>
      <c r="CK4412" s="2">
        <v>3</v>
      </c>
      <c r="CL4412" s="2">
        <v>0</v>
      </c>
    </row>
    <row r="4413" spans="1:90" x14ac:dyDescent="0.25">
      <c r="A4413" t="s">
        <v>115</v>
      </c>
      <c r="B4413">
        <v>20509</v>
      </c>
      <c r="C4413" t="s">
        <v>538</v>
      </c>
      <c r="D4413">
        <v>1</v>
      </c>
      <c r="E4413">
        <v>8</v>
      </c>
      <c r="F4413">
        <v>21659</v>
      </c>
      <c r="G4413">
        <v>35021659</v>
      </c>
      <c r="H4413" t="s">
        <v>1787</v>
      </c>
      <c r="I4413">
        <v>275</v>
      </c>
      <c r="J4413" t="s">
        <v>1788</v>
      </c>
      <c r="K4413" t="s">
        <v>91</v>
      </c>
      <c r="L4413">
        <v>1</v>
      </c>
      <c r="M4413" t="s">
        <v>1788</v>
      </c>
      <c r="N4413">
        <v>13540000</v>
      </c>
      <c r="O4413" t="s">
        <v>92</v>
      </c>
      <c r="P4413" t="s">
        <v>1789</v>
      </c>
      <c r="Q4413">
        <v>512</v>
      </c>
      <c r="R4413">
        <v>19</v>
      </c>
      <c r="S4413">
        <v>35771197</v>
      </c>
      <c r="U4413" t="s">
        <v>1790</v>
      </c>
      <c r="V4413">
        <v>1</v>
      </c>
      <c r="W4413" s="2">
        <v>0</v>
      </c>
      <c r="X4413" s="2">
        <v>0</v>
      </c>
      <c r="Y4413" s="2">
        <v>0</v>
      </c>
      <c r="Z4413" s="2">
        <v>0</v>
      </c>
      <c r="AA4413" s="2">
        <v>0</v>
      </c>
      <c r="AB4413" s="2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55</v>
      </c>
      <c r="AI4413" s="2">
        <v>51</v>
      </c>
      <c r="AJ4413" s="2">
        <v>67</v>
      </c>
      <c r="AK4413" s="2">
        <v>0</v>
      </c>
      <c r="AL4413" s="2">
        <v>0</v>
      </c>
      <c r="AM4413" s="2">
        <v>0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0</v>
      </c>
      <c r="AU4413" s="2">
        <v>18</v>
      </c>
      <c r="AV4413" s="2">
        <v>0</v>
      </c>
      <c r="AW4413" s="2">
        <v>0</v>
      </c>
      <c r="AX4413" s="2">
        <v>0</v>
      </c>
      <c r="AY4413" s="2">
        <v>0</v>
      </c>
      <c r="AZ4413" s="2">
        <v>0</v>
      </c>
      <c r="BA4413" s="2">
        <v>0</v>
      </c>
      <c r="BB4413" s="2">
        <v>0</v>
      </c>
      <c r="BC4413" s="2">
        <v>0</v>
      </c>
      <c r="BD4413" s="2">
        <v>0</v>
      </c>
      <c r="BE4413" s="2">
        <v>0</v>
      </c>
      <c r="BF4413" s="2">
        <v>0</v>
      </c>
      <c r="BG4413" s="2">
        <v>0</v>
      </c>
      <c r="BH4413" s="2">
        <v>0</v>
      </c>
      <c r="BI4413" s="2">
        <v>0</v>
      </c>
      <c r="BJ4413" s="2">
        <v>0</v>
      </c>
      <c r="BK4413" s="2">
        <v>0</v>
      </c>
      <c r="BL4413" s="2">
        <v>0</v>
      </c>
      <c r="BM4413" s="2">
        <v>0</v>
      </c>
      <c r="BN4413" s="2">
        <v>0</v>
      </c>
      <c r="BO4413" s="2">
        <v>0</v>
      </c>
      <c r="BP4413" s="2">
        <v>4</v>
      </c>
      <c r="BQ4413" s="2">
        <v>4</v>
      </c>
      <c r="BR4413" s="2">
        <v>2</v>
      </c>
      <c r="BS4413" s="2">
        <v>0</v>
      </c>
      <c r="BT4413" s="2">
        <v>0</v>
      </c>
      <c r="BU4413" s="2">
        <v>0</v>
      </c>
      <c r="BV4413" s="2">
        <v>0</v>
      </c>
      <c r="BW4413" s="2">
        <v>0</v>
      </c>
      <c r="BX4413" s="2">
        <v>0</v>
      </c>
      <c r="BY4413" s="2">
        <v>0</v>
      </c>
      <c r="BZ4413" s="2">
        <v>0</v>
      </c>
      <c r="CA4413" s="2">
        <v>0</v>
      </c>
      <c r="CB4413" s="2">
        <v>0</v>
      </c>
      <c r="CC4413" s="2">
        <v>2</v>
      </c>
      <c r="CD4413" s="2">
        <v>0</v>
      </c>
      <c r="CE4413" s="2">
        <v>0</v>
      </c>
      <c r="CF4413" s="2">
        <v>0</v>
      </c>
      <c r="CG4413" s="2">
        <v>0</v>
      </c>
      <c r="CH4413" s="2">
        <v>0</v>
      </c>
      <c r="CI4413" s="2">
        <v>0</v>
      </c>
      <c r="CJ4413" s="2">
        <v>0</v>
      </c>
      <c r="CK4413" s="2">
        <v>0</v>
      </c>
      <c r="CL4413" s="2">
        <v>0</v>
      </c>
    </row>
    <row r="4414" spans="1:90" x14ac:dyDescent="0.25">
      <c r="A4414" t="s">
        <v>115</v>
      </c>
      <c r="B4414">
        <v>20509</v>
      </c>
      <c r="C4414" t="s">
        <v>538</v>
      </c>
      <c r="D4414">
        <v>1</v>
      </c>
      <c r="E4414">
        <v>8</v>
      </c>
      <c r="F4414">
        <v>579439</v>
      </c>
      <c r="G4414">
        <v>35579439</v>
      </c>
      <c r="H4414" t="s">
        <v>7774</v>
      </c>
      <c r="I4414">
        <v>637</v>
      </c>
      <c r="J4414" t="s">
        <v>538</v>
      </c>
      <c r="K4414" t="s">
        <v>7775</v>
      </c>
      <c r="L4414">
        <v>1</v>
      </c>
      <c r="M4414" t="s">
        <v>538</v>
      </c>
      <c r="N4414">
        <v>13573574</v>
      </c>
      <c r="O4414" t="s">
        <v>92</v>
      </c>
      <c r="P4414" t="s">
        <v>7776</v>
      </c>
      <c r="Q4414">
        <v>800</v>
      </c>
      <c r="R4414">
        <v>16</v>
      </c>
      <c r="S4414">
        <v>33668576</v>
      </c>
      <c r="U4414" t="s">
        <v>7777</v>
      </c>
      <c r="V4414">
        <v>1</v>
      </c>
      <c r="W4414" s="2">
        <v>0</v>
      </c>
      <c r="X4414" s="2">
        <v>0</v>
      </c>
      <c r="Y4414" s="2">
        <v>0</v>
      </c>
      <c r="Z4414" s="2">
        <v>0</v>
      </c>
      <c r="AA4414" s="2">
        <v>0</v>
      </c>
      <c r="AB4414" s="2">
        <v>0</v>
      </c>
      <c r="AC4414" s="2">
        <v>0</v>
      </c>
      <c r="AD4414" s="2">
        <v>56</v>
      </c>
      <c r="AE4414" s="2">
        <v>52</v>
      </c>
      <c r="AF4414" s="2">
        <v>59</v>
      </c>
      <c r="AG4414" s="2">
        <v>43</v>
      </c>
      <c r="AH4414" s="2">
        <v>57</v>
      </c>
      <c r="AI4414" s="2">
        <v>39</v>
      </c>
      <c r="AJ4414" s="2">
        <v>24</v>
      </c>
      <c r="AK4414" s="2">
        <v>0</v>
      </c>
      <c r="AL4414" s="2">
        <v>0</v>
      </c>
      <c r="AM4414" s="2">
        <v>0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0</v>
      </c>
      <c r="AU4414" s="2">
        <v>0</v>
      </c>
      <c r="AV4414" s="2">
        <v>0</v>
      </c>
      <c r="AW4414" s="2">
        <v>0</v>
      </c>
      <c r="AX4414" s="2">
        <v>0</v>
      </c>
      <c r="AY4414" s="2">
        <v>0</v>
      </c>
      <c r="AZ4414" s="2">
        <v>0</v>
      </c>
      <c r="BA4414" s="2">
        <v>0</v>
      </c>
      <c r="BB4414" s="2">
        <v>0</v>
      </c>
      <c r="BC4414" s="2">
        <v>19</v>
      </c>
      <c r="BD4414" s="2">
        <v>1</v>
      </c>
      <c r="BE4414" s="2">
        <v>0</v>
      </c>
      <c r="BF4414" s="2">
        <v>0</v>
      </c>
      <c r="BG4414" s="2">
        <v>0</v>
      </c>
      <c r="BH4414" s="2">
        <v>0</v>
      </c>
      <c r="BI4414" s="2">
        <v>0</v>
      </c>
      <c r="BJ4414" s="2">
        <v>0</v>
      </c>
      <c r="BK4414" s="2">
        <v>0</v>
      </c>
      <c r="BL4414" s="2">
        <v>3</v>
      </c>
      <c r="BM4414" s="2">
        <v>2</v>
      </c>
      <c r="BN4414" s="2">
        <v>2</v>
      </c>
      <c r="BO4414" s="2">
        <v>3</v>
      </c>
      <c r="BP4414" s="2">
        <v>2</v>
      </c>
      <c r="BQ4414" s="2">
        <v>2</v>
      </c>
      <c r="BR4414" s="2">
        <v>1</v>
      </c>
      <c r="BS4414" s="2">
        <v>0</v>
      </c>
      <c r="BT4414" s="2">
        <v>0</v>
      </c>
      <c r="BU4414" s="2">
        <v>0</v>
      </c>
      <c r="BV4414" s="2">
        <v>0</v>
      </c>
      <c r="BW4414" s="2">
        <v>0</v>
      </c>
      <c r="BX4414" s="2">
        <v>0</v>
      </c>
      <c r="BY4414" s="2">
        <v>0</v>
      </c>
      <c r="BZ4414" s="2">
        <v>0</v>
      </c>
      <c r="CA4414" s="2">
        <v>0</v>
      </c>
      <c r="CB4414" s="2">
        <v>0</v>
      </c>
      <c r="CC4414" s="2">
        <v>0</v>
      </c>
      <c r="CD4414" s="2">
        <v>0</v>
      </c>
      <c r="CE4414" s="2">
        <v>0</v>
      </c>
      <c r="CF4414" s="2">
        <v>0</v>
      </c>
      <c r="CG4414" s="2">
        <v>0</v>
      </c>
      <c r="CH4414" s="2">
        <v>0</v>
      </c>
      <c r="CI4414" s="2">
        <v>0</v>
      </c>
      <c r="CJ4414" s="2">
        <v>0</v>
      </c>
      <c r="CK4414" s="2">
        <v>1</v>
      </c>
      <c r="CL4414" s="2">
        <v>1</v>
      </c>
    </row>
    <row r="4415" spans="1:90" x14ac:dyDescent="0.25">
      <c r="A4415" t="s">
        <v>115</v>
      </c>
      <c r="B4415">
        <v>20509</v>
      </c>
      <c r="C4415" t="s">
        <v>538</v>
      </c>
      <c r="D4415">
        <v>1</v>
      </c>
      <c r="E4415">
        <v>8</v>
      </c>
      <c r="F4415">
        <v>24478</v>
      </c>
      <c r="G4415">
        <v>35024478</v>
      </c>
      <c r="H4415" t="s">
        <v>6645</v>
      </c>
      <c r="I4415">
        <v>637</v>
      </c>
      <c r="J4415" t="s">
        <v>538</v>
      </c>
      <c r="K4415" t="s">
        <v>626</v>
      </c>
      <c r="L4415">
        <v>4</v>
      </c>
      <c r="M4415" t="s">
        <v>5041</v>
      </c>
      <c r="N4415">
        <v>13572215</v>
      </c>
      <c r="O4415" t="s">
        <v>162</v>
      </c>
      <c r="P4415" t="s">
        <v>6646</v>
      </c>
      <c r="Q4415" t="s">
        <v>127</v>
      </c>
      <c r="R4415">
        <v>16</v>
      </c>
      <c r="S4415">
        <v>33753383</v>
      </c>
      <c r="T4415">
        <v>33755226</v>
      </c>
      <c r="U4415" t="s">
        <v>6647</v>
      </c>
      <c r="V4415">
        <v>1</v>
      </c>
      <c r="W4415" s="2">
        <v>0</v>
      </c>
      <c r="X4415" s="2">
        <v>0</v>
      </c>
      <c r="Y4415" s="2">
        <v>0</v>
      </c>
      <c r="Z4415" s="2">
        <v>0</v>
      </c>
      <c r="AA4415" s="2">
        <v>0</v>
      </c>
      <c r="AB4415" s="2">
        <v>0</v>
      </c>
      <c r="AC4415" s="2">
        <v>0</v>
      </c>
      <c r="AD4415" s="2">
        <v>138</v>
      </c>
      <c r="AE4415" s="2">
        <v>139</v>
      </c>
      <c r="AF4415" s="2">
        <v>138</v>
      </c>
      <c r="AG4415" s="2">
        <v>135</v>
      </c>
      <c r="AH4415" s="2">
        <v>283</v>
      </c>
      <c r="AI4415" s="2">
        <v>234</v>
      </c>
      <c r="AJ4415" s="2">
        <v>302</v>
      </c>
      <c r="AK4415" s="2">
        <v>0</v>
      </c>
      <c r="AL4415" s="2">
        <v>0</v>
      </c>
      <c r="AM4415" s="2">
        <v>0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0</v>
      </c>
      <c r="AU4415" s="2">
        <v>0</v>
      </c>
      <c r="AV4415" s="2">
        <v>0</v>
      </c>
      <c r="AW4415" s="2">
        <v>0</v>
      </c>
      <c r="AX4415" s="2">
        <v>0</v>
      </c>
      <c r="AY4415" s="2">
        <v>0</v>
      </c>
      <c r="AZ4415" s="2">
        <v>0</v>
      </c>
      <c r="BA4415" s="2">
        <v>0</v>
      </c>
      <c r="BB4415" s="2">
        <v>0</v>
      </c>
      <c r="BC4415" s="2">
        <v>100</v>
      </c>
      <c r="BD4415" s="2">
        <v>0</v>
      </c>
      <c r="BE4415" s="2">
        <v>0</v>
      </c>
      <c r="BF4415" s="2">
        <v>0</v>
      </c>
      <c r="BG4415" s="2">
        <v>0</v>
      </c>
      <c r="BH4415" s="2">
        <v>0</v>
      </c>
      <c r="BI4415" s="2">
        <v>0</v>
      </c>
      <c r="BJ4415" s="2">
        <v>0</v>
      </c>
      <c r="BK4415" s="2">
        <v>0</v>
      </c>
      <c r="BL4415" s="2">
        <v>6</v>
      </c>
      <c r="BM4415" s="2">
        <v>7</v>
      </c>
      <c r="BN4415" s="2">
        <v>6</v>
      </c>
      <c r="BO4415" s="2">
        <v>6</v>
      </c>
      <c r="BP4415" s="2">
        <v>11</v>
      </c>
      <c r="BQ4415" s="2">
        <v>8</v>
      </c>
      <c r="BR4415" s="2">
        <v>11</v>
      </c>
      <c r="BS4415" s="2">
        <v>0</v>
      </c>
      <c r="BT4415" s="2">
        <v>0</v>
      </c>
      <c r="BU4415" s="2">
        <v>0</v>
      </c>
      <c r="BV4415" s="2">
        <v>0</v>
      </c>
      <c r="BW4415" s="2">
        <v>0</v>
      </c>
      <c r="BX4415" s="2">
        <v>0</v>
      </c>
      <c r="BY4415" s="2">
        <v>0</v>
      </c>
      <c r="BZ4415" s="2">
        <v>0</v>
      </c>
      <c r="CA4415" s="2">
        <v>0</v>
      </c>
      <c r="CB4415" s="2">
        <v>0</v>
      </c>
      <c r="CC4415" s="2">
        <v>0</v>
      </c>
      <c r="CD4415" s="2">
        <v>0</v>
      </c>
      <c r="CE4415" s="2">
        <v>0</v>
      </c>
      <c r="CF4415" s="2">
        <v>0</v>
      </c>
      <c r="CG4415" s="2">
        <v>0</v>
      </c>
      <c r="CH4415" s="2">
        <v>0</v>
      </c>
      <c r="CI4415" s="2">
        <v>0</v>
      </c>
      <c r="CJ4415" s="2">
        <v>0</v>
      </c>
      <c r="CK4415" s="2">
        <v>6</v>
      </c>
      <c r="CL4415" s="2">
        <v>0</v>
      </c>
    </row>
    <row r="4416" spans="1:90" x14ac:dyDescent="0.25">
      <c r="A4416" t="s">
        <v>115</v>
      </c>
      <c r="B4416">
        <v>20509</v>
      </c>
      <c r="C4416" t="s">
        <v>538</v>
      </c>
      <c r="D4416">
        <v>1</v>
      </c>
      <c r="E4416">
        <v>8</v>
      </c>
      <c r="F4416">
        <v>434784</v>
      </c>
      <c r="G4416">
        <v>35434784</v>
      </c>
      <c r="H4416" t="s">
        <v>19885</v>
      </c>
      <c r="I4416">
        <v>341</v>
      </c>
      <c r="J4416" t="s">
        <v>2453</v>
      </c>
      <c r="K4416" t="s">
        <v>17097</v>
      </c>
      <c r="L4416">
        <v>1</v>
      </c>
      <c r="M4416" t="s">
        <v>2453</v>
      </c>
      <c r="N4416">
        <v>14815000</v>
      </c>
      <c r="O4416" t="s">
        <v>17098</v>
      </c>
      <c r="P4416" t="s">
        <v>17099</v>
      </c>
      <c r="Q4416">
        <v>125</v>
      </c>
      <c r="R4416">
        <v>16</v>
      </c>
      <c r="S4416">
        <v>33432726</v>
      </c>
      <c r="U4416" t="s">
        <v>17100</v>
      </c>
      <c r="V4416">
        <v>1</v>
      </c>
      <c r="W4416" s="2">
        <v>0</v>
      </c>
      <c r="X4416" s="2">
        <v>0</v>
      </c>
      <c r="Y4416" s="2">
        <v>0</v>
      </c>
      <c r="Z4416" s="2">
        <v>0</v>
      </c>
      <c r="AA4416" s="2">
        <v>0</v>
      </c>
      <c r="AB4416" s="2">
        <v>0</v>
      </c>
      <c r="AC4416" s="2">
        <v>0</v>
      </c>
      <c r="AD4416" s="2">
        <v>69</v>
      </c>
      <c r="AE4416" s="2">
        <v>98</v>
      </c>
      <c r="AF4416" s="2">
        <v>68</v>
      </c>
      <c r="AG4416" s="2">
        <v>71</v>
      </c>
      <c r="AH4416" s="2">
        <v>69</v>
      </c>
      <c r="AI4416" s="2">
        <v>73</v>
      </c>
      <c r="AJ4416" s="2">
        <v>44</v>
      </c>
      <c r="AK4416" s="2">
        <v>0</v>
      </c>
      <c r="AL4416" s="2">
        <v>0</v>
      </c>
      <c r="AM4416" s="2">
        <v>0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0</v>
      </c>
      <c r="AU4416" s="2">
        <v>0</v>
      </c>
      <c r="AV4416" s="2">
        <v>0</v>
      </c>
      <c r="AW4416" s="2">
        <v>0</v>
      </c>
      <c r="AX4416" s="2">
        <v>0</v>
      </c>
      <c r="AY4416" s="2">
        <v>0</v>
      </c>
      <c r="AZ4416" s="2">
        <v>0</v>
      </c>
      <c r="BA4416" s="2">
        <v>0</v>
      </c>
      <c r="BB4416" s="2">
        <v>0</v>
      </c>
      <c r="BC4416" s="2">
        <v>225</v>
      </c>
      <c r="BD4416" s="2">
        <v>0</v>
      </c>
      <c r="BE4416" s="2">
        <v>0</v>
      </c>
      <c r="BF4416" s="2">
        <v>0</v>
      </c>
      <c r="BG4416" s="2">
        <v>0</v>
      </c>
      <c r="BH4416" s="2">
        <v>0</v>
      </c>
      <c r="BI4416" s="2">
        <v>0</v>
      </c>
      <c r="BJ4416" s="2">
        <v>0</v>
      </c>
      <c r="BK4416" s="2">
        <v>0</v>
      </c>
      <c r="BL4416" s="2">
        <v>3</v>
      </c>
      <c r="BM4416" s="2">
        <v>4</v>
      </c>
      <c r="BN4416" s="2">
        <v>2</v>
      </c>
      <c r="BO4416" s="2">
        <v>3</v>
      </c>
      <c r="BP4416" s="2">
        <v>2</v>
      </c>
      <c r="BQ4416" s="2">
        <v>3</v>
      </c>
      <c r="BR4416" s="2">
        <v>2</v>
      </c>
      <c r="BS4416" s="2">
        <v>0</v>
      </c>
      <c r="BT4416" s="2">
        <v>0</v>
      </c>
      <c r="BU4416" s="2">
        <v>0</v>
      </c>
      <c r="BV4416" s="2">
        <v>0</v>
      </c>
      <c r="BW4416" s="2">
        <v>0</v>
      </c>
      <c r="BX4416" s="2">
        <v>0</v>
      </c>
      <c r="BY4416" s="2">
        <v>0</v>
      </c>
      <c r="BZ4416" s="2">
        <v>0</v>
      </c>
      <c r="CA4416" s="2">
        <v>0</v>
      </c>
      <c r="CB4416" s="2">
        <v>0</v>
      </c>
      <c r="CC4416" s="2">
        <v>0</v>
      </c>
      <c r="CD4416" s="2">
        <v>0</v>
      </c>
      <c r="CE4416" s="2">
        <v>0</v>
      </c>
      <c r="CF4416" s="2">
        <v>0</v>
      </c>
      <c r="CG4416" s="2">
        <v>0</v>
      </c>
      <c r="CH4416" s="2">
        <v>0</v>
      </c>
      <c r="CI4416" s="2">
        <v>0</v>
      </c>
      <c r="CJ4416" s="2">
        <v>0</v>
      </c>
      <c r="CK4416" s="2">
        <v>16</v>
      </c>
      <c r="CL4416" s="2">
        <v>0</v>
      </c>
    </row>
    <row r="4417" spans="1:90" x14ac:dyDescent="0.25">
      <c r="A4417" t="s">
        <v>115</v>
      </c>
      <c r="B4417">
        <v>20509</v>
      </c>
      <c r="C4417" t="s">
        <v>538</v>
      </c>
      <c r="D4417">
        <v>1</v>
      </c>
      <c r="E4417">
        <v>8</v>
      </c>
      <c r="F4417">
        <v>900795</v>
      </c>
      <c r="G4417">
        <v>35900795</v>
      </c>
      <c r="H4417" t="s">
        <v>13335</v>
      </c>
      <c r="I4417">
        <v>637</v>
      </c>
      <c r="J4417" t="s">
        <v>538</v>
      </c>
      <c r="K4417" t="s">
        <v>12689</v>
      </c>
      <c r="L4417">
        <v>1</v>
      </c>
      <c r="M4417" t="s">
        <v>538</v>
      </c>
      <c r="N4417">
        <v>13571000</v>
      </c>
      <c r="O4417" t="s">
        <v>92</v>
      </c>
      <c r="P4417" t="s">
        <v>13336</v>
      </c>
      <c r="Q4417">
        <v>360</v>
      </c>
      <c r="R4417">
        <v>16</v>
      </c>
      <c r="S4417">
        <v>33681399</v>
      </c>
      <c r="T4417">
        <v>33685695</v>
      </c>
      <c r="U4417" t="s">
        <v>13337</v>
      </c>
      <c r="V4417">
        <v>1</v>
      </c>
      <c r="W4417" s="2">
        <v>0</v>
      </c>
      <c r="X4417" s="2">
        <v>0</v>
      </c>
      <c r="Y4417" s="2">
        <v>46</v>
      </c>
      <c r="Z4417" s="2">
        <v>52</v>
      </c>
      <c r="AA4417" s="2">
        <v>65</v>
      </c>
      <c r="AB4417" s="2">
        <v>48</v>
      </c>
      <c r="AC4417" s="2">
        <v>63</v>
      </c>
      <c r="AD4417" s="2">
        <v>107</v>
      </c>
      <c r="AE4417" s="2">
        <v>70</v>
      </c>
      <c r="AF4417" s="2">
        <v>74</v>
      </c>
      <c r="AG4417" s="2">
        <v>92</v>
      </c>
      <c r="AH4417" s="2">
        <v>73</v>
      </c>
      <c r="AI4417" s="2">
        <v>66</v>
      </c>
      <c r="AJ4417" s="2">
        <v>75</v>
      </c>
      <c r="AK4417" s="2">
        <v>0</v>
      </c>
      <c r="AL4417" s="2">
        <v>0</v>
      </c>
      <c r="AM4417" s="2">
        <v>0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0</v>
      </c>
      <c r="AU4417" s="2">
        <v>0</v>
      </c>
      <c r="AV4417" s="2">
        <v>0</v>
      </c>
      <c r="AW4417" s="2">
        <v>0</v>
      </c>
      <c r="AX4417" s="2">
        <v>0</v>
      </c>
      <c r="AY4417" s="2">
        <v>0</v>
      </c>
      <c r="AZ4417" s="2">
        <v>0</v>
      </c>
      <c r="BA4417" s="2">
        <v>0</v>
      </c>
      <c r="BB4417" s="2">
        <v>0</v>
      </c>
      <c r="BC4417" s="2">
        <v>294</v>
      </c>
      <c r="BD4417" s="2">
        <v>1</v>
      </c>
      <c r="BE4417" s="2">
        <v>0</v>
      </c>
      <c r="BF4417" s="2">
        <v>0</v>
      </c>
      <c r="BG4417" s="2">
        <v>4</v>
      </c>
      <c r="BH4417" s="2">
        <v>2</v>
      </c>
      <c r="BI4417" s="2">
        <v>3</v>
      </c>
      <c r="BJ4417" s="2">
        <v>2</v>
      </c>
      <c r="BK4417" s="2">
        <v>3</v>
      </c>
      <c r="BL4417" s="2">
        <v>5</v>
      </c>
      <c r="BM4417" s="2">
        <v>3</v>
      </c>
      <c r="BN4417" s="2">
        <v>2</v>
      </c>
      <c r="BO4417" s="2">
        <v>4</v>
      </c>
      <c r="BP4417" s="2">
        <v>3</v>
      </c>
      <c r="BQ4417" s="2">
        <v>4</v>
      </c>
      <c r="BR4417" s="2">
        <v>3</v>
      </c>
      <c r="BS4417" s="2">
        <v>0</v>
      </c>
      <c r="BT4417" s="2">
        <v>0</v>
      </c>
      <c r="BU4417" s="2">
        <v>0</v>
      </c>
      <c r="BV4417" s="2">
        <v>0</v>
      </c>
      <c r="BW4417" s="2">
        <v>0</v>
      </c>
      <c r="BX4417" s="2">
        <v>0</v>
      </c>
      <c r="BY4417" s="2">
        <v>0</v>
      </c>
      <c r="BZ4417" s="2">
        <v>0</v>
      </c>
      <c r="CA4417" s="2">
        <v>0</v>
      </c>
      <c r="CB4417" s="2">
        <v>0</v>
      </c>
      <c r="CC4417" s="2">
        <v>0</v>
      </c>
      <c r="CD4417" s="2">
        <v>0</v>
      </c>
      <c r="CE4417" s="2">
        <v>0</v>
      </c>
      <c r="CF4417" s="2">
        <v>0</v>
      </c>
      <c r="CG4417" s="2">
        <v>0</v>
      </c>
      <c r="CH4417" s="2">
        <v>0</v>
      </c>
      <c r="CI4417" s="2">
        <v>0</v>
      </c>
      <c r="CJ4417" s="2">
        <v>0</v>
      </c>
      <c r="CK4417" s="2">
        <v>18</v>
      </c>
      <c r="CL4417" s="2">
        <v>1</v>
      </c>
    </row>
    <row r="4418" spans="1:90" x14ac:dyDescent="0.25">
      <c r="A4418" t="s">
        <v>115</v>
      </c>
      <c r="B4418">
        <v>20509</v>
      </c>
      <c r="C4418" t="s">
        <v>538</v>
      </c>
      <c r="D4418">
        <v>1</v>
      </c>
      <c r="E4418">
        <v>8</v>
      </c>
      <c r="F4418">
        <v>21684</v>
      </c>
      <c r="G4418">
        <v>35021684</v>
      </c>
      <c r="H4418" t="s">
        <v>14148</v>
      </c>
      <c r="I4418">
        <v>384</v>
      </c>
      <c r="J4418" t="s">
        <v>1503</v>
      </c>
      <c r="K4418" t="s">
        <v>91</v>
      </c>
      <c r="L4418">
        <v>1</v>
      </c>
      <c r="M4418" t="s">
        <v>1503</v>
      </c>
      <c r="N4418">
        <v>13530000</v>
      </c>
      <c r="O4418" t="s">
        <v>102</v>
      </c>
      <c r="P4418" t="s">
        <v>10246</v>
      </c>
      <c r="Q4418">
        <v>381</v>
      </c>
      <c r="R4418">
        <v>19</v>
      </c>
      <c r="S4418">
        <v>35751232</v>
      </c>
      <c r="T4418">
        <v>35751868</v>
      </c>
      <c r="U4418" t="s">
        <v>14149</v>
      </c>
      <c r="V4418">
        <v>1</v>
      </c>
      <c r="W4418" s="2">
        <v>0</v>
      </c>
      <c r="X4418" s="2">
        <v>0</v>
      </c>
      <c r="Y4418" s="2">
        <v>0</v>
      </c>
      <c r="Z4418" s="2">
        <v>0</v>
      </c>
      <c r="AA4418" s="2">
        <v>0</v>
      </c>
      <c r="AB4418" s="2">
        <v>0</v>
      </c>
      <c r="AC4418" s="2">
        <v>0</v>
      </c>
      <c r="AD4418" s="2">
        <v>96</v>
      </c>
      <c r="AE4418" s="2">
        <v>70</v>
      </c>
      <c r="AF4418" s="2">
        <v>78</v>
      </c>
      <c r="AG4418" s="2">
        <v>100</v>
      </c>
      <c r="AH4418" s="2">
        <v>165</v>
      </c>
      <c r="AI4418" s="2">
        <v>187</v>
      </c>
      <c r="AJ4418" s="2">
        <v>137</v>
      </c>
      <c r="AK4418" s="2">
        <v>0</v>
      </c>
      <c r="AL4418" s="2">
        <v>0</v>
      </c>
      <c r="AM4418" s="2">
        <v>0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0</v>
      </c>
      <c r="AU4418" s="2">
        <v>85</v>
      </c>
      <c r="AV4418" s="2">
        <v>0</v>
      </c>
      <c r="AW4418" s="2">
        <v>0</v>
      </c>
      <c r="AX4418" s="2">
        <v>0</v>
      </c>
      <c r="AY4418" s="2">
        <v>0</v>
      </c>
      <c r="AZ4418" s="2">
        <v>0</v>
      </c>
      <c r="BA4418" s="2">
        <v>0</v>
      </c>
      <c r="BB4418" s="2">
        <v>0</v>
      </c>
      <c r="BC4418" s="2">
        <v>41</v>
      </c>
      <c r="BD4418" s="2">
        <v>0</v>
      </c>
      <c r="BE4418" s="2">
        <v>0</v>
      </c>
      <c r="BF4418" s="2">
        <v>0</v>
      </c>
      <c r="BG4418" s="2">
        <v>0</v>
      </c>
      <c r="BH4418" s="2">
        <v>0</v>
      </c>
      <c r="BI4418" s="2">
        <v>0</v>
      </c>
      <c r="BJ4418" s="2">
        <v>0</v>
      </c>
      <c r="BK4418" s="2">
        <v>0</v>
      </c>
      <c r="BL4418" s="2">
        <v>4</v>
      </c>
      <c r="BM4418" s="2">
        <v>2</v>
      </c>
      <c r="BN4418" s="2">
        <v>4</v>
      </c>
      <c r="BO4418" s="2">
        <v>5</v>
      </c>
      <c r="BP4418" s="2">
        <v>8</v>
      </c>
      <c r="BQ4418" s="2">
        <v>9</v>
      </c>
      <c r="BR4418" s="2">
        <v>6</v>
      </c>
      <c r="BS4418" s="2">
        <v>0</v>
      </c>
      <c r="BT4418" s="2">
        <v>0</v>
      </c>
      <c r="BU4418" s="2">
        <v>0</v>
      </c>
      <c r="BV4418" s="2">
        <v>0</v>
      </c>
      <c r="BW4418" s="2">
        <v>0</v>
      </c>
      <c r="BX4418" s="2">
        <v>0</v>
      </c>
      <c r="BY4418" s="2">
        <v>0</v>
      </c>
      <c r="BZ4418" s="2">
        <v>0</v>
      </c>
      <c r="CA4418" s="2">
        <v>0</v>
      </c>
      <c r="CB4418" s="2">
        <v>0</v>
      </c>
      <c r="CC4418" s="2">
        <v>5</v>
      </c>
      <c r="CD4418" s="2">
        <v>0</v>
      </c>
      <c r="CE4418" s="2">
        <v>0</v>
      </c>
      <c r="CF4418" s="2">
        <v>0</v>
      </c>
      <c r="CG4418" s="2">
        <v>0</v>
      </c>
      <c r="CH4418" s="2">
        <v>0</v>
      </c>
      <c r="CI4418" s="2">
        <v>0</v>
      </c>
      <c r="CJ4418" s="2">
        <v>0</v>
      </c>
      <c r="CK4418" s="2">
        <v>2</v>
      </c>
      <c r="CL4418" s="2">
        <v>0</v>
      </c>
    </row>
    <row r="4419" spans="1:90" x14ac:dyDescent="0.25">
      <c r="A4419" t="s">
        <v>115</v>
      </c>
      <c r="B4419">
        <v>20509</v>
      </c>
      <c r="C4419" t="s">
        <v>538</v>
      </c>
      <c r="D4419">
        <v>1</v>
      </c>
      <c r="E4419">
        <v>8</v>
      </c>
      <c r="F4419">
        <v>24417</v>
      </c>
      <c r="G4419">
        <v>35024417</v>
      </c>
      <c r="H4419" t="s">
        <v>17265</v>
      </c>
      <c r="I4419">
        <v>285</v>
      </c>
      <c r="J4419" t="s">
        <v>2006</v>
      </c>
      <c r="K4419" t="s">
        <v>91</v>
      </c>
      <c r="L4419">
        <v>1</v>
      </c>
      <c r="M4419" t="s">
        <v>2006</v>
      </c>
      <c r="N4419">
        <v>13690000</v>
      </c>
      <c r="O4419" t="s">
        <v>92</v>
      </c>
      <c r="P4419" t="s">
        <v>12072</v>
      </c>
      <c r="Q4419">
        <v>293</v>
      </c>
      <c r="R4419">
        <v>19</v>
      </c>
      <c r="S4419">
        <v>35831485</v>
      </c>
      <c r="T4419">
        <v>35835282</v>
      </c>
      <c r="U4419" t="s">
        <v>12073</v>
      </c>
      <c r="V4419">
        <v>1</v>
      </c>
      <c r="W4419" s="2">
        <v>0</v>
      </c>
      <c r="X4419" s="2">
        <v>0</v>
      </c>
      <c r="Y4419" s="2">
        <v>0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202</v>
      </c>
      <c r="AI4419" s="2">
        <v>198</v>
      </c>
      <c r="AJ4419" s="2">
        <v>212</v>
      </c>
      <c r="AK4419" s="2">
        <v>0</v>
      </c>
      <c r="AL4419" s="2">
        <v>0</v>
      </c>
      <c r="AM4419" s="2">
        <v>0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0</v>
      </c>
      <c r="AU4419" s="2">
        <v>134</v>
      </c>
      <c r="AV4419" s="2">
        <v>0</v>
      </c>
      <c r="AW4419" s="2">
        <v>0</v>
      </c>
      <c r="AX4419" s="2">
        <v>0</v>
      </c>
      <c r="AY4419" s="2">
        <v>0</v>
      </c>
      <c r="AZ4419" s="2">
        <v>0</v>
      </c>
      <c r="BA4419" s="2">
        <v>0</v>
      </c>
      <c r="BB4419" s="2">
        <v>0</v>
      </c>
      <c r="BC4419" s="2">
        <v>71</v>
      </c>
      <c r="BD4419" s="2">
        <v>0</v>
      </c>
      <c r="BE4419" s="2">
        <v>0</v>
      </c>
      <c r="BF4419" s="2">
        <v>0</v>
      </c>
      <c r="BG4419" s="2">
        <v>0</v>
      </c>
      <c r="BH4419" s="2">
        <v>0</v>
      </c>
      <c r="BI4419" s="2">
        <v>0</v>
      </c>
      <c r="BJ4419" s="2">
        <v>0</v>
      </c>
      <c r="BK4419" s="2">
        <v>0</v>
      </c>
      <c r="BL4419" s="2">
        <v>0</v>
      </c>
      <c r="BM4419" s="2">
        <v>0</v>
      </c>
      <c r="BN4419" s="2">
        <v>0</v>
      </c>
      <c r="BO4419" s="2">
        <v>0</v>
      </c>
      <c r="BP4419" s="2">
        <v>8</v>
      </c>
      <c r="BQ4419" s="2">
        <v>10</v>
      </c>
      <c r="BR4419" s="2">
        <v>11</v>
      </c>
      <c r="BS4419" s="2">
        <v>0</v>
      </c>
      <c r="BT4419" s="2">
        <v>0</v>
      </c>
      <c r="BU4419" s="2">
        <v>0</v>
      </c>
      <c r="BV4419" s="2">
        <v>0</v>
      </c>
      <c r="BW4419" s="2">
        <v>0</v>
      </c>
      <c r="BX4419" s="2">
        <v>0</v>
      </c>
      <c r="BY4419" s="2">
        <v>0</v>
      </c>
      <c r="BZ4419" s="2">
        <v>0</v>
      </c>
      <c r="CA4419" s="2">
        <v>0</v>
      </c>
      <c r="CB4419" s="2">
        <v>0</v>
      </c>
      <c r="CC4419" s="2">
        <v>3</v>
      </c>
      <c r="CD4419" s="2">
        <v>0</v>
      </c>
      <c r="CE4419" s="2">
        <v>0</v>
      </c>
      <c r="CF4419" s="2">
        <v>0</v>
      </c>
      <c r="CG4419" s="2">
        <v>0</v>
      </c>
      <c r="CH4419" s="2">
        <v>0</v>
      </c>
      <c r="CI4419" s="2">
        <v>0</v>
      </c>
      <c r="CJ4419" s="2">
        <v>0</v>
      </c>
      <c r="CK4419" s="2">
        <v>3</v>
      </c>
      <c r="CL4419" s="2">
        <v>0</v>
      </c>
    </row>
    <row r="4420" spans="1:90" x14ac:dyDescent="0.25">
      <c r="A4420" t="s">
        <v>115</v>
      </c>
      <c r="B4420">
        <v>20509</v>
      </c>
      <c r="C4420" t="s">
        <v>538</v>
      </c>
      <c r="D4420">
        <v>1</v>
      </c>
      <c r="E4420">
        <v>8</v>
      </c>
      <c r="F4420">
        <v>24485</v>
      </c>
      <c r="G4420">
        <v>35024485</v>
      </c>
      <c r="H4420" t="s">
        <v>18292</v>
      </c>
      <c r="I4420">
        <v>637</v>
      </c>
      <c r="J4420" t="s">
        <v>538</v>
      </c>
      <c r="K4420" t="s">
        <v>18289</v>
      </c>
      <c r="L4420">
        <v>1</v>
      </c>
      <c r="M4420" t="s">
        <v>538</v>
      </c>
      <c r="N4420">
        <v>13569010</v>
      </c>
      <c r="O4420" t="s">
        <v>92</v>
      </c>
      <c r="P4420" t="s">
        <v>18293</v>
      </c>
      <c r="Q4420">
        <v>3681</v>
      </c>
      <c r="R4420">
        <v>16</v>
      </c>
      <c r="S4420">
        <v>33076437</v>
      </c>
      <c r="T4420">
        <v>33719405</v>
      </c>
      <c r="U4420" t="s">
        <v>18294</v>
      </c>
      <c r="V4420">
        <v>1</v>
      </c>
      <c r="W4420" s="2">
        <v>0</v>
      </c>
      <c r="X4420" s="2">
        <v>0</v>
      </c>
      <c r="Y4420" s="2">
        <v>0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38</v>
      </c>
      <c r="AG4420" s="2">
        <v>59</v>
      </c>
      <c r="AH4420" s="2">
        <v>242</v>
      </c>
      <c r="AI4420" s="2">
        <v>206</v>
      </c>
      <c r="AJ4420" s="2">
        <v>226</v>
      </c>
      <c r="AK4420" s="2">
        <v>0</v>
      </c>
      <c r="AL4420" s="2">
        <v>0</v>
      </c>
      <c r="AM4420" s="2">
        <v>0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0</v>
      </c>
      <c r="AU4420" s="2">
        <v>187</v>
      </c>
      <c r="AV4420" s="2">
        <v>0</v>
      </c>
      <c r="AW4420" s="2">
        <v>0</v>
      </c>
      <c r="AX4420" s="2">
        <v>0</v>
      </c>
      <c r="AY4420" s="2">
        <v>0</v>
      </c>
      <c r="AZ4420" s="2">
        <v>0</v>
      </c>
      <c r="BA4420" s="2">
        <v>0</v>
      </c>
      <c r="BB4420" s="2">
        <v>0</v>
      </c>
      <c r="BC4420" s="2">
        <v>60</v>
      </c>
      <c r="BD4420" s="2">
        <v>0</v>
      </c>
      <c r="BE4420" s="2">
        <v>0</v>
      </c>
      <c r="BF4420" s="2">
        <v>0</v>
      </c>
      <c r="BG4420" s="2">
        <v>0</v>
      </c>
      <c r="BH4420" s="2">
        <v>0</v>
      </c>
      <c r="BI4420" s="2">
        <v>0</v>
      </c>
      <c r="BJ4420" s="2">
        <v>0</v>
      </c>
      <c r="BK4420" s="2">
        <v>0</v>
      </c>
      <c r="BL4420" s="2">
        <v>0</v>
      </c>
      <c r="BM4420" s="2">
        <v>0</v>
      </c>
      <c r="BN4420" s="2">
        <v>2</v>
      </c>
      <c r="BO4420" s="2">
        <v>2</v>
      </c>
      <c r="BP4420" s="2">
        <v>8</v>
      </c>
      <c r="BQ4420" s="2">
        <v>8</v>
      </c>
      <c r="BR4420" s="2">
        <v>10</v>
      </c>
      <c r="BS4420" s="2">
        <v>0</v>
      </c>
      <c r="BT4420" s="2">
        <v>0</v>
      </c>
      <c r="BU4420" s="2">
        <v>0</v>
      </c>
      <c r="BV4420" s="2">
        <v>0</v>
      </c>
      <c r="BW4420" s="2">
        <v>0</v>
      </c>
      <c r="BX4420" s="2">
        <v>0</v>
      </c>
      <c r="BY4420" s="2">
        <v>0</v>
      </c>
      <c r="BZ4420" s="2">
        <v>0</v>
      </c>
      <c r="CA4420" s="2">
        <v>0</v>
      </c>
      <c r="CB4420" s="2">
        <v>0</v>
      </c>
      <c r="CC4420" s="2">
        <v>6</v>
      </c>
      <c r="CD4420" s="2">
        <v>0</v>
      </c>
      <c r="CE4420" s="2">
        <v>0</v>
      </c>
      <c r="CF4420" s="2">
        <v>0</v>
      </c>
      <c r="CG4420" s="2">
        <v>0</v>
      </c>
      <c r="CH4420" s="2">
        <v>0</v>
      </c>
      <c r="CI4420" s="2">
        <v>0</v>
      </c>
      <c r="CJ4420" s="2">
        <v>0</v>
      </c>
      <c r="CK4420" s="2">
        <v>3</v>
      </c>
      <c r="CL4420" s="2">
        <v>0</v>
      </c>
    </row>
    <row r="4421" spans="1:90" x14ac:dyDescent="0.25">
      <c r="A4421" t="s">
        <v>115</v>
      </c>
      <c r="B4421">
        <v>20509</v>
      </c>
      <c r="C4421" t="s">
        <v>538</v>
      </c>
      <c r="D4421">
        <v>1</v>
      </c>
      <c r="E4421">
        <v>8</v>
      </c>
      <c r="F4421">
        <v>462846</v>
      </c>
      <c r="G4421">
        <v>35462846</v>
      </c>
      <c r="H4421" t="s">
        <v>9465</v>
      </c>
      <c r="I4421">
        <v>285</v>
      </c>
      <c r="J4421" t="s">
        <v>2006</v>
      </c>
      <c r="K4421" t="s">
        <v>9466</v>
      </c>
      <c r="L4421">
        <v>1</v>
      </c>
      <c r="M4421" t="s">
        <v>2006</v>
      </c>
      <c r="N4421">
        <v>13690000</v>
      </c>
      <c r="O4421" t="s">
        <v>92</v>
      </c>
      <c r="P4421" t="s">
        <v>9467</v>
      </c>
      <c r="Q4421">
        <v>670</v>
      </c>
      <c r="R4421">
        <v>19</v>
      </c>
      <c r="S4421">
        <v>35931549</v>
      </c>
      <c r="T4421">
        <v>35931550</v>
      </c>
      <c r="U4421" t="s">
        <v>9468</v>
      </c>
      <c r="V4421">
        <v>1</v>
      </c>
      <c r="W4421" s="2">
        <v>0</v>
      </c>
      <c r="X4421" s="2">
        <v>0</v>
      </c>
      <c r="Y4421" s="2">
        <v>0</v>
      </c>
      <c r="Z4421" s="2">
        <v>0</v>
      </c>
      <c r="AA4421" s="2">
        <v>0</v>
      </c>
      <c r="AB4421" s="2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64</v>
      </c>
      <c r="AI4421" s="2">
        <v>91</v>
      </c>
      <c r="AJ4421" s="2">
        <v>76</v>
      </c>
      <c r="AK4421" s="2">
        <v>0</v>
      </c>
      <c r="AL4421" s="2">
        <v>0</v>
      </c>
      <c r="AM4421" s="2">
        <v>0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0</v>
      </c>
      <c r="AU4421" s="2">
        <v>0</v>
      </c>
      <c r="AV4421" s="2">
        <v>0</v>
      </c>
      <c r="AW4421" s="2">
        <v>0</v>
      </c>
      <c r="AX4421" s="2">
        <v>0</v>
      </c>
      <c r="AY4421" s="2">
        <v>0</v>
      </c>
      <c r="AZ4421" s="2">
        <v>0</v>
      </c>
      <c r="BA4421" s="2">
        <v>0</v>
      </c>
      <c r="BB4421" s="2">
        <v>0</v>
      </c>
      <c r="BC4421" s="2">
        <v>60</v>
      </c>
      <c r="BD4421" s="2">
        <v>0</v>
      </c>
      <c r="BE4421" s="2">
        <v>0</v>
      </c>
      <c r="BF4421" s="2">
        <v>0</v>
      </c>
      <c r="BG4421" s="2">
        <v>0</v>
      </c>
      <c r="BH4421" s="2">
        <v>0</v>
      </c>
      <c r="BI4421" s="2">
        <v>0</v>
      </c>
      <c r="BJ4421" s="2">
        <v>0</v>
      </c>
      <c r="BK4421" s="2">
        <v>0</v>
      </c>
      <c r="BL4421" s="2">
        <v>0</v>
      </c>
      <c r="BM4421" s="2">
        <v>0</v>
      </c>
      <c r="BN4421" s="2">
        <v>0</v>
      </c>
      <c r="BO4421" s="2">
        <v>0</v>
      </c>
      <c r="BP4421" s="2">
        <v>3</v>
      </c>
      <c r="BQ4421" s="2">
        <v>6</v>
      </c>
      <c r="BR4421" s="2">
        <v>2</v>
      </c>
      <c r="BS4421" s="2">
        <v>0</v>
      </c>
      <c r="BT4421" s="2">
        <v>0</v>
      </c>
      <c r="BU4421" s="2">
        <v>0</v>
      </c>
      <c r="BV4421" s="2">
        <v>0</v>
      </c>
      <c r="BW4421" s="2">
        <v>0</v>
      </c>
      <c r="BX4421" s="2">
        <v>0</v>
      </c>
      <c r="BY4421" s="2">
        <v>0</v>
      </c>
      <c r="BZ4421" s="2">
        <v>0</v>
      </c>
      <c r="CA4421" s="2">
        <v>0</v>
      </c>
      <c r="CB4421" s="2">
        <v>0</v>
      </c>
      <c r="CC4421" s="2">
        <v>0</v>
      </c>
      <c r="CD4421" s="2">
        <v>0</v>
      </c>
      <c r="CE4421" s="2">
        <v>0</v>
      </c>
      <c r="CF4421" s="2">
        <v>0</v>
      </c>
      <c r="CG4421" s="2">
        <v>0</v>
      </c>
      <c r="CH4421" s="2">
        <v>0</v>
      </c>
      <c r="CI4421" s="2">
        <v>0</v>
      </c>
      <c r="CJ4421" s="2">
        <v>0</v>
      </c>
      <c r="CK4421" s="2">
        <v>3</v>
      </c>
      <c r="CL4421" s="2">
        <v>0</v>
      </c>
    </row>
    <row r="4422" spans="1:90" x14ac:dyDescent="0.25">
      <c r="A4422" t="s">
        <v>115</v>
      </c>
      <c r="B4422">
        <v>20509</v>
      </c>
      <c r="C4422" t="s">
        <v>538</v>
      </c>
      <c r="D4422">
        <v>1</v>
      </c>
      <c r="E4422">
        <v>8</v>
      </c>
      <c r="F4422">
        <v>907923</v>
      </c>
      <c r="G4422">
        <v>35907923</v>
      </c>
      <c r="H4422" t="s">
        <v>9221</v>
      </c>
      <c r="I4422">
        <v>637</v>
      </c>
      <c r="J4422" t="s">
        <v>538</v>
      </c>
      <c r="K4422" t="s">
        <v>9222</v>
      </c>
      <c r="L4422">
        <v>1</v>
      </c>
      <c r="M4422" t="s">
        <v>538</v>
      </c>
      <c r="N4422">
        <v>13564550</v>
      </c>
      <c r="O4422" t="s">
        <v>92</v>
      </c>
      <c r="P4422" t="s">
        <v>9223</v>
      </c>
      <c r="Q4422">
        <v>35</v>
      </c>
      <c r="R4422">
        <v>16</v>
      </c>
      <c r="S4422">
        <v>33613286</v>
      </c>
      <c r="T4422">
        <v>33615317</v>
      </c>
      <c r="U4422" t="s">
        <v>9224</v>
      </c>
      <c r="V4422">
        <v>1</v>
      </c>
      <c r="W4422" s="2">
        <v>0</v>
      </c>
      <c r="X4422" s="2">
        <v>0</v>
      </c>
      <c r="Y4422" s="2">
        <v>31</v>
      </c>
      <c r="Z4422" s="2">
        <v>30</v>
      </c>
      <c r="AA4422" s="2">
        <v>16</v>
      </c>
      <c r="AB4422" s="2">
        <v>23</v>
      </c>
      <c r="AC4422" s="2">
        <v>26</v>
      </c>
      <c r="AD4422" s="2">
        <v>28</v>
      </c>
      <c r="AE4422" s="2">
        <v>16</v>
      </c>
      <c r="AF4422" s="2">
        <v>26</v>
      </c>
      <c r="AG4422" s="2">
        <v>35</v>
      </c>
      <c r="AH4422" s="2">
        <v>49</v>
      </c>
      <c r="AI4422" s="2">
        <v>57</v>
      </c>
      <c r="AJ4422" s="2">
        <v>63</v>
      </c>
      <c r="AK4422" s="2">
        <v>0</v>
      </c>
      <c r="AL4422" s="2">
        <v>0</v>
      </c>
      <c r="AM4422" s="2">
        <v>0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0</v>
      </c>
      <c r="AU4422" s="2">
        <v>100</v>
      </c>
      <c r="AV4422" s="2">
        <v>0</v>
      </c>
      <c r="AW4422" s="2">
        <v>0</v>
      </c>
      <c r="AX4422" s="2">
        <v>0</v>
      </c>
      <c r="AY4422" s="2">
        <v>0</v>
      </c>
      <c r="AZ4422" s="2">
        <v>0</v>
      </c>
      <c r="BA4422" s="2">
        <v>0</v>
      </c>
      <c r="BB4422" s="2">
        <v>0</v>
      </c>
      <c r="BC4422" s="2">
        <v>93</v>
      </c>
      <c r="BD4422" s="2">
        <v>0</v>
      </c>
      <c r="BE4422" s="2">
        <v>0</v>
      </c>
      <c r="BF4422" s="2">
        <v>0</v>
      </c>
      <c r="BG4422" s="2">
        <v>1</v>
      </c>
      <c r="BH4422" s="2">
        <v>2</v>
      </c>
      <c r="BI4422" s="2">
        <v>1</v>
      </c>
      <c r="BJ4422" s="2">
        <v>2</v>
      </c>
      <c r="BK4422" s="2">
        <v>2</v>
      </c>
      <c r="BL4422" s="2">
        <v>2</v>
      </c>
      <c r="BM4422" s="2">
        <v>1</v>
      </c>
      <c r="BN4422" s="2">
        <v>1</v>
      </c>
      <c r="BO4422" s="2">
        <v>2</v>
      </c>
      <c r="BP4422" s="2">
        <v>3</v>
      </c>
      <c r="BQ4422" s="2">
        <v>3</v>
      </c>
      <c r="BR4422" s="2">
        <v>3</v>
      </c>
      <c r="BS4422" s="2">
        <v>0</v>
      </c>
      <c r="BT4422" s="2">
        <v>0</v>
      </c>
      <c r="BU4422" s="2">
        <v>0</v>
      </c>
      <c r="BV4422" s="2">
        <v>0</v>
      </c>
      <c r="BW4422" s="2">
        <v>0</v>
      </c>
      <c r="BX4422" s="2">
        <v>0</v>
      </c>
      <c r="BY4422" s="2">
        <v>0</v>
      </c>
      <c r="BZ4422" s="2">
        <v>0</v>
      </c>
      <c r="CA4422" s="2">
        <v>0</v>
      </c>
      <c r="CB4422" s="2">
        <v>0</v>
      </c>
      <c r="CC4422" s="2">
        <v>4</v>
      </c>
      <c r="CD4422" s="2">
        <v>0</v>
      </c>
      <c r="CE4422" s="2">
        <v>0</v>
      </c>
      <c r="CF4422" s="2">
        <v>0</v>
      </c>
      <c r="CG4422" s="2">
        <v>0</v>
      </c>
      <c r="CH4422" s="2">
        <v>0</v>
      </c>
      <c r="CI4422" s="2">
        <v>0</v>
      </c>
      <c r="CJ4422" s="2">
        <v>0</v>
      </c>
      <c r="CK4422" s="2">
        <v>8</v>
      </c>
      <c r="CL4422" s="2">
        <v>0</v>
      </c>
    </row>
    <row r="4423" spans="1:90" x14ac:dyDescent="0.25">
      <c r="A4423" t="s">
        <v>115</v>
      </c>
      <c r="B4423">
        <v>20509</v>
      </c>
      <c r="C4423" t="s">
        <v>538</v>
      </c>
      <c r="D4423">
        <v>1</v>
      </c>
      <c r="E4423">
        <v>8</v>
      </c>
      <c r="F4423">
        <v>24454</v>
      </c>
      <c r="G4423">
        <v>35024454</v>
      </c>
      <c r="H4423" t="s">
        <v>10279</v>
      </c>
      <c r="I4423">
        <v>637</v>
      </c>
      <c r="J4423" t="s">
        <v>538</v>
      </c>
      <c r="K4423" t="s">
        <v>91</v>
      </c>
      <c r="L4423">
        <v>5</v>
      </c>
      <c r="M4423" t="s">
        <v>735</v>
      </c>
      <c r="N4423">
        <v>13560230</v>
      </c>
      <c r="O4423" t="s">
        <v>92</v>
      </c>
      <c r="P4423" t="s">
        <v>2724</v>
      </c>
      <c r="Q4423">
        <v>2759</v>
      </c>
      <c r="R4423">
        <v>16</v>
      </c>
      <c r="S4423">
        <v>33718163</v>
      </c>
      <c r="U4423" t="s">
        <v>10280</v>
      </c>
      <c r="V4423">
        <v>1</v>
      </c>
      <c r="W4423" s="2">
        <v>0</v>
      </c>
      <c r="X4423" s="2">
        <v>0</v>
      </c>
      <c r="Y4423" s="2">
        <v>161</v>
      </c>
      <c r="Z4423" s="2">
        <v>178</v>
      </c>
      <c r="AA4423" s="2">
        <v>174</v>
      </c>
      <c r="AB4423" s="2">
        <v>153</v>
      </c>
      <c r="AC4423" s="2">
        <v>149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0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0</v>
      </c>
      <c r="AU4423" s="2">
        <v>0</v>
      </c>
      <c r="AV4423" s="2">
        <v>0</v>
      </c>
      <c r="AW4423" s="2">
        <v>0</v>
      </c>
      <c r="AX4423" s="2">
        <v>0</v>
      </c>
      <c r="AY4423" s="2">
        <v>0</v>
      </c>
      <c r="AZ4423" s="2">
        <v>0</v>
      </c>
      <c r="BA4423" s="2">
        <v>0</v>
      </c>
      <c r="BB4423" s="2">
        <v>0</v>
      </c>
      <c r="BC4423" s="2">
        <v>25</v>
      </c>
      <c r="BD4423" s="2">
        <v>0</v>
      </c>
      <c r="BE4423" s="2">
        <v>0</v>
      </c>
      <c r="BF4423" s="2">
        <v>0</v>
      </c>
      <c r="BG4423" s="2">
        <v>9</v>
      </c>
      <c r="BH4423" s="2">
        <v>6</v>
      </c>
      <c r="BI4423" s="2">
        <v>8</v>
      </c>
      <c r="BJ4423" s="2">
        <v>8</v>
      </c>
      <c r="BK4423" s="2">
        <v>8</v>
      </c>
      <c r="BL4423" s="2">
        <v>0</v>
      </c>
      <c r="BM4423" s="2">
        <v>0</v>
      </c>
      <c r="BN4423" s="2">
        <v>0</v>
      </c>
      <c r="BO4423" s="2">
        <v>0</v>
      </c>
      <c r="BP4423" s="2">
        <v>0</v>
      </c>
      <c r="BQ4423" s="2">
        <v>0</v>
      </c>
      <c r="BR4423" s="2">
        <v>0</v>
      </c>
      <c r="BS4423" s="2">
        <v>0</v>
      </c>
      <c r="BT4423" s="2">
        <v>0</v>
      </c>
      <c r="BU4423" s="2">
        <v>0</v>
      </c>
      <c r="BV4423" s="2">
        <v>0</v>
      </c>
      <c r="BW4423" s="2">
        <v>0</v>
      </c>
      <c r="BX4423" s="2">
        <v>0</v>
      </c>
      <c r="BY4423" s="2">
        <v>0</v>
      </c>
      <c r="BZ4423" s="2">
        <v>0</v>
      </c>
      <c r="CA4423" s="2">
        <v>0</v>
      </c>
      <c r="CB4423" s="2">
        <v>0</v>
      </c>
      <c r="CC4423" s="2">
        <v>0</v>
      </c>
      <c r="CD4423" s="2">
        <v>0</v>
      </c>
      <c r="CE4423" s="2">
        <v>0</v>
      </c>
      <c r="CF4423" s="2">
        <v>0</v>
      </c>
      <c r="CG4423" s="2">
        <v>0</v>
      </c>
      <c r="CH4423" s="2">
        <v>0</v>
      </c>
      <c r="CI4423" s="2">
        <v>0</v>
      </c>
      <c r="CJ4423" s="2">
        <v>0</v>
      </c>
      <c r="CK4423" s="2">
        <v>4</v>
      </c>
      <c r="CL4423" s="2">
        <v>0</v>
      </c>
    </row>
    <row r="4424" spans="1:90" x14ac:dyDescent="0.25">
      <c r="A4424" t="s">
        <v>115</v>
      </c>
      <c r="B4424">
        <v>20509</v>
      </c>
      <c r="C4424" t="s">
        <v>538</v>
      </c>
      <c r="D4424">
        <v>1</v>
      </c>
      <c r="E4424">
        <v>8</v>
      </c>
      <c r="F4424">
        <v>24612</v>
      </c>
      <c r="G4424">
        <v>35024612</v>
      </c>
      <c r="H4424" t="s">
        <v>10075</v>
      </c>
      <c r="I4424">
        <v>637</v>
      </c>
      <c r="J4424" t="s">
        <v>538</v>
      </c>
      <c r="K4424" t="s">
        <v>3231</v>
      </c>
      <c r="L4424">
        <v>4</v>
      </c>
      <c r="M4424" t="s">
        <v>5041</v>
      </c>
      <c r="N4424">
        <v>13574160</v>
      </c>
      <c r="O4424" t="s">
        <v>92</v>
      </c>
      <c r="P4424" t="s">
        <v>10076</v>
      </c>
      <c r="Q4424">
        <v>340</v>
      </c>
      <c r="R4424">
        <v>16</v>
      </c>
      <c r="S4424">
        <v>33751258</v>
      </c>
      <c r="T4424">
        <v>33755225</v>
      </c>
      <c r="U4424" t="s">
        <v>10077</v>
      </c>
      <c r="V4424">
        <v>1</v>
      </c>
      <c r="W4424" s="2">
        <v>0</v>
      </c>
      <c r="X4424" s="2">
        <v>0</v>
      </c>
      <c r="Y4424" s="2">
        <v>0</v>
      </c>
      <c r="Z4424" s="2">
        <v>0</v>
      </c>
      <c r="AA4424" s="2">
        <v>0</v>
      </c>
      <c r="AB4424" s="2">
        <v>0</v>
      </c>
      <c r="AC4424" s="2">
        <v>0</v>
      </c>
      <c r="AD4424" s="2">
        <v>56</v>
      </c>
      <c r="AE4424" s="2">
        <v>55</v>
      </c>
      <c r="AF4424" s="2">
        <v>61</v>
      </c>
      <c r="AG4424" s="2">
        <v>80</v>
      </c>
      <c r="AH4424" s="2">
        <v>70</v>
      </c>
      <c r="AI4424" s="2">
        <v>89</v>
      </c>
      <c r="AJ4424" s="2">
        <v>88</v>
      </c>
      <c r="AK4424" s="2">
        <v>0</v>
      </c>
      <c r="AL4424" s="2">
        <v>0</v>
      </c>
      <c r="AM4424" s="2">
        <v>0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0</v>
      </c>
      <c r="AU4424" s="2">
        <v>0</v>
      </c>
      <c r="AV4424" s="2">
        <v>0</v>
      </c>
      <c r="AW4424" s="2">
        <v>0</v>
      </c>
      <c r="AX4424" s="2">
        <v>0</v>
      </c>
      <c r="AY4424" s="2">
        <v>0</v>
      </c>
      <c r="AZ4424" s="2">
        <v>0</v>
      </c>
      <c r="BA4424" s="2">
        <v>0</v>
      </c>
      <c r="BB4424" s="2">
        <v>0</v>
      </c>
      <c r="BC4424" s="2">
        <v>65</v>
      </c>
      <c r="BD4424" s="2">
        <v>0</v>
      </c>
      <c r="BE4424" s="2">
        <v>0</v>
      </c>
      <c r="BF4424" s="2">
        <v>0</v>
      </c>
      <c r="BG4424" s="2">
        <v>0</v>
      </c>
      <c r="BH4424" s="2">
        <v>0</v>
      </c>
      <c r="BI4424" s="2">
        <v>0</v>
      </c>
      <c r="BJ4424" s="2">
        <v>0</v>
      </c>
      <c r="BK4424" s="2">
        <v>0</v>
      </c>
      <c r="BL4424" s="2">
        <v>3</v>
      </c>
      <c r="BM4424" s="2">
        <v>4</v>
      </c>
      <c r="BN4424" s="2">
        <v>2</v>
      </c>
      <c r="BO4424" s="2">
        <v>6</v>
      </c>
      <c r="BP4424" s="2">
        <v>5</v>
      </c>
      <c r="BQ4424" s="2">
        <v>4</v>
      </c>
      <c r="BR4424" s="2">
        <v>4</v>
      </c>
      <c r="BS4424" s="2">
        <v>0</v>
      </c>
      <c r="BT4424" s="2">
        <v>0</v>
      </c>
      <c r="BU4424" s="2">
        <v>0</v>
      </c>
      <c r="BV4424" s="2">
        <v>0</v>
      </c>
      <c r="BW4424" s="2">
        <v>0</v>
      </c>
      <c r="BX4424" s="2">
        <v>0</v>
      </c>
      <c r="BY4424" s="2">
        <v>0</v>
      </c>
      <c r="BZ4424" s="2">
        <v>0</v>
      </c>
      <c r="CA4424" s="2">
        <v>0</v>
      </c>
      <c r="CB4424" s="2">
        <v>0</v>
      </c>
      <c r="CC4424" s="2">
        <v>0</v>
      </c>
      <c r="CD4424" s="2">
        <v>0</v>
      </c>
      <c r="CE4424" s="2">
        <v>0</v>
      </c>
      <c r="CF4424" s="2">
        <v>0</v>
      </c>
      <c r="CG4424" s="2">
        <v>0</v>
      </c>
      <c r="CH4424" s="2">
        <v>0</v>
      </c>
      <c r="CI4424" s="2">
        <v>0</v>
      </c>
      <c r="CJ4424" s="2">
        <v>0</v>
      </c>
      <c r="CK4424" s="2">
        <v>5</v>
      </c>
      <c r="CL4424" s="2">
        <v>0</v>
      </c>
    </row>
    <row r="4425" spans="1:90" x14ac:dyDescent="0.25">
      <c r="A4425" t="s">
        <v>115</v>
      </c>
      <c r="B4425">
        <v>20509</v>
      </c>
      <c r="C4425" t="s">
        <v>538</v>
      </c>
      <c r="D4425">
        <v>1</v>
      </c>
      <c r="E4425">
        <v>8</v>
      </c>
      <c r="F4425">
        <v>909750</v>
      </c>
      <c r="G4425">
        <v>35909750</v>
      </c>
      <c r="H4425" t="s">
        <v>17176</v>
      </c>
      <c r="I4425">
        <v>637</v>
      </c>
      <c r="J4425" t="s">
        <v>538</v>
      </c>
      <c r="K4425" t="s">
        <v>1139</v>
      </c>
      <c r="L4425">
        <v>1</v>
      </c>
      <c r="M4425" t="s">
        <v>538</v>
      </c>
      <c r="N4425">
        <v>13567101</v>
      </c>
      <c r="O4425" t="s">
        <v>92</v>
      </c>
      <c r="P4425" t="s">
        <v>17177</v>
      </c>
      <c r="Q4425">
        <v>230</v>
      </c>
      <c r="R4425">
        <v>16</v>
      </c>
      <c r="S4425">
        <v>33724496</v>
      </c>
      <c r="U4425" t="s">
        <v>17178</v>
      </c>
      <c r="V4425">
        <v>1</v>
      </c>
      <c r="W4425" s="2">
        <v>0</v>
      </c>
      <c r="X4425" s="2">
        <v>0</v>
      </c>
      <c r="Y4425" s="2">
        <v>46</v>
      </c>
      <c r="Z4425" s="2">
        <v>47</v>
      </c>
      <c r="AA4425" s="2">
        <v>44</v>
      </c>
      <c r="AB4425" s="2">
        <v>65</v>
      </c>
      <c r="AC4425" s="2">
        <v>46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0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0</v>
      </c>
      <c r="AU4425" s="2">
        <v>0</v>
      </c>
      <c r="AV4425" s="2">
        <v>0</v>
      </c>
      <c r="AW4425" s="2">
        <v>0</v>
      </c>
      <c r="AX4425" s="2">
        <v>0</v>
      </c>
      <c r="AY4425" s="2">
        <v>0</v>
      </c>
      <c r="AZ4425" s="2">
        <v>0</v>
      </c>
      <c r="BA4425" s="2">
        <v>0</v>
      </c>
      <c r="BB4425" s="2">
        <v>0</v>
      </c>
      <c r="BC4425" s="2">
        <v>50</v>
      </c>
      <c r="BD4425" s="2">
        <v>0</v>
      </c>
      <c r="BE4425" s="2">
        <v>0</v>
      </c>
      <c r="BF4425" s="2">
        <v>0</v>
      </c>
      <c r="BG4425" s="2">
        <v>3</v>
      </c>
      <c r="BH4425" s="2">
        <v>4</v>
      </c>
      <c r="BI4425" s="2">
        <v>3</v>
      </c>
      <c r="BJ4425" s="2">
        <v>3</v>
      </c>
      <c r="BK4425" s="2">
        <v>3</v>
      </c>
      <c r="BL4425" s="2">
        <v>0</v>
      </c>
      <c r="BM4425" s="2">
        <v>0</v>
      </c>
      <c r="BN4425" s="2">
        <v>0</v>
      </c>
      <c r="BO4425" s="2">
        <v>0</v>
      </c>
      <c r="BP4425" s="2">
        <v>0</v>
      </c>
      <c r="BQ4425" s="2">
        <v>0</v>
      </c>
      <c r="BR4425" s="2">
        <v>0</v>
      </c>
      <c r="BS4425" s="2">
        <v>0</v>
      </c>
      <c r="BT4425" s="2">
        <v>0</v>
      </c>
      <c r="BU4425" s="2">
        <v>0</v>
      </c>
      <c r="BV4425" s="2">
        <v>0</v>
      </c>
      <c r="BW4425" s="2">
        <v>0</v>
      </c>
      <c r="BX4425" s="2">
        <v>0</v>
      </c>
      <c r="BY4425" s="2">
        <v>0</v>
      </c>
      <c r="BZ4425" s="2">
        <v>0</v>
      </c>
      <c r="CA4425" s="2">
        <v>0</v>
      </c>
      <c r="CB4425" s="2">
        <v>0</v>
      </c>
      <c r="CC4425" s="2">
        <v>0</v>
      </c>
      <c r="CD4425" s="2">
        <v>0</v>
      </c>
      <c r="CE4425" s="2">
        <v>0</v>
      </c>
      <c r="CF4425" s="2">
        <v>0</v>
      </c>
      <c r="CG4425" s="2">
        <v>0</v>
      </c>
      <c r="CH4425" s="2">
        <v>0</v>
      </c>
      <c r="CI4425" s="2">
        <v>0</v>
      </c>
      <c r="CJ4425" s="2">
        <v>0</v>
      </c>
      <c r="CK4425" s="2">
        <v>3</v>
      </c>
      <c r="CL4425" s="2">
        <v>0</v>
      </c>
    </row>
    <row r="4426" spans="1:90" x14ac:dyDescent="0.25">
      <c r="A4426" t="s">
        <v>115</v>
      </c>
      <c r="B4426">
        <v>20509</v>
      </c>
      <c r="C4426" t="s">
        <v>538</v>
      </c>
      <c r="D4426">
        <v>1</v>
      </c>
      <c r="E4426">
        <v>8</v>
      </c>
      <c r="F4426">
        <v>127887</v>
      </c>
      <c r="G4426">
        <v>35127887</v>
      </c>
      <c r="H4426" t="s">
        <v>6873</v>
      </c>
      <c r="I4426">
        <v>637</v>
      </c>
      <c r="J4426" t="s">
        <v>538</v>
      </c>
      <c r="K4426" t="s">
        <v>5982</v>
      </c>
      <c r="L4426">
        <v>1</v>
      </c>
      <c r="M4426" t="s">
        <v>538</v>
      </c>
      <c r="N4426">
        <v>13573140</v>
      </c>
      <c r="O4426" t="s">
        <v>102</v>
      </c>
      <c r="P4426" t="s">
        <v>5983</v>
      </c>
      <c r="Q4426">
        <v>500</v>
      </c>
      <c r="R4426">
        <v>16</v>
      </c>
      <c r="S4426">
        <v>33662821</v>
      </c>
      <c r="T4426">
        <v>33662960</v>
      </c>
      <c r="U4426" t="s">
        <v>6874</v>
      </c>
      <c r="V4426">
        <v>1</v>
      </c>
      <c r="W4426" s="2">
        <v>0</v>
      </c>
      <c r="X4426" s="2">
        <v>0</v>
      </c>
      <c r="Y4426" s="2">
        <v>0</v>
      </c>
      <c r="Z4426" s="2">
        <v>0</v>
      </c>
      <c r="AA4426" s="2">
        <v>0</v>
      </c>
      <c r="AB4426" s="2">
        <v>0</v>
      </c>
      <c r="AC4426" s="2">
        <v>0</v>
      </c>
      <c r="AD4426" s="2">
        <v>143</v>
      </c>
      <c r="AE4426" s="2">
        <v>95</v>
      </c>
      <c r="AF4426" s="2">
        <v>133</v>
      </c>
      <c r="AG4426" s="2">
        <v>134</v>
      </c>
      <c r="AH4426" s="2">
        <v>119</v>
      </c>
      <c r="AI4426" s="2">
        <v>107</v>
      </c>
      <c r="AJ4426" s="2">
        <v>125</v>
      </c>
      <c r="AK4426" s="2">
        <v>0</v>
      </c>
      <c r="AL4426" s="2">
        <v>0</v>
      </c>
      <c r="AM4426" s="2">
        <v>0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0</v>
      </c>
      <c r="AU4426" s="2">
        <v>212</v>
      </c>
      <c r="AV4426" s="2">
        <v>0</v>
      </c>
      <c r="AW4426" s="2">
        <v>0</v>
      </c>
      <c r="AX4426" s="2">
        <v>0</v>
      </c>
      <c r="AY4426" s="2">
        <v>0</v>
      </c>
      <c r="AZ4426" s="2">
        <v>0</v>
      </c>
      <c r="BA4426" s="2">
        <v>0</v>
      </c>
      <c r="BB4426" s="2">
        <v>0</v>
      </c>
      <c r="BC4426" s="2">
        <v>40</v>
      </c>
      <c r="BD4426" s="2">
        <v>0</v>
      </c>
      <c r="BE4426" s="2">
        <v>0</v>
      </c>
      <c r="BF4426" s="2">
        <v>0</v>
      </c>
      <c r="BG4426" s="2">
        <v>0</v>
      </c>
      <c r="BH4426" s="2">
        <v>0</v>
      </c>
      <c r="BI4426" s="2">
        <v>0</v>
      </c>
      <c r="BJ4426" s="2">
        <v>0</v>
      </c>
      <c r="BK4426" s="2">
        <v>0</v>
      </c>
      <c r="BL4426" s="2">
        <v>6</v>
      </c>
      <c r="BM4426" s="2">
        <v>4</v>
      </c>
      <c r="BN4426" s="2">
        <v>5</v>
      </c>
      <c r="BO4426" s="2">
        <v>6</v>
      </c>
      <c r="BP4426" s="2">
        <v>4</v>
      </c>
      <c r="BQ4426" s="2">
        <v>3</v>
      </c>
      <c r="BR4426" s="2">
        <v>7</v>
      </c>
      <c r="BS4426" s="2">
        <v>0</v>
      </c>
      <c r="BT4426" s="2">
        <v>0</v>
      </c>
      <c r="BU4426" s="2">
        <v>0</v>
      </c>
      <c r="BV4426" s="2">
        <v>0</v>
      </c>
      <c r="BW4426" s="2">
        <v>0</v>
      </c>
      <c r="BX4426" s="2">
        <v>0</v>
      </c>
      <c r="BY4426" s="2">
        <v>0</v>
      </c>
      <c r="BZ4426" s="2">
        <v>0</v>
      </c>
      <c r="CA4426" s="2">
        <v>0</v>
      </c>
      <c r="CB4426" s="2">
        <v>0</v>
      </c>
      <c r="CC4426" s="2">
        <v>7</v>
      </c>
      <c r="CD4426" s="2">
        <v>0</v>
      </c>
      <c r="CE4426" s="2">
        <v>0</v>
      </c>
      <c r="CF4426" s="2">
        <v>0</v>
      </c>
      <c r="CG4426" s="2">
        <v>0</v>
      </c>
      <c r="CH4426" s="2">
        <v>0</v>
      </c>
      <c r="CI4426" s="2">
        <v>0</v>
      </c>
      <c r="CJ4426" s="2">
        <v>0</v>
      </c>
      <c r="CK4426" s="2">
        <v>4</v>
      </c>
      <c r="CL4426" s="2">
        <v>0</v>
      </c>
    </row>
    <row r="4427" spans="1:90" x14ac:dyDescent="0.25">
      <c r="A4427" t="s">
        <v>115</v>
      </c>
      <c r="B4427">
        <v>20509</v>
      </c>
      <c r="C4427" t="s">
        <v>538</v>
      </c>
      <c r="D4427">
        <v>1</v>
      </c>
      <c r="E4427">
        <v>8</v>
      </c>
      <c r="F4427">
        <v>913736</v>
      </c>
      <c r="G4427">
        <v>35913736</v>
      </c>
      <c r="H4427" t="s">
        <v>14019</v>
      </c>
      <c r="I4427">
        <v>341</v>
      </c>
      <c r="J4427" t="s">
        <v>2453</v>
      </c>
      <c r="K4427" t="s">
        <v>14020</v>
      </c>
      <c r="L4427">
        <v>1</v>
      </c>
      <c r="M4427" t="s">
        <v>2453</v>
      </c>
      <c r="N4427">
        <v>14815000</v>
      </c>
      <c r="O4427" t="s">
        <v>102</v>
      </c>
      <c r="P4427" t="s">
        <v>14021</v>
      </c>
      <c r="Q4427">
        <v>212</v>
      </c>
      <c r="R4427">
        <v>16</v>
      </c>
      <c r="S4427">
        <v>33431060</v>
      </c>
      <c r="T4427">
        <v>33431627</v>
      </c>
      <c r="U4427" t="s">
        <v>14022</v>
      </c>
      <c r="V4427">
        <v>1</v>
      </c>
      <c r="W4427" s="2">
        <v>0</v>
      </c>
      <c r="X4427" s="2">
        <v>0</v>
      </c>
      <c r="Y4427" s="2">
        <v>0</v>
      </c>
      <c r="Z4427" s="2">
        <v>0</v>
      </c>
      <c r="AA4427" s="2">
        <v>0</v>
      </c>
      <c r="AB4427" s="2">
        <v>0</v>
      </c>
      <c r="AC4427" s="2">
        <v>0</v>
      </c>
      <c r="AD4427" s="2">
        <v>78</v>
      </c>
      <c r="AE4427" s="2">
        <v>75</v>
      </c>
      <c r="AF4427" s="2">
        <v>110</v>
      </c>
      <c r="AG4427" s="2">
        <v>102</v>
      </c>
      <c r="AH4427" s="2">
        <v>98</v>
      </c>
      <c r="AI4427" s="2">
        <v>80</v>
      </c>
      <c r="AJ4427" s="2">
        <v>91</v>
      </c>
      <c r="AK4427" s="2">
        <v>0</v>
      </c>
      <c r="AL4427" s="2">
        <v>0</v>
      </c>
      <c r="AM4427" s="2">
        <v>0</v>
      </c>
      <c r="AN4427" s="2">
        <v>0</v>
      </c>
      <c r="AO4427" s="2">
        <v>0</v>
      </c>
      <c r="AP4427" s="2">
        <v>0</v>
      </c>
      <c r="AQ4427" s="2">
        <v>0</v>
      </c>
      <c r="AR4427" s="2">
        <v>62</v>
      </c>
      <c r="AS4427" s="2">
        <v>0</v>
      </c>
      <c r="AT4427" s="2">
        <v>0</v>
      </c>
      <c r="AU4427" s="2">
        <v>108</v>
      </c>
      <c r="AV4427" s="2">
        <v>0</v>
      </c>
      <c r="AW4427" s="2">
        <v>0</v>
      </c>
      <c r="AX4427" s="2">
        <v>0</v>
      </c>
      <c r="AY4427" s="2">
        <v>0</v>
      </c>
      <c r="AZ4427" s="2">
        <v>0</v>
      </c>
      <c r="BA4427" s="2">
        <v>0</v>
      </c>
      <c r="BB4427" s="2">
        <v>0</v>
      </c>
      <c r="BC4427" s="2">
        <v>98</v>
      </c>
      <c r="BD4427" s="2">
        <v>3</v>
      </c>
      <c r="BE4427" s="2">
        <v>0</v>
      </c>
      <c r="BF4427" s="2">
        <v>0</v>
      </c>
      <c r="BG4427" s="2">
        <v>0</v>
      </c>
      <c r="BH4427" s="2">
        <v>0</v>
      </c>
      <c r="BI4427" s="2">
        <v>0</v>
      </c>
      <c r="BJ4427" s="2">
        <v>0</v>
      </c>
      <c r="BK4427" s="2">
        <v>0</v>
      </c>
      <c r="BL4427" s="2">
        <v>6</v>
      </c>
      <c r="BM4427" s="2">
        <v>4</v>
      </c>
      <c r="BN4427" s="2">
        <v>5</v>
      </c>
      <c r="BO4427" s="2">
        <v>4</v>
      </c>
      <c r="BP4427" s="2">
        <v>3</v>
      </c>
      <c r="BQ4427" s="2">
        <v>3</v>
      </c>
      <c r="BR4427" s="2">
        <v>3</v>
      </c>
      <c r="BS4427" s="2">
        <v>0</v>
      </c>
      <c r="BT4427" s="2">
        <v>0</v>
      </c>
      <c r="BU4427" s="2">
        <v>0</v>
      </c>
      <c r="BV4427" s="2">
        <v>0</v>
      </c>
      <c r="BW4427" s="2">
        <v>0</v>
      </c>
      <c r="BX4427" s="2">
        <v>0</v>
      </c>
      <c r="BY4427" s="2">
        <v>0</v>
      </c>
      <c r="BZ4427" s="2">
        <v>3</v>
      </c>
      <c r="CA4427" s="2">
        <v>0</v>
      </c>
      <c r="CB4427" s="2">
        <v>0</v>
      </c>
      <c r="CC4427" s="2">
        <v>4</v>
      </c>
      <c r="CD4427" s="2">
        <v>0</v>
      </c>
      <c r="CE4427" s="2">
        <v>0</v>
      </c>
      <c r="CF4427" s="2">
        <v>0</v>
      </c>
      <c r="CG4427" s="2">
        <v>0</v>
      </c>
      <c r="CH4427" s="2">
        <v>0</v>
      </c>
      <c r="CI4427" s="2">
        <v>0</v>
      </c>
      <c r="CJ4427" s="2">
        <v>0</v>
      </c>
      <c r="CK4427" s="2">
        <v>6</v>
      </c>
      <c r="CL4427" s="2">
        <v>2</v>
      </c>
    </row>
    <row r="4428" spans="1:90" x14ac:dyDescent="0.25">
      <c r="A4428" t="s">
        <v>115</v>
      </c>
      <c r="B4428">
        <v>20509</v>
      </c>
      <c r="C4428" t="s">
        <v>538</v>
      </c>
      <c r="D4428">
        <v>1</v>
      </c>
      <c r="E4428">
        <v>8</v>
      </c>
      <c r="F4428">
        <v>914988</v>
      </c>
      <c r="G4428">
        <v>35914988</v>
      </c>
      <c r="H4428" t="s">
        <v>11693</v>
      </c>
      <c r="I4428">
        <v>637</v>
      </c>
      <c r="J4428" t="s">
        <v>538</v>
      </c>
      <c r="K4428" t="s">
        <v>5982</v>
      </c>
      <c r="L4428">
        <v>1</v>
      </c>
      <c r="M4428" t="s">
        <v>538</v>
      </c>
      <c r="N4428">
        <v>13573108</v>
      </c>
      <c r="O4428" t="s">
        <v>92</v>
      </c>
      <c r="P4428" t="s">
        <v>11694</v>
      </c>
      <c r="Q4428">
        <v>396</v>
      </c>
      <c r="R4428">
        <v>16</v>
      </c>
      <c r="S4428">
        <v>33753544</v>
      </c>
      <c r="T4428">
        <v>33755228</v>
      </c>
      <c r="U4428" t="s">
        <v>11695</v>
      </c>
      <c r="V4428">
        <v>1</v>
      </c>
      <c r="W4428" s="2">
        <v>0</v>
      </c>
      <c r="X4428" s="2">
        <v>0</v>
      </c>
      <c r="Y4428" s="2">
        <v>0</v>
      </c>
      <c r="Z4428" s="2">
        <v>0</v>
      </c>
      <c r="AA4428" s="2">
        <v>0</v>
      </c>
      <c r="AB4428" s="2">
        <v>0</v>
      </c>
      <c r="AC4428" s="2">
        <v>0</v>
      </c>
      <c r="AD4428" s="2">
        <v>117</v>
      </c>
      <c r="AE4428" s="2">
        <v>136</v>
      </c>
      <c r="AF4428" s="2">
        <v>97</v>
      </c>
      <c r="AG4428" s="2">
        <v>114</v>
      </c>
      <c r="AH4428" s="2">
        <v>178</v>
      </c>
      <c r="AI4428" s="2">
        <v>259</v>
      </c>
      <c r="AJ4428" s="2">
        <v>218</v>
      </c>
      <c r="AK4428" s="2">
        <v>0</v>
      </c>
      <c r="AL4428" s="2">
        <v>0</v>
      </c>
      <c r="AM4428" s="2">
        <v>0</v>
      </c>
      <c r="AN4428" s="2">
        <v>0</v>
      </c>
      <c r="AO4428" s="2">
        <v>0</v>
      </c>
      <c r="AP4428" s="2">
        <v>0</v>
      </c>
      <c r="AQ4428" s="2">
        <v>0</v>
      </c>
      <c r="AR4428" s="2">
        <v>42</v>
      </c>
      <c r="AS4428" s="2">
        <v>0</v>
      </c>
      <c r="AT4428" s="2">
        <v>0</v>
      </c>
      <c r="AU4428" s="2">
        <v>179</v>
      </c>
      <c r="AV4428" s="2">
        <v>0</v>
      </c>
      <c r="AW4428" s="2">
        <v>0</v>
      </c>
      <c r="AX4428" s="2">
        <v>0</v>
      </c>
      <c r="AY4428" s="2">
        <v>0</v>
      </c>
      <c r="AZ4428" s="2">
        <v>0</v>
      </c>
      <c r="BA4428" s="2">
        <v>0</v>
      </c>
      <c r="BB4428" s="2">
        <v>0</v>
      </c>
      <c r="BC4428" s="2">
        <v>133</v>
      </c>
      <c r="BD4428" s="2">
        <v>0</v>
      </c>
      <c r="BE4428" s="2">
        <v>0</v>
      </c>
      <c r="BF4428" s="2">
        <v>0</v>
      </c>
      <c r="BG4428" s="2">
        <v>0</v>
      </c>
      <c r="BH4428" s="2">
        <v>0</v>
      </c>
      <c r="BI4428" s="2">
        <v>0</v>
      </c>
      <c r="BJ4428" s="2">
        <v>0</v>
      </c>
      <c r="BK4428" s="2">
        <v>0</v>
      </c>
      <c r="BL4428" s="2">
        <v>5</v>
      </c>
      <c r="BM4428" s="2">
        <v>5</v>
      </c>
      <c r="BN4428" s="2">
        <v>6</v>
      </c>
      <c r="BO4428" s="2">
        <v>4</v>
      </c>
      <c r="BP4428" s="2">
        <v>6</v>
      </c>
      <c r="BQ4428" s="2">
        <v>12</v>
      </c>
      <c r="BR4428" s="2">
        <v>10</v>
      </c>
      <c r="BS4428" s="2">
        <v>0</v>
      </c>
      <c r="BT4428" s="2">
        <v>0</v>
      </c>
      <c r="BU4428" s="2">
        <v>0</v>
      </c>
      <c r="BV4428" s="2">
        <v>0</v>
      </c>
      <c r="BW4428" s="2">
        <v>0</v>
      </c>
      <c r="BX4428" s="2">
        <v>0</v>
      </c>
      <c r="BY4428" s="2">
        <v>0</v>
      </c>
      <c r="BZ4428" s="2">
        <v>1</v>
      </c>
      <c r="CA4428" s="2">
        <v>0</v>
      </c>
      <c r="CB4428" s="2">
        <v>0</v>
      </c>
      <c r="CC4428" s="2">
        <v>5</v>
      </c>
      <c r="CD4428" s="2">
        <v>0</v>
      </c>
      <c r="CE4428" s="2">
        <v>0</v>
      </c>
      <c r="CF4428" s="2">
        <v>0</v>
      </c>
      <c r="CG4428" s="2">
        <v>0</v>
      </c>
      <c r="CH4428" s="2">
        <v>0</v>
      </c>
      <c r="CI4428" s="2">
        <v>0</v>
      </c>
      <c r="CJ4428" s="2">
        <v>0</v>
      </c>
      <c r="CK4428" s="2">
        <v>11</v>
      </c>
      <c r="CL4428" s="2">
        <v>0</v>
      </c>
    </row>
    <row r="4429" spans="1:90" x14ac:dyDescent="0.25">
      <c r="A4429" t="s">
        <v>115</v>
      </c>
      <c r="B4429">
        <v>20509</v>
      </c>
      <c r="C4429" t="s">
        <v>538</v>
      </c>
      <c r="D4429">
        <v>1</v>
      </c>
      <c r="E4429">
        <v>8</v>
      </c>
      <c r="F4429">
        <v>24636</v>
      </c>
      <c r="G4429">
        <v>35024636</v>
      </c>
      <c r="H4429" t="s">
        <v>539</v>
      </c>
      <c r="I4429">
        <v>637</v>
      </c>
      <c r="J4429" t="s">
        <v>538</v>
      </c>
      <c r="K4429" t="s">
        <v>540</v>
      </c>
      <c r="L4429">
        <v>1</v>
      </c>
      <c r="M4429" t="s">
        <v>538</v>
      </c>
      <c r="N4429">
        <v>13560290</v>
      </c>
      <c r="O4429" t="s">
        <v>92</v>
      </c>
      <c r="P4429" t="s">
        <v>541</v>
      </c>
      <c r="Q4429">
        <v>1087</v>
      </c>
      <c r="R4429">
        <v>16</v>
      </c>
      <c r="S4429">
        <v>33076434</v>
      </c>
      <c r="T4429">
        <v>33711253</v>
      </c>
      <c r="U4429" t="s">
        <v>542</v>
      </c>
      <c r="V4429">
        <v>1</v>
      </c>
      <c r="W4429" s="2">
        <v>0</v>
      </c>
      <c r="X4429" s="2">
        <v>0</v>
      </c>
      <c r="Y4429" s="2">
        <v>125</v>
      </c>
      <c r="Z4429" s="2">
        <v>121</v>
      </c>
      <c r="AA4429" s="2">
        <v>128</v>
      </c>
      <c r="AB4429" s="2">
        <v>161</v>
      </c>
      <c r="AC4429" s="2">
        <v>167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0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0</v>
      </c>
      <c r="AU4429" s="2">
        <v>0</v>
      </c>
      <c r="AV4429" s="2">
        <v>0</v>
      </c>
      <c r="AW4429" s="2">
        <v>0</v>
      </c>
      <c r="AX4429" s="2">
        <v>0</v>
      </c>
      <c r="AY4429" s="2">
        <v>0</v>
      </c>
      <c r="AZ4429" s="2">
        <v>0</v>
      </c>
      <c r="BA4429" s="2">
        <v>0</v>
      </c>
      <c r="BB4429" s="2">
        <v>0</v>
      </c>
      <c r="BC4429" s="2">
        <v>22</v>
      </c>
      <c r="BD4429" s="2">
        <v>0</v>
      </c>
      <c r="BE4429" s="2">
        <v>0</v>
      </c>
      <c r="BF4429" s="2">
        <v>0</v>
      </c>
      <c r="BG4429" s="2">
        <v>6</v>
      </c>
      <c r="BH4429" s="2">
        <v>5</v>
      </c>
      <c r="BI4429" s="2">
        <v>7</v>
      </c>
      <c r="BJ4429" s="2">
        <v>8</v>
      </c>
      <c r="BK4429" s="2">
        <v>9</v>
      </c>
      <c r="BL4429" s="2">
        <v>0</v>
      </c>
      <c r="BM4429" s="2">
        <v>0</v>
      </c>
      <c r="BN4429" s="2">
        <v>0</v>
      </c>
      <c r="BO4429" s="2">
        <v>0</v>
      </c>
      <c r="BP4429" s="2">
        <v>0</v>
      </c>
      <c r="BQ4429" s="2">
        <v>0</v>
      </c>
      <c r="BR4429" s="2">
        <v>0</v>
      </c>
      <c r="BS4429" s="2">
        <v>0</v>
      </c>
      <c r="BT4429" s="2">
        <v>0</v>
      </c>
      <c r="BU4429" s="2">
        <v>0</v>
      </c>
      <c r="BV4429" s="2">
        <v>0</v>
      </c>
      <c r="BW4429" s="2">
        <v>0</v>
      </c>
      <c r="BX4429" s="2">
        <v>0</v>
      </c>
      <c r="BY4429" s="2">
        <v>0</v>
      </c>
      <c r="BZ4429" s="2">
        <v>0</v>
      </c>
      <c r="CA4429" s="2">
        <v>0</v>
      </c>
      <c r="CB4429" s="2">
        <v>0</v>
      </c>
      <c r="CC4429" s="2">
        <v>0</v>
      </c>
      <c r="CD4429" s="2">
        <v>0</v>
      </c>
      <c r="CE4429" s="2">
        <v>0</v>
      </c>
      <c r="CF4429" s="2">
        <v>0</v>
      </c>
      <c r="CG4429" s="2">
        <v>0</v>
      </c>
      <c r="CH4429" s="2">
        <v>0</v>
      </c>
      <c r="CI4429" s="2">
        <v>0</v>
      </c>
      <c r="CJ4429" s="2">
        <v>0</v>
      </c>
      <c r="CK4429" s="2">
        <v>2</v>
      </c>
      <c r="CL4429" s="2">
        <v>0</v>
      </c>
    </row>
    <row r="4430" spans="1:90" x14ac:dyDescent="0.25">
      <c r="A4430" t="s">
        <v>115</v>
      </c>
      <c r="B4430">
        <v>20509</v>
      </c>
      <c r="C4430" t="s">
        <v>538</v>
      </c>
      <c r="D4430">
        <v>2</v>
      </c>
      <c r="E4430">
        <v>15</v>
      </c>
      <c r="F4430">
        <v>453778</v>
      </c>
      <c r="G4430">
        <v>35453778</v>
      </c>
      <c r="H4430" t="s">
        <v>9025</v>
      </c>
      <c r="I4430">
        <v>384</v>
      </c>
      <c r="J4430" t="s">
        <v>1503</v>
      </c>
      <c r="K4430" t="s">
        <v>1929</v>
      </c>
      <c r="L4430">
        <v>1</v>
      </c>
      <c r="M4430" t="s">
        <v>1503</v>
      </c>
      <c r="N4430">
        <v>13530000</v>
      </c>
      <c r="O4430" t="s">
        <v>2418</v>
      </c>
      <c r="P4430" t="s">
        <v>9026</v>
      </c>
      <c r="Q4430" t="s">
        <v>127</v>
      </c>
      <c r="R4430">
        <v>19</v>
      </c>
      <c r="S4430">
        <v>35751311</v>
      </c>
      <c r="T4430">
        <v>35751410</v>
      </c>
      <c r="U4430" t="s">
        <v>9027</v>
      </c>
      <c r="V4430">
        <v>2</v>
      </c>
      <c r="W4430" s="2">
        <v>0</v>
      </c>
      <c r="X4430" s="2">
        <v>0</v>
      </c>
      <c r="Y4430" s="2">
        <v>0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0</v>
      </c>
      <c r="AN4430" s="2">
        <v>0</v>
      </c>
      <c r="AO4430" s="2">
        <v>26</v>
      </c>
      <c r="AP4430" s="2">
        <v>0</v>
      </c>
      <c r="AQ4430" s="2">
        <v>0</v>
      </c>
      <c r="AR4430" s="2">
        <v>58</v>
      </c>
      <c r="AS4430" s="2">
        <v>0</v>
      </c>
      <c r="AT4430" s="2">
        <v>0</v>
      </c>
      <c r="AU4430" s="2">
        <v>39</v>
      </c>
      <c r="AV4430" s="2">
        <v>0</v>
      </c>
      <c r="AW4430" s="2">
        <v>0</v>
      </c>
      <c r="AX4430" s="2">
        <v>0</v>
      </c>
      <c r="AY4430" s="2">
        <v>0</v>
      </c>
      <c r="AZ4430" s="2">
        <v>0</v>
      </c>
      <c r="BA4430" s="2">
        <v>0</v>
      </c>
      <c r="BB4430" s="2">
        <v>0</v>
      </c>
      <c r="BC4430" s="2">
        <v>0</v>
      </c>
      <c r="BD4430" s="2">
        <v>0</v>
      </c>
      <c r="BE4430" s="2">
        <v>0</v>
      </c>
      <c r="BF4430" s="2">
        <v>0</v>
      </c>
      <c r="BG4430" s="2">
        <v>0</v>
      </c>
      <c r="BH4430" s="2">
        <v>0</v>
      </c>
      <c r="BI4430" s="2">
        <v>0</v>
      </c>
      <c r="BJ4430" s="2">
        <v>0</v>
      </c>
      <c r="BK4430" s="2">
        <v>0</v>
      </c>
      <c r="BL4430" s="2">
        <v>0</v>
      </c>
      <c r="BM4430" s="2">
        <v>0</v>
      </c>
      <c r="BN4430" s="2">
        <v>0</v>
      </c>
      <c r="BO4430" s="2">
        <v>0</v>
      </c>
      <c r="BP4430" s="2">
        <v>0</v>
      </c>
      <c r="BQ4430" s="2">
        <v>0</v>
      </c>
      <c r="BR4430" s="2">
        <v>0</v>
      </c>
      <c r="BS4430" s="2">
        <v>0</v>
      </c>
      <c r="BT4430" s="2">
        <v>0</v>
      </c>
      <c r="BU4430" s="2">
        <v>0</v>
      </c>
      <c r="BV4430" s="2">
        <v>0</v>
      </c>
      <c r="BW4430" s="2">
        <v>2</v>
      </c>
      <c r="BX4430" s="2">
        <v>0</v>
      </c>
      <c r="BY4430" s="2">
        <v>0</v>
      </c>
      <c r="BZ4430" s="2">
        <v>3</v>
      </c>
      <c r="CA4430" s="2">
        <v>0</v>
      </c>
      <c r="CB4430" s="2">
        <v>0</v>
      </c>
      <c r="CC4430" s="2">
        <v>3</v>
      </c>
      <c r="CD4430" s="2">
        <v>0</v>
      </c>
      <c r="CE4430" s="2">
        <v>0</v>
      </c>
      <c r="CF4430" s="2">
        <v>0</v>
      </c>
      <c r="CG4430" s="2">
        <v>0</v>
      </c>
      <c r="CH4430" s="2">
        <v>0</v>
      </c>
      <c r="CI4430" s="2">
        <v>0</v>
      </c>
      <c r="CJ4430" s="2">
        <v>0</v>
      </c>
      <c r="CK4430" s="2">
        <v>0</v>
      </c>
      <c r="CL4430" s="2">
        <v>0</v>
      </c>
    </row>
    <row r="4431" spans="1:90" x14ac:dyDescent="0.25">
      <c r="A4431" t="s">
        <v>115</v>
      </c>
      <c r="B4431">
        <v>20509</v>
      </c>
      <c r="C4431" t="s">
        <v>538</v>
      </c>
      <c r="D4431">
        <v>2</v>
      </c>
      <c r="E4431">
        <v>15</v>
      </c>
      <c r="F4431">
        <v>464442</v>
      </c>
      <c r="G4431">
        <v>35464442</v>
      </c>
      <c r="H4431" t="s">
        <v>6604</v>
      </c>
      <c r="I4431">
        <v>384</v>
      </c>
      <c r="J4431" t="s">
        <v>1503</v>
      </c>
      <c r="K4431" t="s">
        <v>980</v>
      </c>
      <c r="L4431">
        <v>1</v>
      </c>
      <c r="M4431" t="s">
        <v>1503</v>
      </c>
      <c r="N4431">
        <v>13530000</v>
      </c>
      <c r="O4431" t="s">
        <v>102</v>
      </c>
      <c r="P4431" t="s">
        <v>6124</v>
      </c>
      <c r="Q4431">
        <v>625</v>
      </c>
      <c r="R4431">
        <v>19</v>
      </c>
      <c r="S4431">
        <v>35751848</v>
      </c>
      <c r="T4431">
        <v>35752121</v>
      </c>
      <c r="U4431" t="s">
        <v>19891</v>
      </c>
      <c r="V4431">
        <v>1</v>
      </c>
      <c r="W4431" s="2">
        <v>0</v>
      </c>
      <c r="X4431" s="2">
        <v>0</v>
      </c>
      <c r="Y4431" s="2">
        <v>0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0</v>
      </c>
      <c r="AN4431" s="2">
        <v>0</v>
      </c>
      <c r="AO4431" s="2">
        <v>47</v>
      </c>
      <c r="AP4431" s="2">
        <v>0</v>
      </c>
      <c r="AQ4431" s="2">
        <v>0</v>
      </c>
      <c r="AR4431" s="2">
        <v>74</v>
      </c>
      <c r="AS4431" s="2">
        <v>0</v>
      </c>
      <c r="AT4431" s="2">
        <v>0</v>
      </c>
      <c r="AU4431" s="2">
        <v>63</v>
      </c>
      <c r="AV4431" s="2">
        <v>0</v>
      </c>
      <c r="AW4431" s="2">
        <v>0</v>
      </c>
      <c r="AX4431" s="2">
        <v>0</v>
      </c>
      <c r="AY4431" s="2">
        <v>0</v>
      </c>
      <c r="AZ4431" s="2">
        <v>0</v>
      </c>
      <c r="BA4431" s="2">
        <v>0</v>
      </c>
      <c r="BB4431" s="2">
        <v>0</v>
      </c>
      <c r="BC4431" s="2">
        <v>0</v>
      </c>
      <c r="BD4431" s="2">
        <v>0</v>
      </c>
      <c r="BE4431" s="2">
        <v>0</v>
      </c>
      <c r="BF4431" s="2">
        <v>0</v>
      </c>
      <c r="BG4431" s="2">
        <v>0</v>
      </c>
      <c r="BH4431" s="2">
        <v>0</v>
      </c>
      <c r="BI4431" s="2">
        <v>0</v>
      </c>
      <c r="BJ4431" s="2">
        <v>0</v>
      </c>
      <c r="BK4431" s="2">
        <v>0</v>
      </c>
      <c r="BL4431" s="2">
        <v>0</v>
      </c>
      <c r="BM4431" s="2">
        <v>0</v>
      </c>
      <c r="BN4431" s="2">
        <v>0</v>
      </c>
      <c r="BO4431" s="2">
        <v>0</v>
      </c>
      <c r="BP4431" s="2">
        <v>0</v>
      </c>
      <c r="BQ4431" s="2">
        <v>0</v>
      </c>
      <c r="BR4431" s="2">
        <v>0</v>
      </c>
      <c r="BS4431" s="2">
        <v>0</v>
      </c>
      <c r="BT4431" s="2">
        <v>0</v>
      </c>
      <c r="BU4431" s="2">
        <v>0</v>
      </c>
      <c r="BV4431" s="2">
        <v>0</v>
      </c>
      <c r="BW4431" s="2">
        <v>4</v>
      </c>
      <c r="BX4431" s="2">
        <v>0</v>
      </c>
      <c r="BY4431" s="2">
        <v>0</v>
      </c>
      <c r="BZ4431" s="2">
        <v>3</v>
      </c>
      <c r="CA4431" s="2">
        <v>0</v>
      </c>
      <c r="CB4431" s="2">
        <v>0</v>
      </c>
      <c r="CC4431" s="2">
        <v>3</v>
      </c>
      <c r="CD4431" s="2">
        <v>0</v>
      </c>
      <c r="CE4431" s="2">
        <v>0</v>
      </c>
      <c r="CF4431" s="2">
        <v>0</v>
      </c>
      <c r="CG4431" s="2">
        <v>0</v>
      </c>
      <c r="CH4431" s="2">
        <v>0</v>
      </c>
      <c r="CI4431" s="2">
        <v>0</v>
      </c>
      <c r="CJ4431" s="2">
        <v>0</v>
      </c>
      <c r="CK4431" s="2">
        <v>0</v>
      </c>
      <c r="CL4431" s="2">
        <v>0</v>
      </c>
    </row>
    <row r="4432" spans="1:90" x14ac:dyDescent="0.25">
      <c r="A4432" t="s">
        <v>115</v>
      </c>
      <c r="B4432">
        <v>20509</v>
      </c>
      <c r="C4432" t="s">
        <v>538</v>
      </c>
      <c r="D4432">
        <v>1</v>
      </c>
      <c r="E4432">
        <v>8</v>
      </c>
      <c r="F4432">
        <v>916183</v>
      </c>
      <c r="G4432">
        <v>35916183</v>
      </c>
      <c r="H4432" t="s">
        <v>7278</v>
      </c>
      <c r="I4432">
        <v>637</v>
      </c>
      <c r="J4432" t="s">
        <v>538</v>
      </c>
      <c r="K4432" t="s">
        <v>4164</v>
      </c>
      <c r="L4432">
        <v>1</v>
      </c>
      <c r="M4432" t="s">
        <v>538</v>
      </c>
      <c r="N4432">
        <v>13572060</v>
      </c>
      <c r="O4432" t="s">
        <v>92</v>
      </c>
      <c r="P4432" t="s">
        <v>7279</v>
      </c>
      <c r="Q4432">
        <v>1123</v>
      </c>
      <c r="R4432">
        <v>16</v>
      </c>
      <c r="S4432">
        <v>33752392</v>
      </c>
      <c r="T4432">
        <v>33755224</v>
      </c>
      <c r="U4432" t="s">
        <v>7280</v>
      </c>
      <c r="V4432">
        <v>1</v>
      </c>
      <c r="W4432" s="2">
        <v>0</v>
      </c>
      <c r="X4432" s="2">
        <v>0</v>
      </c>
      <c r="Y4432" s="2">
        <v>78</v>
      </c>
      <c r="Z4432" s="2">
        <v>90</v>
      </c>
      <c r="AA4432" s="2">
        <v>108</v>
      </c>
      <c r="AB4432" s="2">
        <v>78</v>
      </c>
      <c r="AC4432" s="2">
        <v>118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0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0</v>
      </c>
      <c r="AU4432" s="2">
        <v>0</v>
      </c>
      <c r="AV4432" s="2">
        <v>0</v>
      </c>
      <c r="AW4432" s="2">
        <v>0</v>
      </c>
      <c r="AX4432" s="2">
        <v>0</v>
      </c>
      <c r="AY4432" s="2">
        <v>0</v>
      </c>
      <c r="AZ4432" s="2">
        <v>0</v>
      </c>
      <c r="BA4432" s="2">
        <v>0</v>
      </c>
      <c r="BB4432" s="2">
        <v>0</v>
      </c>
      <c r="BC4432" s="2">
        <v>34</v>
      </c>
      <c r="BD4432" s="2">
        <v>4</v>
      </c>
      <c r="BE4432" s="2">
        <v>0</v>
      </c>
      <c r="BF4432" s="2">
        <v>0</v>
      </c>
      <c r="BG4432" s="2">
        <v>5</v>
      </c>
      <c r="BH4432" s="2">
        <v>5</v>
      </c>
      <c r="BI4432" s="2">
        <v>4</v>
      </c>
      <c r="BJ4432" s="2">
        <v>5</v>
      </c>
      <c r="BK4432" s="2">
        <v>9</v>
      </c>
      <c r="BL4432" s="2">
        <v>0</v>
      </c>
      <c r="BM4432" s="2">
        <v>0</v>
      </c>
      <c r="BN4432" s="2">
        <v>0</v>
      </c>
      <c r="BO4432" s="2">
        <v>0</v>
      </c>
      <c r="BP4432" s="2">
        <v>0</v>
      </c>
      <c r="BQ4432" s="2">
        <v>0</v>
      </c>
      <c r="BR4432" s="2">
        <v>0</v>
      </c>
      <c r="BS4432" s="2">
        <v>0</v>
      </c>
      <c r="BT4432" s="2">
        <v>0</v>
      </c>
      <c r="BU4432" s="2">
        <v>0</v>
      </c>
      <c r="BV4432" s="2">
        <v>0</v>
      </c>
      <c r="BW4432" s="2">
        <v>0</v>
      </c>
      <c r="BX4432" s="2">
        <v>0</v>
      </c>
      <c r="BY4432" s="2">
        <v>0</v>
      </c>
      <c r="BZ4432" s="2">
        <v>0</v>
      </c>
      <c r="CA4432" s="2">
        <v>0</v>
      </c>
      <c r="CB4432" s="2">
        <v>0</v>
      </c>
      <c r="CC4432" s="2">
        <v>0</v>
      </c>
      <c r="CD4432" s="2">
        <v>0</v>
      </c>
      <c r="CE4432" s="2">
        <v>0</v>
      </c>
      <c r="CF4432" s="2">
        <v>0</v>
      </c>
      <c r="CG4432" s="2">
        <v>0</v>
      </c>
      <c r="CH4432" s="2">
        <v>0</v>
      </c>
      <c r="CI4432" s="2">
        <v>0</v>
      </c>
      <c r="CJ4432" s="2">
        <v>0</v>
      </c>
      <c r="CK4432" s="2">
        <v>2</v>
      </c>
      <c r="CL4432" s="2">
        <v>3</v>
      </c>
    </row>
    <row r="4433" spans="1:90" x14ac:dyDescent="0.25">
      <c r="A4433" t="s">
        <v>115</v>
      </c>
      <c r="B4433">
        <v>20509</v>
      </c>
      <c r="C4433" t="s">
        <v>538</v>
      </c>
      <c r="D4433">
        <v>1</v>
      </c>
      <c r="E4433">
        <v>8</v>
      </c>
      <c r="F4433">
        <v>24594</v>
      </c>
      <c r="G4433">
        <v>35024594</v>
      </c>
      <c r="H4433" t="s">
        <v>19501</v>
      </c>
      <c r="I4433">
        <v>577</v>
      </c>
      <c r="J4433" t="s">
        <v>3289</v>
      </c>
      <c r="K4433" t="s">
        <v>91</v>
      </c>
      <c r="L4433">
        <v>1</v>
      </c>
      <c r="M4433" t="s">
        <v>3289</v>
      </c>
      <c r="N4433">
        <v>13580000</v>
      </c>
      <c r="O4433" t="s">
        <v>92</v>
      </c>
      <c r="P4433" t="s">
        <v>19502</v>
      </c>
      <c r="Q4433">
        <v>63</v>
      </c>
      <c r="R4433">
        <v>16</v>
      </c>
      <c r="S4433">
        <v>33441296</v>
      </c>
      <c r="T4433">
        <v>33441750</v>
      </c>
      <c r="U4433" t="s">
        <v>19503</v>
      </c>
      <c r="V4433">
        <v>1</v>
      </c>
      <c r="W4433" s="2">
        <v>0</v>
      </c>
      <c r="X4433" s="2">
        <v>0</v>
      </c>
      <c r="Y4433" s="2">
        <v>0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  <c r="AE4433" s="2">
        <v>0</v>
      </c>
      <c r="AF4433" s="2">
        <v>32</v>
      </c>
      <c r="AG4433" s="2">
        <v>29</v>
      </c>
      <c r="AH4433" s="2">
        <v>173</v>
      </c>
      <c r="AI4433" s="2">
        <v>133</v>
      </c>
      <c r="AJ4433" s="2">
        <v>101</v>
      </c>
      <c r="AK4433" s="2">
        <v>0</v>
      </c>
      <c r="AL4433" s="2">
        <v>0</v>
      </c>
      <c r="AM4433" s="2">
        <v>0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0</v>
      </c>
      <c r="AU4433" s="2">
        <v>107</v>
      </c>
      <c r="AV4433" s="2">
        <v>0</v>
      </c>
      <c r="AW4433" s="2">
        <v>0</v>
      </c>
      <c r="AX4433" s="2">
        <v>0</v>
      </c>
      <c r="AY4433" s="2">
        <v>0</v>
      </c>
      <c r="AZ4433" s="2">
        <v>0</v>
      </c>
      <c r="BA4433" s="2">
        <v>0</v>
      </c>
      <c r="BB4433" s="2">
        <v>0</v>
      </c>
      <c r="BC4433" s="2">
        <v>20</v>
      </c>
      <c r="BD4433" s="2">
        <v>0</v>
      </c>
      <c r="BE4433" s="2">
        <v>0</v>
      </c>
      <c r="BF4433" s="2">
        <v>0</v>
      </c>
      <c r="BG4433" s="2">
        <v>0</v>
      </c>
      <c r="BH4433" s="2">
        <v>0</v>
      </c>
      <c r="BI4433" s="2">
        <v>0</v>
      </c>
      <c r="BJ4433" s="2">
        <v>0</v>
      </c>
      <c r="BK4433" s="2">
        <v>0</v>
      </c>
      <c r="BL4433" s="2">
        <v>0</v>
      </c>
      <c r="BM4433" s="2">
        <v>0</v>
      </c>
      <c r="BN4433" s="2">
        <v>2</v>
      </c>
      <c r="BO4433" s="2">
        <v>1</v>
      </c>
      <c r="BP4433" s="2">
        <v>7</v>
      </c>
      <c r="BQ4433" s="2">
        <v>5</v>
      </c>
      <c r="BR4433" s="2">
        <v>5</v>
      </c>
      <c r="BS4433" s="2">
        <v>0</v>
      </c>
      <c r="BT4433" s="2">
        <v>0</v>
      </c>
      <c r="BU4433" s="2">
        <v>0</v>
      </c>
      <c r="BV4433" s="2">
        <v>0</v>
      </c>
      <c r="BW4433" s="2">
        <v>0</v>
      </c>
      <c r="BX4433" s="2">
        <v>0</v>
      </c>
      <c r="BY4433" s="2">
        <v>0</v>
      </c>
      <c r="BZ4433" s="2">
        <v>0</v>
      </c>
      <c r="CA4433" s="2">
        <v>0</v>
      </c>
      <c r="CB4433" s="2">
        <v>0</v>
      </c>
      <c r="CC4433" s="2">
        <v>3</v>
      </c>
      <c r="CD4433" s="2">
        <v>0</v>
      </c>
      <c r="CE4433" s="2">
        <v>0</v>
      </c>
      <c r="CF4433" s="2">
        <v>0</v>
      </c>
      <c r="CG4433" s="2">
        <v>0</v>
      </c>
      <c r="CH4433" s="2">
        <v>0</v>
      </c>
      <c r="CI4433" s="2">
        <v>0</v>
      </c>
      <c r="CJ4433" s="2">
        <v>0</v>
      </c>
      <c r="CK4433" s="2">
        <v>2</v>
      </c>
      <c r="CL4433" s="2">
        <v>0</v>
      </c>
    </row>
    <row r="4434" spans="1:90" x14ac:dyDescent="0.25">
      <c r="A4434" t="s">
        <v>115</v>
      </c>
      <c r="B4434">
        <v>20509</v>
      </c>
      <c r="C4434" t="s">
        <v>538</v>
      </c>
      <c r="D4434">
        <v>1</v>
      </c>
      <c r="E4434">
        <v>8</v>
      </c>
      <c r="F4434">
        <v>579427</v>
      </c>
      <c r="G4434">
        <v>35579427</v>
      </c>
      <c r="H4434" t="s">
        <v>19886</v>
      </c>
      <c r="I4434">
        <v>341</v>
      </c>
      <c r="J4434" t="s">
        <v>2453</v>
      </c>
      <c r="K4434" t="s">
        <v>1948</v>
      </c>
      <c r="L4434">
        <v>1</v>
      </c>
      <c r="M4434" t="s">
        <v>2453</v>
      </c>
      <c r="N4434">
        <v>14815000</v>
      </c>
      <c r="O4434" t="s">
        <v>102</v>
      </c>
      <c r="P4434" t="s">
        <v>7394</v>
      </c>
      <c r="Q4434">
        <v>1395</v>
      </c>
      <c r="R4434">
        <v>16</v>
      </c>
      <c r="S4434">
        <v>33433038</v>
      </c>
      <c r="U4434" t="s">
        <v>19887</v>
      </c>
      <c r="V4434">
        <v>1</v>
      </c>
      <c r="W4434" s="2">
        <v>0</v>
      </c>
      <c r="X4434" s="2">
        <v>0</v>
      </c>
      <c r="Y4434" s="2">
        <v>0</v>
      </c>
      <c r="Z4434" s="2">
        <v>0</v>
      </c>
      <c r="AA4434" s="2">
        <v>0</v>
      </c>
      <c r="AB4434" s="2">
        <v>0</v>
      </c>
      <c r="AC4434" s="2">
        <v>0</v>
      </c>
      <c r="AD4434" s="2">
        <v>85</v>
      </c>
      <c r="AE4434" s="2">
        <v>132</v>
      </c>
      <c r="AF4434" s="2">
        <v>88</v>
      </c>
      <c r="AG4434" s="2">
        <v>89</v>
      </c>
      <c r="AH4434" s="2">
        <v>81</v>
      </c>
      <c r="AI4434" s="2">
        <v>66</v>
      </c>
      <c r="AJ4434" s="2">
        <v>56</v>
      </c>
      <c r="AK4434" s="2">
        <v>0</v>
      </c>
      <c r="AL4434" s="2">
        <v>0</v>
      </c>
      <c r="AM4434" s="2">
        <v>0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0</v>
      </c>
      <c r="AU4434" s="2">
        <v>128</v>
      </c>
      <c r="AV4434" s="2">
        <v>0</v>
      </c>
      <c r="AW4434" s="2">
        <v>0</v>
      </c>
      <c r="AX4434" s="2">
        <v>0</v>
      </c>
      <c r="AY4434" s="2">
        <v>0</v>
      </c>
      <c r="AZ4434" s="2">
        <v>0</v>
      </c>
      <c r="BA4434" s="2">
        <v>0</v>
      </c>
      <c r="BB4434" s="2">
        <v>0</v>
      </c>
      <c r="BC4434" s="2">
        <v>78</v>
      </c>
      <c r="BD4434" s="2">
        <v>1</v>
      </c>
      <c r="BE4434" s="2">
        <v>0</v>
      </c>
      <c r="BF4434" s="2">
        <v>0</v>
      </c>
      <c r="BG4434" s="2">
        <v>0</v>
      </c>
      <c r="BH4434" s="2">
        <v>0</v>
      </c>
      <c r="BI4434" s="2">
        <v>0</v>
      </c>
      <c r="BJ4434" s="2">
        <v>0</v>
      </c>
      <c r="BK4434" s="2">
        <v>0</v>
      </c>
      <c r="BL4434" s="2">
        <v>3</v>
      </c>
      <c r="BM4434" s="2">
        <v>5</v>
      </c>
      <c r="BN4434" s="2">
        <v>4</v>
      </c>
      <c r="BO4434" s="2">
        <v>4</v>
      </c>
      <c r="BP4434" s="2">
        <v>2</v>
      </c>
      <c r="BQ4434" s="2">
        <v>2</v>
      </c>
      <c r="BR4434" s="2">
        <v>2</v>
      </c>
      <c r="BS4434" s="2">
        <v>0</v>
      </c>
      <c r="BT4434" s="2">
        <v>0</v>
      </c>
      <c r="BU4434" s="2">
        <v>0</v>
      </c>
      <c r="BV4434" s="2">
        <v>0</v>
      </c>
      <c r="BW4434" s="2">
        <v>0</v>
      </c>
      <c r="BX4434" s="2">
        <v>0</v>
      </c>
      <c r="BY4434" s="2">
        <v>0</v>
      </c>
      <c r="BZ4434" s="2">
        <v>0</v>
      </c>
      <c r="CA4434" s="2">
        <v>0</v>
      </c>
      <c r="CB4434" s="2">
        <v>0</v>
      </c>
      <c r="CC4434" s="2">
        <v>5</v>
      </c>
      <c r="CD4434" s="2">
        <v>0</v>
      </c>
      <c r="CE4434" s="2">
        <v>0</v>
      </c>
      <c r="CF4434" s="2">
        <v>0</v>
      </c>
      <c r="CG4434" s="2">
        <v>0</v>
      </c>
      <c r="CH4434" s="2">
        <v>0</v>
      </c>
      <c r="CI4434" s="2">
        <v>0</v>
      </c>
      <c r="CJ4434" s="2">
        <v>0</v>
      </c>
      <c r="CK4434" s="2">
        <v>4</v>
      </c>
      <c r="CL4434" s="2">
        <v>1</v>
      </c>
    </row>
    <row r="4435" spans="1:90" x14ac:dyDescent="0.25">
      <c r="A4435" t="s">
        <v>115</v>
      </c>
      <c r="B4435">
        <v>20509</v>
      </c>
      <c r="C4435" t="s">
        <v>538</v>
      </c>
      <c r="D4435">
        <v>1</v>
      </c>
      <c r="E4435">
        <v>8</v>
      </c>
      <c r="F4435">
        <v>24533</v>
      </c>
      <c r="G4435">
        <v>35024533</v>
      </c>
      <c r="H4435" t="s">
        <v>13835</v>
      </c>
      <c r="I4435">
        <v>291</v>
      </c>
      <c r="J4435" t="s">
        <v>3673</v>
      </c>
      <c r="K4435" t="s">
        <v>91</v>
      </c>
      <c r="L4435">
        <v>1</v>
      </c>
      <c r="M4435" t="s">
        <v>3673</v>
      </c>
      <c r="N4435">
        <v>13590000</v>
      </c>
      <c r="O4435" t="s">
        <v>102</v>
      </c>
      <c r="P4435" t="s">
        <v>13836</v>
      </c>
      <c r="Q4435">
        <v>865</v>
      </c>
      <c r="R4435">
        <v>16</v>
      </c>
      <c r="S4435">
        <v>33451137</v>
      </c>
      <c r="T4435">
        <v>33451907</v>
      </c>
      <c r="U4435" t="s">
        <v>13837</v>
      </c>
      <c r="V4435">
        <v>1</v>
      </c>
      <c r="W4435" s="2">
        <v>0</v>
      </c>
      <c r="X4435" s="2">
        <v>0</v>
      </c>
      <c r="Y4435" s="2">
        <v>0</v>
      </c>
      <c r="Z4435" s="2">
        <v>0</v>
      </c>
      <c r="AA4435" s="2">
        <v>0</v>
      </c>
      <c r="AB4435" s="2">
        <v>0</v>
      </c>
      <c r="AC4435" s="2">
        <v>0</v>
      </c>
      <c r="AD4435" s="2">
        <v>31</v>
      </c>
      <c r="AE4435" s="2">
        <v>35</v>
      </c>
      <c r="AF4435" s="2">
        <v>47</v>
      </c>
      <c r="AG4435" s="2">
        <v>47</v>
      </c>
      <c r="AH4435" s="2">
        <v>86</v>
      </c>
      <c r="AI4435" s="2">
        <v>123</v>
      </c>
      <c r="AJ4435" s="2">
        <v>99</v>
      </c>
      <c r="AK4435" s="2">
        <v>0</v>
      </c>
      <c r="AL4435" s="2">
        <v>0</v>
      </c>
      <c r="AM4435" s="2">
        <v>0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0</v>
      </c>
      <c r="AU4435" s="2">
        <v>0</v>
      </c>
      <c r="AV4435" s="2">
        <v>0</v>
      </c>
      <c r="AW4435" s="2">
        <v>0</v>
      </c>
      <c r="AX4435" s="2">
        <v>0</v>
      </c>
      <c r="AY4435" s="2">
        <v>0</v>
      </c>
      <c r="AZ4435" s="2">
        <v>0</v>
      </c>
      <c r="BA4435" s="2">
        <v>0</v>
      </c>
      <c r="BB4435" s="2">
        <v>0</v>
      </c>
      <c r="BC4435" s="2">
        <v>20</v>
      </c>
      <c r="BD4435" s="2">
        <v>0</v>
      </c>
      <c r="BE4435" s="2">
        <v>0</v>
      </c>
      <c r="BF4435" s="2">
        <v>0</v>
      </c>
      <c r="BG4435" s="2">
        <v>0</v>
      </c>
      <c r="BH4435" s="2">
        <v>0</v>
      </c>
      <c r="BI4435" s="2">
        <v>0</v>
      </c>
      <c r="BJ4435" s="2">
        <v>0</v>
      </c>
      <c r="BK4435" s="2">
        <v>0</v>
      </c>
      <c r="BL4435" s="2">
        <v>2</v>
      </c>
      <c r="BM4435" s="2">
        <v>2</v>
      </c>
      <c r="BN4435" s="2">
        <v>2</v>
      </c>
      <c r="BO4435" s="2">
        <v>3</v>
      </c>
      <c r="BP4435" s="2">
        <v>3</v>
      </c>
      <c r="BQ4435" s="2">
        <v>4</v>
      </c>
      <c r="BR4435" s="2">
        <v>3</v>
      </c>
      <c r="BS4435" s="2">
        <v>0</v>
      </c>
      <c r="BT4435" s="2">
        <v>0</v>
      </c>
      <c r="BU4435" s="2">
        <v>0</v>
      </c>
      <c r="BV4435" s="2">
        <v>0</v>
      </c>
      <c r="BW4435" s="2">
        <v>0</v>
      </c>
      <c r="BX4435" s="2">
        <v>0</v>
      </c>
      <c r="BY4435" s="2">
        <v>0</v>
      </c>
      <c r="BZ4435" s="2">
        <v>0</v>
      </c>
      <c r="CA4435" s="2">
        <v>0</v>
      </c>
      <c r="CB4435" s="2">
        <v>0</v>
      </c>
      <c r="CC4435" s="2">
        <v>0</v>
      </c>
      <c r="CD4435" s="2">
        <v>0</v>
      </c>
      <c r="CE4435" s="2">
        <v>0</v>
      </c>
      <c r="CF4435" s="2">
        <v>0</v>
      </c>
      <c r="CG4435" s="2">
        <v>0</v>
      </c>
      <c r="CH4435" s="2">
        <v>0</v>
      </c>
      <c r="CI4435" s="2">
        <v>0</v>
      </c>
      <c r="CJ4435" s="2">
        <v>0</v>
      </c>
      <c r="CK4435" s="2">
        <v>2</v>
      </c>
      <c r="CL4435" s="2">
        <v>0</v>
      </c>
    </row>
    <row r="4436" spans="1:90" x14ac:dyDescent="0.25">
      <c r="A4436" t="s">
        <v>115</v>
      </c>
      <c r="B4436">
        <v>20509</v>
      </c>
      <c r="C4436" t="s">
        <v>538</v>
      </c>
      <c r="D4436">
        <v>1</v>
      </c>
      <c r="E4436">
        <v>8</v>
      </c>
      <c r="F4436">
        <v>24442</v>
      </c>
      <c r="G4436">
        <v>35024442</v>
      </c>
      <c r="H4436" t="s">
        <v>12670</v>
      </c>
      <c r="I4436">
        <v>637</v>
      </c>
      <c r="J4436" t="s">
        <v>538</v>
      </c>
      <c r="K4436" t="s">
        <v>5812</v>
      </c>
      <c r="L4436">
        <v>1</v>
      </c>
      <c r="M4436" t="s">
        <v>538</v>
      </c>
      <c r="N4436">
        <v>13561050</v>
      </c>
      <c r="O4436" t="s">
        <v>92</v>
      </c>
      <c r="P4436" t="s">
        <v>12671</v>
      </c>
      <c r="Q4436">
        <v>1260</v>
      </c>
      <c r="R4436">
        <v>16</v>
      </c>
      <c r="S4436">
        <v>33706433</v>
      </c>
      <c r="T4436">
        <v>33718189</v>
      </c>
      <c r="U4436" t="s">
        <v>9799</v>
      </c>
      <c r="V4436">
        <v>1</v>
      </c>
      <c r="W4436" s="2">
        <v>0</v>
      </c>
      <c r="X4436" s="2">
        <v>0</v>
      </c>
      <c r="Y4436" s="2">
        <v>0</v>
      </c>
      <c r="Z4436" s="2">
        <v>0</v>
      </c>
      <c r="AA4436" s="2">
        <v>0</v>
      </c>
      <c r="AB4436" s="2">
        <v>0</v>
      </c>
      <c r="AC4436" s="2">
        <v>0</v>
      </c>
      <c r="AD4436" s="2">
        <v>108</v>
      </c>
      <c r="AE4436" s="2">
        <v>109</v>
      </c>
      <c r="AF4436" s="2">
        <v>72</v>
      </c>
      <c r="AG4436" s="2">
        <v>66</v>
      </c>
      <c r="AH4436" s="2">
        <v>66</v>
      </c>
      <c r="AI4436" s="2">
        <v>74</v>
      </c>
      <c r="AJ4436" s="2">
        <v>69</v>
      </c>
      <c r="AK4436" s="2">
        <v>0</v>
      </c>
      <c r="AL4436" s="2">
        <v>0</v>
      </c>
      <c r="AM4436" s="2">
        <v>0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0</v>
      </c>
      <c r="AU4436" s="2">
        <v>0</v>
      </c>
      <c r="AV4436" s="2">
        <v>0</v>
      </c>
      <c r="AW4436" s="2">
        <v>0</v>
      </c>
      <c r="AX4436" s="2">
        <v>0</v>
      </c>
      <c r="AY4436" s="2">
        <v>0</v>
      </c>
      <c r="AZ4436" s="2">
        <v>0</v>
      </c>
      <c r="BA4436" s="2">
        <v>0</v>
      </c>
      <c r="BB4436" s="2">
        <v>0</v>
      </c>
      <c r="BC4436" s="2">
        <v>0</v>
      </c>
      <c r="BD4436" s="2">
        <v>0</v>
      </c>
      <c r="BE4436" s="2">
        <v>0</v>
      </c>
      <c r="BF4436" s="2">
        <v>0</v>
      </c>
      <c r="BG4436" s="2">
        <v>0</v>
      </c>
      <c r="BH4436" s="2">
        <v>0</v>
      </c>
      <c r="BI4436" s="2">
        <v>0</v>
      </c>
      <c r="BJ4436" s="2">
        <v>0</v>
      </c>
      <c r="BK4436" s="2">
        <v>0</v>
      </c>
      <c r="BL4436" s="2">
        <v>4</v>
      </c>
      <c r="BM4436" s="2">
        <v>6</v>
      </c>
      <c r="BN4436" s="2">
        <v>2</v>
      </c>
      <c r="BO4436" s="2">
        <v>3</v>
      </c>
      <c r="BP4436" s="2">
        <v>3</v>
      </c>
      <c r="BQ4436" s="2">
        <v>2</v>
      </c>
      <c r="BR4436" s="2">
        <v>3</v>
      </c>
      <c r="BS4436" s="2">
        <v>0</v>
      </c>
      <c r="BT4436" s="2">
        <v>0</v>
      </c>
      <c r="BU4436" s="2">
        <v>0</v>
      </c>
      <c r="BV4436" s="2">
        <v>0</v>
      </c>
      <c r="BW4436" s="2">
        <v>0</v>
      </c>
      <c r="BX4436" s="2">
        <v>0</v>
      </c>
      <c r="BY4436" s="2">
        <v>0</v>
      </c>
      <c r="BZ4436" s="2">
        <v>0</v>
      </c>
      <c r="CA4436" s="2">
        <v>0</v>
      </c>
      <c r="CB4436" s="2">
        <v>0</v>
      </c>
      <c r="CC4436" s="2">
        <v>0</v>
      </c>
      <c r="CD4436" s="2">
        <v>0</v>
      </c>
      <c r="CE4436" s="2">
        <v>0</v>
      </c>
      <c r="CF4436" s="2">
        <v>0</v>
      </c>
      <c r="CG4436" s="2">
        <v>0</v>
      </c>
      <c r="CH4436" s="2">
        <v>0</v>
      </c>
      <c r="CI4436" s="2">
        <v>0</v>
      </c>
      <c r="CJ4436" s="2">
        <v>0</v>
      </c>
      <c r="CK4436" s="2">
        <v>0</v>
      </c>
      <c r="CL4436" s="2">
        <v>0</v>
      </c>
    </row>
    <row r="4437" spans="1:90" x14ac:dyDescent="0.25">
      <c r="A4437" t="s">
        <v>115</v>
      </c>
      <c r="B4437">
        <v>20413</v>
      </c>
      <c r="C4437" t="s">
        <v>206</v>
      </c>
      <c r="D4437">
        <v>1</v>
      </c>
      <c r="E4437">
        <v>8</v>
      </c>
      <c r="F4437">
        <v>41506</v>
      </c>
      <c r="G4437">
        <v>35041506</v>
      </c>
      <c r="H4437" t="s">
        <v>13662</v>
      </c>
      <c r="I4437">
        <v>530</v>
      </c>
      <c r="J4437" t="s">
        <v>1153</v>
      </c>
      <c r="K4437" t="s">
        <v>1747</v>
      </c>
      <c r="L4437">
        <v>1</v>
      </c>
      <c r="M4437" t="s">
        <v>1153</v>
      </c>
      <c r="N4437">
        <v>13990000</v>
      </c>
      <c r="O4437" t="s">
        <v>92</v>
      </c>
      <c r="P4437" t="s">
        <v>13663</v>
      </c>
      <c r="Q4437" t="s">
        <v>127</v>
      </c>
      <c r="R4437">
        <v>19</v>
      </c>
      <c r="S4437">
        <v>36511100</v>
      </c>
      <c r="T4437">
        <v>36518089</v>
      </c>
      <c r="U4437" t="s">
        <v>13664</v>
      </c>
      <c r="V4437">
        <v>1</v>
      </c>
      <c r="W4437" s="2">
        <v>0</v>
      </c>
      <c r="X4437" s="2">
        <v>0</v>
      </c>
      <c r="Y4437" s="2">
        <v>0</v>
      </c>
      <c r="Z4437" s="2">
        <v>26</v>
      </c>
      <c r="AA4437" s="2">
        <v>20</v>
      </c>
      <c r="AB4437" s="2">
        <v>30</v>
      </c>
      <c r="AC4437" s="2">
        <v>25</v>
      </c>
      <c r="AD4437" s="2">
        <v>32</v>
      </c>
      <c r="AE4437" s="2">
        <v>30</v>
      </c>
      <c r="AF4437" s="2">
        <v>37</v>
      </c>
      <c r="AG4437" s="2">
        <v>21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  <c r="AM4437" s="2">
        <v>0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0</v>
      </c>
      <c r="AU4437" s="2">
        <v>0</v>
      </c>
      <c r="AV4437" s="2">
        <v>0</v>
      </c>
      <c r="AW4437" s="2">
        <v>0</v>
      </c>
      <c r="AX4437" s="2">
        <v>0</v>
      </c>
      <c r="AY4437" s="2">
        <v>0</v>
      </c>
      <c r="AZ4437" s="2">
        <v>0</v>
      </c>
      <c r="BA4437" s="2">
        <v>0</v>
      </c>
      <c r="BB4437" s="2">
        <v>0</v>
      </c>
      <c r="BC4437" s="2">
        <v>99</v>
      </c>
      <c r="BD4437" s="2">
        <v>26</v>
      </c>
      <c r="BE4437" s="2">
        <v>0</v>
      </c>
      <c r="BF4437" s="2">
        <v>0</v>
      </c>
      <c r="BG4437" s="2">
        <v>0</v>
      </c>
      <c r="BH4437" s="2">
        <v>1</v>
      </c>
      <c r="BI4437" s="2">
        <v>1</v>
      </c>
      <c r="BJ4437" s="2">
        <v>2</v>
      </c>
      <c r="BK4437" s="2">
        <v>2</v>
      </c>
      <c r="BL4437" s="2">
        <v>2</v>
      </c>
      <c r="BM4437" s="2">
        <v>2</v>
      </c>
      <c r="BN4437" s="2">
        <v>4</v>
      </c>
      <c r="BO4437" s="2">
        <v>2</v>
      </c>
      <c r="BP4437" s="2">
        <v>0</v>
      </c>
      <c r="BQ4437" s="2">
        <v>0</v>
      </c>
      <c r="BR4437" s="2">
        <v>0</v>
      </c>
      <c r="BS4437" s="2">
        <v>0</v>
      </c>
      <c r="BT4437" s="2">
        <v>0</v>
      </c>
      <c r="BU4437" s="2">
        <v>0</v>
      </c>
      <c r="BV4437" s="2">
        <v>0</v>
      </c>
      <c r="BW4437" s="2">
        <v>0</v>
      </c>
      <c r="BX4437" s="2">
        <v>0</v>
      </c>
      <c r="BY4437" s="2">
        <v>0</v>
      </c>
      <c r="BZ4437" s="2">
        <v>0</v>
      </c>
      <c r="CA4437" s="2">
        <v>0</v>
      </c>
      <c r="CB4437" s="2">
        <v>0</v>
      </c>
      <c r="CC4437" s="2">
        <v>0</v>
      </c>
      <c r="CD4437" s="2">
        <v>0</v>
      </c>
      <c r="CE4437" s="2">
        <v>0</v>
      </c>
      <c r="CF4437" s="2">
        <v>0</v>
      </c>
      <c r="CG4437" s="2">
        <v>0</v>
      </c>
      <c r="CH4437" s="2">
        <v>0</v>
      </c>
      <c r="CI4437" s="2">
        <v>0</v>
      </c>
      <c r="CJ4437" s="2">
        <v>0</v>
      </c>
      <c r="CK4437" s="2">
        <v>10</v>
      </c>
      <c r="CL4437" s="2">
        <v>6</v>
      </c>
    </row>
    <row r="4438" spans="1:90" x14ac:dyDescent="0.25">
      <c r="A4438" t="s">
        <v>115</v>
      </c>
      <c r="B4438">
        <v>20413</v>
      </c>
      <c r="C4438" t="s">
        <v>206</v>
      </c>
      <c r="D4438">
        <v>1</v>
      </c>
      <c r="E4438">
        <v>8</v>
      </c>
      <c r="F4438">
        <v>901179</v>
      </c>
      <c r="G4438">
        <v>35901179</v>
      </c>
      <c r="H4438" t="s">
        <v>14439</v>
      </c>
      <c r="I4438">
        <v>257</v>
      </c>
      <c r="J4438" t="s">
        <v>2362</v>
      </c>
      <c r="K4438" t="s">
        <v>12503</v>
      </c>
      <c r="L4438">
        <v>1</v>
      </c>
      <c r="M4438" t="s">
        <v>2362</v>
      </c>
      <c r="N4438">
        <v>13700000</v>
      </c>
      <c r="O4438" t="s">
        <v>92</v>
      </c>
      <c r="P4438" t="s">
        <v>3743</v>
      </c>
      <c r="Q4438">
        <v>187</v>
      </c>
      <c r="R4438">
        <v>19</v>
      </c>
      <c r="S4438">
        <v>36712132</v>
      </c>
      <c r="T4438">
        <v>36712597</v>
      </c>
      <c r="U4438" t="s">
        <v>14440</v>
      </c>
      <c r="V4438">
        <v>1</v>
      </c>
      <c r="W4438" s="2">
        <v>0</v>
      </c>
      <c r="X4438" s="2">
        <v>0</v>
      </c>
      <c r="Y4438" s="2">
        <v>0</v>
      </c>
      <c r="Z4438" s="2">
        <v>32</v>
      </c>
      <c r="AA4438" s="2">
        <v>52</v>
      </c>
      <c r="AB4438" s="2">
        <v>40</v>
      </c>
      <c r="AC4438" s="2">
        <v>39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0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0</v>
      </c>
      <c r="AU4438" s="2">
        <v>0</v>
      </c>
      <c r="AV4438" s="2">
        <v>0</v>
      </c>
      <c r="AW4438" s="2">
        <v>0</v>
      </c>
      <c r="AX4438" s="2">
        <v>0</v>
      </c>
      <c r="AY4438" s="2">
        <v>0</v>
      </c>
      <c r="AZ4438" s="2">
        <v>0</v>
      </c>
      <c r="BA4438" s="2">
        <v>0</v>
      </c>
      <c r="BB4438" s="2">
        <v>0</v>
      </c>
      <c r="BC4438" s="2">
        <v>0</v>
      </c>
      <c r="BD4438" s="2">
        <v>0</v>
      </c>
      <c r="BE4438" s="2">
        <v>0</v>
      </c>
      <c r="BF4438" s="2">
        <v>0</v>
      </c>
      <c r="BG4438" s="2">
        <v>0</v>
      </c>
      <c r="BH4438" s="2">
        <v>3</v>
      </c>
      <c r="BI4438" s="2">
        <v>4</v>
      </c>
      <c r="BJ4438" s="2">
        <v>3</v>
      </c>
      <c r="BK4438" s="2">
        <v>3</v>
      </c>
      <c r="BL4438" s="2">
        <v>0</v>
      </c>
      <c r="BM4438" s="2">
        <v>0</v>
      </c>
      <c r="BN4438" s="2">
        <v>0</v>
      </c>
      <c r="BO4438" s="2">
        <v>0</v>
      </c>
      <c r="BP4438" s="2">
        <v>0</v>
      </c>
      <c r="BQ4438" s="2">
        <v>0</v>
      </c>
      <c r="BR4438" s="2">
        <v>0</v>
      </c>
      <c r="BS4438" s="2">
        <v>0</v>
      </c>
      <c r="BT4438" s="2">
        <v>0</v>
      </c>
      <c r="BU4438" s="2">
        <v>0</v>
      </c>
      <c r="BV4438" s="2">
        <v>0</v>
      </c>
      <c r="BW4438" s="2">
        <v>0</v>
      </c>
      <c r="BX4438" s="2">
        <v>0</v>
      </c>
      <c r="BY4438" s="2">
        <v>0</v>
      </c>
      <c r="BZ4438" s="2">
        <v>0</v>
      </c>
      <c r="CA4438" s="2">
        <v>0</v>
      </c>
      <c r="CB4438" s="2">
        <v>0</v>
      </c>
      <c r="CC4438" s="2">
        <v>0</v>
      </c>
      <c r="CD4438" s="2">
        <v>0</v>
      </c>
      <c r="CE4438" s="2">
        <v>0</v>
      </c>
      <c r="CF4438" s="2">
        <v>0</v>
      </c>
      <c r="CG4438" s="2">
        <v>0</v>
      </c>
      <c r="CH4438" s="2">
        <v>0</v>
      </c>
      <c r="CI4438" s="2">
        <v>0</v>
      </c>
      <c r="CJ4438" s="2">
        <v>0</v>
      </c>
      <c r="CK4438" s="2">
        <v>0</v>
      </c>
      <c r="CL4438" s="2">
        <v>0</v>
      </c>
    </row>
    <row r="4439" spans="1:90" x14ac:dyDescent="0.25">
      <c r="A4439" t="s">
        <v>115</v>
      </c>
      <c r="B4439">
        <v>20413</v>
      </c>
      <c r="C4439" t="s">
        <v>206</v>
      </c>
      <c r="D4439">
        <v>1</v>
      </c>
      <c r="E4439">
        <v>8</v>
      </c>
      <c r="F4439">
        <v>900576</v>
      </c>
      <c r="G4439">
        <v>35900576</v>
      </c>
      <c r="H4439" t="s">
        <v>16783</v>
      </c>
      <c r="I4439">
        <v>711</v>
      </c>
      <c r="J4439" t="s">
        <v>1099</v>
      </c>
      <c r="K4439" t="s">
        <v>16784</v>
      </c>
      <c r="L4439">
        <v>1</v>
      </c>
      <c r="M4439" t="s">
        <v>1099</v>
      </c>
      <c r="N4439">
        <v>13880000</v>
      </c>
      <c r="O4439" t="s">
        <v>92</v>
      </c>
      <c r="P4439" t="s">
        <v>16785</v>
      </c>
      <c r="Q4439">
        <v>18</v>
      </c>
      <c r="R4439">
        <v>19</v>
      </c>
      <c r="S4439">
        <v>36412900</v>
      </c>
      <c r="T4439">
        <v>36431501</v>
      </c>
      <c r="U4439" t="s">
        <v>16786</v>
      </c>
      <c r="V4439">
        <v>1</v>
      </c>
      <c r="W4439" s="2">
        <v>0</v>
      </c>
      <c r="X4439" s="2">
        <v>0</v>
      </c>
      <c r="Y4439" s="2">
        <v>0</v>
      </c>
      <c r="Z4439" s="2">
        <v>0</v>
      </c>
      <c r="AA4439" s="2">
        <v>0</v>
      </c>
      <c r="AB4439" s="2">
        <v>0</v>
      </c>
      <c r="AC4439" s="2">
        <v>0</v>
      </c>
      <c r="AD4439" s="2">
        <v>139</v>
      </c>
      <c r="AE4439" s="2">
        <v>94</v>
      </c>
      <c r="AF4439" s="2">
        <v>69</v>
      </c>
      <c r="AG4439" s="2">
        <v>83</v>
      </c>
      <c r="AH4439" s="2">
        <v>70</v>
      </c>
      <c r="AI4439" s="2">
        <v>54</v>
      </c>
      <c r="AJ4439" s="2">
        <v>38</v>
      </c>
      <c r="AK4439" s="2">
        <v>0</v>
      </c>
      <c r="AL4439" s="2">
        <v>0</v>
      </c>
      <c r="AM4439" s="2">
        <v>0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0</v>
      </c>
      <c r="AU4439" s="2">
        <v>0</v>
      </c>
      <c r="AV4439" s="2">
        <v>0</v>
      </c>
      <c r="AW4439" s="2">
        <v>0</v>
      </c>
      <c r="AX4439" s="2">
        <v>0</v>
      </c>
      <c r="AY4439" s="2">
        <v>0</v>
      </c>
      <c r="AZ4439" s="2">
        <v>0</v>
      </c>
      <c r="BA4439" s="2">
        <v>0</v>
      </c>
      <c r="BB4439" s="2">
        <v>0</v>
      </c>
      <c r="BC4439" s="2">
        <v>340</v>
      </c>
      <c r="BD4439" s="2">
        <v>12</v>
      </c>
      <c r="BE4439" s="2">
        <v>0</v>
      </c>
      <c r="BF4439" s="2">
        <v>0</v>
      </c>
      <c r="BG4439" s="2">
        <v>0</v>
      </c>
      <c r="BH4439" s="2">
        <v>0</v>
      </c>
      <c r="BI4439" s="2">
        <v>0</v>
      </c>
      <c r="BJ4439" s="2">
        <v>0</v>
      </c>
      <c r="BK4439" s="2">
        <v>0</v>
      </c>
      <c r="BL4439" s="2">
        <v>7</v>
      </c>
      <c r="BM4439" s="2">
        <v>5</v>
      </c>
      <c r="BN4439" s="2">
        <v>2</v>
      </c>
      <c r="BO4439" s="2">
        <v>4</v>
      </c>
      <c r="BP4439" s="2">
        <v>4</v>
      </c>
      <c r="BQ4439" s="2">
        <v>4</v>
      </c>
      <c r="BR4439" s="2">
        <v>1</v>
      </c>
      <c r="BS4439" s="2">
        <v>0</v>
      </c>
      <c r="BT4439" s="2">
        <v>0</v>
      </c>
      <c r="BU4439" s="2">
        <v>0</v>
      </c>
      <c r="BV4439" s="2">
        <v>0</v>
      </c>
      <c r="BW4439" s="2">
        <v>0</v>
      </c>
      <c r="BX4439" s="2">
        <v>0</v>
      </c>
      <c r="BY4439" s="2">
        <v>0</v>
      </c>
      <c r="BZ4439" s="2">
        <v>0</v>
      </c>
      <c r="CA4439" s="2">
        <v>0</v>
      </c>
      <c r="CB4439" s="2">
        <v>0</v>
      </c>
      <c r="CC4439" s="2">
        <v>0</v>
      </c>
      <c r="CD4439" s="2">
        <v>0</v>
      </c>
      <c r="CE4439" s="2">
        <v>0</v>
      </c>
      <c r="CF4439" s="2">
        <v>0</v>
      </c>
      <c r="CG4439" s="2">
        <v>0</v>
      </c>
      <c r="CH4439" s="2">
        <v>0</v>
      </c>
      <c r="CI4439" s="2">
        <v>0</v>
      </c>
      <c r="CJ4439" s="2">
        <v>0</v>
      </c>
      <c r="CK4439" s="2">
        <v>20</v>
      </c>
      <c r="CL4439" s="2">
        <v>3</v>
      </c>
    </row>
    <row r="4440" spans="1:90" x14ac:dyDescent="0.25">
      <c r="A4440" t="s">
        <v>115</v>
      </c>
      <c r="B4440">
        <v>20413</v>
      </c>
      <c r="C4440" t="s">
        <v>206</v>
      </c>
      <c r="D4440">
        <v>1</v>
      </c>
      <c r="E4440">
        <v>8</v>
      </c>
      <c r="F4440">
        <v>19057</v>
      </c>
      <c r="G4440">
        <v>35019057</v>
      </c>
      <c r="H4440" t="s">
        <v>10864</v>
      </c>
      <c r="I4440">
        <v>711</v>
      </c>
      <c r="J4440" t="s">
        <v>1099</v>
      </c>
      <c r="K4440" t="s">
        <v>91</v>
      </c>
      <c r="L4440">
        <v>1</v>
      </c>
      <c r="M4440" t="s">
        <v>1099</v>
      </c>
      <c r="N4440">
        <v>13880000</v>
      </c>
      <c r="O4440" t="s">
        <v>92</v>
      </c>
      <c r="P4440" t="s">
        <v>17672</v>
      </c>
      <c r="Q4440">
        <v>240</v>
      </c>
      <c r="R4440">
        <v>19</v>
      </c>
      <c r="S4440">
        <v>36411163</v>
      </c>
      <c r="T4440">
        <v>36415016</v>
      </c>
      <c r="U4440" t="s">
        <v>17673</v>
      </c>
      <c r="V4440">
        <v>1</v>
      </c>
      <c r="W4440" s="2">
        <v>0</v>
      </c>
      <c r="X4440" s="2">
        <v>0</v>
      </c>
      <c r="Y4440" s="2">
        <v>0</v>
      </c>
      <c r="Z4440" s="2">
        <v>0</v>
      </c>
      <c r="AA4440" s="2">
        <v>0</v>
      </c>
      <c r="AB4440" s="2">
        <v>0</v>
      </c>
      <c r="AC4440" s="2">
        <v>0</v>
      </c>
      <c r="AD4440" s="2">
        <v>58</v>
      </c>
      <c r="AE4440" s="2">
        <v>63</v>
      </c>
      <c r="AF4440" s="2">
        <v>53</v>
      </c>
      <c r="AG4440" s="2">
        <v>62</v>
      </c>
      <c r="AH4440" s="2">
        <v>65</v>
      </c>
      <c r="AI4440" s="2">
        <v>51</v>
      </c>
      <c r="AJ4440" s="2">
        <v>27</v>
      </c>
      <c r="AK4440" s="2">
        <v>0</v>
      </c>
      <c r="AL4440" s="2">
        <v>0</v>
      </c>
      <c r="AM4440" s="2">
        <v>0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0</v>
      </c>
      <c r="AU4440" s="2">
        <v>0</v>
      </c>
      <c r="AV4440" s="2">
        <v>0</v>
      </c>
      <c r="AW4440" s="2">
        <v>0</v>
      </c>
      <c r="AX4440" s="2">
        <v>0</v>
      </c>
      <c r="AY4440" s="2">
        <v>0</v>
      </c>
      <c r="AZ4440" s="2">
        <v>0</v>
      </c>
      <c r="BA4440" s="2">
        <v>0</v>
      </c>
      <c r="BB4440" s="2">
        <v>0</v>
      </c>
      <c r="BC4440" s="2">
        <v>0</v>
      </c>
      <c r="BD4440" s="2">
        <v>0</v>
      </c>
      <c r="BE4440" s="2">
        <v>0</v>
      </c>
      <c r="BF4440" s="2">
        <v>0</v>
      </c>
      <c r="BG4440" s="2">
        <v>0</v>
      </c>
      <c r="BH4440" s="2">
        <v>0</v>
      </c>
      <c r="BI4440" s="2">
        <v>0</v>
      </c>
      <c r="BJ4440" s="2">
        <v>0</v>
      </c>
      <c r="BK4440" s="2">
        <v>0</v>
      </c>
      <c r="BL4440" s="2">
        <v>3</v>
      </c>
      <c r="BM4440" s="2">
        <v>4</v>
      </c>
      <c r="BN4440" s="2">
        <v>2</v>
      </c>
      <c r="BO4440" s="2">
        <v>2</v>
      </c>
      <c r="BP4440" s="2">
        <v>4</v>
      </c>
      <c r="BQ4440" s="2">
        <v>3</v>
      </c>
      <c r="BR4440" s="2">
        <v>1</v>
      </c>
      <c r="BS4440" s="2">
        <v>0</v>
      </c>
      <c r="BT4440" s="2">
        <v>0</v>
      </c>
      <c r="BU4440" s="2">
        <v>0</v>
      </c>
      <c r="BV4440" s="2">
        <v>0</v>
      </c>
      <c r="BW4440" s="2">
        <v>0</v>
      </c>
      <c r="BX4440" s="2">
        <v>0</v>
      </c>
      <c r="BY4440" s="2">
        <v>0</v>
      </c>
      <c r="BZ4440" s="2">
        <v>0</v>
      </c>
      <c r="CA4440" s="2">
        <v>0</v>
      </c>
      <c r="CB4440" s="2">
        <v>0</v>
      </c>
      <c r="CC4440" s="2">
        <v>0</v>
      </c>
      <c r="CD4440" s="2">
        <v>0</v>
      </c>
      <c r="CE4440" s="2">
        <v>0</v>
      </c>
      <c r="CF4440" s="2">
        <v>0</v>
      </c>
      <c r="CG4440" s="2">
        <v>0</v>
      </c>
      <c r="CH4440" s="2">
        <v>0</v>
      </c>
      <c r="CI4440" s="2">
        <v>0</v>
      </c>
      <c r="CJ4440" s="2">
        <v>0</v>
      </c>
      <c r="CK4440" s="2">
        <v>0</v>
      </c>
      <c r="CL4440" s="2">
        <v>0</v>
      </c>
    </row>
    <row r="4441" spans="1:90" x14ac:dyDescent="0.25">
      <c r="A4441" t="s">
        <v>115</v>
      </c>
      <c r="B4441">
        <v>20413</v>
      </c>
      <c r="C4441" t="s">
        <v>206</v>
      </c>
      <c r="D4441">
        <v>1</v>
      </c>
      <c r="E4441">
        <v>8</v>
      </c>
      <c r="F4441">
        <v>20412</v>
      </c>
      <c r="G4441">
        <v>35020412</v>
      </c>
      <c r="H4441" t="s">
        <v>6817</v>
      </c>
      <c r="I4441">
        <v>530</v>
      </c>
      <c r="J4441" t="s">
        <v>1153</v>
      </c>
      <c r="K4441" t="s">
        <v>91</v>
      </c>
      <c r="L4441">
        <v>1</v>
      </c>
      <c r="M4441" t="s">
        <v>1153</v>
      </c>
      <c r="N4441">
        <v>13990000</v>
      </c>
      <c r="O4441" t="s">
        <v>92</v>
      </c>
      <c r="P4441" t="s">
        <v>6818</v>
      </c>
      <c r="Q4441">
        <v>162</v>
      </c>
      <c r="R4441">
        <v>19</v>
      </c>
      <c r="S4441">
        <v>36511333</v>
      </c>
      <c r="T4441">
        <v>36515977</v>
      </c>
      <c r="U4441" t="s">
        <v>6819</v>
      </c>
      <c r="V4441">
        <v>1</v>
      </c>
      <c r="W4441" s="2">
        <v>0</v>
      </c>
      <c r="X4441" s="2">
        <v>0</v>
      </c>
      <c r="Y4441" s="2">
        <v>0</v>
      </c>
      <c r="Z4441" s="2">
        <v>88</v>
      </c>
      <c r="AA4441" s="2">
        <v>97</v>
      </c>
      <c r="AB4441" s="2">
        <v>92</v>
      </c>
      <c r="AC4441" s="2">
        <v>75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  <c r="AM4441" s="2">
        <v>0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0</v>
      </c>
      <c r="AU4441" s="2">
        <v>0</v>
      </c>
      <c r="AV4441" s="2">
        <v>0</v>
      </c>
      <c r="AW4441" s="2">
        <v>0</v>
      </c>
      <c r="AX4441" s="2">
        <v>0</v>
      </c>
      <c r="AY4441" s="2">
        <v>0</v>
      </c>
      <c r="AZ4441" s="2">
        <v>0</v>
      </c>
      <c r="BA4441" s="2">
        <v>0</v>
      </c>
      <c r="BB4441" s="2">
        <v>0</v>
      </c>
      <c r="BC4441" s="2">
        <v>240</v>
      </c>
      <c r="BD4441" s="2">
        <v>5</v>
      </c>
      <c r="BE4441" s="2">
        <v>0</v>
      </c>
      <c r="BF4441" s="2">
        <v>0</v>
      </c>
      <c r="BG4441" s="2">
        <v>0</v>
      </c>
      <c r="BH4441" s="2">
        <v>5</v>
      </c>
      <c r="BI4441" s="2">
        <v>4</v>
      </c>
      <c r="BJ4441" s="2">
        <v>5</v>
      </c>
      <c r="BK4441" s="2">
        <v>3</v>
      </c>
      <c r="BL4441" s="2">
        <v>0</v>
      </c>
      <c r="BM4441" s="2">
        <v>0</v>
      </c>
      <c r="BN4441" s="2">
        <v>0</v>
      </c>
      <c r="BO4441" s="2">
        <v>0</v>
      </c>
      <c r="BP4441" s="2">
        <v>0</v>
      </c>
      <c r="BQ4441" s="2">
        <v>0</v>
      </c>
      <c r="BR4441" s="2">
        <v>0</v>
      </c>
      <c r="BS4441" s="2">
        <v>0</v>
      </c>
      <c r="BT4441" s="2">
        <v>0</v>
      </c>
      <c r="BU4441" s="2">
        <v>0</v>
      </c>
      <c r="BV4441" s="2">
        <v>0</v>
      </c>
      <c r="BW4441" s="2">
        <v>0</v>
      </c>
      <c r="BX4441" s="2">
        <v>0</v>
      </c>
      <c r="BY4441" s="2">
        <v>0</v>
      </c>
      <c r="BZ4441" s="2">
        <v>0</v>
      </c>
      <c r="CA4441" s="2">
        <v>0</v>
      </c>
      <c r="CB4441" s="2">
        <v>0</v>
      </c>
      <c r="CC4441" s="2">
        <v>0</v>
      </c>
      <c r="CD4441" s="2">
        <v>0</v>
      </c>
      <c r="CE4441" s="2">
        <v>0</v>
      </c>
      <c r="CF4441" s="2">
        <v>0</v>
      </c>
      <c r="CG4441" s="2">
        <v>0</v>
      </c>
      <c r="CH4441" s="2">
        <v>0</v>
      </c>
      <c r="CI4441" s="2">
        <v>0</v>
      </c>
      <c r="CJ4441" s="2">
        <v>0</v>
      </c>
      <c r="CK4441" s="2">
        <v>10</v>
      </c>
      <c r="CL4441" s="2">
        <v>2</v>
      </c>
    </row>
    <row r="4442" spans="1:90" x14ac:dyDescent="0.25">
      <c r="A4442" t="s">
        <v>115</v>
      </c>
      <c r="B4442">
        <v>20413</v>
      </c>
      <c r="C4442" t="s">
        <v>206</v>
      </c>
      <c r="D4442">
        <v>1</v>
      </c>
      <c r="E4442">
        <v>8</v>
      </c>
      <c r="F4442">
        <v>20680</v>
      </c>
      <c r="G4442">
        <v>35020680</v>
      </c>
      <c r="H4442" t="s">
        <v>8046</v>
      </c>
      <c r="I4442">
        <v>639</v>
      </c>
      <c r="J4442" t="s">
        <v>206</v>
      </c>
      <c r="K4442" t="s">
        <v>8047</v>
      </c>
      <c r="L4442">
        <v>1</v>
      </c>
      <c r="M4442" t="s">
        <v>206</v>
      </c>
      <c r="N4442">
        <v>13872014</v>
      </c>
      <c r="O4442" t="s">
        <v>92</v>
      </c>
      <c r="P4442" t="s">
        <v>8048</v>
      </c>
      <c r="Q4442">
        <v>27</v>
      </c>
      <c r="R4442">
        <v>19</v>
      </c>
      <c r="S4442">
        <v>36223308</v>
      </c>
      <c r="T4442">
        <v>36331746</v>
      </c>
      <c r="U4442" t="s">
        <v>8049</v>
      </c>
      <c r="V4442">
        <v>1</v>
      </c>
      <c r="W4442" s="2">
        <v>0</v>
      </c>
      <c r="X4442" s="2">
        <v>0</v>
      </c>
      <c r="Y4442" s="2">
        <v>0</v>
      </c>
      <c r="Z4442" s="2">
        <v>0</v>
      </c>
      <c r="AA4442" s="2">
        <v>0</v>
      </c>
      <c r="AB4442" s="2">
        <v>0</v>
      </c>
      <c r="AC4442" s="2">
        <v>0</v>
      </c>
      <c r="AD4442" s="2">
        <v>37</v>
      </c>
      <c r="AE4442" s="2">
        <v>36</v>
      </c>
      <c r="AF4442" s="2">
        <v>36</v>
      </c>
      <c r="AG4442" s="2">
        <v>57</v>
      </c>
      <c r="AH4442" s="2">
        <v>69</v>
      </c>
      <c r="AI4442" s="2">
        <v>57</v>
      </c>
      <c r="AJ4442" s="2">
        <v>52</v>
      </c>
      <c r="AK4442" s="2">
        <v>0</v>
      </c>
      <c r="AL4442" s="2">
        <v>0</v>
      </c>
      <c r="AM4442" s="2">
        <v>0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0</v>
      </c>
      <c r="AU4442" s="2">
        <v>0</v>
      </c>
      <c r="AV4442" s="2">
        <v>0</v>
      </c>
      <c r="AW4442" s="2">
        <v>0</v>
      </c>
      <c r="AX4442" s="2">
        <v>0</v>
      </c>
      <c r="AY4442" s="2">
        <v>0</v>
      </c>
      <c r="AZ4442" s="2">
        <v>0</v>
      </c>
      <c r="BA4442" s="2">
        <v>0</v>
      </c>
      <c r="BB4442" s="2">
        <v>0</v>
      </c>
      <c r="BC4442" s="2">
        <v>0</v>
      </c>
      <c r="BD4442" s="2">
        <v>8</v>
      </c>
      <c r="BE4442" s="2">
        <v>0</v>
      </c>
      <c r="BF4442" s="2">
        <v>0</v>
      </c>
      <c r="BG4442" s="2">
        <v>0</v>
      </c>
      <c r="BH4442" s="2">
        <v>0</v>
      </c>
      <c r="BI4442" s="2">
        <v>0</v>
      </c>
      <c r="BJ4442" s="2">
        <v>0</v>
      </c>
      <c r="BK4442" s="2">
        <v>0</v>
      </c>
      <c r="BL4442" s="2">
        <v>3</v>
      </c>
      <c r="BM4442" s="2">
        <v>4</v>
      </c>
      <c r="BN4442" s="2">
        <v>2</v>
      </c>
      <c r="BO4442" s="2">
        <v>4</v>
      </c>
      <c r="BP4442" s="2">
        <v>3</v>
      </c>
      <c r="BQ4442" s="2">
        <v>3</v>
      </c>
      <c r="BR4442" s="2">
        <v>3</v>
      </c>
      <c r="BS4442" s="2">
        <v>0</v>
      </c>
      <c r="BT4442" s="2">
        <v>0</v>
      </c>
      <c r="BU4442" s="2">
        <v>0</v>
      </c>
      <c r="BV4442" s="2">
        <v>0</v>
      </c>
      <c r="BW4442" s="2">
        <v>0</v>
      </c>
      <c r="BX4442" s="2">
        <v>0</v>
      </c>
      <c r="BY4442" s="2">
        <v>0</v>
      </c>
      <c r="BZ4442" s="2">
        <v>0</v>
      </c>
      <c r="CA4442" s="2">
        <v>0</v>
      </c>
      <c r="CB4442" s="2">
        <v>0</v>
      </c>
      <c r="CC4442" s="2">
        <v>0</v>
      </c>
      <c r="CD4442" s="2">
        <v>0</v>
      </c>
      <c r="CE4442" s="2">
        <v>0</v>
      </c>
      <c r="CF4442" s="2">
        <v>0</v>
      </c>
      <c r="CG4442" s="2">
        <v>0</v>
      </c>
      <c r="CH4442" s="2">
        <v>0</v>
      </c>
      <c r="CI4442" s="2">
        <v>0</v>
      </c>
      <c r="CJ4442" s="2">
        <v>0</v>
      </c>
      <c r="CK4442" s="2">
        <v>0</v>
      </c>
      <c r="CL4442" s="2">
        <v>1</v>
      </c>
    </row>
    <row r="4443" spans="1:90" x14ac:dyDescent="0.25">
      <c r="A4443" t="s">
        <v>115</v>
      </c>
      <c r="B4443">
        <v>20413</v>
      </c>
      <c r="C4443" t="s">
        <v>206</v>
      </c>
      <c r="D4443">
        <v>1</v>
      </c>
      <c r="E4443">
        <v>8</v>
      </c>
      <c r="F4443">
        <v>904132</v>
      </c>
      <c r="G4443">
        <v>35904132</v>
      </c>
      <c r="H4443" t="s">
        <v>16780</v>
      </c>
      <c r="I4443">
        <v>639</v>
      </c>
      <c r="J4443" t="s">
        <v>206</v>
      </c>
      <c r="K4443" t="s">
        <v>197</v>
      </c>
      <c r="L4443">
        <v>1</v>
      </c>
      <c r="M4443" t="s">
        <v>206</v>
      </c>
      <c r="N4443">
        <v>13871208</v>
      </c>
      <c r="O4443" t="s">
        <v>92</v>
      </c>
      <c r="P4443" t="s">
        <v>16781</v>
      </c>
      <c r="Q4443">
        <v>60</v>
      </c>
      <c r="R4443">
        <v>19</v>
      </c>
      <c r="S4443">
        <v>36331037</v>
      </c>
      <c r="T4443">
        <v>36331767</v>
      </c>
      <c r="U4443" t="s">
        <v>16782</v>
      </c>
      <c r="V4443">
        <v>1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  <c r="AB4443" s="2">
        <v>0</v>
      </c>
      <c r="AC4443" s="2">
        <v>0</v>
      </c>
      <c r="AD4443" s="2">
        <v>34</v>
      </c>
      <c r="AE4443" s="2">
        <v>34</v>
      </c>
      <c r="AF4443" s="2">
        <v>27</v>
      </c>
      <c r="AG4443" s="2">
        <v>47</v>
      </c>
      <c r="AH4443" s="2">
        <v>35</v>
      </c>
      <c r="AI4443" s="2">
        <v>30</v>
      </c>
      <c r="AJ4443" s="2">
        <v>24</v>
      </c>
      <c r="AK4443" s="2">
        <v>0</v>
      </c>
      <c r="AL4443" s="2">
        <v>0</v>
      </c>
      <c r="AM4443" s="2">
        <v>0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0</v>
      </c>
      <c r="AU4443" s="2">
        <v>0</v>
      </c>
      <c r="AV4443" s="2">
        <v>0</v>
      </c>
      <c r="AW4443" s="2">
        <v>0</v>
      </c>
      <c r="AX4443" s="2">
        <v>0</v>
      </c>
      <c r="AY4443" s="2">
        <v>0</v>
      </c>
      <c r="AZ4443" s="2">
        <v>0</v>
      </c>
      <c r="BA4443" s="2">
        <v>0</v>
      </c>
      <c r="BB4443" s="2">
        <v>0</v>
      </c>
      <c r="BC4443" s="2">
        <v>0</v>
      </c>
      <c r="BD4443" s="2">
        <v>0</v>
      </c>
      <c r="BE4443" s="2">
        <v>0</v>
      </c>
      <c r="BF4443" s="2">
        <v>0</v>
      </c>
      <c r="BG4443" s="2">
        <v>0</v>
      </c>
      <c r="BH4443" s="2">
        <v>0</v>
      </c>
      <c r="BI4443" s="2">
        <v>0</v>
      </c>
      <c r="BJ4443" s="2">
        <v>0</v>
      </c>
      <c r="BK4443" s="2">
        <v>0</v>
      </c>
      <c r="BL4443" s="2">
        <v>4</v>
      </c>
      <c r="BM4443" s="2">
        <v>2</v>
      </c>
      <c r="BN4443" s="2">
        <v>2</v>
      </c>
      <c r="BO4443" s="2">
        <v>4</v>
      </c>
      <c r="BP4443" s="2">
        <v>2</v>
      </c>
      <c r="BQ4443" s="2">
        <v>2</v>
      </c>
      <c r="BR4443" s="2">
        <v>1</v>
      </c>
      <c r="BS4443" s="2">
        <v>0</v>
      </c>
      <c r="BT4443" s="2">
        <v>0</v>
      </c>
      <c r="BU4443" s="2">
        <v>0</v>
      </c>
      <c r="BV4443" s="2">
        <v>0</v>
      </c>
      <c r="BW4443" s="2">
        <v>0</v>
      </c>
      <c r="BX4443" s="2">
        <v>0</v>
      </c>
      <c r="BY4443" s="2">
        <v>0</v>
      </c>
      <c r="BZ4443" s="2">
        <v>0</v>
      </c>
      <c r="CA4443" s="2">
        <v>0</v>
      </c>
      <c r="CB4443" s="2">
        <v>0</v>
      </c>
      <c r="CC4443" s="2">
        <v>0</v>
      </c>
      <c r="CD4443" s="2">
        <v>0</v>
      </c>
      <c r="CE4443" s="2">
        <v>0</v>
      </c>
      <c r="CF4443" s="2">
        <v>0</v>
      </c>
      <c r="CG4443" s="2">
        <v>0</v>
      </c>
      <c r="CH4443" s="2">
        <v>0</v>
      </c>
      <c r="CI4443" s="2">
        <v>0</v>
      </c>
      <c r="CJ4443" s="2">
        <v>0</v>
      </c>
      <c r="CK4443" s="2">
        <v>0</v>
      </c>
      <c r="CL4443" s="2">
        <v>0</v>
      </c>
    </row>
    <row r="4444" spans="1:90" x14ac:dyDescent="0.25">
      <c r="A4444" t="s">
        <v>115</v>
      </c>
      <c r="B4444">
        <v>20413</v>
      </c>
      <c r="C4444" t="s">
        <v>206</v>
      </c>
      <c r="D4444">
        <v>1</v>
      </c>
      <c r="E4444">
        <v>8</v>
      </c>
      <c r="F4444">
        <v>18983</v>
      </c>
      <c r="G4444">
        <v>35018983</v>
      </c>
      <c r="H4444" t="s">
        <v>6612</v>
      </c>
      <c r="I4444">
        <v>680</v>
      </c>
      <c r="J4444" t="s">
        <v>207</v>
      </c>
      <c r="K4444" t="s">
        <v>6053</v>
      </c>
      <c r="L4444">
        <v>1</v>
      </c>
      <c r="M4444" t="s">
        <v>207</v>
      </c>
      <c r="N4444">
        <v>13710000</v>
      </c>
      <c r="O4444" t="s">
        <v>92</v>
      </c>
      <c r="P4444" t="s">
        <v>6613</v>
      </c>
      <c r="Q4444" t="s">
        <v>127</v>
      </c>
      <c r="R4444">
        <v>19</v>
      </c>
      <c r="S4444">
        <v>36731069</v>
      </c>
      <c r="T4444">
        <v>36731244</v>
      </c>
      <c r="U4444" t="s">
        <v>6614</v>
      </c>
      <c r="V4444">
        <v>1</v>
      </c>
      <c r="W4444" s="2">
        <v>0</v>
      </c>
      <c r="X4444" s="2">
        <v>0</v>
      </c>
      <c r="Y4444" s="2">
        <v>0</v>
      </c>
      <c r="Z4444" s="2">
        <v>0</v>
      </c>
      <c r="AA4444" s="2">
        <v>0</v>
      </c>
      <c r="AB4444" s="2">
        <v>0</v>
      </c>
      <c r="AC4444" s="2">
        <v>0</v>
      </c>
      <c r="AD4444" s="2">
        <v>118</v>
      </c>
      <c r="AE4444" s="2">
        <v>107</v>
      </c>
      <c r="AF4444" s="2">
        <v>123</v>
      </c>
      <c r="AG4444" s="2">
        <v>99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  <c r="AM4444" s="2">
        <v>0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0</v>
      </c>
      <c r="AU4444" s="2">
        <v>0</v>
      </c>
      <c r="AV4444" s="2">
        <v>0</v>
      </c>
      <c r="AW4444" s="2">
        <v>0</v>
      </c>
      <c r="AX4444" s="2">
        <v>0</v>
      </c>
      <c r="AY4444" s="2">
        <v>0</v>
      </c>
      <c r="AZ4444" s="2">
        <v>0</v>
      </c>
      <c r="BA4444" s="2">
        <v>0</v>
      </c>
      <c r="BB4444" s="2">
        <v>0</v>
      </c>
      <c r="BC4444" s="2">
        <v>0</v>
      </c>
      <c r="BD4444" s="2">
        <v>10</v>
      </c>
      <c r="BE4444" s="2">
        <v>0</v>
      </c>
      <c r="BF4444" s="2">
        <v>0</v>
      </c>
      <c r="BG4444" s="2">
        <v>0</v>
      </c>
      <c r="BH4444" s="2">
        <v>0</v>
      </c>
      <c r="BI4444" s="2">
        <v>0</v>
      </c>
      <c r="BJ4444" s="2">
        <v>0</v>
      </c>
      <c r="BK4444" s="2">
        <v>0</v>
      </c>
      <c r="BL4444" s="2">
        <v>6</v>
      </c>
      <c r="BM4444" s="2">
        <v>5</v>
      </c>
      <c r="BN4444" s="2">
        <v>7</v>
      </c>
      <c r="BO4444" s="2">
        <v>4</v>
      </c>
      <c r="BP4444" s="2">
        <v>0</v>
      </c>
      <c r="BQ4444" s="2">
        <v>0</v>
      </c>
      <c r="BR4444" s="2">
        <v>0</v>
      </c>
      <c r="BS4444" s="2">
        <v>0</v>
      </c>
      <c r="BT4444" s="2">
        <v>0</v>
      </c>
      <c r="BU4444" s="2">
        <v>0</v>
      </c>
      <c r="BV4444" s="2">
        <v>0</v>
      </c>
      <c r="BW4444" s="2">
        <v>0</v>
      </c>
      <c r="BX4444" s="2">
        <v>0</v>
      </c>
      <c r="BY4444" s="2">
        <v>0</v>
      </c>
      <c r="BZ4444" s="2">
        <v>0</v>
      </c>
      <c r="CA4444" s="2">
        <v>0</v>
      </c>
      <c r="CB4444" s="2">
        <v>0</v>
      </c>
      <c r="CC4444" s="2">
        <v>0</v>
      </c>
      <c r="CD4444" s="2">
        <v>0</v>
      </c>
      <c r="CE4444" s="2">
        <v>0</v>
      </c>
      <c r="CF4444" s="2">
        <v>0</v>
      </c>
      <c r="CG4444" s="2">
        <v>0</v>
      </c>
      <c r="CH4444" s="2">
        <v>0</v>
      </c>
      <c r="CI4444" s="2">
        <v>0</v>
      </c>
      <c r="CJ4444" s="2">
        <v>0</v>
      </c>
      <c r="CK4444" s="2">
        <v>0</v>
      </c>
      <c r="CL4444" s="2">
        <v>1</v>
      </c>
    </row>
    <row r="4445" spans="1:90" x14ac:dyDescent="0.25">
      <c r="A4445" t="s">
        <v>115</v>
      </c>
      <c r="B4445">
        <v>20413</v>
      </c>
      <c r="C4445" t="s">
        <v>206</v>
      </c>
      <c r="D4445">
        <v>1</v>
      </c>
      <c r="E4445">
        <v>8</v>
      </c>
      <c r="F4445">
        <v>919366</v>
      </c>
      <c r="G4445">
        <v>35919366</v>
      </c>
      <c r="H4445" t="s">
        <v>16741</v>
      </c>
      <c r="I4445">
        <v>628</v>
      </c>
      <c r="J4445" t="s">
        <v>6369</v>
      </c>
      <c r="K4445" t="s">
        <v>16741</v>
      </c>
      <c r="L4445">
        <v>1</v>
      </c>
      <c r="M4445" t="s">
        <v>6369</v>
      </c>
      <c r="N4445">
        <v>13995000</v>
      </c>
      <c r="O4445" t="s">
        <v>92</v>
      </c>
      <c r="P4445" t="s">
        <v>16741</v>
      </c>
      <c r="Q4445" t="s">
        <v>127</v>
      </c>
      <c r="R4445">
        <v>19</v>
      </c>
      <c r="S4445">
        <v>36542003</v>
      </c>
      <c r="U4445" t="s">
        <v>16742</v>
      </c>
      <c r="V4445">
        <v>2</v>
      </c>
      <c r="W4445" s="2">
        <v>0</v>
      </c>
      <c r="X4445" s="2">
        <v>0</v>
      </c>
      <c r="Y4445" s="2">
        <v>5</v>
      </c>
      <c r="Z4445" s="2">
        <v>6</v>
      </c>
      <c r="AA4445" s="2">
        <v>10</v>
      </c>
      <c r="AB4445" s="2">
        <v>12</v>
      </c>
      <c r="AC4445" s="2">
        <v>11</v>
      </c>
      <c r="AD4445" s="2">
        <v>33</v>
      </c>
      <c r="AE4445" s="2">
        <v>25</v>
      </c>
      <c r="AF4445" s="2">
        <v>26</v>
      </c>
      <c r="AG4445" s="2">
        <v>35</v>
      </c>
      <c r="AH4445" s="2">
        <v>34</v>
      </c>
      <c r="AI4445" s="2">
        <v>31</v>
      </c>
      <c r="AJ4445" s="2">
        <v>21</v>
      </c>
      <c r="AK4445" s="2">
        <v>0</v>
      </c>
      <c r="AL4445" s="2">
        <v>0</v>
      </c>
      <c r="AM4445" s="2">
        <v>0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0</v>
      </c>
      <c r="AU4445" s="2">
        <v>0</v>
      </c>
      <c r="AV4445" s="2">
        <v>0</v>
      </c>
      <c r="AW4445" s="2">
        <v>0</v>
      </c>
      <c r="AX4445" s="2">
        <v>0</v>
      </c>
      <c r="AY4445" s="2">
        <v>0</v>
      </c>
      <c r="AZ4445" s="2">
        <v>0</v>
      </c>
      <c r="BA4445" s="2">
        <v>0</v>
      </c>
      <c r="BB4445" s="2">
        <v>0</v>
      </c>
      <c r="BC4445" s="2">
        <v>0</v>
      </c>
      <c r="BD4445" s="2">
        <v>0</v>
      </c>
      <c r="BE4445" s="2">
        <v>0</v>
      </c>
      <c r="BF4445" s="2">
        <v>0</v>
      </c>
      <c r="BG4445" s="2">
        <v>2</v>
      </c>
      <c r="BH4445" s="2">
        <v>1</v>
      </c>
      <c r="BI4445" s="2">
        <v>1</v>
      </c>
      <c r="BJ4445" s="2">
        <v>1</v>
      </c>
      <c r="BK4445" s="2">
        <v>1</v>
      </c>
      <c r="BL4445" s="2">
        <v>2</v>
      </c>
      <c r="BM4445" s="2">
        <v>1</v>
      </c>
      <c r="BN4445" s="2">
        <v>1</v>
      </c>
      <c r="BO4445" s="2">
        <v>1</v>
      </c>
      <c r="BP4445" s="2">
        <v>1</v>
      </c>
      <c r="BQ4445" s="2">
        <v>1</v>
      </c>
      <c r="BR4445" s="2">
        <v>1</v>
      </c>
      <c r="BS4445" s="2">
        <v>0</v>
      </c>
      <c r="BT4445" s="2">
        <v>0</v>
      </c>
      <c r="BU4445" s="2">
        <v>0</v>
      </c>
      <c r="BV4445" s="2">
        <v>0</v>
      </c>
      <c r="BW4445" s="2">
        <v>0</v>
      </c>
      <c r="BX4445" s="2">
        <v>0</v>
      </c>
      <c r="BY4445" s="2">
        <v>0</v>
      </c>
      <c r="BZ4445" s="2">
        <v>0</v>
      </c>
      <c r="CA4445" s="2">
        <v>0</v>
      </c>
      <c r="CB4445" s="2">
        <v>0</v>
      </c>
      <c r="CC4445" s="2">
        <v>0</v>
      </c>
      <c r="CD4445" s="2">
        <v>0</v>
      </c>
      <c r="CE4445" s="2">
        <v>0</v>
      </c>
      <c r="CF4445" s="2">
        <v>0</v>
      </c>
      <c r="CG4445" s="2">
        <v>0</v>
      </c>
      <c r="CH4445" s="2">
        <v>0</v>
      </c>
      <c r="CI4445" s="2">
        <v>0</v>
      </c>
      <c r="CJ4445" s="2">
        <v>0</v>
      </c>
      <c r="CK4445" s="2">
        <v>0</v>
      </c>
      <c r="CL4445" s="2">
        <v>0</v>
      </c>
    </row>
    <row r="4446" spans="1:90" x14ac:dyDescent="0.25">
      <c r="A4446" t="s">
        <v>115</v>
      </c>
      <c r="B4446">
        <v>20413</v>
      </c>
      <c r="C4446" t="s">
        <v>206</v>
      </c>
      <c r="D4446">
        <v>1</v>
      </c>
      <c r="E4446">
        <v>8</v>
      </c>
      <c r="F4446">
        <v>919238</v>
      </c>
      <c r="G4446">
        <v>35919238</v>
      </c>
      <c r="H4446" t="s">
        <v>9318</v>
      </c>
      <c r="I4446">
        <v>386</v>
      </c>
      <c r="J4446" t="s">
        <v>4757</v>
      </c>
      <c r="K4446" t="s">
        <v>1584</v>
      </c>
      <c r="L4446">
        <v>1</v>
      </c>
      <c r="M4446" t="s">
        <v>4757</v>
      </c>
      <c r="N4446">
        <v>13715000</v>
      </c>
      <c r="O4446" t="s">
        <v>92</v>
      </c>
      <c r="P4446" t="s">
        <v>9319</v>
      </c>
      <c r="Q4446" t="s">
        <v>127</v>
      </c>
      <c r="R4446">
        <v>19</v>
      </c>
      <c r="S4446">
        <v>36471438</v>
      </c>
      <c r="T4446">
        <v>36471616</v>
      </c>
      <c r="U4446" t="s">
        <v>9320</v>
      </c>
      <c r="V4446">
        <v>1</v>
      </c>
      <c r="W4446" s="2">
        <v>0</v>
      </c>
      <c r="X4446" s="2">
        <v>0</v>
      </c>
      <c r="Y4446" s="2">
        <v>0</v>
      </c>
      <c r="Z4446" s="2">
        <v>22</v>
      </c>
      <c r="AA4446" s="2">
        <v>28</v>
      </c>
      <c r="AB4446" s="2">
        <v>29</v>
      </c>
      <c r="AC4446" s="2">
        <v>27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0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0</v>
      </c>
      <c r="AU4446" s="2">
        <v>0</v>
      </c>
      <c r="AV4446" s="2">
        <v>0</v>
      </c>
      <c r="AW4446" s="2">
        <v>0</v>
      </c>
      <c r="AX4446" s="2">
        <v>0</v>
      </c>
      <c r="AY4446" s="2">
        <v>0</v>
      </c>
      <c r="AZ4446" s="2">
        <v>0</v>
      </c>
      <c r="BA4446" s="2">
        <v>0</v>
      </c>
      <c r="BB4446" s="2">
        <v>0</v>
      </c>
      <c r="BC4446" s="2">
        <v>78</v>
      </c>
      <c r="BD4446" s="2">
        <v>0</v>
      </c>
      <c r="BE4446" s="2">
        <v>0</v>
      </c>
      <c r="BF4446" s="2">
        <v>0</v>
      </c>
      <c r="BG4446" s="2">
        <v>0</v>
      </c>
      <c r="BH4446" s="2">
        <v>1</v>
      </c>
      <c r="BI4446" s="2">
        <v>1</v>
      </c>
      <c r="BJ4446" s="2">
        <v>1</v>
      </c>
      <c r="BK4446" s="2">
        <v>1</v>
      </c>
      <c r="BL4446" s="2">
        <v>0</v>
      </c>
      <c r="BM4446" s="2">
        <v>0</v>
      </c>
      <c r="BN4446" s="2">
        <v>0</v>
      </c>
      <c r="BO4446" s="2">
        <v>0</v>
      </c>
      <c r="BP4446" s="2">
        <v>0</v>
      </c>
      <c r="BQ4446" s="2">
        <v>0</v>
      </c>
      <c r="BR4446" s="2">
        <v>0</v>
      </c>
      <c r="BS4446" s="2">
        <v>0</v>
      </c>
      <c r="BT4446" s="2">
        <v>0</v>
      </c>
      <c r="BU4446" s="2">
        <v>0</v>
      </c>
      <c r="BV4446" s="2">
        <v>0</v>
      </c>
      <c r="BW4446" s="2">
        <v>0</v>
      </c>
      <c r="BX4446" s="2">
        <v>0</v>
      </c>
      <c r="BY4446" s="2">
        <v>0</v>
      </c>
      <c r="BZ4446" s="2">
        <v>0</v>
      </c>
      <c r="CA4446" s="2">
        <v>0</v>
      </c>
      <c r="CB4446" s="2">
        <v>0</v>
      </c>
      <c r="CC4446" s="2">
        <v>0</v>
      </c>
      <c r="CD4446" s="2">
        <v>0</v>
      </c>
      <c r="CE4446" s="2">
        <v>0</v>
      </c>
      <c r="CF4446" s="2">
        <v>0</v>
      </c>
      <c r="CG4446" s="2">
        <v>0</v>
      </c>
      <c r="CH4446" s="2">
        <v>0</v>
      </c>
      <c r="CI4446" s="2">
        <v>0</v>
      </c>
      <c r="CJ4446" s="2">
        <v>0</v>
      </c>
      <c r="CK4446" s="2">
        <v>4</v>
      </c>
      <c r="CL4446" s="2">
        <v>0</v>
      </c>
    </row>
    <row r="4447" spans="1:90" x14ac:dyDescent="0.25">
      <c r="A4447" t="s">
        <v>115</v>
      </c>
      <c r="B4447">
        <v>20413</v>
      </c>
      <c r="C4447" t="s">
        <v>206</v>
      </c>
      <c r="D4447">
        <v>1</v>
      </c>
      <c r="E4447">
        <v>8</v>
      </c>
      <c r="F4447">
        <v>19161</v>
      </c>
      <c r="G4447">
        <v>35019161</v>
      </c>
      <c r="H4447" t="s">
        <v>1605</v>
      </c>
      <c r="I4447">
        <v>453</v>
      </c>
      <c r="J4447" t="s">
        <v>292</v>
      </c>
      <c r="K4447" t="s">
        <v>91</v>
      </c>
      <c r="L4447">
        <v>1</v>
      </c>
      <c r="M4447" t="s">
        <v>292</v>
      </c>
      <c r="N4447">
        <v>13730048</v>
      </c>
      <c r="O4447" t="s">
        <v>162</v>
      </c>
      <c r="P4447" t="s">
        <v>1606</v>
      </c>
      <c r="Q4447">
        <v>181</v>
      </c>
      <c r="R4447">
        <v>19</v>
      </c>
      <c r="S4447">
        <v>36563657</v>
      </c>
      <c r="T4447">
        <v>36564181</v>
      </c>
      <c r="U4447" t="s">
        <v>1607</v>
      </c>
      <c r="V4447">
        <v>1</v>
      </c>
      <c r="W4447" s="2">
        <v>0</v>
      </c>
      <c r="X4447" s="2">
        <v>0</v>
      </c>
      <c r="Y4447" s="2">
        <v>0</v>
      </c>
      <c r="Z4447" s="2">
        <v>0</v>
      </c>
      <c r="AA4447" s="2">
        <v>0</v>
      </c>
      <c r="AB4447" s="2">
        <v>0</v>
      </c>
      <c r="AC4447" s="2">
        <v>0</v>
      </c>
      <c r="AD4447" s="2">
        <v>81</v>
      </c>
      <c r="AE4447" s="2">
        <v>104</v>
      </c>
      <c r="AF4447" s="2">
        <v>83</v>
      </c>
      <c r="AG4447" s="2">
        <v>71</v>
      </c>
      <c r="AH4447" s="2">
        <v>59</v>
      </c>
      <c r="AI4447" s="2">
        <v>61</v>
      </c>
      <c r="AJ4447" s="2">
        <v>62</v>
      </c>
      <c r="AK4447" s="2">
        <v>0</v>
      </c>
      <c r="AL4447" s="2">
        <v>0</v>
      </c>
      <c r="AM4447" s="2">
        <v>0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0</v>
      </c>
      <c r="AU4447" s="2">
        <v>0</v>
      </c>
      <c r="AV4447" s="2">
        <v>0</v>
      </c>
      <c r="AW4447" s="2">
        <v>0</v>
      </c>
      <c r="AX4447" s="2">
        <v>0</v>
      </c>
      <c r="AY4447" s="2">
        <v>0</v>
      </c>
      <c r="AZ4447" s="2">
        <v>0</v>
      </c>
      <c r="BA4447" s="2">
        <v>0</v>
      </c>
      <c r="BB4447" s="2">
        <v>0</v>
      </c>
      <c r="BC4447" s="2">
        <v>439</v>
      </c>
      <c r="BD4447" s="2">
        <v>14</v>
      </c>
      <c r="BE4447" s="2">
        <v>0</v>
      </c>
      <c r="BF4447" s="2">
        <v>0</v>
      </c>
      <c r="BG4447" s="2">
        <v>0</v>
      </c>
      <c r="BH4447" s="2">
        <v>0</v>
      </c>
      <c r="BI4447" s="2">
        <v>0</v>
      </c>
      <c r="BJ4447" s="2">
        <v>0</v>
      </c>
      <c r="BK4447" s="2">
        <v>0</v>
      </c>
      <c r="BL4447" s="2">
        <v>5</v>
      </c>
      <c r="BM4447" s="2">
        <v>6</v>
      </c>
      <c r="BN4447" s="2">
        <v>6</v>
      </c>
      <c r="BO4447" s="2">
        <v>4</v>
      </c>
      <c r="BP4447" s="2">
        <v>3</v>
      </c>
      <c r="BQ4447" s="2">
        <v>3</v>
      </c>
      <c r="BR4447" s="2">
        <v>4</v>
      </c>
      <c r="BS4447" s="2">
        <v>0</v>
      </c>
      <c r="BT4447" s="2">
        <v>0</v>
      </c>
      <c r="BU4447" s="2">
        <v>0</v>
      </c>
      <c r="BV4447" s="2">
        <v>0</v>
      </c>
      <c r="BW4447" s="2">
        <v>0</v>
      </c>
      <c r="BX4447" s="2">
        <v>0</v>
      </c>
      <c r="BY4447" s="2">
        <v>0</v>
      </c>
      <c r="BZ4447" s="2">
        <v>0</v>
      </c>
      <c r="CA4447" s="2">
        <v>0</v>
      </c>
      <c r="CB4447" s="2">
        <v>0</v>
      </c>
      <c r="CC4447" s="2">
        <v>0</v>
      </c>
      <c r="CD4447" s="2">
        <v>0</v>
      </c>
      <c r="CE4447" s="2">
        <v>0</v>
      </c>
      <c r="CF4447" s="2">
        <v>0</v>
      </c>
      <c r="CG4447" s="2">
        <v>0</v>
      </c>
      <c r="CH4447" s="2">
        <v>0</v>
      </c>
      <c r="CI4447" s="2">
        <v>0</v>
      </c>
      <c r="CJ4447" s="2">
        <v>0</v>
      </c>
      <c r="CK4447" s="2">
        <v>36</v>
      </c>
      <c r="CL4447" s="2">
        <v>3</v>
      </c>
    </row>
    <row r="4448" spans="1:90" x14ac:dyDescent="0.25">
      <c r="A4448" t="s">
        <v>115</v>
      </c>
      <c r="B4448">
        <v>20413</v>
      </c>
      <c r="C4448" t="s">
        <v>206</v>
      </c>
      <c r="D4448">
        <v>1</v>
      </c>
      <c r="E4448">
        <v>8</v>
      </c>
      <c r="F4448">
        <v>20436</v>
      </c>
      <c r="G4448">
        <v>35020436</v>
      </c>
      <c r="H4448" t="s">
        <v>10601</v>
      </c>
      <c r="I4448">
        <v>530</v>
      </c>
      <c r="J4448" t="s">
        <v>1153</v>
      </c>
      <c r="K4448" t="s">
        <v>10602</v>
      </c>
      <c r="L4448">
        <v>1</v>
      </c>
      <c r="M4448" t="s">
        <v>1153</v>
      </c>
      <c r="N4448">
        <v>13990000</v>
      </c>
      <c r="O4448" t="s">
        <v>92</v>
      </c>
      <c r="P4448" t="s">
        <v>10603</v>
      </c>
      <c r="Q4448" t="s">
        <v>127</v>
      </c>
      <c r="R4448">
        <v>19</v>
      </c>
      <c r="S4448">
        <v>36513095</v>
      </c>
      <c r="T4448">
        <v>36515313</v>
      </c>
      <c r="U4448" t="s">
        <v>10604</v>
      </c>
      <c r="V4448">
        <v>1</v>
      </c>
      <c r="W4448" s="2">
        <v>0</v>
      </c>
      <c r="X4448" s="2">
        <v>0</v>
      </c>
      <c r="Y4448" s="2">
        <v>0</v>
      </c>
      <c r="Z4448" s="2">
        <v>0</v>
      </c>
      <c r="AA4448" s="2">
        <v>0</v>
      </c>
      <c r="AB4448" s="2">
        <v>0</v>
      </c>
      <c r="AC4448" s="2">
        <v>0</v>
      </c>
      <c r="AD4448" s="2">
        <v>50</v>
      </c>
      <c r="AE4448" s="2">
        <v>70</v>
      </c>
      <c r="AF4448" s="2">
        <v>71</v>
      </c>
      <c r="AG4448" s="2">
        <v>64</v>
      </c>
      <c r="AH4448" s="2">
        <v>107</v>
      </c>
      <c r="AI4448" s="2">
        <v>66</v>
      </c>
      <c r="AJ4448" s="2">
        <v>53</v>
      </c>
      <c r="AK4448" s="2">
        <v>0</v>
      </c>
      <c r="AL4448" s="2">
        <v>0</v>
      </c>
      <c r="AM4448" s="2">
        <v>0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0</v>
      </c>
      <c r="AU4448" s="2">
        <v>0</v>
      </c>
      <c r="AV4448" s="2">
        <v>0</v>
      </c>
      <c r="AW4448" s="2">
        <v>0</v>
      </c>
      <c r="AX4448" s="2">
        <v>0</v>
      </c>
      <c r="AY4448" s="2">
        <v>0</v>
      </c>
      <c r="AZ4448" s="2">
        <v>0</v>
      </c>
      <c r="BA4448" s="2">
        <v>0</v>
      </c>
      <c r="BB4448" s="2">
        <v>0</v>
      </c>
      <c r="BC4448" s="2">
        <v>80</v>
      </c>
      <c r="BD4448" s="2">
        <v>0</v>
      </c>
      <c r="BE4448" s="2">
        <v>0</v>
      </c>
      <c r="BF4448" s="2">
        <v>0</v>
      </c>
      <c r="BG4448" s="2">
        <v>0</v>
      </c>
      <c r="BH4448" s="2">
        <v>0</v>
      </c>
      <c r="BI4448" s="2">
        <v>0</v>
      </c>
      <c r="BJ4448" s="2">
        <v>0</v>
      </c>
      <c r="BK4448" s="2">
        <v>0</v>
      </c>
      <c r="BL4448" s="2">
        <v>2</v>
      </c>
      <c r="BM4448" s="2">
        <v>4</v>
      </c>
      <c r="BN4448" s="2">
        <v>2</v>
      </c>
      <c r="BO4448" s="2">
        <v>4</v>
      </c>
      <c r="BP4448" s="2">
        <v>5</v>
      </c>
      <c r="BQ4448" s="2">
        <v>3</v>
      </c>
      <c r="BR4448" s="2">
        <v>2</v>
      </c>
      <c r="BS4448" s="2">
        <v>0</v>
      </c>
      <c r="BT4448" s="2">
        <v>0</v>
      </c>
      <c r="BU4448" s="2">
        <v>0</v>
      </c>
      <c r="BV4448" s="2">
        <v>0</v>
      </c>
      <c r="BW4448" s="2">
        <v>0</v>
      </c>
      <c r="BX4448" s="2">
        <v>0</v>
      </c>
      <c r="BY4448" s="2">
        <v>0</v>
      </c>
      <c r="BZ4448" s="2">
        <v>0</v>
      </c>
      <c r="CA4448" s="2">
        <v>0</v>
      </c>
      <c r="CB4448" s="2">
        <v>0</v>
      </c>
      <c r="CC4448" s="2">
        <v>0</v>
      </c>
      <c r="CD4448" s="2">
        <v>0</v>
      </c>
      <c r="CE4448" s="2">
        <v>0</v>
      </c>
      <c r="CF4448" s="2">
        <v>0</v>
      </c>
      <c r="CG4448" s="2">
        <v>0</v>
      </c>
      <c r="CH4448" s="2">
        <v>0</v>
      </c>
      <c r="CI4448" s="2">
        <v>0</v>
      </c>
      <c r="CJ4448" s="2">
        <v>0</v>
      </c>
      <c r="CK4448" s="2">
        <v>6</v>
      </c>
      <c r="CL4448" s="2">
        <v>0</v>
      </c>
    </row>
    <row r="4449" spans="1:90" x14ac:dyDescent="0.25">
      <c r="A4449" t="s">
        <v>115</v>
      </c>
      <c r="B4449">
        <v>20413</v>
      </c>
      <c r="C4449" t="s">
        <v>206</v>
      </c>
      <c r="D4449">
        <v>1</v>
      </c>
      <c r="E4449">
        <v>8</v>
      </c>
      <c r="F4449">
        <v>19203</v>
      </c>
      <c r="G4449">
        <v>35019203</v>
      </c>
      <c r="H4449" t="s">
        <v>17287</v>
      </c>
      <c r="I4449">
        <v>453</v>
      </c>
      <c r="J4449" t="s">
        <v>292</v>
      </c>
      <c r="K4449" t="s">
        <v>91</v>
      </c>
      <c r="L4449">
        <v>3</v>
      </c>
      <c r="M4449" t="s">
        <v>6399</v>
      </c>
      <c r="N4449">
        <v>13755000</v>
      </c>
      <c r="O4449" t="s">
        <v>162</v>
      </c>
      <c r="P4449" t="s">
        <v>17288</v>
      </c>
      <c r="Q4449" t="s">
        <v>127</v>
      </c>
      <c r="R4449">
        <v>19</v>
      </c>
      <c r="S4449">
        <v>36951162</v>
      </c>
      <c r="T4449">
        <v>36951213</v>
      </c>
      <c r="U4449" t="s">
        <v>17289</v>
      </c>
      <c r="V4449">
        <v>1</v>
      </c>
      <c r="W4449" s="2">
        <v>0</v>
      </c>
      <c r="X4449" s="2">
        <v>0</v>
      </c>
      <c r="Y4449" s="2">
        <v>11</v>
      </c>
      <c r="Z4449" s="2">
        <v>17</v>
      </c>
      <c r="AA4449" s="2">
        <v>13</v>
      </c>
      <c r="AB4449" s="2">
        <v>16</v>
      </c>
      <c r="AC4449" s="2">
        <v>18</v>
      </c>
      <c r="AD4449" s="2">
        <v>14</v>
      </c>
      <c r="AE4449" s="2">
        <v>21</v>
      </c>
      <c r="AF4449" s="2">
        <v>15</v>
      </c>
      <c r="AG4449" s="2">
        <v>22</v>
      </c>
      <c r="AH4449" s="2">
        <v>16</v>
      </c>
      <c r="AI4449" s="2">
        <v>19</v>
      </c>
      <c r="AJ4449" s="2">
        <v>13</v>
      </c>
      <c r="AK4449" s="2">
        <v>0</v>
      </c>
      <c r="AL4449" s="2">
        <v>0</v>
      </c>
      <c r="AM4449" s="2">
        <v>0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0</v>
      </c>
      <c r="AU4449" s="2">
        <v>0</v>
      </c>
      <c r="AV4449" s="2">
        <v>0</v>
      </c>
      <c r="AW4449" s="2">
        <v>0</v>
      </c>
      <c r="AX4449" s="2">
        <v>0</v>
      </c>
      <c r="AY4449" s="2">
        <v>0</v>
      </c>
      <c r="AZ4449" s="2">
        <v>0</v>
      </c>
      <c r="BA4449" s="2">
        <v>0</v>
      </c>
      <c r="BB4449" s="2">
        <v>0</v>
      </c>
      <c r="BC4449" s="2">
        <v>59</v>
      </c>
      <c r="BD4449" s="2">
        <v>2</v>
      </c>
      <c r="BE4449" s="2">
        <v>0</v>
      </c>
      <c r="BF4449" s="2">
        <v>0</v>
      </c>
      <c r="BG4449" s="2">
        <v>1</v>
      </c>
      <c r="BH4449" s="2">
        <v>1</v>
      </c>
      <c r="BI4449" s="2">
        <v>2</v>
      </c>
      <c r="BJ4449" s="2">
        <v>2</v>
      </c>
      <c r="BK4449" s="2">
        <v>2</v>
      </c>
      <c r="BL4449" s="2">
        <v>2</v>
      </c>
      <c r="BM4449" s="2">
        <v>2</v>
      </c>
      <c r="BN4449" s="2">
        <v>2</v>
      </c>
      <c r="BO4449" s="2">
        <v>2</v>
      </c>
      <c r="BP4449" s="2">
        <v>1</v>
      </c>
      <c r="BQ4449" s="2">
        <v>1</v>
      </c>
      <c r="BR4449" s="2">
        <v>1</v>
      </c>
      <c r="BS4449" s="2">
        <v>0</v>
      </c>
      <c r="BT4449" s="2">
        <v>0</v>
      </c>
      <c r="BU4449" s="2">
        <v>0</v>
      </c>
      <c r="BV4449" s="2">
        <v>0</v>
      </c>
      <c r="BW4449" s="2">
        <v>0</v>
      </c>
      <c r="BX4449" s="2">
        <v>0</v>
      </c>
      <c r="BY4449" s="2">
        <v>0</v>
      </c>
      <c r="BZ4449" s="2">
        <v>0</v>
      </c>
      <c r="CA4449" s="2">
        <v>0</v>
      </c>
      <c r="CB4449" s="2">
        <v>0</v>
      </c>
      <c r="CC4449" s="2">
        <v>0</v>
      </c>
      <c r="CD4449" s="2">
        <v>0</v>
      </c>
      <c r="CE4449" s="2">
        <v>0</v>
      </c>
      <c r="CF4449" s="2">
        <v>0</v>
      </c>
      <c r="CG4449" s="2">
        <v>0</v>
      </c>
      <c r="CH4449" s="2">
        <v>0</v>
      </c>
      <c r="CI4449" s="2">
        <v>0</v>
      </c>
      <c r="CJ4449" s="2">
        <v>0</v>
      </c>
      <c r="CK4449" s="2">
        <v>6</v>
      </c>
      <c r="CL4449" s="2">
        <v>2</v>
      </c>
    </row>
    <row r="4450" spans="1:90" x14ac:dyDescent="0.25">
      <c r="A4450" t="s">
        <v>115</v>
      </c>
      <c r="B4450">
        <v>20413</v>
      </c>
      <c r="C4450" t="s">
        <v>206</v>
      </c>
      <c r="D4450">
        <v>1</v>
      </c>
      <c r="E4450">
        <v>8</v>
      </c>
      <c r="F4450">
        <v>20424</v>
      </c>
      <c r="G4450">
        <v>35020424</v>
      </c>
      <c r="H4450" t="s">
        <v>11707</v>
      </c>
      <c r="I4450">
        <v>530</v>
      </c>
      <c r="J4450" t="s">
        <v>1153</v>
      </c>
      <c r="K4450" t="s">
        <v>1139</v>
      </c>
      <c r="L4450">
        <v>1</v>
      </c>
      <c r="M4450" t="s">
        <v>1153</v>
      </c>
      <c r="N4450">
        <v>13990000</v>
      </c>
      <c r="O4450" t="s">
        <v>92</v>
      </c>
      <c r="P4450" t="s">
        <v>3099</v>
      </c>
      <c r="Q4450" t="s">
        <v>127</v>
      </c>
      <c r="R4450">
        <v>19</v>
      </c>
      <c r="S4450">
        <v>36413097</v>
      </c>
      <c r="T4450">
        <v>36513097</v>
      </c>
      <c r="U4450" t="s">
        <v>11708</v>
      </c>
      <c r="V4450">
        <v>1</v>
      </c>
      <c r="W4450" s="2">
        <v>0</v>
      </c>
      <c r="X4450" s="2">
        <v>0</v>
      </c>
      <c r="Y4450" s="2">
        <v>0</v>
      </c>
      <c r="Z4450" s="2">
        <v>0</v>
      </c>
      <c r="AA4450" s="2">
        <v>0</v>
      </c>
      <c r="AB4450" s="2">
        <v>0</v>
      </c>
      <c r="AC4450" s="2">
        <v>0</v>
      </c>
      <c r="AD4450" s="2">
        <v>77</v>
      </c>
      <c r="AE4450" s="2">
        <v>47</v>
      </c>
      <c r="AF4450" s="2">
        <v>78</v>
      </c>
      <c r="AG4450" s="2">
        <v>52</v>
      </c>
      <c r="AH4450" s="2">
        <v>48</v>
      </c>
      <c r="AI4450" s="2">
        <v>49</v>
      </c>
      <c r="AJ4450" s="2">
        <v>58</v>
      </c>
      <c r="AK4450" s="2">
        <v>0</v>
      </c>
      <c r="AL4450" s="2">
        <v>0</v>
      </c>
      <c r="AM4450" s="2">
        <v>0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0</v>
      </c>
      <c r="AU4450" s="2">
        <v>0</v>
      </c>
      <c r="AV4450" s="2">
        <v>0</v>
      </c>
      <c r="AW4450" s="2">
        <v>0</v>
      </c>
      <c r="AX4450" s="2">
        <v>0</v>
      </c>
      <c r="AY4450" s="2">
        <v>0</v>
      </c>
      <c r="AZ4450" s="2">
        <v>0</v>
      </c>
      <c r="BA4450" s="2">
        <v>0</v>
      </c>
      <c r="BB4450" s="2">
        <v>0</v>
      </c>
      <c r="BC4450" s="2">
        <v>36</v>
      </c>
      <c r="BD4450" s="2">
        <v>0</v>
      </c>
      <c r="BE4450" s="2">
        <v>0</v>
      </c>
      <c r="BF4450" s="2">
        <v>0</v>
      </c>
      <c r="BG4450" s="2">
        <v>0</v>
      </c>
      <c r="BH4450" s="2">
        <v>0</v>
      </c>
      <c r="BI4450" s="2">
        <v>0</v>
      </c>
      <c r="BJ4450" s="2">
        <v>0</v>
      </c>
      <c r="BK4450" s="2">
        <v>0</v>
      </c>
      <c r="BL4450" s="2">
        <v>6</v>
      </c>
      <c r="BM4450" s="2">
        <v>3</v>
      </c>
      <c r="BN4450" s="2">
        <v>5</v>
      </c>
      <c r="BO4450" s="2">
        <v>4</v>
      </c>
      <c r="BP4450" s="2">
        <v>3</v>
      </c>
      <c r="BQ4450" s="2">
        <v>3</v>
      </c>
      <c r="BR4450" s="2">
        <v>4</v>
      </c>
      <c r="BS4450" s="2">
        <v>0</v>
      </c>
      <c r="BT4450" s="2">
        <v>0</v>
      </c>
      <c r="BU4450" s="2">
        <v>0</v>
      </c>
      <c r="BV4450" s="2">
        <v>0</v>
      </c>
      <c r="BW4450" s="2">
        <v>0</v>
      </c>
      <c r="BX4450" s="2">
        <v>0</v>
      </c>
      <c r="BY4450" s="2">
        <v>0</v>
      </c>
      <c r="BZ4450" s="2">
        <v>0</v>
      </c>
      <c r="CA4450" s="2">
        <v>0</v>
      </c>
      <c r="CB4450" s="2">
        <v>0</v>
      </c>
      <c r="CC4450" s="2">
        <v>0</v>
      </c>
      <c r="CD4450" s="2">
        <v>0</v>
      </c>
      <c r="CE4450" s="2">
        <v>0</v>
      </c>
      <c r="CF4450" s="2">
        <v>0</v>
      </c>
      <c r="CG4450" s="2">
        <v>0</v>
      </c>
      <c r="CH4450" s="2">
        <v>0</v>
      </c>
      <c r="CI4450" s="2">
        <v>0</v>
      </c>
      <c r="CJ4450" s="2">
        <v>0</v>
      </c>
      <c r="CK4450" s="2">
        <v>3</v>
      </c>
      <c r="CL4450" s="2">
        <v>0</v>
      </c>
    </row>
    <row r="4451" spans="1:90" x14ac:dyDescent="0.25">
      <c r="A4451" t="s">
        <v>115</v>
      </c>
      <c r="B4451">
        <v>20413</v>
      </c>
      <c r="C4451" t="s">
        <v>206</v>
      </c>
      <c r="D4451">
        <v>1</v>
      </c>
      <c r="E4451">
        <v>8</v>
      </c>
      <c r="F4451">
        <v>19021</v>
      </c>
      <c r="G4451">
        <v>35019021</v>
      </c>
      <c r="H4451" t="s">
        <v>6561</v>
      </c>
      <c r="I4451">
        <v>711</v>
      </c>
      <c r="J4451" t="s">
        <v>1099</v>
      </c>
      <c r="K4451" t="s">
        <v>91</v>
      </c>
      <c r="L4451">
        <v>1</v>
      </c>
      <c r="M4451" t="s">
        <v>1099</v>
      </c>
      <c r="N4451">
        <v>13880000</v>
      </c>
      <c r="O4451" t="s">
        <v>92</v>
      </c>
      <c r="P4451" t="s">
        <v>6562</v>
      </c>
      <c r="Q4451">
        <v>492</v>
      </c>
      <c r="R4451">
        <v>19</v>
      </c>
      <c r="S4451">
        <v>36411004</v>
      </c>
      <c r="T4451">
        <v>36411287</v>
      </c>
      <c r="U4451" t="s">
        <v>6563</v>
      </c>
      <c r="V4451">
        <v>1</v>
      </c>
      <c r="W4451" s="2">
        <v>0</v>
      </c>
      <c r="X4451" s="2">
        <v>0</v>
      </c>
      <c r="Y4451" s="2">
        <v>0</v>
      </c>
      <c r="Z4451" s="2">
        <v>0</v>
      </c>
      <c r="AA4451" s="2">
        <v>0</v>
      </c>
      <c r="AB4451" s="2">
        <v>0</v>
      </c>
      <c r="AC4451" s="2">
        <v>0</v>
      </c>
      <c r="AD4451" s="2">
        <v>129</v>
      </c>
      <c r="AE4451" s="2">
        <v>125</v>
      </c>
      <c r="AF4451" s="2">
        <v>91</v>
      </c>
      <c r="AG4451" s="2">
        <v>79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0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0</v>
      </c>
      <c r="AU4451" s="2">
        <v>0</v>
      </c>
      <c r="AV4451" s="2">
        <v>0</v>
      </c>
      <c r="AW4451" s="2">
        <v>0</v>
      </c>
      <c r="AX4451" s="2">
        <v>0</v>
      </c>
      <c r="AY4451" s="2">
        <v>0</v>
      </c>
      <c r="AZ4451" s="2">
        <v>0</v>
      </c>
      <c r="BA4451" s="2">
        <v>0</v>
      </c>
      <c r="BB4451" s="2">
        <v>0</v>
      </c>
      <c r="BC4451" s="2">
        <v>29</v>
      </c>
      <c r="BD4451" s="2">
        <v>19</v>
      </c>
      <c r="BE4451" s="2">
        <v>0</v>
      </c>
      <c r="BF4451" s="2">
        <v>0</v>
      </c>
      <c r="BG4451" s="2">
        <v>0</v>
      </c>
      <c r="BH4451" s="2">
        <v>0</v>
      </c>
      <c r="BI4451" s="2">
        <v>0</v>
      </c>
      <c r="BJ4451" s="2">
        <v>0</v>
      </c>
      <c r="BK4451" s="2">
        <v>0</v>
      </c>
      <c r="BL4451" s="2">
        <v>8</v>
      </c>
      <c r="BM4451" s="2">
        <v>4</v>
      </c>
      <c r="BN4451" s="2">
        <v>3</v>
      </c>
      <c r="BO4451" s="2">
        <v>5</v>
      </c>
      <c r="BP4451" s="2">
        <v>0</v>
      </c>
      <c r="BQ4451" s="2">
        <v>0</v>
      </c>
      <c r="BR4451" s="2">
        <v>0</v>
      </c>
      <c r="BS4451" s="2">
        <v>0</v>
      </c>
      <c r="BT4451" s="2">
        <v>0</v>
      </c>
      <c r="BU4451" s="2">
        <v>0</v>
      </c>
      <c r="BV4451" s="2">
        <v>0</v>
      </c>
      <c r="BW4451" s="2">
        <v>0</v>
      </c>
      <c r="BX4451" s="2">
        <v>0</v>
      </c>
      <c r="BY4451" s="2">
        <v>0</v>
      </c>
      <c r="BZ4451" s="2">
        <v>0</v>
      </c>
      <c r="CA4451" s="2">
        <v>0</v>
      </c>
      <c r="CB4451" s="2">
        <v>0</v>
      </c>
      <c r="CC4451" s="2">
        <v>0</v>
      </c>
      <c r="CD4451" s="2">
        <v>0</v>
      </c>
      <c r="CE4451" s="2">
        <v>0</v>
      </c>
      <c r="CF4451" s="2">
        <v>0</v>
      </c>
      <c r="CG4451" s="2">
        <v>0</v>
      </c>
      <c r="CH4451" s="2">
        <v>0</v>
      </c>
      <c r="CI4451" s="2">
        <v>0</v>
      </c>
      <c r="CJ4451" s="2">
        <v>0</v>
      </c>
      <c r="CK4451" s="2">
        <v>1</v>
      </c>
      <c r="CL4451" s="2">
        <v>4</v>
      </c>
    </row>
    <row r="4452" spans="1:90" x14ac:dyDescent="0.25">
      <c r="A4452" t="s">
        <v>115</v>
      </c>
      <c r="B4452">
        <v>20413</v>
      </c>
      <c r="C4452" t="s">
        <v>206</v>
      </c>
      <c r="D4452">
        <v>1</v>
      </c>
      <c r="E4452">
        <v>8</v>
      </c>
      <c r="F4452">
        <v>20333</v>
      </c>
      <c r="G4452">
        <v>35020333</v>
      </c>
      <c r="H4452" t="s">
        <v>4131</v>
      </c>
      <c r="I4452">
        <v>530</v>
      </c>
      <c r="J4452" t="s">
        <v>1153</v>
      </c>
      <c r="K4452" t="s">
        <v>3860</v>
      </c>
      <c r="L4452">
        <v>1</v>
      </c>
      <c r="M4452" t="s">
        <v>1153</v>
      </c>
      <c r="N4452">
        <v>13990000</v>
      </c>
      <c r="O4452" t="s">
        <v>92</v>
      </c>
      <c r="P4452" t="s">
        <v>4132</v>
      </c>
      <c r="Q4452" t="s">
        <v>127</v>
      </c>
      <c r="R4452">
        <v>19</v>
      </c>
      <c r="S4452">
        <v>36511656</v>
      </c>
      <c r="T4452">
        <v>36515617</v>
      </c>
      <c r="U4452" t="s">
        <v>4133</v>
      </c>
      <c r="V4452">
        <v>1</v>
      </c>
      <c r="W4452" s="2">
        <v>0</v>
      </c>
      <c r="X4452" s="2">
        <v>0</v>
      </c>
      <c r="Y4452" s="2">
        <v>0</v>
      </c>
      <c r="Z4452" s="2">
        <v>18</v>
      </c>
      <c r="AA4452" s="2">
        <v>24</v>
      </c>
      <c r="AB4452" s="2">
        <v>39</v>
      </c>
      <c r="AC4452" s="2">
        <v>35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0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0</v>
      </c>
      <c r="AU4452" s="2">
        <v>0</v>
      </c>
      <c r="AV4452" s="2">
        <v>0</v>
      </c>
      <c r="AW4452" s="2">
        <v>0</v>
      </c>
      <c r="AX4452" s="2">
        <v>0</v>
      </c>
      <c r="AY4452" s="2">
        <v>0</v>
      </c>
      <c r="AZ4452" s="2">
        <v>0</v>
      </c>
      <c r="BA4452" s="2">
        <v>0</v>
      </c>
      <c r="BB4452" s="2">
        <v>0</v>
      </c>
      <c r="BC4452" s="2">
        <v>0</v>
      </c>
      <c r="BD4452" s="2">
        <v>7</v>
      </c>
      <c r="BE4452" s="2">
        <v>0</v>
      </c>
      <c r="BF4452" s="2">
        <v>0</v>
      </c>
      <c r="BG4452" s="2">
        <v>0</v>
      </c>
      <c r="BH4452" s="2">
        <v>1</v>
      </c>
      <c r="BI4452" s="2">
        <v>2</v>
      </c>
      <c r="BJ4452" s="2">
        <v>4</v>
      </c>
      <c r="BK4452" s="2">
        <v>2</v>
      </c>
      <c r="BL4452" s="2">
        <v>0</v>
      </c>
      <c r="BM4452" s="2">
        <v>0</v>
      </c>
      <c r="BN4452" s="2">
        <v>0</v>
      </c>
      <c r="BO4452" s="2">
        <v>0</v>
      </c>
      <c r="BP4452" s="2">
        <v>0</v>
      </c>
      <c r="BQ4452" s="2">
        <v>0</v>
      </c>
      <c r="BR4452" s="2">
        <v>0</v>
      </c>
      <c r="BS4452" s="2">
        <v>0</v>
      </c>
      <c r="BT4452" s="2">
        <v>0</v>
      </c>
      <c r="BU4452" s="2">
        <v>0</v>
      </c>
      <c r="BV4452" s="2">
        <v>0</v>
      </c>
      <c r="BW4452" s="2">
        <v>0</v>
      </c>
      <c r="BX4452" s="2">
        <v>0</v>
      </c>
      <c r="BY4452" s="2">
        <v>0</v>
      </c>
      <c r="BZ4452" s="2">
        <v>0</v>
      </c>
      <c r="CA4452" s="2">
        <v>0</v>
      </c>
      <c r="CB4452" s="2">
        <v>0</v>
      </c>
      <c r="CC4452" s="2">
        <v>0</v>
      </c>
      <c r="CD4452" s="2">
        <v>0</v>
      </c>
      <c r="CE4452" s="2">
        <v>0</v>
      </c>
      <c r="CF4452" s="2">
        <v>0</v>
      </c>
      <c r="CG4452" s="2">
        <v>0</v>
      </c>
      <c r="CH4452" s="2">
        <v>0</v>
      </c>
      <c r="CI4452" s="2">
        <v>0</v>
      </c>
      <c r="CJ4452" s="2">
        <v>0</v>
      </c>
      <c r="CK4452" s="2">
        <v>0</v>
      </c>
      <c r="CL4452" s="2">
        <v>3</v>
      </c>
    </row>
    <row r="4453" spans="1:90" x14ac:dyDescent="0.25">
      <c r="A4453" t="s">
        <v>115</v>
      </c>
      <c r="B4453">
        <v>20413</v>
      </c>
      <c r="C4453" t="s">
        <v>206</v>
      </c>
      <c r="D4453">
        <v>1</v>
      </c>
      <c r="E4453">
        <v>8</v>
      </c>
      <c r="F4453">
        <v>19112</v>
      </c>
      <c r="G4453">
        <v>35019112</v>
      </c>
      <c r="H4453" t="s">
        <v>12402</v>
      </c>
      <c r="I4453">
        <v>646</v>
      </c>
      <c r="J4453" t="s">
        <v>1889</v>
      </c>
      <c r="K4453" t="s">
        <v>91</v>
      </c>
      <c r="L4453">
        <v>1</v>
      </c>
      <c r="M4453" t="s">
        <v>1889</v>
      </c>
      <c r="N4453">
        <v>13720000</v>
      </c>
      <c r="O4453" t="s">
        <v>102</v>
      </c>
      <c r="P4453" t="s">
        <v>12403</v>
      </c>
      <c r="Q4453">
        <v>141</v>
      </c>
      <c r="R4453">
        <v>19</v>
      </c>
      <c r="S4453">
        <v>36083365</v>
      </c>
      <c r="T4453">
        <v>36085233</v>
      </c>
      <c r="U4453" t="s">
        <v>12404</v>
      </c>
      <c r="V4453">
        <v>1</v>
      </c>
      <c r="W4453" s="2">
        <v>0</v>
      </c>
      <c r="X4453" s="2">
        <v>0</v>
      </c>
      <c r="Y4453" s="2">
        <v>0</v>
      </c>
      <c r="Z4453" s="2">
        <v>0</v>
      </c>
      <c r="AA4453" s="2">
        <v>0</v>
      </c>
      <c r="AB4453" s="2">
        <v>0</v>
      </c>
      <c r="AC4453" s="2">
        <v>0</v>
      </c>
      <c r="AD4453" s="2">
        <v>65</v>
      </c>
      <c r="AE4453" s="2">
        <v>65</v>
      </c>
      <c r="AF4453" s="2">
        <v>64</v>
      </c>
      <c r="AG4453" s="2">
        <v>105</v>
      </c>
      <c r="AH4453" s="2">
        <v>109</v>
      </c>
      <c r="AI4453" s="2">
        <v>86</v>
      </c>
      <c r="AJ4453" s="2">
        <v>80</v>
      </c>
      <c r="AK4453" s="2">
        <v>0</v>
      </c>
      <c r="AL4453" s="2">
        <v>0</v>
      </c>
      <c r="AM4453" s="2">
        <v>0</v>
      </c>
      <c r="AN4453" s="2">
        <v>0</v>
      </c>
      <c r="AO4453" s="2">
        <v>0</v>
      </c>
      <c r="AP4453" s="2">
        <v>0</v>
      </c>
      <c r="AQ4453" s="2">
        <v>0</v>
      </c>
      <c r="AR4453" s="2">
        <v>45</v>
      </c>
      <c r="AS4453" s="2">
        <v>0</v>
      </c>
      <c r="AT4453" s="2">
        <v>0</v>
      </c>
      <c r="AU4453" s="2">
        <v>152</v>
      </c>
      <c r="AV4453" s="2">
        <v>0</v>
      </c>
      <c r="AW4453" s="2">
        <v>0</v>
      </c>
      <c r="AX4453" s="2">
        <v>0</v>
      </c>
      <c r="AY4453" s="2">
        <v>0</v>
      </c>
      <c r="AZ4453" s="2">
        <v>0</v>
      </c>
      <c r="BA4453" s="2">
        <v>0</v>
      </c>
      <c r="BB4453" s="2">
        <v>0</v>
      </c>
      <c r="BC4453" s="2">
        <v>61</v>
      </c>
      <c r="BD4453" s="2">
        <v>0</v>
      </c>
      <c r="BE4453" s="2">
        <v>0</v>
      </c>
      <c r="BF4453" s="2">
        <v>0</v>
      </c>
      <c r="BG4453" s="2">
        <v>0</v>
      </c>
      <c r="BH4453" s="2">
        <v>0</v>
      </c>
      <c r="BI4453" s="2">
        <v>0</v>
      </c>
      <c r="BJ4453" s="2">
        <v>0</v>
      </c>
      <c r="BK4453" s="2">
        <v>0</v>
      </c>
      <c r="BL4453" s="2">
        <v>3</v>
      </c>
      <c r="BM4453" s="2">
        <v>3</v>
      </c>
      <c r="BN4453" s="2">
        <v>4</v>
      </c>
      <c r="BO4453" s="2">
        <v>3</v>
      </c>
      <c r="BP4453" s="2">
        <v>4</v>
      </c>
      <c r="BQ4453" s="2">
        <v>3</v>
      </c>
      <c r="BR4453" s="2">
        <v>2</v>
      </c>
      <c r="BS4453" s="2">
        <v>0</v>
      </c>
      <c r="BT4453" s="2">
        <v>0</v>
      </c>
      <c r="BU4453" s="2">
        <v>0</v>
      </c>
      <c r="BV4453" s="2">
        <v>0</v>
      </c>
      <c r="BW4453" s="2">
        <v>0</v>
      </c>
      <c r="BX4453" s="2">
        <v>0</v>
      </c>
      <c r="BY4453" s="2">
        <v>0</v>
      </c>
      <c r="BZ4453" s="2">
        <v>4</v>
      </c>
      <c r="CA4453" s="2">
        <v>0</v>
      </c>
      <c r="CB4453" s="2">
        <v>0</v>
      </c>
      <c r="CC4453" s="2">
        <v>8</v>
      </c>
      <c r="CD4453" s="2">
        <v>0</v>
      </c>
      <c r="CE4453" s="2">
        <v>0</v>
      </c>
      <c r="CF4453" s="2">
        <v>0</v>
      </c>
      <c r="CG4453" s="2">
        <v>0</v>
      </c>
      <c r="CH4453" s="2">
        <v>0</v>
      </c>
      <c r="CI4453" s="2">
        <v>0</v>
      </c>
      <c r="CJ4453" s="2">
        <v>0</v>
      </c>
      <c r="CK4453" s="2">
        <v>3</v>
      </c>
      <c r="CL4453" s="2">
        <v>0</v>
      </c>
    </row>
    <row r="4454" spans="1:90" x14ac:dyDescent="0.25">
      <c r="A4454" t="s">
        <v>115</v>
      </c>
      <c r="B4454">
        <v>20413</v>
      </c>
      <c r="C4454" t="s">
        <v>206</v>
      </c>
      <c r="D4454">
        <v>1</v>
      </c>
      <c r="E4454">
        <v>8</v>
      </c>
      <c r="F4454">
        <v>914022</v>
      </c>
      <c r="G4454">
        <v>35914022</v>
      </c>
      <c r="H4454" t="s">
        <v>16412</v>
      </c>
      <c r="I4454">
        <v>257</v>
      </c>
      <c r="J4454" t="s">
        <v>2362</v>
      </c>
      <c r="K4454" t="s">
        <v>6398</v>
      </c>
      <c r="L4454">
        <v>1</v>
      </c>
      <c r="M4454" t="s">
        <v>2362</v>
      </c>
      <c r="N4454">
        <v>13700000</v>
      </c>
      <c r="O4454" t="s">
        <v>92</v>
      </c>
      <c r="P4454" t="s">
        <v>16413</v>
      </c>
      <c r="Q4454" t="s">
        <v>127</v>
      </c>
      <c r="R4454">
        <v>19</v>
      </c>
      <c r="S4454">
        <v>36711201</v>
      </c>
      <c r="T4454">
        <v>36713608</v>
      </c>
      <c r="U4454" t="s">
        <v>16414</v>
      </c>
      <c r="V4454">
        <v>1</v>
      </c>
      <c r="W4454" s="2">
        <v>0</v>
      </c>
      <c r="X4454" s="2">
        <v>0</v>
      </c>
      <c r="Y4454" s="2">
        <v>0</v>
      </c>
      <c r="Z4454" s="2">
        <v>71</v>
      </c>
      <c r="AA4454" s="2">
        <v>70</v>
      </c>
      <c r="AB4454" s="2">
        <v>72</v>
      </c>
      <c r="AC4454" s="2">
        <v>79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0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0</v>
      </c>
      <c r="AU4454" s="2">
        <v>0</v>
      </c>
      <c r="AV4454" s="2">
        <v>0</v>
      </c>
      <c r="AW4454" s="2">
        <v>0</v>
      </c>
      <c r="AX4454" s="2">
        <v>0</v>
      </c>
      <c r="AY4454" s="2">
        <v>0</v>
      </c>
      <c r="AZ4454" s="2">
        <v>0</v>
      </c>
      <c r="BA4454" s="2">
        <v>0</v>
      </c>
      <c r="BB4454" s="2">
        <v>0</v>
      </c>
      <c r="BC4454" s="2">
        <v>0</v>
      </c>
      <c r="BD4454" s="2">
        <v>0</v>
      </c>
      <c r="BE4454" s="2">
        <v>0</v>
      </c>
      <c r="BF4454" s="2">
        <v>0</v>
      </c>
      <c r="BG4454" s="2">
        <v>0</v>
      </c>
      <c r="BH4454" s="2">
        <v>4</v>
      </c>
      <c r="BI4454" s="2">
        <v>3</v>
      </c>
      <c r="BJ4454" s="2">
        <v>4</v>
      </c>
      <c r="BK4454" s="2">
        <v>5</v>
      </c>
      <c r="BL4454" s="2">
        <v>0</v>
      </c>
      <c r="BM4454" s="2">
        <v>0</v>
      </c>
      <c r="BN4454" s="2">
        <v>0</v>
      </c>
      <c r="BO4454" s="2">
        <v>0</v>
      </c>
      <c r="BP4454" s="2">
        <v>0</v>
      </c>
      <c r="BQ4454" s="2">
        <v>0</v>
      </c>
      <c r="BR4454" s="2">
        <v>0</v>
      </c>
      <c r="BS4454" s="2">
        <v>0</v>
      </c>
      <c r="BT4454" s="2">
        <v>0</v>
      </c>
      <c r="BU4454" s="2">
        <v>0</v>
      </c>
      <c r="BV4454" s="2">
        <v>0</v>
      </c>
      <c r="BW4454" s="2">
        <v>0</v>
      </c>
      <c r="BX4454" s="2">
        <v>0</v>
      </c>
      <c r="BY4454" s="2">
        <v>0</v>
      </c>
      <c r="BZ4454" s="2">
        <v>0</v>
      </c>
      <c r="CA4454" s="2">
        <v>0</v>
      </c>
      <c r="CB4454" s="2">
        <v>0</v>
      </c>
      <c r="CC4454" s="2">
        <v>0</v>
      </c>
      <c r="CD4454" s="2">
        <v>0</v>
      </c>
      <c r="CE4454" s="2">
        <v>0</v>
      </c>
      <c r="CF4454" s="2">
        <v>0</v>
      </c>
      <c r="CG4454" s="2">
        <v>0</v>
      </c>
      <c r="CH4454" s="2">
        <v>0</v>
      </c>
      <c r="CI4454" s="2">
        <v>0</v>
      </c>
      <c r="CJ4454" s="2">
        <v>0</v>
      </c>
      <c r="CK4454" s="2">
        <v>0</v>
      </c>
      <c r="CL4454" s="2">
        <v>0</v>
      </c>
    </row>
    <row r="4455" spans="1:90" x14ac:dyDescent="0.25">
      <c r="A4455" t="s">
        <v>115</v>
      </c>
      <c r="B4455">
        <v>20413</v>
      </c>
      <c r="C4455" t="s">
        <v>206</v>
      </c>
      <c r="D4455">
        <v>1</v>
      </c>
      <c r="E4455">
        <v>8</v>
      </c>
      <c r="F4455">
        <v>41497</v>
      </c>
      <c r="G4455">
        <v>35041497</v>
      </c>
      <c r="H4455" t="s">
        <v>291</v>
      </c>
      <c r="I4455">
        <v>453</v>
      </c>
      <c r="J4455" t="s">
        <v>292</v>
      </c>
      <c r="K4455" t="s">
        <v>293</v>
      </c>
      <c r="L4455">
        <v>1</v>
      </c>
      <c r="M4455" t="s">
        <v>292</v>
      </c>
      <c r="N4455">
        <v>13731288</v>
      </c>
      <c r="O4455" t="s">
        <v>294</v>
      </c>
      <c r="P4455" t="s">
        <v>295</v>
      </c>
      <c r="Q4455">
        <v>50</v>
      </c>
      <c r="R4455">
        <v>19</v>
      </c>
      <c r="S4455">
        <v>36561546</v>
      </c>
      <c r="T4455">
        <v>36564155</v>
      </c>
      <c r="U4455" t="s">
        <v>296</v>
      </c>
      <c r="V4455">
        <v>1</v>
      </c>
      <c r="W4455" s="2">
        <v>0</v>
      </c>
      <c r="X4455" s="2">
        <v>0</v>
      </c>
      <c r="Y4455" s="2">
        <v>0</v>
      </c>
      <c r="Z4455" s="2">
        <v>0</v>
      </c>
      <c r="AA4455" s="2">
        <v>0</v>
      </c>
      <c r="AB4455" s="2">
        <v>0</v>
      </c>
      <c r="AC4455" s="2">
        <v>0</v>
      </c>
      <c r="AD4455" s="2">
        <v>69</v>
      </c>
      <c r="AE4455" s="2">
        <v>65</v>
      </c>
      <c r="AF4455" s="2">
        <v>62</v>
      </c>
      <c r="AG4455" s="2">
        <v>55</v>
      </c>
      <c r="AH4455" s="2">
        <v>39</v>
      </c>
      <c r="AI4455" s="2">
        <v>29</v>
      </c>
      <c r="AJ4455" s="2">
        <v>21</v>
      </c>
      <c r="AK4455" s="2">
        <v>0</v>
      </c>
      <c r="AL4455" s="2">
        <v>0</v>
      </c>
      <c r="AM4455" s="2">
        <v>0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0</v>
      </c>
      <c r="AU4455" s="2">
        <v>0</v>
      </c>
      <c r="AV4455" s="2">
        <v>0</v>
      </c>
      <c r="AW4455" s="2">
        <v>0</v>
      </c>
      <c r="AX4455" s="2">
        <v>0</v>
      </c>
      <c r="AY4455" s="2">
        <v>0</v>
      </c>
      <c r="AZ4455" s="2">
        <v>0</v>
      </c>
      <c r="BA4455" s="2">
        <v>0</v>
      </c>
      <c r="BB4455" s="2">
        <v>0</v>
      </c>
      <c r="BC4455" s="2">
        <v>0</v>
      </c>
      <c r="BD4455" s="2">
        <v>0</v>
      </c>
      <c r="BE4455" s="2">
        <v>0</v>
      </c>
      <c r="BF4455" s="2">
        <v>0</v>
      </c>
      <c r="BG4455" s="2">
        <v>0</v>
      </c>
      <c r="BH4455" s="2">
        <v>0</v>
      </c>
      <c r="BI4455" s="2">
        <v>0</v>
      </c>
      <c r="BJ4455" s="2">
        <v>0</v>
      </c>
      <c r="BK4455" s="2">
        <v>0</v>
      </c>
      <c r="BL4455" s="2">
        <v>4</v>
      </c>
      <c r="BM4455" s="2">
        <v>3</v>
      </c>
      <c r="BN4455" s="2">
        <v>2</v>
      </c>
      <c r="BO4455" s="2">
        <v>2</v>
      </c>
      <c r="BP4455" s="2">
        <v>2</v>
      </c>
      <c r="BQ4455" s="2">
        <v>2</v>
      </c>
      <c r="BR4455" s="2">
        <v>2</v>
      </c>
      <c r="BS4455" s="2">
        <v>0</v>
      </c>
      <c r="BT4455" s="2">
        <v>0</v>
      </c>
      <c r="BU4455" s="2">
        <v>0</v>
      </c>
      <c r="BV4455" s="2">
        <v>0</v>
      </c>
      <c r="BW4455" s="2">
        <v>0</v>
      </c>
      <c r="BX4455" s="2">
        <v>0</v>
      </c>
      <c r="BY4455" s="2">
        <v>0</v>
      </c>
      <c r="BZ4455" s="2">
        <v>0</v>
      </c>
      <c r="CA4455" s="2">
        <v>0</v>
      </c>
      <c r="CB4455" s="2">
        <v>0</v>
      </c>
      <c r="CC4455" s="2">
        <v>0</v>
      </c>
      <c r="CD4455" s="2">
        <v>0</v>
      </c>
      <c r="CE4455" s="2">
        <v>0</v>
      </c>
      <c r="CF4455" s="2">
        <v>0</v>
      </c>
      <c r="CG4455" s="2">
        <v>0</v>
      </c>
      <c r="CH4455" s="2">
        <v>0</v>
      </c>
      <c r="CI4455" s="2">
        <v>0</v>
      </c>
      <c r="CJ4455" s="2">
        <v>0</v>
      </c>
      <c r="CK4455" s="2">
        <v>0</v>
      </c>
      <c r="CL4455" s="2">
        <v>0</v>
      </c>
    </row>
    <row r="4456" spans="1:90" x14ac:dyDescent="0.25">
      <c r="A4456" t="s">
        <v>115</v>
      </c>
      <c r="B4456">
        <v>20413</v>
      </c>
      <c r="C4456" t="s">
        <v>206</v>
      </c>
      <c r="D4456">
        <v>1</v>
      </c>
      <c r="E4456">
        <v>8</v>
      </c>
      <c r="F4456">
        <v>49487</v>
      </c>
      <c r="G4456">
        <v>35049487</v>
      </c>
      <c r="H4456" t="s">
        <v>19055</v>
      </c>
      <c r="I4456">
        <v>680</v>
      </c>
      <c r="J4456" t="s">
        <v>207</v>
      </c>
      <c r="K4456" t="s">
        <v>19056</v>
      </c>
      <c r="L4456">
        <v>1</v>
      </c>
      <c r="M4456" t="s">
        <v>207</v>
      </c>
      <c r="N4456">
        <v>13710000</v>
      </c>
      <c r="O4456" t="s">
        <v>92</v>
      </c>
      <c r="P4456" t="s">
        <v>19057</v>
      </c>
      <c r="Q4456">
        <v>131</v>
      </c>
      <c r="R4456">
        <v>19</v>
      </c>
      <c r="S4456">
        <v>36731259</v>
      </c>
      <c r="T4456">
        <v>36732000</v>
      </c>
      <c r="U4456" t="s">
        <v>19058</v>
      </c>
      <c r="V4456">
        <v>1</v>
      </c>
      <c r="W4456" s="2">
        <v>0</v>
      </c>
      <c r="X4456" s="2">
        <v>0</v>
      </c>
      <c r="Y4456" s="2">
        <v>0</v>
      </c>
      <c r="Z4456" s="2">
        <v>0</v>
      </c>
      <c r="AA4456" s="2">
        <v>0</v>
      </c>
      <c r="AB4456" s="2">
        <v>0</v>
      </c>
      <c r="AC4456" s="2">
        <v>0</v>
      </c>
      <c r="AD4456" s="2">
        <v>59</v>
      </c>
      <c r="AE4456" s="2">
        <v>62</v>
      </c>
      <c r="AF4456" s="2">
        <v>51</v>
      </c>
      <c r="AG4456" s="2">
        <v>60</v>
      </c>
      <c r="AH4456" s="2">
        <v>40</v>
      </c>
      <c r="AI4456" s="2">
        <v>53</v>
      </c>
      <c r="AJ4456" s="2">
        <v>32</v>
      </c>
      <c r="AK4456" s="2">
        <v>0</v>
      </c>
      <c r="AL4456" s="2">
        <v>0</v>
      </c>
      <c r="AM4456" s="2">
        <v>0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0</v>
      </c>
      <c r="AU4456" s="2">
        <v>0</v>
      </c>
      <c r="AV4456" s="2">
        <v>0</v>
      </c>
      <c r="AW4456" s="2">
        <v>0</v>
      </c>
      <c r="AX4456" s="2">
        <v>0</v>
      </c>
      <c r="AY4456" s="2">
        <v>0</v>
      </c>
      <c r="AZ4456" s="2">
        <v>0</v>
      </c>
      <c r="BA4456" s="2">
        <v>0</v>
      </c>
      <c r="BB4456" s="2">
        <v>0</v>
      </c>
      <c r="BC4456" s="2">
        <v>0</v>
      </c>
      <c r="BD4456" s="2">
        <v>0</v>
      </c>
      <c r="BE4456" s="2">
        <v>0</v>
      </c>
      <c r="BF4456" s="2">
        <v>0</v>
      </c>
      <c r="BG4456" s="2">
        <v>0</v>
      </c>
      <c r="BH4456" s="2">
        <v>0</v>
      </c>
      <c r="BI4456" s="2">
        <v>0</v>
      </c>
      <c r="BJ4456" s="2">
        <v>0</v>
      </c>
      <c r="BK4456" s="2">
        <v>0</v>
      </c>
      <c r="BL4456" s="2">
        <v>4</v>
      </c>
      <c r="BM4456" s="2">
        <v>3</v>
      </c>
      <c r="BN4456" s="2">
        <v>4</v>
      </c>
      <c r="BO4456" s="2">
        <v>3</v>
      </c>
      <c r="BP4456" s="2">
        <v>2</v>
      </c>
      <c r="BQ4456" s="2">
        <v>3</v>
      </c>
      <c r="BR4456" s="2">
        <v>1</v>
      </c>
      <c r="BS4456" s="2">
        <v>0</v>
      </c>
      <c r="BT4456" s="2">
        <v>0</v>
      </c>
      <c r="BU4456" s="2">
        <v>0</v>
      </c>
      <c r="BV4456" s="2">
        <v>0</v>
      </c>
      <c r="BW4456" s="2">
        <v>0</v>
      </c>
      <c r="BX4456" s="2">
        <v>0</v>
      </c>
      <c r="BY4456" s="2">
        <v>0</v>
      </c>
      <c r="BZ4456" s="2">
        <v>0</v>
      </c>
      <c r="CA4456" s="2">
        <v>0</v>
      </c>
      <c r="CB4456" s="2">
        <v>0</v>
      </c>
      <c r="CC4456" s="2">
        <v>0</v>
      </c>
      <c r="CD4456" s="2">
        <v>0</v>
      </c>
      <c r="CE4456" s="2">
        <v>0</v>
      </c>
      <c r="CF4456" s="2">
        <v>0</v>
      </c>
      <c r="CG4456" s="2">
        <v>0</v>
      </c>
      <c r="CH4456" s="2">
        <v>0</v>
      </c>
      <c r="CI4456" s="2">
        <v>0</v>
      </c>
      <c r="CJ4456" s="2">
        <v>0</v>
      </c>
      <c r="CK4456" s="2">
        <v>0</v>
      </c>
      <c r="CL4456" s="2">
        <v>0</v>
      </c>
    </row>
    <row r="4457" spans="1:90" x14ac:dyDescent="0.25">
      <c r="A4457" t="s">
        <v>115</v>
      </c>
      <c r="B4457">
        <v>20413</v>
      </c>
      <c r="C4457" t="s">
        <v>206</v>
      </c>
      <c r="D4457">
        <v>2</v>
      </c>
      <c r="E4457">
        <v>6</v>
      </c>
      <c r="F4457">
        <v>459872</v>
      </c>
      <c r="G4457">
        <v>35459872</v>
      </c>
      <c r="H4457" t="s">
        <v>10972</v>
      </c>
      <c r="I4457">
        <v>711</v>
      </c>
      <c r="J4457" t="s">
        <v>1099</v>
      </c>
      <c r="K4457" t="s">
        <v>91</v>
      </c>
      <c r="L4457">
        <v>1</v>
      </c>
      <c r="M4457" t="s">
        <v>1099</v>
      </c>
      <c r="N4457">
        <v>13880000</v>
      </c>
      <c r="O4457" t="s">
        <v>92</v>
      </c>
      <c r="P4457" t="s">
        <v>6562</v>
      </c>
      <c r="Q4457">
        <v>492</v>
      </c>
      <c r="R4457">
        <v>19</v>
      </c>
      <c r="S4457">
        <v>36411004</v>
      </c>
      <c r="T4457">
        <v>36411287</v>
      </c>
      <c r="U4457" t="s">
        <v>19840</v>
      </c>
      <c r="V4457">
        <v>1</v>
      </c>
      <c r="W4457" s="2">
        <v>0</v>
      </c>
      <c r="X4457" s="2">
        <v>0</v>
      </c>
      <c r="Y4457" s="2">
        <v>0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0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0</v>
      </c>
      <c r="AU4457" s="2">
        <v>0</v>
      </c>
      <c r="AV4457" s="2">
        <v>0</v>
      </c>
      <c r="AW4457" s="2">
        <v>0</v>
      </c>
      <c r="AX4457" s="2">
        <v>0</v>
      </c>
      <c r="AY4457" s="2">
        <v>0</v>
      </c>
      <c r="AZ4457" s="2">
        <v>0</v>
      </c>
      <c r="BA4457" s="2">
        <v>0</v>
      </c>
      <c r="BB4457" s="2">
        <v>0</v>
      </c>
      <c r="BC4457" s="2">
        <v>88</v>
      </c>
      <c r="BD4457" s="2">
        <v>0</v>
      </c>
      <c r="BE4457" s="2">
        <v>0</v>
      </c>
      <c r="BF4457" s="2">
        <v>0</v>
      </c>
      <c r="BG4457" s="2">
        <v>0</v>
      </c>
      <c r="BH4457" s="2">
        <v>0</v>
      </c>
      <c r="BI4457" s="2">
        <v>0</v>
      </c>
      <c r="BJ4457" s="2">
        <v>0</v>
      </c>
      <c r="BK4457" s="2">
        <v>0</v>
      </c>
      <c r="BL4457" s="2">
        <v>0</v>
      </c>
      <c r="BM4457" s="2">
        <v>0</v>
      </c>
      <c r="BN4457" s="2">
        <v>0</v>
      </c>
      <c r="BO4457" s="2">
        <v>0</v>
      </c>
      <c r="BP4457" s="2">
        <v>0</v>
      </c>
      <c r="BQ4457" s="2">
        <v>0</v>
      </c>
      <c r="BR4457" s="2">
        <v>0</v>
      </c>
      <c r="BS4457" s="2">
        <v>0</v>
      </c>
      <c r="BT4457" s="2">
        <v>0</v>
      </c>
      <c r="BU4457" s="2">
        <v>0</v>
      </c>
      <c r="BV4457" s="2">
        <v>0</v>
      </c>
      <c r="BW4457" s="2">
        <v>0</v>
      </c>
      <c r="BX4457" s="2">
        <v>0</v>
      </c>
      <c r="BY4457" s="2">
        <v>0</v>
      </c>
      <c r="BZ4457" s="2">
        <v>0</v>
      </c>
      <c r="CA4457" s="2">
        <v>0</v>
      </c>
      <c r="CB4457" s="2">
        <v>0</v>
      </c>
      <c r="CC4457" s="2">
        <v>0</v>
      </c>
      <c r="CD4457" s="2">
        <v>0</v>
      </c>
      <c r="CE4457" s="2">
        <v>0</v>
      </c>
      <c r="CF4457" s="2">
        <v>0</v>
      </c>
      <c r="CG4457" s="2">
        <v>0</v>
      </c>
      <c r="CH4457" s="2">
        <v>0</v>
      </c>
      <c r="CI4457" s="2">
        <v>0</v>
      </c>
      <c r="CJ4457" s="2">
        <v>0</v>
      </c>
      <c r="CK4457" s="2">
        <v>4</v>
      </c>
      <c r="CL4457" s="2">
        <v>0</v>
      </c>
    </row>
    <row r="4458" spans="1:90" x14ac:dyDescent="0.25">
      <c r="A4458" t="s">
        <v>115</v>
      </c>
      <c r="B4458">
        <v>20413</v>
      </c>
      <c r="C4458" t="s">
        <v>206</v>
      </c>
      <c r="D4458">
        <v>2</v>
      </c>
      <c r="E4458">
        <v>6</v>
      </c>
      <c r="F4458">
        <v>460205</v>
      </c>
      <c r="G4458">
        <v>35460205</v>
      </c>
      <c r="H4458" t="s">
        <v>18740</v>
      </c>
      <c r="I4458">
        <v>680</v>
      </c>
      <c r="J4458" t="s">
        <v>207</v>
      </c>
      <c r="K4458" t="s">
        <v>91</v>
      </c>
      <c r="L4458">
        <v>1</v>
      </c>
      <c r="M4458" t="s">
        <v>207</v>
      </c>
      <c r="N4458">
        <v>13710000</v>
      </c>
      <c r="O4458" t="s">
        <v>92</v>
      </c>
      <c r="P4458" t="s">
        <v>12650</v>
      </c>
      <c r="Q4458">
        <v>124</v>
      </c>
      <c r="R4458">
        <v>19</v>
      </c>
      <c r="S4458">
        <v>36731692</v>
      </c>
      <c r="T4458">
        <v>36732796</v>
      </c>
      <c r="U4458" t="s">
        <v>19845</v>
      </c>
      <c r="V4458">
        <v>1</v>
      </c>
      <c r="W4458" s="2">
        <v>0</v>
      </c>
      <c r="X4458" s="2">
        <v>0</v>
      </c>
      <c r="Y4458" s="2">
        <v>0</v>
      </c>
      <c r="Z4458" s="2">
        <v>0</v>
      </c>
      <c r="AA4458" s="2">
        <v>0</v>
      </c>
      <c r="AB4458" s="2">
        <v>0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0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0</v>
      </c>
      <c r="AU4458" s="2">
        <v>0</v>
      </c>
      <c r="AV4458" s="2">
        <v>0</v>
      </c>
      <c r="AW4458" s="2">
        <v>0</v>
      </c>
      <c r="AX4458" s="2">
        <v>0</v>
      </c>
      <c r="AY4458" s="2">
        <v>0</v>
      </c>
      <c r="AZ4458" s="2">
        <v>0</v>
      </c>
      <c r="BA4458" s="2">
        <v>0</v>
      </c>
      <c r="BB4458" s="2">
        <v>0</v>
      </c>
      <c r="BC4458" s="2">
        <v>87</v>
      </c>
      <c r="BD4458" s="2">
        <v>0</v>
      </c>
      <c r="BE4458" s="2">
        <v>0</v>
      </c>
      <c r="BF4458" s="2">
        <v>0</v>
      </c>
      <c r="BG4458" s="2">
        <v>0</v>
      </c>
      <c r="BH4458" s="2">
        <v>0</v>
      </c>
      <c r="BI4458" s="2">
        <v>0</v>
      </c>
      <c r="BJ4458" s="2">
        <v>0</v>
      </c>
      <c r="BK4458" s="2">
        <v>0</v>
      </c>
      <c r="BL4458" s="2">
        <v>0</v>
      </c>
      <c r="BM4458" s="2">
        <v>0</v>
      </c>
      <c r="BN4458" s="2">
        <v>0</v>
      </c>
      <c r="BO4458" s="2">
        <v>0</v>
      </c>
      <c r="BP4458" s="2">
        <v>0</v>
      </c>
      <c r="BQ4458" s="2">
        <v>0</v>
      </c>
      <c r="BR4458" s="2">
        <v>0</v>
      </c>
      <c r="BS4458" s="2">
        <v>0</v>
      </c>
      <c r="BT4458" s="2">
        <v>0</v>
      </c>
      <c r="BU4458" s="2">
        <v>0</v>
      </c>
      <c r="BV4458" s="2">
        <v>0</v>
      </c>
      <c r="BW4458" s="2">
        <v>0</v>
      </c>
      <c r="BX4458" s="2">
        <v>0</v>
      </c>
      <c r="BY4458" s="2">
        <v>0</v>
      </c>
      <c r="BZ4458" s="2">
        <v>0</v>
      </c>
      <c r="CA4458" s="2">
        <v>0</v>
      </c>
      <c r="CB4458" s="2">
        <v>0</v>
      </c>
      <c r="CC4458" s="2">
        <v>0</v>
      </c>
      <c r="CD4458" s="2">
        <v>0</v>
      </c>
      <c r="CE4458" s="2">
        <v>0</v>
      </c>
      <c r="CF4458" s="2">
        <v>0</v>
      </c>
      <c r="CG4458" s="2">
        <v>0</v>
      </c>
      <c r="CH4458" s="2">
        <v>0</v>
      </c>
      <c r="CI4458" s="2">
        <v>0</v>
      </c>
      <c r="CJ4458" s="2">
        <v>0</v>
      </c>
      <c r="CK4458" s="2">
        <v>7</v>
      </c>
      <c r="CL4458" s="2">
        <v>0</v>
      </c>
    </row>
    <row r="4459" spans="1:90" x14ac:dyDescent="0.25">
      <c r="A4459" t="s">
        <v>115</v>
      </c>
      <c r="B4459">
        <v>20413</v>
      </c>
      <c r="C4459" t="s">
        <v>206</v>
      </c>
      <c r="D4459">
        <v>2</v>
      </c>
      <c r="E4459">
        <v>6</v>
      </c>
      <c r="F4459">
        <v>460148</v>
      </c>
      <c r="G4459">
        <v>35460148</v>
      </c>
      <c r="H4459" t="s">
        <v>17488</v>
      </c>
      <c r="I4459">
        <v>646</v>
      </c>
      <c r="J4459" t="s">
        <v>1889</v>
      </c>
      <c r="K4459" t="s">
        <v>91</v>
      </c>
      <c r="L4459">
        <v>1</v>
      </c>
      <c r="M4459" t="s">
        <v>1889</v>
      </c>
      <c r="N4459">
        <v>13720000</v>
      </c>
      <c r="O4459" t="s">
        <v>102</v>
      </c>
      <c r="P4459" t="s">
        <v>14750</v>
      </c>
      <c r="Q4459">
        <v>225</v>
      </c>
      <c r="R4459">
        <v>19</v>
      </c>
      <c r="S4459">
        <v>36082872</v>
      </c>
      <c r="T4459">
        <v>36085333</v>
      </c>
      <c r="U4459" t="s">
        <v>19844</v>
      </c>
      <c r="V4459">
        <v>1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0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0</v>
      </c>
      <c r="AU4459" s="2">
        <v>0</v>
      </c>
      <c r="AV4459" s="2">
        <v>0</v>
      </c>
      <c r="AW4459" s="2">
        <v>0</v>
      </c>
      <c r="AX4459" s="2">
        <v>0</v>
      </c>
      <c r="AY4459" s="2">
        <v>0</v>
      </c>
      <c r="AZ4459" s="2">
        <v>0</v>
      </c>
      <c r="BA4459" s="2">
        <v>0</v>
      </c>
      <c r="BB4459" s="2">
        <v>0</v>
      </c>
      <c r="BC4459" s="2">
        <v>24</v>
      </c>
      <c r="BD4459" s="2">
        <v>0</v>
      </c>
      <c r="BE4459" s="2">
        <v>0</v>
      </c>
      <c r="BF4459" s="2">
        <v>0</v>
      </c>
      <c r="BG4459" s="2">
        <v>0</v>
      </c>
      <c r="BH4459" s="2">
        <v>0</v>
      </c>
      <c r="BI4459" s="2">
        <v>0</v>
      </c>
      <c r="BJ4459" s="2">
        <v>0</v>
      </c>
      <c r="BK4459" s="2">
        <v>0</v>
      </c>
      <c r="BL4459" s="2">
        <v>0</v>
      </c>
      <c r="BM4459" s="2">
        <v>0</v>
      </c>
      <c r="BN4459" s="2">
        <v>0</v>
      </c>
      <c r="BO4459" s="2">
        <v>0</v>
      </c>
      <c r="BP4459" s="2">
        <v>0</v>
      </c>
      <c r="BQ4459" s="2">
        <v>0</v>
      </c>
      <c r="BR4459" s="2">
        <v>0</v>
      </c>
      <c r="BS4459" s="2">
        <v>0</v>
      </c>
      <c r="BT4459" s="2">
        <v>0</v>
      </c>
      <c r="BU4459" s="2">
        <v>0</v>
      </c>
      <c r="BV4459" s="2">
        <v>0</v>
      </c>
      <c r="BW4459" s="2">
        <v>0</v>
      </c>
      <c r="BX4459" s="2">
        <v>0</v>
      </c>
      <c r="BY4459" s="2">
        <v>0</v>
      </c>
      <c r="BZ4459" s="2">
        <v>0</v>
      </c>
      <c r="CA4459" s="2">
        <v>0</v>
      </c>
      <c r="CB4459" s="2">
        <v>0</v>
      </c>
      <c r="CC4459" s="2">
        <v>0</v>
      </c>
      <c r="CD4459" s="2">
        <v>0</v>
      </c>
      <c r="CE4459" s="2">
        <v>0</v>
      </c>
      <c r="CF4459" s="2">
        <v>0</v>
      </c>
      <c r="CG4459" s="2">
        <v>0</v>
      </c>
      <c r="CH4459" s="2">
        <v>0</v>
      </c>
      <c r="CI4459" s="2">
        <v>0</v>
      </c>
      <c r="CJ4459" s="2">
        <v>0</v>
      </c>
      <c r="CK4459" s="2">
        <v>2</v>
      </c>
      <c r="CL4459" s="2">
        <v>0</v>
      </c>
    </row>
    <row r="4460" spans="1:90" x14ac:dyDescent="0.25">
      <c r="A4460" t="s">
        <v>115</v>
      </c>
      <c r="B4460">
        <v>20413</v>
      </c>
      <c r="C4460" t="s">
        <v>206</v>
      </c>
      <c r="D4460">
        <v>2</v>
      </c>
      <c r="E4460">
        <v>6</v>
      </c>
      <c r="F4460">
        <v>459902</v>
      </c>
      <c r="G4460">
        <v>35459902</v>
      </c>
      <c r="H4460" t="s">
        <v>3171</v>
      </c>
      <c r="I4460">
        <v>152</v>
      </c>
      <c r="J4460" t="s">
        <v>789</v>
      </c>
      <c r="K4460" t="s">
        <v>91</v>
      </c>
      <c r="L4460">
        <v>1</v>
      </c>
      <c r="M4460" t="s">
        <v>789</v>
      </c>
      <c r="N4460">
        <v>13860000</v>
      </c>
      <c r="O4460" t="s">
        <v>92</v>
      </c>
      <c r="P4460" t="s">
        <v>1392</v>
      </c>
      <c r="Q4460">
        <v>1228</v>
      </c>
      <c r="R4460">
        <v>19</v>
      </c>
      <c r="S4460">
        <v>36521520</v>
      </c>
      <c r="T4460">
        <v>36524240</v>
      </c>
      <c r="U4460" t="s">
        <v>19841</v>
      </c>
      <c r="V4460">
        <v>1</v>
      </c>
      <c r="W4460" s="2">
        <v>0</v>
      </c>
      <c r="X4460" s="2">
        <v>0</v>
      </c>
      <c r="Y4460" s="2">
        <v>0</v>
      </c>
      <c r="Z4460" s="2">
        <v>0</v>
      </c>
      <c r="AA4460" s="2">
        <v>0</v>
      </c>
      <c r="AB4460" s="2">
        <v>0</v>
      </c>
      <c r="AC4460" s="2">
        <v>0</v>
      </c>
      <c r="AD4460" s="2">
        <v>0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0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0</v>
      </c>
      <c r="AU4460" s="2">
        <v>0</v>
      </c>
      <c r="AV4460" s="2">
        <v>0</v>
      </c>
      <c r="AW4460" s="2">
        <v>0</v>
      </c>
      <c r="AX4460" s="2">
        <v>0</v>
      </c>
      <c r="AY4460" s="2">
        <v>0</v>
      </c>
      <c r="AZ4460" s="2">
        <v>0</v>
      </c>
      <c r="BA4460" s="2">
        <v>0</v>
      </c>
      <c r="BB4460" s="2">
        <v>0</v>
      </c>
      <c r="BC4460" s="2">
        <v>196</v>
      </c>
      <c r="BD4460" s="2">
        <v>0</v>
      </c>
      <c r="BE4460" s="2">
        <v>0</v>
      </c>
      <c r="BF4460" s="2">
        <v>0</v>
      </c>
      <c r="BG4460" s="2">
        <v>0</v>
      </c>
      <c r="BH4460" s="2">
        <v>0</v>
      </c>
      <c r="BI4460" s="2">
        <v>0</v>
      </c>
      <c r="BJ4460" s="2">
        <v>0</v>
      </c>
      <c r="BK4460" s="2">
        <v>0</v>
      </c>
      <c r="BL4460" s="2">
        <v>0</v>
      </c>
      <c r="BM4460" s="2">
        <v>0</v>
      </c>
      <c r="BN4460" s="2">
        <v>0</v>
      </c>
      <c r="BO4460" s="2">
        <v>0</v>
      </c>
      <c r="BP4460" s="2">
        <v>0</v>
      </c>
      <c r="BQ4460" s="2">
        <v>0</v>
      </c>
      <c r="BR4460" s="2">
        <v>0</v>
      </c>
      <c r="BS4460" s="2">
        <v>0</v>
      </c>
      <c r="BT4460" s="2">
        <v>0</v>
      </c>
      <c r="BU4460" s="2">
        <v>0</v>
      </c>
      <c r="BV4460" s="2">
        <v>0</v>
      </c>
      <c r="BW4460" s="2">
        <v>0</v>
      </c>
      <c r="BX4460" s="2">
        <v>0</v>
      </c>
      <c r="BY4460" s="2">
        <v>0</v>
      </c>
      <c r="BZ4460" s="2">
        <v>0</v>
      </c>
      <c r="CA4460" s="2">
        <v>0</v>
      </c>
      <c r="CB4460" s="2">
        <v>0</v>
      </c>
      <c r="CC4460" s="2">
        <v>0</v>
      </c>
      <c r="CD4460" s="2">
        <v>0</v>
      </c>
      <c r="CE4460" s="2">
        <v>0</v>
      </c>
      <c r="CF4460" s="2">
        <v>0</v>
      </c>
      <c r="CG4460" s="2">
        <v>0</v>
      </c>
      <c r="CH4460" s="2">
        <v>0</v>
      </c>
      <c r="CI4460" s="2">
        <v>0</v>
      </c>
      <c r="CJ4460" s="2">
        <v>0</v>
      </c>
      <c r="CK4460" s="2">
        <v>14</v>
      </c>
      <c r="CL4460" s="2">
        <v>0</v>
      </c>
    </row>
    <row r="4461" spans="1:90" x14ac:dyDescent="0.25">
      <c r="A4461" t="s">
        <v>115</v>
      </c>
      <c r="B4461">
        <v>20413</v>
      </c>
      <c r="C4461" t="s">
        <v>206</v>
      </c>
      <c r="D4461">
        <v>2</v>
      </c>
      <c r="E4461">
        <v>6</v>
      </c>
      <c r="F4461">
        <v>460011</v>
      </c>
      <c r="G4461">
        <v>35460011</v>
      </c>
      <c r="H4461" t="s">
        <v>8203</v>
      </c>
      <c r="I4461">
        <v>453</v>
      </c>
      <c r="J4461" t="s">
        <v>292</v>
      </c>
      <c r="K4461" t="s">
        <v>6599</v>
      </c>
      <c r="L4461">
        <v>1</v>
      </c>
      <c r="M4461" t="s">
        <v>292</v>
      </c>
      <c r="N4461">
        <v>13731080</v>
      </c>
      <c r="O4461" t="s">
        <v>92</v>
      </c>
      <c r="P4461" t="s">
        <v>964</v>
      </c>
      <c r="Q4461">
        <v>142</v>
      </c>
      <c r="R4461">
        <v>19</v>
      </c>
      <c r="S4461">
        <v>36560241</v>
      </c>
      <c r="T4461">
        <v>36563586</v>
      </c>
      <c r="U4461" t="s">
        <v>19843</v>
      </c>
      <c r="V4461">
        <v>1</v>
      </c>
      <c r="W4461" s="2">
        <v>0</v>
      </c>
      <c r="X4461" s="2">
        <v>0</v>
      </c>
      <c r="Y4461" s="2">
        <v>0</v>
      </c>
      <c r="Z4461" s="2">
        <v>0</v>
      </c>
      <c r="AA4461" s="2">
        <v>0</v>
      </c>
      <c r="AB4461" s="2">
        <v>0</v>
      </c>
      <c r="AC4461" s="2">
        <v>0</v>
      </c>
      <c r="AD4461" s="2">
        <v>0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  <c r="AM4461" s="2">
        <v>0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0</v>
      </c>
      <c r="AU4461" s="2">
        <v>0</v>
      </c>
      <c r="AV4461" s="2">
        <v>0</v>
      </c>
      <c r="AW4461" s="2">
        <v>0</v>
      </c>
      <c r="AX4461" s="2">
        <v>0</v>
      </c>
      <c r="AY4461" s="2">
        <v>0</v>
      </c>
      <c r="AZ4461" s="2">
        <v>0</v>
      </c>
      <c r="BA4461" s="2">
        <v>0</v>
      </c>
      <c r="BB4461" s="2">
        <v>0</v>
      </c>
      <c r="BC4461" s="2">
        <v>64</v>
      </c>
      <c r="BD4461" s="2">
        <v>0</v>
      </c>
      <c r="BE4461" s="2">
        <v>0</v>
      </c>
      <c r="BF4461" s="2">
        <v>0</v>
      </c>
      <c r="BG4461" s="2">
        <v>0</v>
      </c>
      <c r="BH4461" s="2">
        <v>0</v>
      </c>
      <c r="BI4461" s="2">
        <v>0</v>
      </c>
      <c r="BJ4461" s="2">
        <v>0</v>
      </c>
      <c r="BK4461" s="2">
        <v>0</v>
      </c>
      <c r="BL4461" s="2">
        <v>0</v>
      </c>
      <c r="BM4461" s="2">
        <v>0</v>
      </c>
      <c r="BN4461" s="2">
        <v>0</v>
      </c>
      <c r="BO4461" s="2">
        <v>0</v>
      </c>
      <c r="BP4461" s="2">
        <v>0</v>
      </c>
      <c r="BQ4461" s="2">
        <v>0</v>
      </c>
      <c r="BR4461" s="2">
        <v>0</v>
      </c>
      <c r="BS4461" s="2">
        <v>0</v>
      </c>
      <c r="BT4461" s="2">
        <v>0</v>
      </c>
      <c r="BU4461" s="2">
        <v>0</v>
      </c>
      <c r="BV4461" s="2">
        <v>0</v>
      </c>
      <c r="BW4461" s="2">
        <v>0</v>
      </c>
      <c r="BX4461" s="2">
        <v>0</v>
      </c>
      <c r="BY4461" s="2">
        <v>0</v>
      </c>
      <c r="BZ4461" s="2">
        <v>0</v>
      </c>
      <c r="CA4461" s="2">
        <v>0</v>
      </c>
      <c r="CB4461" s="2">
        <v>0</v>
      </c>
      <c r="CC4461" s="2">
        <v>0</v>
      </c>
      <c r="CD4461" s="2">
        <v>0</v>
      </c>
      <c r="CE4461" s="2">
        <v>0</v>
      </c>
      <c r="CF4461" s="2">
        <v>0</v>
      </c>
      <c r="CG4461" s="2">
        <v>0</v>
      </c>
      <c r="CH4461" s="2">
        <v>0</v>
      </c>
      <c r="CI4461" s="2">
        <v>0</v>
      </c>
      <c r="CJ4461" s="2">
        <v>0</v>
      </c>
      <c r="CK4461" s="2">
        <v>7</v>
      </c>
      <c r="CL4461" s="2">
        <v>0</v>
      </c>
    </row>
    <row r="4462" spans="1:90" x14ac:dyDescent="0.25">
      <c r="A4462" t="s">
        <v>115</v>
      </c>
      <c r="B4462">
        <v>20413</v>
      </c>
      <c r="C4462" t="s">
        <v>206</v>
      </c>
      <c r="D4462">
        <v>2</v>
      </c>
      <c r="E4462">
        <v>6</v>
      </c>
      <c r="F4462">
        <v>460000</v>
      </c>
      <c r="G4462">
        <v>35460000</v>
      </c>
      <c r="H4462" t="s">
        <v>8331</v>
      </c>
      <c r="I4462">
        <v>530</v>
      </c>
      <c r="J4462" t="s">
        <v>1153</v>
      </c>
      <c r="K4462" t="s">
        <v>91</v>
      </c>
      <c r="L4462">
        <v>1</v>
      </c>
      <c r="M4462" t="s">
        <v>1153</v>
      </c>
      <c r="N4462">
        <v>13990000</v>
      </c>
      <c r="O4462" t="s">
        <v>92</v>
      </c>
      <c r="P4462" t="s">
        <v>8332</v>
      </c>
      <c r="Q4462">
        <v>36</v>
      </c>
      <c r="R4462">
        <v>19</v>
      </c>
      <c r="S4462">
        <v>36511099</v>
      </c>
      <c r="T4462">
        <v>36515161</v>
      </c>
      <c r="U4462" t="s">
        <v>19842</v>
      </c>
      <c r="V4462">
        <v>1</v>
      </c>
      <c r="W4462" s="2">
        <v>0</v>
      </c>
      <c r="X4462" s="2">
        <v>0</v>
      </c>
      <c r="Y4462" s="2">
        <v>0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0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0</v>
      </c>
      <c r="AU4462" s="2">
        <v>0</v>
      </c>
      <c r="AV4462" s="2">
        <v>0</v>
      </c>
      <c r="AW4462" s="2">
        <v>0</v>
      </c>
      <c r="AX4462" s="2">
        <v>0</v>
      </c>
      <c r="AY4462" s="2">
        <v>0</v>
      </c>
      <c r="AZ4462" s="2">
        <v>0</v>
      </c>
      <c r="BA4462" s="2">
        <v>0</v>
      </c>
      <c r="BB4462" s="2">
        <v>0</v>
      </c>
      <c r="BC4462" s="2">
        <v>166</v>
      </c>
      <c r="BD4462" s="2">
        <v>0</v>
      </c>
      <c r="BE4462" s="2">
        <v>0</v>
      </c>
      <c r="BF4462" s="2">
        <v>0</v>
      </c>
      <c r="BG4462" s="2">
        <v>0</v>
      </c>
      <c r="BH4462" s="2">
        <v>0</v>
      </c>
      <c r="BI4462" s="2">
        <v>0</v>
      </c>
      <c r="BJ4462" s="2">
        <v>0</v>
      </c>
      <c r="BK4462" s="2">
        <v>0</v>
      </c>
      <c r="BL4462" s="2">
        <v>0</v>
      </c>
      <c r="BM4462" s="2">
        <v>0</v>
      </c>
      <c r="BN4462" s="2">
        <v>0</v>
      </c>
      <c r="BO4462" s="2">
        <v>0</v>
      </c>
      <c r="BP4462" s="2">
        <v>0</v>
      </c>
      <c r="BQ4462" s="2">
        <v>0</v>
      </c>
      <c r="BR4462" s="2">
        <v>0</v>
      </c>
      <c r="BS4462" s="2">
        <v>0</v>
      </c>
      <c r="BT4462" s="2">
        <v>0</v>
      </c>
      <c r="BU4462" s="2">
        <v>0</v>
      </c>
      <c r="BV4462" s="2">
        <v>0</v>
      </c>
      <c r="BW4462" s="2">
        <v>0</v>
      </c>
      <c r="BX4462" s="2">
        <v>0</v>
      </c>
      <c r="BY4462" s="2">
        <v>0</v>
      </c>
      <c r="BZ4462" s="2">
        <v>0</v>
      </c>
      <c r="CA4462" s="2">
        <v>0</v>
      </c>
      <c r="CB4462" s="2">
        <v>0</v>
      </c>
      <c r="CC4462" s="2">
        <v>0</v>
      </c>
      <c r="CD4462" s="2">
        <v>0</v>
      </c>
      <c r="CE4462" s="2">
        <v>0</v>
      </c>
      <c r="CF4462" s="2">
        <v>0</v>
      </c>
      <c r="CG4462" s="2">
        <v>0</v>
      </c>
      <c r="CH4462" s="2">
        <v>0</v>
      </c>
      <c r="CI4462" s="2">
        <v>0</v>
      </c>
      <c r="CJ4462" s="2">
        <v>0</v>
      </c>
      <c r="CK4462" s="2">
        <v>13</v>
      </c>
      <c r="CL4462" s="2">
        <v>0</v>
      </c>
    </row>
    <row r="4463" spans="1:90" x14ac:dyDescent="0.25">
      <c r="A4463" t="s">
        <v>115</v>
      </c>
      <c r="B4463">
        <v>20413</v>
      </c>
      <c r="C4463" t="s">
        <v>206</v>
      </c>
      <c r="D4463">
        <v>2</v>
      </c>
      <c r="E4463">
        <v>15</v>
      </c>
      <c r="F4463">
        <v>467029</v>
      </c>
      <c r="G4463">
        <v>35467029</v>
      </c>
      <c r="H4463" t="s">
        <v>13940</v>
      </c>
      <c r="I4463">
        <v>453</v>
      </c>
      <c r="J4463" t="s">
        <v>292</v>
      </c>
      <c r="K4463" t="s">
        <v>13941</v>
      </c>
      <c r="L4463">
        <v>1</v>
      </c>
      <c r="M4463" t="s">
        <v>292</v>
      </c>
      <c r="N4463">
        <v>13739110</v>
      </c>
      <c r="O4463" t="s">
        <v>92</v>
      </c>
      <c r="P4463" t="s">
        <v>13942</v>
      </c>
      <c r="Q4463">
        <v>108</v>
      </c>
      <c r="U4463" t="s">
        <v>13943</v>
      </c>
      <c r="V4463">
        <v>2</v>
      </c>
      <c r="W4463" s="2">
        <v>0</v>
      </c>
      <c r="X4463" s="2">
        <v>0</v>
      </c>
      <c r="Y4463" s="2">
        <v>0</v>
      </c>
      <c r="Z4463" s="2">
        <v>0</v>
      </c>
      <c r="AA4463" s="2">
        <v>0</v>
      </c>
      <c r="AB4463" s="2">
        <v>0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0</v>
      </c>
      <c r="AN4463" s="2">
        <v>0</v>
      </c>
      <c r="AO4463" s="2">
        <v>6</v>
      </c>
      <c r="AP4463" s="2">
        <v>0</v>
      </c>
      <c r="AQ4463" s="2">
        <v>0</v>
      </c>
      <c r="AR4463" s="2">
        <v>54</v>
      </c>
      <c r="AS4463" s="2">
        <v>0</v>
      </c>
      <c r="AT4463" s="2">
        <v>0</v>
      </c>
      <c r="AU4463" s="2">
        <v>43</v>
      </c>
      <c r="AV4463" s="2">
        <v>0</v>
      </c>
      <c r="AW4463" s="2">
        <v>0</v>
      </c>
      <c r="AX4463" s="2">
        <v>0</v>
      </c>
      <c r="AY4463" s="2">
        <v>0</v>
      </c>
      <c r="AZ4463" s="2">
        <v>0</v>
      </c>
      <c r="BA4463" s="2">
        <v>0</v>
      </c>
      <c r="BB4463" s="2">
        <v>0</v>
      </c>
      <c r="BC4463" s="2">
        <v>0</v>
      </c>
      <c r="BD4463" s="2">
        <v>0</v>
      </c>
      <c r="BE4463" s="2">
        <v>0</v>
      </c>
      <c r="BF4463" s="2">
        <v>0</v>
      </c>
      <c r="BG4463" s="2">
        <v>0</v>
      </c>
      <c r="BH4463" s="2">
        <v>0</v>
      </c>
      <c r="BI4463" s="2">
        <v>0</v>
      </c>
      <c r="BJ4463" s="2">
        <v>0</v>
      </c>
      <c r="BK4463" s="2">
        <v>0</v>
      </c>
      <c r="BL4463" s="2">
        <v>0</v>
      </c>
      <c r="BM4463" s="2">
        <v>0</v>
      </c>
      <c r="BN4463" s="2">
        <v>0</v>
      </c>
      <c r="BO4463" s="2">
        <v>0</v>
      </c>
      <c r="BP4463" s="2">
        <v>0</v>
      </c>
      <c r="BQ4463" s="2">
        <v>0</v>
      </c>
      <c r="BR4463" s="2">
        <v>0</v>
      </c>
      <c r="BS4463" s="2">
        <v>0</v>
      </c>
      <c r="BT4463" s="2">
        <v>0</v>
      </c>
      <c r="BU4463" s="2">
        <v>0</v>
      </c>
      <c r="BV4463" s="2">
        <v>0</v>
      </c>
      <c r="BW4463" s="2">
        <v>1</v>
      </c>
      <c r="BX4463" s="2">
        <v>0</v>
      </c>
      <c r="BY4463" s="2">
        <v>0</v>
      </c>
      <c r="BZ4463" s="2">
        <v>3</v>
      </c>
      <c r="CA4463" s="2">
        <v>0</v>
      </c>
      <c r="CB4463" s="2">
        <v>0</v>
      </c>
      <c r="CC4463" s="2">
        <v>3</v>
      </c>
      <c r="CD4463" s="2">
        <v>0</v>
      </c>
      <c r="CE4463" s="2">
        <v>0</v>
      </c>
      <c r="CF4463" s="2">
        <v>0</v>
      </c>
      <c r="CG4463" s="2">
        <v>0</v>
      </c>
      <c r="CH4463" s="2">
        <v>0</v>
      </c>
      <c r="CI4463" s="2">
        <v>0</v>
      </c>
      <c r="CJ4463" s="2">
        <v>0</v>
      </c>
      <c r="CK4463" s="2">
        <v>0</v>
      </c>
      <c r="CL4463" s="2">
        <v>0</v>
      </c>
    </row>
    <row r="4464" spans="1:90" x14ac:dyDescent="0.25">
      <c r="A4464" t="s">
        <v>115</v>
      </c>
      <c r="B4464">
        <v>20413</v>
      </c>
      <c r="C4464" t="s">
        <v>206</v>
      </c>
      <c r="D4464">
        <v>1</v>
      </c>
      <c r="E4464">
        <v>8</v>
      </c>
      <c r="F4464">
        <v>917928</v>
      </c>
      <c r="G4464">
        <v>35917928</v>
      </c>
      <c r="H4464" t="s">
        <v>15962</v>
      </c>
      <c r="I4464">
        <v>152</v>
      </c>
      <c r="J4464" t="s">
        <v>789</v>
      </c>
      <c r="K4464" t="s">
        <v>15963</v>
      </c>
      <c r="L4464">
        <v>1</v>
      </c>
      <c r="M4464" t="s">
        <v>789</v>
      </c>
      <c r="N4464">
        <v>13860000</v>
      </c>
      <c r="O4464" t="s">
        <v>92</v>
      </c>
      <c r="P4464" t="s">
        <v>15964</v>
      </c>
      <c r="Q4464">
        <v>309</v>
      </c>
      <c r="R4464">
        <v>19</v>
      </c>
      <c r="S4464">
        <v>36521082</v>
      </c>
      <c r="T4464">
        <v>36523938</v>
      </c>
      <c r="U4464" t="s">
        <v>15965</v>
      </c>
      <c r="V4464">
        <v>1</v>
      </c>
      <c r="W4464" s="2">
        <v>0</v>
      </c>
      <c r="X4464" s="2">
        <v>0</v>
      </c>
      <c r="Y4464" s="2">
        <v>0</v>
      </c>
      <c r="Z4464" s="2">
        <v>51</v>
      </c>
      <c r="AA4464" s="2">
        <v>65</v>
      </c>
      <c r="AB4464" s="2">
        <v>61</v>
      </c>
      <c r="AC4464" s="2">
        <v>62</v>
      </c>
      <c r="AD4464" s="2">
        <v>0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  <c r="AM4464" s="2">
        <v>0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0</v>
      </c>
      <c r="AU4464" s="2">
        <v>0</v>
      </c>
      <c r="AV4464" s="2">
        <v>0</v>
      </c>
      <c r="AW4464" s="2">
        <v>0</v>
      </c>
      <c r="AX4464" s="2">
        <v>0</v>
      </c>
      <c r="AY4464" s="2">
        <v>0</v>
      </c>
      <c r="AZ4464" s="2">
        <v>0</v>
      </c>
      <c r="BA4464" s="2">
        <v>0</v>
      </c>
      <c r="BB4464" s="2">
        <v>0</v>
      </c>
      <c r="BC4464" s="2">
        <v>98</v>
      </c>
      <c r="BD4464" s="2">
        <v>8</v>
      </c>
      <c r="BE4464" s="2">
        <v>0</v>
      </c>
      <c r="BF4464" s="2">
        <v>0</v>
      </c>
      <c r="BG4464" s="2">
        <v>0</v>
      </c>
      <c r="BH4464" s="2">
        <v>2</v>
      </c>
      <c r="BI4464" s="2">
        <v>4</v>
      </c>
      <c r="BJ4464" s="2">
        <v>4</v>
      </c>
      <c r="BK4464" s="2">
        <v>4</v>
      </c>
      <c r="BL4464" s="2">
        <v>0</v>
      </c>
      <c r="BM4464" s="2">
        <v>0</v>
      </c>
      <c r="BN4464" s="2">
        <v>0</v>
      </c>
      <c r="BO4464" s="2">
        <v>0</v>
      </c>
      <c r="BP4464" s="2">
        <v>0</v>
      </c>
      <c r="BQ4464" s="2">
        <v>0</v>
      </c>
      <c r="BR4464" s="2">
        <v>0</v>
      </c>
      <c r="BS4464" s="2">
        <v>0</v>
      </c>
      <c r="BT4464" s="2">
        <v>0</v>
      </c>
      <c r="BU4464" s="2">
        <v>0</v>
      </c>
      <c r="BV4464" s="2">
        <v>0</v>
      </c>
      <c r="BW4464" s="2">
        <v>0</v>
      </c>
      <c r="BX4464" s="2">
        <v>0</v>
      </c>
      <c r="BY4464" s="2">
        <v>0</v>
      </c>
      <c r="BZ4464" s="2">
        <v>0</v>
      </c>
      <c r="CA4464" s="2">
        <v>0</v>
      </c>
      <c r="CB4464" s="2">
        <v>0</v>
      </c>
      <c r="CC4464" s="2">
        <v>0</v>
      </c>
      <c r="CD4464" s="2">
        <v>0</v>
      </c>
      <c r="CE4464" s="2">
        <v>0</v>
      </c>
      <c r="CF4464" s="2">
        <v>0</v>
      </c>
      <c r="CG4464" s="2">
        <v>0</v>
      </c>
      <c r="CH4464" s="2">
        <v>0</v>
      </c>
      <c r="CI4464" s="2">
        <v>0</v>
      </c>
      <c r="CJ4464" s="2">
        <v>0</v>
      </c>
      <c r="CK4464" s="2">
        <v>6</v>
      </c>
      <c r="CL4464" s="2">
        <v>4</v>
      </c>
    </row>
    <row r="4465" spans="1:90" x14ac:dyDescent="0.25">
      <c r="A4465" t="s">
        <v>115</v>
      </c>
      <c r="B4465">
        <v>20413</v>
      </c>
      <c r="C4465" t="s">
        <v>206</v>
      </c>
      <c r="D4465">
        <v>1</v>
      </c>
      <c r="E4465">
        <v>8</v>
      </c>
      <c r="F4465">
        <v>921701</v>
      </c>
      <c r="G4465">
        <v>35921701</v>
      </c>
      <c r="H4465" t="s">
        <v>3107</v>
      </c>
      <c r="I4465">
        <v>646</v>
      </c>
      <c r="J4465" t="s">
        <v>1889</v>
      </c>
      <c r="K4465" t="s">
        <v>3108</v>
      </c>
      <c r="L4465">
        <v>1</v>
      </c>
      <c r="M4465" t="s">
        <v>1889</v>
      </c>
      <c r="N4465">
        <v>13720000</v>
      </c>
      <c r="O4465" t="s">
        <v>102</v>
      </c>
      <c r="P4465" t="s">
        <v>3109</v>
      </c>
      <c r="Q4465">
        <v>178</v>
      </c>
      <c r="R4465">
        <v>19</v>
      </c>
      <c r="S4465">
        <v>36083022</v>
      </c>
      <c r="T4465">
        <v>36087280</v>
      </c>
      <c r="U4465" t="s">
        <v>3110</v>
      </c>
      <c r="V4465">
        <v>1</v>
      </c>
      <c r="W4465" s="2">
        <v>0</v>
      </c>
      <c r="X4465" s="2">
        <v>0</v>
      </c>
      <c r="Y4465" s="2">
        <v>0</v>
      </c>
      <c r="Z4465" s="2">
        <v>22</v>
      </c>
      <c r="AA4465" s="2">
        <v>44</v>
      </c>
      <c r="AB4465" s="2">
        <v>40</v>
      </c>
      <c r="AC4465" s="2">
        <v>40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0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2">
        <v>0</v>
      </c>
      <c r="AT4465" s="2">
        <v>0</v>
      </c>
      <c r="AU4465" s="2">
        <v>0</v>
      </c>
      <c r="AV4465" s="2">
        <v>0</v>
      </c>
      <c r="AW4465" s="2">
        <v>0</v>
      </c>
      <c r="AX4465" s="2">
        <v>0</v>
      </c>
      <c r="AY4465" s="2">
        <v>0</v>
      </c>
      <c r="AZ4465" s="2">
        <v>0</v>
      </c>
      <c r="BA4465" s="2">
        <v>0</v>
      </c>
      <c r="BB4465" s="2">
        <v>0</v>
      </c>
      <c r="BC4465" s="2">
        <v>0</v>
      </c>
      <c r="BD4465" s="2">
        <v>0</v>
      </c>
      <c r="BE4465" s="2">
        <v>0</v>
      </c>
      <c r="BF4465" s="2">
        <v>0</v>
      </c>
      <c r="BG4465" s="2">
        <v>0</v>
      </c>
      <c r="BH4465" s="2">
        <v>2</v>
      </c>
      <c r="BI4465" s="2">
        <v>4</v>
      </c>
      <c r="BJ4465" s="2">
        <v>4</v>
      </c>
      <c r="BK4465" s="2">
        <v>4</v>
      </c>
      <c r="BL4465" s="2">
        <v>0</v>
      </c>
      <c r="BM4465" s="2">
        <v>0</v>
      </c>
      <c r="BN4465" s="2">
        <v>0</v>
      </c>
      <c r="BO4465" s="2">
        <v>0</v>
      </c>
      <c r="BP4465" s="2">
        <v>0</v>
      </c>
      <c r="BQ4465" s="2">
        <v>0</v>
      </c>
      <c r="BR4465" s="2">
        <v>0</v>
      </c>
      <c r="BS4465" s="2">
        <v>0</v>
      </c>
      <c r="BT4465" s="2">
        <v>0</v>
      </c>
      <c r="BU4465" s="2">
        <v>0</v>
      </c>
      <c r="BV4465" s="2">
        <v>0</v>
      </c>
      <c r="BW4465" s="2">
        <v>0</v>
      </c>
      <c r="BX4465" s="2">
        <v>0</v>
      </c>
      <c r="BY4465" s="2">
        <v>0</v>
      </c>
      <c r="BZ4465" s="2">
        <v>0</v>
      </c>
      <c r="CA4465" s="2">
        <v>0</v>
      </c>
      <c r="CB4465" s="2">
        <v>0</v>
      </c>
      <c r="CC4465" s="2">
        <v>0</v>
      </c>
      <c r="CD4465" s="2">
        <v>0</v>
      </c>
      <c r="CE4465" s="2">
        <v>0</v>
      </c>
      <c r="CF4465" s="2">
        <v>0</v>
      </c>
      <c r="CG4465" s="2">
        <v>0</v>
      </c>
      <c r="CH4465" s="2">
        <v>0</v>
      </c>
      <c r="CI4465" s="2">
        <v>0</v>
      </c>
      <c r="CJ4465" s="2">
        <v>0</v>
      </c>
      <c r="CK4465" s="2">
        <v>0</v>
      </c>
      <c r="CL4465" s="2">
        <v>0</v>
      </c>
    </row>
    <row r="4466" spans="1:90" x14ac:dyDescent="0.25">
      <c r="A4466" t="s">
        <v>115</v>
      </c>
      <c r="B4466">
        <v>20413</v>
      </c>
      <c r="C4466" t="s">
        <v>206</v>
      </c>
      <c r="D4466">
        <v>1</v>
      </c>
      <c r="E4466">
        <v>8</v>
      </c>
      <c r="F4466">
        <v>20692</v>
      </c>
      <c r="G4466">
        <v>35020692</v>
      </c>
      <c r="H4466" t="s">
        <v>17952</v>
      </c>
      <c r="I4466">
        <v>639</v>
      </c>
      <c r="J4466" t="s">
        <v>206</v>
      </c>
      <c r="K4466" t="s">
        <v>2613</v>
      </c>
      <c r="L4466">
        <v>1</v>
      </c>
      <c r="M4466" t="s">
        <v>206</v>
      </c>
      <c r="N4466">
        <v>13874000</v>
      </c>
      <c r="O4466" t="s">
        <v>102</v>
      </c>
      <c r="P4466" t="s">
        <v>17953</v>
      </c>
      <c r="Q4466">
        <v>90</v>
      </c>
      <c r="R4466">
        <v>19</v>
      </c>
      <c r="S4466">
        <v>36222247</v>
      </c>
      <c r="T4466">
        <v>36331416</v>
      </c>
      <c r="U4466" t="s">
        <v>17954</v>
      </c>
      <c r="V4466">
        <v>1</v>
      </c>
      <c r="W4466" s="2">
        <v>0</v>
      </c>
      <c r="X4466" s="2">
        <v>0</v>
      </c>
      <c r="Y4466" s="2">
        <v>0</v>
      </c>
      <c r="Z4466" s="2">
        <v>0</v>
      </c>
      <c r="AA4466" s="2">
        <v>0</v>
      </c>
      <c r="AB4466" s="2">
        <v>0</v>
      </c>
      <c r="AC4466" s="2">
        <v>0</v>
      </c>
      <c r="AD4466" s="2">
        <v>70</v>
      </c>
      <c r="AE4466" s="2">
        <v>70</v>
      </c>
      <c r="AF4466" s="2">
        <v>70</v>
      </c>
      <c r="AG4466" s="2">
        <v>104</v>
      </c>
      <c r="AH4466" s="2">
        <v>49</v>
      </c>
      <c r="AI4466" s="2">
        <v>30</v>
      </c>
      <c r="AJ4466" s="2">
        <v>18</v>
      </c>
      <c r="AK4466" s="2">
        <v>0</v>
      </c>
      <c r="AL4466" s="2">
        <v>0</v>
      </c>
      <c r="AM4466" s="2">
        <v>0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2">
        <v>0</v>
      </c>
      <c r="AT4466" s="2">
        <v>0</v>
      </c>
      <c r="AU4466" s="2">
        <v>0</v>
      </c>
      <c r="AV4466" s="2">
        <v>0</v>
      </c>
      <c r="AW4466" s="2">
        <v>0</v>
      </c>
      <c r="AX4466" s="2">
        <v>0</v>
      </c>
      <c r="AY4466" s="2">
        <v>0</v>
      </c>
      <c r="AZ4466" s="2">
        <v>0</v>
      </c>
      <c r="BA4466" s="2">
        <v>0</v>
      </c>
      <c r="BB4466" s="2">
        <v>0</v>
      </c>
      <c r="BC4466" s="2">
        <v>0</v>
      </c>
      <c r="BD4466" s="2">
        <v>0</v>
      </c>
      <c r="BE4466" s="2">
        <v>0</v>
      </c>
      <c r="BF4466" s="2">
        <v>0</v>
      </c>
      <c r="BG4466" s="2">
        <v>0</v>
      </c>
      <c r="BH4466" s="2">
        <v>0</v>
      </c>
      <c r="BI4466" s="2">
        <v>0</v>
      </c>
      <c r="BJ4466" s="2">
        <v>0</v>
      </c>
      <c r="BK4466" s="2">
        <v>0</v>
      </c>
      <c r="BL4466" s="2">
        <v>3</v>
      </c>
      <c r="BM4466" s="2">
        <v>3</v>
      </c>
      <c r="BN4466" s="2">
        <v>2</v>
      </c>
      <c r="BO4466" s="2">
        <v>4</v>
      </c>
      <c r="BP4466" s="2">
        <v>2</v>
      </c>
      <c r="BQ4466" s="2">
        <v>1</v>
      </c>
      <c r="BR4466" s="2">
        <v>1</v>
      </c>
      <c r="BS4466" s="2">
        <v>0</v>
      </c>
      <c r="BT4466" s="2">
        <v>0</v>
      </c>
      <c r="BU4466" s="2">
        <v>0</v>
      </c>
      <c r="BV4466" s="2">
        <v>0</v>
      </c>
      <c r="BW4466" s="2">
        <v>0</v>
      </c>
      <c r="BX4466" s="2">
        <v>0</v>
      </c>
      <c r="BY4466" s="2">
        <v>0</v>
      </c>
      <c r="BZ4466" s="2">
        <v>0</v>
      </c>
      <c r="CA4466" s="2">
        <v>0</v>
      </c>
      <c r="CB4466" s="2">
        <v>0</v>
      </c>
      <c r="CC4466" s="2">
        <v>0</v>
      </c>
      <c r="CD4466" s="2">
        <v>0</v>
      </c>
      <c r="CE4466" s="2">
        <v>0</v>
      </c>
      <c r="CF4466" s="2">
        <v>0</v>
      </c>
      <c r="CG4466" s="2">
        <v>0</v>
      </c>
      <c r="CH4466" s="2">
        <v>0</v>
      </c>
      <c r="CI4466" s="2">
        <v>0</v>
      </c>
      <c r="CJ4466" s="2">
        <v>0</v>
      </c>
      <c r="CK4466" s="2">
        <v>0</v>
      </c>
      <c r="CL4466" s="2">
        <v>0</v>
      </c>
    </row>
    <row r="4467" spans="1:90" x14ac:dyDescent="0.25">
      <c r="A4467" t="s">
        <v>115</v>
      </c>
      <c r="B4467">
        <v>20413</v>
      </c>
      <c r="C4467" t="s">
        <v>206</v>
      </c>
      <c r="D4467">
        <v>1</v>
      </c>
      <c r="E4467">
        <v>8</v>
      </c>
      <c r="F4467">
        <v>20709</v>
      </c>
      <c r="G4467">
        <v>35020709</v>
      </c>
      <c r="H4467" t="s">
        <v>10255</v>
      </c>
      <c r="I4467">
        <v>639</v>
      </c>
      <c r="J4467" t="s">
        <v>206</v>
      </c>
      <c r="K4467" t="s">
        <v>10256</v>
      </c>
      <c r="L4467">
        <v>1</v>
      </c>
      <c r="M4467" t="s">
        <v>206</v>
      </c>
      <c r="N4467">
        <v>13870617</v>
      </c>
      <c r="O4467" t="s">
        <v>92</v>
      </c>
      <c r="P4467" t="s">
        <v>10257</v>
      </c>
      <c r="Q4467" t="s">
        <v>127</v>
      </c>
      <c r="R4467">
        <v>19</v>
      </c>
      <c r="S4467">
        <v>36223416</v>
      </c>
      <c r="T4467">
        <v>36331278</v>
      </c>
      <c r="U4467" t="s">
        <v>10258</v>
      </c>
      <c r="V4467">
        <v>1</v>
      </c>
      <c r="W4467" s="2">
        <v>0</v>
      </c>
      <c r="X4467" s="2">
        <v>0</v>
      </c>
      <c r="Y4467" s="2">
        <v>0</v>
      </c>
      <c r="Z4467" s="2">
        <v>0</v>
      </c>
      <c r="AA4467" s="2">
        <v>0</v>
      </c>
      <c r="AB4467" s="2">
        <v>0</v>
      </c>
      <c r="AC4467" s="2">
        <v>0</v>
      </c>
      <c r="AD4467" s="2">
        <v>68</v>
      </c>
      <c r="AE4467" s="2">
        <v>65</v>
      </c>
      <c r="AF4467" s="2">
        <v>65</v>
      </c>
      <c r="AG4467" s="2">
        <v>58</v>
      </c>
      <c r="AH4467" s="2">
        <v>145</v>
      </c>
      <c r="AI4467" s="2">
        <v>77</v>
      </c>
      <c r="AJ4467" s="2">
        <v>69</v>
      </c>
      <c r="AK4467" s="2">
        <v>0</v>
      </c>
      <c r="AL4467" s="2">
        <v>0</v>
      </c>
      <c r="AM4467" s="2">
        <v>0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2">
        <v>0</v>
      </c>
      <c r="AT4467" s="2">
        <v>0</v>
      </c>
      <c r="AU4467" s="2">
        <v>0</v>
      </c>
      <c r="AV4467" s="2">
        <v>0</v>
      </c>
      <c r="AW4467" s="2">
        <v>0</v>
      </c>
      <c r="AX4467" s="2">
        <v>0</v>
      </c>
      <c r="AY4467" s="2">
        <v>0</v>
      </c>
      <c r="AZ4467" s="2">
        <v>0</v>
      </c>
      <c r="BA4467" s="2">
        <v>0</v>
      </c>
      <c r="BB4467" s="2">
        <v>0</v>
      </c>
      <c r="BC4467" s="2">
        <v>193</v>
      </c>
      <c r="BD4467" s="2">
        <v>17</v>
      </c>
      <c r="BE4467" s="2">
        <v>0</v>
      </c>
      <c r="BF4467" s="2">
        <v>0</v>
      </c>
      <c r="BG4467" s="2">
        <v>0</v>
      </c>
      <c r="BH4467" s="2">
        <v>0</v>
      </c>
      <c r="BI4467" s="2">
        <v>0</v>
      </c>
      <c r="BJ4467" s="2">
        <v>0</v>
      </c>
      <c r="BK4467" s="2">
        <v>0</v>
      </c>
      <c r="BL4467" s="2">
        <v>4</v>
      </c>
      <c r="BM4467" s="2">
        <v>2</v>
      </c>
      <c r="BN4467" s="2">
        <v>4</v>
      </c>
      <c r="BO4467" s="2">
        <v>4</v>
      </c>
      <c r="BP4467" s="2">
        <v>7</v>
      </c>
      <c r="BQ4467" s="2">
        <v>3</v>
      </c>
      <c r="BR4467" s="2">
        <v>4</v>
      </c>
      <c r="BS4467" s="2">
        <v>0</v>
      </c>
      <c r="BT4467" s="2">
        <v>0</v>
      </c>
      <c r="BU4467" s="2">
        <v>0</v>
      </c>
      <c r="BV4467" s="2">
        <v>0</v>
      </c>
      <c r="BW4467" s="2">
        <v>0</v>
      </c>
      <c r="BX4467" s="2">
        <v>0</v>
      </c>
      <c r="BY4467" s="2">
        <v>0</v>
      </c>
      <c r="BZ4467" s="2">
        <v>0</v>
      </c>
      <c r="CA4467" s="2">
        <v>0</v>
      </c>
      <c r="CB4467" s="2">
        <v>0</v>
      </c>
      <c r="CC4467" s="2">
        <v>0</v>
      </c>
      <c r="CD4467" s="2">
        <v>0</v>
      </c>
      <c r="CE4467" s="2">
        <v>0</v>
      </c>
      <c r="CF4467" s="2">
        <v>0</v>
      </c>
      <c r="CG4467" s="2">
        <v>0</v>
      </c>
      <c r="CH4467" s="2">
        <v>0</v>
      </c>
      <c r="CI4467" s="2">
        <v>0</v>
      </c>
      <c r="CJ4467" s="2">
        <v>0</v>
      </c>
      <c r="CK4467" s="2">
        <v>14</v>
      </c>
      <c r="CL4467" s="2">
        <v>6</v>
      </c>
    </row>
    <row r="4468" spans="1:90" x14ac:dyDescent="0.25">
      <c r="A4468" t="s">
        <v>115</v>
      </c>
      <c r="B4468">
        <v>20413</v>
      </c>
      <c r="C4468" t="s">
        <v>206</v>
      </c>
      <c r="D4468">
        <v>1</v>
      </c>
      <c r="E4468">
        <v>8</v>
      </c>
      <c r="F4468">
        <v>19008</v>
      </c>
      <c r="G4468">
        <v>35019008</v>
      </c>
      <c r="H4468" t="s">
        <v>12649</v>
      </c>
      <c r="I4468">
        <v>680</v>
      </c>
      <c r="J4468" t="s">
        <v>207</v>
      </c>
      <c r="K4468" t="s">
        <v>91</v>
      </c>
      <c r="L4468">
        <v>1</v>
      </c>
      <c r="M4468" t="s">
        <v>207</v>
      </c>
      <c r="N4468">
        <v>13710000</v>
      </c>
      <c r="O4468" t="s">
        <v>92</v>
      </c>
      <c r="P4468" t="s">
        <v>12650</v>
      </c>
      <c r="Q4468">
        <v>124</v>
      </c>
      <c r="R4468">
        <v>19</v>
      </c>
      <c r="S4468">
        <v>36731692</v>
      </c>
      <c r="T4468">
        <v>36732796</v>
      </c>
      <c r="U4468" t="s">
        <v>12651</v>
      </c>
      <c r="V4468">
        <v>1</v>
      </c>
      <c r="W4468" s="2">
        <v>0</v>
      </c>
      <c r="X4468" s="2">
        <v>0</v>
      </c>
      <c r="Y4468" s="2">
        <v>0</v>
      </c>
      <c r="Z4468" s="2">
        <v>0</v>
      </c>
      <c r="AA4468" s="2">
        <v>0</v>
      </c>
      <c r="AB4468" s="2">
        <v>0</v>
      </c>
      <c r="AC4468" s="2">
        <v>0</v>
      </c>
      <c r="AD4468" s="2">
        <v>58</v>
      </c>
      <c r="AE4468" s="2">
        <v>61</v>
      </c>
      <c r="AF4468" s="2">
        <v>59</v>
      </c>
      <c r="AG4468" s="2">
        <v>73</v>
      </c>
      <c r="AH4468" s="2">
        <v>131</v>
      </c>
      <c r="AI4468" s="2">
        <v>128</v>
      </c>
      <c r="AJ4468" s="2">
        <v>150</v>
      </c>
      <c r="AK4468" s="2">
        <v>0</v>
      </c>
      <c r="AL4468" s="2">
        <v>0</v>
      </c>
      <c r="AM4468" s="2">
        <v>0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2">
        <v>0</v>
      </c>
      <c r="AT4468" s="2">
        <v>0</v>
      </c>
      <c r="AU4468" s="2">
        <v>40</v>
      </c>
      <c r="AV4468" s="2">
        <v>0</v>
      </c>
      <c r="AW4468" s="2">
        <v>0</v>
      </c>
      <c r="AX4468" s="2">
        <v>0</v>
      </c>
      <c r="AY4468" s="2">
        <v>0</v>
      </c>
      <c r="AZ4468" s="2">
        <v>0</v>
      </c>
      <c r="BA4468" s="2">
        <v>0</v>
      </c>
      <c r="BB4468" s="2">
        <v>0</v>
      </c>
      <c r="BC4468" s="2">
        <v>112</v>
      </c>
      <c r="BD4468" s="2">
        <v>16</v>
      </c>
      <c r="BE4468" s="2">
        <v>0</v>
      </c>
      <c r="BF4468" s="2">
        <v>0</v>
      </c>
      <c r="BG4468" s="2">
        <v>0</v>
      </c>
      <c r="BH4468" s="2">
        <v>0</v>
      </c>
      <c r="BI4468" s="2">
        <v>0</v>
      </c>
      <c r="BJ4468" s="2">
        <v>0</v>
      </c>
      <c r="BK4468" s="2">
        <v>0</v>
      </c>
      <c r="BL4468" s="2">
        <v>4</v>
      </c>
      <c r="BM4468" s="2">
        <v>4</v>
      </c>
      <c r="BN4468" s="2">
        <v>4</v>
      </c>
      <c r="BO4468" s="2">
        <v>3</v>
      </c>
      <c r="BP4468" s="2">
        <v>6</v>
      </c>
      <c r="BQ4468" s="2">
        <v>7</v>
      </c>
      <c r="BR4468" s="2">
        <v>7</v>
      </c>
      <c r="BS4468" s="2">
        <v>0</v>
      </c>
      <c r="BT4468" s="2">
        <v>0</v>
      </c>
      <c r="BU4468" s="2">
        <v>0</v>
      </c>
      <c r="BV4468" s="2">
        <v>0</v>
      </c>
      <c r="BW4468" s="2">
        <v>0</v>
      </c>
      <c r="BX4468" s="2">
        <v>0</v>
      </c>
      <c r="BY4468" s="2">
        <v>0</v>
      </c>
      <c r="BZ4468" s="2">
        <v>0</v>
      </c>
      <c r="CA4468" s="2">
        <v>0</v>
      </c>
      <c r="CB4468" s="2">
        <v>0</v>
      </c>
      <c r="CC4468" s="2">
        <v>1</v>
      </c>
      <c r="CD4468" s="2">
        <v>0</v>
      </c>
      <c r="CE4468" s="2">
        <v>0</v>
      </c>
      <c r="CF4468" s="2">
        <v>0</v>
      </c>
      <c r="CG4468" s="2">
        <v>0</v>
      </c>
      <c r="CH4468" s="2">
        <v>0</v>
      </c>
      <c r="CI4468" s="2">
        <v>0</v>
      </c>
      <c r="CJ4468" s="2">
        <v>0</v>
      </c>
      <c r="CK4468" s="2">
        <v>6</v>
      </c>
      <c r="CL4468" s="2">
        <v>3</v>
      </c>
    </row>
    <row r="4469" spans="1:90" x14ac:dyDescent="0.25">
      <c r="A4469" t="s">
        <v>115</v>
      </c>
      <c r="B4469">
        <v>20413</v>
      </c>
      <c r="C4469" t="s">
        <v>206</v>
      </c>
      <c r="D4469">
        <v>1</v>
      </c>
      <c r="E4469">
        <v>8</v>
      </c>
      <c r="F4469">
        <v>19239</v>
      </c>
      <c r="G4469">
        <v>35019239</v>
      </c>
      <c r="H4469" t="s">
        <v>15913</v>
      </c>
      <c r="I4469">
        <v>287</v>
      </c>
      <c r="J4469" t="s">
        <v>2118</v>
      </c>
      <c r="K4469" t="s">
        <v>91</v>
      </c>
      <c r="L4469">
        <v>1</v>
      </c>
      <c r="M4469" t="s">
        <v>2118</v>
      </c>
      <c r="N4469">
        <v>13780000</v>
      </c>
      <c r="O4469" t="s">
        <v>102</v>
      </c>
      <c r="P4469" t="s">
        <v>15914</v>
      </c>
      <c r="Q4469">
        <v>309</v>
      </c>
      <c r="R4469">
        <v>19</v>
      </c>
      <c r="S4469">
        <v>36631221</v>
      </c>
      <c r="T4469">
        <v>36631742</v>
      </c>
      <c r="U4469" t="s">
        <v>15915</v>
      </c>
      <c r="V4469">
        <v>1</v>
      </c>
      <c r="W4469" s="2">
        <v>0</v>
      </c>
      <c r="X4469" s="2">
        <v>0</v>
      </c>
      <c r="Y4469" s="2">
        <v>0</v>
      </c>
      <c r="Z4469" s="2">
        <v>0</v>
      </c>
      <c r="AA4469" s="2">
        <v>0</v>
      </c>
      <c r="AB4469" s="2">
        <v>0</v>
      </c>
      <c r="AC4469" s="2">
        <v>0</v>
      </c>
      <c r="AD4469" s="2">
        <v>46</v>
      </c>
      <c r="AE4469" s="2">
        <v>65</v>
      </c>
      <c r="AF4469" s="2">
        <v>67</v>
      </c>
      <c r="AG4469" s="2">
        <v>63</v>
      </c>
      <c r="AH4469" s="2">
        <v>132</v>
      </c>
      <c r="AI4469" s="2">
        <v>119</v>
      </c>
      <c r="AJ4469" s="2">
        <v>112</v>
      </c>
      <c r="AK4469" s="2">
        <v>0</v>
      </c>
      <c r="AL4469" s="2">
        <v>0</v>
      </c>
      <c r="AM4469" s="2">
        <v>0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0</v>
      </c>
      <c r="AU4469" s="2">
        <v>0</v>
      </c>
      <c r="AV4469" s="2">
        <v>0</v>
      </c>
      <c r="AW4469" s="2">
        <v>0</v>
      </c>
      <c r="AX4469" s="2">
        <v>0</v>
      </c>
      <c r="AY4469" s="2">
        <v>0</v>
      </c>
      <c r="AZ4469" s="2">
        <v>0</v>
      </c>
      <c r="BA4469" s="2">
        <v>0</v>
      </c>
      <c r="BB4469" s="2">
        <v>0</v>
      </c>
      <c r="BC4469" s="2">
        <v>0</v>
      </c>
      <c r="BD4469" s="2">
        <v>0</v>
      </c>
      <c r="BE4469" s="2">
        <v>0</v>
      </c>
      <c r="BF4469" s="2">
        <v>0</v>
      </c>
      <c r="BG4469" s="2">
        <v>0</v>
      </c>
      <c r="BH4469" s="2">
        <v>0</v>
      </c>
      <c r="BI4469" s="2">
        <v>0</v>
      </c>
      <c r="BJ4469" s="2">
        <v>0</v>
      </c>
      <c r="BK4469" s="2">
        <v>0</v>
      </c>
      <c r="BL4469" s="2">
        <v>2</v>
      </c>
      <c r="BM4469" s="2">
        <v>3</v>
      </c>
      <c r="BN4469" s="2">
        <v>3</v>
      </c>
      <c r="BO4469" s="2">
        <v>3</v>
      </c>
      <c r="BP4469" s="2">
        <v>4</v>
      </c>
      <c r="BQ4469" s="2">
        <v>5</v>
      </c>
      <c r="BR4469" s="2">
        <v>3</v>
      </c>
      <c r="BS4469" s="2">
        <v>0</v>
      </c>
      <c r="BT4469" s="2">
        <v>0</v>
      </c>
      <c r="BU4469" s="2">
        <v>0</v>
      </c>
      <c r="BV4469" s="2">
        <v>0</v>
      </c>
      <c r="BW4469" s="2">
        <v>0</v>
      </c>
      <c r="BX4469" s="2">
        <v>0</v>
      </c>
      <c r="BY4469" s="2">
        <v>0</v>
      </c>
      <c r="BZ4469" s="2">
        <v>0</v>
      </c>
      <c r="CA4469" s="2">
        <v>0</v>
      </c>
      <c r="CB4469" s="2">
        <v>0</v>
      </c>
      <c r="CC4469" s="2">
        <v>0</v>
      </c>
      <c r="CD4469" s="2">
        <v>0</v>
      </c>
      <c r="CE4469" s="2">
        <v>0</v>
      </c>
      <c r="CF4469" s="2">
        <v>0</v>
      </c>
      <c r="CG4469" s="2">
        <v>0</v>
      </c>
      <c r="CH4469" s="2">
        <v>0</v>
      </c>
      <c r="CI4469" s="2">
        <v>0</v>
      </c>
      <c r="CJ4469" s="2">
        <v>0</v>
      </c>
      <c r="CK4469" s="2">
        <v>0</v>
      </c>
      <c r="CL4469" s="2">
        <v>0</v>
      </c>
    </row>
    <row r="4470" spans="1:90" x14ac:dyDescent="0.25">
      <c r="A4470" t="s">
        <v>115</v>
      </c>
      <c r="B4470">
        <v>20413</v>
      </c>
      <c r="C4470" t="s">
        <v>206</v>
      </c>
      <c r="D4470">
        <v>1</v>
      </c>
      <c r="E4470">
        <v>8</v>
      </c>
      <c r="F4470">
        <v>20722</v>
      </c>
      <c r="G4470">
        <v>35020722</v>
      </c>
      <c r="H4470" t="s">
        <v>2352</v>
      </c>
      <c r="I4470">
        <v>152</v>
      </c>
      <c r="J4470" t="s">
        <v>789</v>
      </c>
      <c r="K4470" t="s">
        <v>91</v>
      </c>
      <c r="L4470">
        <v>1</v>
      </c>
      <c r="M4470" t="s">
        <v>789</v>
      </c>
      <c r="N4470">
        <v>13860000</v>
      </c>
      <c r="O4470" t="s">
        <v>92</v>
      </c>
      <c r="P4470" t="s">
        <v>2353</v>
      </c>
      <c r="Q4470">
        <v>122</v>
      </c>
      <c r="R4470">
        <v>19</v>
      </c>
      <c r="S4470">
        <v>36521444</v>
      </c>
      <c r="T4470">
        <v>36523800</v>
      </c>
      <c r="U4470" t="s">
        <v>2354</v>
      </c>
      <c r="V4470">
        <v>1</v>
      </c>
      <c r="W4470" s="2">
        <v>0</v>
      </c>
      <c r="X4470" s="2">
        <v>0</v>
      </c>
      <c r="Y4470" s="2">
        <v>0</v>
      </c>
      <c r="Z4470" s="2">
        <v>0</v>
      </c>
      <c r="AA4470" s="2">
        <v>0</v>
      </c>
      <c r="AB4470" s="2">
        <v>0</v>
      </c>
      <c r="AC4470" s="2">
        <v>0</v>
      </c>
      <c r="AD4470" s="2">
        <v>54</v>
      </c>
      <c r="AE4470" s="2">
        <v>45</v>
      </c>
      <c r="AF4470" s="2">
        <v>53</v>
      </c>
      <c r="AG4470" s="2">
        <v>65</v>
      </c>
      <c r="AH4470" s="2">
        <v>71</v>
      </c>
      <c r="AI4470" s="2">
        <v>47</v>
      </c>
      <c r="AJ4470" s="2">
        <v>46</v>
      </c>
      <c r="AK4470" s="2">
        <v>0</v>
      </c>
      <c r="AL4470" s="2">
        <v>0</v>
      </c>
      <c r="AM4470" s="2">
        <v>0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2">
        <v>0</v>
      </c>
      <c r="AT4470" s="2">
        <v>0</v>
      </c>
      <c r="AU4470" s="2">
        <v>0</v>
      </c>
      <c r="AV4470" s="2">
        <v>0</v>
      </c>
      <c r="AW4470" s="2">
        <v>0</v>
      </c>
      <c r="AX4470" s="2">
        <v>0</v>
      </c>
      <c r="AY4470" s="2">
        <v>0</v>
      </c>
      <c r="AZ4470" s="2">
        <v>0</v>
      </c>
      <c r="BA4470" s="2">
        <v>0</v>
      </c>
      <c r="BB4470" s="2">
        <v>0</v>
      </c>
      <c r="BC4470" s="2">
        <v>0</v>
      </c>
      <c r="BD4470" s="2">
        <v>0</v>
      </c>
      <c r="BE4470" s="2">
        <v>0</v>
      </c>
      <c r="BF4470" s="2">
        <v>0</v>
      </c>
      <c r="BG4470" s="2">
        <v>0</v>
      </c>
      <c r="BH4470" s="2">
        <v>0</v>
      </c>
      <c r="BI4470" s="2">
        <v>0</v>
      </c>
      <c r="BJ4470" s="2">
        <v>0</v>
      </c>
      <c r="BK4470" s="2">
        <v>0</v>
      </c>
      <c r="BL4470" s="2">
        <v>4</v>
      </c>
      <c r="BM4470" s="2">
        <v>2</v>
      </c>
      <c r="BN4470" s="2">
        <v>3</v>
      </c>
      <c r="BO4470" s="2">
        <v>3</v>
      </c>
      <c r="BP4470" s="2">
        <v>2</v>
      </c>
      <c r="BQ4470" s="2">
        <v>2</v>
      </c>
      <c r="BR4470" s="2">
        <v>2</v>
      </c>
      <c r="BS4470" s="2">
        <v>0</v>
      </c>
      <c r="BT4470" s="2">
        <v>0</v>
      </c>
      <c r="BU4470" s="2">
        <v>0</v>
      </c>
      <c r="BV4470" s="2">
        <v>0</v>
      </c>
      <c r="BW4470" s="2">
        <v>0</v>
      </c>
      <c r="BX4470" s="2">
        <v>0</v>
      </c>
      <c r="BY4470" s="2">
        <v>0</v>
      </c>
      <c r="BZ4470" s="2">
        <v>0</v>
      </c>
      <c r="CA4470" s="2">
        <v>0</v>
      </c>
      <c r="CB4470" s="2">
        <v>0</v>
      </c>
      <c r="CC4470" s="2">
        <v>0</v>
      </c>
      <c r="CD4470" s="2">
        <v>0</v>
      </c>
      <c r="CE4470" s="2">
        <v>0</v>
      </c>
      <c r="CF4470" s="2">
        <v>0</v>
      </c>
      <c r="CG4470" s="2">
        <v>0</v>
      </c>
      <c r="CH4470" s="2">
        <v>0</v>
      </c>
      <c r="CI4470" s="2">
        <v>0</v>
      </c>
      <c r="CJ4470" s="2">
        <v>0</v>
      </c>
      <c r="CK4470" s="2">
        <v>0</v>
      </c>
      <c r="CL4470" s="2">
        <v>0</v>
      </c>
    </row>
    <row r="4471" spans="1:90" x14ac:dyDescent="0.25">
      <c r="A4471" t="s">
        <v>115</v>
      </c>
      <c r="B4471">
        <v>20413</v>
      </c>
      <c r="C4471" t="s">
        <v>206</v>
      </c>
      <c r="D4471">
        <v>1</v>
      </c>
      <c r="E4471">
        <v>8</v>
      </c>
      <c r="F4471">
        <v>19148</v>
      </c>
      <c r="G4471">
        <v>35019148</v>
      </c>
      <c r="H4471" t="s">
        <v>14749</v>
      </c>
      <c r="I4471">
        <v>646</v>
      </c>
      <c r="J4471" t="s">
        <v>1889</v>
      </c>
      <c r="K4471" t="s">
        <v>91</v>
      </c>
      <c r="L4471">
        <v>1</v>
      </c>
      <c r="M4471" t="s">
        <v>1889</v>
      </c>
      <c r="N4471">
        <v>13720000</v>
      </c>
      <c r="O4471" t="s">
        <v>102</v>
      </c>
      <c r="P4471" t="s">
        <v>14750</v>
      </c>
      <c r="Q4471">
        <v>225</v>
      </c>
      <c r="R4471">
        <v>19</v>
      </c>
      <c r="S4471">
        <v>36082872</v>
      </c>
      <c r="T4471">
        <v>36085333</v>
      </c>
      <c r="U4471" t="s">
        <v>14751</v>
      </c>
      <c r="V4471">
        <v>1</v>
      </c>
      <c r="W4471" s="2">
        <v>0</v>
      </c>
      <c r="X4471" s="2">
        <v>0</v>
      </c>
      <c r="Y4471" s="2">
        <v>0</v>
      </c>
      <c r="Z4471" s="2">
        <v>0</v>
      </c>
      <c r="AA4471" s="2">
        <v>0</v>
      </c>
      <c r="AB4471" s="2">
        <v>0</v>
      </c>
      <c r="AC4471" s="2">
        <v>0</v>
      </c>
      <c r="AD4471" s="2">
        <v>52</v>
      </c>
      <c r="AE4471" s="2">
        <v>44</v>
      </c>
      <c r="AF4471" s="2">
        <v>68</v>
      </c>
      <c r="AG4471" s="2">
        <v>64</v>
      </c>
      <c r="AH4471" s="2">
        <v>168</v>
      </c>
      <c r="AI4471" s="2">
        <v>147</v>
      </c>
      <c r="AJ4471" s="2">
        <v>135</v>
      </c>
      <c r="AK4471" s="2">
        <v>0</v>
      </c>
      <c r="AL4471" s="2">
        <v>0</v>
      </c>
      <c r="AM4471" s="2">
        <v>0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0</v>
      </c>
      <c r="AU4471" s="2">
        <v>0</v>
      </c>
      <c r="AV4471" s="2">
        <v>0</v>
      </c>
      <c r="AW4471" s="2">
        <v>0</v>
      </c>
      <c r="AX4471" s="2">
        <v>0</v>
      </c>
      <c r="AY4471" s="2">
        <v>0</v>
      </c>
      <c r="AZ4471" s="2">
        <v>0</v>
      </c>
      <c r="BA4471" s="2">
        <v>0</v>
      </c>
      <c r="BB4471" s="2">
        <v>0</v>
      </c>
      <c r="BC4471" s="2">
        <v>79</v>
      </c>
      <c r="BD4471" s="2">
        <v>4</v>
      </c>
      <c r="BE4471" s="2">
        <v>0</v>
      </c>
      <c r="BF4471" s="2">
        <v>0</v>
      </c>
      <c r="BG4471" s="2">
        <v>0</v>
      </c>
      <c r="BH4471" s="2">
        <v>0</v>
      </c>
      <c r="BI4471" s="2">
        <v>0</v>
      </c>
      <c r="BJ4471" s="2">
        <v>0</v>
      </c>
      <c r="BK4471" s="2">
        <v>0</v>
      </c>
      <c r="BL4471" s="2">
        <v>4</v>
      </c>
      <c r="BM4471" s="2">
        <v>2</v>
      </c>
      <c r="BN4471" s="2">
        <v>4</v>
      </c>
      <c r="BO4471" s="2">
        <v>2</v>
      </c>
      <c r="BP4471" s="2">
        <v>6</v>
      </c>
      <c r="BQ4471" s="2">
        <v>5</v>
      </c>
      <c r="BR4471" s="2">
        <v>4</v>
      </c>
      <c r="BS4471" s="2">
        <v>0</v>
      </c>
      <c r="BT4471" s="2">
        <v>0</v>
      </c>
      <c r="BU4471" s="2">
        <v>0</v>
      </c>
      <c r="BV4471" s="2">
        <v>0</v>
      </c>
      <c r="BW4471" s="2">
        <v>0</v>
      </c>
      <c r="BX4471" s="2">
        <v>0</v>
      </c>
      <c r="BY4471" s="2">
        <v>0</v>
      </c>
      <c r="BZ4471" s="2">
        <v>0</v>
      </c>
      <c r="CA4471" s="2">
        <v>0</v>
      </c>
      <c r="CB4471" s="2">
        <v>0</v>
      </c>
      <c r="CC4471" s="2">
        <v>0</v>
      </c>
      <c r="CD4471" s="2">
        <v>0</v>
      </c>
      <c r="CE4471" s="2">
        <v>0</v>
      </c>
      <c r="CF4471" s="2">
        <v>0</v>
      </c>
      <c r="CG4471" s="2">
        <v>0</v>
      </c>
      <c r="CH4471" s="2">
        <v>0</v>
      </c>
      <c r="CI4471" s="2">
        <v>0</v>
      </c>
      <c r="CJ4471" s="2">
        <v>0</v>
      </c>
      <c r="CK4471" s="2">
        <v>3</v>
      </c>
      <c r="CL4471" s="2">
        <v>2</v>
      </c>
    </row>
    <row r="4472" spans="1:90" x14ac:dyDescent="0.25">
      <c r="A4472" t="s">
        <v>115</v>
      </c>
      <c r="B4472">
        <v>20413</v>
      </c>
      <c r="C4472" t="s">
        <v>206</v>
      </c>
      <c r="D4472">
        <v>1</v>
      </c>
      <c r="E4472">
        <v>8</v>
      </c>
      <c r="F4472">
        <v>297392</v>
      </c>
      <c r="G4472">
        <v>35297392</v>
      </c>
      <c r="H4472" t="s">
        <v>6591</v>
      </c>
      <c r="I4472">
        <v>655</v>
      </c>
      <c r="J4472" t="s">
        <v>834</v>
      </c>
      <c r="K4472" t="s">
        <v>6591</v>
      </c>
      <c r="L4472">
        <v>1</v>
      </c>
      <c r="M4472" t="s">
        <v>834</v>
      </c>
      <c r="N4472">
        <v>13790000</v>
      </c>
      <c r="O4472" t="s">
        <v>102</v>
      </c>
      <c r="P4472" t="s">
        <v>6591</v>
      </c>
      <c r="Q4472" t="s">
        <v>127</v>
      </c>
      <c r="R4472">
        <v>19</v>
      </c>
      <c r="S4472">
        <v>36466001</v>
      </c>
      <c r="U4472" t="s">
        <v>6592</v>
      </c>
      <c r="V4472">
        <v>2</v>
      </c>
      <c r="W4472" s="2">
        <v>0</v>
      </c>
      <c r="X4472" s="2">
        <v>0</v>
      </c>
      <c r="Y4472" s="2">
        <v>0</v>
      </c>
      <c r="Z4472" s="2">
        <v>0</v>
      </c>
      <c r="AA4472" s="2">
        <v>0</v>
      </c>
      <c r="AB4472" s="2">
        <v>0</v>
      </c>
      <c r="AC4472" s="2">
        <v>0</v>
      </c>
      <c r="AD4472" s="2">
        <v>14</v>
      </c>
      <c r="AE4472" s="2">
        <v>18</v>
      </c>
      <c r="AF4472" s="2">
        <v>22</v>
      </c>
      <c r="AG4472" s="2">
        <v>27</v>
      </c>
      <c r="AH4472" s="2">
        <v>17</v>
      </c>
      <c r="AI4472" s="2">
        <v>23</v>
      </c>
      <c r="AJ4472" s="2">
        <v>19</v>
      </c>
      <c r="AK4472" s="2">
        <v>0</v>
      </c>
      <c r="AL4472" s="2">
        <v>0</v>
      </c>
      <c r="AM4472" s="2">
        <v>0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0</v>
      </c>
      <c r="AU4472" s="2">
        <v>0</v>
      </c>
      <c r="AV4472" s="2">
        <v>0</v>
      </c>
      <c r="AW4472" s="2">
        <v>0</v>
      </c>
      <c r="AX4472" s="2">
        <v>0</v>
      </c>
      <c r="AY4472" s="2">
        <v>0</v>
      </c>
      <c r="AZ4472" s="2">
        <v>0</v>
      </c>
      <c r="BA4472" s="2">
        <v>0</v>
      </c>
      <c r="BB4472" s="2">
        <v>0</v>
      </c>
      <c r="BC4472" s="2">
        <v>0</v>
      </c>
      <c r="BD4472" s="2">
        <v>0</v>
      </c>
      <c r="BE4472" s="2">
        <v>0</v>
      </c>
      <c r="BF4472" s="2">
        <v>0</v>
      </c>
      <c r="BG4472" s="2">
        <v>0</v>
      </c>
      <c r="BH4472" s="2">
        <v>0</v>
      </c>
      <c r="BI4472" s="2">
        <v>0</v>
      </c>
      <c r="BJ4472" s="2">
        <v>0</v>
      </c>
      <c r="BK4472" s="2">
        <v>0</v>
      </c>
      <c r="BL4472" s="2">
        <v>2</v>
      </c>
      <c r="BM4472" s="2">
        <v>1</v>
      </c>
      <c r="BN4472" s="2">
        <v>1</v>
      </c>
      <c r="BO4472" s="2">
        <v>1</v>
      </c>
      <c r="BP4472" s="2">
        <v>1</v>
      </c>
      <c r="BQ4472" s="2">
        <v>2</v>
      </c>
      <c r="BR4472" s="2">
        <v>1</v>
      </c>
      <c r="BS4472" s="2">
        <v>0</v>
      </c>
      <c r="BT4472" s="2">
        <v>0</v>
      </c>
      <c r="BU4472" s="2">
        <v>0</v>
      </c>
      <c r="BV4472" s="2">
        <v>0</v>
      </c>
      <c r="BW4472" s="2">
        <v>0</v>
      </c>
      <c r="BX4472" s="2">
        <v>0</v>
      </c>
      <c r="BY4472" s="2">
        <v>0</v>
      </c>
      <c r="BZ4472" s="2">
        <v>0</v>
      </c>
      <c r="CA4472" s="2">
        <v>0</v>
      </c>
      <c r="CB4472" s="2">
        <v>0</v>
      </c>
      <c r="CC4472" s="2">
        <v>0</v>
      </c>
      <c r="CD4472" s="2">
        <v>0</v>
      </c>
      <c r="CE4472" s="2">
        <v>0</v>
      </c>
      <c r="CF4472" s="2">
        <v>0</v>
      </c>
      <c r="CG4472" s="2">
        <v>0</v>
      </c>
      <c r="CH4472" s="2">
        <v>0</v>
      </c>
      <c r="CI4472" s="2">
        <v>0</v>
      </c>
      <c r="CJ4472" s="2">
        <v>0</v>
      </c>
      <c r="CK4472" s="2">
        <v>0</v>
      </c>
      <c r="CL4472" s="2">
        <v>0</v>
      </c>
    </row>
    <row r="4473" spans="1:90" x14ac:dyDescent="0.25">
      <c r="A4473" t="s">
        <v>115</v>
      </c>
      <c r="B4473">
        <v>20413</v>
      </c>
      <c r="C4473" t="s">
        <v>206</v>
      </c>
      <c r="D4473">
        <v>1</v>
      </c>
      <c r="E4473">
        <v>8</v>
      </c>
      <c r="F4473">
        <v>19318</v>
      </c>
      <c r="G4473">
        <v>35019318</v>
      </c>
      <c r="H4473" t="s">
        <v>5310</v>
      </c>
      <c r="I4473">
        <v>236</v>
      </c>
      <c r="J4473" t="s">
        <v>3134</v>
      </c>
      <c r="K4473" t="s">
        <v>5311</v>
      </c>
      <c r="L4473">
        <v>1</v>
      </c>
      <c r="M4473" t="s">
        <v>3134</v>
      </c>
      <c r="N4473">
        <v>13770000</v>
      </c>
      <c r="O4473" t="s">
        <v>162</v>
      </c>
      <c r="P4473" t="s">
        <v>5312</v>
      </c>
      <c r="Q4473">
        <v>1</v>
      </c>
      <c r="R4473">
        <v>19</v>
      </c>
      <c r="S4473">
        <v>36621302</v>
      </c>
      <c r="T4473">
        <v>36621316</v>
      </c>
      <c r="U4473" t="s">
        <v>5313</v>
      </c>
      <c r="V4473">
        <v>1</v>
      </c>
      <c r="W4473" s="2">
        <v>0</v>
      </c>
      <c r="X4473" s="2">
        <v>0</v>
      </c>
      <c r="Y4473" s="2">
        <v>0</v>
      </c>
      <c r="Z4473" s="2">
        <v>0</v>
      </c>
      <c r="AA4473" s="2">
        <v>0</v>
      </c>
      <c r="AB4473" s="2">
        <v>0</v>
      </c>
      <c r="AC4473" s="2">
        <v>0</v>
      </c>
      <c r="AD4473" s="2">
        <v>130</v>
      </c>
      <c r="AE4473" s="2">
        <v>131</v>
      </c>
      <c r="AF4473" s="2">
        <v>96</v>
      </c>
      <c r="AG4473" s="2">
        <v>137</v>
      </c>
      <c r="AH4473" s="2">
        <v>134</v>
      </c>
      <c r="AI4473" s="2">
        <v>128</v>
      </c>
      <c r="AJ4473" s="2">
        <v>138</v>
      </c>
      <c r="AK4473" s="2">
        <v>0</v>
      </c>
      <c r="AL4473" s="2">
        <v>0</v>
      </c>
      <c r="AM4473" s="2">
        <v>0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0</v>
      </c>
      <c r="AU4473" s="2">
        <v>0</v>
      </c>
      <c r="AV4473" s="2">
        <v>0</v>
      </c>
      <c r="AW4473" s="2">
        <v>0</v>
      </c>
      <c r="AX4473" s="2">
        <v>0</v>
      </c>
      <c r="AY4473" s="2">
        <v>0</v>
      </c>
      <c r="AZ4473" s="2">
        <v>0</v>
      </c>
      <c r="BA4473" s="2">
        <v>0</v>
      </c>
      <c r="BB4473" s="2">
        <v>0</v>
      </c>
      <c r="BC4473" s="2">
        <v>0</v>
      </c>
      <c r="BD4473" s="2">
        <v>12</v>
      </c>
      <c r="BE4473" s="2">
        <v>0</v>
      </c>
      <c r="BF4473" s="2">
        <v>0</v>
      </c>
      <c r="BG4473" s="2">
        <v>0</v>
      </c>
      <c r="BH4473" s="2">
        <v>0</v>
      </c>
      <c r="BI4473" s="2">
        <v>0</v>
      </c>
      <c r="BJ4473" s="2">
        <v>0</v>
      </c>
      <c r="BK4473" s="2">
        <v>0</v>
      </c>
      <c r="BL4473" s="2">
        <v>7</v>
      </c>
      <c r="BM4473" s="2">
        <v>8</v>
      </c>
      <c r="BN4473" s="2">
        <v>6</v>
      </c>
      <c r="BO4473" s="2">
        <v>7</v>
      </c>
      <c r="BP4473" s="2">
        <v>8</v>
      </c>
      <c r="BQ4473" s="2">
        <v>4</v>
      </c>
      <c r="BR4473" s="2">
        <v>7</v>
      </c>
      <c r="BS4473" s="2">
        <v>0</v>
      </c>
      <c r="BT4473" s="2">
        <v>0</v>
      </c>
      <c r="BU4473" s="2">
        <v>0</v>
      </c>
      <c r="BV4473" s="2">
        <v>0</v>
      </c>
      <c r="BW4473" s="2">
        <v>0</v>
      </c>
      <c r="BX4473" s="2">
        <v>0</v>
      </c>
      <c r="BY4473" s="2">
        <v>0</v>
      </c>
      <c r="BZ4473" s="2">
        <v>0</v>
      </c>
      <c r="CA4473" s="2">
        <v>0</v>
      </c>
      <c r="CB4473" s="2">
        <v>0</v>
      </c>
      <c r="CC4473" s="2">
        <v>0</v>
      </c>
      <c r="CD4473" s="2">
        <v>0</v>
      </c>
      <c r="CE4473" s="2">
        <v>0</v>
      </c>
      <c r="CF4473" s="2">
        <v>0</v>
      </c>
      <c r="CG4473" s="2">
        <v>0</v>
      </c>
      <c r="CH4473" s="2">
        <v>0</v>
      </c>
      <c r="CI4473" s="2">
        <v>0</v>
      </c>
      <c r="CJ4473" s="2">
        <v>0</v>
      </c>
      <c r="CK4473" s="2">
        <v>0</v>
      </c>
      <c r="CL4473" s="2">
        <v>5</v>
      </c>
    </row>
    <row r="4474" spans="1:90" x14ac:dyDescent="0.25">
      <c r="A4474" t="s">
        <v>115</v>
      </c>
      <c r="B4474">
        <v>20413</v>
      </c>
      <c r="C4474" t="s">
        <v>206</v>
      </c>
      <c r="D4474">
        <v>1</v>
      </c>
      <c r="E4474">
        <v>8</v>
      </c>
      <c r="F4474">
        <v>42754</v>
      </c>
      <c r="G4474">
        <v>35042754</v>
      </c>
      <c r="H4474" t="s">
        <v>18063</v>
      </c>
      <c r="I4474">
        <v>639</v>
      </c>
      <c r="J4474" t="s">
        <v>206</v>
      </c>
      <c r="K4474" t="s">
        <v>1705</v>
      </c>
      <c r="L4474">
        <v>1</v>
      </c>
      <c r="M4474" t="s">
        <v>206</v>
      </c>
      <c r="N4474">
        <v>13876419</v>
      </c>
      <c r="O4474" t="s">
        <v>92</v>
      </c>
      <c r="P4474" t="s">
        <v>18064</v>
      </c>
      <c r="Q4474" t="s">
        <v>4942</v>
      </c>
      <c r="R4474">
        <v>19</v>
      </c>
      <c r="S4474">
        <v>36222689</v>
      </c>
      <c r="T4474">
        <v>36330496</v>
      </c>
      <c r="U4474" t="s">
        <v>18065</v>
      </c>
      <c r="V4474">
        <v>1</v>
      </c>
      <c r="W4474" s="2">
        <v>0</v>
      </c>
      <c r="X4474" s="2">
        <v>0</v>
      </c>
      <c r="Y4474" s="2">
        <v>0</v>
      </c>
      <c r="Z4474" s="2">
        <v>0</v>
      </c>
      <c r="AA4474" s="2">
        <v>0</v>
      </c>
      <c r="AB4474" s="2">
        <v>0</v>
      </c>
      <c r="AC4474" s="2">
        <v>0</v>
      </c>
      <c r="AD4474" s="2">
        <v>104</v>
      </c>
      <c r="AE4474" s="2">
        <v>99</v>
      </c>
      <c r="AF4474" s="2">
        <v>92</v>
      </c>
      <c r="AG4474" s="2">
        <v>140</v>
      </c>
      <c r="AH4474" s="2">
        <v>150</v>
      </c>
      <c r="AI4474" s="2">
        <v>101</v>
      </c>
      <c r="AJ4474" s="2">
        <v>76</v>
      </c>
      <c r="AK4474" s="2">
        <v>0</v>
      </c>
      <c r="AL4474" s="2">
        <v>0</v>
      </c>
      <c r="AM4474" s="2">
        <v>0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0</v>
      </c>
      <c r="AU4474" s="2">
        <v>47</v>
      </c>
      <c r="AV4474" s="2">
        <v>0</v>
      </c>
      <c r="AW4474" s="2">
        <v>0</v>
      </c>
      <c r="AX4474" s="2">
        <v>0</v>
      </c>
      <c r="AY4474" s="2">
        <v>0</v>
      </c>
      <c r="AZ4474" s="2">
        <v>0</v>
      </c>
      <c r="BA4474" s="2">
        <v>0</v>
      </c>
      <c r="BB4474" s="2">
        <v>0</v>
      </c>
      <c r="BC4474" s="2">
        <v>0</v>
      </c>
      <c r="BD4474" s="2">
        <v>0</v>
      </c>
      <c r="BE4474" s="2">
        <v>0</v>
      </c>
      <c r="BF4474" s="2">
        <v>0</v>
      </c>
      <c r="BG4474" s="2">
        <v>0</v>
      </c>
      <c r="BH4474" s="2">
        <v>0</v>
      </c>
      <c r="BI4474" s="2">
        <v>0</v>
      </c>
      <c r="BJ4474" s="2">
        <v>0</v>
      </c>
      <c r="BK4474" s="2">
        <v>0</v>
      </c>
      <c r="BL4474" s="2">
        <v>6</v>
      </c>
      <c r="BM4474" s="2">
        <v>4</v>
      </c>
      <c r="BN4474" s="2">
        <v>5</v>
      </c>
      <c r="BO4474" s="2">
        <v>6</v>
      </c>
      <c r="BP4474" s="2">
        <v>8</v>
      </c>
      <c r="BQ4474" s="2">
        <v>4</v>
      </c>
      <c r="BR4474" s="2">
        <v>2</v>
      </c>
      <c r="BS4474" s="2">
        <v>0</v>
      </c>
      <c r="BT4474" s="2">
        <v>0</v>
      </c>
      <c r="BU4474" s="2">
        <v>0</v>
      </c>
      <c r="BV4474" s="2">
        <v>0</v>
      </c>
      <c r="BW4474" s="2">
        <v>0</v>
      </c>
      <c r="BX4474" s="2">
        <v>0</v>
      </c>
      <c r="BY4474" s="2">
        <v>0</v>
      </c>
      <c r="BZ4474" s="2">
        <v>0</v>
      </c>
      <c r="CA4474" s="2">
        <v>0</v>
      </c>
      <c r="CB4474" s="2">
        <v>0</v>
      </c>
      <c r="CC4474" s="2">
        <v>1</v>
      </c>
      <c r="CD4474" s="2">
        <v>0</v>
      </c>
      <c r="CE4474" s="2">
        <v>0</v>
      </c>
      <c r="CF4474" s="2">
        <v>0</v>
      </c>
      <c r="CG4474" s="2">
        <v>0</v>
      </c>
      <c r="CH4474" s="2">
        <v>0</v>
      </c>
      <c r="CI4474" s="2">
        <v>0</v>
      </c>
      <c r="CJ4474" s="2">
        <v>0</v>
      </c>
      <c r="CK4474" s="2">
        <v>0</v>
      </c>
      <c r="CL4474" s="2">
        <v>0</v>
      </c>
    </row>
    <row r="4475" spans="1:90" x14ac:dyDescent="0.25">
      <c r="A4475" t="s">
        <v>115</v>
      </c>
      <c r="B4475">
        <v>20413</v>
      </c>
      <c r="C4475" t="s">
        <v>206</v>
      </c>
      <c r="D4475">
        <v>1</v>
      </c>
      <c r="E4475">
        <v>8</v>
      </c>
      <c r="F4475">
        <v>19288</v>
      </c>
      <c r="G4475">
        <v>35019288</v>
      </c>
      <c r="H4475" t="s">
        <v>13537</v>
      </c>
      <c r="I4475">
        <v>257</v>
      </c>
      <c r="J4475" t="s">
        <v>2362</v>
      </c>
      <c r="K4475" t="s">
        <v>91</v>
      </c>
      <c r="L4475">
        <v>1</v>
      </c>
      <c r="M4475" t="s">
        <v>2362</v>
      </c>
      <c r="N4475">
        <v>13700000</v>
      </c>
      <c r="O4475" t="s">
        <v>92</v>
      </c>
      <c r="P4475" t="s">
        <v>12472</v>
      </c>
      <c r="Q4475">
        <v>53</v>
      </c>
      <c r="R4475">
        <v>19</v>
      </c>
      <c r="S4475">
        <v>36711164</v>
      </c>
      <c r="T4475">
        <v>36713606</v>
      </c>
      <c r="U4475" t="s">
        <v>13538</v>
      </c>
      <c r="V4475">
        <v>1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  <c r="AB4475" s="2">
        <v>0</v>
      </c>
      <c r="AC4475" s="2">
        <v>0</v>
      </c>
      <c r="AD4475" s="2">
        <v>95</v>
      </c>
      <c r="AE4475" s="2">
        <v>135</v>
      </c>
      <c r="AF4475" s="2">
        <v>73</v>
      </c>
      <c r="AG4475" s="2">
        <v>123</v>
      </c>
      <c r="AH4475" s="2">
        <v>80</v>
      </c>
      <c r="AI4475" s="2">
        <v>87</v>
      </c>
      <c r="AJ4475" s="2">
        <v>70</v>
      </c>
      <c r="AK4475" s="2">
        <v>0</v>
      </c>
      <c r="AL4475" s="2">
        <v>0</v>
      </c>
      <c r="AM4475" s="2">
        <v>0</v>
      </c>
      <c r="AN4475" s="2">
        <v>0</v>
      </c>
      <c r="AO4475" s="2">
        <v>0</v>
      </c>
      <c r="AP4475" s="2">
        <v>0</v>
      </c>
      <c r="AQ4475" s="2">
        <v>0</v>
      </c>
      <c r="AR4475" s="2">
        <v>41</v>
      </c>
      <c r="AS4475" s="2">
        <v>0</v>
      </c>
      <c r="AT4475" s="2">
        <v>0</v>
      </c>
      <c r="AU4475" s="2">
        <v>131</v>
      </c>
      <c r="AV4475" s="2">
        <v>0</v>
      </c>
      <c r="AW4475" s="2">
        <v>0</v>
      </c>
      <c r="AX4475" s="2">
        <v>0</v>
      </c>
      <c r="AY4475" s="2">
        <v>0</v>
      </c>
      <c r="AZ4475" s="2">
        <v>0</v>
      </c>
      <c r="BA4475" s="2">
        <v>0</v>
      </c>
      <c r="BB4475" s="2">
        <v>0</v>
      </c>
      <c r="BC4475" s="2">
        <v>0</v>
      </c>
      <c r="BD4475" s="2">
        <v>16</v>
      </c>
      <c r="BE4475" s="2">
        <v>0</v>
      </c>
      <c r="BF4475" s="2">
        <v>0</v>
      </c>
      <c r="BG4475" s="2">
        <v>0</v>
      </c>
      <c r="BH4475" s="2">
        <v>0</v>
      </c>
      <c r="BI4475" s="2">
        <v>0</v>
      </c>
      <c r="BJ4475" s="2">
        <v>0</v>
      </c>
      <c r="BK4475" s="2">
        <v>0</v>
      </c>
      <c r="BL4475" s="2">
        <v>5</v>
      </c>
      <c r="BM4475" s="2">
        <v>6</v>
      </c>
      <c r="BN4475" s="2">
        <v>4</v>
      </c>
      <c r="BO4475" s="2">
        <v>8</v>
      </c>
      <c r="BP4475" s="2">
        <v>6</v>
      </c>
      <c r="BQ4475" s="2">
        <v>5</v>
      </c>
      <c r="BR4475" s="2">
        <v>4</v>
      </c>
      <c r="BS4475" s="2">
        <v>0</v>
      </c>
      <c r="BT4475" s="2">
        <v>0</v>
      </c>
      <c r="BU4475" s="2">
        <v>0</v>
      </c>
      <c r="BV4475" s="2">
        <v>0</v>
      </c>
      <c r="BW4475" s="2">
        <v>0</v>
      </c>
      <c r="BX4475" s="2">
        <v>0</v>
      </c>
      <c r="BY4475" s="2">
        <v>0</v>
      </c>
      <c r="BZ4475" s="2">
        <v>2</v>
      </c>
      <c r="CA4475" s="2">
        <v>0</v>
      </c>
      <c r="CB4475" s="2">
        <v>0</v>
      </c>
      <c r="CC4475" s="2">
        <v>4</v>
      </c>
      <c r="CD4475" s="2">
        <v>0</v>
      </c>
      <c r="CE4475" s="2">
        <v>0</v>
      </c>
      <c r="CF4475" s="2">
        <v>0</v>
      </c>
      <c r="CG4475" s="2">
        <v>0</v>
      </c>
      <c r="CH4475" s="2">
        <v>0</v>
      </c>
      <c r="CI4475" s="2">
        <v>0</v>
      </c>
      <c r="CJ4475" s="2">
        <v>0</v>
      </c>
      <c r="CK4475" s="2">
        <v>0</v>
      </c>
      <c r="CL4475" s="2">
        <v>3</v>
      </c>
    </row>
    <row r="4476" spans="1:90" x14ac:dyDescent="0.25">
      <c r="A4476" t="s">
        <v>115</v>
      </c>
      <c r="B4476">
        <v>20413</v>
      </c>
      <c r="C4476" t="s">
        <v>206</v>
      </c>
      <c r="D4476">
        <v>1</v>
      </c>
      <c r="E4476">
        <v>8</v>
      </c>
      <c r="F4476">
        <v>19343</v>
      </c>
      <c r="G4476">
        <v>35019343</v>
      </c>
      <c r="H4476" t="s">
        <v>18066</v>
      </c>
      <c r="I4476">
        <v>257</v>
      </c>
      <c r="J4476" t="s">
        <v>2362</v>
      </c>
      <c r="K4476" t="s">
        <v>91</v>
      </c>
      <c r="L4476">
        <v>1</v>
      </c>
      <c r="M4476" t="s">
        <v>2362</v>
      </c>
      <c r="N4476">
        <v>13700000</v>
      </c>
      <c r="O4476" t="s">
        <v>92</v>
      </c>
      <c r="P4476" t="s">
        <v>18067</v>
      </c>
      <c r="Q4476">
        <v>281</v>
      </c>
      <c r="R4476">
        <v>19</v>
      </c>
      <c r="S4476">
        <v>36711168</v>
      </c>
      <c r="T4476">
        <v>36713604</v>
      </c>
      <c r="U4476" t="s">
        <v>18068</v>
      </c>
      <c r="V4476">
        <v>1</v>
      </c>
      <c r="W4476" s="2">
        <v>0</v>
      </c>
      <c r="X4476" s="2">
        <v>0</v>
      </c>
      <c r="Y4476" s="2">
        <v>0</v>
      </c>
      <c r="Z4476" s="2">
        <v>0</v>
      </c>
      <c r="AA4476" s="2">
        <v>0</v>
      </c>
      <c r="AB4476" s="2">
        <v>0</v>
      </c>
      <c r="AC4476" s="2">
        <v>0</v>
      </c>
      <c r="AD4476" s="2">
        <v>116</v>
      </c>
      <c r="AE4476" s="2">
        <v>119</v>
      </c>
      <c r="AF4476" s="2">
        <v>99</v>
      </c>
      <c r="AG4476" s="2">
        <v>126</v>
      </c>
      <c r="AH4476" s="2">
        <v>71</v>
      </c>
      <c r="AI4476" s="2">
        <v>56</v>
      </c>
      <c r="AJ4476" s="2">
        <v>41</v>
      </c>
      <c r="AK4476" s="2">
        <v>0</v>
      </c>
      <c r="AL4476" s="2">
        <v>0</v>
      </c>
      <c r="AM4476" s="2">
        <v>0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0</v>
      </c>
      <c r="AU4476" s="2">
        <v>0</v>
      </c>
      <c r="AV4476" s="2">
        <v>0</v>
      </c>
      <c r="AW4476" s="2">
        <v>0</v>
      </c>
      <c r="AX4476" s="2">
        <v>0</v>
      </c>
      <c r="AY4476" s="2">
        <v>0</v>
      </c>
      <c r="AZ4476" s="2">
        <v>0</v>
      </c>
      <c r="BA4476" s="2">
        <v>0</v>
      </c>
      <c r="BB4476" s="2">
        <v>0</v>
      </c>
      <c r="BC4476" s="2">
        <v>0</v>
      </c>
      <c r="BD4476" s="2">
        <v>0</v>
      </c>
      <c r="BE4476" s="2">
        <v>0</v>
      </c>
      <c r="BF4476" s="2">
        <v>0</v>
      </c>
      <c r="BG4476" s="2">
        <v>0</v>
      </c>
      <c r="BH4476" s="2">
        <v>0</v>
      </c>
      <c r="BI4476" s="2">
        <v>0</v>
      </c>
      <c r="BJ4476" s="2">
        <v>0</v>
      </c>
      <c r="BK4476" s="2">
        <v>0</v>
      </c>
      <c r="BL4476" s="2">
        <v>7</v>
      </c>
      <c r="BM4476" s="2">
        <v>8</v>
      </c>
      <c r="BN4476" s="2">
        <v>5</v>
      </c>
      <c r="BO4476" s="2">
        <v>8</v>
      </c>
      <c r="BP4476" s="2">
        <v>4</v>
      </c>
      <c r="BQ4476" s="2">
        <v>4</v>
      </c>
      <c r="BR4476" s="2">
        <v>1</v>
      </c>
      <c r="BS4476" s="2">
        <v>0</v>
      </c>
      <c r="BT4476" s="2">
        <v>0</v>
      </c>
      <c r="BU4476" s="2">
        <v>0</v>
      </c>
      <c r="BV4476" s="2">
        <v>0</v>
      </c>
      <c r="BW4476" s="2">
        <v>0</v>
      </c>
      <c r="BX4476" s="2">
        <v>0</v>
      </c>
      <c r="BY4476" s="2">
        <v>0</v>
      </c>
      <c r="BZ4476" s="2">
        <v>0</v>
      </c>
      <c r="CA4476" s="2">
        <v>0</v>
      </c>
      <c r="CB4476" s="2">
        <v>0</v>
      </c>
      <c r="CC4476" s="2">
        <v>0</v>
      </c>
      <c r="CD4476" s="2">
        <v>0</v>
      </c>
      <c r="CE4476" s="2">
        <v>0</v>
      </c>
      <c r="CF4476" s="2">
        <v>0</v>
      </c>
      <c r="CG4476" s="2">
        <v>0</v>
      </c>
      <c r="CH4476" s="2">
        <v>0</v>
      </c>
      <c r="CI4476" s="2">
        <v>0</v>
      </c>
      <c r="CJ4476" s="2">
        <v>0</v>
      </c>
      <c r="CK4476" s="2">
        <v>0</v>
      </c>
      <c r="CL4476" s="2">
        <v>0</v>
      </c>
    </row>
    <row r="4477" spans="1:90" x14ac:dyDescent="0.25">
      <c r="A4477" t="s">
        <v>115</v>
      </c>
      <c r="B4477">
        <v>20413</v>
      </c>
      <c r="C4477" t="s">
        <v>206</v>
      </c>
      <c r="D4477">
        <v>1</v>
      </c>
      <c r="E4477">
        <v>8</v>
      </c>
      <c r="F4477">
        <v>19082</v>
      </c>
      <c r="G4477">
        <v>35019082</v>
      </c>
      <c r="H4477" t="s">
        <v>11595</v>
      </c>
      <c r="I4477">
        <v>655</v>
      </c>
      <c r="J4477" t="s">
        <v>834</v>
      </c>
      <c r="K4477" t="s">
        <v>91</v>
      </c>
      <c r="L4477">
        <v>1</v>
      </c>
      <c r="M4477" t="s">
        <v>834</v>
      </c>
      <c r="N4477">
        <v>13790000</v>
      </c>
      <c r="O4477" t="s">
        <v>102</v>
      </c>
      <c r="P4477" t="s">
        <v>11596</v>
      </c>
      <c r="Q4477">
        <v>354</v>
      </c>
      <c r="R4477">
        <v>19</v>
      </c>
      <c r="S4477">
        <v>36461372</v>
      </c>
      <c r="T4477">
        <v>36461870</v>
      </c>
      <c r="U4477" t="s">
        <v>11597</v>
      </c>
      <c r="V4477">
        <v>1</v>
      </c>
      <c r="W4477" s="2">
        <v>0</v>
      </c>
      <c r="X4477" s="2">
        <v>0</v>
      </c>
      <c r="Y4477" s="2">
        <v>0</v>
      </c>
      <c r="Z4477" s="2">
        <v>0</v>
      </c>
      <c r="AA4477" s="2">
        <v>0</v>
      </c>
      <c r="AB4477" s="2">
        <v>0</v>
      </c>
      <c r="AC4477" s="2">
        <v>0</v>
      </c>
      <c r="AD4477" s="2">
        <v>104</v>
      </c>
      <c r="AE4477" s="2">
        <v>102</v>
      </c>
      <c r="AF4477" s="2">
        <v>90</v>
      </c>
      <c r="AG4477" s="2">
        <v>125</v>
      </c>
      <c r="AH4477" s="2">
        <v>80</v>
      </c>
      <c r="AI4477" s="2">
        <v>91</v>
      </c>
      <c r="AJ4477" s="2">
        <v>87</v>
      </c>
      <c r="AK4477" s="2">
        <v>0</v>
      </c>
      <c r="AL4477" s="2">
        <v>0</v>
      </c>
      <c r="AM4477" s="2">
        <v>0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2">
        <v>0</v>
      </c>
      <c r="AT4477" s="2">
        <v>0</v>
      </c>
      <c r="AU4477" s="2">
        <v>0</v>
      </c>
      <c r="AV4477" s="2">
        <v>0</v>
      </c>
      <c r="AW4477" s="2">
        <v>0</v>
      </c>
      <c r="AX4477" s="2">
        <v>0</v>
      </c>
      <c r="AY4477" s="2">
        <v>0</v>
      </c>
      <c r="AZ4477" s="2">
        <v>0</v>
      </c>
      <c r="BA4477" s="2">
        <v>0</v>
      </c>
      <c r="BB4477" s="2">
        <v>0</v>
      </c>
      <c r="BC4477" s="2">
        <v>159</v>
      </c>
      <c r="BD4477" s="2">
        <v>13</v>
      </c>
      <c r="BE4477" s="2">
        <v>0</v>
      </c>
      <c r="BF4477" s="2">
        <v>0</v>
      </c>
      <c r="BG4477" s="2">
        <v>0</v>
      </c>
      <c r="BH4477" s="2">
        <v>0</v>
      </c>
      <c r="BI4477" s="2">
        <v>0</v>
      </c>
      <c r="BJ4477" s="2">
        <v>0</v>
      </c>
      <c r="BK4477" s="2">
        <v>0</v>
      </c>
      <c r="BL4477" s="2">
        <v>5</v>
      </c>
      <c r="BM4477" s="2">
        <v>6</v>
      </c>
      <c r="BN4477" s="2">
        <v>3</v>
      </c>
      <c r="BO4477" s="2">
        <v>7</v>
      </c>
      <c r="BP4477" s="2">
        <v>6</v>
      </c>
      <c r="BQ4477" s="2">
        <v>4</v>
      </c>
      <c r="BR4477" s="2">
        <v>3</v>
      </c>
      <c r="BS4477" s="2">
        <v>0</v>
      </c>
      <c r="BT4477" s="2">
        <v>0</v>
      </c>
      <c r="BU4477" s="2">
        <v>0</v>
      </c>
      <c r="BV4477" s="2">
        <v>0</v>
      </c>
      <c r="BW4477" s="2">
        <v>0</v>
      </c>
      <c r="BX4477" s="2">
        <v>0</v>
      </c>
      <c r="BY4477" s="2">
        <v>0</v>
      </c>
      <c r="BZ4477" s="2">
        <v>0</v>
      </c>
      <c r="CA4477" s="2">
        <v>0</v>
      </c>
      <c r="CB4477" s="2">
        <v>0</v>
      </c>
      <c r="CC4477" s="2">
        <v>0</v>
      </c>
      <c r="CD4477" s="2">
        <v>0</v>
      </c>
      <c r="CE4477" s="2">
        <v>0</v>
      </c>
      <c r="CF4477" s="2">
        <v>0</v>
      </c>
      <c r="CG4477" s="2">
        <v>0</v>
      </c>
      <c r="CH4477" s="2">
        <v>0</v>
      </c>
      <c r="CI4477" s="2">
        <v>0</v>
      </c>
      <c r="CJ4477" s="2">
        <v>0</v>
      </c>
      <c r="CK4477" s="2">
        <v>7</v>
      </c>
      <c r="CL4477" s="2">
        <v>3</v>
      </c>
    </row>
    <row r="4478" spans="1:90" x14ac:dyDescent="0.25">
      <c r="A4478" t="s">
        <v>115</v>
      </c>
      <c r="B4478">
        <v>20413</v>
      </c>
      <c r="C4478" t="s">
        <v>206</v>
      </c>
      <c r="D4478">
        <v>1</v>
      </c>
      <c r="E4478">
        <v>8</v>
      </c>
      <c r="F4478">
        <v>20527</v>
      </c>
      <c r="G4478">
        <v>35020527</v>
      </c>
      <c r="H4478" t="s">
        <v>9420</v>
      </c>
      <c r="I4478">
        <v>152</v>
      </c>
      <c r="J4478" t="s">
        <v>789</v>
      </c>
      <c r="K4478" t="s">
        <v>91</v>
      </c>
      <c r="L4478">
        <v>1</v>
      </c>
      <c r="M4478" t="s">
        <v>789</v>
      </c>
      <c r="N4478">
        <v>13860000</v>
      </c>
      <c r="O4478" t="s">
        <v>92</v>
      </c>
      <c r="P4478" t="s">
        <v>1392</v>
      </c>
      <c r="Q4478">
        <v>1228</v>
      </c>
      <c r="R4478">
        <v>19</v>
      </c>
      <c r="S4478">
        <v>36521520</v>
      </c>
      <c r="T4478">
        <v>36524240</v>
      </c>
      <c r="U4478" t="s">
        <v>9421</v>
      </c>
      <c r="V4478">
        <v>1</v>
      </c>
      <c r="W4478" s="2">
        <v>0</v>
      </c>
      <c r="X4478" s="2">
        <v>0</v>
      </c>
      <c r="Y4478" s="2">
        <v>0</v>
      </c>
      <c r="Z4478" s="2">
        <v>0</v>
      </c>
      <c r="AA4478" s="2">
        <v>0</v>
      </c>
      <c r="AB4478" s="2">
        <v>0</v>
      </c>
      <c r="AC4478" s="2">
        <v>0</v>
      </c>
      <c r="AD4478" s="2">
        <v>140</v>
      </c>
      <c r="AE4478" s="2">
        <v>133</v>
      </c>
      <c r="AF4478" s="2">
        <v>115</v>
      </c>
      <c r="AG4478" s="2">
        <v>129</v>
      </c>
      <c r="AH4478" s="2">
        <v>156</v>
      </c>
      <c r="AI4478" s="2">
        <v>123</v>
      </c>
      <c r="AJ4478" s="2">
        <v>118</v>
      </c>
      <c r="AK4478" s="2">
        <v>0</v>
      </c>
      <c r="AL4478" s="2">
        <v>0</v>
      </c>
      <c r="AM4478" s="2">
        <v>0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2">
        <v>0</v>
      </c>
      <c r="AT4478" s="2">
        <v>0</v>
      </c>
      <c r="AU4478" s="2">
        <v>0</v>
      </c>
      <c r="AV4478" s="2">
        <v>0</v>
      </c>
      <c r="AW4478" s="2">
        <v>0</v>
      </c>
      <c r="AX4478" s="2">
        <v>0</v>
      </c>
      <c r="AY4478" s="2">
        <v>0</v>
      </c>
      <c r="AZ4478" s="2">
        <v>0</v>
      </c>
      <c r="BA4478" s="2">
        <v>0</v>
      </c>
      <c r="BB4478" s="2">
        <v>0</v>
      </c>
      <c r="BC4478" s="2">
        <v>99</v>
      </c>
      <c r="BD4478" s="2">
        <v>9</v>
      </c>
      <c r="BE4478" s="2">
        <v>0</v>
      </c>
      <c r="BF4478" s="2">
        <v>0</v>
      </c>
      <c r="BG4478" s="2">
        <v>0</v>
      </c>
      <c r="BH4478" s="2">
        <v>0</v>
      </c>
      <c r="BI4478" s="2">
        <v>0</v>
      </c>
      <c r="BJ4478" s="2">
        <v>0</v>
      </c>
      <c r="BK4478" s="2">
        <v>0</v>
      </c>
      <c r="BL4478" s="2">
        <v>10</v>
      </c>
      <c r="BM4478" s="2">
        <v>6</v>
      </c>
      <c r="BN4478" s="2">
        <v>6</v>
      </c>
      <c r="BO4478" s="2">
        <v>6</v>
      </c>
      <c r="BP4478" s="2">
        <v>5</v>
      </c>
      <c r="BQ4478" s="2">
        <v>4</v>
      </c>
      <c r="BR4478" s="2">
        <v>5</v>
      </c>
      <c r="BS4478" s="2">
        <v>0</v>
      </c>
      <c r="BT4478" s="2">
        <v>0</v>
      </c>
      <c r="BU4478" s="2">
        <v>0</v>
      </c>
      <c r="BV4478" s="2">
        <v>0</v>
      </c>
      <c r="BW4478" s="2">
        <v>0</v>
      </c>
      <c r="BX4478" s="2">
        <v>0</v>
      </c>
      <c r="BY4478" s="2">
        <v>0</v>
      </c>
      <c r="BZ4478" s="2">
        <v>0</v>
      </c>
      <c r="CA4478" s="2">
        <v>0</v>
      </c>
      <c r="CB4478" s="2">
        <v>0</v>
      </c>
      <c r="CC4478" s="2">
        <v>0</v>
      </c>
      <c r="CD4478" s="2">
        <v>0</v>
      </c>
      <c r="CE4478" s="2">
        <v>0</v>
      </c>
      <c r="CF4478" s="2">
        <v>0</v>
      </c>
      <c r="CG4478" s="2">
        <v>0</v>
      </c>
      <c r="CH4478" s="2">
        <v>0</v>
      </c>
      <c r="CI4478" s="2">
        <v>0</v>
      </c>
      <c r="CJ4478" s="2">
        <v>0</v>
      </c>
      <c r="CK4478" s="2">
        <v>5</v>
      </c>
      <c r="CL4478" s="2">
        <v>4</v>
      </c>
    </row>
    <row r="4479" spans="1:90" x14ac:dyDescent="0.25">
      <c r="A4479" t="s">
        <v>115</v>
      </c>
      <c r="B4479">
        <v>20413</v>
      </c>
      <c r="C4479" t="s">
        <v>206</v>
      </c>
      <c r="D4479">
        <v>1</v>
      </c>
      <c r="E4479">
        <v>8</v>
      </c>
      <c r="F4479">
        <v>19033</v>
      </c>
      <c r="G4479">
        <v>35019033</v>
      </c>
      <c r="H4479" t="s">
        <v>11632</v>
      </c>
      <c r="I4479">
        <v>711</v>
      </c>
      <c r="J4479" t="s">
        <v>1099</v>
      </c>
      <c r="K4479" t="s">
        <v>914</v>
      </c>
      <c r="L4479">
        <v>1</v>
      </c>
      <c r="M4479" t="s">
        <v>1099</v>
      </c>
      <c r="N4479">
        <v>13880000</v>
      </c>
      <c r="O4479" t="s">
        <v>5429</v>
      </c>
      <c r="P4479" t="s">
        <v>1784</v>
      </c>
      <c r="Q4479">
        <v>150</v>
      </c>
      <c r="R4479">
        <v>19</v>
      </c>
      <c r="S4479">
        <v>36411856</v>
      </c>
      <c r="T4479">
        <v>36414788</v>
      </c>
      <c r="U4479" t="s">
        <v>11633</v>
      </c>
      <c r="V4479">
        <v>1</v>
      </c>
      <c r="W4479" s="2">
        <v>0</v>
      </c>
      <c r="X4479" s="2">
        <v>0</v>
      </c>
      <c r="Y4479" s="2">
        <v>0</v>
      </c>
      <c r="Z4479" s="2">
        <v>0</v>
      </c>
      <c r="AA4479" s="2">
        <v>0</v>
      </c>
      <c r="AB4479" s="2">
        <v>0</v>
      </c>
      <c r="AC4479" s="2">
        <v>0</v>
      </c>
      <c r="AD4479" s="2">
        <v>94</v>
      </c>
      <c r="AE4479" s="2">
        <v>72</v>
      </c>
      <c r="AF4479" s="2">
        <v>62</v>
      </c>
      <c r="AG4479" s="2">
        <v>71</v>
      </c>
      <c r="AH4479" s="2">
        <v>109</v>
      </c>
      <c r="AI4479" s="2">
        <v>69</v>
      </c>
      <c r="AJ4479" s="2">
        <v>59</v>
      </c>
      <c r="AK4479" s="2">
        <v>0</v>
      </c>
      <c r="AL4479" s="2">
        <v>0</v>
      </c>
      <c r="AM4479" s="2">
        <v>0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2">
        <v>0</v>
      </c>
      <c r="AT4479" s="2">
        <v>0</v>
      </c>
      <c r="AU4479" s="2">
        <v>0</v>
      </c>
      <c r="AV4479" s="2">
        <v>0</v>
      </c>
      <c r="AW4479" s="2">
        <v>0</v>
      </c>
      <c r="AX4479" s="2">
        <v>0</v>
      </c>
      <c r="AY4479" s="2">
        <v>0</v>
      </c>
      <c r="AZ4479" s="2">
        <v>0</v>
      </c>
      <c r="BA4479" s="2">
        <v>0</v>
      </c>
      <c r="BB4479" s="2">
        <v>0</v>
      </c>
      <c r="BC4479" s="2">
        <v>86</v>
      </c>
      <c r="BD4479" s="2">
        <v>0</v>
      </c>
      <c r="BE4479" s="2">
        <v>0</v>
      </c>
      <c r="BF4479" s="2">
        <v>0</v>
      </c>
      <c r="BG4479" s="2">
        <v>0</v>
      </c>
      <c r="BH4479" s="2">
        <v>0</v>
      </c>
      <c r="BI4479" s="2">
        <v>0</v>
      </c>
      <c r="BJ4479" s="2">
        <v>0</v>
      </c>
      <c r="BK4479" s="2">
        <v>0</v>
      </c>
      <c r="BL4479" s="2">
        <v>4</v>
      </c>
      <c r="BM4479" s="2">
        <v>2</v>
      </c>
      <c r="BN4479" s="2">
        <v>4</v>
      </c>
      <c r="BO4479" s="2">
        <v>3</v>
      </c>
      <c r="BP4479" s="2">
        <v>6</v>
      </c>
      <c r="BQ4479" s="2">
        <v>3</v>
      </c>
      <c r="BR4479" s="2">
        <v>2</v>
      </c>
      <c r="BS4479" s="2">
        <v>0</v>
      </c>
      <c r="BT4479" s="2">
        <v>0</v>
      </c>
      <c r="BU4479" s="2">
        <v>0</v>
      </c>
      <c r="BV4479" s="2">
        <v>0</v>
      </c>
      <c r="BW4479" s="2">
        <v>0</v>
      </c>
      <c r="BX4479" s="2">
        <v>0</v>
      </c>
      <c r="BY4479" s="2">
        <v>0</v>
      </c>
      <c r="BZ4479" s="2">
        <v>0</v>
      </c>
      <c r="CA4479" s="2">
        <v>0</v>
      </c>
      <c r="CB4479" s="2">
        <v>0</v>
      </c>
      <c r="CC4479" s="2">
        <v>0</v>
      </c>
      <c r="CD4479" s="2">
        <v>0</v>
      </c>
      <c r="CE4479" s="2">
        <v>0</v>
      </c>
      <c r="CF4479" s="2">
        <v>0</v>
      </c>
      <c r="CG4479" s="2">
        <v>0</v>
      </c>
      <c r="CH4479" s="2">
        <v>0</v>
      </c>
      <c r="CI4479" s="2">
        <v>0</v>
      </c>
      <c r="CJ4479" s="2">
        <v>0</v>
      </c>
      <c r="CK4479" s="2">
        <v>5</v>
      </c>
      <c r="CL4479" s="2">
        <v>0</v>
      </c>
    </row>
    <row r="4480" spans="1:90" x14ac:dyDescent="0.25">
      <c r="A4480" t="s">
        <v>115</v>
      </c>
      <c r="B4480">
        <v>20413</v>
      </c>
      <c r="C4480" t="s">
        <v>206</v>
      </c>
      <c r="D4480">
        <v>1</v>
      </c>
      <c r="E4480">
        <v>8</v>
      </c>
      <c r="F4480">
        <v>19070</v>
      </c>
      <c r="G4480">
        <v>35019070</v>
      </c>
      <c r="H4480" t="s">
        <v>15512</v>
      </c>
      <c r="I4480">
        <v>453</v>
      </c>
      <c r="J4480" t="s">
        <v>292</v>
      </c>
      <c r="K4480" t="s">
        <v>3848</v>
      </c>
      <c r="L4480">
        <v>1</v>
      </c>
      <c r="M4480" t="s">
        <v>292</v>
      </c>
      <c r="N4480">
        <v>13735460</v>
      </c>
      <c r="O4480" t="s">
        <v>92</v>
      </c>
      <c r="P4480" t="s">
        <v>1769</v>
      </c>
      <c r="Q4480">
        <v>391</v>
      </c>
      <c r="R4480">
        <v>19</v>
      </c>
      <c r="S4480">
        <v>36561446</v>
      </c>
      <c r="T4480">
        <v>36564156</v>
      </c>
      <c r="U4480" t="s">
        <v>15513</v>
      </c>
      <c r="V4480">
        <v>1</v>
      </c>
      <c r="W4480" s="2">
        <v>0</v>
      </c>
      <c r="X4480" s="2">
        <v>0</v>
      </c>
      <c r="Y4480" s="2">
        <v>60</v>
      </c>
      <c r="Z4480" s="2">
        <v>59</v>
      </c>
      <c r="AA4480" s="2">
        <v>68</v>
      </c>
      <c r="AB4480" s="2">
        <v>71</v>
      </c>
      <c r="AC4480" s="2">
        <v>84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0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2">
        <v>0</v>
      </c>
      <c r="AT4480" s="2">
        <v>0</v>
      </c>
      <c r="AU4480" s="2">
        <v>0</v>
      </c>
      <c r="AV4480" s="2">
        <v>0</v>
      </c>
      <c r="AW4480" s="2">
        <v>0</v>
      </c>
      <c r="AX4480" s="2">
        <v>0</v>
      </c>
      <c r="AY4480" s="2">
        <v>0</v>
      </c>
      <c r="AZ4480" s="2">
        <v>0</v>
      </c>
      <c r="BA4480" s="2">
        <v>0</v>
      </c>
      <c r="BB4480" s="2">
        <v>0</v>
      </c>
      <c r="BC4480" s="2">
        <v>49</v>
      </c>
      <c r="BD4480" s="2">
        <v>14</v>
      </c>
      <c r="BE4480" s="2">
        <v>0</v>
      </c>
      <c r="BF4480" s="2">
        <v>0</v>
      </c>
      <c r="BG4480" s="2">
        <v>4</v>
      </c>
      <c r="BH4480" s="2">
        <v>2</v>
      </c>
      <c r="BI4480" s="2">
        <v>5</v>
      </c>
      <c r="BJ4480" s="2">
        <v>6</v>
      </c>
      <c r="BK4480" s="2">
        <v>6</v>
      </c>
      <c r="BL4480" s="2">
        <v>0</v>
      </c>
      <c r="BM4480" s="2">
        <v>0</v>
      </c>
      <c r="BN4480" s="2">
        <v>0</v>
      </c>
      <c r="BO4480" s="2">
        <v>0</v>
      </c>
      <c r="BP4480" s="2">
        <v>0</v>
      </c>
      <c r="BQ4480" s="2">
        <v>0</v>
      </c>
      <c r="BR4480" s="2">
        <v>0</v>
      </c>
      <c r="BS4480" s="2">
        <v>0</v>
      </c>
      <c r="BT4480" s="2">
        <v>0</v>
      </c>
      <c r="BU4480" s="2">
        <v>0</v>
      </c>
      <c r="BV4480" s="2">
        <v>0</v>
      </c>
      <c r="BW4480" s="2">
        <v>0</v>
      </c>
      <c r="BX4480" s="2">
        <v>0</v>
      </c>
      <c r="BY4480" s="2">
        <v>0</v>
      </c>
      <c r="BZ4480" s="2">
        <v>0</v>
      </c>
      <c r="CA4480" s="2">
        <v>0</v>
      </c>
      <c r="CB4480" s="2">
        <v>0</v>
      </c>
      <c r="CC4480" s="2">
        <v>0</v>
      </c>
      <c r="CD4480" s="2">
        <v>0</v>
      </c>
      <c r="CE4480" s="2">
        <v>0</v>
      </c>
      <c r="CF4480" s="2">
        <v>0</v>
      </c>
      <c r="CG4480" s="2">
        <v>0</v>
      </c>
      <c r="CH4480" s="2">
        <v>0</v>
      </c>
      <c r="CI4480" s="2">
        <v>0</v>
      </c>
      <c r="CJ4480" s="2">
        <v>0</v>
      </c>
      <c r="CK4480" s="2">
        <v>2</v>
      </c>
      <c r="CL4480" s="2">
        <v>4</v>
      </c>
    </row>
    <row r="4481" spans="1:90" x14ac:dyDescent="0.25">
      <c r="A4481" t="s">
        <v>115</v>
      </c>
      <c r="B4481">
        <v>20413</v>
      </c>
      <c r="C4481" t="s">
        <v>206</v>
      </c>
      <c r="D4481">
        <v>1</v>
      </c>
      <c r="E4481">
        <v>8</v>
      </c>
      <c r="F4481">
        <v>900461</v>
      </c>
      <c r="G4481">
        <v>35900461</v>
      </c>
      <c r="H4481" t="s">
        <v>523</v>
      </c>
      <c r="I4481">
        <v>639</v>
      </c>
      <c r="J4481" t="s">
        <v>206</v>
      </c>
      <c r="K4481" t="s">
        <v>524</v>
      </c>
      <c r="L4481">
        <v>1</v>
      </c>
      <c r="M4481" t="s">
        <v>206</v>
      </c>
      <c r="N4481">
        <v>13876860</v>
      </c>
      <c r="O4481" t="s">
        <v>92</v>
      </c>
      <c r="P4481" t="s">
        <v>525</v>
      </c>
      <c r="Q4481">
        <v>1461</v>
      </c>
      <c r="R4481">
        <v>19</v>
      </c>
      <c r="S4481">
        <v>36314592</v>
      </c>
      <c r="U4481" t="s">
        <v>526</v>
      </c>
      <c r="V4481">
        <v>1</v>
      </c>
      <c r="W4481" s="2">
        <v>0</v>
      </c>
      <c r="X4481" s="2">
        <v>0</v>
      </c>
      <c r="Y4481" s="2">
        <v>0</v>
      </c>
      <c r="Z4481" s="2">
        <v>0</v>
      </c>
      <c r="AA4481" s="2">
        <v>0</v>
      </c>
      <c r="AB4481" s="2">
        <v>0</v>
      </c>
      <c r="AC4481" s="2">
        <v>0</v>
      </c>
      <c r="AD4481" s="2">
        <v>89</v>
      </c>
      <c r="AE4481" s="2">
        <v>89</v>
      </c>
      <c r="AF4481" s="2">
        <v>60</v>
      </c>
      <c r="AG4481" s="2">
        <v>75</v>
      </c>
      <c r="AH4481" s="2">
        <v>87</v>
      </c>
      <c r="AI4481" s="2">
        <v>77</v>
      </c>
      <c r="AJ4481" s="2">
        <v>52</v>
      </c>
      <c r="AK4481" s="2">
        <v>0</v>
      </c>
      <c r="AL4481" s="2">
        <v>0</v>
      </c>
      <c r="AM4481" s="2">
        <v>0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2">
        <v>0</v>
      </c>
      <c r="AT4481" s="2">
        <v>0</v>
      </c>
      <c r="AU4481" s="2">
        <v>0</v>
      </c>
      <c r="AV4481" s="2">
        <v>0</v>
      </c>
      <c r="AW4481" s="2">
        <v>0</v>
      </c>
      <c r="AX4481" s="2">
        <v>0</v>
      </c>
      <c r="AY4481" s="2">
        <v>0</v>
      </c>
      <c r="AZ4481" s="2">
        <v>0</v>
      </c>
      <c r="BA4481" s="2">
        <v>0</v>
      </c>
      <c r="BB4481" s="2">
        <v>0</v>
      </c>
      <c r="BC4481" s="2">
        <v>120</v>
      </c>
      <c r="BD4481" s="2">
        <v>20</v>
      </c>
      <c r="BE4481" s="2">
        <v>0</v>
      </c>
      <c r="BF4481" s="2">
        <v>0</v>
      </c>
      <c r="BG4481" s="2">
        <v>0</v>
      </c>
      <c r="BH4481" s="2">
        <v>0</v>
      </c>
      <c r="BI4481" s="2">
        <v>0</v>
      </c>
      <c r="BJ4481" s="2">
        <v>0</v>
      </c>
      <c r="BK4481" s="2">
        <v>0</v>
      </c>
      <c r="BL4481" s="2">
        <v>6</v>
      </c>
      <c r="BM4481" s="2">
        <v>6</v>
      </c>
      <c r="BN4481" s="2">
        <v>4</v>
      </c>
      <c r="BO4481" s="2">
        <v>4</v>
      </c>
      <c r="BP4481" s="2">
        <v>3</v>
      </c>
      <c r="BQ4481" s="2">
        <v>3</v>
      </c>
      <c r="BR4481" s="2">
        <v>4</v>
      </c>
      <c r="BS4481" s="2">
        <v>0</v>
      </c>
      <c r="BT4481" s="2">
        <v>0</v>
      </c>
      <c r="BU4481" s="2">
        <v>0</v>
      </c>
      <c r="BV4481" s="2">
        <v>0</v>
      </c>
      <c r="BW4481" s="2">
        <v>0</v>
      </c>
      <c r="BX4481" s="2">
        <v>0</v>
      </c>
      <c r="BY4481" s="2">
        <v>0</v>
      </c>
      <c r="BZ4481" s="2">
        <v>0</v>
      </c>
      <c r="CA4481" s="2">
        <v>0</v>
      </c>
      <c r="CB4481" s="2">
        <v>0</v>
      </c>
      <c r="CC4481" s="2">
        <v>0</v>
      </c>
      <c r="CD4481" s="2">
        <v>0</v>
      </c>
      <c r="CE4481" s="2">
        <v>0</v>
      </c>
      <c r="CF4481" s="2">
        <v>0</v>
      </c>
      <c r="CG4481" s="2">
        <v>0</v>
      </c>
      <c r="CH4481" s="2">
        <v>0</v>
      </c>
      <c r="CI4481" s="2">
        <v>0</v>
      </c>
      <c r="CJ4481" s="2">
        <v>0</v>
      </c>
      <c r="CK4481" s="2">
        <v>5</v>
      </c>
      <c r="CL4481" s="2">
        <v>2</v>
      </c>
    </row>
    <row r="4482" spans="1:90" x14ac:dyDescent="0.25">
      <c r="A4482" t="s">
        <v>115</v>
      </c>
      <c r="B4482">
        <v>20413</v>
      </c>
      <c r="C4482" t="s">
        <v>206</v>
      </c>
      <c r="D4482">
        <v>1</v>
      </c>
      <c r="E4482">
        <v>8</v>
      </c>
      <c r="F4482">
        <v>914174</v>
      </c>
      <c r="G4482">
        <v>35914174</v>
      </c>
      <c r="H4482" t="s">
        <v>14464</v>
      </c>
      <c r="I4482">
        <v>530</v>
      </c>
      <c r="J4482" t="s">
        <v>1153</v>
      </c>
      <c r="K4482" t="s">
        <v>1104</v>
      </c>
      <c r="L4482">
        <v>1</v>
      </c>
      <c r="M4482" t="s">
        <v>1153</v>
      </c>
      <c r="N4482">
        <v>13990000</v>
      </c>
      <c r="O4482" t="s">
        <v>14465</v>
      </c>
      <c r="P4482" t="s">
        <v>14466</v>
      </c>
      <c r="Q4482" t="s">
        <v>14467</v>
      </c>
      <c r="R4482">
        <v>19</v>
      </c>
      <c r="S4482">
        <v>36514987</v>
      </c>
      <c r="U4482" t="s">
        <v>14468</v>
      </c>
      <c r="V4482">
        <v>2</v>
      </c>
      <c r="W4482" s="2">
        <v>0</v>
      </c>
      <c r="X4482" s="2">
        <v>0</v>
      </c>
      <c r="Y4482" s="2">
        <v>0</v>
      </c>
      <c r="Z4482" s="2">
        <v>8</v>
      </c>
      <c r="AA4482" s="2">
        <v>16</v>
      </c>
      <c r="AB4482" s="2">
        <v>5</v>
      </c>
      <c r="AC4482" s="2">
        <v>8</v>
      </c>
      <c r="AD4482" s="2">
        <v>18</v>
      </c>
      <c r="AE4482" s="2">
        <v>10</v>
      </c>
      <c r="AF4482" s="2">
        <v>22</v>
      </c>
      <c r="AG4482" s="2">
        <v>7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0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2">
        <v>0</v>
      </c>
      <c r="AT4482" s="2">
        <v>0</v>
      </c>
      <c r="AU4482" s="2">
        <v>0</v>
      </c>
      <c r="AV4482" s="2">
        <v>0</v>
      </c>
      <c r="AW4482" s="2">
        <v>0</v>
      </c>
      <c r="AX4482" s="2">
        <v>0</v>
      </c>
      <c r="AY4482" s="2">
        <v>0</v>
      </c>
      <c r="AZ4482" s="2">
        <v>0</v>
      </c>
      <c r="BA4482" s="2">
        <v>0</v>
      </c>
      <c r="BB4482" s="2">
        <v>0</v>
      </c>
      <c r="BC4482" s="2">
        <v>0</v>
      </c>
      <c r="BD4482" s="2">
        <v>0</v>
      </c>
      <c r="BE4482" s="2">
        <v>0</v>
      </c>
      <c r="BF4482" s="2">
        <v>0</v>
      </c>
      <c r="BG4482" s="2">
        <v>0</v>
      </c>
      <c r="BH4482" s="2">
        <v>1</v>
      </c>
      <c r="BI4482" s="2">
        <v>1</v>
      </c>
      <c r="BJ4482" s="2">
        <v>1</v>
      </c>
      <c r="BK4482" s="2">
        <v>1</v>
      </c>
      <c r="BL4482" s="2">
        <v>2</v>
      </c>
      <c r="BM4482" s="2">
        <v>1</v>
      </c>
      <c r="BN4482" s="2">
        <v>2</v>
      </c>
      <c r="BO4482" s="2">
        <v>1</v>
      </c>
      <c r="BP4482" s="2">
        <v>0</v>
      </c>
      <c r="BQ4482" s="2">
        <v>0</v>
      </c>
      <c r="BR4482" s="2">
        <v>0</v>
      </c>
      <c r="BS4482" s="2">
        <v>0</v>
      </c>
      <c r="BT4482" s="2">
        <v>0</v>
      </c>
      <c r="BU4482" s="2">
        <v>0</v>
      </c>
      <c r="BV4482" s="2">
        <v>0</v>
      </c>
      <c r="BW4482" s="2">
        <v>0</v>
      </c>
      <c r="BX4482" s="2">
        <v>0</v>
      </c>
      <c r="BY4482" s="2">
        <v>0</v>
      </c>
      <c r="BZ4482" s="2">
        <v>0</v>
      </c>
      <c r="CA4482" s="2">
        <v>0</v>
      </c>
      <c r="CB4482" s="2">
        <v>0</v>
      </c>
      <c r="CC4482" s="2">
        <v>0</v>
      </c>
      <c r="CD4482" s="2">
        <v>0</v>
      </c>
      <c r="CE4482" s="2">
        <v>0</v>
      </c>
      <c r="CF4482" s="2">
        <v>0</v>
      </c>
      <c r="CG4482" s="2">
        <v>0</v>
      </c>
      <c r="CH4482" s="2">
        <v>0</v>
      </c>
      <c r="CI4482" s="2">
        <v>0</v>
      </c>
      <c r="CJ4482" s="2">
        <v>0</v>
      </c>
      <c r="CK4482" s="2">
        <v>0</v>
      </c>
      <c r="CL4482" s="2">
        <v>0</v>
      </c>
    </row>
    <row r="4483" spans="1:90" x14ac:dyDescent="0.25">
      <c r="A4483" t="s">
        <v>115</v>
      </c>
      <c r="B4483">
        <v>20413</v>
      </c>
      <c r="C4483" t="s">
        <v>206</v>
      </c>
      <c r="D4483">
        <v>1</v>
      </c>
      <c r="E4483">
        <v>8</v>
      </c>
      <c r="F4483">
        <v>19215</v>
      </c>
      <c r="G4483">
        <v>35019215</v>
      </c>
      <c r="H4483" t="s">
        <v>10404</v>
      </c>
      <c r="I4483">
        <v>453</v>
      </c>
      <c r="J4483" t="s">
        <v>292</v>
      </c>
      <c r="K4483" t="s">
        <v>91</v>
      </c>
      <c r="L4483">
        <v>1</v>
      </c>
      <c r="M4483" t="s">
        <v>292</v>
      </c>
      <c r="N4483">
        <v>13730230</v>
      </c>
      <c r="O4483" t="s">
        <v>92</v>
      </c>
      <c r="P4483" t="s">
        <v>10405</v>
      </c>
      <c r="Q4483">
        <v>400</v>
      </c>
      <c r="R4483">
        <v>19</v>
      </c>
      <c r="S4483">
        <v>36561267</v>
      </c>
      <c r="T4483">
        <v>36564180</v>
      </c>
      <c r="U4483" t="s">
        <v>10406</v>
      </c>
      <c r="V4483">
        <v>1</v>
      </c>
      <c r="W4483" s="2">
        <v>0</v>
      </c>
      <c r="X4483" s="2">
        <v>0</v>
      </c>
      <c r="Y4483" s="2">
        <v>0</v>
      </c>
      <c r="Z4483" s="2">
        <v>0</v>
      </c>
      <c r="AA4483" s="2">
        <v>0</v>
      </c>
      <c r="AB4483" s="2">
        <v>0</v>
      </c>
      <c r="AC4483" s="2">
        <v>0</v>
      </c>
      <c r="AD4483" s="2">
        <v>76</v>
      </c>
      <c r="AE4483" s="2">
        <v>57</v>
      </c>
      <c r="AF4483" s="2">
        <v>92</v>
      </c>
      <c r="AG4483" s="2">
        <v>104</v>
      </c>
      <c r="AH4483" s="2">
        <v>62</v>
      </c>
      <c r="AI4483" s="2">
        <v>35</v>
      </c>
      <c r="AJ4483" s="2">
        <v>42</v>
      </c>
      <c r="AK4483" s="2">
        <v>0</v>
      </c>
      <c r="AL4483" s="2">
        <v>0</v>
      </c>
      <c r="AM4483" s="2">
        <v>0</v>
      </c>
      <c r="AN4483" s="2">
        <v>0</v>
      </c>
      <c r="AO4483" s="2">
        <v>0</v>
      </c>
      <c r="AP4483" s="2">
        <v>0</v>
      </c>
      <c r="AQ4483" s="2">
        <v>0</v>
      </c>
      <c r="AR4483" s="2">
        <v>0</v>
      </c>
      <c r="AS4483" s="2">
        <v>0</v>
      </c>
      <c r="AT4483" s="2">
        <v>0</v>
      </c>
      <c r="AU4483" s="2">
        <v>0</v>
      </c>
      <c r="AV4483" s="2">
        <v>0</v>
      </c>
      <c r="AW4483" s="2">
        <v>0</v>
      </c>
      <c r="AX4483" s="2">
        <v>0</v>
      </c>
      <c r="AY4483" s="2">
        <v>0</v>
      </c>
      <c r="AZ4483" s="2">
        <v>0</v>
      </c>
      <c r="BA4483" s="2">
        <v>0</v>
      </c>
      <c r="BB4483" s="2">
        <v>0</v>
      </c>
      <c r="BC4483" s="2">
        <v>80</v>
      </c>
      <c r="BD4483" s="2">
        <v>0</v>
      </c>
      <c r="BE4483" s="2">
        <v>0</v>
      </c>
      <c r="BF4483" s="2">
        <v>0</v>
      </c>
      <c r="BG4483" s="2">
        <v>0</v>
      </c>
      <c r="BH4483" s="2">
        <v>0</v>
      </c>
      <c r="BI4483" s="2">
        <v>0</v>
      </c>
      <c r="BJ4483" s="2">
        <v>0</v>
      </c>
      <c r="BK4483" s="2">
        <v>0</v>
      </c>
      <c r="BL4483" s="2">
        <v>6</v>
      </c>
      <c r="BM4483" s="2">
        <v>4</v>
      </c>
      <c r="BN4483" s="2">
        <v>6</v>
      </c>
      <c r="BO4483" s="2">
        <v>6</v>
      </c>
      <c r="BP4483" s="2">
        <v>5</v>
      </c>
      <c r="BQ4483" s="2">
        <v>3</v>
      </c>
      <c r="BR4483" s="2">
        <v>3</v>
      </c>
      <c r="BS4483" s="2">
        <v>0</v>
      </c>
      <c r="BT4483" s="2">
        <v>0</v>
      </c>
      <c r="BU4483" s="2">
        <v>0</v>
      </c>
      <c r="BV4483" s="2">
        <v>0</v>
      </c>
      <c r="BW4483" s="2">
        <v>0</v>
      </c>
      <c r="BX4483" s="2">
        <v>0</v>
      </c>
      <c r="BY4483" s="2">
        <v>0</v>
      </c>
      <c r="BZ4483" s="2">
        <v>0</v>
      </c>
      <c r="CA4483" s="2">
        <v>0</v>
      </c>
      <c r="CB4483" s="2">
        <v>0</v>
      </c>
      <c r="CC4483" s="2">
        <v>0</v>
      </c>
      <c r="CD4483" s="2">
        <v>0</v>
      </c>
      <c r="CE4483" s="2">
        <v>0</v>
      </c>
      <c r="CF4483" s="2">
        <v>0</v>
      </c>
      <c r="CG4483" s="2">
        <v>0</v>
      </c>
      <c r="CH4483" s="2">
        <v>0</v>
      </c>
      <c r="CI4483" s="2">
        <v>0</v>
      </c>
      <c r="CJ4483" s="2">
        <v>0</v>
      </c>
      <c r="CK4483" s="2">
        <v>8</v>
      </c>
      <c r="CL4483" s="2">
        <v>0</v>
      </c>
    </row>
    <row r="4484" spans="1:90" x14ac:dyDescent="0.25">
      <c r="A4484" t="s">
        <v>115</v>
      </c>
      <c r="B4484">
        <v>20413</v>
      </c>
      <c r="C4484" t="s">
        <v>206</v>
      </c>
      <c r="D4484">
        <v>1</v>
      </c>
      <c r="E4484">
        <v>8</v>
      </c>
      <c r="F4484">
        <v>18971</v>
      </c>
      <c r="G4484">
        <v>35018971</v>
      </c>
      <c r="H4484" t="s">
        <v>6499</v>
      </c>
      <c r="I4484">
        <v>453</v>
      </c>
      <c r="J4484" t="s">
        <v>292</v>
      </c>
      <c r="K4484" t="s">
        <v>6500</v>
      </c>
      <c r="L4484">
        <v>2</v>
      </c>
      <c r="M4484" t="s">
        <v>6500</v>
      </c>
      <c r="N4484">
        <v>13750000</v>
      </c>
      <c r="O4484" t="s">
        <v>92</v>
      </c>
      <c r="P4484" t="s">
        <v>6501</v>
      </c>
      <c r="Q4484">
        <v>235</v>
      </c>
      <c r="R4484">
        <v>19</v>
      </c>
      <c r="S4484">
        <v>36954108</v>
      </c>
      <c r="T4484">
        <v>36954147</v>
      </c>
      <c r="U4484" t="s">
        <v>6502</v>
      </c>
      <c r="V4484">
        <v>1</v>
      </c>
      <c r="W4484" s="2">
        <v>0</v>
      </c>
      <c r="X4484" s="2">
        <v>0</v>
      </c>
      <c r="Y4484" s="2">
        <v>27</v>
      </c>
      <c r="Z4484" s="2">
        <v>28</v>
      </c>
      <c r="AA4484" s="2">
        <v>42</v>
      </c>
      <c r="AB4484" s="2">
        <v>31</v>
      </c>
      <c r="AC4484" s="2">
        <v>33</v>
      </c>
      <c r="AD4484" s="2">
        <v>32</v>
      </c>
      <c r="AE4484" s="2">
        <v>22</v>
      </c>
      <c r="AF4484" s="2">
        <v>40</v>
      </c>
      <c r="AG4484" s="2">
        <v>31</v>
      </c>
      <c r="AH4484" s="2">
        <v>28</v>
      </c>
      <c r="AI4484" s="2">
        <v>34</v>
      </c>
      <c r="AJ4484" s="2">
        <v>19</v>
      </c>
      <c r="AK4484" s="2">
        <v>0</v>
      </c>
      <c r="AL4484" s="2">
        <v>0</v>
      </c>
      <c r="AM4484" s="2">
        <v>0</v>
      </c>
      <c r="AN4484" s="2">
        <v>0</v>
      </c>
      <c r="AO4484" s="2">
        <v>0</v>
      </c>
      <c r="AP4484" s="2">
        <v>0</v>
      </c>
      <c r="AQ4484" s="2">
        <v>0</v>
      </c>
      <c r="AR4484" s="2">
        <v>0</v>
      </c>
      <c r="AS4484" s="2">
        <v>0</v>
      </c>
      <c r="AT4484" s="2">
        <v>0</v>
      </c>
      <c r="AU4484" s="2">
        <v>0</v>
      </c>
      <c r="AV4484" s="2">
        <v>0</v>
      </c>
      <c r="AW4484" s="2">
        <v>0</v>
      </c>
      <c r="AX4484" s="2">
        <v>0</v>
      </c>
      <c r="AY4484" s="2">
        <v>0</v>
      </c>
      <c r="AZ4484" s="2">
        <v>0</v>
      </c>
      <c r="BA4484" s="2">
        <v>0</v>
      </c>
      <c r="BB4484" s="2">
        <v>0</v>
      </c>
      <c r="BC4484" s="2">
        <v>573</v>
      </c>
      <c r="BD4484" s="2">
        <v>0</v>
      </c>
      <c r="BE4484" s="2">
        <v>0</v>
      </c>
      <c r="BF4484" s="2">
        <v>0</v>
      </c>
      <c r="BG4484" s="2">
        <v>1</v>
      </c>
      <c r="BH4484" s="2">
        <v>1</v>
      </c>
      <c r="BI4484" s="2">
        <v>2</v>
      </c>
      <c r="BJ4484" s="2">
        <v>2</v>
      </c>
      <c r="BK4484" s="2">
        <v>2</v>
      </c>
      <c r="BL4484" s="2">
        <v>2</v>
      </c>
      <c r="BM4484" s="2">
        <v>2</v>
      </c>
      <c r="BN4484" s="2">
        <v>3</v>
      </c>
      <c r="BO4484" s="2">
        <v>2</v>
      </c>
      <c r="BP4484" s="2">
        <v>1</v>
      </c>
      <c r="BQ4484" s="2">
        <v>1</v>
      </c>
      <c r="BR4484" s="2">
        <v>1</v>
      </c>
      <c r="BS4484" s="2">
        <v>0</v>
      </c>
      <c r="BT4484" s="2">
        <v>0</v>
      </c>
      <c r="BU4484" s="2">
        <v>0</v>
      </c>
      <c r="BV4484" s="2">
        <v>0</v>
      </c>
      <c r="BW4484" s="2">
        <v>0</v>
      </c>
      <c r="BX4484" s="2">
        <v>0</v>
      </c>
      <c r="BY4484" s="2">
        <v>0</v>
      </c>
      <c r="BZ4484" s="2">
        <v>0</v>
      </c>
      <c r="CA4484" s="2">
        <v>0</v>
      </c>
      <c r="CB4484" s="2">
        <v>0</v>
      </c>
      <c r="CC4484" s="2">
        <v>0</v>
      </c>
      <c r="CD4484" s="2">
        <v>0</v>
      </c>
      <c r="CE4484" s="2">
        <v>0</v>
      </c>
      <c r="CF4484" s="2">
        <v>0</v>
      </c>
      <c r="CG4484" s="2">
        <v>0</v>
      </c>
      <c r="CH4484" s="2">
        <v>0</v>
      </c>
      <c r="CI4484" s="2">
        <v>0</v>
      </c>
      <c r="CJ4484" s="2">
        <v>0</v>
      </c>
      <c r="CK4484" s="2">
        <v>35</v>
      </c>
      <c r="CL4484" s="2">
        <v>0</v>
      </c>
    </row>
    <row r="4485" spans="1:90" x14ac:dyDescent="0.25">
      <c r="A4485" t="s">
        <v>115</v>
      </c>
      <c r="B4485">
        <v>20413</v>
      </c>
      <c r="C4485" t="s">
        <v>206</v>
      </c>
      <c r="D4485">
        <v>1</v>
      </c>
      <c r="E4485">
        <v>8</v>
      </c>
      <c r="F4485">
        <v>19100</v>
      </c>
      <c r="G4485">
        <v>35019100</v>
      </c>
      <c r="H4485" t="s">
        <v>19471</v>
      </c>
      <c r="I4485">
        <v>646</v>
      </c>
      <c r="J4485" t="s">
        <v>1889</v>
      </c>
      <c r="K4485" t="s">
        <v>8511</v>
      </c>
      <c r="L4485">
        <v>1</v>
      </c>
      <c r="M4485" t="s">
        <v>1889</v>
      </c>
      <c r="N4485">
        <v>13720000</v>
      </c>
      <c r="O4485" t="s">
        <v>102</v>
      </c>
      <c r="P4485" t="s">
        <v>223</v>
      </c>
      <c r="Q4485">
        <v>1080</v>
      </c>
      <c r="R4485">
        <v>19</v>
      </c>
      <c r="S4485">
        <v>36083895</v>
      </c>
      <c r="T4485">
        <v>36085493</v>
      </c>
      <c r="U4485" t="s">
        <v>19472</v>
      </c>
      <c r="V4485">
        <v>1</v>
      </c>
      <c r="W4485" s="2">
        <v>0</v>
      </c>
      <c r="X4485" s="2">
        <v>0</v>
      </c>
      <c r="Y4485" s="2">
        <v>0</v>
      </c>
      <c r="Z4485" s="2">
        <v>57</v>
      </c>
      <c r="AA4485" s="2">
        <v>73</v>
      </c>
      <c r="AB4485" s="2">
        <v>76</v>
      </c>
      <c r="AC4485" s="2">
        <v>66</v>
      </c>
      <c r="AD4485" s="2">
        <v>101</v>
      </c>
      <c r="AE4485" s="2">
        <v>104</v>
      </c>
      <c r="AF4485" s="2">
        <v>123</v>
      </c>
      <c r="AG4485" s="2">
        <v>106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0</v>
      </c>
      <c r="AN4485" s="2">
        <v>0</v>
      </c>
      <c r="AO4485" s="2">
        <v>0</v>
      </c>
      <c r="AP4485" s="2">
        <v>0</v>
      </c>
      <c r="AQ4485" s="2">
        <v>0</v>
      </c>
      <c r="AR4485" s="2">
        <v>0</v>
      </c>
      <c r="AS4485" s="2">
        <v>0</v>
      </c>
      <c r="AT4485" s="2">
        <v>0</v>
      </c>
      <c r="AU4485" s="2">
        <v>0</v>
      </c>
      <c r="AV4485" s="2">
        <v>0</v>
      </c>
      <c r="AW4485" s="2">
        <v>0</v>
      </c>
      <c r="AX4485" s="2">
        <v>0</v>
      </c>
      <c r="AY4485" s="2">
        <v>0</v>
      </c>
      <c r="AZ4485" s="2">
        <v>0</v>
      </c>
      <c r="BA4485" s="2">
        <v>0</v>
      </c>
      <c r="BB4485" s="2">
        <v>0</v>
      </c>
      <c r="BC4485" s="2">
        <v>25</v>
      </c>
      <c r="BD4485" s="2">
        <v>6</v>
      </c>
      <c r="BE4485" s="2">
        <v>0</v>
      </c>
      <c r="BF4485" s="2">
        <v>0</v>
      </c>
      <c r="BG4485" s="2">
        <v>0</v>
      </c>
      <c r="BH4485" s="2">
        <v>2</v>
      </c>
      <c r="BI4485" s="2">
        <v>5</v>
      </c>
      <c r="BJ4485" s="2">
        <v>4</v>
      </c>
      <c r="BK4485" s="2">
        <v>3</v>
      </c>
      <c r="BL4485" s="2">
        <v>4</v>
      </c>
      <c r="BM4485" s="2">
        <v>5</v>
      </c>
      <c r="BN4485" s="2">
        <v>6</v>
      </c>
      <c r="BO4485" s="2">
        <v>4</v>
      </c>
      <c r="BP4485" s="2">
        <v>0</v>
      </c>
      <c r="BQ4485" s="2">
        <v>0</v>
      </c>
      <c r="BR4485" s="2">
        <v>0</v>
      </c>
      <c r="BS4485" s="2">
        <v>0</v>
      </c>
      <c r="BT4485" s="2">
        <v>0</v>
      </c>
      <c r="BU4485" s="2">
        <v>0</v>
      </c>
      <c r="BV4485" s="2">
        <v>0</v>
      </c>
      <c r="BW4485" s="2">
        <v>0</v>
      </c>
      <c r="BX4485" s="2">
        <v>0</v>
      </c>
      <c r="BY4485" s="2">
        <v>0</v>
      </c>
      <c r="BZ4485" s="2">
        <v>0</v>
      </c>
      <c r="CA4485" s="2">
        <v>0</v>
      </c>
      <c r="CB4485" s="2">
        <v>0</v>
      </c>
      <c r="CC4485" s="2">
        <v>0</v>
      </c>
      <c r="CD4485" s="2">
        <v>0</v>
      </c>
      <c r="CE4485" s="2">
        <v>0</v>
      </c>
      <c r="CF4485" s="2">
        <v>0</v>
      </c>
      <c r="CG4485" s="2">
        <v>0</v>
      </c>
      <c r="CH4485" s="2">
        <v>0</v>
      </c>
      <c r="CI4485" s="2">
        <v>0</v>
      </c>
      <c r="CJ4485" s="2">
        <v>0</v>
      </c>
      <c r="CK4485" s="2">
        <v>1</v>
      </c>
      <c r="CL4485" s="2">
        <v>3</v>
      </c>
    </row>
    <row r="4486" spans="1:90" x14ac:dyDescent="0.25">
      <c r="A4486" t="s">
        <v>115</v>
      </c>
      <c r="B4486">
        <v>20413</v>
      </c>
      <c r="C4486" t="s">
        <v>206</v>
      </c>
      <c r="D4486">
        <v>1</v>
      </c>
      <c r="E4486">
        <v>8</v>
      </c>
      <c r="F4486">
        <v>20459</v>
      </c>
      <c r="G4486">
        <v>35020459</v>
      </c>
      <c r="H4486" t="s">
        <v>19447</v>
      </c>
      <c r="I4486">
        <v>154</v>
      </c>
      <c r="J4486" t="s">
        <v>3061</v>
      </c>
      <c r="K4486" t="s">
        <v>19448</v>
      </c>
      <c r="L4486">
        <v>2</v>
      </c>
      <c r="M4486" t="s">
        <v>19448</v>
      </c>
      <c r="N4486">
        <v>13895000</v>
      </c>
      <c r="P4486" t="s">
        <v>1392</v>
      </c>
      <c r="Q4486">
        <v>308</v>
      </c>
      <c r="R4486">
        <v>19</v>
      </c>
      <c r="S4486">
        <v>36490207</v>
      </c>
      <c r="T4486">
        <v>36491240</v>
      </c>
      <c r="U4486" t="s">
        <v>19449</v>
      </c>
      <c r="V4486">
        <v>1</v>
      </c>
      <c r="W4486" s="2">
        <v>0</v>
      </c>
      <c r="X4486" s="2">
        <v>0</v>
      </c>
      <c r="Y4486" s="2">
        <v>0</v>
      </c>
      <c r="Z4486" s="2">
        <v>0</v>
      </c>
      <c r="AA4486" s="2">
        <v>0</v>
      </c>
      <c r="AB4486" s="2">
        <v>0</v>
      </c>
      <c r="AC4486" s="2">
        <v>0</v>
      </c>
      <c r="AD4486" s="2">
        <v>12</v>
      </c>
      <c r="AE4486" s="2">
        <v>20</v>
      </c>
      <c r="AF4486" s="2">
        <v>13</v>
      </c>
      <c r="AG4486" s="2">
        <v>11</v>
      </c>
      <c r="AH4486" s="2">
        <v>0</v>
      </c>
      <c r="AI4486" s="2">
        <v>0</v>
      </c>
      <c r="AJ4486" s="2">
        <v>0</v>
      </c>
      <c r="AK4486" s="2">
        <v>0</v>
      </c>
      <c r="AL4486" s="2">
        <v>0</v>
      </c>
      <c r="AM4486" s="2">
        <v>0</v>
      </c>
      <c r="AN4486" s="2">
        <v>0</v>
      </c>
      <c r="AO4486" s="2">
        <v>0</v>
      </c>
      <c r="AP4486" s="2">
        <v>0</v>
      </c>
      <c r="AQ4486" s="2">
        <v>0</v>
      </c>
      <c r="AR4486" s="2">
        <v>0</v>
      </c>
      <c r="AS4486" s="2">
        <v>0</v>
      </c>
      <c r="AT4486" s="2">
        <v>0</v>
      </c>
      <c r="AU4486" s="2">
        <v>0</v>
      </c>
      <c r="AV4486" s="2">
        <v>0</v>
      </c>
      <c r="AW4486" s="2">
        <v>0</v>
      </c>
      <c r="AX4486" s="2">
        <v>0</v>
      </c>
      <c r="AY4486" s="2">
        <v>0</v>
      </c>
      <c r="AZ4486" s="2">
        <v>0</v>
      </c>
      <c r="BA4486" s="2">
        <v>0</v>
      </c>
      <c r="BB4486" s="2">
        <v>0</v>
      </c>
      <c r="BC4486" s="2">
        <v>0</v>
      </c>
      <c r="BD4486" s="2">
        <v>0</v>
      </c>
      <c r="BE4486" s="2">
        <v>0</v>
      </c>
      <c r="BF4486" s="2">
        <v>0</v>
      </c>
      <c r="BG4486" s="2">
        <v>0</v>
      </c>
      <c r="BH4486" s="2">
        <v>0</v>
      </c>
      <c r="BI4486" s="2">
        <v>0</v>
      </c>
      <c r="BJ4486" s="2">
        <v>0</v>
      </c>
      <c r="BK4486" s="2">
        <v>0</v>
      </c>
      <c r="BL4486" s="2">
        <v>1</v>
      </c>
      <c r="BM4486" s="2">
        <v>1</v>
      </c>
      <c r="BN4486" s="2">
        <v>1</v>
      </c>
      <c r="BO4486" s="2">
        <v>1</v>
      </c>
      <c r="BP4486" s="2">
        <v>0</v>
      </c>
      <c r="BQ4486" s="2">
        <v>0</v>
      </c>
      <c r="BR4486" s="2">
        <v>0</v>
      </c>
      <c r="BS4486" s="2">
        <v>0</v>
      </c>
      <c r="BT4486" s="2">
        <v>0</v>
      </c>
      <c r="BU4486" s="2">
        <v>0</v>
      </c>
      <c r="BV4486" s="2">
        <v>0</v>
      </c>
      <c r="BW4486" s="2">
        <v>0</v>
      </c>
      <c r="BX4486" s="2">
        <v>0</v>
      </c>
      <c r="BY4486" s="2">
        <v>0</v>
      </c>
      <c r="BZ4486" s="2">
        <v>0</v>
      </c>
      <c r="CA4486" s="2">
        <v>0</v>
      </c>
      <c r="CB4486" s="2">
        <v>0</v>
      </c>
      <c r="CC4486" s="2">
        <v>0</v>
      </c>
      <c r="CD4486" s="2">
        <v>0</v>
      </c>
      <c r="CE4486" s="2">
        <v>0</v>
      </c>
      <c r="CF4486" s="2">
        <v>0</v>
      </c>
      <c r="CG4486" s="2">
        <v>0</v>
      </c>
      <c r="CH4486" s="2">
        <v>0</v>
      </c>
      <c r="CI4486" s="2">
        <v>0</v>
      </c>
      <c r="CJ4486" s="2">
        <v>0</v>
      </c>
      <c r="CK4486" s="2">
        <v>0</v>
      </c>
      <c r="CL4486" s="2">
        <v>0</v>
      </c>
    </row>
    <row r="4487" spans="1:90" x14ac:dyDescent="0.25">
      <c r="A4487" t="s">
        <v>115</v>
      </c>
      <c r="B4487">
        <v>20413</v>
      </c>
      <c r="C4487" t="s">
        <v>206</v>
      </c>
      <c r="D4487">
        <v>1</v>
      </c>
      <c r="E4487">
        <v>8</v>
      </c>
      <c r="F4487">
        <v>20588</v>
      </c>
      <c r="G4487">
        <v>35020588</v>
      </c>
      <c r="H4487" t="s">
        <v>10451</v>
      </c>
      <c r="I4487">
        <v>639</v>
      </c>
      <c r="J4487" t="s">
        <v>206</v>
      </c>
      <c r="K4487" t="s">
        <v>91</v>
      </c>
      <c r="L4487">
        <v>1</v>
      </c>
      <c r="M4487" t="s">
        <v>206</v>
      </c>
      <c r="N4487">
        <v>13870120</v>
      </c>
      <c r="O4487" t="s">
        <v>162</v>
      </c>
      <c r="P4487" t="s">
        <v>10452</v>
      </c>
      <c r="Q4487">
        <v>123</v>
      </c>
      <c r="R4487">
        <v>19</v>
      </c>
      <c r="S4487">
        <v>36233782</v>
      </c>
      <c r="T4487">
        <v>36235034</v>
      </c>
      <c r="U4487" t="s">
        <v>10453</v>
      </c>
      <c r="V4487">
        <v>1</v>
      </c>
      <c r="W4487" s="2">
        <v>0</v>
      </c>
      <c r="X4487" s="2">
        <v>0</v>
      </c>
      <c r="Y4487" s="2">
        <v>0</v>
      </c>
      <c r="Z4487" s="2">
        <v>0</v>
      </c>
      <c r="AA4487" s="2">
        <v>0</v>
      </c>
      <c r="AB4487" s="2">
        <v>0</v>
      </c>
      <c r="AC4487" s="2">
        <v>0</v>
      </c>
      <c r="AD4487" s="2">
        <v>37</v>
      </c>
      <c r="AE4487" s="2">
        <v>67</v>
      </c>
      <c r="AF4487" s="2">
        <v>61</v>
      </c>
      <c r="AG4487" s="2">
        <v>61</v>
      </c>
      <c r="AH4487" s="2">
        <v>111</v>
      </c>
      <c r="AI4487" s="2">
        <v>149</v>
      </c>
      <c r="AJ4487" s="2">
        <v>144</v>
      </c>
      <c r="AK4487" s="2">
        <v>0</v>
      </c>
      <c r="AL4487" s="2">
        <v>0</v>
      </c>
      <c r="AM4487" s="2">
        <v>0</v>
      </c>
      <c r="AN4487" s="2">
        <v>0</v>
      </c>
      <c r="AO4487" s="2">
        <v>0</v>
      </c>
      <c r="AP4487" s="2">
        <v>0</v>
      </c>
      <c r="AQ4487" s="2">
        <v>0</v>
      </c>
      <c r="AR4487" s="2">
        <v>0</v>
      </c>
      <c r="AS4487" s="2">
        <v>0</v>
      </c>
      <c r="AT4487" s="2">
        <v>0</v>
      </c>
      <c r="AU4487" s="2">
        <v>0</v>
      </c>
      <c r="AV4487" s="2">
        <v>0</v>
      </c>
      <c r="AW4487" s="2">
        <v>0</v>
      </c>
      <c r="AX4487" s="2">
        <v>0</v>
      </c>
      <c r="AY4487" s="2">
        <v>0</v>
      </c>
      <c r="AZ4487" s="2">
        <v>0</v>
      </c>
      <c r="BA4487" s="2">
        <v>0</v>
      </c>
      <c r="BB4487" s="2">
        <v>0</v>
      </c>
      <c r="BC4487" s="2">
        <v>250</v>
      </c>
      <c r="BD4487" s="2">
        <v>0</v>
      </c>
      <c r="BE4487" s="2">
        <v>0</v>
      </c>
      <c r="BF4487" s="2">
        <v>0</v>
      </c>
      <c r="BG4487" s="2">
        <v>0</v>
      </c>
      <c r="BH4487" s="2">
        <v>0</v>
      </c>
      <c r="BI4487" s="2">
        <v>0</v>
      </c>
      <c r="BJ4487" s="2">
        <v>0</v>
      </c>
      <c r="BK4487" s="2">
        <v>0</v>
      </c>
      <c r="BL4487" s="2">
        <v>1</v>
      </c>
      <c r="BM4487" s="2">
        <v>4</v>
      </c>
      <c r="BN4487" s="2">
        <v>2</v>
      </c>
      <c r="BO4487" s="2">
        <v>3</v>
      </c>
      <c r="BP4487" s="2">
        <v>5</v>
      </c>
      <c r="BQ4487" s="2">
        <v>4</v>
      </c>
      <c r="BR4487" s="2">
        <v>5</v>
      </c>
      <c r="BS4487" s="2">
        <v>0</v>
      </c>
      <c r="BT4487" s="2">
        <v>0</v>
      </c>
      <c r="BU4487" s="2">
        <v>0</v>
      </c>
      <c r="BV4487" s="2">
        <v>0</v>
      </c>
      <c r="BW4487" s="2">
        <v>0</v>
      </c>
      <c r="BX4487" s="2">
        <v>0</v>
      </c>
      <c r="BY4487" s="2">
        <v>0</v>
      </c>
      <c r="BZ4487" s="2">
        <v>0</v>
      </c>
      <c r="CA4487" s="2">
        <v>0</v>
      </c>
      <c r="CB4487" s="2">
        <v>0</v>
      </c>
      <c r="CC4487" s="2">
        <v>0</v>
      </c>
      <c r="CD4487" s="2">
        <v>0</v>
      </c>
      <c r="CE4487" s="2">
        <v>0</v>
      </c>
      <c r="CF4487" s="2">
        <v>0</v>
      </c>
      <c r="CG4487" s="2">
        <v>0</v>
      </c>
      <c r="CH4487" s="2">
        <v>0</v>
      </c>
      <c r="CI4487" s="2">
        <v>0</v>
      </c>
      <c r="CJ4487" s="2">
        <v>0</v>
      </c>
      <c r="CK4487" s="2">
        <v>17</v>
      </c>
      <c r="CL4487" s="2">
        <v>0</v>
      </c>
    </row>
    <row r="4488" spans="1:90" x14ac:dyDescent="0.25">
      <c r="A4488" t="s">
        <v>115</v>
      </c>
      <c r="B4488">
        <v>20413</v>
      </c>
      <c r="C4488" t="s">
        <v>206</v>
      </c>
      <c r="D4488">
        <v>1</v>
      </c>
      <c r="E4488">
        <v>8</v>
      </c>
      <c r="F4488">
        <v>19136</v>
      </c>
      <c r="G4488">
        <v>35019136</v>
      </c>
      <c r="H4488" t="s">
        <v>18783</v>
      </c>
      <c r="I4488">
        <v>646</v>
      </c>
      <c r="J4488" t="s">
        <v>1889</v>
      </c>
      <c r="K4488" t="s">
        <v>4281</v>
      </c>
      <c r="L4488">
        <v>1</v>
      </c>
      <c r="M4488" t="s">
        <v>1889</v>
      </c>
      <c r="N4488">
        <v>13720000</v>
      </c>
      <c r="O4488" t="s">
        <v>102</v>
      </c>
      <c r="P4488" t="s">
        <v>11309</v>
      </c>
      <c r="Q4488">
        <v>200</v>
      </c>
      <c r="R4488">
        <v>19</v>
      </c>
      <c r="S4488">
        <v>36084331</v>
      </c>
      <c r="T4488">
        <v>36085585</v>
      </c>
      <c r="U4488" t="s">
        <v>18784</v>
      </c>
      <c r="V4488">
        <v>1</v>
      </c>
      <c r="W4488" s="2">
        <v>0</v>
      </c>
      <c r="X4488" s="2">
        <v>0</v>
      </c>
      <c r="Y4488" s="2">
        <v>0</v>
      </c>
      <c r="Z4488" s="2">
        <v>54</v>
      </c>
      <c r="AA4488" s="2">
        <v>55</v>
      </c>
      <c r="AB4488" s="2">
        <v>45</v>
      </c>
      <c r="AC4488" s="2">
        <v>46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0</v>
      </c>
      <c r="AN4488" s="2">
        <v>0</v>
      </c>
      <c r="AO4488" s="2">
        <v>0</v>
      </c>
      <c r="AP4488" s="2">
        <v>0</v>
      </c>
      <c r="AQ4488" s="2">
        <v>0</v>
      </c>
      <c r="AR4488" s="2">
        <v>0</v>
      </c>
      <c r="AS4488" s="2">
        <v>0</v>
      </c>
      <c r="AT4488" s="2">
        <v>0</v>
      </c>
      <c r="AU4488" s="2">
        <v>0</v>
      </c>
      <c r="AV4488" s="2">
        <v>0</v>
      </c>
      <c r="AW4488" s="2">
        <v>0</v>
      </c>
      <c r="AX4488" s="2">
        <v>0</v>
      </c>
      <c r="AY4488" s="2">
        <v>0</v>
      </c>
      <c r="AZ4488" s="2">
        <v>0</v>
      </c>
      <c r="BA4488" s="2">
        <v>0</v>
      </c>
      <c r="BB4488" s="2">
        <v>0</v>
      </c>
      <c r="BC4488" s="2">
        <v>0</v>
      </c>
      <c r="BD4488" s="2">
        <v>15</v>
      </c>
      <c r="BE4488" s="2">
        <v>0</v>
      </c>
      <c r="BF4488" s="2">
        <v>0</v>
      </c>
      <c r="BG4488" s="2">
        <v>0</v>
      </c>
      <c r="BH4488" s="2">
        <v>4</v>
      </c>
      <c r="BI4488" s="2">
        <v>4</v>
      </c>
      <c r="BJ4488" s="2">
        <v>4</v>
      </c>
      <c r="BK4488" s="2">
        <v>4</v>
      </c>
      <c r="BL4488" s="2">
        <v>0</v>
      </c>
      <c r="BM4488" s="2">
        <v>0</v>
      </c>
      <c r="BN4488" s="2">
        <v>0</v>
      </c>
      <c r="BO4488" s="2">
        <v>0</v>
      </c>
      <c r="BP4488" s="2">
        <v>0</v>
      </c>
      <c r="BQ4488" s="2">
        <v>0</v>
      </c>
      <c r="BR4488" s="2">
        <v>0</v>
      </c>
      <c r="BS4488" s="2">
        <v>0</v>
      </c>
      <c r="BT4488" s="2">
        <v>0</v>
      </c>
      <c r="BU4488" s="2">
        <v>0</v>
      </c>
      <c r="BV4488" s="2">
        <v>0</v>
      </c>
      <c r="BW4488" s="2">
        <v>0</v>
      </c>
      <c r="BX4488" s="2">
        <v>0</v>
      </c>
      <c r="BY4488" s="2">
        <v>0</v>
      </c>
      <c r="BZ4488" s="2">
        <v>0</v>
      </c>
      <c r="CA4488" s="2">
        <v>0</v>
      </c>
      <c r="CB4488" s="2">
        <v>0</v>
      </c>
      <c r="CC4488" s="2">
        <v>0</v>
      </c>
      <c r="CD4488" s="2">
        <v>0</v>
      </c>
      <c r="CE4488" s="2">
        <v>0</v>
      </c>
      <c r="CF4488" s="2">
        <v>0</v>
      </c>
      <c r="CG4488" s="2">
        <v>0</v>
      </c>
      <c r="CH4488" s="2">
        <v>0</v>
      </c>
      <c r="CI4488" s="2">
        <v>0</v>
      </c>
      <c r="CJ4488" s="2">
        <v>0</v>
      </c>
      <c r="CK4488" s="2">
        <v>0</v>
      </c>
      <c r="CL4488" s="2">
        <v>3</v>
      </c>
    </row>
    <row r="4489" spans="1:90" x14ac:dyDescent="0.25">
      <c r="A4489" t="s">
        <v>115</v>
      </c>
      <c r="B4489">
        <v>20413</v>
      </c>
      <c r="C4489" t="s">
        <v>206</v>
      </c>
      <c r="D4489">
        <v>1</v>
      </c>
      <c r="E4489">
        <v>8</v>
      </c>
      <c r="F4489">
        <v>905495</v>
      </c>
      <c r="G4489">
        <v>35905495</v>
      </c>
      <c r="H4489" t="s">
        <v>5397</v>
      </c>
      <c r="I4489">
        <v>530</v>
      </c>
      <c r="J4489" t="s">
        <v>1153</v>
      </c>
      <c r="K4489" t="s">
        <v>3519</v>
      </c>
      <c r="L4489">
        <v>1</v>
      </c>
      <c r="M4489" t="s">
        <v>1153</v>
      </c>
      <c r="N4489">
        <v>13990000</v>
      </c>
      <c r="O4489" t="s">
        <v>92</v>
      </c>
      <c r="P4489" t="s">
        <v>5398</v>
      </c>
      <c r="Q4489">
        <v>440</v>
      </c>
      <c r="R4489">
        <v>19</v>
      </c>
      <c r="S4489">
        <v>36514952</v>
      </c>
      <c r="T4489">
        <v>36515462</v>
      </c>
      <c r="U4489" t="s">
        <v>5399</v>
      </c>
      <c r="V4489">
        <v>1</v>
      </c>
      <c r="W4489" s="2">
        <v>0</v>
      </c>
      <c r="X4489" s="2">
        <v>0</v>
      </c>
      <c r="Y4489" s="2">
        <v>0</v>
      </c>
      <c r="Z4489" s="2">
        <v>46</v>
      </c>
      <c r="AA4489" s="2">
        <v>45</v>
      </c>
      <c r="AB4489" s="2">
        <v>38</v>
      </c>
      <c r="AC4489" s="2">
        <v>50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0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0</v>
      </c>
      <c r="AU4489" s="2">
        <v>0</v>
      </c>
      <c r="AV4489" s="2">
        <v>0</v>
      </c>
      <c r="AW4489" s="2">
        <v>0</v>
      </c>
      <c r="AX4489" s="2">
        <v>0</v>
      </c>
      <c r="AY4489" s="2">
        <v>0</v>
      </c>
      <c r="AZ4489" s="2">
        <v>0</v>
      </c>
      <c r="BA4489" s="2">
        <v>0</v>
      </c>
      <c r="BB4489" s="2">
        <v>0</v>
      </c>
      <c r="BC4489" s="2">
        <v>0</v>
      </c>
      <c r="BD4489" s="2">
        <v>0</v>
      </c>
      <c r="BE4489" s="2">
        <v>0</v>
      </c>
      <c r="BF4489" s="2">
        <v>0</v>
      </c>
      <c r="BG4489" s="2">
        <v>0</v>
      </c>
      <c r="BH4489" s="2">
        <v>3</v>
      </c>
      <c r="BI4489" s="2">
        <v>2</v>
      </c>
      <c r="BJ4489" s="2">
        <v>2</v>
      </c>
      <c r="BK4489" s="2">
        <v>3</v>
      </c>
      <c r="BL4489" s="2">
        <v>0</v>
      </c>
      <c r="BM4489" s="2">
        <v>0</v>
      </c>
      <c r="BN4489" s="2">
        <v>0</v>
      </c>
      <c r="BO4489" s="2">
        <v>0</v>
      </c>
      <c r="BP4489" s="2">
        <v>0</v>
      </c>
      <c r="BQ4489" s="2">
        <v>0</v>
      </c>
      <c r="BR4489" s="2">
        <v>0</v>
      </c>
      <c r="BS4489" s="2">
        <v>0</v>
      </c>
      <c r="BT4489" s="2">
        <v>0</v>
      </c>
      <c r="BU4489" s="2">
        <v>0</v>
      </c>
      <c r="BV4489" s="2">
        <v>0</v>
      </c>
      <c r="BW4489" s="2">
        <v>0</v>
      </c>
      <c r="BX4489" s="2">
        <v>0</v>
      </c>
      <c r="BY4489" s="2">
        <v>0</v>
      </c>
      <c r="BZ4489" s="2">
        <v>0</v>
      </c>
      <c r="CA4489" s="2">
        <v>0</v>
      </c>
      <c r="CB4489" s="2">
        <v>0</v>
      </c>
      <c r="CC4489" s="2">
        <v>0</v>
      </c>
      <c r="CD4489" s="2">
        <v>0</v>
      </c>
      <c r="CE4489" s="2">
        <v>0</v>
      </c>
      <c r="CF4489" s="2">
        <v>0</v>
      </c>
      <c r="CG4489" s="2">
        <v>0</v>
      </c>
      <c r="CH4489" s="2">
        <v>0</v>
      </c>
      <c r="CI4489" s="2">
        <v>0</v>
      </c>
      <c r="CJ4489" s="2">
        <v>0</v>
      </c>
      <c r="CK4489" s="2">
        <v>0</v>
      </c>
      <c r="CL4489" s="2">
        <v>0</v>
      </c>
    </row>
    <row r="4490" spans="1:90" x14ac:dyDescent="0.25">
      <c r="A4490" t="s">
        <v>115</v>
      </c>
      <c r="B4490">
        <v>20413</v>
      </c>
      <c r="C4490" t="s">
        <v>206</v>
      </c>
      <c r="D4490">
        <v>1</v>
      </c>
      <c r="E4490">
        <v>8</v>
      </c>
      <c r="F4490">
        <v>905665</v>
      </c>
      <c r="G4490">
        <v>35905665</v>
      </c>
      <c r="H4490" t="s">
        <v>8368</v>
      </c>
      <c r="I4490">
        <v>711</v>
      </c>
      <c r="J4490" t="s">
        <v>1099</v>
      </c>
      <c r="K4490" t="s">
        <v>8369</v>
      </c>
      <c r="L4490">
        <v>1</v>
      </c>
      <c r="M4490" t="s">
        <v>1099</v>
      </c>
      <c r="N4490">
        <v>13880000</v>
      </c>
      <c r="O4490" t="s">
        <v>92</v>
      </c>
      <c r="P4490" t="s">
        <v>8370</v>
      </c>
      <c r="Q4490">
        <v>360</v>
      </c>
      <c r="R4490">
        <v>19</v>
      </c>
      <c r="S4490">
        <v>36411003</v>
      </c>
      <c r="T4490">
        <v>36416911</v>
      </c>
      <c r="U4490" t="s">
        <v>8371</v>
      </c>
      <c r="V4490">
        <v>1</v>
      </c>
      <c r="W4490" s="2">
        <v>0</v>
      </c>
      <c r="X4490" s="2">
        <v>0</v>
      </c>
      <c r="Y4490" s="2">
        <v>0</v>
      </c>
      <c r="Z4490" s="2">
        <v>0</v>
      </c>
      <c r="AA4490" s="2">
        <v>0</v>
      </c>
      <c r="AB4490" s="2">
        <v>0</v>
      </c>
      <c r="AC4490" s="2">
        <v>0</v>
      </c>
      <c r="AD4490" s="2">
        <v>149</v>
      </c>
      <c r="AE4490" s="2">
        <v>123</v>
      </c>
      <c r="AF4490" s="2">
        <v>103</v>
      </c>
      <c r="AG4490" s="2">
        <v>131</v>
      </c>
      <c r="AH4490" s="2">
        <v>128</v>
      </c>
      <c r="AI4490" s="2">
        <v>113</v>
      </c>
      <c r="AJ4490" s="2">
        <v>113</v>
      </c>
      <c r="AK4490" s="2">
        <v>0</v>
      </c>
      <c r="AL4490" s="2">
        <v>0</v>
      </c>
      <c r="AM4490" s="2">
        <v>0</v>
      </c>
      <c r="AN4490" s="2">
        <v>0</v>
      </c>
      <c r="AO4490" s="2">
        <v>0</v>
      </c>
      <c r="AP4490" s="2">
        <v>0</v>
      </c>
      <c r="AQ4490" s="2">
        <v>0</v>
      </c>
      <c r="AR4490" s="2">
        <v>49</v>
      </c>
      <c r="AS4490" s="2">
        <v>0</v>
      </c>
      <c r="AT4490" s="2">
        <v>0</v>
      </c>
      <c r="AU4490" s="2">
        <v>97</v>
      </c>
      <c r="AV4490" s="2">
        <v>0</v>
      </c>
      <c r="AW4490" s="2">
        <v>0</v>
      </c>
      <c r="AX4490" s="2">
        <v>0</v>
      </c>
      <c r="AY4490" s="2">
        <v>0</v>
      </c>
      <c r="AZ4490" s="2">
        <v>0</v>
      </c>
      <c r="BA4490" s="2">
        <v>0</v>
      </c>
      <c r="BB4490" s="2">
        <v>0</v>
      </c>
      <c r="BC4490" s="2">
        <v>140</v>
      </c>
      <c r="BD4490" s="2">
        <v>0</v>
      </c>
      <c r="BE4490" s="2">
        <v>0</v>
      </c>
      <c r="BF4490" s="2">
        <v>0</v>
      </c>
      <c r="BG4490" s="2">
        <v>0</v>
      </c>
      <c r="BH4490" s="2">
        <v>0</v>
      </c>
      <c r="BI4490" s="2">
        <v>0</v>
      </c>
      <c r="BJ4490" s="2">
        <v>0</v>
      </c>
      <c r="BK4490" s="2">
        <v>0</v>
      </c>
      <c r="BL4490" s="2">
        <v>8</v>
      </c>
      <c r="BM4490" s="2">
        <v>6</v>
      </c>
      <c r="BN4490" s="2">
        <v>3</v>
      </c>
      <c r="BO4490" s="2">
        <v>5</v>
      </c>
      <c r="BP4490" s="2">
        <v>5</v>
      </c>
      <c r="BQ4490" s="2">
        <v>3</v>
      </c>
      <c r="BR4490" s="2">
        <v>4</v>
      </c>
      <c r="BS4490" s="2">
        <v>0</v>
      </c>
      <c r="BT4490" s="2">
        <v>0</v>
      </c>
      <c r="BU4490" s="2">
        <v>0</v>
      </c>
      <c r="BV4490" s="2">
        <v>0</v>
      </c>
      <c r="BW4490" s="2">
        <v>0</v>
      </c>
      <c r="BX4490" s="2">
        <v>0</v>
      </c>
      <c r="BY4490" s="2">
        <v>0</v>
      </c>
      <c r="BZ4490" s="2">
        <v>2</v>
      </c>
      <c r="CA4490" s="2">
        <v>0</v>
      </c>
      <c r="CB4490" s="2">
        <v>0</v>
      </c>
      <c r="CC4490" s="2">
        <v>2</v>
      </c>
      <c r="CD4490" s="2">
        <v>0</v>
      </c>
      <c r="CE4490" s="2">
        <v>0</v>
      </c>
      <c r="CF4490" s="2">
        <v>0</v>
      </c>
      <c r="CG4490" s="2">
        <v>0</v>
      </c>
      <c r="CH4490" s="2">
        <v>0</v>
      </c>
      <c r="CI4490" s="2">
        <v>0</v>
      </c>
      <c r="CJ4490" s="2">
        <v>0</v>
      </c>
      <c r="CK4490" s="2">
        <v>4</v>
      </c>
      <c r="CL4490" s="2">
        <v>0</v>
      </c>
    </row>
    <row r="4491" spans="1:90" x14ac:dyDescent="0.25">
      <c r="A4491" t="s">
        <v>115</v>
      </c>
      <c r="B4491">
        <v>20413</v>
      </c>
      <c r="C4491" t="s">
        <v>206</v>
      </c>
      <c r="D4491">
        <v>1</v>
      </c>
      <c r="E4491">
        <v>8</v>
      </c>
      <c r="F4491">
        <v>20679</v>
      </c>
      <c r="G4491">
        <v>35020679</v>
      </c>
      <c r="H4491" t="s">
        <v>15554</v>
      </c>
      <c r="I4491">
        <v>628</v>
      </c>
      <c r="J4491" t="s">
        <v>6369</v>
      </c>
      <c r="K4491" t="s">
        <v>91</v>
      </c>
      <c r="L4491">
        <v>1</v>
      </c>
      <c r="M4491" t="s">
        <v>6369</v>
      </c>
      <c r="N4491">
        <v>13995000</v>
      </c>
      <c r="P4491" t="s">
        <v>15555</v>
      </c>
      <c r="Q4491">
        <v>276</v>
      </c>
      <c r="R4491">
        <v>19</v>
      </c>
      <c r="S4491">
        <v>36540229</v>
      </c>
      <c r="T4491">
        <v>36541165</v>
      </c>
      <c r="U4491" t="s">
        <v>15556</v>
      </c>
      <c r="V4491">
        <v>1</v>
      </c>
      <c r="W4491" s="2">
        <v>0</v>
      </c>
      <c r="X4491" s="2">
        <v>0</v>
      </c>
      <c r="Y4491" s="2">
        <v>0</v>
      </c>
      <c r="Z4491" s="2">
        <v>0</v>
      </c>
      <c r="AA4491" s="2">
        <v>0</v>
      </c>
      <c r="AB4491" s="2">
        <v>0</v>
      </c>
      <c r="AC4491" s="2">
        <v>0</v>
      </c>
      <c r="AD4491" s="2">
        <v>66</v>
      </c>
      <c r="AE4491" s="2">
        <v>64</v>
      </c>
      <c r="AF4491" s="2">
        <v>72</v>
      </c>
      <c r="AG4491" s="2">
        <v>76</v>
      </c>
      <c r="AH4491" s="2">
        <v>48</v>
      </c>
      <c r="AI4491" s="2">
        <v>48</v>
      </c>
      <c r="AJ4491" s="2">
        <v>47</v>
      </c>
      <c r="AK4491" s="2">
        <v>0</v>
      </c>
      <c r="AL4491" s="2">
        <v>0</v>
      </c>
      <c r="AM4491" s="2">
        <v>0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2">
        <v>0</v>
      </c>
      <c r="AT4491" s="2">
        <v>0</v>
      </c>
      <c r="AU4491" s="2">
        <v>0</v>
      </c>
      <c r="AV4491" s="2">
        <v>0</v>
      </c>
      <c r="AW4491" s="2">
        <v>0</v>
      </c>
      <c r="AX4491" s="2">
        <v>0</v>
      </c>
      <c r="AY4491" s="2">
        <v>0</v>
      </c>
      <c r="AZ4491" s="2">
        <v>0</v>
      </c>
      <c r="BA4491" s="2">
        <v>0</v>
      </c>
      <c r="BB4491" s="2">
        <v>0</v>
      </c>
      <c r="BC4491" s="2">
        <v>0</v>
      </c>
      <c r="BD4491" s="2">
        <v>17</v>
      </c>
      <c r="BE4491" s="2">
        <v>0</v>
      </c>
      <c r="BF4491" s="2">
        <v>0</v>
      </c>
      <c r="BG4491" s="2">
        <v>0</v>
      </c>
      <c r="BH4491" s="2">
        <v>0</v>
      </c>
      <c r="BI4491" s="2">
        <v>0</v>
      </c>
      <c r="BJ4491" s="2">
        <v>0</v>
      </c>
      <c r="BK4491" s="2">
        <v>0</v>
      </c>
      <c r="BL4491" s="2">
        <v>4</v>
      </c>
      <c r="BM4491" s="2">
        <v>4</v>
      </c>
      <c r="BN4491" s="2">
        <v>5</v>
      </c>
      <c r="BO4491" s="2">
        <v>5</v>
      </c>
      <c r="BP4491" s="2">
        <v>3</v>
      </c>
      <c r="BQ4491" s="2">
        <v>3</v>
      </c>
      <c r="BR4491" s="2">
        <v>2</v>
      </c>
      <c r="BS4491" s="2">
        <v>0</v>
      </c>
      <c r="BT4491" s="2">
        <v>0</v>
      </c>
      <c r="BU4491" s="2">
        <v>0</v>
      </c>
      <c r="BV4491" s="2">
        <v>0</v>
      </c>
      <c r="BW4491" s="2">
        <v>0</v>
      </c>
      <c r="BX4491" s="2">
        <v>0</v>
      </c>
      <c r="BY4491" s="2">
        <v>0</v>
      </c>
      <c r="BZ4491" s="2">
        <v>0</v>
      </c>
      <c r="CA4491" s="2">
        <v>0</v>
      </c>
      <c r="CB4491" s="2">
        <v>0</v>
      </c>
      <c r="CC4491" s="2">
        <v>0</v>
      </c>
      <c r="CD4491" s="2">
        <v>0</v>
      </c>
      <c r="CE4491" s="2">
        <v>0</v>
      </c>
      <c r="CF4491" s="2">
        <v>0</v>
      </c>
      <c r="CG4491" s="2">
        <v>0</v>
      </c>
      <c r="CH4491" s="2">
        <v>0</v>
      </c>
      <c r="CI4491" s="2">
        <v>0</v>
      </c>
      <c r="CJ4491" s="2">
        <v>0</v>
      </c>
      <c r="CK4491" s="2">
        <v>0</v>
      </c>
      <c r="CL4491" s="2">
        <v>3</v>
      </c>
    </row>
    <row r="4492" spans="1:90" x14ac:dyDescent="0.25">
      <c r="A4492" t="s">
        <v>115</v>
      </c>
      <c r="B4492">
        <v>20413</v>
      </c>
      <c r="C4492" t="s">
        <v>206</v>
      </c>
      <c r="D4492">
        <v>1</v>
      </c>
      <c r="E4492">
        <v>8</v>
      </c>
      <c r="F4492">
        <v>42742</v>
      </c>
      <c r="G4492">
        <v>35042742</v>
      </c>
      <c r="H4492" t="s">
        <v>16241</v>
      </c>
      <c r="I4492">
        <v>639</v>
      </c>
      <c r="J4492" t="s">
        <v>206</v>
      </c>
      <c r="K4492" t="s">
        <v>1449</v>
      </c>
      <c r="L4492">
        <v>1</v>
      </c>
      <c r="M4492" t="s">
        <v>206</v>
      </c>
      <c r="N4492">
        <v>13879006</v>
      </c>
      <c r="O4492" t="s">
        <v>92</v>
      </c>
      <c r="P4492" t="s">
        <v>16242</v>
      </c>
      <c r="Q4492" t="s">
        <v>127</v>
      </c>
      <c r="R4492">
        <v>19</v>
      </c>
      <c r="S4492">
        <v>36251142</v>
      </c>
      <c r="U4492" t="s">
        <v>16243</v>
      </c>
      <c r="V4492">
        <v>1</v>
      </c>
      <c r="W4492" s="2">
        <v>0</v>
      </c>
      <c r="X4492" s="2">
        <v>0</v>
      </c>
      <c r="Y4492" s="2">
        <v>0</v>
      </c>
      <c r="Z4492" s="2">
        <v>0</v>
      </c>
      <c r="AA4492" s="2">
        <v>0</v>
      </c>
      <c r="AB4492" s="2">
        <v>0</v>
      </c>
      <c r="AC4492" s="2">
        <v>0</v>
      </c>
      <c r="AD4492" s="2">
        <v>12</v>
      </c>
      <c r="AE4492" s="2">
        <v>13</v>
      </c>
      <c r="AF4492" s="2">
        <v>12</v>
      </c>
      <c r="AG4492" s="2">
        <v>19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  <c r="AM4492" s="2">
        <v>0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2">
        <v>0</v>
      </c>
      <c r="AT4492" s="2">
        <v>0</v>
      </c>
      <c r="AU4492" s="2">
        <v>0</v>
      </c>
      <c r="AV4492" s="2">
        <v>0</v>
      </c>
      <c r="AW4492" s="2">
        <v>0</v>
      </c>
      <c r="AX4492" s="2">
        <v>0</v>
      </c>
      <c r="AY4492" s="2">
        <v>0</v>
      </c>
      <c r="AZ4492" s="2">
        <v>0</v>
      </c>
      <c r="BA4492" s="2">
        <v>0</v>
      </c>
      <c r="BB4492" s="2">
        <v>0</v>
      </c>
      <c r="BC4492" s="2">
        <v>0</v>
      </c>
      <c r="BD4492" s="2">
        <v>0</v>
      </c>
      <c r="BE4492" s="2">
        <v>0</v>
      </c>
      <c r="BF4492" s="2">
        <v>0</v>
      </c>
      <c r="BG4492" s="2">
        <v>0</v>
      </c>
      <c r="BH4492" s="2">
        <v>0</v>
      </c>
      <c r="BI4492" s="2">
        <v>0</v>
      </c>
      <c r="BJ4492" s="2">
        <v>0</v>
      </c>
      <c r="BK4492" s="2">
        <v>0</v>
      </c>
      <c r="BL4492" s="2">
        <v>2</v>
      </c>
      <c r="BM4492" s="2">
        <v>1</v>
      </c>
      <c r="BN4492" s="2">
        <v>1</v>
      </c>
      <c r="BO4492" s="2">
        <v>1</v>
      </c>
      <c r="BP4492" s="2">
        <v>0</v>
      </c>
      <c r="BQ4492" s="2">
        <v>0</v>
      </c>
      <c r="BR4492" s="2">
        <v>0</v>
      </c>
      <c r="BS4492" s="2">
        <v>0</v>
      </c>
      <c r="BT4492" s="2">
        <v>0</v>
      </c>
      <c r="BU4492" s="2">
        <v>0</v>
      </c>
      <c r="BV4492" s="2">
        <v>0</v>
      </c>
      <c r="BW4492" s="2">
        <v>0</v>
      </c>
      <c r="BX4492" s="2">
        <v>0</v>
      </c>
      <c r="BY4492" s="2">
        <v>0</v>
      </c>
      <c r="BZ4492" s="2">
        <v>0</v>
      </c>
      <c r="CA4492" s="2">
        <v>0</v>
      </c>
      <c r="CB4492" s="2">
        <v>0</v>
      </c>
      <c r="CC4492" s="2">
        <v>0</v>
      </c>
      <c r="CD4492" s="2">
        <v>0</v>
      </c>
      <c r="CE4492" s="2">
        <v>0</v>
      </c>
      <c r="CF4492" s="2">
        <v>0</v>
      </c>
      <c r="CG4492" s="2">
        <v>0</v>
      </c>
      <c r="CH4492" s="2">
        <v>0</v>
      </c>
      <c r="CI4492" s="2">
        <v>0</v>
      </c>
      <c r="CJ4492" s="2">
        <v>0</v>
      </c>
      <c r="CK4492" s="2">
        <v>0</v>
      </c>
      <c r="CL4492" s="2">
        <v>0</v>
      </c>
    </row>
    <row r="4493" spans="1:90" x14ac:dyDescent="0.25">
      <c r="A4493" t="s">
        <v>115</v>
      </c>
      <c r="B4493">
        <v>20413</v>
      </c>
      <c r="C4493" t="s">
        <v>206</v>
      </c>
      <c r="D4493">
        <v>1</v>
      </c>
      <c r="E4493">
        <v>8</v>
      </c>
      <c r="F4493">
        <v>20515</v>
      </c>
      <c r="G4493">
        <v>35020515</v>
      </c>
      <c r="H4493" t="s">
        <v>788</v>
      </c>
      <c r="I4493">
        <v>152</v>
      </c>
      <c r="J4493" t="s">
        <v>789</v>
      </c>
      <c r="K4493" t="s">
        <v>91</v>
      </c>
      <c r="L4493">
        <v>1</v>
      </c>
      <c r="M4493" t="s">
        <v>789</v>
      </c>
      <c r="N4493">
        <v>13860000</v>
      </c>
      <c r="P4493" t="s">
        <v>790</v>
      </c>
      <c r="Q4493">
        <v>274</v>
      </c>
      <c r="R4493">
        <v>19</v>
      </c>
      <c r="S4493">
        <v>36521097</v>
      </c>
      <c r="T4493">
        <v>36523785</v>
      </c>
      <c r="U4493" t="s">
        <v>791</v>
      </c>
      <c r="V4493">
        <v>1</v>
      </c>
      <c r="W4493" s="2">
        <v>0</v>
      </c>
      <c r="X4493" s="2">
        <v>0</v>
      </c>
      <c r="Y4493" s="2">
        <v>0</v>
      </c>
      <c r="Z4493" s="2">
        <v>0</v>
      </c>
      <c r="AA4493" s="2">
        <v>0</v>
      </c>
      <c r="AB4493" s="2">
        <v>0</v>
      </c>
      <c r="AC4493" s="2">
        <v>0</v>
      </c>
      <c r="AD4493" s="2">
        <v>87</v>
      </c>
      <c r="AE4493" s="2">
        <v>95</v>
      </c>
      <c r="AF4493" s="2">
        <v>89</v>
      </c>
      <c r="AG4493" s="2">
        <v>132</v>
      </c>
      <c r="AH4493" s="2">
        <v>119</v>
      </c>
      <c r="AI4493" s="2">
        <v>67</v>
      </c>
      <c r="AJ4493" s="2">
        <v>48</v>
      </c>
      <c r="AK4493" s="2">
        <v>0</v>
      </c>
      <c r="AL4493" s="2">
        <v>0</v>
      </c>
      <c r="AM4493" s="2">
        <v>0</v>
      </c>
      <c r="AN4493" s="2">
        <v>0</v>
      </c>
      <c r="AO4493" s="2">
        <v>0</v>
      </c>
      <c r="AP4493" s="2">
        <v>0</v>
      </c>
      <c r="AQ4493" s="2">
        <v>0</v>
      </c>
      <c r="AR4493" s="2">
        <v>0</v>
      </c>
      <c r="AS4493" s="2">
        <v>0</v>
      </c>
      <c r="AT4493" s="2">
        <v>0</v>
      </c>
      <c r="AU4493" s="2">
        <v>0</v>
      </c>
      <c r="AV4493" s="2">
        <v>0</v>
      </c>
      <c r="AW4493" s="2">
        <v>0</v>
      </c>
      <c r="AX4493" s="2">
        <v>0</v>
      </c>
      <c r="AY4493" s="2">
        <v>0</v>
      </c>
      <c r="AZ4493" s="2">
        <v>0</v>
      </c>
      <c r="BA4493" s="2">
        <v>0</v>
      </c>
      <c r="BB4493" s="2">
        <v>0</v>
      </c>
      <c r="BC4493" s="2">
        <v>79</v>
      </c>
      <c r="BD4493" s="2">
        <v>0</v>
      </c>
      <c r="BE4493" s="2">
        <v>0</v>
      </c>
      <c r="BF4493" s="2">
        <v>0</v>
      </c>
      <c r="BG4493" s="2">
        <v>0</v>
      </c>
      <c r="BH4493" s="2">
        <v>0</v>
      </c>
      <c r="BI4493" s="2">
        <v>0</v>
      </c>
      <c r="BJ4493" s="2">
        <v>0</v>
      </c>
      <c r="BK4493" s="2">
        <v>0</v>
      </c>
      <c r="BL4493" s="2">
        <v>5</v>
      </c>
      <c r="BM4493" s="2">
        <v>4</v>
      </c>
      <c r="BN4493" s="2">
        <v>4</v>
      </c>
      <c r="BO4493" s="2">
        <v>4</v>
      </c>
      <c r="BP4493" s="2">
        <v>3</v>
      </c>
      <c r="BQ4493" s="2">
        <v>3</v>
      </c>
      <c r="BR4493" s="2">
        <v>2</v>
      </c>
      <c r="BS4493" s="2">
        <v>0</v>
      </c>
      <c r="BT4493" s="2">
        <v>0</v>
      </c>
      <c r="BU4493" s="2">
        <v>0</v>
      </c>
      <c r="BV4493" s="2">
        <v>0</v>
      </c>
      <c r="BW4493" s="2">
        <v>0</v>
      </c>
      <c r="BX4493" s="2">
        <v>0</v>
      </c>
      <c r="BY4493" s="2">
        <v>0</v>
      </c>
      <c r="BZ4493" s="2">
        <v>0</v>
      </c>
      <c r="CA4493" s="2">
        <v>0</v>
      </c>
      <c r="CB4493" s="2">
        <v>0</v>
      </c>
      <c r="CC4493" s="2">
        <v>0</v>
      </c>
      <c r="CD4493" s="2">
        <v>0</v>
      </c>
      <c r="CE4493" s="2">
        <v>0</v>
      </c>
      <c r="CF4493" s="2">
        <v>0</v>
      </c>
      <c r="CG4493" s="2">
        <v>0</v>
      </c>
      <c r="CH4493" s="2">
        <v>0</v>
      </c>
      <c r="CI4493" s="2">
        <v>0</v>
      </c>
      <c r="CJ4493" s="2">
        <v>0</v>
      </c>
      <c r="CK4493" s="2">
        <v>5</v>
      </c>
      <c r="CL4493" s="2">
        <v>0</v>
      </c>
    </row>
    <row r="4494" spans="1:90" x14ac:dyDescent="0.25">
      <c r="A4494" t="s">
        <v>115</v>
      </c>
      <c r="B4494">
        <v>20413</v>
      </c>
      <c r="C4494" t="s">
        <v>206</v>
      </c>
      <c r="D4494">
        <v>1</v>
      </c>
      <c r="E4494">
        <v>8</v>
      </c>
      <c r="F4494">
        <v>907431</v>
      </c>
      <c r="G4494">
        <v>35907431</v>
      </c>
      <c r="H4494" t="s">
        <v>11093</v>
      </c>
      <c r="I4494">
        <v>386</v>
      </c>
      <c r="J4494" t="s">
        <v>4757</v>
      </c>
      <c r="K4494" t="s">
        <v>11094</v>
      </c>
      <c r="L4494">
        <v>1</v>
      </c>
      <c r="M4494" t="s">
        <v>4757</v>
      </c>
      <c r="N4494">
        <v>13715000</v>
      </c>
      <c r="O4494" t="s">
        <v>92</v>
      </c>
      <c r="P4494" t="s">
        <v>11095</v>
      </c>
      <c r="Q4494" t="s">
        <v>127</v>
      </c>
      <c r="R4494">
        <v>19</v>
      </c>
      <c r="S4494">
        <v>36471244</v>
      </c>
      <c r="T4494">
        <v>36471445</v>
      </c>
      <c r="U4494" t="s">
        <v>11096</v>
      </c>
      <c r="V4494">
        <v>1</v>
      </c>
      <c r="W4494" s="2">
        <v>0</v>
      </c>
      <c r="X4494" s="2">
        <v>0</v>
      </c>
      <c r="Y4494" s="2">
        <v>0</v>
      </c>
      <c r="Z4494" s="2">
        <v>34</v>
      </c>
      <c r="AA4494" s="2">
        <v>60</v>
      </c>
      <c r="AB4494" s="2">
        <v>56</v>
      </c>
      <c r="AC4494" s="2">
        <v>68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0</v>
      </c>
      <c r="AN4494" s="2">
        <v>0</v>
      </c>
      <c r="AO4494" s="2">
        <v>0</v>
      </c>
      <c r="AP4494" s="2">
        <v>0</v>
      </c>
      <c r="AQ4494" s="2">
        <v>0</v>
      </c>
      <c r="AR4494" s="2">
        <v>0</v>
      </c>
      <c r="AS4494" s="2">
        <v>0</v>
      </c>
      <c r="AT4494" s="2">
        <v>0</v>
      </c>
      <c r="AU4494" s="2">
        <v>0</v>
      </c>
      <c r="AV4494" s="2">
        <v>0</v>
      </c>
      <c r="AW4494" s="2">
        <v>0</v>
      </c>
      <c r="AX4494" s="2">
        <v>0</v>
      </c>
      <c r="AY4494" s="2">
        <v>0</v>
      </c>
      <c r="AZ4494" s="2">
        <v>0</v>
      </c>
      <c r="BA4494" s="2">
        <v>0</v>
      </c>
      <c r="BB4494" s="2">
        <v>0</v>
      </c>
      <c r="BC4494" s="2">
        <v>0</v>
      </c>
      <c r="BD4494" s="2">
        <v>11</v>
      </c>
      <c r="BE4494" s="2">
        <v>0</v>
      </c>
      <c r="BF4494" s="2">
        <v>0</v>
      </c>
      <c r="BG4494" s="2">
        <v>0</v>
      </c>
      <c r="BH4494" s="2">
        <v>2</v>
      </c>
      <c r="BI4494" s="2">
        <v>2</v>
      </c>
      <c r="BJ4494" s="2">
        <v>4</v>
      </c>
      <c r="BK4494" s="2">
        <v>6</v>
      </c>
      <c r="BL4494" s="2">
        <v>0</v>
      </c>
      <c r="BM4494" s="2">
        <v>0</v>
      </c>
      <c r="BN4494" s="2">
        <v>0</v>
      </c>
      <c r="BO4494" s="2">
        <v>0</v>
      </c>
      <c r="BP4494" s="2">
        <v>0</v>
      </c>
      <c r="BQ4494" s="2">
        <v>0</v>
      </c>
      <c r="BR4494" s="2">
        <v>0</v>
      </c>
      <c r="BS4494" s="2">
        <v>0</v>
      </c>
      <c r="BT4494" s="2">
        <v>0</v>
      </c>
      <c r="BU4494" s="2">
        <v>0</v>
      </c>
      <c r="BV4494" s="2">
        <v>0</v>
      </c>
      <c r="BW4494" s="2">
        <v>0</v>
      </c>
      <c r="BX4494" s="2">
        <v>0</v>
      </c>
      <c r="BY4494" s="2">
        <v>0</v>
      </c>
      <c r="BZ4494" s="2">
        <v>0</v>
      </c>
      <c r="CA4494" s="2">
        <v>0</v>
      </c>
      <c r="CB4494" s="2">
        <v>0</v>
      </c>
      <c r="CC4494" s="2">
        <v>0</v>
      </c>
      <c r="CD4494" s="2">
        <v>0</v>
      </c>
      <c r="CE4494" s="2">
        <v>0</v>
      </c>
      <c r="CF4494" s="2">
        <v>0</v>
      </c>
      <c r="CG4494" s="2">
        <v>0</v>
      </c>
      <c r="CH4494" s="2">
        <v>0</v>
      </c>
      <c r="CI4494" s="2">
        <v>0</v>
      </c>
      <c r="CJ4494" s="2">
        <v>0</v>
      </c>
      <c r="CK4494" s="2">
        <v>0</v>
      </c>
      <c r="CL4494" s="2">
        <v>3</v>
      </c>
    </row>
    <row r="4495" spans="1:90" x14ac:dyDescent="0.25">
      <c r="A4495" t="s">
        <v>115</v>
      </c>
      <c r="B4495">
        <v>20413</v>
      </c>
      <c r="C4495" t="s">
        <v>206</v>
      </c>
      <c r="D4495">
        <v>1</v>
      </c>
      <c r="E4495">
        <v>8</v>
      </c>
      <c r="F4495">
        <v>20540</v>
      </c>
      <c r="G4495">
        <v>35020540</v>
      </c>
      <c r="H4495" t="s">
        <v>16504</v>
      </c>
      <c r="I4495">
        <v>639</v>
      </c>
      <c r="J4495" t="s">
        <v>206</v>
      </c>
      <c r="K4495" t="s">
        <v>4281</v>
      </c>
      <c r="L4495">
        <v>1</v>
      </c>
      <c r="M4495" t="s">
        <v>206</v>
      </c>
      <c r="N4495">
        <v>13875040</v>
      </c>
      <c r="O4495" t="s">
        <v>92</v>
      </c>
      <c r="P4495" t="s">
        <v>16505</v>
      </c>
      <c r="Q4495">
        <v>355</v>
      </c>
      <c r="R4495">
        <v>19</v>
      </c>
      <c r="S4495">
        <v>36222191</v>
      </c>
      <c r="T4495">
        <v>36331784</v>
      </c>
      <c r="U4495" t="s">
        <v>16506</v>
      </c>
      <c r="V4495">
        <v>1</v>
      </c>
      <c r="W4495" s="2">
        <v>0</v>
      </c>
      <c r="X4495" s="2">
        <v>0</v>
      </c>
      <c r="Y4495" s="2">
        <v>0</v>
      </c>
      <c r="Z4495" s="2">
        <v>0</v>
      </c>
      <c r="AA4495" s="2">
        <v>0</v>
      </c>
      <c r="AB4495" s="2">
        <v>0</v>
      </c>
      <c r="AC4495" s="2">
        <v>0</v>
      </c>
      <c r="AD4495" s="2">
        <v>103</v>
      </c>
      <c r="AE4495" s="2">
        <v>61</v>
      </c>
      <c r="AF4495" s="2">
        <v>45</v>
      </c>
      <c r="AG4495" s="2">
        <v>63</v>
      </c>
      <c r="AH4495" s="2">
        <v>146</v>
      </c>
      <c r="AI4495" s="2">
        <v>109</v>
      </c>
      <c r="AJ4495" s="2">
        <v>109</v>
      </c>
      <c r="AK4495" s="2">
        <v>0</v>
      </c>
      <c r="AL4495" s="2">
        <v>0</v>
      </c>
      <c r="AM4495" s="2">
        <v>0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2">
        <v>0</v>
      </c>
      <c r="AT4495" s="2">
        <v>0</v>
      </c>
      <c r="AU4495" s="2">
        <v>42</v>
      </c>
      <c r="AV4495" s="2">
        <v>0</v>
      </c>
      <c r="AW4495" s="2">
        <v>0</v>
      </c>
      <c r="AX4495" s="2">
        <v>0</v>
      </c>
      <c r="AY4495" s="2">
        <v>0</v>
      </c>
      <c r="AZ4495" s="2">
        <v>0</v>
      </c>
      <c r="BA4495" s="2">
        <v>0</v>
      </c>
      <c r="BB4495" s="2">
        <v>0</v>
      </c>
      <c r="BC4495" s="2">
        <v>0</v>
      </c>
      <c r="BD4495" s="2">
        <v>4</v>
      </c>
      <c r="BE4495" s="2">
        <v>0</v>
      </c>
      <c r="BF4495" s="2">
        <v>0</v>
      </c>
      <c r="BG4495" s="2">
        <v>0</v>
      </c>
      <c r="BH4495" s="2">
        <v>0</v>
      </c>
      <c r="BI4495" s="2">
        <v>0</v>
      </c>
      <c r="BJ4495" s="2">
        <v>0</v>
      </c>
      <c r="BK4495" s="2">
        <v>0</v>
      </c>
      <c r="BL4495" s="2">
        <v>6</v>
      </c>
      <c r="BM4495" s="2">
        <v>3</v>
      </c>
      <c r="BN4495" s="2">
        <v>3</v>
      </c>
      <c r="BO4495" s="2">
        <v>3</v>
      </c>
      <c r="BP4495" s="2">
        <v>5</v>
      </c>
      <c r="BQ4495" s="2">
        <v>3</v>
      </c>
      <c r="BR4495" s="2">
        <v>3</v>
      </c>
      <c r="BS4495" s="2">
        <v>0</v>
      </c>
      <c r="BT4495" s="2">
        <v>0</v>
      </c>
      <c r="BU4495" s="2">
        <v>0</v>
      </c>
      <c r="BV4495" s="2">
        <v>0</v>
      </c>
      <c r="BW4495" s="2">
        <v>0</v>
      </c>
      <c r="BX4495" s="2">
        <v>0</v>
      </c>
      <c r="BY4495" s="2">
        <v>0</v>
      </c>
      <c r="BZ4495" s="2">
        <v>0</v>
      </c>
      <c r="CA4495" s="2">
        <v>0</v>
      </c>
      <c r="CB4495" s="2">
        <v>0</v>
      </c>
      <c r="CC4495" s="2">
        <v>1</v>
      </c>
      <c r="CD4495" s="2">
        <v>0</v>
      </c>
      <c r="CE4495" s="2">
        <v>0</v>
      </c>
      <c r="CF4495" s="2">
        <v>0</v>
      </c>
      <c r="CG4495" s="2">
        <v>0</v>
      </c>
      <c r="CH4495" s="2">
        <v>0</v>
      </c>
      <c r="CI4495" s="2">
        <v>0</v>
      </c>
      <c r="CJ4495" s="2">
        <v>0</v>
      </c>
      <c r="CK4495" s="2">
        <v>0</v>
      </c>
      <c r="CL4495" s="2">
        <v>2</v>
      </c>
    </row>
    <row r="4496" spans="1:90" x14ac:dyDescent="0.25">
      <c r="A4496" t="s">
        <v>115</v>
      </c>
      <c r="B4496">
        <v>20413</v>
      </c>
      <c r="C4496" t="s">
        <v>206</v>
      </c>
      <c r="D4496">
        <v>1</v>
      </c>
      <c r="E4496">
        <v>8</v>
      </c>
      <c r="F4496">
        <v>20345</v>
      </c>
      <c r="G4496">
        <v>35020345</v>
      </c>
      <c r="H4496" t="s">
        <v>7818</v>
      </c>
      <c r="I4496">
        <v>530</v>
      </c>
      <c r="J4496" t="s">
        <v>1153</v>
      </c>
      <c r="K4496" t="s">
        <v>3240</v>
      </c>
      <c r="L4496">
        <v>1</v>
      </c>
      <c r="M4496" t="s">
        <v>1153</v>
      </c>
      <c r="N4496">
        <v>13990000</v>
      </c>
      <c r="O4496" t="s">
        <v>92</v>
      </c>
      <c r="P4496" t="s">
        <v>7819</v>
      </c>
      <c r="Q4496" t="s">
        <v>127</v>
      </c>
      <c r="R4496">
        <v>19</v>
      </c>
      <c r="S4496">
        <v>36513096</v>
      </c>
      <c r="T4496">
        <v>36516564</v>
      </c>
      <c r="U4496" t="s">
        <v>7820</v>
      </c>
      <c r="V4496">
        <v>1</v>
      </c>
      <c r="W4496" s="2">
        <v>0</v>
      </c>
      <c r="X4496" s="2">
        <v>0</v>
      </c>
      <c r="Y4496" s="2">
        <v>0</v>
      </c>
      <c r="Z4496" s="2">
        <v>0</v>
      </c>
      <c r="AA4496" s="2">
        <v>0</v>
      </c>
      <c r="AB4496" s="2">
        <v>0</v>
      </c>
      <c r="AC4496" s="2">
        <v>0</v>
      </c>
      <c r="AD4496" s="2">
        <v>83</v>
      </c>
      <c r="AE4496" s="2">
        <v>85</v>
      </c>
      <c r="AF4496" s="2">
        <v>84</v>
      </c>
      <c r="AG4496" s="2">
        <v>70</v>
      </c>
      <c r="AH4496" s="2">
        <v>74</v>
      </c>
      <c r="AI4496" s="2">
        <v>58</v>
      </c>
      <c r="AJ4496" s="2">
        <v>73</v>
      </c>
      <c r="AK4496" s="2">
        <v>0</v>
      </c>
      <c r="AL4496" s="2">
        <v>0</v>
      </c>
      <c r="AM4496" s="2">
        <v>0</v>
      </c>
      <c r="AN4496" s="2">
        <v>0</v>
      </c>
      <c r="AO4496" s="2">
        <v>0</v>
      </c>
      <c r="AP4496" s="2">
        <v>0</v>
      </c>
      <c r="AQ4496" s="2">
        <v>0</v>
      </c>
      <c r="AR4496" s="2">
        <v>37</v>
      </c>
      <c r="AS4496" s="2">
        <v>0</v>
      </c>
      <c r="AT4496" s="2">
        <v>0</v>
      </c>
      <c r="AU4496" s="2">
        <v>72</v>
      </c>
      <c r="AV4496" s="2">
        <v>0</v>
      </c>
      <c r="AW4496" s="2">
        <v>0</v>
      </c>
      <c r="AX4496" s="2">
        <v>0</v>
      </c>
      <c r="AY4496" s="2">
        <v>0</v>
      </c>
      <c r="AZ4496" s="2">
        <v>0</v>
      </c>
      <c r="BA4496" s="2">
        <v>0</v>
      </c>
      <c r="BB4496" s="2">
        <v>0</v>
      </c>
      <c r="BC4496" s="2">
        <v>0</v>
      </c>
      <c r="BD4496" s="2">
        <v>0</v>
      </c>
      <c r="BE4496" s="2">
        <v>0</v>
      </c>
      <c r="BF4496" s="2">
        <v>0</v>
      </c>
      <c r="BG4496" s="2">
        <v>0</v>
      </c>
      <c r="BH4496" s="2">
        <v>0</v>
      </c>
      <c r="BI4496" s="2">
        <v>0</v>
      </c>
      <c r="BJ4496" s="2">
        <v>0</v>
      </c>
      <c r="BK4496" s="2">
        <v>0</v>
      </c>
      <c r="BL4496" s="2">
        <v>6</v>
      </c>
      <c r="BM4496" s="2">
        <v>4</v>
      </c>
      <c r="BN4496" s="2">
        <v>6</v>
      </c>
      <c r="BO4496" s="2">
        <v>4</v>
      </c>
      <c r="BP4496" s="2">
        <v>5</v>
      </c>
      <c r="BQ4496" s="2">
        <v>4</v>
      </c>
      <c r="BR4496" s="2">
        <v>3</v>
      </c>
      <c r="BS4496" s="2">
        <v>0</v>
      </c>
      <c r="BT4496" s="2">
        <v>0</v>
      </c>
      <c r="BU4496" s="2">
        <v>0</v>
      </c>
      <c r="BV4496" s="2">
        <v>0</v>
      </c>
      <c r="BW4496" s="2">
        <v>0</v>
      </c>
      <c r="BX4496" s="2">
        <v>0</v>
      </c>
      <c r="BY4496" s="2">
        <v>0</v>
      </c>
      <c r="BZ4496" s="2">
        <v>2</v>
      </c>
      <c r="CA4496" s="2">
        <v>0</v>
      </c>
      <c r="CB4496" s="2">
        <v>0</v>
      </c>
      <c r="CC4496" s="2">
        <v>4</v>
      </c>
      <c r="CD4496" s="2">
        <v>0</v>
      </c>
      <c r="CE4496" s="2">
        <v>0</v>
      </c>
      <c r="CF4496" s="2">
        <v>0</v>
      </c>
      <c r="CG4496" s="2">
        <v>0</v>
      </c>
      <c r="CH4496" s="2">
        <v>0</v>
      </c>
      <c r="CI4496" s="2">
        <v>0</v>
      </c>
      <c r="CJ4496" s="2">
        <v>0</v>
      </c>
      <c r="CK4496" s="2">
        <v>0</v>
      </c>
      <c r="CL4496" s="2">
        <v>0</v>
      </c>
    </row>
    <row r="4497" spans="1:90" x14ac:dyDescent="0.25">
      <c r="A4497" t="s">
        <v>115</v>
      </c>
      <c r="B4497">
        <v>20413</v>
      </c>
      <c r="C4497" t="s">
        <v>206</v>
      </c>
      <c r="D4497">
        <v>1</v>
      </c>
      <c r="E4497">
        <v>8</v>
      </c>
      <c r="F4497">
        <v>19012</v>
      </c>
      <c r="G4497">
        <v>35019012</v>
      </c>
      <c r="H4497" t="s">
        <v>6598</v>
      </c>
      <c r="I4497">
        <v>453</v>
      </c>
      <c r="J4497" t="s">
        <v>292</v>
      </c>
      <c r="K4497" t="s">
        <v>6599</v>
      </c>
      <c r="L4497">
        <v>1</v>
      </c>
      <c r="M4497" t="s">
        <v>292</v>
      </c>
      <c r="N4497">
        <v>13731080</v>
      </c>
      <c r="O4497" t="s">
        <v>92</v>
      </c>
      <c r="P4497" t="s">
        <v>3594</v>
      </c>
      <c r="Q4497">
        <v>142</v>
      </c>
      <c r="R4497">
        <v>19</v>
      </c>
      <c r="S4497">
        <v>36563606</v>
      </c>
      <c r="T4497">
        <v>36564205</v>
      </c>
      <c r="U4497" t="s">
        <v>6600</v>
      </c>
      <c r="V4497">
        <v>1</v>
      </c>
      <c r="W4497" s="2">
        <v>0</v>
      </c>
      <c r="X4497" s="2">
        <v>0</v>
      </c>
      <c r="Y4497" s="2">
        <v>0</v>
      </c>
      <c r="Z4497" s="2">
        <v>0</v>
      </c>
      <c r="AA4497" s="2">
        <v>0</v>
      </c>
      <c r="AB4497" s="2">
        <v>0</v>
      </c>
      <c r="AC4497" s="2">
        <v>63</v>
      </c>
      <c r="AD4497" s="2">
        <v>137</v>
      </c>
      <c r="AE4497" s="2">
        <v>107</v>
      </c>
      <c r="AF4497" s="2">
        <v>102</v>
      </c>
      <c r="AG4497" s="2">
        <v>120</v>
      </c>
      <c r="AH4497" s="2">
        <v>122</v>
      </c>
      <c r="AI4497" s="2">
        <v>117</v>
      </c>
      <c r="AJ4497" s="2">
        <v>111</v>
      </c>
      <c r="AK4497" s="2">
        <v>0</v>
      </c>
      <c r="AL4497" s="2">
        <v>0</v>
      </c>
      <c r="AM4497" s="2">
        <v>0</v>
      </c>
      <c r="AN4497" s="2">
        <v>0</v>
      </c>
      <c r="AO4497" s="2">
        <v>0</v>
      </c>
      <c r="AP4497" s="2">
        <v>0</v>
      </c>
      <c r="AQ4497" s="2">
        <v>0</v>
      </c>
      <c r="AR4497" s="2">
        <v>123</v>
      </c>
      <c r="AS4497" s="2">
        <v>0</v>
      </c>
      <c r="AT4497" s="2">
        <v>0</v>
      </c>
      <c r="AU4497" s="2">
        <v>229</v>
      </c>
      <c r="AV4497" s="2">
        <v>0</v>
      </c>
      <c r="AW4497" s="2">
        <v>0</v>
      </c>
      <c r="AX4497" s="2">
        <v>0</v>
      </c>
      <c r="AY4497" s="2">
        <v>0</v>
      </c>
      <c r="AZ4497" s="2">
        <v>0</v>
      </c>
      <c r="BA4497" s="2">
        <v>0</v>
      </c>
      <c r="BB4497" s="2">
        <v>0</v>
      </c>
      <c r="BC4497" s="2">
        <v>443</v>
      </c>
      <c r="BD4497" s="2">
        <v>12</v>
      </c>
      <c r="BE4497" s="2">
        <v>0</v>
      </c>
      <c r="BF4497" s="2">
        <v>0</v>
      </c>
      <c r="BG4497" s="2">
        <v>0</v>
      </c>
      <c r="BH4497" s="2">
        <v>0</v>
      </c>
      <c r="BI4497" s="2">
        <v>0</v>
      </c>
      <c r="BJ4497" s="2">
        <v>0</v>
      </c>
      <c r="BK4497" s="2">
        <v>5</v>
      </c>
      <c r="BL4497" s="2">
        <v>7</v>
      </c>
      <c r="BM4497" s="2">
        <v>6</v>
      </c>
      <c r="BN4497" s="2">
        <v>6</v>
      </c>
      <c r="BO4497" s="2">
        <v>8</v>
      </c>
      <c r="BP4497" s="2">
        <v>6</v>
      </c>
      <c r="BQ4497" s="2">
        <v>5</v>
      </c>
      <c r="BR4497" s="2">
        <v>5</v>
      </c>
      <c r="BS4497" s="2">
        <v>0</v>
      </c>
      <c r="BT4497" s="2">
        <v>0</v>
      </c>
      <c r="BU4497" s="2">
        <v>0</v>
      </c>
      <c r="BV4497" s="2">
        <v>0</v>
      </c>
      <c r="BW4497" s="2">
        <v>0</v>
      </c>
      <c r="BX4497" s="2">
        <v>0</v>
      </c>
      <c r="BY4497" s="2">
        <v>0</v>
      </c>
      <c r="BZ4497" s="2">
        <v>6</v>
      </c>
      <c r="CA4497" s="2">
        <v>0</v>
      </c>
      <c r="CB4497" s="2">
        <v>0</v>
      </c>
      <c r="CC4497" s="2">
        <v>9</v>
      </c>
      <c r="CD4497" s="2">
        <v>0</v>
      </c>
      <c r="CE4497" s="2">
        <v>0</v>
      </c>
      <c r="CF4497" s="2">
        <v>0</v>
      </c>
      <c r="CG4497" s="2">
        <v>0</v>
      </c>
      <c r="CH4497" s="2">
        <v>0</v>
      </c>
      <c r="CI4497" s="2">
        <v>0</v>
      </c>
      <c r="CJ4497" s="2">
        <v>0</v>
      </c>
      <c r="CK4497" s="2">
        <v>49</v>
      </c>
      <c r="CL4497" s="2">
        <v>3</v>
      </c>
    </row>
    <row r="4498" spans="1:90" x14ac:dyDescent="0.25">
      <c r="A4498" t="s">
        <v>115</v>
      </c>
      <c r="B4498">
        <v>20413</v>
      </c>
      <c r="C4498" t="s">
        <v>206</v>
      </c>
      <c r="D4498">
        <v>1</v>
      </c>
      <c r="E4498">
        <v>8</v>
      </c>
      <c r="F4498">
        <v>900473</v>
      </c>
      <c r="G4498">
        <v>35900473</v>
      </c>
      <c r="H4498" t="s">
        <v>4026</v>
      </c>
      <c r="I4498">
        <v>646</v>
      </c>
      <c r="J4498" t="s">
        <v>1889</v>
      </c>
      <c r="K4498" t="s">
        <v>4027</v>
      </c>
      <c r="L4498">
        <v>1</v>
      </c>
      <c r="M4498" t="s">
        <v>1889</v>
      </c>
      <c r="N4498">
        <v>13720000</v>
      </c>
      <c r="O4498" t="s">
        <v>102</v>
      </c>
      <c r="P4498" t="s">
        <v>4028</v>
      </c>
      <c r="Q4498">
        <v>50</v>
      </c>
      <c r="R4498">
        <v>19</v>
      </c>
      <c r="S4498">
        <v>36084716</v>
      </c>
      <c r="T4498">
        <v>36087111</v>
      </c>
      <c r="U4498" t="s">
        <v>4029</v>
      </c>
      <c r="V4498">
        <v>1</v>
      </c>
      <c r="W4498" s="2">
        <v>0</v>
      </c>
      <c r="X4498" s="2">
        <v>0</v>
      </c>
      <c r="Y4498" s="2">
        <v>0</v>
      </c>
      <c r="Z4498" s="2">
        <v>0</v>
      </c>
      <c r="AA4498" s="2">
        <v>0</v>
      </c>
      <c r="AB4498" s="2">
        <v>0</v>
      </c>
      <c r="AC4498" s="2">
        <v>0</v>
      </c>
      <c r="AD4498" s="2">
        <v>57</v>
      </c>
      <c r="AE4498" s="2">
        <v>65</v>
      </c>
      <c r="AF4498" s="2">
        <v>95</v>
      </c>
      <c r="AG4498" s="2">
        <v>97</v>
      </c>
      <c r="AH4498" s="2">
        <v>68</v>
      </c>
      <c r="AI4498" s="2">
        <v>70</v>
      </c>
      <c r="AJ4498" s="2">
        <v>58</v>
      </c>
      <c r="AK4498" s="2">
        <v>0</v>
      </c>
      <c r="AL4498" s="2">
        <v>0</v>
      </c>
      <c r="AM4498" s="2">
        <v>0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2">
        <v>0</v>
      </c>
      <c r="AT4498" s="2">
        <v>0</v>
      </c>
      <c r="AU4498" s="2">
        <v>0</v>
      </c>
      <c r="AV4498" s="2">
        <v>0</v>
      </c>
      <c r="AW4498" s="2">
        <v>0</v>
      </c>
      <c r="AX4498" s="2">
        <v>0</v>
      </c>
      <c r="AY4498" s="2">
        <v>0</v>
      </c>
      <c r="AZ4498" s="2">
        <v>0</v>
      </c>
      <c r="BA4498" s="2">
        <v>0</v>
      </c>
      <c r="BB4498" s="2">
        <v>0</v>
      </c>
      <c r="BC4498" s="2">
        <v>0</v>
      </c>
      <c r="BD4498" s="2">
        <v>0</v>
      </c>
      <c r="BE4498" s="2">
        <v>0</v>
      </c>
      <c r="BF4498" s="2">
        <v>0</v>
      </c>
      <c r="BG4498" s="2">
        <v>0</v>
      </c>
      <c r="BH4498" s="2">
        <v>0</v>
      </c>
      <c r="BI4498" s="2">
        <v>0</v>
      </c>
      <c r="BJ4498" s="2">
        <v>0</v>
      </c>
      <c r="BK4498" s="2">
        <v>0</v>
      </c>
      <c r="BL4498" s="2">
        <v>4</v>
      </c>
      <c r="BM4498" s="2">
        <v>4</v>
      </c>
      <c r="BN4498" s="2">
        <v>5</v>
      </c>
      <c r="BO4498" s="2">
        <v>5</v>
      </c>
      <c r="BP4498" s="2">
        <v>4</v>
      </c>
      <c r="BQ4498" s="2">
        <v>3</v>
      </c>
      <c r="BR4498" s="2">
        <v>3</v>
      </c>
      <c r="BS4498" s="2">
        <v>0</v>
      </c>
      <c r="BT4498" s="2">
        <v>0</v>
      </c>
      <c r="BU4498" s="2">
        <v>0</v>
      </c>
      <c r="BV4498" s="2">
        <v>0</v>
      </c>
      <c r="BW4498" s="2">
        <v>0</v>
      </c>
      <c r="BX4498" s="2">
        <v>0</v>
      </c>
      <c r="BY4498" s="2">
        <v>0</v>
      </c>
      <c r="BZ4498" s="2">
        <v>0</v>
      </c>
      <c r="CA4498" s="2">
        <v>0</v>
      </c>
      <c r="CB4498" s="2">
        <v>0</v>
      </c>
      <c r="CC4498" s="2">
        <v>0</v>
      </c>
      <c r="CD4498" s="2">
        <v>0</v>
      </c>
      <c r="CE4498" s="2">
        <v>0</v>
      </c>
      <c r="CF4498" s="2">
        <v>0</v>
      </c>
      <c r="CG4498" s="2">
        <v>0</v>
      </c>
      <c r="CH4498" s="2">
        <v>0</v>
      </c>
      <c r="CI4498" s="2">
        <v>0</v>
      </c>
      <c r="CJ4498" s="2">
        <v>0</v>
      </c>
      <c r="CK4498" s="2">
        <v>0</v>
      </c>
      <c r="CL4498" s="2">
        <v>0</v>
      </c>
    </row>
    <row r="4499" spans="1:90" x14ac:dyDescent="0.25">
      <c r="A4499" t="s">
        <v>115</v>
      </c>
      <c r="B4499">
        <v>20413</v>
      </c>
      <c r="C4499" t="s">
        <v>206</v>
      </c>
      <c r="D4499">
        <v>1</v>
      </c>
      <c r="E4499">
        <v>8</v>
      </c>
      <c r="F4499">
        <v>19252</v>
      </c>
      <c r="G4499">
        <v>35019252</v>
      </c>
      <c r="H4499" t="s">
        <v>16507</v>
      </c>
      <c r="I4499">
        <v>257</v>
      </c>
      <c r="J4499" t="s">
        <v>2362</v>
      </c>
      <c r="K4499" t="s">
        <v>91</v>
      </c>
      <c r="L4499">
        <v>2</v>
      </c>
      <c r="M4499" t="s">
        <v>9610</v>
      </c>
      <c r="N4499">
        <v>13705000</v>
      </c>
      <c r="O4499" t="s">
        <v>92</v>
      </c>
      <c r="P4499" t="s">
        <v>9429</v>
      </c>
      <c r="Q4499">
        <v>470</v>
      </c>
      <c r="R4499">
        <v>19</v>
      </c>
      <c r="S4499">
        <v>36791159</v>
      </c>
      <c r="T4499">
        <v>36791197</v>
      </c>
      <c r="U4499" t="s">
        <v>16508</v>
      </c>
      <c r="V4499">
        <v>1</v>
      </c>
      <c r="W4499" s="2">
        <v>0</v>
      </c>
      <c r="X4499" s="2">
        <v>0</v>
      </c>
      <c r="Y4499" s="2">
        <v>0</v>
      </c>
      <c r="Z4499" s="2">
        <v>21</v>
      </c>
      <c r="AA4499" s="2">
        <v>24</v>
      </c>
      <c r="AB4499" s="2">
        <v>19</v>
      </c>
      <c r="AC4499" s="2">
        <v>19</v>
      </c>
      <c r="AD4499" s="2">
        <v>22</v>
      </c>
      <c r="AE4499" s="2">
        <v>17</v>
      </c>
      <c r="AF4499" s="2">
        <v>13</v>
      </c>
      <c r="AG4499" s="2">
        <v>12</v>
      </c>
      <c r="AH4499" s="2">
        <v>26</v>
      </c>
      <c r="AI4499" s="2">
        <v>29</v>
      </c>
      <c r="AJ4499" s="2">
        <v>21</v>
      </c>
      <c r="AK4499" s="2">
        <v>0</v>
      </c>
      <c r="AL4499" s="2">
        <v>0</v>
      </c>
      <c r="AM4499" s="2">
        <v>0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0</v>
      </c>
      <c r="AU4499" s="2">
        <v>0</v>
      </c>
      <c r="AV4499" s="2">
        <v>0</v>
      </c>
      <c r="AW4499" s="2">
        <v>0</v>
      </c>
      <c r="AX4499" s="2">
        <v>0</v>
      </c>
      <c r="AY4499" s="2">
        <v>0</v>
      </c>
      <c r="AZ4499" s="2">
        <v>0</v>
      </c>
      <c r="BA4499" s="2">
        <v>0</v>
      </c>
      <c r="BB4499" s="2">
        <v>0</v>
      </c>
      <c r="BC4499" s="2">
        <v>121</v>
      </c>
      <c r="BD4499" s="2">
        <v>1</v>
      </c>
      <c r="BE4499" s="2">
        <v>0</v>
      </c>
      <c r="BF4499" s="2">
        <v>0</v>
      </c>
      <c r="BG4499" s="2">
        <v>0</v>
      </c>
      <c r="BH4499" s="2">
        <v>1</v>
      </c>
      <c r="BI4499" s="2">
        <v>1</v>
      </c>
      <c r="BJ4499" s="2">
        <v>1</v>
      </c>
      <c r="BK4499" s="2">
        <v>2</v>
      </c>
      <c r="BL4499" s="2">
        <v>2</v>
      </c>
      <c r="BM4499" s="2">
        <v>2</v>
      </c>
      <c r="BN4499" s="2">
        <v>1</v>
      </c>
      <c r="BO4499" s="2">
        <v>1</v>
      </c>
      <c r="BP4499" s="2">
        <v>2</v>
      </c>
      <c r="BQ4499" s="2">
        <v>1</v>
      </c>
      <c r="BR4499" s="2">
        <v>1</v>
      </c>
      <c r="BS4499" s="2">
        <v>0</v>
      </c>
      <c r="BT4499" s="2">
        <v>0</v>
      </c>
      <c r="BU4499" s="2">
        <v>0</v>
      </c>
      <c r="BV4499" s="2">
        <v>0</v>
      </c>
      <c r="BW4499" s="2">
        <v>0</v>
      </c>
      <c r="BX4499" s="2">
        <v>0</v>
      </c>
      <c r="BY4499" s="2">
        <v>0</v>
      </c>
      <c r="BZ4499" s="2">
        <v>0</v>
      </c>
      <c r="CA4499" s="2">
        <v>0</v>
      </c>
      <c r="CB4499" s="2">
        <v>0</v>
      </c>
      <c r="CC4499" s="2">
        <v>0</v>
      </c>
      <c r="CD4499" s="2">
        <v>0</v>
      </c>
      <c r="CE4499" s="2">
        <v>0</v>
      </c>
      <c r="CF4499" s="2">
        <v>0</v>
      </c>
      <c r="CG4499" s="2">
        <v>0</v>
      </c>
      <c r="CH4499" s="2">
        <v>0</v>
      </c>
      <c r="CI4499" s="2">
        <v>0</v>
      </c>
      <c r="CJ4499" s="2">
        <v>0</v>
      </c>
      <c r="CK4499" s="2">
        <v>7</v>
      </c>
      <c r="CL4499" s="2">
        <v>1</v>
      </c>
    </row>
    <row r="4500" spans="1:90" x14ac:dyDescent="0.25">
      <c r="A4500" t="s">
        <v>115</v>
      </c>
      <c r="B4500">
        <v>20413</v>
      </c>
      <c r="C4500" t="s">
        <v>206</v>
      </c>
      <c r="D4500">
        <v>1</v>
      </c>
      <c r="E4500">
        <v>8</v>
      </c>
      <c r="F4500">
        <v>20357</v>
      </c>
      <c r="G4500">
        <v>35020357</v>
      </c>
      <c r="H4500" t="s">
        <v>8652</v>
      </c>
      <c r="I4500">
        <v>530</v>
      </c>
      <c r="J4500" t="s">
        <v>1153</v>
      </c>
      <c r="K4500" t="s">
        <v>91</v>
      </c>
      <c r="L4500">
        <v>1</v>
      </c>
      <c r="M4500" t="s">
        <v>1153</v>
      </c>
      <c r="N4500">
        <v>13990000</v>
      </c>
      <c r="O4500" t="s">
        <v>92</v>
      </c>
      <c r="P4500" t="s">
        <v>8332</v>
      </c>
      <c r="Q4500">
        <v>36</v>
      </c>
      <c r="R4500">
        <v>19</v>
      </c>
      <c r="S4500">
        <v>36511099</v>
      </c>
      <c r="T4500">
        <v>36515161</v>
      </c>
      <c r="U4500" t="s">
        <v>8653</v>
      </c>
      <c r="V4500">
        <v>1</v>
      </c>
      <c r="W4500" s="2">
        <v>0</v>
      </c>
      <c r="X4500" s="2">
        <v>0</v>
      </c>
      <c r="Y4500" s="2">
        <v>0</v>
      </c>
      <c r="Z4500" s="2">
        <v>0</v>
      </c>
      <c r="AA4500" s="2">
        <v>0</v>
      </c>
      <c r="AB4500" s="2">
        <v>0</v>
      </c>
      <c r="AC4500" s="2">
        <v>0</v>
      </c>
      <c r="AD4500" s="2">
        <v>161</v>
      </c>
      <c r="AE4500" s="2">
        <v>134</v>
      </c>
      <c r="AF4500" s="2">
        <v>158</v>
      </c>
      <c r="AG4500" s="2">
        <v>142</v>
      </c>
      <c r="AH4500" s="2">
        <v>179</v>
      </c>
      <c r="AI4500" s="2">
        <v>200</v>
      </c>
      <c r="AJ4500" s="2">
        <v>192</v>
      </c>
      <c r="AK4500" s="2">
        <v>0</v>
      </c>
      <c r="AL4500" s="2">
        <v>0</v>
      </c>
      <c r="AM4500" s="2">
        <v>0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2">
        <v>0</v>
      </c>
      <c r="AT4500" s="2">
        <v>0</v>
      </c>
      <c r="AU4500" s="2">
        <v>111</v>
      </c>
      <c r="AV4500" s="2">
        <v>0</v>
      </c>
      <c r="AW4500" s="2">
        <v>0</v>
      </c>
      <c r="AX4500" s="2">
        <v>0</v>
      </c>
      <c r="AY4500" s="2">
        <v>0</v>
      </c>
      <c r="AZ4500" s="2">
        <v>0</v>
      </c>
      <c r="BA4500" s="2">
        <v>0</v>
      </c>
      <c r="BB4500" s="2">
        <v>0</v>
      </c>
      <c r="BC4500" s="2">
        <v>200</v>
      </c>
      <c r="BD4500" s="2">
        <v>0</v>
      </c>
      <c r="BE4500" s="2">
        <v>0</v>
      </c>
      <c r="BF4500" s="2">
        <v>0</v>
      </c>
      <c r="BG4500" s="2">
        <v>0</v>
      </c>
      <c r="BH4500" s="2">
        <v>0</v>
      </c>
      <c r="BI4500" s="2">
        <v>0</v>
      </c>
      <c r="BJ4500" s="2">
        <v>0</v>
      </c>
      <c r="BK4500" s="2">
        <v>0</v>
      </c>
      <c r="BL4500" s="2">
        <v>8</v>
      </c>
      <c r="BM4500" s="2">
        <v>6</v>
      </c>
      <c r="BN4500" s="2">
        <v>6</v>
      </c>
      <c r="BO4500" s="2">
        <v>5</v>
      </c>
      <c r="BP4500" s="2">
        <v>6</v>
      </c>
      <c r="BQ4500" s="2">
        <v>8</v>
      </c>
      <c r="BR4500" s="2">
        <v>7</v>
      </c>
      <c r="BS4500" s="2">
        <v>0</v>
      </c>
      <c r="BT4500" s="2">
        <v>0</v>
      </c>
      <c r="BU4500" s="2">
        <v>0</v>
      </c>
      <c r="BV4500" s="2">
        <v>0</v>
      </c>
      <c r="BW4500" s="2">
        <v>0</v>
      </c>
      <c r="BX4500" s="2">
        <v>0</v>
      </c>
      <c r="BY4500" s="2">
        <v>0</v>
      </c>
      <c r="BZ4500" s="2">
        <v>0</v>
      </c>
      <c r="CA4500" s="2">
        <v>0</v>
      </c>
      <c r="CB4500" s="2">
        <v>0</v>
      </c>
      <c r="CC4500" s="2">
        <v>4</v>
      </c>
      <c r="CD4500" s="2">
        <v>0</v>
      </c>
      <c r="CE4500" s="2">
        <v>0</v>
      </c>
      <c r="CF4500" s="2">
        <v>0</v>
      </c>
      <c r="CG4500" s="2">
        <v>0</v>
      </c>
      <c r="CH4500" s="2">
        <v>0</v>
      </c>
      <c r="CI4500" s="2">
        <v>0</v>
      </c>
      <c r="CJ4500" s="2">
        <v>0</v>
      </c>
      <c r="CK4500" s="2">
        <v>11</v>
      </c>
      <c r="CL4500" s="2">
        <v>0</v>
      </c>
    </row>
    <row r="4501" spans="1:90" x14ac:dyDescent="0.25">
      <c r="A4501" t="s">
        <v>115</v>
      </c>
      <c r="B4501">
        <v>20413</v>
      </c>
      <c r="C4501" t="s">
        <v>206</v>
      </c>
      <c r="D4501">
        <v>1</v>
      </c>
      <c r="E4501">
        <v>8</v>
      </c>
      <c r="F4501">
        <v>18946</v>
      </c>
      <c r="G4501">
        <v>35018946</v>
      </c>
      <c r="H4501" t="s">
        <v>3813</v>
      </c>
      <c r="I4501">
        <v>683</v>
      </c>
      <c r="J4501" t="s">
        <v>900</v>
      </c>
      <c r="K4501" t="s">
        <v>91</v>
      </c>
      <c r="L4501">
        <v>1</v>
      </c>
      <c r="M4501" t="s">
        <v>900</v>
      </c>
      <c r="N4501">
        <v>13760000</v>
      </c>
      <c r="O4501" t="s">
        <v>92</v>
      </c>
      <c r="P4501" t="s">
        <v>3814</v>
      </c>
      <c r="Q4501">
        <v>200</v>
      </c>
      <c r="R4501">
        <v>19</v>
      </c>
      <c r="S4501">
        <v>36571120</v>
      </c>
      <c r="T4501">
        <v>36571365</v>
      </c>
      <c r="U4501" t="s">
        <v>3815</v>
      </c>
      <c r="V4501">
        <v>1</v>
      </c>
      <c r="W4501" s="2">
        <v>0</v>
      </c>
      <c r="X4501" s="2">
        <v>0</v>
      </c>
      <c r="Y4501" s="2">
        <v>0</v>
      </c>
      <c r="Z4501" s="2">
        <v>0</v>
      </c>
      <c r="AA4501" s="2">
        <v>0</v>
      </c>
      <c r="AB4501" s="2">
        <v>0</v>
      </c>
      <c r="AC4501" s="2">
        <v>0</v>
      </c>
      <c r="AD4501" s="2">
        <v>25</v>
      </c>
      <c r="AE4501" s="2">
        <v>28</v>
      </c>
      <c r="AF4501" s="2">
        <v>59</v>
      </c>
      <c r="AG4501" s="2">
        <v>44</v>
      </c>
      <c r="AH4501" s="2">
        <v>127</v>
      </c>
      <c r="AI4501" s="2">
        <v>107</v>
      </c>
      <c r="AJ4501" s="2">
        <v>119</v>
      </c>
      <c r="AK4501" s="2">
        <v>0</v>
      </c>
      <c r="AL4501" s="2">
        <v>0</v>
      </c>
      <c r="AM4501" s="2">
        <v>0</v>
      </c>
      <c r="AN4501" s="2">
        <v>0</v>
      </c>
      <c r="AO4501" s="2">
        <v>0</v>
      </c>
      <c r="AP4501" s="2">
        <v>0</v>
      </c>
      <c r="AQ4501" s="2">
        <v>0</v>
      </c>
      <c r="AR4501" s="2">
        <v>0</v>
      </c>
      <c r="AS4501" s="2">
        <v>0</v>
      </c>
      <c r="AT4501" s="2">
        <v>0</v>
      </c>
      <c r="AU4501" s="2">
        <v>0</v>
      </c>
      <c r="AV4501" s="2">
        <v>0</v>
      </c>
      <c r="AW4501" s="2">
        <v>0</v>
      </c>
      <c r="AX4501" s="2">
        <v>0</v>
      </c>
      <c r="AY4501" s="2">
        <v>0</v>
      </c>
      <c r="AZ4501" s="2">
        <v>0</v>
      </c>
      <c r="BA4501" s="2">
        <v>0</v>
      </c>
      <c r="BB4501" s="2">
        <v>0</v>
      </c>
      <c r="BC4501" s="2">
        <v>51</v>
      </c>
      <c r="BD4501" s="2">
        <v>13</v>
      </c>
      <c r="BE4501" s="2">
        <v>0</v>
      </c>
      <c r="BF4501" s="2">
        <v>0</v>
      </c>
      <c r="BG4501" s="2">
        <v>0</v>
      </c>
      <c r="BH4501" s="2">
        <v>0</v>
      </c>
      <c r="BI4501" s="2">
        <v>0</v>
      </c>
      <c r="BJ4501" s="2">
        <v>0</v>
      </c>
      <c r="BK4501" s="2">
        <v>0</v>
      </c>
      <c r="BL4501" s="2">
        <v>2</v>
      </c>
      <c r="BM4501" s="2">
        <v>2</v>
      </c>
      <c r="BN4501" s="2">
        <v>4</v>
      </c>
      <c r="BO4501" s="2">
        <v>4</v>
      </c>
      <c r="BP4501" s="2">
        <v>6</v>
      </c>
      <c r="BQ4501" s="2">
        <v>4</v>
      </c>
      <c r="BR4501" s="2">
        <v>6</v>
      </c>
      <c r="BS4501" s="2">
        <v>0</v>
      </c>
      <c r="BT4501" s="2">
        <v>0</v>
      </c>
      <c r="BU4501" s="2">
        <v>0</v>
      </c>
      <c r="BV4501" s="2">
        <v>0</v>
      </c>
      <c r="BW4501" s="2">
        <v>0</v>
      </c>
      <c r="BX4501" s="2">
        <v>0</v>
      </c>
      <c r="BY4501" s="2">
        <v>0</v>
      </c>
      <c r="BZ4501" s="2">
        <v>0</v>
      </c>
      <c r="CA4501" s="2">
        <v>0</v>
      </c>
      <c r="CB4501" s="2">
        <v>0</v>
      </c>
      <c r="CC4501" s="2">
        <v>0</v>
      </c>
      <c r="CD4501" s="2">
        <v>0</v>
      </c>
      <c r="CE4501" s="2">
        <v>0</v>
      </c>
      <c r="CF4501" s="2">
        <v>0</v>
      </c>
      <c r="CG4501" s="2">
        <v>0</v>
      </c>
      <c r="CH4501" s="2">
        <v>0</v>
      </c>
      <c r="CI4501" s="2">
        <v>0</v>
      </c>
      <c r="CJ4501" s="2">
        <v>0</v>
      </c>
      <c r="CK4501" s="2">
        <v>4</v>
      </c>
      <c r="CL4501" s="2">
        <v>3</v>
      </c>
    </row>
    <row r="4502" spans="1:90" x14ac:dyDescent="0.25">
      <c r="A4502" t="s">
        <v>115</v>
      </c>
      <c r="B4502">
        <v>20413</v>
      </c>
      <c r="C4502" t="s">
        <v>206</v>
      </c>
      <c r="D4502">
        <v>1</v>
      </c>
      <c r="E4502">
        <v>8</v>
      </c>
      <c r="F4502">
        <v>905537</v>
      </c>
      <c r="G4502">
        <v>35905537</v>
      </c>
      <c r="H4502" t="s">
        <v>14090</v>
      </c>
      <c r="I4502">
        <v>453</v>
      </c>
      <c r="J4502" t="s">
        <v>292</v>
      </c>
      <c r="K4502" t="s">
        <v>1763</v>
      </c>
      <c r="L4502">
        <v>1</v>
      </c>
      <c r="M4502" t="s">
        <v>292</v>
      </c>
      <c r="N4502">
        <v>13733170</v>
      </c>
      <c r="O4502" t="s">
        <v>92</v>
      </c>
      <c r="P4502" t="s">
        <v>14091</v>
      </c>
      <c r="Q4502">
        <v>320</v>
      </c>
      <c r="R4502">
        <v>19</v>
      </c>
      <c r="S4502">
        <v>36567441</v>
      </c>
      <c r="T4502">
        <v>36655445</v>
      </c>
      <c r="U4502" t="s">
        <v>14092</v>
      </c>
      <c r="V4502">
        <v>1</v>
      </c>
      <c r="W4502" s="2">
        <v>0</v>
      </c>
      <c r="X4502" s="2">
        <v>0</v>
      </c>
      <c r="Y4502" s="2">
        <v>134</v>
      </c>
      <c r="Z4502" s="2">
        <v>132</v>
      </c>
      <c r="AA4502" s="2">
        <v>111</v>
      </c>
      <c r="AB4502" s="2">
        <v>119</v>
      </c>
      <c r="AC4502" s="2">
        <v>113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0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0</v>
      </c>
      <c r="AU4502" s="2">
        <v>0</v>
      </c>
      <c r="AV4502" s="2">
        <v>0</v>
      </c>
      <c r="AW4502" s="2">
        <v>0</v>
      </c>
      <c r="AX4502" s="2">
        <v>0</v>
      </c>
      <c r="AY4502" s="2">
        <v>0</v>
      </c>
      <c r="AZ4502" s="2">
        <v>0</v>
      </c>
      <c r="BA4502" s="2">
        <v>0</v>
      </c>
      <c r="BB4502" s="2">
        <v>0</v>
      </c>
      <c r="BC4502" s="2">
        <v>428</v>
      </c>
      <c r="BD4502" s="2">
        <v>11</v>
      </c>
      <c r="BE4502" s="2">
        <v>0</v>
      </c>
      <c r="BF4502" s="2">
        <v>0</v>
      </c>
      <c r="BG4502" s="2">
        <v>6</v>
      </c>
      <c r="BH4502" s="2">
        <v>9</v>
      </c>
      <c r="BI4502" s="2">
        <v>5</v>
      </c>
      <c r="BJ4502" s="2">
        <v>5</v>
      </c>
      <c r="BK4502" s="2">
        <v>6</v>
      </c>
      <c r="BL4502" s="2">
        <v>0</v>
      </c>
      <c r="BM4502" s="2">
        <v>0</v>
      </c>
      <c r="BN4502" s="2">
        <v>0</v>
      </c>
      <c r="BO4502" s="2">
        <v>0</v>
      </c>
      <c r="BP4502" s="2">
        <v>0</v>
      </c>
      <c r="BQ4502" s="2">
        <v>0</v>
      </c>
      <c r="BR4502" s="2">
        <v>0</v>
      </c>
      <c r="BS4502" s="2">
        <v>0</v>
      </c>
      <c r="BT4502" s="2">
        <v>0</v>
      </c>
      <c r="BU4502" s="2">
        <v>0</v>
      </c>
      <c r="BV4502" s="2">
        <v>0</v>
      </c>
      <c r="BW4502" s="2">
        <v>0</v>
      </c>
      <c r="BX4502" s="2">
        <v>0</v>
      </c>
      <c r="BY4502" s="2">
        <v>0</v>
      </c>
      <c r="BZ4502" s="2">
        <v>0</v>
      </c>
      <c r="CA4502" s="2">
        <v>0</v>
      </c>
      <c r="CB4502" s="2">
        <v>0</v>
      </c>
      <c r="CC4502" s="2">
        <v>0</v>
      </c>
      <c r="CD4502" s="2">
        <v>0</v>
      </c>
      <c r="CE4502" s="2">
        <v>0</v>
      </c>
      <c r="CF4502" s="2">
        <v>0</v>
      </c>
      <c r="CG4502" s="2">
        <v>0</v>
      </c>
      <c r="CH4502" s="2">
        <v>0</v>
      </c>
      <c r="CI4502" s="2">
        <v>0</v>
      </c>
      <c r="CJ4502" s="2">
        <v>0</v>
      </c>
      <c r="CK4502" s="2">
        <v>24</v>
      </c>
      <c r="CL4502" s="2">
        <v>3</v>
      </c>
    </row>
    <row r="4503" spans="1:90" x14ac:dyDescent="0.25">
      <c r="A4503" t="s">
        <v>115</v>
      </c>
      <c r="B4503">
        <v>20413</v>
      </c>
      <c r="C4503" t="s">
        <v>206</v>
      </c>
      <c r="D4503">
        <v>1</v>
      </c>
      <c r="E4503">
        <v>8</v>
      </c>
      <c r="F4503">
        <v>19197</v>
      </c>
      <c r="G4503">
        <v>35019197</v>
      </c>
      <c r="H4503" t="s">
        <v>9911</v>
      </c>
      <c r="I4503">
        <v>453</v>
      </c>
      <c r="J4503" t="s">
        <v>292</v>
      </c>
      <c r="K4503" t="s">
        <v>91</v>
      </c>
      <c r="L4503">
        <v>1</v>
      </c>
      <c r="M4503" t="s">
        <v>292</v>
      </c>
      <c r="N4503">
        <v>13730370</v>
      </c>
      <c r="O4503" t="s">
        <v>162</v>
      </c>
      <c r="P4503" t="s">
        <v>2611</v>
      </c>
      <c r="Q4503">
        <v>147</v>
      </c>
      <c r="R4503">
        <v>19</v>
      </c>
      <c r="S4503">
        <v>36560241</v>
      </c>
      <c r="T4503">
        <v>36563586</v>
      </c>
      <c r="U4503" t="s">
        <v>9912</v>
      </c>
      <c r="V4503">
        <v>1</v>
      </c>
      <c r="W4503" s="2">
        <v>0</v>
      </c>
      <c r="X4503" s="2">
        <v>0</v>
      </c>
      <c r="Y4503" s="2">
        <v>0</v>
      </c>
      <c r="Z4503" s="2">
        <v>0</v>
      </c>
      <c r="AA4503" s="2">
        <v>0</v>
      </c>
      <c r="AB4503" s="2">
        <v>0</v>
      </c>
      <c r="AC4503" s="2">
        <v>0</v>
      </c>
      <c r="AD4503" s="2">
        <v>95</v>
      </c>
      <c r="AE4503" s="2">
        <v>103</v>
      </c>
      <c r="AF4503" s="2">
        <v>96</v>
      </c>
      <c r="AG4503" s="2">
        <v>98</v>
      </c>
      <c r="AH4503" s="2">
        <v>70</v>
      </c>
      <c r="AI4503" s="2">
        <v>43</v>
      </c>
      <c r="AJ4503" s="2">
        <v>55</v>
      </c>
      <c r="AK4503" s="2">
        <v>0</v>
      </c>
      <c r="AL4503" s="2">
        <v>0</v>
      </c>
      <c r="AM4503" s="2">
        <v>0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2">
        <v>0</v>
      </c>
      <c r="AT4503" s="2">
        <v>0</v>
      </c>
      <c r="AU4503" s="2">
        <v>0</v>
      </c>
      <c r="AV4503" s="2">
        <v>0</v>
      </c>
      <c r="AW4503" s="2">
        <v>0</v>
      </c>
      <c r="AX4503" s="2">
        <v>0</v>
      </c>
      <c r="AY4503" s="2">
        <v>0</v>
      </c>
      <c r="AZ4503" s="2">
        <v>0</v>
      </c>
      <c r="BA4503" s="2">
        <v>0</v>
      </c>
      <c r="BB4503" s="2">
        <v>0</v>
      </c>
      <c r="BC4503" s="2">
        <v>0</v>
      </c>
      <c r="BD4503" s="2">
        <v>0</v>
      </c>
      <c r="BE4503" s="2">
        <v>0</v>
      </c>
      <c r="BF4503" s="2">
        <v>0</v>
      </c>
      <c r="BG4503" s="2">
        <v>0</v>
      </c>
      <c r="BH4503" s="2">
        <v>0</v>
      </c>
      <c r="BI4503" s="2">
        <v>0</v>
      </c>
      <c r="BJ4503" s="2">
        <v>0</v>
      </c>
      <c r="BK4503" s="2">
        <v>0</v>
      </c>
      <c r="BL4503" s="2">
        <v>4</v>
      </c>
      <c r="BM4503" s="2">
        <v>5</v>
      </c>
      <c r="BN4503" s="2">
        <v>5</v>
      </c>
      <c r="BO4503" s="2">
        <v>3</v>
      </c>
      <c r="BP4503" s="2">
        <v>3</v>
      </c>
      <c r="BQ4503" s="2">
        <v>3</v>
      </c>
      <c r="BR4503" s="2">
        <v>2</v>
      </c>
      <c r="BS4503" s="2">
        <v>0</v>
      </c>
      <c r="BT4503" s="2">
        <v>0</v>
      </c>
      <c r="BU4503" s="2">
        <v>0</v>
      </c>
      <c r="BV4503" s="2">
        <v>0</v>
      </c>
      <c r="BW4503" s="2">
        <v>0</v>
      </c>
      <c r="BX4503" s="2">
        <v>0</v>
      </c>
      <c r="BY4503" s="2">
        <v>0</v>
      </c>
      <c r="BZ4503" s="2">
        <v>0</v>
      </c>
      <c r="CA4503" s="2">
        <v>0</v>
      </c>
      <c r="CB4503" s="2">
        <v>0</v>
      </c>
      <c r="CC4503" s="2">
        <v>0</v>
      </c>
      <c r="CD4503" s="2">
        <v>0</v>
      </c>
      <c r="CE4503" s="2">
        <v>0</v>
      </c>
      <c r="CF4503" s="2">
        <v>0</v>
      </c>
      <c r="CG4503" s="2">
        <v>0</v>
      </c>
      <c r="CH4503" s="2">
        <v>0</v>
      </c>
      <c r="CI4503" s="2">
        <v>0</v>
      </c>
      <c r="CJ4503" s="2">
        <v>0</v>
      </c>
      <c r="CK4503" s="2">
        <v>0</v>
      </c>
      <c r="CL4503" s="2">
        <v>0</v>
      </c>
    </row>
    <row r="4504" spans="1:90" x14ac:dyDescent="0.25">
      <c r="A4504" t="s">
        <v>115</v>
      </c>
      <c r="B4504">
        <v>20413</v>
      </c>
      <c r="C4504" t="s">
        <v>206</v>
      </c>
      <c r="D4504">
        <v>1</v>
      </c>
      <c r="E4504">
        <v>8</v>
      </c>
      <c r="F4504">
        <v>19240</v>
      </c>
      <c r="G4504">
        <v>35019240</v>
      </c>
      <c r="H4504" t="s">
        <v>8384</v>
      </c>
      <c r="I4504">
        <v>236</v>
      </c>
      <c r="J4504" t="s">
        <v>3134</v>
      </c>
      <c r="K4504" t="s">
        <v>8385</v>
      </c>
      <c r="L4504">
        <v>2</v>
      </c>
      <c r="M4504" t="s">
        <v>8385</v>
      </c>
      <c r="N4504">
        <v>13775000</v>
      </c>
      <c r="O4504" t="s">
        <v>162</v>
      </c>
      <c r="P4504" t="s">
        <v>8386</v>
      </c>
      <c r="Q4504">
        <v>50</v>
      </c>
      <c r="R4504">
        <v>19</v>
      </c>
      <c r="S4504">
        <v>36629132</v>
      </c>
      <c r="T4504">
        <v>36629161</v>
      </c>
      <c r="U4504" t="s">
        <v>8387</v>
      </c>
      <c r="V4504">
        <v>1</v>
      </c>
      <c r="W4504" s="2">
        <v>0</v>
      </c>
      <c r="X4504" s="2">
        <v>0</v>
      </c>
      <c r="Y4504" s="2">
        <v>0</v>
      </c>
      <c r="Z4504" s="2">
        <v>29</v>
      </c>
      <c r="AA4504" s="2">
        <v>20</v>
      </c>
      <c r="AB4504" s="2">
        <v>33</v>
      </c>
      <c r="AC4504" s="2">
        <v>28</v>
      </c>
      <c r="AD4504" s="2">
        <v>19</v>
      </c>
      <c r="AE4504" s="2">
        <v>23</v>
      </c>
      <c r="AF4504" s="2">
        <v>23</v>
      </c>
      <c r="AG4504" s="2">
        <v>22</v>
      </c>
      <c r="AH4504" s="2">
        <v>32</v>
      </c>
      <c r="AI4504" s="2">
        <v>19</v>
      </c>
      <c r="AJ4504" s="2">
        <v>30</v>
      </c>
      <c r="AK4504" s="2">
        <v>0</v>
      </c>
      <c r="AL4504" s="2">
        <v>0</v>
      </c>
      <c r="AM4504" s="2">
        <v>0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2">
        <v>0</v>
      </c>
      <c r="AT4504" s="2">
        <v>0</v>
      </c>
      <c r="AU4504" s="2">
        <v>0</v>
      </c>
      <c r="AV4504" s="2">
        <v>0</v>
      </c>
      <c r="AW4504" s="2">
        <v>0</v>
      </c>
      <c r="AX4504" s="2">
        <v>0</v>
      </c>
      <c r="AY4504" s="2">
        <v>0</v>
      </c>
      <c r="AZ4504" s="2">
        <v>0</v>
      </c>
      <c r="BA4504" s="2">
        <v>0</v>
      </c>
      <c r="BB4504" s="2">
        <v>0</v>
      </c>
      <c r="BC4504" s="2">
        <v>266</v>
      </c>
      <c r="BD4504" s="2">
        <v>2</v>
      </c>
      <c r="BE4504" s="2">
        <v>0</v>
      </c>
      <c r="BF4504" s="2">
        <v>0</v>
      </c>
      <c r="BG4504" s="2">
        <v>0</v>
      </c>
      <c r="BH4504" s="2">
        <v>2</v>
      </c>
      <c r="BI4504" s="2">
        <v>1</v>
      </c>
      <c r="BJ4504" s="2">
        <v>2</v>
      </c>
      <c r="BK4504" s="2">
        <v>1</v>
      </c>
      <c r="BL4504" s="2">
        <v>2</v>
      </c>
      <c r="BM4504" s="2">
        <v>1</v>
      </c>
      <c r="BN4504" s="2">
        <v>1</v>
      </c>
      <c r="BO4504" s="2">
        <v>1</v>
      </c>
      <c r="BP4504" s="2">
        <v>2</v>
      </c>
      <c r="BQ4504" s="2">
        <v>1</v>
      </c>
      <c r="BR4504" s="2">
        <v>1</v>
      </c>
      <c r="BS4504" s="2">
        <v>0</v>
      </c>
      <c r="BT4504" s="2">
        <v>0</v>
      </c>
      <c r="BU4504" s="2">
        <v>0</v>
      </c>
      <c r="BV4504" s="2">
        <v>0</v>
      </c>
      <c r="BW4504" s="2">
        <v>0</v>
      </c>
      <c r="BX4504" s="2">
        <v>0</v>
      </c>
      <c r="BY4504" s="2">
        <v>0</v>
      </c>
      <c r="BZ4504" s="2">
        <v>0</v>
      </c>
      <c r="CA4504" s="2">
        <v>0</v>
      </c>
      <c r="CB4504" s="2">
        <v>0</v>
      </c>
      <c r="CC4504" s="2">
        <v>0</v>
      </c>
      <c r="CD4504" s="2">
        <v>0</v>
      </c>
      <c r="CE4504" s="2">
        <v>0</v>
      </c>
      <c r="CF4504" s="2">
        <v>0</v>
      </c>
      <c r="CG4504" s="2">
        <v>0</v>
      </c>
      <c r="CH4504" s="2">
        <v>0</v>
      </c>
      <c r="CI4504" s="2">
        <v>0</v>
      </c>
      <c r="CJ4504" s="2">
        <v>0</v>
      </c>
      <c r="CK4504" s="2">
        <v>13</v>
      </c>
      <c r="CL4504" s="2">
        <v>2</v>
      </c>
    </row>
    <row r="4505" spans="1:90" x14ac:dyDescent="0.25">
      <c r="A4505" t="s">
        <v>115</v>
      </c>
      <c r="B4505">
        <v>20413</v>
      </c>
      <c r="C4505" t="s">
        <v>206</v>
      </c>
      <c r="D4505">
        <v>2</v>
      </c>
      <c r="E4505">
        <v>15</v>
      </c>
      <c r="F4505">
        <v>454148</v>
      </c>
      <c r="G4505">
        <v>35454148</v>
      </c>
      <c r="H4505" t="s">
        <v>7821</v>
      </c>
      <c r="I4505">
        <v>257</v>
      </c>
      <c r="J4505" t="s">
        <v>2362</v>
      </c>
      <c r="K4505" t="s">
        <v>313</v>
      </c>
      <c r="L4505">
        <v>1</v>
      </c>
      <c r="M4505" t="s">
        <v>2362</v>
      </c>
      <c r="N4505">
        <v>13700000</v>
      </c>
      <c r="O4505" t="s">
        <v>1224</v>
      </c>
      <c r="P4505" t="s">
        <v>7822</v>
      </c>
      <c r="Q4505" t="s">
        <v>127</v>
      </c>
      <c r="R4505">
        <v>19</v>
      </c>
      <c r="S4505">
        <v>36711100</v>
      </c>
      <c r="U4505" t="s">
        <v>7823</v>
      </c>
      <c r="V4505">
        <v>2</v>
      </c>
      <c r="W4505" s="2">
        <v>0</v>
      </c>
      <c r="X4505" s="2">
        <v>0</v>
      </c>
      <c r="Y4505" s="2">
        <v>0</v>
      </c>
      <c r="Z4505" s="2">
        <v>0</v>
      </c>
      <c r="AA4505" s="2">
        <v>0</v>
      </c>
      <c r="AB4505" s="2">
        <v>0</v>
      </c>
      <c r="AC4505" s="2">
        <v>0</v>
      </c>
      <c r="AD4505" s="2">
        <v>0</v>
      </c>
      <c r="AE4505" s="2">
        <v>0</v>
      </c>
      <c r="AF4505" s="2">
        <v>0</v>
      </c>
      <c r="AG4505" s="2">
        <v>0</v>
      </c>
      <c r="AH4505" s="2">
        <v>0</v>
      </c>
      <c r="AI4505" s="2">
        <v>0</v>
      </c>
      <c r="AJ4505" s="2">
        <v>0</v>
      </c>
      <c r="AK4505" s="2">
        <v>0</v>
      </c>
      <c r="AL4505" s="2">
        <v>0</v>
      </c>
      <c r="AM4505" s="2">
        <v>0</v>
      </c>
      <c r="AN4505" s="2">
        <v>0</v>
      </c>
      <c r="AO4505" s="2">
        <v>42</v>
      </c>
      <c r="AP4505" s="2">
        <v>0</v>
      </c>
      <c r="AQ4505" s="2">
        <v>0</v>
      </c>
      <c r="AR4505" s="2">
        <v>77</v>
      </c>
      <c r="AS4505" s="2">
        <v>0</v>
      </c>
      <c r="AT4505" s="2">
        <v>0</v>
      </c>
      <c r="AU4505" s="2">
        <v>50</v>
      </c>
      <c r="AV4505" s="2">
        <v>0</v>
      </c>
      <c r="AW4505" s="2">
        <v>0</v>
      </c>
      <c r="AX4505" s="2">
        <v>0</v>
      </c>
      <c r="AY4505" s="2">
        <v>0</v>
      </c>
      <c r="AZ4505" s="2">
        <v>0</v>
      </c>
      <c r="BA4505" s="2">
        <v>0</v>
      </c>
      <c r="BB4505" s="2">
        <v>0</v>
      </c>
      <c r="BC4505" s="2">
        <v>0</v>
      </c>
      <c r="BD4505" s="2">
        <v>0</v>
      </c>
      <c r="BE4505" s="2">
        <v>0</v>
      </c>
      <c r="BF4505" s="2">
        <v>0</v>
      </c>
      <c r="BG4505" s="2">
        <v>0</v>
      </c>
      <c r="BH4505" s="2">
        <v>0</v>
      </c>
      <c r="BI4505" s="2">
        <v>0</v>
      </c>
      <c r="BJ4505" s="2">
        <v>0</v>
      </c>
      <c r="BK4505" s="2">
        <v>0</v>
      </c>
      <c r="BL4505" s="2">
        <v>0</v>
      </c>
      <c r="BM4505" s="2">
        <v>0</v>
      </c>
      <c r="BN4505" s="2">
        <v>0</v>
      </c>
      <c r="BO4505" s="2">
        <v>0</v>
      </c>
      <c r="BP4505" s="2">
        <v>0</v>
      </c>
      <c r="BQ4505" s="2">
        <v>0</v>
      </c>
      <c r="BR4505" s="2">
        <v>0</v>
      </c>
      <c r="BS4505" s="2">
        <v>0</v>
      </c>
      <c r="BT4505" s="2">
        <v>0</v>
      </c>
      <c r="BU4505" s="2">
        <v>0</v>
      </c>
      <c r="BV4505" s="2">
        <v>0</v>
      </c>
      <c r="BW4505" s="2">
        <v>2</v>
      </c>
      <c r="BX4505" s="2">
        <v>0</v>
      </c>
      <c r="BY4505" s="2">
        <v>0</v>
      </c>
      <c r="BZ4505" s="2">
        <v>4</v>
      </c>
      <c r="CA4505" s="2">
        <v>0</v>
      </c>
      <c r="CB4505" s="2">
        <v>0</v>
      </c>
      <c r="CC4505" s="2">
        <v>2</v>
      </c>
      <c r="CD4505" s="2">
        <v>0</v>
      </c>
      <c r="CE4505" s="2">
        <v>0</v>
      </c>
      <c r="CF4505" s="2">
        <v>0</v>
      </c>
      <c r="CG4505" s="2">
        <v>0</v>
      </c>
      <c r="CH4505" s="2">
        <v>0</v>
      </c>
      <c r="CI4505" s="2">
        <v>0</v>
      </c>
      <c r="CJ4505" s="2">
        <v>0</v>
      </c>
      <c r="CK4505" s="2">
        <v>0</v>
      </c>
      <c r="CL4505" s="2">
        <v>0</v>
      </c>
    </row>
    <row r="4506" spans="1:90" x14ac:dyDescent="0.25">
      <c r="A4506" t="s">
        <v>115</v>
      </c>
      <c r="B4506">
        <v>20413</v>
      </c>
      <c r="C4506" t="s">
        <v>206</v>
      </c>
      <c r="D4506">
        <v>1</v>
      </c>
      <c r="E4506">
        <v>8</v>
      </c>
      <c r="F4506">
        <v>19124</v>
      </c>
      <c r="G4506">
        <v>35019124</v>
      </c>
      <c r="H4506" t="s">
        <v>7336</v>
      </c>
      <c r="I4506">
        <v>386</v>
      </c>
      <c r="J4506" t="s">
        <v>4757</v>
      </c>
      <c r="K4506" t="s">
        <v>91</v>
      </c>
      <c r="L4506">
        <v>1</v>
      </c>
      <c r="M4506" t="s">
        <v>4757</v>
      </c>
      <c r="N4506">
        <v>13715000</v>
      </c>
      <c r="O4506" t="s">
        <v>92</v>
      </c>
      <c r="P4506" t="s">
        <v>7337</v>
      </c>
      <c r="Q4506">
        <v>770</v>
      </c>
      <c r="R4506">
        <v>19</v>
      </c>
      <c r="S4506">
        <v>36471291</v>
      </c>
      <c r="T4506">
        <v>36471550</v>
      </c>
      <c r="U4506" t="s">
        <v>7338</v>
      </c>
      <c r="V4506">
        <v>1</v>
      </c>
      <c r="W4506" s="2">
        <v>0</v>
      </c>
      <c r="X4506" s="2">
        <v>0</v>
      </c>
      <c r="Y4506" s="2">
        <v>0</v>
      </c>
      <c r="Z4506" s="2">
        <v>0</v>
      </c>
      <c r="AA4506" s="2">
        <v>0</v>
      </c>
      <c r="AB4506" s="2">
        <v>0</v>
      </c>
      <c r="AC4506" s="2">
        <v>0</v>
      </c>
      <c r="AD4506" s="2">
        <v>85</v>
      </c>
      <c r="AE4506" s="2">
        <v>58</v>
      </c>
      <c r="AF4506" s="2">
        <v>71</v>
      </c>
      <c r="AG4506" s="2">
        <v>90</v>
      </c>
      <c r="AH4506" s="2">
        <v>78</v>
      </c>
      <c r="AI4506" s="2">
        <v>51</v>
      </c>
      <c r="AJ4506" s="2">
        <v>51</v>
      </c>
      <c r="AK4506" s="2">
        <v>0</v>
      </c>
      <c r="AL4506" s="2">
        <v>0</v>
      </c>
      <c r="AM4506" s="2">
        <v>0</v>
      </c>
      <c r="AN4506" s="2">
        <v>0</v>
      </c>
      <c r="AO4506" s="2">
        <v>0</v>
      </c>
      <c r="AP4506" s="2">
        <v>0</v>
      </c>
      <c r="AQ4506" s="2">
        <v>0</v>
      </c>
      <c r="AR4506" s="2">
        <v>36</v>
      </c>
      <c r="AS4506" s="2">
        <v>0</v>
      </c>
      <c r="AT4506" s="2">
        <v>0</v>
      </c>
      <c r="AU4506" s="2">
        <v>48</v>
      </c>
      <c r="AV4506" s="2">
        <v>0</v>
      </c>
      <c r="AW4506" s="2">
        <v>0</v>
      </c>
      <c r="AX4506" s="2">
        <v>0</v>
      </c>
      <c r="AY4506" s="2">
        <v>0</v>
      </c>
      <c r="AZ4506" s="2">
        <v>0</v>
      </c>
      <c r="BA4506" s="2">
        <v>0</v>
      </c>
      <c r="BB4506" s="2">
        <v>0</v>
      </c>
      <c r="BC4506" s="2">
        <v>0</v>
      </c>
      <c r="BD4506" s="2">
        <v>0</v>
      </c>
      <c r="BE4506" s="2">
        <v>0</v>
      </c>
      <c r="BF4506" s="2">
        <v>0</v>
      </c>
      <c r="BG4506" s="2">
        <v>0</v>
      </c>
      <c r="BH4506" s="2">
        <v>0</v>
      </c>
      <c r="BI4506" s="2">
        <v>0</v>
      </c>
      <c r="BJ4506" s="2">
        <v>0</v>
      </c>
      <c r="BK4506" s="2">
        <v>0</v>
      </c>
      <c r="BL4506" s="2">
        <v>5</v>
      </c>
      <c r="BM4506" s="2">
        <v>2</v>
      </c>
      <c r="BN4506" s="2">
        <v>5</v>
      </c>
      <c r="BO4506" s="2">
        <v>6</v>
      </c>
      <c r="BP4506" s="2">
        <v>4</v>
      </c>
      <c r="BQ4506" s="2">
        <v>4</v>
      </c>
      <c r="BR4506" s="2">
        <v>2</v>
      </c>
      <c r="BS4506" s="2">
        <v>0</v>
      </c>
      <c r="BT4506" s="2">
        <v>0</v>
      </c>
      <c r="BU4506" s="2">
        <v>0</v>
      </c>
      <c r="BV4506" s="2">
        <v>0</v>
      </c>
      <c r="BW4506" s="2">
        <v>0</v>
      </c>
      <c r="BX4506" s="2">
        <v>0</v>
      </c>
      <c r="BY4506" s="2">
        <v>0</v>
      </c>
      <c r="BZ4506" s="2">
        <v>1</v>
      </c>
      <c r="CA4506" s="2">
        <v>0</v>
      </c>
      <c r="CB4506" s="2">
        <v>0</v>
      </c>
      <c r="CC4506" s="2">
        <v>2</v>
      </c>
      <c r="CD4506" s="2">
        <v>0</v>
      </c>
      <c r="CE4506" s="2">
        <v>0</v>
      </c>
      <c r="CF4506" s="2">
        <v>0</v>
      </c>
      <c r="CG4506" s="2">
        <v>0</v>
      </c>
      <c r="CH4506" s="2">
        <v>0</v>
      </c>
      <c r="CI4506" s="2">
        <v>0</v>
      </c>
      <c r="CJ4506" s="2">
        <v>0</v>
      </c>
      <c r="CK4506" s="2">
        <v>0</v>
      </c>
      <c r="CL4506" s="2">
        <v>0</v>
      </c>
    </row>
    <row r="4507" spans="1:90" x14ac:dyDescent="0.25">
      <c r="A4507" t="s">
        <v>115</v>
      </c>
      <c r="B4507">
        <v>20413</v>
      </c>
      <c r="C4507" t="s">
        <v>206</v>
      </c>
      <c r="D4507">
        <v>1</v>
      </c>
      <c r="E4507">
        <v>8</v>
      </c>
      <c r="F4507">
        <v>925724</v>
      </c>
      <c r="G4507">
        <v>35925724</v>
      </c>
      <c r="H4507" t="s">
        <v>4769</v>
      </c>
      <c r="I4507">
        <v>236</v>
      </c>
      <c r="J4507" t="s">
        <v>3134</v>
      </c>
      <c r="K4507" t="s">
        <v>4770</v>
      </c>
      <c r="L4507">
        <v>1</v>
      </c>
      <c r="M4507" t="s">
        <v>3134</v>
      </c>
      <c r="N4507">
        <v>13770000</v>
      </c>
      <c r="O4507" t="s">
        <v>162</v>
      </c>
      <c r="P4507" t="s">
        <v>4771</v>
      </c>
      <c r="Q4507">
        <v>30</v>
      </c>
      <c r="R4507">
        <v>19</v>
      </c>
      <c r="S4507">
        <v>36622323</v>
      </c>
      <c r="T4507">
        <v>36622801</v>
      </c>
      <c r="U4507" t="s">
        <v>4772</v>
      </c>
      <c r="V4507">
        <v>1</v>
      </c>
      <c r="W4507" s="2">
        <v>0</v>
      </c>
      <c r="X4507" s="2">
        <v>0</v>
      </c>
      <c r="Y4507" s="2">
        <v>0</v>
      </c>
      <c r="Z4507" s="2">
        <v>0</v>
      </c>
      <c r="AA4507" s="2">
        <v>0</v>
      </c>
      <c r="AB4507" s="2">
        <v>0</v>
      </c>
      <c r="AC4507" s="2">
        <v>0</v>
      </c>
      <c r="AD4507" s="2">
        <v>85</v>
      </c>
      <c r="AE4507" s="2">
        <v>61</v>
      </c>
      <c r="AF4507" s="2">
        <v>81</v>
      </c>
      <c r="AG4507" s="2">
        <v>92</v>
      </c>
      <c r="AH4507" s="2">
        <v>84</v>
      </c>
      <c r="AI4507" s="2">
        <v>80</v>
      </c>
      <c r="AJ4507" s="2">
        <v>60</v>
      </c>
      <c r="AK4507" s="2">
        <v>0</v>
      </c>
      <c r="AL4507" s="2">
        <v>0</v>
      </c>
      <c r="AM4507" s="2">
        <v>0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2">
        <v>0</v>
      </c>
      <c r="AT4507" s="2">
        <v>0</v>
      </c>
      <c r="AU4507" s="2">
        <v>0</v>
      </c>
      <c r="AV4507" s="2">
        <v>0</v>
      </c>
      <c r="AW4507" s="2">
        <v>0</v>
      </c>
      <c r="AX4507" s="2">
        <v>0</v>
      </c>
      <c r="AY4507" s="2">
        <v>0</v>
      </c>
      <c r="AZ4507" s="2">
        <v>0</v>
      </c>
      <c r="BA4507" s="2">
        <v>0</v>
      </c>
      <c r="BB4507" s="2">
        <v>0</v>
      </c>
      <c r="BC4507" s="2">
        <v>66</v>
      </c>
      <c r="BD4507" s="2">
        <v>3</v>
      </c>
      <c r="BE4507" s="2">
        <v>0</v>
      </c>
      <c r="BF4507" s="2">
        <v>0</v>
      </c>
      <c r="BG4507" s="2">
        <v>0</v>
      </c>
      <c r="BH4507" s="2">
        <v>0</v>
      </c>
      <c r="BI4507" s="2">
        <v>0</v>
      </c>
      <c r="BJ4507" s="2">
        <v>0</v>
      </c>
      <c r="BK4507" s="2">
        <v>0</v>
      </c>
      <c r="BL4507" s="2">
        <v>4</v>
      </c>
      <c r="BM4507" s="2">
        <v>4</v>
      </c>
      <c r="BN4507" s="2">
        <v>5</v>
      </c>
      <c r="BO4507" s="2">
        <v>6</v>
      </c>
      <c r="BP4507" s="2">
        <v>5</v>
      </c>
      <c r="BQ4507" s="2">
        <v>2</v>
      </c>
      <c r="BR4507" s="2">
        <v>2</v>
      </c>
      <c r="BS4507" s="2">
        <v>0</v>
      </c>
      <c r="BT4507" s="2">
        <v>0</v>
      </c>
      <c r="BU4507" s="2">
        <v>0</v>
      </c>
      <c r="BV4507" s="2">
        <v>0</v>
      </c>
      <c r="BW4507" s="2">
        <v>0</v>
      </c>
      <c r="BX4507" s="2">
        <v>0</v>
      </c>
      <c r="BY4507" s="2">
        <v>0</v>
      </c>
      <c r="BZ4507" s="2">
        <v>0</v>
      </c>
      <c r="CA4507" s="2">
        <v>0</v>
      </c>
      <c r="CB4507" s="2">
        <v>0</v>
      </c>
      <c r="CC4507" s="2">
        <v>0</v>
      </c>
      <c r="CD4507" s="2">
        <v>0</v>
      </c>
      <c r="CE4507" s="2">
        <v>0</v>
      </c>
      <c r="CF4507" s="2">
        <v>0</v>
      </c>
      <c r="CG4507" s="2">
        <v>0</v>
      </c>
      <c r="CH4507" s="2">
        <v>0</v>
      </c>
      <c r="CI4507" s="2">
        <v>0</v>
      </c>
      <c r="CJ4507" s="2">
        <v>0</v>
      </c>
      <c r="CK4507" s="2">
        <v>4</v>
      </c>
      <c r="CL4507" s="2">
        <v>1</v>
      </c>
    </row>
    <row r="4508" spans="1:90" x14ac:dyDescent="0.25">
      <c r="A4508" t="s">
        <v>115</v>
      </c>
      <c r="B4508">
        <v>20413</v>
      </c>
      <c r="C4508" t="s">
        <v>206</v>
      </c>
      <c r="D4508">
        <v>1</v>
      </c>
      <c r="E4508">
        <v>8</v>
      </c>
      <c r="F4508">
        <v>19227</v>
      </c>
      <c r="G4508">
        <v>35019227</v>
      </c>
      <c r="H4508" t="s">
        <v>15320</v>
      </c>
      <c r="I4508">
        <v>257</v>
      </c>
      <c r="J4508" t="s">
        <v>2362</v>
      </c>
      <c r="K4508" t="s">
        <v>91</v>
      </c>
      <c r="L4508">
        <v>1</v>
      </c>
      <c r="M4508" t="s">
        <v>2362</v>
      </c>
      <c r="N4508">
        <v>13700000</v>
      </c>
      <c r="O4508" t="s">
        <v>92</v>
      </c>
      <c r="P4508" t="s">
        <v>12352</v>
      </c>
      <c r="Q4508" t="s">
        <v>127</v>
      </c>
      <c r="R4508">
        <v>19</v>
      </c>
      <c r="S4508">
        <v>36710203</v>
      </c>
      <c r="T4508">
        <v>36711176</v>
      </c>
      <c r="U4508" t="s">
        <v>15321</v>
      </c>
      <c r="V4508">
        <v>1</v>
      </c>
      <c r="W4508" s="2">
        <v>0</v>
      </c>
      <c r="X4508" s="2">
        <v>0</v>
      </c>
      <c r="Y4508" s="2">
        <v>0</v>
      </c>
      <c r="Z4508" s="2">
        <v>44</v>
      </c>
      <c r="AA4508" s="2">
        <v>81</v>
      </c>
      <c r="AB4508" s="2">
        <v>75</v>
      </c>
      <c r="AC4508" s="2">
        <v>82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0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0</v>
      </c>
      <c r="AU4508" s="2">
        <v>0</v>
      </c>
      <c r="AV4508" s="2">
        <v>0</v>
      </c>
      <c r="AW4508" s="2">
        <v>0</v>
      </c>
      <c r="AX4508" s="2">
        <v>0</v>
      </c>
      <c r="AY4508" s="2">
        <v>0</v>
      </c>
      <c r="AZ4508" s="2">
        <v>0</v>
      </c>
      <c r="BA4508" s="2">
        <v>0</v>
      </c>
      <c r="BB4508" s="2">
        <v>0</v>
      </c>
      <c r="BC4508" s="2">
        <v>38</v>
      </c>
      <c r="BD4508" s="2">
        <v>12</v>
      </c>
      <c r="BE4508" s="2">
        <v>0</v>
      </c>
      <c r="BF4508" s="2">
        <v>0</v>
      </c>
      <c r="BG4508" s="2">
        <v>0</v>
      </c>
      <c r="BH4508" s="2">
        <v>3</v>
      </c>
      <c r="BI4508" s="2">
        <v>4</v>
      </c>
      <c r="BJ4508" s="2">
        <v>5</v>
      </c>
      <c r="BK4508" s="2">
        <v>6</v>
      </c>
      <c r="BL4508" s="2">
        <v>0</v>
      </c>
      <c r="BM4508" s="2">
        <v>0</v>
      </c>
      <c r="BN4508" s="2">
        <v>0</v>
      </c>
      <c r="BO4508" s="2">
        <v>0</v>
      </c>
      <c r="BP4508" s="2">
        <v>0</v>
      </c>
      <c r="BQ4508" s="2">
        <v>0</v>
      </c>
      <c r="BR4508" s="2">
        <v>0</v>
      </c>
      <c r="BS4508" s="2">
        <v>0</v>
      </c>
      <c r="BT4508" s="2">
        <v>0</v>
      </c>
      <c r="BU4508" s="2">
        <v>0</v>
      </c>
      <c r="BV4508" s="2">
        <v>0</v>
      </c>
      <c r="BW4508" s="2">
        <v>0</v>
      </c>
      <c r="BX4508" s="2">
        <v>0</v>
      </c>
      <c r="BY4508" s="2">
        <v>0</v>
      </c>
      <c r="BZ4508" s="2">
        <v>0</v>
      </c>
      <c r="CA4508" s="2">
        <v>0</v>
      </c>
      <c r="CB4508" s="2">
        <v>0</v>
      </c>
      <c r="CC4508" s="2">
        <v>0</v>
      </c>
      <c r="CD4508" s="2">
        <v>0</v>
      </c>
      <c r="CE4508" s="2">
        <v>0</v>
      </c>
      <c r="CF4508" s="2">
        <v>0</v>
      </c>
      <c r="CG4508" s="2">
        <v>0</v>
      </c>
      <c r="CH4508" s="2">
        <v>0</v>
      </c>
      <c r="CI4508" s="2">
        <v>0</v>
      </c>
      <c r="CJ4508" s="2">
        <v>0</v>
      </c>
      <c r="CK4508" s="2">
        <v>3</v>
      </c>
      <c r="CL4508" s="2">
        <v>3</v>
      </c>
    </row>
    <row r="4509" spans="1:90" x14ac:dyDescent="0.25">
      <c r="A4509" t="s">
        <v>115</v>
      </c>
      <c r="B4509">
        <v>20413</v>
      </c>
      <c r="C4509" t="s">
        <v>206</v>
      </c>
      <c r="D4509">
        <v>1</v>
      </c>
      <c r="E4509">
        <v>8</v>
      </c>
      <c r="F4509">
        <v>19045</v>
      </c>
      <c r="G4509">
        <v>35019045</v>
      </c>
      <c r="H4509" t="s">
        <v>2956</v>
      </c>
      <c r="I4509">
        <v>646</v>
      </c>
      <c r="J4509" t="s">
        <v>1889</v>
      </c>
      <c r="K4509" t="s">
        <v>197</v>
      </c>
      <c r="L4509">
        <v>1</v>
      </c>
      <c r="M4509" t="s">
        <v>1889</v>
      </c>
      <c r="N4509">
        <v>13720000</v>
      </c>
      <c r="O4509" t="s">
        <v>102</v>
      </c>
      <c r="P4509" t="s">
        <v>2957</v>
      </c>
      <c r="Q4509">
        <v>260</v>
      </c>
      <c r="R4509">
        <v>19</v>
      </c>
      <c r="S4509">
        <v>36080338</v>
      </c>
      <c r="T4509">
        <v>36087293</v>
      </c>
      <c r="U4509" t="s">
        <v>2958</v>
      </c>
      <c r="V4509">
        <v>1</v>
      </c>
      <c r="W4509" s="2">
        <v>0</v>
      </c>
      <c r="X4509" s="2">
        <v>0</v>
      </c>
      <c r="Y4509" s="2">
        <v>0</v>
      </c>
      <c r="Z4509" s="2">
        <v>0</v>
      </c>
      <c r="AA4509" s="2">
        <v>0</v>
      </c>
      <c r="AB4509" s="2">
        <v>0</v>
      </c>
      <c r="AC4509" s="2">
        <v>0</v>
      </c>
      <c r="AD4509" s="2">
        <v>73</v>
      </c>
      <c r="AE4509" s="2">
        <v>70</v>
      </c>
      <c r="AF4509" s="2">
        <v>66</v>
      </c>
      <c r="AG4509" s="2">
        <v>49</v>
      </c>
      <c r="AH4509" s="2">
        <v>65</v>
      </c>
      <c r="AI4509" s="2">
        <v>63</v>
      </c>
      <c r="AJ4509" s="2">
        <v>63</v>
      </c>
      <c r="AK4509" s="2">
        <v>0</v>
      </c>
      <c r="AL4509" s="2">
        <v>0</v>
      </c>
      <c r="AM4509" s="2">
        <v>0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0</v>
      </c>
      <c r="AU4509" s="2">
        <v>0</v>
      </c>
      <c r="AV4509" s="2">
        <v>0</v>
      </c>
      <c r="AW4509" s="2">
        <v>0</v>
      </c>
      <c r="AX4509" s="2">
        <v>0</v>
      </c>
      <c r="AY4509" s="2">
        <v>0</v>
      </c>
      <c r="AZ4509" s="2">
        <v>0</v>
      </c>
      <c r="BA4509" s="2">
        <v>0</v>
      </c>
      <c r="BB4509" s="2">
        <v>0</v>
      </c>
      <c r="BC4509" s="2">
        <v>385</v>
      </c>
      <c r="BD4509" s="2">
        <v>0</v>
      </c>
      <c r="BE4509" s="2">
        <v>0</v>
      </c>
      <c r="BF4509" s="2">
        <v>0</v>
      </c>
      <c r="BG4509" s="2">
        <v>0</v>
      </c>
      <c r="BH4509" s="2">
        <v>0</v>
      </c>
      <c r="BI4509" s="2">
        <v>0</v>
      </c>
      <c r="BJ4509" s="2">
        <v>0</v>
      </c>
      <c r="BK4509" s="2">
        <v>0</v>
      </c>
      <c r="BL4509" s="2">
        <v>5</v>
      </c>
      <c r="BM4509" s="2">
        <v>3</v>
      </c>
      <c r="BN4509" s="2">
        <v>2</v>
      </c>
      <c r="BO4509" s="2">
        <v>3</v>
      </c>
      <c r="BP4509" s="2">
        <v>2</v>
      </c>
      <c r="BQ4509" s="2">
        <v>2</v>
      </c>
      <c r="BR4509" s="2">
        <v>4</v>
      </c>
      <c r="BS4509" s="2">
        <v>0</v>
      </c>
      <c r="BT4509" s="2">
        <v>0</v>
      </c>
      <c r="BU4509" s="2">
        <v>0</v>
      </c>
      <c r="BV4509" s="2">
        <v>0</v>
      </c>
      <c r="BW4509" s="2">
        <v>0</v>
      </c>
      <c r="BX4509" s="2">
        <v>0</v>
      </c>
      <c r="BY4509" s="2">
        <v>0</v>
      </c>
      <c r="BZ4509" s="2">
        <v>0</v>
      </c>
      <c r="CA4509" s="2">
        <v>0</v>
      </c>
      <c r="CB4509" s="2">
        <v>0</v>
      </c>
      <c r="CC4509" s="2">
        <v>0</v>
      </c>
      <c r="CD4509" s="2">
        <v>0</v>
      </c>
      <c r="CE4509" s="2">
        <v>0</v>
      </c>
      <c r="CF4509" s="2">
        <v>0</v>
      </c>
      <c r="CG4509" s="2">
        <v>0</v>
      </c>
      <c r="CH4509" s="2">
        <v>0</v>
      </c>
      <c r="CI4509" s="2">
        <v>0</v>
      </c>
      <c r="CJ4509" s="2">
        <v>0</v>
      </c>
      <c r="CK4509" s="2">
        <v>26</v>
      </c>
      <c r="CL4509" s="2">
        <v>0</v>
      </c>
    </row>
    <row r="4510" spans="1:90" x14ac:dyDescent="0.25">
      <c r="A4510" t="s">
        <v>115</v>
      </c>
      <c r="B4510">
        <v>20413</v>
      </c>
      <c r="C4510" t="s">
        <v>206</v>
      </c>
      <c r="D4510">
        <v>1</v>
      </c>
      <c r="E4510">
        <v>8</v>
      </c>
      <c r="F4510">
        <v>19324</v>
      </c>
      <c r="G4510">
        <v>35019324</v>
      </c>
      <c r="H4510" t="s">
        <v>2383</v>
      </c>
      <c r="I4510">
        <v>646</v>
      </c>
      <c r="J4510" t="s">
        <v>1889</v>
      </c>
      <c r="K4510" t="s">
        <v>2384</v>
      </c>
      <c r="L4510">
        <v>1</v>
      </c>
      <c r="M4510" t="s">
        <v>1889</v>
      </c>
      <c r="N4510">
        <v>13720000</v>
      </c>
      <c r="O4510" t="s">
        <v>102</v>
      </c>
      <c r="P4510" t="s">
        <v>2385</v>
      </c>
      <c r="Q4510" t="s">
        <v>127</v>
      </c>
      <c r="R4510">
        <v>19</v>
      </c>
      <c r="S4510">
        <v>36081446</v>
      </c>
      <c r="T4510">
        <v>36086945</v>
      </c>
      <c r="U4510" t="s">
        <v>2386</v>
      </c>
      <c r="V4510">
        <v>2</v>
      </c>
      <c r="W4510" s="2">
        <v>0</v>
      </c>
      <c r="X4510" s="2">
        <v>0</v>
      </c>
      <c r="Y4510" s="2">
        <v>0</v>
      </c>
      <c r="Z4510" s="2">
        <v>26</v>
      </c>
      <c r="AA4510" s="2">
        <v>25</v>
      </c>
      <c r="AB4510" s="2">
        <v>27</v>
      </c>
      <c r="AC4510" s="2">
        <v>22</v>
      </c>
      <c r="AD4510" s="2">
        <v>37</v>
      </c>
      <c r="AE4510" s="2">
        <v>29</v>
      </c>
      <c r="AF4510" s="2">
        <v>49</v>
      </c>
      <c r="AG4510" s="2">
        <v>56</v>
      </c>
      <c r="AH4510" s="2">
        <v>28</v>
      </c>
      <c r="AI4510" s="2">
        <v>52</v>
      </c>
      <c r="AJ4510" s="2">
        <v>20</v>
      </c>
      <c r="AK4510" s="2">
        <v>0</v>
      </c>
      <c r="AL4510" s="2">
        <v>0</v>
      </c>
      <c r="AM4510" s="2">
        <v>0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2">
        <v>0</v>
      </c>
      <c r="AT4510" s="2">
        <v>0</v>
      </c>
      <c r="AU4510" s="2">
        <v>0</v>
      </c>
      <c r="AV4510" s="2">
        <v>0</v>
      </c>
      <c r="AW4510" s="2">
        <v>0</v>
      </c>
      <c r="AX4510" s="2">
        <v>0</v>
      </c>
      <c r="AY4510" s="2">
        <v>0</v>
      </c>
      <c r="AZ4510" s="2">
        <v>0</v>
      </c>
      <c r="BA4510" s="2">
        <v>0</v>
      </c>
      <c r="BB4510" s="2">
        <v>0</v>
      </c>
      <c r="BC4510" s="2">
        <v>20</v>
      </c>
      <c r="BD4510" s="2">
        <v>5</v>
      </c>
      <c r="BE4510" s="2">
        <v>0</v>
      </c>
      <c r="BF4510" s="2">
        <v>0</v>
      </c>
      <c r="BG4510" s="2">
        <v>0</v>
      </c>
      <c r="BH4510" s="2">
        <v>1</v>
      </c>
      <c r="BI4510" s="2">
        <v>2</v>
      </c>
      <c r="BJ4510" s="2">
        <v>2</v>
      </c>
      <c r="BK4510" s="2">
        <v>1</v>
      </c>
      <c r="BL4510" s="2">
        <v>1</v>
      </c>
      <c r="BM4510" s="2">
        <v>2</v>
      </c>
      <c r="BN4510" s="2">
        <v>3</v>
      </c>
      <c r="BO4510" s="2">
        <v>2</v>
      </c>
      <c r="BP4510" s="2">
        <v>1</v>
      </c>
      <c r="BQ4510" s="2">
        <v>2</v>
      </c>
      <c r="BR4510" s="2">
        <v>1</v>
      </c>
      <c r="BS4510" s="2">
        <v>0</v>
      </c>
      <c r="BT4510" s="2">
        <v>0</v>
      </c>
      <c r="BU4510" s="2">
        <v>0</v>
      </c>
      <c r="BV4510" s="2">
        <v>0</v>
      </c>
      <c r="BW4510" s="2">
        <v>0</v>
      </c>
      <c r="BX4510" s="2">
        <v>0</v>
      </c>
      <c r="BY4510" s="2">
        <v>0</v>
      </c>
      <c r="BZ4510" s="2">
        <v>0</v>
      </c>
      <c r="CA4510" s="2">
        <v>0</v>
      </c>
      <c r="CB4510" s="2">
        <v>0</v>
      </c>
      <c r="CC4510" s="2">
        <v>0</v>
      </c>
      <c r="CD4510" s="2">
        <v>0</v>
      </c>
      <c r="CE4510" s="2">
        <v>0</v>
      </c>
      <c r="CF4510" s="2">
        <v>0</v>
      </c>
      <c r="CG4510" s="2">
        <v>0</v>
      </c>
      <c r="CH4510" s="2">
        <v>0</v>
      </c>
      <c r="CI4510" s="2">
        <v>0</v>
      </c>
      <c r="CJ4510" s="2">
        <v>0</v>
      </c>
      <c r="CK4510" s="2">
        <v>1</v>
      </c>
      <c r="CL4510" s="2">
        <v>1</v>
      </c>
    </row>
    <row r="4511" spans="1:90" x14ac:dyDescent="0.25">
      <c r="A4511" t="s">
        <v>115</v>
      </c>
      <c r="B4511">
        <v>20413</v>
      </c>
      <c r="C4511" t="s">
        <v>206</v>
      </c>
      <c r="D4511">
        <v>1</v>
      </c>
      <c r="E4511">
        <v>8</v>
      </c>
      <c r="F4511">
        <v>19159</v>
      </c>
      <c r="G4511">
        <v>35019159</v>
      </c>
      <c r="H4511" t="s">
        <v>11503</v>
      </c>
      <c r="I4511">
        <v>646</v>
      </c>
      <c r="J4511" t="s">
        <v>1889</v>
      </c>
      <c r="K4511" t="s">
        <v>91</v>
      </c>
      <c r="L4511">
        <v>1</v>
      </c>
      <c r="M4511" t="s">
        <v>1889</v>
      </c>
      <c r="N4511">
        <v>13720000</v>
      </c>
      <c r="O4511" t="s">
        <v>102</v>
      </c>
      <c r="P4511" t="s">
        <v>11504</v>
      </c>
      <c r="Q4511">
        <v>1</v>
      </c>
      <c r="R4511">
        <v>19</v>
      </c>
      <c r="S4511">
        <v>36085150</v>
      </c>
      <c r="U4511" t="s">
        <v>11505</v>
      </c>
      <c r="V4511">
        <v>1</v>
      </c>
      <c r="W4511" s="2">
        <v>0</v>
      </c>
      <c r="X4511" s="2">
        <v>0</v>
      </c>
      <c r="Y4511" s="2">
        <v>0</v>
      </c>
      <c r="Z4511" s="2">
        <v>46</v>
      </c>
      <c r="AA4511" s="2">
        <v>55</v>
      </c>
      <c r="AB4511" s="2">
        <v>88</v>
      </c>
      <c r="AC4511" s="2">
        <v>64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0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2">
        <v>0</v>
      </c>
      <c r="AT4511" s="2">
        <v>0</v>
      </c>
      <c r="AU4511" s="2">
        <v>0</v>
      </c>
      <c r="AV4511" s="2">
        <v>0</v>
      </c>
      <c r="AW4511" s="2">
        <v>0</v>
      </c>
      <c r="AX4511" s="2">
        <v>0</v>
      </c>
      <c r="AY4511" s="2">
        <v>0</v>
      </c>
      <c r="AZ4511" s="2">
        <v>0</v>
      </c>
      <c r="BA4511" s="2">
        <v>0</v>
      </c>
      <c r="BB4511" s="2">
        <v>0</v>
      </c>
      <c r="BC4511" s="2">
        <v>0</v>
      </c>
      <c r="BD4511" s="2">
        <v>0</v>
      </c>
      <c r="BE4511" s="2">
        <v>0</v>
      </c>
      <c r="BF4511" s="2">
        <v>0</v>
      </c>
      <c r="BG4511" s="2">
        <v>0</v>
      </c>
      <c r="BH4511" s="2">
        <v>2</v>
      </c>
      <c r="BI4511" s="2">
        <v>3</v>
      </c>
      <c r="BJ4511" s="2">
        <v>5</v>
      </c>
      <c r="BK4511" s="2">
        <v>3</v>
      </c>
      <c r="BL4511" s="2">
        <v>0</v>
      </c>
      <c r="BM4511" s="2">
        <v>0</v>
      </c>
      <c r="BN4511" s="2">
        <v>0</v>
      </c>
      <c r="BO4511" s="2">
        <v>0</v>
      </c>
      <c r="BP4511" s="2">
        <v>0</v>
      </c>
      <c r="BQ4511" s="2">
        <v>0</v>
      </c>
      <c r="BR4511" s="2">
        <v>0</v>
      </c>
      <c r="BS4511" s="2">
        <v>0</v>
      </c>
      <c r="BT4511" s="2">
        <v>0</v>
      </c>
      <c r="BU4511" s="2">
        <v>0</v>
      </c>
      <c r="BV4511" s="2">
        <v>0</v>
      </c>
      <c r="BW4511" s="2">
        <v>0</v>
      </c>
      <c r="BX4511" s="2">
        <v>0</v>
      </c>
      <c r="BY4511" s="2">
        <v>0</v>
      </c>
      <c r="BZ4511" s="2">
        <v>0</v>
      </c>
      <c r="CA4511" s="2">
        <v>0</v>
      </c>
      <c r="CB4511" s="2">
        <v>0</v>
      </c>
      <c r="CC4511" s="2">
        <v>0</v>
      </c>
      <c r="CD4511" s="2">
        <v>0</v>
      </c>
      <c r="CE4511" s="2">
        <v>0</v>
      </c>
      <c r="CF4511" s="2">
        <v>0</v>
      </c>
      <c r="CG4511" s="2">
        <v>0</v>
      </c>
      <c r="CH4511" s="2">
        <v>0</v>
      </c>
      <c r="CI4511" s="2">
        <v>0</v>
      </c>
      <c r="CJ4511" s="2">
        <v>0</v>
      </c>
      <c r="CK4511" s="2">
        <v>0</v>
      </c>
      <c r="CL4511" s="2">
        <v>0</v>
      </c>
    </row>
    <row r="4512" spans="1:90" x14ac:dyDescent="0.25">
      <c r="A4512" t="s">
        <v>115</v>
      </c>
      <c r="B4512">
        <v>20413</v>
      </c>
      <c r="C4512" t="s">
        <v>206</v>
      </c>
      <c r="D4512">
        <v>1</v>
      </c>
      <c r="E4512">
        <v>8</v>
      </c>
      <c r="F4512">
        <v>20710</v>
      </c>
      <c r="G4512">
        <v>35020710</v>
      </c>
      <c r="H4512" t="s">
        <v>19464</v>
      </c>
      <c r="I4512">
        <v>639</v>
      </c>
      <c r="J4512" t="s">
        <v>206</v>
      </c>
      <c r="K4512" t="s">
        <v>4431</v>
      </c>
      <c r="L4512">
        <v>1</v>
      </c>
      <c r="M4512" t="s">
        <v>206</v>
      </c>
      <c r="N4512">
        <v>13870315</v>
      </c>
      <c r="O4512" t="s">
        <v>519</v>
      </c>
      <c r="P4512" t="s">
        <v>95</v>
      </c>
      <c r="Q4512">
        <v>42</v>
      </c>
      <c r="R4512">
        <v>19</v>
      </c>
      <c r="S4512">
        <v>36222220</v>
      </c>
      <c r="T4512">
        <v>36334046</v>
      </c>
      <c r="U4512" t="s">
        <v>19465</v>
      </c>
      <c r="V4512">
        <v>1</v>
      </c>
      <c r="W4512" s="2">
        <v>0</v>
      </c>
      <c r="X4512" s="2">
        <v>0</v>
      </c>
      <c r="Y4512" s="2">
        <v>0</v>
      </c>
      <c r="Z4512" s="2">
        <v>0</v>
      </c>
      <c r="AA4512" s="2">
        <v>0</v>
      </c>
      <c r="AB4512" s="2">
        <v>0</v>
      </c>
      <c r="AC4512" s="2">
        <v>0</v>
      </c>
      <c r="AD4512" s="2">
        <v>104</v>
      </c>
      <c r="AE4512" s="2">
        <v>105</v>
      </c>
      <c r="AF4512" s="2">
        <v>74</v>
      </c>
      <c r="AG4512" s="2">
        <v>111</v>
      </c>
      <c r="AH4512" s="2">
        <v>139</v>
      </c>
      <c r="AI4512" s="2">
        <v>105</v>
      </c>
      <c r="AJ4512" s="2">
        <v>80</v>
      </c>
      <c r="AK4512" s="2">
        <v>0</v>
      </c>
      <c r="AL4512" s="2">
        <v>0</v>
      </c>
      <c r="AM4512" s="2">
        <v>0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2">
        <v>0</v>
      </c>
      <c r="AT4512" s="2">
        <v>0</v>
      </c>
      <c r="AU4512" s="2">
        <v>0</v>
      </c>
      <c r="AV4512" s="2">
        <v>0</v>
      </c>
      <c r="AW4512" s="2">
        <v>0</v>
      </c>
      <c r="AX4512" s="2">
        <v>0</v>
      </c>
      <c r="AY4512" s="2">
        <v>0</v>
      </c>
      <c r="AZ4512" s="2">
        <v>0</v>
      </c>
      <c r="BA4512" s="2">
        <v>0</v>
      </c>
      <c r="BB4512" s="2">
        <v>0</v>
      </c>
      <c r="BC4512" s="2">
        <v>0</v>
      </c>
      <c r="BD4512" s="2">
        <v>14</v>
      </c>
      <c r="BE4512" s="2">
        <v>0</v>
      </c>
      <c r="BF4512" s="2">
        <v>0</v>
      </c>
      <c r="BG4512" s="2">
        <v>0</v>
      </c>
      <c r="BH4512" s="2">
        <v>0</v>
      </c>
      <c r="BI4512" s="2">
        <v>0</v>
      </c>
      <c r="BJ4512" s="2">
        <v>0</v>
      </c>
      <c r="BK4512" s="2">
        <v>0</v>
      </c>
      <c r="BL4512" s="2">
        <v>4</v>
      </c>
      <c r="BM4512" s="2">
        <v>5</v>
      </c>
      <c r="BN4512" s="2">
        <v>2</v>
      </c>
      <c r="BO4512" s="2">
        <v>5</v>
      </c>
      <c r="BP4512" s="2">
        <v>7</v>
      </c>
      <c r="BQ4512" s="2">
        <v>6</v>
      </c>
      <c r="BR4512" s="2">
        <v>3</v>
      </c>
      <c r="BS4512" s="2">
        <v>0</v>
      </c>
      <c r="BT4512" s="2">
        <v>0</v>
      </c>
      <c r="BU4512" s="2">
        <v>0</v>
      </c>
      <c r="BV4512" s="2">
        <v>0</v>
      </c>
      <c r="BW4512" s="2">
        <v>0</v>
      </c>
      <c r="BX4512" s="2">
        <v>0</v>
      </c>
      <c r="BY4512" s="2">
        <v>0</v>
      </c>
      <c r="BZ4512" s="2">
        <v>0</v>
      </c>
      <c r="CA4512" s="2">
        <v>0</v>
      </c>
      <c r="CB4512" s="2">
        <v>0</v>
      </c>
      <c r="CC4512" s="2">
        <v>0</v>
      </c>
      <c r="CD4512" s="2">
        <v>0</v>
      </c>
      <c r="CE4512" s="2">
        <v>0</v>
      </c>
      <c r="CF4512" s="2">
        <v>0</v>
      </c>
      <c r="CG4512" s="2">
        <v>0</v>
      </c>
      <c r="CH4512" s="2">
        <v>0</v>
      </c>
      <c r="CI4512" s="2">
        <v>0</v>
      </c>
      <c r="CJ4512" s="2">
        <v>0</v>
      </c>
      <c r="CK4512" s="2">
        <v>0</v>
      </c>
      <c r="CL4512" s="2">
        <v>3</v>
      </c>
    </row>
    <row r="4513" spans="1:90" x14ac:dyDescent="0.25">
      <c r="A4513" t="s">
        <v>115</v>
      </c>
      <c r="B4513">
        <v>20413</v>
      </c>
      <c r="C4513" t="s">
        <v>206</v>
      </c>
      <c r="D4513">
        <v>1</v>
      </c>
      <c r="E4513">
        <v>8</v>
      </c>
      <c r="F4513">
        <v>20448</v>
      </c>
      <c r="G4513">
        <v>35020448</v>
      </c>
      <c r="H4513" t="s">
        <v>15678</v>
      </c>
      <c r="I4513">
        <v>154</v>
      </c>
      <c r="J4513" t="s">
        <v>3061</v>
      </c>
      <c r="K4513" t="s">
        <v>91</v>
      </c>
      <c r="L4513">
        <v>1</v>
      </c>
      <c r="M4513" t="s">
        <v>3061</v>
      </c>
      <c r="N4513">
        <v>13890000</v>
      </c>
      <c r="O4513" t="s">
        <v>92</v>
      </c>
      <c r="P4513" t="s">
        <v>15679</v>
      </c>
      <c r="Q4513">
        <v>99</v>
      </c>
      <c r="R4513">
        <v>19</v>
      </c>
      <c r="S4513">
        <v>36421203</v>
      </c>
      <c r="T4513">
        <v>36421727</v>
      </c>
      <c r="U4513" t="s">
        <v>15680</v>
      </c>
      <c r="V4513">
        <v>1</v>
      </c>
      <c r="W4513" s="2">
        <v>0</v>
      </c>
      <c r="X4513" s="2">
        <v>0</v>
      </c>
      <c r="Y4513" s="2">
        <v>0</v>
      </c>
      <c r="Z4513" s="2">
        <v>0</v>
      </c>
      <c r="AA4513" s="2">
        <v>0</v>
      </c>
      <c r="AB4513" s="2">
        <v>0</v>
      </c>
      <c r="AC4513" s="2">
        <v>0</v>
      </c>
      <c r="AD4513" s="2">
        <v>57</v>
      </c>
      <c r="AE4513" s="2">
        <v>47</v>
      </c>
      <c r="AF4513" s="2">
        <v>40</v>
      </c>
      <c r="AG4513" s="2">
        <v>51</v>
      </c>
      <c r="AH4513" s="2">
        <v>75</v>
      </c>
      <c r="AI4513" s="2">
        <v>51</v>
      </c>
      <c r="AJ4513" s="2">
        <v>49</v>
      </c>
      <c r="AK4513" s="2">
        <v>0</v>
      </c>
      <c r="AL4513" s="2">
        <v>0</v>
      </c>
      <c r="AM4513" s="2">
        <v>0</v>
      </c>
      <c r="AN4513" s="2">
        <v>0</v>
      </c>
      <c r="AO4513" s="2">
        <v>0</v>
      </c>
      <c r="AP4513" s="2">
        <v>0</v>
      </c>
      <c r="AQ4513" s="2">
        <v>0</v>
      </c>
      <c r="AR4513" s="2">
        <v>14</v>
      </c>
      <c r="AS4513" s="2">
        <v>0</v>
      </c>
      <c r="AT4513" s="2">
        <v>0</v>
      </c>
      <c r="AU4513" s="2">
        <v>25</v>
      </c>
      <c r="AV4513" s="2">
        <v>0</v>
      </c>
      <c r="AW4513" s="2">
        <v>0</v>
      </c>
      <c r="AX4513" s="2">
        <v>0</v>
      </c>
      <c r="AY4513" s="2">
        <v>0</v>
      </c>
      <c r="AZ4513" s="2">
        <v>0</v>
      </c>
      <c r="BA4513" s="2">
        <v>0</v>
      </c>
      <c r="BB4513" s="2">
        <v>0</v>
      </c>
      <c r="BC4513" s="2">
        <v>0</v>
      </c>
      <c r="BD4513" s="2">
        <v>8</v>
      </c>
      <c r="BE4513" s="2">
        <v>0</v>
      </c>
      <c r="BF4513" s="2">
        <v>0</v>
      </c>
      <c r="BG4513" s="2">
        <v>0</v>
      </c>
      <c r="BH4513" s="2">
        <v>0</v>
      </c>
      <c r="BI4513" s="2">
        <v>0</v>
      </c>
      <c r="BJ4513" s="2">
        <v>0</v>
      </c>
      <c r="BK4513" s="2">
        <v>0</v>
      </c>
      <c r="BL4513" s="2">
        <v>4</v>
      </c>
      <c r="BM4513" s="2">
        <v>3</v>
      </c>
      <c r="BN4513" s="2">
        <v>3</v>
      </c>
      <c r="BO4513" s="2">
        <v>4</v>
      </c>
      <c r="BP4513" s="2">
        <v>4</v>
      </c>
      <c r="BQ4513" s="2">
        <v>3</v>
      </c>
      <c r="BR4513" s="2">
        <v>2</v>
      </c>
      <c r="BS4513" s="2">
        <v>0</v>
      </c>
      <c r="BT4513" s="2">
        <v>0</v>
      </c>
      <c r="BU4513" s="2">
        <v>0</v>
      </c>
      <c r="BV4513" s="2">
        <v>0</v>
      </c>
      <c r="BW4513" s="2">
        <v>0</v>
      </c>
      <c r="BX4513" s="2">
        <v>0</v>
      </c>
      <c r="BY4513" s="2">
        <v>0</v>
      </c>
      <c r="BZ4513" s="2">
        <v>2</v>
      </c>
      <c r="CA4513" s="2">
        <v>0</v>
      </c>
      <c r="CB4513" s="2">
        <v>0</v>
      </c>
      <c r="CC4513" s="2">
        <v>1</v>
      </c>
      <c r="CD4513" s="2">
        <v>0</v>
      </c>
      <c r="CE4513" s="2">
        <v>0</v>
      </c>
      <c r="CF4513" s="2">
        <v>0</v>
      </c>
      <c r="CG4513" s="2">
        <v>0</v>
      </c>
      <c r="CH4513" s="2">
        <v>0</v>
      </c>
      <c r="CI4513" s="2">
        <v>0</v>
      </c>
      <c r="CJ4513" s="2">
        <v>0</v>
      </c>
      <c r="CK4513" s="2">
        <v>0</v>
      </c>
      <c r="CL4513" s="2">
        <v>4</v>
      </c>
    </row>
    <row r="4514" spans="1:90" x14ac:dyDescent="0.25">
      <c r="A4514" t="s">
        <v>115</v>
      </c>
      <c r="B4514">
        <v>20413</v>
      </c>
      <c r="C4514" t="s">
        <v>206</v>
      </c>
      <c r="D4514">
        <v>1</v>
      </c>
      <c r="E4514">
        <v>8</v>
      </c>
      <c r="F4514">
        <v>45731</v>
      </c>
      <c r="G4514">
        <v>35045731</v>
      </c>
      <c r="H4514" t="s">
        <v>19259</v>
      </c>
      <c r="I4514">
        <v>257</v>
      </c>
      <c r="J4514" t="s">
        <v>2362</v>
      </c>
      <c r="K4514" t="s">
        <v>2891</v>
      </c>
      <c r="L4514">
        <v>3</v>
      </c>
      <c r="M4514" t="s">
        <v>2891</v>
      </c>
      <c r="N4514">
        <v>13707000</v>
      </c>
      <c r="O4514" t="s">
        <v>102</v>
      </c>
      <c r="P4514" t="s">
        <v>19260</v>
      </c>
      <c r="Q4514">
        <v>21</v>
      </c>
      <c r="R4514">
        <v>19</v>
      </c>
      <c r="S4514">
        <v>36071124</v>
      </c>
      <c r="T4514">
        <v>36071133</v>
      </c>
      <c r="U4514" t="s">
        <v>19261</v>
      </c>
      <c r="V4514">
        <v>1</v>
      </c>
      <c r="W4514" s="2">
        <v>0</v>
      </c>
      <c r="X4514" s="2">
        <v>0</v>
      </c>
      <c r="Y4514" s="2">
        <v>0</v>
      </c>
      <c r="Z4514" s="2">
        <v>0</v>
      </c>
      <c r="AA4514" s="2">
        <v>0</v>
      </c>
      <c r="AB4514" s="2">
        <v>0</v>
      </c>
      <c r="AC4514" s="2">
        <v>0</v>
      </c>
      <c r="AD4514" s="2">
        <v>13</v>
      </c>
      <c r="AE4514" s="2">
        <v>13</v>
      </c>
      <c r="AF4514" s="2">
        <v>15</v>
      </c>
      <c r="AG4514" s="2">
        <v>20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0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2">
        <v>0</v>
      </c>
      <c r="AT4514" s="2">
        <v>0</v>
      </c>
      <c r="AU4514" s="2">
        <v>0</v>
      </c>
      <c r="AV4514" s="2">
        <v>0</v>
      </c>
      <c r="AW4514" s="2">
        <v>0</v>
      </c>
      <c r="AX4514" s="2">
        <v>0</v>
      </c>
      <c r="AY4514" s="2">
        <v>0</v>
      </c>
      <c r="AZ4514" s="2">
        <v>0</v>
      </c>
      <c r="BA4514" s="2">
        <v>0</v>
      </c>
      <c r="BB4514" s="2">
        <v>0</v>
      </c>
      <c r="BC4514" s="2">
        <v>0</v>
      </c>
      <c r="BD4514" s="2">
        <v>0</v>
      </c>
      <c r="BE4514" s="2">
        <v>0</v>
      </c>
      <c r="BF4514" s="2">
        <v>0</v>
      </c>
      <c r="BG4514" s="2">
        <v>0</v>
      </c>
      <c r="BH4514" s="2">
        <v>0</v>
      </c>
      <c r="BI4514" s="2">
        <v>0</v>
      </c>
      <c r="BJ4514" s="2">
        <v>0</v>
      </c>
      <c r="BK4514" s="2">
        <v>0</v>
      </c>
      <c r="BL4514" s="2">
        <v>1</v>
      </c>
      <c r="BM4514" s="2">
        <v>1</v>
      </c>
      <c r="BN4514" s="2">
        <v>1</v>
      </c>
      <c r="BO4514" s="2">
        <v>2</v>
      </c>
      <c r="BP4514" s="2">
        <v>0</v>
      </c>
      <c r="BQ4514" s="2">
        <v>0</v>
      </c>
      <c r="BR4514" s="2">
        <v>0</v>
      </c>
      <c r="BS4514" s="2">
        <v>0</v>
      </c>
      <c r="BT4514" s="2">
        <v>0</v>
      </c>
      <c r="BU4514" s="2">
        <v>0</v>
      </c>
      <c r="BV4514" s="2">
        <v>0</v>
      </c>
      <c r="BW4514" s="2">
        <v>0</v>
      </c>
      <c r="BX4514" s="2">
        <v>0</v>
      </c>
      <c r="BY4514" s="2">
        <v>0</v>
      </c>
      <c r="BZ4514" s="2">
        <v>0</v>
      </c>
      <c r="CA4514" s="2">
        <v>0</v>
      </c>
      <c r="CB4514" s="2">
        <v>0</v>
      </c>
      <c r="CC4514" s="2">
        <v>0</v>
      </c>
      <c r="CD4514" s="2">
        <v>0</v>
      </c>
      <c r="CE4514" s="2">
        <v>0</v>
      </c>
      <c r="CF4514" s="2">
        <v>0</v>
      </c>
      <c r="CG4514" s="2">
        <v>0</v>
      </c>
      <c r="CH4514" s="2">
        <v>0</v>
      </c>
      <c r="CI4514" s="2">
        <v>0</v>
      </c>
      <c r="CJ4514" s="2">
        <v>0</v>
      </c>
      <c r="CK4514" s="2">
        <v>0</v>
      </c>
      <c r="CL4514" s="2">
        <v>0</v>
      </c>
    </row>
    <row r="4515" spans="1:90" x14ac:dyDescent="0.25">
      <c r="A4515" t="s">
        <v>115</v>
      </c>
      <c r="B4515">
        <v>20413</v>
      </c>
      <c r="C4515" t="s">
        <v>206</v>
      </c>
      <c r="D4515">
        <v>1</v>
      </c>
      <c r="E4515">
        <v>8</v>
      </c>
      <c r="F4515">
        <v>45913</v>
      </c>
      <c r="G4515">
        <v>35045913</v>
      </c>
      <c r="H4515" t="s">
        <v>17349</v>
      </c>
      <c r="I4515">
        <v>639</v>
      </c>
      <c r="J4515" t="s">
        <v>206</v>
      </c>
      <c r="K4515" t="s">
        <v>17350</v>
      </c>
      <c r="L4515">
        <v>1</v>
      </c>
      <c r="M4515" t="s">
        <v>206</v>
      </c>
      <c r="N4515">
        <v>13872409</v>
      </c>
      <c r="O4515" t="s">
        <v>92</v>
      </c>
      <c r="P4515" t="s">
        <v>17351</v>
      </c>
      <c r="Q4515">
        <v>80</v>
      </c>
      <c r="R4515">
        <v>19</v>
      </c>
      <c r="S4515">
        <v>36223773</v>
      </c>
      <c r="T4515">
        <v>36232837</v>
      </c>
      <c r="U4515" t="s">
        <v>17352</v>
      </c>
      <c r="V4515">
        <v>1</v>
      </c>
      <c r="W4515" s="2">
        <v>0</v>
      </c>
      <c r="X4515" s="2">
        <v>0</v>
      </c>
      <c r="Y4515" s="2">
        <v>0</v>
      </c>
      <c r="Z4515" s="2">
        <v>0</v>
      </c>
      <c r="AA4515" s="2">
        <v>0</v>
      </c>
      <c r="AB4515" s="2">
        <v>0</v>
      </c>
      <c r="AC4515" s="2">
        <v>0</v>
      </c>
      <c r="AD4515" s="2">
        <v>38</v>
      </c>
      <c r="AE4515" s="2">
        <v>37</v>
      </c>
      <c r="AF4515" s="2">
        <v>28</v>
      </c>
      <c r="AG4515" s="2">
        <v>36</v>
      </c>
      <c r="AH4515" s="2">
        <v>33</v>
      </c>
      <c r="AI4515" s="2">
        <v>14</v>
      </c>
      <c r="AJ4515" s="2">
        <v>11</v>
      </c>
      <c r="AK4515" s="2">
        <v>0</v>
      </c>
      <c r="AL4515" s="2">
        <v>0</v>
      </c>
      <c r="AM4515" s="2">
        <v>0</v>
      </c>
      <c r="AN4515" s="2">
        <v>0</v>
      </c>
      <c r="AO4515" s="2">
        <v>0</v>
      </c>
      <c r="AP4515" s="2">
        <v>0</v>
      </c>
      <c r="AQ4515" s="2">
        <v>0</v>
      </c>
      <c r="AR4515" s="2">
        <v>0</v>
      </c>
      <c r="AS4515" s="2">
        <v>0</v>
      </c>
      <c r="AT4515" s="2">
        <v>0</v>
      </c>
      <c r="AU4515" s="2">
        <v>0</v>
      </c>
      <c r="AV4515" s="2">
        <v>0</v>
      </c>
      <c r="AW4515" s="2">
        <v>0</v>
      </c>
      <c r="AX4515" s="2">
        <v>0</v>
      </c>
      <c r="AY4515" s="2">
        <v>0</v>
      </c>
      <c r="AZ4515" s="2">
        <v>0</v>
      </c>
      <c r="BA4515" s="2">
        <v>0</v>
      </c>
      <c r="BB4515" s="2">
        <v>0</v>
      </c>
      <c r="BC4515" s="2">
        <v>0</v>
      </c>
      <c r="BD4515" s="2">
        <v>9</v>
      </c>
      <c r="BE4515" s="2">
        <v>0</v>
      </c>
      <c r="BF4515" s="2">
        <v>0</v>
      </c>
      <c r="BG4515" s="2">
        <v>0</v>
      </c>
      <c r="BH4515" s="2">
        <v>0</v>
      </c>
      <c r="BI4515" s="2">
        <v>0</v>
      </c>
      <c r="BJ4515" s="2">
        <v>0</v>
      </c>
      <c r="BK4515" s="2">
        <v>0</v>
      </c>
      <c r="BL4515" s="2">
        <v>4</v>
      </c>
      <c r="BM4515" s="2">
        <v>2</v>
      </c>
      <c r="BN4515" s="2">
        <v>1</v>
      </c>
      <c r="BO4515" s="2">
        <v>1</v>
      </c>
      <c r="BP4515" s="2">
        <v>2</v>
      </c>
      <c r="BQ4515" s="2">
        <v>1</v>
      </c>
      <c r="BR4515" s="2">
        <v>1</v>
      </c>
      <c r="BS4515" s="2">
        <v>0</v>
      </c>
      <c r="BT4515" s="2">
        <v>0</v>
      </c>
      <c r="BU4515" s="2">
        <v>0</v>
      </c>
      <c r="BV4515" s="2">
        <v>0</v>
      </c>
      <c r="BW4515" s="2">
        <v>0</v>
      </c>
      <c r="BX4515" s="2">
        <v>0</v>
      </c>
      <c r="BY4515" s="2">
        <v>0</v>
      </c>
      <c r="BZ4515" s="2">
        <v>0</v>
      </c>
      <c r="CA4515" s="2">
        <v>0</v>
      </c>
      <c r="CB4515" s="2">
        <v>0</v>
      </c>
      <c r="CC4515" s="2">
        <v>0</v>
      </c>
      <c r="CD4515" s="2">
        <v>0</v>
      </c>
      <c r="CE4515" s="2">
        <v>0</v>
      </c>
      <c r="CF4515" s="2">
        <v>0</v>
      </c>
      <c r="CG4515" s="2">
        <v>0</v>
      </c>
      <c r="CH4515" s="2">
        <v>0</v>
      </c>
      <c r="CI4515" s="2">
        <v>0</v>
      </c>
      <c r="CJ4515" s="2">
        <v>0</v>
      </c>
      <c r="CK4515" s="2">
        <v>0</v>
      </c>
      <c r="CL4515" s="2">
        <v>2</v>
      </c>
    </row>
    <row r="4516" spans="1:90" x14ac:dyDescent="0.25">
      <c r="A4516" t="s">
        <v>115</v>
      </c>
      <c r="B4516">
        <v>20413</v>
      </c>
      <c r="C4516" t="s">
        <v>206</v>
      </c>
      <c r="D4516">
        <v>1</v>
      </c>
      <c r="E4516">
        <v>8</v>
      </c>
      <c r="F4516">
        <v>901295</v>
      </c>
      <c r="G4516">
        <v>35901295</v>
      </c>
      <c r="H4516" t="s">
        <v>8346</v>
      </c>
      <c r="I4516">
        <v>453</v>
      </c>
      <c r="J4516" t="s">
        <v>292</v>
      </c>
      <c r="K4516" t="s">
        <v>8347</v>
      </c>
      <c r="L4516">
        <v>1</v>
      </c>
      <c r="M4516" t="s">
        <v>292</v>
      </c>
      <c r="N4516">
        <v>13737645</v>
      </c>
      <c r="O4516" t="s">
        <v>92</v>
      </c>
      <c r="P4516" t="s">
        <v>8348</v>
      </c>
      <c r="Q4516">
        <v>332</v>
      </c>
      <c r="R4516">
        <v>19</v>
      </c>
      <c r="S4516">
        <v>36563567</v>
      </c>
      <c r="T4516">
        <v>36564866</v>
      </c>
      <c r="U4516" t="s">
        <v>8349</v>
      </c>
      <c r="V4516">
        <v>1</v>
      </c>
      <c r="W4516" s="2">
        <v>0</v>
      </c>
      <c r="X4516" s="2">
        <v>0</v>
      </c>
      <c r="Y4516" s="2">
        <v>0</v>
      </c>
      <c r="Z4516" s="2">
        <v>0</v>
      </c>
      <c r="AA4516" s="2">
        <v>0</v>
      </c>
      <c r="AB4516" s="2">
        <v>0</v>
      </c>
      <c r="AC4516" s="2">
        <v>0</v>
      </c>
      <c r="AD4516" s="2">
        <v>85</v>
      </c>
      <c r="AE4516" s="2">
        <v>93</v>
      </c>
      <c r="AF4516" s="2">
        <v>61</v>
      </c>
      <c r="AG4516" s="2">
        <v>105</v>
      </c>
      <c r="AH4516" s="2">
        <v>96</v>
      </c>
      <c r="AI4516" s="2">
        <v>55</v>
      </c>
      <c r="AJ4516" s="2">
        <v>57</v>
      </c>
      <c r="AK4516" s="2">
        <v>0</v>
      </c>
      <c r="AL4516" s="2">
        <v>0</v>
      </c>
      <c r="AM4516" s="2">
        <v>0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2">
        <v>0</v>
      </c>
      <c r="AT4516" s="2">
        <v>0</v>
      </c>
      <c r="AU4516" s="2">
        <v>0</v>
      </c>
      <c r="AV4516" s="2">
        <v>0</v>
      </c>
      <c r="AW4516" s="2">
        <v>0</v>
      </c>
      <c r="AX4516" s="2">
        <v>0</v>
      </c>
      <c r="AY4516" s="2">
        <v>0</v>
      </c>
      <c r="AZ4516" s="2">
        <v>0</v>
      </c>
      <c r="BA4516" s="2">
        <v>0</v>
      </c>
      <c r="BB4516" s="2">
        <v>0</v>
      </c>
      <c r="BC4516" s="2">
        <v>338</v>
      </c>
      <c r="BD4516" s="2">
        <v>0</v>
      </c>
      <c r="BE4516" s="2">
        <v>0</v>
      </c>
      <c r="BF4516" s="2">
        <v>0</v>
      </c>
      <c r="BG4516" s="2">
        <v>0</v>
      </c>
      <c r="BH4516" s="2">
        <v>0</v>
      </c>
      <c r="BI4516" s="2">
        <v>0</v>
      </c>
      <c r="BJ4516" s="2">
        <v>0</v>
      </c>
      <c r="BK4516" s="2">
        <v>0</v>
      </c>
      <c r="BL4516" s="2">
        <v>6</v>
      </c>
      <c r="BM4516" s="2">
        <v>5</v>
      </c>
      <c r="BN4516" s="2">
        <v>4</v>
      </c>
      <c r="BO4516" s="2">
        <v>5</v>
      </c>
      <c r="BP4516" s="2">
        <v>5</v>
      </c>
      <c r="BQ4516" s="2">
        <v>3</v>
      </c>
      <c r="BR4516" s="2">
        <v>4</v>
      </c>
      <c r="BS4516" s="2">
        <v>0</v>
      </c>
      <c r="BT4516" s="2">
        <v>0</v>
      </c>
      <c r="BU4516" s="2">
        <v>0</v>
      </c>
      <c r="BV4516" s="2">
        <v>0</v>
      </c>
      <c r="BW4516" s="2">
        <v>0</v>
      </c>
      <c r="BX4516" s="2">
        <v>0</v>
      </c>
      <c r="BY4516" s="2">
        <v>0</v>
      </c>
      <c r="BZ4516" s="2">
        <v>0</v>
      </c>
      <c r="CA4516" s="2">
        <v>0</v>
      </c>
      <c r="CB4516" s="2">
        <v>0</v>
      </c>
      <c r="CC4516" s="2">
        <v>0</v>
      </c>
      <c r="CD4516" s="2">
        <v>0</v>
      </c>
      <c r="CE4516" s="2">
        <v>0</v>
      </c>
      <c r="CF4516" s="2">
        <v>0</v>
      </c>
      <c r="CG4516" s="2">
        <v>0</v>
      </c>
      <c r="CH4516" s="2">
        <v>0</v>
      </c>
      <c r="CI4516" s="2">
        <v>0</v>
      </c>
      <c r="CJ4516" s="2">
        <v>0</v>
      </c>
      <c r="CK4516" s="2">
        <v>31</v>
      </c>
      <c r="CL4516" s="2">
        <v>0</v>
      </c>
    </row>
    <row r="4517" spans="1:90" x14ac:dyDescent="0.25">
      <c r="A4517" t="s">
        <v>115</v>
      </c>
      <c r="B4517">
        <v>20510</v>
      </c>
      <c r="C4517" t="s">
        <v>493</v>
      </c>
      <c r="D4517">
        <v>1</v>
      </c>
      <c r="E4517">
        <v>8</v>
      </c>
      <c r="F4517">
        <v>24697</v>
      </c>
      <c r="G4517">
        <v>35024697</v>
      </c>
      <c r="H4517" t="s">
        <v>11601</v>
      </c>
      <c r="I4517">
        <v>642</v>
      </c>
      <c r="J4517" t="s">
        <v>493</v>
      </c>
      <c r="K4517" t="s">
        <v>194</v>
      </c>
      <c r="L4517">
        <v>1</v>
      </c>
      <c r="M4517" t="s">
        <v>493</v>
      </c>
      <c r="N4517">
        <v>14600000</v>
      </c>
      <c r="P4517" t="s">
        <v>3777</v>
      </c>
      <c r="Q4517">
        <v>337</v>
      </c>
      <c r="R4517">
        <v>16</v>
      </c>
      <c r="S4517">
        <v>37285922</v>
      </c>
      <c r="T4517">
        <v>38180490</v>
      </c>
      <c r="U4517" t="s">
        <v>11602</v>
      </c>
      <c r="V4517">
        <v>1</v>
      </c>
      <c r="W4517" s="2">
        <v>0</v>
      </c>
      <c r="X4517" s="2">
        <v>0</v>
      </c>
      <c r="Y4517" s="2">
        <v>0</v>
      </c>
      <c r="Z4517" s="2">
        <v>110</v>
      </c>
      <c r="AA4517" s="2">
        <v>142</v>
      </c>
      <c r="AB4517" s="2">
        <v>110</v>
      </c>
      <c r="AC4517" s="2">
        <v>121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0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2">
        <v>0</v>
      </c>
      <c r="AT4517" s="2">
        <v>0</v>
      </c>
      <c r="AU4517" s="2">
        <v>0</v>
      </c>
      <c r="AV4517" s="2">
        <v>0</v>
      </c>
      <c r="AW4517" s="2">
        <v>0</v>
      </c>
      <c r="AX4517" s="2">
        <v>0</v>
      </c>
      <c r="AY4517" s="2">
        <v>0</v>
      </c>
      <c r="AZ4517" s="2">
        <v>0</v>
      </c>
      <c r="BA4517" s="2">
        <v>0</v>
      </c>
      <c r="BB4517" s="2">
        <v>0</v>
      </c>
      <c r="BC4517" s="2">
        <v>0</v>
      </c>
      <c r="BD4517" s="2">
        <v>18</v>
      </c>
      <c r="BE4517" s="2">
        <v>0</v>
      </c>
      <c r="BF4517" s="2">
        <v>0</v>
      </c>
      <c r="BG4517" s="2">
        <v>0</v>
      </c>
      <c r="BH4517" s="2">
        <v>5</v>
      </c>
      <c r="BI4517" s="2">
        <v>7</v>
      </c>
      <c r="BJ4517" s="2">
        <v>5</v>
      </c>
      <c r="BK4517" s="2">
        <v>8</v>
      </c>
      <c r="BL4517" s="2">
        <v>0</v>
      </c>
      <c r="BM4517" s="2">
        <v>0</v>
      </c>
      <c r="BN4517" s="2">
        <v>0</v>
      </c>
      <c r="BO4517" s="2">
        <v>0</v>
      </c>
      <c r="BP4517" s="2">
        <v>0</v>
      </c>
      <c r="BQ4517" s="2">
        <v>0</v>
      </c>
      <c r="BR4517" s="2">
        <v>0</v>
      </c>
      <c r="BS4517" s="2">
        <v>0</v>
      </c>
      <c r="BT4517" s="2">
        <v>0</v>
      </c>
      <c r="BU4517" s="2">
        <v>0</v>
      </c>
      <c r="BV4517" s="2">
        <v>0</v>
      </c>
      <c r="BW4517" s="2">
        <v>0</v>
      </c>
      <c r="BX4517" s="2">
        <v>0</v>
      </c>
      <c r="BY4517" s="2">
        <v>0</v>
      </c>
      <c r="BZ4517" s="2">
        <v>0</v>
      </c>
      <c r="CA4517" s="2">
        <v>0</v>
      </c>
      <c r="CB4517" s="2">
        <v>0</v>
      </c>
      <c r="CC4517" s="2">
        <v>0</v>
      </c>
      <c r="CD4517" s="2">
        <v>0</v>
      </c>
      <c r="CE4517" s="2">
        <v>0</v>
      </c>
      <c r="CF4517" s="2">
        <v>0</v>
      </c>
      <c r="CG4517" s="2">
        <v>0</v>
      </c>
      <c r="CH4517" s="2">
        <v>0</v>
      </c>
      <c r="CI4517" s="2">
        <v>0</v>
      </c>
      <c r="CJ4517" s="2">
        <v>0</v>
      </c>
      <c r="CK4517" s="2">
        <v>0</v>
      </c>
      <c r="CL4517" s="2">
        <v>5</v>
      </c>
    </row>
    <row r="4518" spans="1:90" x14ac:dyDescent="0.25">
      <c r="A4518" t="s">
        <v>115</v>
      </c>
      <c r="B4518">
        <v>20510</v>
      </c>
      <c r="C4518" t="s">
        <v>493</v>
      </c>
      <c r="D4518">
        <v>1</v>
      </c>
      <c r="E4518">
        <v>8</v>
      </c>
      <c r="F4518">
        <v>24818</v>
      </c>
      <c r="G4518">
        <v>35024818</v>
      </c>
      <c r="H4518" t="s">
        <v>6131</v>
      </c>
      <c r="I4518">
        <v>361</v>
      </c>
      <c r="J4518" t="s">
        <v>4030</v>
      </c>
      <c r="K4518" t="s">
        <v>951</v>
      </c>
      <c r="L4518">
        <v>1</v>
      </c>
      <c r="M4518" t="s">
        <v>4030</v>
      </c>
      <c r="N4518">
        <v>14610000</v>
      </c>
      <c r="P4518" t="s">
        <v>6132</v>
      </c>
      <c r="Q4518">
        <v>590</v>
      </c>
      <c r="R4518">
        <v>16</v>
      </c>
      <c r="S4518">
        <v>38321105</v>
      </c>
      <c r="T4518">
        <v>38321844</v>
      </c>
      <c r="U4518" t="s">
        <v>6133</v>
      </c>
      <c r="V4518">
        <v>1</v>
      </c>
      <c r="W4518" s="2">
        <v>0</v>
      </c>
      <c r="X4518" s="2">
        <v>0</v>
      </c>
      <c r="Y4518" s="2">
        <v>0</v>
      </c>
      <c r="Z4518" s="2">
        <v>0</v>
      </c>
      <c r="AA4518" s="2">
        <v>0</v>
      </c>
      <c r="AB4518" s="2">
        <v>0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144</v>
      </c>
      <c r="AI4518" s="2">
        <v>148</v>
      </c>
      <c r="AJ4518" s="2">
        <v>119</v>
      </c>
      <c r="AK4518" s="2">
        <v>0</v>
      </c>
      <c r="AL4518" s="2">
        <v>0</v>
      </c>
      <c r="AM4518" s="2">
        <v>0</v>
      </c>
      <c r="AN4518" s="2">
        <v>0</v>
      </c>
      <c r="AO4518" s="2">
        <v>0</v>
      </c>
      <c r="AP4518" s="2">
        <v>0</v>
      </c>
      <c r="AQ4518" s="2">
        <v>0</v>
      </c>
      <c r="AR4518" s="2">
        <v>0</v>
      </c>
      <c r="AS4518" s="2">
        <v>0</v>
      </c>
      <c r="AT4518" s="2">
        <v>0</v>
      </c>
      <c r="AU4518" s="2">
        <v>85</v>
      </c>
      <c r="AV4518" s="2">
        <v>0</v>
      </c>
      <c r="AW4518" s="2">
        <v>0</v>
      </c>
      <c r="AX4518" s="2">
        <v>0</v>
      </c>
      <c r="AY4518" s="2">
        <v>0</v>
      </c>
      <c r="AZ4518" s="2">
        <v>0</v>
      </c>
      <c r="BA4518" s="2">
        <v>0</v>
      </c>
      <c r="BB4518" s="2">
        <v>0</v>
      </c>
      <c r="BC4518" s="2">
        <v>0</v>
      </c>
      <c r="BD4518" s="2">
        <v>0</v>
      </c>
      <c r="BE4518" s="2">
        <v>0</v>
      </c>
      <c r="BF4518" s="2">
        <v>0</v>
      </c>
      <c r="BG4518" s="2">
        <v>0</v>
      </c>
      <c r="BH4518" s="2">
        <v>0</v>
      </c>
      <c r="BI4518" s="2">
        <v>0</v>
      </c>
      <c r="BJ4518" s="2">
        <v>0</v>
      </c>
      <c r="BK4518" s="2">
        <v>0</v>
      </c>
      <c r="BL4518" s="2">
        <v>0</v>
      </c>
      <c r="BM4518" s="2">
        <v>0</v>
      </c>
      <c r="BN4518" s="2">
        <v>0</v>
      </c>
      <c r="BO4518" s="2">
        <v>0</v>
      </c>
      <c r="BP4518" s="2">
        <v>6</v>
      </c>
      <c r="BQ4518" s="2">
        <v>4</v>
      </c>
      <c r="BR4518" s="2">
        <v>4</v>
      </c>
      <c r="BS4518" s="2">
        <v>0</v>
      </c>
      <c r="BT4518" s="2">
        <v>0</v>
      </c>
      <c r="BU4518" s="2">
        <v>0</v>
      </c>
      <c r="BV4518" s="2">
        <v>0</v>
      </c>
      <c r="BW4518" s="2">
        <v>0</v>
      </c>
      <c r="BX4518" s="2">
        <v>0</v>
      </c>
      <c r="BY4518" s="2">
        <v>0</v>
      </c>
      <c r="BZ4518" s="2">
        <v>0</v>
      </c>
      <c r="CA4518" s="2">
        <v>0</v>
      </c>
      <c r="CB4518" s="2">
        <v>0</v>
      </c>
      <c r="CC4518" s="2">
        <v>4</v>
      </c>
      <c r="CD4518" s="2">
        <v>0</v>
      </c>
      <c r="CE4518" s="2">
        <v>0</v>
      </c>
      <c r="CF4518" s="2">
        <v>0</v>
      </c>
      <c r="CG4518" s="2">
        <v>0</v>
      </c>
      <c r="CH4518" s="2">
        <v>0</v>
      </c>
      <c r="CI4518" s="2">
        <v>0</v>
      </c>
      <c r="CJ4518" s="2">
        <v>0</v>
      </c>
      <c r="CK4518" s="2">
        <v>0</v>
      </c>
      <c r="CL4518" s="2">
        <v>0</v>
      </c>
    </row>
    <row r="4519" spans="1:90" x14ac:dyDescent="0.25">
      <c r="A4519" t="s">
        <v>115</v>
      </c>
      <c r="B4519">
        <v>20510</v>
      </c>
      <c r="C4519" t="s">
        <v>493</v>
      </c>
      <c r="D4519">
        <v>1</v>
      </c>
      <c r="E4519">
        <v>8</v>
      </c>
      <c r="F4519">
        <v>23383</v>
      </c>
      <c r="G4519">
        <v>35023383</v>
      </c>
      <c r="H4519" t="s">
        <v>18703</v>
      </c>
      <c r="I4519">
        <v>389</v>
      </c>
      <c r="J4519" t="s">
        <v>1289</v>
      </c>
      <c r="K4519" t="s">
        <v>3073</v>
      </c>
      <c r="L4519">
        <v>1</v>
      </c>
      <c r="M4519" t="s">
        <v>1289</v>
      </c>
      <c r="N4519">
        <v>14500000</v>
      </c>
      <c r="O4519" t="s">
        <v>92</v>
      </c>
      <c r="P4519" t="s">
        <v>18704</v>
      </c>
      <c r="Q4519">
        <v>670</v>
      </c>
      <c r="R4519">
        <v>16</v>
      </c>
      <c r="S4519">
        <v>37294307</v>
      </c>
      <c r="T4519">
        <v>38399046</v>
      </c>
      <c r="U4519" t="s">
        <v>18705</v>
      </c>
      <c r="V4519">
        <v>1</v>
      </c>
      <c r="W4519" s="2">
        <v>0</v>
      </c>
      <c r="X4519" s="2">
        <v>0</v>
      </c>
      <c r="Y4519" s="2">
        <v>0</v>
      </c>
      <c r="Z4519" s="2">
        <v>0</v>
      </c>
      <c r="AA4519" s="2">
        <v>0</v>
      </c>
      <c r="AB4519" s="2">
        <v>0</v>
      </c>
      <c r="AC4519" s="2">
        <v>0</v>
      </c>
      <c r="AD4519" s="2">
        <v>0</v>
      </c>
      <c r="AE4519" s="2">
        <v>0</v>
      </c>
      <c r="AF4519" s="2">
        <v>0</v>
      </c>
      <c r="AG4519" s="2">
        <v>0</v>
      </c>
      <c r="AH4519" s="2">
        <v>405</v>
      </c>
      <c r="AI4519" s="2">
        <v>273</v>
      </c>
      <c r="AJ4519" s="2">
        <v>223</v>
      </c>
      <c r="AK4519" s="2">
        <v>0</v>
      </c>
      <c r="AL4519" s="2">
        <v>0</v>
      </c>
      <c r="AM4519" s="2">
        <v>0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2">
        <v>0</v>
      </c>
      <c r="AT4519" s="2">
        <v>0</v>
      </c>
      <c r="AU4519" s="2">
        <v>175</v>
      </c>
      <c r="AV4519" s="2">
        <v>0</v>
      </c>
      <c r="AW4519" s="2">
        <v>0</v>
      </c>
      <c r="AX4519" s="2">
        <v>0</v>
      </c>
      <c r="AY4519" s="2">
        <v>0</v>
      </c>
      <c r="AZ4519" s="2">
        <v>0</v>
      </c>
      <c r="BA4519" s="2">
        <v>0</v>
      </c>
      <c r="BB4519" s="2">
        <v>0</v>
      </c>
      <c r="BC4519" s="2">
        <v>63</v>
      </c>
      <c r="BD4519" s="2">
        <v>3</v>
      </c>
      <c r="BE4519" s="2">
        <v>0</v>
      </c>
      <c r="BF4519" s="2">
        <v>0</v>
      </c>
      <c r="BG4519" s="2">
        <v>0</v>
      </c>
      <c r="BH4519" s="2">
        <v>0</v>
      </c>
      <c r="BI4519" s="2">
        <v>0</v>
      </c>
      <c r="BJ4519" s="2">
        <v>0</v>
      </c>
      <c r="BK4519" s="2">
        <v>0</v>
      </c>
      <c r="BL4519" s="2">
        <v>0</v>
      </c>
      <c r="BM4519" s="2">
        <v>0</v>
      </c>
      <c r="BN4519" s="2">
        <v>0</v>
      </c>
      <c r="BO4519" s="2">
        <v>0</v>
      </c>
      <c r="BP4519" s="2">
        <v>11</v>
      </c>
      <c r="BQ4519" s="2">
        <v>12</v>
      </c>
      <c r="BR4519" s="2">
        <v>8</v>
      </c>
      <c r="BS4519" s="2">
        <v>0</v>
      </c>
      <c r="BT4519" s="2">
        <v>0</v>
      </c>
      <c r="BU4519" s="2">
        <v>0</v>
      </c>
      <c r="BV4519" s="2">
        <v>0</v>
      </c>
      <c r="BW4519" s="2">
        <v>0</v>
      </c>
      <c r="BX4519" s="2">
        <v>0</v>
      </c>
      <c r="BY4519" s="2">
        <v>0</v>
      </c>
      <c r="BZ4519" s="2">
        <v>0</v>
      </c>
      <c r="CA4519" s="2">
        <v>0</v>
      </c>
      <c r="CB4519" s="2">
        <v>0</v>
      </c>
      <c r="CC4519" s="2">
        <v>7</v>
      </c>
      <c r="CD4519" s="2">
        <v>0</v>
      </c>
      <c r="CE4519" s="2">
        <v>0</v>
      </c>
      <c r="CF4519" s="2">
        <v>0</v>
      </c>
      <c r="CG4519" s="2">
        <v>0</v>
      </c>
      <c r="CH4519" s="2">
        <v>0</v>
      </c>
      <c r="CI4519" s="2">
        <v>0</v>
      </c>
      <c r="CJ4519" s="2">
        <v>0</v>
      </c>
      <c r="CK4519" s="2">
        <v>4</v>
      </c>
      <c r="CL4519" s="2">
        <v>1</v>
      </c>
    </row>
    <row r="4520" spans="1:90" x14ac:dyDescent="0.25">
      <c r="A4520" t="s">
        <v>115</v>
      </c>
      <c r="B4520">
        <v>20510</v>
      </c>
      <c r="C4520" t="s">
        <v>493</v>
      </c>
      <c r="D4520">
        <v>2</v>
      </c>
      <c r="E4520">
        <v>6</v>
      </c>
      <c r="F4520">
        <v>459720</v>
      </c>
      <c r="G4520">
        <v>35459720</v>
      </c>
      <c r="H4520" t="s">
        <v>6708</v>
      </c>
      <c r="I4520">
        <v>642</v>
      </c>
      <c r="J4520" t="s">
        <v>493</v>
      </c>
      <c r="K4520" t="s">
        <v>6301</v>
      </c>
      <c r="L4520">
        <v>1</v>
      </c>
      <c r="M4520" t="s">
        <v>493</v>
      </c>
      <c r="N4520">
        <v>14600000</v>
      </c>
      <c r="O4520" t="s">
        <v>92</v>
      </c>
      <c r="P4520" t="s">
        <v>1007</v>
      </c>
      <c r="Q4520">
        <v>599</v>
      </c>
      <c r="R4520">
        <v>16</v>
      </c>
      <c r="S4520">
        <v>38181970</v>
      </c>
      <c r="T4520">
        <v>38182561</v>
      </c>
      <c r="U4520" t="s">
        <v>19892</v>
      </c>
      <c r="V4520">
        <v>1</v>
      </c>
      <c r="W4520" s="2">
        <v>0</v>
      </c>
      <c r="X4520" s="2">
        <v>0</v>
      </c>
      <c r="Y4520" s="2">
        <v>0</v>
      </c>
      <c r="Z4520" s="2">
        <v>0</v>
      </c>
      <c r="AA4520" s="2">
        <v>0</v>
      </c>
      <c r="AB4520" s="2">
        <v>0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0</v>
      </c>
      <c r="AN4520" s="2">
        <v>0</v>
      </c>
      <c r="AO4520" s="2">
        <v>0</v>
      </c>
      <c r="AP4520" s="2">
        <v>0</v>
      </c>
      <c r="AQ4520" s="2">
        <v>0</v>
      </c>
      <c r="AR4520" s="2">
        <v>0</v>
      </c>
      <c r="AS4520" s="2">
        <v>0</v>
      </c>
      <c r="AT4520" s="2">
        <v>0</v>
      </c>
      <c r="AU4520" s="2">
        <v>0</v>
      </c>
      <c r="AV4520" s="2">
        <v>0</v>
      </c>
      <c r="AW4520" s="2">
        <v>0</v>
      </c>
      <c r="AX4520" s="2">
        <v>0</v>
      </c>
      <c r="AY4520" s="2">
        <v>0</v>
      </c>
      <c r="AZ4520" s="2">
        <v>0</v>
      </c>
      <c r="BA4520" s="2">
        <v>0</v>
      </c>
      <c r="BB4520" s="2">
        <v>0</v>
      </c>
      <c r="BC4520" s="2">
        <v>90</v>
      </c>
      <c r="BD4520" s="2">
        <v>0</v>
      </c>
      <c r="BE4520" s="2">
        <v>0</v>
      </c>
      <c r="BF4520" s="2">
        <v>0</v>
      </c>
      <c r="BG4520" s="2">
        <v>0</v>
      </c>
      <c r="BH4520" s="2">
        <v>0</v>
      </c>
      <c r="BI4520" s="2">
        <v>0</v>
      </c>
      <c r="BJ4520" s="2">
        <v>0</v>
      </c>
      <c r="BK4520" s="2">
        <v>0</v>
      </c>
      <c r="BL4520" s="2">
        <v>0</v>
      </c>
      <c r="BM4520" s="2">
        <v>0</v>
      </c>
      <c r="BN4520" s="2">
        <v>0</v>
      </c>
      <c r="BO4520" s="2">
        <v>0</v>
      </c>
      <c r="BP4520" s="2">
        <v>0</v>
      </c>
      <c r="BQ4520" s="2">
        <v>0</v>
      </c>
      <c r="BR4520" s="2">
        <v>0</v>
      </c>
      <c r="BS4520" s="2">
        <v>0</v>
      </c>
      <c r="BT4520" s="2">
        <v>0</v>
      </c>
      <c r="BU4520" s="2">
        <v>0</v>
      </c>
      <c r="BV4520" s="2">
        <v>0</v>
      </c>
      <c r="BW4520" s="2">
        <v>0</v>
      </c>
      <c r="BX4520" s="2">
        <v>0</v>
      </c>
      <c r="BY4520" s="2">
        <v>0</v>
      </c>
      <c r="BZ4520" s="2">
        <v>0</v>
      </c>
      <c r="CA4520" s="2">
        <v>0</v>
      </c>
      <c r="CB4520" s="2">
        <v>0</v>
      </c>
      <c r="CC4520" s="2">
        <v>0</v>
      </c>
      <c r="CD4520" s="2">
        <v>0</v>
      </c>
      <c r="CE4520" s="2">
        <v>0</v>
      </c>
      <c r="CF4520" s="2">
        <v>0</v>
      </c>
      <c r="CG4520" s="2">
        <v>0</v>
      </c>
      <c r="CH4520" s="2">
        <v>0</v>
      </c>
      <c r="CI4520" s="2">
        <v>0</v>
      </c>
      <c r="CJ4520" s="2">
        <v>0</v>
      </c>
      <c r="CK4520" s="2">
        <v>4</v>
      </c>
      <c r="CL4520" s="2">
        <v>0</v>
      </c>
    </row>
    <row r="4521" spans="1:90" x14ac:dyDescent="0.25">
      <c r="A4521" t="s">
        <v>115</v>
      </c>
      <c r="B4521">
        <v>20510</v>
      </c>
      <c r="C4521" t="s">
        <v>493</v>
      </c>
      <c r="D4521">
        <v>1</v>
      </c>
      <c r="E4521">
        <v>8</v>
      </c>
      <c r="F4521">
        <v>900801</v>
      </c>
      <c r="G4521">
        <v>35900801</v>
      </c>
      <c r="H4521" t="s">
        <v>17606</v>
      </c>
      <c r="I4521">
        <v>642</v>
      </c>
      <c r="J4521" t="s">
        <v>493</v>
      </c>
      <c r="K4521" t="s">
        <v>3088</v>
      </c>
      <c r="L4521">
        <v>1</v>
      </c>
      <c r="M4521" t="s">
        <v>493</v>
      </c>
      <c r="N4521">
        <v>14600000</v>
      </c>
      <c r="O4521" t="s">
        <v>92</v>
      </c>
      <c r="P4521" t="s">
        <v>10165</v>
      </c>
      <c r="Q4521">
        <v>669</v>
      </c>
      <c r="R4521">
        <v>16</v>
      </c>
      <c r="S4521">
        <v>38117157</v>
      </c>
      <c r="T4521">
        <v>38117288</v>
      </c>
      <c r="U4521" t="s">
        <v>17607</v>
      </c>
      <c r="V4521">
        <v>1</v>
      </c>
      <c r="W4521" s="2">
        <v>0</v>
      </c>
      <c r="X4521" s="2">
        <v>0</v>
      </c>
      <c r="Y4521" s="2">
        <v>0</v>
      </c>
      <c r="Z4521" s="2">
        <v>97</v>
      </c>
      <c r="AA4521" s="2">
        <v>91</v>
      </c>
      <c r="AB4521" s="2">
        <v>82</v>
      </c>
      <c r="AC4521" s="2">
        <v>101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0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2">
        <v>0</v>
      </c>
      <c r="AT4521" s="2">
        <v>0</v>
      </c>
      <c r="AU4521" s="2">
        <v>0</v>
      </c>
      <c r="AV4521" s="2">
        <v>0</v>
      </c>
      <c r="AW4521" s="2">
        <v>0</v>
      </c>
      <c r="AX4521" s="2">
        <v>0</v>
      </c>
      <c r="AY4521" s="2">
        <v>0</v>
      </c>
      <c r="AZ4521" s="2">
        <v>0</v>
      </c>
      <c r="BA4521" s="2">
        <v>0</v>
      </c>
      <c r="BB4521" s="2">
        <v>0</v>
      </c>
      <c r="BC4521" s="2">
        <v>39</v>
      </c>
      <c r="BD4521" s="2">
        <v>9</v>
      </c>
      <c r="BE4521" s="2">
        <v>0</v>
      </c>
      <c r="BF4521" s="2">
        <v>0</v>
      </c>
      <c r="BG4521" s="2">
        <v>0</v>
      </c>
      <c r="BH4521" s="2">
        <v>5</v>
      </c>
      <c r="BI4521" s="2">
        <v>5</v>
      </c>
      <c r="BJ4521" s="2">
        <v>5</v>
      </c>
      <c r="BK4521" s="2">
        <v>8</v>
      </c>
      <c r="BL4521" s="2">
        <v>0</v>
      </c>
      <c r="BM4521" s="2">
        <v>0</v>
      </c>
      <c r="BN4521" s="2">
        <v>0</v>
      </c>
      <c r="BO4521" s="2">
        <v>0</v>
      </c>
      <c r="BP4521" s="2">
        <v>0</v>
      </c>
      <c r="BQ4521" s="2">
        <v>0</v>
      </c>
      <c r="BR4521" s="2">
        <v>0</v>
      </c>
      <c r="BS4521" s="2">
        <v>0</v>
      </c>
      <c r="BT4521" s="2">
        <v>0</v>
      </c>
      <c r="BU4521" s="2">
        <v>0</v>
      </c>
      <c r="BV4521" s="2">
        <v>0</v>
      </c>
      <c r="BW4521" s="2">
        <v>0</v>
      </c>
      <c r="BX4521" s="2">
        <v>0</v>
      </c>
      <c r="BY4521" s="2">
        <v>0</v>
      </c>
      <c r="BZ4521" s="2">
        <v>0</v>
      </c>
      <c r="CA4521" s="2">
        <v>0</v>
      </c>
      <c r="CB4521" s="2">
        <v>0</v>
      </c>
      <c r="CC4521" s="2">
        <v>0</v>
      </c>
      <c r="CD4521" s="2">
        <v>0</v>
      </c>
      <c r="CE4521" s="2">
        <v>0</v>
      </c>
      <c r="CF4521" s="2">
        <v>0</v>
      </c>
      <c r="CG4521" s="2">
        <v>0</v>
      </c>
      <c r="CH4521" s="2">
        <v>0</v>
      </c>
      <c r="CI4521" s="2">
        <v>0</v>
      </c>
      <c r="CJ4521" s="2">
        <v>0</v>
      </c>
      <c r="CK4521" s="2">
        <v>2</v>
      </c>
      <c r="CL4521" s="2">
        <v>2</v>
      </c>
    </row>
    <row r="4522" spans="1:90" x14ac:dyDescent="0.25">
      <c r="A4522" t="s">
        <v>115</v>
      </c>
      <c r="B4522">
        <v>20510</v>
      </c>
      <c r="C4522" t="s">
        <v>493</v>
      </c>
      <c r="D4522">
        <v>1</v>
      </c>
      <c r="E4522">
        <v>8</v>
      </c>
      <c r="F4522">
        <v>912098</v>
      </c>
      <c r="G4522">
        <v>35912098</v>
      </c>
      <c r="H4522" t="s">
        <v>18870</v>
      </c>
      <c r="I4522">
        <v>642</v>
      </c>
      <c r="J4522" t="s">
        <v>493</v>
      </c>
      <c r="K4522" t="s">
        <v>2338</v>
      </c>
      <c r="L4522">
        <v>1</v>
      </c>
      <c r="M4522" t="s">
        <v>493</v>
      </c>
      <c r="N4522">
        <v>14600000</v>
      </c>
      <c r="P4522" t="s">
        <v>18871</v>
      </c>
      <c r="Q4522">
        <v>500</v>
      </c>
      <c r="R4522">
        <v>16</v>
      </c>
      <c r="S4522">
        <v>38117069</v>
      </c>
      <c r="T4522">
        <v>38117071</v>
      </c>
      <c r="U4522" t="s">
        <v>18872</v>
      </c>
      <c r="V4522">
        <v>1</v>
      </c>
      <c r="W4522" s="2">
        <v>0</v>
      </c>
      <c r="X4522" s="2">
        <v>0</v>
      </c>
      <c r="Y4522" s="2">
        <v>0</v>
      </c>
      <c r="Z4522" s="2">
        <v>0</v>
      </c>
      <c r="AA4522" s="2">
        <v>0</v>
      </c>
      <c r="AB4522" s="2">
        <v>0</v>
      </c>
      <c r="AC4522" s="2">
        <v>0</v>
      </c>
      <c r="AD4522" s="2">
        <v>78</v>
      </c>
      <c r="AE4522" s="2">
        <v>61</v>
      </c>
      <c r="AF4522" s="2">
        <v>104</v>
      </c>
      <c r="AG4522" s="2">
        <v>113</v>
      </c>
      <c r="AH4522" s="2">
        <v>108</v>
      </c>
      <c r="AI4522" s="2">
        <v>83</v>
      </c>
      <c r="AJ4522" s="2">
        <v>77</v>
      </c>
      <c r="AK4522" s="2">
        <v>0</v>
      </c>
      <c r="AL4522" s="2">
        <v>0</v>
      </c>
      <c r="AM4522" s="2">
        <v>0</v>
      </c>
      <c r="AN4522" s="2">
        <v>0</v>
      </c>
      <c r="AO4522" s="2">
        <v>0</v>
      </c>
      <c r="AP4522" s="2">
        <v>0</v>
      </c>
      <c r="AQ4522" s="2">
        <v>0</v>
      </c>
      <c r="AR4522" s="2">
        <v>0</v>
      </c>
      <c r="AS4522" s="2">
        <v>0</v>
      </c>
      <c r="AT4522" s="2">
        <v>0</v>
      </c>
      <c r="AU4522" s="2">
        <v>0</v>
      </c>
      <c r="AV4522" s="2">
        <v>0</v>
      </c>
      <c r="AW4522" s="2">
        <v>0</v>
      </c>
      <c r="AX4522" s="2">
        <v>0</v>
      </c>
      <c r="AY4522" s="2">
        <v>0</v>
      </c>
      <c r="AZ4522" s="2">
        <v>0</v>
      </c>
      <c r="BA4522" s="2">
        <v>0</v>
      </c>
      <c r="BB4522" s="2">
        <v>0</v>
      </c>
      <c r="BC4522" s="2">
        <v>0</v>
      </c>
      <c r="BD4522" s="2">
        <v>15</v>
      </c>
      <c r="BE4522" s="2">
        <v>0</v>
      </c>
      <c r="BF4522" s="2">
        <v>0</v>
      </c>
      <c r="BG4522" s="2">
        <v>0</v>
      </c>
      <c r="BH4522" s="2">
        <v>0</v>
      </c>
      <c r="BI4522" s="2">
        <v>0</v>
      </c>
      <c r="BJ4522" s="2">
        <v>0</v>
      </c>
      <c r="BK4522" s="2">
        <v>0</v>
      </c>
      <c r="BL4522" s="2">
        <v>3</v>
      </c>
      <c r="BM4522" s="2">
        <v>4</v>
      </c>
      <c r="BN4522" s="2">
        <v>6</v>
      </c>
      <c r="BO4522" s="2">
        <v>5</v>
      </c>
      <c r="BP4522" s="2">
        <v>6</v>
      </c>
      <c r="BQ4522" s="2">
        <v>3</v>
      </c>
      <c r="BR4522" s="2">
        <v>3</v>
      </c>
      <c r="BS4522" s="2">
        <v>0</v>
      </c>
      <c r="BT4522" s="2">
        <v>0</v>
      </c>
      <c r="BU4522" s="2">
        <v>0</v>
      </c>
      <c r="BV4522" s="2">
        <v>0</v>
      </c>
      <c r="BW4522" s="2">
        <v>0</v>
      </c>
      <c r="BX4522" s="2">
        <v>0</v>
      </c>
      <c r="BY4522" s="2">
        <v>0</v>
      </c>
      <c r="BZ4522" s="2">
        <v>0</v>
      </c>
      <c r="CA4522" s="2">
        <v>0</v>
      </c>
      <c r="CB4522" s="2">
        <v>0</v>
      </c>
      <c r="CC4522" s="2">
        <v>0</v>
      </c>
      <c r="CD4522" s="2">
        <v>0</v>
      </c>
      <c r="CE4522" s="2">
        <v>0</v>
      </c>
      <c r="CF4522" s="2">
        <v>0</v>
      </c>
      <c r="CG4522" s="2">
        <v>0</v>
      </c>
      <c r="CH4522" s="2">
        <v>0</v>
      </c>
      <c r="CI4522" s="2">
        <v>0</v>
      </c>
      <c r="CJ4522" s="2">
        <v>0</v>
      </c>
      <c r="CK4522" s="2">
        <v>0</v>
      </c>
      <c r="CL4522" s="2">
        <v>4</v>
      </c>
    </row>
    <row r="4523" spans="1:90" x14ac:dyDescent="0.25">
      <c r="A4523" t="s">
        <v>115</v>
      </c>
      <c r="B4523">
        <v>20510</v>
      </c>
      <c r="C4523" t="s">
        <v>493</v>
      </c>
      <c r="D4523">
        <v>1</v>
      </c>
      <c r="E4523">
        <v>8</v>
      </c>
      <c r="F4523">
        <v>24727</v>
      </c>
      <c r="G4523">
        <v>35024727</v>
      </c>
      <c r="H4523" t="s">
        <v>12761</v>
      </c>
      <c r="I4523">
        <v>642</v>
      </c>
      <c r="J4523" t="s">
        <v>493</v>
      </c>
      <c r="K4523" t="s">
        <v>428</v>
      </c>
      <c r="L4523">
        <v>1</v>
      </c>
      <c r="M4523" t="s">
        <v>493</v>
      </c>
      <c r="N4523">
        <v>14600000</v>
      </c>
      <c r="O4523" t="s">
        <v>92</v>
      </c>
      <c r="P4523" t="s">
        <v>2196</v>
      </c>
      <c r="Q4523">
        <v>3197</v>
      </c>
      <c r="R4523">
        <v>16</v>
      </c>
      <c r="S4523">
        <v>37285722</v>
      </c>
      <c r="T4523">
        <v>38181905</v>
      </c>
      <c r="U4523" t="s">
        <v>12762</v>
      </c>
      <c r="V4523">
        <v>1</v>
      </c>
      <c r="W4523" s="2">
        <v>0</v>
      </c>
      <c r="X4523" s="2">
        <v>0</v>
      </c>
      <c r="Y4523" s="2">
        <v>0</v>
      </c>
      <c r="Z4523" s="2">
        <v>0</v>
      </c>
      <c r="AA4523" s="2">
        <v>0</v>
      </c>
      <c r="AB4523" s="2">
        <v>0</v>
      </c>
      <c r="AC4523" s="2">
        <v>0</v>
      </c>
      <c r="AD4523" s="2">
        <v>184</v>
      </c>
      <c r="AE4523" s="2">
        <v>119</v>
      </c>
      <c r="AF4523" s="2">
        <v>161</v>
      </c>
      <c r="AG4523" s="2">
        <v>152</v>
      </c>
      <c r="AH4523" s="2">
        <v>0</v>
      </c>
      <c r="AI4523" s="2">
        <v>0</v>
      </c>
      <c r="AJ4523" s="2">
        <v>0</v>
      </c>
      <c r="AK4523" s="2">
        <v>0</v>
      </c>
      <c r="AL4523" s="2">
        <v>0</v>
      </c>
      <c r="AM4523" s="2">
        <v>0</v>
      </c>
      <c r="AN4523" s="2">
        <v>0</v>
      </c>
      <c r="AO4523" s="2">
        <v>0</v>
      </c>
      <c r="AP4523" s="2">
        <v>0</v>
      </c>
      <c r="AQ4523" s="2">
        <v>0</v>
      </c>
      <c r="AR4523" s="2">
        <v>0</v>
      </c>
      <c r="AS4523" s="2">
        <v>0</v>
      </c>
      <c r="AT4523" s="2">
        <v>0</v>
      </c>
      <c r="AU4523" s="2">
        <v>0</v>
      </c>
      <c r="AV4523" s="2">
        <v>0</v>
      </c>
      <c r="AW4523" s="2">
        <v>0</v>
      </c>
      <c r="AX4523" s="2">
        <v>0</v>
      </c>
      <c r="AY4523" s="2">
        <v>0</v>
      </c>
      <c r="AZ4523" s="2">
        <v>0</v>
      </c>
      <c r="BA4523" s="2">
        <v>0</v>
      </c>
      <c r="BB4523" s="2">
        <v>0</v>
      </c>
      <c r="BC4523" s="2">
        <v>185</v>
      </c>
      <c r="BD4523" s="2">
        <v>0</v>
      </c>
      <c r="BE4523" s="2">
        <v>0</v>
      </c>
      <c r="BF4523" s="2">
        <v>0</v>
      </c>
      <c r="BG4523" s="2">
        <v>0</v>
      </c>
      <c r="BH4523" s="2">
        <v>0</v>
      </c>
      <c r="BI4523" s="2">
        <v>0</v>
      </c>
      <c r="BJ4523" s="2">
        <v>0</v>
      </c>
      <c r="BK4523" s="2">
        <v>0</v>
      </c>
      <c r="BL4523" s="2">
        <v>8</v>
      </c>
      <c r="BM4523" s="2">
        <v>5</v>
      </c>
      <c r="BN4523" s="2">
        <v>9</v>
      </c>
      <c r="BO4523" s="2">
        <v>6</v>
      </c>
      <c r="BP4523" s="2">
        <v>0</v>
      </c>
      <c r="BQ4523" s="2">
        <v>0</v>
      </c>
      <c r="BR4523" s="2">
        <v>0</v>
      </c>
      <c r="BS4523" s="2">
        <v>0</v>
      </c>
      <c r="BT4523" s="2">
        <v>0</v>
      </c>
      <c r="BU4523" s="2">
        <v>0</v>
      </c>
      <c r="BV4523" s="2">
        <v>0</v>
      </c>
      <c r="BW4523" s="2">
        <v>0</v>
      </c>
      <c r="BX4523" s="2">
        <v>0</v>
      </c>
      <c r="BY4523" s="2">
        <v>0</v>
      </c>
      <c r="BZ4523" s="2">
        <v>0</v>
      </c>
      <c r="CA4523" s="2">
        <v>0</v>
      </c>
      <c r="CB4523" s="2">
        <v>0</v>
      </c>
      <c r="CC4523" s="2">
        <v>0</v>
      </c>
      <c r="CD4523" s="2">
        <v>0</v>
      </c>
      <c r="CE4523" s="2">
        <v>0</v>
      </c>
      <c r="CF4523" s="2">
        <v>0</v>
      </c>
      <c r="CG4523" s="2">
        <v>0</v>
      </c>
      <c r="CH4523" s="2">
        <v>0</v>
      </c>
      <c r="CI4523" s="2">
        <v>0</v>
      </c>
      <c r="CJ4523" s="2">
        <v>0</v>
      </c>
      <c r="CK4523" s="2">
        <v>9</v>
      </c>
      <c r="CL4523" s="2">
        <v>0</v>
      </c>
    </row>
    <row r="4524" spans="1:90" x14ac:dyDescent="0.25">
      <c r="A4524" t="s">
        <v>115</v>
      </c>
      <c r="B4524">
        <v>20510</v>
      </c>
      <c r="C4524" t="s">
        <v>493</v>
      </c>
      <c r="D4524">
        <v>1</v>
      </c>
      <c r="E4524">
        <v>8</v>
      </c>
      <c r="F4524">
        <v>23334</v>
      </c>
      <c r="G4524">
        <v>35023334</v>
      </c>
      <c r="H4524" t="s">
        <v>6263</v>
      </c>
      <c r="I4524">
        <v>179</v>
      </c>
      <c r="J4524" t="s">
        <v>6264</v>
      </c>
      <c r="K4524" t="s">
        <v>91</v>
      </c>
      <c r="L4524">
        <v>1</v>
      </c>
      <c r="M4524" t="s">
        <v>6264</v>
      </c>
      <c r="N4524">
        <v>14550000</v>
      </c>
      <c r="O4524" t="s">
        <v>92</v>
      </c>
      <c r="P4524" t="s">
        <v>6265</v>
      </c>
      <c r="Q4524">
        <v>633</v>
      </c>
      <c r="R4524">
        <v>16</v>
      </c>
      <c r="S4524">
        <v>37521116</v>
      </c>
      <c r="T4524">
        <v>37521330</v>
      </c>
      <c r="U4524" t="s">
        <v>6266</v>
      </c>
      <c r="V4524">
        <v>1</v>
      </c>
      <c r="W4524" s="2">
        <v>0</v>
      </c>
      <c r="X4524" s="2">
        <v>0</v>
      </c>
      <c r="Y4524" s="2">
        <v>0</v>
      </c>
      <c r="Z4524" s="2">
        <v>0</v>
      </c>
      <c r="AA4524" s="2">
        <v>0</v>
      </c>
      <c r="AB4524" s="2">
        <v>0</v>
      </c>
      <c r="AC4524" s="2">
        <v>0</v>
      </c>
      <c r="AD4524" s="2">
        <v>57</v>
      </c>
      <c r="AE4524" s="2">
        <v>78</v>
      </c>
      <c r="AF4524" s="2">
        <v>81</v>
      </c>
      <c r="AG4524" s="2">
        <v>78</v>
      </c>
      <c r="AH4524" s="2">
        <v>53</v>
      </c>
      <c r="AI4524" s="2">
        <v>61</v>
      </c>
      <c r="AJ4524" s="2">
        <v>48</v>
      </c>
      <c r="AK4524" s="2">
        <v>0</v>
      </c>
      <c r="AL4524" s="2">
        <v>0</v>
      </c>
      <c r="AM4524" s="2">
        <v>0</v>
      </c>
      <c r="AN4524" s="2">
        <v>0</v>
      </c>
      <c r="AO4524" s="2">
        <v>0</v>
      </c>
      <c r="AP4524" s="2">
        <v>0</v>
      </c>
      <c r="AQ4524" s="2">
        <v>0</v>
      </c>
      <c r="AR4524" s="2">
        <v>0</v>
      </c>
      <c r="AS4524" s="2">
        <v>0</v>
      </c>
      <c r="AT4524" s="2">
        <v>0</v>
      </c>
      <c r="AU4524" s="2">
        <v>0</v>
      </c>
      <c r="AV4524" s="2">
        <v>0</v>
      </c>
      <c r="AW4524" s="2">
        <v>0</v>
      </c>
      <c r="AX4524" s="2">
        <v>0</v>
      </c>
      <c r="AY4524" s="2">
        <v>0</v>
      </c>
      <c r="AZ4524" s="2">
        <v>0</v>
      </c>
      <c r="BA4524" s="2">
        <v>0</v>
      </c>
      <c r="BB4524" s="2">
        <v>0</v>
      </c>
      <c r="BC4524" s="2">
        <v>58</v>
      </c>
      <c r="BD4524" s="2">
        <v>0</v>
      </c>
      <c r="BE4524" s="2">
        <v>0</v>
      </c>
      <c r="BF4524" s="2">
        <v>0</v>
      </c>
      <c r="BG4524" s="2">
        <v>0</v>
      </c>
      <c r="BH4524" s="2">
        <v>0</v>
      </c>
      <c r="BI4524" s="2">
        <v>0</v>
      </c>
      <c r="BJ4524" s="2">
        <v>0</v>
      </c>
      <c r="BK4524" s="2">
        <v>0</v>
      </c>
      <c r="BL4524" s="2">
        <v>2</v>
      </c>
      <c r="BM4524" s="2">
        <v>4</v>
      </c>
      <c r="BN4524" s="2">
        <v>4</v>
      </c>
      <c r="BO4524" s="2">
        <v>3</v>
      </c>
      <c r="BP4524" s="2">
        <v>2</v>
      </c>
      <c r="BQ4524" s="2">
        <v>2</v>
      </c>
      <c r="BR4524" s="2">
        <v>3</v>
      </c>
      <c r="BS4524" s="2">
        <v>0</v>
      </c>
      <c r="BT4524" s="2">
        <v>0</v>
      </c>
      <c r="BU4524" s="2">
        <v>0</v>
      </c>
      <c r="BV4524" s="2">
        <v>0</v>
      </c>
      <c r="BW4524" s="2">
        <v>0</v>
      </c>
      <c r="BX4524" s="2">
        <v>0</v>
      </c>
      <c r="BY4524" s="2">
        <v>0</v>
      </c>
      <c r="BZ4524" s="2">
        <v>0</v>
      </c>
      <c r="CA4524" s="2">
        <v>0</v>
      </c>
      <c r="CB4524" s="2">
        <v>0</v>
      </c>
      <c r="CC4524" s="2">
        <v>0</v>
      </c>
      <c r="CD4524" s="2">
        <v>0</v>
      </c>
      <c r="CE4524" s="2">
        <v>0</v>
      </c>
      <c r="CF4524" s="2">
        <v>0</v>
      </c>
      <c r="CG4524" s="2">
        <v>0</v>
      </c>
      <c r="CH4524" s="2">
        <v>0</v>
      </c>
      <c r="CI4524" s="2">
        <v>0</v>
      </c>
      <c r="CJ4524" s="2">
        <v>0</v>
      </c>
      <c r="CK4524" s="2">
        <v>3</v>
      </c>
      <c r="CL4524" s="2">
        <v>0</v>
      </c>
    </row>
    <row r="4525" spans="1:90" x14ac:dyDescent="0.25">
      <c r="A4525" t="s">
        <v>115</v>
      </c>
      <c r="B4525">
        <v>20510</v>
      </c>
      <c r="C4525" t="s">
        <v>493</v>
      </c>
      <c r="D4525">
        <v>1</v>
      </c>
      <c r="E4525">
        <v>8</v>
      </c>
      <c r="F4525">
        <v>23358</v>
      </c>
      <c r="G4525">
        <v>35023358</v>
      </c>
      <c r="H4525" t="s">
        <v>13254</v>
      </c>
      <c r="I4525">
        <v>231</v>
      </c>
      <c r="J4525" t="s">
        <v>1573</v>
      </c>
      <c r="K4525" t="s">
        <v>91</v>
      </c>
      <c r="L4525">
        <v>1</v>
      </c>
      <c r="M4525" t="s">
        <v>1573</v>
      </c>
      <c r="N4525">
        <v>14570000</v>
      </c>
      <c r="O4525" t="s">
        <v>92</v>
      </c>
      <c r="P4525" t="s">
        <v>6073</v>
      </c>
      <c r="Q4525">
        <v>517</v>
      </c>
      <c r="R4525">
        <v>16</v>
      </c>
      <c r="S4525">
        <v>37511294</v>
      </c>
      <c r="T4525">
        <v>37511322</v>
      </c>
      <c r="U4525" t="s">
        <v>13255</v>
      </c>
      <c r="V4525">
        <v>1</v>
      </c>
      <c r="W4525" s="2">
        <v>0</v>
      </c>
      <c r="X4525" s="2">
        <v>0</v>
      </c>
      <c r="Y4525" s="2">
        <v>0</v>
      </c>
      <c r="Z4525" s="2">
        <v>0</v>
      </c>
      <c r="AA4525" s="2">
        <v>0</v>
      </c>
      <c r="AB4525" s="2">
        <v>0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31</v>
      </c>
      <c r="AI4525" s="2">
        <v>31</v>
      </c>
      <c r="AJ4525" s="2">
        <v>27</v>
      </c>
      <c r="AK4525" s="2">
        <v>0</v>
      </c>
      <c r="AL4525" s="2">
        <v>0</v>
      </c>
      <c r="AM4525" s="2">
        <v>0</v>
      </c>
      <c r="AN4525" s="2">
        <v>0</v>
      </c>
      <c r="AO4525" s="2">
        <v>0</v>
      </c>
      <c r="AP4525" s="2">
        <v>0</v>
      </c>
      <c r="AQ4525" s="2">
        <v>0</v>
      </c>
      <c r="AR4525" s="2">
        <v>0</v>
      </c>
      <c r="AS4525" s="2">
        <v>0</v>
      </c>
      <c r="AT4525" s="2">
        <v>0</v>
      </c>
      <c r="AU4525" s="2">
        <v>0</v>
      </c>
      <c r="AV4525" s="2">
        <v>0</v>
      </c>
      <c r="AW4525" s="2">
        <v>0</v>
      </c>
      <c r="AX4525" s="2">
        <v>0</v>
      </c>
      <c r="AY4525" s="2">
        <v>0</v>
      </c>
      <c r="AZ4525" s="2">
        <v>0</v>
      </c>
      <c r="BA4525" s="2">
        <v>0</v>
      </c>
      <c r="BB4525" s="2">
        <v>0</v>
      </c>
      <c r="BC4525" s="2">
        <v>0</v>
      </c>
      <c r="BD4525" s="2">
        <v>0</v>
      </c>
      <c r="BE4525" s="2">
        <v>0</v>
      </c>
      <c r="BF4525" s="2">
        <v>0</v>
      </c>
      <c r="BG4525" s="2">
        <v>0</v>
      </c>
      <c r="BH4525" s="2">
        <v>0</v>
      </c>
      <c r="BI4525" s="2">
        <v>0</v>
      </c>
      <c r="BJ4525" s="2">
        <v>0</v>
      </c>
      <c r="BK4525" s="2">
        <v>0</v>
      </c>
      <c r="BL4525" s="2">
        <v>0</v>
      </c>
      <c r="BM4525" s="2">
        <v>0</v>
      </c>
      <c r="BN4525" s="2">
        <v>0</v>
      </c>
      <c r="BO4525" s="2">
        <v>0</v>
      </c>
      <c r="BP4525" s="2">
        <v>2</v>
      </c>
      <c r="BQ4525" s="2">
        <v>1</v>
      </c>
      <c r="BR4525" s="2">
        <v>1</v>
      </c>
      <c r="BS4525" s="2">
        <v>0</v>
      </c>
      <c r="BT4525" s="2">
        <v>0</v>
      </c>
      <c r="BU4525" s="2">
        <v>0</v>
      </c>
      <c r="BV4525" s="2">
        <v>0</v>
      </c>
      <c r="BW4525" s="2">
        <v>0</v>
      </c>
      <c r="BX4525" s="2">
        <v>0</v>
      </c>
      <c r="BY4525" s="2">
        <v>0</v>
      </c>
      <c r="BZ4525" s="2">
        <v>0</v>
      </c>
      <c r="CA4525" s="2">
        <v>0</v>
      </c>
      <c r="CB4525" s="2">
        <v>0</v>
      </c>
      <c r="CC4525" s="2">
        <v>0</v>
      </c>
      <c r="CD4525" s="2">
        <v>0</v>
      </c>
      <c r="CE4525" s="2">
        <v>0</v>
      </c>
      <c r="CF4525" s="2">
        <v>0</v>
      </c>
      <c r="CG4525" s="2">
        <v>0</v>
      </c>
      <c r="CH4525" s="2">
        <v>0</v>
      </c>
      <c r="CI4525" s="2">
        <v>0</v>
      </c>
      <c r="CJ4525" s="2">
        <v>0</v>
      </c>
      <c r="CK4525" s="2">
        <v>0</v>
      </c>
      <c r="CL4525" s="2">
        <v>0</v>
      </c>
    </row>
    <row r="4526" spans="1:90" x14ac:dyDescent="0.25">
      <c r="A4526" t="s">
        <v>115</v>
      </c>
      <c r="B4526">
        <v>20510</v>
      </c>
      <c r="C4526" t="s">
        <v>493</v>
      </c>
      <c r="D4526">
        <v>1</v>
      </c>
      <c r="E4526">
        <v>8</v>
      </c>
      <c r="F4526">
        <v>24703</v>
      </c>
      <c r="G4526">
        <v>35024703</v>
      </c>
      <c r="H4526" t="s">
        <v>10344</v>
      </c>
      <c r="I4526">
        <v>642</v>
      </c>
      <c r="J4526" t="s">
        <v>493</v>
      </c>
      <c r="K4526" t="s">
        <v>91</v>
      </c>
      <c r="L4526">
        <v>1</v>
      </c>
      <c r="M4526" t="s">
        <v>493</v>
      </c>
      <c r="N4526">
        <v>14600000</v>
      </c>
      <c r="O4526" t="s">
        <v>92</v>
      </c>
      <c r="P4526" t="s">
        <v>5706</v>
      </c>
      <c r="Q4526">
        <v>1697</v>
      </c>
      <c r="R4526">
        <v>16</v>
      </c>
      <c r="S4526">
        <v>38180471</v>
      </c>
      <c r="T4526">
        <v>38182277</v>
      </c>
      <c r="U4526" t="s">
        <v>10345</v>
      </c>
      <c r="V4526">
        <v>1</v>
      </c>
      <c r="W4526" s="2">
        <v>0</v>
      </c>
      <c r="X4526" s="2">
        <v>0</v>
      </c>
      <c r="Y4526" s="2">
        <v>0</v>
      </c>
      <c r="Z4526" s="2">
        <v>0</v>
      </c>
      <c r="AA4526" s="2">
        <v>0</v>
      </c>
      <c r="AB4526" s="2">
        <v>0</v>
      </c>
      <c r="AC4526" s="2">
        <v>0</v>
      </c>
      <c r="AD4526" s="2">
        <v>49</v>
      </c>
      <c r="AE4526" s="2">
        <v>60</v>
      </c>
      <c r="AF4526" s="2">
        <v>86</v>
      </c>
      <c r="AG4526" s="2">
        <v>132</v>
      </c>
      <c r="AH4526" s="2">
        <v>249</v>
      </c>
      <c r="AI4526" s="2">
        <v>211</v>
      </c>
      <c r="AJ4526" s="2">
        <v>121</v>
      </c>
      <c r="AK4526" s="2">
        <v>0</v>
      </c>
      <c r="AL4526" s="2">
        <v>0</v>
      </c>
      <c r="AM4526" s="2">
        <v>0</v>
      </c>
      <c r="AN4526" s="2">
        <v>0</v>
      </c>
      <c r="AO4526" s="2">
        <v>0</v>
      </c>
      <c r="AP4526" s="2">
        <v>0</v>
      </c>
      <c r="AQ4526" s="2">
        <v>0</v>
      </c>
      <c r="AR4526" s="2">
        <v>29</v>
      </c>
      <c r="AS4526" s="2">
        <v>0</v>
      </c>
      <c r="AT4526" s="2">
        <v>0</v>
      </c>
      <c r="AU4526" s="2">
        <v>203</v>
      </c>
      <c r="AV4526" s="2">
        <v>0</v>
      </c>
      <c r="AW4526" s="2">
        <v>0</v>
      </c>
      <c r="AX4526" s="2">
        <v>0</v>
      </c>
      <c r="AY4526" s="2">
        <v>0</v>
      </c>
      <c r="AZ4526" s="2">
        <v>0</v>
      </c>
      <c r="BA4526" s="2">
        <v>0</v>
      </c>
      <c r="BB4526" s="2">
        <v>0</v>
      </c>
      <c r="BC4526" s="2">
        <v>121</v>
      </c>
      <c r="BD4526" s="2">
        <v>11</v>
      </c>
      <c r="BE4526" s="2">
        <v>0</v>
      </c>
      <c r="BF4526" s="2">
        <v>0</v>
      </c>
      <c r="BG4526" s="2">
        <v>0</v>
      </c>
      <c r="BH4526" s="2">
        <v>0</v>
      </c>
      <c r="BI4526" s="2">
        <v>0</v>
      </c>
      <c r="BJ4526" s="2">
        <v>0</v>
      </c>
      <c r="BK4526" s="2">
        <v>0</v>
      </c>
      <c r="BL4526" s="2">
        <v>2</v>
      </c>
      <c r="BM4526" s="2">
        <v>3</v>
      </c>
      <c r="BN4526" s="2">
        <v>5</v>
      </c>
      <c r="BO4526" s="2">
        <v>8</v>
      </c>
      <c r="BP4526" s="2">
        <v>12</v>
      </c>
      <c r="BQ4526" s="2">
        <v>10</v>
      </c>
      <c r="BR4526" s="2">
        <v>4</v>
      </c>
      <c r="BS4526" s="2">
        <v>0</v>
      </c>
      <c r="BT4526" s="2">
        <v>0</v>
      </c>
      <c r="BU4526" s="2">
        <v>0</v>
      </c>
      <c r="BV4526" s="2">
        <v>0</v>
      </c>
      <c r="BW4526" s="2">
        <v>0</v>
      </c>
      <c r="BX4526" s="2">
        <v>0</v>
      </c>
      <c r="BY4526" s="2">
        <v>0</v>
      </c>
      <c r="BZ4526" s="2">
        <v>2</v>
      </c>
      <c r="CA4526" s="2">
        <v>0</v>
      </c>
      <c r="CB4526" s="2">
        <v>0</v>
      </c>
      <c r="CC4526" s="2">
        <v>8</v>
      </c>
      <c r="CD4526" s="2">
        <v>0</v>
      </c>
      <c r="CE4526" s="2">
        <v>0</v>
      </c>
      <c r="CF4526" s="2">
        <v>0</v>
      </c>
      <c r="CG4526" s="2">
        <v>0</v>
      </c>
      <c r="CH4526" s="2">
        <v>0</v>
      </c>
      <c r="CI4526" s="2">
        <v>0</v>
      </c>
      <c r="CJ4526" s="2">
        <v>0</v>
      </c>
      <c r="CK4526" s="2">
        <v>5</v>
      </c>
      <c r="CL4526" s="2">
        <v>3</v>
      </c>
    </row>
    <row r="4527" spans="1:90" x14ac:dyDescent="0.25">
      <c r="A4527" t="s">
        <v>115</v>
      </c>
      <c r="B4527">
        <v>20510</v>
      </c>
      <c r="C4527" t="s">
        <v>493</v>
      </c>
      <c r="D4527">
        <v>1</v>
      </c>
      <c r="E4527">
        <v>8</v>
      </c>
      <c r="F4527">
        <v>24648</v>
      </c>
      <c r="G4527">
        <v>35024648</v>
      </c>
      <c r="H4527" t="s">
        <v>13341</v>
      </c>
      <c r="I4527">
        <v>597</v>
      </c>
      <c r="J4527" t="s">
        <v>6234</v>
      </c>
      <c r="K4527" t="s">
        <v>91</v>
      </c>
      <c r="L4527">
        <v>1</v>
      </c>
      <c r="M4527" t="s">
        <v>6234</v>
      </c>
      <c r="N4527">
        <v>14660000</v>
      </c>
      <c r="P4527" t="s">
        <v>13342</v>
      </c>
      <c r="Q4527">
        <v>174</v>
      </c>
      <c r="R4527">
        <v>16</v>
      </c>
      <c r="S4527">
        <v>38521490</v>
      </c>
      <c r="T4527">
        <v>38522085</v>
      </c>
      <c r="U4527" t="s">
        <v>13343</v>
      </c>
      <c r="V4527">
        <v>1</v>
      </c>
      <c r="W4527" s="2">
        <v>0</v>
      </c>
      <c r="X4527" s="2">
        <v>0</v>
      </c>
      <c r="Y4527" s="2">
        <v>0</v>
      </c>
      <c r="Z4527" s="2">
        <v>0</v>
      </c>
      <c r="AA4527" s="2">
        <v>0</v>
      </c>
      <c r="AB4527" s="2">
        <v>0</v>
      </c>
      <c r="AC4527" s="2">
        <v>0</v>
      </c>
      <c r="AD4527" s="2">
        <v>124</v>
      </c>
      <c r="AE4527" s="2">
        <v>92</v>
      </c>
      <c r="AF4527" s="2">
        <v>91</v>
      </c>
      <c r="AG4527" s="2">
        <v>93</v>
      </c>
      <c r="AH4527" s="2">
        <v>116</v>
      </c>
      <c r="AI4527" s="2">
        <v>93</v>
      </c>
      <c r="AJ4527" s="2">
        <v>92</v>
      </c>
      <c r="AK4527" s="2">
        <v>0</v>
      </c>
      <c r="AL4527" s="2">
        <v>0</v>
      </c>
      <c r="AM4527" s="2">
        <v>0</v>
      </c>
      <c r="AN4527" s="2">
        <v>0</v>
      </c>
      <c r="AO4527" s="2">
        <v>0</v>
      </c>
      <c r="AP4527" s="2">
        <v>0</v>
      </c>
      <c r="AQ4527" s="2">
        <v>0</v>
      </c>
      <c r="AR4527" s="2">
        <v>0</v>
      </c>
      <c r="AS4527" s="2">
        <v>0</v>
      </c>
      <c r="AT4527" s="2">
        <v>0</v>
      </c>
      <c r="AU4527" s="2">
        <v>0</v>
      </c>
      <c r="AV4527" s="2">
        <v>0</v>
      </c>
      <c r="AW4527" s="2">
        <v>0</v>
      </c>
      <c r="AX4527" s="2">
        <v>0</v>
      </c>
      <c r="AY4527" s="2">
        <v>0</v>
      </c>
      <c r="AZ4527" s="2">
        <v>0</v>
      </c>
      <c r="BA4527" s="2">
        <v>0</v>
      </c>
      <c r="BB4527" s="2">
        <v>0</v>
      </c>
      <c r="BC4527" s="2">
        <v>0</v>
      </c>
      <c r="BD4527" s="2">
        <v>11</v>
      </c>
      <c r="BE4527" s="2">
        <v>0</v>
      </c>
      <c r="BF4527" s="2">
        <v>0</v>
      </c>
      <c r="BG4527" s="2">
        <v>0</v>
      </c>
      <c r="BH4527" s="2">
        <v>0</v>
      </c>
      <c r="BI4527" s="2">
        <v>0</v>
      </c>
      <c r="BJ4527" s="2">
        <v>0</v>
      </c>
      <c r="BK4527" s="2">
        <v>0</v>
      </c>
      <c r="BL4527" s="2">
        <v>8</v>
      </c>
      <c r="BM4527" s="2">
        <v>5</v>
      </c>
      <c r="BN4527" s="2">
        <v>4</v>
      </c>
      <c r="BO4527" s="2">
        <v>6</v>
      </c>
      <c r="BP4527" s="2">
        <v>6</v>
      </c>
      <c r="BQ4527" s="2">
        <v>6</v>
      </c>
      <c r="BR4527" s="2">
        <v>6</v>
      </c>
      <c r="BS4527" s="2">
        <v>0</v>
      </c>
      <c r="BT4527" s="2">
        <v>0</v>
      </c>
      <c r="BU4527" s="2">
        <v>0</v>
      </c>
      <c r="BV4527" s="2">
        <v>0</v>
      </c>
      <c r="BW4527" s="2">
        <v>0</v>
      </c>
      <c r="BX4527" s="2">
        <v>0</v>
      </c>
      <c r="BY4527" s="2">
        <v>0</v>
      </c>
      <c r="BZ4527" s="2">
        <v>0</v>
      </c>
      <c r="CA4527" s="2">
        <v>0</v>
      </c>
      <c r="CB4527" s="2">
        <v>0</v>
      </c>
      <c r="CC4527" s="2">
        <v>0</v>
      </c>
      <c r="CD4527" s="2">
        <v>0</v>
      </c>
      <c r="CE4527" s="2">
        <v>0</v>
      </c>
      <c r="CF4527" s="2">
        <v>0</v>
      </c>
      <c r="CG4527" s="2">
        <v>0</v>
      </c>
      <c r="CH4527" s="2">
        <v>0</v>
      </c>
      <c r="CI4527" s="2">
        <v>0</v>
      </c>
      <c r="CJ4527" s="2">
        <v>0</v>
      </c>
      <c r="CK4527" s="2">
        <v>0</v>
      </c>
      <c r="CL4527" s="2">
        <v>3</v>
      </c>
    </row>
    <row r="4528" spans="1:90" x14ac:dyDescent="0.25">
      <c r="A4528" t="s">
        <v>115</v>
      </c>
      <c r="B4528">
        <v>20510</v>
      </c>
      <c r="C4528" t="s">
        <v>493</v>
      </c>
      <c r="D4528">
        <v>1</v>
      </c>
      <c r="E4528">
        <v>8</v>
      </c>
      <c r="F4528">
        <v>43588</v>
      </c>
      <c r="G4528">
        <v>35043588</v>
      </c>
      <c r="H4528" t="s">
        <v>14305</v>
      </c>
      <c r="I4528">
        <v>642</v>
      </c>
      <c r="J4528" t="s">
        <v>493</v>
      </c>
      <c r="K4528" t="s">
        <v>14306</v>
      </c>
      <c r="L4528">
        <v>1</v>
      </c>
      <c r="M4528" t="s">
        <v>493</v>
      </c>
      <c r="N4528">
        <v>14600000</v>
      </c>
      <c r="P4528" t="s">
        <v>14307</v>
      </c>
      <c r="Q4528">
        <v>349</v>
      </c>
      <c r="R4528">
        <v>16</v>
      </c>
      <c r="S4528">
        <v>38115004</v>
      </c>
      <c r="T4528">
        <v>38115088</v>
      </c>
      <c r="U4528" t="s">
        <v>14308</v>
      </c>
      <c r="V4528">
        <v>1</v>
      </c>
      <c r="W4528" s="2">
        <v>0</v>
      </c>
      <c r="X4528" s="2">
        <v>0</v>
      </c>
      <c r="Y4528" s="2">
        <v>0</v>
      </c>
      <c r="Z4528" s="2">
        <v>33</v>
      </c>
      <c r="AA4528" s="2">
        <v>51</v>
      </c>
      <c r="AB4528" s="2">
        <v>46</v>
      </c>
      <c r="AC4528" s="2">
        <v>40</v>
      </c>
      <c r="AD4528" s="2">
        <v>83</v>
      </c>
      <c r="AE4528" s="2">
        <v>43</v>
      </c>
      <c r="AF4528" s="2">
        <v>56</v>
      </c>
      <c r="AG4528" s="2">
        <v>57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0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0</v>
      </c>
      <c r="AU4528" s="2">
        <v>0</v>
      </c>
      <c r="AV4528" s="2">
        <v>0</v>
      </c>
      <c r="AW4528" s="2">
        <v>0</v>
      </c>
      <c r="AX4528" s="2">
        <v>0</v>
      </c>
      <c r="AY4528" s="2">
        <v>0</v>
      </c>
      <c r="AZ4528" s="2">
        <v>0</v>
      </c>
      <c r="BA4528" s="2">
        <v>0</v>
      </c>
      <c r="BB4528" s="2">
        <v>0</v>
      </c>
      <c r="BC4528" s="2">
        <v>115</v>
      </c>
      <c r="BD4528" s="2">
        <v>0</v>
      </c>
      <c r="BE4528" s="2">
        <v>0</v>
      </c>
      <c r="BF4528" s="2">
        <v>0</v>
      </c>
      <c r="BG4528" s="2">
        <v>0</v>
      </c>
      <c r="BH4528" s="2">
        <v>3</v>
      </c>
      <c r="BI4528" s="2">
        <v>2</v>
      </c>
      <c r="BJ4528" s="2">
        <v>2</v>
      </c>
      <c r="BK4528" s="2">
        <v>2</v>
      </c>
      <c r="BL4528" s="2">
        <v>4</v>
      </c>
      <c r="BM4528" s="2">
        <v>3</v>
      </c>
      <c r="BN4528" s="2">
        <v>4</v>
      </c>
      <c r="BO4528" s="2">
        <v>4</v>
      </c>
      <c r="BP4528" s="2">
        <v>0</v>
      </c>
      <c r="BQ4528" s="2">
        <v>0</v>
      </c>
      <c r="BR4528" s="2">
        <v>0</v>
      </c>
      <c r="BS4528" s="2">
        <v>0</v>
      </c>
      <c r="BT4528" s="2">
        <v>0</v>
      </c>
      <c r="BU4528" s="2">
        <v>0</v>
      </c>
      <c r="BV4528" s="2">
        <v>0</v>
      </c>
      <c r="BW4528" s="2">
        <v>0</v>
      </c>
      <c r="BX4528" s="2">
        <v>0</v>
      </c>
      <c r="BY4528" s="2">
        <v>0</v>
      </c>
      <c r="BZ4528" s="2">
        <v>0</v>
      </c>
      <c r="CA4528" s="2">
        <v>0</v>
      </c>
      <c r="CB4528" s="2">
        <v>0</v>
      </c>
      <c r="CC4528" s="2">
        <v>0</v>
      </c>
      <c r="CD4528" s="2">
        <v>0</v>
      </c>
      <c r="CE4528" s="2">
        <v>0</v>
      </c>
      <c r="CF4528" s="2">
        <v>0</v>
      </c>
      <c r="CG4528" s="2">
        <v>0</v>
      </c>
      <c r="CH4528" s="2">
        <v>0</v>
      </c>
      <c r="CI4528" s="2">
        <v>0</v>
      </c>
      <c r="CJ4528" s="2">
        <v>0</v>
      </c>
      <c r="CK4528" s="2">
        <v>6</v>
      </c>
      <c r="CL4528" s="2">
        <v>0</v>
      </c>
    </row>
    <row r="4529" spans="1:90" x14ac:dyDescent="0.25">
      <c r="A4529" t="s">
        <v>115</v>
      </c>
      <c r="B4529">
        <v>20510</v>
      </c>
      <c r="C4529" t="s">
        <v>493</v>
      </c>
      <c r="D4529">
        <v>1</v>
      </c>
      <c r="E4529">
        <v>8</v>
      </c>
      <c r="F4529">
        <v>24715</v>
      </c>
      <c r="G4529">
        <v>35024715</v>
      </c>
      <c r="H4529" t="s">
        <v>6300</v>
      </c>
      <c r="I4529">
        <v>642</v>
      </c>
      <c r="J4529" t="s">
        <v>493</v>
      </c>
      <c r="K4529" t="s">
        <v>6301</v>
      </c>
      <c r="L4529">
        <v>1</v>
      </c>
      <c r="M4529" t="s">
        <v>493</v>
      </c>
      <c r="N4529">
        <v>14600000</v>
      </c>
      <c r="O4529" t="s">
        <v>92</v>
      </c>
      <c r="P4529" t="s">
        <v>1007</v>
      </c>
      <c r="Q4529">
        <v>599</v>
      </c>
      <c r="R4529">
        <v>16</v>
      </c>
      <c r="S4529">
        <v>38181970</v>
      </c>
      <c r="T4529">
        <v>38182561</v>
      </c>
      <c r="U4529" t="s">
        <v>6302</v>
      </c>
      <c r="V4529">
        <v>1</v>
      </c>
      <c r="W4529" s="2">
        <v>0</v>
      </c>
      <c r="X4529" s="2">
        <v>0</v>
      </c>
      <c r="Y4529" s="2">
        <v>0</v>
      </c>
      <c r="Z4529" s="2">
        <v>0</v>
      </c>
      <c r="AA4529" s="2">
        <v>0</v>
      </c>
      <c r="AB4529" s="2">
        <v>0</v>
      </c>
      <c r="AC4529" s="2">
        <v>0</v>
      </c>
      <c r="AD4529" s="2">
        <v>66</v>
      </c>
      <c r="AE4529" s="2">
        <v>67</v>
      </c>
      <c r="AF4529" s="2">
        <v>132</v>
      </c>
      <c r="AG4529" s="2">
        <v>98</v>
      </c>
      <c r="AH4529" s="2">
        <v>182</v>
      </c>
      <c r="AI4529" s="2">
        <v>144</v>
      </c>
      <c r="AJ4529" s="2">
        <v>180</v>
      </c>
      <c r="AK4529" s="2">
        <v>0</v>
      </c>
      <c r="AL4529" s="2">
        <v>0</v>
      </c>
      <c r="AM4529" s="2">
        <v>0</v>
      </c>
      <c r="AN4529" s="2">
        <v>0</v>
      </c>
      <c r="AO4529" s="2">
        <v>0</v>
      </c>
      <c r="AP4529" s="2">
        <v>0</v>
      </c>
      <c r="AQ4529" s="2">
        <v>0</v>
      </c>
      <c r="AR4529" s="2">
        <v>0</v>
      </c>
      <c r="AS4529" s="2">
        <v>0</v>
      </c>
      <c r="AT4529" s="2">
        <v>0</v>
      </c>
      <c r="AU4529" s="2">
        <v>0</v>
      </c>
      <c r="AV4529" s="2">
        <v>0</v>
      </c>
      <c r="AW4529" s="2">
        <v>0</v>
      </c>
      <c r="AX4529" s="2">
        <v>0</v>
      </c>
      <c r="AY4529" s="2">
        <v>0</v>
      </c>
      <c r="AZ4529" s="2">
        <v>0</v>
      </c>
      <c r="BA4529" s="2">
        <v>0</v>
      </c>
      <c r="BB4529" s="2">
        <v>0</v>
      </c>
      <c r="BC4529" s="2">
        <v>0</v>
      </c>
      <c r="BD4529" s="2">
        <v>10</v>
      </c>
      <c r="BE4529" s="2">
        <v>0</v>
      </c>
      <c r="BF4529" s="2">
        <v>0</v>
      </c>
      <c r="BG4529" s="2">
        <v>0</v>
      </c>
      <c r="BH4529" s="2">
        <v>0</v>
      </c>
      <c r="BI4529" s="2">
        <v>0</v>
      </c>
      <c r="BJ4529" s="2">
        <v>0</v>
      </c>
      <c r="BK4529" s="2">
        <v>0</v>
      </c>
      <c r="BL4529" s="2">
        <v>4</v>
      </c>
      <c r="BM4529" s="2">
        <v>5</v>
      </c>
      <c r="BN4529" s="2">
        <v>6</v>
      </c>
      <c r="BO4529" s="2">
        <v>5</v>
      </c>
      <c r="BP4529" s="2">
        <v>8</v>
      </c>
      <c r="BQ4529" s="2">
        <v>7</v>
      </c>
      <c r="BR4529" s="2">
        <v>8</v>
      </c>
      <c r="BS4529" s="2">
        <v>0</v>
      </c>
      <c r="BT4529" s="2">
        <v>0</v>
      </c>
      <c r="BU4529" s="2">
        <v>0</v>
      </c>
      <c r="BV4529" s="2">
        <v>0</v>
      </c>
      <c r="BW4529" s="2">
        <v>0</v>
      </c>
      <c r="BX4529" s="2">
        <v>0</v>
      </c>
      <c r="BY4529" s="2">
        <v>0</v>
      </c>
      <c r="BZ4529" s="2">
        <v>0</v>
      </c>
      <c r="CA4529" s="2">
        <v>0</v>
      </c>
      <c r="CB4529" s="2">
        <v>0</v>
      </c>
      <c r="CC4529" s="2">
        <v>0</v>
      </c>
      <c r="CD4529" s="2">
        <v>0</v>
      </c>
      <c r="CE4529" s="2">
        <v>0</v>
      </c>
      <c r="CF4529" s="2">
        <v>0</v>
      </c>
      <c r="CG4529" s="2">
        <v>0</v>
      </c>
      <c r="CH4529" s="2">
        <v>0</v>
      </c>
      <c r="CI4529" s="2">
        <v>0</v>
      </c>
      <c r="CJ4529" s="2">
        <v>0</v>
      </c>
      <c r="CK4529" s="2">
        <v>0</v>
      </c>
      <c r="CL4529" s="2">
        <v>3</v>
      </c>
    </row>
    <row r="4530" spans="1:90" x14ac:dyDescent="0.25">
      <c r="A4530" t="s">
        <v>115</v>
      </c>
      <c r="B4530">
        <v>20510</v>
      </c>
      <c r="C4530" t="s">
        <v>493</v>
      </c>
      <c r="D4530">
        <v>1</v>
      </c>
      <c r="E4530">
        <v>8</v>
      </c>
      <c r="F4530">
        <v>24806</v>
      </c>
      <c r="G4530">
        <v>35024806</v>
      </c>
      <c r="H4530" t="s">
        <v>13424</v>
      </c>
      <c r="I4530">
        <v>467</v>
      </c>
      <c r="J4530" t="s">
        <v>494</v>
      </c>
      <c r="K4530" t="s">
        <v>13425</v>
      </c>
      <c r="L4530">
        <v>1</v>
      </c>
      <c r="M4530" t="s">
        <v>494</v>
      </c>
      <c r="N4530">
        <v>14640000</v>
      </c>
      <c r="P4530" t="s">
        <v>2380</v>
      </c>
      <c r="Q4530">
        <v>1725</v>
      </c>
      <c r="R4530">
        <v>16</v>
      </c>
      <c r="S4530">
        <v>38511467</v>
      </c>
      <c r="T4530">
        <v>38513013</v>
      </c>
      <c r="U4530" t="s">
        <v>13426</v>
      </c>
      <c r="V4530">
        <v>1</v>
      </c>
      <c r="W4530" s="2">
        <v>0</v>
      </c>
      <c r="X4530" s="2">
        <v>0</v>
      </c>
      <c r="Y4530" s="2">
        <v>0</v>
      </c>
      <c r="Z4530" s="2">
        <v>0</v>
      </c>
      <c r="AA4530" s="2">
        <v>0</v>
      </c>
      <c r="AB4530" s="2">
        <v>0</v>
      </c>
      <c r="AC4530" s="2">
        <v>0</v>
      </c>
      <c r="AD4530" s="2">
        <v>25</v>
      </c>
      <c r="AE4530" s="2">
        <v>25</v>
      </c>
      <c r="AF4530" s="2">
        <v>25</v>
      </c>
      <c r="AG4530" s="2">
        <v>28</v>
      </c>
      <c r="AH4530" s="2">
        <v>284</v>
      </c>
      <c r="AI4530" s="2">
        <v>190</v>
      </c>
      <c r="AJ4530" s="2">
        <v>159</v>
      </c>
      <c r="AK4530" s="2">
        <v>0</v>
      </c>
      <c r="AL4530" s="2">
        <v>0</v>
      </c>
      <c r="AM4530" s="2">
        <v>0</v>
      </c>
      <c r="AN4530" s="2">
        <v>0</v>
      </c>
      <c r="AO4530" s="2">
        <v>0</v>
      </c>
      <c r="AP4530" s="2">
        <v>0</v>
      </c>
      <c r="AQ4530" s="2">
        <v>0</v>
      </c>
      <c r="AR4530" s="2">
        <v>0</v>
      </c>
      <c r="AS4530" s="2">
        <v>0</v>
      </c>
      <c r="AT4530" s="2">
        <v>0</v>
      </c>
      <c r="AU4530" s="2">
        <v>0</v>
      </c>
      <c r="AV4530" s="2">
        <v>0</v>
      </c>
      <c r="AW4530" s="2">
        <v>0</v>
      </c>
      <c r="AX4530" s="2">
        <v>0</v>
      </c>
      <c r="AY4530" s="2">
        <v>0</v>
      </c>
      <c r="AZ4530" s="2">
        <v>0</v>
      </c>
      <c r="BA4530" s="2">
        <v>0</v>
      </c>
      <c r="BB4530" s="2">
        <v>0</v>
      </c>
      <c r="BC4530" s="2">
        <v>85</v>
      </c>
      <c r="BD4530" s="2">
        <v>0</v>
      </c>
      <c r="BE4530" s="2">
        <v>0</v>
      </c>
      <c r="BF4530" s="2">
        <v>0</v>
      </c>
      <c r="BG4530" s="2">
        <v>0</v>
      </c>
      <c r="BH4530" s="2">
        <v>0</v>
      </c>
      <c r="BI4530" s="2">
        <v>0</v>
      </c>
      <c r="BJ4530" s="2">
        <v>0</v>
      </c>
      <c r="BK4530" s="2">
        <v>0</v>
      </c>
      <c r="BL4530" s="2">
        <v>1</v>
      </c>
      <c r="BM4530" s="2">
        <v>1</v>
      </c>
      <c r="BN4530" s="2">
        <v>2</v>
      </c>
      <c r="BO4530" s="2">
        <v>1</v>
      </c>
      <c r="BP4530" s="2">
        <v>13</v>
      </c>
      <c r="BQ4530" s="2">
        <v>7</v>
      </c>
      <c r="BR4530" s="2">
        <v>6</v>
      </c>
      <c r="BS4530" s="2">
        <v>0</v>
      </c>
      <c r="BT4530" s="2">
        <v>0</v>
      </c>
      <c r="BU4530" s="2">
        <v>0</v>
      </c>
      <c r="BV4530" s="2">
        <v>0</v>
      </c>
      <c r="BW4530" s="2">
        <v>0</v>
      </c>
      <c r="BX4530" s="2">
        <v>0</v>
      </c>
      <c r="BY4530" s="2">
        <v>0</v>
      </c>
      <c r="BZ4530" s="2">
        <v>0</v>
      </c>
      <c r="CA4530" s="2">
        <v>0</v>
      </c>
      <c r="CB4530" s="2">
        <v>0</v>
      </c>
      <c r="CC4530" s="2">
        <v>0</v>
      </c>
      <c r="CD4530" s="2">
        <v>0</v>
      </c>
      <c r="CE4530" s="2">
        <v>0</v>
      </c>
      <c r="CF4530" s="2">
        <v>0</v>
      </c>
      <c r="CG4530" s="2">
        <v>0</v>
      </c>
      <c r="CH4530" s="2">
        <v>0</v>
      </c>
      <c r="CI4530" s="2">
        <v>0</v>
      </c>
      <c r="CJ4530" s="2">
        <v>0</v>
      </c>
      <c r="CK4530" s="2">
        <v>4</v>
      </c>
      <c r="CL4530" s="2">
        <v>0</v>
      </c>
    </row>
    <row r="4531" spans="1:90" x14ac:dyDescent="0.25">
      <c r="A4531" t="s">
        <v>115</v>
      </c>
      <c r="B4531">
        <v>20510</v>
      </c>
      <c r="C4531" t="s">
        <v>493</v>
      </c>
      <c r="D4531">
        <v>1</v>
      </c>
      <c r="E4531">
        <v>8</v>
      </c>
      <c r="F4531">
        <v>24659</v>
      </c>
      <c r="G4531">
        <v>35024659</v>
      </c>
      <c r="H4531" t="s">
        <v>7456</v>
      </c>
      <c r="I4531">
        <v>484</v>
      </c>
      <c r="J4531" t="s">
        <v>3688</v>
      </c>
      <c r="K4531" t="s">
        <v>91</v>
      </c>
      <c r="L4531">
        <v>1</v>
      </c>
      <c r="M4531" t="s">
        <v>3688</v>
      </c>
      <c r="N4531">
        <v>14670000</v>
      </c>
      <c r="O4531" t="s">
        <v>92</v>
      </c>
      <c r="P4531" t="s">
        <v>5545</v>
      </c>
      <c r="Q4531">
        <v>509</v>
      </c>
      <c r="R4531">
        <v>16</v>
      </c>
      <c r="S4531">
        <v>38471158</v>
      </c>
      <c r="T4531">
        <v>38471869</v>
      </c>
      <c r="U4531" t="s">
        <v>7457</v>
      </c>
      <c r="V4531">
        <v>1</v>
      </c>
      <c r="W4531" s="2">
        <v>0</v>
      </c>
      <c r="X4531" s="2">
        <v>0</v>
      </c>
      <c r="Y4531" s="2">
        <v>0</v>
      </c>
      <c r="Z4531" s="2">
        <v>0</v>
      </c>
      <c r="AA4531" s="2">
        <v>0</v>
      </c>
      <c r="AB4531" s="2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51</v>
      </c>
      <c r="AI4531" s="2">
        <v>53</v>
      </c>
      <c r="AJ4531" s="2">
        <v>51</v>
      </c>
      <c r="AK4531" s="2">
        <v>0</v>
      </c>
      <c r="AL4531" s="2">
        <v>0</v>
      </c>
      <c r="AM4531" s="2">
        <v>0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0</v>
      </c>
      <c r="AU4531" s="2">
        <v>0</v>
      </c>
      <c r="AV4531" s="2">
        <v>0</v>
      </c>
      <c r="AW4531" s="2">
        <v>0</v>
      </c>
      <c r="AX4531" s="2">
        <v>0</v>
      </c>
      <c r="AY4531" s="2">
        <v>0</v>
      </c>
      <c r="AZ4531" s="2">
        <v>0</v>
      </c>
      <c r="BA4531" s="2">
        <v>0</v>
      </c>
      <c r="BB4531" s="2">
        <v>0</v>
      </c>
      <c r="BC4531" s="2">
        <v>0</v>
      </c>
      <c r="BD4531" s="2">
        <v>0</v>
      </c>
      <c r="BE4531" s="2">
        <v>0</v>
      </c>
      <c r="BF4531" s="2">
        <v>0</v>
      </c>
      <c r="BG4531" s="2">
        <v>0</v>
      </c>
      <c r="BH4531" s="2">
        <v>0</v>
      </c>
      <c r="BI4531" s="2">
        <v>0</v>
      </c>
      <c r="BJ4531" s="2">
        <v>0</v>
      </c>
      <c r="BK4531" s="2">
        <v>0</v>
      </c>
      <c r="BL4531" s="2">
        <v>0</v>
      </c>
      <c r="BM4531" s="2">
        <v>0</v>
      </c>
      <c r="BN4531" s="2">
        <v>0</v>
      </c>
      <c r="BO4531" s="2">
        <v>0</v>
      </c>
      <c r="BP4531" s="2">
        <v>2</v>
      </c>
      <c r="BQ4531" s="2">
        <v>2</v>
      </c>
      <c r="BR4531" s="2">
        <v>3</v>
      </c>
      <c r="BS4531" s="2">
        <v>0</v>
      </c>
      <c r="BT4531" s="2">
        <v>0</v>
      </c>
      <c r="BU4531" s="2">
        <v>0</v>
      </c>
      <c r="BV4531" s="2">
        <v>0</v>
      </c>
      <c r="BW4531" s="2">
        <v>0</v>
      </c>
      <c r="BX4531" s="2">
        <v>0</v>
      </c>
      <c r="BY4531" s="2">
        <v>0</v>
      </c>
      <c r="BZ4531" s="2">
        <v>0</v>
      </c>
      <c r="CA4531" s="2">
        <v>0</v>
      </c>
      <c r="CB4531" s="2">
        <v>0</v>
      </c>
      <c r="CC4531" s="2">
        <v>0</v>
      </c>
      <c r="CD4531" s="2">
        <v>0</v>
      </c>
      <c r="CE4531" s="2">
        <v>0</v>
      </c>
      <c r="CF4531" s="2">
        <v>0</v>
      </c>
      <c r="CG4531" s="2">
        <v>0</v>
      </c>
      <c r="CH4531" s="2">
        <v>0</v>
      </c>
      <c r="CI4531" s="2">
        <v>0</v>
      </c>
      <c r="CJ4531" s="2">
        <v>0</v>
      </c>
      <c r="CK4531" s="2">
        <v>0</v>
      </c>
      <c r="CL4531" s="2">
        <v>0</v>
      </c>
    </row>
    <row r="4532" spans="1:90" x14ac:dyDescent="0.25">
      <c r="A4532" t="s">
        <v>115</v>
      </c>
      <c r="B4532">
        <v>20510</v>
      </c>
      <c r="C4532" t="s">
        <v>493</v>
      </c>
      <c r="D4532">
        <v>1</v>
      </c>
      <c r="E4532">
        <v>8</v>
      </c>
      <c r="F4532">
        <v>23231</v>
      </c>
      <c r="G4532">
        <v>35023231</v>
      </c>
      <c r="H4532" t="s">
        <v>11782</v>
      </c>
      <c r="I4532">
        <v>349</v>
      </c>
      <c r="J4532" t="s">
        <v>773</v>
      </c>
      <c r="K4532" t="s">
        <v>11783</v>
      </c>
      <c r="L4532">
        <v>1</v>
      </c>
      <c r="M4532" t="s">
        <v>773</v>
      </c>
      <c r="N4532">
        <v>14540000</v>
      </c>
      <c r="O4532" t="s">
        <v>102</v>
      </c>
      <c r="P4532" t="s">
        <v>11784</v>
      </c>
      <c r="Q4532">
        <v>210</v>
      </c>
      <c r="R4532">
        <v>16</v>
      </c>
      <c r="S4532">
        <v>31721621</v>
      </c>
      <c r="T4532">
        <v>31725330</v>
      </c>
      <c r="U4532" t="s">
        <v>11785</v>
      </c>
      <c r="V4532">
        <v>1</v>
      </c>
      <c r="W4532" s="2">
        <v>0</v>
      </c>
      <c r="X4532" s="2">
        <v>0</v>
      </c>
      <c r="Y4532" s="2">
        <v>0</v>
      </c>
      <c r="Z4532" s="2">
        <v>0</v>
      </c>
      <c r="AA4532" s="2">
        <v>0</v>
      </c>
      <c r="AB4532" s="2">
        <v>0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175</v>
      </c>
      <c r="AI4532" s="2">
        <v>129</v>
      </c>
      <c r="AJ4532" s="2">
        <v>133</v>
      </c>
      <c r="AK4532" s="2">
        <v>0</v>
      </c>
      <c r="AL4532" s="2">
        <v>0</v>
      </c>
      <c r="AM4532" s="2">
        <v>0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0</v>
      </c>
      <c r="AU4532" s="2">
        <v>132</v>
      </c>
      <c r="AV4532" s="2">
        <v>0</v>
      </c>
      <c r="AW4532" s="2">
        <v>0</v>
      </c>
      <c r="AX4532" s="2">
        <v>0</v>
      </c>
      <c r="AY4532" s="2">
        <v>0</v>
      </c>
      <c r="AZ4532" s="2">
        <v>0</v>
      </c>
      <c r="BA4532" s="2">
        <v>0</v>
      </c>
      <c r="BB4532" s="2">
        <v>0</v>
      </c>
      <c r="BC4532" s="2">
        <v>0</v>
      </c>
      <c r="BD4532" s="2">
        <v>0</v>
      </c>
      <c r="BE4532" s="2">
        <v>0</v>
      </c>
      <c r="BF4532" s="2">
        <v>0</v>
      </c>
      <c r="BG4532" s="2">
        <v>0</v>
      </c>
      <c r="BH4532" s="2">
        <v>0</v>
      </c>
      <c r="BI4532" s="2">
        <v>0</v>
      </c>
      <c r="BJ4532" s="2">
        <v>0</v>
      </c>
      <c r="BK4532" s="2">
        <v>0</v>
      </c>
      <c r="BL4532" s="2">
        <v>0</v>
      </c>
      <c r="BM4532" s="2">
        <v>0</v>
      </c>
      <c r="BN4532" s="2">
        <v>0</v>
      </c>
      <c r="BO4532" s="2">
        <v>0</v>
      </c>
      <c r="BP4532" s="2">
        <v>7</v>
      </c>
      <c r="BQ4532" s="2">
        <v>6</v>
      </c>
      <c r="BR4532" s="2">
        <v>4</v>
      </c>
      <c r="BS4532" s="2">
        <v>0</v>
      </c>
      <c r="BT4532" s="2">
        <v>0</v>
      </c>
      <c r="BU4532" s="2">
        <v>0</v>
      </c>
      <c r="BV4532" s="2">
        <v>0</v>
      </c>
      <c r="BW4532" s="2">
        <v>0</v>
      </c>
      <c r="BX4532" s="2">
        <v>0</v>
      </c>
      <c r="BY4532" s="2">
        <v>0</v>
      </c>
      <c r="BZ4532" s="2">
        <v>0</v>
      </c>
      <c r="CA4532" s="2">
        <v>0</v>
      </c>
      <c r="CB4532" s="2">
        <v>0</v>
      </c>
      <c r="CC4532" s="2">
        <v>3</v>
      </c>
      <c r="CD4532" s="2">
        <v>0</v>
      </c>
      <c r="CE4532" s="2">
        <v>0</v>
      </c>
      <c r="CF4532" s="2">
        <v>0</v>
      </c>
      <c r="CG4532" s="2">
        <v>0</v>
      </c>
      <c r="CH4532" s="2">
        <v>0</v>
      </c>
      <c r="CI4532" s="2">
        <v>0</v>
      </c>
      <c r="CJ4532" s="2">
        <v>0</v>
      </c>
      <c r="CK4532" s="2">
        <v>0</v>
      </c>
      <c r="CL4532" s="2">
        <v>0</v>
      </c>
    </row>
    <row r="4533" spans="1:90" x14ac:dyDescent="0.25">
      <c r="A4533" t="s">
        <v>115</v>
      </c>
      <c r="B4533">
        <v>20510</v>
      </c>
      <c r="C4533" t="s">
        <v>493</v>
      </c>
      <c r="D4533">
        <v>1</v>
      </c>
      <c r="E4533">
        <v>8</v>
      </c>
      <c r="F4533">
        <v>900709</v>
      </c>
      <c r="G4533">
        <v>35900709</v>
      </c>
      <c r="H4533" t="s">
        <v>10268</v>
      </c>
      <c r="I4533">
        <v>467</v>
      </c>
      <c r="J4533" t="s">
        <v>494</v>
      </c>
      <c r="K4533" t="s">
        <v>10269</v>
      </c>
      <c r="L4533">
        <v>1</v>
      </c>
      <c r="M4533" t="s">
        <v>494</v>
      </c>
      <c r="N4533">
        <v>14640000</v>
      </c>
      <c r="O4533" t="s">
        <v>92</v>
      </c>
      <c r="P4533" t="s">
        <v>6073</v>
      </c>
      <c r="Q4533">
        <v>838</v>
      </c>
      <c r="R4533">
        <v>16</v>
      </c>
      <c r="S4533">
        <v>38511599</v>
      </c>
      <c r="T4533">
        <v>38513017</v>
      </c>
      <c r="U4533" t="s">
        <v>10270</v>
      </c>
      <c r="V4533">
        <v>1</v>
      </c>
      <c r="W4533" s="2">
        <v>0</v>
      </c>
      <c r="X4533" s="2">
        <v>0</v>
      </c>
      <c r="Y4533" s="2">
        <v>0</v>
      </c>
      <c r="Z4533" s="2">
        <v>0</v>
      </c>
      <c r="AA4533" s="2">
        <v>0</v>
      </c>
      <c r="AB4533" s="2">
        <v>0</v>
      </c>
      <c r="AC4533" s="2">
        <v>0</v>
      </c>
      <c r="AD4533" s="2">
        <v>145</v>
      </c>
      <c r="AE4533" s="2">
        <v>87</v>
      </c>
      <c r="AF4533" s="2">
        <v>113</v>
      </c>
      <c r="AG4533" s="2">
        <v>85</v>
      </c>
      <c r="AH4533" s="2">
        <v>0</v>
      </c>
      <c r="AI4533" s="2">
        <v>13</v>
      </c>
      <c r="AJ4533" s="2">
        <v>35</v>
      </c>
      <c r="AK4533" s="2">
        <v>0</v>
      </c>
      <c r="AL4533" s="2">
        <v>0</v>
      </c>
      <c r="AM4533" s="2">
        <v>0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0</v>
      </c>
      <c r="AU4533" s="2">
        <v>110</v>
      </c>
      <c r="AV4533" s="2">
        <v>0</v>
      </c>
      <c r="AW4533" s="2">
        <v>0</v>
      </c>
      <c r="AX4533" s="2">
        <v>0</v>
      </c>
      <c r="AY4533" s="2">
        <v>0</v>
      </c>
      <c r="AZ4533" s="2">
        <v>0</v>
      </c>
      <c r="BA4533" s="2">
        <v>0</v>
      </c>
      <c r="BB4533" s="2">
        <v>0</v>
      </c>
      <c r="BC4533" s="2">
        <v>0</v>
      </c>
      <c r="BD4533" s="2">
        <v>0</v>
      </c>
      <c r="BE4533" s="2">
        <v>0</v>
      </c>
      <c r="BF4533" s="2">
        <v>0</v>
      </c>
      <c r="BG4533" s="2">
        <v>0</v>
      </c>
      <c r="BH4533" s="2">
        <v>0</v>
      </c>
      <c r="BI4533" s="2">
        <v>0</v>
      </c>
      <c r="BJ4533" s="2">
        <v>0</v>
      </c>
      <c r="BK4533" s="2">
        <v>0</v>
      </c>
      <c r="BL4533" s="2">
        <v>12</v>
      </c>
      <c r="BM4533" s="2">
        <v>5</v>
      </c>
      <c r="BN4533" s="2">
        <v>8</v>
      </c>
      <c r="BO4533" s="2">
        <v>3</v>
      </c>
      <c r="BP4533" s="2">
        <v>0</v>
      </c>
      <c r="BQ4533" s="2">
        <v>1</v>
      </c>
      <c r="BR4533" s="2">
        <v>2</v>
      </c>
      <c r="BS4533" s="2">
        <v>0</v>
      </c>
      <c r="BT4533" s="2">
        <v>0</v>
      </c>
      <c r="BU4533" s="2">
        <v>0</v>
      </c>
      <c r="BV4533" s="2">
        <v>0</v>
      </c>
      <c r="BW4533" s="2">
        <v>0</v>
      </c>
      <c r="BX4533" s="2">
        <v>0</v>
      </c>
      <c r="BY4533" s="2">
        <v>0</v>
      </c>
      <c r="BZ4533" s="2">
        <v>0</v>
      </c>
      <c r="CA4533" s="2">
        <v>0</v>
      </c>
      <c r="CB4533" s="2">
        <v>0</v>
      </c>
      <c r="CC4533" s="2">
        <v>6</v>
      </c>
      <c r="CD4533" s="2">
        <v>0</v>
      </c>
      <c r="CE4533" s="2">
        <v>0</v>
      </c>
      <c r="CF4533" s="2">
        <v>0</v>
      </c>
      <c r="CG4533" s="2">
        <v>0</v>
      </c>
      <c r="CH4533" s="2">
        <v>0</v>
      </c>
      <c r="CI4533" s="2">
        <v>0</v>
      </c>
      <c r="CJ4533" s="2">
        <v>0</v>
      </c>
      <c r="CK4533" s="2">
        <v>0</v>
      </c>
      <c r="CL4533" s="2">
        <v>0</v>
      </c>
    </row>
    <row r="4534" spans="1:90" x14ac:dyDescent="0.25">
      <c r="A4534" t="s">
        <v>115</v>
      </c>
      <c r="B4534">
        <v>20510</v>
      </c>
      <c r="C4534" t="s">
        <v>493</v>
      </c>
      <c r="D4534">
        <v>1</v>
      </c>
      <c r="E4534">
        <v>8</v>
      </c>
      <c r="F4534">
        <v>24740</v>
      </c>
      <c r="G4534">
        <v>35024740</v>
      </c>
      <c r="H4534" t="s">
        <v>15972</v>
      </c>
      <c r="I4534">
        <v>491</v>
      </c>
      <c r="J4534" t="s">
        <v>1902</v>
      </c>
      <c r="K4534" t="s">
        <v>91</v>
      </c>
      <c r="L4534">
        <v>1</v>
      </c>
      <c r="M4534" t="s">
        <v>1902</v>
      </c>
      <c r="N4534">
        <v>14620000</v>
      </c>
      <c r="O4534" t="s">
        <v>92</v>
      </c>
      <c r="P4534" t="s">
        <v>15973</v>
      </c>
      <c r="Q4534">
        <v>1030</v>
      </c>
      <c r="R4534">
        <v>16</v>
      </c>
      <c r="S4534">
        <v>37265576</v>
      </c>
      <c r="T4534">
        <v>38260957</v>
      </c>
      <c r="U4534" t="s">
        <v>15974</v>
      </c>
      <c r="V4534">
        <v>1</v>
      </c>
      <c r="W4534" s="2">
        <v>0</v>
      </c>
      <c r="X4534" s="2">
        <v>0</v>
      </c>
      <c r="Y4534" s="2">
        <v>0</v>
      </c>
      <c r="Z4534" s="2">
        <v>0</v>
      </c>
      <c r="AA4534" s="2">
        <v>0</v>
      </c>
      <c r="AB4534" s="2">
        <v>0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301</v>
      </c>
      <c r="AI4534" s="2">
        <v>279</v>
      </c>
      <c r="AJ4534" s="2">
        <v>253</v>
      </c>
      <c r="AK4534" s="2">
        <v>0</v>
      </c>
      <c r="AL4534" s="2">
        <v>0</v>
      </c>
      <c r="AM4534" s="2">
        <v>0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0</v>
      </c>
      <c r="AU4534" s="2">
        <v>140</v>
      </c>
      <c r="AV4534" s="2">
        <v>0</v>
      </c>
      <c r="AW4534" s="2">
        <v>0</v>
      </c>
      <c r="AX4534" s="2">
        <v>0</v>
      </c>
      <c r="AY4534" s="2">
        <v>0</v>
      </c>
      <c r="AZ4534" s="2">
        <v>0</v>
      </c>
      <c r="BA4534" s="2">
        <v>0</v>
      </c>
      <c r="BB4534" s="2">
        <v>0</v>
      </c>
      <c r="BC4534" s="2">
        <v>0</v>
      </c>
      <c r="BD4534" s="2">
        <v>0</v>
      </c>
      <c r="BE4534" s="2">
        <v>0</v>
      </c>
      <c r="BF4534" s="2">
        <v>0</v>
      </c>
      <c r="BG4534" s="2">
        <v>0</v>
      </c>
      <c r="BH4534" s="2">
        <v>0</v>
      </c>
      <c r="BI4534" s="2">
        <v>0</v>
      </c>
      <c r="BJ4534" s="2">
        <v>0</v>
      </c>
      <c r="BK4534" s="2">
        <v>0</v>
      </c>
      <c r="BL4534" s="2">
        <v>0</v>
      </c>
      <c r="BM4534" s="2">
        <v>0</v>
      </c>
      <c r="BN4534" s="2">
        <v>0</v>
      </c>
      <c r="BO4534" s="2">
        <v>0</v>
      </c>
      <c r="BP4534" s="2">
        <v>13</v>
      </c>
      <c r="BQ4534" s="2">
        <v>9</v>
      </c>
      <c r="BR4534" s="2">
        <v>9</v>
      </c>
      <c r="BS4534" s="2">
        <v>0</v>
      </c>
      <c r="BT4534" s="2">
        <v>0</v>
      </c>
      <c r="BU4534" s="2">
        <v>0</v>
      </c>
      <c r="BV4534" s="2">
        <v>0</v>
      </c>
      <c r="BW4534" s="2">
        <v>0</v>
      </c>
      <c r="BX4534" s="2">
        <v>0</v>
      </c>
      <c r="BY4534" s="2">
        <v>0</v>
      </c>
      <c r="BZ4534" s="2">
        <v>0</v>
      </c>
      <c r="CA4534" s="2">
        <v>0</v>
      </c>
      <c r="CB4534" s="2">
        <v>0</v>
      </c>
      <c r="CC4534" s="2">
        <v>5</v>
      </c>
      <c r="CD4534" s="2">
        <v>0</v>
      </c>
      <c r="CE4534" s="2">
        <v>0</v>
      </c>
      <c r="CF4534" s="2">
        <v>0</v>
      </c>
      <c r="CG4534" s="2">
        <v>0</v>
      </c>
      <c r="CH4534" s="2">
        <v>0</v>
      </c>
      <c r="CI4534" s="2">
        <v>0</v>
      </c>
      <c r="CJ4534" s="2">
        <v>0</v>
      </c>
      <c r="CK4534" s="2">
        <v>0</v>
      </c>
      <c r="CL4534" s="2">
        <v>0</v>
      </c>
    </row>
    <row r="4535" spans="1:90" x14ac:dyDescent="0.25">
      <c r="A4535" t="s">
        <v>115</v>
      </c>
      <c r="B4535">
        <v>20510</v>
      </c>
      <c r="C4535" t="s">
        <v>493</v>
      </c>
      <c r="D4535">
        <v>1</v>
      </c>
      <c r="E4535">
        <v>8</v>
      </c>
      <c r="F4535">
        <v>43576</v>
      </c>
      <c r="G4535">
        <v>35043576</v>
      </c>
      <c r="H4535" t="s">
        <v>15332</v>
      </c>
      <c r="I4535">
        <v>642</v>
      </c>
      <c r="J4535" t="s">
        <v>493</v>
      </c>
      <c r="K4535" t="s">
        <v>963</v>
      </c>
      <c r="L4535">
        <v>1</v>
      </c>
      <c r="M4535" t="s">
        <v>493</v>
      </c>
      <c r="N4535">
        <v>14600000</v>
      </c>
      <c r="O4535" t="s">
        <v>92</v>
      </c>
      <c r="P4535" t="s">
        <v>964</v>
      </c>
      <c r="Q4535">
        <v>30</v>
      </c>
      <c r="R4535">
        <v>16</v>
      </c>
      <c r="S4535">
        <v>38113000</v>
      </c>
      <c r="T4535">
        <v>38113019</v>
      </c>
      <c r="U4535" t="s">
        <v>15333</v>
      </c>
      <c r="V4535">
        <v>1</v>
      </c>
      <c r="W4535" s="2">
        <v>0</v>
      </c>
      <c r="X4535" s="2">
        <v>0</v>
      </c>
      <c r="Y4535" s="2">
        <v>0</v>
      </c>
      <c r="Z4535" s="2">
        <v>168</v>
      </c>
      <c r="AA4535" s="2">
        <v>164</v>
      </c>
      <c r="AB4535" s="2">
        <v>157</v>
      </c>
      <c r="AC4535" s="2">
        <v>182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0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0</v>
      </c>
      <c r="AU4535" s="2">
        <v>0</v>
      </c>
      <c r="AV4535" s="2">
        <v>0</v>
      </c>
      <c r="AW4535" s="2">
        <v>0</v>
      </c>
      <c r="AX4535" s="2">
        <v>0</v>
      </c>
      <c r="AY4535" s="2">
        <v>0</v>
      </c>
      <c r="AZ4535" s="2">
        <v>0</v>
      </c>
      <c r="BA4535" s="2">
        <v>0</v>
      </c>
      <c r="BB4535" s="2">
        <v>0</v>
      </c>
      <c r="BC4535" s="2">
        <v>0</v>
      </c>
      <c r="BD4535" s="2">
        <v>0</v>
      </c>
      <c r="BE4535" s="2">
        <v>0</v>
      </c>
      <c r="BF4535" s="2">
        <v>0</v>
      </c>
      <c r="BG4535" s="2">
        <v>0</v>
      </c>
      <c r="BH4535" s="2">
        <v>6</v>
      </c>
      <c r="BI4535" s="2">
        <v>6</v>
      </c>
      <c r="BJ4535" s="2">
        <v>8</v>
      </c>
      <c r="BK4535" s="2">
        <v>7</v>
      </c>
      <c r="BL4535" s="2">
        <v>0</v>
      </c>
      <c r="BM4535" s="2">
        <v>0</v>
      </c>
      <c r="BN4535" s="2">
        <v>0</v>
      </c>
      <c r="BO4535" s="2">
        <v>0</v>
      </c>
      <c r="BP4535" s="2">
        <v>0</v>
      </c>
      <c r="BQ4535" s="2">
        <v>0</v>
      </c>
      <c r="BR4535" s="2">
        <v>0</v>
      </c>
      <c r="BS4535" s="2">
        <v>0</v>
      </c>
      <c r="BT4535" s="2">
        <v>0</v>
      </c>
      <c r="BU4535" s="2">
        <v>0</v>
      </c>
      <c r="BV4535" s="2">
        <v>0</v>
      </c>
      <c r="BW4535" s="2">
        <v>0</v>
      </c>
      <c r="BX4535" s="2">
        <v>0</v>
      </c>
      <c r="BY4535" s="2">
        <v>0</v>
      </c>
      <c r="BZ4535" s="2">
        <v>0</v>
      </c>
      <c r="CA4535" s="2">
        <v>0</v>
      </c>
      <c r="CB4535" s="2">
        <v>0</v>
      </c>
      <c r="CC4535" s="2">
        <v>0</v>
      </c>
      <c r="CD4535" s="2">
        <v>0</v>
      </c>
      <c r="CE4535" s="2">
        <v>0</v>
      </c>
      <c r="CF4535" s="2">
        <v>0</v>
      </c>
      <c r="CG4535" s="2">
        <v>0</v>
      </c>
      <c r="CH4535" s="2">
        <v>0</v>
      </c>
      <c r="CI4535" s="2">
        <v>0</v>
      </c>
      <c r="CJ4535" s="2">
        <v>0</v>
      </c>
      <c r="CK4535" s="2">
        <v>0</v>
      </c>
      <c r="CL4535" s="2">
        <v>0</v>
      </c>
    </row>
    <row r="4536" spans="1:90" x14ac:dyDescent="0.25">
      <c r="A4536" t="s">
        <v>115</v>
      </c>
      <c r="B4536">
        <v>20510</v>
      </c>
      <c r="C4536" t="s">
        <v>493</v>
      </c>
      <c r="D4536">
        <v>1</v>
      </c>
      <c r="E4536">
        <v>8</v>
      </c>
      <c r="F4536">
        <v>23310</v>
      </c>
      <c r="G4536">
        <v>35023310</v>
      </c>
      <c r="H4536" t="s">
        <v>11741</v>
      </c>
      <c r="I4536">
        <v>325</v>
      </c>
      <c r="J4536" t="s">
        <v>509</v>
      </c>
      <c r="K4536" t="s">
        <v>131</v>
      </c>
      <c r="L4536">
        <v>1</v>
      </c>
      <c r="M4536" t="s">
        <v>509</v>
      </c>
      <c r="N4536">
        <v>14580000</v>
      </c>
      <c r="O4536" t="s">
        <v>92</v>
      </c>
      <c r="P4536" t="s">
        <v>11975</v>
      </c>
      <c r="Q4536">
        <v>315</v>
      </c>
      <c r="R4536">
        <v>16</v>
      </c>
      <c r="S4536">
        <v>38311379</v>
      </c>
      <c r="T4536">
        <v>38313413</v>
      </c>
      <c r="U4536" t="s">
        <v>11976</v>
      </c>
      <c r="V4536">
        <v>1</v>
      </c>
      <c r="W4536" s="2">
        <v>0</v>
      </c>
      <c r="X4536" s="2">
        <v>0</v>
      </c>
      <c r="Y4536" s="2">
        <v>0</v>
      </c>
      <c r="Z4536" s="2">
        <v>0</v>
      </c>
      <c r="AA4536" s="2">
        <v>0</v>
      </c>
      <c r="AB4536" s="2">
        <v>0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225</v>
      </c>
      <c r="AI4536" s="2">
        <v>221</v>
      </c>
      <c r="AJ4536" s="2">
        <v>172</v>
      </c>
      <c r="AK4536" s="2">
        <v>0</v>
      </c>
      <c r="AL4536" s="2">
        <v>0</v>
      </c>
      <c r="AM4536" s="2">
        <v>0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0</v>
      </c>
      <c r="AU4536" s="2">
        <v>92</v>
      </c>
      <c r="AV4536" s="2">
        <v>0</v>
      </c>
      <c r="AW4536" s="2">
        <v>0</v>
      </c>
      <c r="AX4536" s="2">
        <v>0</v>
      </c>
      <c r="AY4536" s="2">
        <v>0</v>
      </c>
      <c r="AZ4536" s="2">
        <v>0</v>
      </c>
      <c r="BA4536" s="2">
        <v>0</v>
      </c>
      <c r="BB4536" s="2">
        <v>0</v>
      </c>
      <c r="BC4536" s="2">
        <v>0</v>
      </c>
      <c r="BD4536" s="2">
        <v>0</v>
      </c>
      <c r="BE4536" s="2">
        <v>0</v>
      </c>
      <c r="BF4536" s="2">
        <v>0</v>
      </c>
      <c r="BG4536" s="2">
        <v>0</v>
      </c>
      <c r="BH4536" s="2">
        <v>0</v>
      </c>
      <c r="BI4536" s="2">
        <v>0</v>
      </c>
      <c r="BJ4536" s="2">
        <v>0</v>
      </c>
      <c r="BK4536" s="2">
        <v>0</v>
      </c>
      <c r="BL4536" s="2">
        <v>0</v>
      </c>
      <c r="BM4536" s="2">
        <v>0</v>
      </c>
      <c r="BN4536" s="2">
        <v>0</v>
      </c>
      <c r="BO4536" s="2">
        <v>0</v>
      </c>
      <c r="BP4536" s="2">
        <v>8</v>
      </c>
      <c r="BQ4536" s="2">
        <v>6</v>
      </c>
      <c r="BR4536" s="2">
        <v>6</v>
      </c>
      <c r="BS4536" s="2">
        <v>0</v>
      </c>
      <c r="BT4536" s="2">
        <v>0</v>
      </c>
      <c r="BU4536" s="2">
        <v>0</v>
      </c>
      <c r="BV4536" s="2">
        <v>0</v>
      </c>
      <c r="BW4536" s="2">
        <v>0</v>
      </c>
      <c r="BX4536" s="2">
        <v>0</v>
      </c>
      <c r="BY4536" s="2">
        <v>0</v>
      </c>
      <c r="BZ4536" s="2">
        <v>0</v>
      </c>
      <c r="CA4536" s="2">
        <v>0</v>
      </c>
      <c r="CB4536" s="2">
        <v>0</v>
      </c>
      <c r="CC4536" s="2">
        <v>3</v>
      </c>
      <c r="CD4536" s="2">
        <v>0</v>
      </c>
      <c r="CE4536" s="2">
        <v>0</v>
      </c>
      <c r="CF4536" s="2">
        <v>0</v>
      </c>
      <c r="CG4536" s="2">
        <v>0</v>
      </c>
      <c r="CH4536" s="2">
        <v>0</v>
      </c>
      <c r="CI4536" s="2">
        <v>0</v>
      </c>
      <c r="CJ4536" s="2">
        <v>0</v>
      </c>
      <c r="CK4536" s="2">
        <v>0</v>
      </c>
      <c r="CL4536" s="2">
        <v>0</v>
      </c>
    </row>
    <row r="4537" spans="1:90" x14ac:dyDescent="0.25">
      <c r="A4537" t="s">
        <v>115</v>
      </c>
      <c r="B4537">
        <v>20510</v>
      </c>
      <c r="C4537" t="s">
        <v>493</v>
      </c>
      <c r="D4537">
        <v>1</v>
      </c>
      <c r="E4537">
        <v>8</v>
      </c>
      <c r="F4537">
        <v>24685</v>
      </c>
      <c r="G4537">
        <v>35024685</v>
      </c>
      <c r="H4537" t="s">
        <v>1748</v>
      </c>
      <c r="I4537">
        <v>642</v>
      </c>
      <c r="J4537" t="s">
        <v>493</v>
      </c>
      <c r="K4537" t="s">
        <v>91</v>
      </c>
      <c r="L4537">
        <v>1</v>
      </c>
      <c r="M4537" t="s">
        <v>493</v>
      </c>
      <c r="N4537">
        <v>14600000</v>
      </c>
      <c r="O4537" t="s">
        <v>92</v>
      </c>
      <c r="P4537" t="s">
        <v>1749</v>
      </c>
      <c r="Q4537">
        <v>295</v>
      </c>
      <c r="R4537">
        <v>16</v>
      </c>
      <c r="S4537">
        <v>38180478</v>
      </c>
      <c r="T4537">
        <v>38182343</v>
      </c>
      <c r="U4537" t="s">
        <v>1750</v>
      </c>
      <c r="V4537">
        <v>1</v>
      </c>
      <c r="W4537" s="2">
        <v>0</v>
      </c>
      <c r="X4537" s="2">
        <v>0</v>
      </c>
      <c r="Y4537" s="2">
        <v>0</v>
      </c>
      <c r="Z4537" s="2">
        <v>94</v>
      </c>
      <c r="AA4537" s="2">
        <v>102</v>
      </c>
      <c r="AB4537" s="2">
        <v>103</v>
      </c>
      <c r="AC4537" s="2">
        <v>94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0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0</v>
      </c>
      <c r="AU4537" s="2">
        <v>0</v>
      </c>
      <c r="AV4537" s="2">
        <v>0</v>
      </c>
      <c r="AW4537" s="2">
        <v>0</v>
      </c>
      <c r="AX4537" s="2">
        <v>0</v>
      </c>
      <c r="AY4537" s="2">
        <v>0</v>
      </c>
      <c r="AZ4537" s="2">
        <v>0</v>
      </c>
      <c r="BA4537" s="2">
        <v>0</v>
      </c>
      <c r="BB4537" s="2">
        <v>0</v>
      </c>
      <c r="BC4537" s="2">
        <v>39</v>
      </c>
      <c r="BD4537" s="2">
        <v>0</v>
      </c>
      <c r="BE4537" s="2">
        <v>0</v>
      </c>
      <c r="BF4537" s="2">
        <v>0</v>
      </c>
      <c r="BG4537" s="2">
        <v>0</v>
      </c>
      <c r="BH4537" s="2">
        <v>5</v>
      </c>
      <c r="BI4537" s="2">
        <v>7</v>
      </c>
      <c r="BJ4537" s="2">
        <v>5</v>
      </c>
      <c r="BK4537" s="2">
        <v>5</v>
      </c>
      <c r="BL4537" s="2">
        <v>0</v>
      </c>
      <c r="BM4537" s="2">
        <v>0</v>
      </c>
      <c r="BN4537" s="2">
        <v>0</v>
      </c>
      <c r="BO4537" s="2">
        <v>0</v>
      </c>
      <c r="BP4537" s="2">
        <v>0</v>
      </c>
      <c r="BQ4537" s="2">
        <v>0</v>
      </c>
      <c r="BR4537" s="2">
        <v>0</v>
      </c>
      <c r="BS4537" s="2">
        <v>0</v>
      </c>
      <c r="BT4537" s="2">
        <v>0</v>
      </c>
      <c r="BU4537" s="2">
        <v>0</v>
      </c>
      <c r="BV4537" s="2">
        <v>0</v>
      </c>
      <c r="BW4537" s="2">
        <v>0</v>
      </c>
      <c r="BX4537" s="2">
        <v>0</v>
      </c>
      <c r="BY4537" s="2">
        <v>0</v>
      </c>
      <c r="BZ4537" s="2">
        <v>0</v>
      </c>
      <c r="CA4537" s="2">
        <v>0</v>
      </c>
      <c r="CB4537" s="2">
        <v>0</v>
      </c>
      <c r="CC4537" s="2">
        <v>0</v>
      </c>
      <c r="CD4537" s="2">
        <v>0</v>
      </c>
      <c r="CE4537" s="2">
        <v>0</v>
      </c>
      <c r="CF4537" s="2">
        <v>0</v>
      </c>
      <c r="CG4537" s="2">
        <v>0</v>
      </c>
      <c r="CH4537" s="2">
        <v>0</v>
      </c>
      <c r="CI4537" s="2">
        <v>0</v>
      </c>
      <c r="CJ4537" s="2">
        <v>0</v>
      </c>
      <c r="CK4537" s="2">
        <v>2</v>
      </c>
      <c r="CL4537" s="2">
        <v>0</v>
      </c>
    </row>
    <row r="4538" spans="1:90" x14ac:dyDescent="0.25">
      <c r="A4538" t="s">
        <v>115</v>
      </c>
      <c r="B4538">
        <v>20510</v>
      </c>
      <c r="C4538" t="s">
        <v>493</v>
      </c>
      <c r="D4538">
        <v>1</v>
      </c>
      <c r="E4538">
        <v>8</v>
      </c>
      <c r="F4538">
        <v>23218</v>
      </c>
      <c r="G4538">
        <v>35023218</v>
      </c>
      <c r="H4538" t="s">
        <v>3280</v>
      </c>
      <c r="I4538">
        <v>445</v>
      </c>
      <c r="J4538" t="s">
        <v>2991</v>
      </c>
      <c r="K4538" t="s">
        <v>1638</v>
      </c>
      <c r="L4538">
        <v>1</v>
      </c>
      <c r="M4538" t="s">
        <v>2991</v>
      </c>
      <c r="N4538">
        <v>14530000</v>
      </c>
      <c r="O4538" t="s">
        <v>102</v>
      </c>
      <c r="P4538" t="s">
        <v>3281</v>
      </c>
      <c r="Q4538">
        <v>353</v>
      </c>
      <c r="R4538">
        <v>16</v>
      </c>
      <c r="S4538">
        <v>38351602</v>
      </c>
      <c r="T4538">
        <v>38353065</v>
      </c>
      <c r="U4538" t="s">
        <v>3282</v>
      </c>
      <c r="V4538">
        <v>1</v>
      </c>
      <c r="W4538" s="2">
        <v>0</v>
      </c>
      <c r="X4538" s="2">
        <v>0</v>
      </c>
      <c r="Y4538" s="2">
        <v>0</v>
      </c>
      <c r="Z4538" s="2">
        <v>0</v>
      </c>
      <c r="AA4538" s="2">
        <v>0</v>
      </c>
      <c r="AB4538" s="2">
        <v>0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163</v>
      </c>
      <c r="AI4538" s="2">
        <v>122</v>
      </c>
      <c r="AJ4538" s="2">
        <v>143</v>
      </c>
      <c r="AK4538" s="2">
        <v>0</v>
      </c>
      <c r="AL4538" s="2">
        <v>0</v>
      </c>
      <c r="AM4538" s="2">
        <v>0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0</v>
      </c>
      <c r="AU4538" s="2">
        <v>103</v>
      </c>
      <c r="AV4538" s="2">
        <v>0</v>
      </c>
      <c r="AW4538" s="2">
        <v>0</v>
      </c>
      <c r="AX4538" s="2">
        <v>0</v>
      </c>
      <c r="AY4538" s="2">
        <v>0</v>
      </c>
      <c r="AZ4538" s="2">
        <v>0</v>
      </c>
      <c r="BA4538" s="2">
        <v>0</v>
      </c>
      <c r="BB4538" s="2">
        <v>0</v>
      </c>
      <c r="BC4538" s="2">
        <v>113</v>
      </c>
      <c r="BD4538" s="2">
        <v>0</v>
      </c>
      <c r="BE4538" s="2">
        <v>0</v>
      </c>
      <c r="BF4538" s="2">
        <v>0</v>
      </c>
      <c r="BG4538" s="2">
        <v>0</v>
      </c>
      <c r="BH4538" s="2">
        <v>0</v>
      </c>
      <c r="BI4538" s="2">
        <v>0</v>
      </c>
      <c r="BJ4538" s="2">
        <v>0</v>
      </c>
      <c r="BK4538" s="2">
        <v>0</v>
      </c>
      <c r="BL4538" s="2">
        <v>0</v>
      </c>
      <c r="BM4538" s="2">
        <v>0</v>
      </c>
      <c r="BN4538" s="2">
        <v>0</v>
      </c>
      <c r="BO4538" s="2">
        <v>0</v>
      </c>
      <c r="BP4538" s="2">
        <v>5</v>
      </c>
      <c r="BQ4538" s="2">
        <v>4</v>
      </c>
      <c r="BR4538" s="2">
        <v>6</v>
      </c>
      <c r="BS4538" s="2">
        <v>0</v>
      </c>
      <c r="BT4538" s="2">
        <v>0</v>
      </c>
      <c r="BU4538" s="2">
        <v>0</v>
      </c>
      <c r="BV4538" s="2">
        <v>0</v>
      </c>
      <c r="BW4538" s="2">
        <v>0</v>
      </c>
      <c r="BX4538" s="2">
        <v>0</v>
      </c>
      <c r="BY4538" s="2">
        <v>0</v>
      </c>
      <c r="BZ4538" s="2">
        <v>0</v>
      </c>
      <c r="CA4538" s="2">
        <v>0</v>
      </c>
      <c r="CB4538" s="2">
        <v>0</v>
      </c>
      <c r="CC4538" s="2">
        <v>4</v>
      </c>
      <c r="CD4538" s="2">
        <v>0</v>
      </c>
      <c r="CE4538" s="2">
        <v>0</v>
      </c>
      <c r="CF4538" s="2">
        <v>0</v>
      </c>
      <c r="CG4538" s="2">
        <v>0</v>
      </c>
      <c r="CH4538" s="2">
        <v>0</v>
      </c>
      <c r="CI4538" s="2">
        <v>0</v>
      </c>
      <c r="CJ4538" s="2">
        <v>0</v>
      </c>
      <c r="CK4538" s="2">
        <v>5</v>
      </c>
      <c r="CL4538" s="2">
        <v>0</v>
      </c>
    </row>
    <row r="4539" spans="1:90" x14ac:dyDescent="0.25">
      <c r="A4539" t="s">
        <v>115</v>
      </c>
      <c r="B4539">
        <v>20710</v>
      </c>
      <c r="C4539" t="s">
        <v>343</v>
      </c>
      <c r="D4539">
        <v>1</v>
      </c>
      <c r="E4539">
        <v>8</v>
      </c>
      <c r="F4539">
        <v>28502</v>
      </c>
      <c r="G4539">
        <v>35028502</v>
      </c>
      <c r="H4539" t="s">
        <v>2645</v>
      </c>
      <c r="I4539">
        <v>556</v>
      </c>
      <c r="J4539" t="s">
        <v>2646</v>
      </c>
      <c r="K4539" t="s">
        <v>91</v>
      </c>
      <c r="L4539">
        <v>1</v>
      </c>
      <c r="M4539" t="s">
        <v>2646</v>
      </c>
      <c r="N4539">
        <v>15105000</v>
      </c>
      <c r="O4539" t="s">
        <v>92</v>
      </c>
      <c r="P4539" t="s">
        <v>2647</v>
      </c>
      <c r="Q4539">
        <v>340</v>
      </c>
      <c r="R4539">
        <v>17</v>
      </c>
      <c r="S4539">
        <v>32491814</v>
      </c>
      <c r="U4539" t="s">
        <v>2648</v>
      </c>
      <c r="V4539">
        <v>1</v>
      </c>
      <c r="W4539" s="2">
        <v>0</v>
      </c>
      <c r="X4539" s="2">
        <v>0</v>
      </c>
      <c r="Y4539" s="2">
        <v>0</v>
      </c>
      <c r="Z4539" s="2">
        <v>0</v>
      </c>
      <c r="AA4539" s="2">
        <v>0</v>
      </c>
      <c r="AB4539" s="2">
        <v>0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164</v>
      </c>
      <c r="AI4539" s="2">
        <v>150</v>
      </c>
      <c r="AJ4539" s="2">
        <v>130</v>
      </c>
      <c r="AK4539" s="2">
        <v>0</v>
      </c>
      <c r="AL4539" s="2">
        <v>0</v>
      </c>
      <c r="AM4539" s="2">
        <v>0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0</v>
      </c>
      <c r="AU4539" s="2">
        <v>70</v>
      </c>
      <c r="AV4539" s="2">
        <v>0</v>
      </c>
      <c r="AW4539" s="2">
        <v>0</v>
      </c>
      <c r="AX4539" s="2">
        <v>0</v>
      </c>
      <c r="AY4539" s="2">
        <v>0</v>
      </c>
      <c r="AZ4539" s="2">
        <v>0</v>
      </c>
      <c r="BA4539" s="2">
        <v>0</v>
      </c>
      <c r="BB4539" s="2">
        <v>0</v>
      </c>
      <c r="BC4539" s="2">
        <v>71</v>
      </c>
      <c r="BD4539" s="2">
        <v>0</v>
      </c>
      <c r="BE4539" s="2">
        <v>0</v>
      </c>
      <c r="BF4539" s="2">
        <v>0</v>
      </c>
      <c r="BG4539" s="2">
        <v>0</v>
      </c>
      <c r="BH4539" s="2">
        <v>0</v>
      </c>
      <c r="BI4539" s="2">
        <v>0</v>
      </c>
      <c r="BJ4539" s="2">
        <v>0</v>
      </c>
      <c r="BK4539" s="2">
        <v>0</v>
      </c>
      <c r="BL4539" s="2">
        <v>0</v>
      </c>
      <c r="BM4539" s="2">
        <v>0</v>
      </c>
      <c r="BN4539" s="2">
        <v>0</v>
      </c>
      <c r="BO4539" s="2">
        <v>0</v>
      </c>
      <c r="BP4539" s="2">
        <v>8</v>
      </c>
      <c r="BQ4539" s="2">
        <v>5</v>
      </c>
      <c r="BR4539" s="2">
        <v>6</v>
      </c>
      <c r="BS4539" s="2">
        <v>0</v>
      </c>
      <c r="BT4539" s="2">
        <v>0</v>
      </c>
      <c r="BU4539" s="2">
        <v>0</v>
      </c>
      <c r="BV4539" s="2">
        <v>0</v>
      </c>
      <c r="BW4539" s="2">
        <v>0</v>
      </c>
      <c r="BX4539" s="2">
        <v>0</v>
      </c>
      <c r="BY4539" s="2">
        <v>0</v>
      </c>
      <c r="BZ4539" s="2">
        <v>0</v>
      </c>
      <c r="CA4539" s="2">
        <v>0</v>
      </c>
      <c r="CB4539" s="2">
        <v>0</v>
      </c>
      <c r="CC4539" s="2">
        <v>4</v>
      </c>
      <c r="CD4539" s="2">
        <v>0</v>
      </c>
      <c r="CE4539" s="2">
        <v>0</v>
      </c>
      <c r="CF4539" s="2">
        <v>0</v>
      </c>
      <c r="CG4539" s="2">
        <v>0</v>
      </c>
      <c r="CH4539" s="2">
        <v>0</v>
      </c>
      <c r="CI4539" s="2">
        <v>0</v>
      </c>
      <c r="CJ4539" s="2">
        <v>0</v>
      </c>
      <c r="CK4539" s="2">
        <v>3</v>
      </c>
      <c r="CL4539" s="2">
        <v>0</v>
      </c>
    </row>
    <row r="4540" spans="1:90" x14ac:dyDescent="0.25">
      <c r="A4540" t="s">
        <v>115</v>
      </c>
      <c r="B4540">
        <v>20710</v>
      </c>
      <c r="C4540" t="s">
        <v>343</v>
      </c>
      <c r="D4540">
        <v>1</v>
      </c>
      <c r="E4540">
        <v>8</v>
      </c>
      <c r="F4540">
        <v>28685</v>
      </c>
      <c r="G4540">
        <v>35028685</v>
      </c>
      <c r="H4540" t="s">
        <v>10911</v>
      </c>
      <c r="I4540">
        <v>647</v>
      </c>
      <c r="J4540" t="s">
        <v>343</v>
      </c>
      <c r="K4540" t="s">
        <v>344</v>
      </c>
      <c r="L4540">
        <v>1</v>
      </c>
      <c r="M4540" t="s">
        <v>343</v>
      </c>
      <c r="N4540">
        <v>15043330</v>
      </c>
      <c r="O4540" t="s">
        <v>92</v>
      </c>
      <c r="P4540" t="s">
        <v>9344</v>
      </c>
      <c r="Q4540">
        <v>2568</v>
      </c>
      <c r="R4540">
        <v>17</v>
      </c>
      <c r="S4540">
        <v>32362811</v>
      </c>
      <c r="T4540">
        <v>32364681</v>
      </c>
      <c r="U4540" t="s">
        <v>10912</v>
      </c>
      <c r="V4540">
        <v>1</v>
      </c>
      <c r="W4540" s="2">
        <v>0</v>
      </c>
      <c r="X4540" s="2">
        <v>0</v>
      </c>
      <c r="Y4540" s="2">
        <v>0</v>
      </c>
      <c r="Z4540" s="2">
        <v>0</v>
      </c>
      <c r="AA4540" s="2">
        <v>0</v>
      </c>
      <c r="AB4540" s="2">
        <v>0</v>
      </c>
      <c r="AC4540" s="2">
        <v>0</v>
      </c>
      <c r="AD4540" s="2">
        <v>106</v>
      </c>
      <c r="AE4540" s="2">
        <v>96</v>
      </c>
      <c r="AF4540" s="2">
        <v>118</v>
      </c>
      <c r="AG4540" s="2">
        <v>131</v>
      </c>
      <c r="AH4540" s="2">
        <v>147</v>
      </c>
      <c r="AI4540" s="2">
        <v>145</v>
      </c>
      <c r="AJ4540" s="2">
        <v>121</v>
      </c>
      <c r="AK4540" s="2">
        <v>0</v>
      </c>
      <c r="AL4540" s="2">
        <v>0</v>
      </c>
      <c r="AM4540" s="2">
        <v>0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0</v>
      </c>
      <c r="AU4540" s="2">
        <v>396</v>
      </c>
      <c r="AV4540" s="2">
        <v>0</v>
      </c>
      <c r="AW4540" s="2">
        <v>0</v>
      </c>
      <c r="AX4540" s="2">
        <v>0</v>
      </c>
      <c r="AY4540" s="2">
        <v>0</v>
      </c>
      <c r="AZ4540" s="2">
        <v>0</v>
      </c>
      <c r="BA4540" s="2">
        <v>0</v>
      </c>
      <c r="BB4540" s="2">
        <v>0</v>
      </c>
      <c r="BC4540" s="2">
        <v>0</v>
      </c>
      <c r="BD4540" s="2">
        <v>0</v>
      </c>
      <c r="BE4540" s="2">
        <v>0</v>
      </c>
      <c r="BF4540" s="2">
        <v>0</v>
      </c>
      <c r="BG4540" s="2">
        <v>0</v>
      </c>
      <c r="BH4540" s="2">
        <v>0</v>
      </c>
      <c r="BI4540" s="2">
        <v>0</v>
      </c>
      <c r="BJ4540" s="2">
        <v>0</v>
      </c>
      <c r="BK4540" s="2">
        <v>0</v>
      </c>
      <c r="BL4540" s="2">
        <v>6</v>
      </c>
      <c r="BM4540" s="2">
        <v>6</v>
      </c>
      <c r="BN4540" s="2">
        <v>7</v>
      </c>
      <c r="BO4540" s="2">
        <v>6</v>
      </c>
      <c r="BP4540" s="2">
        <v>7</v>
      </c>
      <c r="BQ4540" s="2">
        <v>7</v>
      </c>
      <c r="BR4540" s="2">
        <v>4</v>
      </c>
      <c r="BS4540" s="2">
        <v>0</v>
      </c>
      <c r="BT4540" s="2">
        <v>0</v>
      </c>
      <c r="BU4540" s="2">
        <v>0</v>
      </c>
      <c r="BV4540" s="2">
        <v>0</v>
      </c>
      <c r="BW4540" s="2">
        <v>0</v>
      </c>
      <c r="BX4540" s="2">
        <v>0</v>
      </c>
      <c r="BY4540" s="2">
        <v>0</v>
      </c>
      <c r="BZ4540" s="2">
        <v>0</v>
      </c>
      <c r="CA4540" s="2">
        <v>0</v>
      </c>
      <c r="CB4540" s="2">
        <v>0</v>
      </c>
      <c r="CC4540" s="2">
        <v>16</v>
      </c>
      <c r="CD4540" s="2">
        <v>0</v>
      </c>
      <c r="CE4540" s="2">
        <v>0</v>
      </c>
      <c r="CF4540" s="2">
        <v>0</v>
      </c>
      <c r="CG4540" s="2">
        <v>0</v>
      </c>
      <c r="CH4540" s="2">
        <v>0</v>
      </c>
      <c r="CI4540" s="2">
        <v>0</v>
      </c>
      <c r="CJ4540" s="2">
        <v>0</v>
      </c>
      <c r="CK4540" s="2">
        <v>0</v>
      </c>
      <c r="CL4540" s="2">
        <v>0</v>
      </c>
    </row>
    <row r="4541" spans="1:90" x14ac:dyDescent="0.25">
      <c r="A4541" t="s">
        <v>115</v>
      </c>
      <c r="B4541">
        <v>20710</v>
      </c>
      <c r="C4541" t="s">
        <v>343</v>
      </c>
      <c r="D4541">
        <v>1</v>
      </c>
      <c r="E4541">
        <v>8</v>
      </c>
      <c r="F4541">
        <v>28538</v>
      </c>
      <c r="G4541">
        <v>35028538</v>
      </c>
      <c r="H4541" t="s">
        <v>6928</v>
      </c>
      <c r="I4541">
        <v>647</v>
      </c>
      <c r="J4541" t="s">
        <v>343</v>
      </c>
      <c r="K4541" t="s">
        <v>6025</v>
      </c>
      <c r="L4541">
        <v>1</v>
      </c>
      <c r="M4541" t="s">
        <v>343</v>
      </c>
      <c r="N4541">
        <v>15060011</v>
      </c>
      <c r="O4541" t="s">
        <v>162</v>
      </c>
      <c r="P4541" t="s">
        <v>6929</v>
      </c>
      <c r="Q4541">
        <v>50</v>
      </c>
      <c r="R4541">
        <v>17</v>
      </c>
      <c r="S4541">
        <v>32246685</v>
      </c>
      <c r="T4541">
        <v>32246932</v>
      </c>
      <c r="U4541" t="s">
        <v>6930</v>
      </c>
      <c r="V4541">
        <v>1</v>
      </c>
      <c r="W4541" s="2">
        <v>0</v>
      </c>
      <c r="X4541" s="2">
        <v>0</v>
      </c>
      <c r="Y4541" s="2">
        <v>0</v>
      </c>
      <c r="Z4541" s="2">
        <v>0</v>
      </c>
      <c r="AA4541" s="2">
        <v>0</v>
      </c>
      <c r="AB4541" s="2">
        <v>0</v>
      </c>
      <c r="AC4541" s="2">
        <v>0</v>
      </c>
      <c r="AD4541" s="2">
        <v>0</v>
      </c>
      <c r="AE4541" s="2">
        <v>0</v>
      </c>
      <c r="AF4541" s="2">
        <v>0</v>
      </c>
      <c r="AG4541" s="2">
        <v>0</v>
      </c>
      <c r="AH4541" s="2">
        <v>229</v>
      </c>
      <c r="AI4541" s="2">
        <v>308</v>
      </c>
      <c r="AJ4541" s="2">
        <v>328</v>
      </c>
      <c r="AK4541" s="2">
        <v>0</v>
      </c>
      <c r="AL4541" s="2">
        <v>0</v>
      </c>
      <c r="AM4541" s="2">
        <v>0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2">
        <v>0</v>
      </c>
      <c r="AT4541" s="2">
        <v>0</v>
      </c>
      <c r="AU4541" s="2">
        <v>0</v>
      </c>
      <c r="AV4541" s="2">
        <v>0</v>
      </c>
      <c r="AW4541" s="2">
        <v>0</v>
      </c>
      <c r="AX4541" s="2">
        <v>0</v>
      </c>
      <c r="AY4541" s="2">
        <v>0</v>
      </c>
      <c r="AZ4541" s="2">
        <v>0</v>
      </c>
      <c r="BA4541" s="2">
        <v>0</v>
      </c>
      <c r="BB4541" s="2">
        <v>0</v>
      </c>
      <c r="BC4541" s="2">
        <v>0</v>
      </c>
      <c r="BD4541" s="2">
        <v>0</v>
      </c>
      <c r="BE4541" s="2">
        <v>0</v>
      </c>
      <c r="BF4541" s="2">
        <v>0</v>
      </c>
      <c r="BG4541" s="2">
        <v>0</v>
      </c>
      <c r="BH4541" s="2">
        <v>0</v>
      </c>
      <c r="BI4541" s="2">
        <v>0</v>
      </c>
      <c r="BJ4541" s="2">
        <v>0</v>
      </c>
      <c r="BK4541" s="2">
        <v>0</v>
      </c>
      <c r="BL4541" s="2">
        <v>0</v>
      </c>
      <c r="BM4541" s="2">
        <v>0</v>
      </c>
      <c r="BN4541" s="2">
        <v>0</v>
      </c>
      <c r="BO4541" s="2">
        <v>0</v>
      </c>
      <c r="BP4541" s="2">
        <v>9</v>
      </c>
      <c r="BQ4541" s="2">
        <v>9</v>
      </c>
      <c r="BR4541" s="2">
        <v>11</v>
      </c>
      <c r="BS4541" s="2">
        <v>0</v>
      </c>
      <c r="BT4541" s="2">
        <v>0</v>
      </c>
      <c r="BU4541" s="2">
        <v>0</v>
      </c>
      <c r="BV4541" s="2">
        <v>0</v>
      </c>
      <c r="BW4541" s="2">
        <v>0</v>
      </c>
      <c r="BX4541" s="2">
        <v>0</v>
      </c>
      <c r="BY4541" s="2">
        <v>0</v>
      </c>
      <c r="BZ4541" s="2">
        <v>0</v>
      </c>
      <c r="CA4541" s="2">
        <v>0</v>
      </c>
      <c r="CB4541" s="2">
        <v>0</v>
      </c>
      <c r="CC4541" s="2">
        <v>0</v>
      </c>
      <c r="CD4541" s="2">
        <v>0</v>
      </c>
      <c r="CE4541" s="2">
        <v>0</v>
      </c>
      <c r="CF4541" s="2">
        <v>0</v>
      </c>
      <c r="CG4541" s="2">
        <v>0</v>
      </c>
      <c r="CH4541" s="2">
        <v>0</v>
      </c>
      <c r="CI4541" s="2">
        <v>0</v>
      </c>
      <c r="CJ4541" s="2">
        <v>0</v>
      </c>
      <c r="CK4541" s="2">
        <v>0</v>
      </c>
      <c r="CL4541" s="2">
        <v>0</v>
      </c>
    </row>
    <row r="4542" spans="1:90" x14ac:dyDescent="0.25">
      <c r="A4542" t="s">
        <v>115</v>
      </c>
      <c r="B4542">
        <v>20710</v>
      </c>
      <c r="C4542" t="s">
        <v>343</v>
      </c>
      <c r="D4542">
        <v>1</v>
      </c>
      <c r="E4542">
        <v>8</v>
      </c>
      <c r="F4542">
        <v>43060</v>
      </c>
      <c r="G4542">
        <v>35043060</v>
      </c>
      <c r="H4542" t="s">
        <v>8844</v>
      </c>
      <c r="I4542">
        <v>647</v>
      </c>
      <c r="J4542" t="s">
        <v>343</v>
      </c>
      <c r="K4542" t="s">
        <v>8845</v>
      </c>
      <c r="L4542">
        <v>1</v>
      </c>
      <c r="M4542" t="s">
        <v>343</v>
      </c>
      <c r="N4542">
        <v>15080200</v>
      </c>
      <c r="O4542" t="s">
        <v>92</v>
      </c>
      <c r="P4542" t="s">
        <v>8846</v>
      </c>
      <c r="Q4542">
        <v>339</v>
      </c>
      <c r="R4542">
        <v>17</v>
      </c>
      <c r="S4542">
        <v>32275877</v>
      </c>
      <c r="T4542">
        <v>32276779</v>
      </c>
      <c r="U4542" t="s">
        <v>8847</v>
      </c>
      <c r="V4542">
        <v>1</v>
      </c>
      <c r="W4542" s="2">
        <v>0</v>
      </c>
      <c r="X4542" s="2">
        <v>0</v>
      </c>
      <c r="Y4542" s="2">
        <v>46</v>
      </c>
      <c r="Z4542" s="2">
        <v>51</v>
      </c>
      <c r="AA4542" s="2">
        <v>42</v>
      </c>
      <c r="AB4542" s="2">
        <v>47</v>
      </c>
      <c r="AC4542" s="2">
        <v>51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0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0</v>
      </c>
      <c r="AU4542" s="2">
        <v>0</v>
      </c>
      <c r="AV4542" s="2">
        <v>0</v>
      </c>
      <c r="AW4542" s="2">
        <v>0</v>
      </c>
      <c r="AX4542" s="2">
        <v>0</v>
      </c>
      <c r="AY4542" s="2">
        <v>0</v>
      </c>
      <c r="AZ4542" s="2">
        <v>0</v>
      </c>
      <c r="BA4542" s="2">
        <v>0</v>
      </c>
      <c r="BB4542" s="2">
        <v>0</v>
      </c>
      <c r="BC4542" s="2">
        <v>0</v>
      </c>
      <c r="BD4542" s="2">
        <v>0</v>
      </c>
      <c r="BE4542" s="2">
        <v>0</v>
      </c>
      <c r="BF4542" s="2">
        <v>0</v>
      </c>
      <c r="BG4542" s="2">
        <v>2</v>
      </c>
      <c r="BH4542" s="2">
        <v>3</v>
      </c>
      <c r="BI4542" s="2">
        <v>4</v>
      </c>
      <c r="BJ4542" s="2">
        <v>3</v>
      </c>
      <c r="BK4542" s="2">
        <v>2</v>
      </c>
      <c r="BL4542" s="2">
        <v>0</v>
      </c>
      <c r="BM4542" s="2">
        <v>0</v>
      </c>
      <c r="BN4542" s="2">
        <v>0</v>
      </c>
      <c r="BO4542" s="2">
        <v>0</v>
      </c>
      <c r="BP4542" s="2">
        <v>0</v>
      </c>
      <c r="BQ4542" s="2">
        <v>0</v>
      </c>
      <c r="BR4542" s="2">
        <v>0</v>
      </c>
      <c r="BS4542" s="2">
        <v>0</v>
      </c>
      <c r="BT4542" s="2">
        <v>0</v>
      </c>
      <c r="BU4542" s="2">
        <v>0</v>
      </c>
      <c r="BV4542" s="2">
        <v>0</v>
      </c>
      <c r="BW4542" s="2">
        <v>0</v>
      </c>
      <c r="BX4542" s="2">
        <v>0</v>
      </c>
      <c r="BY4542" s="2">
        <v>0</v>
      </c>
      <c r="BZ4542" s="2">
        <v>0</v>
      </c>
      <c r="CA4542" s="2">
        <v>0</v>
      </c>
      <c r="CB4542" s="2">
        <v>0</v>
      </c>
      <c r="CC4542" s="2">
        <v>0</v>
      </c>
      <c r="CD4542" s="2">
        <v>0</v>
      </c>
      <c r="CE4542" s="2">
        <v>0</v>
      </c>
      <c r="CF4542" s="2">
        <v>0</v>
      </c>
      <c r="CG4542" s="2">
        <v>0</v>
      </c>
      <c r="CH4542" s="2">
        <v>0</v>
      </c>
      <c r="CI4542" s="2">
        <v>0</v>
      </c>
      <c r="CJ4542" s="2">
        <v>0</v>
      </c>
      <c r="CK4542" s="2">
        <v>0</v>
      </c>
      <c r="CL4542" s="2">
        <v>0</v>
      </c>
    </row>
    <row r="4543" spans="1:90" x14ac:dyDescent="0.25">
      <c r="A4543" t="s">
        <v>115</v>
      </c>
      <c r="B4543">
        <v>20710</v>
      </c>
      <c r="C4543" t="s">
        <v>343</v>
      </c>
      <c r="D4543">
        <v>1</v>
      </c>
      <c r="E4543">
        <v>8</v>
      </c>
      <c r="F4543">
        <v>917291</v>
      </c>
      <c r="G4543">
        <v>35917291</v>
      </c>
      <c r="H4543" t="s">
        <v>9801</v>
      </c>
      <c r="I4543">
        <v>478</v>
      </c>
      <c r="J4543" t="s">
        <v>3346</v>
      </c>
      <c r="K4543" t="s">
        <v>697</v>
      </c>
      <c r="L4543">
        <v>1</v>
      </c>
      <c r="M4543" t="s">
        <v>3346</v>
      </c>
      <c r="N4543">
        <v>15440000</v>
      </c>
      <c r="O4543" t="s">
        <v>102</v>
      </c>
      <c r="P4543" t="s">
        <v>9802</v>
      </c>
      <c r="Q4543">
        <v>449</v>
      </c>
      <c r="R4543">
        <v>17</v>
      </c>
      <c r="S4543">
        <v>32612512</v>
      </c>
      <c r="T4543">
        <v>32612699</v>
      </c>
      <c r="U4543" t="s">
        <v>9803</v>
      </c>
      <c r="V4543">
        <v>1</v>
      </c>
      <c r="W4543" s="2">
        <v>0</v>
      </c>
      <c r="X4543" s="2">
        <v>0</v>
      </c>
      <c r="Y4543" s="2">
        <v>0</v>
      </c>
      <c r="Z4543" s="2">
        <v>0</v>
      </c>
      <c r="AA4543" s="2">
        <v>0</v>
      </c>
      <c r="AB4543" s="2">
        <v>0</v>
      </c>
      <c r="AC4543" s="2">
        <v>0</v>
      </c>
      <c r="AD4543" s="2">
        <v>95</v>
      </c>
      <c r="AE4543" s="2">
        <v>143</v>
      </c>
      <c r="AF4543" s="2">
        <v>89</v>
      </c>
      <c r="AG4543" s="2">
        <v>112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  <c r="AM4543" s="2">
        <v>0</v>
      </c>
      <c r="AN4543" s="2">
        <v>0</v>
      </c>
      <c r="AO4543" s="2">
        <v>0</v>
      </c>
      <c r="AP4543" s="2">
        <v>0</v>
      </c>
      <c r="AQ4543" s="2">
        <v>0</v>
      </c>
      <c r="AR4543" s="2">
        <v>0</v>
      </c>
      <c r="AS4543" s="2">
        <v>0</v>
      </c>
      <c r="AT4543" s="2">
        <v>0</v>
      </c>
      <c r="AU4543" s="2">
        <v>0</v>
      </c>
      <c r="AV4543" s="2">
        <v>0</v>
      </c>
      <c r="AW4543" s="2">
        <v>0</v>
      </c>
      <c r="AX4543" s="2">
        <v>0</v>
      </c>
      <c r="AY4543" s="2">
        <v>0</v>
      </c>
      <c r="AZ4543" s="2">
        <v>0</v>
      </c>
      <c r="BA4543" s="2">
        <v>0</v>
      </c>
      <c r="BB4543" s="2">
        <v>0</v>
      </c>
      <c r="BC4543" s="2">
        <v>75</v>
      </c>
      <c r="BD4543" s="2">
        <v>26</v>
      </c>
      <c r="BE4543" s="2">
        <v>0</v>
      </c>
      <c r="BF4543" s="2">
        <v>0</v>
      </c>
      <c r="BG4543" s="2">
        <v>0</v>
      </c>
      <c r="BH4543" s="2">
        <v>0</v>
      </c>
      <c r="BI4543" s="2">
        <v>0</v>
      </c>
      <c r="BJ4543" s="2">
        <v>0</v>
      </c>
      <c r="BK4543" s="2">
        <v>0</v>
      </c>
      <c r="BL4543" s="2">
        <v>6</v>
      </c>
      <c r="BM4543" s="2">
        <v>8</v>
      </c>
      <c r="BN4543" s="2">
        <v>6</v>
      </c>
      <c r="BO4543" s="2">
        <v>8</v>
      </c>
      <c r="BP4543" s="2">
        <v>0</v>
      </c>
      <c r="BQ4543" s="2">
        <v>0</v>
      </c>
      <c r="BR4543" s="2">
        <v>0</v>
      </c>
      <c r="BS4543" s="2">
        <v>0</v>
      </c>
      <c r="BT4543" s="2">
        <v>0</v>
      </c>
      <c r="BU4543" s="2">
        <v>0</v>
      </c>
      <c r="BV4543" s="2">
        <v>0</v>
      </c>
      <c r="BW4543" s="2">
        <v>0</v>
      </c>
      <c r="BX4543" s="2">
        <v>0</v>
      </c>
      <c r="BY4543" s="2">
        <v>0</v>
      </c>
      <c r="BZ4543" s="2">
        <v>0</v>
      </c>
      <c r="CA4543" s="2">
        <v>0</v>
      </c>
      <c r="CB4543" s="2">
        <v>0</v>
      </c>
      <c r="CC4543" s="2">
        <v>0</v>
      </c>
      <c r="CD4543" s="2">
        <v>0</v>
      </c>
      <c r="CE4543" s="2">
        <v>0</v>
      </c>
      <c r="CF4543" s="2">
        <v>0</v>
      </c>
      <c r="CG4543" s="2">
        <v>0</v>
      </c>
      <c r="CH4543" s="2">
        <v>0</v>
      </c>
      <c r="CI4543" s="2">
        <v>0</v>
      </c>
      <c r="CJ4543" s="2">
        <v>0</v>
      </c>
      <c r="CK4543" s="2">
        <v>3</v>
      </c>
      <c r="CL4543" s="2">
        <v>6</v>
      </c>
    </row>
    <row r="4544" spans="1:90" x14ac:dyDescent="0.25">
      <c r="A4544" t="s">
        <v>115</v>
      </c>
      <c r="B4544">
        <v>20710</v>
      </c>
      <c r="C4544" t="s">
        <v>343</v>
      </c>
      <c r="D4544">
        <v>1</v>
      </c>
      <c r="E4544">
        <v>8</v>
      </c>
      <c r="F4544">
        <v>908149</v>
      </c>
      <c r="G4544">
        <v>35908149</v>
      </c>
      <c r="H4544" t="s">
        <v>9495</v>
      </c>
      <c r="I4544">
        <v>647</v>
      </c>
      <c r="J4544" t="s">
        <v>343</v>
      </c>
      <c r="K4544" t="s">
        <v>4535</v>
      </c>
      <c r="L4544">
        <v>1</v>
      </c>
      <c r="M4544" t="s">
        <v>343</v>
      </c>
      <c r="N4544">
        <v>15046080</v>
      </c>
      <c r="O4544" t="s">
        <v>92</v>
      </c>
      <c r="P4544" t="s">
        <v>8383</v>
      </c>
      <c r="Q4544">
        <v>205</v>
      </c>
      <c r="R4544">
        <v>17</v>
      </c>
      <c r="S4544">
        <v>32361215</v>
      </c>
      <c r="T4544">
        <v>32368058</v>
      </c>
      <c r="U4544" t="s">
        <v>9496</v>
      </c>
      <c r="V4544">
        <v>1</v>
      </c>
      <c r="W4544" s="2">
        <v>0</v>
      </c>
      <c r="X4544" s="2">
        <v>0</v>
      </c>
      <c r="Y4544" s="2">
        <v>0</v>
      </c>
      <c r="Z4544" s="2">
        <v>0</v>
      </c>
      <c r="AA4544" s="2">
        <v>0</v>
      </c>
      <c r="AB4544" s="2">
        <v>0</v>
      </c>
      <c r="AC4544" s="2">
        <v>0</v>
      </c>
      <c r="AD4544" s="2">
        <v>146</v>
      </c>
      <c r="AE4544" s="2">
        <v>145</v>
      </c>
      <c r="AF4544" s="2">
        <v>147</v>
      </c>
      <c r="AG4544" s="2">
        <v>165</v>
      </c>
      <c r="AH4544" s="2">
        <v>160</v>
      </c>
      <c r="AI4544" s="2">
        <v>195</v>
      </c>
      <c r="AJ4544" s="2">
        <v>160</v>
      </c>
      <c r="AK4544" s="2">
        <v>0</v>
      </c>
      <c r="AL4544" s="2">
        <v>0</v>
      </c>
      <c r="AM4544" s="2">
        <v>0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0</v>
      </c>
      <c r="AU4544" s="2">
        <v>0</v>
      </c>
      <c r="AV4544" s="2">
        <v>0</v>
      </c>
      <c r="AW4544" s="2">
        <v>0</v>
      </c>
      <c r="AX4544" s="2">
        <v>0</v>
      </c>
      <c r="AY4544" s="2">
        <v>0</v>
      </c>
      <c r="AZ4544" s="2">
        <v>0</v>
      </c>
      <c r="BA4544" s="2">
        <v>0</v>
      </c>
      <c r="BB4544" s="2">
        <v>0</v>
      </c>
      <c r="BC4544" s="2">
        <v>132</v>
      </c>
      <c r="BD4544" s="2">
        <v>8</v>
      </c>
      <c r="BE4544" s="2">
        <v>0</v>
      </c>
      <c r="BF4544" s="2">
        <v>0</v>
      </c>
      <c r="BG4544" s="2">
        <v>0</v>
      </c>
      <c r="BH4544" s="2">
        <v>0</v>
      </c>
      <c r="BI4544" s="2">
        <v>0</v>
      </c>
      <c r="BJ4544" s="2">
        <v>0</v>
      </c>
      <c r="BK4544" s="2">
        <v>0</v>
      </c>
      <c r="BL4544" s="2">
        <v>6</v>
      </c>
      <c r="BM4544" s="2">
        <v>7</v>
      </c>
      <c r="BN4544" s="2">
        <v>5</v>
      </c>
      <c r="BO4544" s="2">
        <v>10</v>
      </c>
      <c r="BP4544" s="2">
        <v>5</v>
      </c>
      <c r="BQ4544" s="2">
        <v>6</v>
      </c>
      <c r="BR4544" s="2">
        <v>5</v>
      </c>
      <c r="BS4544" s="2">
        <v>0</v>
      </c>
      <c r="BT4544" s="2">
        <v>0</v>
      </c>
      <c r="BU4544" s="2">
        <v>0</v>
      </c>
      <c r="BV4544" s="2">
        <v>0</v>
      </c>
      <c r="BW4544" s="2">
        <v>0</v>
      </c>
      <c r="BX4544" s="2">
        <v>0</v>
      </c>
      <c r="BY4544" s="2">
        <v>0</v>
      </c>
      <c r="BZ4544" s="2">
        <v>0</v>
      </c>
      <c r="CA4544" s="2">
        <v>0</v>
      </c>
      <c r="CB4544" s="2">
        <v>0</v>
      </c>
      <c r="CC4544" s="2">
        <v>0</v>
      </c>
      <c r="CD4544" s="2">
        <v>0</v>
      </c>
      <c r="CE4544" s="2">
        <v>0</v>
      </c>
      <c r="CF4544" s="2">
        <v>0</v>
      </c>
      <c r="CG4544" s="2">
        <v>0</v>
      </c>
      <c r="CH4544" s="2">
        <v>0</v>
      </c>
      <c r="CI4544" s="2">
        <v>0</v>
      </c>
      <c r="CJ4544" s="2">
        <v>0</v>
      </c>
      <c r="CK4544" s="2">
        <v>7</v>
      </c>
      <c r="CL4544" s="2">
        <v>2</v>
      </c>
    </row>
    <row r="4545" spans="1:90" x14ac:dyDescent="0.25">
      <c r="A4545" t="s">
        <v>115</v>
      </c>
      <c r="B4545">
        <v>20710</v>
      </c>
      <c r="C4545" t="s">
        <v>343</v>
      </c>
      <c r="D4545">
        <v>1</v>
      </c>
      <c r="E4545">
        <v>8</v>
      </c>
      <c r="F4545">
        <v>28794</v>
      </c>
      <c r="G4545">
        <v>35028794</v>
      </c>
      <c r="H4545" t="s">
        <v>19504</v>
      </c>
      <c r="I4545">
        <v>647</v>
      </c>
      <c r="J4545" t="s">
        <v>343</v>
      </c>
      <c r="K4545" t="s">
        <v>6805</v>
      </c>
      <c r="L4545">
        <v>1</v>
      </c>
      <c r="M4545" t="s">
        <v>343</v>
      </c>
      <c r="N4545">
        <v>15084180</v>
      </c>
      <c r="O4545" t="s">
        <v>92</v>
      </c>
      <c r="P4545" t="s">
        <v>6806</v>
      </c>
      <c r="Q4545">
        <v>1273</v>
      </c>
      <c r="R4545">
        <v>17</v>
      </c>
      <c r="S4545">
        <v>32271533</v>
      </c>
      <c r="T4545">
        <v>32275699</v>
      </c>
      <c r="U4545" t="s">
        <v>19505</v>
      </c>
      <c r="V4545">
        <v>1</v>
      </c>
      <c r="W4545" s="2">
        <v>0</v>
      </c>
      <c r="X4545" s="2">
        <v>0</v>
      </c>
      <c r="Y4545" s="2">
        <v>0</v>
      </c>
      <c r="Z4545" s="2">
        <v>0</v>
      </c>
      <c r="AA4545" s="2">
        <v>0</v>
      </c>
      <c r="AB4545" s="2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134</v>
      </c>
      <c r="AI4545" s="2">
        <v>114</v>
      </c>
      <c r="AJ4545" s="2">
        <v>79</v>
      </c>
      <c r="AK4545" s="2">
        <v>0</v>
      </c>
      <c r="AL4545" s="2">
        <v>0</v>
      </c>
      <c r="AM4545" s="2">
        <v>0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0</v>
      </c>
      <c r="AU4545" s="2">
        <v>0</v>
      </c>
      <c r="AV4545" s="2">
        <v>0</v>
      </c>
      <c r="AW4545" s="2">
        <v>0</v>
      </c>
      <c r="AX4545" s="2">
        <v>0</v>
      </c>
      <c r="AY4545" s="2">
        <v>0</v>
      </c>
      <c r="AZ4545" s="2">
        <v>0</v>
      </c>
      <c r="BA4545" s="2">
        <v>0</v>
      </c>
      <c r="BB4545" s="2">
        <v>0</v>
      </c>
      <c r="BC4545" s="2">
        <v>0</v>
      </c>
      <c r="BD4545" s="2">
        <v>0</v>
      </c>
      <c r="BE4545" s="2">
        <v>0</v>
      </c>
      <c r="BF4545" s="2">
        <v>0</v>
      </c>
      <c r="BG4545" s="2">
        <v>0</v>
      </c>
      <c r="BH4545" s="2">
        <v>0</v>
      </c>
      <c r="BI4545" s="2">
        <v>0</v>
      </c>
      <c r="BJ4545" s="2">
        <v>0</v>
      </c>
      <c r="BK4545" s="2">
        <v>0</v>
      </c>
      <c r="BL4545" s="2">
        <v>0</v>
      </c>
      <c r="BM4545" s="2">
        <v>0</v>
      </c>
      <c r="BN4545" s="2">
        <v>0</v>
      </c>
      <c r="BO4545" s="2">
        <v>0</v>
      </c>
      <c r="BP4545" s="2">
        <v>6</v>
      </c>
      <c r="BQ4545" s="2">
        <v>4</v>
      </c>
      <c r="BR4545" s="2">
        <v>4</v>
      </c>
      <c r="BS4545" s="2">
        <v>0</v>
      </c>
      <c r="BT4545" s="2">
        <v>0</v>
      </c>
      <c r="BU4545" s="2">
        <v>0</v>
      </c>
      <c r="BV4545" s="2">
        <v>0</v>
      </c>
      <c r="BW4545" s="2">
        <v>0</v>
      </c>
      <c r="BX4545" s="2">
        <v>0</v>
      </c>
      <c r="BY4545" s="2">
        <v>0</v>
      </c>
      <c r="BZ4545" s="2">
        <v>0</v>
      </c>
      <c r="CA4545" s="2">
        <v>0</v>
      </c>
      <c r="CB4545" s="2">
        <v>0</v>
      </c>
      <c r="CC4545" s="2">
        <v>0</v>
      </c>
      <c r="CD4545" s="2">
        <v>0</v>
      </c>
      <c r="CE4545" s="2">
        <v>0</v>
      </c>
      <c r="CF4545" s="2">
        <v>0</v>
      </c>
      <c r="CG4545" s="2">
        <v>0</v>
      </c>
      <c r="CH4545" s="2">
        <v>0</v>
      </c>
      <c r="CI4545" s="2">
        <v>0</v>
      </c>
      <c r="CJ4545" s="2">
        <v>0</v>
      </c>
      <c r="CK4545" s="2">
        <v>0</v>
      </c>
      <c r="CL4545" s="2">
        <v>0</v>
      </c>
    </row>
    <row r="4546" spans="1:90" x14ac:dyDescent="0.25">
      <c r="A4546" t="s">
        <v>115</v>
      </c>
      <c r="B4546">
        <v>20710</v>
      </c>
      <c r="C4546" t="s">
        <v>343</v>
      </c>
      <c r="D4546">
        <v>1</v>
      </c>
      <c r="E4546">
        <v>8</v>
      </c>
      <c r="F4546">
        <v>28769</v>
      </c>
      <c r="G4546">
        <v>35028769</v>
      </c>
      <c r="H4546" t="s">
        <v>7560</v>
      </c>
      <c r="I4546">
        <v>647</v>
      </c>
      <c r="J4546" t="s">
        <v>343</v>
      </c>
      <c r="K4546" t="s">
        <v>3231</v>
      </c>
      <c r="L4546">
        <v>1</v>
      </c>
      <c r="M4546" t="s">
        <v>343</v>
      </c>
      <c r="N4546">
        <v>15025600</v>
      </c>
      <c r="O4546" t="s">
        <v>92</v>
      </c>
      <c r="P4546" t="s">
        <v>7561</v>
      </c>
      <c r="Q4546">
        <v>1266</v>
      </c>
      <c r="R4546">
        <v>17</v>
      </c>
      <c r="S4546">
        <v>32328602</v>
      </c>
      <c r="T4546">
        <v>32328688</v>
      </c>
      <c r="U4546" t="s">
        <v>7562</v>
      </c>
      <c r="V4546">
        <v>1</v>
      </c>
      <c r="W4546" s="2">
        <v>0</v>
      </c>
      <c r="X4546" s="2">
        <v>0</v>
      </c>
      <c r="Y4546" s="2">
        <v>0</v>
      </c>
      <c r="Z4546" s="2">
        <v>0</v>
      </c>
      <c r="AA4546" s="2">
        <v>0</v>
      </c>
      <c r="AB4546" s="2">
        <v>0</v>
      </c>
      <c r="AC4546" s="2">
        <v>0</v>
      </c>
      <c r="AD4546" s="2">
        <v>100</v>
      </c>
      <c r="AE4546" s="2">
        <v>89</v>
      </c>
      <c r="AF4546" s="2">
        <v>102</v>
      </c>
      <c r="AG4546" s="2">
        <v>132</v>
      </c>
      <c r="AH4546" s="2">
        <v>252</v>
      </c>
      <c r="AI4546" s="2">
        <v>221</v>
      </c>
      <c r="AJ4546" s="2">
        <v>143</v>
      </c>
      <c r="AK4546" s="2">
        <v>0</v>
      </c>
      <c r="AL4546" s="2">
        <v>0</v>
      </c>
      <c r="AM4546" s="2">
        <v>0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0</v>
      </c>
      <c r="AU4546" s="2">
        <v>0</v>
      </c>
      <c r="AV4546" s="2">
        <v>0</v>
      </c>
      <c r="AW4546" s="2">
        <v>0</v>
      </c>
      <c r="AX4546" s="2">
        <v>0</v>
      </c>
      <c r="AY4546" s="2">
        <v>0</v>
      </c>
      <c r="AZ4546" s="2">
        <v>0</v>
      </c>
      <c r="BA4546" s="2">
        <v>0</v>
      </c>
      <c r="BB4546" s="2">
        <v>0</v>
      </c>
      <c r="BC4546" s="2">
        <v>45</v>
      </c>
      <c r="BD4546" s="2">
        <v>0</v>
      </c>
      <c r="BE4546" s="2">
        <v>0</v>
      </c>
      <c r="BF4546" s="2">
        <v>0</v>
      </c>
      <c r="BG4546" s="2">
        <v>0</v>
      </c>
      <c r="BH4546" s="2">
        <v>0</v>
      </c>
      <c r="BI4546" s="2">
        <v>0</v>
      </c>
      <c r="BJ4546" s="2">
        <v>0</v>
      </c>
      <c r="BK4546" s="2">
        <v>0</v>
      </c>
      <c r="BL4546" s="2">
        <v>5</v>
      </c>
      <c r="BM4546" s="2">
        <v>6</v>
      </c>
      <c r="BN4546" s="2">
        <v>6</v>
      </c>
      <c r="BO4546" s="2">
        <v>7</v>
      </c>
      <c r="BP4546" s="2">
        <v>10</v>
      </c>
      <c r="BQ4546" s="2">
        <v>10</v>
      </c>
      <c r="BR4546" s="2">
        <v>6</v>
      </c>
      <c r="BS4546" s="2">
        <v>0</v>
      </c>
      <c r="BT4546" s="2">
        <v>0</v>
      </c>
      <c r="BU4546" s="2">
        <v>0</v>
      </c>
      <c r="BV4546" s="2">
        <v>0</v>
      </c>
      <c r="BW4546" s="2">
        <v>0</v>
      </c>
      <c r="BX4546" s="2">
        <v>0</v>
      </c>
      <c r="BY4546" s="2">
        <v>0</v>
      </c>
      <c r="BZ4546" s="2">
        <v>0</v>
      </c>
      <c r="CA4546" s="2">
        <v>0</v>
      </c>
      <c r="CB4546" s="2">
        <v>0</v>
      </c>
      <c r="CC4546" s="2">
        <v>0</v>
      </c>
      <c r="CD4546" s="2">
        <v>0</v>
      </c>
      <c r="CE4546" s="2">
        <v>0</v>
      </c>
      <c r="CF4546" s="2">
        <v>0</v>
      </c>
      <c r="CG4546" s="2">
        <v>0</v>
      </c>
      <c r="CH4546" s="2">
        <v>0</v>
      </c>
      <c r="CI4546" s="2">
        <v>0</v>
      </c>
      <c r="CJ4546" s="2">
        <v>0</v>
      </c>
      <c r="CK4546" s="2">
        <v>3</v>
      </c>
      <c r="CL4546" s="2">
        <v>0</v>
      </c>
    </row>
    <row r="4547" spans="1:90" x14ac:dyDescent="0.25">
      <c r="A4547" t="s">
        <v>115</v>
      </c>
      <c r="B4547">
        <v>20710</v>
      </c>
      <c r="C4547" t="s">
        <v>343</v>
      </c>
      <c r="D4547">
        <v>1</v>
      </c>
      <c r="E4547">
        <v>8</v>
      </c>
      <c r="F4547">
        <v>27777</v>
      </c>
      <c r="G4547">
        <v>35027777</v>
      </c>
      <c r="H4547" t="s">
        <v>9401</v>
      </c>
      <c r="I4547">
        <v>490</v>
      </c>
      <c r="J4547" t="s">
        <v>3903</v>
      </c>
      <c r="K4547" t="s">
        <v>91</v>
      </c>
      <c r="L4547">
        <v>1</v>
      </c>
      <c r="M4547" t="s">
        <v>3903</v>
      </c>
      <c r="N4547">
        <v>15480000</v>
      </c>
      <c r="O4547" t="s">
        <v>102</v>
      </c>
      <c r="P4547" t="s">
        <v>9402</v>
      </c>
      <c r="Q4547" t="s">
        <v>127</v>
      </c>
      <c r="R4547">
        <v>17</v>
      </c>
      <c r="S4547">
        <v>38161208</v>
      </c>
      <c r="T4547">
        <v>38161212</v>
      </c>
      <c r="U4547" t="s">
        <v>9403</v>
      </c>
      <c r="V4547">
        <v>1</v>
      </c>
      <c r="W4547" s="2">
        <v>0</v>
      </c>
      <c r="X4547" s="2">
        <v>0</v>
      </c>
      <c r="Y4547" s="2">
        <v>0</v>
      </c>
      <c r="Z4547" s="2">
        <v>0</v>
      </c>
      <c r="AA4547" s="2">
        <v>0</v>
      </c>
      <c r="AB4547" s="2">
        <v>0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81</v>
      </c>
      <c r="AI4547" s="2">
        <v>82</v>
      </c>
      <c r="AJ4547" s="2">
        <v>92</v>
      </c>
      <c r="AK4547" s="2">
        <v>0</v>
      </c>
      <c r="AL4547" s="2">
        <v>0</v>
      </c>
      <c r="AM4547" s="2">
        <v>0</v>
      </c>
      <c r="AN4547" s="2">
        <v>0</v>
      </c>
      <c r="AO4547" s="2">
        <v>0</v>
      </c>
      <c r="AP4547" s="2">
        <v>0</v>
      </c>
      <c r="AQ4547" s="2">
        <v>0</v>
      </c>
      <c r="AR4547" s="2">
        <v>0</v>
      </c>
      <c r="AS4547" s="2">
        <v>0</v>
      </c>
      <c r="AT4547" s="2">
        <v>0</v>
      </c>
      <c r="AU4547" s="2">
        <v>0</v>
      </c>
      <c r="AV4547" s="2">
        <v>0</v>
      </c>
      <c r="AW4547" s="2">
        <v>0</v>
      </c>
      <c r="AX4547" s="2">
        <v>0</v>
      </c>
      <c r="AY4547" s="2">
        <v>0</v>
      </c>
      <c r="AZ4547" s="2">
        <v>0</v>
      </c>
      <c r="BA4547" s="2">
        <v>0</v>
      </c>
      <c r="BB4547" s="2">
        <v>0</v>
      </c>
      <c r="BC4547" s="2">
        <v>0</v>
      </c>
      <c r="BD4547" s="2">
        <v>0</v>
      </c>
      <c r="BE4547" s="2">
        <v>0</v>
      </c>
      <c r="BF4547" s="2">
        <v>0</v>
      </c>
      <c r="BG4547" s="2">
        <v>0</v>
      </c>
      <c r="BH4547" s="2">
        <v>0</v>
      </c>
      <c r="BI4547" s="2">
        <v>0</v>
      </c>
      <c r="BJ4547" s="2">
        <v>0</v>
      </c>
      <c r="BK4547" s="2">
        <v>0</v>
      </c>
      <c r="BL4547" s="2">
        <v>0</v>
      </c>
      <c r="BM4547" s="2">
        <v>0</v>
      </c>
      <c r="BN4547" s="2">
        <v>0</v>
      </c>
      <c r="BO4547" s="2">
        <v>0</v>
      </c>
      <c r="BP4547" s="2">
        <v>5</v>
      </c>
      <c r="BQ4547" s="2">
        <v>5</v>
      </c>
      <c r="BR4547" s="2">
        <v>5</v>
      </c>
      <c r="BS4547" s="2">
        <v>0</v>
      </c>
      <c r="BT4547" s="2">
        <v>0</v>
      </c>
      <c r="BU4547" s="2">
        <v>0</v>
      </c>
      <c r="BV4547" s="2">
        <v>0</v>
      </c>
      <c r="BW4547" s="2">
        <v>0</v>
      </c>
      <c r="BX4547" s="2">
        <v>0</v>
      </c>
      <c r="BY4547" s="2">
        <v>0</v>
      </c>
      <c r="BZ4547" s="2">
        <v>0</v>
      </c>
      <c r="CA4547" s="2">
        <v>0</v>
      </c>
      <c r="CB4547" s="2">
        <v>0</v>
      </c>
      <c r="CC4547" s="2">
        <v>0</v>
      </c>
      <c r="CD4547" s="2">
        <v>0</v>
      </c>
      <c r="CE4547" s="2">
        <v>0</v>
      </c>
      <c r="CF4547" s="2">
        <v>0</v>
      </c>
      <c r="CG4547" s="2">
        <v>0</v>
      </c>
      <c r="CH4547" s="2">
        <v>0</v>
      </c>
      <c r="CI4547" s="2">
        <v>0</v>
      </c>
      <c r="CJ4547" s="2">
        <v>0</v>
      </c>
      <c r="CK4547" s="2">
        <v>0</v>
      </c>
      <c r="CL4547" s="2">
        <v>0</v>
      </c>
    </row>
    <row r="4548" spans="1:90" x14ac:dyDescent="0.25">
      <c r="A4548" t="s">
        <v>115</v>
      </c>
      <c r="B4548">
        <v>20710</v>
      </c>
      <c r="C4548" t="s">
        <v>343</v>
      </c>
      <c r="D4548">
        <v>1</v>
      </c>
      <c r="E4548">
        <v>8</v>
      </c>
      <c r="F4548">
        <v>28666</v>
      </c>
      <c r="G4548">
        <v>35028666</v>
      </c>
      <c r="H4548" t="s">
        <v>15598</v>
      </c>
      <c r="I4548">
        <v>195</v>
      </c>
      <c r="J4548" t="s">
        <v>2849</v>
      </c>
      <c r="K4548" t="s">
        <v>91</v>
      </c>
      <c r="L4548">
        <v>1</v>
      </c>
      <c r="M4548" t="s">
        <v>2849</v>
      </c>
      <c r="N4548">
        <v>15115000</v>
      </c>
      <c r="O4548" t="s">
        <v>92</v>
      </c>
      <c r="P4548" t="s">
        <v>6089</v>
      </c>
      <c r="Q4548">
        <v>1477</v>
      </c>
      <c r="R4548">
        <v>17</v>
      </c>
      <c r="S4548">
        <v>32581206</v>
      </c>
      <c r="T4548">
        <v>32581240</v>
      </c>
      <c r="U4548" t="s">
        <v>15599</v>
      </c>
      <c r="V4548">
        <v>1</v>
      </c>
      <c r="W4548" s="2">
        <v>0</v>
      </c>
      <c r="X4548" s="2">
        <v>0</v>
      </c>
      <c r="Y4548" s="2">
        <v>0</v>
      </c>
      <c r="Z4548" s="2">
        <v>0</v>
      </c>
      <c r="AA4548" s="2">
        <v>0</v>
      </c>
      <c r="AB4548" s="2">
        <v>0</v>
      </c>
      <c r="AC4548" s="2">
        <v>0</v>
      </c>
      <c r="AD4548" s="2">
        <v>98</v>
      </c>
      <c r="AE4548" s="2">
        <v>67</v>
      </c>
      <c r="AF4548" s="2">
        <v>90</v>
      </c>
      <c r="AG4548" s="2">
        <v>99</v>
      </c>
      <c r="AH4548" s="2">
        <v>204</v>
      </c>
      <c r="AI4548" s="2">
        <v>199</v>
      </c>
      <c r="AJ4548" s="2">
        <v>163</v>
      </c>
      <c r="AK4548" s="2">
        <v>0</v>
      </c>
      <c r="AL4548" s="2">
        <v>0</v>
      </c>
      <c r="AM4548" s="2">
        <v>0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2">
        <v>0</v>
      </c>
      <c r="AT4548" s="2">
        <v>0</v>
      </c>
      <c r="AU4548" s="2">
        <v>0</v>
      </c>
      <c r="AV4548" s="2">
        <v>0</v>
      </c>
      <c r="AW4548" s="2">
        <v>0</v>
      </c>
      <c r="AX4548" s="2">
        <v>0</v>
      </c>
      <c r="AY4548" s="2">
        <v>0</v>
      </c>
      <c r="AZ4548" s="2">
        <v>0</v>
      </c>
      <c r="BA4548" s="2">
        <v>0</v>
      </c>
      <c r="BB4548" s="2">
        <v>0</v>
      </c>
      <c r="BC4548" s="2">
        <v>74</v>
      </c>
      <c r="BD4548" s="2">
        <v>0</v>
      </c>
      <c r="BE4548" s="2">
        <v>0</v>
      </c>
      <c r="BF4548" s="2">
        <v>0</v>
      </c>
      <c r="BG4548" s="2">
        <v>0</v>
      </c>
      <c r="BH4548" s="2">
        <v>0</v>
      </c>
      <c r="BI4548" s="2">
        <v>0</v>
      </c>
      <c r="BJ4548" s="2">
        <v>0</v>
      </c>
      <c r="BK4548" s="2">
        <v>0</v>
      </c>
      <c r="BL4548" s="2">
        <v>5</v>
      </c>
      <c r="BM4548" s="2">
        <v>3</v>
      </c>
      <c r="BN4548" s="2">
        <v>5</v>
      </c>
      <c r="BO4548" s="2">
        <v>5</v>
      </c>
      <c r="BP4548" s="2">
        <v>9</v>
      </c>
      <c r="BQ4548" s="2">
        <v>10</v>
      </c>
      <c r="BR4548" s="2">
        <v>6</v>
      </c>
      <c r="BS4548" s="2">
        <v>0</v>
      </c>
      <c r="BT4548" s="2">
        <v>0</v>
      </c>
      <c r="BU4548" s="2">
        <v>0</v>
      </c>
      <c r="BV4548" s="2">
        <v>0</v>
      </c>
      <c r="BW4548" s="2">
        <v>0</v>
      </c>
      <c r="BX4548" s="2">
        <v>0</v>
      </c>
      <c r="BY4548" s="2">
        <v>0</v>
      </c>
      <c r="BZ4548" s="2">
        <v>0</v>
      </c>
      <c r="CA4548" s="2">
        <v>0</v>
      </c>
      <c r="CB4548" s="2">
        <v>0</v>
      </c>
      <c r="CC4548" s="2">
        <v>0</v>
      </c>
      <c r="CD4548" s="2">
        <v>0</v>
      </c>
      <c r="CE4548" s="2">
        <v>0</v>
      </c>
      <c r="CF4548" s="2">
        <v>0</v>
      </c>
      <c r="CG4548" s="2">
        <v>0</v>
      </c>
      <c r="CH4548" s="2">
        <v>0</v>
      </c>
      <c r="CI4548" s="2">
        <v>0</v>
      </c>
      <c r="CJ4548" s="2">
        <v>0</v>
      </c>
      <c r="CK4548" s="2">
        <v>3</v>
      </c>
      <c r="CL4548" s="2">
        <v>0</v>
      </c>
    </row>
    <row r="4549" spans="1:90" x14ac:dyDescent="0.25">
      <c r="A4549" t="s">
        <v>115</v>
      </c>
      <c r="B4549">
        <v>20710</v>
      </c>
      <c r="C4549" t="s">
        <v>343</v>
      </c>
      <c r="D4549">
        <v>1</v>
      </c>
      <c r="E4549">
        <v>8</v>
      </c>
      <c r="F4549">
        <v>35828</v>
      </c>
      <c r="G4549">
        <v>35035828</v>
      </c>
      <c r="H4549" t="s">
        <v>4377</v>
      </c>
      <c r="I4549">
        <v>647</v>
      </c>
      <c r="J4549" t="s">
        <v>343</v>
      </c>
      <c r="K4549" t="s">
        <v>779</v>
      </c>
      <c r="L4549">
        <v>1</v>
      </c>
      <c r="M4549" t="s">
        <v>343</v>
      </c>
      <c r="N4549">
        <v>15085360</v>
      </c>
      <c r="O4549" t="s">
        <v>92</v>
      </c>
      <c r="P4549" t="s">
        <v>4378</v>
      </c>
      <c r="Q4549">
        <v>755</v>
      </c>
      <c r="R4549">
        <v>17</v>
      </c>
      <c r="S4549">
        <v>32276657</v>
      </c>
      <c r="T4549">
        <v>32278906</v>
      </c>
      <c r="U4549" t="s">
        <v>4379</v>
      </c>
      <c r="V4549">
        <v>1</v>
      </c>
      <c r="W4549" s="2">
        <v>0</v>
      </c>
      <c r="X4549" s="2">
        <v>0</v>
      </c>
      <c r="Y4549" s="2">
        <v>0</v>
      </c>
      <c r="Z4549" s="2">
        <v>0</v>
      </c>
      <c r="AA4549" s="2">
        <v>0</v>
      </c>
      <c r="AB4549" s="2">
        <v>0</v>
      </c>
      <c r="AC4549" s="2">
        <v>0</v>
      </c>
      <c r="AD4549" s="2">
        <v>0</v>
      </c>
      <c r="AE4549" s="2">
        <v>0</v>
      </c>
      <c r="AF4549" s="2">
        <v>46</v>
      </c>
      <c r="AG4549" s="2">
        <v>49</v>
      </c>
      <c r="AH4549" s="2">
        <v>116</v>
      </c>
      <c r="AI4549" s="2">
        <v>103</v>
      </c>
      <c r="AJ4549" s="2">
        <v>90</v>
      </c>
      <c r="AK4549" s="2">
        <v>0</v>
      </c>
      <c r="AL4549" s="2">
        <v>0</v>
      </c>
      <c r="AM4549" s="2">
        <v>0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2">
        <v>0</v>
      </c>
      <c r="AT4549" s="2">
        <v>0</v>
      </c>
      <c r="AU4549" s="2">
        <v>0</v>
      </c>
      <c r="AV4549" s="2">
        <v>0</v>
      </c>
      <c r="AW4549" s="2">
        <v>0</v>
      </c>
      <c r="AX4549" s="2">
        <v>0</v>
      </c>
      <c r="AY4549" s="2">
        <v>0</v>
      </c>
      <c r="AZ4549" s="2">
        <v>0</v>
      </c>
      <c r="BA4549" s="2">
        <v>0</v>
      </c>
      <c r="BB4549" s="2">
        <v>0</v>
      </c>
      <c r="BC4549" s="2">
        <v>67</v>
      </c>
      <c r="BD4549" s="2">
        <v>0</v>
      </c>
      <c r="BE4549" s="2">
        <v>0</v>
      </c>
      <c r="BF4549" s="2">
        <v>0</v>
      </c>
      <c r="BG4549" s="2">
        <v>0</v>
      </c>
      <c r="BH4549" s="2">
        <v>0</v>
      </c>
      <c r="BI4549" s="2">
        <v>0</v>
      </c>
      <c r="BJ4549" s="2">
        <v>0</v>
      </c>
      <c r="BK4549" s="2">
        <v>0</v>
      </c>
      <c r="BL4549" s="2">
        <v>0</v>
      </c>
      <c r="BM4549" s="2">
        <v>0</v>
      </c>
      <c r="BN4549" s="2">
        <v>3</v>
      </c>
      <c r="BO4549" s="2">
        <v>2</v>
      </c>
      <c r="BP4549" s="2">
        <v>5</v>
      </c>
      <c r="BQ4549" s="2">
        <v>5</v>
      </c>
      <c r="BR4549" s="2">
        <v>4</v>
      </c>
      <c r="BS4549" s="2">
        <v>0</v>
      </c>
      <c r="BT4549" s="2">
        <v>0</v>
      </c>
      <c r="BU4549" s="2">
        <v>0</v>
      </c>
      <c r="BV4549" s="2">
        <v>0</v>
      </c>
      <c r="BW4549" s="2">
        <v>0</v>
      </c>
      <c r="BX4549" s="2">
        <v>0</v>
      </c>
      <c r="BY4549" s="2">
        <v>0</v>
      </c>
      <c r="BZ4549" s="2">
        <v>0</v>
      </c>
      <c r="CA4549" s="2">
        <v>0</v>
      </c>
      <c r="CB4549" s="2">
        <v>0</v>
      </c>
      <c r="CC4549" s="2">
        <v>0</v>
      </c>
      <c r="CD4549" s="2">
        <v>0</v>
      </c>
      <c r="CE4549" s="2">
        <v>0</v>
      </c>
      <c r="CF4549" s="2">
        <v>0</v>
      </c>
      <c r="CG4549" s="2">
        <v>0</v>
      </c>
      <c r="CH4549" s="2">
        <v>0</v>
      </c>
      <c r="CI4549" s="2">
        <v>0</v>
      </c>
      <c r="CJ4549" s="2">
        <v>0</v>
      </c>
      <c r="CK4549" s="2">
        <v>3</v>
      </c>
      <c r="CL4549" s="2">
        <v>0</v>
      </c>
    </row>
    <row r="4550" spans="1:90" x14ac:dyDescent="0.25">
      <c r="A4550" t="s">
        <v>115</v>
      </c>
      <c r="B4550">
        <v>20710</v>
      </c>
      <c r="C4550" t="s">
        <v>343</v>
      </c>
      <c r="D4550">
        <v>1</v>
      </c>
      <c r="E4550">
        <v>8</v>
      </c>
      <c r="F4550">
        <v>28548</v>
      </c>
      <c r="G4550">
        <v>35028548</v>
      </c>
      <c r="H4550" t="s">
        <v>18670</v>
      </c>
      <c r="I4550">
        <v>647</v>
      </c>
      <c r="J4550" t="s">
        <v>343</v>
      </c>
      <c r="K4550" t="s">
        <v>3159</v>
      </c>
      <c r="L4550">
        <v>1</v>
      </c>
      <c r="M4550" t="s">
        <v>343</v>
      </c>
      <c r="N4550">
        <v>15050130</v>
      </c>
      <c r="O4550" t="s">
        <v>102</v>
      </c>
      <c r="P4550" t="s">
        <v>18671</v>
      </c>
      <c r="Q4550">
        <v>638</v>
      </c>
      <c r="R4550">
        <v>17</v>
      </c>
      <c r="S4550">
        <v>32246485</v>
      </c>
      <c r="T4550">
        <v>32248366</v>
      </c>
      <c r="U4550" t="s">
        <v>18672</v>
      </c>
      <c r="V4550">
        <v>1</v>
      </c>
      <c r="W4550" s="2">
        <v>0</v>
      </c>
      <c r="X4550" s="2">
        <v>0</v>
      </c>
      <c r="Y4550" s="2">
        <v>0</v>
      </c>
      <c r="Z4550" s="2">
        <v>0</v>
      </c>
      <c r="AA4550" s="2">
        <v>0</v>
      </c>
      <c r="AB4550" s="2">
        <v>0</v>
      </c>
      <c r="AC4550" s="2">
        <v>0</v>
      </c>
      <c r="AD4550" s="2">
        <v>0</v>
      </c>
      <c r="AE4550" s="2">
        <v>0</v>
      </c>
      <c r="AF4550" s="2">
        <v>69</v>
      </c>
      <c r="AG4550" s="2">
        <v>94</v>
      </c>
      <c r="AH4550" s="2">
        <v>216</v>
      </c>
      <c r="AI4550" s="2">
        <v>130</v>
      </c>
      <c r="AJ4550" s="2">
        <v>66</v>
      </c>
      <c r="AK4550" s="2">
        <v>0</v>
      </c>
      <c r="AL4550" s="2">
        <v>0</v>
      </c>
      <c r="AM4550" s="2">
        <v>0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2">
        <v>0</v>
      </c>
      <c r="AT4550" s="2">
        <v>0</v>
      </c>
      <c r="AU4550" s="2">
        <v>0</v>
      </c>
      <c r="AV4550" s="2">
        <v>0</v>
      </c>
      <c r="AW4550" s="2">
        <v>0</v>
      </c>
      <c r="AX4550" s="2">
        <v>0</v>
      </c>
      <c r="AY4550" s="2">
        <v>0</v>
      </c>
      <c r="AZ4550" s="2">
        <v>0</v>
      </c>
      <c r="BA4550" s="2">
        <v>0</v>
      </c>
      <c r="BB4550" s="2">
        <v>0</v>
      </c>
      <c r="BC4550" s="2">
        <v>95</v>
      </c>
      <c r="BD4550" s="2">
        <v>0</v>
      </c>
      <c r="BE4550" s="2">
        <v>0</v>
      </c>
      <c r="BF4550" s="2">
        <v>0</v>
      </c>
      <c r="BG4550" s="2">
        <v>0</v>
      </c>
      <c r="BH4550" s="2">
        <v>0</v>
      </c>
      <c r="BI4550" s="2">
        <v>0</v>
      </c>
      <c r="BJ4550" s="2">
        <v>0</v>
      </c>
      <c r="BK4550" s="2">
        <v>0</v>
      </c>
      <c r="BL4550" s="2">
        <v>0</v>
      </c>
      <c r="BM4550" s="2">
        <v>0</v>
      </c>
      <c r="BN4550" s="2">
        <v>4</v>
      </c>
      <c r="BO4550" s="2">
        <v>4</v>
      </c>
      <c r="BP4550" s="2">
        <v>10</v>
      </c>
      <c r="BQ4550" s="2">
        <v>8</v>
      </c>
      <c r="BR4550" s="2">
        <v>2</v>
      </c>
      <c r="BS4550" s="2">
        <v>0</v>
      </c>
      <c r="BT4550" s="2">
        <v>0</v>
      </c>
      <c r="BU4550" s="2">
        <v>0</v>
      </c>
      <c r="BV4550" s="2">
        <v>0</v>
      </c>
      <c r="BW4550" s="2">
        <v>0</v>
      </c>
      <c r="BX4550" s="2">
        <v>0</v>
      </c>
      <c r="BY4550" s="2">
        <v>0</v>
      </c>
      <c r="BZ4550" s="2">
        <v>0</v>
      </c>
      <c r="CA4550" s="2">
        <v>0</v>
      </c>
      <c r="CB4550" s="2">
        <v>0</v>
      </c>
      <c r="CC4550" s="2">
        <v>0</v>
      </c>
      <c r="CD4550" s="2">
        <v>0</v>
      </c>
      <c r="CE4550" s="2">
        <v>0</v>
      </c>
      <c r="CF4550" s="2">
        <v>0</v>
      </c>
      <c r="CG4550" s="2">
        <v>0</v>
      </c>
      <c r="CH4550" s="2">
        <v>0</v>
      </c>
      <c r="CI4550" s="2">
        <v>0</v>
      </c>
      <c r="CJ4550" s="2">
        <v>0</v>
      </c>
      <c r="CK4550" s="2">
        <v>5</v>
      </c>
      <c r="CL4550" s="2">
        <v>0</v>
      </c>
    </row>
    <row r="4551" spans="1:90" x14ac:dyDescent="0.25">
      <c r="A4551" t="s">
        <v>115</v>
      </c>
      <c r="B4551">
        <v>20710</v>
      </c>
      <c r="C4551" t="s">
        <v>343</v>
      </c>
      <c r="D4551">
        <v>1</v>
      </c>
      <c r="E4551">
        <v>8</v>
      </c>
      <c r="F4551">
        <v>918313</v>
      </c>
      <c r="G4551">
        <v>35918313</v>
      </c>
      <c r="H4551" t="s">
        <v>17632</v>
      </c>
      <c r="I4551">
        <v>647</v>
      </c>
      <c r="J4551" t="s">
        <v>343</v>
      </c>
      <c r="K4551" t="s">
        <v>1040</v>
      </c>
      <c r="L4551">
        <v>1</v>
      </c>
      <c r="M4551" t="s">
        <v>343</v>
      </c>
      <c r="N4551">
        <v>15047057</v>
      </c>
      <c r="O4551" t="s">
        <v>92</v>
      </c>
      <c r="P4551" t="s">
        <v>17633</v>
      </c>
      <c r="Q4551">
        <v>450</v>
      </c>
      <c r="R4551">
        <v>17</v>
      </c>
      <c r="S4551">
        <v>32362213</v>
      </c>
      <c r="T4551">
        <v>32368899</v>
      </c>
      <c r="U4551" t="s">
        <v>17634</v>
      </c>
      <c r="V4551">
        <v>1</v>
      </c>
      <c r="W4551" s="2">
        <v>0</v>
      </c>
      <c r="X4551" s="2">
        <v>0</v>
      </c>
      <c r="Y4551" s="2">
        <v>0</v>
      </c>
      <c r="Z4551" s="2">
        <v>0</v>
      </c>
      <c r="AA4551" s="2">
        <v>0</v>
      </c>
      <c r="AB4551" s="2">
        <v>0</v>
      </c>
      <c r="AC4551" s="2">
        <v>0</v>
      </c>
      <c r="AD4551" s="2">
        <v>145</v>
      </c>
      <c r="AE4551" s="2">
        <v>118</v>
      </c>
      <c r="AF4551" s="2">
        <v>139</v>
      </c>
      <c r="AG4551" s="2">
        <v>160</v>
      </c>
      <c r="AH4551" s="2">
        <v>201</v>
      </c>
      <c r="AI4551" s="2">
        <v>185</v>
      </c>
      <c r="AJ4551" s="2">
        <v>183</v>
      </c>
      <c r="AK4551" s="2">
        <v>0</v>
      </c>
      <c r="AL4551" s="2">
        <v>0</v>
      </c>
      <c r="AM4551" s="2">
        <v>0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2">
        <v>0</v>
      </c>
      <c r="AT4551" s="2">
        <v>0</v>
      </c>
      <c r="AU4551" s="2">
        <v>0</v>
      </c>
      <c r="AV4551" s="2">
        <v>0</v>
      </c>
      <c r="AW4551" s="2">
        <v>0</v>
      </c>
      <c r="AX4551" s="2">
        <v>0</v>
      </c>
      <c r="AY4551" s="2">
        <v>0</v>
      </c>
      <c r="AZ4551" s="2">
        <v>0</v>
      </c>
      <c r="BA4551" s="2">
        <v>0</v>
      </c>
      <c r="BB4551" s="2">
        <v>0</v>
      </c>
      <c r="BC4551" s="2">
        <v>106</v>
      </c>
      <c r="BD4551" s="2">
        <v>0</v>
      </c>
      <c r="BE4551" s="2">
        <v>0</v>
      </c>
      <c r="BF4551" s="2">
        <v>0</v>
      </c>
      <c r="BG4551" s="2">
        <v>0</v>
      </c>
      <c r="BH4551" s="2">
        <v>0</v>
      </c>
      <c r="BI4551" s="2">
        <v>0</v>
      </c>
      <c r="BJ4551" s="2">
        <v>0</v>
      </c>
      <c r="BK4551" s="2">
        <v>0</v>
      </c>
      <c r="BL4551" s="2">
        <v>7</v>
      </c>
      <c r="BM4551" s="2">
        <v>5</v>
      </c>
      <c r="BN4551" s="2">
        <v>7</v>
      </c>
      <c r="BO4551" s="2">
        <v>10</v>
      </c>
      <c r="BP4551" s="2">
        <v>8</v>
      </c>
      <c r="BQ4551" s="2">
        <v>7</v>
      </c>
      <c r="BR4551" s="2">
        <v>8</v>
      </c>
      <c r="BS4551" s="2">
        <v>0</v>
      </c>
      <c r="BT4551" s="2">
        <v>0</v>
      </c>
      <c r="BU4551" s="2">
        <v>0</v>
      </c>
      <c r="BV4551" s="2">
        <v>0</v>
      </c>
      <c r="BW4551" s="2">
        <v>0</v>
      </c>
      <c r="BX4551" s="2">
        <v>0</v>
      </c>
      <c r="BY4551" s="2">
        <v>0</v>
      </c>
      <c r="BZ4551" s="2">
        <v>0</v>
      </c>
      <c r="CA4551" s="2">
        <v>0</v>
      </c>
      <c r="CB4551" s="2">
        <v>0</v>
      </c>
      <c r="CC4551" s="2">
        <v>0</v>
      </c>
      <c r="CD4551" s="2">
        <v>0</v>
      </c>
      <c r="CE4551" s="2">
        <v>0</v>
      </c>
      <c r="CF4551" s="2">
        <v>0</v>
      </c>
      <c r="CG4551" s="2">
        <v>0</v>
      </c>
      <c r="CH4551" s="2">
        <v>0</v>
      </c>
      <c r="CI4551" s="2">
        <v>0</v>
      </c>
      <c r="CJ4551" s="2">
        <v>0</v>
      </c>
      <c r="CK4551" s="2">
        <v>7</v>
      </c>
      <c r="CL4551" s="2">
        <v>0</v>
      </c>
    </row>
    <row r="4552" spans="1:90" x14ac:dyDescent="0.25">
      <c r="A4552" t="s">
        <v>115</v>
      </c>
      <c r="B4552">
        <v>20710</v>
      </c>
      <c r="C4552" t="s">
        <v>343</v>
      </c>
      <c r="D4552">
        <v>1</v>
      </c>
      <c r="E4552">
        <v>8</v>
      </c>
      <c r="F4552">
        <v>27728</v>
      </c>
      <c r="G4552">
        <v>35027728</v>
      </c>
      <c r="H4552" t="s">
        <v>16725</v>
      </c>
      <c r="I4552">
        <v>498</v>
      </c>
      <c r="J4552" t="s">
        <v>1517</v>
      </c>
      <c r="K4552" t="s">
        <v>91</v>
      </c>
      <c r="L4552">
        <v>1</v>
      </c>
      <c r="M4552" t="s">
        <v>1517</v>
      </c>
      <c r="N4552">
        <v>15470000</v>
      </c>
      <c r="O4552" t="s">
        <v>92</v>
      </c>
      <c r="P4552" t="s">
        <v>16726</v>
      </c>
      <c r="Q4552">
        <v>55</v>
      </c>
      <c r="R4552">
        <v>17</v>
      </c>
      <c r="S4552">
        <v>32931230</v>
      </c>
      <c r="T4552">
        <v>32931799</v>
      </c>
      <c r="U4552" t="s">
        <v>16727</v>
      </c>
      <c r="V4552">
        <v>1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  <c r="AB4552" s="2">
        <v>0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118</v>
      </c>
      <c r="AI4552" s="2">
        <v>125</v>
      </c>
      <c r="AJ4552" s="2">
        <v>112</v>
      </c>
      <c r="AK4552" s="2">
        <v>0</v>
      </c>
      <c r="AL4552" s="2">
        <v>0</v>
      </c>
      <c r="AM4552" s="2">
        <v>0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2">
        <v>0</v>
      </c>
      <c r="AT4552" s="2">
        <v>0</v>
      </c>
      <c r="AU4552" s="2">
        <v>0</v>
      </c>
      <c r="AV4552" s="2">
        <v>0</v>
      </c>
      <c r="AW4552" s="2">
        <v>0</v>
      </c>
      <c r="AX4552" s="2">
        <v>0</v>
      </c>
      <c r="AY4552" s="2">
        <v>0</v>
      </c>
      <c r="AZ4552" s="2">
        <v>0</v>
      </c>
      <c r="BA4552" s="2">
        <v>0</v>
      </c>
      <c r="BB4552" s="2">
        <v>0</v>
      </c>
      <c r="BC4552" s="2">
        <v>0</v>
      </c>
      <c r="BD4552" s="2">
        <v>0</v>
      </c>
      <c r="BE4552" s="2">
        <v>0</v>
      </c>
      <c r="BF4552" s="2">
        <v>0</v>
      </c>
      <c r="BG4552" s="2">
        <v>0</v>
      </c>
      <c r="BH4552" s="2">
        <v>0</v>
      </c>
      <c r="BI4552" s="2">
        <v>0</v>
      </c>
      <c r="BJ4552" s="2">
        <v>0</v>
      </c>
      <c r="BK4552" s="2">
        <v>0</v>
      </c>
      <c r="BL4552" s="2">
        <v>0</v>
      </c>
      <c r="BM4552" s="2">
        <v>0</v>
      </c>
      <c r="BN4552" s="2">
        <v>0</v>
      </c>
      <c r="BO4552" s="2">
        <v>0</v>
      </c>
      <c r="BP4552" s="2">
        <v>7</v>
      </c>
      <c r="BQ4552" s="2">
        <v>7</v>
      </c>
      <c r="BR4552" s="2">
        <v>5</v>
      </c>
      <c r="BS4552" s="2">
        <v>0</v>
      </c>
      <c r="BT4552" s="2">
        <v>0</v>
      </c>
      <c r="BU4552" s="2">
        <v>0</v>
      </c>
      <c r="BV4552" s="2">
        <v>0</v>
      </c>
      <c r="BW4552" s="2">
        <v>0</v>
      </c>
      <c r="BX4552" s="2">
        <v>0</v>
      </c>
      <c r="BY4552" s="2">
        <v>0</v>
      </c>
      <c r="BZ4552" s="2">
        <v>0</v>
      </c>
      <c r="CA4552" s="2">
        <v>0</v>
      </c>
      <c r="CB4552" s="2">
        <v>0</v>
      </c>
      <c r="CC4552" s="2">
        <v>0</v>
      </c>
      <c r="CD4552" s="2">
        <v>0</v>
      </c>
      <c r="CE4552" s="2">
        <v>0</v>
      </c>
      <c r="CF4552" s="2">
        <v>0</v>
      </c>
      <c r="CG4552" s="2">
        <v>0</v>
      </c>
      <c r="CH4552" s="2">
        <v>0</v>
      </c>
      <c r="CI4552" s="2">
        <v>0</v>
      </c>
      <c r="CJ4552" s="2">
        <v>0</v>
      </c>
      <c r="CK4552" s="2">
        <v>0</v>
      </c>
      <c r="CL4552" s="2">
        <v>0</v>
      </c>
    </row>
    <row r="4553" spans="1:90" x14ac:dyDescent="0.25">
      <c r="A4553" t="s">
        <v>115</v>
      </c>
      <c r="B4553">
        <v>20710</v>
      </c>
      <c r="C4553" t="s">
        <v>343</v>
      </c>
      <c r="D4553">
        <v>1</v>
      </c>
      <c r="E4553">
        <v>8</v>
      </c>
      <c r="F4553">
        <v>28241</v>
      </c>
      <c r="G4553">
        <v>35028241</v>
      </c>
      <c r="H4553" t="s">
        <v>18743</v>
      </c>
      <c r="I4553">
        <v>323</v>
      </c>
      <c r="J4553" t="s">
        <v>2291</v>
      </c>
      <c r="K4553" t="s">
        <v>3999</v>
      </c>
      <c r="L4553">
        <v>1</v>
      </c>
      <c r="M4553" t="s">
        <v>2291</v>
      </c>
      <c r="N4553">
        <v>15110000</v>
      </c>
      <c r="O4553" t="s">
        <v>92</v>
      </c>
      <c r="P4553" t="s">
        <v>8655</v>
      </c>
      <c r="Q4553">
        <v>1062</v>
      </c>
      <c r="R4553">
        <v>17</v>
      </c>
      <c r="S4553">
        <v>32671165</v>
      </c>
      <c r="U4553" t="s">
        <v>18744</v>
      </c>
      <c r="V4553">
        <v>1</v>
      </c>
      <c r="W4553" s="2">
        <v>0</v>
      </c>
      <c r="X4553" s="2">
        <v>0</v>
      </c>
      <c r="Y4553" s="2">
        <v>0</v>
      </c>
      <c r="Z4553" s="2">
        <v>0</v>
      </c>
      <c r="AA4553" s="2">
        <v>0</v>
      </c>
      <c r="AB4553" s="2">
        <v>0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216</v>
      </c>
      <c r="AI4553" s="2">
        <v>170</v>
      </c>
      <c r="AJ4553" s="2">
        <v>136</v>
      </c>
      <c r="AK4553" s="2">
        <v>0</v>
      </c>
      <c r="AL4553" s="2">
        <v>0</v>
      </c>
      <c r="AM4553" s="2">
        <v>0</v>
      </c>
      <c r="AN4553" s="2">
        <v>0</v>
      </c>
      <c r="AO4553" s="2">
        <v>0</v>
      </c>
      <c r="AP4553" s="2">
        <v>0</v>
      </c>
      <c r="AQ4553" s="2">
        <v>0</v>
      </c>
      <c r="AR4553" s="2">
        <v>0</v>
      </c>
      <c r="AS4553" s="2">
        <v>0</v>
      </c>
      <c r="AT4553" s="2">
        <v>0</v>
      </c>
      <c r="AU4553" s="2">
        <v>0</v>
      </c>
      <c r="AV4553" s="2">
        <v>0</v>
      </c>
      <c r="AW4553" s="2">
        <v>0</v>
      </c>
      <c r="AX4553" s="2">
        <v>0</v>
      </c>
      <c r="AY4553" s="2">
        <v>0</v>
      </c>
      <c r="AZ4553" s="2">
        <v>0</v>
      </c>
      <c r="BA4553" s="2">
        <v>0</v>
      </c>
      <c r="BB4553" s="2">
        <v>0</v>
      </c>
      <c r="BC4553" s="2">
        <v>54</v>
      </c>
      <c r="BD4553" s="2">
        <v>0</v>
      </c>
      <c r="BE4553" s="2">
        <v>0</v>
      </c>
      <c r="BF4553" s="2">
        <v>0</v>
      </c>
      <c r="BG4553" s="2">
        <v>0</v>
      </c>
      <c r="BH4553" s="2">
        <v>0</v>
      </c>
      <c r="BI4553" s="2">
        <v>0</v>
      </c>
      <c r="BJ4553" s="2">
        <v>0</v>
      </c>
      <c r="BK4553" s="2">
        <v>0</v>
      </c>
      <c r="BL4553" s="2">
        <v>0</v>
      </c>
      <c r="BM4553" s="2">
        <v>0</v>
      </c>
      <c r="BN4553" s="2">
        <v>0</v>
      </c>
      <c r="BO4553" s="2">
        <v>0</v>
      </c>
      <c r="BP4553" s="2">
        <v>12</v>
      </c>
      <c r="BQ4553" s="2">
        <v>8</v>
      </c>
      <c r="BR4553" s="2">
        <v>5</v>
      </c>
      <c r="BS4553" s="2">
        <v>0</v>
      </c>
      <c r="BT4553" s="2">
        <v>0</v>
      </c>
      <c r="BU4553" s="2">
        <v>0</v>
      </c>
      <c r="BV4553" s="2">
        <v>0</v>
      </c>
      <c r="BW4553" s="2">
        <v>0</v>
      </c>
      <c r="BX4553" s="2">
        <v>0</v>
      </c>
      <c r="BY4553" s="2">
        <v>0</v>
      </c>
      <c r="BZ4553" s="2">
        <v>0</v>
      </c>
      <c r="CA4553" s="2">
        <v>0</v>
      </c>
      <c r="CB4553" s="2">
        <v>0</v>
      </c>
      <c r="CC4553" s="2">
        <v>0</v>
      </c>
      <c r="CD4553" s="2">
        <v>0</v>
      </c>
      <c r="CE4553" s="2">
        <v>0</v>
      </c>
      <c r="CF4553" s="2">
        <v>0</v>
      </c>
      <c r="CG4553" s="2">
        <v>0</v>
      </c>
      <c r="CH4553" s="2">
        <v>0</v>
      </c>
      <c r="CI4553" s="2">
        <v>0</v>
      </c>
      <c r="CJ4553" s="2">
        <v>0</v>
      </c>
      <c r="CK4553" s="2">
        <v>3</v>
      </c>
      <c r="CL4553" s="2">
        <v>0</v>
      </c>
    </row>
    <row r="4554" spans="1:90" x14ac:dyDescent="0.25">
      <c r="A4554" t="s">
        <v>115</v>
      </c>
      <c r="B4554">
        <v>20710</v>
      </c>
      <c r="C4554" t="s">
        <v>343</v>
      </c>
      <c r="D4554">
        <v>1</v>
      </c>
      <c r="E4554">
        <v>8</v>
      </c>
      <c r="F4554">
        <v>28861</v>
      </c>
      <c r="G4554">
        <v>35028861</v>
      </c>
      <c r="H4554" t="s">
        <v>14907</v>
      </c>
      <c r="I4554">
        <v>262</v>
      </c>
      <c r="J4554" t="s">
        <v>5089</v>
      </c>
      <c r="K4554" t="s">
        <v>91</v>
      </c>
      <c r="L4554">
        <v>1</v>
      </c>
      <c r="M4554" t="s">
        <v>5089</v>
      </c>
      <c r="N4554">
        <v>15895000</v>
      </c>
      <c r="O4554" t="s">
        <v>92</v>
      </c>
      <c r="P4554" t="s">
        <v>14908</v>
      </c>
      <c r="Q4554">
        <v>707</v>
      </c>
      <c r="R4554">
        <v>17</v>
      </c>
      <c r="S4554">
        <v>32661555</v>
      </c>
      <c r="T4554">
        <v>32667287</v>
      </c>
      <c r="U4554" t="s">
        <v>14909</v>
      </c>
      <c r="V4554">
        <v>1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  <c r="AB4554" s="2">
        <v>0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104</v>
      </c>
      <c r="AI4554" s="2">
        <v>71</v>
      </c>
      <c r="AJ4554" s="2">
        <v>101</v>
      </c>
      <c r="AK4554" s="2">
        <v>0</v>
      </c>
      <c r="AL4554" s="2">
        <v>0</v>
      </c>
      <c r="AM4554" s="2">
        <v>0</v>
      </c>
      <c r="AN4554" s="2">
        <v>0</v>
      </c>
      <c r="AO4554" s="2">
        <v>0</v>
      </c>
      <c r="AP4554" s="2">
        <v>0</v>
      </c>
      <c r="AQ4554" s="2">
        <v>0</v>
      </c>
      <c r="AR4554" s="2">
        <v>0</v>
      </c>
      <c r="AS4554" s="2">
        <v>0</v>
      </c>
      <c r="AT4554" s="2">
        <v>0</v>
      </c>
      <c r="AU4554" s="2">
        <v>20</v>
      </c>
      <c r="AV4554" s="2">
        <v>0</v>
      </c>
      <c r="AW4554" s="2">
        <v>0</v>
      </c>
      <c r="AX4554" s="2">
        <v>0</v>
      </c>
      <c r="AY4554" s="2">
        <v>0</v>
      </c>
      <c r="AZ4554" s="2">
        <v>0</v>
      </c>
      <c r="BA4554" s="2">
        <v>0</v>
      </c>
      <c r="BB4554" s="2">
        <v>0</v>
      </c>
      <c r="BC4554" s="2">
        <v>40</v>
      </c>
      <c r="BD4554" s="2">
        <v>0</v>
      </c>
      <c r="BE4554" s="2">
        <v>0</v>
      </c>
      <c r="BF4554" s="2">
        <v>0</v>
      </c>
      <c r="BG4554" s="2">
        <v>0</v>
      </c>
      <c r="BH4554" s="2">
        <v>0</v>
      </c>
      <c r="BI4554" s="2">
        <v>0</v>
      </c>
      <c r="BJ4554" s="2">
        <v>0</v>
      </c>
      <c r="BK4554" s="2">
        <v>0</v>
      </c>
      <c r="BL4554" s="2">
        <v>0</v>
      </c>
      <c r="BM4554" s="2">
        <v>0</v>
      </c>
      <c r="BN4554" s="2">
        <v>0</v>
      </c>
      <c r="BO4554" s="2">
        <v>0</v>
      </c>
      <c r="BP4554" s="2">
        <v>4</v>
      </c>
      <c r="BQ4554" s="2">
        <v>4</v>
      </c>
      <c r="BR4554" s="2">
        <v>4</v>
      </c>
      <c r="BS4554" s="2">
        <v>0</v>
      </c>
      <c r="BT4554" s="2">
        <v>0</v>
      </c>
      <c r="BU4554" s="2">
        <v>0</v>
      </c>
      <c r="BV4554" s="2">
        <v>0</v>
      </c>
      <c r="BW4554" s="2">
        <v>0</v>
      </c>
      <c r="BX4554" s="2">
        <v>0</v>
      </c>
      <c r="BY4554" s="2">
        <v>0</v>
      </c>
      <c r="BZ4554" s="2">
        <v>0</v>
      </c>
      <c r="CA4554" s="2">
        <v>0</v>
      </c>
      <c r="CB4554" s="2">
        <v>0</v>
      </c>
      <c r="CC4554" s="2">
        <v>1</v>
      </c>
      <c r="CD4554" s="2">
        <v>0</v>
      </c>
      <c r="CE4554" s="2">
        <v>0</v>
      </c>
      <c r="CF4554" s="2">
        <v>0</v>
      </c>
      <c r="CG4554" s="2">
        <v>0</v>
      </c>
      <c r="CH4554" s="2">
        <v>0</v>
      </c>
      <c r="CI4554" s="2">
        <v>0</v>
      </c>
      <c r="CJ4554" s="2">
        <v>0</v>
      </c>
      <c r="CK4554" s="2">
        <v>2</v>
      </c>
      <c r="CL4554" s="2">
        <v>0</v>
      </c>
    </row>
    <row r="4555" spans="1:90" x14ac:dyDescent="0.25">
      <c r="A4555" t="s">
        <v>115</v>
      </c>
      <c r="B4555">
        <v>20710</v>
      </c>
      <c r="C4555" t="s">
        <v>343</v>
      </c>
      <c r="D4555">
        <v>2</v>
      </c>
      <c r="E4555">
        <v>6</v>
      </c>
      <c r="F4555">
        <v>985399</v>
      </c>
      <c r="G4555">
        <v>35985399</v>
      </c>
      <c r="H4555" t="s">
        <v>9159</v>
      </c>
      <c r="I4555">
        <v>478</v>
      </c>
      <c r="J4555" t="s">
        <v>3346</v>
      </c>
      <c r="K4555" t="s">
        <v>91</v>
      </c>
      <c r="L4555">
        <v>1</v>
      </c>
      <c r="M4555" t="s">
        <v>3346</v>
      </c>
      <c r="N4555">
        <v>15440000</v>
      </c>
      <c r="P4555" t="s">
        <v>1518</v>
      </c>
      <c r="Q4555">
        <v>153</v>
      </c>
      <c r="R4555">
        <v>17</v>
      </c>
      <c r="S4555">
        <v>32612616</v>
      </c>
      <c r="T4555">
        <v>32621088</v>
      </c>
      <c r="U4555" t="s">
        <v>9160</v>
      </c>
      <c r="V4555">
        <v>1</v>
      </c>
      <c r="W4555" s="2">
        <v>0</v>
      </c>
      <c r="X4555" s="2">
        <v>0</v>
      </c>
      <c r="Y4555" s="2">
        <v>0</v>
      </c>
      <c r="Z4555" s="2">
        <v>0</v>
      </c>
      <c r="AA4555" s="2">
        <v>0</v>
      </c>
      <c r="AB4555" s="2">
        <v>0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0</v>
      </c>
      <c r="AN4555" s="2">
        <v>0</v>
      </c>
      <c r="AO4555" s="2">
        <v>0</v>
      </c>
      <c r="AP4555" s="2">
        <v>0</v>
      </c>
      <c r="AQ4555" s="2">
        <v>0</v>
      </c>
      <c r="AR4555" s="2">
        <v>0</v>
      </c>
      <c r="AS4555" s="2">
        <v>0</v>
      </c>
      <c r="AT4555" s="2">
        <v>0</v>
      </c>
      <c r="AU4555" s="2">
        <v>0</v>
      </c>
      <c r="AV4555" s="2">
        <v>0</v>
      </c>
      <c r="AW4555" s="2">
        <v>0</v>
      </c>
      <c r="AX4555" s="2">
        <v>0</v>
      </c>
      <c r="AY4555" s="2">
        <v>0</v>
      </c>
      <c r="AZ4555" s="2">
        <v>0</v>
      </c>
      <c r="BA4555" s="2">
        <v>0</v>
      </c>
      <c r="BB4555" s="2">
        <v>0</v>
      </c>
      <c r="BC4555" s="2">
        <v>401</v>
      </c>
      <c r="BD4555" s="2">
        <v>0</v>
      </c>
      <c r="BE4555" s="2">
        <v>0</v>
      </c>
      <c r="BF4555" s="2">
        <v>0</v>
      </c>
      <c r="BG4555" s="2">
        <v>0</v>
      </c>
      <c r="BH4555" s="2">
        <v>0</v>
      </c>
      <c r="BI4555" s="2">
        <v>0</v>
      </c>
      <c r="BJ4555" s="2">
        <v>0</v>
      </c>
      <c r="BK4555" s="2">
        <v>0</v>
      </c>
      <c r="BL4555" s="2">
        <v>0</v>
      </c>
      <c r="BM4555" s="2">
        <v>0</v>
      </c>
      <c r="BN4555" s="2">
        <v>0</v>
      </c>
      <c r="BO4555" s="2">
        <v>0</v>
      </c>
      <c r="BP4555" s="2">
        <v>0</v>
      </c>
      <c r="BQ4555" s="2">
        <v>0</v>
      </c>
      <c r="BR4555" s="2">
        <v>0</v>
      </c>
      <c r="BS4555" s="2">
        <v>0</v>
      </c>
      <c r="BT4555" s="2">
        <v>0</v>
      </c>
      <c r="BU4555" s="2">
        <v>0</v>
      </c>
      <c r="BV4555" s="2">
        <v>0</v>
      </c>
      <c r="BW4555" s="2">
        <v>0</v>
      </c>
      <c r="BX4555" s="2">
        <v>0</v>
      </c>
      <c r="BY4555" s="2">
        <v>0</v>
      </c>
      <c r="BZ4555" s="2">
        <v>0</v>
      </c>
      <c r="CA4555" s="2">
        <v>0</v>
      </c>
      <c r="CB4555" s="2">
        <v>0</v>
      </c>
      <c r="CC4555" s="2">
        <v>0</v>
      </c>
      <c r="CD4555" s="2">
        <v>0</v>
      </c>
      <c r="CE4555" s="2">
        <v>0</v>
      </c>
      <c r="CF4555" s="2">
        <v>0</v>
      </c>
      <c r="CG4555" s="2">
        <v>0</v>
      </c>
      <c r="CH4555" s="2">
        <v>0</v>
      </c>
      <c r="CI4555" s="2">
        <v>0</v>
      </c>
      <c r="CJ4555" s="2">
        <v>0</v>
      </c>
      <c r="CK4555" s="2">
        <v>16</v>
      </c>
      <c r="CL4555" s="2">
        <v>0</v>
      </c>
    </row>
    <row r="4556" spans="1:90" x14ac:dyDescent="0.25">
      <c r="A4556" t="s">
        <v>115</v>
      </c>
      <c r="B4556">
        <v>20710</v>
      </c>
      <c r="C4556" t="s">
        <v>343</v>
      </c>
      <c r="D4556">
        <v>2</v>
      </c>
      <c r="E4556">
        <v>6</v>
      </c>
      <c r="F4556">
        <v>985405</v>
      </c>
      <c r="G4556">
        <v>35985405</v>
      </c>
      <c r="H4556" t="s">
        <v>9620</v>
      </c>
      <c r="I4556">
        <v>647</v>
      </c>
      <c r="J4556" t="s">
        <v>343</v>
      </c>
      <c r="K4556" t="s">
        <v>3231</v>
      </c>
      <c r="L4556">
        <v>1</v>
      </c>
      <c r="M4556" t="s">
        <v>343</v>
      </c>
      <c r="N4556">
        <v>15025100</v>
      </c>
      <c r="O4556" t="s">
        <v>92</v>
      </c>
      <c r="P4556" t="s">
        <v>9621</v>
      </c>
      <c r="Q4556">
        <v>940</v>
      </c>
      <c r="R4556">
        <v>17</v>
      </c>
      <c r="S4556">
        <v>32222877</v>
      </c>
      <c r="T4556">
        <v>32352435</v>
      </c>
      <c r="U4556" t="s">
        <v>9622</v>
      </c>
      <c r="V4556">
        <v>1</v>
      </c>
      <c r="W4556" s="2">
        <v>0</v>
      </c>
      <c r="X4556" s="2">
        <v>0</v>
      </c>
      <c r="Y4556" s="2">
        <v>0</v>
      </c>
      <c r="Z4556" s="2">
        <v>0</v>
      </c>
      <c r="AA4556" s="2">
        <v>0</v>
      </c>
      <c r="AB4556" s="2">
        <v>0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0</v>
      </c>
      <c r="AN4556" s="2">
        <v>0</v>
      </c>
      <c r="AO4556" s="2">
        <v>0</v>
      </c>
      <c r="AP4556" s="2">
        <v>0</v>
      </c>
      <c r="AQ4556" s="2">
        <v>0</v>
      </c>
      <c r="AR4556" s="2">
        <v>0</v>
      </c>
      <c r="AS4556" s="2">
        <v>0</v>
      </c>
      <c r="AT4556" s="2">
        <v>0</v>
      </c>
      <c r="AU4556" s="2">
        <v>0</v>
      </c>
      <c r="AV4556" s="2">
        <v>0</v>
      </c>
      <c r="AW4556" s="2">
        <v>0</v>
      </c>
      <c r="AX4556" s="2">
        <v>0</v>
      </c>
      <c r="AY4556" s="2">
        <v>0</v>
      </c>
      <c r="AZ4556" s="2">
        <v>0</v>
      </c>
      <c r="BA4556" s="2">
        <v>0</v>
      </c>
      <c r="BB4556" s="2">
        <v>0</v>
      </c>
      <c r="BC4556" s="2">
        <v>765</v>
      </c>
      <c r="BD4556" s="2">
        <v>0</v>
      </c>
      <c r="BE4556" s="2">
        <v>0</v>
      </c>
      <c r="BF4556" s="2">
        <v>0</v>
      </c>
      <c r="BG4556" s="2">
        <v>0</v>
      </c>
      <c r="BH4556" s="2">
        <v>0</v>
      </c>
      <c r="BI4556" s="2">
        <v>0</v>
      </c>
      <c r="BJ4556" s="2">
        <v>0</v>
      </c>
      <c r="BK4556" s="2">
        <v>0</v>
      </c>
      <c r="BL4556" s="2">
        <v>0</v>
      </c>
      <c r="BM4556" s="2">
        <v>0</v>
      </c>
      <c r="BN4556" s="2">
        <v>0</v>
      </c>
      <c r="BO4556" s="2">
        <v>0</v>
      </c>
      <c r="BP4556" s="2">
        <v>0</v>
      </c>
      <c r="BQ4556" s="2">
        <v>0</v>
      </c>
      <c r="BR4556" s="2">
        <v>0</v>
      </c>
      <c r="BS4556" s="2">
        <v>0</v>
      </c>
      <c r="BT4556" s="2">
        <v>0</v>
      </c>
      <c r="BU4556" s="2">
        <v>0</v>
      </c>
      <c r="BV4556" s="2">
        <v>0</v>
      </c>
      <c r="BW4556" s="2">
        <v>0</v>
      </c>
      <c r="BX4556" s="2">
        <v>0</v>
      </c>
      <c r="BY4556" s="2">
        <v>0</v>
      </c>
      <c r="BZ4556" s="2">
        <v>0</v>
      </c>
      <c r="CA4556" s="2">
        <v>0</v>
      </c>
      <c r="CB4556" s="2">
        <v>0</v>
      </c>
      <c r="CC4556" s="2">
        <v>0</v>
      </c>
      <c r="CD4556" s="2">
        <v>0</v>
      </c>
      <c r="CE4556" s="2">
        <v>0</v>
      </c>
      <c r="CF4556" s="2">
        <v>0</v>
      </c>
      <c r="CG4556" s="2">
        <v>0</v>
      </c>
      <c r="CH4556" s="2">
        <v>0</v>
      </c>
      <c r="CI4556" s="2">
        <v>0</v>
      </c>
      <c r="CJ4556" s="2">
        <v>0</v>
      </c>
      <c r="CK4556" s="2">
        <v>43</v>
      </c>
      <c r="CL4556" s="2">
        <v>0</v>
      </c>
    </row>
    <row r="4557" spans="1:90" x14ac:dyDescent="0.25">
      <c r="A4557" t="s">
        <v>115</v>
      </c>
      <c r="B4557">
        <v>20710</v>
      </c>
      <c r="C4557" t="s">
        <v>343</v>
      </c>
      <c r="D4557">
        <v>1</v>
      </c>
      <c r="E4557">
        <v>8</v>
      </c>
      <c r="F4557">
        <v>918337</v>
      </c>
      <c r="G4557">
        <v>35918337</v>
      </c>
      <c r="H4557" t="s">
        <v>16135</v>
      </c>
      <c r="I4557">
        <v>647</v>
      </c>
      <c r="J4557" t="s">
        <v>343</v>
      </c>
      <c r="K4557" t="s">
        <v>5133</v>
      </c>
      <c r="L4557">
        <v>1</v>
      </c>
      <c r="M4557" t="s">
        <v>343</v>
      </c>
      <c r="N4557">
        <v>15044545</v>
      </c>
      <c r="O4557" t="s">
        <v>92</v>
      </c>
      <c r="P4557" t="s">
        <v>10116</v>
      </c>
      <c r="Q4557">
        <v>1041</v>
      </c>
      <c r="R4557">
        <v>17</v>
      </c>
      <c r="S4557">
        <v>32363786</v>
      </c>
      <c r="T4557">
        <v>32368922</v>
      </c>
      <c r="U4557" t="s">
        <v>16136</v>
      </c>
      <c r="V4557">
        <v>1</v>
      </c>
      <c r="W4557" s="2">
        <v>0</v>
      </c>
      <c r="X4557" s="2">
        <v>0</v>
      </c>
      <c r="Y4557" s="2">
        <v>0</v>
      </c>
      <c r="Z4557" s="2">
        <v>0</v>
      </c>
      <c r="AA4557" s="2">
        <v>0</v>
      </c>
      <c r="AB4557" s="2">
        <v>0</v>
      </c>
      <c r="AC4557" s="2">
        <v>0</v>
      </c>
      <c r="AD4557" s="2">
        <v>137</v>
      </c>
      <c r="AE4557" s="2">
        <v>137</v>
      </c>
      <c r="AF4557" s="2">
        <v>139</v>
      </c>
      <c r="AG4557" s="2">
        <v>141</v>
      </c>
      <c r="AH4557" s="2">
        <v>157</v>
      </c>
      <c r="AI4557" s="2">
        <v>118</v>
      </c>
      <c r="AJ4557" s="2">
        <v>137</v>
      </c>
      <c r="AK4557" s="2">
        <v>0</v>
      </c>
      <c r="AL4557" s="2">
        <v>0</v>
      </c>
      <c r="AM4557" s="2">
        <v>0</v>
      </c>
      <c r="AN4557" s="2">
        <v>0</v>
      </c>
      <c r="AO4557" s="2">
        <v>0</v>
      </c>
      <c r="AP4557" s="2">
        <v>0</v>
      </c>
      <c r="AQ4557" s="2">
        <v>0</v>
      </c>
      <c r="AR4557" s="2">
        <v>0</v>
      </c>
      <c r="AS4557" s="2">
        <v>0</v>
      </c>
      <c r="AT4557" s="2">
        <v>0</v>
      </c>
      <c r="AU4557" s="2">
        <v>0</v>
      </c>
      <c r="AV4557" s="2">
        <v>0</v>
      </c>
      <c r="AW4557" s="2">
        <v>0</v>
      </c>
      <c r="AX4557" s="2">
        <v>0</v>
      </c>
      <c r="AY4557" s="2">
        <v>0</v>
      </c>
      <c r="AZ4557" s="2">
        <v>0</v>
      </c>
      <c r="BA4557" s="2">
        <v>0</v>
      </c>
      <c r="BB4557" s="2">
        <v>0</v>
      </c>
      <c r="BC4557" s="2">
        <v>49</v>
      </c>
      <c r="BD4557" s="2">
        <v>0</v>
      </c>
      <c r="BE4557" s="2">
        <v>0</v>
      </c>
      <c r="BF4557" s="2">
        <v>0</v>
      </c>
      <c r="BG4557" s="2">
        <v>0</v>
      </c>
      <c r="BH4557" s="2">
        <v>0</v>
      </c>
      <c r="BI4557" s="2">
        <v>0</v>
      </c>
      <c r="BJ4557" s="2">
        <v>0</v>
      </c>
      <c r="BK4557" s="2">
        <v>0</v>
      </c>
      <c r="BL4557" s="2">
        <v>7</v>
      </c>
      <c r="BM4557" s="2">
        <v>7</v>
      </c>
      <c r="BN4557" s="2">
        <v>7</v>
      </c>
      <c r="BO4557" s="2">
        <v>6</v>
      </c>
      <c r="BP4557" s="2">
        <v>7</v>
      </c>
      <c r="BQ4557" s="2">
        <v>4</v>
      </c>
      <c r="BR4557" s="2">
        <v>6</v>
      </c>
      <c r="BS4557" s="2">
        <v>0</v>
      </c>
      <c r="BT4557" s="2">
        <v>0</v>
      </c>
      <c r="BU4557" s="2">
        <v>0</v>
      </c>
      <c r="BV4557" s="2">
        <v>0</v>
      </c>
      <c r="BW4557" s="2">
        <v>0</v>
      </c>
      <c r="BX4557" s="2">
        <v>0</v>
      </c>
      <c r="BY4557" s="2">
        <v>0</v>
      </c>
      <c r="BZ4557" s="2">
        <v>0</v>
      </c>
      <c r="CA4557" s="2">
        <v>0</v>
      </c>
      <c r="CB4557" s="2">
        <v>0</v>
      </c>
      <c r="CC4557" s="2">
        <v>0</v>
      </c>
      <c r="CD4557" s="2">
        <v>0</v>
      </c>
      <c r="CE4557" s="2">
        <v>0</v>
      </c>
      <c r="CF4557" s="2">
        <v>0</v>
      </c>
      <c r="CG4557" s="2">
        <v>0</v>
      </c>
      <c r="CH4557" s="2">
        <v>0</v>
      </c>
      <c r="CI4557" s="2">
        <v>0</v>
      </c>
      <c r="CJ4557" s="2">
        <v>0</v>
      </c>
      <c r="CK4557" s="2">
        <v>2</v>
      </c>
      <c r="CL4557" s="2">
        <v>0</v>
      </c>
    </row>
    <row r="4558" spans="1:90" x14ac:dyDescent="0.25">
      <c r="A4558" t="s">
        <v>115</v>
      </c>
      <c r="B4558">
        <v>20710</v>
      </c>
      <c r="C4558" t="s">
        <v>343</v>
      </c>
      <c r="D4558">
        <v>2</v>
      </c>
      <c r="E4558">
        <v>34</v>
      </c>
      <c r="F4558">
        <v>559362</v>
      </c>
      <c r="G4558">
        <v>35559362</v>
      </c>
      <c r="H4558" t="s">
        <v>2672</v>
      </c>
      <c r="I4558">
        <v>647</v>
      </c>
      <c r="J4558" t="s">
        <v>343</v>
      </c>
      <c r="K4558" t="s">
        <v>2673</v>
      </c>
      <c r="L4558">
        <v>1</v>
      </c>
      <c r="M4558" t="s">
        <v>343</v>
      </c>
      <c r="N4558">
        <v>15046450</v>
      </c>
      <c r="O4558" t="s">
        <v>2674</v>
      </c>
      <c r="P4558" t="s">
        <v>2675</v>
      </c>
      <c r="Q4558" t="s">
        <v>127</v>
      </c>
      <c r="R4558">
        <v>17</v>
      </c>
      <c r="S4558">
        <v>35194359</v>
      </c>
      <c r="U4558" t="s">
        <v>2676</v>
      </c>
      <c r="V4558">
        <v>2</v>
      </c>
      <c r="W4558" s="2">
        <v>0</v>
      </c>
      <c r="X4558" s="2">
        <v>0</v>
      </c>
      <c r="Y4558" s="2">
        <v>0</v>
      </c>
      <c r="Z4558" s="2">
        <v>0</v>
      </c>
      <c r="AA4558" s="2">
        <v>0</v>
      </c>
      <c r="AB4558" s="2">
        <v>1</v>
      </c>
      <c r="AC4558" s="2">
        <v>1</v>
      </c>
      <c r="AD4558" s="2">
        <v>10</v>
      </c>
      <c r="AE4558" s="2">
        <v>5</v>
      </c>
      <c r="AF4558" s="2">
        <v>15</v>
      </c>
      <c r="AG4558" s="2">
        <v>23</v>
      </c>
      <c r="AH4558" s="2">
        <v>0</v>
      </c>
      <c r="AI4558" s="2">
        <v>0</v>
      </c>
      <c r="AJ4558" s="2">
        <v>0</v>
      </c>
      <c r="AK4558" s="2">
        <v>0</v>
      </c>
      <c r="AL4558" s="2">
        <v>22</v>
      </c>
      <c r="AM4558" s="2">
        <v>0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2">
        <v>0</v>
      </c>
      <c r="AT4558" s="2">
        <v>0</v>
      </c>
      <c r="AU4558" s="2">
        <v>0</v>
      </c>
      <c r="AV4558" s="2">
        <v>0</v>
      </c>
      <c r="AW4558" s="2">
        <v>0</v>
      </c>
      <c r="AX4558" s="2">
        <v>0</v>
      </c>
      <c r="AY4558" s="2">
        <v>0</v>
      </c>
      <c r="AZ4558" s="2">
        <v>0</v>
      </c>
      <c r="BA4558" s="2">
        <v>0</v>
      </c>
      <c r="BB4558" s="2">
        <v>0</v>
      </c>
      <c r="BC4558" s="2">
        <v>0</v>
      </c>
      <c r="BD4558" s="2">
        <v>0</v>
      </c>
      <c r="BE4558" s="2">
        <v>0</v>
      </c>
      <c r="BF4558" s="2">
        <v>0</v>
      </c>
      <c r="BG4558" s="2">
        <v>0</v>
      </c>
      <c r="BH4558" s="2">
        <v>0</v>
      </c>
      <c r="BI4558" s="2">
        <v>0</v>
      </c>
      <c r="BJ4558" s="2">
        <v>1</v>
      </c>
      <c r="BK4558" s="2">
        <v>1</v>
      </c>
      <c r="BL4558" s="2">
        <v>3</v>
      </c>
      <c r="BM4558" s="2">
        <v>4</v>
      </c>
      <c r="BN4558" s="2">
        <v>5</v>
      </c>
      <c r="BO4558" s="2">
        <v>4</v>
      </c>
      <c r="BP4558" s="2">
        <v>0</v>
      </c>
      <c r="BQ4558" s="2">
        <v>0</v>
      </c>
      <c r="BR4558" s="2">
        <v>0</v>
      </c>
      <c r="BS4558" s="2">
        <v>0</v>
      </c>
      <c r="BT4558" s="2">
        <v>2</v>
      </c>
      <c r="BU4558" s="2">
        <v>0</v>
      </c>
      <c r="BV4558" s="2">
        <v>0</v>
      </c>
      <c r="BW4558" s="2">
        <v>0</v>
      </c>
      <c r="BX4558" s="2">
        <v>0</v>
      </c>
      <c r="BY4558" s="2">
        <v>0</v>
      </c>
      <c r="BZ4558" s="2">
        <v>0</v>
      </c>
      <c r="CA4558" s="2">
        <v>0</v>
      </c>
      <c r="CB4558" s="2">
        <v>0</v>
      </c>
      <c r="CC4558" s="2">
        <v>0</v>
      </c>
      <c r="CD4558" s="2">
        <v>0</v>
      </c>
      <c r="CE4558" s="2">
        <v>0</v>
      </c>
      <c r="CF4558" s="2">
        <v>0</v>
      </c>
      <c r="CG4558" s="2">
        <v>0</v>
      </c>
      <c r="CH4558" s="2">
        <v>0</v>
      </c>
      <c r="CI4558" s="2">
        <v>0</v>
      </c>
      <c r="CJ4558" s="2">
        <v>0</v>
      </c>
      <c r="CK4558" s="2">
        <v>0</v>
      </c>
      <c r="CL4558" s="2">
        <v>0</v>
      </c>
    </row>
    <row r="4559" spans="1:90" x14ac:dyDescent="0.25">
      <c r="A4559" t="s">
        <v>115</v>
      </c>
      <c r="B4559">
        <v>20710</v>
      </c>
      <c r="C4559" t="s">
        <v>343</v>
      </c>
      <c r="D4559">
        <v>2</v>
      </c>
      <c r="E4559">
        <v>15</v>
      </c>
      <c r="F4559">
        <v>454023</v>
      </c>
      <c r="G4559">
        <v>35454023</v>
      </c>
      <c r="H4559" t="s">
        <v>5318</v>
      </c>
      <c r="I4559">
        <v>647</v>
      </c>
      <c r="J4559" t="s">
        <v>343</v>
      </c>
      <c r="K4559" t="s">
        <v>313</v>
      </c>
      <c r="L4559">
        <v>1</v>
      </c>
      <c r="M4559" t="s">
        <v>343</v>
      </c>
      <c r="N4559">
        <v>15093450</v>
      </c>
      <c r="O4559" t="s">
        <v>5319</v>
      </c>
      <c r="P4559" t="s">
        <v>5320</v>
      </c>
      <c r="Q4559" t="s">
        <v>127</v>
      </c>
      <c r="R4559">
        <v>17</v>
      </c>
      <c r="S4559">
        <v>32345522</v>
      </c>
      <c r="U4559" t="s">
        <v>19913</v>
      </c>
      <c r="V4559">
        <v>2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  <c r="AB4559" s="2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  <c r="AM4559" s="2">
        <v>0</v>
      </c>
      <c r="AN4559" s="2">
        <v>0</v>
      </c>
      <c r="AO4559" s="2">
        <v>25</v>
      </c>
      <c r="AP4559" s="2">
        <v>0</v>
      </c>
      <c r="AQ4559" s="2">
        <v>0</v>
      </c>
      <c r="AR4559" s="2">
        <v>52</v>
      </c>
      <c r="AS4559" s="2">
        <v>0</v>
      </c>
      <c r="AT4559" s="2">
        <v>0</v>
      </c>
      <c r="AU4559" s="2">
        <v>58</v>
      </c>
      <c r="AV4559" s="2">
        <v>0</v>
      </c>
      <c r="AW4559" s="2">
        <v>0</v>
      </c>
      <c r="AX4559" s="2">
        <v>0</v>
      </c>
      <c r="AY4559" s="2">
        <v>0</v>
      </c>
      <c r="AZ4559" s="2">
        <v>0</v>
      </c>
      <c r="BA4559" s="2">
        <v>0</v>
      </c>
      <c r="BB4559" s="2">
        <v>0</v>
      </c>
      <c r="BC4559" s="2">
        <v>0</v>
      </c>
      <c r="BD4559" s="2">
        <v>0</v>
      </c>
      <c r="BE4559" s="2">
        <v>0</v>
      </c>
      <c r="BF4559" s="2">
        <v>0</v>
      </c>
      <c r="BG4559" s="2">
        <v>0</v>
      </c>
      <c r="BH4559" s="2">
        <v>0</v>
      </c>
      <c r="BI4559" s="2">
        <v>0</v>
      </c>
      <c r="BJ4559" s="2">
        <v>0</v>
      </c>
      <c r="BK4559" s="2">
        <v>0</v>
      </c>
      <c r="BL4559" s="2">
        <v>0</v>
      </c>
      <c r="BM4559" s="2">
        <v>0</v>
      </c>
      <c r="BN4559" s="2">
        <v>0</v>
      </c>
      <c r="BO4559" s="2">
        <v>0</v>
      </c>
      <c r="BP4559" s="2">
        <v>0</v>
      </c>
      <c r="BQ4559" s="2">
        <v>0</v>
      </c>
      <c r="BR4559" s="2">
        <v>0</v>
      </c>
      <c r="BS4559" s="2">
        <v>0</v>
      </c>
      <c r="BT4559" s="2">
        <v>0</v>
      </c>
      <c r="BU4559" s="2">
        <v>0</v>
      </c>
      <c r="BV4559" s="2">
        <v>0</v>
      </c>
      <c r="BW4559" s="2">
        <v>2</v>
      </c>
      <c r="BX4559" s="2">
        <v>0</v>
      </c>
      <c r="BY4559" s="2">
        <v>0</v>
      </c>
      <c r="BZ4559" s="2">
        <v>3</v>
      </c>
      <c r="CA4559" s="2">
        <v>0</v>
      </c>
      <c r="CB4559" s="2">
        <v>0</v>
      </c>
      <c r="CC4559" s="2">
        <v>4</v>
      </c>
      <c r="CD4559" s="2">
        <v>0</v>
      </c>
      <c r="CE4559" s="2">
        <v>0</v>
      </c>
      <c r="CF4559" s="2">
        <v>0</v>
      </c>
      <c r="CG4559" s="2">
        <v>0</v>
      </c>
      <c r="CH4559" s="2">
        <v>0</v>
      </c>
      <c r="CI4559" s="2">
        <v>0</v>
      </c>
      <c r="CJ4559" s="2">
        <v>0</v>
      </c>
      <c r="CK4559" s="2">
        <v>0</v>
      </c>
      <c r="CL4559" s="2">
        <v>0</v>
      </c>
    </row>
    <row r="4560" spans="1:90" x14ac:dyDescent="0.25">
      <c r="A4560" t="s">
        <v>115</v>
      </c>
      <c r="B4560">
        <v>20710</v>
      </c>
      <c r="C4560" t="s">
        <v>343</v>
      </c>
      <c r="D4560">
        <v>2</v>
      </c>
      <c r="E4560">
        <v>15</v>
      </c>
      <c r="F4560">
        <v>453687</v>
      </c>
      <c r="G4560">
        <v>35453687</v>
      </c>
      <c r="H4560" t="s">
        <v>10861</v>
      </c>
      <c r="I4560">
        <v>647</v>
      </c>
      <c r="J4560" t="s">
        <v>343</v>
      </c>
      <c r="K4560" t="s">
        <v>10862</v>
      </c>
      <c r="L4560">
        <v>1</v>
      </c>
      <c r="M4560" t="s">
        <v>343</v>
      </c>
      <c r="N4560">
        <v>15053750</v>
      </c>
      <c r="O4560" t="s">
        <v>5319</v>
      </c>
      <c r="P4560" t="s">
        <v>10863</v>
      </c>
      <c r="Q4560" t="s">
        <v>127</v>
      </c>
      <c r="R4560">
        <v>17</v>
      </c>
      <c r="S4560">
        <v>32258824</v>
      </c>
      <c r="U4560" t="s">
        <v>19913</v>
      </c>
      <c r="V4560">
        <v>2</v>
      </c>
      <c r="W4560" s="2">
        <v>0</v>
      </c>
      <c r="X4560" s="2">
        <v>0</v>
      </c>
      <c r="Y4560" s="2">
        <v>0</v>
      </c>
      <c r="Z4560" s="2">
        <v>0</v>
      </c>
      <c r="AA4560" s="2">
        <v>0</v>
      </c>
      <c r="AB4560" s="2">
        <v>0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0</v>
      </c>
      <c r="AN4560" s="2">
        <v>0</v>
      </c>
      <c r="AO4560" s="2">
        <v>15</v>
      </c>
      <c r="AP4560" s="2">
        <v>0</v>
      </c>
      <c r="AQ4560" s="2">
        <v>0</v>
      </c>
      <c r="AR4560" s="2">
        <v>54</v>
      </c>
      <c r="AS4560" s="2">
        <v>0</v>
      </c>
      <c r="AT4560" s="2">
        <v>0</v>
      </c>
      <c r="AU4560" s="2">
        <v>57</v>
      </c>
      <c r="AV4560" s="2">
        <v>0</v>
      </c>
      <c r="AW4560" s="2">
        <v>0</v>
      </c>
      <c r="AX4560" s="2">
        <v>0</v>
      </c>
      <c r="AY4560" s="2">
        <v>0</v>
      </c>
      <c r="AZ4560" s="2">
        <v>0</v>
      </c>
      <c r="BA4560" s="2">
        <v>0</v>
      </c>
      <c r="BB4560" s="2">
        <v>0</v>
      </c>
      <c r="BC4560" s="2">
        <v>0</v>
      </c>
      <c r="BD4560" s="2">
        <v>0</v>
      </c>
      <c r="BE4560" s="2">
        <v>0</v>
      </c>
      <c r="BF4560" s="2">
        <v>0</v>
      </c>
      <c r="BG4560" s="2">
        <v>0</v>
      </c>
      <c r="BH4560" s="2">
        <v>0</v>
      </c>
      <c r="BI4560" s="2">
        <v>0</v>
      </c>
      <c r="BJ4560" s="2">
        <v>0</v>
      </c>
      <c r="BK4560" s="2">
        <v>0</v>
      </c>
      <c r="BL4560" s="2">
        <v>0</v>
      </c>
      <c r="BM4560" s="2">
        <v>0</v>
      </c>
      <c r="BN4560" s="2">
        <v>0</v>
      </c>
      <c r="BO4560" s="2">
        <v>0</v>
      </c>
      <c r="BP4560" s="2">
        <v>0</v>
      </c>
      <c r="BQ4560" s="2">
        <v>0</v>
      </c>
      <c r="BR4560" s="2">
        <v>0</v>
      </c>
      <c r="BS4560" s="2">
        <v>0</v>
      </c>
      <c r="BT4560" s="2">
        <v>0</v>
      </c>
      <c r="BU4560" s="2">
        <v>0</v>
      </c>
      <c r="BV4560" s="2">
        <v>0</v>
      </c>
      <c r="BW4560" s="2">
        <v>1</v>
      </c>
      <c r="BX4560" s="2">
        <v>0</v>
      </c>
      <c r="BY4560" s="2">
        <v>0</v>
      </c>
      <c r="BZ4560" s="2">
        <v>2</v>
      </c>
      <c r="CA4560" s="2">
        <v>0</v>
      </c>
      <c r="CB4560" s="2">
        <v>0</v>
      </c>
      <c r="CC4560" s="2">
        <v>2</v>
      </c>
      <c r="CD4560" s="2">
        <v>0</v>
      </c>
      <c r="CE4560" s="2">
        <v>0</v>
      </c>
      <c r="CF4560" s="2">
        <v>0</v>
      </c>
      <c r="CG4560" s="2">
        <v>0</v>
      </c>
      <c r="CH4560" s="2">
        <v>0</v>
      </c>
      <c r="CI4560" s="2">
        <v>0</v>
      </c>
      <c r="CJ4560" s="2">
        <v>0</v>
      </c>
      <c r="CK4560" s="2">
        <v>0</v>
      </c>
      <c r="CL4560" s="2">
        <v>0</v>
      </c>
    </row>
    <row r="4561" spans="1:90" x14ac:dyDescent="0.25">
      <c r="A4561" t="s">
        <v>115</v>
      </c>
      <c r="B4561">
        <v>20710</v>
      </c>
      <c r="C4561" t="s">
        <v>343</v>
      </c>
      <c r="D4561">
        <v>1</v>
      </c>
      <c r="E4561">
        <v>8</v>
      </c>
      <c r="F4561">
        <v>28745</v>
      </c>
      <c r="G4561">
        <v>35028745</v>
      </c>
      <c r="H4561" t="s">
        <v>8309</v>
      </c>
      <c r="I4561">
        <v>647</v>
      </c>
      <c r="J4561" t="s">
        <v>343</v>
      </c>
      <c r="K4561" t="s">
        <v>5007</v>
      </c>
      <c r="L4561">
        <v>2</v>
      </c>
      <c r="M4561" t="s">
        <v>1273</v>
      </c>
      <c r="N4561">
        <v>15104019</v>
      </c>
      <c r="O4561" t="s">
        <v>92</v>
      </c>
      <c r="P4561" t="s">
        <v>2907</v>
      </c>
      <c r="Q4561" t="s">
        <v>127</v>
      </c>
      <c r="R4561">
        <v>17</v>
      </c>
      <c r="S4561">
        <v>38081019</v>
      </c>
      <c r="T4561">
        <v>38081182</v>
      </c>
      <c r="U4561" t="s">
        <v>8310</v>
      </c>
      <c r="V4561">
        <v>1</v>
      </c>
      <c r="W4561" s="2">
        <v>0</v>
      </c>
      <c r="X4561" s="2">
        <v>0</v>
      </c>
      <c r="Y4561" s="2">
        <v>0</v>
      </c>
      <c r="Z4561" s="2">
        <v>0</v>
      </c>
      <c r="AA4561" s="2">
        <v>0</v>
      </c>
      <c r="AB4561" s="2">
        <v>0</v>
      </c>
      <c r="AC4561" s="2">
        <v>0</v>
      </c>
      <c r="AD4561" s="2">
        <v>82</v>
      </c>
      <c r="AE4561" s="2">
        <v>68</v>
      </c>
      <c r="AF4561" s="2">
        <v>90</v>
      </c>
      <c r="AG4561" s="2">
        <v>115</v>
      </c>
      <c r="AH4561" s="2">
        <v>123</v>
      </c>
      <c r="AI4561" s="2">
        <v>87</v>
      </c>
      <c r="AJ4561" s="2">
        <v>81</v>
      </c>
      <c r="AK4561" s="2">
        <v>0</v>
      </c>
      <c r="AL4561" s="2">
        <v>0</v>
      </c>
      <c r="AM4561" s="2">
        <v>0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2">
        <v>0</v>
      </c>
      <c r="AT4561" s="2">
        <v>0</v>
      </c>
      <c r="AU4561" s="2">
        <v>0</v>
      </c>
      <c r="AV4561" s="2">
        <v>0</v>
      </c>
      <c r="AW4561" s="2">
        <v>0</v>
      </c>
      <c r="AX4561" s="2">
        <v>0</v>
      </c>
      <c r="AY4561" s="2">
        <v>0</v>
      </c>
      <c r="AZ4561" s="2">
        <v>0</v>
      </c>
      <c r="BA4561" s="2">
        <v>0</v>
      </c>
      <c r="BB4561" s="2">
        <v>0</v>
      </c>
      <c r="BC4561" s="2">
        <v>69</v>
      </c>
      <c r="BD4561" s="2">
        <v>0</v>
      </c>
      <c r="BE4561" s="2">
        <v>0</v>
      </c>
      <c r="BF4561" s="2">
        <v>0</v>
      </c>
      <c r="BG4561" s="2">
        <v>0</v>
      </c>
      <c r="BH4561" s="2">
        <v>0</v>
      </c>
      <c r="BI4561" s="2">
        <v>0</v>
      </c>
      <c r="BJ4561" s="2">
        <v>0</v>
      </c>
      <c r="BK4561" s="2">
        <v>0</v>
      </c>
      <c r="BL4561" s="2">
        <v>4</v>
      </c>
      <c r="BM4561" s="2">
        <v>2</v>
      </c>
      <c r="BN4561" s="2">
        <v>5</v>
      </c>
      <c r="BO4561" s="2">
        <v>7</v>
      </c>
      <c r="BP4561" s="2">
        <v>7</v>
      </c>
      <c r="BQ4561" s="2">
        <v>5</v>
      </c>
      <c r="BR4561" s="2">
        <v>5</v>
      </c>
      <c r="BS4561" s="2">
        <v>0</v>
      </c>
      <c r="BT4561" s="2">
        <v>0</v>
      </c>
      <c r="BU4561" s="2">
        <v>0</v>
      </c>
      <c r="BV4561" s="2">
        <v>0</v>
      </c>
      <c r="BW4561" s="2">
        <v>0</v>
      </c>
      <c r="BX4561" s="2">
        <v>0</v>
      </c>
      <c r="BY4561" s="2">
        <v>0</v>
      </c>
      <c r="BZ4561" s="2">
        <v>0</v>
      </c>
      <c r="CA4561" s="2">
        <v>0</v>
      </c>
      <c r="CB4561" s="2">
        <v>0</v>
      </c>
      <c r="CC4561" s="2">
        <v>0</v>
      </c>
      <c r="CD4561" s="2">
        <v>0</v>
      </c>
      <c r="CE4561" s="2">
        <v>0</v>
      </c>
      <c r="CF4561" s="2">
        <v>0</v>
      </c>
      <c r="CG4561" s="2">
        <v>0</v>
      </c>
      <c r="CH4561" s="2">
        <v>0</v>
      </c>
      <c r="CI4561" s="2">
        <v>0</v>
      </c>
      <c r="CJ4561" s="2">
        <v>0</v>
      </c>
      <c r="CK4561" s="2">
        <v>4</v>
      </c>
      <c r="CL4561" s="2">
        <v>0</v>
      </c>
    </row>
    <row r="4562" spans="1:90" x14ac:dyDescent="0.25">
      <c r="A4562" t="s">
        <v>115</v>
      </c>
      <c r="B4562">
        <v>20710</v>
      </c>
      <c r="C4562" t="s">
        <v>343</v>
      </c>
      <c r="D4562">
        <v>1</v>
      </c>
      <c r="E4562">
        <v>8</v>
      </c>
      <c r="F4562">
        <v>914411</v>
      </c>
      <c r="G4562">
        <v>35914411</v>
      </c>
      <c r="H4562" t="s">
        <v>18975</v>
      </c>
      <c r="I4562">
        <v>647</v>
      </c>
      <c r="J4562" t="s">
        <v>343</v>
      </c>
      <c r="K4562" t="s">
        <v>3188</v>
      </c>
      <c r="L4562">
        <v>1</v>
      </c>
      <c r="M4562" t="s">
        <v>343</v>
      </c>
      <c r="N4562">
        <v>15051400</v>
      </c>
      <c r="O4562" t="s">
        <v>92</v>
      </c>
      <c r="P4562" t="s">
        <v>18976</v>
      </c>
      <c r="Q4562">
        <v>1061</v>
      </c>
      <c r="R4562">
        <v>17</v>
      </c>
      <c r="S4562">
        <v>32243368</v>
      </c>
      <c r="T4562">
        <v>32246472</v>
      </c>
      <c r="U4562" t="s">
        <v>18977</v>
      </c>
      <c r="V4562">
        <v>1</v>
      </c>
      <c r="W4562" s="2">
        <v>0</v>
      </c>
      <c r="X4562" s="2">
        <v>0</v>
      </c>
      <c r="Y4562" s="2">
        <v>0</v>
      </c>
      <c r="Z4562" s="2">
        <v>0</v>
      </c>
      <c r="AA4562" s="2">
        <v>0</v>
      </c>
      <c r="AB4562" s="2">
        <v>0</v>
      </c>
      <c r="AC4562" s="2">
        <v>0</v>
      </c>
      <c r="AD4562" s="2">
        <v>90</v>
      </c>
      <c r="AE4562" s="2">
        <v>74</v>
      </c>
      <c r="AF4562" s="2">
        <v>90</v>
      </c>
      <c r="AG4562" s="2">
        <v>90</v>
      </c>
      <c r="AH4562" s="2">
        <v>87</v>
      </c>
      <c r="AI4562" s="2">
        <v>110</v>
      </c>
      <c r="AJ4562" s="2">
        <v>103</v>
      </c>
      <c r="AK4562" s="2">
        <v>0</v>
      </c>
      <c r="AL4562" s="2">
        <v>0</v>
      </c>
      <c r="AM4562" s="2">
        <v>0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0</v>
      </c>
      <c r="AT4562" s="2">
        <v>0</v>
      </c>
      <c r="AU4562" s="2">
        <v>0</v>
      </c>
      <c r="AV4562" s="2">
        <v>0</v>
      </c>
      <c r="AW4562" s="2">
        <v>0</v>
      </c>
      <c r="AX4562" s="2">
        <v>0</v>
      </c>
      <c r="AY4562" s="2">
        <v>0</v>
      </c>
      <c r="AZ4562" s="2">
        <v>0</v>
      </c>
      <c r="BA4562" s="2">
        <v>0</v>
      </c>
      <c r="BB4562" s="2">
        <v>0</v>
      </c>
      <c r="BC4562" s="2">
        <v>0</v>
      </c>
      <c r="BD4562" s="2">
        <v>0</v>
      </c>
      <c r="BE4562" s="2">
        <v>0</v>
      </c>
      <c r="BF4562" s="2">
        <v>0</v>
      </c>
      <c r="BG4562" s="2">
        <v>0</v>
      </c>
      <c r="BH4562" s="2">
        <v>0</v>
      </c>
      <c r="BI4562" s="2">
        <v>0</v>
      </c>
      <c r="BJ4562" s="2">
        <v>0</v>
      </c>
      <c r="BK4562" s="2">
        <v>0</v>
      </c>
      <c r="BL4562" s="2">
        <v>5</v>
      </c>
      <c r="BM4562" s="2">
        <v>4</v>
      </c>
      <c r="BN4562" s="2">
        <v>4</v>
      </c>
      <c r="BO4562" s="2">
        <v>4</v>
      </c>
      <c r="BP4562" s="2">
        <v>4</v>
      </c>
      <c r="BQ4562" s="2">
        <v>5</v>
      </c>
      <c r="BR4562" s="2">
        <v>5</v>
      </c>
      <c r="BS4562" s="2">
        <v>0</v>
      </c>
      <c r="BT4562" s="2">
        <v>0</v>
      </c>
      <c r="BU4562" s="2">
        <v>0</v>
      </c>
      <c r="BV4562" s="2">
        <v>0</v>
      </c>
      <c r="BW4562" s="2">
        <v>0</v>
      </c>
      <c r="BX4562" s="2">
        <v>0</v>
      </c>
      <c r="BY4562" s="2">
        <v>0</v>
      </c>
      <c r="BZ4562" s="2">
        <v>0</v>
      </c>
      <c r="CA4562" s="2">
        <v>0</v>
      </c>
      <c r="CB4562" s="2">
        <v>0</v>
      </c>
      <c r="CC4562" s="2">
        <v>0</v>
      </c>
      <c r="CD4562" s="2">
        <v>0</v>
      </c>
      <c r="CE4562" s="2">
        <v>0</v>
      </c>
      <c r="CF4562" s="2">
        <v>0</v>
      </c>
      <c r="CG4562" s="2">
        <v>0</v>
      </c>
      <c r="CH4562" s="2">
        <v>0</v>
      </c>
      <c r="CI4562" s="2">
        <v>0</v>
      </c>
      <c r="CJ4562" s="2">
        <v>0</v>
      </c>
      <c r="CK4562" s="2">
        <v>0</v>
      </c>
      <c r="CL4562" s="2">
        <v>0</v>
      </c>
    </row>
    <row r="4563" spans="1:90" x14ac:dyDescent="0.25">
      <c r="A4563" t="s">
        <v>115</v>
      </c>
      <c r="B4563">
        <v>20710</v>
      </c>
      <c r="C4563" t="s">
        <v>343</v>
      </c>
      <c r="D4563">
        <v>1</v>
      </c>
      <c r="E4563">
        <v>8</v>
      </c>
      <c r="F4563">
        <v>918283</v>
      </c>
      <c r="G4563">
        <v>35918283</v>
      </c>
      <c r="H4563" t="s">
        <v>19204</v>
      </c>
      <c r="I4563">
        <v>647</v>
      </c>
      <c r="J4563" t="s">
        <v>343</v>
      </c>
      <c r="K4563" t="s">
        <v>9767</v>
      </c>
      <c r="L4563">
        <v>1</v>
      </c>
      <c r="M4563" t="s">
        <v>343</v>
      </c>
      <c r="N4563">
        <v>15081060</v>
      </c>
      <c r="O4563" t="s">
        <v>92</v>
      </c>
      <c r="P4563" t="s">
        <v>19205</v>
      </c>
      <c r="Q4563">
        <v>80</v>
      </c>
      <c r="R4563">
        <v>17</v>
      </c>
      <c r="S4563">
        <v>32277011</v>
      </c>
      <c r="T4563">
        <v>32279054</v>
      </c>
      <c r="U4563" t="s">
        <v>19206</v>
      </c>
      <c r="V4563">
        <v>1</v>
      </c>
      <c r="W4563" s="2">
        <v>0</v>
      </c>
      <c r="X4563" s="2">
        <v>0</v>
      </c>
      <c r="Y4563" s="2">
        <v>56</v>
      </c>
      <c r="Z4563" s="2">
        <v>76</v>
      </c>
      <c r="AA4563" s="2">
        <v>66</v>
      </c>
      <c r="AB4563" s="2">
        <v>56</v>
      </c>
      <c r="AC4563" s="2">
        <v>57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0</v>
      </c>
      <c r="AN4563" s="2">
        <v>0</v>
      </c>
      <c r="AO4563" s="2">
        <v>0</v>
      </c>
      <c r="AP4563" s="2">
        <v>0</v>
      </c>
      <c r="AQ4563" s="2">
        <v>0</v>
      </c>
      <c r="AR4563" s="2">
        <v>0</v>
      </c>
      <c r="AS4563" s="2">
        <v>0</v>
      </c>
      <c r="AT4563" s="2">
        <v>0</v>
      </c>
      <c r="AU4563" s="2">
        <v>0</v>
      </c>
      <c r="AV4563" s="2">
        <v>0</v>
      </c>
      <c r="AW4563" s="2">
        <v>0</v>
      </c>
      <c r="AX4563" s="2">
        <v>0</v>
      </c>
      <c r="AY4563" s="2">
        <v>0</v>
      </c>
      <c r="AZ4563" s="2">
        <v>0</v>
      </c>
      <c r="BA4563" s="2">
        <v>0</v>
      </c>
      <c r="BB4563" s="2">
        <v>0</v>
      </c>
      <c r="BC4563" s="2">
        <v>0</v>
      </c>
      <c r="BD4563" s="2">
        <v>12</v>
      </c>
      <c r="BE4563" s="2">
        <v>0</v>
      </c>
      <c r="BF4563" s="2">
        <v>0</v>
      </c>
      <c r="BG4563" s="2">
        <v>2</v>
      </c>
      <c r="BH4563" s="2">
        <v>4</v>
      </c>
      <c r="BI4563" s="2">
        <v>4</v>
      </c>
      <c r="BJ4563" s="2">
        <v>2</v>
      </c>
      <c r="BK4563" s="2">
        <v>2</v>
      </c>
      <c r="BL4563" s="2">
        <v>0</v>
      </c>
      <c r="BM4563" s="2">
        <v>0</v>
      </c>
      <c r="BN4563" s="2">
        <v>0</v>
      </c>
      <c r="BO4563" s="2">
        <v>0</v>
      </c>
      <c r="BP4563" s="2">
        <v>0</v>
      </c>
      <c r="BQ4563" s="2">
        <v>0</v>
      </c>
      <c r="BR4563" s="2">
        <v>0</v>
      </c>
      <c r="BS4563" s="2">
        <v>0</v>
      </c>
      <c r="BT4563" s="2">
        <v>0</v>
      </c>
      <c r="BU4563" s="2">
        <v>0</v>
      </c>
      <c r="BV4563" s="2">
        <v>0</v>
      </c>
      <c r="BW4563" s="2">
        <v>0</v>
      </c>
      <c r="BX4563" s="2">
        <v>0</v>
      </c>
      <c r="BY4563" s="2">
        <v>0</v>
      </c>
      <c r="BZ4563" s="2">
        <v>0</v>
      </c>
      <c r="CA4563" s="2">
        <v>0</v>
      </c>
      <c r="CB4563" s="2">
        <v>0</v>
      </c>
      <c r="CC4563" s="2">
        <v>0</v>
      </c>
      <c r="CD4563" s="2">
        <v>0</v>
      </c>
      <c r="CE4563" s="2">
        <v>0</v>
      </c>
      <c r="CF4563" s="2">
        <v>0</v>
      </c>
      <c r="CG4563" s="2">
        <v>0</v>
      </c>
      <c r="CH4563" s="2">
        <v>0</v>
      </c>
      <c r="CI4563" s="2">
        <v>0</v>
      </c>
      <c r="CJ4563" s="2">
        <v>0</v>
      </c>
      <c r="CK4563" s="2">
        <v>0</v>
      </c>
      <c r="CL4563" s="2">
        <v>3</v>
      </c>
    </row>
    <row r="4564" spans="1:90" x14ac:dyDescent="0.25">
      <c r="A4564" t="s">
        <v>115</v>
      </c>
      <c r="B4564">
        <v>20710</v>
      </c>
      <c r="C4564" t="s">
        <v>343</v>
      </c>
      <c r="D4564">
        <v>1</v>
      </c>
      <c r="E4564">
        <v>8</v>
      </c>
      <c r="F4564">
        <v>436239</v>
      </c>
      <c r="G4564">
        <v>35436239</v>
      </c>
      <c r="H4564" t="s">
        <v>7112</v>
      </c>
      <c r="I4564">
        <v>647</v>
      </c>
      <c r="J4564" t="s">
        <v>343</v>
      </c>
      <c r="K4564" t="s">
        <v>7113</v>
      </c>
      <c r="L4564">
        <v>1</v>
      </c>
      <c r="M4564" t="s">
        <v>343</v>
      </c>
      <c r="N4564">
        <v>15081390</v>
      </c>
      <c r="O4564" t="s">
        <v>92</v>
      </c>
      <c r="P4564" t="s">
        <v>7114</v>
      </c>
      <c r="Q4564" t="s">
        <v>127</v>
      </c>
      <c r="R4564">
        <v>17</v>
      </c>
      <c r="S4564">
        <v>32181799</v>
      </c>
      <c r="T4564">
        <v>32388316</v>
      </c>
      <c r="U4564" t="s">
        <v>7115</v>
      </c>
      <c r="V4564">
        <v>1</v>
      </c>
      <c r="W4564" s="2">
        <v>0</v>
      </c>
      <c r="X4564" s="2">
        <v>0</v>
      </c>
      <c r="Y4564" s="2">
        <v>0</v>
      </c>
      <c r="Z4564" s="2">
        <v>0</v>
      </c>
      <c r="AA4564" s="2">
        <v>0</v>
      </c>
      <c r="AB4564" s="2">
        <v>0</v>
      </c>
      <c r="AC4564" s="2">
        <v>0</v>
      </c>
      <c r="AD4564" s="2">
        <v>91</v>
      </c>
      <c r="AE4564" s="2">
        <v>101</v>
      </c>
      <c r="AF4564" s="2">
        <v>136</v>
      </c>
      <c r="AG4564" s="2">
        <v>90</v>
      </c>
      <c r="AH4564" s="2">
        <v>119</v>
      </c>
      <c r="AI4564" s="2">
        <v>149</v>
      </c>
      <c r="AJ4564" s="2">
        <v>181</v>
      </c>
      <c r="AK4564" s="2">
        <v>0</v>
      </c>
      <c r="AL4564" s="2">
        <v>0</v>
      </c>
      <c r="AM4564" s="2">
        <v>0</v>
      </c>
      <c r="AN4564" s="2">
        <v>0</v>
      </c>
      <c r="AO4564" s="2">
        <v>0</v>
      </c>
      <c r="AP4564" s="2">
        <v>0</v>
      </c>
      <c r="AQ4564" s="2">
        <v>0</v>
      </c>
      <c r="AR4564" s="2">
        <v>0</v>
      </c>
      <c r="AS4564" s="2">
        <v>0</v>
      </c>
      <c r="AT4564" s="2">
        <v>0</v>
      </c>
      <c r="AU4564" s="2">
        <v>0</v>
      </c>
      <c r="AV4564" s="2">
        <v>0</v>
      </c>
      <c r="AW4564" s="2">
        <v>0</v>
      </c>
      <c r="AX4564" s="2">
        <v>0</v>
      </c>
      <c r="AY4564" s="2">
        <v>0</v>
      </c>
      <c r="AZ4564" s="2">
        <v>0</v>
      </c>
      <c r="BA4564" s="2">
        <v>0</v>
      </c>
      <c r="BB4564" s="2">
        <v>0</v>
      </c>
      <c r="BC4564" s="2">
        <v>51</v>
      </c>
      <c r="BD4564" s="2">
        <v>0</v>
      </c>
      <c r="BE4564" s="2">
        <v>0</v>
      </c>
      <c r="BF4564" s="2">
        <v>0</v>
      </c>
      <c r="BG4564" s="2">
        <v>0</v>
      </c>
      <c r="BH4564" s="2">
        <v>0</v>
      </c>
      <c r="BI4564" s="2">
        <v>0</v>
      </c>
      <c r="BJ4564" s="2">
        <v>0</v>
      </c>
      <c r="BK4564" s="2">
        <v>0</v>
      </c>
      <c r="BL4564" s="2">
        <v>5</v>
      </c>
      <c r="BM4564" s="2">
        <v>6</v>
      </c>
      <c r="BN4564" s="2">
        <v>6</v>
      </c>
      <c r="BO4564" s="2">
        <v>4</v>
      </c>
      <c r="BP4564" s="2">
        <v>5</v>
      </c>
      <c r="BQ4564" s="2">
        <v>7</v>
      </c>
      <c r="BR4564" s="2">
        <v>6</v>
      </c>
      <c r="BS4564" s="2">
        <v>0</v>
      </c>
      <c r="BT4564" s="2">
        <v>0</v>
      </c>
      <c r="BU4564" s="2">
        <v>0</v>
      </c>
      <c r="BV4564" s="2">
        <v>0</v>
      </c>
      <c r="BW4564" s="2">
        <v>0</v>
      </c>
      <c r="BX4564" s="2">
        <v>0</v>
      </c>
      <c r="BY4564" s="2">
        <v>0</v>
      </c>
      <c r="BZ4564" s="2">
        <v>0</v>
      </c>
      <c r="CA4564" s="2">
        <v>0</v>
      </c>
      <c r="CB4564" s="2">
        <v>0</v>
      </c>
      <c r="CC4564" s="2">
        <v>0</v>
      </c>
      <c r="CD4564" s="2">
        <v>0</v>
      </c>
      <c r="CE4564" s="2">
        <v>0</v>
      </c>
      <c r="CF4564" s="2">
        <v>0</v>
      </c>
      <c r="CG4564" s="2">
        <v>0</v>
      </c>
      <c r="CH4564" s="2">
        <v>0</v>
      </c>
      <c r="CI4564" s="2">
        <v>0</v>
      </c>
      <c r="CJ4564" s="2">
        <v>0</v>
      </c>
      <c r="CK4564" s="2">
        <v>2</v>
      </c>
      <c r="CL4564" s="2">
        <v>0</v>
      </c>
    </row>
    <row r="4565" spans="1:90" x14ac:dyDescent="0.25">
      <c r="A4565" t="s">
        <v>115</v>
      </c>
      <c r="B4565">
        <v>20710</v>
      </c>
      <c r="C4565" t="s">
        <v>343</v>
      </c>
      <c r="D4565">
        <v>1</v>
      </c>
      <c r="E4565">
        <v>8</v>
      </c>
      <c r="F4565">
        <v>27820</v>
      </c>
      <c r="G4565">
        <v>35027820</v>
      </c>
      <c r="H4565" t="s">
        <v>3345</v>
      </c>
      <c r="I4565">
        <v>478</v>
      </c>
      <c r="J4565" t="s">
        <v>3346</v>
      </c>
      <c r="K4565" t="s">
        <v>91</v>
      </c>
      <c r="L4565">
        <v>1</v>
      </c>
      <c r="M4565" t="s">
        <v>3346</v>
      </c>
      <c r="N4565">
        <v>15440000</v>
      </c>
      <c r="O4565" t="s">
        <v>102</v>
      </c>
      <c r="P4565" t="s">
        <v>1518</v>
      </c>
      <c r="Q4565">
        <v>153</v>
      </c>
      <c r="R4565">
        <v>17</v>
      </c>
      <c r="S4565">
        <v>32612511</v>
      </c>
      <c r="T4565">
        <v>32612616</v>
      </c>
      <c r="U4565" t="s">
        <v>3347</v>
      </c>
      <c r="V4565">
        <v>1</v>
      </c>
      <c r="W4565" s="2">
        <v>0</v>
      </c>
      <c r="X4565" s="2">
        <v>0</v>
      </c>
      <c r="Y4565" s="2">
        <v>0</v>
      </c>
      <c r="Z4565" s="2">
        <v>0</v>
      </c>
      <c r="AA4565" s="2">
        <v>0</v>
      </c>
      <c r="AB4565" s="2">
        <v>0</v>
      </c>
      <c r="AC4565" s="2">
        <v>0</v>
      </c>
      <c r="AD4565" s="2">
        <v>101</v>
      </c>
      <c r="AE4565" s="2">
        <v>74</v>
      </c>
      <c r="AF4565" s="2">
        <v>91</v>
      </c>
      <c r="AG4565" s="2">
        <v>109</v>
      </c>
      <c r="AH4565" s="2">
        <v>270</v>
      </c>
      <c r="AI4565" s="2">
        <v>173</v>
      </c>
      <c r="AJ4565" s="2">
        <v>197</v>
      </c>
      <c r="AK4565" s="2">
        <v>0</v>
      </c>
      <c r="AL4565" s="2">
        <v>0</v>
      </c>
      <c r="AM4565" s="2">
        <v>0</v>
      </c>
      <c r="AN4565" s="2">
        <v>0</v>
      </c>
      <c r="AO4565" s="2">
        <v>0</v>
      </c>
      <c r="AP4565" s="2">
        <v>0</v>
      </c>
      <c r="AQ4565" s="2">
        <v>0</v>
      </c>
      <c r="AR4565" s="2">
        <v>34</v>
      </c>
      <c r="AS4565" s="2">
        <v>0</v>
      </c>
      <c r="AT4565" s="2">
        <v>0</v>
      </c>
      <c r="AU4565" s="2">
        <v>163</v>
      </c>
      <c r="AV4565" s="2">
        <v>0</v>
      </c>
      <c r="AW4565" s="2">
        <v>0</v>
      </c>
      <c r="AX4565" s="2">
        <v>0</v>
      </c>
      <c r="AY4565" s="2">
        <v>0</v>
      </c>
      <c r="AZ4565" s="2">
        <v>0</v>
      </c>
      <c r="BA4565" s="2">
        <v>0</v>
      </c>
      <c r="BB4565" s="2">
        <v>0</v>
      </c>
      <c r="BC4565" s="2">
        <v>190</v>
      </c>
      <c r="BD4565" s="2">
        <v>11</v>
      </c>
      <c r="BE4565" s="2">
        <v>0</v>
      </c>
      <c r="BF4565" s="2">
        <v>0</v>
      </c>
      <c r="BG4565" s="2">
        <v>0</v>
      </c>
      <c r="BH4565" s="2">
        <v>0</v>
      </c>
      <c r="BI4565" s="2">
        <v>0</v>
      </c>
      <c r="BJ4565" s="2">
        <v>0</v>
      </c>
      <c r="BK4565" s="2">
        <v>0</v>
      </c>
      <c r="BL4565" s="2">
        <v>6</v>
      </c>
      <c r="BM4565" s="2">
        <v>3</v>
      </c>
      <c r="BN4565" s="2">
        <v>6</v>
      </c>
      <c r="BO4565" s="2">
        <v>3</v>
      </c>
      <c r="BP4565" s="2">
        <v>13</v>
      </c>
      <c r="BQ4565" s="2">
        <v>7</v>
      </c>
      <c r="BR4565" s="2">
        <v>8</v>
      </c>
      <c r="BS4565" s="2">
        <v>0</v>
      </c>
      <c r="BT4565" s="2">
        <v>0</v>
      </c>
      <c r="BU4565" s="2">
        <v>0</v>
      </c>
      <c r="BV4565" s="2">
        <v>0</v>
      </c>
      <c r="BW4565" s="2">
        <v>0</v>
      </c>
      <c r="BX4565" s="2">
        <v>0</v>
      </c>
      <c r="BY4565" s="2">
        <v>0</v>
      </c>
      <c r="BZ4565" s="2">
        <v>2</v>
      </c>
      <c r="CA4565" s="2">
        <v>0</v>
      </c>
      <c r="CB4565" s="2">
        <v>0</v>
      </c>
      <c r="CC4565" s="2">
        <v>6</v>
      </c>
      <c r="CD4565" s="2">
        <v>0</v>
      </c>
      <c r="CE4565" s="2">
        <v>0</v>
      </c>
      <c r="CF4565" s="2">
        <v>0</v>
      </c>
      <c r="CG4565" s="2">
        <v>0</v>
      </c>
      <c r="CH4565" s="2">
        <v>0</v>
      </c>
      <c r="CI4565" s="2">
        <v>0</v>
      </c>
      <c r="CJ4565" s="2">
        <v>0</v>
      </c>
      <c r="CK4565" s="2">
        <v>9</v>
      </c>
      <c r="CL4565" s="2">
        <v>3</v>
      </c>
    </row>
    <row r="4566" spans="1:90" x14ac:dyDescent="0.25">
      <c r="A4566" t="s">
        <v>115</v>
      </c>
      <c r="B4566">
        <v>20710</v>
      </c>
      <c r="C4566" t="s">
        <v>343</v>
      </c>
      <c r="D4566">
        <v>1</v>
      </c>
      <c r="E4566">
        <v>8</v>
      </c>
      <c r="F4566">
        <v>28617</v>
      </c>
      <c r="G4566">
        <v>35028617</v>
      </c>
      <c r="H4566" t="s">
        <v>16378</v>
      </c>
      <c r="I4566">
        <v>784</v>
      </c>
      <c r="J4566" t="s">
        <v>2298</v>
      </c>
      <c r="K4566" t="s">
        <v>91</v>
      </c>
      <c r="L4566">
        <v>1</v>
      </c>
      <c r="M4566" t="s">
        <v>2298</v>
      </c>
      <c r="N4566">
        <v>15108000</v>
      </c>
      <c r="O4566" t="s">
        <v>92</v>
      </c>
      <c r="P4566" t="s">
        <v>2117</v>
      </c>
      <c r="Q4566">
        <v>118</v>
      </c>
      <c r="R4566">
        <v>17</v>
      </c>
      <c r="S4566">
        <v>32691174</v>
      </c>
      <c r="T4566">
        <v>32691221</v>
      </c>
      <c r="U4566" t="s">
        <v>16379</v>
      </c>
      <c r="V4566">
        <v>1</v>
      </c>
      <c r="W4566" s="2">
        <v>0</v>
      </c>
      <c r="X4566" s="2">
        <v>0</v>
      </c>
      <c r="Y4566" s="2">
        <v>0</v>
      </c>
      <c r="Z4566" s="2">
        <v>0</v>
      </c>
      <c r="AA4566" s="2">
        <v>0</v>
      </c>
      <c r="AB4566" s="2">
        <v>0</v>
      </c>
      <c r="AC4566" s="2">
        <v>0</v>
      </c>
      <c r="AD4566" s="2">
        <v>78</v>
      </c>
      <c r="AE4566" s="2">
        <v>63</v>
      </c>
      <c r="AF4566" s="2">
        <v>72</v>
      </c>
      <c r="AG4566" s="2">
        <v>76</v>
      </c>
      <c r="AH4566" s="2">
        <v>67</v>
      </c>
      <c r="AI4566" s="2">
        <v>55</v>
      </c>
      <c r="AJ4566" s="2">
        <v>59</v>
      </c>
      <c r="AK4566" s="2">
        <v>0</v>
      </c>
      <c r="AL4566" s="2">
        <v>0</v>
      </c>
      <c r="AM4566" s="2">
        <v>0</v>
      </c>
      <c r="AN4566" s="2">
        <v>0</v>
      </c>
      <c r="AO4566" s="2">
        <v>0</v>
      </c>
      <c r="AP4566" s="2">
        <v>0</v>
      </c>
      <c r="AQ4566" s="2">
        <v>0</v>
      </c>
      <c r="AR4566" s="2">
        <v>0</v>
      </c>
      <c r="AS4566" s="2">
        <v>0</v>
      </c>
      <c r="AT4566" s="2">
        <v>0</v>
      </c>
      <c r="AU4566" s="2">
        <v>0</v>
      </c>
      <c r="AV4566" s="2">
        <v>0</v>
      </c>
      <c r="AW4566" s="2">
        <v>0</v>
      </c>
      <c r="AX4566" s="2">
        <v>0</v>
      </c>
      <c r="AY4566" s="2">
        <v>0</v>
      </c>
      <c r="AZ4566" s="2">
        <v>0</v>
      </c>
      <c r="BA4566" s="2">
        <v>0</v>
      </c>
      <c r="BB4566" s="2">
        <v>0</v>
      </c>
      <c r="BC4566" s="2">
        <v>78</v>
      </c>
      <c r="BD4566" s="2">
        <v>0</v>
      </c>
      <c r="BE4566" s="2">
        <v>0</v>
      </c>
      <c r="BF4566" s="2">
        <v>0</v>
      </c>
      <c r="BG4566" s="2">
        <v>0</v>
      </c>
      <c r="BH4566" s="2">
        <v>0</v>
      </c>
      <c r="BI4566" s="2">
        <v>0</v>
      </c>
      <c r="BJ4566" s="2">
        <v>0</v>
      </c>
      <c r="BK4566" s="2">
        <v>0</v>
      </c>
      <c r="BL4566" s="2">
        <v>6</v>
      </c>
      <c r="BM4566" s="2">
        <v>3</v>
      </c>
      <c r="BN4566" s="2">
        <v>3</v>
      </c>
      <c r="BO4566" s="2">
        <v>2</v>
      </c>
      <c r="BP4566" s="2">
        <v>2</v>
      </c>
      <c r="BQ4566" s="2">
        <v>2</v>
      </c>
      <c r="BR4566" s="2">
        <v>2</v>
      </c>
      <c r="BS4566" s="2">
        <v>0</v>
      </c>
      <c r="BT4566" s="2">
        <v>0</v>
      </c>
      <c r="BU4566" s="2">
        <v>0</v>
      </c>
      <c r="BV4566" s="2">
        <v>0</v>
      </c>
      <c r="BW4566" s="2">
        <v>0</v>
      </c>
      <c r="BX4566" s="2">
        <v>0</v>
      </c>
      <c r="BY4566" s="2">
        <v>0</v>
      </c>
      <c r="BZ4566" s="2">
        <v>0</v>
      </c>
      <c r="CA4566" s="2">
        <v>0</v>
      </c>
      <c r="CB4566" s="2">
        <v>0</v>
      </c>
      <c r="CC4566" s="2">
        <v>0</v>
      </c>
      <c r="CD4566" s="2">
        <v>0</v>
      </c>
      <c r="CE4566" s="2">
        <v>0</v>
      </c>
      <c r="CF4566" s="2">
        <v>0</v>
      </c>
      <c r="CG4566" s="2">
        <v>0</v>
      </c>
      <c r="CH4566" s="2">
        <v>0</v>
      </c>
      <c r="CI4566" s="2">
        <v>0</v>
      </c>
      <c r="CJ4566" s="2">
        <v>0</v>
      </c>
      <c r="CK4566" s="2">
        <v>2</v>
      </c>
      <c r="CL4566" s="2">
        <v>0</v>
      </c>
    </row>
    <row r="4567" spans="1:90" x14ac:dyDescent="0.25">
      <c r="A4567" t="s">
        <v>115</v>
      </c>
      <c r="B4567">
        <v>20710</v>
      </c>
      <c r="C4567" t="s">
        <v>343</v>
      </c>
      <c r="D4567">
        <v>1</v>
      </c>
      <c r="E4567">
        <v>8</v>
      </c>
      <c r="F4567">
        <v>28708</v>
      </c>
      <c r="G4567">
        <v>35028708</v>
      </c>
      <c r="H4567" t="s">
        <v>19473</v>
      </c>
      <c r="I4567">
        <v>647</v>
      </c>
      <c r="J4567" t="s">
        <v>343</v>
      </c>
      <c r="K4567" t="s">
        <v>3231</v>
      </c>
      <c r="L4567">
        <v>1</v>
      </c>
      <c r="M4567" t="s">
        <v>343</v>
      </c>
      <c r="N4567">
        <v>15025100</v>
      </c>
      <c r="O4567" t="s">
        <v>92</v>
      </c>
      <c r="P4567" t="s">
        <v>9621</v>
      </c>
      <c r="Q4567">
        <v>940</v>
      </c>
      <c r="R4567">
        <v>17</v>
      </c>
      <c r="S4567">
        <v>32222877</v>
      </c>
      <c r="T4567">
        <v>32352435</v>
      </c>
      <c r="U4567" t="s">
        <v>9622</v>
      </c>
      <c r="V4567">
        <v>1</v>
      </c>
      <c r="W4567" s="2">
        <v>0</v>
      </c>
      <c r="X4567" s="2">
        <v>0</v>
      </c>
      <c r="Y4567" s="2">
        <v>0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388</v>
      </c>
      <c r="AI4567" s="2">
        <v>365</v>
      </c>
      <c r="AJ4567" s="2">
        <v>426</v>
      </c>
      <c r="AK4567" s="2">
        <v>0</v>
      </c>
      <c r="AL4567" s="2">
        <v>0</v>
      </c>
      <c r="AM4567" s="2">
        <v>0</v>
      </c>
      <c r="AN4567" s="2">
        <v>0</v>
      </c>
      <c r="AO4567" s="2">
        <v>0</v>
      </c>
      <c r="AP4567" s="2">
        <v>0</v>
      </c>
      <c r="AQ4567" s="2">
        <v>0</v>
      </c>
      <c r="AR4567" s="2">
        <v>0</v>
      </c>
      <c r="AS4567" s="2">
        <v>0</v>
      </c>
      <c r="AT4567" s="2">
        <v>0</v>
      </c>
      <c r="AU4567" s="2">
        <v>0</v>
      </c>
      <c r="AV4567" s="2">
        <v>0</v>
      </c>
      <c r="AW4567" s="2">
        <v>0</v>
      </c>
      <c r="AX4567" s="2">
        <v>0</v>
      </c>
      <c r="AY4567" s="2">
        <v>0</v>
      </c>
      <c r="AZ4567" s="2">
        <v>0</v>
      </c>
      <c r="BA4567" s="2">
        <v>0</v>
      </c>
      <c r="BB4567" s="2">
        <v>0</v>
      </c>
      <c r="BC4567" s="2">
        <v>92</v>
      </c>
      <c r="BD4567" s="2">
        <v>0</v>
      </c>
      <c r="BE4567" s="2">
        <v>0</v>
      </c>
      <c r="BF4567" s="2">
        <v>0</v>
      </c>
      <c r="BG4567" s="2">
        <v>0</v>
      </c>
      <c r="BH4567" s="2">
        <v>0</v>
      </c>
      <c r="BI4567" s="2">
        <v>0</v>
      </c>
      <c r="BJ4567" s="2">
        <v>0</v>
      </c>
      <c r="BK4567" s="2">
        <v>0</v>
      </c>
      <c r="BL4567" s="2">
        <v>0</v>
      </c>
      <c r="BM4567" s="2">
        <v>0</v>
      </c>
      <c r="BN4567" s="2">
        <v>0</v>
      </c>
      <c r="BO4567" s="2">
        <v>0</v>
      </c>
      <c r="BP4567" s="2">
        <v>14</v>
      </c>
      <c r="BQ4567" s="2">
        <v>11</v>
      </c>
      <c r="BR4567" s="2">
        <v>16</v>
      </c>
      <c r="BS4567" s="2">
        <v>0</v>
      </c>
      <c r="BT4567" s="2">
        <v>0</v>
      </c>
      <c r="BU4567" s="2">
        <v>0</v>
      </c>
      <c r="BV4567" s="2">
        <v>0</v>
      </c>
      <c r="BW4567" s="2">
        <v>0</v>
      </c>
      <c r="BX4567" s="2">
        <v>0</v>
      </c>
      <c r="BY4567" s="2">
        <v>0</v>
      </c>
      <c r="BZ4567" s="2">
        <v>0</v>
      </c>
      <c r="CA4567" s="2">
        <v>0</v>
      </c>
      <c r="CB4567" s="2">
        <v>0</v>
      </c>
      <c r="CC4567" s="2">
        <v>0</v>
      </c>
      <c r="CD4567" s="2">
        <v>0</v>
      </c>
      <c r="CE4567" s="2">
        <v>0</v>
      </c>
      <c r="CF4567" s="2">
        <v>0</v>
      </c>
      <c r="CG4567" s="2">
        <v>0</v>
      </c>
      <c r="CH4567" s="2">
        <v>0</v>
      </c>
      <c r="CI4567" s="2">
        <v>0</v>
      </c>
      <c r="CJ4567" s="2">
        <v>0</v>
      </c>
      <c r="CK4567" s="2">
        <v>3</v>
      </c>
      <c r="CL4567" s="2">
        <v>0</v>
      </c>
    </row>
    <row r="4568" spans="1:90" x14ac:dyDescent="0.25">
      <c r="A4568" t="s">
        <v>115</v>
      </c>
      <c r="B4568">
        <v>20710</v>
      </c>
      <c r="C4568" t="s">
        <v>343</v>
      </c>
      <c r="D4568">
        <v>1</v>
      </c>
      <c r="E4568">
        <v>8</v>
      </c>
      <c r="F4568">
        <v>27765</v>
      </c>
      <c r="G4568">
        <v>35027765</v>
      </c>
      <c r="H4568" t="s">
        <v>14521</v>
      </c>
      <c r="I4568">
        <v>488</v>
      </c>
      <c r="J4568" t="s">
        <v>6724</v>
      </c>
      <c r="K4568" t="s">
        <v>91</v>
      </c>
      <c r="L4568">
        <v>1</v>
      </c>
      <c r="M4568" t="s">
        <v>6724</v>
      </c>
      <c r="N4568">
        <v>15450000</v>
      </c>
      <c r="O4568" t="s">
        <v>102</v>
      </c>
      <c r="P4568" t="s">
        <v>2425</v>
      </c>
      <c r="Q4568">
        <v>51</v>
      </c>
      <c r="R4568">
        <v>17</v>
      </c>
      <c r="S4568">
        <v>32681201</v>
      </c>
      <c r="T4568">
        <v>32681230</v>
      </c>
      <c r="U4568" t="s">
        <v>14522</v>
      </c>
      <c r="V4568">
        <v>1</v>
      </c>
      <c r="W4568" s="2">
        <v>0</v>
      </c>
      <c r="X4568" s="2">
        <v>0</v>
      </c>
      <c r="Y4568" s="2">
        <v>0</v>
      </c>
      <c r="Z4568" s="2">
        <v>0</v>
      </c>
      <c r="AA4568" s="2">
        <v>0</v>
      </c>
      <c r="AB4568" s="2">
        <v>0</v>
      </c>
      <c r="AC4568" s="2">
        <v>0</v>
      </c>
      <c r="AD4568" s="2">
        <v>57</v>
      </c>
      <c r="AE4568" s="2">
        <v>58</v>
      </c>
      <c r="AF4568" s="2">
        <v>48</v>
      </c>
      <c r="AG4568" s="2">
        <v>84</v>
      </c>
      <c r="AH4568" s="2">
        <v>52</v>
      </c>
      <c r="AI4568" s="2">
        <v>51</v>
      </c>
      <c r="AJ4568" s="2">
        <v>63</v>
      </c>
      <c r="AK4568" s="2">
        <v>0</v>
      </c>
      <c r="AL4568" s="2">
        <v>0</v>
      </c>
      <c r="AM4568" s="2">
        <v>0</v>
      </c>
      <c r="AN4568" s="2">
        <v>0</v>
      </c>
      <c r="AO4568" s="2">
        <v>0</v>
      </c>
      <c r="AP4568" s="2">
        <v>0</v>
      </c>
      <c r="AQ4568" s="2">
        <v>0</v>
      </c>
      <c r="AR4568" s="2">
        <v>0</v>
      </c>
      <c r="AS4568" s="2">
        <v>0</v>
      </c>
      <c r="AT4568" s="2">
        <v>0</v>
      </c>
      <c r="AU4568" s="2">
        <v>0</v>
      </c>
      <c r="AV4568" s="2">
        <v>0</v>
      </c>
      <c r="AW4568" s="2">
        <v>0</v>
      </c>
      <c r="AX4568" s="2">
        <v>0</v>
      </c>
      <c r="AY4568" s="2">
        <v>0</v>
      </c>
      <c r="AZ4568" s="2">
        <v>0</v>
      </c>
      <c r="BA4568" s="2">
        <v>0</v>
      </c>
      <c r="BB4568" s="2">
        <v>0</v>
      </c>
      <c r="BC4568" s="2">
        <v>206</v>
      </c>
      <c r="BD4568" s="2">
        <v>0</v>
      </c>
      <c r="BE4568" s="2">
        <v>0</v>
      </c>
      <c r="BF4568" s="2">
        <v>0</v>
      </c>
      <c r="BG4568" s="2">
        <v>0</v>
      </c>
      <c r="BH4568" s="2">
        <v>0</v>
      </c>
      <c r="BI4568" s="2">
        <v>0</v>
      </c>
      <c r="BJ4568" s="2">
        <v>0</v>
      </c>
      <c r="BK4568" s="2">
        <v>0</v>
      </c>
      <c r="BL4568" s="2">
        <v>3</v>
      </c>
      <c r="BM4568" s="2">
        <v>3</v>
      </c>
      <c r="BN4568" s="2">
        <v>3</v>
      </c>
      <c r="BO4568" s="2">
        <v>4</v>
      </c>
      <c r="BP4568" s="2">
        <v>3</v>
      </c>
      <c r="BQ4568" s="2">
        <v>3</v>
      </c>
      <c r="BR4568" s="2">
        <v>2</v>
      </c>
      <c r="BS4568" s="2">
        <v>0</v>
      </c>
      <c r="BT4568" s="2">
        <v>0</v>
      </c>
      <c r="BU4568" s="2">
        <v>0</v>
      </c>
      <c r="BV4568" s="2">
        <v>0</v>
      </c>
      <c r="BW4568" s="2">
        <v>0</v>
      </c>
      <c r="BX4568" s="2">
        <v>0</v>
      </c>
      <c r="BY4568" s="2">
        <v>0</v>
      </c>
      <c r="BZ4568" s="2">
        <v>0</v>
      </c>
      <c r="CA4568" s="2">
        <v>0</v>
      </c>
      <c r="CB4568" s="2">
        <v>0</v>
      </c>
      <c r="CC4568" s="2">
        <v>0</v>
      </c>
      <c r="CD4568" s="2">
        <v>0</v>
      </c>
      <c r="CE4568" s="2">
        <v>0</v>
      </c>
      <c r="CF4568" s="2">
        <v>0</v>
      </c>
      <c r="CG4568" s="2">
        <v>0</v>
      </c>
      <c r="CH4568" s="2">
        <v>0</v>
      </c>
      <c r="CI4568" s="2">
        <v>0</v>
      </c>
      <c r="CJ4568" s="2">
        <v>0</v>
      </c>
      <c r="CK4568" s="2">
        <v>15</v>
      </c>
      <c r="CL4568" s="2">
        <v>0</v>
      </c>
    </row>
    <row r="4569" spans="1:90" x14ac:dyDescent="0.25">
      <c r="A4569" t="s">
        <v>115</v>
      </c>
      <c r="B4569">
        <v>20710</v>
      </c>
      <c r="C4569" t="s">
        <v>343</v>
      </c>
      <c r="D4569">
        <v>1</v>
      </c>
      <c r="E4569">
        <v>8</v>
      </c>
      <c r="F4569">
        <v>28915</v>
      </c>
      <c r="G4569">
        <v>35028915</v>
      </c>
      <c r="H4569" t="s">
        <v>17058</v>
      </c>
      <c r="I4569">
        <v>647</v>
      </c>
      <c r="J4569" t="s">
        <v>343</v>
      </c>
      <c r="K4569" t="s">
        <v>17059</v>
      </c>
      <c r="L4569">
        <v>1</v>
      </c>
      <c r="M4569" t="s">
        <v>343</v>
      </c>
      <c r="N4569">
        <v>15070150</v>
      </c>
      <c r="O4569" t="s">
        <v>92</v>
      </c>
      <c r="P4569" t="s">
        <v>17060</v>
      </c>
      <c r="Q4569" t="s">
        <v>127</v>
      </c>
      <c r="R4569">
        <v>17</v>
      </c>
      <c r="S4569">
        <v>32246891</v>
      </c>
      <c r="T4569">
        <v>32252934</v>
      </c>
      <c r="U4569" t="s">
        <v>17061</v>
      </c>
      <c r="V4569">
        <v>1</v>
      </c>
      <c r="W4569" s="2">
        <v>0</v>
      </c>
      <c r="X4569" s="2">
        <v>0</v>
      </c>
      <c r="Y4569" s="2">
        <v>0</v>
      </c>
      <c r="Z4569" s="2">
        <v>0</v>
      </c>
      <c r="AA4569" s="2">
        <v>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184</v>
      </c>
      <c r="AI4569" s="2">
        <v>156</v>
      </c>
      <c r="AJ4569" s="2">
        <v>120</v>
      </c>
      <c r="AK4569" s="2">
        <v>0</v>
      </c>
      <c r="AL4569" s="2">
        <v>0</v>
      </c>
      <c r="AM4569" s="2">
        <v>0</v>
      </c>
      <c r="AN4569" s="2">
        <v>0</v>
      </c>
      <c r="AO4569" s="2">
        <v>0</v>
      </c>
      <c r="AP4569" s="2">
        <v>0</v>
      </c>
      <c r="AQ4569" s="2">
        <v>0</v>
      </c>
      <c r="AR4569" s="2">
        <v>0</v>
      </c>
      <c r="AS4569" s="2">
        <v>0</v>
      </c>
      <c r="AT4569" s="2">
        <v>0</v>
      </c>
      <c r="AU4569" s="2">
        <v>0</v>
      </c>
      <c r="AV4569" s="2">
        <v>0</v>
      </c>
      <c r="AW4569" s="2">
        <v>0</v>
      </c>
      <c r="AX4569" s="2">
        <v>0</v>
      </c>
      <c r="AY4569" s="2">
        <v>0</v>
      </c>
      <c r="AZ4569" s="2">
        <v>0</v>
      </c>
      <c r="BA4569" s="2">
        <v>0</v>
      </c>
      <c r="BB4569" s="2">
        <v>0</v>
      </c>
      <c r="BC4569" s="2">
        <v>0</v>
      </c>
      <c r="BD4569" s="2">
        <v>0</v>
      </c>
      <c r="BE4569" s="2">
        <v>0</v>
      </c>
      <c r="BF4569" s="2">
        <v>0</v>
      </c>
      <c r="BG4569" s="2">
        <v>0</v>
      </c>
      <c r="BH4569" s="2">
        <v>0</v>
      </c>
      <c r="BI4569" s="2">
        <v>0</v>
      </c>
      <c r="BJ4569" s="2">
        <v>0</v>
      </c>
      <c r="BK4569" s="2">
        <v>0</v>
      </c>
      <c r="BL4569" s="2">
        <v>0</v>
      </c>
      <c r="BM4569" s="2">
        <v>0</v>
      </c>
      <c r="BN4569" s="2">
        <v>0</v>
      </c>
      <c r="BO4569" s="2">
        <v>0</v>
      </c>
      <c r="BP4569" s="2">
        <v>7</v>
      </c>
      <c r="BQ4569" s="2">
        <v>4</v>
      </c>
      <c r="BR4569" s="2">
        <v>5</v>
      </c>
      <c r="BS4569" s="2">
        <v>0</v>
      </c>
      <c r="BT4569" s="2">
        <v>0</v>
      </c>
      <c r="BU4569" s="2">
        <v>0</v>
      </c>
      <c r="BV4569" s="2">
        <v>0</v>
      </c>
      <c r="BW4569" s="2">
        <v>0</v>
      </c>
      <c r="BX4569" s="2">
        <v>0</v>
      </c>
      <c r="BY4569" s="2">
        <v>0</v>
      </c>
      <c r="BZ4569" s="2">
        <v>0</v>
      </c>
      <c r="CA4569" s="2">
        <v>0</v>
      </c>
      <c r="CB4569" s="2">
        <v>0</v>
      </c>
      <c r="CC4569" s="2">
        <v>0</v>
      </c>
      <c r="CD4569" s="2">
        <v>0</v>
      </c>
      <c r="CE4569" s="2">
        <v>0</v>
      </c>
      <c r="CF4569" s="2">
        <v>0</v>
      </c>
      <c r="CG4569" s="2">
        <v>0</v>
      </c>
      <c r="CH4569" s="2">
        <v>0</v>
      </c>
      <c r="CI4569" s="2">
        <v>0</v>
      </c>
      <c r="CJ4569" s="2">
        <v>0</v>
      </c>
      <c r="CK4569" s="2">
        <v>0</v>
      </c>
      <c r="CL4569" s="2">
        <v>0</v>
      </c>
    </row>
    <row r="4570" spans="1:90" x14ac:dyDescent="0.25">
      <c r="A4570" t="s">
        <v>115</v>
      </c>
      <c r="B4570">
        <v>20710</v>
      </c>
      <c r="C4570" t="s">
        <v>343</v>
      </c>
      <c r="D4570">
        <v>1</v>
      </c>
      <c r="E4570">
        <v>8</v>
      </c>
      <c r="F4570">
        <v>28859</v>
      </c>
      <c r="G4570">
        <v>35028859</v>
      </c>
      <c r="H4570" t="s">
        <v>4354</v>
      </c>
      <c r="I4570">
        <v>647</v>
      </c>
      <c r="J4570" t="s">
        <v>343</v>
      </c>
      <c r="K4570" t="s">
        <v>4355</v>
      </c>
      <c r="L4570">
        <v>4</v>
      </c>
      <c r="M4570" t="s">
        <v>4355</v>
      </c>
      <c r="N4570">
        <v>15014080</v>
      </c>
      <c r="O4570" t="s">
        <v>4356</v>
      </c>
      <c r="P4570" t="s">
        <v>4357</v>
      </c>
      <c r="Q4570">
        <v>400</v>
      </c>
      <c r="R4570">
        <v>17</v>
      </c>
      <c r="S4570">
        <v>38296105</v>
      </c>
      <c r="T4570">
        <v>38296126</v>
      </c>
      <c r="U4570" t="s">
        <v>4358</v>
      </c>
      <c r="V4570">
        <v>1</v>
      </c>
      <c r="W4570" s="2">
        <v>0</v>
      </c>
      <c r="X4570" s="2">
        <v>0</v>
      </c>
      <c r="Y4570" s="2">
        <v>0</v>
      </c>
      <c r="Z4570" s="2">
        <v>0</v>
      </c>
      <c r="AA4570" s="2">
        <v>0</v>
      </c>
      <c r="AB4570" s="2">
        <v>0</v>
      </c>
      <c r="AC4570" s="2">
        <v>0</v>
      </c>
      <c r="AD4570" s="2">
        <v>58</v>
      </c>
      <c r="AE4570" s="2">
        <v>73</v>
      </c>
      <c r="AF4570" s="2">
        <v>52</v>
      </c>
      <c r="AG4570" s="2">
        <v>69</v>
      </c>
      <c r="AH4570" s="2">
        <v>43</v>
      </c>
      <c r="AI4570" s="2">
        <v>37</v>
      </c>
      <c r="AJ4570" s="2">
        <v>36</v>
      </c>
      <c r="AK4570" s="2">
        <v>0</v>
      </c>
      <c r="AL4570" s="2">
        <v>0</v>
      </c>
      <c r="AM4570" s="2">
        <v>0</v>
      </c>
      <c r="AN4570" s="2">
        <v>0</v>
      </c>
      <c r="AO4570" s="2">
        <v>0</v>
      </c>
      <c r="AP4570" s="2">
        <v>0</v>
      </c>
      <c r="AQ4570" s="2">
        <v>0</v>
      </c>
      <c r="AR4570" s="2">
        <v>0</v>
      </c>
      <c r="AS4570" s="2">
        <v>0</v>
      </c>
      <c r="AT4570" s="2">
        <v>0</v>
      </c>
      <c r="AU4570" s="2">
        <v>0</v>
      </c>
      <c r="AV4570" s="2">
        <v>0</v>
      </c>
      <c r="AW4570" s="2">
        <v>0</v>
      </c>
      <c r="AX4570" s="2">
        <v>0</v>
      </c>
      <c r="AY4570" s="2">
        <v>0</v>
      </c>
      <c r="AZ4570" s="2">
        <v>0</v>
      </c>
      <c r="BA4570" s="2">
        <v>0</v>
      </c>
      <c r="BB4570" s="2">
        <v>0</v>
      </c>
      <c r="BC4570" s="2">
        <v>108</v>
      </c>
      <c r="BD4570" s="2">
        <v>0</v>
      </c>
      <c r="BE4570" s="2">
        <v>0</v>
      </c>
      <c r="BF4570" s="2">
        <v>0</v>
      </c>
      <c r="BG4570" s="2">
        <v>0</v>
      </c>
      <c r="BH4570" s="2">
        <v>0</v>
      </c>
      <c r="BI4570" s="2">
        <v>0</v>
      </c>
      <c r="BJ4570" s="2">
        <v>0</v>
      </c>
      <c r="BK4570" s="2">
        <v>0</v>
      </c>
      <c r="BL4570" s="2">
        <v>2</v>
      </c>
      <c r="BM4570" s="2">
        <v>5</v>
      </c>
      <c r="BN4570" s="2">
        <v>4</v>
      </c>
      <c r="BO4570" s="2">
        <v>4</v>
      </c>
      <c r="BP4570" s="2">
        <v>2</v>
      </c>
      <c r="BQ4570" s="2">
        <v>3</v>
      </c>
      <c r="BR4570" s="2">
        <v>2</v>
      </c>
      <c r="BS4570" s="2">
        <v>0</v>
      </c>
      <c r="BT4570" s="2">
        <v>0</v>
      </c>
      <c r="BU4570" s="2">
        <v>0</v>
      </c>
      <c r="BV4570" s="2">
        <v>0</v>
      </c>
      <c r="BW4570" s="2">
        <v>0</v>
      </c>
      <c r="BX4570" s="2">
        <v>0</v>
      </c>
      <c r="BY4570" s="2">
        <v>0</v>
      </c>
      <c r="BZ4570" s="2">
        <v>0</v>
      </c>
      <c r="CA4570" s="2">
        <v>0</v>
      </c>
      <c r="CB4570" s="2">
        <v>0</v>
      </c>
      <c r="CC4570" s="2">
        <v>0</v>
      </c>
      <c r="CD4570" s="2">
        <v>0</v>
      </c>
      <c r="CE4570" s="2">
        <v>0</v>
      </c>
      <c r="CF4570" s="2">
        <v>0</v>
      </c>
      <c r="CG4570" s="2">
        <v>0</v>
      </c>
      <c r="CH4570" s="2">
        <v>0</v>
      </c>
      <c r="CI4570" s="2">
        <v>0</v>
      </c>
      <c r="CJ4570" s="2">
        <v>0</v>
      </c>
      <c r="CK4570" s="2">
        <v>7</v>
      </c>
      <c r="CL4570" s="2">
        <v>0</v>
      </c>
    </row>
    <row r="4571" spans="1:90" x14ac:dyDescent="0.25">
      <c r="A4571" t="s">
        <v>115</v>
      </c>
      <c r="B4571">
        <v>20710</v>
      </c>
      <c r="C4571" t="s">
        <v>343</v>
      </c>
      <c r="D4571">
        <v>1</v>
      </c>
      <c r="E4571">
        <v>8</v>
      </c>
      <c r="F4571">
        <v>27972</v>
      </c>
      <c r="G4571">
        <v>35027972</v>
      </c>
      <c r="H4571" t="s">
        <v>6017</v>
      </c>
      <c r="I4571">
        <v>342</v>
      </c>
      <c r="J4571" t="s">
        <v>936</v>
      </c>
      <c r="K4571" t="s">
        <v>91</v>
      </c>
      <c r="L4571">
        <v>1</v>
      </c>
      <c r="M4571" t="s">
        <v>936</v>
      </c>
      <c r="N4571">
        <v>15860000</v>
      </c>
      <c r="O4571" t="s">
        <v>92</v>
      </c>
      <c r="P4571" t="s">
        <v>6018</v>
      </c>
      <c r="Q4571">
        <v>1553</v>
      </c>
      <c r="R4571">
        <v>17</v>
      </c>
      <c r="S4571">
        <v>35511214</v>
      </c>
      <c r="T4571">
        <v>35511240</v>
      </c>
      <c r="U4571" t="s">
        <v>6019</v>
      </c>
      <c r="V4571">
        <v>1</v>
      </c>
      <c r="W4571" s="2">
        <v>0</v>
      </c>
      <c r="X4571" s="2">
        <v>0</v>
      </c>
      <c r="Y4571" s="2">
        <v>0</v>
      </c>
      <c r="Z4571" s="2">
        <v>0</v>
      </c>
      <c r="AA4571" s="2">
        <v>0</v>
      </c>
      <c r="AB4571" s="2">
        <v>0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92</v>
      </c>
      <c r="AI4571" s="2">
        <v>85</v>
      </c>
      <c r="AJ4571" s="2">
        <v>92</v>
      </c>
      <c r="AK4571" s="2">
        <v>0</v>
      </c>
      <c r="AL4571" s="2">
        <v>0</v>
      </c>
      <c r="AM4571" s="2">
        <v>0</v>
      </c>
      <c r="AN4571" s="2">
        <v>0</v>
      </c>
      <c r="AO4571" s="2">
        <v>0</v>
      </c>
      <c r="AP4571" s="2">
        <v>0</v>
      </c>
      <c r="AQ4571" s="2">
        <v>0</v>
      </c>
      <c r="AR4571" s="2">
        <v>0</v>
      </c>
      <c r="AS4571" s="2">
        <v>0</v>
      </c>
      <c r="AT4571" s="2">
        <v>0</v>
      </c>
      <c r="AU4571" s="2">
        <v>91</v>
      </c>
      <c r="AV4571" s="2">
        <v>0</v>
      </c>
      <c r="AW4571" s="2">
        <v>0</v>
      </c>
      <c r="AX4571" s="2">
        <v>0</v>
      </c>
      <c r="AY4571" s="2">
        <v>0</v>
      </c>
      <c r="AZ4571" s="2">
        <v>0</v>
      </c>
      <c r="BA4571" s="2">
        <v>0</v>
      </c>
      <c r="BB4571" s="2">
        <v>0</v>
      </c>
      <c r="BC4571" s="2">
        <v>0</v>
      </c>
      <c r="BD4571" s="2">
        <v>0</v>
      </c>
      <c r="BE4571" s="2">
        <v>0</v>
      </c>
      <c r="BF4571" s="2">
        <v>0</v>
      </c>
      <c r="BG4571" s="2">
        <v>0</v>
      </c>
      <c r="BH4571" s="2">
        <v>0</v>
      </c>
      <c r="BI4571" s="2">
        <v>0</v>
      </c>
      <c r="BJ4571" s="2">
        <v>0</v>
      </c>
      <c r="BK4571" s="2">
        <v>0</v>
      </c>
      <c r="BL4571" s="2">
        <v>0</v>
      </c>
      <c r="BM4571" s="2">
        <v>0</v>
      </c>
      <c r="BN4571" s="2">
        <v>0</v>
      </c>
      <c r="BO4571" s="2">
        <v>0</v>
      </c>
      <c r="BP4571" s="2">
        <v>4</v>
      </c>
      <c r="BQ4571" s="2">
        <v>4</v>
      </c>
      <c r="BR4571" s="2">
        <v>3</v>
      </c>
      <c r="BS4571" s="2">
        <v>0</v>
      </c>
      <c r="BT4571" s="2">
        <v>0</v>
      </c>
      <c r="BU4571" s="2">
        <v>0</v>
      </c>
      <c r="BV4571" s="2">
        <v>0</v>
      </c>
      <c r="BW4571" s="2">
        <v>0</v>
      </c>
      <c r="BX4571" s="2">
        <v>0</v>
      </c>
      <c r="BY4571" s="2">
        <v>0</v>
      </c>
      <c r="BZ4571" s="2">
        <v>0</v>
      </c>
      <c r="CA4571" s="2">
        <v>0</v>
      </c>
      <c r="CB4571" s="2">
        <v>0</v>
      </c>
      <c r="CC4571" s="2">
        <v>3</v>
      </c>
      <c r="CD4571" s="2">
        <v>0</v>
      </c>
      <c r="CE4571" s="2">
        <v>0</v>
      </c>
      <c r="CF4571" s="2">
        <v>0</v>
      </c>
      <c r="CG4571" s="2">
        <v>0</v>
      </c>
      <c r="CH4571" s="2">
        <v>0</v>
      </c>
      <c r="CI4571" s="2">
        <v>0</v>
      </c>
      <c r="CJ4571" s="2">
        <v>0</v>
      </c>
      <c r="CK4571" s="2">
        <v>0</v>
      </c>
      <c r="CL4571" s="2">
        <v>0</v>
      </c>
    </row>
    <row r="4572" spans="1:90" x14ac:dyDescent="0.25">
      <c r="A4572" t="s">
        <v>115</v>
      </c>
      <c r="B4572">
        <v>20710</v>
      </c>
      <c r="C4572" t="s">
        <v>343</v>
      </c>
      <c r="D4572">
        <v>1</v>
      </c>
      <c r="E4572">
        <v>8</v>
      </c>
      <c r="F4572">
        <v>27819</v>
      </c>
      <c r="G4572">
        <v>35027819</v>
      </c>
      <c r="H4572" t="s">
        <v>10427</v>
      </c>
      <c r="I4572">
        <v>346</v>
      </c>
      <c r="J4572" t="s">
        <v>4505</v>
      </c>
      <c r="K4572" t="s">
        <v>91</v>
      </c>
      <c r="L4572">
        <v>1</v>
      </c>
      <c r="M4572" t="s">
        <v>4505</v>
      </c>
      <c r="N4572">
        <v>15460000</v>
      </c>
      <c r="O4572" t="s">
        <v>92</v>
      </c>
      <c r="P4572" t="s">
        <v>10428</v>
      </c>
      <c r="Q4572">
        <v>450</v>
      </c>
      <c r="R4572">
        <v>17</v>
      </c>
      <c r="S4572">
        <v>32822208</v>
      </c>
      <c r="T4572">
        <v>32822511</v>
      </c>
      <c r="U4572" t="s">
        <v>10429</v>
      </c>
      <c r="V4572">
        <v>1</v>
      </c>
      <c r="W4572" s="2">
        <v>0</v>
      </c>
      <c r="X4572" s="2">
        <v>0</v>
      </c>
      <c r="Y4572" s="2">
        <v>0</v>
      </c>
      <c r="Z4572" s="2">
        <v>0</v>
      </c>
      <c r="AA4572" s="2">
        <v>0</v>
      </c>
      <c r="AB4572" s="2">
        <v>0</v>
      </c>
      <c r="AC4572" s="2">
        <v>0</v>
      </c>
      <c r="AD4572" s="2">
        <v>0</v>
      </c>
      <c r="AE4572" s="2">
        <v>0</v>
      </c>
      <c r="AF4572" s="2">
        <v>0</v>
      </c>
      <c r="AG4572" s="2">
        <v>0</v>
      </c>
      <c r="AH4572" s="2">
        <v>95</v>
      </c>
      <c r="AI4572" s="2">
        <v>98</v>
      </c>
      <c r="AJ4572" s="2">
        <v>90</v>
      </c>
      <c r="AK4572" s="2">
        <v>0</v>
      </c>
      <c r="AL4572" s="2">
        <v>0</v>
      </c>
      <c r="AM4572" s="2">
        <v>0</v>
      </c>
      <c r="AN4572" s="2">
        <v>0</v>
      </c>
      <c r="AO4572" s="2">
        <v>0</v>
      </c>
      <c r="AP4572" s="2">
        <v>0</v>
      </c>
      <c r="AQ4572" s="2">
        <v>0</v>
      </c>
      <c r="AR4572" s="2">
        <v>0</v>
      </c>
      <c r="AS4572" s="2">
        <v>0</v>
      </c>
      <c r="AT4572" s="2">
        <v>0</v>
      </c>
      <c r="AU4572" s="2">
        <v>0</v>
      </c>
      <c r="AV4572" s="2">
        <v>0</v>
      </c>
      <c r="AW4572" s="2">
        <v>0</v>
      </c>
      <c r="AX4572" s="2">
        <v>0</v>
      </c>
      <c r="AY4572" s="2">
        <v>0</v>
      </c>
      <c r="AZ4572" s="2">
        <v>0</v>
      </c>
      <c r="BA4572" s="2">
        <v>0</v>
      </c>
      <c r="BB4572" s="2">
        <v>0</v>
      </c>
      <c r="BC4572" s="2">
        <v>0</v>
      </c>
      <c r="BD4572" s="2">
        <v>0</v>
      </c>
      <c r="BE4572" s="2">
        <v>0</v>
      </c>
      <c r="BF4572" s="2">
        <v>0</v>
      </c>
      <c r="BG4572" s="2">
        <v>0</v>
      </c>
      <c r="BH4572" s="2">
        <v>0</v>
      </c>
      <c r="BI4572" s="2">
        <v>0</v>
      </c>
      <c r="BJ4572" s="2">
        <v>0</v>
      </c>
      <c r="BK4572" s="2">
        <v>0</v>
      </c>
      <c r="BL4572" s="2">
        <v>0</v>
      </c>
      <c r="BM4572" s="2">
        <v>0</v>
      </c>
      <c r="BN4572" s="2">
        <v>0</v>
      </c>
      <c r="BO4572" s="2">
        <v>0</v>
      </c>
      <c r="BP4572" s="2">
        <v>6</v>
      </c>
      <c r="BQ4572" s="2">
        <v>4</v>
      </c>
      <c r="BR4572" s="2">
        <v>4</v>
      </c>
      <c r="BS4572" s="2">
        <v>0</v>
      </c>
      <c r="BT4572" s="2">
        <v>0</v>
      </c>
      <c r="BU4572" s="2">
        <v>0</v>
      </c>
      <c r="BV4572" s="2">
        <v>0</v>
      </c>
      <c r="BW4572" s="2">
        <v>0</v>
      </c>
      <c r="BX4572" s="2">
        <v>0</v>
      </c>
      <c r="BY4572" s="2">
        <v>0</v>
      </c>
      <c r="BZ4572" s="2">
        <v>0</v>
      </c>
      <c r="CA4572" s="2">
        <v>0</v>
      </c>
      <c r="CB4572" s="2">
        <v>0</v>
      </c>
      <c r="CC4572" s="2">
        <v>0</v>
      </c>
      <c r="CD4572" s="2">
        <v>0</v>
      </c>
      <c r="CE4572" s="2">
        <v>0</v>
      </c>
      <c r="CF4572" s="2">
        <v>0</v>
      </c>
      <c r="CG4572" s="2">
        <v>0</v>
      </c>
      <c r="CH4572" s="2">
        <v>0</v>
      </c>
      <c r="CI4572" s="2">
        <v>0</v>
      </c>
      <c r="CJ4572" s="2">
        <v>0</v>
      </c>
      <c r="CK4572" s="2">
        <v>0</v>
      </c>
      <c r="CL4572" s="2">
        <v>0</v>
      </c>
    </row>
    <row r="4573" spans="1:90" x14ac:dyDescent="0.25">
      <c r="A4573" t="s">
        <v>115</v>
      </c>
      <c r="B4573">
        <v>20710</v>
      </c>
      <c r="C4573" t="s">
        <v>343</v>
      </c>
      <c r="D4573">
        <v>1</v>
      </c>
      <c r="E4573">
        <v>8</v>
      </c>
      <c r="F4573">
        <v>28897</v>
      </c>
      <c r="G4573">
        <v>35028897</v>
      </c>
      <c r="H4573" t="s">
        <v>18620</v>
      </c>
      <c r="I4573">
        <v>452</v>
      </c>
      <c r="J4573" t="s">
        <v>981</v>
      </c>
      <c r="K4573" t="s">
        <v>91</v>
      </c>
      <c r="L4573">
        <v>1</v>
      </c>
      <c r="M4573" t="s">
        <v>981</v>
      </c>
      <c r="N4573">
        <v>15145000</v>
      </c>
      <c r="P4573" t="s">
        <v>18621</v>
      </c>
      <c r="Q4573">
        <v>345</v>
      </c>
      <c r="R4573">
        <v>17</v>
      </c>
      <c r="S4573">
        <v>32631120</v>
      </c>
      <c r="T4573">
        <v>32631320</v>
      </c>
      <c r="U4573" t="s">
        <v>18622</v>
      </c>
      <c r="V4573">
        <v>1</v>
      </c>
      <c r="W4573" s="2">
        <v>0</v>
      </c>
      <c r="X4573" s="2">
        <v>0</v>
      </c>
      <c r="Y4573" s="2">
        <v>0</v>
      </c>
      <c r="Z4573" s="2">
        <v>0</v>
      </c>
      <c r="AA4573" s="2">
        <v>0</v>
      </c>
      <c r="AB4573" s="2">
        <v>0</v>
      </c>
      <c r="AC4573" s="2">
        <v>0</v>
      </c>
      <c r="AD4573" s="2">
        <v>47</v>
      </c>
      <c r="AE4573" s="2">
        <v>64</v>
      </c>
      <c r="AF4573" s="2">
        <v>54</v>
      </c>
      <c r="AG4573" s="2">
        <v>47</v>
      </c>
      <c r="AH4573" s="2">
        <v>53</v>
      </c>
      <c r="AI4573" s="2">
        <v>43</v>
      </c>
      <c r="AJ4573" s="2">
        <v>31</v>
      </c>
      <c r="AK4573" s="2">
        <v>0</v>
      </c>
      <c r="AL4573" s="2">
        <v>0</v>
      </c>
      <c r="AM4573" s="2">
        <v>0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2">
        <v>0</v>
      </c>
      <c r="AT4573" s="2">
        <v>0</v>
      </c>
      <c r="AU4573" s="2">
        <v>0</v>
      </c>
      <c r="AV4573" s="2">
        <v>0</v>
      </c>
      <c r="AW4573" s="2">
        <v>0</v>
      </c>
      <c r="AX4573" s="2">
        <v>0</v>
      </c>
      <c r="AY4573" s="2">
        <v>0</v>
      </c>
      <c r="AZ4573" s="2">
        <v>0</v>
      </c>
      <c r="BA4573" s="2">
        <v>0</v>
      </c>
      <c r="BB4573" s="2">
        <v>0</v>
      </c>
      <c r="BC4573" s="2">
        <v>22</v>
      </c>
      <c r="BD4573" s="2">
        <v>0</v>
      </c>
      <c r="BE4573" s="2">
        <v>0</v>
      </c>
      <c r="BF4573" s="2">
        <v>0</v>
      </c>
      <c r="BG4573" s="2">
        <v>0</v>
      </c>
      <c r="BH4573" s="2">
        <v>0</v>
      </c>
      <c r="BI4573" s="2">
        <v>0</v>
      </c>
      <c r="BJ4573" s="2">
        <v>0</v>
      </c>
      <c r="BK4573" s="2">
        <v>0</v>
      </c>
      <c r="BL4573" s="2">
        <v>4</v>
      </c>
      <c r="BM4573" s="2">
        <v>3</v>
      </c>
      <c r="BN4573" s="2">
        <v>3</v>
      </c>
      <c r="BO4573" s="2">
        <v>2</v>
      </c>
      <c r="BP4573" s="2">
        <v>3</v>
      </c>
      <c r="BQ4573" s="2">
        <v>2</v>
      </c>
      <c r="BR4573" s="2">
        <v>1</v>
      </c>
      <c r="BS4573" s="2">
        <v>0</v>
      </c>
      <c r="BT4573" s="2">
        <v>0</v>
      </c>
      <c r="BU4573" s="2">
        <v>0</v>
      </c>
      <c r="BV4573" s="2">
        <v>0</v>
      </c>
      <c r="BW4573" s="2">
        <v>0</v>
      </c>
      <c r="BX4573" s="2">
        <v>0</v>
      </c>
      <c r="BY4573" s="2">
        <v>0</v>
      </c>
      <c r="BZ4573" s="2">
        <v>0</v>
      </c>
      <c r="CA4573" s="2">
        <v>0</v>
      </c>
      <c r="CB4573" s="2">
        <v>0</v>
      </c>
      <c r="CC4573" s="2">
        <v>0</v>
      </c>
      <c r="CD4573" s="2">
        <v>0</v>
      </c>
      <c r="CE4573" s="2">
        <v>0</v>
      </c>
      <c r="CF4573" s="2">
        <v>0</v>
      </c>
      <c r="CG4573" s="2">
        <v>0</v>
      </c>
      <c r="CH4573" s="2">
        <v>0</v>
      </c>
      <c r="CI4573" s="2">
        <v>0</v>
      </c>
      <c r="CJ4573" s="2">
        <v>0</v>
      </c>
      <c r="CK4573" s="2">
        <v>1</v>
      </c>
      <c r="CL4573" s="2">
        <v>0</v>
      </c>
    </row>
    <row r="4574" spans="1:90" x14ac:dyDescent="0.25">
      <c r="A4574" t="s">
        <v>115</v>
      </c>
      <c r="B4574">
        <v>20710</v>
      </c>
      <c r="C4574" t="s">
        <v>343</v>
      </c>
      <c r="D4574">
        <v>1</v>
      </c>
      <c r="E4574">
        <v>8</v>
      </c>
      <c r="F4574">
        <v>28927</v>
      </c>
      <c r="G4574">
        <v>35028927</v>
      </c>
      <c r="H4574" t="s">
        <v>18689</v>
      </c>
      <c r="I4574">
        <v>647</v>
      </c>
      <c r="J4574" t="s">
        <v>343</v>
      </c>
      <c r="K4574" t="s">
        <v>815</v>
      </c>
      <c r="L4574">
        <v>1</v>
      </c>
      <c r="M4574" t="s">
        <v>343</v>
      </c>
      <c r="N4574">
        <v>15090150</v>
      </c>
      <c r="O4574" t="s">
        <v>92</v>
      </c>
      <c r="P4574" t="s">
        <v>18584</v>
      </c>
      <c r="Q4574">
        <v>170</v>
      </c>
      <c r="R4574">
        <v>17</v>
      </c>
      <c r="S4574">
        <v>32272079</v>
      </c>
      <c r="T4574">
        <v>32276600</v>
      </c>
      <c r="U4574" t="s">
        <v>18690</v>
      </c>
      <c r="V4574">
        <v>1</v>
      </c>
      <c r="W4574" s="2">
        <v>0</v>
      </c>
      <c r="X4574" s="2">
        <v>0</v>
      </c>
      <c r="Y4574" s="2">
        <v>0</v>
      </c>
      <c r="Z4574" s="2">
        <v>0</v>
      </c>
      <c r="AA4574" s="2">
        <v>0</v>
      </c>
      <c r="AB4574" s="2">
        <v>0</v>
      </c>
      <c r="AC4574" s="2">
        <v>0</v>
      </c>
      <c r="AD4574" s="2">
        <v>93</v>
      </c>
      <c r="AE4574" s="2">
        <v>94</v>
      </c>
      <c r="AF4574" s="2">
        <v>69</v>
      </c>
      <c r="AG4574" s="2">
        <v>102</v>
      </c>
      <c r="AH4574" s="2">
        <v>154</v>
      </c>
      <c r="AI4574" s="2">
        <v>146</v>
      </c>
      <c r="AJ4574" s="2">
        <v>144</v>
      </c>
      <c r="AK4574" s="2">
        <v>0</v>
      </c>
      <c r="AL4574" s="2">
        <v>0</v>
      </c>
      <c r="AM4574" s="2">
        <v>0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2">
        <v>0</v>
      </c>
      <c r="AT4574" s="2">
        <v>0</v>
      </c>
      <c r="AU4574" s="2">
        <v>337</v>
      </c>
      <c r="AV4574" s="2">
        <v>0</v>
      </c>
      <c r="AW4574" s="2">
        <v>0</v>
      </c>
      <c r="AX4574" s="2">
        <v>0</v>
      </c>
      <c r="AY4574" s="2">
        <v>0</v>
      </c>
      <c r="AZ4574" s="2">
        <v>0</v>
      </c>
      <c r="BA4574" s="2">
        <v>0</v>
      </c>
      <c r="BB4574" s="2">
        <v>0</v>
      </c>
      <c r="BC4574" s="2">
        <v>0</v>
      </c>
      <c r="BD4574" s="2">
        <v>0</v>
      </c>
      <c r="BE4574" s="2">
        <v>0</v>
      </c>
      <c r="BF4574" s="2">
        <v>0</v>
      </c>
      <c r="BG4574" s="2">
        <v>0</v>
      </c>
      <c r="BH4574" s="2">
        <v>0</v>
      </c>
      <c r="BI4574" s="2">
        <v>0</v>
      </c>
      <c r="BJ4574" s="2">
        <v>0</v>
      </c>
      <c r="BK4574" s="2">
        <v>0</v>
      </c>
      <c r="BL4574" s="2">
        <v>3</v>
      </c>
      <c r="BM4574" s="2">
        <v>4</v>
      </c>
      <c r="BN4574" s="2">
        <v>4</v>
      </c>
      <c r="BO4574" s="2">
        <v>5</v>
      </c>
      <c r="BP4574" s="2">
        <v>5</v>
      </c>
      <c r="BQ4574" s="2">
        <v>5</v>
      </c>
      <c r="BR4574" s="2">
        <v>5</v>
      </c>
      <c r="BS4574" s="2">
        <v>0</v>
      </c>
      <c r="BT4574" s="2">
        <v>0</v>
      </c>
      <c r="BU4574" s="2">
        <v>0</v>
      </c>
      <c r="BV4574" s="2">
        <v>0</v>
      </c>
      <c r="BW4574" s="2">
        <v>0</v>
      </c>
      <c r="BX4574" s="2">
        <v>0</v>
      </c>
      <c r="BY4574" s="2">
        <v>0</v>
      </c>
      <c r="BZ4574" s="2">
        <v>0</v>
      </c>
      <c r="CA4574" s="2">
        <v>0</v>
      </c>
      <c r="CB4574" s="2">
        <v>0</v>
      </c>
      <c r="CC4574" s="2">
        <v>12</v>
      </c>
      <c r="CD4574" s="2">
        <v>0</v>
      </c>
      <c r="CE4574" s="2">
        <v>0</v>
      </c>
      <c r="CF4574" s="2">
        <v>0</v>
      </c>
      <c r="CG4574" s="2">
        <v>0</v>
      </c>
      <c r="CH4574" s="2">
        <v>0</v>
      </c>
      <c r="CI4574" s="2">
        <v>0</v>
      </c>
      <c r="CJ4574" s="2">
        <v>0</v>
      </c>
      <c r="CK4574" s="2">
        <v>0</v>
      </c>
      <c r="CL4574" s="2">
        <v>0</v>
      </c>
    </row>
    <row r="4575" spans="1:90" x14ac:dyDescent="0.25">
      <c r="A4575" t="s">
        <v>115</v>
      </c>
      <c r="B4575">
        <v>20710</v>
      </c>
      <c r="C4575" t="s">
        <v>343</v>
      </c>
      <c r="D4575">
        <v>1</v>
      </c>
      <c r="E4575">
        <v>8</v>
      </c>
      <c r="F4575">
        <v>28903</v>
      </c>
      <c r="G4575">
        <v>35028903</v>
      </c>
      <c r="H4575" t="s">
        <v>14209</v>
      </c>
      <c r="I4575">
        <v>647</v>
      </c>
      <c r="J4575" t="s">
        <v>343</v>
      </c>
      <c r="K4575" t="s">
        <v>2144</v>
      </c>
      <c r="L4575">
        <v>1</v>
      </c>
      <c r="M4575" t="s">
        <v>343</v>
      </c>
      <c r="N4575">
        <v>15020040</v>
      </c>
      <c r="O4575" t="s">
        <v>92</v>
      </c>
      <c r="P4575" t="s">
        <v>5911</v>
      </c>
      <c r="Q4575">
        <v>3078</v>
      </c>
      <c r="R4575">
        <v>17</v>
      </c>
      <c r="S4575">
        <v>32351624</v>
      </c>
      <c r="T4575">
        <v>32352801</v>
      </c>
      <c r="U4575" t="s">
        <v>14210</v>
      </c>
      <c r="V4575">
        <v>1</v>
      </c>
      <c r="W4575" s="2">
        <v>0</v>
      </c>
      <c r="X4575" s="2">
        <v>0</v>
      </c>
      <c r="Y4575" s="2">
        <v>0</v>
      </c>
      <c r="Z4575" s="2">
        <v>0</v>
      </c>
      <c r="AA4575" s="2">
        <v>0</v>
      </c>
      <c r="AB4575" s="2">
        <v>0</v>
      </c>
      <c r="AC4575" s="2">
        <v>0</v>
      </c>
      <c r="AD4575" s="2">
        <v>159</v>
      </c>
      <c r="AE4575" s="2">
        <v>135</v>
      </c>
      <c r="AF4575" s="2">
        <v>154</v>
      </c>
      <c r="AG4575" s="2">
        <v>142</v>
      </c>
      <c r="AH4575" s="2">
        <v>168</v>
      </c>
      <c r="AI4575" s="2">
        <v>136</v>
      </c>
      <c r="AJ4575" s="2">
        <v>128</v>
      </c>
      <c r="AK4575" s="2">
        <v>0</v>
      </c>
      <c r="AL4575" s="2">
        <v>0</v>
      </c>
      <c r="AM4575" s="2">
        <v>0</v>
      </c>
      <c r="AN4575" s="2">
        <v>0</v>
      </c>
      <c r="AO4575" s="2">
        <v>0</v>
      </c>
      <c r="AP4575" s="2">
        <v>0</v>
      </c>
      <c r="AQ4575" s="2">
        <v>0</v>
      </c>
      <c r="AR4575" s="2">
        <v>0</v>
      </c>
      <c r="AS4575" s="2">
        <v>0</v>
      </c>
      <c r="AT4575" s="2">
        <v>0</v>
      </c>
      <c r="AU4575" s="2">
        <v>0</v>
      </c>
      <c r="AV4575" s="2">
        <v>0</v>
      </c>
      <c r="AW4575" s="2">
        <v>0</v>
      </c>
      <c r="AX4575" s="2">
        <v>0</v>
      </c>
      <c r="AY4575" s="2">
        <v>0</v>
      </c>
      <c r="AZ4575" s="2">
        <v>0</v>
      </c>
      <c r="BA4575" s="2">
        <v>0</v>
      </c>
      <c r="BB4575" s="2">
        <v>0</v>
      </c>
      <c r="BC4575" s="2">
        <v>21</v>
      </c>
      <c r="BD4575" s="2">
        <v>0</v>
      </c>
      <c r="BE4575" s="2">
        <v>0</v>
      </c>
      <c r="BF4575" s="2">
        <v>0</v>
      </c>
      <c r="BG4575" s="2">
        <v>0</v>
      </c>
      <c r="BH4575" s="2">
        <v>0</v>
      </c>
      <c r="BI4575" s="2">
        <v>0</v>
      </c>
      <c r="BJ4575" s="2">
        <v>0</v>
      </c>
      <c r="BK4575" s="2">
        <v>0</v>
      </c>
      <c r="BL4575" s="2">
        <v>8</v>
      </c>
      <c r="BM4575" s="2">
        <v>5</v>
      </c>
      <c r="BN4575" s="2">
        <v>6</v>
      </c>
      <c r="BO4575" s="2">
        <v>7</v>
      </c>
      <c r="BP4575" s="2">
        <v>8</v>
      </c>
      <c r="BQ4575" s="2">
        <v>8</v>
      </c>
      <c r="BR4575" s="2">
        <v>5</v>
      </c>
      <c r="BS4575" s="2">
        <v>0</v>
      </c>
      <c r="BT4575" s="2">
        <v>0</v>
      </c>
      <c r="BU4575" s="2">
        <v>0</v>
      </c>
      <c r="BV4575" s="2">
        <v>0</v>
      </c>
      <c r="BW4575" s="2">
        <v>0</v>
      </c>
      <c r="BX4575" s="2">
        <v>0</v>
      </c>
      <c r="BY4575" s="2">
        <v>0</v>
      </c>
      <c r="BZ4575" s="2">
        <v>0</v>
      </c>
      <c r="CA4575" s="2">
        <v>0</v>
      </c>
      <c r="CB4575" s="2">
        <v>0</v>
      </c>
      <c r="CC4575" s="2">
        <v>0</v>
      </c>
      <c r="CD4575" s="2">
        <v>0</v>
      </c>
      <c r="CE4575" s="2">
        <v>0</v>
      </c>
      <c r="CF4575" s="2">
        <v>0</v>
      </c>
      <c r="CG4575" s="2">
        <v>0</v>
      </c>
      <c r="CH4575" s="2">
        <v>0</v>
      </c>
      <c r="CI4575" s="2">
        <v>0</v>
      </c>
      <c r="CJ4575" s="2">
        <v>0</v>
      </c>
      <c r="CK4575" s="2">
        <v>1</v>
      </c>
      <c r="CL4575" s="2">
        <v>0</v>
      </c>
    </row>
    <row r="4576" spans="1:90" x14ac:dyDescent="0.25">
      <c r="A4576" t="s">
        <v>115</v>
      </c>
      <c r="B4576">
        <v>20710</v>
      </c>
      <c r="C4576" t="s">
        <v>343</v>
      </c>
      <c r="D4576">
        <v>1</v>
      </c>
      <c r="E4576">
        <v>8</v>
      </c>
      <c r="F4576">
        <v>28782</v>
      </c>
      <c r="G4576">
        <v>35028782</v>
      </c>
      <c r="H4576" t="s">
        <v>8652</v>
      </c>
      <c r="I4576">
        <v>647</v>
      </c>
      <c r="J4576" t="s">
        <v>343</v>
      </c>
      <c r="K4576" t="s">
        <v>91</v>
      </c>
      <c r="L4576">
        <v>1</v>
      </c>
      <c r="M4576" t="s">
        <v>343</v>
      </c>
      <c r="N4576">
        <v>15010110</v>
      </c>
      <c r="O4576" t="s">
        <v>92</v>
      </c>
      <c r="P4576" t="s">
        <v>1618</v>
      </c>
      <c r="Q4576" t="s">
        <v>127</v>
      </c>
      <c r="R4576">
        <v>17</v>
      </c>
      <c r="S4576">
        <v>32336472</v>
      </c>
      <c r="T4576">
        <v>32354283</v>
      </c>
      <c r="U4576" t="s">
        <v>18419</v>
      </c>
      <c r="V4576">
        <v>1</v>
      </c>
      <c r="W4576" s="2">
        <v>0</v>
      </c>
      <c r="X4576" s="2">
        <v>0</v>
      </c>
      <c r="Y4576" s="2">
        <v>0</v>
      </c>
      <c r="Z4576" s="2">
        <v>0</v>
      </c>
      <c r="AA4576" s="2">
        <v>0</v>
      </c>
      <c r="AB4576" s="2">
        <v>0</v>
      </c>
      <c r="AC4576" s="2">
        <v>0</v>
      </c>
      <c r="AD4576" s="2">
        <v>74</v>
      </c>
      <c r="AE4576" s="2">
        <v>142</v>
      </c>
      <c r="AF4576" s="2">
        <v>74</v>
      </c>
      <c r="AG4576" s="2">
        <v>69</v>
      </c>
      <c r="AH4576" s="2">
        <v>59</v>
      </c>
      <c r="AI4576" s="2">
        <v>30</v>
      </c>
      <c r="AJ4576" s="2">
        <v>20</v>
      </c>
      <c r="AK4576" s="2">
        <v>0</v>
      </c>
      <c r="AL4576" s="2">
        <v>0</v>
      </c>
      <c r="AM4576" s="2">
        <v>0</v>
      </c>
      <c r="AN4576" s="2">
        <v>0</v>
      </c>
      <c r="AO4576" s="2">
        <v>0</v>
      </c>
      <c r="AP4576" s="2">
        <v>0</v>
      </c>
      <c r="AQ4576" s="2">
        <v>0</v>
      </c>
      <c r="AR4576" s="2">
        <v>0</v>
      </c>
      <c r="AS4576" s="2">
        <v>0</v>
      </c>
      <c r="AT4576" s="2">
        <v>0</v>
      </c>
      <c r="AU4576" s="2">
        <v>0</v>
      </c>
      <c r="AV4576" s="2">
        <v>0</v>
      </c>
      <c r="AW4576" s="2">
        <v>0</v>
      </c>
      <c r="AX4576" s="2">
        <v>0</v>
      </c>
      <c r="AY4576" s="2">
        <v>0</v>
      </c>
      <c r="AZ4576" s="2">
        <v>0</v>
      </c>
      <c r="BA4576" s="2">
        <v>0</v>
      </c>
      <c r="BB4576" s="2">
        <v>0</v>
      </c>
      <c r="BC4576" s="2">
        <v>0</v>
      </c>
      <c r="BD4576" s="2">
        <v>15</v>
      </c>
      <c r="BE4576" s="2">
        <v>0</v>
      </c>
      <c r="BF4576" s="2">
        <v>0</v>
      </c>
      <c r="BG4576" s="2">
        <v>0</v>
      </c>
      <c r="BH4576" s="2">
        <v>0</v>
      </c>
      <c r="BI4576" s="2">
        <v>0</v>
      </c>
      <c r="BJ4576" s="2">
        <v>0</v>
      </c>
      <c r="BK4576" s="2">
        <v>0</v>
      </c>
      <c r="BL4576" s="2">
        <v>2</v>
      </c>
      <c r="BM4576" s="2">
        <v>6</v>
      </c>
      <c r="BN4576" s="2">
        <v>2</v>
      </c>
      <c r="BO4576" s="2">
        <v>4</v>
      </c>
      <c r="BP4576" s="2">
        <v>3</v>
      </c>
      <c r="BQ4576" s="2">
        <v>2</v>
      </c>
      <c r="BR4576" s="2">
        <v>1</v>
      </c>
      <c r="BS4576" s="2">
        <v>0</v>
      </c>
      <c r="BT4576" s="2">
        <v>0</v>
      </c>
      <c r="BU4576" s="2">
        <v>0</v>
      </c>
      <c r="BV4576" s="2">
        <v>0</v>
      </c>
      <c r="BW4576" s="2">
        <v>0</v>
      </c>
      <c r="BX4576" s="2">
        <v>0</v>
      </c>
      <c r="BY4576" s="2">
        <v>0</v>
      </c>
      <c r="BZ4576" s="2">
        <v>0</v>
      </c>
      <c r="CA4576" s="2">
        <v>0</v>
      </c>
      <c r="CB4576" s="2">
        <v>0</v>
      </c>
      <c r="CC4576" s="2">
        <v>0</v>
      </c>
      <c r="CD4576" s="2">
        <v>0</v>
      </c>
      <c r="CE4576" s="2">
        <v>0</v>
      </c>
      <c r="CF4576" s="2">
        <v>0</v>
      </c>
      <c r="CG4576" s="2">
        <v>0</v>
      </c>
      <c r="CH4576" s="2">
        <v>0</v>
      </c>
      <c r="CI4576" s="2">
        <v>0</v>
      </c>
      <c r="CJ4576" s="2">
        <v>0</v>
      </c>
      <c r="CK4576" s="2">
        <v>0</v>
      </c>
      <c r="CL4576" s="2">
        <v>3</v>
      </c>
    </row>
    <row r="4577" spans="1:90" x14ac:dyDescent="0.25">
      <c r="A4577" t="s">
        <v>115</v>
      </c>
      <c r="B4577">
        <v>20710</v>
      </c>
      <c r="C4577" t="s">
        <v>343</v>
      </c>
      <c r="D4577">
        <v>1</v>
      </c>
      <c r="E4577">
        <v>8</v>
      </c>
      <c r="F4577">
        <v>43047</v>
      </c>
      <c r="G4577">
        <v>35043047</v>
      </c>
      <c r="H4577" t="s">
        <v>5518</v>
      </c>
      <c r="I4577">
        <v>647</v>
      </c>
      <c r="J4577" t="s">
        <v>343</v>
      </c>
      <c r="K4577" t="s">
        <v>5519</v>
      </c>
      <c r="L4577">
        <v>1</v>
      </c>
      <c r="M4577" t="s">
        <v>343</v>
      </c>
      <c r="N4577">
        <v>15075170</v>
      </c>
      <c r="O4577" t="s">
        <v>92</v>
      </c>
      <c r="P4577" t="s">
        <v>5520</v>
      </c>
      <c r="Q4577" t="s">
        <v>127</v>
      </c>
      <c r="R4577">
        <v>17</v>
      </c>
      <c r="S4577">
        <v>32245776</v>
      </c>
      <c r="T4577">
        <v>32256299</v>
      </c>
      <c r="U4577" t="s">
        <v>5521</v>
      </c>
      <c r="V4577">
        <v>1</v>
      </c>
      <c r="W4577" s="2">
        <v>0</v>
      </c>
      <c r="X4577" s="2">
        <v>0</v>
      </c>
      <c r="Y4577" s="2">
        <v>0</v>
      </c>
      <c r="Z4577" s="2">
        <v>0</v>
      </c>
      <c r="AA4577" s="2">
        <v>0</v>
      </c>
      <c r="AB4577" s="2">
        <v>0</v>
      </c>
      <c r="AC4577" s="2">
        <v>0</v>
      </c>
      <c r="AD4577" s="2">
        <v>90</v>
      </c>
      <c r="AE4577" s="2">
        <v>87</v>
      </c>
      <c r="AF4577" s="2">
        <v>88</v>
      </c>
      <c r="AG4577" s="2">
        <v>87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0</v>
      </c>
      <c r="AN4577" s="2">
        <v>0</v>
      </c>
      <c r="AO4577" s="2">
        <v>0</v>
      </c>
      <c r="AP4577" s="2">
        <v>0</v>
      </c>
      <c r="AQ4577" s="2">
        <v>0</v>
      </c>
      <c r="AR4577" s="2">
        <v>0</v>
      </c>
      <c r="AS4577" s="2">
        <v>0</v>
      </c>
      <c r="AT4577" s="2">
        <v>0</v>
      </c>
      <c r="AU4577" s="2">
        <v>203</v>
      </c>
      <c r="AV4577" s="2">
        <v>0</v>
      </c>
      <c r="AW4577" s="2">
        <v>0</v>
      </c>
      <c r="AX4577" s="2">
        <v>0</v>
      </c>
      <c r="AY4577" s="2">
        <v>0</v>
      </c>
      <c r="AZ4577" s="2">
        <v>0</v>
      </c>
      <c r="BA4577" s="2">
        <v>0</v>
      </c>
      <c r="BB4577" s="2">
        <v>0</v>
      </c>
      <c r="BC4577" s="2">
        <v>0</v>
      </c>
      <c r="BD4577" s="2">
        <v>15</v>
      </c>
      <c r="BE4577" s="2">
        <v>0</v>
      </c>
      <c r="BF4577" s="2">
        <v>0</v>
      </c>
      <c r="BG4577" s="2">
        <v>0</v>
      </c>
      <c r="BH4577" s="2">
        <v>0</v>
      </c>
      <c r="BI4577" s="2">
        <v>0</v>
      </c>
      <c r="BJ4577" s="2">
        <v>0</v>
      </c>
      <c r="BK4577" s="2">
        <v>0</v>
      </c>
      <c r="BL4577" s="2">
        <v>4</v>
      </c>
      <c r="BM4577" s="2">
        <v>5</v>
      </c>
      <c r="BN4577" s="2">
        <v>4</v>
      </c>
      <c r="BO4577" s="2">
        <v>5</v>
      </c>
      <c r="BP4577" s="2">
        <v>0</v>
      </c>
      <c r="BQ4577" s="2">
        <v>0</v>
      </c>
      <c r="BR4577" s="2">
        <v>0</v>
      </c>
      <c r="BS4577" s="2">
        <v>0</v>
      </c>
      <c r="BT4577" s="2">
        <v>0</v>
      </c>
      <c r="BU4577" s="2">
        <v>0</v>
      </c>
      <c r="BV4577" s="2">
        <v>0</v>
      </c>
      <c r="BW4577" s="2">
        <v>0</v>
      </c>
      <c r="BX4577" s="2">
        <v>0</v>
      </c>
      <c r="BY4577" s="2">
        <v>0</v>
      </c>
      <c r="BZ4577" s="2">
        <v>0</v>
      </c>
      <c r="CA4577" s="2">
        <v>0</v>
      </c>
      <c r="CB4577" s="2">
        <v>0</v>
      </c>
      <c r="CC4577" s="2">
        <v>7</v>
      </c>
      <c r="CD4577" s="2">
        <v>0</v>
      </c>
      <c r="CE4577" s="2">
        <v>0</v>
      </c>
      <c r="CF4577" s="2">
        <v>0</v>
      </c>
      <c r="CG4577" s="2">
        <v>0</v>
      </c>
      <c r="CH4577" s="2">
        <v>0</v>
      </c>
      <c r="CI4577" s="2">
        <v>0</v>
      </c>
      <c r="CJ4577" s="2">
        <v>0</v>
      </c>
      <c r="CK4577" s="2">
        <v>0</v>
      </c>
      <c r="CL4577" s="2">
        <v>3</v>
      </c>
    </row>
    <row r="4578" spans="1:90" x14ac:dyDescent="0.25">
      <c r="A4578" t="s">
        <v>115</v>
      </c>
      <c r="B4578">
        <v>20710</v>
      </c>
      <c r="C4578" t="s">
        <v>343</v>
      </c>
      <c r="D4578">
        <v>1</v>
      </c>
      <c r="E4578">
        <v>8</v>
      </c>
      <c r="F4578">
        <v>907169</v>
      </c>
      <c r="G4578">
        <v>35907169</v>
      </c>
      <c r="H4578" t="s">
        <v>19403</v>
      </c>
      <c r="I4578">
        <v>647</v>
      </c>
      <c r="J4578" t="s">
        <v>343</v>
      </c>
      <c r="K4578" t="s">
        <v>19404</v>
      </c>
      <c r="L4578">
        <v>1</v>
      </c>
      <c r="M4578" t="s">
        <v>343</v>
      </c>
      <c r="N4578">
        <v>15053290</v>
      </c>
      <c r="O4578" t="s">
        <v>102</v>
      </c>
      <c r="P4578" t="s">
        <v>19405</v>
      </c>
      <c r="Q4578">
        <v>181</v>
      </c>
      <c r="R4578">
        <v>17</v>
      </c>
      <c r="S4578">
        <v>32244308</v>
      </c>
      <c r="T4578">
        <v>32249595</v>
      </c>
      <c r="U4578" t="s">
        <v>19406</v>
      </c>
      <c r="V4578">
        <v>1</v>
      </c>
      <c r="W4578" s="2">
        <v>0</v>
      </c>
      <c r="X4578" s="2">
        <v>0</v>
      </c>
      <c r="Y4578" s="2">
        <v>0</v>
      </c>
      <c r="Z4578" s="2">
        <v>0</v>
      </c>
      <c r="AA4578" s="2">
        <v>0</v>
      </c>
      <c r="AB4578" s="2">
        <v>0</v>
      </c>
      <c r="AC4578" s="2">
        <v>0</v>
      </c>
      <c r="AD4578" s="2">
        <v>138</v>
      </c>
      <c r="AE4578" s="2">
        <v>95</v>
      </c>
      <c r="AF4578" s="2">
        <v>107</v>
      </c>
      <c r="AG4578" s="2">
        <v>104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0</v>
      </c>
      <c r="AN4578" s="2">
        <v>0</v>
      </c>
      <c r="AO4578" s="2">
        <v>0</v>
      </c>
      <c r="AP4578" s="2">
        <v>0</v>
      </c>
      <c r="AQ4578" s="2">
        <v>0</v>
      </c>
      <c r="AR4578" s="2">
        <v>0</v>
      </c>
      <c r="AS4578" s="2">
        <v>0</v>
      </c>
      <c r="AT4578" s="2">
        <v>0</v>
      </c>
      <c r="AU4578" s="2">
        <v>0</v>
      </c>
      <c r="AV4578" s="2">
        <v>0</v>
      </c>
      <c r="AW4578" s="2">
        <v>0</v>
      </c>
      <c r="AX4578" s="2">
        <v>0</v>
      </c>
      <c r="AY4578" s="2">
        <v>0</v>
      </c>
      <c r="AZ4578" s="2">
        <v>0</v>
      </c>
      <c r="BA4578" s="2">
        <v>0</v>
      </c>
      <c r="BB4578" s="2">
        <v>0</v>
      </c>
      <c r="BC4578" s="2">
        <v>0</v>
      </c>
      <c r="BD4578" s="2">
        <v>20</v>
      </c>
      <c r="BE4578" s="2">
        <v>0</v>
      </c>
      <c r="BF4578" s="2">
        <v>0</v>
      </c>
      <c r="BG4578" s="2">
        <v>0</v>
      </c>
      <c r="BH4578" s="2">
        <v>0</v>
      </c>
      <c r="BI4578" s="2">
        <v>0</v>
      </c>
      <c r="BJ4578" s="2">
        <v>0</v>
      </c>
      <c r="BK4578" s="2">
        <v>0</v>
      </c>
      <c r="BL4578" s="2">
        <v>8</v>
      </c>
      <c r="BM4578" s="2">
        <v>5</v>
      </c>
      <c r="BN4578" s="2">
        <v>6</v>
      </c>
      <c r="BO4578" s="2">
        <v>6</v>
      </c>
      <c r="BP4578" s="2">
        <v>0</v>
      </c>
      <c r="BQ4578" s="2">
        <v>0</v>
      </c>
      <c r="BR4578" s="2">
        <v>0</v>
      </c>
      <c r="BS4578" s="2">
        <v>0</v>
      </c>
      <c r="BT4578" s="2">
        <v>0</v>
      </c>
      <c r="BU4578" s="2">
        <v>0</v>
      </c>
      <c r="BV4578" s="2">
        <v>0</v>
      </c>
      <c r="BW4578" s="2">
        <v>0</v>
      </c>
      <c r="BX4578" s="2">
        <v>0</v>
      </c>
      <c r="BY4578" s="2">
        <v>0</v>
      </c>
      <c r="BZ4578" s="2">
        <v>0</v>
      </c>
      <c r="CA4578" s="2">
        <v>0</v>
      </c>
      <c r="CB4578" s="2">
        <v>0</v>
      </c>
      <c r="CC4578" s="2">
        <v>0</v>
      </c>
      <c r="CD4578" s="2">
        <v>0</v>
      </c>
      <c r="CE4578" s="2">
        <v>0</v>
      </c>
      <c r="CF4578" s="2">
        <v>0</v>
      </c>
      <c r="CG4578" s="2">
        <v>0</v>
      </c>
      <c r="CH4578" s="2">
        <v>0</v>
      </c>
      <c r="CI4578" s="2">
        <v>0</v>
      </c>
      <c r="CJ4578" s="2">
        <v>0</v>
      </c>
      <c r="CK4578" s="2">
        <v>0</v>
      </c>
      <c r="CL4578" s="2">
        <v>4</v>
      </c>
    </row>
    <row r="4579" spans="1:90" x14ac:dyDescent="0.25">
      <c r="A4579" t="s">
        <v>115</v>
      </c>
      <c r="B4579">
        <v>20710</v>
      </c>
      <c r="C4579" t="s">
        <v>343</v>
      </c>
      <c r="D4579">
        <v>1</v>
      </c>
      <c r="E4579">
        <v>8</v>
      </c>
      <c r="F4579">
        <v>43059</v>
      </c>
      <c r="G4579">
        <v>35043059</v>
      </c>
      <c r="H4579" t="s">
        <v>10658</v>
      </c>
      <c r="I4579">
        <v>647</v>
      </c>
      <c r="J4579" t="s">
        <v>343</v>
      </c>
      <c r="K4579" t="s">
        <v>2535</v>
      </c>
      <c r="L4579">
        <v>1</v>
      </c>
      <c r="M4579" t="s">
        <v>343</v>
      </c>
      <c r="N4579">
        <v>15041010</v>
      </c>
      <c r="O4579" t="s">
        <v>102</v>
      </c>
      <c r="P4579" t="s">
        <v>10659</v>
      </c>
      <c r="Q4579">
        <v>1145</v>
      </c>
      <c r="R4579">
        <v>17</v>
      </c>
      <c r="S4579">
        <v>32361269</v>
      </c>
      <c r="T4579">
        <v>32364366</v>
      </c>
      <c r="U4579" t="s">
        <v>10660</v>
      </c>
      <c r="V4579">
        <v>1</v>
      </c>
      <c r="W4579" s="2">
        <v>0</v>
      </c>
      <c r="X4579" s="2">
        <v>0</v>
      </c>
      <c r="Y4579" s="2">
        <v>0</v>
      </c>
      <c r="Z4579" s="2">
        <v>0</v>
      </c>
      <c r="AA4579" s="2">
        <v>0</v>
      </c>
      <c r="AB4579" s="2">
        <v>0</v>
      </c>
      <c r="AC4579" s="2">
        <v>0</v>
      </c>
      <c r="AD4579" s="2">
        <v>164</v>
      </c>
      <c r="AE4579" s="2">
        <v>137</v>
      </c>
      <c r="AF4579" s="2">
        <v>137</v>
      </c>
      <c r="AG4579" s="2">
        <v>152</v>
      </c>
      <c r="AH4579" s="2">
        <v>178</v>
      </c>
      <c r="AI4579" s="2">
        <v>186</v>
      </c>
      <c r="AJ4579" s="2">
        <v>153</v>
      </c>
      <c r="AK4579" s="2">
        <v>0</v>
      </c>
      <c r="AL4579" s="2">
        <v>0</v>
      </c>
      <c r="AM4579" s="2">
        <v>0</v>
      </c>
      <c r="AN4579" s="2">
        <v>0</v>
      </c>
      <c r="AO4579" s="2">
        <v>0</v>
      </c>
      <c r="AP4579" s="2">
        <v>0</v>
      </c>
      <c r="AQ4579" s="2">
        <v>0</v>
      </c>
      <c r="AR4579" s="2">
        <v>0</v>
      </c>
      <c r="AS4579" s="2">
        <v>0</v>
      </c>
      <c r="AT4579" s="2">
        <v>0</v>
      </c>
      <c r="AU4579" s="2">
        <v>0</v>
      </c>
      <c r="AV4579" s="2">
        <v>0</v>
      </c>
      <c r="AW4579" s="2">
        <v>0</v>
      </c>
      <c r="AX4579" s="2">
        <v>0</v>
      </c>
      <c r="AY4579" s="2">
        <v>0</v>
      </c>
      <c r="AZ4579" s="2">
        <v>0</v>
      </c>
      <c r="BA4579" s="2">
        <v>0</v>
      </c>
      <c r="BB4579" s="2">
        <v>0</v>
      </c>
      <c r="BC4579" s="2">
        <v>0</v>
      </c>
      <c r="BD4579" s="2">
        <v>0</v>
      </c>
      <c r="BE4579" s="2">
        <v>0</v>
      </c>
      <c r="BF4579" s="2">
        <v>0</v>
      </c>
      <c r="BG4579" s="2">
        <v>0</v>
      </c>
      <c r="BH4579" s="2">
        <v>0</v>
      </c>
      <c r="BI4579" s="2">
        <v>0</v>
      </c>
      <c r="BJ4579" s="2">
        <v>0</v>
      </c>
      <c r="BK4579" s="2">
        <v>0</v>
      </c>
      <c r="BL4579" s="2">
        <v>9</v>
      </c>
      <c r="BM4579" s="2">
        <v>6</v>
      </c>
      <c r="BN4579" s="2">
        <v>5</v>
      </c>
      <c r="BO4579" s="2">
        <v>5</v>
      </c>
      <c r="BP4579" s="2">
        <v>8</v>
      </c>
      <c r="BQ4579" s="2">
        <v>7</v>
      </c>
      <c r="BR4579" s="2">
        <v>4</v>
      </c>
      <c r="BS4579" s="2">
        <v>0</v>
      </c>
      <c r="BT4579" s="2">
        <v>0</v>
      </c>
      <c r="BU4579" s="2">
        <v>0</v>
      </c>
      <c r="BV4579" s="2">
        <v>0</v>
      </c>
      <c r="BW4579" s="2">
        <v>0</v>
      </c>
      <c r="BX4579" s="2">
        <v>0</v>
      </c>
      <c r="BY4579" s="2">
        <v>0</v>
      </c>
      <c r="BZ4579" s="2">
        <v>0</v>
      </c>
      <c r="CA4579" s="2">
        <v>0</v>
      </c>
      <c r="CB4579" s="2">
        <v>0</v>
      </c>
      <c r="CC4579" s="2">
        <v>0</v>
      </c>
      <c r="CD4579" s="2">
        <v>0</v>
      </c>
      <c r="CE4579" s="2">
        <v>0</v>
      </c>
      <c r="CF4579" s="2">
        <v>0</v>
      </c>
      <c r="CG4579" s="2">
        <v>0</v>
      </c>
      <c r="CH4579" s="2">
        <v>0</v>
      </c>
      <c r="CI4579" s="2">
        <v>0</v>
      </c>
      <c r="CJ4579" s="2">
        <v>0</v>
      </c>
      <c r="CK4579" s="2">
        <v>0</v>
      </c>
      <c r="CL4579" s="2">
        <v>0</v>
      </c>
    </row>
    <row r="4580" spans="1:90" x14ac:dyDescent="0.25">
      <c r="A4580" t="s">
        <v>115</v>
      </c>
      <c r="B4580">
        <v>20710</v>
      </c>
      <c r="C4580" t="s">
        <v>343</v>
      </c>
      <c r="D4580">
        <v>1</v>
      </c>
      <c r="E4580">
        <v>8</v>
      </c>
      <c r="F4580">
        <v>28678</v>
      </c>
      <c r="G4580">
        <v>35028678</v>
      </c>
      <c r="H4580" t="s">
        <v>11500</v>
      </c>
      <c r="I4580">
        <v>647</v>
      </c>
      <c r="J4580" t="s">
        <v>343</v>
      </c>
      <c r="K4580" t="s">
        <v>7240</v>
      </c>
      <c r="L4580">
        <v>1</v>
      </c>
      <c r="M4580" t="s">
        <v>343</v>
      </c>
      <c r="N4580">
        <v>15077200</v>
      </c>
      <c r="O4580" t="s">
        <v>92</v>
      </c>
      <c r="P4580" t="s">
        <v>11501</v>
      </c>
      <c r="Q4580">
        <v>500</v>
      </c>
      <c r="R4580">
        <v>17</v>
      </c>
      <c r="S4580">
        <v>32381279</v>
      </c>
      <c r="T4580">
        <v>32382466</v>
      </c>
      <c r="U4580" t="s">
        <v>11502</v>
      </c>
      <c r="V4580">
        <v>1</v>
      </c>
      <c r="W4580" s="2">
        <v>0</v>
      </c>
      <c r="X4580" s="2">
        <v>0</v>
      </c>
      <c r="Y4580" s="2">
        <v>0</v>
      </c>
      <c r="Z4580" s="2">
        <v>0</v>
      </c>
      <c r="AA4580" s="2">
        <v>0</v>
      </c>
      <c r="AB4580" s="2">
        <v>0</v>
      </c>
      <c r="AC4580" s="2">
        <v>0</v>
      </c>
      <c r="AD4580" s="2">
        <v>55</v>
      </c>
      <c r="AE4580" s="2">
        <v>38</v>
      </c>
      <c r="AF4580" s="2">
        <v>43</v>
      </c>
      <c r="AG4580" s="2">
        <v>41</v>
      </c>
      <c r="AH4580" s="2">
        <v>63</v>
      </c>
      <c r="AI4580" s="2">
        <v>59</v>
      </c>
      <c r="AJ4580" s="2">
        <v>61</v>
      </c>
      <c r="AK4580" s="2">
        <v>0</v>
      </c>
      <c r="AL4580" s="2">
        <v>0</v>
      </c>
      <c r="AM4580" s="2">
        <v>0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2">
        <v>0</v>
      </c>
      <c r="AT4580" s="2">
        <v>0</v>
      </c>
      <c r="AU4580" s="2">
        <v>0</v>
      </c>
      <c r="AV4580" s="2">
        <v>0</v>
      </c>
      <c r="AW4580" s="2">
        <v>0</v>
      </c>
      <c r="AX4580" s="2">
        <v>0</v>
      </c>
      <c r="AY4580" s="2">
        <v>0</v>
      </c>
      <c r="AZ4580" s="2">
        <v>0</v>
      </c>
      <c r="BA4580" s="2">
        <v>0</v>
      </c>
      <c r="BB4580" s="2">
        <v>0</v>
      </c>
      <c r="BC4580" s="2">
        <v>45</v>
      </c>
      <c r="BD4580" s="2">
        <v>0</v>
      </c>
      <c r="BE4580" s="2">
        <v>0</v>
      </c>
      <c r="BF4580" s="2">
        <v>0</v>
      </c>
      <c r="BG4580" s="2">
        <v>0</v>
      </c>
      <c r="BH4580" s="2">
        <v>0</v>
      </c>
      <c r="BI4580" s="2">
        <v>0</v>
      </c>
      <c r="BJ4580" s="2">
        <v>0</v>
      </c>
      <c r="BK4580" s="2">
        <v>0</v>
      </c>
      <c r="BL4580" s="2">
        <v>3</v>
      </c>
      <c r="BM4580" s="2">
        <v>2</v>
      </c>
      <c r="BN4580" s="2">
        <v>2</v>
      </c>
      <c r="BO4580" s="2">
        <v>2</v>
      </c>
      <c r="BP4580" s="2">
        <v>2</v>
      </c>
      <c r="BQ4580" s="2">
        <v>3</v>
      </c>
      <c r="BR4580" s="2">
        <v>4</v>
      </c>
      <c r="BS4580" s="2">
        <v>0</v>
      </c>
      <c r="BT4580" s="2">
        <v>0</v>
      </c>
      <c r="BU4580" s="2">
        <v>0</v>
      </c>
      <c r="BV4580" s="2">
        <v>0</v>
      </c>
      <c r="BW4580" s="2">
        <v>0</v>
      </c>
      <c r="BX4580" s="2">
        <v>0</v>
      </c>
      <c r="BY4580" s="2">
        <v>0</v>
      </c>
      <c r="BZ4580" s="2">
        <v>0</v>
      </c>
      <c r="CA4580" s="2">
        <v>0</v>
      </c>
      <c r="CB4580" s="2">
        <v>0</v>
      </c>
      <c r="CC4580" s="2">
        <v>0</v>
      </c>
      <c r="CD4580" s="2">
        <v>0</v>
      </c>
      <c r="CE4580" s="2">
        <v>0</v>
      </c>
      <c r="CF4580" s="2">
        <v>0</v>
      </c>
      <c r="CG4580" s="2">
        <v>0</v>
      </c>
      <c r="CH4580" s="2">
        <v>0</v>
      </c>
      <c r="CI4580" s="2">
        <v>0</v>
      </c>
      <c r="CJ4580" s="2">
        <v>0</v>
      </c>
      <c r="CK4580" s="2">
        <v>2</v>
      </c>
      <c r="CL4580" s="2">
        <v>0</v>
      </c>
    </row>
    <row r="4581" spans="1:90" x14ac:dyDescent="0.25">
      <c r="A4581" t="s">
        <v>115</v>
      </c>
      <c r="B4581">
        <v>20710</v>
      </c>
      <c r="C4581" t="s">
        <v>343</v>
      </c>
      <c r="D4581">
        <v>1</v>
      </c>
      <c r="E4581">
        <v>8</v>
      </c>
      <c r="F4581">
        <v>28551</v>
      </c>
      <c r="G4581">
        <v>35028551</v>
      </c>
      <c r="H4581" t="s">
        <v>18853</v>
      </c>
      <c r="I4581">
        <v>647</v>
      </c>
      <c r="J4581" t="s">
        <v>343</v>
      </c>
      <c r="K4581" t="s">
        <v>3159</v>
      </c>
      <c r="L4581">
        <v>1</v>
      </c>
      <c r="M4581" t="s">
        <v>343</v>
      </c>
      <c r="N4581">
        <v>15055080</v>
      </c>
      <c r="O4581" t="s">
        <v>92</v>
      </c>
      <c r="P4581" t="s">
        <v>18854</v>
      </c>
      <c r="Q4581">
        <v>1065</v>
      </c>
      <c r="R4581">
        <v>17</v>
      </c>
      <c r="S4581">
        <v>32246376</v>
      </c>
      <c r="T4581">
        <v>32248666</v>
      </c>
      <c r="U4581" t="s">
        <v>18855</v>
      </c>
      <c r="V4581">
        <v>1</v>
      </c>
      <c r="W4581" s="2">
        <v>0</v>
      </c>
      <c r="X4581" s="2">
        <v>0</v>
      </c>
      <c r="Y4581" s="2">
        <v>0</v>
      </c>
      <c r="Z4581" s="2">
        <v>0</v>
      </c>
      <c r="AA4581" s="2">
        <v>0</v>
      </c>
      <c r="AB4581" s="2">
        <v>0</v>
      </c>
      <c r="AC4581" s="2">
        <v>0</v>
      </c>
      <c r="AD4581" s="2">
        <v>176</v>
      </c>
      <c r="AE4581" s="2">
        <v>173</v>
      </c>
      <c r="AF4581" s="2">
        <v>174</v>
      </c>
      <c r="AG4581" s="2">
        <v>172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0</v>
      </c>
      <c r="AN4581" s="2">
        <v>0</v>
      </c>
      <c r="AO4581" s="2">
        <v>0</v>
      </c>
      <c r="AP4581" s="2">
        <v>0</v>
      </c>
      <c r="AQ4581" s="2">
        <v>0</v>
      </c>
      <c r="AR4581" s="2">
        <v>0</v>
      </c>
      <c r="AS4581" s="2">
        <v>0</v>
      </c>
      <c r="AT4581" s="2">
        <v>0</v>
      </c>
      <c r="AU4581" s="2">
        <v>0</v>
      </c>
      <c r="AV4581" s="2">
        <v>0</v>
      </c>
      <c r="AW4581" s="2">
        <v>0</v>
      </c>
      <c r="AX4581" s="2">
        <v>0</v>
      </c>
      <c r="AY4581" s="2">
        <v>0</v>
      </c>
      <c r="AZ4581" s="2">
        <v>0</v>
      </c>
      <c r="BA4581" s="2">
        <v>0</v>
      </c>
      <c r="BB4581" s="2">
        <v>0</v>
      </c>
      <c r="BC4581" s="2">
        <v>81</v>
      </c>
      <c r="BD4581" s="2">
        <v>20</v>
      </c>
      <c r="BE4581" s="2">
        <v>0</v>
      </c>
      <c r="BF4581" s="2">
        <v>0</v>
      </c>
      <c r="BG4581" s="2">
        <v>0</v>
      </c>
      <c r="BH4581" s="2">
        <v>0</v>
      </c>
      <c r="BI4581" s="2">
        <v>0</v>
      </c>
      <c r="BJ4581" s="2">
        <v>0</v>
      </c>
      <c r="BK4581" s="2">
        <v>0</v>
      </c>
      <c r="BL4581" s="2">
        <v>10</v>
      </c>
      <c r="BM4581" s="2">
        <v>9</v>
      </c>
      <c r="BN4581" s="2">
        <v>9</v>
      </c>
      <c r="BO4581" s="2">
        <v>7</v>
      </c>
      <c r="BP4581" s="2">
        <v>0</v>
      </c>
      <c r="BQ4581" s="2">
        <v>0</v>
      </c>
      <c r="BR4581" s="2">
        <v>0</v>
      </c>
      <c r="BS4581" s="2">
        <v>0</v>
      </c>
      <c r="BT4581" s="2">
        <v>0</v>
      </c>
      <c r="BU4581" s="2">
        <v>0</v>
      </c>
      <c r="BV4581" s="2">
        <v>0</v>
      </c>
      <c r="BW4581" s="2">
        <v>0</v>
      </c>
      <c r="BX4581" s="2">
        <v>0</v>
      </c>
      <c r="BY4581" s="2">
        <v>0</v>
      </c>
      <c r="BZ4581" s="2">
        <v>0</v>
      </c>
      <c r="CA4581" s="2">
        <v>0</v>
      </c>
      <c r="CB4581" s="2">
        <v>0</v>
      </c>
      <c r="CC4581" s="2">
        <v>0</v>
      </c>
      <c r="CD4581" s="2">
        <v>0</v>
      </c>
      <c r="CE4581" s="2">
        <v>0</v>
      </c>
      <c r="CF4581" s="2">
        <v>0</v>
      </c>
      <c r="CG4581" s="2">
        <v>0</v>
      </c>
      <c r="CH4581" s="2">
        <v>0</v>
      </c>
      <c r="CI4581" s="2">
        <v>0</v>
      </c>
      <c r="CJ4581" s="2">
        <v>0</v>
      </c>
      <c r="CK4581" s="2">
        <v>3</v>
      </c>
      <c r="CL4581" s="2">
        <v>5</v>
      </c>
    </row>
    <row r="4582" spans="1:90" x14ac:dyDescent="0.25">
      <c r="A4582" t="s">
        <v>115</v>
      </c>
      <c r="B4582">
        <v>20710</v>
      </c>
      <c r="C4582" t="s">
        <v>343</v>
      </c>
      <c r="D4582">
        <v>1</v>
      </c>
      <c r="E4582">
        <v>8</v>
      </c>
      <c r="F4582">
        <v>921221</v>
      </c>
      <c r="G4582">
        <v>35921221</v>
      </c>
      <c r="H4582" t="s">
        <v>18760</v>
      </c>
      <c r="I4582">
        <v>647</v>
      </c>
      <c r="J4582" t="s">
        <v>343</v>
      </c>
      <c r="K4582" t="s">
        <v>18761</v>
      </c>
      <c r="L4582">
        <v>1</v>
      </c>
      <c r="M4582" t="s">
        <v>343</v>
      </c>
      <c r="N4582">
        <v>15052050</v>
      </c>
      <c r="O4582" t="s">
        <v>92</v>
      </c>
      <c r="P4582" t="s">
        <v>18762</v>
      </c>
      <c r="Q4582">
        <v>2001</v>
      </c>
      <c r="R4582">
        <v>17</v>
      </c>
      <c r="S4582">
        <v>32245818</v>
      </c>
      <c r="T4582">
        <v>32248371</v>
      </c>
      <c r="U4582" t="s">
        <v>18763</v>
      </c>
      <c r="V4582">
        <v>1</v>
      </c>
      <c r="W4582" s="2">
        <v>0</v>
      </c>
      <c r="X4582" s="2">
        <v>0</v>
      </c>
      <c r="Y4582" s="2">
        <v>0</v>
      </c>
      <c r="Z4582" s="2">
        <v>0</v>
      </c>
      <c r="AA4582" s="2">
        <v>0</v>
      </c>
      <c r="AB4582" s="2">
        <v>0</v>
      </c>
      <c r="AC4582" s="2">
        <v>0</v>
      </c>
      <c r="AD4582" s="2">
        <v>130</v>
      </c>
      <c r="AE4582" s="2">
        <v>100</v>
      </c>
      <c r="AF4582" s="2">
        <v>100</v>
      </c>
      <c r="AG4582" s="2">
        <v>107</v>
      </c>
      <c r="AH4582" s="2">
        <v>97</v>
      </c>
      <c r="AI4582" s="2">
        <v>76</v>
      </c>
      <c r="AJ4582" s="2">
        <v>81</v>
      </c>
      <c r="AK4582" s="2">
        <v>0</v>
      </c>
      <c r="AL4582" s="2">
        <v>0</v>
      </c>
      <c r="AM4582" s="2">
        <v>0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2">
        <v>0</v>
      </c>
      <c r="AT4582" s="2">
        <v>0</v>
      </c>
      <c r="AU4582" s="2">
        <v>0</v>
      </c>
      <c r="AV4582" s="2">
        <v>0</v>
      </c>
      <c r="AW4582" s="2">
        <v>0</v>
      </c>
      <c r="AX4582" s="2">
        <v>0</v>
      </c>
      <c r="AY4582" s="2">
        <v>0</v>
      </c>
      <c r="AZ4582" s="2">
        <v>0</v>
      </c>
      <c r="BA4582" s="2">
        <v>0</v>
      </c>
      <c r="BB4582" s="2">
        <v>0</v>
      </c>
      <c r="BC4582" s="2">
        <v>161</v>
      </c>
      <c r="BD4582" s="2">
        <v>0</v>
      </c>
      <c r="BE4582" s="2">
        <v>0</v>
      </c>
      <c r="BF4582" s="2">
        <v>0</v>
      </c>
      <c r="BG4582" s="2">
        <v>0</v>
      </c>
      <c r="BH4582" s="2">
        <v>0</v>
      </c>
      <c r="BI4582" s="2">
        <v>0</v>
      </c>
      <c r="BJ4582" s="2">
        <v>0</v>
      </c>
      <c r="BK4582" s="2">
        <v>0</v>
      </c>
      <c r="BL4582" s="2">
        <v>8</v>
      </c>
      <c r="BM4582" s="2">
        <v>6</v>
      </c>
      <c r="BN4582" s="2">
        <v>5</v>
      </c>
      <c r="BO4582" s="2">
        <v>4</v>
      </c>
      <c r="BP4582" s="2">
        <v>5</v>
      </c>
      <c r="BQ4582" s="2">
        <v>4</v>
      </c>
      <c r="BR4582" s="2">
        <v>3</v>
      </c>
      <c r="BS4582" s="2">
        <v>0</v>
      </c>
      <c r="BT4582" s="2">
        <v>0</v>
      </c>
      <c r="BU4582" s="2">
        <v>0</v>
      </c>
      <c r="BV4582" s="2">
        <v>0</v>
      </c>
      <c r="BW4582" s="2">
        <v>0</v>
      </c>
      <c r="BX4582" s="2">
        <v>0</v>
      </c>
      <c r="BY4582" s="2">
        <v>0</v>
      </c>
      <c r="BZ4582" s="2">
        <v>0</v>
      </c>
      <c r="CA4582" s="2">
        <v>0</v>
      </c>
      <c r="CB4582" s="2">
        <v>0</v>
      </c>
      <c r="CC4582" s="2">
        <v>0</v>
      </c>
      <c r="CD4582" s="2">
        <v>0</v>
      </c>
      <c r="CE4582" s="2">
        <v>0</v>
      </c>
      <c r="CF4582" s="2">
        <v>0</v>
      </c>
      <c r="CG4582" s="2">
        <v>0</v>
      </c>
      <c r="CH4582" s="2">
        <v>0</v>
      </c>
      <c r="CI4582" s="2">
        <v>0</v>
      </c>
      <c r="CJ4582" s="2">
        <v>0</v>
      </c>
      <c r="CK4582" s="2">
        <v>12</v>
      </c>
      <c r="CL4582" s="2">
        <v>0</v>
      </c>
    </row>
    <row r="4583" spans="1:90" x14ac:dyDescent="0.25">
      <c r="A4583" t="s">
        <v>115</v>
      </c>
      <c r="B4583">
        <v>20710</v>
      </c>
      <c r="C4583" t="s">
        <v>343</v>
      </c>
      <c r="D4583">
        <v>1</v>
      </c>
      <c r="E4583">
        <v>8</v>
      </c>
      <c r="F4583">
        <v>911461</v>
      </c>
      <c r="G4583">
        <v>35911461</v>
      </c>
      <c r="H4583" t="s">
        <v>17453</v>
      </c>
      <c r="I4583">
        <v>647</v>
      </c>
      <c r="J4583" t="s">
        <v>343</v>
      </c>
      <c r="K4583" t="s">
        <v>2402</v>
      </c>
      <c r="L4583">
        <v>1</v>
      </c>
      <c r="M4583" t="s">
        <v>343</v>
      </c>
      <c r="N4583">
        <v>15044025</v>
      </c>
      <c r="O4583" t="s">
        <v>92</v>
      </c>
      <c r="P4583" t="s">
        <v>17454</v>
      </c>
      <c r="Q4583">
        <v>471</v>
      </c>
      <c r="R4583">
        <v>17</v>
      </c>
      <c r="S4583">
        <v>32361919</v>
      </c>
      <c r="T4583">
        <v>32364312</v>
      </c>
      <c r="U4583" t="s">
        <v>17455</v>
      </c>
      <c r="V4583">
        <v>1</v>
      </c>
      <c r="W4583" s="2">
        <v>0</v>
      </c>
      <c r="X4583" s="2">
        <v>0</v>
      </c>
      <c r="Y4583" s="2">
        <v>0</v>
      </c>
      <c r="Z4583" s="2">
        <v>0</v>
      </c>
      <c r="AA4583" s="2">
        <v>0</v>
      </c>
      <c r="AB4583" s="2">
        <v>0</v>
      </c>
      <c r="AC4583" s="2">
        <v>0</v>
      </c>
      <c r="AD4583" s="2">
        <v>31</v>
      </c>
      <c r="AE4583" s="2">
        <v>25</v>
      </c>
      <c r="AF4583" s="2">
        <v>64</v>
      </c>
      <c r="AG4583" s="2">
        <v>73</v>
      </c>
      <c r="AH4583" s="2">
        <v>58</v>
      </c>
      <c r="AI4583" s="2">
        <v>53</v>
      </c>
      <c r="AJ4583" s="2">
        <v>25</v>
      </c>
      <c r="AK4583" s="2">
        <v>0</v>
      </c>
      <c r="AL4583" s="2">
        <v>0</v>
      </c>
      <c r="AM4583" s="2">
        <v>0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2">
        <v>0</v>
      </c>
      <c r="AT4583" s="2">
        <v>0</v>
      </c>
      <c r="AU4583" s="2">
        <v>0</v>
      </c>
      <c r="AV4583" s="2">
        <v>0</v>
      </c>
      <c r="AW4583" s="2">
        <v>0</v>
      </c>
      <c r="AX4583" s="2">
        <v>0</v>
      </c>
      <c r="AY4583" s="2">
        <v>0</v>
      </c>
      <c r="AZ4583" s="2">
        <v>0</v>
      </c>
      <c r="BA4583" s="2">
        <v>0</v>
      </c>
      <c r="BB4583" s="2">
        <v>0</v>
      </c>
      <c r="BC4583" s="2">
        <v>43</v>
      </c>
      <c r="BD4583" s="2">
        <v>0</v>
      </c>
      <c r="BE4583" s="2">
        <v>0</v>
      </c>
      <c r="BF4583" s="2">
        <v>0</v>
      </c>
      <c r="BG4583" s="2">
        <v>0</v>
      </c>
      <c r="BH4583" s="2">
        <v>0</v>
      </c>
      <c r="BI4583" s="2">
        <v>0</v>
      </c>
      <c r="BJ4583" s="2">
        <v>0</v>
      </c>
      <c r="BK4583" s="2">
        <v>0</v>
      </c>
      <c r="BL4583" s="2">
        <v>2</v>
      </c>
      <c r="BM4583" s="2">
        <v>2</v>
      </c>
      <c r="BN4583" s="2">
        <v>5</v>
      </c>
      <c r="BO4583" s="2">
        <v>3</v>
      </c>
      <c r="BP4583" s="2">
        <v>4</v>
      </c>
      <c r="BQ4583" s="2">
        <v>3</v>
      </c>
      <c r="BR4583" s="2">
        <v>1</v>
      </c>
      <c r="BS4583" s="2">
        <v>0</v>
      </c>
      <c r="BT4583" s="2">
        <v>0</v>
      </c>
      <c r="BU4583" s="2">
        <v>0</v>
      </c>
      <c r="BV4583" s="2">
        <v>0</v>
      </c>
      <c r="BW4583" s="2">
        <v>0</v>
      </c>
      <c r="BX4583" s="2">
        <v>0</v>
      </c>
      <c r="BY4583" s="2">
        <v>0</v>
      </c>
      <c r="BZ4583" s="2">
        <v>0</v>
      </c>
      <c r="CA4583" s="2">
        <v>0</v>
      </c>
      <c r="CB4583" s="2">
        <v>0</v>
      </c>
      <c r="CC4583" s="2">
        <v>0</v>
      </c>
      <c r="CD4583" s="2">
        <v>0</v>
      </c>
      <c r="CE4583" s="2">
        <v>0</v>
      </c>
      <c r="CF4583" s="2">
        <v>0</v>
      </c>
      <c r="CG4583" s="2">
        <v>0</v>
      </c>
      <c r="CH4583" s="2">
        <v>0</v>
      </c>
      <c r="CI4583" s="2">
        <v>0</v>
      </c>
      <c r="CJ4583" s="2">
        <v>0</v>
      </c>
      <c r="CK4583" s="2">
        <v>3</v>
      </c>
      <c r="CL4583" s="2">
        <v>0</v>
      </c>
    </row>
    <row r="4584" spans="1:90" x14ac:dyDescent="0.25">
      <c r="A4584" t="s">
        <v>115</v>
      </c>
      <c r="B4584">
        <v>20710</v>
      </c>
      <c r="C4584" t="s">
        <v>343</v>
      </c>
      <c r="D4584">
        <v>1</v>
      </c>
      <c r="E4584">
        <v>8</v>
      </c>
      <c r="F4584">
        <v>28599</v>
      </c>
      <c r="G4584">
        <v>35028599</v>
      </c>
      <c r="H4584" t="s">
        <v>3472</v>
      </c>
      <c r="I4584">
        <v>647</v>
      </c>
      <c r="J4584" t="s">
        <v>343</v>
      </c>
      <c r="K4584" t="s">
        <v>3473</v>
      </c>
      <c r="L4584">
        <v>1</v>
      </c>
      <c r="M4584" t="s">
        <v>343</v>
      </c>
      <c r="N4584">
        <v>15013170</v>
      </c>
      <c r="O4584" t="s">
        <v>92</v>
      </c>
      <c r="P4584" t="s">
        <v>3474</v>
      </c>
      <c r="Q4584" t="s">
        <v>127</v>
      </c>
      <c r="R4584">
        <v>17</v>
      </c>
      <c r="S4584">
        <v>32346680</v>
      </c>
      <c r="T4584">
        <v>32347542</v>
      </c>
      <c r="U4584" t="s">
        <v>3475</v>
      </c>
      <c r="V4584">
        <v>1</v>
      </c>
      <c r="W4584" s="2">
        <v>0</v>
      </c>
      <c r="X4584" s="2">
        <v>0</v>
      </c>
      <c r="Y4584" s="2">
        <v>0</v>
      </c>
      <c r="Z4584" s="2">
        <v>0</v>
      </c>
      <c r="AA4584" s="2">
        <v>0</v>
      </c>
      <c r="AB4584" s="2">
        <v>0</v>
      </c>
      <c r="AC4584" s="2">
        <v>0</v>
      </c>
      <c r="AD4584" s="2">
        <v>158</v>
      </c>
      <c r="AE4584" s="2">
        <v>126</v>
      </c>
      <c r="AF4584" s="2">
        <v>138</v>
      </c>
      <c r="AG4584" s="2">
        <v>107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0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2">
        <v>0</v>
      </c>
      <c r="AT4584" s="2">
        <v>0</v>
      </c>
      <c r="AU4584" s="2">
        <v>0</v>
      </c>
      <c r="AV4584" s="2">
        <v>0</v>
      </c>
      <c r="AW4584" s="2">
        <v>0</v>
      </c>
      <c r="AX4584" s="2">
        <v>0</v>
      </c>
      <c r="AY4584" s="2">
        <v>0</v>
      </c>
      <c r="AZ4584" s="2">
        <v>0</v>
      </c>
      <c r="BA4584" s="2">
        <v>0</v>
      </c>
      <c r="BB4584" s="2">
        <v>0</v>
      </c>
      <c r="BC4584" s="2">
        <v>98</v>
      </c>
      <c r="BD4584" s="2">
        <v>0</v>
      </c>
      <c r="BE4584" s="2">
        <v>0</v>
      </c>
      <c r="BF4584" s="2">
        <v>0</v>
      </c>
      <c r="BG4584" s="2">
        <v>0</v>
      </c>
      <c r="BH4584" s="2">
        <v>0</v>
      </c>
      <c r="BI4584" s="2">
        <v>0</v>
      </c>
      <c r="BJ4584" s="2">
        <v>0</v>
      </c>
      <c r="BK4584" s="2">
        <v>0</v>
      </c>
      <c r="BL4584" s="2">
        <v>7</v>
      </c>
      <c r="BM4584" s="2">
        <v>4</v>
      </c>
      <c r="BN4584" s="2">
        <v>5</v>
      </c>
      <c r="BO4584" s="2">
        <v>4</v>
      </c>
      <c r="BP4584" s="2">
        <v>0</v>
      </c>
      <c r="BQ4584" s="2">
        <v>0</v>
      </c>
      <c r="BR4584" s="2">
        <v>0</v>
      </c>
      <c r="BS4584" s="2">
        <v>0</v>
      </c>
      <c r="BT4584" s="2">
        <v>0</v>
      </c>
      <c r="BU4584" s="2">
        <v>0</v>
      </c>
      <c r="BV4584" s="2">
        <v>0</v>
      </c>
      <c r="BW4584" s="2">
        <v>0</v>
      </c>
      <c r="BX4584" s="2">
        <v>0</v>
      </c>
      <c r="BY4584" s="2">
        <v>0</v>
      </c>
      <c r="BZ4584" s="2">
        <v>0</v>
      </c>
      <c r="CA4584" s="2">
        <v>0</v>
      </c>
      <c r="CB4584" s="2">
        <v>0</v>
      </c>
      <c r="CC4584" s="2">
        <v>0</v>
      </c>
      <c r="CD4584" s="2">
        <v>0</v>
      </c>
      <c r="CE4584" s="2">
        <v>0</v>
      </c>
      <c r="CF4584" s="2">
        <v>0</v>
      </c>
      <c r="CG4584" s="2">
        <v>0</v>
      </c>
      <c r="CH4584" s="2">
        <v>0</v>
      </c>
      <c r="CI4584" s="2">
        <v>0</v>
      </c>
      <c r="CJ4584" s="2">
        <v>0</v>
      </c>
      <c r="CK4584" s="2">
        <v>3</v>
      </c>
      <c r="CL4584" s="2">
        <v>0</v>
      </c>
    </row>
    <row r="4585" spans="1:90" x14ac:dyDescent="0.25">
      <c r="A4585" t="s">
        <v>115</v>
      </c>
      <c r="B4585">
        <v>20710</v>
      </c>
      <c r="C4585" t="s">
        <v>343</v>
      </c>
      <c r="D4585">
        <v>1</v>
      </c>
      <c r="E4585">
        <v>8</v>
      </c>
      <c r="F4585">
        <v>565052</v>
      </c>
      <c r="G4585">
        <v>35565052</v>
      </c>
      <c r="H4585" t="s">
        <v>2250</v>
      </c>
      <c r="I4585">
        <v>647</v>
      </c>
      <c r="J4585" t="s">
        <v>343</v>
      </c>
      <c r="K4585" t="s">
        <v>2250</v>
      </c>
      <c r="L4585">
        <v>1</v>
      </c>
      <c r="M4585" t="s">
        <v>343</v>
      </c>
      <c r="N4585">
        <v>15042166</v>
      </c>
      <c r="O4585" t="s">
        <v>92</v>
      </c>
      <c r="P4585" t="s">
        <v>2251</v>
      </c>
      <c r="Q4585" t="s">
        <v>127</v>
      </c>
      <c r="R4585">
        <v>17</v>
      </c>
      <c r="S4585">
        <v>32062114</v>
      </c>
      <c r="T4585">
        <v>32063113</v>
      </c>
      <c r="U4585" t="s">
        <v>2252</v>
      </c>
      <c r="V4585">
        <v>1</v>
      </c>
      <c r="W4585" s="2">
        <v>0</v>
      </c>
      <c r="X4585" s="2">
        <v>0</v>
      </c>
      <c r="Y4585" s="2">
        <v>0</v>
      </c>
      <c r="Z4585" s="2">
        <v>0</v>
      </c>
      <c r="AA4585" s="2">
        <v>0</v>
      </c>
      <c r="AB4585" s="2">
        <v>0</v>
      </c>
      <c r="AC4585" s="2">
        <v>0</v>
      </c>
      <c r="AD4585" s="2">
        <v>99</v>
      </c>
      <c r="AE4585" s="2">
        <v>78</v>
      </c>
      <c r="AF4585" s="2">
        <v>91</v>
      </c>
      <c r="AG4585" s="2">
        <v>98</v>
      </c>
      <c r="AH4585" s="2">
        <v>90</v>
      </c>
      <c r="AI4585" s="2">
        <v>61</v>
      </c>
      <c r="AJ4585" s="2">
        <v>37</v>
      </c>
      <c r="AK4585" s="2">
        <v>0</v>
      </c>
      <c r="AL4585" s="2">
        <v>0</v>
      </c>
      <c r="AM4585" s="2">
        <v>0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2">
        <v>0</v>
      </c>
      <c r="AT4585" s="2">
        <v>0</v>
      </c>
      <c r="AU4585" s="2">
        <v>0</v>
      </c>
      <c r="AV4585" s="2">
        <v>0</v>
      </c>
      <c r="AW4585" s="2">
        <v>0</v>
      </c>
      <c r="AX4585" s="2">
        <v>0</v>
      </c>
      <c r="AY4585" s="2">
        <v>0</v>
      </c>
      <c r="AZ4585" s="2">
        <v>0</v>
      </c>
      <c r="BA4585" s="2">
        <v>0</v>
      </c>
      <c r="BB4585" s="2">
        <v>0</v>
      </c>
      <c r="BC4585" s="2">
        <v>0</v>
      </c>
      <c r="BD4585" s="2">
        <v>0</v>
      </c>
      <c r="BE4585" s="2">
        <v>0</v>
      </c>
      <c r="BF4585" s="2">
        <v>0</v>
      </c>
      <c r="BG4585" s="2">
        <v>0</v>
      </c>
      <c r="BH4585" s="2">
        <v>0</v>
      </c>
      <c r="BI4585" s="2">
        <v>0</v>
      </c>
      <c r="BJ4585" s="2">
        <v>0</v>
      </c>
      <c r="BK4585" s="2">
        <v>0</v>
      </c>
      <c r="BL4585" s="2">
        <v>5</v>
      </c>
      <c r="BM4585" s="2">
        <v>5</v>
      </c>
      <c r="BN4585" s="2">
        <v>4</v>
      </c>
      <c r="BO4585" s="2">
        <v>4</v>
      </c>
      <c r="BP4585" s="2">
        <v>4</v>
      </c>
      <c r="BQ4585" s="2">
        <v>2</v>
      </c>
      <c r="BR4585" s="2">
        <v>1</v>
      </c>
      <c r="BS4585" s="2">
        <v>0</v>
      </c>
      <c r="BT4585" s="2">
        <v>0</v>
      </c>
      <c r="BU4585" s="2">
        <v>0</v>
      </c>
      <c r="BV4585" s="2">
        <v>0</v>
      </c>
      <c r="BW4585" s="2">
        <v>0</v>
      </c>
      <c r="BX4585" s="2">
        <v>0</v>
      </c>
      <c r="BY4585" s="2">
        <v>0</v>
      </c>
      <c r="BZ4585" s="2">
        <v>0</v>
      </c>
      <c r="CA4585" s="2">
        <v>0</v>
      </c>
      <c r="CB4585" s="2">
        <v>0</v>
      </c>
      <c r="CC4585" s="2">
        <v>0</v>
      </c>
      <c r="CD4585" s="2">
        <v>0</v>
      </c>
      <c r="CE4585" s="2">
        <v>0</v>
      </c>
      <c r="CF4585" s="2">
        <v>0</v>
      </c>
      <c r="CG4585" s="2">
        <v>0</v>
      </c>
      <c r="CH4585" s="2">
        <v>0</v>
      </c>
      <c r="CI4585" s="2">
        <v>0</v>
      </c>
      <c r="CJ4585" s="2">
        <v>0</v>
      </c>
      <c r="CK4585" s="2">
        <v>0</v>
      </c>
      <c r="CL4585" s="2">
        <v>0</v>
      </c>
    </row>
    <row r="4586" spans="1:90" x14ac:dyDescent="0.25">
      <c r="A4586" t="s">
        <v>115</v>
      </c>
      <c r="B4586">
        <v>20710</v>
      </c>
      <c r="C4586" t="s">
        <v>343</v>
      </c>
      <c r="D4586">
        <v>1</v>
      </c>
      <c r="E4586">
        <v>8</v>
      </c>
      <c r="F4586">
        <v>565064</v>
      </c>
      <c r="G4586">
        <v>35565064</v>
      </c>
      <c r="H4586" t="s">
        <v>7517</v>
      </c>
      <c r="I4586">
        <v>647</v>
      </c>
      <c r="J4586" t="s">
        <v>343</v>
      </c>
      <c r="K4586" t="s">
        <v>6142</v>
      </c>
      <c r="L4586">
        <v>1</v>
      </c>
      <c r="M4586" t="s">
        <v>343</v>
      </c>
      <c r="N4586">
        <v>15047373</v>
      </c>
      <c r="O4586" t="s">
        <v>92</v>
      </c>
      <c r="P4586" t="s">
        <v>17635</v>
      </c>
      <c r="Q4586" t="s">
        <v>127</v>
      </c>
      <c r="R4586">
        <v>17</v>
      </c>
      <c r="S4586">
        <v>32063624</v>
      </c>
      <c r="T4586">
        <v>32063720</v>
      </c>
      <c r="U4586" t="s">
        <v>17636</v>
      </c>
      <c r="V4586">
        <v>1</v>
      </c>
      <c r="W4586" s="2">
        <v>0</v>
      </c>
      <c r="X4586" s="2">
        <v>0</v>
      </c>
      <c r="Y4586" s="2">
        <v>0</v>
      </c>
      <c r="Z4586" s="2">
        <v>0</v>
      </c>
      <c r="AA4586" s="2">
        <v>0</v>
      </c>
      <c r="AB4586" s="2">
        <v>0</v>
      </c>
      <c r="AC4586" s="2">
        <v>0</v>
      </c>
      <c r="AD4586" s="2">
        <v>131</v>
      </c>
      <c r="AE4586" s="2">
        <v>64</v>
      </c>
      <c r="AF4586" s="2">
        <v>80</v>
      </c>
      <c r="AG4586" s="2">
        <v>99</v>
      </c>
      <c r="AH4586" s="2">
        <v>103</v>
      </c>
      <c r="AI4586" s="2">
        <v>65</v>
      </c>
      <c r="AJ4586" s="2">
        <v>37</v>
      </c>
      <c r="AK4586" s="2">
        <v>0</v>
      </c>
      <c r="AL4586" s="2">
        <v>0</v>
      </c>
      <c r="AM4586" s="2">
        <v>0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0</v>
      </c>
      <c r="AU4586" s="2">
        <v>0</v>
      </c>
      <c r="AV4586" s="2">
        <v>0</v>
      </c>
      <c r="AW4586" s="2">
        <v>0</v>
      </c>
      <c r="AX4586" s="2">
        <v>0</v>
      </c>
      <c r="AY4586" s="2">
        <v>0</v>
      </c>
      <c r="AZ4586" s="2">
        <v>0</v>
      </c>
      <c r="BA4586" s="2">
        <v>0</v>
      </c>
      <c r="BB4586" s="2">
        <v>0</v>
      </c>
      <c r="BC4586" s="2">
        <v>0</v>
      </c>
      <c r="BD4586" s="2">
        <v>0</v>
      </c>
      <c r="BE4586" s="2">
        <v>0</v>
      </c>
      <c r="BF4586" s="2">
        <v>0</v>
      </c>
      <c r="BG4586" s="2">
        <v>0</v>
      </c>
      <c r="BH4586" s="2">
        <v>0</v>
      </c>
      <c r="BI4586" s="2">
        <v>0</v>
      </c>
      <c r="BJ4586" s="2">
        <v>0</v>
      </c>
      <c r="BK4586" s="2">
        <v>0</v>
      </c>
      <c r="BL4586" s="2">
        <v>7</v>
      </c>
      <c r="BM4586" s="2">
        <v>4</v>
      </c>
      <c r="BN4586" s="2">
        <v>5</v>
      </c>
      <c r="BO4586" s="2">
        <v>5</v>
      </c>
      <c r="BP4586" s="2">
        <v>6</v>
      </c>
      <c r="BQ4586" s="2">
        <v>2</v>
      </c>
      <c r="BR4586" s="2">
        <v>3</v>
      </c>
      <c r="BS4586" s="2">
        <v>0</v>
      </c>
      <c r="BT4586" s="2">
        <v>0</v>
      </c>
      <c r="BU4586" s="2">
        <v>0</v>
      </c>
      <c r="BV4586" s="2">
        <v>0</v>
      </c>
      <c r="BW4586" s="2">
        <v>0</v>
      </c>
      <c r="BX4586" s="2">
        <v>0</v>
      </c>
      <c r="BY4586" s="2">
        <v>0</v>
      </c>
      <c r="BZ4586" s="2">
        <v>0</v>
      </c>
      <c r="CA4586" s="2">
        <v>0</v>
      </c>
      <c r="CB4586" s="2">
        <v>0</v>
      </c>
      <c r="CC4586" s="2">
        <v>0</v>
      </c>
      <c r="CD4586" s="2">
        <v>0</v>
      </c>
      <c r="CE4586" s="2">
        <v>0</v>
      </c>
      <c r="CF4586" s="2">
        <v>0</v>
      </c>
      <c r="CG4586" s="2">
        <v>0</v>
      </c>
      <c r="CH4586" s="2">
        <v>0</v>
      </c>
      <c r="CI4586" s="2">
        <v>0</v>
      </c>
      <c r="CJ4586" s="2">
        <v>0</v>
      </c>
      <c r="CK4586" s="2">
        <v>0</v>
      </c>
      <c r="CL4586" s="2">
        <v>0</v>
      </c>
    </row>
    <row r="4587" spans="1:90" x14ac:dyDescent="0.25">
      <c r="A4587" t="s">
        <v>115</v>
      </c>
      <c r="B4587">
        <v>20710</v>
      </c>
      <c r="C4587" t="s">
        <v>343</v>
      </c>
      <c r="D4587">
        <v>1</v>
      </c>
      <c r="E4587">
        <v>8</v>
      </c>
      <c r="F4587">
        <v>28836</v>
      </c>
      <c r="G4587">
        <v>35028836</v>
      </c>
      <c r="H4587" t="s">
        <v>13362</v>
      </c>
      <c r="I4587">
        <v>703</v>
      </c>
      <c r="J4587" t="s">
        <v>8889</v>
      </c>
      <c r="K4587" t="s">
        <v>91</v>
      </c>
      <c r="L4587">
        <v>1</v>
      </c>
      <c r="M4587" t="s">
        <v>8889</v>
      </c>
      <c r="N4587">
        <v>15890000</v>
      </c>
      <c r="O4587" t="s">
        <v>102</v>
      </c>
      <c r="P4587" t="s">
        <v>13363</v>
      </c>
      <c r="Q4587">
        <v>385</v>
      </c>
      <c r="R4587">
        <v>17</v>
      </c>
      <c r="S4587">
        <v>38260240</v>
      </c>
      <c r="T4587">
        <v>38261209</v>
      </c>
      <c r="U4587" t="s">
        <v>13364</v>
      </c>
      <c r="V4587">
        <v>1</v>
      </c>
      <c r="W4587" s="2">
        <v>0</v>
      </c>
      <c r="X4587" s="2">
        <v>0</v>
      </c>
      <c r="Y4587" s="2">
        <v>0</v>
      </c>
      <c r="Z4587" s="2">
        <v>0</v>
      </c>
      <c r="AA4587" s="2">
        <v>0</v>
      </c>
      <c r="AB4587" s="2">
        <v>0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87</v>
      </c>
      <c r="AI4587" s="2">
        <v>92</v>
      </c>
      <c r="AJ4587" s="2">
        <v>69</v>
      </c>
      <c r="AK4587" s="2">
        <v>0</v>
      </c>
      <c r="AL4587" s="2">
        <v>0</v>
      </c>
      <c r="AM4587" s="2">
        <v>0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0</v>
      </c>
      <c r="AU4587" s="2">
        <v>0</v>
      </c>
      <c r="AV4587" s="2">
        <v>0</v>
      </c>
      <c r="AW4587" s="2">
        <v>0</v>
      </c>
      <c r="AX4587" s="2">
        <v>0</v>
      </c>
      <c r="AY4587" s="2">
        <v>0</v>
      </c>
      <c r="AZ4587" s="2">
        <v>0</v>
      </c>
      <c r="BA4587" s="2">
        <v>0</v>
      </c>
      <c r="BB4587" s="2">
        <v>0</v>
      </c>
      <c r="BC4587" s="2">
        <v>0</v>
      </c>
      <c r="BD4587" s="2">
        <v>0</v>
      </c>
      <c r="BE4587" s="2">
        <v>0</v>
      </c>
      <c r="BF4587" s="2">
        <v>0</v>
      </c>
      <c r="BG4587" s="2">
        <v>0</v>
      </c>
      <c r="BH4587" s="2">
        <v>0</v>
      </c>
      <c r="BI4587" s="2">
        <v>0</v>
      </c>
      <c r="BJ4587" s="2">
        <v>0</v>
      </c>
      <c r="BK4587" s="2">
        <v>0</v>
      </c>
      <c r="BL4587" s="2">
        <v>0</v>
      </c>
      <c r="BM4587" s="2">
        <v>0</v>
      </c>
      <c r="BN4587" s="2">
        <v>0</v>
      </c>
      <c r="BO4587" s="2">
        <v>0</v>
      </c>
      <c r="BP4587" s="2">
        <v>3</v>
      </c>
      <c r="BQ4587" s="2">
        <v>5</v>
      </c>
      <c r="BR4587" s="2">
        <v>5</v>
      </c>
      <c r="BS4587" s="2">
        <v>0</v>
      </c>
      <c r="BT4587" s="2">
        <v>0</v>
      </c>
      <c r="BU4587" s="2">
        <v>0</v>
      </c>
      <c r="BV4587" s="2">
        <v>0</v>
      </c>
      <c r="BW4587" s="2">
        <v>0</v>
      </c>
      <c r="BX4587" s="2">
        <v>0</v>
      </c>
      <c r="BY4587" s="2">
        <v>0</v>
      </c>
      <c r="BZ4587" s="2">
        <v>0</v>
      </c>
      <c r="CA4587" s="2">
        <v>0</v>
      </c>
      <c r="CB4587" s="2">
        <v>0</v>
      </c>
      <c r="CC4587" s="2">
        <v>0</v>
      </c>
      <c r="CD4587" s="2">
        <v>0</v>
      </c>
      <c r="CE4587" s="2">
        <v>0</v>
      </c>
      <c r="CF4587" s="2">
        <v>0</v>
      </c>
      <c r="CG4587" s="2">
        <v>0</v>
      </c>
      <c r="CH4587" s="2">
        <v>0</v>
      </c>
      <c r="CI4587" s="2">
        <v>0</v>
      </c>
      <c r="CJ4587" s="2">
        <v>0</v>
      </c>
      <c r="CK4587" s="2">
        <v>0</v>
      </c>
      <c r="CL4587" s="2">
        <v>0</v>
      </c>
    </row>
    <row r="4588" spans="1:90" x14ac:dyDescent="0.25">
      <c r="A4588" t="s">
        <v>115</v>
      </c>
      <c r="B4588">
        <v>20710</v>
      </c>
      <c r="C4588" t="s">
        <v>343</v>
      </c>
      <c r="D4588">
        <v>1</v>
      </c>
      <c r="E4588">
        <v>8</v>
      </c>
      <c r="F4588">
        <v>28712</v>
      </c>
      <c r="G4588">
        <v>35028712</v>
      </c>
      <c r="H4588" t="s">
        <v>3176</v>
      </c>
      <c r="I4588">
        <v>647</v>
      </c>
      <c r="J4588" t="s">
        <v>343</v>
      </c>
      <c r="K4588" t="s">
        <v>2173</v>
      </c>
      <c r="L4588">
        <v>1</v>
      </c>
      <c r="M4588" t="s">
        <v>343</v>
      </c>
      <c r="N4588">
        <v>15014060</v>
      </c>
      <c r="O4588" t="s">
        <v>92</v>
      </c>
      <c r="P4588" t="s">
        <v>2878</v>
      </c>
      <c r="Q4588">
        <v>4181</v>
      </c>
      <c r="R4588">
        <v>17</v>
      </c>
      <c r="S4588">
        <v>32326279</v>
      </c>
      <c r="T4588">
        <v>32335831</v>
      </c>
      <c r="U4588" t="s">
        <v>3177</v>
      </c>
      <c r="V4588">
        <v>1</v>
      </c>
      <c r="W4588" s="2">
        <v>0</v>
      </c>
      <c r="X4588" s="2">
        <v>0</v>
      </c>
      <c r="Y4588" s="2">
        <v>0</v>
      </c>
      <c r="Z4588" s="2">
        <v>0</v>
      </c>
      <c r="AA4588" s="2">
        <v>0</v>
      </c>
      <c r="AB4588" s="2">
        <v>0</v>
      </c>
      <c r="AC4588" s="2">
        <v>0</v>
      </c>
      <c r="AD4588" s="2">
        <v>0</v>
      </c>
      <c r="AE4588" s="2">
        <v>0</v>
      </c>
      <c r="AF4588" s="2">
        <v>38</v>
      </c>
      <c r="AG4588" s="2">
        <v>57</v>
      </c>
      <c r="AH4588" s="2">
        <v>194</v>
      </c>
      <c r="AI4588" s="2">
        <v>128</v>
      </c>
      <c r="AJ4588" s="2">
        <v>112</v>
      </c>
      <c r="AK4588" s="2">
        <v>0</v>
      </c>
      <c r="AL4588" s="2">
        <v>0</v>
      </c>
      <c r="AM4588" s="2">
        <v>0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0</v>
      </c>
      <c r="AU4588" s="2">
        <v>0</v>
      </c>
      <c r="AV4588" s="2">
        <v>0</v>
      </c>
      <c r="AW4588" s="2">
        <v>0</v>
      </c>
      <c r="AX4588" s="2">
        <v>0</v>
      </c>
      <c r="AY4588" s="2">
        <v>0</v>
      </c>
      <c r="AZ4588" s="2">
        <v>0</v>
      </c>
      <c r="BA4588" s="2">
        <v>0</v>
      </c>
      <c r="BB4588" s="2">
        <v>0</v>
      </c>
      <c r="BC4588" s="2">
        <v>92</v>
      </c>
      <c r="BD4588" s="2">
        <v>0</v>
      </c>
      <c r="BE4588" s="2">
        <v>0</v>
      </c>
      <c r="BF4588" s="2">
        <v>0</v>
      </c>
      <c r="BG4588" s="2">
        <v>0</v>
      </c>
      <c r="BH4588" s="2">
        <v>0</v>
      </c>
      <c r="BI4588" s="2">
        <v>0</v>
      </c>
      <c r="BJ4588" s="2">
        <v>0</v>
      </c>
      <c r="BK4588" s="2">
        <v>0</v>
      </c>
      <c r="BL4588" s="2">
        <v>0</v>
      </c>
      <c r="BM4588" s="2">
        <v>0</v>
      </c>
      <c r="BN4588" s="2">
        <v>2</v>
      </c>
      <c r="BO4588" s="2">
        <v>2</v>
      </c>
      <c r="BP4588" s="2">
        <v>11</v>
      </c>
      <c r="BQ4588" s="2">
        <v>5</v>
      </c>
      <c r="BR4588" s="2">
        <v>3</v>
      </c>
      <c r="BS4588" s="2">
        <v>0</v>
      </c>
      <c r="BT4588" s="2">
        <v>0</v>
      </c>
      <c r="BU4588" s="2">
        <v>0</v>
      </c>
      <c r="BV4588" s="2">
        <v>0</v>
      </c>
      <c r="BW4588" s="2">
        <v>0</v>
      </c>
      <c r="BX4588" s="2">
        <v>0</v>
      </c>
      <c r="BY4588" s="2">
        <v>0</v>
      </c>
      <c r="BZ4588" s="2">
        <v>0</v>
      </c>
      <c r="CA4588" s="2">
        <v>0</v>
      </c>
      <c r="CB4588" s="2">
        <v>0</v>
      </c>
      <c r="CC4588" s="2">
        <v>0</v>
      </c>
      <c r="CD4588" s="2">
        <v>0</v>
      </c>
      <c r="CE4588" s="2">
        <v>0</v>
      </c>
      <c r="CF4588" s="2">
        <v>0</v>
      </c>
      <c r="CG4588" s="2">
        <v>0</v>
      </c>
      <c r="CH4588" s="2">
        <v>0</v>
      </c>
      <c r="CI4588" s="2">
        <v>0</v>
      </c>
      <c r="CJ4588" s="2">
        <v>0</v>
      </c>
      <c r="CK4588" s="2">
        <v>4</v>
      </c>
      <c r="CL4588" s="2">
        <v>0</v>
      </c>
    </row>
    <row r="4589" spans="1:90" x14ac:dyDescent="0.25">
      <c r="A4589" t="s">
        <v>115</v>
      </c>
      <c r="B4589">
        <v>20710</v>
      </c>
      <c r="C4589" t="s">
        <v>343</v>
      </c>
      <c r="D4589">
        <v>1</v>
      </c>
      <c r="E4589">
        <v>8</v>
      </c>
      <c r="F4589">
        <v>919688</v>
      </c>
      <c r="G4589">
        <v>35919688</v>
      </c>
      <c r="H4589" t="s">
        <v>13498</v>
      </c>
      <c r="I4589">
        <v>647</v>
      </c>
      <c r="J4589" t="s">
        <v>343</v>
      </c>
      <c r="K4589" t="s">
        <v>13499</v>
      </c>
      <c r="L4589">
        <v>1</v>
      </c>
      <c r="M4589" t="s">
        <v>343</v>
      </c>
      <c r="N4589">
        <v>15057290</v>
      </c>
      <c r="O4589" t="s">
        <v>92</v>
      </c>
      <c r="P4589" t="s">
        <v>13500</v>
      </c>
      <c r="Q4589">
        <v>300</v>
      </c>
      <c r="R4589">
        <v>17</v>
      </c>
      <c r="S4589">
        <v>32252040</v>
      </c>
      <c r="T4589">
        <v>32252237</v>
      </c>
      <c r="U4589" t="s">
        <v>13501</v>
      </c>
      <c r="V4589">
        <v>1</v>
      </c>
      <c r="W4589" s="2">
        <v>0</v>
      </c>
      <c r="X4589" s="2">
        <v>0</v>
      </c>
      <c r="Y4589" s="2">
        <v>0</v>
      </c>
      <c r="Z4589" s="2">
        <v>0</v>
      </c>
      <c r="AA4589" s="2">
        <v>0</v>
      </c>
      <c r="AB4589" s="2">
        <v>0</v>
      </c>
      <c r="AC4589" s="2">
        <v>0</v>
      </c>
      <c r="AD4589" s="2">
        <v>91</v>
      </c>
      <c r="AE4589" s="2">
        <v>94</v>
      </c>
      <c r="AF4589" s="2">
        <v>92</v>
      </c>
      <c r="AG4589" s="2">
        <v>131</v>
      </c>
      <c r="AH4589" s="2">
        <v>112</v>
      </c>
      <c r="AI4589" s="2">
        <v>84</v>
      </c>
      <c r="AJ4589" s="2">
        <v>93</v>
      </c>
      <c r="AK4589" s="2">
        <v>0</v>
      </c>
      <c r="AL4589" s="2">
        <v>0</v>
      </c>
      <c r="AM4589" s="2">
        <v>0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0</v>
      </c>
      <c r="AU4589" s="2">
        <v>0</v>
      </c>
      <c r="AV4589" s="2">
        <v>0</v>
      </c>
      <c r="AW4589" s="2">
        <v>0</v>
      </c>
      <c r="AX4589" s="2">
        <v>0</v>
      </c>
      <c r="AY4589" s="2">
        <v>0</v>
      </c>
      <c r="AZ4589" s="2">
        <v>0</v>
      </c>
      <c r="BA4589" s="2">
        <v>0</v>
      </c>
      <c r="BB4589" s="2">
        <v>0</v>
      </c>
      <c r="BC4589" s="2">
        <v>50</v>
      </c>
      <c r="BD4589" s="2">
        <v>0</v>
      </c>
      <c r="BE4589" s="2">
        <v>0</v>
      </c>
      <c r="BF4589" s="2">
        <v>0</v>
      </c>
      <c r="BG4589" s="2">
        <v>0</v>
      </c>
      <c r="BH4589" s="2">
        <v>0</v>
      </c>
      <c r="BI4589" s="2">
        <v>0</v>
      </c>
      <c r="BJ4589" s="2">
        <v>0</v>
      </c>
      <c r="BK4589" s="2">
        <v>0</v>
      </c>
      <c r="BL4589" s="2">
        <v>5</v>
      </c>
      <c r="BM4589" s="2">
        <v>5</v>
      </c>
      <c r="BN4589" s="2">
        <v>4</v>
      </c>
      <c r="BO4589" s="2">
        <v>6</v>
      </c>
      <c r="BP4589" s="2">
        <v>5</v>
      </c>
      <c r="BQ4589" s="2">
        <v>4</v>
      </c>
      <c r="BR4589" s="2">
        <v>3</v>
      </c>
      <c r="BS4589" s="2">
        <v>0</v>
      </c>
      <c r="BT4589" s="2">
        <v>0</v>
      </c>
      <c r="BU4589" s="2">
        <v>0</v>
      </c>
      <c r="BV4589" s="2">
        <v>0</v>
      </c>
      <c r="BW4589" s="2">
        <v>0</v>
      </c>
      <c r="BX4589" s="2">
        <v>0</v>
      </c>
      <c r="BY4589" s="2">
        <v>0</v>
      </c>
      <c r="BZ4589" s="2">
        <v>0</v>
      </c>
      <c r="CA4589" s="2">
        <v>0</v>
      </c>
      <c r="CB4589" s="2">
        <v>0</v>
      </c>
      <c r="CC4589" s="2">
        <v>0</v>
      </c>
      <c r="CD4589" s="2">
        <v>0</v>
      </c>
      <c r="CE4589" s="2">
        <v>0</v>
      </c>
      <c r="CF4589" s="2">
        <v>0</v>
      </c>
      <c r="CG4589" s="2">
        <v>0</v>
      </c>
      <c r="CH4589" s="2">
        <v>0</v>
      </c>
      <c r="CI4589" s="2">
        <v>0</v>
      </c>
      <c r="CJ4589" s="2">
        <v>0</v>
      </c>
      <c r="CK4589" s="2">
        <v>2</v>
      </c>
      <c r="CL4589" s="2">
        <v>0</v>
      </c>
    </row>
    <row r="4590" spans="1:90" x14ac:dyDescent="0.25">
      <c r="A4590" t="s">
        <v>115</v>
      </c>
      <c r="B4590">
        <v>20710</v>
      </c>
      <c r="C4590" t="s">
        <v>343</v>
      </c>
      <c r="D4590">
        <v>1</v>
      </c>
      <c r="E4590">
        <v>8</v>
      </c>
      <c r="F4590">
        <v>28733</v>
      </c>
      <c r="G4590">
        <v>35028733</v>
      </c>
      <c r="H4590" t="s">
        <v>8433</v>
      </c>
      <c r="I4590">
        <v>647</v>
      </c>
      <c r="J4590" t="s">
        <v>343</v>
      </c>
      <c r="K4590" t="s">
        <v>6025</v>
      </c>
      <c r="L4590">
        <v>1</v>
      </c>
      <c r="M4590" t="s">
        <v>343</v>
      </c>
      <c r="N4590">
        <v>15060100</v>
      </c>
      <c r="O4590" t="s">
        <v>92</v>
      </c>
      <c r="P4590" t="s">
        <v>8434</v>
      </c>
      <c r="Q4590">
        <v>304</v>
      </c>
      <c r="R4590">
        <v>17</v>
      </c>
      <c r="S4590">
        <v>32246941</v>
      </c>
      <c r="T4590">
        <v>32249411</v>
      </c>
      <c r="U4590" t="s">
        <v>8435</v>
      </c>
      <c r="V4590">
        <v>1</v>
      </c>
      <c r="W4590" s="2">
        <v>0</v>
      </c>
      <c r="X4590" s="2">
        <v>0</v>
      </c>
      <c r="Y4590" s="2">
        <v>0</v>
      </c>
      <c r="Z4590" s="2">
        <v>0</v>
      </c>
      <c r="AA4590" s="2">
        <v>0</v>
      </c>
      <c r="AB4590" s="2">
        <v>0</v>
      </c>
      <c r="AC4590" s="2">
        <v>0</v>
      </c>
      <c r="AD4590" s="2">
        <v>153</v>
      </c>
      <c r="AE4590" s="2">
        <v>100</v>
      </c>
      <c r="AF4590" s="2">
        <v>107</v>
      </c>
      <c r="AG4590" s="2">
        <v>137</v>
      </c>
      <c r="AH4590" s="2">
        <v>118</v>
      </c>
      <c r="AI4590" s="2">
        <v>100</v>
      </c>
      <c r="AJ4590" s="2">
        <v>112</v>
      </c>
      <c r="AK4590" s="2">
        <v>0</v>
      </c>
      <c r="AL4590" s="2">
        <v>0</v>
      </c>
      <c r="AM4590" s="2">
        <v>0</v>
      </c>
      <c r="AN4590" s="2">
        <v>0</v>
      </c>
      <c r="AO4590" s="2">
        <v>0</v>
      </c>
      <c r="AP4590" s="2">
        <v>0</v>
      </c>
      <c r="AQ4590" s="2">
        <v>0</v>
      </c>
      <c r="AR4590" s="2">
        <v>0</v>
      </c>
      <c r="AS4590" s="2">
        <v>0</v>
      </c>
      <c r="AT4590" s="2">
        <v>0</v>
      </c>
      <c r="AU4590" s="2">
        <v>0</v>
      </c>
      <c r="AV4590" s="2">
        <v>0</v>
      </c>
      <c r="AW4590" s="2">
        <v>0</v>
      </c>
      <c r="AX4590" s="2">
        <v>0</v>
      </c>
      <c r="AY4590" s="2">
        <v>0</v>
      </c>
      <c r="AZ4590" s="2">
        <v>0</v>
      </c>
      <c r="BA4590" s="2">
        <v>0</v>
      </c>
      <c r="BB4590" s="2">
        <v>0</v>
      </c>
      <c r="BC4590" s="2">
        <v>0</v>
      </c>
      <c r="BD4590" s="2">
        <v>7</v>
      </c>
      <c r="BE4590" s="2">
        <v>0</v>
      </c>
      <c r="BF4590" s="2">
        <v>0</v>
      </c>
      <c r="BG4590" s="2">
        <v>0</v>
      </c>
      <c r="BH4590" s="2">
        <v>0</v>
      </c>
      <c r="BI4590" s="2">
        <v>0</v>
      </c>
      <c r="BJ4590" s="2">
        <v>0</v>
      </c>
      <c r="BK4590" s="2">
        <v>0</v>
      </c>
      <c r="BL4590" s="2">
        <v>6</v>
      </c>
      <c r="BM4590" s="2">
        <v>5</v>
      </c>
      <c r="BN4590" s="2">
        <v>4</v>
      </c>
      <c r="BO4590" s="2">
        <v>5</v>
      </c>
      <c r="BP4590" s="2">
        <v>4</v>
      </c>
      <c r="BQ4590" s="2">
        <v>4</v>
      </c>
      <c r="BR4590" s="2">
        <v>4</v>
      </c>
      <c r="BS4590" s="2">
        <v>0</v>
      </c>
      <c r="BT4590" s="2">
        <v>0</v>
      </c>
      <c r="BU4590" s="2">
        <v>0</v>
      </c>
      <c r="BV4590" s="2">
        <v>0</v>
      </c>
      <c r="BW4590" s="2">
        <v>0</v>
      </c>
      <c r="BX4590" s="2">
        <v>0</v>
      </c>
      <c r="BY4590" s="2">
        <v>0</v>
      </c>
      <c r="BZ4590" s="2">
        <v>0</v>
      </c>
      <c r="CA4590" s="2">
        <v>0</v>
      </c>
      <c r="CB4590" s="2">
        <v>0</v>
      </c>
      <c r="CC4590" s="2">
        <v>0</v>
      </c>
      <c r="CD4590" s="2">
        <v>0</v>
      </c>
      <c r="CE4590" s="2">
        <v>0</v>
      </c>
      <c r="CF4590" s="2">
        <v>0</v>
      </c>
      <c r="CG4590" s="2">
        <v>0</v>
      </c>
      <c r="CH4590" s="2">
        <v>0</v>
      </c>
      <c r="CI4590" s="2">
        <v>0</v>
      </c>
      <c r="CJ4590" s="2">
        <v>0</v>
      </c>
      <c r="CK4590" s="2">
        <v>0</v>
      </c>
      <c r="CL4590" s="2">
        <v>2</v>
      </c>
    </row>
    <row r="4591" spans="1:90" x14ac:dyDescent="0.25">
      <c r="A4591" t="s">
        <v>115</v>
      </c>
      <c r="B4591">
        <v>20710</v>
      </c>
      <c r="C4591" t="s">
        <v>343</v>
      </c>
      <c r="D4591">
        <v>1</v>
      </c>
      <c r="E4591">
        <v>8</v>
      </c>
      <c r="F4591">
        <v>28848</v>
      </c>
      <c r="G4591">
        <v>35028848</v>
      </c>
      <c r="H4591" t="s">
        <v>10413</v>
      </c>
      <c r="I4591">
        <v>647</v>
      </c>
      <c r="J4591" t="s">
        <v>343</v>
      </c>
      <c r="K4591" t="s">
        <v>1318</v>
      </c>
      <c r="L4591">
        <v>1</v>
      </c>
      <c r="M4591" t="s">
        <v>343</v>
      </c>
      <c r="N4591">
        <v>15025060</v>
      </c>
      <c r="O4591" t="s">
        <v>92</v>
      </c>
      <c r="P4591" t="s">
        <v>4575</v>
      </c>
      <c r="Q4591">
        <v>1335</v>
      </c>
      <c r="R4591">
        <v>17</v>
      </c>
      <c r="S4591">
        <v>32121745</v>
      </c>
      <c r="T4591">
        <v>32123202</v>
      </c>
      <c r="U4591" t="s">
        <v>10414</v>
      </c>
      <c r="V4591">
        <v>1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  <c r="AB4591" s="2">
        <v>0</v>
      </c>
      <c r="AC4591" s="2">
        <v>0</v>
      </c>
      <c r="AD4591" s="2">
        <v>135</v>
      </c>
      <c r="AE4591" s="2">
        <v>103</v>
      </c>
      <c r="AF4591" s="2">
        <v>102</v>
      </c>
      <c r="AG4591" s="2">
        <v>92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0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2">
        <v>0</v>
      </c>
      <c r="AT4591" s="2">
        <v>0</v>
      </c>
      <c r="AU4591" s="2">
        <v>0</v>
      </c>
      <c r="AV4591" s="2">
        <v>0</v>
      </c>
      <c r="AW4591" s="2">
        <v>0</v>
      </c>
      <c r="AX4591" s="2">
        <v>0</v>
      </c>
      <c r="AY4591" s="2">
        <v>0</v>
      </c>
      <c r="AZ4591" s="2">
        <v>0</v>
      </c>
      <c r="BA4591" s="2">
        <v>0</v>
      </c>
      <c r="BB4591" s="2">
        <v>0</v>
      </c>
      <c r="BC4591" s="2">
        <v>0</v>
      </c>
      <c r="BD4591" s="2">
        <v>0</v>
      </c>
      <c r="BE4591" s="2">
        <v>0</v>
      </c>
      <c r="BF4591" s="2">
        <v>0</v>
      </c>
      <c r="BG4591" s="2">
        <v>0</v>
      </c>
      <c r="BH4591" s="2">
        <v>0</v>
      </c>
      <c r="BI4591" s="2">
        <v>0</v>
      </c>
      <c r="BJ4591" s="2">
        <v>0</v>
      </c>
      <c r="BK4591" s="2">
        <v>0</v>
      </c>
      <c r="BL4591" s="2">
        <v>7</v>
      </c>
      <c r="BM4591" s="2">
        <v>4</v>
      </c>
      <c r="BN4591" s="2">
        <v>4</v>
      </c>
      <c r="BO4591" s="2">
        <v>3</v>
      </c>
      <c r="BP4591" s="2">
        <v>0</v>
      </c>
      <c r="BQ4591" s="2">
        <v>0</v>
      </c>
      <c r="BR4591" s="2">
        <v>0</v>
      </c>
      <c r="BS4591" s="2">
        <v>0</v>
      </c>
      <c r="BT4591" s="2">
        <v>0</v>
      </c>
      <c r="BU4591" s="2">
        <v>0</v>
      </c>
      <c r="BV4591" s="2">
        <v>0</v>
      </c>
      <c r="BW4591" s="2">
        <v>0</v>
      </c>
      <c r="BX4591" s="2">
        <v>0</v>
      </c>
      <c r="BY4591" s="2">
        <v>0</v>
      </c>
      <c r="BZ4591" s="2">
        <v>0</v>
      </c>
      <c r="CA4591" s="2">
        <v>0</v>
      </c>
      <c r="CB4591" s="2">
        <v>0</v>
      </c>
      <c r="CC4591" s="2">
        <v>0</v>
      </c>
      <c r="CD4591" s="2">
        <v>0</v>
      </c>
      <c r="CE4591" s="2">
        <v>0</v>
      </c>
      <c r="CF4591" s="2">
        <v>0</v>
      </c>
      <c r="CG4591" s="2">
        <v>0</v>
      </c>
      <c r="CH4591" s="2">
        <v>0</v>
      </c>
      <c r="CI4591" s="2">
        <v>0</v>
      </c>
      <c r="CJ4591" s="2">
        <v>0</v>
      </c>
      <c r="CK4591" s="2">
        <v>0</v>
      </c>
      <c r="CL4591" s="2">
        <v>0</v>
      </c>
    </row>
    <row r="4592" spans="1:90" x14ac:dyDescent="0.25">
      <c r="A4592" t="s">
        <v>115</v>
      </c>
      <c r="B4592">
        <v>20710</v>
      </c>
      <c r="C4592" t="s">
        <v>343</v>
      </c>
      <c r="D4592">
        <v>1</v>
      </c>
      <c r="E4592">
        <v>8</v>
      </c>
      <c r="F4592">
        <v>908150</v>
      </c>
      <c r="G4592">
        <v>35908150</v>
      </c>
      <c r="H4592" t="s">
        <v>7550</v>
      </c>
      <c r="I4592">
        <v>647</v>
      </c>
      <c r="J4592" t="s">
        <v>343</v>
      </c>
      <c r="K4592" t="s">
        <v>344</v>
      </c>
      <c r="L4592">
        <v>1</v>
      </c>
      <c r="M4592" t="s">
        <v>343</v>
      </c>
      <c r="N4592">
        <v>15043120</v>
      </c>
      <c r="O4592" t="s">
        <v>92</v>
      </c>
      <c r="P4592" t="s">
        <v>15945</v>
      </c>
      <c r="Q4592">
        <v>3747</v>
      </c>
      <c r="R4592">
        <v>17</v>
      </c>
      <c r="S4592">
        <v>32363392</v>
      </c>
      <c r="T4592">
        <v>32364298</v>
      </c>
      <c r="U4592" t="s">
        <v>15946</v>
      </c>
      <c r="V4592">
        <v>1</v>
      </c>
      <c r="W4592" s="2">
        <v>0</v>
      </c>
      <c r="X4592" s="2">
        <v>0</v>
      </c>
      <c r="Y4592" s="2">
        <v>0</v>
      </c>
      <c r="Z4592" s="2">
        <v>0</v>
      </c>
      <c r="AA4592" s="2">
        <v>0</v>
      </c>
      <c r="AB4592" s="2">
        <v>0</v>
      </c>
      <c r="AC4592" s="2">
        <v>0</v>
      </c>
      <c r="AD4592" s="2">
        <v>84</v>
      </c>
      <c r="AE4592" s="2">
        <v>77</v>
      </c>
      <c r="AF4592" s="2">
        <v>88</v>
      </c>
      <c r="AG4592" s="2">
        <v>109</v>
      </c>
      <c r="AH4592" s="2">
        <v>170</v>
      </c>
      <c r="AI4592" s="2">
        <v>132</v>
      </c>
      <c r="AJ4592" s="2">
        <v>138</v>
      </c>
      <c r="AK4592" s="2">
        <v>0</v>
      </c>
      <c r="AL4592" s="2">
        <v>0</v>
      </c>
      <c r="AM4592" s="2">
        <v>0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2">
        <v>0</v>
      </c>
      <c r="AT4592" s="2">
        <v>0</v>
      </c>
      <c r="AU4592" s="2">
        <v>0</v>
      </c>
      <c r="AV4592" s="2">
        <v>0</v>
      </c>
      <c r="AW4592" s="2">
        <v>0</v>
      </c>
      <c r="AX4592" s="2">
        <v>0</v>
      </c>
      <c r="AY4592" s="2">
        <v>0</v>
      </c>
      <c r="AZ4592" s="2">
        <v>0</v>
      </c>
      <c r="BA4592" s="2">
        <v>0</v>
      </c>
      <c r="BB4592" s="2">
        <v>0</v>
      </c>
      <c r="BC4592" s="2">
        <v>109</v>
      </c>
      <c r="BD4592" s="2">
        <v>34</v>
      </c>
      <c r="BE4592" s="2">
        <v>0</v>
      </c>
      <c r="BF4592" s="2">
        <v>0</v>
      </c>
      <c r="BG4592" s="2">
        <v>0</v>
      </c>
      <c r="BH4592" s="2">
        <v>0</v>
      </c>
      <c r="BI4592" s="2">
        <v>0</v>
      </c>
      <c r="BJ4592" s="2">
        <v>0</v>
      </c>
      <c r="BK4592" s="2">
        <v>0</v>
      </c>
      <c r="BL4592" s="2">
        <v>6</v>
      </c>
      <c r="BM4592" s="2">
        <v>5</v>
      </c>
      <c r="BN4592" s="2">
        <v>4</v>
      </c>
      <c r="BO4592" s="2">
        <v>6</v>
      </c>
      <c r="BP4592" s="2">
        <v>9</v>
      </c>
      <c r="BQ4592" s="2">
        <v>8</v>
      </c>
      <c r="BR4592" s="2">
        <v>5</v>
      </c>
      <c r="BS4592" s="2">
        <v>0</v>
      </c>
      <c r="BT4592" s="2">
        <v>0</v>
      </c>
      <c r="BU4592" s="2">
        <v>0</v>
      </c>
      <c r="BV4592" s="2">
        <v>0</v>
      </c>
      <c r="BW4592" s="2">
        <v>0</v>
      </c>
      <c r="BX4592" s="2">
        <v>0</v>
      </c>
      <c r="BY4592" s="2">
        <v>0</v>
      </c>
      <c r="BZ4592" s="2">
        <v>0</v>
      </c>
      <c r="CA4592" s="2">
        <v>0</v>
      </c>
      <c r="CB4592" s="2">
        <v>0</v>
      </c>
      <c r="CC4592" s="2">
        <v>0</v>
      </c>
      <c r="CD4592" s="2">
        <v>0</v>
      </c>
      <c r="CE4592" s="2">
        <v>0</v>
      </c>
      <c r="CF4592" s="2">
        <v>0</v>
      </c>
      <c r="CG4592" s="2">
        <v>0</v>
      </c>
      <c r="CH4592" s="2">
        <v>0</v>
      </c>
      <c r="CI4592" s="2">
        <v>0</v>
      </c>
      <c r="CJ4592" s="2">
        <v>0</v>
      </c>
      <c r="CK4592" s="2">
        <v>7</v>
      </c>
      <c r="CL4592" s="2">
        <v>8</v>
      </c>
    </row>
    <row r="4593" spans="1:90" x14ac:dyDescent="0.25">
      <c r="A4593" t="s">
        <v>115</v>
      </c>
      <c r="B4593">
        <v>20710</v>
      </c>
      <c r="C4593" t="s">
        <v>343</v>
      </c>
      <c r="D4593">
        <v>1</v>
      </c>
      <c r="E4593">
        <v>8</v>
      </c>
      <c r="F4593">
        <v>39020</v>
      </c>
      <c r="G4593">
        <v>35039020</v>
      </c>
      <c r="H4593" t="s">
        <v>8783</v>
      </c>
      <c r="I4593">
        <v>647</v>
      </c>
      <c r="J4593" t="s">
        <v>343</v>
      </c>
      <c r="K4593" t="s">
        <v>307</v>
      </c>
      <c r="L4593">
        <v>1</v>
      </c>
      <c r="M4593" t="s">
        <v>343</v>
      </c>
      <c r="N4593">
        <v>15045339</v>
      </c>
      <c r="O4593" t="s">
        <v>92</v>
      </c>
      <c r="P4593" t="s">
        <v>8784</v>
      </c>
      <c r="Q4593">
        <v>46</v>
      </c>
      <c r="R4593">
        <v>17</v>
      </c>
      <c r="S4593">
        <v>32364833</v>
      </c>
      <c r="T4593">
        <v>32367678</v>
      </c>
      <c r="U4593" t="s">
        <v>8785</v>
      </c>
      <c r="V4593">
        <v>1</v>
      </c>
      <c r="W4593" s="2">
        <v>0</v>
      </c>
      <c r="X4593" s="2">
        <v>0</v>
      </c>
      <c r="Y4593" s="2">
        <v>110</v>
      </c>
      <c r="Z4593" s="2">
        <v>118</v>
      </c>
      <c r="AA4593" s="2">
        <v>115</v>
      </c>
      <c r="AB4593" s="2">
        <v>107</v>
      </c>
      <c r="AC4593" s="2">
        <v>118</v>
      </c>
      <c r="AD4593" s="2">
        <v>0</v>
      </c>
      <c r="AE4593" s="2">
        <v>0</v>
      </c>
      <c r="AF4593" s="2">
        <v>0</v>
      </c>
      <c r="AG4593" s="2">
        <v>0</v>
      </c>
      <c r="AH4593" s="2">
        <v>0</v>
      </c>
      <c r="AI4593" s="2">
        <v>0</v>
      </c>
      <c r="AJ4593" s="2">
        <v>0</v>
      </c>
      <c r="AK4593" s="2">
        <v>0</v>
      </c>
      <c r="AL4593" s="2">
        <v>0</v>
      </c>
      <c r="AM4593" s="2">
        <v>0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2">
        <v>0</v>
      </c>
      <c r="AT4593" s="2">
        <v>0</v>
      </c>
      <c r="AU4593" s="2">
        <v>0</v>
      </c>
      <c r="AV4593" s="2">
        <v>0</v>
      </c>
      <c r="AW4593" s="2">
        <v>0</v>
      </c>
      <c r="AX4593" s="2">
        <v>0</v>
      </c>
      <c r="AY4593" s="2">
        <v>0</v>
      </c>
      <c r="AZ4593" s="2">
        <v>0</v>
      </c>
      <c r="BA4593" s="2">
        <v>0</v>
      </c>
      <c r="BB4593" s="2">
        <v>0</v>
      </c>
      <c r="BC4593" s="2">
        <v>0</v>
      </c>
      <c r="BD4593" s="2">
        <v>0</v>
      </c>
      <c r="BE4593" s="2">
        <v>0</v>
      </c>
      <c r="BF4593" s="2">
        <v>0</v>
      </c>
      <c r="BG4593" s="2">
        <v>5</v>
      </c>
      <c r="BH4593" s="2">
        <v>7</v>
      </c>
      <c r="BI4593" s="2">
        <v>6</v>
      </c>
      <c r="BJ4593" s="2">
        <v>6</v>
      </c>
      <c r="BK4593" s="2">
        <v>8</v>
      </c>
      <c r="BL4593" s="2">
        <v>0</v>
      </c>
      <c r="BM4593" s="2">
        <v>0</v>
      </c>
      <c r="BN4593" s="2">
        <v>0</v>
      </c>
      <c r="BO4593" s="2">
        <v>0</v>
      </c>
      <c r="BP4593" s="2">
        <v>0</v>
      </c>
      <c r="BQ4593" s="2">
        <v>0</v>
      </c>
      <c r="BR4593" s="2">
        <v>0</v>
      </c>
      <c r="BS4593" s="2">
        <v>0</v>
      </c>
      <c r="BT4593" s="2">
        <v>0</v>
      </c>
      <c r="BU4593" s="2">
        <v>0</v>
      </c>
      <c r="BV4593" s="2">
        <v>0</v>
      </c>
      <c r="BW4593" s="2">
        <v>0</v>
      </c>
      <c r="BX4593" s="2">
        <v>0</v>
      </c>
      <c r="BY4593" s="2">
        <v>0</v>
      </c>
      <c r="BZ4593" s="2">
        <v>0</v>
      </c>
      <c r="CA4593" s="2">
        <v>0</v>
      </c>
      <c r="CB4593" s="2">
        <v>0</v>
      </c>
      <c r="CC4593" s="2">
        <v>0</v>
      </c>
      <c r="CD4593" s="2">
        <v>0</v>
      </c>
      <c r="CE4593" s="2">
        <v>0</v>
      </c>
      <c r="CF4593" s="2">
        <v>0</v>
      </c>
      <c r="CG4593" s="2">
        <v>0</v>
      </c>
      <c r="CH4593" s="2">
        <v>0</v>
      </c>
      <c r="CI4593" s="2">
        <v>0</v>
      </c>
      <c r="CJ4593" s="2">
        <v>0</v>
      </c>
      <c r="CK4593" s="2">
        <v>0</v>
      </c>
      <c r="CL4593" s="2">
        <v>0</v>
      </c>
    </row>
    <row r="4594" spans="1:90" x14ac:dyDescent="0.25">
      <c r="A4594" t="s">
        <v>115</v>
      </c>
      <c r="B4594">
        <v>20710</v>
      </c>
      <c r="C4594" t="s">
        <v>343</v>
      </c>
      <c r="D4594">
        <v>1</v>
      </c>
      <c r="E4594">
        <v>8</v>
      </c>
      <c r="F4594">
        <v>44180</v>
      </c>
      <c r="G4594">
        <v>35044180</v>
      </c>
      <c r="H4594" t="s">
        <v>5940</v>
      </c>
      <c r="I4594">
        <v>647</v>
      </c>
      <c r="J4594" t="s">
        <v>343</v>
      </c>
      <c r="K4594" t="s">
        <v>344</v>
      </c>
      <c r="L4594">
        <v>1</v>
      </c>
      <c r="M4594" t="s">
        <v>343</v>
      </c>
      <c r="N4594">
        <v>15043040</v>
      </c>
      <c r="O4594" t="s">
        <v>92</v>
      </c>
      <c r="P4594" t="s">
        <v>768</v>
      </c>
      <c r="Q4594">
        <v>3225</v>
      </c>
      <c r="R4594">
        <v>17</v>
      </c>
      <c r="S4594">
        <v>32364622</v>
      </c>
      <c r="T4594">
        <v>32367924</v>
      </c>
      <c r="U4594" t="s">
        <v>5941</v>
      </c>
      <c r="V4594">
        <v>1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  <c r="AB4594" s="2">
        <v>0</v>
      </c>
      <c r="AC4594" s="2">
        <v>0</v>
      </c>
      <c r="AD4594" s="2">
        <v>100</v>
      </c>
      <c r="AE4594" s="2">
        <v>137</v>
      </c>
      <c r="AF4594" s="2">
        <v>68</v>
      </c>
      <c r="AG4594" s="2">
        <v>68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0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2">
        <v>0</v>
      </c>
      <c r="AT4594" s="2">
        <v>0</v>
      </c>
      <c r="AU4594" s="2">
        <v>0</v>
      </c>
      <c r="AV4594" s="2">
        <v>0</v>
      </c>
      <c r="AW4594" s="2">
        <v>0</v>
      </c>
      <c r="AX4594" s="2">
        <v>0</v>
      </c>
      <c r="AY4594" s="2">
        <v>0</v>
      </c>
      <c r="AZ4594" s="2">
        <v>0</v>
      </c>
      <c r="BA4594" s="2">
        <v>0</v>
      </c>
      <c r="BB4594" s="2">
        <v>0</v>
      </c>
      <c r="BC4594" s="2">
        <v>0</v>
      </c>
      <c r="BD4594" s="2">
        <v>0</v>
      </c>
      <c r="BE4594" s="2">
        <v>0</v>
      </c>
      <c r="BF4594" s="2">
        <v>0</v>
      </c>
      <c r="BG4594" s="2">
        <v>0</v>
      </c>
      <c r="BH4594" s="2">
        <v>0</v>
      </c>
      <c r="BI4594" s="2">
        <v>0</v>
      </c>
      <c r="BJ4594" s="2">
        <v>0</v>
      </c>
      <c r="BK4594" s="2">
        <v>0</v>
      </c>
      <c r="BL4594" s="2">
        <v>4</v>
      </c>
      <c r="BM4594" s="2">
        <v>7</v>
      </c>
      <c r="BN4594" s="2">
        <v>2</v>
      </c>
      <c r="BO4594" s="2">
        <v>3</v>
      </c>
      <c r="BP4594" s="2">
        <v>0</v>
      </c>
      <c r="BQ4594" s="2">
        <v>0</v>
      </c>
      <c r="BR4594" s="2">
        <v>0</v>
      </c>
      <c r="BS4594" s="2">
        <v>0</v>
      </c>
      <c r="BT4594" s="2">
        <v>0</v>
      </c>
      <c r="BU4594" s="2">
        <v>0</v>
      </c>
      <c r="BV4594" s="2">
        <v>0</v>
      </c>
      <c r="BW4594" s="2">
        <v>0</v>
      </c>
      <c r="BX4594" s="2">
        <v>0</v>
      </c>
      <c r="BY4594" s="2">
        <v>0</v>
      </c>
      <c r="BZ4594" s="2">
        <v>0</v>
      </c>
      <c r="CA4594" s="2">
        <v>0</v>
      </c>
      <c r="CB4594" s="2">
        <v>0</v>
      </c>
      <c r="CC4594" s="2">
        <v>0</v>
      </c>
      <c r="CD4594" s="2">
        <v>0</v>
      </c>
      <c r="CE4594" s="2">
        <v>0</v>
      </c>
      <c r="CF4594" s="2">
        <v>0</v>
      </c>
      <c r="CG4594" s="2">
        <v>0</v>
      </c>
      <c r="CH4594" s="2">
        <v>0</v>
      </c>
      <c r="CI4594" s="2">
        <v>0</v>
      </c>
      <c r="CJ4594" s="2">
        <v>0</v>
      </c>
      <c r="CK4594" s="2">
        <v>0</v>
      </c>
      <c r="CL4594" s="2">
        <v>0</v>
      </c>
    </row>
    <row r="4595" spans="1:90" x14ac:dyDescent="0.25">
      <c r="A4595" t="s">
        <v>115</v>
      </c>
      <c r="B4595">
        <v>20710</v>
      </c>
      <c r="C4595" t="s">
        <v>343</v>
      </c>
      <c r="D4595">
        <v>1</v>
      </c>
      <c r="E4595">
        <v>8</v>
      </c>
      <c r="F4595">
        <v>28605</v>
      </c>
      <c r="G4595">
        <v>35028605</v>
      </c>
      <c r="H4595" t="s">
        <v>3931</v>
      </c>
      <c r="I4595">
        <v>647</v>
      </c>
      <c r="J4595" t="s">
        <v>343</v>
      </c>
      <c r="K4595" t="s">
        <v>3932</v>
      </c>
      <c r="L4595">
        <v>1</v>
      </c>
      <c r="M4595" t="s">
        <v>343</v>
      </c>
      <c r="N4595">
        <v>15084260</v>
      </c>
      <c r="O4595" t="s">
        <v>92</v>
      </c>
      <c r="P4595" t="s">
        <v>3933</v>
      </c>
      <c r="Q4595" t="s">
        <v>127</v>
      </c>
      <c r="R4595">
        <v>17</v>
      </c>
      <c r="S4595">
        <v>32271002</v>
      </c>
      <c r="T4595">
        <v>32275690</v>
      </c>
      <c r="U4595" t="s">
        <v>3934</v>
      </c>
      <c r="V4595">
        <v>1</v>
      </c>
      <c r="W4595" s="2">
        <v>0</v>
      </c>
      <c r="X4595" s="2">
        <v>0</v>
      </c>
      <c r="Y4595" s="2">
        <v>0</v>
      </c>
      <c r="Z4595" s="2">
        <v>0</v>
      </c>
      <c r="AA4595" s="2">
        <v>0</v>
      </c>
      <c r="AB4595" s="2">
        <v>0</v>
      </c>
      <c r="AC4595" s="2">
        <v>0</v>
      </c>
      <c r="AD4595" s="2">
        <v>128</v>
      </c>
      <c r="AE4595" s="2">
        <v>91</v>
      </c>
      <c r="AF4595" s="2">
        <v>111</v>
      </c>
      <c r="AG4595" s="2">
        <v>130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0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0</v>
      </c>
      <c r="AU4595" s="2">
        <v>0</v>
      </c>
      <c r="AV4595" s="2">
        <v>0</v>
      </c>
      <c r="AW4595" s="2">
        <v>0</v>
      </c>
      <c r="AX4595" s="2">
        <v>0</v>
      </c>
      <c r="AY4595" s="2">
        <v>0</v>
      </c>
      <c r="AZ4595" s="2">
        <v>0</v>
      </c>
      <c r="BA4595" s="2">
        <v>0</v>
      </c>
      <c r="BB4595" s="2">
        <v>0</v>
      </c>
      <c r="BC4595" s="2">
        <v>108</v>
      </c>
      <c r="BD4595" s="2">
        <v>11</v>
      </c>
      <c r="BE4595" s="2">
        <v>0</v>
      </c>
      <c r="BF4595" s="2">
        <v>0</v>
      </c>
      <c r="BG4595" s="2">
        <v>0</v>
      </c>
      <c r="BH4595" s="2">
        <v>0</v>
      </c>
      <c r="BI4595" s="2">
        <v>0</v>
      </c>
      <c r="BJ4595" s="2">
        <v>0</v>
      </c>
      <c r="BK4595" s="2">
        <v>0</v>
      </c>
      <c r="BL4595" s="2">
        <v>7</v>
      </c>
      <c r="BM4595" s="2">
        <v>5</v>
      </c>
      <c r="BN4595" s="2">
        <v>6</v>
      </c>
      <c r="BO4595" s="2">
        <v>7</v>
      </c>
      <c r="BP4595" s="2">
        <v>0</v>
      </c>
      <c r="BQ4595" s="2">
        <v>0</v>
      </c>
      <c r="BR4595" s="2">
        <v>0</v>
      </c>
      <c r="BS4595" s="2">
        <v>0</v>
      </c>
      <c r="BT4595" s="2">
        <v>0</v>
      </c>
      <c r="BU4595" s="2">
        <v>0</v>
      </c>
      <c r="BV4595" s="2">
        <v>0</v>
      </c>
      <c r="BW4595" s="2">
        <v>0</v>
      </c>
      <c r="BX4595" s="2">
        <v>0</v>
      </c>
      <c r="BY4595" s="2">
        <v>0</v>
      </c>
      <c r="BZ4595" s="2">
        <v>0</v>
      </c>
      <c r="CA4595" s="2">
        <v>0</v>
      </c>
      <c r="CB4595" s="2">
        <v>0</v>
      </c>
      <c r="CC4595" s="2">
        <v>0</v>
      </c>
      <c r="CD4595" s="2">
        <v>0</v>
      </c>
      <c r="CE4595" s="2">
        <v>0</v>
      </c>
      <c r="CF4595" s="2">
        <v>0</v>
      </c>
      <c r="CG4595" s="2">
        <v>0</v>
      </c>
      <c r="CH4595" s="2">
        <v>0</v>
      </c>
      <c r="CI4595" s="2">
        <v>0</v>
      </c>
      <c r="CJ4595" s="2">
        <v>0</v>
      </c>
      <c r="CK4595" s="2">
        <v>4</v>
      </c>
      <c r="CL4595" s="2">
        <v>3</v>
      </c>
    </row>
    <row r="4596" spans="1:90" x14ac:dyDescent="0.25">
      <c r="A4596" t="s">
        <v>115</v>
      </c>
      <c r="B4596">
        <v>20205</v>
      </c>
      <c r="C4596" t="s">
        <v>262</v>
      </c>
      <c r="D4596">
        <v>1</v>
      </c>
      <c r="E4596">
        <v>8</v>
      </c>
      <c r="F4596">
        <v>46826</v>
      </c>
      <c r="G4596">
        <v>35046826</v>
      </c>
      <c r="H4596" t="s">
        <v>3554</v>
      </c>
      <c r="I4596">
        <v>645</v>
      </c>
      <c r="J4596" t="s">
        <v>262</v>
      </c>
      <c r="K4596" t="s">
        <v>2253</v>
      </c>
      <c r="L4596">
        <v>1</v>
      </c>
      <c r="M4596" t="s">
        <v>262</v>
      </c>
      <c r="N4596">
        <v>12220000</v>
      </c>
      <c r="O4596" t="s">
        <v>102</v>
      </c>
      <c r="P4596" t="s">
        <v>3555</v>
      </c>
      <c r="Q4596">
        <v>6701</v>
      </c>
      <c r="R4596">
        <v>12</v>
      </c>
      <c r="S4596">
        <v>39293509</v>
      </c>
      <c r="T4596">
        <v>39293816</v>
      </c>
      <c r="U4596" t="s">
        <v>3556</v>
      </c>
      <c r="V4596">
        <v>1</v>
      </c>
      <c r="W4596" s="2">
        <v>0</v>
      </c>
      <c r="X4596" s="2">
        <v>0</v>
      </c>
      <c r="Y4596" s="2">
        <v>32</v>
      </c>
      <c r="Z4596" s="2">
        <v>41</v>
      </c>
      <c r="AA4596" s="2">
        <v>67</v>
      </c>
      <c r="AB4596" s="2">
        <v>27</v>
      </c>
      <c r="AC4596" s="2">
        <v>40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0</v>
      </c>
      <c r="AN4596" s="2">
        <v>0</v>
      </c>
      <c r="AO4596" s="2">
        <v>0</v>
      </c>
      <c r="AP4596" s="2">
        <v>0</v>
      </c>
      <c r="AQ4596" s="2">
        <v>0</v>
      </c>
      <c r="AR4596" s="2">
        <v>0</v>
      </c>
      <c r="AS4596" s="2">
        <v>0</v>
      </c>
      <c r="AT4596" s="2">
        <v>0</v>
      </c>
      <c r="AU4596" s="2">
        <v>0</v>
      </c>
      <c r="AV4596" s="2">
        <v>0</v>
      </c>
      <c r="AW4596" s="2">
        <v>0</v>
      </c>
      <c r="AX4596" s="2">
        <v>0</v>
      </c>
      <c r="AY4596" s="2">
        <v>0</v>
      </c>
      <c r="AZ4596" s="2">
        <v>0</v>
      </c>
      <c r="BA4596" s="2">
        <v>0</v>
      </c>
      <c r="BB4596" s="2">
        <v>0</v>
      </c>
      <c r="BC4596" s="2">
        <v>0</v>
      </c>
      <c r="BD4596" s="2">
        <v>11</v>
      </c>
      <c r="BE4596" s="2">
        <v>0</v>
      </c>
      <c r="BF4596" s="2">
        <v>0</v>
      </c>
      <c r="BG4596" s="2">
        <v>3</v>
      </c>
      <c r="BH4596" s="2">
        <v>4</v>
      </c>
      <c r="BI4596" s="2">
        <v>6</v>
      </c>
      <c r="BJ4596" s="2">
        <v>2</v>
      </c>
      <c r="BK4596" s="2">
        <v>3</v>
      </c>
      <c r="BL4596" s="2">
        <v>0</v>
      </c>
      <c r="BM4596" s="2">
        <v>0</v>
      </c>
      <c r="BN4596" s="2">
        <v>0</v>
      </c>
      <c r="BO4596" s="2">
        <v>0</v>
      </c>
      <c r="BP4596" s="2">
        <v>0</v>
      </c>
      <c r="BQ4596" s="2">
        <v>0</v>
      </c>
      <c r="BR4596" s="2">
        <v>0</v>
      </c>
      <c r="BS4596" s="2">
        <v>0</v>
      </c>
      <c r="BT4596" s="2">
        <v>0</v>
      </c>
      <c r="BU4596" s="2">
        <v>0</v>
      </c>
      <c r="BV4596" s="2">
        <v>0</v>
      </c>
      <c r="BW4596" s="2">
        <v>0</v>
      </c>
      <c r="BX4596" s="2">
        <v>0</v>
      </c>
      <c r="BY4596" s="2">
        <v>0</v>
      </c>
      <c r="BZ4596" s="2">
        <v>0</v>
      </c>
      <c r="CA4596" s="2">
        <v>0</v>
      </c>
      <c r="CB4596" s="2">
        <v>0</v>
      </c>
      <c r="CC4596" s="2">
        <v>0</v>
      </c>
      <c r="CD4596" s="2">
        <v>0</v>
      </c>
      <c r="CE4596" s="2">
        <v>0</v>
      </c>
      <c r="CF4596" s="2">
        <v>0</v>
      </c>
      <c r="CG4596" s="2">
        <v>0</v>
      </c>
      <c r="CH4596" s="2">
        <v>0</v>
      </c>
      <c r="CI4596" s="2">
        <v>0</v>
      </c>
      <c r="CJ4596" s="2">
        <v>0</v>
      </c>
      <c r="CK4596" s="2">
        <v>0</v>
      </c>
      <c r="CL4596" s="2">
        <v>3</v>
      </c>
    </row>
    <row r="4597" spans="1:90" x14ac:dyDescent="0.25">
      <c r="A4597" t="s">
        <v>115</v>
      </c>
      <c r="B4597">
        <v>20205</v>
      </c>
      <c r="C4597" t="s">
        <v>262</v>
      </c>
      <c r="D4597">
        <v>1</v>
      </c>
      <c r="E4597">
        <v>8</v>
      </c>
      <c r="F4597">
        <v>13481</v>
      </c>
      <c r="G4597">
        <v>35013481</v>
      </c>
      <c r="H4597" t="s">
        <v>17241</v>
      </c>
      <c r="I4597">
        <v>645</v>
      </c>
      <c r="J4597" t="s">
        <v>262</v>
      </c>
      <c r="K4597" t="s">
        <v>14093</v>
      </c>
      <c r="L4597">
        <v>1</v>
      </c>
      <c r="M4597" t="s">
        <v>262</v>
      </c>
      <c r="N4597">
        <v>12224100</v>
      </c>
      <c r="O4597" t="s">
        <v>92</v>
      </c>
      <c r="P4597" t="s">
        <v>545</v>
      </c>
      <c r="Q4597">
        <v>75</v>
      </c>
      <c r="R4597">
        <v>12</v>
      </c>
      <c r="S4597">
        <v>39295394</v>
      </c>
      <c r="T4597">
        <v>39295576</v>
      </c>
      <c r="U4597" t="s">
        <v>17242</v>
      </c>
      <c r="V4597">
        <v>1</v>
      </c>
      <c r="W4597" s="2">
        <v>0</v>
      </c>
      <c r="X4597" s="2">
        <v>0</v>
      </c>
      <c r="Y4597" s="2">
        <v>0</v>
      </c>
      <c r="Z4597" s="2">
        <v>0</v>
      </c>
      <c r="AA4597" s="2">
        <v>0</v>
      </c>
      <c r="AB4597" s="2">
        <v>0</v>
      </c>
      <c r="AC4597" s="2">
        <v>0</v>
      </c>
      <c r="AD4597" s="2">
        <v>120</v>
      </c>
      <c r="AE4597" s="2">
        <v>107</v>
      </c>
      <c r="AF4597" s="2">
        <v>103</v>
      </c>
      <c r="AG4597" s="2">
        <v>149</v>
      </c>
      <c r="AH4597" s="2">
        <v>360</v>
      </c>
      <c r="AI4597" s="2">
        <v>299</v>
      </c>
      <c r="AJ4597" s="2">
        <v>245</v>
      </c>
      <c r="AK4597" s="2">
        <v>0</v>
      </c>
      <c r="AL4597" s="2">
        <v>0</v>
      </c>
      <c r="AM4597" s="2">
        <v>0</v>
      </c>
      <c r="AN4597" s="2">
        <v>0</v>
      </c>
      <c r="AO4597" s="2">
        <v>0</v>
      </c>
      <c r="AP4597" s="2">
        <v>0</v>
      </c>
      <c r="AQ4597" s="2">
        <v>0</v>
      </c>
      <c r="AR4597" s="2">
        <v>0</v>
      </c>
      <c r="AS4597" s="2">
        <v>0</v>
      </c>
      <c r="AT4597" s="2">
        <v>0</v>
      </c>
      <c r="AU4597" s="2">
        <v>118</v>
      </c>
      <c r="AV4597" s="2">
        <v>0</v>
      </c>
      <c r="AW4597" s="2">
        <v>0</v>
      </c>
      <c r="AX4597" s="2">
        <v>0</v>
      </c>
      <c r="AY4597" s="2">
        <v>0</v>
      </c>
      <c r="AZ4597" s="2">
        <v>0</v>
      </c>
      <c r="BA4597" s="2">
        <v>0</v>
      </c>
      <c r="BB4597" s="2">
        <v>0</v>
      </c>
      <c r="BC4597" s="2">
        <v>195</v>
      </c>
      <c r="BD4597" s="2">
        <v>23</v>
      </c>
      <c r="BE4597" s="2">
        <v>0</v>
      </c>
      <c r="BF4597" s="2">
        <v>0</v>
      </c>
      <c r="BG4597" s="2">
        <v>0</v>
      </c>
      <c r="BH4597" s="2">
        <v>0</v>
      </c>
      <c r="BI4597" s="2">
        <v>0</v>
      </c>
      <c r="BJ4597" s="2">
        <v>0</v>
      </c>
      <c r="BK4597" s="2">
        <v>0</v>
      </c>
      <c r="BL4597" s="2">
        <v>6</v>
      </c>
      <c r="BM4597" s="2">
        <v>6</v>
      </c>
      <c r="BN4597" s="2">
        <v>6</v>
      </c>
      <c r="BO4597" s="2">
        <v>9</v>
      </c>
      <c r="BP4597" s="2">
        <v>16</v>
      </c>
      <c r="BQ4597" s="2">
        <v>10</v>
      </c>
      <c r="BR4597" s="2">
        <v>10</v>
      </c>
      <c r="BS4597" s="2">
        <v>0</v>
      </c>
      <c r="BT4597" s="2">
        <v>0</v>
      </c>
      <c r="BU4597" s="2">
        <v>0</v>
      </c>
      <c r="BV4597" s="2">
        <v>0</v>
      </c>
      <c r="BW4597" s="2">
        <v>0</v>
      </c>
      <c r="BX4597" s="2">
        <v>0</v>
      </c>
      <c r="BY4597" s="2">
        <v>0</v>
      </c>
      <c r="BZ4597" s="2">
        <v>0</v>
      </c>
      <c r="CA4597" s="2">
        <v>0</v>
      </c>
      <c r="CB4597" s="2">
        <v>0</v>
      </c>
      <c r="CC4597" s="2">
        <v>4</v>
      </c>
      <c r="CD4597" s="2">
        <v>0</v>
      </c>
      <c r="CE4597" s="2">
        <v>0</v>
      </c>
      <c r="CF4597" s="2">
        <v>0</v>
      </c>
      <c r="CG4597" s="2">
        <v>0</v>
      </c>
      <c r="CH4597" s="2">
        <v>0</v>
      </c>
      <c r="CI4597" s="2">
        <v>0</v>
      </c>
      <c r="CJ4597" s="2">
        <v>0</v>
      </c>
      <c r="CK4597" s="2">
        <v>9</v>
      </c>
      <c r="CL4597" s="2">
        <v>5</v>
      </c>
    </row>
    <row r="4598" spans="1:90" x14ac:dyDescent="0.25">
      <c r="A4598" t="s">
        <v>115</v>
      </c>
      <c r="B4598">
        <v>20205</v>
      </c>
      <c r="C4598" t="s">
        <v>262</v>
      </c>
      <c r="D4598">
        <v>1</v>
      </c>
      <c r="E4598">
        <v>8</v>
      </c>
      <c r="F4598">
        <v>917597</v>
      </c>
      <c r="G4598">
        <v>35917597</v>
      </c>
      <c r="H4598" t="s">
        <v>17608</v>
      </c>
      <c r="I4598">
        <v>645</v>
      </c>
      <c r="J4598" t="s">
        <v>262</v>
      </c>
      <c r="K4598" t="s">
        <v>3401</v>
      </c>
      <c r="L4598">
        <v>1</v>
      </c>
      <c r="M4598" t="s">
        <v>262</v>
      </c>
      <c r="N4598">
        <v>12225290</v>
      </c>
      <c r="O4598" t="s">
        <v>92</v>
      </c>
      <c r="P4598" t="s">
        <v>17609</v>
      </c>
      <c r="Q4598">
        <v>193</v>
      </c>
      <c r="R4598">
        <v>12</v>
      </c>
      <c r="S4598">
        <v>39071375</v>
      </c>
      <c r="T4598">
        <v>39072011</v>
      </c>
      <c r="U4598" t="s">
        <v>17610</v>
      </c>
      <c r="V4598">
        <v>1</v>
      </c>
      <c r="W4598" s="2">
        <v>0</v>
      </c>
      <c r="X4598" s="2">
        <v>0</v>
      </c>
      <c r="Y4598" s="2">
        <v>149</v>
      </c>
      <c r="Z4598" s="2">
        <v>144</v>
      </c>
      <c r="AA4598" s="2">
        <v>140</v>
      </c>
      <c r="AB4598" s="2">
        <v>131</v>
      </c>
      <c r="AC4598" s="2">
        <v>170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0</v>
      </c>
      <c r="AN4598" s="2">
        <v>0</v>
      </c>
      <c r="AO4598" s="2">
        <v>0</v>
      </c>
      <c r="AP4598" s="2">
        <v>0</v>
      </c>
      <c r="AQ4598" s="2">
        <v>0</v>
      </c>
      <c r="AR4598" s="2">
        <v>0</v>
      </c>
      <c r="AS4598" s="2">
        <v>0</v>
      </c>
      <c r="AT4598" s="2">
        <v>0</v>
      </c>
      <c r="AU4598" s="2">
        <v>0</v>
      </c>
      <c r="AV4598" s="2">
        <v>0</v>
      </c>
      <c r="AW4598" s="2">
        <v>0</v>
      </c>
      <c r="AX4598" s="2">
        <v>0</v>
      </c>
      <c r="AY4598" s="2">
        <v>0</v>
      </c>
      <c r="AZ4598" s="2">
        <v>0</v>
      </c>
      <c r="BA4598" s="2">
        <v>0</v>
      </c>
      <c r="BB4598" s="2">
        <v>0</v>
      </c>
      <c r="BC4598" s="2">
        <v>130</v>
      </c>
      <c r="BD4598" s="2">
        <v>0</v>
      </c>
      <c r="BE4598" s="2">
        <v>0</v>
      </c>
      <c r="BF4598" s="2">
        <v>0</v>
      </c>
      <c r="BG4598" s="2">
        <v>8</v>
      </c>
      <c r="BH4598" s="2">
        <v>6</v>
      </c>
      <c r="BI4598" s="2">
        <v>5</v>
      </c>
      <c r="BJ4598" s="2">
        <v>6</v>
      </c>
      <c r="BK4598" s="2">
        <v>10</v>
      </c>
      <c r="BL4598" s="2">
        <v>0</v>
      </c>
      <c r="BM4598" s="2">
        <v>0</v>
      </c>
      <c r="BN4598" s="2">
        <v>0</v>
      </c>
      <c r="BO4598" s="2">
        <v>0</v>
      </c>
      <c r="BP4598" s="2">
        <v>0</v>
      </c>
      <c r="BQ4598" s="2">
        <v>0</v>
      </c>
      <c r="BR4598" s="2">
        <v>0</v>
      </c>
      <c r="BS4598" s="2">
        <v>0</v>
      </c>
      <c r="BT4598" s="2">
        <v>0</v>
      </c>
      <c r="BU4598" s="2">
        <v>0</v>
      </c>
      <c r="BV4598" s="2">
        <v>0</v>
      </c>
      <c r="BW4598" s="2">
        <v>0</v>
      </c>
      <c r="BX4598" s="2">
        <v>0</v>
      </c>
      <c r="BY4598" s="2">
        <v>0</v>
      </c>
      <c r="BZ4598" s="2">
        <v>0</v>
      </c>
      <c r="CA4598" s="2">
        <v>0</v>
      </c>
      <c r="CB4598" s="2">
        <v>0</v>
      </c>
      <c r="CC4598" s="2">
        <v>0</v>
      </c>
      <c r="CD4598" s="2">
        <v>0</v>
      </c>
      <c r="CE4598" s="2">
        <v>0</v>
      </c>
      <c r="CF4598" s="2">
        <v>0</v>
      </c>
      <c r="CG4598" s="2">
        <v>0</v>
      </c>
      <c r="CH4598" s="2">
        <v>0</v>
      </c>
      <c r="CI4598" s="2">
        <v>0</v>
      </c>
      <c r="CJ4598" s="2">
        <v>0</v>
      </c>
      <c r="CK4598" s="2">
        <v>6</v>
      </c>
      <c r="CL4598" s="2">
        <v>0</v>
      </c>
    </row>
    <row r="4599" spans="1:90" x14ac:dyDescent="0.25">
      <c r="A4599" t="s">
        <v>115</v>
      </c>
      <c r="B4599">
        <v>20205</v>
      </c>
      <c r="C4599" t="s">
        <v>262</v>
      </c>
      <c r="D4599">
        <v>1</v>
      </c>
      <c r="E4599">
        <v>8</v>
      </c>
      <c r="F4599">
        <v>13572</v>
      </c>
      <c r="G4599">
        <v>35013572</v>
      </c>
      <c r="H4599" t="s">
        <v>12820</v>
      </c>
      <c r="I4599">
        <v>645</v>
      </c>
      <c r="J4599" t="s">
        <v>262</v>
      </c>
      <c r="K4599" t="s">
        <v>2253</v>
      </c>
      <c r="L4599">
        <v>1</v>
      </c>
      <c r="M4599" t="s">
        <v>262</v>
      </c>
      <c r="N4599">
        <v>12220280</v>
      </c>
      <c r="O4599" t="s">
        <v>294</v>
      </c>
      <c r="P4599" t="s">
        <v>12821</v>
      </c>
      <c r="Q4599">
        <v>300</v>
      </c>
      <c r="R4599">
        <v>12</v>
      </c>
      <c r="S4599">
        <v>39027356</v>
      </c>
      <c r="T4599">
        <v>39051899</v>
      </c>
      <c r="U4599" t="s">
        <v>12822</v>
      </c>
      <c r="V4599">
        <v>1</v>
      </c>
      <c r="W4599" s="2">
        <v>0</v>
      </c>
      <c r="X4599" s="2">
        <v>0</v>
      </c>
      <c r="Y4599" s="2">
        <v>0</v>
      </c>
      <c r="Z4599" s="2">
        <v>0</v>
      </c>
      <c r="AA4599" s="2">
        <v>0</v>
      </c>
      <c r="AB4599" s="2">
        <v>0</v>
      </c>
      <c r="AC4599" s="2">
        <v>0</v>
      </c>
      <c r="AD4599" s="2">
        <v>30</v>
      </c>
      <c r="AE4599" s="2">
        <v>24</v>
      </c>
      <c r="AF4599" s="2">
        <v>48</v>
      </c>
      <c r="AG4599" s="2">
        <v>61</v>
      </c>
      <c r="AH4599" s="2">
        <v>182</v>
      </c>
      <c r="AI4599" s="2">
        <v>191</v>
      </c>
      <c r="AJ4599" s="2">
        <v>173</v>
      </c>
      <c r="AK4599" s="2">
        <v>0</v>
      </c>
      <c r="AL4599" s="2">
        <v>0</v>
      </c>
      <c r="AM4599" s="2">
        <v>0</v>
      </c>
      <c r="AN4599" s="2">
        <v>0</v>
      </c>
      <c r="AO4599" s="2">
        <v>0</v>
      </c>
      <c r="AP4599" s="2">
        <v>0</v>
      </c>
      <c r="AQ4599" s="2">
        <v>0</v>
      </c>
      <c r="AR4599" s="2">
        <v>0</v>
      </c>
      <c r="AS4599" s="2">
        <v>0</v>
      </c>
      <c r="AT4599" s="2">
        <v>0</v>
      </c>
      <c r="AU4599" s="2">
        <v>369</v>
      </c>
      <c r="AV4599" s="2">
        <v>0</v>
      </c>
      <c r="AW4599" s="2">
        <v>0</v>
      </c>
      <c r="AX4599" s="2">
        <v>0</v>
      </c>
      <c r="AY4599" s="2">
        <v>0</v>
      </c>
      <c r="AZ4599" s="2">
        <v>0</v>
      </c>
      <c r="BA4599" s="2">
        <v>0</v>
      </c>
      <c r="BB4599" s="2">
        <v>0</v>
      </c>
      <c r="BC4599" s="2">
        <v>0</v>
      </c>
      <c r="BD4599" s="2">
        <v>12</v>
      </c>
      <c r="BE4599" s="2">
        <v>0</v>
      </c>
      <c r="BF4599" s="2">
        <v>0</v>
      </c>
      <c r="BG4599" s="2">
        <v>0</v>
      </c>
      <c r="BH4599" s="2">
        <v>0</v>
      </c>
      <c r="BI4599" s="2">
        <v>0</v>
      </c>
      <c r="BJ4599" s="2">
        <v>0</v>
      </c>
      <c r="BK4599" s="2">
        <v>0</v>
      </c>
      <c r="BL4599" s="2">
        <v>3</v>
      </c>
      <c r="BM4599" s="2">
        <v>2</v>
      </c>
      <c r="BN4599" s="2">
        <v>2</v>
      </c>
      <c r="BO4599" s="2">
        <v>3</v>
      </c>
      <c r="BP4599" s="2">
        <v>11</v>
      </c>
      <c r="BQ4599" s="2">
        <v>12</v>
      </c>
      <c r="BR4599" s="2">
        <v>10</v>
      </c>
      <c r="BS4599" s="2">
        <v>0</v>
      </c>
      <c r="BT4599" s="2">
        <v>0</v>
      </c>
      <c r="BU4599" s="2">
        <v>0</v>
      </c>
      <c r="BV4599" s="2">
        <v>0</v>
      </c>
      <c r="BW4599" s="2">
        <v>0</v>
      </c>
      <c r="BX4599" s="2">
        <v>0</v>
      </c>
      <c r="BY4599" s="2">
        <v>0</v>
      </c>
      <c r="BZ4599" s="2">
        <v>0</v>
      </c>
      <c r="CA4599" s="2">
        <v>0</v>
      </c>
      <c r="CB4599" s="2">
        <v>0</v>
      </c>
      <c r="CC4599" s="2">
        <v>12</v>
      </c>
      <c r="CD4599" s="2">
        <v>0</v>
      </c>
      <c r="CE4599" s="2">
        <v>0</v>
      </c>
      <c r="CF4599" s="2">
        <v>0</v>
      </c>
      <c r="CG4599" s="2">
        <v>0</v>
      </c>
      <c r="CH4599" s="2">
        <v>0</v>
      </c>
      <c r="CI4599" s="2">
        <v>0</v>
      </c>
      <c r="CJ4599" s="2">
        <v>0</v>
      </c>
      <c r="CK4599" s="2">
        <v>0</v>
      </c>
      <c r="CL4599" s="2">
        <v>4</v>
      </c>
    </row>
    <row r="4600" spans="1:90" x14ac:dyDescent="0.25">
      <c r="A4600" t="s">
        <v>115</v>
      </c>
      <c r="B4600">
        <v>20205</v>
      </c>
      <c r="C4600" t="s">
        <v>262</v>
      </c>
      <c r="D4600">
        <v>1</v>
      </c>
      <c r="E4600">
        <v>8</v>
      </c>
      <c r="F4600">
        <v>917448</v>
      </c>
      <c r="G4600">
        <v>35917448</v>
      </c>
      <c r="H4600" t="s">
        <v>8674</v>
      </c>
      <c r="I4600">
        <v>645</v>
      </c>
      <c r="J4600" t="s">
        <v>262</v>
      </c>
      <c r="K4600" t="s">
        <v>5302</v>
      </c>
      <c r="L4600">
        <v>1</v>
      </c>
      <c r="M4600" t="s">
        <v>262</v>
      </c>
      <c r="N4600">
        <v>12223600</v>
      </c>
      <c r="O4600" t="s">
        <v>92</v>
      </c>
      <c r="P4600" t="s">
        <v>8675</v>
      </c>
      <c r="Q4600">
        <v>163</v>
      </c>
      <c r="R4600">
        <v>12</v>
      </c>
      <c r="S4600">
        <v>39293693</v>
      </c>
      <c r="T4600">
        <v>39294402</v>
      </c>
      <c r="U4600" t="s">
        <v>8676</v>
      </c>
      <c r="V4600">
        <v>1</v>
      </c>
      <c r="W4600" s="2">
        <v>0</v>
      </c>
      <c r="X4600" s="2">
        <v>0</v>
      </c>
      <c r="Y4600" s="2">
        <v>58</v>
      </c>
      <c r="Z4600" s="2">
        <v>102</v>
      </c>
      <c r="AA4600" s="2">
        <v>103</v>
      </c>
      <c r="AB4600" s="2">
        <v>127</v>
      </c>
      <c r="AC4600" s="2">
        <v>90</v>
      </c>
      <c r="AD4600" s="2">
        <v>87</v>
      </c>
      <c r="AE4600" s="2">
        <v>54</v>
      </c>
      <c r="AF4600" s="2">
        <v>68</v>
      </c>
      <c r="AG4600" s="2">
        <v>68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0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2">
        <v>0</v>
      </c>
      <c r="AT4600" s="2">
        <v>0</v>
      </c>
      <c r="AU4600" s="2">
        <v>0</v>
      </c>
      <c r="AV4600" s="2">
        <v>0</v>
      </c>
      <c r="AW4600" s="2">
        <v>0</v>
      </c>
      <c r="AX4600" s="2">
        <v>0</v>
      </c>
      <c r="AY4600" s="2">
        <v>0</v>
      </c>
      <c r="AZ4600" s="2">
        <v>0</v>
      </c>
      <c r="BA4600" s="2">
        <v>0</v>
      </c>
      <c r="BB4600" s="2">
        <v>0</v>
      </c>
      <c r="BC4600" s="2">
        <v>0</v>
      </c>
      <c r="BD4600" s="2">
        <v>0</v>
      </c>
      <c r="BE4600" s="2">
        <v>0</v>
      </c>
      <c r="BF4600" s="2">
        <v>0</v>
      </c>
      <c r="BG4600" s="2">
        <v>3</v>
      </c>
      <c r="BH4600" s="2">
        <v>6</v>
      </c>
      <c r="BI4600" s="2">
        <v>5</v>
      </c>
      <c r="BJ4600" s="2">
        <v>6</v>
      </c>
      <c r="BK4600" s="2">
        <v>3</v>
      </c>
      <c r="BL4600" s="2">
        <v>3</v>
      </c>
      <c r="BM4600" s="2">
        <v>3</v>
      </c>
      <c r="BN4600" s="2">
        <v>4</v>
      </c>
      <c r="BO4600" s="2">
        <v>2</v>
      </c>
      <c r="BP4600" s="2">
        <v>0</v>
      </c>
      <c r="BQ4600" s="2">
        <v>0</v>
      </c>
      <c r="BR4600" s="2">
        <v>0</v>
      </c>
      <c r="BS4600" s="2">
        <v>0</v>
      </c>
      <c r="BT4600" s="2">
        <v>0</v>
      </c>
      <c r="BU4600" s="2">
        <v>0</v>
      </c>
      <c r="BV4600" s="2">
        <v>0</v>
      </c>
      <c r="BW4600" s="2">
        <v>0</v>
      </c>
      <c r="BX4600" s="2">
        <v>0</v>
      </c>
      <c r="BY4600" s="2">
        <v>0</v>
      </c>
      <c r="BZ4600" s="2">
        <v>0</v>
      </c>
      <c r="CA4600" s="2">
        <v>0</v>
      </c>
      <c r="CB4600" s="2">
        <v>0</v>
      </c>
      <c r="CC4600" s="2">
        <v>0</v>
      </c>
      <c r="CD4600" s="2">
        <v>0</v>
      </c>
      <c r="CE4600" s="2">
        <v>0</v>
      </c>
      <c r="CF4600" s="2">
        <v>0</v>
      </c>
      <c r="CG4600" s="2">
        <v>0</v>
      </c>
      <c r="CH4600" s="2">
        <v>0</v>
      </c>
      <c r="CI4600" s="2">
        <v>0</v>
      </c>
      <c r="CJ4600" s="2">
        <v>0</v>
      </c>
      <c r="CK4600" s="2">
        <v>0</v>
      </c>
      <c r="CL4600" s="2">
        <v>0</v>
      </c>
    </row>
    <row r="4601" spans="1:90" x14ac:dyDescent="0.25">
      <c r="A4601" t="s">
        <v>115</v>
      </c>
      <c r="B4601">
        <v>20205</v>
      </c>
      <c r="C4601" t="s">
        <v>262</v>
      </c>
      <c r="D4601">
        <v>1</v>
      </c>
      <c r="E4601">
        <v>8</v>
      </c>
      <c r="F4601">
        <v>905112</v>
      </c>
      <c r="G4601">
        <v>35905112</v>
      </c>
      <c r="H4601" t="s">
        <v>5368</v>
      </c>
      <c r="I4601">
        <v>645</v>
      </c>
      <c r="J4601" t="s">
        <v>262</v>
      </c>
      <c r="K4601" t="s">
        <v>5369</v>
      </c>
      <c r="L4601">
        <v>1</v>
      </c>
      <c r="M4601" t="s">
        <v>262</v>
      </c>
      <c r="N4601">
        <v>12224580</v>
      </c>
      <c r="O4601" t="s">
        <v>92</v>
      </c>
      <c r="P4601" t="s">
        <v>5370</v>
      </c>
      <c r="Q4601">
        <v>35</v>
      </c>
      <c r="R4601">
        <v>12</v>
      </c>
      <c r="S4601">
        <v>39122553</v>
      </c>
      <c r="T4601">
        <v>39295568</v>
      </c>
      <c r="U4601" t="s">
        <v>5371</v>
      </c>
      <c r="V4601">
        <v>1</v>
      </c>
      <c r="W4601" s="2">
        <v>0</v>
      </c>
      <c r="X4601" s="2">
        <v>0</v>
      </c>
      <c r="Y4601" s="2">
        <v>93</v>
      </c>
      <c r="Z4601" s="2">
        <v>87</v>
      </c>
      <c r="AA4601" s="2">
        <v>83</v>
      </c>
      <c r="AB4601" s="2">
        <v>77</v>
      </c>
      <c r="AC4601" s="2">
        <v>88</v>
      </c>
      <c r="AD4601" s="2">
        <v>0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0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2">
        <v>0</v>
      </c>
      <c r="AT4601" s="2">
        <v>0</v>
      </c>
      <c r="AU4601" s="2">
        <v>0</v>
      </c>
      <c r="AV4601" s="2">
        <v>0</v>
      </c>
      <c r="AW4601" s="2">
        <v>0</v>
      </c>
      <c r="AX4601" s="2">
        <v>0</v>
      </c>
      <c r="AY4601" s="2">
        <v>0</v>
      </c>
      <c r="AZ4601" s="2">
        <v>0</v>
      </c>
      <c r="BA4601" s="2">
        <v>0</v>
      </c>
      <c r="BB4601" s="2">
        <v>0</v>
      </c>
      <c r="BC4601" s="2">
        <v>0</v>
      </c>
      <c r="BD4601" s="2">
        <v>0</v>
      </c>
      <c r="BE4601" s="2">
        <v>0</v>
      </c>
      <c r="BF4601" s="2">
        <v>0</v>
      </c>
      <c r="BG4601" s="2">
        <v>6</v>
      </c>
      <c r="BH4601" s="2">
        <v>3</v>
      </c>
      <c r="BI4601" s="2">
        <v>3</v>
      </c>
      <c r="BJ4601" s="2">
        <v>4</v>
      </c>
      <c r="BK4601" s="2">
        <v>3</v>
      </c>
      <c r="BL4601" s="2">
        <v>0</v>
      </c>
      <c r="BM4601" s="2">
        <v>0</v>
      </c>
      <c r="BN4601" s="2">
        <v>0</v>
      </c>
      <c r="BO4601" s="2">
        <v>0</v>
      </c>
      <c r="BP4601" s="2">
        <v>0</v>
      </c>
      <c r="BQ4601" s="2">
        <v>0</v>
      </c>
      <c r="BR4601" s="2">
        <v>0</v>
      </c>
      <c r="BS4601" s="2">
        <v>0</v>
      </c>
      <c r="BT4601" s="2">
        <v>0</v>
      </c>
      <c r="BU4601" s="2">
        <v>0</v>
      </c>
      <c r="BV4601" s="2">
        <v>0</v>
      </c>
      <c r="BW4601" s="2">
        <v>0</v>
      </c>
      <c r="BX4601" s="2">
        <v>0</v>
      </c>
      <c r="BY4601" s="2">
        <v>0</v>
      </c>
      <c r="BZ4601" s="2">
        <v>0</v>
      </c>
      <c r="CA4601" s="2">
        <v>0</v>
      </c>
      <c r="CB4601" s="2">
        <v>0</v>
      </c>
      <c r="CC4601" s="2">
        <v>0</v>
      </c>
      <c r="CD4601" s="2">
        <v>0</v>
      </c>
      <c r="CE4601" s="2">
        <v>0</v>
      </c>
      <c r="CF4601" s="2">
        <v>0</v>
      </c>
      <c r="CG4601" s="2">
        <v>0</v>
      </c>
      <c r="CH4601" s="2">
        <v>0</v>
      </c>
      <c r="CI4601" s="2">
        <v>0</v>
      </c>
      <c r="CJ4601" s="2">
        <v>0</v>
      </c>
      <c r="CK4601" s="2">
        <v>0</v>
      </c>
      <c r="CL4601" s="2">
        <v>0</v>
      </c>
    </row>
    <row r="4602" spans="1:90" x14ac:dyDescent="0.25">
      <c r="A4602" t="s">
        <v>115</v>
      </c>
      <c r="B4602">
        <v>20205</v>
      </c>
      <c r="C4602" t="s">
        <v>262</v>
      </c>
      <c r="D4602">
        <v>1</v>
      </c>
      <c r="E4602">
        <v>8</v>
      </c>
      <c r="F4602">
        <v>13730</v>
      </c>
      <c r="G4602">
        <v>35013730</v>
      </c>
      <c r="H4602" t="s">
        <v>19288</v>
      </c>
      <c r="I4602">
        <v>645</v>
      </c>
      <c r="J4602" t="s">
        <v>262</v>
      </c>
      <c r="K4602" t="s">
        <v>19742</v>
      </c>
      <c r="L4602">
        <v>3</v>
      </c>
      <c r="M4602" t="s">
        <v>15078</v>
      </c>
      <c r="N4602">
        <v>12249000</v>
      </c>
      <c r="P4602" t="s">
        <v>1588</v>
      </c>
      <c r="Q4602">
        <v>295</v>
      </c>
      <c r="R4602">
        <v>12</v>
      </c>
      <c r="S4602">
        <v>39261154</v>
      </c>
      <c r="T4602">
        <v>39261255</v>
      </c>
      <c r="U4602" t="s">
        <v>19289</v>
      </c>
      <c r="V4602">
        <v>1</v>
      </c>
      <c r="W4602" s="2">
        <v>0</v>
      </c>
      <c r="X4602" s="2">
        <v>0</v>
      </c>
      <c r="Y4602" s="2">
        <v>0</v>
      </c>
      <c r="Z4602" s="2">
        <v>0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2">
        <v>48</v>
      </c>
      <c r="AI4602" s="2">
        <v>49</v>
      </c>
      <c r="AJ4602" s="2">
        <v>51</v>
      </c>
      <c r="AK4602" s="2">
        <v>0</v>
      </c>
      <c r="AL4602" s="2">
        <v>0</v>
      </c>
      <c r="AM4602" s="2">
        <v>0</v>
      </c>
      <c r="AN4602" s="2">
        <v>0</v>
      </c>
      <c r="AO4602" s="2">
        <v>0</v>
      </c>
      <c r="AP4602" s="2">
        <v>0</v>
      </c>
      <c r="AQ4602" s="2">
        <v>0</v>
      </c>
      <c r="AR4602" s="2">
        <v>0</v>
      </c>
      <c r="AS4602" s="2">
        <v>0</v>
      </c>
      <c r="AT4602" s="2">
        <v>0</v>
      </c>
      <c r="AU4602" s="2">
        <v>44</v>
      </c>
      <c r="AV4602" s="2">
        <v>0</v>
      </c>
      <c r="AW4602" s="2">
        <v>0</v>
      </c>
      <c r="AX4602" s="2">
        <v>0</v>
      </c>
      <c r="AY4602" s="2">
        <v>0</v>
      </c>
      <c r="AZ4602" s="2">
        <v>0</v>
      </c>
      <c r="BA4602" s="2">
        <v>0</v>
      </c>
      <c r="BB4602" s="2">
        <v>0</v>
      </c>
      <c r="BC4602" s="2">
        <v>0</v>
      </c>
      <c r="BD4602" s="2">
        <v>0</v>
      </c>
      <c r="BE4602" s="2">
        <v>0</v>
      </c>
      <c r="BF4602" s="2">
        <v>0</v>
      </c>
      <c r="BG4602" s="2">
        <v>0</v>
      </c>
      <c r="BH4602" s="2">
        <v>0</v>
      </c>
      <c r="BI4602" s="2">
        <v>0</v>
      </c>
      <c r="BJ4602" s="2">
        <v>0</v>
      </c>
      <c r="BK4602" s="2">
        <v>0</v>
      </c>
      <c r="BL4602" s="2">
        <v>0</v>
      </c>
      <c r="BM4602" s="2">
        <v>0</v>
      </c>
      <c r="BN4602" s="2">
        <v>0</v>
      </c>
      <c r="BO4602" s="2">
        <v>0</v>
      </c>
      <c r="BP4602" s="2">
        <v>2</v>
      </c>
      <c r="BQ4602" s="2">
        <v>3</v>
      </c>
      <c r="BR4602" s="2">
        <v>3</v>
      </c>
      <c r="BS4602" s="2">
        <v>0</v>
      </c>
      <c r="BT4602" s="2">
        <v>0</v>
      </c>
      <c r="BU4602" s="2">
        <v>0</v>
      </c>
      <c r="BV4602" s="2">
        <v>0</v>
      </c>
      <c r="BW4602" s="2">
        <v>0</v>
      </c>
      <c r="BX4602" s="2">
        <v>0</v>
      </c>
      <c r="BY4602" s="2">
        <v>0</v>
      </c>
      <c r="BZ4602" s="2">
        <v>0</v>
      </c>
      <c r="CA4602" s="2">
        <v>0</v>
      </c>
      <c r="CB4602" s="2">
        <v>0</v>
      </c>
      <c r="CC4602" s="2">
        <v>2</v>
      </c>
      <c r="CD4602" s="2">
        <v>0</v>
      </c>
      <c r="CE4602" s="2">
        <v>0</v>
      </c>
      <c r="CF4602" s="2">
        <v>0</v>
      </c>
      <c r="CG4602" s="2">
        <v>0</v>
      </c>
      <c r="CH4602" s="2">
        <v>0</v>
      </c>
      <c r="CI4602" s="2">
        <v>0</v>
      </c>
      <c r="CJ4602" s="2">
        <v>0</v>
      </c>
      <c r="CK4602" s="2">
        <v>0</v>
      </c>
      <c r="CL4602" s="2">
        <v>0</v>
      </c>
    </row>
    <row r="4603" spans="1:90" x14ac:dyDescent="0.25">
      <c r="A4603" t="s">
        <v>115</v>
      </c>
      <c r="B4603">
        <v>20205</v>
      </c>
      <c r="C4603" t="s">
        <v>262</v>
      </c>
      <c r="D4603">
        <v>1</v>
      </c>
      <c r="E4603">
        <v>8</v>
      </c>
      <c r="F4603">
        <v>47958</v>
      </c>
      <c r="G4603">
        <v>35047958</v>
      </c>
      <c r="H4603" t="s">
        <v>6802</v>
      </c>
      <c r="I4603">
        <v>645</v>
      </c>
      <c r="J4603" t="s">
        <v>262</v>
      </c>
      <c r="K4603" t="s">
        <v>1815</v>
      </c>
      <c r="L4603">
        <v>1</v>
      </c>
      <c r="M4603" t="s">
        <v>262</v>
      </c>
      <c r="N4603">
        <v>12233250</v>
      </c>
      <c r="O4603" t="s">
        <v>92</v>
      </c>
      <c r="P4603" t="s">
        <v>6803</v>
      </c>
      <c r="Q4603">
        <v>365</v>
      </c>
      <c r="R4603">
        <v>12</v>
      </c>
      <c r="S4603">
        <v>39171629</v>
      </c>
      <c r="T4603">
        <v>39361956</v>
      </c>
      <c r="U4603" t="s">
        <v>6804</v>
      </c>
      <c r="V4603">
        <v>1</v>
      </c>
      <c r="W4603" s="2">
        <v>0</v>
      </c>
      <c r="X4603" s="2">
        <v>0</v>
      </c>
      <c r="Y4603" s="2">
        <v>89</v>
      </c>
      <c r="Z4603" s="2">
        <v>98</v>
      </c>
      <c r="AA4603" s="2">
        <v>91</v>
      </c>
      <c r="AB4603" s="2">
        <v>98</v>
      </c>
      <c r="AC4603" s="2">
        <v>95</v>
      </c>
      <c r="AD4603" s="2">
        <v>109</v>
      </c>
      <c r="AE4603" s="2">
        <v>100</v>
      </c>
      <c r="AF4603" s="2">
        <v>79</v>
      </c>
      <c r="AG4603" s="2">
        <v>135</v>
      </c>
      <c r="AH4603" s="2">
        <v>142</v>
      </c>
      <c r="AI4603" s="2">
        <v>149</v>
      </c>
      <c r="AJ4603" s="2">
        <v>134</v>
      </c>
      <c r="AK4603" s="2">
        <v>0</v>
      </c>
      <c r="AL4603" s="2">
        <v>0</v>
      </c>
      <c r="AM4603" s="2">
        <v>0</v>
      </c>
      <c r="AN4603" s="2">
        <v>0</v>
      </c>
      <c r="AO4603" s="2">
        <v>0</v>
      </c>
      <c r="AP4603" s="2">
        <v>0</v>
      </c>
      <c r="AQ4603" s="2">
        <v>0</v>
      </c>
      <c r="AR4603" s="2">
        <v>0</v>
      </c>
      <c r="AS4603" s="2">
        <v>0</v>
      </c>
      <c r="AT4603" s="2">
        <v>0</v>
      </c>
      <c r="AU4603" s="2">
        <v>0</v>
      </c>
      <c r="AV4603" s="2">
        <v>0</v>
      </c>
      <c r="AW4603" s="2">
        <v>0</v>
      </c>
      <c r="AX4603" s="2">
        <v>0</v>
      </c>
      <c r="AY4603" s="2">
        <v>0</v>
      </c>
      <c r="AZ4603" s="2">
        <v>0</v>
      </c>
      <c r="BA4603" s="2">
        <v>0</v>
      </c>
      <c r="BB4603" s="2">
        <v>0</v>
      </c>
      <c r="BC4603" s="2">
        <v>127</v>
      </c>
      <c r="BD4603" s="2">
        <v>0</v>
      </c>
      <c r="BE4603" s="2">
        <v>0</v>
      </c>
      <c r="BF4603" s="2">
        <v>0</v>
      </c>
      <c r="BG4603" s="2">
        <v>3</v>
      </c>
      <c r="BH4603" s="2">
        <v>3</v>
      </c>
      <c r="BI4603" s="2">
        <v>4</v>
      </c>
      <c r="BJ4603" s="2">
        <v>3</v>
      </c>
      <c r="BK4603" s="2">
        <v>4</v>
      </c>
      <c r="BL4603" s="2">
        <v>4</v>
      </c>
      <c r="BM4603" s="2">
        <v>3</v>
      </c>
      <c r="BN4603" s="2">
        <v>5</v>
      </c>
      <c r="BO4603" s="2">
        <v>5</v>
      </c>
      <c r="BP4603" s="2">
        <v>6</v>
      </c>
      <c r="BQ4603" s="2">
        <v>5</v>
      </c>
      <c r="BR4603" s="2">
        <v>6</v>
      </c>
      <c r="BS4603" s="2">
        <v>0</v>
      </c>
      <c r="BT4603" s="2">
        <v>0</v>
      </c>
      <c r="BU4603" s="2">
        <v>0</v>
      </c>
      <c r="BV4603" s="2">
        <v>0</v>
      </c>
      <c r="BW4603" s="2">
        <v>0</v>
      </c>
      <c r="BX4603" s="2">
        <v>0</v>
      </c>
      <c r="BY4603" s="2">
        <v>0</v>
      </c>
      <c r="BZ4603" s="2">
        <v>0</v>
      </c>
      <c r="CA4603" s="2">
        <v>0</v>
      </c>
      <c r="CB4603" s="2">
        <v>0</v>
      </c>
      <c r="CC4603" s="2">
        <v>0</v>
      </c>
      <c r="CD4603" s="2">
        <v>0</v>
      </c>
      <c r="CE4603" s="2">
        <v>0</v>
      </c>
      <c r="CF4603" s="2">
        <v>0</v>
      </c>
      <c r="CG4603" s="2">
        <v>0</v>
      </c>
      <c r="CH4603" s="2">
        <v>0</v>
      </c>
      <c r="CI4603" s="2">
        <v>0</v>
      </c>
      <c r="CJ4603" s="2">
        <v>0</v>
      </c>
      <c r="CK4603" s="2">
        <v>9</v>
      </c>
      <c r="CL4603" s="2">
        <v>0</v>
      </c>
    </row>
    <row r="4604" spans="1:90" x14ac:dyDescent="0.25">
      <c r="A4604" t="s">
        <v>115</v>
      </c>
      <c r="B4604">
        <v>20205</v>
      </c>
      <c r="C4604" t="s">
        <v>262</v>
      </c>
      <c r="D4604">
        <v>2</v>
      </c>
      <c r="E4604">
        <v>8</v>
      </c>
      <c r="F4604">
        <v>315114</v>
      </c>
      <c r="G4604">
        <v>35315114</v>
      </c>
      <c r="H4604" t="s">
        <v>5494</v>
      </c>
      <c r="I4604">
        <v>645</v>
      </c>
      <c r="J4604" t="s">
        <v>262</v>
      </c>
      <c r="K4604" t="s">
        <v>5495</v>
      </c>
      <c r="L4604">
        <v>1</v>
      </c>
      <c r="M4604" t="s">
        <v>262</v>
      </c>
      <c r="N4604">
        <v>12209000</v>
      </c>
      <c r="O4604" t="s">
        <v>102</v>
      </c>
      <c r="P4604" t="s">
        <v>5496</v>
      </c>
      <c r="Q4604">
        <v>11</v>
      </c>
      <c r="R4604">
        <v>12</v>
      </c>
      <c r="S4604">
        <v>39489009</v>
      </c>
      <c r="U4604" t="s">
        <v>3373</v>
      </c>
      <c r="V4604">
        <v>2</v>
      </c>
      <c r="W4604" s="2">
        <v>0</v>
      </c>
      <c r="X4604" s="2">
        <v>0</v>
      </c>
      <c r="Y4604" s="2">
        <v>15</v>
      </c>
      <c r="Z4604" s="2">
        <v>12</v>
      </c>
      <c r="AA4604" s="2">
        <v>12</v>
      </c>
      <c r="AB4604" s="2">
        <v>19</v>
      </c>
      <c r="AC4604" s="2">
        <v>5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0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2">
        <v>0</v>
      </c>
      <c r="AT4604" s="2">
        <v>0</v>
      </c>
      <c r="AU4604" s="2">
        <v>0</v>
      </c>
      <c r="AV4604" s="2">
        <v>0</v>
      </c>
      <c r="AW4604" s="2">
        <v>0</v>
      </c>
      <c r="AX4604" s="2">
        <v>0</v>
      </c>
      <c r="AY4604" s="2">
        <v>0</v>
      </c>
      <c r="AZ4604" s="2">
        <v>0</v>
      </c>
      <c r="BA4604" s="2">
        <v>0</v>
      </c>
      <c r="BB4604" s="2">
        <v>0</v>
      </c>
      <c r="BC4604" s="2">
        <v>0</v>
      </c>
      <c r="BD4604" s="2">
        <v>0</v>
      </c>
      <c r="BE4604" s="2">
        <v>0</v>
      </c>
      <c r="BF4604" s="2">
        <v>0</v>
      </c>
      <c r="BG4604" s="2">
        <v>2</v>
      </c>
      <c r="BH4604" s="2">
        <v>1</v>
      </c>
      <c r="BI4604" s="2">
        <v>1</v>
      </c>
      <c r="BJ4604" s="2">
        <v>1</v>
      </c>
      <c r="BK4604" s="2">
        <v>1</v>
      </c>
      <c r="BL4604" s="2">
        <v>0</v>
      </c>
      <c r="BM4604" s="2">
        <v>0</v>
      </c>
      <c r="BN4604" s="2">
        <v>0</v>
      </c>
      <c r="BO4604" s="2">
        <v>0</v>
      </c>
      <c r="BP4604" s="2">
        <v>0</v>
      </c>
      <c r="BQ4604" s="2">
        <v>0</v>
      </c>
      <c r="BR4604" s="2">
        <v>0</v>
      </c>
      <c r="BS4604" s="2">
        <v>0</v>
      </c>
      <c r="BT4604" s="2">
        <v>0</v>
      </c>
      <c r="BU4604" s="2">
        <v>0</v>
      </c>
      <c r="BV4604" s="2">
        <v>0</v>
      </c>
      <c r="BW4604" s="2">
        <v>0</v>
      </c>
      <c r="BX4604" s="2">
        <v>0</v>
      </c>
      <c r="BY4604" s="2">
        <v>0</v>
      </c>
      <c r="BZ4604" s="2">
        <v>0</v>
      </c>
      <c r="CA4604" s="2">
        <v>0</v>
      </c>
      <c r="CB4604" s="2">
        <v>0</v>
      </c>
      <c r="CC4604" s="2">
        <v>0</v>
      </c>
      <c r="CD4604" s="2">
        <v>0</v>
      </c>
      <c r="CE4604" s="2">
        <v>0</v>
      </c>
      <c r="CF4604" s="2">
        <v>0</v>
      </c>
      <c r="CG4604" s="2">
        <v>0</v>
      </c>
      <c r="CH4604" s="2">
        <v>0</v>
      </c>
      <c r="CI4604" s="2">
        <v>0</v>
      </c>
      <c r="CJ4604" s="2">
        <v>0</v>
      </c>
      <c r="CK4604" s="2">
        <v>0</v>
      </c>
      <c r="CL4604" s="2">
        <v>0</v>
      </c>
    </row>
    <row r="4605" spans="1:90" x14ac:dyDescent="0.25">
      <c r="A4605" t="s">
        <v>115</v>
      </c>
      <c r="B4605">
        <v>20205</v>
      </c>
      <c r="C4605" t="s">
        <v>262</v>
      </c>
      <c r="D4605">
        <v>2</v>
      </c>
      <c r="E4605">
        <v>8</v>
      </c>
      <c r="F4605">
        <v>315102</v>
      </c>
      <c r="G4605">
        <v>35315102</v>
      </c>
      <c r="H4605" t="s">
        <v>3371</v>
      </c>
      <c r="I4605">
        <v>645</v>
      </c>
      <c r="J4605" t="s">
        <v>262</v>
      </c>
      <c r="K4605" t="s">
        <v>2083</v>
      </c>
      <c r="L4605">
        <v>1</v>
      </c>
      <c r="M4605" t="s">
        <v>262</v>
      </c>
      <c r="N4605">
        <v>12211843</v>
      </c>
      <c r="O4605" t="s">
        <v>100</v>
      </c>
      <c r="P4605" t="s">
        <v>3372</v>
      </c>
      <c r="Q4605" t="s">
        <v>127</v>
      </c>
      <c r="R4605">
        <v>12</v>
      </c>
      <c r="S4605">
        <v>996089208</v>
      </c>
      <c r="U4605" t="s">
        <v>3373</v>
      </c>
      <c r="V4605">
        <v>2</v>
      </c>
      <c r="W4605" s="2">
        <v>0</v>
      </c>
      <c r="X4605" s="2">
        <v>0</v>
      </c>
      <c r="Y4605" s="2">
        <v>9</v>
      </c>
      <c r="Z4605" s="2">
        <v>10</v>
      </c>
      <c r="AA4605" s="2">
        <v>7</v>
      </c>
      <c r="AB4605" s="2">
        <v>11</v>
      </c>
      <c r="AC4605" s="2">
        <v>6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0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2">
        <v>0</v>
      </c>
      <c r="AT4605" s="2">
        <v>0</v>
      </c>
      <c r="AU4605" s="2">
        <v>0</v>
      </c>
      <c r="AV4605" s="2">
        <v>0</v>
      </c>
      <c r="AW4605" s="2">
        <v>0</v>
      </c>
      <c r="AX4605" s="2">
        <v>0</v>
      </c>
      <c r="AY4605" s="2">
        <v>0</v>
      </c>
      <c r="AZ4605" s="2">
        <v>0</v>
      </c>
      <c r="BA4605" s="2">
        <v>0</v>
      </c>
      <c r="BB4605" s="2">
        <v>0</v>
      </c>
      <c r="BC4605" s="2">
        <v>0</v>
      </c>
      <c r="BD4605" s="2">
        <v>0</v>
      </c>
      <c r="BE4605" s="2">
        <v>0</v>
      </c>
      <c r="BF4605" s="2">
        <v>0</v>
      </c>
      <c r="BG4605" s="2">
        <v>2</v>
      </c>
      <c r="BH4605" s="2">
        <v>1</v>
      </c>
      <c r="BI4605" s="2">
        <v>1</v>
      </c>
      <c r="BJ4605" s="2">
        <v>1</v>
      </c>
      <c r="BK4605" s="2">
        <v>1</v>
      </c>
      <c r="BL4605" s="2">
        <v>0</v>
      </c>
      <c r="BM4605" s="2">
        <v>0</v>
      </c>
      <c r="BN4605" s="2">
        <v>0</v>
      </c>
      <c r="BO4605" s="2">
        <v>0</v>
      </c>
      <c r="BP4605" s="2">
        <v>0</v>
      </c>
      <c r="BQ4605" s="2">
        <v>0</v>
      </c>
      <c r="BR4605" s="2">
        <v>0</v>
      </c>
      <c r="BS4605" s="2">
        <v>0</v>
      </c>
      <c r="BT4605" s="2">
        <v>0</v>
      </c>
      <c r="BU4605" s="2">
        <v>0</v>
      </c>
      <c r="BV4605" s="2">
        <v>0</v>
      </c>
      <c r="BW4605" s="2">
        <v>0</v>
      </c>
      <c r="BX4605" s="2">
        <v>0</v>
      </c>
      <c r="BY4605" s="2">
        <v>0</v>
      </c>
      <c r="BZ4605" s="2">
        <v>0</v>
      </c>
      <c r="CA4605" s="2">
        <v>0</v>
      </c>
      <c r="CB4605" s="2">
        <v>0</v>
      </c>
      <c r="CC4605" s="2">
        <v>0</v>
      </c>
      <c r="CD4605" s="2">
        <v>0</v>
      </c>
      <c r="CE4605" s="2">
        <v>0</v>
      </c>
      <c r="CF4605" s="2">
        <v>0</v>
      </c>
      <c r="CG4605" s="2">
        <v>0</v>
      </c>
      <c r="CH4605" s="2">
        <v>0</v>
      </c>
      <c r="CI4605" s="2">
        <v>0</v>
      </c>
      <c r="CJ4605" s="2">
        <v>0</v>
      </c>
      <c r="CK4605" s="2">
        <v>0</v>
      </c>
      <c r="CL4605" s="2">
        <v>0</v>
      </c>
    </row>
    <row r="4606" spans="1:90" x14ac:dyDescent="0.25">
      <c r="A4606" t="s">
        <v>115</v>
      </c>
      <c r="B4606">
        <v>20205</v>
      </c>
      <c r="C4606" t="s">
        <v>262</v>
      </c>
      <c r="D4606">
        <v>2</v>
      </c>
      <c r="E4606">
        <v>8</v>
      </c>
      <c r="F4606">
        <v>314729</v>
      </c>
      <c r="G4606">
        <v>35314729</v>
      </c>
      <c r="H4606" t="s">
        <v>14193</v>
      </c>
      <c r="I4606">
        <v>645</v>
      </c>
      <c r="J4606" t="s">
        <v>262</v>
      </c>
      <c r="K4606" t="s">
        <v>1108</v>
      </c>
      <c r="L4606">
        <v>1</v>
      </c>
      <c r="M4606" t="s">
        <v>262</v>
      </c>
      <c r="N4606">
        <v>12225000</v>
      </c>
      <c r="O4606" t="s">
        <v>102</v>
      </c>
      <c r="P4606" t="s">
        <v>14194</v>
      </c>
      <c r="Q4606">
        <v>197</v>
      </c>
      <c r="R4606">
        <v>12</v>
      </c>
      <c r="S4606">
        <v>39441424</v>
      </c>
      <c r="T4606">
        <v>39441815</v>
      </c>
      <c r="U4606" t="s">
        <v>14195</v>
      </c>
      <c r="V4606">
        <v>2</v>
      </c>
      <c r="W4606" s="2">
        <v>0</v>
      </c>
      <c r="X4606" s="2">
        <v>0</v>
      </c>
      <c r="Y4606" s="2">
        <v>3</v>
      </c>
      <c r="Z4606" s="2">
        <v>4</v>
      </c>
      <c r="AA4606" s="2">
        <v>4</v>
      </c>
      <c r="AB4606" s="2">
        <v>5</v>
      </c>
      <c r="AC4606" s="2">
        <v>4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0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2">
        <v>0</v>
      </c>
      <c r="AT4606" s="2">
        <v>0</v>
      </c>
      <c r="AU4606" s="2">
        <v>0</v>
      </c>
      <c r="AV4606" s="2">
        <v>0</v>
      </c>
      <c r="AW4606" s="2">
        <v>0</v>
      </c>
      <c r="AX4606" s="2">
        <v>0</v>
      </c>
      <c r="AY4606" s="2">
        <v>0</v>
      </c>
      <c r="AZ4606" s="2">
        <v>0</v>
      </c>
      <c r="BA4606" s="2">
        <v>0</v>
      </c>
      <c r="BB4606" s="2">
        <v>0</v>
      </c>
      <c r="BC4606" s="2">
        <v>0</v>
      </c>
      <c r="BD4606" s="2">
        <v>0</v>
      </c>
      <c r="BE4606" s="2">
        <v>0</v>
      </c>
      <c r="BF4606" s="2">
        <v>0</v>
      </c>
      <c r="BG4606" s="2">
        <v>1</v>
      </c>
      <c r="BH4606" s="2">
        <v>1</v>
      </c>
      <c r="BI4606" s="2">
        <v>1</v>
      </c>
      <c r="BJ4606" s="2">
        <v>1</v>
      </c>
      <c r="BK4606" s="2">
        <v>1</v>
      </c>
      <c r="BL4606" s="2">
        <v>0</v>
      </c>
      <c r="BM4606" s="2">
        <v>0</v>
      </c>
      <c r="BN4606" s="2">
        <v>0</v>
      </c>
      <c r="BO4606" s="2">
        <v>0</v>
      </c>
      <c r="BP4606" s="2">
        <v>0</v>
      </c>
      <c r="BQ4606" s="2">
        <v>0</v>
      </c>
      <c r="BR4606" s="2">
        <v>0</v>
      </c>
      <c r="BS4606" s="2">
        <v>0</v>
      </c>
      <c r="BT4606" s="2">
        <v>0</v>
      </c>
      <c r="BU4606" s="2">
        <v>0</v>
      </c>
      <c r="BV4606" s="2">
        <v>0</v>
      </c>
      <c r="BW4606" s="2">
        <v>0</v>
      </c>
      <c r="BX4606" s="2">
        <v>0</v>
      </c>
      <c r="BY4606" s="2">
        <v>0</v>
      </c>
      <c r="BZ4606" s="2">
        <v>0</v>
      </c>
      <c r="CA4606" s="2">
        <v>0</v>
      </c>
      <c r="CB4606" s="2">
        <v>0</v>
      </c>
      <c r="CC4606" s="2">
        <v>0</v>
      </c>
      <c r="CD4606" s="2">
        <v>0</v>
      </c>
      <c r="CE4606" s="2">
        <v>0</v>
      </c>
      <c r="CF4606" s="2">
        <v>0</v>
      </c>
      <c r="CG4606" s="2">
        <v>0</v>
      </c>
      <c r="CH4606" s="2">
        <v>0</v>
      </c>
      <c r="CI4606" s="2">
        <v>0</v>
      </c>
      <c r="CJ4606" s="2">
        <v>0</v>
      </c>
      <c r="CK4606" s="2">
        <v>0</v>
      </c>
      <c r="CL4606" s="2">
        <v>0</v>
      </c>
    </row>
    <row r="4607" spans="1:90" x14ac:dyDescent="0.25">
      <c r="A4607" t="s">
        <v>115</v>
      </c>
      <c r="B4607">
        <v>20205</v>
      </c>
      <c r="C4607" t="s">
        <v>262</v>
      </c>
      <c r="D4607">
        <v>2</v>
      </c>
      <c r="E4607">
        <v>8</v>
      </c>
      <c r="F4607">
        <v>542787</v>
      </c>
      <c r="G4607">
        <v>35542787</v>
      </c>
      <c r="H4607" t="s">
        <v>18456</v>
      </c>
      <c r="I4607">
        <v>645</v>
      </c>
      <c r="J4607" t="s">
        <v>262</v>
      </c>
      <c r="K4607" t="s">
        <v>6771</v>
      </c>
      <c r="L4607">
        <v>1</v>
      </c>
      <c r="M4607" t="s">
        <v>262</v>
      </c>
      <c r="N4607">
        <v>12209000</v>
      </c>
      <c r="O4607" t="s">
        <v>102</v>
      </c>
      <c r="P4607" t="s">
        <v>18457</v>
      </c>
      <c r="Q4607" t="s">
        <v>127</v>
      </c>
      <c r="R4607">
        <v>12</v>
      </c>
      <c r="S4607">
        <v>39225990</v>
      </c>
      <c r="T4607">
        <v>39234690</v>
      </c>
      <c r="U4607" t="s">
        <v>3373</v>
      </c>
      <c r="V4607">
        <v>2</v>
      </c>
      <c r="W4607" s="2">
        <v>0</v>
      </c>
      <c r="X4607" s="2">
        <v>0</v>
      </c>
      <c r="Y4607" s="2">
        <v>11</v>
      </c>
      <c r="Z4607" s="2">
        <v>8</v>
      </c>
      <c r="AA4607" s="2">
        <v>10</v>
      </c>
      <c r="AB4607" s="2">
        <v>10</v>
      </c>
      <c r="AC4607" s="2">
        <v>8</v>
      </c>
      <c r="AD4607" s="2">
        <v>0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  <c r="AM4607" s="2">
        <v>0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0</v>
      </c>
      <c r="AU4607" s="2">
        <v>0</v>
      </c>
      <c r="AV4607" s="2">
        <v>0</v>
      </c>
      <c r="AW4607" s="2">
        <v>0</v>
      </c>
      <c r="AX4607" s="2">
        <v>0</v>
      </c>
      <c r="AY4607" s="2">
        <v>0</v>
      </c>
      <c r="AZ4607" s="2">
        <v>0</v>
      </c>
      <c r="BA4607" s="2">
        <v>0</v>
      </c>
      <c r="BB4607" s="2">
        <v>0</v>
      </c>
      <c r="BC4607" s="2">
        <v>0</v>
      </c>
      <c r="BD4607" s="2">
        <v>0</v>
      </c>
      <c r="BE4607" s="2">
        <v>0</v>
      </c>
      <c r="BF4607" s="2">
        <v>0</v>
      </c>
      <c r="BG4607" s="2">
        <v>2</v>
      </c>
      <c r="BH4607" s="2">
        <v>1</v>
      </c>
      <c r="BI4607" s="2">
        <v>1</v>
      </c>
      <c r="BJ4607" s="2">
        <v>1</v>
      </c>
      <c r="BK4607" s="2">
        <v>1</v>
      </c>
      <c r="BL4607" s="2">
        <v>0</v>
      </c>
      <c r="BM4607" s="2">
        <v>0</v>
      </c>
      <c r="BN4607" s="2">
        <v>0</v>
      </c>
      <c r="BO4607" s="2">
        <v>0</v>
      </c>
      <c r="BP4607" s="2">
        <v>0</v>
      </c>
      <c r="BQ4607" s="2">
        <v>0</v>
      </c>
      <c r="BR4607" s="2">
        <v>0</v>
      </c>
      <c r="BS4607" s="2">
        <v>0</v>
      </c>
      <c r="BT4607" s="2">
        <v>0</v>
      </c>
      <c r="BU4607" s="2">
        <v>0</v>
      </c>
      <c r="BV4607" s="2">
        <v>0</v>
      </c>
      <c r="BW4607" s="2">
        <v>0</v>
      </c>
      <c r="BX4607" s="2">
        <v>0</v>
      </c>
      <c r="BY4607" s="2">
        <v>0</v>
      </c>
      <c r="BZ4607" s="2">
        <v>0</v>
      </c>
      <c r="CA4607" s="2">
        <v>0</v>
      </c>
      <c r="CB4607" s="2">
        <v>0</v>
      </c>
      <c r="CC4607" s="2">
        <v>0</v>
      </c>
      <c r="CD4607" s="2">
        <v>0</v>
      </c>
      <c r="CE4607" s="2">
        <v>0</v>
      </c>
      <c r="CF4607" s="2">
        <v>0</v>
      </c>
      <c r="CG4607" s="2">
        <v>0</v>
      </c>
      <c r="CH4607" s="2">
        <v>0</v>
      </c>
      <c r="CI4607" s="2">
        <v>0</v>
      </c>
      <c r="CJ4607" s="2">
        <v>0</v>
      </c>
      <c r="CK4607" s="2">
        <v>0</v>
      </c>
      <c r="CL4607" s="2">
        <v>0</v>
      </c>
    </row>
    <row r="4608" spans="1:90" x14ac:dyDescent="0.25">
      <c r="A4608" t="s">
        <v>115</v>
      </c>
      <c r="B4608">
        <v>20205</v>
      </c>
      <c r="C4608" t="s">
        <v>262</v>
      </c>
      <c r="D4608">
        <v>1</v>
      </c>
      <c r="E4608">
        <v>8</v>
      </c>
      <c r="F4608">
        <v>1557</v>
      </c>
      <c r="G4608">
        <v>35001557</v>
      </c>
      <c r="H4608" t="s">
        <v>14142</v>
      </c>
      <c r="I4608">
        <v>645</v>
      </c>
      <c r="J4608" t="s">
        <v>262</v>
      </c>
      <c r="K4608" t="s">
        <v>804</v>
      </c>
      <c r="L4608">
        <v>1</v>
      </c>
      <c r="M4608" t="s">
        <v>262</v>
      </c>
      <c r="N4608">
        <v>12235430</v>
      </c>
      <c r="O4608" t="s">
        <v>92</v>
      </c>
      <c r="P4608" t="s">
        <v>14143</v>
      </c>
      <c r="Q4608">
        <v>111</v>
      </c>
      <c r="R4608">
        <v>12</v>
      </c>
      <c r="S4608">
        <v>39331066</v>
      </c>
      <c r="T4608">
        <v>39347767</v>
      </c>
      <c r="U4608" t="s">
        <v>14144</v>
      </c>
      <c r="V4608">
        <v>1</v>
      </c>
      <c r="W4608" s="2">
        <v>0</v>
      </c>
      <c r="X4608" s="2">
        <v>0</v>
      </c>
      <c r="Y4608" s="2">
        <v>0</v>
      </c>
      <c r="Z4608" s="2">
        <v>0</v>
      </c>
      <c r="AA4608" s="2">
        <v>0</v>
      </c>
      <c r="AB4608" s="2">
        <v>0</v>
      </c>
      <c r="AC4608" s="2">
        <v>0</v>
      </c>
      <c r="AD4608" s="2">
        <v>136</v>
      </c>
      <c r="AE4608" s="2">
        <v>89</v>
      </c>
      <c r="AF4608" s="2">
        <v>88</v>
      </c>
      <c r="AG4608" s="2">
        <v>132</v>
      </c>
      <c r="AH4608" s="2">
        <v>262</v>
      </c>
      <c r="AI4608" s="2">
        <v>250</v>
      </c>
      <c r="AJ4608" s="2">
        <v>193</v>
      </c>
      <c r="AK4608" s="2">
        <v>0</v>
      </c>
      <c r="AL4608" s="2">
        <v>0</v>
      </c>
      <c r="AM4608" s="2">
        <v>0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2">
        <v>0</v>
      </c>
      <c r="AT4608" s="2">
        <v>0</v>
      </c>
      <c r="AU4608" s="2">
        <v>0</v>
      </c>
      <c r="AV4608" s="2">
        <v>0</v>
      </c>
      <c r="AW4608" s="2">
        <v>0</v>
      </c>
      <c r="AX4608" s="2">
        <v>0</v>
      </c>
      <c r="AY4608" s="2">
        <v>0</v>
      </c>
      <c r="AZ4608" s="2">
        <v>0</v>
      </c>
      <c r="BA4608" s="2">
        <v>0</v>
      </c>
      <c r="BB4608" s="2">
        <v>0</v>
      </c>
      <c r="BC4608" s="2">
        <v>0</v>
      </c>
      <c r="BD4608" s="2">
        <v>0</v>
      </c>
      <c r="BE4608" s="2">
        <v>0</v>
      </c>
      <c r="BF4608" s="2">
        <v>0</v>
      </c>
      <c r="BG4608" s="2">
        <v>0</v>
      </c>
      <c r="BH4608" s="2">
        <v>0</v>
      </c>
      <c r="BI4608" s="2">
        <v>0</v>
      </c>
      <c r="BJ4608" s="2">
        <v>0</v>
      </c>
      <c r="BK4608" s="2">
        <v>0</v>
      </c>
      <c r="BL4608" s="2">
        <v>6</v>
      </c>
      <c r="BM4608" s="2">
        <v>3</v>
      </c>
      <c r="BN4608" s="2">
        <v>4</v>
      </c>
      <c r="BO4608" s="2">
        <v>6</v>
      </c>
      <c r="BP4608" s="2">
        <v>9</v>
      </c>
      <c r="BQ4608" s="2">
        <v>11</v>
      </c>
      <c r="BR4608" s="2">
        <v>9</v>
      </c>
      <c r="BS4608" s="2">
        <v>0</v>
      </c>
      <c r="BT4608" s="2">
        <v>0</v>
      </c>
      <c r="BU4608" s="2">
        <v>0</v>
      </c>
      <c r="BV4608" s="2">
        <v>0</v>
      </c>
      <c r="BW4608" s="2">
        <v>0</v>
      </c>
      <c r="BX4608" s="2">
        <v>0</v>
      </c>
      <c r="BY4608" s="2">
        <v>0</v>
      </c>
      <c r="BZ4608" s="2">
        <v>0</v>
      </c>
      <c r="CA4608" s="2">
        <v>0</v>
      </c>
      <c r="CB4608" s="2">
        <v>0</v>
      </c>
      <c r="CC4608" s="2">
        <v>0</v>
      </c>
      <c r="CD4608" s="2">
        <v>0</v>
      </c>
      <c r="CE4608" s="2">
        <v>0</v>
      </c>
      <c r="CF4608" s="2">
        <v>0</v>
      </c>
      <c r="CG4608" s="2">
        <v>0</v>
      </c>
      <c r="CH4608" s="2">
        <v>0</v>
      </c>
      <c r="CI4608" s="2">
        <v>0</v>
      </c>
      <c r="CJ4608" s="2">
        <v>0</v>
      </c>
      <c r="CK4608" s="2">
        <v>0</v>
      </c>
      <c r="CL4608" s="2">
        <v>0</v>
      </c>
    </row>
    <row r="4609" spans="1:90" x14ac:dyDescent="0.25">
      <c r="A4609" t="s">
        <v>115</v>
      </c>
      <c r="B4609">
        <v>20205</v>
      </c>
      <c r="C4609" t="s">
        <v>262</v>
      </c>
      <c r="D4609">
        <v>1</v>
      </c>
      <c r="E4609">
        <v>3</v>
      </c>
      <c r="F4609">
        <v>980195</v>
      </c>
      <c r="G4609">
        <v>35980195</v>
      </c>
      <c r="H4609" t="s">
        <v>17717</v>
      </c>
      <c r="I4609">
        <v>645</v>
      </c>
      <c r="J4609" t="s">
        <v>262</v>
      </c>
      <c r="K4609" t="s">
        <v>9055</v>
      </c>
      <c r="L4609">
        <v>1</v>
      </c>
      <c r="M4609" t="s">
        <v>262</v>
      </c>
      <c r="N4609">
        <v>12211139</v>
      </c>
      <c r="O4609" t="s">
        <v>92</v>
      </c>
      <c r="P4609" t="s">
        <v>17718</v>
      </c>
      <c r="Q4609">
        <v>343</v>
      </c>
      <c r="R4609">
        <v>12</v>
      </c>
      <c r="S4609">
        <v>39218470</v>
      </c>
      <c r="T4609">
        <v>39226807</v>
      </c>
      <c r="U4609" t="s">
        <v>17719</v>
      </c>
      <c r="V4609">
        <v>1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  <c r="AB4609" s="2">
        <v>0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0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613</v>
      </c>
      <c r="AT4609" s="2">
        <v>0</v>
      </c>
      <c r="AU4609" s="2">
        <v>0</v>
      </c>
      <c r="AV4609" s="2">
        <v>1705</v>
      </c>
      <c r="AW4609" s="2">
        <v>0</v>
      </c>
      <c r="AX4609" s="2">
        <v>0</v>
      </c>
      <c r="AY4609" s="2">
        <v>0</v>
      </c>
      <c r="AZ4609" s="2">
        <v>0</v>
      </c>
      <c r="BA4609" s="2">
        <v>0</v>
      </c>
      <c r="BB4609" s="2">
        <v>0</v>
      </c>
      <c r="BC4609" s="2">
        <v>0</v>
      </c>
      <c r="BD4609" s="2">
        <v>0</v>
      </c>
      <c r="BE4609" s="2">
        <v>0</v>
      </c>
      <c r="BF4609" s="2">
        <v>0</v>
      </c>
      <c r="BG4609" s="2">
        <v>0</v>
      </c>
      <c r="BH4609" s="2">
        <v>0</v>
      </c>
      <c r="BI4609" s="2">
        <v>0</v>
      </c>
      <c r="BJ4609" s="2">
        <v>0</v>
      </c>
      <c r="BK4609" s="2">
        <v>0</v>
      </c>
      <c r="BL4609" s="2">
        <v>0</v>
      </c>
      <c r="BM4609" s="2">
        <v>0</v>
      </c>
      <c r="BN4609" s="2">
        <v>0</v>
      </c>
      <c r="BO4609" s="2">
        <v>0</v>
      </c>
      <c r="BP4609" s="2">
        <v>0</v>
      </c>
      <c r="BQ4609" s="2">
        <v>0</v>
      </c>
      <c r="BR4609" s="2">
        <v>0</v>
      </c>
      <c r="BS4609" s="2">
        <v>0</v>
      </c>
      <c r="BT4609" s="2">
        <v>0</v>
      </c>
      <c r="BU4609" s="2">
        <v>0</v>
      </c>
      <c r="BV4609" s="2">
        <v>0</v>
      </c>
      <c r="BW4609" s="2">
        <v>0</v>
      </c>
      <c r="BX4609" s="2">
        <v>0</v>
      </c>
      <c r="BY4609" s="2">
        <v>0</v>
      </c>
      <c r="BZ4609" s="2">
        <v>0</v>
      </c>
      <c r="CA4609" s="2">
        <v>4</v>
      </c>
      <c r="CB4609" s="2">
        <v>0</v>
      </c>
      <c r="CC4609" s="2">
        <v>0</v>
      </c>
      <c r="CD4609" s="2">
        <v>8</v>
      </c>
      <c r="CE4609" s="2">
        <v>0</v>
      </c>
      <c r="CF4609" s="2">
        <v>0</v>
      </c>
      <c r="CG4609" s="2">
        <v>0</v>
      </c>
      <c r="CH4609" s="2">
        <v>0</v>
      </c>
      <c r="CI4609" s="2">
        <v>0</v>
      </c>
      <c r="CJ4609" s="2">
        <v>0</v>
      </c>
      <c r="CK4609" s="2">
        <v>0</v>
      </c>
      <c r="CL4609" s="2">
        <v>0</v>
      </c>
    </row>
    <row r="4610" spans="1:90" x14ac:dyDescent="0.25">
      <c r="A4610" t="s">
        <v>115</v>
      </c>
      <c r="B4610">
        <v>20205</v>
      </c>
      <c r="C4610" t="s">
        <v>262</v>
      </c>
      <c r="D4610">
        <v>2</v>
      </c>
      <c r="E4610">
        <v>6</v>
      </c>
      <c r="F4610">
        <v>985259</v>
      </c>
      <c r="G4610">
        <v>35985259</v>
      </c>
      <c r="H4610" t="s">
        <v>14786</v>
      </c>
      <c r="I4610">
        <v>645</v>
      </c>
      <c r="J4610" t="s">
        <v>262</v>
      </c>
      <c r="K4610" t="s">
        <v>342</v>
      </c>
      <c r="L4610">
        <v>1</v>
      </c>
      <c r="M4610" t="s">
        <v>262</v>
      </c>
      <c r="N4610">
        <v>12215110</v>
      </c>
      <c r="O4610" t="s">
        <v>92</v>
      </c>
      <c r="P4610" t="s">
        <v>14787</v>
      </c>
      <c r="Q4610">
        <v>100</v>
      </c>
      <c r="R4610">
        <v>12</v>
      </c>
      <c r="S4610">
        <v>39411766</v>
      </c>
      <c r="T4610">
        <v>39419795</v>
      </c>
      <c r="U4610" t="s">
        <v>14788</v>
      </c>
      <c r="V4610">
        <v>1</v>
      </c>
      <c r="W4610" s="2">
        <v>0</v>
      </c>
      <c r="X4610" s="2">
        <v>0</v>
      </c>
      <c r="Y4610" s="2">
        <v>0</v>
      </c>
      <c r="Z4610" s="2">
        <v>0</v>
      </c>
      <c r="AA4610" s="2">
        <v>0</v>
      </c>
      <c r="AB4610" s="2">
        <v>0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0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0</v>
      </c>
      <c r="AU4610" s="2">
        <v>0</v>
      </c>
      <c r="AV4610" s="2">
        <v>0</v>
      </c>
      <c r="AW4610" s="2">
        <v>0</v>
      </c>
      <c r="AX4610" s="2">
        <v>0</v>
      </c>
      <c r="AY4610" s="2">
        <v>0</v>
      </c>
      <c r="AZ4610" s="2">
        <v>0</v>
      </c>
      <c r="BA4610" s="2">
        <v>0</v>
      </c>
      <c r="BB4610" s="2">
        <v>0</v>
      </c>
      <c r="BC4610" s="2">
        <v>663</v>
      </c>
      <c r="BD4610" s="2">
        <v>0</v>
      </c>
      <c r="BE4610" s="2">
        <v>0</v>
      </c>
      <c r="BF4610" s="2">
        <v>0</v>
      </c>
      <c r="BG4610" s="2">
        <v>0</v>
      </c>
      <c r="BH4610" s="2">
        <v>0</v>
      </c>
      <c r="BI4610" s="2">
        <v>0</v>
      </c>
      <c r="BJ4610" s="2">
        <v>0</v>
      </c>
      <c r="BK4610" s="2">
        <v>0</v>
      </c>
      <c r="BL4610" s="2">
        <v>0</v>
      </c>
      <c r="BM4610" s="2">
        <v>0</v>
      </c>
      <c r="BN4610" s="2">
        <v>0</v>
      </c>
      <c r="BO4610" s="2">
        <v>0</v>
      </c>
      <c r="BP4610" s="2">
        <v>0</v>
      </c>
      <c r="BQ4610" s="2">
        <v>0</v>
      </c>
      <c r="BR4610" s="2">
        <v>0</v>
      </c>
      <c r="BS4610" s="2">
        <v>0</v>
      </c>
      <c r="BT4610" s="2">
        <v>0</v>
      </c>
      <c r="BU4610" s="2">
        <v>0</v>
      </c>
      <c r="BV4610" s="2">
        <v>0</v>
      </c>
      <c r="BW4610" s="2">
        <v>0</v>
      </c>
      <c r="BX4610" s="2">
        <v>0</v>
      </c>
      <c r="BY4610" s="2">
        <v>0</v>
      </c>
      <c r="BZ4610" s="2">
        <v>0</v>
      </c>
      <c r="CA4610" s="2">
        <v>0</v>
      </c>
      <c r="CB4610" s="2">
        <v>0</v>
      </c>
      <c r="CC4610" s="2">
        <v>0</v>
      </c>
      <c r="CD4610" s="2">
        <v>0</v>
      </c>
      <c r="CE4610" s="2">
        <v>0</v>
      </c>
      <c r="CF4610" s="2">
        <v>0</v>
      </c>
      <c r="CG4610" s="2">
        <v>0</v>
      </c>
      <c r="CH4610" s="2">
        <v>0</v>
      </c>
      <c r="CI4610" s="2">
        <v>0</v>
      </c>
      <c r="CJ4610" s="2">
        <v>0</v>
      </c>
      <c r="CK4610" s="2">
        <v>54</v>
      </c>
      <c r="CL4610" s="2">
        <v>0</v>
      </c>
    </row>
    <row r="4611" spans="1:90" x14ac:dyDescent="0.25">
      <c r="A4611" t="s">
        <v>115</v>
      </c>
      <c r="B4611">
        <v>20205</v>
      </c>
      <c r="C4611" t="s">
        <v>262</v>
      </c>
      <c r="D4611">
        <v>2</v>
      </c>
      <c r="E4611">
        <v>6</v>
      </c>
      <c r="F4611">
        <v>460497</v>
      </c>
      <c r="G4611">
        <v>35460497</v>
      </c>
      <c r="H4611" t="s">
        <v>11390</v>
      </c>
      <c r="I4611">
        <v>645</v>
      </c>
      <c r="J4611" t="s">
        <v>262</v>
      </c>
      <c r="K4611" t="s">
        <v>303</v>
      </c>
      <c r="L4611">
        <v>1</v>
      </c>
      <c r="M4611" t="s">
        <v>262</v>
      </c>
      <c r="N4611">
        <v>12230750</v>
      </c>
      <c r="O4611" t="s">
        <v>92</v>
      </c>
      <c r="P4611" t="s">
        <v>11391</v>
      </c>
      <c r="Q4611">
        <v>162</v>
      </c>
      <c r="R4611">
        <v>12</v>
      </c>
      <c r="S4611">
        <v>39315911</v>
      </c>
      <c r="T4611">
        <v>39317542</v>
      </c>
      <c r="U4611" t="s">
        <v>11392</v>
      </c>
      <c r="V4611">
        <v>1</v>
      </c>
      <c r="W4611" s="2">
        <v>0</v>
      </c>
      <c r="X4611" s="2">
        <v>0</v>
      </c>
      <c r="Y4611" s="2">
        <v>0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0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0</v>
      </c>
      <c r="AU4611" s="2">
        <v>0</v>
      </c>
      <c r="AV4611" s="2">
        <v>0</v>
      </c>
      <c r="AW4611" s="2">
        <v>0</v>
      </c>
      <c r="AX4611" s="2">
        <v>0</v>
      </c>
      <c r="AY4611" s="2">
        <v>0</v>
      </c>
      <c r="AZ4611" s="2">
        <v>0</v>
      </c>
      <c r="BA4611" s="2">
        <v>0</v>
      </c>
      <c r="BB4611" s="2">
        <v>0</v>
      </c>
      <c r="BC4611" s="2">
        <v>498</v>
      </c>
      <c r="BD4611" s="2">
        <v>0</v>
      </c>
      <c r="BE4611" s="2">
        <v>0</v>
      </c>
      <c r="BF4611" s="2">
        <v>0</v>
      </c>
      <c r="BG4611" s="2">
        <v>0</v>
      </c>
      <c r="BH4611" s="2">
        <v>0</v>
      </c>
      <c r="BI4611" s="2">
        <v>0</v>
      </c>
      <c r="BJ4611" s="2">
        <v>0</v>
      </c>
      <c r="BK4611" s="2">
        <v>0</v>
      </c>
      <c r="BL4611" s="2">
        <v>0</v>
      </c>
      <c r="BM4611" s="2">
        <v>0</v>
      </c>
      <c r="BN4611" s="2">
        <v>0</v>
      </c>
      <c r="BO4611" s="2">
        <v>0</v>
      </c>
      <c r="BP4611" s="2">
        <v>0</v>
      </c>
      <c r="BQ4611" s="2">
        <v>0</v>
      </c>
      <c r="BR4611" s="2">
        <v>0</v>
      </c>
      <c r="BS4611" s="2">
        <v>0</v>
      </c>
      <c r="BT4611" s="2">
        <v>0</v>
      </c>
      <c r="BU4611" s="2">
        <v>0</v>
      </c>
      <c r="BV4611" s="2">
        <v>0</v>
      </c>
      <c r="BW4611" s="2">
        <v>0</v>
      </c>
      <c r="BX4611" s="2">
        <v>0</v>
      </c>
      <c r="BY4611" s="2">
        <v>0</v>
      </c>
      <c r="BZ4611" s="2">
        <v>0</v>
      </c>
      <c r="CA4611" s="2">
        <v>0</v>
      </c>
      <c r="CB4611" s="2">
        <v>0</v>
      </c>
      <c r="CC4611" s="2">
        <v>0</v>
      </c>
      <c r="CD4611" s="2">
        <v>0</v>
      </c>
      <c r="CE4611" s="2">
        <v>0</v>
      </c>
      <c r="CF4611" s="2">
        <v>0</v>
      </c>
      <c r="CG4611" s="2">
        <v>0</v>
      </c>
      <c r="CH4611" s="2">
        <v>0</v>
      </c>
      <c r="CI4611" s="2">
        <v>0</v>
      </c>
      <c r="CJ4611" s="2">
        <v>0</v>
      </c>
      <c r="CK4611" s="2">
        <v>35</v>
      </c>
      <c r="CL4611" s="2">
        <v>0</v>
      </c>
    </row>
    <row r="4612" spans="1:90" x14ac:dyDescent="0.25">
      <c r="A4612" t="s">
        <v>115</v>
      </c>
      <c r="B4612">
        <v>20205</v>
      </c>
      <c r="C4612" t="s">
        <v>262</v>
      </c>
      <c r="D4612">
        <v>2</v>
      </c>
      <c r="E4612">
        <v>34</v>
      </c>
      <c r="F4612">
        <v>121605</v>
      </c>
      <c r="G4612">
        <v>35121605</v>
      </c>
      <c r="H4612" t="s">
        <v>3989</v>
      </c>
      <c r="I4612">
        <v>645</v>
      </c>
      <c r="J4612" t="s">
        <v>262</v>
      </c>
      <c r="K4612" t="s">
        <v>3990</v>
      </c>
      <c r="L4612">
        <v>1</v>
      </c>
      <c r="M4612" t="s">
        <v>262</v>
      </c>
      <c r="N4612">
        <v>12233000</v>
      </c>
      <c r="O4612" t="s">
        <v>102</v>
      </c>
      <c r="P4612" t="s">
        <v>3991</v>
      </c>
      <c r="Q4612" t="s">
        <v>2084</v>
      </c>
      <c r="R4612">
        <v>12</v>
      </c>
      <c r="S4612">
        <v>39210167</v>
      </c>
      <c r="T4612">
        <v>39234800</v>
      </c>
      <c r="U4612" t="s">
        <v>3992</v>
      </c>
      <c r="V4612">
        <v>1</v>
      </c>
      <c r="W4612" s="2">
        <v>0</v>
      </c>
      <c r="X4612" s="2">
        <v>0</v>
      </c>
      <c r="Y4612" s="2">
        <v>0</v>
      </c>
      <c r="Z4612" s="2">
        <v>0</v>
      </c>
      <c r="AA4612" s="2">
        <v>0</v>
      </c>
      <c r="AB4612" s="2">
        <v>1</v>
      </c>
      <c r="AC4612" s="2">
        <v>1</v>
      </c>
      <c r="AD4612" s="2">
        <v>3</v>
      </c>
      <c r="AE4612" s="2">
        <v>5</v>
      </c>
      <c r="AF4612" s="2">
        <v>9</v>
      </c>
      <c r="AG4612" s="2">
        <v>29</v>
      </c>
      <c r="AH4612" s="2">
        <v>0</v>
      </c>
      <c r="AI4612" s="2">
        <v>0</v>
      </c>
      <c r="AJ4612" s="2">
        <v>0</v>
      </c>
      <c r="AK4612" s="2">
        <v>0</v>
      </c>
      <c r="AL4612" s="2">
        <v>39</v>
      </c>
      <c r="AM4612" s="2">
        <v>0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2">
        <v>0</v>
      </c>
      <c r="AT4612" s="2">
        <v>0</v>
      </c>
      <c r="AU4612" s="2">
        <v>0</v>
      </c>
      <c r="AV4612" s="2">
        <v>0</v>
      </c>
      <c r="AW4612" s="2">
        <v>0</v>
      </c>
      <c r="AX4612" s="2">
        <v>0</v>
      </c>
      <c r="AY4612" s="2">
        <v>0</v>
      </c>
      <c r="AZ4612" s="2">
        <v>0</v>
      </c>
      <c r="BA4612" s="2">
        <v>0</v>
      </c>
      <c r="BB4612" s="2">
        <v>0</v>
      </c>
      <c r="BC4612" s="2">
        <v>0</v>
      </c>
      <c r="BD4612" s="2">
        <v>0</v>
      </c>
      <c r="BE4612" s="2">
        <v>0</v>
      </c>
      <c r="BF4612" s="2">
        <v>0</v>
      </c>
      <c r="BG4612" s="2">
        <v>0</v>
      </c>
      <c r="BH4612" s="2">
        <v>0</v>
      </c>
      <c r="BI4612" s="2">
        <v>0</v>
      </c>
      <c r="BJ4612" s="2">
        <v>1</v>
      </c>
      <c r="BK4612" s="2">
        <v>1</v>
      </c>
      <c r="BL4612" s="2">
        <v>3</v>
      </c>
      <c r="BM4612" s="2">
        <v>2</v>
      </c>
      <c r="BN4612" s="2">
        <v>5</v>
      </c>
      <c r="BO4612" s="2">
        <v>6</v>
      </c>
      <c r="BP4612" s="2">
        <v>0</v>
      </c>
      <c r="BQ4612" s="2">
        <v>0</v>
      </c>
      <c r="BR4612" s="2">
        <v>0</v>
      </c>
      <c r="BS4612" s="2">
        <v>0</v>
      </c>
      <c r="BT4612" s="2">
        <v>5</v>
      </c>
      <c r="BU4612" s="2">
        <v>0</v>
      </c>
      <c r="BV4612" s="2">
        <v>0</v>
      </c>
      <c r="BW4612" s="2">
        <v>0</v>
      </c>
      <c r="BX4612" s="2">
        <v>0</v>
      </c>
      <c r="BY4612" s="2">
        <v>0</v>
      </c>
      <c r="BZ4612" s="2">
        <v>0</v>
      </c>
      <c r="CA4612" s="2">
        <v>0</v>
      </c>
      <c r="CB4612" s="2">
        <v>0</v>
      </c>
      <c r="CC4612" s="2">
        <v>0</v>
      </c>
      <c r="CD4612" s="2">
        <v>0</v>
      </c>
      <c r="CE4612" s="2">
        <v>0</v>
      </c>
      <c r="CF4612" s="2">
        <v>0</v>
      </c>
      <c r="CG4612" s="2">
        <v>0</v>
      </c>
      <c r="CH4612" s="2">
        <v>0</v>
      </c>
      <c r="CI4612" s="2">
        <v>0</v>
      </c>
      <c r="CJ4612" s="2">
        <v>0</v>
      </c>
      <c r="CK4612" s="2">
        <v>0</v>
      </c>
      <c r="CL4612" s="2">
        <v>0</v>
      </c>
    </row>
    <row r="4613" spans="1:90" x14ac:dyDescent="0.25">
      <c r="A4613" t="s">
        <v>115</v>
      </c>
      <c r="B4613">
        <v>20205</v>
      </c>
      <c r="C4613" t="s">
        <v>262</v>
      </c>
      <c r="D4613">
        <v>2</v>
      </c>
      <c r="E4613">
        <v>15</v>
      </c>
      <c r="F4613">
        <v>453705</v>
      </c>
      <c r="G4613">
        <v>35453705</v>
      </c>
      <c r="H4613" t="s">
        <v>10218</v>
      </c>
      <c r="I4613">
        <v>645</v>
      </c>
      <c r="J4613" t="s">
        <v>262</v>
      </c>
      <c r="K4613" t="s">
        <v>91</v>
      </c>
      <c r="L4613">
        <v>1</v>
      </c>
      <c r="M4613" t="s">
        <v>262</v>
      </c>
      <c r="N4613">
        <v>12245681</v>
      </c>
      <c r="O4613" t="s">
        <v>100</v>
      </c>
      <c r="P4613" t="s">
        <v>10219</v>
      </c>
      <c r="Q4613">
        <v>81</v>
      </c>
      <c r="R4613">
        <v>12</v>
      </c>
      <c r="S4613">
        <v>39112201</v>
      </c>
      <c r="T4613">
        <v>39428997</v>
      </c>
      <c r="U4613" t="s">
        <v>19744</v>
      </c>
      <c r="V4613">
        <v>1</v>
      </c>
      <c r="W4613" s="2">
        <v>0</v>
      </c>
      <c r="X4613" s="2">
        <v>0</v>
      </c>
      <c r="Y4613" s="2">
        <v>0</v>
      </c>
      <c r="Z4613" s="2">
        <v>0</v>
      </c>
      <c r="AA4613" s="2">
        <v>0</v>
      </c>
      <c r="AB4613" s="2">
        <v>0</v>
      </c>
      <c r="AC4613" s="2">
        <v>0</v>
      </c>
      <c r="AD4613" s="2">
        <v>0</v>
      </c>
      <c r="AE4613" s="2">
        <v>0</v>
      </c>
      <c r="AF4613" s="2">
        <v>0</v>
      </c>
      <c r="AG4613" s="2">
        <v>0</v>
      </c>
      <c r="AH4613" s="2">
        <v>0</v>
      </c>
      <c r="AI4613" s="2">
        <v>0</v>
      </c>
      <c r="AJ4613" s="2">
        <v>0</v>
      </c>
      <c r="AK4613" s="2">
        <v>0</v>
      </c>
      <c r="AL4613" s="2">
        <v>0</v>
      </c>
      <c r="AM4613" s="2">
        <v>0</v>
      </c>
      <c r="AN4613" s="2">
        <v>0</v>
      </c>
      <c r="AO4613" s="2">
        <v>9</v>
      </c>
      <c r="AP4613" s="2">
        <v>0</v>
      </c>
      <c r="AQ4613" s="2">
        <v>0</v>
      </c>
      <c r="AR4613" s="2">
        <v>28</v>
      </c>
      <c r="AS4613" s="2">
        <v>0</v>
      </c>
      <c r="AT4613" s="2">
        <v>0</v>
      </c>
      <c r="AU4613" s="2">
        <v>23</v>
      </c>
      <c r="AV4613" s="2">
        <v>0</v>
      </c>
      <c r="AW4613" s="2">
        <v>0</v>
      </c>
      <c r="AX4613" s="2">
        <v>0</v>
      </c>
      <c r="AY4613" s="2">
        <v>0</v>
      </c>
      <c r="AZ4613" s="2">
        <v>0</v>
      </c>
      <c r="BA4613" s="2">
        <v>0</v>
      </c>
      <c r="BB4613" s="2">
        <v>0</v>
      </c>
      <c r="BC4613" s="2">
        <v>0</v>
      </c>
      <c r="BD4613" s="2">
        <v>0</v>
      </c>
      <c r="BE4613" s="2">
        <v>0</v>
      </c>
      <c r="BF4613" s="2">
        <v>0</v>
      </c>
      <c r="BG4613" s="2">
        <v>0</v>
      </c>
      <c r="BH4613" s="2">
        <v>0</v>
      </c>
      <c r="BI4613" s="2">
        <v>0</v>
      </c>
      <c r="BJ4613" s="2">
        <v>0</v>
      </c>
      <c r="BK4613" s="2">
        <v>0</v>
      </c>
      <c r="BL4613" s="2">
        <v>0</v>
      </c>
      <c r="BM4613" s="2">
        <v>0</v>
      </c>
      <c r="BN4613" s="2">
        <v>0</v>
      </c>
      <c r="BO4613" s="2">
        <v>0</v>
      </c>
      <c r="BP4613" s="2">
        <v>0</v>
      </c>
      <c r="BQ4613" s="2">
        <v>0</v>
      </c>
      <c r="BR4613" s="2">
        <v>0</v>
      </c>
      <c r="BS4613" s="2">
        <v>0</v>
      </c>
      <c r="BT4613" s="2">
        <v>0</v>
      </c>
      <c r="BU4613" s="2">
        <v>0</v>
      </c>
      <c r="BV4613" s="2">
        <v>0</v>
      </c>
      <c r="BW4613" s="2">
        <v>1</v>
      </c>
      <c r="BX4613" s="2">
        <v>0</v>
      </c>
      <c r="BY4613" s="2">
        <v>0</v>
      </c>
      <c r="BZ4613" s="2">
        <v>1</v>
      </c>
      <c r="CA4613" s="2">
        <v>0</v>
      </c>
      <c r="CB4613" s="2">
        <v>0</v>
      </c>
      <c r="CC4613" s="2">
        <v>1</v>
      </c>
      <c r="CD4613" s="2">
        <v>0</v>
      </c>
      <c r="CE4613" s="2">
        <v>0</v>
      </c>
      <c r="CF4613" s="2">
        <v>0</v>
      </c>
      <c r="CG4613" s="2">
        <v>0</v>
      </c>
      <c r="CH4613" s="2">
        <v>0</v>
      </c>
      <c r="CI4613" s="2">
        <v>0</v>
      </c>
      <c r="CJ4613" s="2">
        <v>0</v>
      </c>
      <c r="CK4613" s="2">
        <v>0</v>
      </c>
      <c r="CL4613" s="2">
        <v>0</v>
      </c>
    </row>
    <row r="4614" spans="1:90" x14ac:dyDescent="0.25">
      <c r="A4614" t="s">
        <v>115</v>
      </c>
      <c r="B4614">
        <v>20205</v>
      </c>
      <c r="C4614" t="s">
        <v>262</v>
      </c>
      <c r="D4614">
        <v>1</v>
      </c>
      <c r="E4614">
        <v>8</v>
      </c>
      <c r="F4614">
        <v>497095</v>
      </c>
      <c r="G4614">
        <v>35497095</v>
      </c>
      <c r="H4614" t="s">
        <v>10423</v>
      </c>
      <c r="I4614">
        <v>645</v>
      </c>
      <c r="J4614" t="s">
        <v>262</v>
      </c>
      <c r="K4614" t="s">
        <v>10424</v>
      </c>
      <c r="L4614">
        <v>1</v>
      </c>
      <c r="M4614" t="s">
        <v>262</v>
      </c>
      <c r="N4614">
        <v>12213078</v>
      </c>
      <c r="O4614" t="s">
        <v>92</v>
      </c>
      <c r="P4614" t="s">
        <v>10425</v>
      </c>
      <c r="Q4614">
        <v>351</v>
      </c>
      <c r="R4614">
        <v>12</v>
      </c>
      <c r="S4614">
        <v>39072004</v>
      </c>
      <c r="T4614">
        <v>39318415</v>
      </c>
      <c r="U4614" t="s">
        <v>10426</v>
      </c>
      <c r="V4614">
        <v>1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  <c r="AB4614" s="2">
        <v>0</v>
      </c>
      <c r="AC4614" s="2">
        <v>0</v>
      </c>
      <c r="AD4614" s="2">
        <v>69</v>
      </c>
      <c r="AE4614" s="2">
        <v>90</v>
      </c>
      <c r="AF4614" s="2">
        <v>62</v>
      </c>
      <c r="AG4614" s="2">
        <v>122</v>
      </c>
      <c r="AH4614" s="2">
        <v>106</v>
      </c>
      <c r="AI4614" s="2">
        <v>104</v>
      </c>
      <c r="AJ4614" s="2">
        <v>72</v>
      </c>
      <c r="AK4614" s="2">
        <v>0</v>
      </c>
      <c r="AL4614" s="2">
        <v>0</v>
      </c>
      <c r="AM4614" s="2">
        <v>0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2">
        <v>0</v>
      </c>
      <c r="AT4614" s="2">
        <v>0</v>
      </c>
      <c r="AU4614" s="2">
        <v>0</v>
      </c>
      <c r="AV4614" s="2">
        <v>0</v>
      </c>
      <c r="AW4614" s="2">
        <v>0</v>
      </c>
      <c r="AX4614" s="2">
        <v>0</v>
      </c>
      <c r="AY4614" s="2">
        <v>0</v>
      </c>
      <c r="AZ4614" s="2">
        <v>0</v>
      </c>
      <c r="BA4614" s="2">
        <v>0</v>
      </c>
      <c r="BB4614" s="2">
        <v>0</v>
      </c>
      <c r="BC4614" s="2">
        <v>52</v>
      </c>
      <c r="BD4614" s="2">
        <v>0</v>
      </c>
      <c r="BE4614" s="2">
        <v>0</v>
      </c>
      <c r="BF4614" s="2">
        <v>0</v>
      </c>
      <c r="BG4614" s="2">
        <v>0</v>
      </c>
      <c r="BH4614" s="2">
        <v>0</v>
      </c>
      <c r="BI4614" s="2">
        <v>0</v>
      </c>
      <c r="BJ4614" s="2">
        <v>0</v>
      </c>
      <c r="BK4614" s="2">
        <v>0</v>
      </c>
      <c r="BL4614" s="2">
        <v>3</v>
      </c>
      <c r="BM4614" s="2">
        <v>6</v>
      </c>
      <c r="BN4614" s="2">
        <v>4</v>
      </c>
      <c r="BO4614" s="2">
        <v>7</v>
      </c>
      <c r="BP4614" s="2">
        <v>4</v>
      </c>
      <c r="BQ4614" s="2">
        <v>5</v>
      </c>
      <c r="BR4614" s="2">
        <v>3</v>
      </c>
      <c r="BS4614" s="2">
        <v>0</v>
      </c>
      <c r="BT4614" s="2">
        <v>0</v>
      </c>
      <c r="BU4614" s="2">
        <v>0</v>
      </c>
      <c r="BV4614" s="2">
        <v>0</v>
      </c>
      <c r="BW4614" s="2">
        <v>0</v>
      </c>
      <c r="BX4614" s="2">
        <v>0</v>
      </c>
      <c r="BY4614" s="2">
        <v>0</v>
      </c>
      <c r="BZ4614" s="2">
        <v>0</v>
      </c>
      <c r="CA4614" s="2">
        <v>0</v>
      </c>
      <c r="CB4614" s="2">
        <v>0</v>
      </c>
      <c r="CC4614" s="2">
        <v>0</v>
      </c>
      <c r="CD4614" s="2">
        <v>0</v>
      </c>
      <c r="CE4614" s="2">
        <v>0</v>
      </c>
      <c r="CF4614" s="2">
        <v>0</v>
      </c>
      <c r="CG4614" s="2">
        <v>0</v>
      </c>
      <c r="CH4614" s="2">
        <v>0</v>
      </c>
      <c r="CI4614" s="2">
        <v>0</v>
      </c>
      <c r="CJ4614" s="2">
        <v>0</v>
      </c>
      <c r="CK4614" s="2">
        <v>3</v>
      </c>
      <c r="CL4614" s="2">
        <v>0</v>
      </c>
    </row>
    <row r="4615" spans="1:90" x14ac:dyDescent="0.25">
      <c r="A4615" t="s">
        <v>115</v>
      </c>
      <c r="B4615">
        <v>20205</v>
      </c>
      <c r="C4615" t="s">
        <v>262</v>
      </c>
      <c r="D4615">
        <v>1</v>
      </c>
      <c r="E4615">
        <v>8</v>
      </c>
      <c r="F4615">
        <v>901532</v>
      </c>
      <c r="G4615">
        <v>35901532</v>
      </c>
      <c r="H4615" t="s">
        <v>18741</v>
      </c>
      <c r="I4615">
        <v>645</v>
      </c>
      <c r="J4615" t="s">
        <v>262</v>
      </c>
      <c r="K4615" t="s">
        <v>10610</v>
      </c>
      <c r="L4615">
        <v>1</v>
      </c>
      <c r="M4615" t="s">
        <v>262</v>
      </c>
      <c r="N4615">
        <v>12228000</v>
      </c>
      <c r="O4615" t="s">
        <v>102</v>
      </c>
      <c r="P4615" t="s">
        <v>10611</v>
      </c>
      <c r="Q4615">
        <v>157</v>
      </c>
      <c r="R4615">
        <v>12</v>
      </c>
      <c r="S4615">
        <v>39441135</v>
      </c>
      <c r="T4615">
        <v>39441144</v>
      </c>
      <c r="U4615" t="s">
        <v>18742</v>
      </c>
      <c r="V4615">
        <v>1</v>
      </c>
      <c r="W4615" s="2">
        <v>0</v>
      </c>
      <c r="X4615" s="2">
        <v>0</v>
      </c>
      <c r="Y4615" s="2">
        <v>86</v>
      </c>
      <c r="Z4615" s="2">
        <v>97</v>
      </c>
      <c r="AA4615" s="2">
        <v>161</v>
      </c>
      <c r="AB4615" s="2">
        <v>100</v>
      </c>
      <c r="AC4615" s="2">
        <v>97</v>
      </c>
      <c r="AD4615" s="2">
        <v>40</v>
      </c>
      <c r="AE4615" s="2">
        <v>39</v>
      </c>
      <c r="AF4615" s="2">
        <v>67</v>
      </c>
      <c r="AG4615" s="2">
        <v>71</v>
      </c>
      <c r="AH4615" s="2">
        <v>222</v>
      </c>
      <c r="AI4615" s="2">
        <v>141</v>
      </c>
      <c r="AJ4615" s="2">
        <v>76</v>
      </c>
      <c r="AK4615" s="2">
        <v>0</v>
      </c>
      <c r="AL4615" s="2">
        <v>0</v>
      </c>
      <c r="AM4615" s="2">
        <v>0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2">
        <v>0</v>
      </c>
      <c r="AT4615" s="2">
        <v>0</v>
      </c>
      <c r="AU4615" s="2">
        <v>0</v>
      </c>
      <c r="AV4615" s="2">
        <v>0</v>
      </c>
      <c r="AW4615" s="2">
        <v>0</v>
      </c>
      <c r="AX4615" s="2">
        <v>0</v>
      </c>
      <c r="AY4615" s="2">
        <v>0</v>
      </c>
      <c r="AZ4615" s="2">
        <v>0</v>
      </c>
      <c r="BA4615" s="2">
        <v>0</v>
      </c>
      <c r="BB4615" s="2">
        <v>0</v>
      </c>
      <c r="BC4615" s="2">
        <v>52</v>
      </c>
      <c r="BD4615" s="2">
        <v>0</v>
      </c>
      <c r="BE4615" s="2">
        <v>0</v>
      </c>
      <c r="BF4615" s="2">
        <v>0</v>
      </c>
      <c r="BG4615" s="2">
        <v>3</v>
      </c>
      <c r="BH4615" s="2">
        <v>3</v>
      </c>
      <c r="BI4615" s="2">
        <v>6</v>
      </c>
      <c r="BJ4615" s="2">
        <v>5</v>
      </c>
      <c r="BK4615" s="2">
        <v>3</v>
      </c>
      <c r="BL4615" s="2">
        <v>1</v>
      </c>
      <c r="BM4615" s="2">
        <v>2</v>
      </c>
      <c r="BN4615" s="2">
        <v>3</v>
      </c>
      <c r="BO4615" s="2">
        <v>3</v>
      </c>
      <c r="BP4615" s="2">
        <v>11</v>
      </c>
      <c r="BQ4615" s="2">
        <v>8</v>
      </c>
      <c r="BR4615" s="2">
        <v>3</v>
      </c>
      <c r="BS4615" s="2">
        <v>0</v>
      </c>
      <c r="BT4615" s="2">
        <v>0</v>
      </c>
      <c r="BU4615" s="2">
        <v>0</v>
      </c>
      <c r="BV4615" s="2">
        <v>0</v>
      </c>
      <c r="BW4615" s="2">
        <v>0</v>
      </c>
      <c r="BX4615" s="2">
        <v>0</v>
      </c>
      <c r="BY4615" s="2">
        <v>0</v>
      </c>
      <c r="BZ4615" s="2">
        <v>0</v>
      </c>
      <c r="CA4615" s="2">
        <v>0</v>
      </c>
      <c r="CB4615" s="2">
        <v>0</v>
      </c>
      <c r="CC4615" s="2">
        <v>0</v>
      </c>
      <c r="CD4615" s="2">
        <v>0</v>
      </c>
      <c r="CE4615" s="2">
        <v>0</v>
      </c>
      <c r="CF4615" s="2">
        <v>0</v>
      </c>
      <c r="CG4615" s="2">
        <v>0</v>
      </c>
      <c r="CH4615" s="2">
        <v>0</v>
      </c>
      <c r="CI4615" s="2">
        <v>0</v>
      </c>
      <c r="CJ4615" s="2">
        <v>0</v>
      </c>
      <c r="CK4615" s="2">
        <v>3</v>
      </c>
      <c r="CL4615" s="2">
        <v>0</v>
      </c>
    </row>
    <row r="4616" spans="1:90" x14ac:dyDescent="0.25">
      <c r="A4616" t="s">
        <v>115</v>
      </c>
      <c r="B4616">
        <v>20205</v>
      </c>
      <c r="C4616" t="s">
        <v>262</v>
      </c>
      <c r="D4616">
        <v>1</v>
      </c>
      <c r="E4616">
        <v>8</v>
      </c>
      <c r="F4616">
        <v>905124</v>
      </c>
      <c r="G4616">
        <v>35905124</v>
      </c>
      <c r="H4616" t="s">
        <v>17420</v>
      </c>
      <c r="I4616">
        <v>645</v>
      </c>
      <c r="J4616" t="s">
        <v>262</v>
      </c>
      <c r="K4616" t="s">
        <v>17421</v>
      </c>
      <c r="L4616">
        <v>1</v>
      </c>
      <c r="M4616" t="s">
        <v>262</v>
      </c>
      <c r="N4616">
        <v>12214422</v>
      </c>
      <c r="O4616" t="s">
        <v>1791</v>
      </c>
      <c r="P4616" t="s">
        <v>8436</v>
      </c>
      <c r="Q4616">
        <v>1991</v>
      </c>
      <c r="R4616">
        <v>12</v>
      </c>
      <c r="S4616">
        <v>39481048</v>
      </c>
      <c r="T4616">
        <v>39481303</v>
      </c>
      <c r="U4616" t="s">
        <v>17422</v>
      </c>
      <c r="V4616">
        <v>1</v>
      </c>
      <c r="W4616" s="2">
        <v>0</v>
      </c>
      <c r="X4616" s="2">
        <v>0</v>
      </c>
      <c r="Y4616" s="2">
        <v>53</v>
      </c>
      <c r="Z4616" s="2">
        <v>46</v>
      </c>
      <c r="AA4616" s="2">
        <v>51</v>
      </c>
      <c r="AB4616" s="2">
        <v>46</v>
      </c>
      <c r="AC4616" s="2">
        <v>44</v>
      </c>
      <c r="AD4616" s="2">
        <v>63</v>
      </c>
      <c r="AE4616" s="2">
        <v>44</v>
      </c>
      <c r="AF4616" s="2">
        <v>37</v>
      </c>
      <c r="AG4616" s="2">
        <v>68</v>
      </c>
      <c r="AH4616" s="2">
        <v>59</v>
      </c>
      <c r="AI4616" s="2">
        <v>56</v>
      </c>
      <c r="AJ4616" s="2">
        <v>46</v>
      </c>
      <c r="AK4616" s="2">
        <v>0</v>
      </c>
      <c r="AL4616" s="2">
        <v>0</v>
      </c>
      <c r="AM4616" s="2">
        <v>0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2">
        <v>0</v>
      </c>
      <c r="AT4616" s="2">
        <v>0</v>
      </c>
      <c r="AU4616" s="2">
        <v>0</v>
      </c>
      <c r="AV4616" s="2">
        <v>0</v>
      </c>
      <c r="AW4616" s="2">
        <v>0</v>
      </c>
      <c r="AX4616" s="2">
        <v>0</v>
      </c>
      <c r="AY4616" s="2">
        <v>0</v>
      </c>
      <c r="AZ4616" s="2">
        <v>0</v>
      </c>
      <c r="BA4616" s="2">
        <v>0</v>
      </c>
      <c r="BB4616" s="2">
        <v>0</v>
      </c>
      <c r="BC4616" s="2">
        <v>0</v>
      </c>
      <c r="BD4616" s="2">
        <v>0</v>
      </c>
      <c r="BE4616" s="2">
        <v>0</v>
      </c>
      <c r="BF4616" s="2">
        <v>0</v>
      </c>
      <c r="BG4616" s="2">
        <v>2</v>
      </c>
      <c r="BH4616" s="2">
        <v>3</v>
      </c>
      <c r="BI4616" s="2">
        <v>3</v>
      </c>
      <c r="BJ4616" s="2">
        <v>2</v>
      </c>
      <c r="BK4616" s="2">
        <v>3</v>
      </c>
      <c r="BL4616" s="2">
        <v>2</v>
      </c>
      <c r="BM4616" s="2">
        <v>2</v>
      </c>
      <c r="BN4616" s="2">
        <v>2</v>
      </c>
      <c r="BO4616" s="2">
        <v>3</v>
      </c>
      <c r="BP4616" s="2">
        <v>3</v>
      </c>
      <c r="BQ4616" s="2">
        <v>2</v>
      </c>
      <c r="BR4616" s="2">
        <v>3</v>
      </c>
      <c r="BS4616" s="2">
        <v>0</v>
      </c>
      <c r="BT4616" s="2">
        <v>0</v>
      </c>
      <c r="BU4616" s="2">
        <v>0</v>
      </c>
      <c r="BV4616" s="2">
        <v>0</v>
      </c>
      <c r="BW4616" s="2">
        <v>0</v>
      </c>
      <c r="BX4616" s="2">
        <v>0</v>
      </c>
      <c r="BY4616" s="2">
        <v>0</v>
      </c>
      <c r="BZ4616" s="2">
        <v>0</v>
      </c>
      <c r="CA4616" s="2">
        <v>0</v>
      </c>
      <c r="CB4616" s="2">
        <v>0</v>
      </c>
      <c r="CC4616" s="2">
        <v>0</v>
      </c>
      <c r="CD4616" s="2">
        <v>0</v>
      </c>
      <c r="CE4616" s="2">
        <v>0</v>
      </c>
      <c r="CF4616" s="2">
        <v>0</v>
      </c>
      <c r="CG4616" s="2">
        <v>0</v>
      </c>
      <c r="CH4616" s="2">
        <v>0</v>
      </c>
      <c r="CI4616" s="2">
        <v>0</v>
      </c>
      <c r="CJ4616" s="2">
        <v>0</v>
      </c>
      <c r="CK4616" s="2">
        <v>0</v>
      </c>
      <c r="CL4616" s="2">
        <v>0</v>
      </c>
    </row>
    <row r="4617" spans="1:90" x14ac:dyDescent="0.25">
      <c r="A4617" t="s">
        <v>115</v>
      </c>
      <c r="B4617">
        <v>20205</v>
      </c>
      <c r="C4617" t="s">
        <v>262</v>
      </c>
      <c r="D4617">
        <v>1</v>
      </c>
      <c r="E4617">
        <v>8</v>
      </c>
      <c r="F4617">
        <v>42336</v>
      </c>
      <c r="G4617">
        <v>35042336</v>
      </c>
      <c r="H4617" t="s">
        <v>18972</v>
      </c>
      <c r="I4617">
        <v>645</v>
      </c>
      <c r="J4617" t="s">
        <v>262</v>
      </c>
      <c r="K4617" t="s">
        <v>3624</v>
      </c>
      <c r="L4617">
        <v>1</v>
      </c>
      <c r="M4617" t="s">
        <v>262</v>
      </c>
      <c r="N4617">
        <v>12227060</v>
      </c>
      <c r="O4617" t="s">
        <v>162</v>
      </c>
      <c r="P4617" t="s">
        <v>18973</v>
      </c>
      <c r="Q4617">
        <v>311</v>
      </c>
      <c r="R4617">
        <v>12</v>
      </c>
      <c r="S4617">
        <v>39222004</v>
      </c>
      <c r="T4617">
        <v>39222419</v>
      </c>
      <c r="U4617" t="s">
        <v>18974</v>
      </c>
      <c r="V4617">
        <v>1</v>
      </c>
      <c r="W4617" s="2">
        <v>0</v>
      </c>
      <c r="X4617" s="2">
        <v>0</v>
      </c>
      <c r="Y4617" s="2">
        <v>30</v>
      </c>
      <c r="Z4617" s="2">
        <v>55</v>
      </c>
      <c r="AA4617" s="2">
        <v>35</v>
      </c>
      <c r="AB4617" s="2">
        <v>31</v>
      </c>
      <c r="AC4617" s="2">
        <v>47</v>
      </c>
      <c r="AD4617" s="2">
        <v>37</v>
      </c>
      <c r="AE4617" s="2">
        <v>25</v>
      </c>
      <c r="AF4617" s="2">
        <v>19</v>
      </c>
      <c r="AG4617" s="2">
        <v>42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0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0</v>
      </c>
      <c r="AU4617" s="2">
        <v>0</v>
      </c>
      <c r="AV4617" s="2">
        <v>0</v>
      </c>
      <c r="AW4617" s="2">
        <v>0</v>
      </c>
      <c r="AX4617" s="2">
        <v>0</v>
      </c>
      <c r="AY4617" s="2">
        <v>0</v>
      </c>
      <c r="AZ4617" s="2">
        <v>0</v>
      </c>
      <c r="BA4617" s="2">
        <v>0</v>
      </c>
      <c r="BB4617" s="2">
        <v>0</v>
      </c>
      <c r="BC4617" s="2">
        <v>52</v>
      </c>
      <c r="BD4617" s="2">
        <v>0</v>
      </c>
      <c r="BE4617" s="2">
        <v>0</v>
      </c>
      <c r="BF4617" s="2">
        <v>0</v>
      </c>
      <c r="BG4617" s="2">
        <v>2</v>
      </c>
      <c r="BH4617" s="2">
        <v>2</v>
      </c>
      <c r="BI4617" s="2">
        <v>2</v>
      </c>
      <c r="BJ4617" s="2">
        <v>2</v>
      </c>
      <c r="BK4617" s="2">
        <v>3</v>
      </c>
      <c r="BL4617" s="2">
        <v>2</v>
      </c>
      <c r="BM4617" s="2">
        <v>2</v>
      </c>
      <c r="BN4617" s="2">
        <v>1</v>
      </c>
      <c r="BO4617" s="2">
        <v>2</v>
      </c>
      <c r="BP4617" s="2">
        <v>0</v>
      </c>
      <c r="BQ4617" s="2">
        <v>0</v>
      </c>
      <c r="BR4617" s="2">
        <v>0</v>
      </c>
      <c r="BS4617" s="2">
        <v>0</v>
      </c>
      <c r="BT4617" s="2">
        <v>0</v>
      </c>
      <c r="BU4617" s="2">
        <v>0</v>
      </c>
      <c r="BV4617" s="2">
        <v>0</v>
      </c>
      <c r="BW4617" s="2">
        <v>0</v>
      </c>
      <c r="BX4617" s="2">
        <v>0</v>
      </c>
      <c r="BY4617" s="2">
        <v>0</v>
      </c>
      <c r="BZ4617" s="2">
        <v>0</v>
      </c>
      <c r="CA4617" s="2">
        <v>0</v>
      </c>
      <c r="CB4617" s="2">
        <v>0</v>
      </c>
      <c r="CC4617" s="2">
        <v>0</v>
      </c>
      <c r="CD4617" s="2">
        <v>0</v>
      </c>
      <c r="CE4617" s="2">
        <v>0</v>
      </c>
      <c r="CF4617" s="2">
        <v>0</v>
      </c>
      <c r="CG4617" s="2">
        <v>0</v>
      </c>
      <c r="CH4617" s="2">
        <v>0</v>
      </c>
      <c r="CI4617" s="2">
        <v>0</v>
      </c>
      <c r="CJ4617" s="2">
        <v>0</v>
      </c>
      <c r="CK4617" s="2">
        <v>5</v>
      </c>
      <c r="CL4617" s="2">
        <v>0</v>
      </c>
    </row>
    <row r="4618" spans="1:90" x14ac:dyDescent="0.25">
      <c r="A4618" t="s">
        <v>115</v>
      </c>
      <c r="B4618">
        <v>20205</v>
      </c>
      <c r="C4618" t="s">
        <v>262</v>
      </c>
      <c r="D4618">
        <v>1</v>
      </c>
      <c r="E4618">
        <v>8</v>
      </c>
      <c r="F4618">
        <v>42304</v>
      </c>
      <c r="G4618">
        <v>35042304</v>
      </c>
      <c r="H4618" t="s">
        <v>11376</v>
      </c>
      <c r="I4618">
        <v>645</v>
      </c>
      <c r="J4618" t="s">
        <v>262</v>
      </c>
      <c r="K4618" t="s">
        <v>3191</v>
      </c>
      <c r="L4618">
        <v>1</v>
      </c>
      <c r="M4618" t="s">
        <v>262</v>
      </c>
      <c r="N4618">
        <v>12225660</v>
      </c>
      <c r="O4618" t="s">
        <v>92</v>
      </c>
      <c r="P4618" t="s">
        <v>11377</v>
      </c>
      <c r="Q4618">
        <v>367</v>
      </c>
      <c r="R4618">
        <v>12</v>
      </c>
      <c r="S4618">
        <v>39071570</v>
      </c>
      <c r="T4618">
        <v>39072009</v>
      </c>
      <c r="U4618" t="s">
        <v>11378</v>
      </c>
      <c r="V4618">
        <v>1</v>
      </c>
      <c r="W4618" s="2">
        <v>0</v>
      </c>
      <c r="X4618" s="2">
        <v>0</v>
      </c>
      <c r="Y4618" s="2">
        <v>0</v>
      </c>
      <c r="Z4618" s="2">
        <v>0</v>
      </c>
      <c r="AA4618" s="2">
        <v>0</v>
      </c>
      <c r="AB4618" s="2">
        <v>0</v>
      </c>
      <c r="AC4618" s="2">
        <v>0</v>
      </c>
      <c r="AD4618" s="2">
        <v>0</v>
      </c>
      <c r="AE4618" s="2">
        <v>0</v>
      </c>
      <c r="AF4618" s="2">
        <v>0</v>
      </c>
      <c r="AG4618" s="2">
        <v>0</v>
      </c>
      <c r="AH4618" s="2">
        <v>431</v>
      </c>
      <c r="AI4618" s="2">
        <v>394</v>
      </c>
      <c r="AJ4618" s="2">
        <v>428</v>
      </c>
      <c r="AK4618" s="2">
        <v>0</v>
      </c>
      <c r="AL4618" s="2">
        <v>0</v>
      </c>
      <c r="AM4618" s="2">
        <v>0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2">
        <v>0</v>
      </c>
      <c r="AT4618" s="2">
        <v>0</v>
      </c>
      <c r="AU4618" s="2">
        <v>128</v>
      </c>
      <c r="AV4618" s="2">
        <v>0</v>
      </c>
      <c r="AW4618" s="2">
        <v>0</v>
      </c>
      <c r="AX4618" s="2">
        <v>0</v>
      </c>
      <c r="AY4618" s="2">
        <v>0</v>
      </c>
      <c r="AZ4618" s="2">
        <v>0</v>
      </c>
      <c r="BA4618" s="2">
        <v>0</v>
      </c>
      <c r="BB4618" s="2">
        <v>0</v>
      </c>
      <c r="BC4618" s="2">
        <v>68</v>
      </c>
      <c r="BD4618" s="2">
        <v>0</v>
      </c>
      <c r="BE4618" s="2">
        <v>0</v>
      </c>
      <c r="BF4618" s="2">
        <v>0</v>
      </c>
      <c r="BG4618" s="2">
        <v>0</v>
      </c>
      <c r="BH4618" s="2">
        <v>0</v>
      </c>
      <c r="BI4618" s="2">
        <v>0</v>
      </c>
      <c r="BJ4618" s="2">
        <v>0</v>
      </c>
      <c r="BK4618" s="2">
        <v>0</v>
      </c>
      <c r="BL4618" s="2">
        <v>0</v>
      </c>
      <c r="BM4618" s="2">
        <v>0</v>
      </c>
      <c r="BN4618" s="2">
        <v>0</v>
      </c>
      <c r="BO4618" s="2">
        <v>0</v>
      </c>
      <c r="BP4618" s="2">
        <v>17</v>
      </c>
      <c r="BQ4618" s="2">
        <v>13</v>
      </c>
      <c r="BR4618" s="2">
        <v>15</v>
      </c>
      <c r="BS4618" s="2">
        <v>0</v>
      </c>
      <c r="BT4618" s="2">
        <v>0</v>
      </c>
      <c r="BU4618" s="2">
        <v>0</v>
      </c>
      <c r="BV4618" s="2">
        <v>0</v>
      </c>
      <c r="BW4618" s="2">
        <v>0</v>
      </c>
      <c r="BX4618" s="2">
        <v>0</v>
      </c>
      <c r="BY4618" s="2">
        <v>0</v>
      </c>
      <c r="BZ4618" s="2">
        <v>0</v>
      </c>
      <c r="CA4618" s="2">
        <v>0</v>
      </c>
      <c r="CB4618" s="2">
        <v>0</v>
      </c>
      <c r="CC4618" s="2">
        <v>5</v>
      </c>
      <c r="CD4618" s="2">
        <v>0</v>
      </c>
      <c r="CE4618" s="2">
        <v>0</v>
      </c>
      <c r="CF4618" s="2">
        <v>0</v>
      </c>
      <c r="CG4618" s="2">
        <v>0</v>
      </c>
      <c r="CH4618" s="2">
        <v>0</v>
      </c>
      <c r="CI4618" s="2">
        <v>0</v>
      </c>
      <c r="CJ4618" s="2">
        <v>0</v>
      </c>
      <c r="CK4618" s="2">
        <v>3</v>
      </c>
      <c r="CL4618" s="2">
        <v>0</v>
      </c>
    </row>
    <row r="4619" spans="1:90" x14ac:dyDescent="0.25">
      <c r="A4619" t="s">
        <v>115</v>
      </c>
      <c r="B4619">
        <v>20205</v>
      </c>
      <c r="C4619" t="s">
        <v>262</v>
      </c>
      <c r="D4619">
        <v>1</v>
      </c>
      <c r="E4619">
        <v>8</v>
      </c>
      <c r="F4619">
        <v>925925</v>
      </c>
      <c r="G4619">
        <v>35925925</v>
      </c>
      <c r="H4619" t="s">
        <v>12355</v>
      </c>
      <c r="I4619">
        <v>645</v>
      </c>
      <c r="J4619" t="s">
        <v>262</v>
      </c>
      <c r="K4619" t="s">
        <v>3393</v>
      </c>
      <c r="L4619">
        <v>1</v>
      </c>
      <c r="M4619" t="s">
        <v>262</v>
      </c>
      <c r="N4619">
        <v>12228450</v>
      </c>
      <c r="O4619" t="s">
        <v>92</v>
      </c>
      <c r="P4619" t="s">
        <v>12356</v>
      </c>
      <c r="Q4619">
        <v>81</v>
      </c>
      <c r="R4619">
        <v>12</v>
      </c>
      <c r="S4619">
        <v>39441675</v>
      </c>
      <c r="T4619">
        <v>39445190</v>
      </c>
      <c r="U4619" t="s">
        <v>12357</v>
      </c>
      <c r="V4619">
        <v>1</v>
      </c>
      <c r="W4619" s="2">
        <v>0</v>
      </c>
      <c r="X4619" s="2">
        <v>0</v>
      </c>
      <c r="Y4619" s="2">
        <v>0</v>
      </c>
      <c r="Z4619" s="2">
        <v>0</v>
      </c>
      <c r="AA4619" s="2">
        <v>0</v>
      </c>
      <c r="AB4619" s="2">
        <v>0</v>
      </c>
      <c r="AC4619" s="2">
        <v>0</v>
      </c>
      <c r="AD4619" s="2">
        <v>137</v>
      </c>
      <c r="AE4619" s="2">
        <v>93</v>
      </c>
      <c r="AF4619" s="2">
        <v>86</v>
      </c>
      <c r="AG4619" s="2">
        <v>126</v>
      </c>
      <c r="AH4619" s="2">
        <v>155</v>
      </c>
      <c r="AI4619" s="2">
        <v>154</v>
      </c>
      <c r="AJ4619" s="2">
        <v>136</v>
      </c>
      <c r="AK4619" s="2">
        <v>0</v>
      </c>
      <c r="AL4619" s="2">
        <v>0</v>
      </c>
      <c r="AM4619" s="2">
        <v>0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2">
        <v>0</v>
      </c>
      <c r="AT4619" s="2">
        <v>0</v>
      </c>
      <c r="AU4619" s="2">
        <v>127</v>
      </c>
      <c r="AV4619" s="2">
        <v>0</v>
      </c>
      <c r="AW4619" s="2">
        <v>0</v>
      </c>
      <c r="AX4619" s="2">
        <v>0</v>
      </c>
      <c r="AY4619" s="2">
        <v>0</v>
      </c>
      <c r="AZ4619" s="2">
        <v>0</v>
      </c>
      <c r="BA4619" s="2">
        <v>0</v>
      </c>
      <c r="BB4619" s="2">
        <v>0</v>
      </c>
      <c r="BC4619" s="2">
        <v>0</v>
      </c>
      <c r="BD4619" s="2">
        <v>8</v>
      </c>
      <c r="BE4619" s="2">
        <v>0</v>
      </c>
      <c r="BF4619" s="2">
        <v>0</v>
      </c>
      <c r="BG4619" s="2">
        <v>0</v>
      </c>
      <c r="BH4619" s="2">
        <v>0</v>
      </c>
      <c r="BI4619" s="2">
        <v>0</v>
      </c>
      <c r="BJ4619" s="2">
        <v>0</v>
      </c>
      <c r="BK4619" s="2">
        <v>0</v>
      </c>
      <c r="BL4619" s="2">
        <v>6</v>
      </c>
      <c r="BM4619" s="2">
        <v>4</v>
      </c>
      <c r="BN4619" s="2">
        <v>5</v>
      </c>
      <c r="BO4619" s="2">
        <v>6</v>
      </c>
      <c r="BP4619" s="2">
        <v>6</v>
      </c>
      <c r="BQ4619" s="2">
        <v>7</v>
      </c>
      <c r="BR4619" s="2">
        <v>4</v>
      </c>
      <c r="BS4619" s="2">
        <v>0</v>
      </c>
      <c r="BT4619" s="2">
        <v>0</v>
      </c>
      <c r="BU4619" s="2">
        <v>0</v>
      </c>
      <c r="BV4619" s="2">
        <v>0</v>
      </c>
      <c r="BW4619" s="2">
        <v>0</v>
      </c>
      <c r="BX4619" s="2">
        <v>0</v>
      </c>
      <c r="BY4619" s="2">
        <v>0</v>
      </c>
      <c r="BZ4619" s="2">
        <v>0</v>
      </c>
      <c r="CA4619" s="2">
        <v>0</v>
      </c>
      <c r="CB4619" s="2">
        <v>0</v>
      </c>
      <c r="CC4619" s="2">
        <v>3</v>
      </c>
      <c r="CD4619" s="2">
        <v>0</v>
      </c>
      <c r="CE4619" s="2">
        <v>0</v>
      </c>
      <c r="CF4619" s="2">
        <v>0</v>
      </c>
      <c r="CG4619" s="2">
        <v>0</v>
      </c>
      <c r="CH4619" s="2">
        <v>0</v>
      </c>
      <c r="CI4619" s="2">
        <v>0</v>
      </c>
      <c r="CJ4619" s="2">
        <v>0</v>
      </c>
      <c r="CK4619" s="2">
        <v>0</v>
      </c>
      <c r="CL4619" s="2">
        <v>3</v>
      </c>
    </row>
    <row r="4620" spans="1:90" x14ac:dyDescent="0.25">
      <c r="A4620" t="s">
        <v>115</v>
      </c>
      <c r="B4620">
        <v>20205</v>
      </c>
      <c r="C4620" t="s">
        <v>262</v>
      </c>
      <c r="D4620">
        <v>1</v>
      </c>
      <c r="E4620">
        <v>8</v>
      </c>
      <c r="F4620">
        <v>13493</v>
      </c>
      <c r="G4620">
        <v>35013493</v>
      </c>
      <c r="H4620" t="s">
        <v>15207</v>
      </c>
      <c r="I4620">
        <v>645</v>
      </c>
      <c r="J4620" t="s">
        <v>262</v>
      </c>
      <c r="K4620" t="s">
        <v>804</v>
      </c>
      <c r="L4620">
        <v>1</v>
      </c>
      <c r="M4620" t="s">
        <v>262</v>
      </c>
      <c r="N4620">
        <v>12235420</v>
      </c>
      <c r="O4620" t="s">
        <v>92</v>
      </c>
      <c r="P4620" t="s">
        <v>95</v>
      </c>
      <c r="Q4620">
        <v>540</v>
      </c>
      <c r="R4620">
        <v>12</v>
      </c>
      <c r="S4620">
        <v>39314667</v>
      </c>
      <c r="T4620">
        <v>39317118</v>
      </c>
      <c r="U4620" t="s">
        <v>15208</v>
      </c>
      <c r="V4620">
        <v>1</v>
      </c>
      <c r="W4620" s="2">
        <v>0</v>
      </c>
      <c r="X4620" s="2">
        <v>0</v>
      </c>
      <c r="Y4620" s="2">
        <v>88</v>
      </c>
      <c r="Z4620" s="2">
        <v>72</v>
      </c>
      <c r="AA4620" s="2">
        <v>68</v>
      </c>
      <c r="AB4620" s="2">
        <v>67</v>
      </c>
      <c r="AC4620" s="2">
        <v>93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0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2">
        <v>0</v>
      </c>
      <c r="AT4620" s="2">
        <v>0</v>
      </c>
      <c r="AU4620" s="2">
        <v>0</v>
      </c>
      <c r="AV4620" s="2">
        <v>0</v>
      </c>
      <c r="AW4620" s="2">
        <v>0</v>
      </c>
      <c r="AX4620" s="2">
        <v>0</v>
      </c>
      <c r="AY4620" s="2">
        <v>0</v>
      </c>
      <c r="AZ4620" s="2">
        <v>0</v>
      </c>
      <c r="BA4620" s="2">
        <v>0</v>
      </c>
      <c r="BB4620" s="2">
        <v>0</v>
      </c>
      <c r="BC4620" s="2">
        <v>0</v>
      </c>
      <c r="BD4620" s="2">
        <v>0</v>
      </c>
      <c r="BE4620" s="2">
        <v>0</v>
      </c>
      <c r="BF4620" s="2">
        <v>0</v>
      </c>
      <c r="BG4620" s="2">
        <v>3</v>
      </c>
      <c r="BH4620" s="2">
        <v>2</v>
      </c>
      <c r="BI4620" s="2">
        <v>3</v>
      </c>
      <c r="BJ4620" s="2">
        <v>2</v>
      </c>
      <c r="BK4620" s="2">
        <v>3</v>
      </c>
      <c r="BL4620" s="2">
        <v>0</v>
      </c>
      <c r="BM4620" s="2">
        <v>0</v>
      </c>
      <c r="BN4620" s="2">
        <v>0</v>
      </c>
      <c r="BO4620" s="2">
        <v>0</v>
      </c>
      <c r="BP4620" s="2">
        <v>0</v>
      </c>
      <c r="BQ4620" s="2">
        <v>0</v>
      </c>
      <c r="BR4620" s="2">
        <v>0</v>
      </c>
      <c r="BS4620" s="2">
        <v>0</v>
      </c>
      <c r="BT4620" s="2">
        <v>0</v>
      </c>
      <c r="BU4620" s="2">
        <v>0</v>
      </c>
      <c r="BV4620" s="2">
        <v>0</v>
      </c>
      <c r="BW4620" s="2">
        <v>0</v>
      </c>
      <c r="BX4620" s="2">
        <v>0</v>
      </c>
      <c r="BY4620" s="2">
        <v>0</v>
      </c>
      <c r="BZ4620" s="2">
        <v>0</v>
      </c>
      <c r="CA4620" s="2">
        <v>0</v>
      </c>
      <c r="CB4620" s="2">
        <v>0</v>
      </c>
      <c r="CC4620" s="2">
        <v>0</v>
      </c>
      <c r="CD4620" s="2">
        <v>0</v>
      </c>
      <c r="CE4620" s="2">
        <v>0</v>
      </c>
      <c r="CF4620" s="2">
        <v>0</v>
      </c>
      <c r="CG4620" s="2">
        <v>0</v>
      </c>
      <c r="CH4620" s="2">
        <v>0</v>
      </c>
      <c r="CI4620" s="2">
        <v>0</v>
      </c>
      <c r="CJ4620" s="2">
        <v>0</v>
      </c>
      <c r="CK4620" s="2">
        <v>0</v>
      </c>
      <c r="CL4620" s="2">
        <v>0</v>
      </c>
    </row>
    <row r="4621" spans="1:90" x14ac:dyDescent="0.25">
      <c r="A4621" t="s">
        <v>115</v>
      </c>
      <c r="B4621">
        <v>20205</v>
      </c>
      <c r="C4621" t="s">
        <v>262</v>
      </c>
      <c r="D4621">
        <v>1</v>
      </c>
      <c r="E4621">
        <v>8</v>
      </c>
      <c r="F4621">
        <v>917254</v>
      </c>
      <c r="G4621">
        <v>35917254</v>
      </c>
      <c r="H4621" t="s">
        <v>16327</v>
      </c>
      <c r="I4621">
        <v>645</v>
      </c>
      <c r="J4621" t="s">
        <v>262</v>
      </c>
      <c r="K4621" t="s">
        <v>2191</v>
      </c>
      <c r="L4621">
        <v>1</v>
      </c>
      <c r="M4621" t="s">
        <v>262</v>
      </c>
      <c r="N4621">
        <v>12239148</v>
      </c>
      <c r="O4621" t="s">
        <v>261</v>
      </c>
      <c r="P4621" t="s">
        <v>8637</v>
      </c>
      <c r="Q4621">
        <v>701</v>
      </c>
      <c r="R4621">
        <v>12</v>
      </c>
      <c r="S4621">
        <v>39661272</v>
      </c>
      <c r="T4621">
        <v>39661799</v>
      </c>
      <c r="U4621" t="s">
        <v>16328</v>
      </c>
      <c r="V4621">
        <v>1</v>
      </c>
      <c r="W4621" s="2">
        <v>0</v>
      </c>
      <c r="X4621" s="2">
        <v>0</v>
      </c>
      <c r="Y4621" s="2">
        <v>0</v>
      </c>
      <c r="Z4621" s="2">
        <v>0</v>
      </c>
      <c r="AA4621" s="2">
        <v>0</v>
      </c>
      <c r="AB4621" s="2">
        <v>0</v>
      </c>
      <c r="AC4621" s="2">
        <v>0</v>
      </c>
      <c r="AD4621" s="2">
        <v>91</v>
      </c>
      <c r="AE4621" s="2">
        <v>40</v>
      </c>
      <c r="AF4621" s="2">
        <v>47</v>
      </c>
      <c r="AG4621" s="2">
        <v>90</v>
      </c>
      <c r="AH4621" s="2">
        <v>148</v>
      </c>
      <c r="AI4621" s="2">
        <v>109</v>
      </c>
      <c r="AJ4621" s="2">
        <v>121</v>
      </c>
      <c r="AK4621" s="2">
        <v>0</v>
      </c>
      <c r="AL4621" s="2">
        <v>0</v>
      </c>
      <c r="AM4621" s="2">
        <v>0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2">
        <v>0</v>
      </c>
      <c r="AT4621" s="2">
        <v>0</v>
      </c>
      <c r="AU4621" s="2">
        <v>195</v>
      </c>
      <c r="AV4621" s="2">
        <v>0</v>
      </c>
      <c r="AW4621" s="2">
        <v>0</v>
      </c>
      <c r="AX4621" s="2">
        <v>0</v>
      </c>
      <c r="AY4621" s="2">
        <v>0</v>
      </c>
      <c r="AZ4621" s="2">
        <v>0</v>
      </c>
      <c r="BA4621" s="2">
        <v>0</v>
      </c>
      <c r="BB4621" s="2">
        <v>0</v>
      </c>
      <c r="BC4621" s="2">
        <v>138</v>
      </c>
      <c r="BD4621" s="2">
        <v>1</v>
      </c>
      <c r="BE4621" s="2">
        <v>0</v>
      </c>
      <c r="BF4621" s="2">
        <v>0</v>
      </c>
      <c r="BG4621" s="2">
        <v>0</v>
      </c>
      <c r="BH4621" s="2">
        <v>0</v>
      </c>
      <c r="BI4621" s="2">
        <v>0</v>
      </c>
      <c r="BJ4621" s="2">
        <v>0</v>
      </c>
      <c r="BK4621" s="2">
        <v>0</v>
      </c>
      <c r="BL4621" s="2">
        <v>6</v>
      </c>
      <c r="BM4621" s="2">
        <v>2</v>
      </c>
      <c r="BN4621" s="2">
        <v>3</v>
      </c>
      <c r="BO4621" s="2">
        <v>4</v>
      </c>
      <c r="BP4621" s="2">
        <v>6</v>
      </c>
      <c r="BQ4621" s="2">
        <v>4</v>
      </c>
      <c r="BR4621" s="2">
        <v>6</v>
      </c>
      <c r="BS4621" s="2">
        <v>0</v>
      </c>
      <c r="BT4621" s="2">
        <v>0</v>
      </c>
      <c r="BU4621" s="2">
        <v>0</v>
      </c>
      <c r="BV4621" s="2">
        <v>0</v>
      </c>
      <c r="BW4621" s="2">
        <v>0</v>
      </c>
      <c r="BX4621" s="2">
        <v>0</v>
      </c>
      <c r="BY4621" s="2">
        <v>0</v>
      </c>
      <c r="BZ4621" s="2">
        <v>0</v>
      </c>
      <c r="CA4621" s="2">
        <v>0</v>
      </c>
      <c r="CB4621" s="2">
        <v>0</v>
      </c>
      <c r="CC4621" s="2">
        <v>5</v>
      </c>
      <c r="CD4621" s="2">
        <v>0</v>
      </c>
      <c r="CE4621" s="2">
        <v>0</v>
      </c>
      <c r="CF4621" s="2">
        <v>0</v>
      </c>
      <c r="CG4621" s="2">
        <v>0</v>
      </c>
      <c r="CH4621" s="2">
        <v>0</v>
      </c>
      <c r="CI4621" s="2">
        <v>0</v>
      </c>
      <c r="CJ4621" s="2">
        <v>0</v>
      </c>
      <c r="CK4621" s="2">
        <v>10</v>
      </c>
      <c r="CL4621" s="2">
        <v>1</v>
      </c>
    </row>
    <row r="4622" spans="1:90" x14ac:dyDescent="0.25">
      <c r="A4622" t="s">
        <v>115</v>
      </c>
      <c r="B4622">
        <v>20205</v>
      </c>
      <c r="C4622" t="s">
        <v>262</v>
      </c>
      <c r="D4622">
        <v>1</v>
      </c>
      <c r="E4622">
        <v>8</v>
      </c>
      <c r="F4622">
        <v>920459</v>
      </c>
      <c r="G4622">
        <v>35920459</v>
      </c>
      <c r="H4622" t="s">
        <v>18694</v>
      </c>
      <c r="I4622">
        <v>645</v>
      </c>
      <c r="J4622" t="s">
        <v>262</v>
      </c>
      <c r="K4622" t="s">
        <v>1383</v>
      </c>
      <c r="L4622">
        <v>1</v>
      </c>
      <c r="M4622" t="s">
        <v>262</v>
      </c>
      <c r="N4622">
        <v>12247430</v>
      </c>
      <c r="O4622" t="s">
        <v>92</v>
      </c>
      <c r="P4622" t="s">
        <v>18695</v>
      </c>
      <c r="Q4622">
        <v>4</v>
      </c>
      <c r="R4622">
        <v>12</v>
      </c>
      <c r="S4622">
        <v>39050221</v>
      </c>
      <c r="T4622">
        <v>39052196</v>
      </c>
      <c r="U4622" t="s">
        <v>18696</v>
      </c>
      <c r="V4622">
        <v>1</v>
      </c>
      <c r="W4622" s="2">
        <v>0</v>
      </c>
      <c r="X4622" s="2">
        <v>0</v>
      </c>
      <c r="Y4622" s="2">
        <v>63</v>
      </c>
      <c r="Z4622" s="2">
        <v>50</v>
      </c>
      <c r="AA4622" s="2">
        <v>47</v>
      </c>
      <c r="AB4622" s="2">
        <v>37</v>
      </c>
      <c r="AC4622" s="2">
        <v>41</v>
      </c>
      <c r="AD4622" s="2">
        <v>29</v>
      </c>
      <c r="AE4622" s="2">
        <v>17</v>
      </c>
      <c r="AF4622" s="2">
        <v>17</v>
      </c>
      <c r="AG4622" s="2">
        <v>39</v>
      </c>
      <c r="AH4622" s="2">
        <v>136</v>
      </c>
      <c r="AI4622" s="2">
        <v>97</v>
      </c>
      <c r="AJ4622" s="2">
        <v>77</v>
      </c>
      <c r="AK4622" s="2">
        <v>0</v>
      </c>
      <c r="AL4622" s="2">
        <v>0</v>
      </c>
      <c r="AM4622" s="2">
        <v>0</v>
      </c>
      <c r="AN4622" s="2">
        <v>0</v>
      </c>
      <c r="AO4622" s="2">
        <v>0</v>
      </c>
      <c r="AP4622" s="2">
        <v>0</v>
      </c>
      <c r="AQ4622" s="2">
        <v>0</v>
      </c>
      <c r="AR4622" s="2">
        <v>0</v>
      </c>
      <c r="AS4622" s="2">
        <v>0</v>
      </c>
      <c r="AT4622" s="2">
        <v>0</v>
      </c>
      <c r="AU4622" s="2">
        <v>0</v>
      </c>
      <c r="AV4622" s="2">
        <v>0</v>
      </c>
      <c r="AW4622" s="2">
        <v>0</v>
      </c>
      <c r="AX4622" s="2">
        <v>0</v>
      </c>
      <c r="AY4622" s="2">
        <v>0</v>
      </c>
      <c r="AZ4622" s="2">
        <v>0</v>
      </c>
      <c r="BA4622" s="2">
        <v>0</v>
      </c>
      <c r="BB4622" s="2">
        <v>0</v>
      </c>
      <c r="BC4622" s="2">
        <v>43</v>
      </c>
      <c r="BD4622" s="2">
        <v>0</v>
      </c>
      <c r="BE4622" s="2">
        <v>0</v>
      </c>
      <c r="BF4622" s="2">
        <v>0</v>
      </c>
      <c r="BG4622" s="2">
        <v>3</v>
      </c>
      <c r="BH4622" s="2">
        <v>3</v>
      </c>
      <c r="BI4622" s="2">
        <v>3</v>
      </c>
      <c r="BJ4622" s="2">
        <v>2</v>
      </c>
      <c r="BK4622" s="2">
        <v>3</v>
      </c>
      <c r="BL4622" s="2">
        <v>2</v>
      </c>
      <c r="BM4622" s="2">
        <v>1</v>
      </c>
      <c r="BN4622" s="2">
        <v>1</v>
      </c>
      <c r="BO4622" s="2">
        <v>4</v>
      </c>
      <c r="BP4622" s="2">
        <v>8</v>
      </c>
      <c r="BQ4622" s="2">
        <v>4</v>
      </c>
      <c r="BR4622" s="2">
        <v>6</v>
      </c>
      <c r="BS4622" s="2">
        <v>0</v>
      </c>
      <c r="BT4622" s="2">
        <v>0</v>
      </c>
      <c r="BU4622" s="2">
        <v>0</v>
      </c>
      <c r="BV4622" s="2">
        <v>0</v>
      </c>
      <c r="BW4622" s="2">
        <v>0</v>
      </c>
      <c r="BX4622" s="2">
        <v>0</v>
      </c>
      <c r="BY4622" s="2">
        <v>0</v>
      </c>
      <c r="BZ4622" s="2">
        <v>0</v>
      </c>
      <c r="CA4622" s="2">
        <v>0</v>
      </c>
      <c r="CB4622" s="2">
        <v>0</v>
      </c>
      <c r="CC4622" s="2">
        <v>0</v>
      </c>
      <c r="CD4622" s="2">
        <v>0</v>
      </c>
      <c r="CE4622" s="2">
        <v>0</v>
      </c>
      <c r="CF4622" s="2">
        <v>0</v>
      </c>
      <c r="CG4622" s="2">
        <v>0</v>
      </c>
      <c r="CH4622" s="2">
        <v>0</v>
      </c>
      <c r="CI4622" s="2">
        <v>0</v>
      </c>
      <c r="CJ4622" s="2">
        <v>0</v>
      </c>
      <c r="CK4622" s="2">
        <v>2</v>
      </c>
      <c r="CL4622" s="2">
        <v>0</v>
      </c>
    </row>
    <row r="4623" spans="1:90" x14ac:dyDescent="0.25">
      <c r="A4623" t="s">
        <v>115</v>
      </c>
      <c r="B4623">
        <v>20205</v>
      </c>
      <c r="C4623" t="s">
        <v>262</v>
      </c>
      <c r="D4623">
        <v>1</v>
      </c>
      <c r="E4623">
        <v>8</v>
      </c>
      <c r="F4623">
        <v>35385</v>
      </c>
      <c r="G4623">
        <v>35035385</v>
      </c>
      <c r="H4623" t="s">
        <v>990</v>
      </c>
      <c r="I4623">
        <v>645</v>
      </c>
      <c r="J4623" t="s">
        <v>262</v>
      </c>
      <c r="K4623" t="s">
        <v>991</v>
      </c>
      <c r="L4623">
        <v>1</v>
      </c>
      <c r="M4623" t="s">
        <v>262</v>
      </c>
      <c r="N4623">
        <v>12238350</v>
      </c>
      <c r="O4623" t="s">
        <v>92</v>
      </c>
      <c r="P4623" t="s">
        <v>992</v>
      </c>
      <c r="Q4623">
        <v>795</v>
      </c>
      <c r="R4623">
        <v>12</v>
      </c>
      <c r="S4623">
        <v>39314646</v>
      </c>
      <c r="U4623" t="s">
        <v>19743</v>
      </c>
      <c r="V4623">
        <v>1</v>
      </c>
      <c r="W4623" s="2">
        <v>0</v>
      </c>
      <c r="X4623" s="2">
        <v>0</v>
      </c>
      <c r="Y4623" s="2">
        <v>21</v>
      </c>
      <c r="Z4623" s="2">
        <v>20</v>
      </c>
      <c r="AA4623" s="2">
        <v>24</v>
      </c>
      <c r="AB4623" s="2">
        <v>26</v>
      </c>
      <c r="AC4623" s="2">
        <v>19</v>
      </c>
      <c r="AD4623" s="2">
        <v>57</v>
      </c>
      <c r="AE4623" s="2">
        <v>55</v>
      </c>
      <c r="AF4623" s="2">
        <v>37</v>
      </c>
      <c r="AG4623" s="2">
        <v>54</v>
      </c>
      <c r="AH4623" s="2">
        <v>73</v>
      </c>
      <c r="AI4623" s="2">
        <v>63</v>
      </c>
      <c r="AJ4623" s="2">
        <v>52</v>
      </c>
      <c r="AK4623" s="2">
        <v>0</v>
      </c>
      <c r="AL4623" s="2">
        <v>0</v>
      </c>
      <c r="AM4623" s="2">
        <v>0</v>
      </c>
      <c r="AN4623" s="2">
        <v>0</v>
      </c>
      <c r="AO4623" s="2">
        <v>0</v>
      </c>
      <c r="AP4623" s="2">
        <v>0</v>
      </c>
      <c r="AQ4623" s="2">
        <v>0</v>
      </c>
      <c r="AR4623" s="2">
        <v>0</v>
      </c>
      <c r="AS4623" s="2">
        <v>0</v>
      </c>
      <c r="AT4623" s="2">
        <v>0</v>
      </c>
      <c r="AU4623" s="2">
        <v>0</v>
      </c>
      <c r="AV4623" s="2">
        <v>0</v>
      </c>
      <c r="AW4623" s="2">
        <v>0</v>
      </c>
      <c r="AX4623" s="2">
        <v>0</v>
      </c>
      <c r="AY4623" s="2">
        <v>0</v>
      </c>
      <c r="AZ4623" s="2">
        <v>0</v>
      </c>
      <c r="BA4623" s="2">
        <v>0</v>
      </c>
      <c r="BB4623" s="2">
        <v>0</v>
      </c>
      <c r="BC4623" s="2">
        <v>74</v>
      </c>
      <c r="BD4623" s="2">
        <v>0</v>
      </c>
      <c r="BE4623" s="2">
        <v>0</v>
      </c>
      <c r="BF4623" s="2">
        <v>0</v>
      </c>
      <c r="BG4623" s="2">
        <v>1</v>
      </c>
      <c r="BH4623" s="2">
        <v>1</v>
      </c>
      <c r="BI4623" s="2">
        <v>2</v>
      </c>
      <c r="BJ4623" s="2">
        <v>1</v>
      </c>
      <c r="BK4623" s="2">
        <v>1</v>
      </c>
      <c r="BL4623" s="2">
        <v>4</v>
      </c>
      <c r="BM4623" s="2">
        <v>3</v>
      </c>
      <c r="BN4623" s="2">
        <v>3</v>
      </c>
      <c r="BO4623" s="2">
        <v>3</v>
      </c>
      <c r="BP4623" s="2">
        <v>3</v>
      </c>
      <c r="BQ4623" s="2">
        <v>3</v>
      </c>
      <c r="BR4623" s="2">
        <v>2</v>
      </c>
      <c r="BS4623" s="2">
        <v>0</v>
      </c>
      <c r="BT4623" s="2">
        <v>0</v>
      </c>
      <c r="BU4623" s="2">
        <v>0</v>
      </c>
      <c r="BV4623" s="2">
        <v>0</v>
      </c>
      <c r="BW4623" s="2">
        <v>0</v>
      </c>
      <c r="BX4623" s="2">
        <v>0</v>
      </c>
      <c r="BY4623" s="2">
        <v>0</v>
      </c>
      <c r="BZ4623" s="2">
        <v>0</v>
      </c>
      <c r="CA4623" s="2">
        <v>0</v>
      </c>
      <c r="CB4623" s="2">
        <v>0</v>
      </c>
      <c r="CC4623" s="2">
        <v>0</v>
      </c>
      <c r="CD4623" s="2">
        <v>0</v>
      </c>
      <c r="CE4623" s="2">
        <v>0</v>
      </c>
      <c r="CF4623" s="2">
        <v>0</v>
      </c>
      <c r="CG4623" s="2">
        <v>0</v>
      </c>
      <c r="CH4623" s="2">
        <v>0</v>
      </c>
      <c r="CI4623" s="2">
        <v>0</v>
      </c>
      <c r="CJ4623" s="2">
        <v>0</v>
      </c>
      <c r="CK4623" s="2">
        <v>3</v>
      </c>
      <c r="CL4623" s="2">
        <v>0</v>
      </c>
    </row>
    <row r="4624" spans="1:90" x14ac:dyDescent="0.25">
      <c r="A4624" t="s">
        <v>115</v>
      </c>
      <c r="B4624">
        <v>20205</v>
      </c>
      <c r="C4624" t="s">
        <v>262</v>
      </c>
      <c r="D4624">
        <v>1</v>
      </c>
      <c r="E4624">
        <v>8</v>
      </c>
      <c r="F4624">
        <v>23462</v>
      </c>
      <c r="G4624">
        <v>35023462</v>
      </c>
      <c r="H4624" t="s">
        <v>18583</v>
      </c>
      <c r="I4624">
        <v>645</v>
      </c>
      <c r="J4624" t="s">
        <v>262</v>
      </c>
      <c r="K4624" t="s">
        <v>342</v>
      </c>
      <c r="L4624">
        <v>1</v>
      </c>
      <c r="M4624" t="s">
        <v>262</v>
      </c>
      <c r="N4624">
        <v>12215110</v>
      </c>
      <c r="O4624" t="s">
        <v>92</v>
      </c>
      <c r="P4624" t="s">
        <v>14787</v>
      </c>
      <c r="Q4624">
        <v>100</v>
      </c>
      <c r="R4624">
        <v>12</v>
      </c>
      <c r="S4624">
        <v>39411766</v>
      </c>
      <c r="T4624">
        <v>39419795</v>
      </c>
      <c r="U4624" t="s">
        <v>14788</v>
      </c>
      <c r="V4624">
        <v>1</v>
      </c>
      <c r="W4624" s="2">
        <v>0</v>
      </c>
      <c r="X4624" s="2">
        <v>0</v>
      </c>
      <c r="Y4624" s="2">
        <v>0</v>
      </c>
      <c r="Z4624" s="2">
        <v>0</v>
      </c>
      <c r="AA4624" s="2">
        <v>0</v>
      </c>
      <c r="AB4624" s="2">
        <v>0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444</v>
      </c>
      <c r="AI4624" s="2">
        <v>403</v>
      </c>
      <c r="AJ4624" s="2">
        <v>417</v>
      </c>
      <c r="AK4624" s="2">
        <v>0</v>
      </c>
      <c r="AL4624" s="2">
        <v>0</v>
      </c>
      <c r="AM4624" s="2">
        <v>0</v>
      </c>
      <c r="AN4624" s="2">
        <v>0</v>
      </c>
      <c r="AO4624" s="2">
        <v>0</v>
      </c>
      <c r="AP4624" s="2">
        <v>0</v>
      </c>
      <c r="AQ4624" s="2">
        <v>0</v>
      </c>
      <c r="AR4624" s="2">
        <v>0</v>
      </c>
      <c r="AS4624" s="2">
        <v>0</v>
      </c>
      <c r="AT4624" s="2">
        <v>0</v>
      </c>
      <c r="AU4624" s="2">
        <v>0</v>
      </c>
      <c r="AV4624" s="2">
        <v>0</v>
      </c>
      <c r="AW4624" s="2">
        <v>0</v>
      </c>
      <c r="AX4624" s="2">
        <v>0</v>
      </c>
      <c r="AY4624" s="2">
        <v>0</v>
      </c>
      <c r="AZ4624" s="2">
        <v>0</v>
      </c>
      <c r="BA4624" s="2">
        <v>0</v>
      </c>
      <c r="BB4624" s="2">
        <v>0</v>
      </c>
      <c r="BC4624" s="2">
        <v>161</v>
      </c>
      <c r="BD4624" s="2">
        <v>0</v>
      </c>
      <c r="BE4624" s="2">
        <v>0</v>
      </c>
      <c r="BF4624" s="2">
        <v>0</v>
      </c>
      <c r="BG4624" s="2">
        <v>0</v>
      </c>
      <c r="BH4624" s="2">
        <v>0</v>
      </c>
      <c r="BI4624" s="2">
        <v>0</v>
      </c>
      <c r="BJ4624" s="2">
        <v>0</v>
      </c>
      <c r="BK4624" s="2">
        <v>0</v>
      </c>
      <c r="BL4624" s="2">
        <v>0</v>
      </c>
      <c r="BM4624" s="2">
        <v>0</v>
      </c>
      <c r="BN4624" s="2">
        <v>0</v>
      </c>
      <c r="BO4624" s="2">
        <v>0</v>
      </c>
      <c r="BP4624" s="2">
        <v>19</v>
      </c>
      <c r="BQ4624" s="2">
        <v>13</v>
      </c>
      <c r="BR4624" s="2">
        <v>18</v>
      </c>
      <c r="BS4624" s="2">
        <v>0</v>
      </c>
      <c r="BT4624" s="2">
        <v>0</v>
      </c>
      <c r="BU4624" s="2">
        <v>0</v>
      </c>
      <c r="BV4624" s="2">
        <v>0</v>
      </c>
      <c r="BW4624" s="2">
        <v>0</v>
      </c>
      <c r="BX4624" s="2">
        <v>0</v>
      </c>
      <c r="BY4624" s="2">
        <v>0</v>
      </c>
      <c r="BZ4624" s="2">
        <v>0</v>
      </c>
      <c r="CA4624" s="2">
        <v>0</v>
      </c>
      <c r="CB4624" s="2">
        <v>0</v>
      </c>
      <c r="CC4624" s="2">
        <v>0</v>
      </c>
      <c r="CD4624" s="2">
        <v>0</v>
      </c>
      <c r="CE4624" s="2">
        <v>0</v>
      </c>
      <c r="CF4624" s="2">
        <v>0</v>
      </c>
      <c r="CG4624" s="2">
        <v>0</v>
      </c>
      <c r="CH4624" s="2">
        <v>0</v>
      </c>
      <c r="CI4624" s="2">
        <v>0</v>
      </c>
      <c r="CJ4624" s="2">
        <v>0</v>
      </c>
      <c r="CK4624" s="2">
        <v>7</v>
      </c>
      <c r="CL4624" s="2">
        <v>0</v>
      </c>
    </row>
    <row r="4625" spans="1:90" x14ac:dyDescent="0.25">
      <c r="A4625" t="s">
        <v>115</v>
      </c>
      <c r="B4625">
        <v>20205</v>
      </c>
      <c r="C4625" t="s">
        <v>262</v>
      </c>
      <c r="D4625">
        <v>1</v>
      </c>
      <c r="E4625">
        <v>8</v>
      </c>
      <c r="F4625">
        <v>13602</v>
      </c>
      <c r="G4625">
        <v>35013602</v>
      </c>
      <c r="H4625" t="s">
        <v>15318</v>
      </c>
      <c r="I4625">
        <v>645</v>
      </c>
      <c r="J4625" t="s">
        <v>262</v>
      </c>
      <c r="K4625" t="s">
        <v>4792</v>
      </c>
      <c r="L4625">
        <v>1</v>
      </c>
      <c r="M4625" t="s">
        <v>262</v>
      </c>
      <c r="N4625">
        <v>12231590</v>
      </c>
      <c r="O4625" t="s">
        <v>1015</v>
      </c>
      <c r="P4625" t="s">
        <v>5866</v>
      </c>
      <c r="Q4625">
        <v>470</v>
      </c>
      <c r="R4625">
        <v>12</v>
      </c>
      <c r="S4625">
        <v>39210167</v>
      </c>
      <c r="U4625" t="s">
        <v>15319</v>
      </c>
      <c r="V4625">
        <v>1</v>
      </c>
      <c r="W4625" s="2">
        <v>0</v>
      </c>
      <c r="X4625" s="2">
        <v>0</v>
      </c>
      <c r="Y4625" s="2">
        <v>24</v>
      </c>
      <c r="Z4625" s="2">
        <v>21</v>
      </c>
      <c r="AA4625" s="2">
        <v>36</v>
      </c>
      <c r="AB4625" s="2">
        <v>25</v>
      </c>
      <c r="AC4625" s="2">
        <v>38</v>
      </c>
      <c r="AD4625" s="2">
        <v>38</v>
      </c>
      <c r="AE4625" s="2">
        <v>25</v>
      </c>
      <c r="AF4625" s="2">
        <v>26</v>
      </c>
      <c r="AG4625" s="2">
        <v>36</v>
      </c>
      <c r="AH4625" s="2">
        <v>82</v>
      </c>
      <c r="AI4625" s="2">
        <v>64</v>
      </c>
      <c r="AJ4625" s="2">
        <v>45</v>
      </c>
      <c r="AK4625" s="2">
        <v>0</v>
      </c>
      <c r="AL4625" s="2">
        <v>0</v>
      </c>
      <c r="AM4625" s="2">
        <v>0</v>
      </c>
      <c r="AN4625" s="2">
        <v>0</v>
      </c>
      <c r="AO4625" s="2">
        <v>0</v>
      </c>
      <c r="AP4625" s="2">
        <v>0</v>
      </c>
      <c r="AQ4625" s="2">
        <v>0</v>
      </c>
      <c r="AR4625" s="2">
        <v>0</v>
      </c>
      <c r="AS4625" s="2">
        <v>0</v>
      </c>
      <c r="AT4625" s="2">
        <v>0</v>
      </c>
      <c r="AU4625" s="2">
        <v>0</v>
      </c>
      <c r="AV4625" s="2">
        <v>0</v>
      </c>
      <c r="AW4625" s="2">
        <v>0</v>
      </c>
      <c r="AX4625" s="2">
        <v>0</v>
      </c>
      <c r="AY4625" s="2">
        <v>0</v>
      </c>
      <c r="AZ4625" s="2">
        <v>0</v>
      </c>
      <c r="BA4625" s="2">
        <v>0</v>
      </c>
      <c r="BB4625" s="2">
        <v>0</v>
      </c>
      <c r="BC4625" s="2">
        <v>84</v>
      </c>
      <c r="BD4625" s="2">
        <v>0</v>
      </c>
      <c r="BE4625" s="2">
        <v>0</v>
      </c>
      <c r="BF4625" s="2">
        <v>0</v>
      </c>
      <c r="BG4625" s="2">
        <v>1</v>
      </c>
      <c r="BH4625" s="2">
        <v>2</v>
      </c>
      <c r="BI4625" s="2">
        <v>3</v>
      </c>
      <c r="BJ4625" s="2">
        <v>1</v>
      </c>
      <c r="BK4625" s="2">
        <v>2</v>
      </c>
      <c r="BL4625" s="2">
        <v>2</v>
      </c>
      <c r="BM4625" s="2">
        <v>2</v>
      </c>
      <c r="BN4625" s="2">
        <v>2</v>
      </c>
      <c r="BO4625" s="2">
        <v>3</v>
      </c>
      <c r="BP4625" s="2">
        <v>4</v>
      </c>
      <c r="BQ4625" s="2">
        <v>3</v>
      </c>
      <c r="BR4625" s="2">
        <v>2</v>
      </c>
      <c r="BS4625" s="2">
        <v>0</v>
      </c>
      <c r="BT4625" s="2">
        <v>0</v>
      </c>
      <c r="BU4625" s="2">
        <v>0</v>
      </c>
      <c r="BV4625" s="2">
        <v>0</v>
      </c>
      <c r="BW4625" s="2">
        <v>0</v>
      </c>
      <c r="BX4625" s="2">
        <v>0</v>
      </c>
      <c r="BY4625" s="2">
        <v>0</v>
      </c>
      <c r="BZ4625" s="2">
        <v>0</v>
      </c>
      <c r="CA4625" s="2">
        <v>0</v>
      </c>
      <c r="CB4625" s="2">
        <v>0</v>
      </c>
      <c r="CC4625" s="2">
        <v>0</v>
      </c>
      <c r="CD4625" s="2">
        <v>0</v>
      </c>
      <c r="CE4625" s="2">
        <v>0</v>
      </c>
      <c r="CF4625" s="2">
        <v>0</v>
      </c>
      <c r="CG4625" s="2">
        <v>0</v>
      </c>
      <c r="CH4625" s="2">
        <v>0</v>
      </c>
      <c r="CI4625" s="2">
        <v>0</v>
      </c>
      <c r="CJ4625" s="2">
        <v>0</v>
      </c>
      <c r="CK4625" s="2">
        <v>3</v>
      </c>
      <c r="CL4625" s="2">
        <v>0</v>
      </c>
    </row>
    <row r="4626" spans="1:90" x14ac:dyDescent="0.25">
      <c r="A4626" t="s">
        <v>115</v>
      </c>
      <c r="B4626">
        <v>20205</v>
      </c>
      <c r="C4626" t="s">
        <v>262</v>
      </c>
      <c r="D4626">
        <v>1</v>
      </c>
      <c r="E4626">
        <v>8</v>
      </c>
      <c r="F4626">
        <v>13511</v>
      </c>
      <c r="G4626">
        <v>35013511</v>
      </c>
      <c r="H4626" t="s">
        <v>9252</v>
      </c>
      <c r="I4626">
        <v>645</v>
      </c>
      <c r="J4626" t="s">
        <v>262</v>
      </c>
      <c r="K4626" t="s">
        <v>200</v>
      </c>
      <c r="L4626">
        <v>1</v>
      </c>
      <c r="M4626" t="s">
        <v>262</v>
      </c>
      <c r="N4626">
        <v>12213270</v>
      </c>
      <c r="O4626" t="s">
        <v>92</v>
      </c>
      <c r="P4626" t="s">
        <v>9253</v>
      </c>
      <c r="Q4626">
        <v>370</v>
      </c>
      <c r="R4626">
        <v>12</v>
      </c>
      <c r="S4626">
        <v>39214606</v>
      </c>
      <c r="T4626">
        <v>39234955</v>
      </c>
      <c r="U4626" t="s">
        <v>9254</v>
      </c>
      <c r="V4626">
        <v>1</v>
      </c>
      <c r="W4626" s="2">
        <v>0</v>
      </c>
      <c r="X4626" s="2">
        <v>0</v>
      </c>
      <c r="Y4626" s="2">
        <v>104</v>
      </c>
      <c r="Z4626" s="2">
        <v>109</v>
      </c>
      <c r="AA4626" s="2">
        <v>97</v>
      </c>
      <c r="AB4626" s="2">
        <v>106</v>
      </c>
      <c r="AC4626" s="2">
        <v>106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0</v>
      </c>
      <c r="AN4626" s="2">
        <v>0</v>
      </c>
      <c r="AO4626" s="2">
        <v>0</v>
      </c>
      <c r="AP4626" s="2">
        <v>0</v>
      </c>
      <c r="AQ4626" s="2">
        <v>0</v>
      </c>
      <c r="AR4626" s="2">
        <v>0</v>
      </c>
      <c r="AS4626" s="2">
        <v>0</v>
      </c>
      <c r="AT4626" s="2">
        <v>0</v>
      </c>
      <c r="AU4626" s="2">
        <v>0</v>
      </c>
      <c r="AV4626" s="2">
        <v>0</v>
      </c>
      <c r="AW4626" s="2">
        <v>0</v>
      </c>
      <c r="AX4626" s="2">
        <v>0</v>
      </c>
      <c r="AY4626" s="2">
        <v>0</v>
      </c>
      <c r="AZ4626" s="2">
        <v>0</v>
      </c>
      <c r="BA4626" s="2">
        <v>0</v>
      </c>
      <c r="BB4626" s="2">
        <v>0</v>
      </c>
      <c r="BC4626" s="2">
        <v>52</v>
      </c>
      <c r="BD4626" s="2">
        <v>10</v>
      </c>
      <c r="BE4626" s="2">
        <v>0</v>
      </c>
      <c r="BF4626" s="2">
        <v>0</v>
      </c>
      <c r="BG4626" s="2">
        <v>5</v>
      </c>
      <c r="BH4626" s="2">
        <v>7</v>
      </c>
      <c r="BI4626" s="2">
        <v>5</v>
      </c>
      <c r="BJ4626" s="2">
        <v>8</v>
      </c>
      <c r="BK4626" s="2">
        <v>5</v>
      </c>
      <c r="BL4626" s="2">
        <v>0</v>
      </c>
      <c r="BM4626" s="2">
        <v>0</v>
      </c>
      <c r="BN4626" s="2">
        <v>0</v>
      </c>
      <c r="BO4626" s="2">
        <v>0</v>
      </c>
      <c r="BP4626" s="2">
        <v>0</v>
      </c>
      <c r="BQ4626" s="2">
        <v>0</v>
      </c>
      <c r="BR4626" s="2">
        <v>0</v>
      </c>
      <c r="BS4626" s="2">
        <v>0</v>
      </c>
      <c r="BT4626" s="2">
        <v>0</v>
      </c>
      <c r="BU4626" s="2">
        <v>0</v>
      </c>
      <c r="BV4626" s="2">
        <v>0</v>
      </c>
      <c r="BW4626" s="2">
        <v>0</v>
      </c>
      <c r="BX4626" s="2">
        <v>0</v>
      </c>
      <c r="BY4626" s="2">
        <v>0</v>
      </c>
      <c r="BZ4626" s="2">
        <v>0</v>
      </c>
      <c r="CA4626" s="2">
        <v>0</v>
      </c>
      <c r="CB4626" s="2">
        <v>0</v>
      </c>
      <c r="CC4626" s="2">
        <v>0</v>
      </c>
      <c r="CD4626" s="2">
        <v>0</v>
      </c>
      <c r="CE4626" s="2">
        <v>0</v>
      </c>
      <c r="CF4626" s="2">
        <v>0</v>
      </c>
      <c r="CG4626" s="2">
        <v>0</v>
      </c>
      <c r="CH4626" s="2">
        <v>0</v>
      </c>
      <c r="CI4626" s="2">
        <v>0</v>
      </c>
      <c r="CJ4626" s="2">
        <v>0</v>
      </c>
      <c r="CK4626" s="2">
        <v>5</v>
      </c>
      <c r="CL4626" s="2">
        <v>2</v>
      </c>
    </row>
    <row r="4627" spans="1:90" x14ac:dyDescent="0.25">
      <c r="A4627" t="s">
        <v>115</v>
      </c>
      <c r="B4627">
        <v>20205</v>
      </c>
      <c r="C4627" t="s">
        <v>262</v>
      </c>
      <c r="D4627">
        <v>1</v>
      </c>
      <c r="E4627">
        <v>8</v>
      </c>
      <c r="F4627">
        <v>13547</v>
      </c>
      <c r="G4627">
        <v>35013547</v>
      </c>
      <c r="H4627" t="s">
        <v>17209</v>
      </c>
      <c r="I4627">
        <v>645</v>
      </c>
      <c r="J4627" t="s">
        <v>262</v>
      </c>
      <c r="K4627" t="s">
        <v>342</v>
      </c>
      <c r="L4627">
        <v>1</v>
      </c>
      <c r="M4627" t="s">
        <v>262</v>
      </c>
      <c r="N4627">
        <v>12215030</v>
      </c>
      <c r="O4627" t="s">
        <v>92</v>
      </c>
      <c r="P4627" t="s">
        <v>17210</v>
      </c>
      <c r="Q4627">
        <v>341</v>
      </c>
      <c r="R4627">
        <v>12</v>
      </c>
      <c r="S4627">
        <v>39227034</v>
      </c>
      <c r="T4627">
        <v>39234700</v>
      </c>
      <c r="U4627" t="s">
        <v>17211</v>
      </c>
      <c r="V4627">
        <v>1</v>
      </c>
      <c r="W4627" s="2">
        <v>0</v>
      </c>
      <c r="X4627" s="2">
        <v>0</v>
      </c>
      <c r="Y4627" s="2">
        <v>58</v>
      </c>
      <c r="Z4627" s="2">
        <v>70</v>
      </c>
      <c r="AA4627" s="2">
        <v>79</v>
      </c>
      <c r="AB4627" s="2">
        <v>79</v>
      </c>
      <c r="AC4627" s="2">
        <v>78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0</v>
      </c>
      <c r="AN4627" s="2">
        <v>0</v>
      </c>
      <c r="AO4627" s="2">
        <v>0</v>
      </c>
      <c r="AP4627" s="2">
        <v>0</v>
      </c>
      <c r="AQ4627" s="2">
        <v>0</v>
      </c>
      <c r="AR4627" s="2">
        <v>0</v>
      </c>
      <c r="AS4627" s="2">
        <v>0</v>
      </c>
      <c r="AT4627" s="2">
        <v>0</v>
      </c>
      <c r="AU4627" s="2">
        <v>0</v>
      </c>
      <c r="AV4627" s="2">
        <v>0</v>
      </c>
      <c r="AW4627" s="2">
        <v>0</v>
      </c>
      <c r="AX4627" s="2">
        <v>0</v>
      </c>
      <c r="AY4627" s="2">
        <v>0</v>
      </c>
      <c r="AZ4627" s="2">
        <v>0</v>
      </c>
      <c r="BA4627" s="2">
        <v>0</v>
      </c>
      <c r="BB4627" s="2">
        <v>0</v>
      </c>
      <c r="BC4627" s="2">
        <v>0</v>
      </c>
      <c r="BD4627" s="2">
        <v>0</v>
      </c>
      <c r="BE4627" s="2">
        <v>0</v>
      </c>
      <c r="BF4627" s="2">
        <v>0</v>
      </c>
      <c r="BG4627" s="2">
        <v>2</v>
      </c>
      <c r="BH4627" s="2">
        <v>3</v>
      </c>
      <c r="BI4627" s="2">
        <v>3</v>
      </c>
      <c r="BJ4627" s="2">
        <v>3</v>
      </c>
      <c r="BK4627" s="2">
        <v>4</v>
      </c>
      <c r="BL4627" s="2">
        <v>0</v>
      </c>
      <c r="BM4627" s="2">
        <v>0</v>
      </c>
      <c r="BN4627" s="2">
        <v>0</v>
      </c>
      <c r="BO4627" s="2">
        <v>0</v>
      </c>
      <c r="BP4627" s="2">
        <v>0</v>
      </c>
      <c r="BQ4627" s="2">
        <v>0</v>
      </c>
      <c r="BR4627" s="2">
        <v>0</v>
      </c>
      <c r="BS4627" s="2">
        <v>0</v>
      </c>
      <c r="BT4627" s="2">
        <v>0</v>
      </c>
      <c r="BU4627" s="2">
        <v>0</v>
      </c>
      <c r="BV4627" s="2">
        <v>0</v>
      </c>
      <c r="BW4627" s="2">
        <v>0</v>
      </c>
      <c r="BX4627" s="2">
        <v>0</v>
      </c>
      <c r="BY4627" s="2">
        <v>0</v>
      </c>
      <c r="BZ4627" s="2">
        <v>0</v>
      </c>
      <c r="CA4627" s="2">
        <v>0</v>
      </c>
      <c r="CB4627" s="2">
        <v>0</v>
      </c>
      <c r="CC4627" s="2">
        <v>0</v>
      </c>
      <c r="CD4627" s="2">
        <v>0</v>
      </c>
      <c r="CE4627" s="2">
        <v>0</v>
      </c>
      <c r="CF4627" s="2">
        <v>0</v>
      </c>
      <c r="CG4627" s="2">
        <v>0</v>
      </c>
      <c r="CH4627" s="2">
        <v>0</v>
      </c>
      <c r="CI4627" s="2">
        <v>0</v>
      </c>
      <c r="CJ4627" s="2">
        <v>0</v>
      </c>
      <c r="CK4627" s="2">
        <v>0</v>
      </c>
      <c r="CL4627" s="2">
        <v>0</v>
      </c>
    </row>
    <row r="4628" spans="1:90" x14ac:dyDescent="0.25">
      <c r="A4628" t="s">
        <v>115</v>
      </c>
      <c r="B4628">
        <v>20205</v>
      </c>
      <c r="C4628" t="s">
        <v>262</v>
      </c>
      <c r="D4628">
        <v>1</v>
      </c>
      <c r="E4628">
        <v>8</v>
      </c>
      <c r="F4628">
        <v>13638</v>
      </c>
      <c r="G4628">
        <v>35013638</v>
      </c>
      <c r="H4628" t="s">
        <v>16866</v>
      </c>
      <c r="I4628">
        <v>645</v>
      </c>
      <c r="J4628" t="s">
        <v>262</v>
      </c>
      <c r="K4628" t="s">
        <v>1053</v>
      </c>
      <c r="L4628">
        <v>1</v>
      </c>
      <c r="M4628" t="s">
        <v>262</v>
      </c>
      <c r="N4628">
        <v>12212380</v>
      </c>
      <c r="O4628" t="s">
        <v>92</v>
      </c>
      <c r="P4628" t="s">
        <v>16867</v>
      </c>
      <c r="Q4628">
        <v>37</v>
      </c>
      <c r="R4628">
        <v>12</v>
      </c>
      <c r="S4628">
        <v>39216015</v>
      </c>
      <c r="T4628">
        <v>39220615</v>
      </c>
      <c r="U4628" t="s">
        <v>16868</v>
      </c>
      <c r="V4628">
        <v>1</v>
      </c>
      <c r="W4628" s="2">
        <v>0</v>
      </c>
      <c r="X4628" s="2">
        <v>0</v>
      </c>
      <c r="Y4628" s="2">
        <v>39</v>
      </c>
      <c r="Z4628" s="2">
        <v>39</v>
      </c>
      <c r="AA4628" s="2">
        <v>65</v>
      </c>
      <c r="AB4628" s="2">
        <v>25</v>
      </c>
      <c r="AC4628" s="2">
        <v>66</v>
      </c>
      <c r="AD4628" s="2">
        <v>110</v>
      </c>
      <c r="AE4628" s="2">
        <v>26</v>
      </c>
      <c r="AF4628" s="2">
        <v>47</v>
      </c>
      <c r="AG4628" s="2">
        <v>85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0</v>
      </c>
      <c r="AN4628" s="2">
        <v>0</v>
      </c>
      <c r="AO4628" s="2">
        <v>0</v>
      </c>
      <c r="AP4628" s="2">
        <v>0</v>
      </c>
      <c r="AQ4628" s="2">
        <v>0</v>
      </c>
      <c r="AR4628" s="2">
        <v>0</v>
      </c>
      <c r="AS4628" s="2">
        <v>0</v>
      </c>
      <c r="AT4628" s="2">
        <v>0</v>
      </c>
      <c r="AU4628" s="2">
        <v>0</v>
      </c>
      <c r="AV4628" s="2">
        <v>0</v>
      </c>
      <c r="AW4628" s="2">
        <v>0</v>
      </c>
      <c r="AX4628" s="2">
        <v>0</v>
      </c>
      <c r="AY4628" s="2">
        <v>0</v>
      </c>
      <c r="AZ4628" s="2">
        <v>0</v>
      </c>
      <c r="BA4628" s="2">
        <v>0</v>
      </c>
      <c r="BB4628" s="2">
        <v>0</v>
      </c>
      <c r="BC4628" s="2">
        <v>0</v>
      </c>
      <c r="BD4628" s="2">
        <v>0</v>
      </c>
      <c r="BE4628" s="2">
        <v>0</v>
      </c>
      <c r="BF4628" s="2">
        <v>0</v>
      </c>
      <c r="BG4628" s="2">
        <v>2</v>
      </c>
      <c r="BH4628" s="2">
        <v>2</v>
      </c>
      <c r="BI4628" s="2">
        <v>2</v>
      </c>
      <c r="BJ4628" s="2">
        <v>1</v>
      </c>
      <c r="BK4628" s="2">
        <v>4</v>
      </c>
      <c r="BL4628" s="2">
        <v>5</v>
      </c>
      <c r="BM4628" s="2">
        <v>2</v>
      </c>
      <c r="BN4628" s="2">
        <v>3</v>
      </c>
      <c r="BO4628" s="2">
        <v>5</v>
      </c>
      <c r="BP4628" s="2">
        <v>0</v>
      </c>
      <c r="BQ4628" s="2">
        <v>0</v>
      </c>
      <c r="BR4628" s="2">
        <v>0</v>
      </c>
      <c r="BS4628" s="2">
        <v>0</v>
      </c>
      <c r="BT4628" s="2">
        <v>0</v>
      </c>
      <c r="BU4628" s="2">
        <v>0</v>
      </c>
      <c r="BV4628" s="2">
        <v>0</v>
      </c>
      <c r="BW4628" s="2">
        <v>0</v>
      </c>
      <c r="BX4628" s="2">
        <v>0</v>
      </c>
      <c r="BY4628" s="2">
        <v>0</v>
      </c>
      <c r="BZ4628" s="2">
        <v>0</v>
      </c>
      <c r="CA4628" s="2">
        <v>0</v>
      </c>
      <c r="CB4628" s="2">
        <v>0</v>
      </c>
      <c r="CC4628" s="2">
        <v>0</v>
      </c>
      <c r="CD4628" s="2">
        <v>0</v>
      </c>
      <c r="CE4628" s="2">
        <v>0</v>
      </c>
      <c r="CF4628" s="2">
        <v>0</v>
      </c>
      <c r="CG4628" s="2">
        <v>0</v>
      </c>
      <c r="CH4628" s="2">
        <v>0</v>
      </c>
      <c r="CI4628" s="2">
        <v>0</v>
      </c>
      <c r="CJ4628" s="2">
        <v>0</v>
      </c>
      <c r="CK4628" s="2">
        <v>0</v>
      </c>
      <c r="CL4628" s="2">
        <v>0</v>
      </c>
    </row>
    <row r="4629" spans="1:90" x14ac:dyDescent="0.25">
      <c r="A4629" t="s">
        <v>115</v>
      </c>
      <c r="B4629">
        <v>20205</v>
      </c>
      <c r="C4629" t="s">
        <v>262</v>
      </c>
      <c r="D4629">
        <v>1</v>
      </c>
      <c r="E4629">
        <v>8</v>
      </c>
      <c r="F4629">
        <v>39640</v>
      </c>
      <c r="G4629">
        <v>35039640</v>
      </c>
      <c r="H4629" t="s">
        <v>5533</v>
      </c>
      <c r="I4629">
        <v>645</v>
      </c>
      <c r="J4629" t="s">
        <v>262</v>
      </c>
      <c r="K4629" t="s">
        <v>303</v>
      </c>
      <c r="L4629">
        <v>1</v>
      </c>
      <c r="M4629" t="s">
        <v>262</v>
      </c>
      <c r="N4629">
        <v>12230250</v>
      </c>
      <c r="O4629" t="s">
        <v>92</v>
      </c>
      <c r="P4629" t="s">
        <v>5534</v>
      </c>
      <c r="Q4629">
        <v>330</v>
      </c>
      <c r="R4629">
        <v>12</v>
      </c>
      <c r="S4629">
        <v>39311723</v>
      </c>
      <c r="U4629" t="s">
        <v>5535</v>
      </c>
      <c r="V4629">
        <v>1</v>
      </c>
      <c r="W4629" s="2">
        <v>0</v>
      </c>
      <c r="X4629" s="2">
        <v>0</v>
      </c>
      <c r="Y4629" s="2">
        <v>53</v>
      </c>
      <c r="Z4629" s="2">
        <v>56</v>
      </c>
      <c r="AA4629" s="2">
        <v>60</v>
      </c>
      <c r="AB4629" s="2">
        <v>63</v>
      </c>
      <c r="AC4629" s="2">
        <v>63</v>
      </c>
      <c r="AD4629" s="2">
        <v>70</v>
      </c>
      <c r="AE4629" s="2">
        <v>54</v>
      </c>
      <c r="AF4629" s="2">
        <v>65</v>
      </c>
      <c r="AG4629" s="2">
        <v>106</v>
      </c>
      <c r="AH4629" s="2">
        <v>68</v>
      </c>
      <c r="AI4629" s="2">
        <v>104</v>
      </c>
      <c r="AJ4629" s="2">
        <v>97</v>
      </c>
      <c r="AK4629" s="2">
        <v>0</v>
      </c>
      <c r="AL4629" s="2">
        <v>0</v>
      </c>
      <c r="AM4629" s="2">
        <v>0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2">
        <v>0</v>
      </c>
      <c r="AT4629" s="2">
        <v>0</v>
      </c>
      <c r="AU4629" s="2">
        <v>0</v>
      </c>
      <c r="AV4629" s="2">
        <v>0</v>
      </c>
      <c r="AW4629" s="2">
        <v>0</v>
      </c>
      <c r="AX4629" s="2">
        <v>0</v>
      </c>
      <c r="AY4629" s="2">
        <v>0</v>
      </c>
      <c r="AZ4629" s="2">
        <v>0</v>
      </c>
      <c r="BA4629" s="2">
        <v>0</v>
      </c>
      <c r="BB4629" s="2">
        <v>0</v>
      </c>
      <c r="BC4629" s="2">
        <v>18</v>
      </c>
      <c r="BD4629" s="2">
        <v>0</v>
      </c>
      <c r="BE4629" s="2">
        <v>0</v>
      </c>
      <c r="BF4629" s="2">
        <v>0</v>
      </c>
      <c r="BG4629" s="2">
        <v>2</v>
      </c>
      <c r="BH4629" s="2">
        <v>3</v>
      </c>
      <c r="BI4629" s="2">
        <v>3</v>
      </c>
      <c r="BJ4629" s="2">
        <v>2</v>
      </c>
      <c r="BK4629" s="2">
        <v>3</v>
      </c>
      <c r="BL4629" s="2">
        <v>3</v>
      </c>
      <c r="BM4629" s="2">
        <v>3</v>
      </c>
      <c r="BN4629" s="2">
        <v>2</v>
      </c>
      <c r="BO4629" s="2">
        <v>4</v>
      </c>
      <c r="BP4629" s="2">
        <v>2</v>
      </c>
      <c r="BQ4629" s="2">
        <v>4</v>
      </c>
      <c r="BR4629" s="2">
        <v>3</v>
      </c>
      <c r="BS4629" s="2">
        <v>0</v>
      </c>
      <c r="BT4629" s="2">
        <v>0</v>
      </c>
      <c r="BU4629" s="2">
        <v>0</v>
      </c>
      <c r="BV4629" s="2">
        <v>0</v>
      </c>
      <c r="BW4629" s="2">
        <v>0</v>
      </c>
      <c r="BX4629" s="2">
        <v>0</v>
      </c>
      <c r="BY4629" s="2">
        <v>0</v>
      </c>
      <c r="BZ4629" s="2">
        <v>0</v>
      </c>
      <c r="CA4629" s="2">
        <v>0</v>
      </c>
      <c r="CB4629" s="2">
        <v>0</v>
      </c>
      <c r="CC4629" s="2">
        <v>0</v>
      </c>
      <c r="CD4629" s="2">
        <v>0</v>
      </c>
      <c r="CE4629" s="2">
        <v>0</v>
      </c>
      <c r="CF4629" s="2">
        <v>0</v>
      </c>
      <c r="CG4629" s="2">
        <v>0</v>
      </c>
      <c r="CH4629" s="2">
        <v>0</v>
      </c>
      <c r="CI4629" s="2">
        <v>0</v>
      </c>
      <c r="CJ4629" s="2">
        <v>0</v>
      </c>
      <c r="CK4629" s="2">
        <v>1</v>
      </c>
      <c r="CL4629" s="2">
        <v>0</v>
      </c>
    </row>
    <row r="4630" spans="1:90" x14ac:dyDescent="0.25">
      <c r="A4630" t="s">
        <v>115</v>
      </c>
      <c r="B4630">
        <v>20205</v>
      </c>
      <c r="C4630" t="s">
        <v>262</v>
      </c>
      <c r="D4630">
        <v>1</v>
      </c>
      <c r="E4630">
        <v>8</v>
      </c>
      <c r="F4630">
        <v>13936</v>
      </c>
      <c r="G4630">
        <v>35013936</v>
      </c>
      <c r="H4630" t="s">
        <v>3241</v>
      </c>
      <c r="I4630">
        <v>645</v>
      </c>
      <c r="J4630" t="s">
        <v>262</v>
      </c>
      <c r="K4630" t="s">
        <v>3242</v>
      </c>
      <c r="L4630">
        <v>1</v>
      </c>
      <c r="M4630" t="s">
        <v>262</v>
      </c>
      <c r="N4630">
        <v>12220190</v>
      </c>
      <c r="O4630" t="s">
        <v>162</v>
      </c>
      <c r="P4630" t="s">
        <v>3243</v>
      </c>
      <c r="Q4630">
        <v>131</v>
      </c>
      <c r="R4630">
        <v>12</v>
      </c>
      <c r="S4630">
        <v>39122418</v>
      </c>
      <c r="T4630">
        <v>39295572</v>
      </c>
      <c r="U4630" t="s">
        <v>3244</v>
      </c>
      <c r="V4630">
        <v>1</v>
      </c>
      <c r="W4630" s="2">
        <v>0</v>
      </c>
      <c r="X4630" s="2">
        <v>0</v>
      </c>
      <c r="Y4630" s="2">
        <v>0</v>
      </c>
      <c r="Z4630" s="2">
        <v>0</v>
      </c>
      <c r="AA4630" s="2">
        <v>0</v>
      </c>
      <c r="AB4630" s="2">
        <v>0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144</v>
      </c>
      <c r="AI4630" s="2">
        <v>105</v>
      </c>
      <c r="AJ4630" s="2">
        <v>117</v>
      </c>
      <c r="AK4630" s="2">
        <v>0</v>
      </c>
      <c r="AL4630" s="2">
        <v>0</v>
      </c>
      <c r="AM4630" s="2">
        <v>0</v>
      </c>
      <c r="AN4630" s="2">
        <v>0</v>
      </c>
      <c r="AO4630" s="2">
        <v>0</v>
      </c>
      <c r="AP4630" s="2">
        <v>0</v>
      </c>
      <c r="AQ4630" s="2">
        <v>0</v>
      </c>
      <c r="AR4630" s="2">
        <v>0</v>
      </c>
      <c r="AS4630" s="2">
        <v>0</v>
      </c>
      <c r="AT4630" s="2">
        <v>0</v>
      </c>
      <c r="AU4630" s="2">
        <v>0</v>
      </c>
      <c r="AV4630" s="2">
        <v>0</v>
      </c>
      <c r="AW4630" s="2">
        <v>0</v>
      </c>
      <c r="AX4630" s="2">
        <v>0</v>
      </c>
      <c r="AY4630" s="2">
        <v>0</v>
      </c>
      <c r="AZ4630" s="2">
        <v>0</v>
      </c>
      <c r="BA4630" s="2">
        <v>0</v>
      </c>
      <c r="BB4630" s="2">
        <v>0</v>
      </c>
      <c r="BC4630" s="2">
        <v>0</v>
      </c>
      <c r="BD4630" s="2">
        <v>0</v>
      </c>
      <c r="BE4630" s="2">
        <v>0</v>
      </c>
      <c r="BF4630" s="2">
        <v>0</v>
      </c>
      <c r="BG4630" s="2">
        <v>0</v>
      </c>
      <c r="BH4630" s="2">
        <v>0</v>
      </c>
      <c r="BI4630" s="2">
        <v>0</v>
      </c>
      <c r="BJ4630" s="2">
        <v>0</v>
      </c>
      <c r="BK4630" s="2">
        <v>0</v>
      </c>
      <c r="BL4630" s="2">
        <v>0</v>
      </c>
      <c r="BM4630" s="2">
        <v>0</v>
      </c>
      <c r="BN4630" s="2">
        <v>0</v>
      </c>
      <c r="BO4630" s="2">
        <v>0</v>
      </c>
      <c r="BP4630" s="2">
        <v>6</v>
      </c>
      <c r="BQ4630" s="2">
        <v>4</v>
      </c>
      <c r="BR4630" s="2">
        <v>5</v>
      </c>
      <c r="BS4630" s="2">
        <v>0</v>
      </c>
      <c r="BT4630" s="2">
        <v>0</v>
      </c>
      <c r="BU4630" s="2">
        <v>0</v>
      </c>
      <c r="BV4630" s="2">
        <v>0</v>
      </c>
      <c r="BW4630" s="2">
        <v>0</v>
      </c>
      <c r="BX4630" s="2">
        <v>0</v>
      </c>
      <c r="BY4630" s="2">
        <v>0</v>
      </c>
      <c r="BZ4630" s="2">
        <v>0</v>
      </c>
      <c r="CA4630" s="2">
        <v>0</v>
      </c>
      <c r="CB4630" s="2">
        <v>0</v>
      </c>
      <c r="CC4630" s="2">
        <v>0</v>
      </c>
      <c r="CD4630" s="2">
        <v>0</v>
      </c>
      <c r="CE4630" s="2">
        <v>0</v>
      </c>
      <c r="CF4630" s="2">
        <v>0</v>
      </c>
      <c r="CG4630" s="2">
        <v>0</v>
      </c>
      <c r="CH4630" s="2">
        <v>0</v>
      </c>
      <c r="CI4630" s="2">
        <v>0</v>
      </c>
      <c r="CJ4630" s="2">
        <v>0</v>
      </c>
      <c r="CK4630" s="2">
        <v>0</v>
      </c>
      <c r="CL4630" s="2">
        <v>0</v>
      </c>
    </row>
    <row r="4631" spans="1:90" x14ac:dyDescent="0.25">
      <c r="A4631" t="s">
        <v>115</v>
      </c>
      <c r="B4631">
        <v>20205</v>
      </c>
      <c r="C4631" t="s">
        <v>262</v>
      </c>
      <c r="D4631">
        <v>1</v>
      </c>
      <c r="E4631">
        <v>8</v>
      </c>
      <c r="F4631">
        <v>901581</v>
      </c>
      <c r="G4631">
        <v>35901581</v>
      </c>
      <c r="H4631" t="s">
        <v>16845</v>
      </c>
      <c r="I4631">
        <v>645</v>
      </c>
      <c r="J4631" t="s">
        <v>262</v>
      </c>
      <c r="K4631" t="s">
        <v>16846</v>
      </c>
      <c r="L4631">
        <v>1</v>
      </c>
      <c r="M4631" t="s">
        <v>262</v>
      </c>
      <c r="N4631">
        <v>12225440</v>
      </c>
      <c r="O4631" t="s">
        <v>92</v>
      </c>
      <c r="P4631" t="s">
        <v>16847</v>
      </c>
      <c r="Q4631">
        <v>186</v>
      </c>
      <c r="R4631">
        <v>12</v>
      </c>
      <c r="S4631">
        <v>39071606</v>
      </c>
      <c r="T4631">
        <v>39072001</v>
      </c>
      <c r="U4631" t="s">
        <v>16848</v>
      </c>
      <c r="V4631">
        <v>1</v>
      </c>
      <c r="W4631" s="2">
        <v>0</v>
      </c>
      <c r="X4631" s="2">
        <v>0</v>
      </c>
      <c r="Y4631" s="2">
        <v>0</v>
      </c>
      <c r="Z4631" s="2">
        <v>0</v>
      </c>
      <c r="AA4631" s="2">
        <v>0</v>
      </c>
      <c r="AB4631" s="2">
        <v>0</v>
      </c>
      <c r="AC4631" s="2">
        <v>0</v>
      </c>
      <c r="AD4631" s="2">
        <v>180</v>
      </c>
      <c r="AE4631" s="2">
        <v>79</v>
      </c>
      <c r="AF4631" s="2">
        <v>86</v>
      </c>
      <c r="AG4631" s="2">
        <v>152</v>
      </c>
      <c r="AH4631" s="2">
        <v>153</v>
      </c>
      <c r="AI4631" s="2">
        <v>188</v>
      </c>
      <c r="AJ4631" s="2">
        <v>152</v>
      </c>
      <c r="AK4631" s="2">
        <v>0</v>
      </c>
      <c r="AL4631" s="2">
        <v>0</v>
      </c>
      <c r="AM4631" s="2">
        <v>0</v>
      </c>
      <c r="AN4631" s="2">
        <v>0</v>
      </c>
      <c r="AO4631" s="2">
        <v>0</v>
      </c>
      <c r="AP4631" s="2">
        <v>0</v>
      </c>
      <c r="AQ4631" s="2">
        <v>0</v>
      </c>
      <c r="AR4631" s="2">
        <v>0</v>
      </c>
      <c r="AS4631" s="2">
        <v>0</v>
      </c>
      <c r="AT4631" s="2">
        <v>0</v>
      </c>
      <c r="AU4631" s="2">
        <v>0</v>
      </c>
      <c r="AV4631" s="2">
        <v>0</v>
      </c>
      <c r="AW4631" s="2">
        <v>0</v>
      </c>
      <c r="AX4631" s="2">
        <v>0</v>
      </c>
      <c r="AY4631" s="2">
        <v>0</v>
      </c>
      <c r="AZ4631" s="2">
        <v>0</v>
      </c>
      <c r="BA4631" s="2">
        <v>0</v>
      </c>
      <c r="BB4631" s="2">
        <v>0</v>
      </c>
      <c r="BC4631" s="2">
        <v>0</v>
      </c>
      <c r="BD4631" s="2">
        <v>0</v>
      </c>
      <c r="BE4631" s="2">
        <v>0</v>
      </c>
      <c r="BF4631" s="2">
        <v>0</v>
      </c>
      <c r="BG4631" s="2">
        <v>0</v>
      </c>
      <c r="BH4631" s="2">
        <v>0</v>
      </c>
      <c r="BI4631" s="2">
        <v>0</v>
      </c>
      <c r="BJ4631" s="2">
        <v>0</v>
      </c>
      <c r="BK4631" s="2">
        <v>0</v>
      </c>
      <c r="BL4631" s="2">
        <v>9</v>
      </c>
      <c r="BM4631" s="2">
        <v>5</v>
      </c>
      <c r="BN4631" s="2">
        <v>5</v>
      </c>
      <c r="BO4631" s="2">
        <v>6</v>
      </c>
      <c r="BP4631" s="2">
        <v>7</v>
      </c>
      <c r="BQ4631" s="2">
        <v>7</v>
      </c>
      <c r="BR4631" s="2">
        <v>7</v>
      </c>
      <c r="BS4631" s="2">
        <v>0</v>
      </c>
      <c r="BT4631" s="2">
        <v>0</v>
      </c>
      <c r="BU4631" s="2">
        <v>0</v>
      </c>
      <c r="BV4631" s="2">
        <v>0</v>
      </c>
      <c r="BW4631" s="2">
        <v>0</v>
      </c>
      <c r="BX4631" s="2">
        <v>0</v>
      </c>
      <c r="BY4631" s="2">
        <v>0</v>
      </c>
      <c r="BZ4631" s="2">
        <v>0</v>
      </c>
      <c r="CA4631" s="2">
        <v>0</v>
      </c>
      <c r="CB4631" s="2">
        <v>0</v>
      </c>
      <c r="CC4631" s="2">
        <v>0</v>
      </c>
      <c r="CD4631" s="2">
        <v>0</v>
      </c>
      <c r="CE4631" s="2">
        <v>0</v>
      </c>
      <c r="CF4631" s="2">
        <v>0</v>
      </c>
      <c r="CG4631" s="2">
        <v>0</v>
      </c>
      <c r="CH4631" s="2">
        <v>0</v>
      </c>
      <c r="CI4631" s="2">
        <v>0</v>
      </c>
      <c r="CJ4631" s="2">
        <v>0</v>
      </c>
      <c r="CK4631" s="2">
        <v>0</v>
      </c>
      <c r="CL4631" s="2">
        <v>0</v>
      </c>
    </row>
    <row r="4632" spans="1:90" x14ac:dyDescent="0.25">
      <c r="A4632" t="s">
        <v>115</v>
      </c>
      <c r="B4632">
        <v>20205</v>
      </c>
      <c r="C4632" t="s">
        <v>262</v>
      </c>
      <c r="D4632">
        <v>1</v>
      </c>
      <c r="E4632">
        <v>8</v>
      </c>
      <c r="F4632">
        <v>47946</v>
      </c>
      <c r="G4632">
        <v>35047946</v>
      </c>
      <c r="H4632" t="s">
        <v>5228</v>
      </c>
      <c r="I4632">
        <v>645</v>
      </c>
      <c r="J4632" t="s">
        <v>262</v>
      </c>
      <c r="K4632" t="s">
        <v>1318</v>
      </c>
      <c r="L4632">
        <v>1</v>
      </c>
      <c r="M4632" t="s">
        <v>262</v>
      </c>
      <c r="N4632">
        <v>12235550</v>
      </c>
      <c r="O4632" t="s">
        <v>92</v>
      </c>
      <c r="P4632" t="s">
        <v>2761</v>
      </c>
      <c r="Q4632">
        <v>970</v>
      </c>
      <c r="R4632">
        <v>12</v>
      </c>
      <c r="S4632">
        <v>39312300</v>
      </c>
      <c r="T4632">
        <v>39318553</v>
      </c>
      <c r="U4632" t="s">
        <v>5229</v>
      </c>
      <c r="V4632">
        <v>1</v>
      </c>
      <c r="W4632" s="2">
        <v>0</v>
      </c>
      <c r="X4632" s="2">
        <v>0</v>
      </c>
      <c r="Y4632" s="2">
        <v>70</v>
      </c>
      <c r="Z4632" s="2">
        <v>66</v>
      </c>
      <c r="AA4632" s="2">
        <v>64</v>
      </c>
      <c r="AB4632" s="2">
        <v>64</v>
      </c>
      <c r="AC4632" s="2">
        <v>111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  <c r="AM4632" s="2">
        <v>0</v>
      </c>
      <c r="AN4632" s="2">
        <v>0</v>
      </c>
      <c r="AO4632" s="2">
        <v>0</v>
      </c>
      <c r="AP4632" s="2">
        <v>0</v>
      </c>
      <c r="AQ4632" s="2">
        <v>0</v>
      </c>
      <c r="AR4632" s="2">
        <v>0</v>
      </c>
      <c r="AS4632" s="2">
        <v>0</v>
      </c>
      <c r="AT4632" s="2">
        <v>0</v>
      </c>
      <c r="AU4632" s="2">
        <v>0</v>
      </c>
      <c r="AV4632" s="2">
        <v>0</v>
      </c>
      <c r="AW4632" s="2">
        <v>0</v>
      </c>
      <c r="AX4632" s="2">
        <v>0</v>
      </c>
      <c r="AY4632" s="2">
        <v>0</v>
      </c>
      <c r="AZ4632" s="2">
        <v>0</v>
      </c>
      <c r="BA4632" s="2">
        <v>0</v>
      </c>
      <c r="BB4632" s="2">
        <v>0</v>
      </c>
      <c r="BC4632" s="2">
        <v>0</v>
      </c>
      <c r="BD4632" s="2">
        <v>0</v>
      </c>
      <c r="BE4632" s="2">
        <v>0</v>
      </c>
      <c r="BF4632" s="2">
        <v>0</v>
      </c>
      <c r="BG4632" s="2">
        <v>4</v>
      </c>
      <c r="BH4632" s="2">
        <v>2</v>
      </c>
      <c r="BI4632" s="2">
        <v>3</v>
      </c>
      <c r="BJ4632" s="2">
        <v>3</v>
      </c>
      <c r="BK4632" s="2">
        <v>5</v>
      </c>
      <c r="BL4632" s="2">
        <v>0</v>
      </c>
      <c r="BM4632" s="2">
        <v>0</v>
      </c>
      <c r="BN4632" s="2">
        <v>0</v>
      </c>
      <c r="BO4632" s="2">
        <v>0</v>
      </c>
      <c r="BP4632" s="2">
        <v>0</v>
      </c>
      <c r="BQ4632" s="2">
        <v>0</v>
      </c>
      <c r="BR4632" s="2">
        <v>0</v>
      </c>
      <c r="BS4632" s="2">
        <v>0</v>
      </c>
      <c r="BT4632" s="2">
        <v>0</v>
      </c>
      <c r="BU4632" s="2">
        <v>0</v>
      </c>
      <c r="BV4632" s="2">
        <v>0</v>
      </c>
      <c r="BW4632" s="2">
        <v>0</v>
      </c>
      <c r="BX4632" s="2">
        <v>0</v>
      </c>
      <c r="BY4632" s="2">
        <v>0</v>
      </c>
      <c r="BZ4632" s="2">
        <v>0</v>
      </c>
      <c r="CA4632" s="2">
        <v>0</v>
      </c>
      <c r="CB4632" s="2">
        <v>0</v>
      </c>
      <c r="CC4632" s="2">
        <v>0</v>
      </c>
      <c r="CD4632" s="2">
        <v>0</v>
      </c>
      <c r="CE4632" s="2">
        <v>0</v>
      </c>
      <c r="CF4632" s="2">
        <v>0</v>
      </c>
      <c r="CG4632" s="2">
        <v>0</v>
      </c>
      <c r="CH4632" s="2">
        <v>0</v>
      </c>
      <c r="CI4632" s="2">
        <v>0</v>
      </c>
      <c r="CJ4632" s="2">
        <v>0</v>
      </c>
      <c r="CK4632" s="2">
        <v>0</v>
      </c>
      <c r="CL4632" s="2">
        <v>0</v>
      </c>
    </row>
    <row r="4633" spans="1:90" x14ac:dyDescent="0.25">
      <c r="A4633" t="s">
        <v>115</v>
      </c>
      <c r="B4633">
        <v>20205</v>
      </c>
      <c r="C4633" t="s">
        <v>262</v>
      </c>
      <c r="D4633">
        <v>1</v>
      </c>
      <c r="E4633">
        <v>8</v>
      </c>
      <c r="F4633">
        <v>13523</v>
      </c>
      <c r="G4633">
        <v>35013523</v>
      </c>
      <c r="H4633" t="s">
        <v>2093</v>
      </c>
      <c r="I4633">
        <v>645</v>
      </c>
      <c r="J4633" t="s">
        <v>262</v>
      </c>
      <c r="K4633" t="s">
        <v>2094</v>
      </c>
      <c r="L4633">
        <v>1</v>
      </c>
      <c r="M4633" t="s">
        <v>262</v>
      </c>
      <c r="N4633">
        <v>12212659</v>
      </c>
      <c r="O4633" t="s">
        <v>92</v>
      </c>
      <c r="P4633" t="s">
        <v>2095</v>
      </c>
      <c r="Q4633">
        <v>362</v>
      </c>
      <c r="R4633">
        <v>12</v>
      </c>
      <c r="S4633">
        <v>39213121</v>
      </c>
      <c r="T4633">
        <v>39217820</v>
      </c>
      <c r="U4633" t="s">
        <v>2096</v>
      </c>
      <c r="V4633">
        <v>1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  <c r="AB4633" s="2">
        <v>0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99</v>
      </c>
      <c r="AI4633" s="2">
        <v>120</v>
      </c>
      <c r="AJ4633" s="2">
        <v>90</v>
      </c>
      <c r="AK4633" s="2">
        <v>0</v>
      </c>
      <c r="AL4633" s="2">
        <v>0</v>
      </c>
      <c r="AM4633" s="2">
        <v>0</v>
      </c>
      <c r="AN4633" s="2">
        <v>0</v>
      </c>
      <c r="AO4633" s="2">
        <v>0</v>
      </c>
      <c r="AP4633" s="2">
        <v>0</v>
      </c>
      <c r="AQ4633" s="2">
        <v>0</v>
      </c>
      <c r="AR4633" s="2">
        <v>0</v>
      </c>
      <c r="AS4633" s="2">
        <v>0</v>
      </c>
      <c r="AT4633" s="2">
        <v>0</v>
      </c>
      <c r="AU4633" s="2">
        <v>0</v>
      </c>
      <c r="AV4633" s="2">
        <v>0</v>
      </c>
      <c r="AW4633" s="2">
        <v>0</v>
      </c>
      <c r="AX4633" s="2">
        <v>0</v>
      </c>
      <c r="AY4633" s="2">
        <v>0</v>
      </c>
      <c r="AZ4633" s="2">
        <v>0</v>
      </c>
      <c r="BA4633" s="2">
        <v>0</v>
      </c>
      <c r="BB4633" s="2">
        <v>0</v>
      </c>
      <c r="BC4633" s="2">
        <v>0</v>
      </c>
      <c r="BD4633" s="2">
        <v>0</v>
      </c>
      <c r="BE4633" s="2">
        <v>0</v>
      </c>
      <c r="BF4633" s="2">
        <v>0</v>
      </c>
      <c r="BG4633" s="2">
        <v>0</v>
      </c>
      <c r="BH4633" s="2">
        <v>0</v>
      </c>
      <c r="BI4633" s="2">
        <v>0</v>
      </c>
      <c r="BJ4633" s="2">
        <v>0</v>
      </c>
      <c r="BK4633" s="2">
        <v>0</v>
      </c>
      <c r="BL4633" s="2">
        <v>0</v>
      </c>
      <c r="BM4633" s="2">
        <v>0</v>
      </c>
      <c r="BN4633" s="2">
        <v>0</v>
      </c>
      <c r="BO4633" s="2">
        <v>0</v>
      </c>
      <c r="BP4633" s="2">
        <v>4</v>
      </c>
      <c r="BQ4633" s="2">
        <v>5</v>
      </c>
      <c r="BR4633" s="2">
        <v>5</v>
      </c>
      <c r="BS4633" s="2">
        <v>0</v>
      </c>
      <c r="BT4633" s="2">
        <v>0</v>
      </c>
      <c r="BU4633" s="2">
        <v>0</v>
      </c>
      <c r="BV4633" s="2">
        <v>0</v>
      </c>
      <c r="BW4633" s="2">
        <v>0</v>
      </c>
      <c r="BX4633" s="2">
        <v>0</v>
      </c>
      <c r="BY4633" s="2">
        <v>0</v>
      </c>
      <c r="BZ4633" s="2">
        <v>0</v>
      </c>
      <c r="CA4633" s="2">
        <v>0</v>
      </c>
      <c r="CB4633" s="2">
        <v>0</v>
      </c>
      <c r="CC4633" s="2">
        <v>0</v>
      </c>
      <c r="CD4633" s="2">
        <v>0</v>
      </c>
      <c r="CE4633" s="2">
        <v>0</v>
      </c>
      <c r="CF4633" s="2">
        <v>0</v>
      </c>
      <c r="CG4633" s="2">
        <v>0</v>
      </c>
      <c r="CH4633" s="2">
        <v>0</v>
      </c>
      <c r="CI4633" s="2">
        <v>0</v>
      </c>
      <c r="CJ4633" s="2">
        <v>0</v>
      </c>
      <c r="CK4633" s="2">
        <v>0</v>
      </c>
      <c r="CL4633" s="2">
        <v>0</v>
      </c>
    </row>
    <row r="4634" spans="1:90" x14ac:dyDescent="0.25">
      <c r="A4634" t="s">
        <v>115</v>
      </c>
      <c r="B4634">
        <v>20205</v>
      </c>
      <c r="C4634" t="s">
        <v>262</v>
      </c>
      <c r="D4634">
        <v>1</v>
      </c>
      <c r="E4634">
        <v>8</v>
      </c>
      <c r="F4634">
        <v>47961</v>
      </c>
      <c r="G4634">
        <v>35047961</v>
      </c>
      <c r="H4634" t="s">
        <v>972</v>
      </c>
      <c r="I4634">
        <v>645</v>
      </c>
      <c r="J4634" t="s">
        <v>262</v>
      </c>
      <c r="K4634" t="s">
        <v>973</v>
      </c>
      <c r="L4634">
        <v>1</v>
      </c>
      <c r="M4634" t="s">
        <v>262</v>
      </c>
      <c r="N4634">
        <v>12228151</v>
      </c>
      <c r="O4634" t="s">
        <v>162</v>
      </c>
      <c r="P4634" t="s">
        <v>974</v>
      </c>
      <c r="Q4634">
        <v>7</v>
      </c>
      <c r="R4634">
        <v>12</v>
      </c>
      <c r="S4634">
        <v>39441593</v>
      </c>
      <c r="U4634" t="s">
        <v>975</v>
      </c>
      <c r="V4634">
        <v>1</v>
      </c>
      <c r="W4634" s="2">
        <v>0</v>
      </c>
      <c r="X4634" s="2">
        <v>0</v>
      </c>
      <c r="Y4634" s="2">
        <v>96</v>
      </c>
      <c r="Z4634" s="2">
        <v>68</v>
      </c>
      <c r="AA4634" s="2">
        <v>45</v>
      </c>
      <c r="AB4634" s="2">
        <v>97</v>
      </c>
      <c r="AC4634" s="2">
        <v>98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  <c r="AM4634" s="2">
        <v>0</v>
      </c>
      <c r="AN4634" s="2">
        <v>0</v>
      </c>
      <c r="AO4634" s="2">
        <v>0</v>
      </c>
      <c r="AP4634" s="2">
        <v>0</v>
      </c>
      <c r="AQ4634" s="2">
        <v>0</v>
      </c>
      <c r="AR4634" s="2">
        <v>0</v>
      </c>
      <c r="AS4634" s="2">
        <v>0</v>
      </c>
      <c r="AT4634" s="2">
        <v>0</v>
      </c>
      <c r="AU4634" s="2">
        <v>0</v>
      </c>
      <c r="AV4634" s="2">
        <v>0</v>
      </c>
      <c r="AW4634" s="2">
        <v>0</v>
      </c>
      <c r="AX4634" s="2">
        <v>0</v>
      </c>
      <c r="AY4634" s="2">
        <v>0</v>
      </c>
      <c r="AZ4634" s="2">
        <v>0</v>
      </c>
      <c r="BA4634" s="2">
        <v>0</v>
      </c>
      <c r="BB4634" s="2">
        <v>0</v>
      </c>
      <c r="BC4634" s="2">
        <v>66</v>
      </c>
      <c r="BD4634" s="2">
        <v>2</v>
      </c>
      <c r="BE4634" s="2">
        <v>0</v>
      </c>
      <c r="BF4634" s="2">
        <v>0</v>
      </c>
      <c r="BG4634" s="2">
        <v>3</v>
      </c>
      <c r="BH4634" s="2">
        <v>3</v>
      </c>
      <c r="BI4634" s="2">
        <v>3</v>
      </c>
      <c r="BJ4634" s="2">
        <v>4</v>
      </c>
      <c r="BK4634" s="2">
        <v>3</v>
      </c>
      <c r="BL4634" s="2">
        <v>0</v>
      </c>
      <c r="BM4634" s="2">
        <v>0</v>
      </c>
      <c r="BN4634" s="2">
        <v>0</v>
      </c>
      <c r="BO4634" s="2">
        <v>0</v>
      </c>
      <c r="BP4634" s="2">
        <v>0</v>
      </c>
      <c r="BQ4634" s="2">
        <v>0</v>
      </c>
      <c r="BR4634" s="2">
        <v>0</v>
      </c>
      <c r="BS4634" s="2">
        <v>0</v>
      </c>
      <c r="BT4634" s="2">
        <v>0</v>
      </c>
      <c r="BU4634" s="2">
        <v>0</v>
      </c>
      <c r="BV4634" s="2">
        <v>0</v>
      </c>
      <c r="BW4634" s="2">
        <v>0</v>
      </c>
      <c r="BX4634" s="2">
        <v>0</v>
      </c>
      <c r="BY4634" s="2">
        <v>0</v>
      </c>
      <c r="BZ4634" s="2">
        <v>0</v>
      </c>
      <c r="CA4634" s="2">
        <v>0</v>
      </c>
      <c r="CB4634" s="2">
        <v>0</v>
      </c>
      <c r="CC4634" s="2">
        <v>0</v>
      </c>
      <c r="CD4634" s="2">
        <v>0</v>
      </c>
      <c r="CE4634" s="2">
        <v>0</v>
      </c>
      <c r="CF4634" s="2">
        <v>0</v>
      </c>
      <c r="CG4634" s="2">
        <v>0</v>
      </c>
      <c r="CH4634" s="2">
        <v>0</v>
      </c>
      <c r="CI4634" s="2">
        <v>0</v>
      </c>
      <c r="CJ4634" s="2">
        <v>0</v>
      </c>
      <c r="CK4634" s="2">
        <v>4</v>
      </c>
      <c r="CL4634" s="2">
        <v>1</v>
      </c>
    </row>
    <row r="4635" spans="1:90" x14ac:dyDescent="0.25">
      <c r="A4635" t="s">
        <v>115</v>
      </c>
      <c r="B4635">
        <v>20205</v>
      </c>
      <c r="C4635" t="s">
        <v>262</v>
      </c>
      <c r="D4635">
        <v>1</v>
      </c>
      <c r="E4635">
        <v>8</v>
      </c>
      <c r="F4635">
        <v>495529</v>
      </c>
      <c r="G4635">
        <v>35495529</v>
      </c>
      <c r="H4635" t="s">
        <v>7335</v>
      </c>
      <c r="I4635">
        <v>645</v>
      </c>
      <c r="J4635" t="s">
        <v>262</v>
      </c>
      <c r="K4635" t="s">
        <v>7335</v>
      </c>
      <c r="L4635">
        <v>1</v>
      </c>
      <c r="M4635" t="s">
        <v>262</v>
      </c>
      <c r="N4635">
        <v>12234831</v>
      </c>
      <c r="O4635" t="s">
        <v>92</v>
      </c>
      <c r="P4635" t="s">
        <v>9386</v>
      </c>
      <c r="Q4635">
        <v>155</v>
      </c>
      <c r="R4635">
        <v>12</v>
      </c>
      <c r="S4635">
        <v>39441447</v>
      </c>
      <c r="U4635" t="s">
        <v>9387</v>
      </c>
      <c r="V4635">
        <v>1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144</v>
      </c>
      <c r="AI4635" s="2">
        <v>140</v>
      </c>
      <c r="AJ4635" s="2">
        <v>98</v>
      </c>
      <c r="AK4635" s="2">
        <v>0</v>
      </c>
      <c r="AL4635" s="2">
        <v>0</v>
      </c>
      <c r="AM4635" s="2">
        <v>0</v>
      </c>
      <c r="AN4635" s="2">
        <v>0</v>
      </c>
      <c r="AO4635" s="2">
        <v>0</v>
      </c>
      <c r="AP4635" s="2">
        <v>0</v>
      </c>
      <c r="AQ4635" s="2">
        <v>0</v>
      </c>
      <c r="AR4635" s="2">
        <v>0</v>
      </c>
      <c r="AS4635" s="2">
        <v>0</v>
      </c>
      <c r="AT4635" s="2">
        <v>0</v>
      </c>
      <c r="AU4635" s="2">
        <v>161</v>
      </c>
      <c r="AV4635" s="2">
        <v>0</v>
      </c>
      <c r="AW4635" s="2">
        <v>0</v>
      </c>
      <c r="AX4635" s="2">
        <v>0</v>
      </c>
      <c r="AY4635" s="2">
        <v>0</v>
      </c>
      <c r="AZ4635" s="2">
        <v>0</v>
      </c>
      <c r="BA4635" s="2">
        <v>0</v>
      </c>
      <c r="BB4635" s="2">
        <v>0</v>
      </c>
      <c r="BC4635" s="2">
        <v>0</v>
      </c>
      <c r="BD4635" s="2">
        <v>0</v>
      </c>
      <c r="BE4635" s="2">
        <v>0</v>
      </c>
      <c r="BF4635" s="2">
        <v>0</v>
      </c>
      <c r="BG4635" s="2">
        <v>0</v>
      </c>
      <c r="BH4635" s="2">
        <v>0</v>
      </c>
      <c r="BI4635" s="2">
        <v>0</v>
      </c>
      <c r="BJ4635" s="2">
        <v>0</v>
      </c>
      <c r="BK4635" s="2">
        <v>0</v>
      </c>
      <c r="BL4635" s="2">
        <v>0</v>
      </c>
      <c r="BM4635" s="2">
        <v>0</v>
      </c>
      <c r="BN4635" s="2">
        <v>0</v>
      </c>
      <c r="BO4635" s="2">
        <v>0</v>
      </c>
      <c r="BP4635" s="2">
        <v>7</v>
      </c>
      <c r="BQ4635" s="2">
        <v>4</v>
      </c>
      <c r="BR4635" s="2">
        <v>6</v>
      </c>
      <c r="BS4635" s="2">
        <v>0</v>
      </c>
      <c r="BT4635" s="2">
        <v>0</v>
      </c>
      <c r="BU4635" s="2">
        <v>0</v>
      </c>
      <c r="BV4635" s="2">
        <v>0</v>
      </c>
      <c r="BW4635" s="2">
        <v>0</v>
      </c>
      <c r="BX4635" s="2">
        <v>0</v>
      </c>
      <c r="BY4635" s="2">
        <v>0</v>
      </c>
      <c r="BZ4635" s="2">
        <v>0</v>
      </c>
      <c r="CA4635" s="2">
        <v>0</v>
      </c>
      <c r="CB4635" s="2">
        <v>0</v>
      </c>
      <c r="CC4635" s="2">
        <v>5</v>
      </c>
      <c r="CD4635" s="2">
        <v>0</v>
      </c>
      <c r="CE4635" s="2">
        <v>0</v>
      </c>
      <c r="CF4635" s="2">
        <v>0</v>
      </c>
      <c r="CG4635" s="2">
        <v>0</v>
      </c>
      <c r="CH4635" s="2">
        <v>0</v>
      </c>
      <c r="CI4635" s="2">
        <v>0</v>
      </c>
      <c r="CJ4635" s="2">
        <v>0</v>
      </c>
      <c r="CK4635" s="2">
        <v>0</v>
      </c>
      <c r="CL4635" s="2">
        <v>0</v>
      </c>
    </row>
    <row r="4636" spans="1:90" x14ac:dyDescent="0.25">
      <c r="A4636" t="s">
        <v>115</v>
      </c>
      <c r="B4636">
        <v>20205</v>
      </c>
      <c r="C4636" t="s">
        <v>262</v>
      </c>
      <c r="D4636">
        <v>1</v>
      </c>
      <c r="E4636">
        <v>8</v>
      </c>
      <c r="F4636">
        <v>37849</v>
      </c>
      <c r="G4636">
        <v>35037849</v>
      </c>
      <c r="H4636" t="s">
        <v>11508</v>
      </c>
      <c r="I4636">
        <v>645</v>
      </c>
      <c r="J4636" t="s">
        <v>262</v>
      </c>
      <c r="K4636" t="s">
        <v>11509</v>
      </c>
      <c r="L4636">
        <v>1</v>
      </c>
      <c r="M4636" t="s">
        <v>262</v>
      </c>
      <c r="N4636">
        <v>12213831</v>
      </c>
      <c r="O4636" t="s">
        <v>92</v>
      </c>
      <c r="P4636" t="s">
        <v>11510</v>
      </c>
      <c r="Q4636">
        <v>83</v>
      </c>
      <c r="R4636">
        <v>12</v>
      </c>
      <c r="S4636">
        <v>39481033</v>
      </c>
      <c r="T4636">
        <v>39481188</v>
      </c>
      <c r="U4636" t="s">
        <v>11511</v>
      </c>
      <c r="V4636">
        <v>1</v>
      </c>
      <c r="W4636" s="2">
        <v>0</v>
      </c>
      <c r="X4636" s="2">
        <v>0</v>
      </c>
      <c r="Y4636" s="2">
        <v>63</v>
      </c>
      <c r="Z4636" s="2">
        <v>76</v>
      </c>
      <c r="AA4636" s="2">
        <v>68</v>
      </c>
      <c r="AB4636" s="2">
        <v>52</v>
      </c>
      <c r="AC4636" s="2">
        <v>61</v>
      </c>
      <c r="AD4636" s="2">
        <v>69</v>
      </c>
      <c r="AE4636" s="2">
        <v>57</v>
      </c>
      <c r="AF4636" s="2">
        <v>49</v>
      </c>
      <c r="AG4636" s="2">
        <v>72</v>
      </c>
      <c r="AH4636" s="2">
        <v>72</v>
      </c>
      <c r="AI4636" s="2">
        <v>63</v>
      </c>
      <c r="AJ4636" s="2">
        <v>49</v>
      </c>
      <c r="AK4636" s="2">
        <v>0</v>
      </c>
      <c r="AL4636" s="2">
        <v>0</v>
      </c>
      <c r="AM4636" s="2">
        <v>0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0</v>
      </c>
      <c r="AU4636" s="2">
        <v>0</v>
      </c>
      <c r="AV4636" s="2">
        <v>0</v>
      </c>
      <c r="AW4636" s="2">
        <v>0</v>
      </c>
      <c r="AX4636" s="2">
        <v>0</v>
      </c>
      <c r="AY4636" s="2">
        <v>0</v>
      </c>
      <c r="AZ4636" s="2">
        <v>0</v>
      </c>
      <c r="BA4636" s="2">
        <v>0</v>
      </c>
      <c r="BB4636" s="2">
        <v>0</v>
      </c>
      <c r="BC4636" s="2">
        <v>0</v>
      </c>
      <c r="BD4636" s="2">
        <v>0</v>
      </c>
      <c r="BE4636" s="2">
        <v>0</v>
      </c>
      <c r="BF4636" s="2">
        <v>0</v>
      </c>
      <c r="BG4636" s="2">
        <v>2</v>
      </c>
      <c r="BH4636" s="2">
        <v>4</v>
      </c>
      <c r="BI4636" s="2">
        <v>3</v>
      </c>
      <c r="BJ4636" s="2">
        <v>2</v>
      </c>
      <c r="BK4636" s="2">
        <v>2</v>
      </c>
      <c r="BL4636" s="2">
        <v>3</v>
      </c>
      <c r="BM4636" s="2">
        <v>2</v>
      </c>
      <c r="BN4636" s="2">
        <v>4</v>
      </c>
      <c r="BO4636" s="2">
        <v>4</v>
      </c>
      <c r="BP4636" s="2">
        <v>3</v>
      </c>
      <c r="BQ4636" s="2">
        <v>4</v>
      </c>
      <c r="BR4636" s="2">
        <v>4</v>
      </c>
      <c r="BS4636" s="2">
        <v>0</v>
      </c>
      <c r="BT4636" s="2">
        <v>0</v>
      </c>
      <c r="BU4636" s="2">
        <v>0</v>
      </c>
      <c r="BV4636" s="2">
        <v>0</v>
      </c>
      <c r="BW4636" s="2">
        <v>0</v>
      </c>
      <c r="BX4636" s="2">
        <v>0</v>
      </c>
      <c r="BY4636" s="2">
        <v>0</v>
      </c>
      <c r="BZ4636" s="2">
        <v>0</v>
      </c>
      <c r="CA4636" s="2">
        <v>0</v>
      </c>
      <c r="CB4636" s="2">
        <v>0</v>
      </c>
      <c r="CC4636" s="2">
        <v>0</v>
      </c>
      <c r="CD4636" s="2">
        <v>0</v>
      </c>
      <c r="CE4636" s="2">
        <v>0</v>
      </c>
      <c r="CF4636" s="2">
        <v>0</v>
      </c>
      <c r="CG4636" s="2">
        <v>0</v>
      </c>
      <c r="CH4636" s="2">
        <v>0</v>
      </c>
      <c r="CI4636" s="2">
        <v>0</v>
      </c>
      <c r="CJ4636" s="2">
        <v>0</v>
      </c>
      <c r="CK4636" s="2">
        <v>0</v>
      </c>
      <c r="CL4636" s="2">
        <v>0</v>
      </c>
    </row>
    <row r="4637" spans="1:90" x14ac:dyDescent="0.25">
      <c r="A4637" t="s">
        <v>115</v>
      </c>
      <c r="B4637">
        <v>20205</v>
      </c>
      <c r="C4637" t="s">
        <v>262</v>
      </c>
      <c r="D4637">
        <v>1</v>
      </c>
      <c r="E4637">
        <v>8</v>
      </c>
      <c r="F4637">
        <v>13948</v>
      </c>
      <c r="G4637">
        <v>35013948</v>
      </c>
      <c r="H4637" t="s">
        <v>14040</v>
      </c>
      <c r="I4637">
        <v>645</v>
      </c>
      <c r="J4637" t="s">
        <v>262</v>
      </c>
      <c r="K4637" t="s">
        <v>6463</v>
      </c>
      <c r="L4637">
        <v>1</v>
      </c>
      <c r="M4637" t="s">
        <v>262</v>
      </c>
      <c r="N4637">
        <v>12245001</v>
      </c>
      <c r="O4637" t="s">
        <v>102</v>
      </c>
      <c r="P4637" t="s">
        <v>10245</v>
      </c>
      <c r="Q4637">
        <v>782</v>
      </c>
      <c r="R4637">
        <v>12</v>
      </c>
      <c r="S4637">
        <v>39214550</v>
      </c>
      <c r="T4637">
        <v>39215804</v>
      </c>
      <c r="U4637" t="s">
        <v>14041</v>
      </c>
      <c r="V4637">
        <v>1</v>
      </c>
      <c r="W4637" s="2">
        <v>0</v>
      </c>
      <c r="X4637" s="2">
        <v>0</v>
      </c>
      <c r="Y4637" s="2">
        <v>0</v>
      </c>
      <c r="Z4637" s="2">
        <v>0</v>
      </c>
      <c r="AA4637" s="2">
        <v>0</v>
      </c>
      <c r="AB4637" s="2">
        <v>0</v>
      </c>
      <c r="AC4637" s="2">
        <v>0</v>
      </c>
      <c r="AD4637" s="2">
        <v>44</v>
      </c>
      <c r="AE4637" s="2">
        <v>25</v>
      </c>
      <c r="AF4637" s="2">
        <v>46</v>
      </c>
      <c r="AG4637" s="2">
        <v>79</v>
      </c>
      <c r="AH4637" s="2">
        <v>283</v>
      </c>
      <c r="AI4637" s="2">
        <v>204</v>
      </c>
      <c r="AJ4637" s="2">
        <v>264</v>
      </c>
      <c r="AK4637" s="2">
        <v>0</v>
      </c>
      <c r="AL4637" s="2">
        <v>0</v>
      </c>
      <c r="AM4637" s="2">
        <v>0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2">
        <v>0</v>
      </c>
      <c r="AT4637" s="2">
        <v>0</v>
      </c>
      <c r="AU4637" s="2">
        <v>219</v>
      </c>
      <c r="AV4637" s="2">
        <v>0</v>
      </c>
      <c r="AW4637" s="2">
        <v>0</v>
      </c>
      <c r="AX4637" s="2">
        <v>0</v>
      </c>
      <c r="AY4637" s="2">
        <v>0</v>
      </c>
      <c r="AZ4637" s="2">
        <v>0</v>
      </c>
      <c r="BA4637" s="2">
        <v>0</v>
      </c>
      <c r="BB4637" s="2">
        <v>0</v>
      </c>
      <c r="BC4637" s="2">
        <v>81</v>
      </c>
      <c r="BD4637" s="2">
        <v>11</v>
      </c>
      <c r="BE4637" s="2">
        <v>0</v>
      </c>
      <c r="BF4637" s="2">
        <v>0</v>
      </c>
      <c r="BG4637" s="2">
        <v>0</v>
      </c>
      <c r="BH4637" s="2">
        <v>0</v>
      </c>
      <c r="BI4637" s="2">
        <v>0</v>
      </c>
      <c r="BJ4637" s="2">
        <v>0</v>
      </c>
      <c r="BK4637" s="2">
        <v>0</v>
      </c>
      <c r="BL4637" s="2">
        <v>3</v>
      </c>
      <c r="BM4637" s="2">
        <v>2</v>
      </c>
      <c r="BN4637" s="2">
        <v>2</v>
      </c>
      <c r="BO4637" s="2">
        <v>6</v>
      </c>
      <c r="BP4637" s="2">
        <v>13</v>
      </c>
      <c r="BQ4637" s="2">
        <v>10</v>
      </c>
      <c r="BR4637" s="2">
        <v>9</v>
      </c>
      <c r="BS4637" s="2">
        <v>0</v>
      </c>
      <c r="BT4637" s="2">
        <v>0</v>
      </c>
      <c r="BU4637" s="2">
        <v>0</v>
      </c>
      <c r="BV4637" s="2">
        <v>0</v>
      </c>
      <c r="BW4637" s="2">
        <v>0</v>
      </c>
      <c r="BX4637" s="2">
        <v>0</v>
      </c>
      <c r="BY4637" s="2">
        <v>0</v>
      </c>
      <c r="BZ4637" s="2">
        <v>0</v>
      </c>
      <c r="CA4637" s="2">
        <v>0</v>
      </c>
      <c r="CB4637" s="2">
        <v>0</v>
      </c>
      <c r="CC4637" s="2">
        <v>9</v>
      </c>
      <c r="CD4637" s="2">
        <v>0</v>
      </c>
      <c r="CE4637" s="2">
        <v>0</v>
      </c>
      <c r="CF4637" s="2">
        <v>0</v>
      </c>
      <c r="CG4637" s="2">
        <v>0</v>
      </c>
      <c r="CH4637" s="2">
        <v>0</v>
      </c>
      <c r="CI4637" s="2">
        <v>0</v>
      </c>
      <c r="CJ4637" s="2">
        <v>0</v>
      </c>
      <c r="CK4637" s="2">
        <v>4</v>
      </c>
      <c r="CL4637" s="2">
        <v>3</v>
      </c>
    </row>
    <row r="4638" spans="1:90" x14ac:dyDescent="0.25">
      <c r="A4638" t="s">
        <v>115</v>
      </c>
      <c r="B4638">
        <v>20205</v>
      </c>
      <c r="C4638" t="s">
        <v>262</v>
      </c>
      <c r="D4638">
        <v>1</v>
      </c>
      <c r="E4638">
        <v>8</v>
      </c>
      <c r="F4638">
        <v>916304</v>
      </c>
      <c r="G4638">
        <v>35916304</v>
      </c>
      <c r="H4638" t="s">
        <v>15782</v>
      </c>
      <c r="I4638">
        <v>645</v>
      </c>
      <c r="J4638" t="s">
        <v>262</v>
      </c>
      <c r="K4638" t="s">
        <v>2494</v>
      </c>
      <c r="L4638">
        <v>1</v>
      </c>
      <c r="M4638" t="s">
        <v>262</v>
      </c>
      <c r="N4638">
        <v>12225500</v>
      </c>
      <c r="O4638" t="s">
        <v>92</v>
      </c>
      <c r="P4638" t="s">
        <v>15783</v>
      </c>
      <c r="Q4638">
        <v>80</v>
      </c>
      <c r="R4638">
        <v>12</v>
      </c>
      <c r="S4638">
        <v>39071033</v>
      </c>
      <c r="T4638">
        <v>39072007</v>
      </c>
      <c r="U4638" t="s">
        <v>15784</v>
      </c>
      <c r="V4638">
        <v>1</v>
      </c>
      <c r="W4638" s="2">
        <v>0</v>
      </c>
      <c r="X4638" s="2">
        <v>0</v>
      </c>
      <c r="Y4638" s="2">
        <v>74</v>
      </c>
      <c r="Z4638" s="2">
        <v>113</v>
      </c>
      <c r="AA4638" s="2">
        <v>115</v>
      </c>
      <c r="AB4638" s="2">
        <v>68</v>
      </c>
      <c r="AC4638" s="2">
        <v>79</v>
      </c>
      <c r="AD4638" s="2">
        <v>143</v>
      </c>
      <c r="AE4638" s="2">
        <v>100</v>
      </c>
      <c r="AF4638" s="2">
        <v>135</v>
      </c>
      <c r="AG4638" s="2">
        <v>109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0</v>
      </c>
      <c r="AN4638" s="2">
        <v>0</v>
      </c>
      <c r="AO4638" s="2">
        <v>0</v>
      </c>
      <c r="AP4638" s="2">
        <v>0</v>
      </c>
      <c r="AQ4638" s="2">
        <v>0</v>
      </c>
      <c r="AR4638" s="2">
        <v>0</v>
      </c>
      <c r="AS4638" s="2">
        <v>0</v>
      </c>
      <c r="AT4638" s="2">
        <v>0</v>
      </c>
      <c r="AU4638" s="2">
        <v>0</v>
      </c>
      <c r="AV4638" s="2">
        <v>0</v>
      </c>
      <c r="AW4638" s="2">
        <v>0</v>
      </c>
      <c r="AX4638" s="2">
        <v>0</v>
      </c>
      <c r="AY4638" s="2">
        <v>0</v>
      </c>
      <c r="AZ4638" s="2">
        <v>0</v>
      </c>
      <c r="BA4638" s="2">
        <v>0</v>
      </c>
      <c r="BB4638" s="2">
        <v>0</v>
      </c>
      <c r="BC4638" s="2">
        <v>43</v>
      </c>
      <c r="BD4638" s="2">
        <v>0</v>
      </c>
      <c r="BE4638" s="2">
        <v>0</v>
      </c>
      <c r="BF4638" s="2">
        <v>0</v>
      </c>
      <c r="BG4638" s="2">
        <v>4</v>
      </c>
      <c r="BH4638" s="2">
        <v>6</v>
      </c>
      <c r="BI4638" s="2">
        <v>5</v>
      </c>
      <c r="BJ4638" s="2">
        <v>4</v>
      </c>
      <c r="BK4638" s="2">
        <v>5</v>
      </c>
      <c r="BL4638" s="2">
        <v>8</v>
      </c>
      <c r="BM4638" s="2">
        <v>6</v>
      </c>
      <c r="BN4638" s="2">
        <v>7</v>
      </c>
      <c r="BO4638" s="2">
        <v>5</v>
      </c>
      <c r="BP4638" s="2">
        <v>0</v>
      </c>
      <c r="BQ4638" s="2">
        <v>0</v>
      </c>
      <c r="BR4638" s="2">
        <v>0</v>
      </c>
      <c r="BS4638" s="2">
        <v>0</v>
      </c>
      <c r="BT4638" s="2">
        <v>0</v>
      </c>
      <c r="BU4638" s="2">
        <v>0</v>
      </c>
      <c r="BV4638" s="2">
        <v>0</v>
      </c>
      <c r="BW4638" s="2">
        <v>0</v>
      </c>
      <c r="BX4638" s="2">
        <v>0</v>
      </c>
      <c r="BY4638" s="2">
        <v>0</v>
      </c>
      <c r="BZ4638" s="2">
        <v>0</v>
      </c>
      <c r="CA4638" s="2">
        <v>0</v>
      </c>
      <c r="CB4638" s="2">
        <v>0</v>
      </c>
      <c r="CC4638" s="2">
        <v>0</v>
      </c>
      <c r="CD4638" s="2">
        <v>0</v>
      </c>
      <c r="CE4638" s="2">
        <v>0</v>
      </c>
      <c r="CF4638" s="2">
        <v>0</v>
      </c>
      <c r="CG4638" s="2">
        <v>0</v>
      </c>
      <c r="CH4638" s="2">
        <v>0</v>
      </c>
      <c r="CI4638" s="2">
        <v>0</v>
      </c>
      <c r="CJ4638" s="2">
        <v>0</v>
      </c>
      <c r="CK4638" s="2">
        <v>3</v>
      </c>
      <c r="CL4638" s="2">
        <v>0</v>
      </c>
    </row>
    <row r="4639" spans="1:90" x14ac:dyDescent="0.25">
      <c r="A4639" t="s">
        <v>115</v>
      </c>
      <c r="B4639">
        <v>20205</v>
      </c>
      <c r="C4639" t="s">
        <v>262</v>
      </c>
      <c r="D4639">
        <v>1</v>
      </c>
      <c r="E4639">
        <v>8</v>
      </c>
      <c r="F4639">
        <v>915026</v>
      </c>
      <c r="G4639">
        <v>35915026</v>
      </c>
      <c r="H4639" t="s">
        <v>17170</v>
      </c>
      <c r="I4639">
        <v>645</v>
      </c>
      <c r="J4639" t="s">
        <v>262</v>
      </c>
      <c r="K4639" t="s">
        <v>243</v>
      </c>
      <c r="L4639">
        <v>1</v>
      </c>
      <c r="M4639" t="s">
        <v>262</v>
      </c>
      <c r="N4639">
        <v>12226280</v>
      </c>
      <c r="O4639" t="s">
        <v>92</v>
      </c>
      <c r="P4639" t="s">
        <v>17171</v>
      </c>
      <c r="Q4639" t="s">
        <v>127</v>
      </c>
      <c r="R4639">
        <v>12</v>
      </c>
      <c r="S4639">
        <v>39070478</v>
      </c>
      <c r="T4639">
        <v>39071388</v>
      </c>
      <c r="U4639" t="s">
        <v>17172</v>
      </c>
      <c r="V4639">
        <v>1</v>
      </c>
      <c r="W4639" s="2">
        <v>0</v>
      </c>
      <c r="X4639" s="2">
        <v>0</v>
      </c>
      <c r="Y4639" s="2">
        <v>61</v>
      </c>
      <c r="Z4639" s="2">
        <v>65</v>
      </c>
      <c r="AA4639" s="2">
        <v>61</v>
      </c>
      <c r="AB4639" s="2">
        <v>55</v>
      </c>
      <c r="AC4639" s="2">
        <v>58</v>
      </c>
      <c r="AD4639" s="2">
        <v>69</v>
      </c>
      <c r="AE4639" s="2">
        <v>36</v>
      </c>
      <c r="AF4639" s="2">
        <v>32</v>
      </c>
      <c r="AG4639" s="2">
        <v>66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0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2">
        <v>0</v>
      </c>
      <c r="AT4639" s="2">
        <v>0</v>
      </c>
      <c r="AU4639" s="2">
        <v>0</v>
      </c>
      <c r="AV4639" s="2">
        <v>0</v>
      </c>
      <c r="AW4639" s="2">
        <v>0</v>
      </c>
      <c r="AX4639" s="2">
        <v>0</v>
      </c>
      <c r="AY4639" s="2">
        <v>0</v>
      </c>
      <c r="AZ4639" s="2">
        <v>0</v>
      </c>
      <c r="BA4639" s="2">
        <v>0</v>
      </c>
      <c r="BB4639" s="2">
        <v>0</v>
      </c>
      <c r="BC4639" s="2">
        <v>0</v>
      </c>
      <c r="BD4639" s="2">
        <v>0</v>
      </c>
      <c r="BE4639" s="2">
        <v>0</v>
      </c>
      <c r="BF4639" s="2">
        <v>0</v>
      </c>
      <c r="BG4639" s="2">
        <v>2</v>
      </c>
      <c r="BH4639" s="2">
        <v>3</v>
      </c>
      <c r="BI4639" s="2">
        <v>3</v>
      </c>
      <c r="BJ4639" s="2">
        <v>2</v>
      </c>
      <c r="BK4639" s="2">
        <v>3</v>
      </c>
      <c r="BL4639" s="2">
        <v>3</v>
      </c>
      <c r="BM4639" s="2">
        <v>1</v>
      </c>
      <c r="BN4639" s="2">
        <v>2</v>
      </c>
      <c r="BO4639" s="2">
        <v>3</v>
      </c>
      <c r="BP4639" s="2">
        <v>0</v>
      </c>
      <c r="BQ4639" s="2">
        <v>0</v>
      </c>
      <c r="BR4639" s="2">
        <v>0</v>
      </c>
      <c r="BS4639" s="2">
        <v>0</v>
      </c>
      <c r="BT4639" s="2">
        <v>0</v>
      </c>
      <c r="BU4639" s="2">
        <v>0</v>
      </c>
      <c r="BV4639" s="2">
        <v>0</v>
      </c>
      <c r="BW4639" s="2">
        <v>0</v>
      </c>
      <c r="BX4639" s="2">
        <v>0</v>
      </c>
      <c r="BY4639" s="2">
        <v>0</v>
      </c>
      <c r="BZ4639" s="2">
        <v>0</v>
      </c>
      <c r="CA4639" s="2">
        <v>0</v>
      </c>
      <c r="CB4639" s="2">
        <v>0</v>
      </c>
      <c r="CC4639" s="2">
        <v>0</v>
      </c>
      <c r="CD4639" s="2">
        <v>0</v>
      </c>
      <c r="CE4639" s="2">
        <v>0</v>
      </c>
      <c r="CF4639" s="2">
        <v>0</v>
      </c>
      <c r="CG4639" s="2">
        <v>0</v>
      </c>
      <c r="CH4639" s="2">
        <v>0</v>
      </c>
      <c r="CI4639" s="2">
        <v>0</v>
      </c>
      <c r="CJ4639" s="2">
        <v>0</v>
      </c>
      <c r="CK4639" s="2">
        <v>0</v>
      </c>
      <c r="CL4639" s="2">
        <v>0</v>
      </c>
    </row>
    <row r="4640" spans="1:90" x14ac:dyDescent="0.25">
      <c r="A4640" t="s">
        <v>115</v>
      </c>
      <c r="B4640">
        <v>20205</v>
      </c>
      <c r="C4640" t="s">
        <v>262</v>
      </c>
      <c r="D4640">
        <v>1</v>
      </c>
      <c r="E4640">
        <v>8</v>
      </c>
      <c r="F4640">
        <v>35373</v>
      </c>
      <c r="G4640">
        <v>35035373</v>
      </c>
      <c r="H4640" t="s">
        <v>12368</v>
      </c>
      <c r="I4640">
        <v>645</v>
      </c>
      <c r="J4640" t="s">
        <v>262</v>
      </c>
      <c r="K4640" t="s">
        <v>303</v>
      </c>
      <c r="L4640">
        <v>1</v>
      </c>
      <c r="M4640" t="s">
        <v>262</v>
      </c>
      <c r="N4640">
        <v>12230680</v>
      </c>
      <c r="O4640" t="s">
        <v>92</v>
      </c>
      <c r="P4640" t="s">
        <v>12369</v>
      </c>
      <c r="Q4640" t="s">
        <v>127</v>
      </c>
      <c r="R4640">
        <v>12</v>
      </c>
      <c r="S4640">
        <v>39330993</v>
      </c>
      <c r="U4640" t="s">
        <v>12370</v>
      </c>
      <c r="V4640">
        <v>1</v>
      </c>
      <c r="W4640" s="2">
        <v>0</v>
      </c>
      <c r="X4640" s="2">
        <v>0</v>
      </c>
      <c r="Y4640" s="2">
        <v>0</v>
      </c>
      <c r="Z4640" s="2">
        <v>0</v>
      </c>
      <c r="AA4640" s="2">
        <v>0</v>
      </c>
      <c r="AB4640" s="2">
        <v>0</v>
      </c>
      <c r="AC4640" s="2">
        <v>0</v>
      </c>
      <c r="AD4640" s="2">
        <v>30</v>
      </c>
      <c r="AE4640" s="2">
        <v>33</v>
      </c>
      <c r="AF4640" s="2">
        <v>24</v>
      </c>
      <c r="AG4640" s="2">
        <v>63</v>
      </c>
      <c r="AH4640" s="2">
        <v>165</v>
      </c>
      <c r="AI4640" s="2">
        <v>141</v>
      </c>
      <c r="AJ4640" s="2">
        <v>136</v>
      </c>
      <c r="AK4640" s="2">
        <v>0</v>
      </c>
      <c r="AL4640" s="2">
        <v>0</v>
      </c>
      <c r="AM4640" s="2">
        <v>0</v>
      </c>
      <c r="AN4640" s="2">
        <v>0</v>
      </c>
      <c r="AO4640" s="2">
        <v>0</v>
      </c>
      <c r="AP4640" s="2">
        <v>0</v>
      </c>
      <c r="AQ4640" s="2">
        <v>0</v>
      </c>
      <c r="AR4640" s="2">
        <v>0</v>
      </c>
      <c r="AS4640" s="2">
        <v>0</v>
      </c>
      <c r="AT4640" s="2">
        <v>0</v>
      </c>
      <c r="AU4640" s="2">
        <v>229</v>
      </c>
      <c r="AV4640" s="2">
        <v>0</v>
      </c>
      <c r="AW4640" s="2">
        <v>0</v>
      </c>
      <c r="AX4640" s="2">
        <v>0</v>
      </c>
      <c r="AY4640" s="2">
        <v>0</v>
      </c>
      <c r="AZ4640" s="2">
        <v>0</v>
      </c>
      <c r="BA4640" s="2">
        <v>0</v>
      </c>
      <c r="BB4640" s="2">
        <v>0</v>
      </c>
      <c r="BC4640" s="2">
        <v>0</v>
      </c>
      <c r="BD4640" s="2">
        <v>0</v>
      </c>
      <c r="BE4640" s="2">
        <v>0</v>
      </c>
      <c r="BF4640" s="2">
        <v>0</v>
      </c>
      <c r="BG4640" s="2">
        <v>0</v>
      </c>
      <c r="BH4640" s="2">
        <v>0</v>
      </c>
      <c r="BI4640" s="2">
        <v>0</v>
      </c>
      <c r="BJ4640" s="2">
        <v>0</v>
      </c>
      <c r="BK4640" s="2">
        <v>0</v>
      </c>
      <c r="BL4640" s="2">
        <v>2</v>
      </c>
      <c r="BM4640" s="2">
        <v>1</v>
      </c>
      <c r="BN4640" s="2">
        <v>1</v>
      </c>
      <c r="BO4640" s="2">
        <v>3</v>
      </c>
      <c r="BP4640" s="2">
        <v>6</v>
      </c>
      <c r="BQ4640" s="2">
        <v>5</v>
      </c>
      <c r="BR4640" s="2">
        <v>6</v>
      </c>
      <c r="BS4640" s="2">
        <v>0</v>
      </c>
      <c r="BT4640" s="2">
        <v>0</v>
      </c>
      <c r="BU4640" s="2">
        <v>0</v>
      </c>
      <c r="BV4640" s="2">
        <v>0</v>
      </c>
      <c r="BW4640" s="2">
        <v>0</v>
      </c>
      <c r="BX4640" s="2">
        <v>0</v>
      </c>
      <c r="BY4640" s="2">
        <v>0</v>
      </c>
      <c r="BZ4640" s="2">
        <v>0</v>
      </c>
      <c r="CA4640" s="2">
        <v>0</v>
      </c>
      <c r="CB4640" s="2">
        <v>0</v>
      </c>
      <c r="CC4640" s="2">
        <v>9</v>
      </c>
      <c r="CD4640" s="2">
        <v>0</v>
      </c>
      <c r="CE4640" s="2">
        <v>0</v>
      </c>
      <c r="CF4640" s="2">
        <v>0</v>
      </c>
      <c r="CG4640" s="2">
        <v>0</v>
      </c>
      <c r="CH4640" s="2">
        <v>0</v>
      </c>
      <c r="CI4640" s="2">
        <v>0</v>
      </c>
      <c r="CJ4640" s="2">
        <v>0</v>
      </c>
      <c r="CK4640" s="2">
        <v>0</v>
      </c>
      <c r="CL4640" s="2">
        <v>0</v>
      </c>
    </row>
    <row r="4641" spans="1:90" x14ac:dyDescent="0.25">
      <c r="A4641" t="s">
        <v>115</v>
      </c>
      <c r="B4641">
        <v>20205</v>
      </c>
      <c r="C4641" t="s">
        <v>262</v>
      </c>
      <c r="D4641">
        <v>1</v>
      </c>
      <c r="E4641">
        <v>8</v>
      </c>
      <c r="F4641">
        <v>911392</v>
      </c>
      <c r="G4641">
        <v>35911392</v>
      </c>
      <c r="H4641" t="s">
        <v>15619</v>
      </c>
      <c r="I4641">
        <v>645</v>
      </c>
      <c r="J4641" t="s">
        <v>262</v>
      </c>
      <c r="K4641" t="s">
        <v>5411</v>
      </c>
      <c r="L4641">
        <v>1</v>
      </c>
      <c r="M4641" t="s">
        <v>262</v>
      </c>
      <c r="N4641">
        <v>12236670</v>
      </c>
      <c r="O4641" t="s">
        <v>92</v>
      </c>
      <c r="P4641" t="s">
        <v>15620</v>
      </c>
      <c r="Q4641">
        <v>831</v>
      </c>
      <c r="R4641">
        <v>12</v>
      </c>
      <c r="S4641">
        <v>39311908</v>
      </c>
      <c r="T4641">
        <v>39316128</v>
      </c>
      <c r="U4641" t="s">
        <v>15621</v>
      </c>
      <c r="V4641">
        <v>1</v>
      </c>
      <c r="W4641" s="2">
        <v>0</v>
      </c>
      <c r="X4641" s="2">
        <v>0</v>
      </c>
      <c r="Y4641" s="2">
        <v>0</v>
      </c>
      <c r="Z4641" s="2">
        <v>0</v>
      </c>
      <c r="AA4641" s="2">
        <v>0</v>
      </c>
      <c r="AB4641" s="2">
        <v>0</v>
      </c>
      <c r="AC4641" s="2">
        <v>0</v>
      </c>
      <c r="AD4641" s="2">
        <v>62</v>
      </c>
      <c r="AE4641" s="2">
        <v>25</v>
      </c>
      <c r="AF4641" s="2">
        <v>36</v>
      </c>
      <c r="AG4641" s="2">
        <v>46</v>
      </c>
      <c r="AH4641" s="2">
        <v>154</v>
      </c>
      <c r="AI4641" s="2">
        <v>140</v>
      </c>
      <c r="AJ4641" s="2">
        <v>109</v>
      </c>
      <c r="AK4641" s="2">
        <v>0</v>
      </c>
      <c r="AL4641" s="2">
        <v>0</v>
      </c>
      <c r="AM4641" s="2">
        <v>0</v>
      </c>
      <c r="AN4641" s="2">
        <v>0</v>
      </c>
      <c r="AO4641" s="2">
        <v>0</v>
      </c>
      <c r="AP4641" s="2">
        <v>0</v>
      </c>
      <c r="AQ4641" s="2">
        <v>0</v>
      </c>
      <c r="AR4641" s="2">
        <v>0</v>
      </c>
      <c r="AS4641" s="2">
        <v>0</v>
      </c>
      <c r="AT4641" s="2">
        <v>0</v>
      </c>
      <c r="AU4641" s="2">
        <v>121</v>
      </c>
      <c r="AV4641" s="2">
        <v>0</v>
      </c>
      <c r="AW4641" s="2">
        <v>0</v>
      </c>
      <c r="AX4641" s="2">
        <v>0</v>
      </c>
      <c r="AY4641" s="2">
        <v>0</v>
      </c>
      <c r="AZ4641" s="2">
        <v>0</v>
      </c>
      <c r="BA4641" s="2">
        <v>0</v>
      </c>
      <c r="BB4641" s="2">
        <v>0</v>
      </c>
      <c r="BC4641" s="2">
        <v>17</v>
      </c>
      <c r="BD4641" s="2">
        <v>0</v>
      </c>
      <c r="BE4641" s="2">
        <v>0</v>
      </c>
      <c r="BF4641" s="2">
        <v>0</v>
      </c>
      <c r="BG4641" s="2">
        <v>0</v>
      </c>
      <c r="BH4641" s="2">
        <v>0</v>
      </c>
      <c r="BI4641" s="2">
        <v>0</v>
      </c>
      <c r="BJ4641" s="2">
        <v>0</v>
      </c>
      <c r="BK4641" s="2">
        <v>0</v>
      </c>
      <c r="BL4641" s="2">
        <v>3</v>
      </c>
      <c r="BM4641" s="2">
        <v>1</v>
      </c>
      <c r="BN4641" s="2">
        <v>1</v>
      </c>
      <c r="BO4641" s="2">
        <v>3</v>
      </c>
      <c r="BP4641" s="2">
        <v>9</v>
      </c>
      <c r="BQ4641" s="2">
        <v>5</v>
      </c>
      <c r="BR4641" s="2">
        <v>5</v>
      </c>
      <c r="BS4641" s="2">
        <v>0</v>
      </c>
      <c r="BT4641" s="2">
        <v>0</v>
      </c>
      <c r="BU4641" s="2">
        <v>0</v>
      </c>
      <c r="BV4641" s="2">
        <v>0</v>
      </c>
      <c r="BW4641" s="2">
        <v>0</v>
      </c>
      <c r="BX4641" s="2">
        <v>0</v>
      </c>
      <c r="BY4641" s="2">
        <v>0</v>
      </c>
      <c r="BZ4641" s="2">
        <v>0</v>
      </c>
      <c r="CA4641" s="2">
        <v>0</v>
      </c>
      <c r="CB4641" s="2">
        <v>0</v>
      </c>
      <c r="CC4641" s="2">
        <v>3</v>
      </c>
      <c r="CD4641" s="2">
        <v>0</v>
      </c>
      <c r="CE4641" s="2">
        <v>0</v>
      </c>
      <c r="CF4641" s="2">
        <v>0</v>
      </c>
      <c r="CG4641" s="2">
        <v>0</v>
      </c>
      <c r="CH4641" s="2">
        <v>0</v>
      </c>
      <c r="CI4641" s="2">
        <v>0</v>
      </c>
      <c r="CJ4641" s="2">
        <v>0</v>
      </c>
      <c r="CK4641" s="2">
        <v>1</v>
      </c>
      <c r="CL4641" s="2">
        <v>0</v>
      </c>
    </row>
    <row r="4642" spans="1:90" x14ac:dyDescent="0.25">
      <c r="A4642" t="s">
        <v>115</v>
      </c>
      <c r="B4642">
        <v>20205</v>
      </c>
      <c r="C4642" t="s">
        <v>262</v>
      </c>
      <c r="D4642">
        <v>1</v>
      </c>
      <c r="E4642">
        <v>8</v>
      </c>
      <c r="F4642">
        <v>13559</v>
      </c>
      <c r="G4642">
        <v>35013559</v>
      </c>
      <c r="H4642" t="s">
        <v>5475</v>
      </c>
      <c r="I4642">
        <v>645</v>
      </c>
      <c r="J4642" t="s">
        <v>262</v>
      </c>
      <c r="K4642" t="s">
        <v>5476</v>
      </c>
      <c r="L4642">
        <v>1</v>
      </c>
      <c r="M4642" t="s">
        <v>262</v>
      </c>
      <c r="N4642">
        <v>12213531</v>
      </c>
      <c r="O4642" t="s">
        <v>102</v>
      </c>
      <c r="P4642" t="s">
        <v>5477</v>
      </c>
      <c r="Q4642">
        <v>10</v>
      </c>
      <c r="R4642">
        <v>12</v>
      </c>
      <c r="S4642">
        <v>39234689</v>
      </c>
      <c r="U4642" t="s">
        <v>5478</v>
      </c>
      <c r="V4642">
        <v>1</v>
      </c>
      <c r="W4642" s="2">
        <v>0</v>
      </c>
      <c r="X4642" s="2">
        <v>0</v>
      </c>
      <c r="Y4642" s="2">
        <v>47</v>
      </c>
      <c r="Z4642" s="2">
        <v>43</v>
      </c>
      <c r="AA4642" s="2">
        <v>58</v>
      </c>
      <c r="AB4642" s="2">
        <v>64</v>
      </c>
      <c r="AC4642" s="2">
        <v>58</v>
      </c>
      <c r="AD4642" s="2">
        <v>65</v>
      </c>
      <c r="AE4642" s="2">
        <v>48</v>
      </c>
      <c r="AF4642" s="2">
        <v>36</v>
      </c>
      <c r="AG4642" s="2">
        <v>46</v>
      </c>
      <c r="AH4642" s="2">
        <v>61</v>
      </c>
      <c r="AI4642" s="2">
        <v>80</v>
      </c>
      <c r="AJ4642" s="2">
        <v>87</v>
      </c>
      <c r="AK4642" s="2">
        <v>0</v>
      </c>
      <c r="AL4642" s="2">
        <v>0</v>
      </c>
      <c r="AM4642" s="2">
        <v>0</v>
      </c>
      <c r="AN4642" s="2">
        <v>0</v>
      </c>
      <c r="AO4642" s="2">
        <v>0</v>
      </c>
      <c r="AP4642" s="2">
        <v>0</v>
      </c>
      <c r="AQ4642" s="2">
        <v>0</v>
      </c>
      <c r="AR4642" s="2">
        <v>0</v>
      </c>
      <c r="AS4642" s="2">
        <v>0</v>
      </c>
      <c r="AT4642" s="2">
        <v>0</v>
      </c>
      <c r="AU4642" s="2">
        <v>0</v>
      </c>
      <c r="AV4642" s="2">
        <v>0</v>
      </c>
      <c r="AW4642" s="2">
        <v>0</v>
      </c>
      <c r="AX4642" s="2">
        <v>0</v>
      </c>
      <c r="AY4642" s="2">
        <v>0</v>
      </c>
      <c r="AZ4642" s="2">
        <v>0</v>
      </c>
      <c r="BA4642" s="2">
        <v>0</v>
      </c>
      <c r="BB4642" s="2">
        <v>0</v>
      </c>
      <c r="BC4642" s="2">
        <v>167</v>
      </c>
      <c r="BD4642" s="2">
        <v>14</v>
      </c>
      <c r="BE4642" s="2">
        <v>0</v>
      </c>
      <c r="BF4642" s="2">
        <v>0</v>
      </c>
      <c r="BG4642" s="2">
        <v>2</v>
      </c>
      <c r="BH4642" s="2">
        <v>3</v>
      </c>
      <c r="BI4642" s="2">
        <v>3</v>
      </c>
      <c r="BJ4642" s="2">
        <v>4</v>
      </c>
      <c r="BK4642" s="2">
        <v>4</v>
      </c>
      <c r="BL4642" s="2">
        <v>4</v>
      </c>
      <c r="BM4642" s="2">
        <v>4</v>
      </c>
      <c r="BN4642" s="2">
        <v>2</v>
      </c>
      <c r="BO4642" s="2">
        <v>2</v>
      </c>
      <c r="BP4642" s="2">
        <v>2</v>
      </c>
      <c r="BQ4642" s="2">
        <v>4</v>
      </c>
      <c r="BR4642" s="2">
        <v>5</v>
      </c>
      <c r="BS4642" s="2">
        <v>0</v>
      </c>
      <c r="BT4642" s="2">
        <v>0</v>
      </c>
      <c r="BU4642" s="2">
        <v>0</v>
      </c>
      <c r="BV4642" s="2">
        <v>0</v>
      </c>
      <c r="BW4642" s="2">
        <v>0</v>
      </c>
      <c r="BX4642" s="2">
        <v>0</v>
      </c>
      <c r="BY4642" s="2">
        <v>0</v>
      </c>
      <c r="BZ4642" s="2">
        <v>0</v>
      </c>
      <c r="CA4642" s="2">
        <v>0</v>
      </c>
      <c r="CB4642" s="2">
        <v>0</v>
      </c>
      <c r="CC4642" s="2">
        <v>0</v>
      </c>
      <c r="CD4642" s="2">
        <v>0</v>
      </c>
      <c r="CE4642" s="2">
        <v>0</v>
      </c>
      <c r="CF4642" s="2">
        <v>0</v>
      </c>
      <c r="CG4642" s="2">
        <v>0</v>
      </c>
      <c r="CH4642" s="2">
        <v>0</v>
      </c>
      <c r="CI4642" s="2">
        <v>0</v>
      </c>
      <c r="CJ4642" s="2">
        <v>0</v>
      </c>
      <c r="CK4642" s="2">
        <v>11</v>
      </c>
      <c r="CL4642" s="2">
        <v>3</v>
      </c>
    </row>
    <row r="4643" spans="1:90" x14ac:dyDescent="0.25">
      <c r="A4643" t="s">
        <v>115</v>
      </c>
      <c r="B4643">
        <v>20205</v>
      </c>
      <c r="C4643" t="s">
        <v>262</v>
      </c>
      <c r="D4643">
        <v>1</v>
      </c>
      <c r="E4643">
        <v>8</v>
      </c>
      <c r="F4643">
        <v>912712</v>
      </c>
      <c r="G4643">
        <v>35912712</v>
      </c>
      <c r="H4643" t="s">
        <v>3806</v>
      </c>
      <c r="I4643">
        <v>645</v>
      </c>
      <c r="J4643" t="s">
        <v>262</v>
      </c>
      <c r="K4643" t="s">
        <v>3807</v>
      </c>
      <c r="L4643">
        <v>1</v>
      </c>
      <c r="M4643" t="s">
        <v>262</v>
      </c>
      <c r="N4643">
        <v>12226838</v>
      </c>
      <c r="O4643" t="s">
        <v>92</v>
      </c>
      <c r="P4643" t="s">
        <v>3808</v>
      </c>
      <c r="Q4643">
        <v>1477</v>
      </c>
      <c r="R4643">
        <v>12</v>
      </c>
      <c r="S4643">
        <v>39071806</v>
      </c>
      <c r="U4643" t="s">
        <v>3809</v>
      </c>
      <c r="V4643">
        <v>1</v>
      </c>
      <c r="W4643" s="2">
        <v>0</v>
      </c>
      <c r="X4643" s="2">
        <v>0</v>
      </c>
      <c r="Y4643" s="2">
        <v>62</v>
      </c>
      <c r="Z4643" s="2">
        <v>58</v>
      </c>
      <c r="AA4643" s="2">
        <v>55</v>
      </c>
      <c r="AB4643" s="2">
        <v>69</v>
      </c>
      <c r="AC4643" s="2">
        <v>81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0</v>
      </c>
      <c r="AN4643" s="2">
        <v>0</v>
      </c>
      <c r="AO4643" s="2">
        <v>0</v>
      </c>
      <c r="AP4643" s="2">
        <v>0</v>
      </c>
      <c r="AQ4643" s="2">
        <v>0</v>
      </c>
      <c r="AR4643" s="2">
        <v>0</v>
      </c>
      <c r="AS4643" s="2">
        <v>0</v>
      </c>
      <c r="AT4643" s="2">
        <v>0</v>
      </c>
      <c r="AU4643" s="2">
        <v>0</v>
      </c>
      <c r="AV4643" s="2">
        <v>0</v>
      </c>
      <c r="AW4643" s="2">
        <v>0</v>
      </c>
      <c r="AX4643" s="2">
        <v>0</v>
      </c>
      <c r="AY4643" s="2">
        <v>0</v>
      </c>
      <c r="AZ4643" s="2">
        <v>0</v>
      </c>
      <c r="BA4643" s="2">
        <v>0</v>
      </c>
      <c r="BB4643" s="2">
        <v>0</v>
      </c>
      <c r="BC4643" s="2">
        <v>24</v>
      </c>
      <c r="BD4643" s="2">
        <v>0</v>
      </c>
      <c r="BE4643" s="2">
        <v>0</v>
      </c>
      <c r="BF4643" s="2">
        <v>0</v>
      </c>
      <c r="BG4643" s="2">
        <v>2</v>
      </c>
      <c r="BH4643" s="2">
        <v>3</v>
      </c>
      <c r="BI4643" s="2">
        <v>3</v>
      </c>
      <c r="BJ4643" s="2">
        <v>4</v>
      </c>
      <c r="BK4643" s="2">
        <v>3</v>
      </c>
      <c r="BL4643" s="2">
        <v>0</v>
      </c>
      <c r="BM4643" s="2">
        <v>0</v>
      </c>
      <c r="BN4643" s="2">
        <v>0</v>
      </c>
      <c r="BO4643" s="2">
        <v>0</v>
      </c>
      <c r="BP4643" s="2">
        <v>0</v>
      </c>
      <c r="BQ4643" s="2">
        <v>0</v>
      </c>
      <c r="BR4643" s="2">
        <v>0</v>
      </c>
      <c r="BS4643" s="2">
        <v>0</v>
      </c>
      <c r="BT4643" s="2">
        <v>0</v>
      </c>
      <c r="BU4643" s="2">
        <v>0</v>
      </c>
      <c r="BV4643" s="2">
        <v>0</v>
      </c>
      <c r="BW4643" s="2">
        <v>0</v>
      </c>
      <c r="BX4643" s="2">
        <v>0</v>
      </c>
      <c r="BY4643" s="2">
        <v>0</v>
      </c>
      <c r="BZ4643" s="2">
        <v>0</v>
      </c>
      <c r="CA4643" s="2">
        <v>0</v>
      </c>
      <c r="CB4643" s="2">
        <v>0</v>
      </c>
      <c r="CC4643" s="2">
        <v>0</v>
      </c>
      <c r="CD4643" s="2">
        <v>0</v>
      </c>
      <c r="CE4643" s="2">
        <v>0</v>
      </c>
      <c r="CF4643" s="2">
        <v>0</v>
      </c>
      <c r="CG4643" s="2">
        <v>0</v>
      </c>
      <c r="CH4643" s="2">
        <v>0</v>
      </c>
      <c r="CI4643" s="2">
        <v>0</v>
      </c>
      <c r="CJ4643" s="2">
        <v>0</v>
      </c>
      <c r="CK4643" s="2">
        <v>1</v>
      </c>
      <c r="CL4643" s="2">
        <v>0</v>
      </c>
    </row>
    <row r="4644" spans="1:90" x14ac:dyDescent="0.25">
      <c r="A4644" t="s">
        <v>115</v>
      </c>
      <c r="B4644">
        <v>20205</v>
      </c>
      <c r="C4644" t="s">
        <v>262</v>
      </c>
      <c r="D4644">
        <v>1</v>
      </c>
      <c r="E4644">
        <v>8</v>
      </c>
      <c r="F4644">
        <v>919755</v>
      </c>
      <c r="G4644">
        <v>35919755</v>
      </c>
      <c r="H4644" t="s">
        <v>3165</v>
      </c>
      <c r="I4644">
        <v>645</v>
      </c>
      <c r="J4644" t="s">
        <v>262</v>
      </c>
      <c r="K4644" t="s">
        <v>2191</v>
      </c>
      <c r="L4644">
        <v>1</v>
      </c>
      <c r="M4644" t="s">
        <v>262</v>
      </c>
      <c r="N4644">
        <v>12239170</v>
      </c>
      <c r="O4644" t="s">
        <v>92</v>
      </c>
      <c r="P4644" t="s">
        <v>3166</v>
      </c>
      <c r="Q4644">
        <v>91</v>
      </c>
      <c r="R4644">
        <v>12</v>
      </c>
      <c r="S4644">
        <v>39661221</v>
      </c>
      <c r="T4644">
        <v>39661664</v>
      </c>
      <c r="U4644" t="s">
        <v>3167</v>
      </c>
      <c r="V4644">
        <v>1</v>
      </c>
      <c r="W4644" s="2">
        <v>0</v>
      </c>
      <c r="X4644" s="2">
        <v>0</v>
      </c>
      <c r="Y4644" s="2">
        <v>126</v>
      </c>
      <c r="Z4644" s="2">
        <v>119</v>
      </c>
      <c r="AA4644" s="2">
        <v>131</v>
      </c>
      <c r="AB4644" s="2">
        <v>121</v>
      </c>
      <c r="AC4644" s="2">
        <v>121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0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2">
        <v>0</v>
      </c>
      <c r="AT4644" s="2">
        <v>0</v>
      </c>
      <c r="AU4644" s="2">
        <v>0</v>
      </c>
      <c r="AV4644" s="2">
        <v>0</v>
      </c>
      <c r="AW4644" s="2">
        <v>0</v>
      </c>
      <c r="AX4644" s="2">
        <v>0</v>
      </c>
      <c r="AY4644" s="2">
        <v>0</v>
      </c>
      <c r="AZ4644" s="2">
        <v>0</v>
      </c>
      <c r="BA4644" s="2">
        <v>0</v>
      </c>
      <c r="BB4644" s="2">
        <v>0</v>
      </c>
      <c r="BC4644" s="2">
        <v>0</v>
      </c>
      <c r="BD4644" s="2">
        <v>9</v>
      </c>
      <c r="BE4644" s="2">
        <v>0</v>
      </c>
      <c r="BF4644" s="2">
        <v>0</v>
      </c>
      <c r="BG4644" s="2">
        <v>7</v>
      </c>
      <c r="BH4644" s="2">
        <v>8</v>
      </c>
      <c r="BI4644" s="2">
        <v>8</v>
      </c>
      <c r="BJ4644" s="2">
        <v>6</v>
      </c>
      <c r="BK4644" s="2">
        <v>10</v>
      </c>
      <c r="BL4644" s="2">
        <v>0</v>
      </c>
      <c r="BM4644" s="2">
        <v>0</v>
      </c>
      <c r="BN4644" s="2">
        <v>0</v>
      </c>
      <c r="BO4644" s="2">
        <v>0</v>
      </c>
      <c r="BP4644" s="2">
        <v>0</v>
      </c>
      <c r="BQ4644" s="2">
        <v>0</v>
      </c>
      <c r="BR4644" s="2">
        <v>0</v>
      </c>
      <c r="BS4644" s="2">
        <v>0</v>
      </c>
      <c r="BT4644" s="2">
        <v>0</v>
      </c>
      <c r="BU4644" s="2">
        <v>0</v>
      </c>
      <c r="BV4644" s="2">
        <v>0</v>
      </c>
      <c r="BW4644" s="2">
        <v>0</v>
      </c>
      <c r="BX4644" s="2">
        <v>0</v>
      </c>
      <c r="BY4644" s="2">
        <v>0</v>
      </c>
      <c r="BZ4644" s="2">
        <v>0</v>
      </c>
      <c r="CA4644" s="2">
        <v>0</v>
      </c>
      <c r="CB4644" s="2">
        <v>0</v>
      </c>
      <c r="CC4644" s="2">
        <v>0</v>
      </c>
      <c r="CD4644" s="2">
        <v>0</v>
      </c>
      <c r="CE4644" s="2">
        <v>0</v>
      </c>
      <c r="CF4644" s="2">
        <v>0</v>
      </c>
      <c r="CG4644" s="2">
        <v>0</v>
      </c>
      <c r="CH4644" s="2">
        <v>0</v>
      </c>
      <c r="CI4644" s="2">
        <v>0</v>
      </c>
      <c r="CJ4644" s="2">
        <v>0</v>
      </c>
      <c r="CK4644" s="2">
        <v>0</v>
      </c>
      <c r="CL4644" s="2">
        <v>3</v>
      </c>
    </row>
    <row r="4645" spans="1:90" x14ac:dyDescent="0.25">
      <c r="A4645" t="s">
        <v>115</v>
      </c>
      <c r="B4645">
        <v>20205</v>
      </c>
      <c r="C4645" t="s">
        <v>262</v>
      </c>
      <c r="D4645">
        <v>1</v>
      </c>
      <c r="E4645">
        <v>8</v>
      </c>
      <c r="F4645">
        <v>13869</v>
      </c>
      <c r="G4645">
        <v>35013869</v>
      </c>
      <c r="H4645" t="s">
        <v>11813</v>
      </c>
      <c r="I4645">
        <v>645</v>
      </c>
      <c r="J4645" t="s">
        <v>262</v>
      </c>
      <c r="K4645" t="s">
        <v>11814</v>
      </c>
      <c r="L4645">
        <v>1</v>
      </c>
      <c r="M4645" t="s">
        <v>262</v>
      </c>
      <c r="N4645">
        <v>12228530</v>
      </c>
      <c r="O4645" t="s">
        <v>11815</v>
      </c>
      <c r="P4645" t="s">
        <v>11816</v>
      </c>
      <c r="Q4645">
        <v>50</v>
      </c>
      <c r="R4645">
        <v>12</v>
      </c>
      <c r="S4645">
        <v>39210342</v>
      </c>
      <c r="T4645">
        <v>39223637</v>
      </c>
      <c r="U4645" t="s">
        <v>11817</v>
      </c>
      <c r="V4645">
        <v>1</v>
      </c>
      <c r="W4645" s="2">
        <v>0</v>
      </c>
      <c r="X4645" s="2">
        <v>0</v>
      </c>
      <c r="Y4645" s="2">
        <v>50</v>
      </c>
      <c r="Z4645" s="2">
        <v>55</v>
      </c>
      <c r="AA4645" s="2">
        <v>56</v>
      </c>
      <c r="AB4645" s="2">
        <v>60</v>
      </c>
      <c r="AC4645" s="2">
        <v>71</v>
      </c>
      <c r="AD4645" s="2">
        <v>96</v>
      </c>
      <c r="AE4645" s="2">
        <v>39</v>
      </c>
      <c r="AF4645" s="2">
        <v>107</v>
      </c>
      <c r="AG4645" s="2">
        <v>108</v>
      </c>
      <c r="AH4645" s="2">
        <v>104</v>
      </c>
      <c r="AI4645" s="2">
        <v>139</v>
      </c>
      <c r="AJ4645" s="2">
        <v>111</v>
      </c>
      <c r="AK4645" s="2">
        <v>0</v>
      </c>
      <c r="AL4645" s="2">
        <v>0</v>
      </c>
      <c r="AM4645" s="2">
        <v>0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2">
        <v>0</v>
      </c>
      <c r="AT4645" s="2">
        <v>0</v>
      </c>
      <c r="AU4645" s="2">
        <v>0</v>
      </c>
      <c r="AV4645" s="2">
        <v>0</v>
      </c>
      <c r="AW4645" s="2">
        <v>0</v>
      </c>
      <c r="AX4645" s="2">
        <v>0</v>
      </c>
      <c r="AY4645" s="2">
        <v>0</v>
      </c>
      <c r="AZ4645" s="2">
        <v>0</v>
      </c>
      <c r="BA4645" s="2">
        <v>0</v>
      </c>
      <c r="BB4645" s="2">
        <v>0</v>
      </c>
      <c r="BC4645" s="2">
        <v>0</v>
      </c>
      <c r="BD4645" s="2">
        <v>0</v>
      </c>
      <c r="BE4645" s="2">
        <v>0</v>
      </c>
      <c r="BF4645" s="2">
        <v>0</v>
      </c>
      <c r="BG4645" s="2">
        <v>3</v>
      </c>
      <c r="BH4645" s="2">
        <v>2</v>
      </c>
      <c r="BI4645" s="2">
        <v>2</v>
      </c>
      <c r="BJ4645" s="2">
        <v>3</v>
      </c>
      <c r="BK4645" s="2">
        <v>3</v>
      </c>
      <c r="BL4645" s="2">
        <v>3</v>
      </c>
      <c r="BM4645" s="2">
        <v>2</v>
      </c>
      <c r="BN4645" s="2">
        <v>5</v>
      </c>
      <c r="BO4645" s="2">
        <v>4</v>
      </c>
      <c r="BP4645" s="2">
        <v>4</v>
      </c>
      <c r="BQ4645" s="2">
        <v>8</v>
      </c>
      <c r="BR4645" s="2">
        <v>4</v>
      </c>
      <c r="BS4645" s="2">
        <v>0</v>
      </c>
      <c r="BT4645" s="2">
        <v>0</v>
      </c>
      <c r="BU4645" s="2">
        <v>0</v>
      </c>
      <c r="BV4645" s="2">
        <v>0</v>
      </c>
      <c r="BW4645" s="2">
        <v>0</v>
      </c>
      <c r="BX4645" s="2">
        <v>0</v>
      </c>
      <c r="BY4645" s="2">
        <v>0</v>
      </c>
      <c r="BZ4645" s="2">
        <v>0</v>
      </c>
      <c r="CA4645" s="2">
        <v>0</v>
      </c>
      <c r="CB4645" s="2">
        <v>0</v>
      </c>
      <c r="CC4645" s="2">
        <v>0</v>
      </c>
      <c r="CD4645" s="2">
        <v>0</v>
      </c>
      <c r="CE4645" s="2">
        <v>0</v>
      </c>
      <c r="CF4645" s="2">
        <v>0</v>
      </c>
      <c r="CG4645" s="2">
        <v>0</v>
      </c>
      <c r="CH4645" s="2">
        <v>0</v>
      </c>
      <c r="CI4645" s="2">
        <v>0</v>
      </c>
      <c r="CJ4645" s="2">
        <v>0</v>
      </c>
      <c r="CK4645" s="2">
        <v>0</v>
      </c>
      <c r="CL4645" s="2">
        <v>0</v>
      </c>
    </row>
    <row r="4646" spans="1:90" x14ac:dyDescent="0.25">
      <c r="A4646" t="s">
        <v>115</v>
      </c>
      <c r="B4646">
        <v>20205</v>
      </c>
      <c r="C4646" t="s">
        <v>262</v>
      </c>
      <c r="D4646">
        <v>1</v>
      </c>
      <c r="E4646">
        <v>8</v>
      </c>
      <c r="F4646">
        <v>13560</v>
      </c>
      <c r="G4646">
        <v>35013560</v>
      </c>
      <c r="H4646" t="s">
        <v>15328</v>
      </c>
      <c r="I4646">
        <v>645</v>
      </c>
      <c r="J4646" t="s">
        <v>262</v>
      </c>
      <c r="K4646" t="s">
        <v>303</v>
      </c>
      <c r="L4646">
        <v>1</v>
      </c>
      <c r="M4646" t="s">
        <v>262</v>
      </c>
      <c r="N4646">
        <v>12230750</v>
      </c>
      <c r="O4646" t="s">
        <v>92</v>
      </c>
      <c r="P4646" t="s">
        <v>11391</v>
      </c>
      <c r="Q4646">
        <v>162</v>
      </c>
      <c r="R4646">
        <v>12</v>
      </c>
      <c r="S4646">
        <v>39315911</v>
      </c>
      <c r="U4646" t="s">
        <v>11392</v>
      </c>
      <c r="V4646">
        <v>1</v>
      </c>
      <c r="W4646" s="2">
        <v>0</v>
      </c>
      <c r="X4646" s="2">
        <v>0</v>
      </c>
      <c r="Y4646" s="2">
        <v>0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215</v>
      </c>
      <c r="AI4646" s="2">
        <v>246</v>
      </c>
      <c r="AJ4646" s="2">
        <v>226</v>
      </c>
      <c r="AK4646" s="2">
        <v>0</v>
      </c>
      <c r="AL4646" s="2">
        <v>0</v>
      </c>
      <c r="AM4646" s="2">
        <v>0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2">
        <v>0</v>
      </c>
      <c r="AT4646" s="2">
        <v>0</v>
      </c>
      <c r="AU4646" s="2">
        <v>0</v>
      </c>
      <c r="AV4646" s="2">
        <v>0</v>
      </c>
      <c r="AW4646" s="2">
        <v>0</v>
      </c>
      <c r="AX4646" s="2">
        <v>0</v>
      </c>
      <c r="AY4646" s="2">
        <v>0</v>
      </c>
      <c r="AZ4646" s="2">
        <v>0</v>
      </c>
      <c r="BA4646" s="2">
        <v>0</v>
      </c>
      <c r="BB4646" s="2">
        <v>0</v>
      </c>
      <c r="BC4646" s="2">
        <v>0</v>
      </c>
      <c r="BD4646" s="2">
        <v>0</v>
      </c>
      <c r="BE4646" s="2">
        <v>0</v>
      </c>
      <c r="BF4646" s="2">
        <v>0</v>
      </c>
      <c r="BG4646" s="2">
        <v>0</v>
      </c>
      <c r="BH4646" s="2">
        <v>0</v>
      </c>
      <c r="BI4646" s="2">
        <v>0</v>
      </c>
      <c r="BJ4646" s="2">
        <v>0</v>
      </c>
      <c r="BK4646" s="2">
        <v>0</v>
      </c>
      <c r="BL4646" s="2">
        <v>0</v>
      </c>
      <c r="BM4646" s="2">
        <v>0</v>
      </c>
      <c r="BN4646" s="2">
        <v>0</v>
      </c>
      <c r="BO4646" s="2">
        <v>0</v>
      </c>
      <c r="BP4646" s="2">
        <v>10</v>
      </c>
      <c r="BQ4646" s="2">
        <v>11</v>
      </c>
      <c r="BR4646" s="2">
        <v>10</v>
      </c>
      <c r="BS4646" s="2">
        <v>0</v>
      </c>
      <c r="BT4646" s="2">
        <v>0</v>
      </c>
      <c r="BU4646" s="2">
        <v>0</v>
      </c>
      <c r="BV4646" s="2">
        <v>0</v>
      </c>
      <c r="BW4646" s="2">
        <v>0</v>
      </c>
      <c r="BX4646" s="2">
        <v>0</v>
      </c>
      <c r="BY4646" s="2">
        <v>0</v>
      </c>
      <c r="BZ4646" s="2">
        <v>0</v>
      </c>
      <c r="CA4646" s="2">
        <v>0</v>
      </c>
      <c r="CB4646" s="2">
        <v>0</v>
      </c>
      <c r="CC4646" s="2">
        <v>0</v>
      </c>
      <c r="CD4646" s="2">
        <v>0</v>
      </c>
      <c r="CE4646" s="2">
        <v>0</v>
      </c>
      <c r="CF4646" s="2">
        <v>0</v>
      </c>
      <c r="CG4646" s="2">
        <v>0</v>
      </c>
      <c r="CH4646" s="2">
        <v>0</v>
      </c>
      <c r="CI4646" s="2">
        <v>0</v>
      </c>
      <c r="CJ4646" s="2">
        <v>0</v>
      </c>
      <c r="CK4646" s="2">
        <v>0</v>
      </c>
      <c r="CL4646" s="2">
        <v>0</v>
      </c>
    </row>
    <row r="4647" spans="1:90" x14ac:dyDescent="0.25">
      <c r="A4647" t="s">
        <v>115</v>
      </c>
      <c r="B4647">
        <v>20205</v>
      </c>
      <c r="C4647" t="s">
        <v>262</v>
      </c>
      <c r="D4647">
        <v>1</v>
      </c>
      <c r="E4647">
        <v>8</v>
      </c>
      <c r="F4647">
        <v>901568</v>
      </c>
      <c r="G4647">
        <v>35901568</v>
      </c>
      <c r="H4647" t="s">
        <v>10762</v>
      </c>
      <c r="I4647">
        <v>645</v>
      </c>
      <c r="J4647" t="s">
        <v>262</v>
      </c>
      <c r="K4647" t="s">
        <v>3393</v>
      </c>
      <c r="L4647">
        <v>1</v>
      </c>
      <c r="M4647" t="s">
        <v>262</v>
      </c>
      <c r="N4647">
        <v>12228260</v>
      </c>
      <c r="O4647" t="s">
        <v>102</v>
      </c>
      <c r="P4647" t="s">
        <v>5262</v>
      </c>
      <c r="Q4647">
        <v>843</v>
      </c>
      <c r="R4647">
        <v>12</v>
      </c>
      <c r="S4647">
        <v>39441424</v>
      </c>
      <c r="T4647">
        <v>39441815</v>
      </c>
      <c r="U4647" t="s">
        <v>10763</v>
      </c>
      <c r="V4647">
        <v>1</v>
      </c>
      <c r="W4647" s="2">
        <v>0</v>
      </c>
      <c r="X4647" s="2">
        <v>0</v>
      </c>
      <c r="Y4647" s="2">
        <v>117</v>
      </c>
      <c r="Z4647" s="2">
        <v>153</v>
      </c>
      <c r="AA4647" s="2">
        <v>131</v>
      </c>
      <c r="AB4647" s="2">
        <v>95</v>
      </c>
      <c r="AC4647" s="2">
        <v>134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0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2">
        <v>0</v>
      </c>
      <c r="AT4647" s="2">
        <v>0</v>
      </c>
      <c r="AU4647" s="2">
        <v>0</v>
      </c>
      <c r="AV4647" s="2">
        <v>0</v>
      </c>
      <c r="AW4647" s="2">
        <v>0</v>
      </c>
      <c r="AX4647" s="2">
        <v>0</v>
      </c>
      <c r="AY4647" s="2">
        <v>0</v>
      </c>
      <c r="AZ4647" s="2">
        <v>0</v>
      </c>
      <c r="BA4647" s="2">
        <v>0</v>
      </c>
      <c r="BB4647" s="2">
        <v>0</v>
      </c>
      <c r="BC4647" s="2">
        <v>0</v>
      </c>
      <c r="BD4647" s="2">
        <v>0</v>
      </c>
      <c r="BE4647" s="2">
        <v>0</v>
      </c>
      <c r="BF4647" s="2">
        <v>0</v>
      </c>
      <c r="BG4647" s="2">
        <v>6</v>
      </c>
      <c r="BH4647" s="2">
        <v>7</v>
      </c>
      <c r="BI4647" s="2">
        <v>5</v>
      </c>
      <c r="BJ4647" s="2">
        <v>5</v>
      </c>
      <c r="BK4647" s="2">
        <v>7</v>
      </c>
      <c r="BL4647" s="2">
        <v>0</v>
      </c>
      <c r="BM4647" s="2">
        <v>0</v>
      </c>
      <c r="BN4647" s="2">
        <v>0</v>
      </c>
      <c r="BO4647" s="2">
        <v>0</v>
      </c>
      <c r="BP4647" s="2">
        <v>0</v>
      </c>
      <c r="BQ4647" s="2">
        <v>0</v>
      </c>
      <c r="BR4647" s="2">
        <v>0</v>
      </c>
      <c r="BS4647" s="2">
        <v>0</v>
      </c>
      <c r="BT4647" s="2">
        <v>0</v>
      </c>
      <c r="BU4647" s="2">
        <v>0</v>
      </c>
      <c r="BV4647" s="2">
        <v>0</v>
      </c>
      <c r="BW4647" s="2">
        <v>0</v>
      </c>
      <c r="BX4647" s="2">
        <v>0</v>
      </c>
      <c r="BY4647" s="2">
        <v>0</v>
      </c>
      <c r="BZ4647" s="2">
        <v>0</v>
      </c>
      <c r="CA4647" s="2">
        <v>0</v>
      </c>
      <c r="CB4647" s="2">
        <v>0</v>
      </c>
      <c r="CC4647" s="2">
        <v>0</v>
      </c>
      <c r="CD4647" s="2">
        <v>0</v>
      </c>
      <c r="CE4647" s="2">
        <v>0</v>
      </c>
      <c r="CF4647" s="2">
        <v>0</v>
      </c>
      <c r="CG4647" s="2">
        <v>0</v>
      </c>
      <c r="CH4647" s="2">
        <v>0</v>
      </c>
      <c r="CI4647" s="2">
        <v>0</v>
      </c>
      <c r="CJ4647" s="2">
        <v>0</v>
      </c>
      <c r="CK4647" s="2">
        <v>0</v>
      </c>
      <c r="CL4647" s="2">
        <v>0</v>
      </c>
    </row>
    <row r="4648" spans="1:90" x14ac:dyDescent="0.25">
      <c r="A4648" t="s">
        <v>115</v>
      </c>
      <c r="B4648">
        <v>20205</v>
      </c>
      <c r="C4648" t="s">
        <v>262</v>
      </c>
      <c r="D4648">
        <v>1</v>
      </c>
      <c r="E4648">
        <v>8</v>
      </c>
      <c r="F4648">
        <v>35397</v>
      </c>
      <c r="G4648">
        <v>35035397</v>
      </c>
      <c r="H4648" t="s">
        <v>16251</v>
      </c>
      <c r="I4648">
        <v>645</v>
      </c>
      <c r="J4648" t="s">
        <v>262</v>
      </c>
      <c r="K4648" t="s">
        <v>10609</v>
      </c>
      <c r="L4648">
        <v>1</v>
      </c>
      <c r="M4648" t="s">
        <v>262</v>
      </c>
      <c r="N4648">
        <v>12221540</v>
      </c>
      <c r="O4648" t="s">
        <v>92</v>
      </c>
      <c r="P4648" t="s">
        <v>15395</v>
      </c>
      <c r="Q4648">
        <v>150</v>
      </c>
      <c r="R4648">
        <v>12</v>
      </c>
      <c r="S4648">
        <v>39296447</v>
      </c>
      <c r="U4648" t="s">
        <v>16252</v>
      </c>
      <c r="V4648">
        <v>1</v>
      </c>
      <c r="W4648" s="2">
        <v>0</v>
      </c>
      <c r="X4648" s="2">
        <v>0</v>
      </c>
      <c r="Y4648" s="2">
        <v>89</v>
      </c>
      <c r="Z4648" s="2">
        <v>99</v>
      </c>
      <c r="AA4648" s="2">
        <v>101</v>
      </c>
      <c r="AB4648" s="2">
        <v>84</v>
      </c>
      <c r="AC4648" s="2">
        <v>92</v>
      </c>
      <c r="AD4648" s="2">
        <v>89</v>
      </c>
      <c r="AE4648" s="2">
        <v>65</v>
      </c>
      <c r="AF4648" s="2">
        <v>73</v>
      </c>
      <c r="AG4648" s="2">
        <v>106</v>
      </c>
      <c r="AH4648" s="2">
        <v>253</v>
      </c>
      <c r="AI4648" s="2">
        <v>236</v>
      </c>
      <c r="AJ4648" s="2">
        <v>229</v>
      </c>
      <c r="AK4648" s="2">
        <v>0</v>
      </c>
      <c r="AL4648" s="2">
        <v>0</v>
      </c>
      <c r="AM4648" s="2">
        <v>0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2">
        <v>0</v>
      </c>
      <c r="AT4648" s="2">
        <v>0</v>
      </c>
      <c r="AU4648" s="2">
        <v>0</v>
      </c>
      <c r="AV4648" s="2">
        <v>0</v>
      </c>
      <c r="AW4648" s="2">
        <v>0</v>
      </c>
      <c r="AX4648" s="2">
        <v>0</v>
      </c>
      <c r="AY4648" s="2">
        <v>0</v>
      </c>
      <c r="AZ4648" s="2">
        <v>0</v>
      </c>
      <c r="BA4648" s="2">
        <v>0</v>
      </c>
      <c r="BB4648" s="2">
        <v>0</v>
      </c>
      <c r="BC4648" s="2">
        <v>114</v>
      </c>
      <c r="BD4648" s="2">
        <v>0</v>
      </c>
      <c r="BE4648" s="2">
        <v>0</v>
      </c>
      <c r="BF4648" s="2">
        <v>0</v>
      </c>
      <c r="BG4648" s="2">
        <v>3</v>
      </c>
      <c r="BH4648" s="2">
        <v>4</v>
      </c>
      <c r="BI4648" s="2">
        <v>4</v>
      </c>
      <c r="BJ4648" s="2">
        <v>5</v>
      </c>
      <c r="BK4648" s="2">
        <v>3</v>
      </c>
      <c r="BL4648" s="2">
        <v>4</v>
      </c>
      <c r="BM4648" s="2">
        <v>2</v>
      </c>
      <c r="BN4648" s="2">
        <v>2</v>
      </c>
      <c r="BO4648" s="2">
        <v>4</v>
      </c>
      <c r="BP4648" s="2">
        <v>12</v>
      </c>
      <c r="BQ4648" s="2">
        <v>7</v>
      </c>
      <c r="BR4648" s="2">
        <v>7</v>
      </c>
      <c r="BS4648" s="2">
        <v>0</v>
      </c>
      <c r="BT4648" s="2">
        <v>0</v>
      </c>
      <c r="BU4648" s="2">
        <v>0</v>
      </c>
      <c r="BV4648" s="2">
        <v>0</v>
      </c>
      <c r="BW4648" s="2">
        <v>0</v>
      </c>
      <c r="BX4648" s="2">
        <v>0</v>
      </c>
      <c r="BY4648" s="2">
        <v>0</v>
      </c>
      <c r="BZ4648" s="2">
        <v>0</v>
      </c>
      <c r="CA4648" s="2">
        <v>0</v>
      </c>
      <c r="CB4648" s="2">
        <v>0</v>
      </c>
      <c r="CC4648" s="2">
        <v>0</v>
      </c>
      <c r="CD4648" s="2">
        <v>0</v>
      </c>
      <c r="CE4648" s="2">
        <v>0</v>
      </c>
      <c r="CF4648" s="2">
        <v>0</v>
      </c>
      <c r="CG4648" s="2">
        <v>0</v>
      </c>
      <c r="CH4648" s="2">
        <v>0</v>
      </c>
      <c r="CI4648" s="2">
        <v>0</v>
      </c>
      <c r="CJ4648" s="2">
        <v>0</v>
      </c>
      <c r="CK4648" s="2">
        <v>6</v>
      </c>
      <c r="CL4648" s="2">
        <v>0</v>
      </c>
    </row>
    <row r="4649" spans="1:90" x14ac:dyDescent="0.25">
      <c r="A4649" t="s">
        <v>115</v>
      </c>
      <c r="B4649">
        <v>20205</v>
      </c>
      <c r="C4649" t="s">
        <v>262</v>
      </c>
      <c r="D4649">
        <v>1</v>
      </c>
      <c r="E4649">
        <v>8</v>
      </c>
      <c r="F4649">
        <v>37837</v>
      </c>
      <c r="G4649">
        <v>35037837</v>
      </c>
      <c r="H4649" t="s">
        <v>6753</v>
      </c>
      <c r="I4649">
        <v>645</v>
      </c>
      <c r="J4649" t="s">
        <v>262</v>
      </c>
      <c r="K4649" t="s">
        <v>4020</v>
      </c>
      <c r="L4649">
        <v>1</v>
      </c>
      <c r="M4649" t="s">
        <v>262</v>
      </c>
      <c r="N4649">
        <v>12234010</v>
      </c>
      <c r="O4649" t="s">
        <v>102</v>
      </c>
      <c r="P4649" t="s">
        <v>2387</v>
      </c>
      <c r="Q4649">
        <v>341</v>
      </c>
      <c r="R4649">
        <v>12</v>
      </c>
      <c r="S4649">
        <v>39661117</v>
      </c>
      <c r="T4649">
        <v>39661344</v>
      </c>
      <c r="U4649" t="s">
        <v>6754</v>
      </c>
      <c r="V4649">
        <v>1</v>
      </c>
      <c r="W4649" s="2">
        <v>0</v>
      </c>
      <c r="X4649" s="2">
        <v>0</v>
      </c>
      <c r="Y4649" s="2">
        <v>95</v>
      </c>
      <c r="Z4649" s="2">
        <v>67</v>
      </c>
      <c r="AA4649" s="2">
        <v>88</v>
      </c>
      <c r="AB4649" s="2">
        <v>80</v>
      </c>
      <c r="AC4649" s="2">
        <v>91</v>
      </c>
      <c r="AD4649" s="2">
        <v>97</v>
      </c>
      <c r="AE4649" s="2">
        <v>44</v>
      </c>
      <c r="AF4649" s="2">
        <v>57</v>
      </c>
      <c r="AG4649" s="2">
        <v>85</v>
      </c>
      <c r="AH4649" s="2">
        <v>175</v>
      </c>
      <c r="AI4649" s="2">
        <v>203</v>
      </c>
      <c r="AJ4649" s="2">
        <v>157</v>
      </c>
      <c r="AK4649" s="2">
        <v>0</v>
      </c>
      <c r="AL4649" s="2">
        <v>0</v>
      </c>
      <c r="AM4649" s="2">
        <v>0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2">
        <v>0</v>
      </c>
      <c r="AT4649" s="2">
        <v>0</v>
      </c>
      <c r="AU4649" s="2">
        <v>0</v>
      </c>
      <c r="AV4649" s="2">
        <v>0</v>
      </c>
      <c r="AW4649" s="2">
        <v>0</v>
      </c>
      <c r="AX4649" s="2">
        <v>0</v>
      </c>
      <c r="AY4649" s="2">
        <v>0</v>
      </c>
      <c r="AZ4649" s="2">
        <v>0</v>
      </c>
      <c r="BA4649" s="2">
        <v>0</v>
      </c>
      <c r="BB4649" s="2">
        <v>0</v>
      </c>
      <c r="BC4649" s="2">
        <v>100</v>
      </c>
      <c r="BD4649" s="2">
        <v>10</v>
      </c>
      <c r="BE4649" s="2">
        <v>0</v>
      </c>
      <c r="BF4649" s="2">
        <v>0</v>
      </c>
      <c r="BG4649" s="2">
        <v>4</v>
      </c>
      <c r="BH4649" s="2">
        <v>3</v>
      </c>
      <c r="BI4649" s="2">
        <v>3</v>
      </c>
      <c r="BJ4649" s="2">
        <v>5</v>
      </c>
      <c r="BK4649" s="2">
        <v>5</v>
      </c>
      <c r="BL4649" s="2">
        <v>4</v>
      </c>
      <c r="BM4649" s="2">
        <v>3</v>
      </c>
      <c r="BN4649" s="2">
        <v>3</v>
      </c>
      <c r="BO4649" s="2">
        <v>4</v>
      </c>
      <c r="BP4649" s="2">
        <v>7</v>
      </c>
      <c r="BQ4649" s="2">
        <v>8</v>
      </c>
      <c r="BR4649" s="2">
        <v>6</v>
      </c>
      <c r="BS4649" s="2">
        <v>0</v>
      </c>
      <c r="BT4649" s="2">
        <v>0</v>
      </c>
      <c r="BU4649" s="2">
        <v>0</v>
      </c>
      <c r="BV4649" s="2">
        <v>0</v>
      </c>
      <c r="BW4649" s="2">
        <v>0</v>
      </c>
      <c r="BX4649" s="2">
        <v>0</v>
      </c>
      <c r="BY4649" s="2">
        <v>0</v>
      </c>
      <c r="BZ4649" s="2">
        <v>0</v>
      </c>
      <c r="CA4649" s="2">
        <v>0</v>
      </c>
      <c r="CB4649" s="2">
        <v>0</v>
      </c>
      <c r="CC4649" s="2">
        <v>0</v>
      </c>
      <c r="CD4649" s="2">
        <v>0</v>
      </c>
      <c r="CE4649" s="2">
        <v>0</v>
      </c>
      <c r="CF4649" s="2">
        <v>0</v>
      </c>
      <c r="CG4649" s="2">
        <v>0</v>
      </c>
      <c r="CH4649" s="2">
        <v>0</v>
      </c>
      <c r="CI4649" s="2">
        <v>0</v>
      </c>
      <c r="CJ4649" s="2">
        <v>0</v>
      </c>
      <c r="CK4649" s="2">
        <v>5</v>
      </c>
      <c r="CL4649" s="2">
        <v>2</v>
      </c>
    </row>
    <row r="4650" spans="1:90" x14ac:dyDescent="0.25">
      <c r="A4650" t="s">
        <v>115</v>
      </c>
      <c r="B4650">
        <v>20205</v>
      </c>
      <c r="C4650" t="s">
        <v>262</v>
      </c>
      <c r="D4650">
        <v>1</v>
      </c>
      <c r="E4650">
        <v>8</v>
      </c>
      <c r="F4650">
        <v>42316</v>
      </c>
      <c r="G4650">
        <v>35042316</v>
      </c>
      <c r="H4650" t="s">
        <v>2305</v>
      </c>
      <c r="I4650">
        <v>645</v>
      </c>
      <c r="J4650" t="s">
        <v>262</v>
      </c>
      <c r="K4650" t="s">
        <v>2306</v>
      </c>
      <c r="L4650">
        <v>1</v>
      </c>
      <c r="M4650" t="s">
        <v>262</v>
      </c>
      <c r="N4650">
        <v>12236160</v>
      </c>
      <c r="O4650" t="s">
        <v>162</v>
      </c>
      <c r="P4650" t="s">
        <v>2307</v>
      </c>
      <c r="Q4650">
        <v>142</v>
      </c>
      <c r="R4650">
        <v>12</v>
      </c>
      <c r="S4650">
        <v>39316322</v>
      </c>
      <c r="T4650">
        <v>39318415</v>
      </c>
      <c r="U4650" t="s">
        <v>2308</v>
      </c>
      <c r="V4650">
        <v>1</v>
      </c>
      <c r="W4650" s="2">
        <v>0</v>
      </c>
      <c r="X4650" s="2">
        <v>0</v>
      </c>
      <c r="Y4650" s="2">
        <v>83</v>
      </c>
      <c r="Z4650" s="2">
        <v>107</v>
      </c>
      <c r="AA4650" s="2">
        <v>87</v>
      </c>
      <c r="AB4650" s="2">
        <v>63</v>
      </c>
      <c r="AC4650" s="2">
        <v>63</v>
      </c>
      <c r="AD4650" s="2">
        <v>72</v>
      </c>
      <c r="AE4650" s="2">
        <v>69</v>
      </c>
      <c r="AF4650" s="2">
        <v>61</v>
      </c>
      <c r="AG4650" s="2">
        <v>72</v>
      </c>
      <c r="AH4650" s="2">
        <v>109</v>
      </c>
      <c r="AI4650" s="2">
        <v>105</v>
      </c>
      <c r="AJ4650" s="2">
        <v>102</v>
      </c>
      <c r="AK4650" s="2">
        <v>0</v>
      </c>
      <c r="AL4650" s="2">
        <v>0</v>
      </c>
      <c r="AM4650" s="2">
        <v>0</v>
      </c>
      <c r="AN4650" s="2">
        <v>0</v>
      </c>
      <c r="AO4650" s="2">
        <v>0</v>
      </c>
      <c r="AP4650" s="2">
        <v>0</v>
      </c>
      <c r="AQ4650" s="2">
        <v>0</v>
      </c>
      <c r="AR4650" s="2">
        <v>0</v>
      </c>
      <c r="AS4650" s="2">
        <v>0</v>
      </c>
      <c r="AT4650" s="2">
        <v>0</v>
      </c>
      <c r="AU4650" s="2">
        <v>0</v>
      </c>
      <c r="AV4650" s="2">
        <v>0</v>
      </c>
      <c r="AW4650" s="2">
        <v>0</v>
      </c>
      <c r="AX4650" s="2">
        <v>0</v>
      </c>
      <c r="AY4650" s="2">
        <v>0</v>
      </c>
      <c r="AZ4650" s="2">
        <v>0</v>
      </c>
      <c r="BA4650" s="2">
        <v>0</v>
      </c>
      <c r="BB4650" s="2">
        <v>0</v>
      </c>
      <c r="BC4650" s="2">
        <v>68</v>
      </c>
      <c r="BD4650" s="2">
        <v>0</v>
      </c>
      <c r="BE4650" s="2">
        <v>0</v>
      </c>
      <c r="BF4650" s="2">
        <v>0</v>
      </c>
      <c r="BG4650" s="2">
        <v>4</v>
      </c>
      <c r="BH4650" s="2">
        <v>4</v>
      </c>
      <c r="BI4650" s="2">
        <v>3</v>
      </c>
      <c r="BJ4650" s="2">
        <v>3</v>
      </c>
      <c r="BK4650" s="2">
        <v>4</v>
      </c>
      <c r="BL4650" s="2">
        <v>4</v>
      </c>
      <c r="BM4650" s="2">
        <v>3</v>
      </c>
      <c r="BN4650" s="2">
        <v>2</v>
      </c>
      <c r="BO4650" s="2">
        <v>3</v>
      </c>
      <c r="BP4650" s="2">
        <v>5</v>
      </c>
      <c r="BQ4650" s="2">
        <v>4</v>
      </c>
      <c r="BR4650" s="2">
        <v>4</v>
      </c>
      <c r="BS4650" s="2">
        <v>0</v>
      </c>
      <c r="BT4650" s="2">
        <v>0</v>
      </c>
      <c r="BU4650" s="2">
        <v>0</v>
      </c>
      <c r="BV4650" s="2">
        <v>0</v>
      </c>
      <c r="BW4650" s="2">
        <v>0</v>
      </c>
      <c r="BX4650" s="2">
        <v>0</v>
      </c>
      <c r="BY4650" s="2">
        <v>0</v>
      </c>
      <c r="BZ4650" s="2">
        <v>0</v>
      </c>
      <c r="CA4650" s="2">
        <v>0</v>
      </c>
      <c r="CB4650" s="2">
        <v>0</v>
      </c>
      <c r="CC4650" s="2">
        <v>0</v>
      </c>
      <c r="CD4650" s="2">
        <v>0</v>
      </c>
      <c r="CE4650" s="2">
        <v>0</v>
      </c>
      <c r="CF4650" s="2">
        <v>0</v>
      </c>
      <c r="CG4650" s="2">
        <v>0</v>
      </c>
      <c r="CH4650" s="2">
        <v>0</v>
      </c>
      <c r="CI4650" s="2">
        <v>0</v>
      </c>
      <c r="CJ4650" s="2">
        <v>0</v>
      </c>
      <c r="CK4650" s="2">
        <v>4</v>
      </c>
      <c r="CL4650" s="2">
        <v>0</v>
      </c>
    </row>
    <row r="4651" spans="1:90" x14ac:dyDescent="0.25">
      <c r="A4651" t="s">
        <v>115</v>
      </c>
      <c r="B4651">
        <v>20205</v>
      </c>
      <c r="C4651" t="s">
        <v>262</v>
      </c>
      <c r="D4651">
        <v>1</v>
      </c>
      <c r="E4651">
        <v>8</v>
      </c>
      <c r="F4651">
        <v>922018</v>
      </c>
      <c r="G4651">
        <v>35922018</v>
      </c>
      <c r="H4651" t="s">
        <v>2190</v>
      </c>
      <c r="I4651">
        <v>645</v>
      </c>
      <c r="J4651" t="s">
        <v>262</v>
      </c>
      <c r="K4651" t="s">
        <v>2191</v>
      </c>
      <c r="L4651">
        <v>1</v>
      </c>
      <c r="M4651" t="s">
        <v>262</v>
      </c>
      <c r="N4651">
        <v>12239670</v>
      </c>
      <c r="O4651" t="s">
        <v>92</v>
      </c>
      <c r="P4651" t="s">
        <v>2192</v>
      </c>
      <c r="Q4651">
        <v>150</v>
      </c>
      <c r="R4651">
        <v>12</v>
      </c>
      <c r="S4651">
        <v>39661699</v>
      </c>
      <c r="U4651" t="s">
        <v>2193</v>
      </c>
      <c r="V4651">
        <v>1</v>
      </c>
      <c r="W4651" s="2">
        <v>0</v>
      </c>
      <c r="X4651" s="2">
        <v>0</v>
      </c>
      <c r="Y4651" s="2">
        <v>0</v>
      </c>
      <c r="Z4651" s="2">
        <v>0</v>
      </c>
      <c r="AA4651" s="2">
        <v>0</v>
      </c>
      <c r="AB4651" s="2">
        <v>0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2">
        <v>127</v>
      </c>
      <c r="AI4651" s="2">
        <v>85</v>
      </c>
      <c r="AJ4651" s="2">
        <v>56</v>
      </c>
      <c r="AK4651" s="2">
        <v>0</v>
      </c>
      <c r="AL4651" s="2">
        <v>0</v>
      </c>
      <c r="AM4651" s="2">
        <v>0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2">
        <v>0</v>
      </c>
      <c r="AT4651" s="2">
        <v>0</v>
      </c>
      <c r="AU4651" s="2">
        <v>0</v>
      </c>
      <c r="AV4651" s="2">
        <v>0</v>
      </c>
      <c r="AW4651" s="2">
        <v>0</v>
      </c>
      <c r="AX4651" s="2">
        <v>0</v>
      </c>
      <c r="AY4651" s="2">
        <v>0</v>
      </c>
      <c r="AZ4651" s="2">
        <v>0</v>
      </c>
      <c r="BA4651" s="2">
        <v>0</v>
      </c>
      <c r="BB4651" s="2">
        <v>0</v>
      </c>
      <c r="BC4651" s="2">
        <v>0</v>
      </c>
      <c r="BD4651" s="2">
        <v>0</v>
      </c>
      <c r="BE4651" s="2">
        <v>0</v>
      </c>
      <c r="BF4651" s="2">
        <v>0</v>
      </c>
      <c r="BG4651" s="2">
        <v>0</v>
      </c>
      <c r="BH4651" s="2">
        <v>0</v>
      </c>
      <c r="BI4651" s="2">
        <v>0</v>
      </c>
      <c r="BJ4651" s="2">
        <v>0</v>
      </c>
      <c r="BK4651" s="2">
        <v>0</v>
      </c>
      <c r="BL4651" s="2">
        <v>0</v>
      </c>
      <c r="BM4651" s="2">
        <v>0</v>
      </c>
      <c r="BN4651" s="2">
        <v>0</v>
      </c>
      <c r="BO4651" s="2">
        <v>0</v>
      </c>
      <c r="BP4651" s="2">
        <v>7</v>
      </c>
      <c r="BQ4651" s="2">
        <v>6</v>
      </c>
      <c r="BR4651" s="2">
        <v>3</v>
      </c>
      <c r="BS4651" s="2">
        <v>0</v>
      </c>
      <c r="BT4651" s="2">
        <v>0</v>
      </c>
      <c r="BU4651" s="2">
        <v>0</v>
      </c>
      <c r="BV4651" s="2">
        <v>0</v>
      </c>
      <c r="BW4651" s="2">
        <v>0</v>
      </c>
      <c r="BX4651" s="2">
        <v>0</v>
      </c>
      <c r="BY4651" s="2">
        <v>0</v>
      </c>
      <c r="BZ4651" s="2">
        <v>0</v>
      </c>
      <c r="CA4651" s="2">
        <v>0</v>
      </c>
      <c r="CB4651" s="2">
        <v>0</v>
      </c>
      <c r="CC4651" s="2">
        <v>0</v>
      </c>
      <c r="CD4651" s="2">
        <v>0</v>
      </c>
      <c r="CE4651" s="2">
        <v>0</v>
      </c>
      <c r="CF4651" s="2">
        <v>0</v>
      </c>
      <c r="CG4651" s="2">
        <v>0</v>
      </c>
      <c r="CH4651" s="2">
        <v>0</v>
      </c>
      <c r="CI4651" s="2">
        <v>0</v>
      </c>
      <c r="CJ4651" s="2">
        <v>0</v>
      </c>
      <c r="CK4651" s="2">
        <v>0</v>
      </c>
      <c r="CL4651" s="2">
        <v>0</v>
      </c>
    </row>
    <row r="4652" spans="1:90" x14ac:dyDescent="0.25">
      <c r="A4652" t="s">
        <v>115</v>
      </c>
      <c r="B4652">
        <v>20205</v>
      </c>
      <c r="C4652" t="s">
        <v>262</v>
      </c>
      <c r="D4652">
        <v>1</v>
      </c>
      <c r="E4652">
        <v>8</v>
      </c>
      <c r="F4652">
        <v>905100</v>
      </c>
      <c r="G4652">
        <v>35905100</v>
      </c>
      <c r="H4652" t="s">
        <v>10827</v>
      </c>
      <c r="I4652">
        <v>645</v>
      </c>
      <c r="J4652" t="s">
        <v>262</v>
      </c>
      <c r="K4652" t="s">
        <v>297</v>
      </c>
      <c r="L4652">
        <v>1</v>
      </c>
      <c r="M4652" t="s">
        <v>262</v>
      </c>
      <c r="N4652">
        <v>12241260</v>
      </c>
      <c r="O4652" t="s">
        <v>92</v>
      </c>
      <c r="P4652" t="s">
        <v>10828</v>
      </c>
      <c r="Q4652">
        <v>30</v>
      </c>
      <c r="R4652">
        <v>12</v>
      </c>
      <c r="S4652">
        <v>39318798</v>
      </c>
      <c r="U4652" t="s">
        <v>10829</v>
      </c>
      <c r="V4652">
        <v>1</v>
      </c>
      <c r="W4652" s="2">
        <v>0</v>
      </c>
      <c r="X4652" s="2">
        <v>0</v>
      </c>
      <c r="Y4652" s="2">
        <v>0</v>
      </c>
      <c r="Z4652" s="2">
        <v>0</v>
      </c>
      <c r="AA4652" s="2">
        <v>0</v>
      </c>
      <c r="AB4652" s="2">
        <v>27</v>
      </c>
      <c r="AC4652" s="2">
        <v>0</v>
      </c>
      <c r="AD4652" s="2">
        <v>19</v>
      </c>
      <c r="AE4652" s="2">
        <v>20</v>
      </c>
      <c r="AF4652" s="2">
        <v>14</v>
      </c>
      <c r="AG4652" s="2">
        <v>40</v>
      </c>
      <c r="AH4652" s="2">
        <v>209</v>
      </c>
      <c r="AI4652" s="2">
        <v>217</v>
      </c>
      <c r="AJ4652" s="2">
        <v>196</v>
      </c>
      <c r="AK4652" s="2">
        <v>0</v>
      </c>
      <c r="AL4652" s="2">
        <v>0</v>
      </c>
      <c r="AM4652" s="2">
        <v>0</v>
      </c>
      <c r="AN4652" s="2">
        <v>0</v>
      </c>
      <c r="AO4652" s="2">
        <v>0</v>
      </c>
      <c r="AP4652" s="2">
        <v>0</v>
      </c>
      <c r="AQ4652" s="2">
        <v>0</v>
      </c>
      <c r="AR4652" s="2">
        <v>0</v>
      </c>
      <c r="AS4652" s="2">
        <v>0</v>
      </c>
      <c r="AT4652" s="2">
        <v>0</v>
      </c>
      <c r="AU4652" s="2">
        <v>0</v>
      </c>
      <c r="AV4652" s="2">
        <v>0</v>
      </c>
      <c r="AW4652" s="2">
        <v>0</v>
      </c>
      <c r="AX4652" s="2">
        <v>0</v>
      </c>
      <c r="AY4652" s="2">
        <v>0</v>
      </c>
      <c r="AZ4652" s="2">
        <v>0</v>
      </c>
      <c r="BA4652" s="2">
        <v>0</v>
      </c>
      <c r="BB4652" s="2">
        <v>0</v>
      </c>
      <c r="BC4652" s="2">
        <v>150</v>
      </c>
      <c r="BD4652" s="2">
        <v>0</v>
      </c>
      <c r="BE4652" s="2">
        <v>0</v>
      </c>
      <c r="BF4652" s="2">
        <v>0</v>
      </c>
      <c r="BG4652" s="2">
        <v>0</v>
      </c>
      <c r="BH4652" s="2">
        <v>0</v>
      </c>
      <c r="BI4652" s="2">
        <v>0</v>
      </c>
      <c r="BJ4652" s="2">
        <v>1</v>
      </c>
      <c r="BK4652" s="2">
        <v>0</v>
      </c>
      <c r="BL4652" s="2">
        <v>2</v>
      </c>
      <c r="BM4652" s="2">
        <v>1</v>
      </c>
      <c r="BN4652" s="2">
        <v>2</v>
      </c>
      <c r="BO4652" s="2">
        <v>2</v>
      </c>
      <c r="BP4652" s="2">
        <v>10</v>
      </c>
      <c r="BQ4652" s="2">
        <v>11</v>
      </c>
      <c r="BR4652" s="2">
        <v>7</v>
      </c>
      <c r="BS4652" s="2">
        <v>0</v>
      </c>
      <c r="BT4652" s="2">
        <v>0</v>
      </c>
      <c r="BU4652" s="2">
        <v>0</v>
      </c>
      <c r="BV4652" s="2">
        <v>0</v>
      </c>
      <c r="BW4652" s="2">
        <v>0</v>
      </c>
      <c r="BX4652" s="2">
        <v>0</v>
      </c>
      <c r="BY4652" s="2">
        <v>0</v>
      </c>
      <c r="BZ4652" s="2">
        <v>0</v>
      </c>
      <c r="CA4652" s="2">
        <v>0</v>
      </c>
      <c r="CB4652" s="2">
        <v>0</v>
      </c>
      <c r="CC4652" s="2">
        <v>0</v>
      </c>
      <c r="CD4652" s="2">
        <v>0</v>
      </c>
      <c r="CE4652" s="2">
        <v>0</v>
      </c>
      <c r="CF4652" s="2">
        <v>0</v>
      </c>
      <c r="CG4652" s="2">
        <v>0</v>
      </c>
      <c r="CH4652" s="2">
        <v>0</v>
      </c>
      <c r="CI4652" s="2">
        <v>0</v>
      </c>
      <c r="CJ4652" s="2">
        <v>0</v>
      </c>
      <c r="CK4652" s="2">
        <v>7</v>
      </c>
      <c r="CL4652" s="2">
        <v>0</v>
      </c>
    </row>
    <row r="4653" spans="1:90" x14ac:dyDescent="0.25">
      <c r="A4653" t="s">
        <v>115</v>
      </c>
      <c r="B4653">
        <v>20205</v>
      </c>
      <c r="C4653" t="s">
        <v>262</v>
      </c>
      <c r="D4653">
        <v>1</v>
      </c>
      <c r="E4653">
        <v>8</v>
      </c>
      <c r="F4653">
        <v>35361</v>
      </c>
      <c r="G4653">
        <v>35035361</v>
      </c>
      <c r="H4653" t="s">
        <v>5936</v>
      </c>
      <c r="I4653">
        <v>645</v>
      </c>
      <c r="J4653" t="s">
        <v>262</v>
      </c>
      <c r="K4653" t="s">
        <v>5937</v>
      </c>
      <c r="L4653">
        <v>1</v>
      </c>
      <c r="M4653" t="s">
        <v>262</v>
      </c>
      <c r="N4653">
        <v>12235240</v>
      </c>
      <c r="O4653" t="s">
        <v>92</v>
      </c>
      <c r="P4653" t="s">
        <v>5938</v>
      </c>
      <c r="Q4653">
        <v>310</v>
      </c>
      <c r="R4653">
        <v>12</v>
      </c>
      <c r="S4653">
        <v>39312843</v>
      </c>
      <c r="T4653">
        <v>39314645</v>
      </c>
      <c r="U4653" t="s">
        <v>5939</v>
      </c>
      <c r="V4653">
        <v>1</v>
      </c>
      <c r="W4653" s="2">
        <v>0</v>
      </c>
      <c r="X4653" s="2">
        <v>0</v>
      </c>
      <c r="Y4653" s="2">
        <v>0</v>
      </c>
      <c r="Z4653" s="2">
        <v>0</v>
      </c>
      <c r="AA4653" s="2">
        <v>0</v>
      </c>
      <c r="AB4653" s="2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107</v>
      </c>
      <c r="AI4653" s="2">
        <v>36</v>
      </c>
      <c r="AJ4653" s="2">
        <v>131</v>
      </c>
      <c r="AK4653" s="2">
        <v>0</v>
      </c>
      <c r="AL4653" s="2">
        <v>0</v>
      </c>
      <c r="AM4653" s="2">
        <v>0</v>
      </c>
      <c r="AN4653" s="2">
        <v>0</v>
      </c>
      <c r="AO4653" s="2">
        <v>0</v>
      </c>
      <c r="AP4653" s="2">
        <v>0</v>
      </c>
      <c r="AQ4653" s="2">
        <v>0</v>
      </c>
      <c r="AR4653" s="2">
        <v>0</v>
      </c>
      <c r="AS4653" s="2">
        <v>0</v>
      </c>
      <c r="AT4653" s="2">
        <v>0</v>
      </c>
      <c r="AU4653" s="2">
        <v>0</v>
      </c>
      <c r="AV4653" s="2">
        <v>0</v>
      </c>
      <c r="AW4653" s="2">
        <v>0</v>
      </c>
      <c r="AX4653" s="2">
        <v>0</v>
      </c>
      <c r="AY4653" s="2">
        <v>0</v>
      </c>
      <c r="AZ4653" s="2">
        <v>0</v>
      </c>
      <c r="BA4653" s="2">
        <v>0</v>
      </c>
      <c r="BB4653" s="2">
        <v>0</v>
      </c>
      <c r="BC4653" s="2">
        <v>0</v>
      </c>
      <c r="BD4653" s="2">
        <v>0</v>
      </c>
      <c r="BE4653" s="2">
        <v>0</v>
      </c>
      <c r="BF4653" s="2">
        <v>0</v>
      </c>
      <c r="BG4653" s="2">
        <v>0</v>
      </c>
      <c r="BH4653" s="2">
        <v>0</v>
      </c>
      <c r="BI4653" s="2">
        <v>0</v>
      </c>
      <c r="BJ4653" s="2">
        <v>0</v>
      </c>
      <c r="BK4653" s="2">
        <v>0</v>
      </c>
      <c r="BL4653" s="2">
        <v>0</v>
      </c>
      <c r="BM4653" s="2">
        <v>0</v>
      </c>
      <c r="BN4653" s="2">
        <v>0</v>
      </c>
      <c r="BO4653" s="2">
        <v>0</v>
      </c>
      <c r="BP4653" s="2">
        <v>5</v>
      </c>
      <c r="BQ4653" s="2">
        <v>1</v>
      </c>
      <c r="BR4653" s="2">
        <v>4</v>
      </c>
      <c r="BS4653" s="2">
        <v>0</v>
      </c>
      <c r="BT4653" s="2">
        <v>0</v>
      </c>
      <c r="BU4653" s="2">
        <v>0</v>
      </c>
      <c r="BV4653" s="2">
        <v>0</v>
      </c>
      <c r="BW4653" s="2">
        <v>0</v>
      </c>
      <c r="BX4653" s="2">
        <v>0</v>
      </c>
      <c r="BY4653" s="2">
        <v>0</v>
      </c>
      <c r="BZ4653" s="2">
        <v>0</v>
      </c>
      <c r="CA4653" s="2">
        <v>0</v>
      </c>
      <c r="CB4653" s="2">
        <v>0</v>
      </c>
      <c r="CC4653" s="2">
        <v>0</v>
      </c>
      <c r="CD4653" s="2">
        <v>0</v>
      </c>
      <c r="CE4653" s="2">
        <v>0</v>
      </c>
      <c r="CF4653" s="2">
        <v>0</v>
      </c>
      <c r="CG4653" s="2">
        <v>0</v>
      </c>
      <c r="CH4653" s="2">
        <v>0</v>
      </c>
      <c r="CI4653" s="2">
        <v>0</v>
      </c>
      <c r="CJ4653" s="2">
        <v>0</v>
      </c>
      <c r="CK4653" s="2">
        <v>0</v>
      </c>
      <c r="CL4653" s="2">
        <v>0</v>
      </c>
    </row>
    <row r="4654" spans="1:90" x14ac:dyDescent="0.25">
      <c r="A4654" t="s">
        <v>115</v>
      </c>
      <c r="B4654">
        <v>20205</v>
      </c>
      <c r="C4654" t="s">
        <v>262</v>
      </c>
      <c r="D4654">
        <v>1</v>
      </c>
      <c r="E4654">
        <v>8</v>
      </c>
      <c r="F4654">
        <v>13328</v>
      </c>
      <c r="G4654">
        <v>35013328</v>
      </c>
      <c r="H4654" t="s">
        <v>16876</v>
      </c>
      <c r="I4654">
        <v>466</v>
      </c>
      <c r="J4654" t="s">
        <v>4768</v>
      </c>
      <c r="K4654" t="s">
        <v>91</v>
      </c>
      <c r="L4654">
        <v>1</v>
      </c>
      <c r="M4654" t="s">
        <v>4768</v>
      </c>
      <c r="N4654">
        <v>12250000</v>
      </c>
      <c r="O4654" t="s">
        <v>162</v>
      </c>
      <c r="P4654" t="s">
        <v>16877</v>
      </c>
      <c r="Q4654">
        <v>30</v>
      </c>
      <c r="R4654">
        <v>12</v>
      </c>
      <c r="S4654">
        <v>39791157</v>
      </c>
      <c r="T4654">
        <v>39791516</v>
      </c>
      <c r="U4654" t="s">
        <v>16878</v>
      </c>
      <c r="V4654">
        <v>1</v>
      </c>
      <c r="W4654" s="2">
        <v>0</v>
      </c>
      <c r="X4654" s="2">
        <v>0</v>
      </c>
      <c r="Y4654" s="2">
        <v>0</v>
      </c>
      <c r="Z4654" s="2">
        <v>0</v>
      </c>
      <c r="AA4654" s="2">
        <v>0</v>
      </c>
      <c r="AB4654" s="2">
        <v>0</v>
      </c>
      <c r="AC4654" s="2">
        <v>0</v>
      </c>
      <c r="AD4654" s="2">
        <v>51</v>
      </c>
      <c r="AE4654" s="2">
        <v>63</v>
      </c>
      <c r="AF4654" s="2">
        <v>57</v>
      </c>
      <c r="AG4654" s="2">
        <v>56</v>
      </c>
      <c r="AH4654" s="2">
        <v>65</v>
      </c>
      <c r="AI4654" s="2">
        <v>39</v>
      </c>
      <c r="AJ4654" s="2">
        <v>51</v>
      </c>
      <c r="AK4654" s="2">
        <v>0</v>
      </c>
      <c r="AL4654" s="2">
        <v>0</v>
      </c>
      <c r="AM4654" s="2">
        <v>0</v>
      </c>
      <c r="AN4654" s="2">
        <v>0</v>
      </c>
      <c r="AO4654" s="2">
        <v>0</v>
      </c>
      <c r="AP4654" s="2">
        <v>0</v>
      </c>
      <c r="AQ4654" s="2">
        <v>0</v>
      </c>
      <c r="AR4654" s="2">
        <v>0</v>
      </c>
      <c r="AS4654" s="2">
        <v>0</v>
      </c>
      <c r="AT4654" s="2">
        <v>0</v>
      </c>
      <c r="AU4654" s="2">
        <v>0</v>
      </c>
      <c r="AV4654" s="2">
        <v>0</v>
      </c>
      <c r="AW4654" s="2">
        <v>0</v>
      </c>
      <c r="AX4654" s="2">
        <v>0</v>
      </c>
      <c r="AY4654" s="2">
        <v>0</v>
      </c>
      <c r="AZ4654" s="2">
        <v>0</v>
      </c>
      <c r="BA4654" s="2">
        <v>0</v>
      </c>
      <c r="BB4654" s="2">
        <v>0</v>
      </c>
      <c r="BC4654" s="2">
        <v>0</v>
      </c>
      <c r="BD4654" s="2">
        <v>0</v>
      </c>
      <c r="BE4654" s="2">
        <v>0</v>
      </c>
      <c r="BF4654" s="2">
        <v>0</v>
      </c>
      <c r="BG4654" s="2">
        <v>0</v>
      </c>
      <c r="BH4654" s="2">
        <v>0</v>
      </c>
      <c r="BI4654" s="2">
        <v>0</v>
      </c>
      <c r="BJ4654" s="2">
        <v>0</v>
      </c>
      <c r="BK4654" s="2">
        <v>0</v>
      </c>
      <c r="BL4654" s="2">
        <v>3</v>
      </c>
      <c r="BM4654" s="2">
        <v>5</v>
      </c>
      <c r="BN4654" s="2">
        <v>5</v>
      </c>
      <c r="BO4654" s="2">
        <v>2</v>
      </c>
      <c r="BP4654" s="2">
        <v>5</v>
      </c>
      <c r="BQ4654" s="2">
        <v>2</v>
      </c>
      <c r="BR4654" s="2">
        <v>3</v>
      </c>
      <c r="BS4654" s="2">
        <v>0</v>
      </c>
      <c r="BT4654" s="2">
        <v>0</v>
      </c>
      <c r="BU4654" s="2">
        <v>0</v>
      </c>
      <c r="BV4654" s="2">
        <v>0</v>
      </c>
      <c r="BW4654" s="2">
        <v>0</v>
      </c>
      <c r="BX4654" s="2">
        <v>0</v>
      </c>
      <c r="BY4654" s="2">
        <v>0</v>
      </c>
      <c r="BZ4654" s="2">
        <v>0</v>
      </c>
      <c r="CA4654" s="2">
        <v>0</v>
      </c>
      <c r="CB4654" s="2">
        <v>0</v>
      </c>
      <c r="CC4654" s="2">
        <v>0</v>
      </c>
      <c r="CD4654" s="2">
        <v>0</v>
      </c>
      <c r="CE4654" s="2">
        <v>0</v>
      </c>
      <c r="CF4654" s="2">
        <v>0</v>
      </c>
      <c r="CG4654" s="2">
        <v>0</v>
      </c>
      <c r="CH4654" s="2">
        <v>0</v>
      </c>
      <c r="CI4654" s="2">
        <v>0</v>
      </c>
      <c r="CJ4654" s="2">
        <v>0</v>
      </c>
      <c r="CK4654" s="2">
        <v>0</v>
      </c>
      <c r="CL4654" s="2">
        <v>0</v>
      </c>
    </row>
    <row r="4655" spans="1:90" x14ac:dyDescent="0.25">
      <c r="A4655" t="s">
        <v>115</v>
      </c>
      <c r="B4655">
        <v>20205</v>
      </c>
      <c r="C4655" t="s">
        <v>262</v>
      </c>
      <c r="D4655">
        <v>1</v>
      </c>
      <c r="E4655">
        <v>8</v>
      </c>
      <c r="F4655">
        <v>919731</v>
      </c>
      <c r="G4655">
        <v>35919731</v>
      </c>
      <c r="H4655" t="s">
        <v>18491</v>
      </c>
      <c r="I4655">
        <v>645</v>
      </c>
      <c r="J4655" t="s">
        <v>262</v>
      </c>
      <c r="K4655" t="s">
        <v>5411</v>
      </c>
      <c r="L4655">
        <v>1</v>
      </c>
      <c r="M4655" t="s">
        <v>262</v>
      </c>
      <c r="N4655">
        <v>12236680</v>
      </c>
      <c r="O4655" t="s">
        <v>92</v>
      </c>
      <c r="P4655" t="s">
        <v>18492</v>
      </c>
      <c r="Q4655">
        <v>452</v>
      </c>
      <c r="R4655">
        <v>12</v>
      </c>
      <c r="S4655">
        <v>39310377</v>
      </c>
      <c r="T4655">
        <v>39316089</v>
      </c>
      <c r="U4655" t="s">
        <v>18493</v>
      </c>
      <c r="V4655">
        <v>1</v>
      </c>
      <c r="W4655" s="2">
        <v>0</v>
      </c>
      <c r="X4655" s="2">
        <v>0</v>
      </c>
      <c r="Y4655" s="2">
        <v>109</v>
      </c>
      <c r="Z4655" s="2">
        <v>97</v>
      </c>
      <c r="AA4655" s="2">
        <v>100</v>
      </c>
      <c r="AB4655" s="2">
        <v>142</v>
      </c>
      <c r="AC4655" s="2">
        <v>144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0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2">
        <v>0</v>
      </c>
      <c r="AT4655" s="2">
        <v>0</v>
      </c>
      <c r="AU4655" s="2">
        <v>0</v>
      </c>
      <c r="AV4655" s="2">
        <v>0</v>
      </c>
      <c r="AW4655" s="2">
        <v>0</v>
      </c>
      <c r="AX4655" s="2">
        <v>0</v>
      </c>
      <c r="AY4655" s="2">
        <v>0</v>
      </c>
      <c r="AZ4655" s="2">
        <v>0</v>
      </c>
      <c r="BA4655" s="2">
        <v>0</v>
      </c>
      <c r="BB4655" s="2">
        <v>0</v>
      </c>
      <c r="BC4655" s="2">
        <v>0</v>
      </c>
      <c r="BD4655" s="2">
        <v>0</v>
      </c>
      <c r="BE4655" s="2">
        <v>0</v>
      </c>
      <c r="BF4655" s="2">
        <v>0</v>
      </c>
      <c r="BG4655" s="2">
        <v>6</v>
      </c>
      <c r="BH4655" s="2">
        <v>5</v>
      </c>
      <c r="BI4655" s="2">
        <v>5</v>
      </c>
      <c r="BJ4655" s="2">
        <v>5</v>
      </c>
      <c r="BK4655" s="2">
        <v>5</v>
      </c>
      <c r="BL4655" s="2">
        <v>0</v>
      </c>
      <c r="BM4655" s="2">
        <v>0</v>
      </c>
      <c r="BN4655" s="2">
        <v>0</v>
      </c>
      <c r="BO4655" s="2">
        <v>0</v>
      </c>
      <c r="BP4655" s="2">
        <v>0</v>
      </c>
      <c r="BQ4655" s="2">
        <v>0</v>
      </c>
      <c r="BR4655" s="2">
        <v>0</v>
      </c>
      <c r="BS4655" s="2">
        <v>0</v>
      </c>
      <c r="BT4655" s="2">
        <v>0</v>
      </c>
      <c r="BU4655" s="2">
        <v>0</v>
      </c>
      <c r="BV4655" s="2">
        <v>0</v>
      </c>
      <c r="BW4655" s="2">
        <v>0</v>
      </c>
      <c r="BX4655" s="2">
        <v>0</v>
      </c>
      <c r="BY4655" s="2">
        <v>0</v>
      </c>
      <c r="BZ4655" s="2">
        <v>0</v>
      </c>
      <c r="CA4655" s="2">
        <v>0</v>
      </c>
      <c r="CB4655" s="2">
        <v>0</v>
      </c>
      <c r="CC4655" s="2">
        <v>0</v>
      </c>
      <c r="CD4655" s="2">
        <v>0</v>
      </c>
      <c r="CE4655" s="2">
        <v>0</v>
      </c>
      <c r="CF4655" s="2">
        <v>0</v>
      </c>
      <c r="CG4655" s="2">
        <v>0</v>
      </c>
      <c r="CH4655" s="2">
        <v>0</v>
      </c>
      <c r="CI4655" s="2">
        <v>0</v>
      </c>
      <c r="CJ4655" s="2">
        <v>0</v>
      </c>
      <c r="CK4655" s="2">
        <v>0</v>
      </c>
      <c r="CL4655" s="2">
        <v>0</v>
      </c>
    </row>
    <row r="4656" spans="1:90" x14ac:dyDescent="0.25">
      <c r="A4656" t="s">
        <v>115</v>
      </c>
      <c r="B4656">
        <v>20205</v>
      </c>
      <c r="C4656" t="s">
        <v>262</v>
      </c>
      <c r="D4656">
        <v>1</v>
      </c>
      <c r="E4656">
        <v>8</v>
      </c>
      <c r="F4656">
        <v>13754</v>
      </c>
      <c r="G4656">
        <v>35013754</v>
      </c>
      <c r="H4656" t="s">
        <v>13044</v>
      </c>
      <c r="I4656">
        <v>645</v>
      </c>
      <c r="J4656" t="s">
        <v>262</v>
      </c>
      <c r="K4656" t="s">
        <v>488</v>
      </c>
      <c r="L4656">
        <v>1</v>
      </c>
      <c r="M4656" t="s">
        <v>262</v>
      </c>
      <c r="N4656">
        <v>12212200</v>
      </c>
      <c r="O4656" t="s">
        <v>92</v>
      </c>
      <c r="P4656" t="s">
        <v>2577</v>
      </c>
      <c r="Q4656">
        <v>89</v>
      </c>
      <c r="R4656">
        <v>12</v>
      </c>
      <c r="S4656">
        <v>39221606</v>
      </c>
      <c r="T4656">
        <v>39226016</v>
      </c>
      <c r="U4656" t="s">
        <v>13045</v>
      </c>
      <c r="V4656">
        <v>1</v>
      </c>
      <c r="W4656" s="2">
        <v>0</v>
      </c>
      <c r="X4656" s="2">
        <v>0</v>
      </c>
      <c r="Y4656" s="2">
        <v>0</v>
      </c>
      <c r="Z4656" s="2">
        <v>0</v>
      </c>
      <c r="AA4656" s="2">
        <v>0</v>
      </c>
      <c r="AB4656" s="2">
        <v>0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289</v>
      </c>
      <c r="AI4656" s="2">
        <v>228</v>
      </c>
      <c r="AJ4656" s="2">
        <v>216</v>
      </c>
      <c r="AK4656" s="2">
        <v>0</v>
      </c>
      <c r="AL4656" s="2">
        <v>0</v>
      </c>
      <c r="AM4656" s="2">
        <v>0</v>
      </c>
      <c r="AN4656" s="2">
        <v>0</v>
      </c>
      <c r="AO4656" s="2">
        <v>0</v>
      </c>
      <c r="AP4656" s="2">
        <v>0</v>
      </c>
      <c r="AQ4656" s="2">
        <v>0</v>
      </c>
      <c r="AR4656" s="2">
        <v>0</v>
      </c>
      <c r="AS4656" s="2">
        <v>0</v>
      </c>
      <c r="AT4656" s="2">
        <v>0</v>
      </c>
      <c r="AU4656" s="2">
        <v>160</v>
      </c>
      <c r="AV4656" s="2">
        <v>0</v>
      </c>
      <c r="AW4656" s="2">
        <v>0</v>
      </c>
      <c r="AX4656" s="2">
        <v>0</v>
      </c>
      <c r="AY4656" s="2">
        <v>0</v>
      </c>
      <c r="AZ4656" s="2">
        <v>0</v>
      </c>
      <c r="BA4656" s="2">
        <v>0</v>
      </c>
      <c r="BB4656" s="2">
        <v>0</v>
      </c>
      <c r="BC4656" s="2">
        <v>39</v>
      </c>
      <c r="BD4656" s="2">
        <v>16</v>
      </c>
      <c r="BE4656" s="2">
        <v>0</v>
      </c>
      <c r="BF4656" s="2">
        <v>0</v>
      </c>
      <c r="BG4656" s="2">
        <v>0</v>
      </c>
      <c r="BH4656" s="2">
        <v>0</v>
      </c>
      <c r="BI4656" s="2">
        <v>0</v>
      </c>
      <c r="BJ4656" s="2">
        <v>0</v>
      </c>
      <c r="BK4656" s="2">
        <v>0</v>
      </c>
      <c r="BL4656" s="2">
        <v>0</v>
      </c>
      <c r="BM4656" s="2">
        <v>0</v>
      </c>
      <c r="BN4656" s="2">
        <v>0</v>
      </c>
      <c r="BO4656" s="2">
        <v>0</v>
      </c>
      <c r="BP4656" s="2">
        <v>15</v>
      </c>
      <c r="BQ4656" s="2">
        <v>8</v>
      </c>
      <c r="BR4656" s="2">
        <v>9</v>
      </c>
      <c r="BS4656" s="2">
        <v>0</v>
      </c>
      <c r="BT4656" s="2">
        <v>0</v>
      </c>
      <c r="BU4656" s="2">
        <v>0</v>
      </c>
      <c r="BV4656" s="2">
        <v>0</v>
      </c>
      <c r="BW4656" s="2">
        <v>0</v>
      </c>
      <c r="BX4656" s="2">
        <v>0</v>
      </c>
      <c r="BY4656" s="2">
        <v>0</v>
      </c>
      <c r="BZ4656" s="2">
        <v>0</v>
      </c>
      <c r="CA4656" s="2">
        <v>0</v>
      </c>
      <c r="CB4656" s="2">
        <v>0</v>
      </c>
      <c r="CC4656" s="2">
        <v>6</v>
      </c>
      <c r="CD4656" s="2">
        <v>0</v>
      </c>
      <c r="CE4656" s="2">
        <v>0</v>
      </c>
      <c r="CF4656" s="2">
        <v>0</v>
      </c>
      <c r="CG4656" s="2">
        <v>0</v>
      </c>
      <c r="CH4656" s="2">
        <v>0</v>
      </c>
      <c r="CI4656" s="2">
        <v>0</v>
      </c>
      <c r="CJ4656" s="2">
        <v>0</v>
      </c>
      <c r="CK4656" s="2">
        <v>1</v>
      </c>
      <c r="CL4656" s="2">
        <v>4</v>
      </c>
    </row>
    <row r="4657" spans="1:90" x14ac:dyDescent="0.25">
      <c r="A4657" t="s">
        <v>115</v>
      </c>
      <c r="B4657">
        <v>20205</v>
      </c>
      <c r="C4657" t="s">
        <v>262</v>
      </c>
      <c r="D4657">
        <v>1</v>
      </c>
      <c r="E4657">
        <v>8</v>
      </c>
      <c r="F4657">
        <v>45470</v>
      </c>
      <c r="G4657">
        <v>35045470</v>
      </c>
      <c r="H4657" t="s">
        <v>10068</v>
      </c>
      <c r="I4657">
        <v>645</v>
      </c>
      <c r="J4657" t="s">
        <v>262</v>
      </c>
      <c r="K4657" t="s">
        <v>10069</v>
      </c>
      <c r="L4657">
        <v>1</v>
      </c>
      <c r="M4657" t="s">
        <v>262</v>
      </c>
      <c r="N4657">
        <v>12242330</v>
      </c>
      <c r="O4657" t="s">
        <v>92</v>
      </c>
      <c r="P4657" t="s">
        <v>10070</v>
      </c>
      <c r="Q4657">
        <v>401</v>
      </c>
      <c r="R4657">
        <v>12</v>
      </c>
      <c r="S4657">
        <v>39222543</v>
      </c>
      <c r="U4657" t="s">
        <v>10071</v>
      </c>
      <c r="V4657">
        <v>1</v>
      </c>
      <c r="W4657" s="2">
        <v>0</v>
      </c>
      <c r="X4657" s="2">
        <v>0</v>
      </c>
      <c r="Y4657" s="2">
        <v>50</v>
      </c>
      <c r="Z4657" s="2">
        <v>47</v>
      </c>
      <c r="AA4657" s="2">
        <v>60</v>
      </c>
      <c r="AB4657" s="2">
        <v>30</v>
      </c>
      <c r="AC4657" s="2">
        <v>67</v>
      </c>
      <c r="AD4657" s="2">
        <v>33</v>
      </c>
      <c r="AE4657" s="2">
        <v>32</v>
      </c>
      <c r="AF4657" s="2">
        <v>37</v>
      </c>
      <c r="AG4657" s="2">
        <v>64</v>
      </c>
      <c r="AH4657" s="2">
        <v>43</v>
      </c>
      <c r="AI4657" s="2">
        <v>48</v>
      </c>
      <c r="AJ4657" s="2">
        <v>57</v>
      </c>
      <c r="AK4657" s="2">
        <v>0</v>
      </c>
      <c r="AL4657" s="2">
        <v>0</v>
      </c>
      <c r="AM4657" s="2">
        <v>0</v>
      </c>
      <c r="AN4657" s="2">
        <v>0</v>
      </c>
      <c r="AO4657" s="2">
        <v>0</v>
      </c>
      <c r="AP4657" s="2">
        <v>0</v>
      </c>
      <c r="AQ4657" s="2">
        <v>0</v>
      </c>
      <c r="AR4657" s="2">
        <v>0</v>
      </c>
      <c r="AS4657" s="2">
        <v>0</v>
      </c>
      <c r="AT4657" s="2">
        <v>0</v>
      </c>
      <c r="AU4657" s="2">
        <v>0</v>
      </c>
      <c r="AV4657" s="2">
        <v>0</v>
      </c>
      <c r="AW4657" s="2">
        <v>0</v>
      </c>
      <c r="AX4657" s="2">
        <v>0</v>
      </c>
      <c r="AY4657" s="2">
        <v>0</v>
      </c>
      <c r="AZ4657" s="2">
        <v>0</v>
      </c>
      <c r="BA4657" s="2">
        <v>0</v>
      </c>
      <c r="BB4657" s="2">
        <v>0</v>
      </c>
      <c r="BC4657" s="2">
        <v>20</v>
      </c>
      <c r="BD4657" s="2">
        <v>0</v>
      </c>
      <c r="BE4657" s="2">
        <v>0</v>
      </c>
      <c r="BF4657" s="2">
        <v>0</v>
      </c>
      <c r="BG4657" s="2">
        <v>4</v>
      </c>
      <c r="BH4657" s="2">
        <v>2</v>
      </c>
      <c r="BI4657" s="2">
        <v>3</v>
      </c>
      <c r="BJ4657" s="2">
        <v>1</v>
      </c>
      <c r="BK4657" s="2">
        <v>3</v>
      </c>
      <c r="BL4657" s="2">
        <v>2</v>
      </c>
      <c r="BM4657" s="2">
        <v>1</v>
      </c>
      <c r="BN4657" s="2">
        <v>1</v>
      </c>
      <c r="BO4657" s="2">
        <v>3</v>
      </c>
      <c r="BP4657" s="2">
        <v>2</v>
      </c>
      <c r="BQ4657" s="2">
        <v>2</v>
      </c>
      <c r="BR4657" s="2">
        <v>2</v>
      </c>
      <c r="BS4657" s="2">
        <v>0</v>
      </c>
      <c r="BT4657" s="2">
        <v>0</v>
      </c>
      <c r="BU4657" s="2">
        <v>0</v>
      </c>
      <c r="BV4657" s="2">
        <v>0</v>
      </c>
      <c r="BW4657" s="2">
        <v>0</v>
      </c>
      <c r="BX4657" s="2">
        <v>0</v>
      </c>
      <c r="BY4657" s="2">
        <v>0</v>
      </c>
      <c r="BZ4657" s="2">
        <v>0</v>
      </c>
      <c r="CA4657" s="2">
        <v>0</v>
      </c>
      <c r="CB4657" s="2">
        <v>0</v>
      </c>
      <c r="CC4657" s="2">
        <v>0</v>
      </c>
      <c r="CD4657" s="2">
        <v>0</v>
      </c>
      <c r="CE4657" s="2">
        <v>0</v>
      </c>
      <c r="CF4657" s="2">
        <v>0</v>
      </c>
      <c r="CG4657" s="2">
        <v>0</v>
      </c>
      <c r="CH4657" s="2">
        <v>0</v>
      </c>
      <c r="CI4657" s="2">
        <v>0</v>
      </c>
      <c r="CJ4657" s="2">
        <v>0</v>
      </c>
      <c r="CK4657" s="2">
        <v>2</v>
      </c>
      <c r="CL4657" s="2">
        <v>0</v>
      </c>
    </row>
    <row r="4658" spans="1:90" x14ac:dyDescent="0.25">
      <c r="A4658" t="s">
        <v>115</v>
      </c>
      <c r="B4658">
        <v>20205</v>
      </c>
      <c r="C4658" t="s">
        <v>262</v>
      </c>
      <c r="D4658">
        <v>1</v>
      </c>
      <c r="E4658">
        <v>8</v>
      </c>
      <c r="F4658">
        <v>13791</v>
      </c>
      <c r="G4658">
        <v>35013791</v>
      </c>
      <c r="H4658" t="s">
        <v>14279</v>
      </c>
      <c r="I4658">
        <v>645</v>
      </c>
      <c r="J4658" t="s">
        <v>262</v>
      </c>
      <c r="K4658" t="s">
        <v>6463</v>
      </c>
      <c r="L4658">
        <v>1</v>
      </c>
      <c r="M4658" t="s">
        <v>262</v>
      </c>
      <c r="N4658">
        <v>12245001</v>
      </c>
      <c r="O4658" t="s">
        <v>102</v>
      </c>
      <c r="P4658" t="s">
        <v>10245</v>
      </c>
      <c r="Q4658">
        <v>832</v>
      </c>
      <c r="R4658">
        <v>12</v>
      </c>
      <c r="S4658">
        <v>39212777</v>
      </c>
      <c r="T4658">
        <v>39416381</v>
      </c>
      <c r="U4658" t="s">
        <v>14195</v>
      </c>
      <c r="V4658">
        <v>1</v>
      </c>
      <c r="W4658" s="2">
        <v>0</v>
      </c>
      <c r="X4658" s="2">
        <v>0</v>
      </c>
      <c r="Y4658" s="2">
        <v>69</v>
      </c>
      <c r="Z4658" s="2">
        <v>68</v>
      </c>
      <c r="AA4658" s="2">
        <v>49</v>
      </c>
      <c r="AB4658" s="2">
        <v>32</v>
      </c>
      <c r="AC4658" s="2">
        <v>60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  <c r="AM4658" s="2">
        <v>0</v>
      </c>
      <c r="AN4658" s="2">
        <v>0</v>
      </c>
      <c r="AO4658" s="2">
        <v>0</v>
      </c>
      <c r="AP4658" s="2">
        <v>0</v>
      </c>
      <c r="AQ4658" s="2">
        <v>0</v>
      </c>
      <c r="AR4658" s="2">
        <v>0</v>
      </c>
      <c r="AS4658" s="2">
        <v>0</v>
      </c>
      <c r="AT4658" s="2">
        <v>0</v>
      </c>
      <c r="AU4658" s="2">
        <v>0</v>
      </c>
      <c r="AV4658" s="2">
        <v>0</v>
      </c>
      <c r="AW4658" s="2">
        <v>0</v>
      </c>
      <c r="AX4658" s="2">
        <v>0</v>
      </c>
      <c r="AY4658" s="2">
        <v>0</v>
      </c>
      <c r="AZ4658" s="2">
        <v>0</v>
      </c>
      <c r="BA4658" s="2">
        <v>0</v>
      </c>
      <c r="BB4658" s="2">
        <v>0</v>
      </c>
      <c r="BC4658" s="2">
        <v>0</v>
      </c>
      <c r="BD4658" s="2">
        <v>28</v>
      </c>
      <c r="BE4658" s="2">
        <v>0</v>
      </c>
      <c r="BF4658" s="2">
        <v>0</v>
      </c>
      <c r="BG4658" s="2">
        <v>4</v>
      </c>
      <c r="BH4658" s="2">
        <v>4</v>
      </c>
      <c r="BI4658" s="2">
        <v>3</v>
      </c>
      <c r="BJ4658" s="2">
        <v>1</v>
      </c>
      <c r="BK4658" s="2">
        <v>4</v>
      </c>
      <c r="BL4658" s="2">
        <v>0</v>
      </c>
      <c r="BM4658" s="2">
        <v>0</v>
      </c>
      <c r="BN4658" s="2">
        <v>0</v>
      </c>
      <c r="BO4658" s="2">
        <v>0</v>
      </c>
      <c r="BP4658" s="2">
        <v>0</v>
      </c>
      <c r="BQ4658" s="2">
        <v>0</v>
      </c>
      <c r="BR4658" s="2">
        <v>0</v>
      </c>
      <c r="BS4658" s="2">
        <v>0</v>
      </c>
      <c r="BT4658" s="2">
        <v>0</v>
      </c>
      <c r="BU4658" s="2">
        <v>0</v>
      </c>
      <c r="BV4658" s="2">
        <v>0</v>
      </c>
      <c r="BW4658" s="2">
        <v>0</v>
      </c>
      <c r="BX4658" s="2">
        <v>0</v>
      </c>
      <c r="BY4658" s="2">
        <v>0</v>
      </c>
      <c r="BZ4658" s="2">
        <v>0</v>
      </c>
      <c r="CA4658" s="2">
        <v>0</v>
      </c>
      <c r="CB4658" s="2">
        <v>0</v>
      </c>
      <c r="CC4658" s="2">
        <v>0</v>
      </c>
      <c r="CD4658" s="2">
        <v>0</v>
      </c>
      <c r="CE4658" s="2">
        <v>0</v>
      </c>
      <c r="CF4658" s="2">
        <v>0</v>
      </c>
      <c r="CG4658" s="2">
        <v>0</v>
      </c>
      <c r="CH4658" s="2">
        <v>0</v>
      </c>
      <c r="CI4658" s="2">
        <v>0</v>
      </c>
      <c r="CJ4658" s="2">
        <v>0</v>
      </c>
      <c r="CK4658" s="2">
        <v>0</v>
      </c>
      <c r="CL4658" s="2">
        <v>10</v>
      </c>
    </row>
    <row r="4659" spans="1:90" x14ac:dyDescent="0.25">
      <c r="A4659" t="s">
        <v>115</v>
      </c>
      <c r="B4659">
        <v>20205</v>
      </c>
      <c r="C4659" t="s">
        <v>262</v>
      </c>
      <c r="D4659">
        <v>1</v>
      </c>
      <c r="E4659">
        <v>8</v>
      </c>
      <c r="F4659">
        <v>45469</v>
      </c>
      <c r="G4659">
        <v>35045469</v>
      </c>
      <c r="H4659" t="s">
        <v>15654</v>
      </c>
      <c r="I4659">
        <v>645</v>
      </c>
      <c r="J4659" t="s">
        <v>262</v>
      </c>
      <c r="K4659" t="s">
        <v>5411</v>
      </c>
      <c r="L4659">
        <v>1</v>
      </c>
      <c r="M4659" t="s">
        <v>262</v>
      </c>
      <c r="N4659">
        <v>12236580</v>
      </c>
      <c r="O4659" t="s">
        <v>102</v>
      </c>
      <c r="P4659" t="s">
        <v>13961</v>
      </c>
      <c r="Q4659">
        <v>195</v>
      </c>
      <c r="R4659">
        <v>12</v>
      </c>
      <c r="S4659">
        <v>39312922</v>
      </c>
      <c r="U4659" t="s">
        <v>15655</v>
      </c>
      <c r="V4659">
        <v>1</v>
      </c>
      <c r="W4659" s="2">
        <v>0</v>
      </c>
      <c r="X4659" s="2">
        <v>0</v>
      </c>
      <c r="Y4659" s="2">
        <v>0</v>
      </c>
      <c r="Z4659" s="2">
        <v>0</v>
      </c>
      <c r="AA4659" s="2">
        <v>0</v>
      </c>
      <c r="AB4659" s="2">
        <v>0</v>
      </c>
      <c r="AC4659" s="2">
        <v>0</v>
      </c>
      <c r="AD4659" s="2">
        <v>61</v>
      </c>
      <c r="AE4659" s="2">
        <v>35</v>
      </c>
      <c r="AF4659" s="2">
        <v>50</v>
      </c>
      <c r="AG4659" s="2">
        <v>94</v>
      </c>
      <c r="AH4659" s="2">
        <v>162</v>
      </c>
      <c r="AI4659" s="2">
        <v>182</v>
      </c>
      <c r="AJ4659" s="2">
        <v>187</v>
      </c>
      <c r="AK4659" s="2">
        <v>0</v>
      </c>
      <c r="AL4659" s="2">
        <v>0</v>
      </c>
      <c r="AM4659" s="2">
        <v>0</v>
      </c>
      <c r="AN4659" s="2">
        <v>0</v>
      </c>
      <c r="AO4659" s="2">
        <v>0</v>
      </c>
      <c r="AP4659" s="2">
        <v>0</v>
      </c>
      <c r="AQ4659" s="2">
        <v>0</v>
      </c>
      <c r="AR4659" s="2">
        <v>0</v>
      </c>
      <c r="AS4659" s="2">
        <v>0</v>
      </c>
      <c r="AT4659" s="2">
        <v>0</v>
      </c>
      <c r="AU4659" s="2">
        <v>0</v>
      </c>
      <c r="AV4659" s="2">
        <v>0</v>
      </c>
      <c r="AW4659" s="2">
        <v>0</v>
      </c>
      <c r="AX4659" s="2">
        <v>0</v>
      </c>
      <c r="AY4659" s="2">
        <v>0</v>
      </c>
      <c r="AZ4659" s="2">
        <v>0</v>
      </c>
      <c r="BA4659" s="2">
        <v>0</v>
      </c>
      <c r="BB4659" s="2">
        <v>0</v>
      </c>
      <c r="BC4659" s="2">
        <v>126</v>
      </c>
      <c r="BD4659" s="2">
        <v>0</v>
      </c>
      <c r="BE4659" s="2">
        <v>0</v>
      </c>
      <c r="BF4659" s="2">
        <v>0</v>
      </c>
      <c r="BG4659" s="2">
        <v>0</v>
      </c>
      <c r="BH4659" s="2">
        <v>0</v>
      </c>
      <c r="BI4659" s="2">
        <v>0</v>
      </c>
      <c r="BJ4659" s="2">
        <v>0</v>
      </c>
      <c r="BK4659" s="2">
        <v>0</v>
      </c>
      <c r="BL4659" s="2">
        <v>3</v>
      </c>
      <c r="BM4659" s="2">
        <v>2</v>
      </c>
      <c r="BN4659" s="2">
        <v>2</v>
      </c>
      <c r="BO4659" s="2">
        <v>5</v>
      </c>
      <c r="BP4659" s="2">
        <v>7</v>
      </c>
      <c r="BQ4659" s="2">
        <v>7</v>
      </c>
      <c r="BR4659" s="2">
        <v>9</v>
      </c>
      <c r="BS4659" s="2">
        <v>0</v>
      </c>
      <c r="BT4659" s="2">
        <v>0</v>
      </c>
      <c r="BU4659" s="2">
        <v>0</v>
      </c>
      <c r="BV4659" s="2">
        <v>0</v>
      </c>
      <c r="BW4659" s="2">
        <v>0</v>
      </c>
      <c r="BX4659" s="2">
        <v>0</v>
      </c>
      <c r="BY4659" s="2">
        <v>0</v>
      </c>
      <c r="BZ4659" s="2">
        <v>0</v>
      </c>
      <c r="CA4659" s="2">
        <v>0</v>
      </c>
      <c r="CB4659" s="2">
        <v>0</v>
      </c>
      <c r="CC4659" s="2">
        <v>0</v>
      </c>
      <c r="CD4659" s="2">
        <v>0</v>
      </c>
      <c r="CE4659" s="2">
        <v>0</v>
      </c>
      <c r="CF4659" s="2">
        <v>0</v>
      </c>
      <c r="CG4659" s="2">
        <v>0</v>
      </c>
      <c r="CH4659" s="2">
        <v>0</v>
      </c>
      <c r="CI4659" s="2">
        <v>0</v>
      </c>
      <c r="CJ4659" s="2">
        <v>0</v>
      </c>
      <c r="CK4659" s="2">
        <v>4</v>
      </c>
      <c r="CL4659" s="2">
        <v>0</v>
      </c>
    </row>
    <row r="4660" spans="1:90" x14ac:dyDescent="0.25">
      <c r="A4660" t="s">
        <v>115</v>
      </c>
      <c r="B4660">
        <v>20205</v>
      </c>
      <c r="C4660" t="s">
        <v>262</v>
      </c>
      <c r="D4660">
        <v>1</v>
      </c>
      <c r="E4660">
        <v>8</v>
      </c>
      <c r="F4660">
        <v>47934</v>
      </c>
      <c r="G4660">
        <v>35047934</v>
      </c>
      <c r="H4660" t="s">
        <v>5600</v>
      </c>
      <c r="I4660">
        <v>645</v>
      </c>
      <c r="J4660" t="s">
        <v>262</v>
      </c>
      <c r="K4660" t="s">
        <v>5601</v>
      </c>
      <c r="L4660">
        <v>1</v>
      </c>
      <c r="M4660" t="s">
        <v>262</v>
      </c>
      <c r="N4660">
        <v>12234701</v>
      </c>
      <c r="O4660" t="s">
        <v>92</v>
      </c>
      <c r="P4660" t="s">
        <v>5602</v>
      </c>
      <c r="Q4660">
        <v>101</v>
      </c>
      <c r="R4660">
        <v>12</v>
      </c>
      <c r="S4660">
        <v>39661439</v>
      </c>
      <c r="T4660">
        <v>39661988</v>
      </c>
      <c r="U4660" t="s">
        <v>5603</v>
      </c>
      <c r="V4660">
        <v>1</v>
      </c>
      <c r="W4660" s="2">
        <v>0</v>
      </c>
      <c r="X4660" s="2">
        <v>0</v>
      </c>
      <c r="Y4660" s="2">
        <v>0</v>
      </c>
      <c r="Z4660" s="2">
        <v>0</v>
      </c>
      <c r="AA4660" s="2">
        <v>0</v>
      </c>
      <c r="AB4660" s="2">
        <v>0</v>
      </c>
      <c r="AC4660" s="2">
        <v>0</v>
      </c>
      <c r="AD4660" s="2">
        <v>75</v>
      </c>
      <c r="AE4660" s="2">
        <v>32</v>
      </c>
      <c r="AF4660" s="2">
        <v>36</v>
      </c>
      <c r="AG4660" s="2">
        <v>65</v>
      </c>
      <c r="AH4660" s="2">
        <v>225</v>
      </c>
      <c r="AI4660" s="2">
        <v>137</v>
      </c>
      <c r="AJ4660" s="2">
        <v>136</v>
      </c>
      <c r="AK4660" s="2">
        <v>0</v>
      </c>
      <c r="AL4660" s="2">
        <v>0</v>
      </c>
      <c r="AM4660" s="2">
        <v>0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2">
        <v>0</v>
      </c>
      <c r="AT4660" s="2">
        <v>0</v>
      </c>
      <c r="AU4660" s="2">
        <v>82</v>
      </c>
      <c r="AV4660" s="2">
        <v>0</v>
      </c>
      <c r="AW4660" s="2">
        <v>0</v>
      </c>
      <c r="AX4660" s="2">
        <v>0</v>
      </c>
      <c r="AY4660" s="2">
        <v>0</v>
      </c>
      <c r="AZ4660" s="2">
        <v>0</v>
      </c>
      <c r="BA4660" s="2">
        <v>0</v>
      </c>
      <c r="BB4660" s="2">
        <v>0</v>
      </c>
      <c r="BC4660" s="2">
        <v>68</v>
      </c>
      <c r="BD4660" s="2">
        <v>0</v>
      </c>
      <c r="BE4660" s="2">
        <v>0</v>
      </c>
      <c r="BF4660" s="2">
        <v>0</v>
      </c>
      <c r="BG4660" s="2">
        <v>0</v>
      </c>
      <c r="BH4660" s="2">
        <v>0</v>
      </c>
      <c r="BI4660" s="2">
        <v>0</v>
      </c>
      <c r="BJ4660" s="2">
        <v>0</v>
      </c>
      <c r="BK4660" s="2">
        <v>0</v>
      </c>
      <c r="BL4660" s="2">
        <v>4</v>
      </c>
      <c r="BM4660" s="2">
        <v>3</v>
      </c>
      <c r="BN4660" s="2">
        <v>4</v>
      </c>
      <c r="BO4660" s="2">
        <v>3</v>
      </c>
      <c r="BP4660" s="2">
        <v>9</v>
      </c>
      <c r="BQ4660" s="2">
        <v>6</v>
      </c>
      <c r="BR4660" s="2">
        <v>6</v>
      </c>
      <c r="BS4660" s="2">
        <v>0</v>
      </c>
      <c r="BT4660" s="2">
        <v>0</v>
      </c>
      <c r="BU4660" s="2">
        <v>0</v>
      </c>
      <c r="BV4660" s="2">
        <v>0</v>
      </c>
      <c r="BW4660" s="2">
        <v>0</v>
      </c>
      <c r="BX4660" s="2">
        <v>0</v>
      </c>
      <c r="BY4660" s="2">
        <v>0</v>
      </c>
      <c r="BZ4660" s="2">
        <v>0</v>
      </c>
      <c r="CA4660" s="2">
        <v>0</v>
      </c>
      <c r="CB4660" s="2">
        <v>0</v>
      </c>
      <c r="CC4660" s="2">
        <v>3</v>
      </c>
      <c r="CD4660" s="2">
        <v>0</v>
      </c>
      <c r="CE4660" s="2">
        <v>0</v>
      </c>
      <c r="CF4660" s="2">
        <v>0</v>
      </c>
      <c r="CG4660" s="2">
        <v>0</v>
      </c>
      <c r="CH4660" s="2">
        <v>0</v>
      </c>
      <c r="CI4660" s="2">
        <v>0</v>
      </c>
      <c r="CJ4660" s="2">
        <v>0</v>
      </c>
      <c r="CK4660" s="2">
        <v>4</v>
      </c>
      <c r="CL4660" s="2">
        <v>0</v>
      </c>
    </row>
    <row r="4661" spans="1:90" x14ac:dyDescent="0.25">
      <c r="A4661" t="s">
        <v>115</v>
      </c>
      <c r="B4661">
        <v>20205</v>
      </c>
      <c r="C4661" t="s">
        <v>262</v>
      </c>
      <c r="D4661">
        <v>1</v>
      </c>
      <c r="E4661">
        <v>8</v>
      </c>
      <c r="F4661">
        <v>921282</v>
      </c>
      <c r="G4661">
        <v>35921282</v>
      </c>
      <c r="H4661" t="s">
        <v>17034</v>
      </c>
      <c r="I4661">
        <v>645</v>
      </c>
      <c r="J4661" t="s">
        <v>262</v>
      </c>
      <c r="K4661" t="s">
        <v>8541</v>
      </c>
      <c r="L4661">
        <v>1</v>
      </c>
      <c r="M4661" t="s">
        <v>262</v>
      </c>
      <c r="N4661">
        <v>12232842</v>
      </c>
      <c r="O4661" t="s">
        <v>92</v>
      </c>
      <c r="P4661" t="s">
        <v>17035</v>
      </c>
      <c r="Q4661">
        <v>352</v>
      </c>
      <c r="R4661">
        <v>12</v>
      </c>
      <c r="S4661">
        <v>39661770</v>
      </c>
      <c r="U4661" t="s">
        <v>17036</v>
      </c>
      <c r="V4661">
        <v>1</v>
      </c>
      <c r="W4661" s="2">
        <v>0</v>
      </c>
      <c r="X4661" s="2">
        <v>0</v>
      </c>
      <c r="Y4661" s="2">
        <v>106</v>
      </c>
      <c r="Z4661" s="2">
        <v>108</v>
      </c>
      <c r="AA4661" s="2">
        <v>125</v>
      </c>
      <c r="AB4661" s="2">
        <v>111</v>
      </c>
      <c r="AC4661" s="2">
        <v>109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0</v>
      </c>
      <c r="AN4661" s="2">
        <v>0</v>
      </c>
      <c r="AO4661" s="2">
        <v>0</v>
      </c>
      <c r="AP4661" s="2">
        <v>0</v>
      </c>
      <c r="AQ4661" s="2">
        <v>0</v>
      </c>
      <c r="AR4661" s="2">
        <v>0</v>
      </c>
      <c r="AS4661" s="2">
        <v>0</v>
      </c>
      <c r="AT4661" s="2">
        <v>0</v>
      </c>
      <c r="AU4661" s="2">
        <v>0</v>
      </c>
      <c r="AV4661" s="2">
        <v>0</v>
      </c>
      <c r="AW4661" s="2">
        <v>0</v>
      </c>
      <c r="AX4661" s="2">
        <v>0</v>
      </c>
      <c r="AY4661" s="2">
        <v>0</v>
      </c>
      <c r="AZ4661" s="2">
        <v>0</v>
      </c>
      <c r="BA4661" s="2">
        <v>0</v>
      </c>
      <c r="BB4661" s="2">
        <v>0</v>
      </c>
      <c r="BC4661" s="2">
        <v>68</v>
      </c>
      <c r="BD4661" s="2">
        <v>0</v>
      </c>
      <c r="BE4661" s="2">
        <v>0</v>
      </c>
      <c r="BF4661" s="2">
        <v>0</v>
      </c>
      <c r="BG4661" s="2">
        <v>4</v>
      </c>
      <c r="BH4661" s="2">
        <v>6</v>
      </c>
      <c r="BI4661" s="2">
        <v>6</v>
      </c>
      <c r="BJ4661" s="2">
        <v>6</v>
      </c>
      <c r="BK4661" s="2">
        <v>7</v>
      </c>
      <c r="BL4661" s="2">
        <v>0</v>
      </c>
      <c r="BM4661" s="2">
        <v>0</v>
      </c>
      <c r="BN4661" s="2">
        <v>0</v>
      </c>
      <c r="BO4661" s="2">
        <v>0</v>
      </c>
      <c r="BP4661" s="2">
        <v>0</v>
      </c>
      <c r="BQ4661" s="2">
        <v>0</v>
      </c>
      <c r="BR4661" s="2">
        <v>0</v>
      </c>
      <c r="BS4661" s="2">
        <v>0</v>
      </c>
      <c r="BT4661" s="2">
        <v>0</v>
      </c>
      <c r="BU4661" s="2">
        <v>0</v>
      </c>
      <c r="BV4661" s="2">
        <v>0</v>
      </c>
      <c r="BW4661" s="2">
        <v>0</v>
      </c>
      <c r="BX4661" s="2">
        <v>0</v>
      </c>
      <c r="BY4661" s="2">
        <v>0</v>
      </c>
      <c r="BZ4661" s="2">
        <v>0</v>
      </c>
      <c r="CA4661" s="2">
        <v>0</v>
      </c>
      <c r="CB4661" s="2">
        <v>0</v>
      </c>
      <c r="CC4661" s="2">
        <v>0</v>
      </c>
      <c r="CD4661" s="2">
        <v>0</v>
      </c>
      <c r="CE4661" s="2">
        <v>0</v>
      </c>
      <c r="CF4661" s="2">
        <v>0</v>
      </c>
      <c r="CG4661" s="2">
        <v>0</v>
      </c>
      <c r="CH4661" s="2">
        <v>0</v>
      </c>
      <c r="CI4661" s="2">
        <v>0</v>
      </c>
      <c r="CJ4661" s="2">
        <v>0</v>
      </c>
      <c r="CK4661" s="2">
        <v>5</v>
      </c>
      <c r="CL4661" s="2">
        <v>0</v>
      </c>
    </row>
    <row r="4662" spans="1:90" x14ac:dyDescent="0.25">
      <c r="A4662" t="s">
        <v>115</v>
      </c>
      <c r="B4662">
        <v>20205</v>
      </c>
      <c r="C4662" t="s">
        <v>262</v>
      </c>
      <c r="D4662">
        <v>1</v>
      </c>
      <c r="E4662">
        <v>8</v>
      </c>
      <c r="F4662">
        <v>42328</v>
      </c>
      <c r="G4662">
        <v>35042328</v>
      </c>
      <c r="H4662" t="s">
        <v>10454</v>
      </c>
      <c r="I4662">
        <v>645</v>
      </c>
      <c r="J4662" t="s">
        <v>262</v>
      </c>
      <c r="K4662" t="s">
        <v>7641</v>
      </c>
      <c r="L4662">
        <v>1</v>
      </c>
      <c r="M4662" t="s">
        <v>262</v>
      </c>
      <c r="N4662">
        <v>12237750</v>
      </c>
      <c r="O4662" t="s">
        <v>1318</v>
      </c>
      <c r="P4662" t="s">
        <v>10455</v>
      </c>
      <c r="Q4662">
        <v>91</v>
      </c>
      <c r="R4662">
        <v>12</v>
      </c>
      <c r="S4662">
        <v>39315844</v>
      </c>
      <c r="U4662" t="s">
        <v>10456</v>
      </c>
      <c r="V4662">
        <v>1</v>
      </c>
      <c r="W4662" s="2">
        <v>0</v>
      </c>
      <c r="X4662" s="2">
        <v>0</v>
      </c>
      <c r="Y4662" s="2">
        <v>0</v>
      </c>
      <c r="Z4662" s="2">
        <v>0</v>
      </c>
      <c r="AA4662" s="2">
        <v>0</v>
      </c>
      <c r="AB4662" s="2">
        <v>0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101</v>
      </c>
      <c r="AI4662" s="2">
        <v>139</v>
      </c>
      <c r="AJ4662" s="2">
        <v>89</v>
      </c>
      <c r="AK4662" s="2">
        <v>0</v>
      </c>
      <c r="AL4662" s="2">
        <v>0</v>
      </c>
      <c r="AM4662" s="2">
        <v>0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2">
        <v>0</v>
      </c>
      <c r="AT4662" s="2">
        <v>0</v>
      </c>
      <c r="AU4662" s="2">
        <v>0</v>
      </c>
      <c r="AV4662" s="2">
        <v>0</v>
      </c>
      <c r="AW4662" s="2">
        <v>0</v>
      </c>
      <c r="AX4662" s="2">
        <v>0</v>
      </c>
      <c r="AY4662" s="2">
        <v>0</v>
      </c>
      <c r="AZ4662" s="2">
        <v>0</v>
      </c>
      <c r="BA4662" s="2">
        <v>0</v>
      </c>
      <c r="BB4662" s="2">
        <v>0</v>
      </c>
      <c r="BC4662" s="2">
        <v>0</v>
      </c>
      <c r="BD4662" s="2">
        <v>0</v>
      </c>
      <c r="BE4662" s="2">
        <v>0</v>
      </c>
      <c r="BF4662" s="2">
        <v>0</v>
      </c>
      <c r="BG4662" s="2">
        <v>0</v>
      </c>
      <c r="BH4662" s="2">
        <v>0</v>
      </c>
      <c r="BI4662" s="2">
        <v>0</v>
      </c>
      <c r="BJ4662" s="2">
        <v>0</v>
      </c>
      <c r="BK4662" s="2">
        <v>0</v>
      </c>
      <c r="BL4662" s="2">
        <v>0</v>
      </c>
      <c r="BM4662" s="2">
        <v>0</v>
      </c>
      <c r="BN4662" s="2">
        <v>0</v>
      </c>
      <c r="BO4662" s="2">
        <v>0</v>
      </c>
      <c r="BP4662" s="2">
        <v>6</v>
      </c>
      <c r="BQ4662" s="2">
        <v>5</v>
      </c>
      <c r="BR4662" s="2">
        <v>4</v>
      </c>
      <c r="BS4662" s="2">
        <v>0</v>
      </c>
      <c r="BT4662" s="2">
        <v>0</v>
      </c>
      <c r="BU4662" s="2">
        <v>0</v>
      </c>
      <c r="BV4662" s="2">
        <v>0</v>
      </c>
      <c r="BW4662" s="2">
        <v>0</v>
      </c>
      <c r="BX4662" s="2">
        <v>0</v>
      </c>
      <c r="BY4662" s="2">
        <v>0</v>
      </c>
      <c r="BZ4662" s="2">
        <v>0</v>
      </c>
      <c r="CA4662" s="2">
        <v>0</v>
      </c>
      <c r="CB4662" s="2">
        <v>0</v>
      </c>
      <c r="CC4662" s="2">
        <v>0</v>
      </c>
      <c r="CD4662" s="2">
        <v>0</v>
      </c>
      <c r="CE4662" s="2">
        <v>0</v>
      </c>
      <c r="CF4662" s="2">
        <v>0</v>
      </c>
      <c r="CG4662" s="2">
        <v>0</v>
      </c>
      <c r="CH4662" s="2">
        <v>0</v>
      </c>
      <c r="CI4662" s="2">
        <v>0</v>
      </c>
      <c r="CJ4662" s="2">
        <v>0</v>
      </c>
      <c r="CK4662" s="2">
        <v>0</v>
      </c>
      <c r="CL4662" s="2">
        <v>0</v>
      </c>
    </row>
    <row r="4663" spans="1:90" x14ac:dyDescent="0.25">
      <c r="A4663" t="s">
        <v>115</v>
      </c>
      <c r="B4663">
        <v>20205</v>
      </c>
      <c r="C4663" t="s">
        <v>262</v>
      </c>
      <c r="D4663">
        <v>1</v>
      </c>
      <c r="E4663">
        <v>8</v>
      </c>
      <c r="F4663">
        <v>901556</v>
      </c>
      <c r="G4663">
        <v>35901556</v>
      </c>
      <c r="H4663" t="s">
        <v>4653</v>
      </c>
      <c r="I4663">
        <v>645</v>
      </c>
      <c r="J4663" t="s">
        <v>262</v>
      </c>
      <c r="K4663" t="s">
        <v>1815</v>
      </c>
      <c r="L4663">
        <v>1</v>
      </c>
      <c r="M4663" t="s">
        <v>262</v>
      </c>
      <c r="N4663">
        <v>12233610</v>
      </c>
      <c r="O4663" t="s">
        <v>92</v>
      </c>
      <c r="P4663" t="s">
        <v>4654</v>
      </c>
      <c r="Q4663">
        <v>400</v>
      </c>
      <c r="R4663">
        <v>12</v>
      </c>
      <c r="S4663">
        <v>39361140</v>
      </c>
      <c r="T4663">
        <v>39361900</v>
      </c>
      <c r="U4663" t="s">
        <v>4655</v>
      </c>
      <c r="V4663">
        <v>1</v>
      </c>
      <c r="W4663" s="2">
        <v>0</v>
      </c>
      <c r="X4663" s="2">
        <v>0</v>
      </c>
      <c r="Y4663" s="2">
        <v>153</v>
      </c>
      <c r="Z4663" s="2">
        <v>152</v>
      </c>
      <c r="AA4663" s="2">
        <v>141</v>
      </c>
      <c r="AB4663" s="2">
        <v>148</v>
      </c>
      <c r="AC4663" s="2">
        <v>139</v>
      </c>
      <c r="AD4663" s="2">
        <v>0</v>
      </c>
      <c r="AE4663" s="2">
        <v>0</v>
      </c>
      <c r="AF4663" s="2">
        <v>0</v>
      </c>
      <c r="AG4663" s="2">
        <v>0</v>
      </c>
      <c r="AH4663" s="2">
        <v>0</v>
      </c>
      <c r="AI4663" s="2">
        <v>0</v>
      </c>
      <c r="AJ4663" s="2">
        <v>0</v>
      </c>
      <c r="AK4663" s="2">
        <v>0</v>
      </c>
      <c r="AL4663" s="2">
        <v>0</v>
      </c>
      <c r="AM4663" s="2">
        <v>0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2">
        <v>0</v>
      </c>
      <c r="AT4663" s="2">
        <v>0</v>
      </c>
      <c r="AU4663" s="2">
        <v>0</v>
      </c>
      <c r="AV4663" s="2">
        <v>0</v>
      </c>
      <c r="AW4663" s="2">
        <v>0</v>
      </c>
      <c r="AX4663" s="2">
        <v>0</v>
      </c>
      <c r="AY4663" s="2">
        <v>0</v>
      </c>
      <c r="AZ4663" s="2">
        <v>0</v>
      </c>
      <c r="BA4663" s="2">
        <v>0</v>
      </c>
      <c r="BB4663" s="2">
        <v>0</v>
      </c>
      <c r="BC4663" s="2">
        <v>0</v>
      </c>
      <c r="BD4663" s="2">
        <v>8</v>
      </c>
      <c r="BE4663" s="2">
        <v>0</v>
      </c>
      <c r="BF4663" s="2">
        <v>0</v>
      </c>
      <c r="BG4663" s="2">
        <v>6</v>
      </c>
      <c r="BH4663" s="2">
        <v>7</v>
      </c>
      <c r="BI4663" s="2">
        <v>8</v>
      </c>
      <c r="BJ4663" s="2">
        <v>10</v>
      </c>
      <c r="BK4663" s="2">
        <v>8</v>
      </c>
      <c r="BL4663" s="2">
        <v>0</v>
      </c>
      <c r="BM4663" s="2">
        <v>0</v>
      </c>
      <c r="BN4663" s="2">
        <v>0</v>
      </c>
      <c r="BO4663" s="2">
        <v>0</v>
      </c>
      <c r="BP4663" s="2">
        <v>0</v>
      </c>
      <c r="BQ4663" s="2">
        <v>0</v>
      </c>
      <c r="BR4663" s="2">
        <v>0</v>
      </c>
      <c r="BS4663" s="2">
        <v>0</v>
      </c>
      <c r="BT4663" s="2">
        <v>0</v>
      </c>
      <c r="BU4663" s="2">
        <v>0</v>
      </c>
      <c r="BV4663" s="2">
        <v>0</v>
      </c>
      <c r="BW4663" s="2">
        <v>0</v>
      </c>
      <c r="BX4663" s="2">
        <v>0</v>
      </c>
      <c r="BY4663" s="2">
        <v>0</v>
      </c>
      <c r="BZ4663" s="2">
        <v>0</v>
      </c>
      <c r="CA4663" s="2">
        <v>0</v>
      </c>
      <c r="CB4663" s="2">
        <v>0</v>
      </c>
      <c r="CC4663" s="2">
        <v>0</v>
      </c>
      <c r="CD4663" s="2">
        <v>0</v>
      </c>
      <c r="CE4663" s="2">
        <v>0</v>
      </c>
      <c r="CF4663" s="2">
        <v>0</v>
      </c>
      <c r="CG4663" s="2">
        <v>0</v>
      </c>
      <c r="CH4663" s="2">
        <v>0</v>
      </c>
      <c r="CI4663" s="2">
        <v>0</v>
      </c>
      <c r="CJ4663" s="2">
        <v>0</v>
      </c>
      <c r="CK4663" s="2">
        <v>0</v>
      </c>
      <c r="CL4663" s="2">
        <v>3</v>
      </c>
    </row>
    <row r="4664" spans="1:90" x14ac:dyDescent="0.25">
      <c r="A4664" t="s">
        <v>115</v>
      </c>
      <c r="B4664">
        <v>20205</v>
      </c>
      <c r="C4664" t="s">
        <v>262</v>
      </c>
      <c r="D4664">
        <v>1</v>
      </c>
      <c r="E4664">
        <v>8</v>
      </c>
      <c r="F4664">
        <v>922857</v>
      </c>
      <c r="G4664">
        <v>35922857</v>
      </c>
      <c r="H4664" t="s">
        <v>3023</v>
      </c>
      <c r="I4664">
        <v>645</v>
      </c>
      <c r="J4664" t="s">
        <v>262</v>
      </c>
      <c r="K4664" t="s">
        <v>3024</v>
      </c>
      <c r="L4664">
        <v>1</v>
      </c>
      <c r="M4664" t="s">
        <v>262</v>
      </c>
      <c r="N4664">
        <v>12228190</v>
      </c>
      <c r="O4664" t="s">
        <v>102</v>
      </c>
      <c r="P4664" t="s">
        <v>3025</v>
      </c>
      <c r="Q4664">
        <v>84</v>
      </c>
      <c r="R4664">
        <v>12</v>
      </c>
      <c r="S4664">
        <v>39441582</v>
      </c>
      <c r="U4664" t="s">
        <v>3026</v>
      </c>
      <c r="V4664">
        <v>1</v>
      </c>
      <c r="W4664" s="2">
        <v>0</v>
      </c>
      <c r="X4664" s="2">
        <v>0</v>
      </c>
      <c r="Y4664" s="2">
        <v>0</v>
      </c>
      <c r="Z4664" s="2">
        <v>0</v>
      </c>
      <c r="AA4664" s="2">
        <v>0</v>
      </c>
      <c r="AB4664" s="2">
        <v>0</v>
      </c>
      <c r="AC4664" s="2">
        <v>0</v>
      </c>
      <c r="AD4664" s="2">
        <v>128</v>
      </c>
      <c r="AE4664" s="2">
        <v>75</v>
      </c>
      <c r="AF4664" s="2">
        <v>71</v>
      </c>
      <c r="AG4664" s="2">
        <v>134</v>
      </c>
      <c r="AH4664" s="2">
        <v>159</v>
      </c>
      <c r="AI4664" s="2">
        <v>154</v>
      </c>
      <c r="AJ4664" s="2">
        <v>150</v>
      </c>
      <c r="AK4664" s="2">
        <v>0</v>
      </c>
      <c r="AL4664" s="2">
        <v>0</v>
      </c>
      <c r="AM4664" s="2">
        <v>0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2">
        <v>0</v>
      </c>
      <c r="AT4664" s="2">
        <v>0</v>
      </c>
      <c r="AU4664" s="2">
        <v>0</v>
      </c>
      <c r="AV4664" s="2">
        <v>0</v>
      </c>
      <c r="AW4664" s="2">
        <v>0</v>
      </c>
      <c r="AX4664" s="2">
        <v>0</v>
      </c>
      <c r="AY4664" s="2">
        <v>0</v>
      </c>
      <c r="AZ4664" s="2">
        <v>0</v>
      </c>
      <c r="BA4664" s="2">
        <v>0</v>
      </c>
      <c r="BB4664" s="2">
        <v>0</v>
      </c>
      <c r="BC4664" s="2">
        <v>0</v>
      </c>
      <c r="BD4664" s="2">
        <v>10</v>
      </c>
      <c r="BE4664" s="2">
        <v>0</v>
      </c>
      <c r="BF4664" s="2">
        <v>0</v>
      </c>
      <c r="BG4664" s="2">
        <v>0</v>
      </c>
      <c r="BH4664" s="2">
        <v>0</v>
      </c>
      <c r="BI4664" s="2">
        <v>0</v>
      </c>
      <c r="BJ4664" s="2">
        <v>0</v>
      </c>
      <c r="BK4664" s="2">
        <v>0</v>
      </c>
      <c r="BL4664" s="2">
        <v>7</v>
      </c>
      <c r="BM4664" s="2">
        <v>3</v>
      </c>
      <c r="BN4664" s="2">
        <v>2</v>
      </c>
      <c r="BO4664" s="2">
        <v>7</v>
      </c>
      <c r="BP4664" s="2">
        <v>7</v>
      </c>
      <c r="BQ4664" s="2">
        <v>5</v>
      </c>
      <c r="BR4664" s="2">
        <v>6</v>
      </c>
      <c r="BS4664" s="2">
        <v>0</v>
      </c>
      <c r="BT4664" s="2">
        <v>0</v>
      </c>
      <c r="BU4664" s="2">
        <v>0</v>
      </c>
      <c r="BV4664" s="2">
        <v>0</v>
      </c>
      <c r="BW4664" s="2">
        <v>0</v>
      </c>
      <c r="BX4664" s="2">
        <v>0</v>
      </c>
      <c r="BY4664" s="2">
        <v>0</v>
      </c>
      <c r="BZ4664" s="2">
        <v>0</v>
      </c>
      <c r="CA4664" s="2">
        <v>0</v>
      </c>
      <c r="CB4664" s="2">
        <v>0</v>
      </c>
      <c r="CC4664" s="2">
        <v>0</v>
      </c>
      <c r="CD4664" s="2">
        <v>0</v>
      </c>
      <c r="CE4664" s="2">
        <v>0</v>
      </c>
      <c r="CF4664" s="2">
        <v>0</v>
      </c>
      <c r="CG4664" s="2">
        <v>0</v>
      </c>
      <c r="CH4664" s="2">
        <v>0</v>
      </c>
      <c r="CI4664" s="2">
        <v>0</v>
      </c>
      <c r="CJ4664" s="2">
        <v>0</v>
      </c>
      <c r="CK4664" s="2">
        <v>0</v>
      </c>
      <c r="CL4664" s="2">
        <v>3</v>
      </c>
    </row>
    <row r="4665" spans="1:90" x14ac:dyDescent="0.25">
      <c r="A4665" t="s">
        <v>115</v>
      </c>
      <c r="B4665">
        <v>20205</v>
      </c>
      <c r="C4665" t="s">
        <v>262</v>
      </c>
      <c r="D4665">
        <v>1</v>
      </c>
      <c r="E4665">
        <v>8</v>
      </c>
      <c r="F4665">
        <v>13626</v>
      </c>
      <c r="G4665">
        <v>35013626</v>
      </c>
      <c r="H4665" t="s">
        <v>18142</v>
      </c>
      <c r="I4665">
        <v>645</v>
      </c>
      <c r="J4665" t="s">
        <v>262</v>
      </c>
      <c r="K4665" t="s">
        <v>91</v>
      </c>
      <c r="L4665">
        <v>1</v>
      </c>
      <c r="M4665" t="s">
        <v>262</v>
      </c>
      <c r="N4665">
        <v>12210090</v>
      </c>
      <c r="O4665" t="s">
        <v>162</v>
      </c>
      <c r="P4665" t="s">
        <v>18047</v>
      </c>
      <c r="Q4665" t="s">
        <v>127</v>
      </c>
      <c r="R4665">
        <v>12</v>
      </c>
      <c r="S4665">
        <v>39220729</v>
      </c>
      <c r="U4665" t="s">
        <v>18143</v>
      </c>
      <c r="V4665">
        <v>1</v>
      </c>
      <c r="W4665" s="2">
        <v>0</v>
      </c>
      <c r="X4665" s="2">
        <v>0</v>
      </c>
      <c r="Y4665" s="2">
        <v>0</v>
      </c>
      <c r="Z4665" s="2">
        <v>0</v>
      </c>
      <c r="AA4665" s="2">
        <v>0</v>
      </c>
      <c r="AB4665" s="2">
        <v>0</v>
      </c>
      <c r="AC4665" s="2">
        <v>0</v>
      </c>
      <c r="AD4665" s="2">
        <v>69</v>
      </c>
      <c r="AE4665" s="2">
        <v>67</v>
      </c>
      <c r="AF4665" s="2">
        <v>42</v>
      </c>
      <c r="AG4665" s="2">
        <v>50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  <c r="AM4665" s="2">
        <v>0</v>
      </c>
      <c r="AN4665" s="2">
        <v>0</v>
      </c>
      <c r="AO4665" s="2">
        <v>0</v>
      </c>
      <c r="AP4665" s="2">
        <v>0</v>
      </c>
      <c r="AQ4665" s="2">
        <v>0</v>
      </c>
      <c r="AR4665" s="2">
        <v>0</v>
      </c>
      <c r="AS4665" s="2">
        <v>0</v>
      </c>
      <c r="AT4665" s="2">
        <v>0</v>
      </c>
      <c r="AU4665" s="2">
        <v>0</v>
      </c>
      <c r="AV4665" s="2">
        <v>0</v>
      </c>
      <c r="AW4665" s="2">
        <v>0</v>
      </c>
      <c r="AX4665" s="2">
        <v>0</v>
      </c>
      <c r="AY4665" s="2">
        <v>0</v>
      </c>
      <c r="AZ4665" s="2">
        <v>0</v>
      </c>
      <c r="BA4665" s="2">
        <v>0</v>
      </c>
      <c r="BB4665" s="2">
        <v>0</v>
      </c>
      <c r="BC4665" s="2">
        <v>0</v>
      </c>
      <c r="BD4665" s="2">
        <v>0</v>
      </c>
      <c r="BE4665" s="2">
        <v>0</v>
      </c>
      <c r="BF4665" s="2">
        <v>0</v>
      </c>
      <c r="BG4665" s="2">
        <v>0</v>
      </c>
      <c r="BH4665" s="2">
        <v>0</v>
      </c>
      <c r="BI4665" s="2">
        <v>0</v>
      </c>
      <c r="BJ4665" s="2">
        <v>0</v>
      </c>
      <c r="BK4665" s="2">
        <v>0</v>
      </c>
      <c r="BL4665" s="2">
        <v>4</v>
      </c>
      <c r="BM4665" s="2">
        <v>3</v>
      </c>
      <c r="BN4665" s="2">
        <v>2</v>
      </c>
      <c r="BO4665" s="2">
        <v>2</v>
      </c>
      <c r="BP4665" s="2">
        <v>0</v>
      </c>
      <c r="BQ4665" s="2">
        <v>0</v>
      </c>
      <c r="BR4665" s="2">
        <v>0</v>
      </c>
      <c r="BS4665" s="2">
        <v>0</v>
      </c>
      <c r="BT4665" s="2">
        <v>0</v>
      </c>
      <c r="BU4665" s="2">
        <v>0</v>
      </c>
      <c r="BV4665" s="2">
        <v>0</v>
      </c>
      <c r="BW4665" s="2">
        <v>0</v>
      </c>
      <c r="BX4665" s="2">
        <v>0</v>
      </c>
      <c r="BY4665" s="2">
        <v>0</v>
      </c>
      <c r="BZ4665" s="2">
        <v>0</v>
      </c>
      <c r="CA4665" s="2">
        <v>0</v>
      </c>
      <c r="CB4665" s="2">
        <v>0</v>
      </c>
      <c r="CC4665" s="2">
        <v>0</v>
      </c>
      <c r="CD4665" s="2">
        <v>0</v>
      </c>
      <c r="CE4665" s="2">
        <v>0</v>
      </c>
      <c r="CF4665" s="2">
        <v>0</v>
      </c>
      <c r="CG4665" s="2">
        <v>0</v>
      </c>
      <c r="CH4665" s="2">
        <v>0</v>
      </c>
      <c r="CI4665" s="2">
        <v>0</v>
      </c>
      <c r="CJ4665" s="2">
        <v>0</v>
      </c>
      <c r="CK4665" s="2">
        <v>0</v>
      </c>
      <c r="CL4665" s="2">
        <v>0</v>
      </c>
    </row>
    <row r="4666" spans="1:90" x14ac:dyDescent="0.25">
      <c r="A4666" t="s">
        <v>115</v>
      </c>
      <c r="B4666">
        <v>20205</v>
      </c>
      <c r="C4666" t="s">
        <v>262</v>
      </c>
      <c r="D4666">
        <v>1</v>
      </c>
      <c r="E4666">
        <v>8</v>
      </c>
      <c r="F4666">
        <v>13596</v>
      </c>
      <c r="G4666">
        <v>35013596</v>
      </c>
      <c r="H4666" t="s">
        <v>10198</v>
      </c>
      <c r="I4666">
        <v>645</v>
      </c>
      <c r="J4666" t="s">
        <v>262</v>
      </c>
      <c r="K4666" t="s">
        <v>3826</v>
      </c>
      <c r="L4666">
        <v>2</v>
      </c>
      <c r="M4666" t="s">
        <v>2903</v>
      </c>
      <c r="N4666">
        <v>12247000</v>
      </c>
      <c r="O4666" t="s">
        <v>92</v>
      </c>
      <c r="P4666" t="s">
        <v>10199</v>
      </c>
      <c r="Q4666">
        <v>306</v>
      </c>
      <c r="R4666">
        <v>12</v>
      </c>
      <c r="S4666">
        <v>39051361</v>
      </c>
      <c r="T4666">
        <v>39051862</v>
      </c>
      <c r="U4666" t="s">
        <v>10200</v>
      </c>
      <c r="V4666">
        <v>1</v>
      </c>
      <c r="W4666" s="2">
        <v>0</v>
      </c>
      <c r="X4666" s="2">
        <v>0</v>
      </c>
      <c r="Y4666" s="2">
        <v>31</v>
      </c>
      <c r="Z4666" s="2">
        <v>44</v>
      </c>
      <c r="AA4666" s="2">
        <v>42</v>
      </c>
      <c r="AB4666" s="2">
        <v>42</v>
      </c>
      <c r="AC4666" s="2">
        <v>45</v>
      </c>
      <c r="AD4666" s="2">
        <v>37</v>
      </c>
      <c r="AE4666" s="2">
        <v>41</v>
      </c>
      <c r="AF4666" s="2">
        <v>26</v>
      </c>
      <c r="AG4666" s="2">
        <v>46</v>
      </c>
      <c r="AH4666" s="2">
        <v>115</v>
      </c>
      <c r="AI4666" s="2">
        <v>102</v>
      </c>
      <c r="AJ4666" s="2">
        <v>108</v>
      </c>
      <c r="AK4666" s="2">
        <v>0</v>
      </c>
      <c r="AL4666" s="2">
        <v>0</v>
      </c>
      <c r="AM4666" s="2">
        <v>0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2">
        <v>0</v>
      </c>
      <c r="AT4666" s="2">
        <v>0</v>
      </c>
      <c r="AU4666" s="2">
        <v>74</v>
      </c>
      <c r="AV4666" s="2">
        <v>0</v>
      </c>
      <c r="AW4666" s="2">
        <v>0</v>
      </c>
      <c r="AX4666" s="2">
        <v>0</v>
      </c>
      <c r="AY4666" s="2">
        <v>0</v>
      </c>
      <c r="AZ4666" s="2">
        <v>0</v>
      </c>
      <c r="BA4666" s="2">
        <v>0</v>
      </c>
      <c r="BB4666" s="2">
        <v>0</v>
      </c>
      <c r="BC4666" s="2">
        <v>47</v>
      </c>
      <c r="BD4666" s="2">
        <v>12</v>
      </c>
      <c r="BE4666" s="2">
        <v>0</v>
      </c>
      <c r="BF4666" s="2">
        <v>0</v>
      </c>
      <c r="BG4666" s="2">
        <v>1</v>
      </c>
      <c r="BH4666" s="2">
        <v>2</v>
      </c>
      <c r="BI4666" s="2">
        <v>2</v>
      </c>
      <c r="BJ4666" s="2">
        <v>3</v>
      </c>
      <c r="BK4666" s="2">
        <v>3</v>
      </c>
      <c r="BL4666" s="2">
        <v>3</v>
      </c>
      <c r="BM4666" s="2">
        <v>3</v>
      </c>
      <c r="BN4666" s="2">
        <v>1</v>
      </c>
      <c r="BO4666" s="2">
        <v>4</v>
      </c>
      <c r="BP4666" s="2">
        <v>3</v>
      </c>
      <c r="BQ4666" s="2">
        <v>6</v>
      </c>
      <c r="BR4666" s="2">
        <v>6</v>
      </c>
      <c r="BS4666" s="2">
        <v>0</v>
      </c>
      <c r="BT4666" s="2">
        <v>0</v>
      </c>
      <c r="BU4666" s="2">
        <v>0</v>
      </c>
      <c r="BV4666" s="2">
        <v>0</v>
      </c>
      <c r="BW4666" s="2">
        <v>0</v>
      </c>
      <c r="BX4666" s="2">
        <v>0</v>
      </c>
      <c r="BY4666" s="2">
        <v>0</v>
      </c>
      <c r="BZ4666" s="2">
        <v>0</v>
      </c>
      <c r="CA4666" s="2">
        <v>0</v>
      </c>
      <c r="CB4666" s="2">
        <v>0</v>
      </c>
      <c r="CC4666" s="2">
        <v>4</v>
      </c>
      <c r="CD4666" s="2">
        <v>0</v>
      </c>
      <c r="CE4666" s="2">
        <v>0</v>
      </c>
      <c r="CF4666" s="2">
        <v>0</v>
      </c>
      <c r="CG4666" s="2">
        <v>0</v>
      </c>
      <c r="CH4666" s="2">
        <v>0</v>
      </c>
      <c r="CI4666" s="2">
        <v>0</v>
      </c>
      <c r="CJ4666" s="2">
        <v>0</v>
      </c>
      <c r="CK4666" s="2">
        <v>4</v>
      </c>
      <c r="CL4666" s="2">
        <v>3</v>
      </c>
    </row>
    <row r="4667" spans="1:90" x14ac:dyDescent="0.25">
      <c r="A4667" t="s">
        <v>115</v>
      </c>
      <c r="B4667">
        <v>20205</v>
      </c>
      <c r="C4667" t="s">
        <v>262</v>
      </c>
      <c r="D4667">
        <v>1</v>
      </c>
      <c r="E4667">
        <v>8</v>
      </c>
      <c r="F4667">
        <v>13584</v>
      </c>
      <c r="G4667">
        <v>35013584</v>
      </c>
      <c r="H4667" t="s">
        <v>11083</v>
      </c>
      <c r="I4667">
        <v>645</v>
      </c>
      <c r="J4667" t="s">
        <v>262</v>
      </c>
      <c r="K4667" t="s">
        <v>3157</v>
      </c>
      <c r="L4667">
        <v>1</v>
      </c>
      <c r="M4667" t="s">
        <v>262</v>
      </c>
      <c r="N4667">
        <v>12227200</v>
      </c>
      <c r="O4667" t="s">
        <v>92</v>
      </c>
      <c r="P4667" t="s">
        <v>11084</v>
      </c>
      <c r="Q4667">
        <v>160</v>
      </c>
      <c r="R4667">
        <v>12</v>
      </c>
      <c r="S4667">
        <v>39227990</v>
      </c>
      <c r="T4667">
        <v>39234623</v>
      </c>
      <c r="U4667" t="s">
        <v>11085</v>
      </c>
      <c r="V4667">
        <v>1</v>
      </c>
      <c r="W4667" s="2">
        <v>0</v>
      </c>
      <c r="X4667" s="2">
        <v>0</v>
      </c>
      <c r="Y4667" s="2">
        <v>0</v>
      </c>
      <c r="Z4667" s="2">
        <v>0</v>
      </c>
      <c r="AA4667" s="2">
        <v>0</v>
      </c>
      <c r="AB4667" s="2">
        <v>0</v>
      </c>
      <c r="AC4667" s="2">
        <v>0</v>
      </c>
      <c r="AD4667" s="2">
        <v>73</v>
      </c>
      <c r="AE4667" s="2">
        <v>36</v>
      </c>
      <c r="AF4667" s="2">
        <v>41</v>
      </c>
      <c r="AG4667" s="2">
        <v>59</v>
      </c>
      <c r="AH4667" s="2">
        <v>167</v>
      </c>
      <c r="AI4667" s="2">
        <v>162</v>
      </c>
      <c r="AJ4667" s="2">
        <v>162</v>
      </c>
      <c r="AK4667" s="2">
        <v>0</v>
      </c>
      <c r="AL4667" s="2">
        <v>0</v>
      </c>
      <c r="AM4667" s="2">
        <v>0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2">
        <v>0</v>
      </c>
      <c r="AT4667" s="2">
        <v>0</v>
      </c>
      <c r="AU4667" s="2">
        <v>0</v>
      </c>
      <c r="AV4667" s="2">
        <v>0</v>
      </c>
      <c r="AW4667" s="2">
        <v>0</v>
      </c>
      <c r="AX4667" s="2">
        <v>0</v>
      </c>
      <c r="AY4667" s="2">
        <v>0</v>
      </c>
      <c r="AZ4667" s="2">
        <v>0</v>
      </c>
      <c r="BA4667" s="2">
        <v>0</v>
      </c>
      <c r="BB4667" s="2">
        <v>0</v>
      </c>
      <c r="BC4667" s="2">
        <v>108</v>
      </c>
      <c r="BD4667" s="2">
        <v>0</v>
      </c>
      <c r="BE4667" s="2">
        <v>0</v>
      </c>
      <c r="BF4667" s="2">
        <v>0</v>
      </c>
      <c r="BG4667" s="2">
        <v>0</v>
      </c>
      <c r="BH4667" s="2">
        <v>0</v>
      </c>
      <c r="BI4667" s="2">
        <v>0</v>
      </c>
      <c r="BJ4667" s="2">
        <v>0</v>
      </c>
      <c r="BK4667" s="2">
        <v>0</v>
      </c>
      <c r="BL4667" s="2">
        <v>5</v>
      </c>
      <c r="BM4667" s="2">
        <v>2</v>
      </c>
      <c r="BN4667" s="2">
        <v>2</v>
      </c>
      <c r="BO4667" s="2">
        <v>3</v>
      </c>
      <c r="BP4667" s="2">
        <v>7</v>
      </c>
      <c r="BQ4667" s="2">
        <v>5</v>
      </c>
      <c r="BR4667" s="2">
        <v>8</v>
      </c>
      <c r="BS4667" s="2">
        <v>0</v>
      </c>
      <c r="BT4667" s="2">
        <v>0</v>
      </c>
      <c r="BU4667" s="2">
        <v>0</v>
      </c>
      <c r="BV4667" s="2">
        <v>0</v>
      </c>
      <c r="BW4667" s="2">
        <v>0</v>
      </c>
      <c r="BX4667" s="2">
        <v>0</v>
      </c>
      <c r="BY4667" s="2">
        <v>0</v>
      </c>
      <c r="BZ4667" s="2">
        <v>0</v>
      </c>
      <c r="CA4667" s="2">
        <v>0</v>
      </c>
      <c r="CB4667" s="2">
        <v>0</v>
      </c>
      <c r="CC4667" s="2">
        <v>0</v>
      </c>
      <c r="CD4667" s="2">
        <v>0</v>
      </c>
      <c r="CE4667" s="2">
        <v>0</v>
      </c>
      <c r="CF4667" s="2">
        <v>0</v>
      </c>
      <c r="CG4667" s="2">
        <v>0</v>
      </c>
      <c r="CH4667" s="2">
        <v>0</v>
      </c>
      <c r="CI4667" s="2">
        <v>0</v>
      </c>
      <c r="CJ4667" s="2">
        <v>0</v>
      </c>
      <c r="CK4667" s="2">
        <v>10</v>
      </c>
      <c r="CL4667" s="2">
        <v>0</v>
      </c>
    </row>
    <row r="4668" spans="1:90" x14ac:dyDescent="0.25">
      <c r="A4668" t="s">
        <v>115</v>
      </c>
      <c r="B4668">
        <v>20205</v>
      </c>
      <c r="C4668" t="s">
        <v>262</v>
      </c>
      <c r="D4668">
        <v>1</v>
      </c>
      <c r="E4668">
        <v>8</v>
      </c>
      <c r="F4668">
        <v>13912</v>
      </c>
      <c r="G4668">
        <v>35013912</v>
      </c>
      <c r="H4668" t="s">
        <v>11741</v>
      </c>
      <c r="I4668">
        <v>645</v>
      </c>
      <c r="J4668" t="s">
        <v>262</v>
      </c>
      <c r="K4668" t="s">
        <v>342</v>
      </c>
      <c r="L4668">
        <v>1</v>
      </c>
      <c r="M4668" t="s">
        <v>262</v>
      </c>
      <c r="N4668">
        <v>12215170</v>
      </c>
      <c r="O4668" t="s">
        <v>162</v>
      </c>
      <c r="P4668" t="s">
        <v>14797</v>
      </c>
      <c r="Q4668">
        <v>165</v>
      </c>
      <c r="R4668">
        <v>12</v>
      </c>
      <c r="S4668">
        <v>39218626</v>
      </c>
      <c r="U4668" t="s">
        <v>18686</v>
      </c>
      <c r="V4668">
        <v>1</v>
      </c>
      <c r="W4668" s="2">
        <v>0</v>
      </c>
      <c r="X4668" s="2">
        <v>0</v>
      </c>
      <c r="Y4668" s="2">
        <v>0</v>
      </c>
      <c r="Z4668" s="2">
        <v>0</v>
      </c>
      <c r="AA4668" s="2">
        <v>0</v>
      </c>
      <c r="AB4668" s="2">
        <v>0</v>
      </c>
      <c r="AC4668" s="2">
        <v>0</v>
      </c>
      <c r="AD4668" s="2">
        <v>68</v>
      </c>
      <c r="AE4668" s="2">
        <v>116</v>
      </c>
      <c r="AF4668" s="2">
        <v>63</v>
      </c>
      <c r="AG4668" s="2">
        <v>64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  <c r="AM4668" s="2">
        <v>0</v>
      </c>
      <c r="AN4668" s="2">
        <v>0</v>
      </c>
      <c r="AO4668" s="2">
        <v>0</v>
      </c>
      <c r="AP4668" s="2">
        <v>0</v>
      </c>
      <c r="AQ4668" s="2">
        <v>0</v>
      </c>
      <c r="AR4668" s="2">
        <v>0</v>
      </c>
      <c r="AS4668" s="2">
        <v>0</v>
      </c>
      <c r="AT4668" s="2">
        <v>0</v>
      </c>
      <c r="AU4668" s="2">
        <v>0</v>
      </c>
      <c r="AV4668" s="2">
        <v>0</v>
      </c>
      <c r="AW4668" s="2">
        <v>0</v>
      </c>
      <c r="AX4668" s="2">
        <v>0</v>
      </c>
      <c r="AY4668" s="2">
        <v>0</v>
      </c>
      <c r="AZ4668" s="2">
        <v>0</v>
      </c>
      <c r="BA4668" s="2">
        <v>0</v>
      </c>
      <c r="BB4668" s="2">
        <v>0</v>
      </c>
      <c r="BC4668" s="2">
        <v>0</v>
      </c>
      <c r="BD4668" s="2">
        <v>0</v>
      </c>
      <c r="BE4668" s="2">
        <v>0</v>
      </c>
      <c r="BF4668" s="2">
        <v>0</v>
      </c>
      <c r="BG4668" s="2">
        <v>0</v>
      </c>
      <c r="BH4668" s="2">
        <v>0</v>
      </c>
      <c r="BI4668" s="2">
        <v>0</v>
      </c>
      <c r="BJ4668" s="2">
        <v>0</v>
      </c>
      <c r="BK4668" s="2">
        <v>0</v>
      </c>
      <c r="BL4668" s="2">
        <v>3</v>
      </c>
      <c r="BM4668" s="2">
        <v>5</v>
      </c>
      <c r="BN4668" s="2">
        <v>2</v>
      </c>
      <c r="BO4668" s="2">
        <v>3</v>
      </c>
      <c r="BP4668" s="2">
        <v>0</v>
      </c>
      <c r="BQ4668" s="2">
        <v>0</v>
      </c>
      <c r="BR4668" s="2">
        <v>0</v>
      </c>
      <c r="BS4668" s="2">
        <v>0</v>
      </c>
      <c r="BT4668" s="2">
        <v>0</v>
      </c>
      <c r="BU4668" s="2">
        <v>0</v>
      </c>
      <c r="BV4668" s="2">
        <v>0</v>
      </c>
      <c r="BW4668" s="2">
        <v>0</v>
      </c>
      <c r="BX4668" s="2">
        <v>0</v>
      </c>
      <c r="BY4668" s="2">
        <v>0</v>
      </c>
      <c r="BZ4668" s="2">
        <v>0</v>
      </c>
      <c r="CA4668" s="2">
        <v>0</v>
      </c>
      <c r="CB4668" s="2">
        <v>0</v>
      </c>
      <c r="CC4668" s="2">
        <v>0</v>
      </c>
      <c r="CD4668" s="2">
        <v>0</v>
      </c>
      <c r="CE4668" s="2">
        <v>0</v>
      </c>
      <c r="CF4668" s="2">
        <v>0</v>
      </c>
      <c r="CG4668" s="2">
        <v>0</v>
      </c>
      <c r="CH4668" s="2">
        <v>0</v>
      </c>
      <c r="CI4668" s="2">
        <v>0</v>
      </c>
      <c r="CJ4668" s="2">
        <v>0</v>
      </c>
      <c r="CK4668" s="2">
        <v>0</v>
      </c>
      <c r="CL4668" s="2">
        <v>0</v>
      </c>
    </row>
    <row r="4669" spans="1:90" x14ac:dyDescent="0.25">
      <c r="A4669" t="s">
        <v>115</v>
      </c>
      <c r="B4669">
        <v>20205</v>
      </c>
      <c r="C4669" t="s">
        <v>262</v>
      </c>
      <c r="D4669">
        <v>1</v>
      </c>
      <c r="E4669">
        <v>8</v>
      </c>
      <c r="F4669">
        <v>13924</v>
      </c>
      <c r="G4669">
        <v>35013924</v>
      </c>
      <c r="H4669" t="s">
        <v>2622</v>
      </c>
      <c r="I4669">
        <v>645</v>
      </c>
      <c r="J4669" t="s">
        <v>262</v>
      </c>
      <c r="K4669" t="s">
        <v>2623</v>
      </c>
      <c r="L4669">
        <v>1</v>
      </c>
      <c r="M4669" t="s">
        <v>262</v>
      </c>
      <c r="N4669">
        <v>12211290</v>
      </c>
      <c r="O4669" t="s">
        <v>92</v>
      </c>
      <c r="P4669" t="s">
        <v>2624</v>
      </c>
      <c r="Q4669">
        <v>329</v>
      </c>
      <c r="R4669">
        <v>12</v>
      </c>
      <c r="S4669">
        <v>39220438</v>
      </c>
      <c r="U4669" t="s">
        <v>2625</v>
      </c>
      <c r="V4669">
        <v>1</v>
      </c>
      <c r="W4669" s="2">
        <v>0</v>
      </c>
      <c r="X4669" s="2">
        <v>0</v>
      </c>
      <c r="Y4669" s="2">
        <v>0</v>
      </c>
      <c r="Z4669" s="2">
        <v>0</v>
      </c>
      <c r="AA4669" s="2">
        <v>0</v>
      </c>
      <c r="AB4669" s="2">
        <v>0</v>
      </c>
      <c r="AC4669" s="2">
        <v>0</v>
      </c>
      <c r="AD4669" s="2">
        <v>114</v>
      </c>
      <c r="AE4669" s="2">
        <v>53</v>
      </c>
      <c r="AF4669" s="2">
        <v>66</v>
      </c>
      <c r="AG4669" s="2">
        <v>139</v>
      </c>
      <c r="AH4669" s="2">
        <v>200</v>
      </c>
      <c r="AI4669" s="2">
        <v>224</v>
      </c>
      <c r="AJ4669" s="2">
        <v>185</v>
      </c>
      <c r="AK4669" s="2">
        <v>0</v>
      </c>
      <c r="AL4669" s="2">
        <v>0</v>
      </c>
      <c r="AM4669" s="2">
        <v>0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2">
        <v>0</v>
      </c>
      <c r="AT4669" s="2">
        <v>0</v>
      </c>
      <c r="AU4669" s="2">
        <v>0</v>
      </c>
      <c r="AV4669" s="2">
        <v>0</v>
      </c>
      <c r="AW4669" s="2">
        <v>0</v>
      </c>
      <c r="AX4669" s="2">
        <v>0</v>
      </c>
      <c r="AY4669" s="2">
        <v>0</v>
      </c>
      <c r="AZ4669" s="2">
        <v>0</v>
      </c>
      <c r="BA4669" s="2">
        <v>0</v>
      </c>
      <c r="BB4669" s="2">
        <v>0</v>
      </c>
      <c r="BC4669" s="2">
        <v>340</v>
      </c>
      <c r="BD4669" s="2">
        <v>0</v>
      </c>
      <c r="BE4669" s="2">
        <v>0</v>
      </c>
      <c r="BF4669" s="2">
        <v>0</v>
      </c>
      <c r="BG4669" s="2">
        <v>0</v>
      </c>
      <c r="BH4669" s="2">
        <v>0</v>
      </c>
      <c r="BI4669" s="2">
        <v>0</v>
      </c>
      <c r="BJ4669" s="2">
        <v>0</v>
      </c>
      <c r="BK4669" s="2">
        <v>0</v>
      </c>
      <c r="BL4669" s="2">
        <v>7</v>
      </c>
      <c r="BM4669" s="2">
        <v>3</v>
      </c>
      <c r="BN4669" s="2">
        <v>4</v>
      </c>
      <c r="BO4669" s="2">
        <v>5</v>
      </c>
      <c r="BP4669" s="2">
        <v>8</v>
      </c>
      <c r="BQ4669" s="2">
        <v>8</v>
      </c>
      <c r="BR4669" s="2">
        <v>6</v>
      </c>
      <c r="BS4669" s="2">
        <v>0</v>
      </c>
      <c r="BT4669" s="2">
        <v>0</v>
      </c>
      <c r="BU4669" s="2">
        <v>0</v>
      </c>
      <c r="BV4669" s="2">
        <v>0</v>
      </c>
      <c r="BW4669" s="2">
        <v>0</v>
      </c>
      <c r="BX4669" s="2">
        <v>0</v>
      </c>
      <c r="BY4669" s="2">
        <v>0</v>
      </c>
      <c r="BZ4669" s="2">
        <v>0</v>
      </c>
      <c r="CA4669" s="2">
        <v>0</v>
      </c>
      <c r="CB4669" s="2">
        <v>0</v>
      </c>
      <c r="CC4669" s="2">
        <v>0</v>
      </c>
      <c r="CD4669" s="2">
        <v>0</v>
      </c>
      <c r="CE4669" s="2">
        <v>0</v>
      </c>
      <c r="CF4669" s="2">
        <v>0</v>
      </c>
      <c r="CG4669" s="2">
        <v>0</v>
      </c>
      <c r="CH4669" s="2">
        <v>0</v>
      </c>
      <c r="CI4669" s="2">
        <v>0</v>
      </c>
      <c r="CJ4669" s="2">
        <v>0</v>
      </c>
      <c r="CK4669" s="2">
        <v>21</v>
      </c>
      <c r="CL4669" s="2">
        <v>0</v>
      </c>
    </row>
    <row r="4670" spans="1:90" x14ac:dyDescent="0.25">
      <c r="A4670" t="s">
        <v>115</v>
      </c>
      <c r="B4670">
        <v>20205</v>
      </c>
      <c r="C4670" t="s">
        <v>262</v>
      </c>
      <c r="D4670">
        <v>1</v>
      </c>
      <c r="E4670">
        <v>8</v>
      </c>
      <c r="F4670">
        <v>902548</v>
      </c>
      <c r="G4670">
        <v>35902548</v>
      </c>
      <c r="H4670" t="s">
        <v>17179</v>
      </c>
      <c r="I4670">
        <v>645</v>
      </c>
      <c r="J4670" t="s">
        <v>262</v>
      </c>
      <c r="K4670" t="s">
        <v>13717</v>
      </c>
      <c r="L4670">
        <v>1</v>
      </c>
      <c r="M4670" t="s">
        <v>262</v>
      </c>
      <c r="N4670">
        <v>12248511</v>
      </c>
      <c r="O4670" t="s">
        <v>92</v>
      </c>
      <c r="P4670" t="s">
        <v>17180</v>
      </c>
      <c r="Q4670">
        <v>530</v>
      </c>
      <c r="R4670">
        <v>12</v>
      </c>
      <c r="S4670">
        <v>39126477</v>
      </c>
      <c r="T4670">
        <v>39295433</v>
      </c>
      <c r="U4670" t="s">
        <v>17181</v>
      </c>
      <c r="V4670">
        <v>1</v>
      </c>
      <c r="W4670" s="2">
        <v>0</v>
      </c>
      <c r="X4670" s="2">
        <v>0</v>
      </c>
      <c r="Y4670" s="2">
        <v>78</v>
      </c>
      <c r="Z4670" s="2">
        <v>57</v>
      </c>
      <c r="AA4670" s="2">
        <v>89</v>
      </c>
      <c r="AB4670" s="2">
        <v>88</v>
      </c>
      <c r="AC4670" s="2">
        <v>84</v>
      </c>
      <c r="AD4670" s="2">
        <v>66</v>
      </c>
      <c r="AE4670" s="2">
        <v>90</v>
      </c>
      <c r="AF4670" s="2">
        <v>69</v>
      </c>
      <c r="AG4670" s="2">
        <v>79</v>
      </c>
      <c r="AH4670" s="2">
        <v>156</v>
      </c>
      <c r="AI4670" s="2">
        <v>135</v>
      </c>
      <c r="AJ4670" s="2">
        <v>120</v>
      </c>
      <c r="AK4670" s="2">
        <v>0</v>
      </c>
      <c r="AL4670" s="2">
        <v>0</v>
      </c>
      <c r="AM4670" s="2">
        <v>0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2">
        <v>0</v>
      </c>
      <c r="AT4670" s="2">
        <v>0</v>
      </c>
      <c r="AU4670" s="2">
        <v>0</v>
      </c>
      <c r="AV4670" s="2">
        <v>0</v>
      </c>
      <c r="AW4670" s="2">
        <v>0</v>
      </c>
      <c r="AX4670" s="2">
        <v>0</v>
      </c>
      <c r="AY4670" s="2">
        <v>0</v>
      </c>
      <c r="AZ4670" s="2">
        <v>0</v>
      </c>
      <c r="BA4670" s="2">
        <v>0</v>
      </c>
      <c r="BB4670" s="2">
        <v>0</v>
      </c>
      <c r="BC4670" s="2">
        <v>0</v>
      </c>
      <c r="BD4670" s="2">
        <v>12</v>
      </c>
      <c r="BE4670" s="2">
        <v>0</v>
      </c>
      <c r="BF4670" s="2">
        <v>0</v>
      </c>
      <c r="BG4670" s="2">
        <v>3</v>
      </c>
      <c r="BH4670" s="2">
        <v>3</v>
      </c>
      <c r="BI4670" s="2">
        <v>5</v>
      </c>
      <c r="BJ4670" s="2">
        <v>5</v>
      </c>
      <c r="BK4670" s="2">
        <v>6</v>
      </c>
      <c r="BL4670" s="2">
        <v>4</v>
      </c>
      <c r="BM4670" s="2">
        <v>3</v>
      </c>
      <c r="BN4670" s="2">
        <v>3</v>
      </c>
      <c r="BO4670" s="2">
        <v>4</v>
      </c>
      <c r="BP4670" s="2">
        <v>7</v>
      </c>
      <c r="BQ4670" s="2">
        <v>5</v>
      </c>
      <c r="BR4670" s="2">
        <v>4</v>
      </c>
      <c r="BS4670" s="2">
        <v>0</v>
      </c>
      <c r="BT4670" s="2">
        <v>0</v>
      </c>
      <c r="BU4670" s="2">
        <v>0</v>
      </c>
      <c r="BV4670" s="2">
        <v>0</v>
      </c>
      <c r="BW4670" s="2">
        <v>0</v>
      </c>
      <c r="BX4670" s="2">
        <v>0</v>
      </c>
      <c r="BY4670" s="2">
        <v>0</v>
      </c>
      <c r="BZ4670" s="2">
        <v>0</v>
      </c>
      <c r="CA4670" s="2">
        <v>0</v>
      </c>
      <c r="CB4670" s="2">
        <v>0</v>
      </c>
      <c r="CC4670" s="2">
        <v>0</v>
      </c>
      <c r="CD4670" s="2">
        <v>0</v>
      </c>
      <c r="CE4670" s="2">
        <v>0</v>
      </c>
      <c r="CF4670" s="2">
        <v>0</v>
      </c>
      <c r="CG4670" s="2">
        <v>0</v>
      </c>
      <c r="CH4670" s="2">
        <v>0</v>
      </c>
      <c r="CI4670" s="2">
        <v>0</v>
      </c>
      <c r="CJ4670" s="2">
        <v>0</v>
      </c>
      <c r="CK4670" s="2">
        <v>0</v>
      </c>
      <c r="CL4670" s="2">
        <v>4</v>
      </c>
    </row>
    <row r="4671" spans="1:90" x14ac:dyDescent="0.25">
      <c r="A4671" t="s">
        <v>115</v>
      </c>
      <c r="B4671">
        <v>20205</v>
      </c>
      <c r="C4671" t="s">
        <v>262</v>
      </c>
      <c r="D4671">
        <v>1</v>
      </c>
      <c r="E4671">
        <v>8</v>
      </c>
      <c r="F4671">
        <v>13651</v>
      </c>
      <c r="G4671">
        <v>35013651</v>
      </c>
      <c r="H4671" t="s">
        <v>11984</v>
      </c>
      <c r="I4671">
        <v>645</v>
      </c>
      <c r="J4671" t="s">
        <v>262</v>
      </c>
      <c r="K4671" t="s">
        <v>488</v>
      </c>
      <c r="L4671">
        <v>1</v>
      </c>
      <c r="M4671" t="s">
        <v>262</v>
      </c>
      <c r="N4671">
        <v>12211740</v>
      </c>
      <c r="O4671" t="s">
        <v>92</v>
      </c>
      <c r="P4671" t="s">
        <v>4813</v>
      </c>
      <c r="Q4671">
        <v>130</v>
      </c>
      <c r="R4671">
        <v>12</v>
      </c>
      <c r="S4671">
        <v>39216870</v>
      </c>
      <c r="T4671">
        <v>39217261</v>
      </c>
      <c r="U4671" t="s">
        <v>11985</v>
      </c>
      <c r="V4671">
        <v>1</v>
      </c>
      <c r="W4671" s="2">
        <v>0</v>
      </c>
      <c r="X4671" s="2">
        <v>0</v>
      </c>
      <c r="Y4671" s="2">
        <v>99</v>
      </c>
      <c r="Z4671" s="2">
        <v>105</v>
      </c>
      <c r="AA4671" s="2">
        <v>132</v>
      </c>
      <c r="AB4671" s="2">
        <v>89</v>
      </c>
      <c r="AC4671" s="2">
        <v>137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0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2">
        <v>0</v>
      </c>
      <c r="AT4671" s="2">
        <v>0</v>
      </c>
      <c r="AU4671" s="2">
        <v>0</v>
      </c>
      <c r="AV4671" s="2">
        <v>0</v>
      </c>
      <c r="AW4671" s="2">
        <v>0</v>
      </c>
      <c r="AX4671" s="2">
        <v>0</v>
      </c>
      <c r="AY4671" s="2">
        <v>0</v>
      </c>
      <c r="AZ4671" s="2">
        <v>0</v>
      </c>
      <c r="BA4671" s="2">
        <v>0</v>
      </c>
      <c r="BB4671" s="2">
        <v>0</v>
      </c>
      <c r="BC4671" s="2">
        <v>0</v>
      </c>
      <c r="BD4671" s="2">
        <v>13</v>
      </c>
      <c r="BE4671" s="2">
        <v>0</v>
      </c>
      <c r="BF4671" s="2">
        <v>0</v>
      </c>
      <c r="BG4671" s="2">
        <v>5</v>
      </c>
      <c r="BH4671" s="2">
        <v>5</v>
      </c>
      <c r="BI4671" s="2">
        <v>8</v>
      </c>
      <c r="BJ4671" s="2">
        <v>8</v>
      </c>
      <c r="BK4671" s="2">
        <v>9</v>
      </c>
      <c r="BL4671" s="2">
        <v>0</v>
      </c>
      <c r="BM4671" s="2">
        <v>0</v>
      </c>
      <c r="BN4671" s="2">
        <v>0</v>
      </c>
      <c r="BO4671" s="2">
        <v>0</v>
      </c>
      <c r="BP4671" s="2">
        <v>0</v>
      </c>
      <c r="BQ4671" s="2">
        <v>0</v>
      </c>
      <c r="BR4671" s="2">
        <v>0</v>
      </c>
      <c r="BS4671" s="2">
        <v>0</v>
      </c>
      <c r="BT4671" s="2">
        <v>0</v>
      </c>
      <c r="BU4671" s="2">
        <v>0</v>
      </c>
      <c r="BV4671" s="2">
        <v>0</v>
      </c>
      <c r="BW4671" s="2">
        <v>0</v>
      </c>
      <c r="BX4671" s="2">
        <v>0</v>
      </c>
      <c r="BY4671" s="2">
        <v>0</v>
      </c>
      <c r="BZ4671" s="2">
        <v>0</v>
      </c>
      <c r="CA4671" s="2">
        <v>0</v>
      </c>
      <c r="CB4671" s="2">
        <v>0</v>
      </c>
      <c r="CC4671" s="2">
        <v>0</v>
      </c>
      <c r="CD4671" s="2">
        <v>0</v>
      </c>
      <c r="CE4671" s="2">
        <v>0</v>
      </c>
      <c r="CF4671" s="2">
        <v>0</v>
      </c>
      <c r="CG4671" s="2">
        <v>0</v>
      </c>
      <c r="CH4671" s="2">
        <v>0</v>
      </c>
      <c r="CI4671" s="2">
        <v>0</v>
      </c>
      <c r="CJ4671" s="2">
        <v>0</v>
      </c>
      <c r="CK4671" s="2">
        <v>0</v>
      </c>
      <c r="CL4671" s="2">
        <v>4</v>
      </c>
    </row>
    <row r="4672" spans="1:90" x14ac:dyDescent="0.25">
      <c r="A4672" t="s">
        <v>115</v>
      </c>
      <c r="B4672">
        <v>20205</v>
      </c>
      <c r="C4672" t="s">
        <v>262</v>
      </c>
      <c r="D4672">
        <v>1</v>
      </c>
      <c r="E4672">
        <v>8</v>
      </c>
      <c r="F4672">
        <v>351064</v>
      </c>
      <c r="G4672">
        <v>35351064</v>
      </c>
      <c r="H4672" t="s">
        <v>3394</v>
      </c>
      <c r="I4672">
        <v>645</v>
      </c>
      <c r="J4672" t="s">
        <v>262</v>
      </c>
      <c r="K4672" t="s">
        <v>3395</v>
      </c>
      <c r="L4672">
        <v>1</v>
      </c>
      <c r="M4672" t="s">
        <v>262</v>
      </c>
      <c r="N4672">
        <v>12229010</v>
      </c>
      <c r="O4672" t="s">
        <v>92</v>
      </c>
      <c r="P4672" t="s">
        <v>3396</v>
      </c>
      <c r="Q4672">
        <v>1000</v>
      </c>
      <c r="R4672">
        <v>12</v>
      </c>
      <c r="S4672">
        <v>39332100</v>
      </c>
      <c r="T4672">
        <v>39445447</v>
      </c>
      <c r="U4672" t="s">
        <v>3397</v>
      </c>
      <c r="V4672">
        <v>1</v>
      </c>
      <c r="W4672" s="2">
        <v>0</v>
      </c>
      <c r="X4672" s="2">
        <v>0</v>
      </c>
      <c r="Y4672" s="2">
        <v>0</v>
      </c>
      <c r="Z4672" s="2">
        <v>0</v>
      </c>
      <c r="AA4672" s="2">
        <v>0</v>
      </c>
      <c r="AB4672" s="2">
        <v>0</v>
      </c>
      <c r="AC4672" s="2">
        <v>0</v>
      </c>
      <c r="AD4672" s="2">
        <v>0</v>
      </c>
      <c r="AE4672" s="2">
        <v>20</v>
      </c>
      <c r="AF4672" s="2">
        <v>22</v>
      </c>
      <c r="AG4672" s="2">
        <v>189</v>
      </c>
      <c r="AH4672" s="2">
        <v>179</v>
      </c>
      <c r="AI4672" s="2">
        <v>175</v>
      </c>
      <c r="AJ4672" s="2">
        <v>156</v>
      </c>
      <c r="AK4672" s="2">
        <v>0</v>
      </c>
      <c r="AL4672" s="2">
        <v>0</v>
      </c>
      <c r="AM4672" s="2">
        <v>0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2">
        <v>0</v>
      </c>
      <c r="AT4672" s="2">
        <v>0</v>
      </c>
      <c r="AU4672" s="2">
        <v>0</v>
      </c>
      <c r="AV4672" s="2">
        <v>0</v>
      </c>
      <c r="AW4672" s="2">
        <v>0</v>
      </c>
      <c r="AX4672" s="2">
        <v>0</v>
      </c>
      <c r="AY4672" s="2">
        <v>0</v>
      </c>
      <c r="AZ4672" s="2">
        <v>0</v>
      </c>
      <c r="BA4672" s="2">
        <v>0</v>
      </c>
      <c r="BB4672" s="2">
        <v>0</v>
      </c>
      <c r="BC4672" s="2">
        <v>0</v>
      </c>
      <c r="BD4672" s="2">
        <v>0</v>
      </c>
      <c r="BE4672" s="2">
        <v>0</v>
      </c>
      <c r="BF4672" s="2">
        <v>0</v>
      </c>
      <c r="BG4672" s="2">
        <v>0</v>
      </c>
      <c r="BH4672" s="2">
        <v>0</v>
      </c>
      <c r="BI4672" s="2">
        <v>0</v>
      </c>
      <c r="BJ4672" s="2">
        <v>0</v>
      </c>
      <c r="BK4672" s="2">
        <v>0</v>
      </c>
      <c r="BL4672" s="2">
        <v>0</v>
      </c>
      <c r="BM4672" s="2">
        <v>1</v>
      </c>
      <c r="BN4672" s="2">
        <v>1</v>
      </c>
      <c r="BO4672" s="2">
        <v>9</v>
      </c>
      <c r="BP4672" s="2">
        <v>7</v>
      </c>
      <c r="BQ4672" s="2">
        <v>5</v>
      </c>
      <c r="BR4672" s="2">
        <v>5</v>
      </c>
      <c r="BS4672" s="2">
        <v>0</v>
      </c>
      <c r="BT4672" s="2">
        <v>0</v>
      </c>
      <c r="BU4672" s="2">
        <v>0</v>
      </c>
      <c r="BV4672" s="2">
        <v>0</v>
      </c>
      <c r="BW4672" s="2">
        <v>0</v>
      </c>
      <c r="BX4672" s="2">
        <v>0</v>
      </c>
      <c r="BY4672" s="2">
        <v>0</v>
      </c>
      <c r="BZ4672" s="2">
        <v>0</v>
      </c>
      <c r="CA4672" s="2">
        <v>0</v>
      </c>
      <c r="CB4672" s="2">
        <v>0</v>
      </c>
      <c r="CC4672" s="2">
        <v>0</v>
      </c>
      <c r="CD4672" s="2">
        <v>0</v>
      </c>
      <c r="CE4672" s="2">
        <v>0</v>
      </c>
      <c r="CF4672" s="2">
        <v>0</v>
      </c>
      <c r="CG4672" s="2">
        <v>0</v>
      </c>
      <c r="CH4672" s="2">
        <v>0</v>
      </c>
      <c r="CI4672" s="2">
        <v>0</v>
      </c>
      <c r="CJ4672" s="2">
        <v>0</v>
      </c>
      <c r="CK4672" s="2">
        <v>0</v>
      </c>
      <c r="CL4672" s="2">
        <v>0</v>
      </c>
    </row>
    <row r="4673" spans="1:90" x14ac:dyDescent="0.25">
      <c r="A4673" t="s">
        <v>115</v>
      </c>
      <c r="B4673">
        <v>20205</v>
      </c>
      <c r="C4673" t="s">
        <v>262</v>
      </c>
      <c r="D4673">
        <v>1</v>
      </c>
      <c r="E4673">
        <v>8</v>
      </c>
      <c r="F4673">
        <v>13894</v>
      </c>
      <c r="G4673">
        <v>35013894</v>
      </c>
      <c r="H4673" t="s">
        <v>14686</v>
      </c>
      <c r="I4673">
        <v>645</v>
      </c>
      <c r="J4673" t="s">
        <v>262</v>
      </c>
      <c r="K4673" t="s">
        <v>91</v>
      </c>
      <c r="L4673">
        <v>1</v>
      </c>
      <c r="M4673" t="s">
        <v>262</v>
      </c>
      <c r="N4673">
        <v>12210250</v>
      </c>
      <c r="O4673" t="s">
        <v>92</v>
      </c>
      <c r="P4673" t="s">
        <v>5873</v>
      </c>
      <c r="Q4673">
        <v>845</v>
      </c>
      <c r="R4673">
        <v>12</v>
      </c>
      <c r="S4673">
        <v>39213944</v>
      </c>
      <c r="T4673">
        <v>39229848</v>
      </c>
      <c r="U4673" t="s">
        <v>14687</v>
      </c>
      <c r="V4673">
        <v>1</v>
      </c>
      <c r="W4673" s="2">
        <v>0</v>
      </c>
      <c r="X4673" s="2">
        <v>0</v>
      </c>
      <c r="Y4673" s="2">
        <v>58</v>
      </c>
      <c r="Z4673" s="2">
        <v>61</v>
      </c>
      <c r="AA4673" s="2">
        <v>64</v>
      </c>
      <c r="AB4673" s="2">
        <v>60</v>
      </c>
      <c r="AC4673" s="2">
        <v>56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0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2">
        <v>0</v>
      </c>
      <c r="AT4673" s="2">
        <v>0</v>
      </c>
      <c r="AU4673" s="2">
        <v>0</v>
      </c>
      <c r="AV4673" s="2">
        <v>0</v>
      </c>
      <c r="AW4673" s="2">
        <v>0</v>
      </c>
      <c r="AX4673" s="2">
        <v>0</v>
      </c>
      <c r="AY4673" s="2">
        <v>0</v>
      </c>
      <c r="AZ4673" s="2">
        <v>0</v>
      </c>
      <c r="BA4673" s="2">
        <v>0</v>
      </c>
      <c r="BB4673" s="2">
        <v>0</v>
      </c>
      <c r="BC4673" s="2">
        <v>0</v>
      </c>
      <c r="BD4673" s="2">
        <v>0</v>
      </c>
      <c r="BE4673" s="2">
        <v>0</v>
      </c>
      <c r="BF4673" s="2">
        <v>0</v>
      </c>
      <c r="BG4673" s="2">
        <v>2</v>
      </c>
      <c r="BH4673" s="2">
        <v>2</v>
      </c>
      <c r="BI4673" s="2">
        <v>3</v>
      </c>
      <c r="BJ4673" s="2">
        <v>3</v>
      </c>
      <c r="BK4673" s="2">
        <v>2</v>
      </c>
      <c r="BL4673" s="2">
        <v>0</v>
      </c>
      <c r="BM4673" s="2">
        <v>0</v>
      </c>
      <c r="BN4673" s="2">
        <v>0</v>
      </c>
      <c r="BO4673" s="2">
        <v>0</v>
      </c>
      <c r="BP4673" s="2">
        <v>0</v>
      </c>
      <c r="BQ4673" s="2">
        <v>0</v>
      </c>
      <c r="BR4673" s="2">
        <v>0</v>
      </c>
      <c r="BS4673" s="2">
        <v>0</v>
      </c>
      <c r="BT4673" s="2">
        <v>0</v>
      </c>
      <c r="BU4673" s="2">
        <v>0</v>
      </c>
      <c r="BV4673" s="2">
        <v>0</v>
      </c>
      <c r="BW4673" s="2">
        <v>0</v>
      </c>
      <c r="BX4673" s="2">
        <v>0</v>
      </c>
      <c r="BY4673" s="2">
        <v>0</v>
      </c>
      <c r="BZ4673" s="2">
        <v>0</v>
      </c>
      <c r="CA4673" s="2">
        <v>0</v>
      </c>
      <c r="CB4673" s="2">
        <v>0</v>
      </c>
      <c r="CC4673" s="2">
        <v>0</v>
      </c>
      <c r="CD4673" s="2">
        <v>0</v>
      </c>
      <c r="CE4673" s="2">
        <v>0</v>
      </c>
      <c r="CF4673" s="2">
        <v>0</v>
      </c>
      <c r="CG4673" s="2">
        <v>0</v>
      </c>
      <c r="CH4673" s="2">
        <v>0</v>
      </c>
      <c r="CI4673" s="2">
        <v>0</v>
      </c>
      <c r="CJ4673" s="2">
        <v>0</v>
      </c>
      <c r="CK4673" s="2">
        <v>0</v>
      </c>
      <c r="CL4673" s="2">
        <v>0</v>
      </c>
    </row>
    <row r="4674" spans="1:90" x14ac:dyDescent="0.25">
      <c r="A4674" t="s">
        <v>115</v>
      </c>
      <c r="B4674">
        <v>20205</v>
      </c>
      <c r="C4674" t="s">
        <v>262</v>
      </c>
      <c r="D4674">
        <v>1</v>
      </c>
      <c r="E4674">
        <v>8</v>
      </c>
      <c r="F4674">
        <v>901573</v>
      </c>
      <c r="G4674">
        <v>35901573</v>
      </c>
      <c r="H4674" t="s">
        <v>2902</v>
      </c>
      <c r="I4674">
        <v>645</v>
      </c>
      <c r="J4674" t="s">
        <v>262</v>
      </c>
      <c r="K4674" t="s">
        <v>367</v>
      </c>
      <c r="L4674">
        <v>2</v>
      </c>
      <c r="M4674" t="s">
        <v>2903</v>
      </c>
      <c r="N4674">
        <v>12247650</v>
      </c>
      <c r="O4674" t="s">
        <v>92</v>
      </c>
      <c r="P4674" t="s">
        <v>2904</v>
      </c>
      <c r="Q4674">
        <v>113</v>
      </c>
      <c r="R4674">
        <v>12</v>
      </c>
      <c r="S4674">
        <v>39051011</v>
      </c>
      <c r="T4674">
        <v>39051511</v>
      </c>
      <c r="U4674" t="s">
        <v>2905</v>
      </c>
      <c r="V4674">
        <v>1</v>
      </c>
      <c r="W4674" s="2">
        <v>0</v>
      </c>
      <c r="X4674" s="2">
        <v>0</v>
      </c>
      <c r="Y4674" s="2">
        <v>30</v>
      </c>
      <c r="Z4674" s="2">
        <v>26</v>
      </c>
      <c r="AA4674" s="2">
        <v>19</v>
      </c>
      <c r="AB4674" s="2">
        <v>24</v>
      </c>
      <c r="AC4674" s="2">
        <v>22</v>
      </c>
      <c r="AD4674" s="2">
        <v>20</v>
      </c>
      <c r="AE4674" s="2">
        <v>20</v>
      </c>
      <c r="AF4674" s="2">
        <v>27</v>
      </c>
      <c r="AG4674" s="2">
        <v>26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0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2">
        <v>0</v>
      </c>
      <c r="AT4674" s="2">
        <v>0</v>
      </c>
      <c r="AU4674" s="2">
        <v>0</v>
      </c>
      <c r="AV4674" s="2">
        <v>0</v>
      </c>
      <c r="AW4674" s="2">
        <v>0</v>
      </c>
      <c r="AX4674" s="2">
        <v>0</v>
      </c>
      <c r="AY4674" s="2">
        <v>0</v>
      </c>
      <c r="AZ4674" s="2">
        <v>0</v>
      </c>
      <c r="BA4674" s="2">
        <v>0</v>
      </c>
      <c r="BB4674" s="2">
        <v>0</v>
      </c>
      <c r="BC4674" s="2">
        <v>0</v>
      </c>
      <c r="BD4674" s="2">
        <v>0</v>
      </c>
      <c r="BE4674" s="2">
        <v>0</v>
      </c>
      <c r="BF4674" s="2">
        <v>0</v>
      </c>
      <c r="BG4674" s="2">
        <v>1</v>
      </c>
      <c r="BH4674" s="2">
        <v>1</v>
      </c>
      <c r="BI4674" s="2">
        <v>1</v>
      </c>
      <c r="BJ4674" s="2">
        <v>1</v>
      </c>
      <c r="BK4674" s="2">
        <v>2</v>
      </c>
      <c r="BL4674" s="2">
        <v>1</v>
      </c>
      <c r="BM4674" s="2">
        <v>1</v>
      </c>
      <c r="BN4674" s="2">
        <v>1</v>
      </c>
      <c r="BO4674" s="2">
        <v>1</v>
      </c>
      <c r="BP4674" s="2">
        <v>0</v>
      </c>
      <c r="BQ4674" s="2">
        <v>0</v>
      </c>
      <c r="BR4674" s="2">
        <v>0</v>
      </c>
      <c r="BS4674" s="2">
        <v>0</v>
      </c>
      <c r="BT4674" s="2">
        <v>0</v>
      </c>
      <c r="BU4674" s="2">
        <v>0</v>
      </c>
      <c r="BV4674" s="2">
        <v>0</v>
      </c>
      <c r="BW4674" s="2">
        <v>0</v>
      </c>
      <c r="BX4674" s="2">
        <v>0</v>
      </c>
      <c r="BY4674" s="2">
        <v>0</v>
      </c>
      <c r="BZ4674" s="2">
        <v>0</v>
      </c>
      <c r="CA4674" s="2">
        <v>0</v>
      </c>
      <c r="CB4674" s="2">
        <v>0</v>
      </c>
      <c r="CC4674" s="2">
        <v>0</v>
      </c>
      <c r="CD4674" s="2">
        <v>0</v>
      </c>
      <c r="CE4674" s="2">
        <v>0</v>
      </c>
      <c r="CF4674" s="2">
        <v>0</v>
      </c>
      <c r="CG4674" s="2">
        <v>0</v>
      </c>
      <c r="CH4674" s="2">
        <v>0</v>
      </c>
      <c r="CI4674" s="2">
        <v>0</v>
      </c>
      <c r="CJ4674" s="2">
        <v>0</v>
      </c>
      <c r="CK4674" s="2">
        <v>0</v>
      </c>
      <c r="CL4674" s="2">
        <v>0</v>
      </c>
    </row>
    <row r="4675" spans="1:90" x14ac:dyDescent="0.25">
      <c r="A4675" t="s">
        <v>115</v>
      </c>
      <c r="B4675">
        <v>20205</v>
      </c>
      <c r="C4675" t="s">
        <v>262</v>
      </c>
      <c r="D4675">
        <v>1</v>
      </c>
      <c r="E4675">
        <v>8</v>
      </c>
      <c r="F4675">
        <v>20874</v>
      </c>
      <c r="G4675">
        <v>35020874</v>
      </c>
      <c r="H4675" t="s">
        <v>17021</v>
      </c>
      <c r="I4675">
        <v>645</v>
      </c>
      <c r="J4675" t="s">
        <v>262</v>
      </c>
      <c r="K4675" t="s">
        <v>13272</v>
      </c>
      <c r="L4675">
        <v>1</v>
      </c>
      <c r="M4675" t="s">
        <v>262</v>
      </c>
      <c r="N4675">
        <v>12226553</v>
      </c>
      <c r="O4675" t="s">
        <v>102</v>
      </c>
      <c r="P4675" t="s">
        <v>17022</v>
      </c>
      <c r="Q4675">
        <v>345</v>
      </c>
      <c r="R4675">
        <v>12</v>
      </c>
      <c r="S4675">
        <v>39022440</v>
      </c>
      <c r="T4675">
        <v>39022460</v>
      </c>
      <c r="U4675" t="s">
        <v>17023</v>
      </c>
      <c r="V4675">
        <v>1</v>
      </c>
      <c r="W4675" s="2">
        <v>0</v>
      </c>
      <c r="X4675" s="2">
        <v>0</v>
      </c>
      <c r="Y4675" s="2">
        <v>0</v>
      </c>
      <c r="Z4675" s="2">
        <v>0</v>
      </c>
      <c r="AA4675" s="2">
        <v>0</v>
      </c>
      <c r="AB4675" s="2">
        <v>0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250</v>
      </c>
      <c r="AI4675" s="2">
        <v>235</v>
      </c>
      <c r="AJ4675" s="2">
        <v>235</v>
      </c>
      <c r="AK4675" s="2">
        <v>0</v>
      </c>
      <c r="AL4675" s="2">
        <v>0</v>
      </c>
      <c r="AM4675" s="2">
        <v>0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2">
        <v>0</v>
      </c>
      <c r="AT4675" s="2">
        <v>0</v>
      </c>
      <c r="AU4675" s="2">
        <v>0</v>
      </c>
      <c r="AV4675" s="2">
        <v>0</v>
      </c>
      <c r="AW4675" s="2">
        <v>0</v>
      </c>
      <c r="AX4675" s="2">
        <v>0</v>
      </c>
      <c r="AY4675" s="2">
        <v>0</v>
      </c>
      <c r="AZ4675" s="2">
        <v>0</v>
      </c>
      <c r="BA4675" s="2">
        <v>0</v>
      </c>
      <c r="BB4675" s="2">
        <v>0</v>
      </c>
      <c r="BC4675" s="2">
        <v>0</v>
      </c>
      <c r="BD4675" s="2">
        <v>0</v>
      </c>
      <c r="BE4675" s="2">
        <v>0</v>
      </c>
      <c r="BF4675" s="2">
        <v>0</v>
      </c>
      <c r="BG4675" s="2">
        <v>0</v>
      </c>
      <c r="BH4675" s="2">
        <v>0</v>
      </c>
      <c r="BI4675" s="2">
        <v>0</v>
      </c>
      <c r="BJ4675" s="2">
        <v>0</v>
      </c>
      <c r="BK4675" s="2">
        <v>0</v>
      </c>
      <c r="BL4675" s="2">
        <v>0</v>
      </c>
      <c r="BM4675" s="2">
        <v>0</v>
      </c>
      <c r="BN4675" s="2">
        <v>0</v>
      </c>
      <c r="BO4675" s="2">
        <v>0</v>
      </c>
      <c r="BP4675" s="2">
        <v>11</v>
      </c>
      <c r="BQ4675" s="2">
        <v>10</v>
      </c>
      <c r="BR4675" s="2">
        <v>8</v>
      </c>
      <c r="BS4675" s="2">
        <v>0</v>
      </c>
      <c r="BT4675" s="2">
        <v>0</v>
      </c>
      <c r="BU4675" s="2">
        <v>0</v>
      </c>
      <c r="BV4675" s="2">
        <v>0</v>
      </c>
      <c r="BW4675" s="2">
        <v>0</v>
      </c>
      <c r="BX4675" s="2">
        <v>0</v>
      </c>
      <c r="BY4675" s="2">
        <v>0</v>
      </c>
      <c r="BZ4675" s="2">
        <v>0</v>
      </c>
      <c r="CA4675" s="2">
        <v>0</v>
      </c>
      <c r="CB4675" s="2">
        <v>0</v>
      </c>
      <c r="CC4675" s="2">
        <v>0</v>
      </c>
      <c r="CD4675" s="2">
        <v>0</v>
      </c>
      <c r="CE4675" s="2">
        <v>0</v>
      </c>
      <c r="CF4675" s="2">
        <v>0</v>
      </c>
      <c r="CG4675" s="2">
        <v>0</v>
      </c>
      <c r="CH4675" s="2">
        <v>0</v>
      </c>
      <c r="CI4675" s="2">
        <v>0</v>
      </c>
      <c r="CJ4675" s="2">
        <v>0</v>
      </c>
      <c r="CK4675" s="2">
        <v>0</v>
      </c>
      <c r="CL4675" s="2">
        <v>0</v>
      </c>
    </row>
    <row r="4676" spans="1:90" x14ac:dyDescent="0.25">
      <c r="A4676" t="s">
        <v>115</v>
      </c>
      <c r="B4676">
        <v>20205</v>
      </c>
      <c r="C4676" t="s">
        <v>262</v>
      </c>
      <c r="D4676">
        <v>1</v>
      </c>
      <c r="E4676">
        <v>8</v>
      </c>
      <c r="F4676">
        <v>13778</v>
      </c>
      <c r="G4676">
        <v>35013778</v>
      </c>
      <c r="H4676" t="s">
        <v>9112</v>
      </c>
      <c r="I4676">
        <v>645</v>
      </c>
      <c r="J4676" t="s">
        <v>262</v>
      </c>
      <c r="K4676" t="s">
        <v>1318</v>
      </c>
      <c r="L4676">
        <v>1</v>
      </c>
      <c r="M4676" t="s">
        <v>262</v>
      </c>
      <c r="N4676">
        <v>12235681</v>
      </c>
      <c r="O4676" t="s">
        <v>92</v>
      </c>
      <c r="P4676" t="s">
        <v>9113</v>
      </c>
      <c r="Q4676">
        <v>3550</v>
      </c>
      <c r="R4676">
        <v>12</v>
      </c>
      <c r="S4676">
        <v>39314670</v>
      </c>
      <c r="T4676">
        <v>39319553</v>
      </c>
      <c r="U4676" t="s">
        <v>9114</v>
      </c>
      <c r="V4676">
        <v>1</v>
      </c>
      <c r="W4676" s="2">
        <v>0</v>
      </c>
      <c r="X4676" s="2">
        <v>0</v>
      </c>
      <c r="Y4676" s="2">
        <v>85</v>
      </c>
      <c r="Z4676" s="2">
        <v>114</v>
      </c>
      <c r="AA4676" s="2">
        <v>99</v>
      </c>
      <c r="AB4676" s="2">
        <v>61</v>
      </c>
      <c r="AC4676" s="2">
        <v>70</v>
      </c>
      <c r="AD4676" s="2">
        <v>103</v>
      </c>
      <c r="AE4676" s="2">
        <v>62</v>
      </c>
      <c r="AF4676" s="2">
        <v>70</v>
      </c>
      <c r="AG4676" s="2">
        <v>87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0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0</v>
      </c>
      <c r="AU4676" s="2">
        <v>0</v>
      </c>
      <c r="AV4676" s="2">
        <v>0</v>
      </c>
      <c r="AW4676" s="2">
        <v>0</v>
      </c>
      <c r="AX4676" s="2">
        <v>0</v>
      </c>
      <c r="AY4676" s="2">
        <v>0</v>
      </c>
      <c r="AZ4676" s="2">
        <v>0</v>
      </c>
      <c r="BA4676" s="2">
        <v>0</v>
      </c>
      <c r="BB4676" s="2">
        <v>0</v>
      </c>
      <c r="BC4676" s="2">
        <v>0</v>
      </c>
      <c r="BD4676" s="2">
        <v>0</v>
      </c>
      <c r="BE4676" s="2">
        <v>0</v>
      </c>
      <c r="BF4676" s="2">
        <v>0</v>
      </c>
      <c r="BG4676" s="2">
        <v>5</v>
      </c>
      <c r="BH4676" s="2">
        <v>4</v>
      </c>
      <c r="BI4676" s="2">
        <v>4</v>
      </c>
      <c r="BJ4676" s="2">
        <v>2</v>
      </c>
      <c r="BK4676" s="2">
        <v>4</v>
      </c>
      <c r="BL4676" s="2">
        <v>6</v>
      </c>
      <c r="BM4676" s="2">
        <v>3</v>
      </c>
      <c r="BN4676" s="2">
        <v>4</v>
      </c>
      <c r="BO4676" s="2">
        <v>5</v>
      </c>
      <c r="BP4676" s="2">
        <v>0</v>
      </c>
      <c r="BQ4676" s="2">
        <v>0</v>
      </c>
      <c r="BR4676" s="2">
        <v>0</v>
      </c>
      <c r="BS4676" s="2">
        <v>0</v>
      </c>
      <c r="BT4676" s="2">
        <v>0</v>
      </c>
      <c r="BU4676" s="2">
        <v>0</v>
      </c>
      <c r="BV4676" s="2">
        <v>0</v>
      </c>
      <c r="BW4676" s="2">
        <v>0</v>
      </c>
      <c r="BX4676" s="2">
        <v>0</v>
      </c>
      <c r="BY4676" s="2">
        <v>0</v>
      </c>
      <c r="BZ4676" s="2">
        <v>0</v>
      </c>
      <c r="CA4676" s="2">
        <v>0</v>
      </c>
      <c r="CB4676" s="2">
        <v>0</v>
      </c>
      <c r="CC4676" s="2">
        <v>0</v>
      </c>
      <c r="CD4676" s="2">
        <v>0</v>
      </c>
      <c r="CE4676" s="2">
        <v>0</v>
      </c>
      <c r="CF4676" s="2">
        <v>0</v>
      </c>
      <c r="CG4676" s="2">
        <v>0</v>
      </c>
      <c r="CH4676" s="2">
        <v>0</v>
      </c>
      <c r="CI4676" s="2">
        <v>0</v>
      </c>
      <c r="CJ4676" s="2">
        <v>0</v>
      </c>
      <c r="CK4676" s="2">
        <v>0</v>
      </c>
      <c r="CL4676" s="2">
        <v>0</v>
      </c>
    </row>
    <row r="4677" spans="1:90" x14ac:dyDescent="0.25">
      <c r="A4677" t="s">
        <v>115</v>
      </c>
      <c r="B4677">
        <v>20205</v>
      </c>
      <c r="C4677" t="s">
        <v>262</v>
      </c>
      <c r="D4677">
        <v>1</v>
      </c>
      <c r="E4677">
        <v>8</v>
      </c>
      <c r="F4677">
        <v>917266</v>
      </c>
      <c r="G4677">
        <v>35917266</v>
      </c>
      <c r="H4677" t="s">
        <v>11592</v>
      </c>
      <c r="I4677">
        <v>645</v>
      </c>
      <c r="J4677" t="s">
        <v>262</v>
      </c>
      <c r="K4677" t="s">
        <v>8107</v>
      </c>
      <c r="L4677">
        <v>1</v>
      </c>
      <c r="M4677" t="s">
        <v>262</v>
      </c>
      <c r="N4677">
        <v>12248490</v>
      </c>
      <c r="O4677" t="s">
        <v>92</v>
      </c>
      <c r="P4677" t="s">
        <v>8108</v>
      </c>
      <c r="Q4677">
        <v>53</v>
      </c>
      <c r="R4677">
        <v>12</v>
      </c>
      <c r="S4677">
        <v>39120580</v>
      </c>
      <c r="T4677">
        <v>39293031</v>
      </c>
      <c r="U4677" t="s">
        <v>11593</v>
      </c>
      <c r="V4677">
        <v>1</v>
      </c>
      <c r="W4677" s="2">
        <v>0</v>
      </c>
      <c r="X4677" s="2">
        <v>0</v>
      </c>
      <c r="Y4677" s="2">
        <v>76</v>
      </c>
      <c r="Z4677" s="2">
        <v>87</v>
      </c>
      <c r="AA4677" s="2">
        <v>82</v>
      </c>
      <c r="AB4677" s="2">
        <v>82</v>
      </c>
      <c r="AC4677" s="2">
        <v>82</v>
      </c>
      <c r="AD4677" s="2">
        <v>107</v>
      </c>
      <c r="AE4677" s="2">
        <v>64</v>
      </c>
      <c r="AF4677" s="2">
        <v>31</v>
      </c>
      <c r="AG4677" s="2">
        <v>87</v>
      </c>
      <c r="AH4677" s="2">
        <v>182</v>
      </c>
      <c r="AI4677" s="2">
        <v>208</v>
      </c>
      <c r="AJ4677" s="2">
        <v>158</v>
      </c>
      <c r="AK4677" s="2">
        <v>0</v>
      </c>
      <c r="AL4677" s="2">
        <v>0</v>
      </c>
      <c r="AM4677" s="2">
        <v>0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0</v>
      </c>
      <c r="AT4677" s="2">
        <v>0</v>
      </c>
      <c r="AU4677" s="2">
        <v>0</v>
      </c>
      <c r="AV4677" s="2">
        <v>0</v>
      </c>
      <c r="AW4677" s="2">
        <v>0</v>
      </c>
      <c r="AX4677" s="2">
        <v>0</v>
      </c>
      <c r="AY4677" s="2">
        <v>0</v>
      </c>
      <c r="AZ4677" s="2">
        <v>0</v>
      </c>
      <c r="BA4677" s="2">
        <v>0</v>
      </c>
      <c r="BB4677" s="2">
        <v>0</v>
      </c>
      <c r="BC4677" s="2">
        <v>49</v>
      </c>
      <c r="BD4677" s="2">
        <v>10</v>
      </c>
      <c r="BE4677" s="2">
        <v>0</v>
      </c>
      <c r="BF4677" s="2">
        <v>0</v>
      </c>
      <c r="BG4677" s="2">
        <v>4</v>
      </c>
      <c r="BH4677" s="2">
        <v>4</v>
      </c>
      <c r="BI4677" s="2">
        <v>3</v>
      </c>
      <c r="BJ4677" s="2">
        <v>5</v>
      </c>
      <c r="BK4677" s="2">
        <v>6</v>
      </c>
      <c r="BL4677" s="2">
        <v>6</v>
      </c>
      <c r="BM4677" s="2">
        <v>3</v>
      </c>
      <c r="BN4677" s="2">
        <v>2</v>
      </c>
      <c r="BO4677" s="2">
        <v>4</v>
      </c>
      <c r="BP4677" s="2">
        <v>8</v>
      </c>
      <c r="BQ4677" s="2">
        <v>9</v>
      </c>
      <c r="BR4677" s="2">
        <v>5</v>
      </c>
      <c r="BS4677" s="2">
        <v>0</v>
      </c>
      <c r="BT4677" s="2">
        <v>0</v>
      </c>
      <c r="BU4677" s="2">
        <v>0</v>
      </c>
      <c r="BV4677" s="2">
        <v>0</v>
      </c>
      <c r="BW4677" s="2">
        <v>0</v>
      </c>
      <c r="BX4677" s="2">
        <v>0</v>
      </c>
      <c r="BY4677" s="2">
        <v>0</v>
      </c>
      <c r="BZ4677" s="2">
        <v>0</v>
      </c>
      <c r="CA4677" s="2">
        <v>0</v>
      </c>
      <c r="CB4677" s="2">
        <v>0</v>
      </c>
      <c r="CC4677" s="2">
        <v>0</v>
      </c>
      <c r="CD4677" s="2">
        <v>0</v>
      </c>
      <c r="CE4677" s="2">
        <v>0</v>
      </c>
      <c r="CF4677" s="2">
        <v>0</v>
      </c>
      <c r="CG4677" s="2">
        <v>0</v>
      </c>
      <c r="CH4677" s="2">
        <v>0</v>
      </c>
      <c r="CI4677" s="2">
        <v>0</v>
      </c>
      <c r="CJ4677" s="2">
        <v>0</v>
      </c>
      <c r="CK4677" s="2">
        <v>2</v>
      </c>
      <c r="CL4677" s="2">
        <v>3</v>
      </c>
    </row>
    <row r="4678" spans="1:90" x14ac:dyDescent="0.25">
      <c r="A4678" t="s">
        <v>115</v>
      </c>
      <c r="B4678">
        <v>20205</v>
      </c>
      <c r="C4678" t="s">
        <v>262</v>
      </c>
      <c r="D4678">
        <v>1</v>
      </c>
      <c r="E4678">
        <v>8</v>
      </c>
      <c r="F4678">
        <v>13648</v>
      </c>
      <c r="G4678">
        <v>35013648</v>
      </c>
      <c r="H4678" t="s">
        <v>3724</v>
      </c>
      <c r="I4678">
        <v>645</v>
      </c>
      <c r="J4678" t="s">
        <v>262</v>
      </c>
      <c r="K4678" t="s">
        <v>3725</v>
      </c>
      <c r="L4678">
        <v>1</v>
      </c>
      <c r="M4678" t="s">
        <v>262</v>
      </c>
      <c r="N4678">
        <v>12213350</v>
      </c>
      <c r="O4678" t="s">
        <v>92</v>
      </c>
      <c r="P4678" t="s">
        <v>3726</v>
      </c>
      <c r="Q4678">
        <v>272</v>
      </c>
      <c r="R4678">
        <v>12</v>
      </c>
      <c r="S4678">
        <v>39223330</v>
      </c>
      <c r="T4678">
        <v>39234743</v>
      </c>
      <c r="U4678" t="s">
        <v>3727</v>
      </c>
      <c r="V4678">
        <v>1</v>
      </c>
      <c r="W4678" s="2">
        <v>0</v>
      </c>
      <c r="X4678" s="2">
        <v>0</v>
      </c>
      <c r="Y4678" s="2">
        <v>0</v>
      </c>
      <c r="Z4678" s="2">
        <v>0</v>
      </c>
      <c r="AA4678" s="2">
        <v>0</v>
      </c>
      <c r="AB4678" s="2">
        <v>0</v>
      </c>
      <c r="AC4678" s="2">
        <v>0</v>
      </c>
      <c r="AD4678" s="2">
        <v>109</v>
      </c>
      <c r="AE4678" s="2">
        <v>46</v>
      </c>
      <c r="AF4678" s="2">
        <v>44</v>
      </c>
      <c r="AG4678" s="2">
        <v>61</v>
      </c>
      <c r="AH4678" s="2">
        <v>110</v>
      </c>
      <c r="AI4678" s="2">
        <v>115</v>
      </c>
      <c r="AJ4678" s="2">
        <v>79</v>
      </c>
      <c r="AK4678" s="2">
        <v>0</v>
      </c>
      <c r="AL4678" s="2">
        <v>0</v>
      </c>
      <c r="AM4678" s="2">
        <v>0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2">
        <v>0</v>
      </c>
      <c r="AT4678" s="2">
        <v>0</v>
      </c>
      <c r="AU4678" s="2">
        <v>0</v>
      </c>
      <c r="AV4678" s="2">
        <v>0</v>
      </c>
      <c r="AW4678" s="2">
        <v>0</v>
      </c>
      <c r="AX4678" s="2">
        <v>0</v>
      </c>
      <c r="AY4678" s="2">
        <v>0</v>
      </c>
      <c r="AZ4678" s="2">
        <v>0</v>
      </c>
      <c r="BA4678" s="2">
        <v>0</v>
      </c>
      <c r="BB4678" s="2">
        <v>0</v>
      </c>
      <c r="BC4678" s="2">
        <v>58</v>
      </c>
      <c r="BD4678" s="2">
        <v>0</v>
      </c>
      <c r="BE4678" s="2">
        <v>0</v>
      </c>
      <c r="BF4678" s="2">
        <v>0</v>
      </c>
      <c r="BG4678" s="2">
        <v>0</v>
      </c>
      <c r="BH4678" s="2">
        <v>0</v>
      </c>
      <c r="BI4678" s="2">
        <v>0</v>
      </c>
      <c r="BJ4678" s="2">
        <v>0</v>
      </c>
      <c r="BK4678" s="2">
        <v>0</v>
      </c>
      <c r="BL4678" s="2">
        <v>4</v>
      </c>
      <c r="BM4678" s="2">
        <v>3</v>
      </c>
      <c r="BN4678" s="2">
        <v>2</v>
      </c>
      <c r="BO4678" s="2">
        <v>2</v>
      </c>
      <c r="BP4678" s="2">
        <v>4</v>
      </c>
      <c r="BQ4678" s="2">
        <v>7</v>
      </c>
      <c r="BR4678" s="2">
        <v>3</v>
      </c>
      <c r="BS4678" s="2">
        <v>0</v>
      </c>
      <c r="BT4678" s="2">
        <v>0</v>
      </c>
      <c r="BU4678" s="2">
        <v>0</v>
      </c>
      <c r="BV4678" s="2">
        <v>0</v>
      </c>
      <c r="BW4678" s="2">
        <v>0</v>
      </c>
      <c r="BX4678" s="2">
        <v>0</v>
      </c>
      <c r="BY4678" s="2">
        <v>0</v>
      </c>
      <c r="BZ4678" s="2">
        <v>0</v>
      </c>
      <c r="CA4678" s="2">
        <v>0</v>
      </c>
      <c r="CB4678" s="2">
        <v>0</v>
      </c>
      <c r="CC4678" s="2">
        <v>0</v>
      </c>
      <c r="CD4678" s="2">
        <v>0</v>
      </c>
      <c r="CE4678" s="2">
        <v>0</v>
      </c>
      <c r="CF4678" s="2">
        <v>0</v>
      </c>
      <c r="CG4678" s="2">
        <v>0</v>
      </c>
      <c r="CH4678" s="2">
        <v>0</v>
      </c>
      <c r="CI4678" s="2">
        <v>0</v>
      </c>
      <c r="CJ4678" s="2">
        <v>0</v>
      </c>
      <c r="CK4678" s="2">
        <v>4</v>
      </c>
      <c r="CL4678" s="2">
        <v>0</v>
      </c>
    </row>
    <row r="4679" spans="1:90" x14ac:dyDescent="0.25">
      <c r="A4679" t="s">
        <v>115</v>
      </c>
      <c r="B4679">
        <v>20205</v>
      </c>
      <c r="C4679" t="s">
        <v>262</v>
      </c>
      <c r="D4679">
        <v>1</v>
      </c>
      <c r="E4679">
        <v>8</v>
      </c>
      <c r="F4679">
        <v>919724</v>
      </c>
      <c r="G4679">
        <v>35919724</v>
      </c>
      <c r="H4679" t="s">
        <v>12051</v>
      </c>
      <c r="I4679">
        <v>645</v>
      </c>
      <c r="J4679" t="s">
        <v>262</v>
      </c>
      <c r="K4679" t="s">
        <v>1815</v>
      </c>
      <c r="L4679">
        <v>1</v>
      </c>
      <c r="M4679" t="s">
        <v>262</v>
      </c>
      <c r="N4679">
        <v>12233490</v>
      </c>
      <c r="O4679" t="s">
        <v>92</v>
      </c>
      <c r="P4679" t="s">
        <v>768</v>
      </c>
      <c r="Q4679">
        <v>326</v>
      </c>
      <c r="R4679">
        <v>12</v>
      </c>
      <c r="S4679">
        <v>39361080</v>
      </c>
      <c r="T4679">
        <v>997686792</v>
      </c>
      <c r="U4679" t="s">
        <v>12052</v>
      </c>
      <c r="V4679">
        <v>1</v>
      </c>
      <c r="W4679" s="2">
        <v>0</v>
      </c>
      <c r="X4679" s="2">
        <v>0</v>
      </c>
      <c r="Y4679" s="2">
        <v>0</v>
      </c>
      <c r="Z4679" s="2">
        <v>0</v>
      </c>
      <c r="AA4679" s="2">
        <v>0</v>
      </c>
      <c r="AB4679" s="2">
        <v>0</v>
      </c>
      <c r="AC4679" s="2">
        <v>0</v>
      </c>
      <c r="AD4679" s="2">
        <v>125</v>
      </c>
      <c r="AE4679" s="2">
        <v>65</v>
      </c>
      <c r="AF4679" s="2">
        <v>84</v>
      </c>
      <c r="AG4679" s="2">
        <v>78</v>
      </c>
      <c r="AH4679" s="2">
        <v>146</v>
      </c>
      <c r="AI4679" s="2">
        <v>130</v>
      </c>
      <c r="AJ4679" s="2">
        <v>84</v>
      </c>
      <c r="AK4679" s="2">
        <v>0</v>
      </c>
      <c r="AL4679" s="2">
        <v>0</v>
      </c>
      <c r="AM4679" s="2">
        <v>0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2">
        <v>0</v>
      </c>
      <c r="AT4679" s="2">
        <v>0</v>
      </c>
      <c r="AU4679" s="2">
        <v>0</v>
      </c>
      <c r="AV4679" s="2">
        <v>0</v>
      </c>
      <c r="AW4679" s="2">
        <v>0</v>
      </c>
      <c r="AX4679" s="2">
        <v>0</v>
      </c>
      <c r="AY4679" s="2">
        <v>0</v>
      </c>
      <c r="AZ4679" s="2">
        <v>0</v>
      </c>
      <c r="BA4679" s="2">
        <v>0</v>
      </c>
      <c r="BB4679" s="2">
        <v>0</v>
      </c>
      <c r="BC4679" s="2">
        <v>42</v>
      </c>
      <c r="BD4679" s="2">
        <v>0</v>
      </c>
      <c r="BE4679" s="2">
        <v>0</v>
      </c>
      <c r="BF4679" s="2">
        <v>0</v>
      </c>
      <c r="BG4679" s="2">
        <v>0</v>
      </c>
      <c r="BH4679" s="2">
        <v>0</v>
      </c>
      <c r="BI4679" s="2">
        <v>0</v>
      </c>
      <c r="BJ4679" s="2">
        <v>0</v>
      </c>
      <c r="BK4679" s="2">
        <v>0</v>
      </c>
      <c r="BL4679" s="2">
        <v>6</v>
      </c>
      <c r="BM4679" s="2">
        <v>2</v>
      </c>
      <c r="BN4679" s="2">
        <v>5</v>
      </c>
      <c r="BO4679" s="2">
        <v>4</v>
      </c>
      <c r="BP4679" s="2">
        <v>8</v>
      </c>
      <c r="BQ4679" s="2">
        <v>5</v>
      </c>
      <c r="BR4679" s="2">
        <v>4</v>
      </c>
      <c r="BS4679" s="2">
        <v>0</v>
      </c>
      <c r="BT4679" s="2">
        <v>0</v>
      </c>
      <c r="BU4679" s="2">
        <v>0</v>
      </c>
      <c r="BV4679" s="2">
        <v>0</v>
      </c>
      <c r="BW4679" s="2">
        <v>0</v>
      </c>
      <c r="BX4679" s="2">
        <v>0</v>
      </c>
      <c r="BY4679" s="2">
        <v>0</v>
      </c>
      <c r="BZ4679" s="2">
        <v>0</v>
      </c>
      <c r="CA4679" s="2">
        <v>0</v>
      </c>
      <c r="CB4679" s="2">
        <v>0</v>
      </c>
      <c r="CC4679" s="2">
        <v>0</v>
      </c>
      <c r="CD4679" s="2">
        <v>0</v>
      </c>
      <c r="CE4679" s="2">
        <v>0</v>
      </c>
      <c r="CF4679" s="2">
        <v>0</v>
      </c>
      <c r="CG4679" s="2">
        <v>0</v>
      </c>
      <c r="CH4679" s="2">
        <v>0</v>
      </c>
      <c r="CI4679" s="2">
        <v>0</v>
      </c>
      <c r="CJ4679" s="2">
        <v>0</v>
      </c>
      <c r="CK4679" s="2">
        <v>4</v>
      </c>
      <c r="CL4679" s="2">
        <v>0</v>
      </c>
    </row>
    <row r="4680" spans="1:90" x14ac:dyDescent="0.25">
      <c r="A4680" t="s">
        <v>115</v>
      </c>
      <c r="B4680">
        <v>20205</v>
      </c>
      <c r="C4680" t="s">
        <v>262</v>
      </c>
      <c r="D4680">
        <v>1</v>
      </c>
      <c r="E4680">
        <v>8</v>
      </c>
      <c r="F4680">
        <v>13500</v>
      </c>
      <c r="G4680">
        <v>35013500</v>
      </c>
      <c r="H4680" t="s">
        <v>18889</v>
      </c>
      <c r="I4680">
        <v>645</v>
      </c>
      <c r="J4680" t="s">
        <v>262</v>
      </c>
      <c r="K4680" t="s">
        <v>3231</v>
      </c>
      <c r="L4680">
        <v>1</v>
      </c>
      <c r="M4680" t="s">
        <v>262</v>
      </c>
      <c r="N4680">
        <v>12213690</v>
      </c>
      <c r="O4680" t="s">
        <v>519</v>
      </c>
      <c r="P4680" t="s">
        <v>18890</v>
      </c>
      <c r="Q4680">
        <v>480</v>
      </c>
      <c r="R4680">
        <v>12</v>
      </c>
      <c r="S4680">
        <v>39225090</v>
      </c>
      <c r="T4680">
        <v>39234690</v>
      </c>
      <c r="U4680" t="s">
        <v>3373</v>
      </c>
      <c r="V4680">
        <v>1</v>
      </c>
      <c r="W4680" s="2">
        <v>0</v>
      </c>
      <c r="X4680" s="2">
        <v>0</v>
      </c>
      <c r="Y4680" s="2">
        <v>62</v>
      </c>
      <c r="Z4680" s="2">
        <v>60</v>
      </c>
      <c r="AA4680" s="2">
        <v>57</v>
      </c>
      <c r="AB4680" s="2">
        <v>50</v>
      </c>
      <c r="AC4680" s="2">
        <v>67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0</v>
      </c>
      <c r="AN4680" s="2">
        <v>0</v>
      </c>
      <c r="AO4680" s="2">
        <v>0</v>
      </c>
      <c r="AP4680" s="2">
        <v>0</v>
      </c>
      <c r="AQ4680" s="2">
        <v>0</v>
      </c>
      <c r="AR4680" s="2">
        <v>0</v>
      </c>
      <c r="AS4680" s="2">
        <v>0</v>
      </c>
      <c r="AT4680" s="2">
        <v>0</v>
      </c>
      <c r="AU4680" s="2">
        <v>0</v>
      </c>
      <c r="AV4680" s="2">
        <v>0</v>
      </c>
      <c r="AW4680" s="2">
        <v>0</v>
      </c>
      <c r="AX4680" s="2">
        <v>0</v>
      </c>
      <c r="AY4680" s="2">
        <v>0</v>
      </c>
      <c r="AZ4680" s="2">
        <v>0</v>
      </c>
      <c r="BA4680" s="2">
        <v>0</v>
      </c>
      <c r="BB4680" s="2">
        <v>0</v>
      </c>
      <c r="BC4680" s="2">
        <v>0</v>
      </c>
      <c r="BD4680" s="2">
        <v>0</v>
      </c>
      <c r="BE4680" s="2">
        <v>0</v>
      </c>
      <c r="BF4680" s="2">
        <v>0</v>
      </c>
      <c r="BG4680" s="2">
        <v>3</v>
      </c>
      <c r="BH4680" s="2">
        <v>3</v>
      </c>
      <c r="BI4680" s="2">
        <v>2</v>
      </c>
      <c r="BJ4680" s="2">
        <v>3</v>
      </c>
      <c r="BK4680" s="2">
        <v>3</v>
      </c>
      <c r="BL4680" s="2">
        <v>0</v>
      </c>
      <c r="BM4680" s="2">
        <v>0</v>
      </c>
      <c r="BN4680" s="2">
        <v>0</v>
      </c>
      <c r="BO4680" s="2">
        <v>0</v>
      </c>
      <c r="BP4680" s="2">
        <v>0</v>
      </c>
      <c r="BQ4680" s="2">
        <v>0</v>
      </c>
      <c r="BR4680" s="2">
        <v>0</v>
      </c>
      <c r="BS4680" s="2">
        <v>0</v>
      </c>
      <c r="BT4680" s="2">
        <v>0</v>
      </c>
      <c r="BU4680" s="2">
        <v>0</v>
      </c>
      <c r="BV4680" s="2">
        <v>0</v>
      </c>
      <c r="BW4680" s="2">
        <v>0</v>
      </c>
      <c r="BX4680" s="2">
        <v>0</v>
      </c>
      <c r="BY4680" s="2">
        <v>0</v>
      </c>
      <c r="BZ4680" s="2">
        <v>0</v>
      </c>
      <c r="CA4680" s="2">
        <v>0</v>
      </c>
      <c r="CB4680" s="2">
        <v>0</v>
      </c>
      <c r="CC4680" s="2">
        <v>0</v>
      </c>
      <c r="CD4680" s="2">
        <v>0</v>
      </c>
      <c r="CE4680" s="2">
        <v>0</v>
      </c>
      <c r="CF4680" s="2">
        <v>0</v>
      </c>
      <c r="CG4680" s="2">
        <v>0</v>
      </c>
      <c r="CH4680" s="2">
        <v>0</v>
      </c>
      <c r="CI4680" s="2">
        <v>0</v>
      </c>
      <c r="CJ4680" s="2">
        <v>0</v>
      </c>
      <c r="CK4680" s="2">
        <v>0</v>
      </c>
      <c r="CL4680" s="2">
        <v>0</v>
      </c>
    </row>
    <row r="4681" spans="1:90" x14ac:dyDescent="0.25">
      <c r="A4681" t="s">
        <v>115</v>
      </c>
      <c r="B4681">
        <v>20307</v>
      </c>
      <c r="C4681" t="s">
        <v>482</v>
      </c>
      <c r="D4681">
        <v>1</v>
      </c>
      <c r="E4681">
        <v>8</v>
      </c>
      <c r="F4681">
        <v>16081</v>
      </c>
      <c r="G4681">
        <v>35016081</v>
      </c>
      <c r="H4681" t="s">
        <v>19218</v>
      </c>
      <c r="I4681">
        <v>432</v>
      </c>
      <c r="J4681" t="s">
        <v>796</v>
      </c>
      <c r="K4681" t="s">
        <v>91</v>
      </c>
      <c r="L4681">
        <v>1</v>
      </c>
      <c r="M4681" t="s">
        <v>796</v>
      </c>
      <c r="N4681">
        <v>18120000</v>
      </c>
      <c r="O4681" t="s">
        <v>162</v>
      </c>
      <c r="P4681" t="s">
        <v>19219</v>
      </c>
      <c r="Q4681">
        <v>556</v>
      </c>
      <c r="R4681">
        <v>11</v>
      </c>
      <c r="S4681">
        <v>47084147</v>
      </c>
      <c r="T4681">
        <v>47184528</v>
      </c>
      <c r="U4681" t="s">
        <v>19220</v>
      </c>
      <c r="V4681">
        <v>1</v>
      </c>
      <c r="W4681" s="2">
        <v>0</v>
      </c>
      <c r="X4681" s="2">
        <v>0</v>
      </c>
      <c r="Y4681" s="2">
        <v>0</v>
      </c>
      <c r="Z4681" s="2">
        <v>0</v>
      </c>
      <c r="AA4681" s="2">
        <v>0</v>
      </c>
      <c r="AB4681" s="2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326</v>
      </c>
      <c r="AI4681" s="2">
        <v>332</v>
      </c>
      <c r="AJ4681" s="2">
        <v>286</v>
      </c>
      <c r="AK4681" s="2">
        <v>0</v>
      </c>
      <c r="AL4681" s="2">
        <v>0</v>
      </c>
      <c r="AM4681" s="2">
        <v>0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2">
        <v>0</v>
      </c>
      <c r="AT4681" s="2">
        <v>0</v>
      </c>
      <c r="AU4681" s="2">
        <v>209</v>
      </c>
      <c r="AV4681" s="2">
        <v>0</v>
      </c>
      <c r="AW4681" s="2">
        <v>0</v>
      </c>
      <c r="AX4681" s="2">
        <v>0</v>
      </c>
      <c r="AY4681" s="2">
        <v>0</v>
      </c>
      <c r="AZ4681" s="2">
        <v>0</v>
      </c>
      <c r="BA4681" s="2">
        <v>0</v>
      </c>
      <c r="BB4681" s="2">
        <v>0</v>
      </c>
      <c r="BC4681" s="2">
        <v>74</v>
      </c>
      <c r="BD4681" s="2">
        <v>0</v>
      </c>
      <c r="BE4681" s="2">
        <v>0</v>
      </c>
      <c r="BF4681" s="2">
        <v>0</v>
      </c>
      <c r="BG4681" s="2">
        <v>0</v>
      </c>
      <c r="BH4681" s="2">
        <v>0</v>
      </c>
      <c r="BI4681" s="2">
        <v>0</v>
      </c>
      <c r="BJ4681" s="2">
        <v>0</v>
      </c>
      <c r="BK4681" s="2">
        <v>0</v>
      </c>
      <c r="BL4681" s="2">
        <v>0</v>
      </c>
      <c r="BM4681" s="2">
        <v>0</v>
      </c>
      <c r="BN4681" s="2">
        <v>0</v>
      </c>
      <c r="BO4681" s="2">
        <v>0</v>
      </c>
      <c r="BP4681" s="2">
        <v>14</v>
      </c>
      <c r="BQ4681" s="2">
        <v>11</v>
      </c>
      <c r="BR4681" s="2">
        <v>9</v>
      </c>
      <c r="BS4681" s="2">
        <v>0</v>
      </c>
      <c r="BT4681" s="2">
        <v>0</v>
      </c>
      <c r="BU4681" s="2">
        <v>0</v>
      </c>
      <c r="BV4681" s="2">
        <v>0</v>
      </c>
      <c r="BW4681" s="2">
        <v>0</v>
      </c>
      <c r="BX4681" s="2">
        <v>0</v>
      </c>
      <c r="BY4681" s="2">
        <v>0</v>
      </c>
      <c r="BZ4681" s="2">
        <v>0</v>
      </c>
      <c r="CA4681" s="2">
        <v>0</v>
      </c>
      <c r="CB4681" s="2">
        <v>0</v>
      </c>
      <c r="CC4681" s="2">
        <v>7</v>
      </c>
      <c r="CD4681" s="2">
        <v>0</v>
      </c>
      <c r="CE4681" s="2">
        <v>0</v>
      </c>
      <c r="CF4681" s="2">
        <v>0</v>
      </c>
      <c r="CG4681" s="2">
        <v>0</v>
      </c>
      <c r="CH4681" s="2">
        <v>0</v>
      </c>
      <c r="CI4681" s="2">
        <v>0</v>
      </c>
      <c r="CJ4681" s="2">
        <v>0</v>
      </c>
      <c r="CK4681" s="2">
        <v>2</v>
      </c>
      <c r="CL4681" s="2">
        <v>0</v>
      </c>
    </row>
    <row r="4682" spans="1:90" x14ac:dyDescent="0.25">
      <c r="A4682" t="s">
        <v>115</v>
      </c>
      <c r="B4682">
        <v>20307</v>
      </c>
      <c r="C4682" t="s">
        <v>482</v>
      </c>
      <c r="D4682">
        <v>1</v>
      </c>
      <c r="E4682">
        <v>8</v>
      </c>
      <c r="F4682">
        <v>914587</v>
      </c>
      <c r="G4682">
        <v>35914587</v>
      </c>
      <c r="H4682" t="s">
        <v>4251</v>
      </c>
      <c r="I4682">
        <v>345</v>
      </c>
      <c r="J4682" t="s">
        <v>483</v>
      </c>
      <c r="K4682" t="s">
        <v>4252</v>
      </c>
      <c r="L4682">
        <v>1</v>
      </c>
      <c r="M4682" t="s">
        <v>483</v>
      </c>
      <c r="N4682">
        <v>18150000</v>
      </c>
      <c r="O4682" t="s">
        <v>92</v>
      </c>
      <c r="P4682" t="s">
        <v>4253</v>
      </c>
      <c r="Q4682" t="s">
        <v>127</v>
      </c>
      <c r="R4682">
        <v>15</v>
      </c>
      <c r="S4682">
        <v>33941888</v>
      </c>
      <c r="T4682">
        <v>33941999</v>
      </c>
      <c r="U4682" t="s">
        <v>4254</v>
      </c>
      <c r="V4682">
        <v>2</v>
      </c>
      <c r="W4682" s="2">
        <v>0</v>
      </c>
      <c r="X4682" s="2">
        <v>0</v>
      </c>
      <c r="Y4682" s="2">
        <v>0</v>
      </c>
      <c r="Z4682" s="2">
        <v>0</v>
      </c>
      <c r="AA4682" s="2">
        <v>0</v>
      </c>
      <c r="AB4682" s="2">
        <v>0</v>
      </c>
      <c r="AC4682" s="2">
        <v>0</v>
      </c>
      <c r="AD4682" s="2">
        <v>70</v>
      </c>
      <c r="AE4682" s="2">
        <v>45</v>
      </c>
      <c r="AF4682" s="2">
        <v>40</v>
      </c>
      <c r="AG4682" s="2">
        <v>62</v>
      </c>
      <c r="AH4682" s="2">
        <v>56</v>
      </c>
      <c r="AI4682" s="2">
        <v>47</v>
      </c>
      <c r="AJ4682" s="2">
        <v>35</v>
      </c>
      <c r="AK4682" s="2">
        <v>0</v>
      </c>
      <c r="AL4682" s="2">
        <v>0</v>
      </c>
      <c r="AM4682" s="2">
        <v>0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0</v>
      </c>
      <c r="AT4682" s="2">
        <v>0</v>
      </c>
      <c r="AU4682" s="2">
        <v>0</v>
      </c>
      <c r="AV4682" s="2">
        <v>0</v>
      </c>
      <c r="AW4682" s="2">
        <v>0</v>
      </c>
      <c r="AX4682" s="2">
        <v>0</v>
      </c>
      <c r="AY4682" s="2">
        <v>0</v>
      </c>
      <c r="AZ4682" s="2">
        <v>0</v>
      </c>
      <c r="BA4682" s="2">
        <v>0</v>
      </c>
      <c r="BB4682" s="2">
        <v>0</v>
      </c>
      <c r="BC4682" s="2">
        <v>84</v>
      </c>
      <c r="BD4682" s="2">
        <v>0</v>
      </c>
      <c r="BE4682" s="2">
        <v>0</v>
      </c>
      <c r="BF4682" s="2">
        <v>0</v>
      </c>
      <c r="BG4682" s="2">
        <v>0</v>
      </c>
      <c r="BH4682" s="2">
        <v>0</v>
      </c>
      <c r="BI4682" s="2">
        <v>0</v>
      </c>
      <c r="BJ4682" s="2">
        <v>0</v>
      </c>
      <c r="BK4682" s="2">
        <v>0</v>
      </c>
      <c r="BL4682" s="2">
        <v>3</v>
      </c>
      <c r="BM4682" s="2">
        <v>3</v>
      </c>
      <c r="BN4682" s="2">
        <v>2</v>
      </c>
      <c r="BO4682" s="2">
        <v>3</v>
      </c>
      <c r="BP4682" s="2">
        <v>3</v>
      </c>
      <c r="BQ4682" s="2">
        <v>2</v>
      </c>
      <c r="BR4682" s="2">
        <v>1</v>
      </c>
      <c r="BS4682" s="2">
        <v>0</v>
      </c>
      <c r="BT4682" s="2">
        <v>0</v>
      </c>
      <c r="BU4682" s="2">
        <v>0</v>
      </c>
      <c r="BV4682" s="2">
        <v>0</v>
      </c>
      <c r="BW4682" s="2">
        <v>0</v>
      </c>
      <c r="BX4682" s="2">
        <v>0</v>
      </c>
      <c r="BY4682" s="2">
        <v>0</v>
      </c>
      <c r="BZ4682" s="2">
        <v>0</v>
      </c>
      <c r="CA4682" s="2">
        <v>0</v>
      </c>
      <c r="CB4682" s="2">
        <v>0</v>
      </c>
      <c r="CC4682" s="2">
        <v>0</v>
      </c>
      <c r="CD4682" s="2">
        <v>0</v>
      </c>
      <c r="CE4682" s="2">
        <v>0</v>
      </c>
      <c r="CF4682" s="2">
        <v>0</v>
      </c>
      <c r="CG4682" s="2">
        <v>0</v>
      </c>
      <c r="CH4682" s="2">
        <v>0</v>
      </c>
      <c r="CI4682" s="2">
        <v>0</v>
      </c>
      <c r="CJ4682" s="2">
        <v>0</v>
      </c>
      <c r="CK4682" s="2">
        <v>6</v>
      </c>
      <c r="CL4682" s="2">
        <v>0</v>
      </c>
    </row>
    <row r="4683" spans="1:90" x14ac:dyDescent="0.25">
      <c r="A4683" t="s">
        <v>115</v>
      </c>
      <c r="B4683">
        <v>20307</v>
      </c>
      <c r="C4683" t="s">
        <v>482</v>
      </c>
      <c r="D4683">
        <v>1</v>
      </c>
      <c r="E4683">
        <v>8</v>
      </c>
      <c r="F4683">
        <v>920216</v>
      </c>
      <c r="G4683">
        <v>35920216</v>
      </c>
      <c r="H4683" t="s">
        <v>14133</v>
      </c>
      <c r="I4683">
        <v>345</v>
      </c>
      <c r="J4683" t="s">
        <v>483</v>
      </c>
      <c r="K4683" t="s">
        <v>648</v>
      </c>
      <c r="L4683">
        <v>1</v>
      </c>
      <c r="M4683" t="s">
        <v>483</v>
      </c>
      <c r="N4683">
        <v>18150000</v>
      </c>
      <c r="O4683" t="s">
        <v>5279</v>
      </c>
      <c r="P4683" t="s">
        <v>14134</v>
      </c>
      <c r="Q4683" t="s">
        <v>127</v>
      </c>
      <c r="R4683">
        <v>15</v>
      </c>
      <c r="S4683">
        <v>33498102</v>
      </c>
      <c r="T4683">
        <v>33498117</v>
      </c>
      <c r="U4683" t="s">
        <v>14135</v>
      </c>
      <c r="V4683">
        <v>2</v>
      </c>
      <c r="W4683" s="2">
        <v>0</v>
      </c>
      <c r="X4683" s="2">
        <v>0</v>
      </c>
      <c r="Y4683" s="2">
        <v>0</v>
      </c>
      <c r="Z4683" s="2">
        <v>0</v>
      </c>
      <c r="AA4683" s="2">
        <v>0</v>
      </c>
      <c r="AB4683" s="2">
        <v>0</v>
      </c>
      <c r="AC4683" s="2">
        <v>0</v>
      </c>
      <c r="AD4683" s="2">
        <v>99</v>
      </c>
      <c r="AE4683" s="2">
        <v>91</v>
      </c>
      <c r="AF4683" s="2">
        <v>73</v>
      </c>
      <c r="AG4683" s="2">
        <v>89</v>
      </c>
      <c r="AH4683" s="2">
        <v>82</v>
      </c>
      <c r="AI4683" s="2">
        <v>80</v>
      </c>
      <c r="AJ4683" s="2">
        <v>47</v>
      </c>
      <c r="AK4683" s="2">
        <v>0</v>
      </c>
      <c r="AL4683" s="2">
        <v>0</v>
      </c>
      <c r="AM4683" s="2">
        <v>0</v>
      </c>
      <c r="AN4683" s="2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0</v>
      </c>
      <c r="AT4683" s="2">
        <v>0</v>
      </c>
      <c r="AU4683" s="2">
        <v>0</v>
      </c>
      <c r="AV4683" s="2">
        <v>0</v>
      </c>
      <c r="AW4683" s="2">
        <v>0</v>
      </c>
      <c r="AX4683" s="2">
        <v>0</v>
      </c>
      <c r="AY4683" s="2">
        <v>0</v>
      </c>
      <c r="AZ4683" s="2">
        <v>0</v>
      </c>
      <c r="BA4683" s="2">
        <v>0</v>
      </c>
      <c r="BB4683" s="2">
        <v>0</v>
      </c>
      <c r="BC4683" s="2">
        <v>59</v>
      </c>
      <c r="BD4683" s="2">
        <v>0</v>
      </c>
      <c r="BE4683" s="2">
        <v>0</v>
      </c>
      <c r="BF4683" s="2">
        <v>0</v>
      </c>
      <c r="BG4683" s="2">
        <v>0</v>
      </c>
      <c r="BH4683" s="2">
        <v>0</v>
      </c>
      <c r="BI4683" s="2">
        <v>0</v>
      </c>
      <c r="BJ4683" s="2">
        <v>0</v>
      </c>
      <c r="BK4683" s="2">
        <v>0</v>
      </c>
      <c r="BL4683" s="2">
        <v>4</v>
      </c>
      <c r="BM4683" s="2">
        <v>5</v>
      </c>
      <c r="BN4683" s="2">
        <v>2</v>
      </c>
      <c r="BO4683" s="2">
        <v>6</v>
      </c>
      <c r="BP4683" s="2">
        <v>5</v>
      </c>
      <c r="BQ4683" s="2">
        <v>2</v>
      </c>
      <c r="BR4683" s="2">
        <v>2</v>
      </c>
      <c r="BS4683" s="2">
        <v>0</v>
      </c>
      <c r="BT4683" s="2">
        <v>0</v>
      </c>
      <c r="BU4683" s="2">
        <v>0</v>
      </c>
      <c r="BV4683" s="2">
        <v>0</v>
      </c>
      <c r="BW4683" s="2">
        <v>0</v>
      </c>
      <c r="BX4683" s="2">
        <v>0</v>
      </c>
      <c r="BY4683" s="2">
        <v>0</v>
      </c>
      <c r="BZ4683" s="2">
        <v>0</v>
      </c>
      <c r="CA4683" s="2">
        <v>0</v>
      </c>
      <c r="CB4683" s="2">
        <v>0</v>
      </c>
      <c r="CC4683" s="2">
        <v>0</v>
      </c>
      <c r="CD4683" s="2">
        <v>0</v>
      </c>
      <c r="CE4683" s="2">
        <v>0</v>
      </c>
      <c r="CF4683" s="2">
        <v>0</v>
      </c>
      <c r="CG4683" s="2">
        <v>0</v>
      </c>
      <c r="CH4683" s="2">
        <v>0</v>
      </c>
      <c r="CI4683" s="2">
        <v>0</v>
      </c>
      <c r="CJ4683" s="2">
        <v>0</v>
      </c>
      <c r="CK4683" s="2">
        <v>4</v>
      </c>
      <c r="CL4683" s="2">
        <v>0</v>
      </c>
    </row>
    <row r="4684" spans="1:90" x14ac:dyDescent="0.25">
      <c r="A4684" t="s">
        <v>115</v>
      </c>
      <c r="B4684">
        <v>20307</v>
      </c>
      <c r="C4684" t="s">
        <v>482</v>
      </c>
      <c r="D4684">
        <v>1</v>
      </c>
      <c r="E4684">
        <v>8</v>
      </c>
      <c r="F4684">
        <v>920204</v>
      </c>
      <c r="G4684">
        <v>35920204</v>
      </c>
      <c r="H4684" t="s">
        <v>1810</v>
      </c>
      <c r="I4684">
        <v>345</v>
      </c>
      <c r="J4684" t="s">
        <v>483</v>
      </c>
      <c r="K4684" t="s">
        <v>1811</v>
      </c>
      <c r="L4684">
        <v>1</v>
      </c>
      <c r="M4684" t="s">
        <v>483</v>
      </c>
      <c r="N4684">
        <v>18150000</v>
      </c>
      <c r="O4684" t="s">
        <v>92</v>
      </c>
      <c r="P4684" t="s">
        <v>982</v>
      </c>
      <c r="Q4684" t="s">
        <v>127</v>
      </c>
      <c r="R4684">
        <v>15</v>
      </c>
      <c r="S4684">
        <v>33941807</v>
      </c>
      <c r="U4684" t="s">
        <v>1812</v>
      </c>
      <c r="V4684">
        <v>2</v>
      </c>
      <c r="W4684" s="2">
        <v>0</v>
      </c>
      <c r="X4684" s="2">
        <v>0</v>
      </c>
      <c r="Y4684" s="2">
        <v>0</v>
      </c>
      <c r="Z4684" s="2">
        <v>0</v>
      </c>
      <c r="AA4684" s="2">
        <v>0</v>
      </c>
      <c r="AB4684" s="2">
        <v>0</v>
      </c>
      <c r="AC4684" s="2">
        <v>0</v>
      </c>
      <c r="AD4684" s="2">
        <v>55</v>
      </c>
      <c r="AE4684" s="2">
        <v>62</v>
      </c>
      <c r="AF4684" s="2">
        <v>59</v>
      </c>
      <c r="AG4684" s="2">
        <v>62</v>
      </c>
      <c r="AH4684" s="2">
        <v>66</v>
      </c>
      <c r="AI4684" s="2">
        <v>30</v>
      </c>
      <c r="AJ4684" s="2">
        <v>39</v>
      </c>
      <c r="AK4684" s="2">
        <v>0</v>
      </c>
      <c r="AL4684" s="2">
        <v>0</v>
      </c>
      <c r="AM4684" s="2">
        <v>0</v>
      </c>
      <c r="AN4684" s="2">
        <v>0</v>
      </c>
      <c r="AO4684" s="2">
        <v>0</v>
      </c>
      <c r="AP4684" s="2">
        <v>0</v>
      </c>
      <c r="AQ4684" s="2">
        <v>0</v>
      </c>
      <c r="AR4684" s="2">
        <v>0</v>
      </c>
      <c r="AS4684" s="2">
        <v>0</v>
      </c>
      <c r="AT4684" s="2">
        <v>0</v>
      </c>
      <c r="AU4684" s="2">
        <v>0</v>
      </c>
      <c r="AV4684" s="2">
        <v>0</v>
      </c>
      <c r="AW4684" s="2">
        <v>0</v>
      </c>
      <c r="AX4684" s="2">
        <v>0</v>
      </c>
      <c r="AY4684" s="2">
        <v>0</v>
      </c>
      <c r="AZ4684" s="2">
        <v>0</v>
      </c>
      <c r="BA4684" s="2">
        <v>0</v>
      </c>
      <c r="BB4684" s="2">
        <v>0</v>
      </c>
      <c r="BC4684" s="2">
        <v>19</v>
      </c>
      <c r="BD4684" s="2">
        <v>0</v>
      </c>
      <c r="BE4684" s="2">
        <v>0</v>
      </c>
      <c r="BF4684" s="2">
        <v>0</v>
      </c>
      <c r="BG4684" s="2">
        <v>0</v>
      </c>
      <c r="BH4684" s="2">
        <v>0</v>
      </c>
      <c r="BI4684" s="2">
        <v>0</v>
      </c>
      <c r="BJ4684" s="2">
        <v>0</v>
      </c>
      <c r="BK4684" s="2">
        <v>0</v>
      </c>
      <c r="BL4684" s="2">
        <v>2</v>
      </c>
      <c r="BM4684" s="2">
        <v>4</v>
      </c>
      <c r="BN4684" s="2">
        <v>2</v>
      </c>
      <c r="BO4684" s="2">
        <v>2</v>
      </c>
      <c r="BP4684" s="2">
        <v>2</v>
      </c>
      <c r="BQ4684" s="2">
        <v>1</v>
      </c>
      <c r="BR4684" s="2">
        <v>1</v>
      </c>
      <c r="BS4684" s="2">
        <v>0</v>
      </c>
      <c r="BT4684" s="2">
        <v>0</v>
      </c>
      <c r="BU4684" s="2">
        <v>0</v>
      </c>
      <c r="BV4684" s="2">
        <v>0</v>
      </c>
      <c r="BW4684" s="2">
        <v>0</v>
      </c>
      <c r="BX4684" s="2">
        <v>0</v>
      </c>
      <c r="BY4684" s="2">
        <v>0</v>
      </c>
      <c r="BZ4684" s="2">
        <v>0</v>
      </c>
      <c r="CA4684" s="2">
        <v>0</v>
      </c>
      <c r="CB4684" s="2">
        <v>0</v>
      </c>
      <c r="CC4684" s="2">
        <v>0</v>
      </c>
      <c r="CD4684" s="2">
        <v>0</v>
      </c>
      <c r="CE4684" s="2">
        <v>0</v>
      </c>
      <c r="CF4684" s="2">
        <v>0</v>
      </c>
      <c r="CG4684" s="2">
        <v>0</v>
      </c>
      <c r="CH4684" s="2">
        <v>0</v>
      </c>
      <c r="CI4684" s="2">
        <v>0</v>
      </c>
      <c r="CJ4684" s="2">
        <v>0</v>
      </c>
      <c r="CK4684" s="2">
        <v>2</v>
      </c>
      <c r="CL4684" s="2">
        <v>0</v>
      </c>
    </row>
    <row r="4685" spans="1:90" x14ac:dyDescent="0.25">
      <c r="A4685" t="s">
        <v>115</v>
      </c>
      <c r="B4685">
        <v>20307</v>
      </c>
      <c r="C4685" t="s">
        <v>482</v>
      </c>
      <c r="D4685">
        <v>2</v>
      </c>
      <c r="E4685">
        <v>6</v>
      </c>
      <c r="F4685">
        <v>443475</v>
      </c>
      <c r="G4685">
        <v>35443475</v>
      </c>
      <c r="H4685" t="s">
        <v>13090</v>
      </c>
      <c r="I4685">
        <v>653</v>
      </c>
      <c r="J4685" t="s">
        <v>482</v>
      </c>
      <c r="K4685" t="s">
        <v>91</v>
      </c>
      <c r="L4685">
        <v>1</v>
      </c>
      <c r="M4685" t="s">
        <v>482</v>
      </c>
      <c r="N4685">
        <v>18130290</v>
      </c>
      <c r="O4685" t="s">
        <v>102</v>
      </c>
      <c r="P4685" t="s">
        <v>6118</v>
      </c>
      <c r="Q4685">
        <v>556</v>
      </c>
      <c r="R4685">
        <v>11</v>
      </c>
      <c r="S4685">
        <v>47122588</v>
      </c>
      <c r="T4685">
        <v>747127262</v>
      </c>
      <c r="U4685" t="s">
        <v>8796</v>
      </c>
      <c r="V4685">
        <v>1</v>
      </c>
      <c r="W4685" s="2">
        <v>0</v>
      </c>
      <c r="X4685" s="2">
        <v>0</v>
      </c>
      <c r="Y4685" s="2">
        <v>0</v>
      </c>
      <c r="Z4685" s="2">
        <v>0</v>
      </c>
      <c r="AA4685" s="2">
        <v>0</v>
      </c>
      <c r="AB4685" s="2">
        <v>0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0</v>
      </c>
      <c r="AN4685" s="2">
        <v>0</v>
      </c>
      <c r="AO4685" s="2">
        <v>0</v>
      </c>
      <c r="AP4685" s="2">
        <v>0</v>
      </c>
      <c r="AQ4685" s="2">
        <v>0</v>
      </c>
      <c r="AR4685" s="2">
        <v>0</v>
      </c>
      <c r="AS4685" s="2">
        <v>0</v>
      </c>
      <c r="AT4685" s="2">
        <v>0</v>
      </c>
      <c r="AU4685" s="2">
        <v>0</v>
      </c>
      <c r="AV4685" s="2">
        <v>0</v>
      </c>
      <c r="AW4685" s="2">
        <v>0</v>
      </c>
      <c r="AX4685" s="2">
        <v>0</v>
      </c>
      <c r="AY4685" s="2">
        <v>0</v>
      </c>
      <c r="AZ4685" s="2">
        <v>0</v>
      </c>
      <c r="BA4685" s="2">
        <v>0</v>
      </c>
      <c r="BB4685" s="2">
        <v>0</v>
      </c>
      <c r="BC4685" s="2">
        <v>33</v>
      </c>
      <c r="BD4685" s="2">
        <v>0</v>
      </c>
      <c r="BE4685" s="2">
        <v>0</v>
      </c>
      <c r="BF4685" s="2">
        <v>0</v>
      </c>
      <c r="BG4685" s="2">
        <v>0</v>
      </c>
      <c r="BH4685" s="2">
        <v>0</v>
      </c>
      <c r="BI4685" s="2">
        <v>0</v>
      </c>
      <c r="BJ4685" s="2">
        <v>0</v>
      </c>
      <c r="BK4685" s="2">
        <v>0</v>
      </c>
      <c r="BL4685" s="2">
        <v>0</v>
      </c>
      <c r="BM4685" s="2">
        <v>0</v>
      </c>
      <c r="BN4685" s="2">
        <v>0</v>
      </c>
      <c r="BO4685" s="2">
        <v>0</v>
      </c>
      <c r="BP4685" s="2">
        <v>0</v>
      </c>
      <c r="BQ4685" s="2">
        <v>0</v>
      </c>
      <c r="BR4685" s="2">
        <v>0</v>
      </c>
      <c r="BS4685" s="2">
        <v>0</v>
      </c>
      <c r="BT4685" s="2">
        <v>0</v>
      </c>
      <c r="BU4685" s="2">
        <v>0</v>
      </c>
      <c r="BV4685" s="2">
        <v>0</v>
      </c>
      <c r="BW4685" s="2">
        <v>0</v>
      </c>
      <c r="BX4685" s="2">
        <v>0</v>
      </c>
      <c r="BY4685" s="2">
        <v>0</v>
      </c>
      <c r="BZ4685" s="2">
        <v>0</v>
      </c>
      <c r="CA4685" s="2">
        <v>0</v>
      </c>
      <c r="CB4685" s="2">
        <v>0</v>
      </c>
      <c r="CC4685" s="2">
        <v>0</v>
      </c>
      <c r="CD4685" s="2">
        <v>0</v>
      </c>
      <c r="CE4685" s="2">
        <v>0</v>
      </c>
      <c r="CF4685" s="2">
        <v>0</v>
      </c>
      <c r="CG4685" s="2">
        <v>0</v>
      </c>
      <c r="CH4685" s="2">
        <v>0</v>
      </c>
      <c r="CI4685" s="2">
        <v>0</v>
      </c>
      <c r="CJ4685" s="2">
        <v>0</v>
      </c>
      <c r="CK4685" s="2">
        <v>2</v>
      </c>
      <c r="CL4685" s="2">
        <v>0</v>
      </c>
    </row>
    <row r="4686" spans="1:90" x14ac:dyDescent="0.25">
      <c r="A4686" t="s">
        <v>115</v>
      </c>
      <c r="B4686">
        <v>20307</v>
      </c>
      <c r="C4686" t="s">
        <v>482</v>
      </c>
      <c r="D4686">
        <v>2</v>
      </c>
      <c r="E4686">
        <v>6</v>
      </c>
      <c r="F4686">
        <v>466165</v>
      </c>
      <c r="G4686">
        <v>35466165</v>
      </c>
      <c r="H4686" t="s">
        <v>17666</v>
      </c>
      <c r="I4686">
        <v>345</v>
      </c>
      <c r="J4686" t="s">
        <v>483</v>
      </c>
      <c r="K4686" t="s">
        <v>13608</v>
      </c>
      <c r="L4686">
        <v>1</v>
      </c>
      <c r="M4686" t="s">
        <v>483</v>
      </c>
      <c r="N4686">
        <v>18150000</v>
      </c>
      <c r="O4686" t="s">
        <v>92</v>
      </c>
      <c r="P4686" t="s">
        <v>17667</v>
      </c>
      <c r="Q4686" t="s">
        <v>127</v>
      </c>
      <c r="R4686">
        <v>15</v>
      </c>
      <c r="S4686">
        <v>32411108</v>
      </c>
      <c r="U4686" t="s">
        <v>19786</v>
      </c>
      <c r="V4686">
        <v>1</v>
      </c>
      <c r="W4686" s="2">
        <v>0</v>
      </c>
      <c r="X4686" s="2">
        <v>0</v>
      </c>
      <c r="Y4686" s="2">
        <v>0</v>
      </c>
      <c r="Z4686" s="2">
        <v>0</v>
      </c>
      <c r="AA4686" s="2">
        <v>0</v>
      </c>
      <c r="AB4686" s="2">
        <v>0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  <c r="AM4686" s="2">
        <v>0</v>
      </c>
      <c r="AN4686" s="2">
        <v>0</v>
      </c>
      <c r="AO4686" s="2">
        <v>0</v>
      </c>
      <c r="AP4686" s="2">
        <v>0</v>
      </c>
      <c r="AQ4686" s="2">
        <v>0</v>
      </c>
      <c r="AR4686" s="2">
        <v>0</v>
      </c>
      <c r="AS4686" s="2">
        <v>0</v>
      </c>
      <c r="AT4686" s="2">
        <v>0</v>
      </c>
      <c r="AU4686" s="2">
        <v>0</v>
      </c>
      <c r="AV4686" s="2">
        <v>0</v>
      </c>
      <c r="AW4686" s="2">
        <v>0</v>
      </c>
      <c r="AX4686" s="2">
        <v>0</v>
      </c>
      <c r="AY4686" s="2">
        <v>0</v>
      </c>
      <c r="AZ4686" s="2">
        <v>0</v>
      </c>
      <c r="BA4686" s="2">
        <v>0</v>
      </c>
      <c r="BB4686" s="2">
        <v>0</v>
      </c>
      <c r="BC4686" s="2">
        <v>282</v>
      </c>
      <c r="BD4686" s="2">
        <v>0</v>
      </c>
      <c r="BE4686" s="2">
        <v>0</v>
      </c>
      <c r="BF4686" s="2">
        <v>0</v>
      </c>
      <c r="BG4686" s="2">
        <v>0</v>
      </c>
      <c r="BH4686" s="2">
        <v>0</v>
      </c>
      <c r="BI4686" s="2">
        <v>0</v>
      </c>
      <c r="BJ4686" s="2">
        <v>0</v>
      </c>
      <c r="BK4686" s="2">
        <v>0</v>
      </c>
      <c r="BL4686" s="2">
        <v>0</v>
      </c>
      <c r="BM4686" s="2">
        <v>0</v>
      </c>
      <c r="BN4686" s="2">
        <v>0</v>
      </c>
      <c r="BO4686" s="2">
        <v>0</v>
      </c>
      <c r="BP4686" s="2">
        <v>0</v>
      </c>
      <c r="BQ4686" s="2">
        <v>0</v>
      </c>
      <c r="BR4686" s="2">
        <v>0</v>
      </c>
      <c r="BS4686" s="2">
        <v>0</v>
      </c>
      <c r="BT4686" s="2">
        <v>0</v>
      </c>
      <c r="BU4686" s="2">
        <v>0</v>
      </c>
      <c r="BV4686" s="2">
        <v>0</v>
      </c>
      <c r="BW4686" s="2">
        <v>0</v>
      </c>
      <c r="BX4686" s="2">
        <v>0</v>
      </c>
      <c r="BY4686" s="2">
        <v>0</v>
      </c>
      <c r="BZ4686" s="2">
        <v>0</v>
      </c>
      <c r="CA4686" s="2">
        <v>0</v>
      </c>
      <c r="CB4686" s="2">
        <v>0</v>
      </c>
      <c r="CC4686" s="2">
        <v>0</v>
      </c>
      <c r="CD4686" s="2">
        <v>0</v>
      </c>
      <c r="CE4686" s="2">
        <v>0</v>
      </c>
      <c r="CF4686" s="2">
        <v>0</v>
      </c>
      <c r="CG4686" s="2">
        <v>0</v>
      </c>
      <c r="CH4686" s="2">
        <v>0</v>
      </c>
      <c r="CI4686" s="2">
        <v>0</v>
      </c>
      <c r="CJ4686" s="2">
        <v>0</v>
      </c>
      <c r="CK4686" s="2">
        <v>15</v>
      </c>
      <c r="CL4686" s="2">
        <v>0</v>
      </c>
    </row>
    <row r="4687" spans="1:90" x14ac:dyDescent="0.25">
      <c r="A4687" t="s">
        <v>115</v>
      </c>
      <c r="B4687">
        <v>20307</v>
      </c>
      <c r="C4687" t="s">
        <v>482</v>
      </c>
      <c r="D4687">
        <v>2</v>
      </c>
      <c r="E4687">
        <v>6</v>
      </c>
      <c r="F4687">
        <v>459537</v>
      </c>
      <c r="G4687">
        <v>35459537</v>
      </c>
      <c r="H4687" t="s">
        <v>2969</v>
      </c>
      <c r="I4687">
        <v>720</v>
      </c>
      <c r="J4687" t="s">
        <v>2642</v>
      </c>
      <c r="K4687" t="s">
        <v>2970</v>
      </c>
      <c r="L4687">
        <v>1</v>
      </c>
      <c r="M4687" t="s">
        <v>2642</v>
      </c>
      <c r="N4687">
        <v>6730000</v>
      </c>
      <c r="O4687" t="s">
        <v>92</v>
      </c>
      <c r="P4687" t="s">
        <v>2971</v>
      </c>
      <c r="Q4687">
        <v>309</v>
      </c>
      <c r="R4687">
        <v>11</v>
      </c>
      <c r="S4687">
        <v>41581112</v>
      </c>
      <c r="T4687">
        <v>41583677</v>
      </c>
      <c r="U4687" t="s">
        <v>10595</v>
      </c>
      <c r="V4687">
        <v>1</v>
      </c>
      <c r="W4687" s="2">
        <v>0</v>
      </c>
      <c r="X4687" s="2">
        <v>0</v>
      </c>
      <c r="Y4687" s="2">
        <v>0</v>
      </c>
      <c r="Z4687" s="2">
        <v>0</v>
      </c>
      <c r="AA4687" s="2">
        <v>0</v>
      </c>
      <c r="AB4687" s="2">
        <v>0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0</v>
      </c>
      <c r="AN4687" s="2">
        <v>0</v>
      </c>
      <c r="AO4687" s="2">
        <v>0</v>
      </c>
      <c r="AP4687" s="2">
        <v>0</v>
      </c>
      <c r="AQ4687" s="2">
        <v>0</v>
      </c>
      <c r="AR4687" s="2">
        <v>0</v>
      </c>
      <c r="AS4687" s="2">
        <v>0</v>
      </c>
      <c r="AT4687" s="2">
        <v>0</v>
      </c>
      <c r="AU4687" s="2">
        <v>0</v>
      </c>
      <c r="AV4687" s="2">
        <v>0</v>
      </c>
      <c r="AW4687" s="2">
        <v>0</v>
      </c>
      <c r="AX4687" s="2">
        <v>0</v>
      </c>
      <c r="AY4687" s="2">
        <v>0</v>
      </c>
      <c r="AZ4687" s="2">
        <v>0</v>
      </c>
      <c r="BA4687" s="2">
        <v>0</v>
      </c>
      <c r="BB4687" s="2">
        <v>0</v>
      </c>
      <c r="BC4687" s="2">
        <v>10</v>
      </c>
      <c r="BD4687" s="2">
        <v>0</v>
      </c>
      <c r="BE4687" s="2">
        <v>0</v>
      </c>
      <c r="BF4687" s="2">
        <v>0</v>
      </c>
      <c r="BG4687" s="2">
        <v>0</v>
      </c>
      <c r="BH4687" s="2">
        <v>0</v>
      </c>
      <c r="BI4687" s="2">
        <v>0</v>
      </c>
      <c r="BJ4687" s="2">
        <v>0</v>
      </c>
      <c r="BK4687" s="2">
        <v>0</v>
      </c>
      <c r="BL4687" s="2">
        <v>0</v>
      </c>
      <c r="BM4687" s="2">
        <v>0</v>
      </c>
      <c r="BN4687" s="2">
        <v>0</v>
      </c>
      <c r="BO4687" s="2">
        <v>0</v>
      </c>
      <c r="BP4687" s="2">
        <v>0</v>
      </c>
      <c r="BQ4687" s="2">
        <v>0</v>
      </c>
      <c r="BR4687" s="2">
        <v>0</v>
      </c>
      <c r="BS4687" s="2">
        <v>0</v>
      </c>
      <c r="BT4687" s="2">
        <v>0</v>
      </c>
      <c r="BU4687" s="2">
        <v>0</v>
      </c>
      <c r="BV4687" s="2">
        <v>0</v>
      </c>
      <c r="BW4687" s="2">
        <v>0</v>
      </c>
      <c r="BX4687" s="2">
        <v>0</v>
      </c>
      <c r="BY4687" s="2">
        <v>0</v>
      </c>
      <c r="BZ4687" s="2">
        <v>0</v>
      </c>
      <c r="CA4687" s="2">
        <v>0</v>
      </c>
      <c r="CB4687" s="2">
        <v>0</v>
      </c>
      <c r="CC4687" s="2">
        <v>0</v>
      </c>
      <c r="CD4687" s="2">
        <v>0</v>
      </c>
      <c r="CE4687" s="2">
        <v>0</v>
      </c>
      <c r="CF4687" s="2">
        <v>0</v>
      </c>
      <c r="CG4687" s="2">
        <v>0</v>
      </c>
      <c r="CH4687" s="2">
        <v>0</v>
      </c>
      <c r="CI4687" s="2">
        <v>0</v>
      </c>
      <c r="CJ4687" s="2">
        <v>0</v>
      </c>
      <c r="CK4687" s="2">
        <v>1</v>
      </c>
      <c r="CL4687" s="2">
        <v>0</v>
      </c>
    </row>
    <row r="4688" spans="1:90" x14ac:dyDescent="0.25">
      <c r="A4688" t="s">
        <v>115</v>
      </c>
      <c r="B4688">
        <v>20307</v>
      </c>
      <c r="C4688" t="s">
        <v>482</v>
      </c>
      <c r="D4688">
        <v>1</v>
      </c>
      <c r="E4688">
        <v>8</v>
      </c>
      <c r="F4688">
        <v>479433</v>
      </c>
      <c r="G4688">
        <v>35479433</v>
      </c>
      <c r="H4688" t="s">
        <v>10137</v>
      </c>
      <c r="I4688">
        <v>653</v>
      </c>
      <c r="J4688" t="s">
        <v>482</v>
      </c>
      <c r="K4688" t="s">
        <v>10138</v>
      </c>
      <c r="L4688">
        <v>5</v>
      </c>
      <c r="M4688" t="s">
        <v>9838</v>
      </c>
      <c r="N4688">
        <v>18143600</v>
      </c>
      <c r="O4688" t="s">
        <v>92</v>
      </c>
      <c r="P4688" t="s">
        <v>10139</v>
      </c>
      <c r="Q4688">
        <v>1065</v>
      </c>
      <c r="R4688">
        <v>11</v>
      </c>
      <c r="S4688">
        <v>47144331</v>
      </c>
      <c r="U4688" t="s">
        <v>10140</v>
      </c>
      <c r="V4688">
        <v>1</v>
      </c>
      <c r="W4688" s="2">
        <v>0</v>
      </c>
      <c r="X4688" s="2">
        <v>0</v>
      </c>
      <c r="Y4688" s="2">
        <v>0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125</v>
      </c>
      <c r="AI4688" s="2">
        <v>91</v>
      </c>
      <c r="AJ4688" s="2">
        <v>75</v>
      </c>
      <c r="AK4688" s="2">
        <v>0</v>
      </c>
      <c r="AL4688" s="2">
        <v>0</v>
      </c>
      <c r="AM4688" s="2">
        <v>0</v>
      </c>
      <c r="AN4688" s="2">
        <v>0</v>
      </c>
      <c r="AO4688" s="2">
        <v>0</v>
      </c>
      <c r="AP4688" s="2">
        <v>0</v>
      </c>
      <c r="AQ4688" s="2">
        <v>0</v>
      </c>
      <c r="AR4688" s="2">
        <v>0</v>
      </c>
      <c r="AS4688" s="2">
        <v>0</v>
      </c>
      <c r="AT4688" s="2">
        <v>0</v>
      </c>
      <c r="AU4688" s="2">
        <v>0</v>
      </c>
      <c r="AV4688" s="2">
        <v>0</v>
      </c>
      <c r="AW4688" s="2">
        <v>0</v>
      </c>
      <c r="AX4688" s="2">
        <v>0</v>
      </c>
      <c r="AY4688" s="2">
        <v>0</v>
      </c>
      <c r="AZ4688" s="2">
        <v>0</v>
      </c>
      <c r="BA4688" s="2">
        <v>0</v>
      </c>
      <c r="BB4688" s="2">
        <v>0</v>
      </c>
      <c r="BC4688" s="2">
        <v>0</v>
      </c>
      <c r="BD4688" s="2">
        <v>0</v>
      </c>
      <c r="BE4688" s="2">
        <v>0</v>
      </c>
      <c r="BF4688" s="2">
        <v>0</v>
      </c>
      <c r="BG4688" s="2">
        <v>0</v>
      </c>
      <c r="BH4688" s="2">
        <v>0</v>
      </c>
      <c r="BI4688" s="2">
        <v>0</v>
      </c>
      <c r="BJ4688" s="2">
        <v>0</v>
      </c>
      <c r="BK4688" s="2">
        <v>0</v>
      </c>
      <c r="BL4688" s="2">
        <v>0</v>
      </c>
      <c r="BM4688" s="2">
        <v>0</v>
      </c>
      <c r="BN4688" s="2">
        <v>0</v>
      </c>
      <c r="BO4688" s="2">
        <v>0</v>
      </c>
      <c r="BP4688" s="2">
        <v>4</v>
      </c>
      <c r="BQ4688" s="2">
        <v>3</v>
      </c>
      <c r="BR4688" s="2">
        <v>3</v>
      </c>
      <c r="BS4688" s="2">
        <v>0</v>
      </c>
      <c r="BT4688" s="2">
        <v>0</v>
      </c>
      <c r="BU4688" s="2">
        <v>0</v>
      </c>
      <c r="BV4688" s="2">
        <v>0</v>
      </c>
      <c r="BW4688" s="2">
        <v>0</v>
      </c>
      <c r="BX4688" s="2">
        <v>0</v>
      </c>
      <c r="BY4688" s="2">
        <v>0</v>
      </c>
      <c r="BZ4688" s="2">
        <v>0</v>
      </c>
      <c r="CA4688" s="2">
        <v>0</v>
      </c>
      <c r="CB4688" s="2">
        <v>0</v>
      </c>
      <c r="CC4688" s="2">
        <v>0</v>
      </c>
      <c r="CD4688" s="2">
        <v>0</v>
      </c>
      <c r="CE4688" s="2">
        <v>0</v>
      </c>
      <c r="CF4688" s="2">
        <v>0</v>
      </c>
      <c r="CG4688" s="2">
        <v>0</v>
      </c>
      <c r="CH4688" s="2">
        <v>0</v>
      </c>
      <c r="CI4688" s="2">
        <v>0</v>
      </c>
      <c r="CJ4688" s="2">
        <v>0</v>
      </c>
      <c r="CK4688" s="2">
        <v>0</v>
      </c>
      <c r="CL4688" s="2">
        <v>0</v>
      </c>
    </row>
    <row r="4689" spans="1:90" x14ac:dyDescent="0.25">
      <c r="A4689" t="s">
        <v>115</v>
      </c>
      <c r="B4689">
        <v>20307</v>
      </c>
      <c r="C4689" t="s">
        <v>482</v>
      </c>
      <c r="D4689">
        <v>1</v>
      </c>
      <c r="E4689">
        <v>8</v>
      </c>
      <c r="F4689">
        <v>48148</v>
      </c>
      <c r="G4689">
        <v>35048148</v>
      </c>
      <c r="H4689" t="s">
        <v>18336</v>
      </c>
      <c r="I4689">
        <v>720</v>
      </c>
      <c r="J4689" t="s">
        <v>2642</v>
      </c>
      <c r="K4689" t="s">
        <v>8567</v>
      </c>
      <c r="L4689">
        <v>1</v>
      </c>
      <c r="M4689" t="s">
        <v>2642</v>
      </c>
      <c r="N4689">
        <v>6730000</v>
      </c>
      <c r="O4689" t="s">
        <v>92</v>
      </c>
      <c r="P4689" t="s">
        <v>8568</v>
      </c>
      <c r="Q4689">
        <v>200</v>
      </c>
      <c r="R4689">
        <v>11</v>
      </c>
      <c r="S4689">
        <v>41583288</v>
      </c>
      <c r="T4689">
        <v>41585097</v>
      </c>
      <c r="U4689" t="s">
        <v>18337</v>
      </c>
      <c r="V4689">
        <v>1</v>
      </c>
      <c r="W4689" s="2">
        <v>0</v>
      </c>
      <c r="X4689" s="2">
        <v>0</v>
      </c>
      <c r="Y4689" s="2">
        <v>0</v>
      </c>
      <c r="Z4689" s="2">
        <v>0</v>
      </c>
      <c r="AA4689" s="2">
        <v>0</v>
      </c>
      <c r="AB4689" s="2">
        <v>0</v>
      </c>
      <c r="AC4689" s="2">
        <v>0</v>
      </c>
      <c r="AD4689" s="2">
        <v>64</v>
      </c>
      <c r="AE4689" s="2">
        <v>75</v>
      </c>
      <c r="AF4689" s="2">
        <v>57</v>
      </c>
      <c r="AG4689" s="2">
        <v>87</v>
      </c>
      <c r="AH4689" s="2">
        <v>70</v>
      </c>
      <c r="AI4689" s="2">
        <v>54</v>
      </c>
      <c r="AJ4689" s="2">
        <v>65</v>
      </c>
      <c r="AK4689" s="2">
        <v>0</v>
      </c>
      <c r="AL4689" s="2">
        <v>0</v>
      </c>
      <c r="AM4689" s="2">
        <v>0</v>
      </c>
      <c r="AN4689" s="2">
        <v>0</v>
      </c>
      <c r="AO4689" s="2">
        <v>0</v>
      </c>
      <c r="AP4689" s="2">
        <v>0</v>
      </c>
      <c r="AQ4689" s="2">
        <v>0</v>
      </c>
      <c r="AR4689" s="2">
        <v>0</v>
      </c>
      <c r="AS4689" s="2">
        <v>0</v>
      </c>
      <c r="AT4689" s="2">
        <v>0</v>
      </c>
      <c r="AU4689" s="2">
        <v>0</v>
      </c>
      <c r="AV4689" s="2">
        <v>0</v>
      </c>
      <c r="AW4689" s="2">
        <v>0</v>
      </c>
      <c r="AX4689" s="2">
        <v>0</v>
      </c>
      <c r="AY4689" s="2">
        <v>0</v>
      </c>
      <c r="AZ4689" s="2">
        <v>0</v>
      </c>
      <c r="BA4689" s="2">
        <v>0</v>
      </c>
      <c r="BB4689" s="2">
        <v>0</v>
      </c>
      <c r="BC4689" s="2">
        <v>37</v>
      </c>
      <c r="BD4689" s="2">
        <v>0</v>
      </c>
      <c r="BE4689" s="2">
        <v>0</v>
      </c>
      <c r="BF4689" s="2">
        <v>0</v>
      </c>
      <c r="BG4689" s="2">
        <v>0</v>
      </c>
      <c r="BH4689" s="2">
        <v>0</v>
      </c>
      <c r="BI4689" s="2">
        <v>0</v>
      </c>
      <c r="BJ4689" s="2">
        <v>0</v>
      </c>
      <c r="BK4689" s="2">
        <v>0</v>
      </c>
      <c r="BL4689" s="2">
        <v>3</v>
      </c>
      <c r="BM4689" s="2">
        <v>2</v>
      </c>
      <c r="BN4689" s="2">
        <v>4</v>
      </c>
      <c r="BO4689" s="2">
        <v>3</v>
      </c>
      <c r="BP4689" s="2">
        <v>3</v>
      </c>
      <c r="BQ4689" s="2">
        <v>2</v>
      </c>
      <c r="BR4689" s="2">
        <v>3</v>
      </c>
      <c r="BS4689" s="2">
        <v>0</v>
      </c>
      <c r="BT4689" s="2">
        <v>0</v>
      </c>
      <c r="BU4689" s="2">
        <v>0</v>
      </c>
      <c r="BV4689" s="2">
        <v>0</v>
      </c>
      <c r="BW4689" s="2">
        <v>0</v>
      </c>
      <c r="BX4689" s="2">
        <v>0</v>
      </c>
      <c r="BY4689" s="2">
        <v>0</v>
      </c>
      <c r="BZ4689" s="2">
        <v>0</v>
      </c>
      <c r="CA4689" s="2">
        <v>0</v>
      </c>
      <c r="CB4689" s="2">
        <v>0</v>
      </c>
      <c r="CC4689" s="2">
        <v>0</v>
      </c>
      <c r="CD4689" s="2">
        <v>0</v>
      </c>
      <c r="CE4689" s="2">
        <v>0</v>
      </c>
      <c r="CF4689" s="2">
        <v>0</v>
      </c>
      <c r="CG4689" s="2">
        <v>0</v>
      </c>
      <c r="CH4689" s="2">
        <v>0</v>
      </c>
      <c r="CI4689" s="2">
        <v>0</v>
      </c>
      <c r="CJ4689" s="2">
        <v>0</v>
      </c>
      <c r="CK4689" s="2">
        <v>2</v>
      </c>
      <c r="CL4689" s="2">
        <v>0</v>
      </c>
    </row>
    <row r="4690" spans="1:90" x14ac:dyDescent="0.25">
      <c r="A4690" t="s">
        <v>115</v>
      </c>
      <c r="B4690">
        <v>20307</v>
      </c>
      <c r="C4690" t="s">
        <v>482</v>
      </c>
      <c r="D4690">
        <v>1</v>
      </c>
      <c r="E4690">
        <v>8</v>
      </c>
      <c r="F4690">
        <v>16007</v>
      </c>
      <c r="G4690">
        <v>35016007</v>
      </c>
      <c r="H4690" t="s">
        <v>16882</v>
      </c>
      <c r="I4690">
        <v>653</v>
      </c>
      <c r="J4690" t="s">
        <v>482</v>
      </c>
      <c r="K4690" t="s">
        <v>811</v>
      </c>
      <c r="L4690">
        <v>4</v>
      </c>
      <c r="M4690" t="s">
        <v>811</v>
      </c>
      <c r="N4690">
        <v>18140004</v>
      </c>
      <c r="O4690" t="s">
        <v>92</v>
      </c>
      <c r="P4690" t="s">
        <v>16883</v>
      </c>
      <c r="Q4690">
        <v>8</v>
      </c>
      <c r="R4690">
        <v>11</v>
      </c>
      <c r="S4690">
        <v>47163158</v>
      </c>
      <c r="T4690">
        <v>47163200</v>
      </c>
      <c r="U4690" t="s">
        <v>16884</v>
      </c>
      <c r="V4690">
        <v>1</v>
      </c>
      <c r="W4690" s="2">
        <v>0</v>
      </c>
      <c r="X4690" s="2">
        <v>0</v>
      </c>
      <c r="Y4690" s="2">
        <v>0</v>
      </c>
      <c r="Z4690" s="2">
        <v>0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124</v>
      </c>
      <c r="AI4690" s="2">
        <v>130</v>
      </c>
      <c r="AJ4690" s="2">
        <v>91</v>
      </c>
      <c r="AK4690" s="2">
        <v>0</v>
      </c>
      <c r="AL4690" s="2">
        <v>0</v>
      </c>
      <c r="AM4690" s="2">
        <v>0</v>
      </c>
      <c r="AN4690" s="2">
        <v>0</v>
      </c>
      <c r="AO4690" s="2">
        <v>0</v>
      </c>
      <c r="AP4690" s="2">
        <v>0</v>
      </c>
      <c r="AQ4690" s="2">
        <v>0</v>
      </c>
      <c r="AR4690" s="2">
        <v>0</v>
      </c>
      <c r="AS4690" s="2">
        <v>0</v>
      </c>
      <c r="AT4690" s="2">
        <v>0</v>
      </c>
      <c r="AU4690" s="2">
        <v>47</v>
      </c>
      <c r="AV4690" s="2">
        <v>0</v>
      </c>
      <c r="AW4690" s="2">
        <v>0</v>
      </c>
      <c r="AX4690" s="2">
        <v>0</v>
      </c>
      <c r="AY4690" s="2">
        <v>0</v>
      </c>
      <c r="AZ4690" s="2">
        <v>0</v>
      </c>
      <c r="BA4690" s="2">
        <v>0</v>
      </c>
      <c r="BB4690" s="2">
        <v>0</v>
      </c>
      <c r="BC4690" s="2">
        <v>143</v>
      </c>
      <c r="BD4690" s="2">
        <v>0</v>
      </c>
      <c r="BE4690" s="2">
        <v>0</v>
      </c>
      <c r="BF4690" s="2">
        <v>0</v>
      </c>
      <c r="BG4690" s="2">
        <v>0</v>
      </c>
      <c r="BH4690" s="2">
        <v>0</v>
      </c>
      <c r="BI4690" s="2">
        <v>0</v>
      </c>
      <c r="BJ4690" s="2">
        <v>0</v>
      </c>
      <c r="BK4690" s="2">
        <v>0</v>
      </c>
      <c r="BL4690" s="2">
        <v>0</v>
      </c>
      <c r="BM4690" s="2">
        <v>0</v>
      </c>
      <c r="BN4690" s="2">
        <v>0</v>
      </c>
      <c r="BO4690" s="2">
        <v>0</v>
      </c>
      <c r="BP4690" s="2">
        <v>7</v>
      </c>
      <c r="BQ4690" s="2">
        <v>6</v>
      </c>
      <c r="BR4690" s="2">
        <v>3</v>
      </c>
      <c r="BS4690" s="2">
        <v>0</v>
      </c>
      <c r="BT4690" s="2">
        <v>0</v>
      </c>
      <c r="BU4690" s="2">
        <v>0</v>
      </c>
      <c r="BV4690" s="2">
        <v>0</v>
      </c>
      <c r="BW4690" s="2">
        <v>0</v>
      </c>
      <c r="BX4690" s="2">
        <v>0</v>
      </c>
      <c r="BY4690" s="2">
        <v>0</v>
      </c>
      <c r="BZ4690" s="2">
        <v>0</v>
      </c>
      <c r="CA4690" s="2">
        <v>0</v>
      </c>
      <c r="CB4690" s="2">
        <v>0</v>
      </c>
      <c r="CC4690" s="2">
        <v>2</v>
      </c>
      <c r="CD4690" s="2">
        <v>0</v>
      </c>
      <c r="CE4690" s="2">
        <v>0</v>
      </c>
      <c r="CF4690" s="2">
        <v>0</v>
      </c>
      <c r="CG4690" s="2">
        <v>0</v>
      </c>
      <c r="CH4690" s="2">
        <v>0</v>
      </c>
      <c r="CI4690" s="2">
        <v>0</v>
      </c>
      <c r="CJ4690" s="2">
        <v>0</v>
      </c>
      <c r="CK4690" s="2">
        <v>6</v>
      </c>
      <c r="CL4690" s="2">
        <v>0</v>
      </c>
    </row>
    <row r="4691" spans="1:90" x14ac:dyDescent="0.25">
      <c r="A4691" t="s">
        <v>115</v>
      </c>
      <c r="B4691">
        <v>20307</v>
      </c>
      <c r="C4691" t="s">
        <v>482</v>
      </c>
      <c r="D4691">
        <v>1</v>
      </c>
      <c r="E4691">
        <v>8</v>
      </c>
      <c r="F4691">
        <v>903243</v>
      </c>
      <c r="G4691">
        <v>35903243</v>
      </c>
      <c r="H4691" t="s">
        <v>11420</v>
      </c>
      <c r="I4691">
        <v>432</v>
      </c>
      <c r="J4691" t="s">
        <v>796</v>
      </c>
      <c r="K4691" t="s">
        <v>3537</v>
      </c>
      <c r="L4691">
        <v>1</v>
      </c>
      <c r="M4691" t="s">
        <v>796</v>
      </c>
      <c r="N4691">
        <v>18120000</v>
      </c>
      <c r="O4691" t="s">
        <v>162</v>
      </c>
      <c r="P4691" t="s">
        <v>11421</v>
      </c>
      <c r="Q4691" t="s">
        <v>127</v>
      </c>
      <c r="R4691">
        <v>11</v>
      </c>
      <c r="S4691">
        <v>42462963</v>
      </c>
      <c r="U4691" t="s">
        <v>11422</v>
      </c>
      <c r="V4691">
        <v>1</v>
      </c>
      <c r="W4691" s="2">
        <v>0</v>
      </c>
      <c r="X4691" s="2">
        <v>0</v>
      </c>
      <c r="Y4691" s="2">
        <v>0</v>
      </c>
      <c r="Z4691" s="2">
        <v>0</v>
      </c>
      <c r="AA4691" s="2">
        <v>0</v>
      </c>
      <c r="AB4691" s="2">
        <v>0</v>
      </c>
      <c r="AC4691" s="2">
        <v>0</v>
      </c>
      <c r="AD4691" s="2">
        <v>0</v>
      </c>
      <c r="AE4691" s="2">
        <v>0</v>
      </c>
      <c r="AF4691" s="2">
        <v>0</v>
      </c>
      <c r="AG4691" s="2">
        <v>0</v>
      </c>
      <c r="AH4691" s="2">
        <v>103</v>
      </c>
      <c r="AI4691" s="2">
        <v>72</v>
      </c>
      <c r="AJ4691" s="2">
        <v>78</v>
      </c>
      <c r="AK4691" s="2">
        <v>0</v>
      </c>
      <c r="AL4691" s="2">
        <v>0</v>
      </c>
      <c r="AM4691" s="2">
        <v>0</v>
      </c>
      <c r="AN4691" s="2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0</v>
      </c>
      <c r="AT4691" s="2">
        <v>0</v>
      </c>
      <c r="AU4691" s="2">
        <v>0</v>
      </c>
      <c r="AV4691" s="2">
        <v>0</v>
      </c>
      <c r="AW4691" s="2">
        <v>0</v>
      </c>
      <c r="AX4691" s="2">
        <v>0</v>
      </c>
      <c r="AY4691" s="2">
        <v>0</v>
      </c>
      <c r="AZ4691" s="2">
        <v>0</v>
      </c>
      <c r="BA4691" s="2">
        <v>0</v>
      </c>
      <c r="BB4691" s="2">
        <v>0</v>
      </c>
      <c r="BC4691" s="2">
        <v>0</v>
      </c>
      <c r="BD4691" s="2">
        <v>0</v>
      </c>
      <c r="BE4691" s="2">
        <v>0</v>
      </c>
      <c r="BF4691" s="2">
        <v>0</v>
      </c>
      <c r="BG4691" s="2">
        <v>0</v>
      </c>
      <c r="BH4691" s="2">
        <v>0</v>
      </c>
      <c r="BI4691" s="2">
        <v>0</v>
      </c>
      <c r="BJ4691" s="2">
        <v>0</v>
      </c>
      <c r="BK4691" s="2">
        <v>0</v>
      </c>
      <c r="BL4691" s="2">
        <v>0</v>
      </c>
      <c r="BM4691" s="2">
        <v>0</v>
      </c>
      <c r="BN4691" s="2">
        <v>0</v>
      </c>
      <c r="BO4691" s="2">
        <v>0</v>
      </c>
      <c r="BP4691" s="2">
        <v>5</v>
      </c>
      <c r="BQ4691" s="2">
        <v>2</v>
      </c>
      <c r="BR4691" s="2">
        <v>2</v>
      </c>
      <c r="BS4691" s="2">
        <v>0</v>
      </c>
      <c r="BT4691" s="2">
        <v>0</v>
      </c>
      <c r="BU4691" s="2">
        <v>0</v>
      </c>
      <c r="BV4691" s="2">
        <v>0</v>
      </c>
      <c r="BW4691" s="2">
        <v>0</v>
      </c>
      <c r="BX4691" s="2">
        <v>0</v>
      </c>
      <c r="BY4691" s="2">
        <v>0</v>
      </c>
      <c r="BZ4691" s="2">
        <v>0</v>
      </c>
      <c r="CA4691" s="2">
        <v>0</v>
      </c>
      <c r="CB4691" s="2">
        <v>0</v>
      </c>
      <c r="CC4691" s="2">
        <v>0</v>
      </c>
      <c r="CD4691" s="2">
        <v>0</v>
      </c>
      <c r="CE4691" s="2">
        <v>0</v>
      </c>
      <c r="CF4691" s="2">
        <v>0</v>
      </c>
      <c r="CG4691" s="2">
        <v>0</v>
      </c>
      <c r="CH4691" s="2">
        <v>0</v>
      </c>
      <c r="CI4691" s="2">
        <v>0</v>
      </c>
      <c r="CJ4691" s="2">
        <v>0</v>
      </c>
      <c r="CK4691" s="2">
        <v>0</v>
      </c>
      <c r="CL4691" s="2">
        <v>0</v>
      </c>
    </row>
    <row r="4692" spans="1:90" x14ac:dyDescent="0.25">
      <c r="A4692" t="s">
        <v>115</v>
      </c>
      <c r="B4692">
        <v>20307</v>
      </c>
      <c r="C4692" t="s">
        <v>482</v>
      </c>
      <c r="D4692">
        <v>1</v>
      </c>
      <c r="E4692">
        <v>8</v>
      </c>
      <c r="F4692">
        <v>15945</v>
      </c>
      <c r="G4692">
        <v>35015945</v>
      </c>
      <c r="H4692" t="s">
        <v>7401</v>
      </c>
      <c r="I4692">
        <v>345</v>
      </c>
      <c r="J4692" t="s">
        <v>483</v>
      </c>
      <c r="K4692" t="s">
        <v>368</v>
      </c>
      <c r="L4692">
        <v>1</v>
      </c>
      <c r="M4692" t="s">
        <v>483</v>
      </c>
      <c r="N4692">
        <v>18150000</v>
      </c>
      <c r="O4692" t="s">
        <v>92</v>
      </c>
      <c r="P4692" t="s">
        <v>7402</v>
      </c>
      <c r="Q4692" t="s">
        <v>127</v>
      </c>
      <c r="R4692">
        <v>15</v>
      </c>
      <c r="S4692">
        <v>32491235</v>
      </c>
      <c r="T4692">
        <v>32491249</v>
      </c>
      <c r="U4692" t="s">
        <v>7403</v>
      </c>
      <c r="V4692">
        <v>1</v>
      </c>
      <c r="W4692" s="2">
        <v>0</v>
      </c>
      <c r="X4692" s="2">
        <v>0</v>
      </c>
      <c r="Y4692" s="2">
        <v>0</v>
      </c>
      <c r="Z4692" s="2">
        <v>0</v>
      </c>
      <c r="AA4692" s="2">
        <v>0</v>
      </c>
      <c r="AB4692" s="2">
        <v>0</v>
      </c>
      <c r="AC4692" s="2">
        <v>0</v>
      </c>
      <c r="AD4692" s="2">
        <v>89</v>
      </c>
      <c r="AE4692" s="2">
        <v>77</v>
      </c>
      <c r="AF4692" s="2">
        <v>84</v>
      </c>
      <c r="AG4692" s="2">
        <v>98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0</v>
      </c>
      <c r="AN4692" s="2">
        <v>0</v>
      </c>
      <c r="AO4692" s="2">
        <v>0</v>
      </c>
      <c r="AP4692" s="2">
        <v>0</v>
      </c>
      <c r="AQ4692" s="2">
        <v>0</v>
      </c>
      <c r="AR4692" s="2">
        <v>0</v>
      </c>
      <c r="AS4692" s="2">
        <v>0</v>
      </c>
      <c r="AT4692" s="2">
        <v>0</v>
      </c>
      <c r="AU4692" s="2">
        <v>0</v>
      </c>
      <c r="AV4692" s="2">
        <v>0</v>
      </c>
      <c r="AW4692" s="2">
        <v>0</v>
      </c>
      <c r="AX4692" s="2">
        <v>0</v>
      </c>
      <c r="AY4692" s="2">
        <v>0</v>
      </c>
      <c r="AZ4692" s="2">
        <v>0</v>
      </c>
      <c r="BA4692" s="2">
        <v>0</v>
      </c>
      <c r="BB4692" s="2">
        <v>0</v>
      </c>
      <c r="BC4692" s="2">
        <v>0</v>
      </c>
      <c r="BD4692" s="2">
        <v>0</v>
      </c>
      <c r="BE4692" s="2">
        <v>0</v>
      </c>
      <c r="BF4692" s="2">
        <v>0</v>
      </c>
      <c r="BG4692" s="2">
        <v>0</v>
      </c>
      <c r="BH4692" s="2">
        <v>0</v>
      </c>
      <c r="BI4692" s="2">
        <v>0</v>
      </c>
      <c r="BJ4692" s="2">
        <v>0</v>
      </c>
      <c r="BK4692" s="2">
        <v>0</v>
      </c>
      <c r="BL4692" s="2">
        <v>4</v>
      </c>
      <c r="BM4692" s="2">
        <v>5</v>
      </c>
      <c r="BN4692" s="2">
        <v>4</v>
      </c>
      <c r="BO4692" s="2">
        <v>5</v>
      </c>
      <c r="BP4692" s="2">
        <v>0</v>
      </c>
      <c r="BQ4692" s="2">
        <v>0</v>
      </c>
      <c r="BR4692" s="2">
        <v>0</v>
      </c>
      <c r="BS4692" s="2">
        <v>0</v>
      </c>
      <c r="BT4692" s="2">
        <v>0</v>
      </c>
      <c r="BU4692" s="2">
        <v>0</v>
      </c>
      <c r="BV4692" s="2">
        <v>0</v>
      </c>
      <c r="BW4692" s="2">
        <v>0</v>
      </c>
      <c r="BX4692" s="2">
        <v>0</v>
      </c>
      <c r="BY4692" s="2">
        <v>0</v>
      </c>
      <c r="BZ4692" s="2">
        <v>0</v>
      </c>
      <c r="CA4692" s="2">
        <v>0</v>
      </c>
      <c r="CB4692" s="2">
        <v>0</v>
      </c>
      <c r="CC4692" s="2">
        <v>0</v>
      </c>
      <c r="CD4692" s="2">
        <v>0</v>
      </c>
      <c r="CE4692" s="2">
        <v>0</v>
      </c>
      <c r="CF4692" s="2">
        <v>0</v>
      </c>
      <c r="CG4692" s="2">
        <v>0</v>
      </c>
      <c r="CH4692" s="2">
        <v>0</v>
      </c>
      <c r="CI4692" s="2">
        <v>0</v>
      </c>
      <c r="CJ4692" s="2">
        <v>0</v>
      </c>
      <c r="CK4692" s="2">
        <v>0</v>
      </c>
      <c r="CL4692" s="2">
        <v>0</v>
      </c>
    </row>
    <row r="4693" spans="1:90" x14ac:dyDescent="0.25">
      <c r="A4693" t="s">
        <v>115</v>
      </c>
      <c r="B4693">
        <v>20307</v>
      </c>
      <c r="C4693" t="s">
        <v>482</v>
      </c>
      <c r="D4693">
        <v>1</v>
      </c>
      <c r="E4693">
        <v>8</v>
      </c>
      <c r="F4693">
        <v>15854</v>
      </c>
      <c r="G4693">
        <v>35015854</v>
      </c>
      <c r="H4693" t="s">
        <v>9995</v>
      </c>
      <c r="I4693">
        <v>345</v>
      </c>
      <c r="J4693" t="s">
        <v>483</v>
      </c>
      <c r="K4693" t="s">
        <v>1159</v>
      </c>
      <c r="L4693">
        <v>1</v>
      </c>
      <c r="M4693" t="s">
        <v>483</v>
      </c>
      <c r="N4693">
        <v>18150000</v>
      </c>
      <c r="O4693" t="s">
        <v>92</v>
      </c>
      <c r="P4693" t="s">
        <v>9996</v>
      </c>
      <c r="Q4693">
        <v>51</v>
      </c>
      <c r="R4693">
        <v>15</v>
      </c>
      <c r="S4693">
        <v>32495420</v>
      </c>
      <c r="T4693">
        <v>32495421</v>
      </c>
      <c r="U4693" t="s">
        <v>9997</v>
      </c>
      <c r="V4693">
        <v>1</v>
      </c>
      <c r="W4693" s="2">
        <v>0</v>
      </c>
      <c r="X4693" s="2">
        <v>0</v>
      </c>
      <c r="Y4693" s="2">
        <v>0</v>
      </c>
      <c r="Z4693" s="2">
        <v>0</v>
      </c>
      <c r="AA4693" s="2">
        <v>0</v>
      </c>
      <c r="AB4693" s="2">
        <v>0</v>
      </c>
      <c r="AC4693" s="2">
        <v>0</v>
      </c>
      <c r="AD4693" s="2">
        <v>71</v>
      </c>
      <c r="AE4693" s="2">
        <v>68</v>
      </c>
      <c r="AF4693" s="2">
        <v>51</v>
      </c>
      <c r="AG4693" s="2">
        <v>82</v>
      </c>
      <c r="AH4693" s="2">
        <v>78</v>
      </c>
      <c r="AI4693" s="2">
        <v>77</v>
      </c>
      <c r="AJ4693" s="2">
        <v>56</v>
      </c>
      <c r="AK4693" s="2">
        <v>0</v>
      </c>
      <c r="AL4693" s="2">
        <v>0</v>
      </c>
      <c r="AM4693" s="2">
        <v>0</v>
      </c>
      <c r="AN4693" s="2">
        <v>0</v>
      </c>
      <c r="AO4693" s="2">
        <v>0</v>
      </c>
      <c r="AP4693" s="2">
        <v>0</v>
      </c>
      <c r="AQ4693" s="2">
        <v>0</v>
      </c>
      <c r="AR4693" s="2">
        <v>0</v>
      </c>
      <c r="AS4693" s="2">
        <v>0</v>
      </c>
      <c r="AT4693" s="2">
        <v>0</v>
      </c>
      <c r="AU4693" s="2">
        <v>0</v>
      </c>
      <c r="AV4693" s="2">
        <v>0</v>
      </c>
      <c r="AW4693" s="2">
        <v>0</v>
      </c>
      <c r="AX4693" s="2">
        <v>0</v>
      </c>
      <c r="AY4693" s="2">
        <v>0</v>
      </c>
      <c r="AZ4693" s="2">
        <v>0</v>
      </c>
      <c r="BA4693" s="2">
        <v>0</v>
      </c>
      <c r="BB4693" s="2">
        <v>0</v>
      </c>
      <c r="BC4693" s="2">
        <v>166</v>
      </c>
      <c r="BD4693" s="2">
        <v>0</v>
      </c>
      <c r="BE4693" s="2">
        <v>0</v>
      </c>
      <c r="BF4693" s="2">
        <v>0</v>
      </c>
      <c r="BG4693" s="2">
        <v>0</v>
      </c>
      <c r="BH4693" s="2">
        <v>0</v>
      </c>
      <c r="BI4693" s="2">
        <v>0</v>
      </c>
      <c r="BJ4693" s="2">
        <v>0</v>
      </c>
      <c r="BK4693" s="2">
        <v>0</v>
      </c>
      <c r="BL4693" s="2">
        <v>5</v>
      </c>
      <c r="BM4693" s="2">
        <v>3</v>
      </c>
      <c r="BN4693" s="2">
        <v>2</v>
      </c>
      <c r="BO4693" s="2">
        <v>4</v>
      </c>
      <c r="BP4693" s="2">
        <v>2</v>
      </c>
      <c r="BQ4693" s="2">
        <v>2</v>
      </c>
      <c r="BR4693" s="2">
        <v>3</v>
      </c>
      <c r="BS4693" s="2">
        <v>0</v>
      </c>
      <c r="BT4693" s="2">
        <v>0</v>
      </c>
      <c r="BU4693" s="2">
        <v>0</v>
      </c>
      <c r="BV4693" s="2">
        <v>0</v>
      </c>
      <c r="BW4693" s="2">
        <v>0</v>
      </c>
      <c r="BX4693" s="2">
        <v>0</v>
      </c>
      <c r="BY4693" s="2">
        <v>0</v>
      </c>
      <c r="BZ4693" s="2">
        <v>0</v>
      </c>
      <c r="CA4693" s="2">
        <v>0</v>
      </c>
      <c r="CB4693" s="2">
        <v>0</v>
      </c>
      <c r="CC4693" s="2">
        <v>0</v>
      </c>
      <c r="CD4693" s="2">
        <v>0</v>
      </c>
      <c r="CE4693" s="2">
        <v>0</v>
      </c>
      <c r="CF4693" s="2">
        <v>0</v>
      </c>
      <c r="CG4693" s="2">
        <v>0</v>
      </c>
      <c r="CH4693" s="2">
        <v>0</v>
      </c>
      <c r="CI4693" s="2">
        <v>0</v>
      </c>
      <c r="CJ4693" s="2">
        <v>0</v>
      </c>
      <c r="CK4693" s="2">
        <v>10</v>
      </c>
      <c r="CL4693" s="2">
        <v>0</v>
      </c>
    </row>
    <row r="4694" spans="1:90" x14ac:dyDescent="0.25">
      <c r="A4694" t="s">
        <v>115</v>
      </c>
      <c r="B4694">
        <v>20307</v>
      </c>
      <c r="C4694" t="s">
        <v>482</v>
      </c>
      <c r="D4694">
        <v>1</v>
      </c>
      <c r="E4694">
        <v>8</v>
      </c>
      <c r="F4694">
        <v>15891</v>
      </c>
      <c r="G4694">
        <v>35015891</v>
      </c>
      <c r="H4694" t="s">
        <v>16455</v>
      </c>
      <c r="I4694">
        <v>653</v>
      </c>
      <c r="J4694" t="s">
        <v>482</v>
      </c>
      <c r="K4694" t="s">
        <v>5900</v>
      </c>
      <c r="L4694">
        <v>1</v>
      </c>
      <c r="M4694" t="s">
        <v>482</v>
      </c>
      <c r="N4694">
        <v>18135150</v>
      </c>
      <c r="O4694" t="s">
        <v>102</v>
      </c>
      <c r="P4694" t="s">
        <v>16456</v>
      </c>
      <c r="Q4694">
        <v>108</v>
      </c>
      <c r="R4694">
        <v>11</v>
      </c>
      <c r="S4694">
        <v>47124027</v>
      </c>
      <c r="T4694">
        <v>47127055</v>
      </c>
      <c r="U4694" t="s">
        <v>16457</v>
      </c>
      <c r="V4694">
        <v>1</v>
      </c>
      <c r="W4694" s="2">
        <v>0</v>
      </c>
      <c r="X4694" s="2">
        <v>0</v>
      </c>
      <c r="Y4694" s="2">
        <v>0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165</v>
      </c>
      <c r="AI4694" s="2">
        <v>132</v>
      </c>
      <c r="AJ4694" s="2">
        <v>160</v>
      </c>
      <c r="AK4694" s="2">
        <v>0</v>
      </c>
      <c r="AL4694" s="2">
        <v>0</v>
      </c>
      <c r="AM4694" s="2">
        <v>0</v>
      </c>
      <c r="AN4694" s="2">
        <v>0</v>
      </c>
      <c r="AO4694" s="2">
        <v>0</v>
      </c>
      <c r="AP4694" s="2">
        <v>0</v>
      </c>
      <c r="AQ4694" s="2">
        <v>0</v>
      </c>
      <c r="AR4694" s="2">
        <v>0</v>
      </c>
      <c r="AS4694" s="2">
        <v>0</v>
      </c>
      <c r="AT4694" s="2">
        <v>0</v>
      </c>
      <c r="AU4694" s="2">
        <v>0</v>
      </c>
      <c r="AV4694" s="2">
        <v>0</v>
      </c>
      <c r="AW4694" s="2">
        <v>0</v>
      </c>
      <c r="AX4694" s="2">
        <v>0</v>
      </c>
      <c r="AY4694" s="2">
        <v>0</v>
      </c>
      <c r="AZ4694" s="2">
        <v>0</v>
      </c>
      <c r="BA4694" s="2">
        <v>0</v>
      </c>
      <c r="BB4694" s="2">
        <v>0</v>
      </c>
      <c r="BC4694" s="2">
        <v>41</v>
      </c>
      <c r="BD4694" s="2">
        <v>0</v>
      </c>
      <c r="BE4694" s="2">
        <v>0</v>
      </c>
      <c r="BF4694" s="2">
        <v>0</v>
      </c>
      <c r="BG4694" s="2">
        <v>0</v>
      </c>
      <c r="BH4694" s="2">
        <v>0</v>
      </c>
      <c r="BI4694" s="2">
        <v>0</v>
      </c>
      <c r="BJ4694" s="2">
        <v>0</v>
      </c>
      <c r="BK4694" s="2">
        <v>0</v>
      </c>
      <c r="BL4694" s="2">
        <v>0</v>
      </c>
      <c r="BM4694" s="2">
        <v>0</v>
      </c>
      <c r="BN4694" s="2">
        <v>0</v>
      </c>
      <c r="BO4694" s="2">
        <v>0</v>
      </c>
      <c r="BP4694" s="2">
        <v>10</v>
      </c>
      <c r="BQ4694" s="2">
        <v>6</v>
      </c>
      <c r="BR4694" s="2">
        <v>8</v>
      </c>
      <c r="BS4694" s="2">
        <v>0</v>
      </c>
      <c r="BT4694" s="2">
        <v>0</v>
      </c>
      <c r="BU4694" s="2">
        <v>0</v>
      </c>
      <c r="BV4694" s="2">
        <v>0</v>
      </c>
      <c r="BW4694" s="2">
        <v>0</v>
      </c>
      <c r="BX4694" s="2">
        <v>0</v>
      </c>
      <c r="BY4694" s="2">
        <v>0</v>
      </c>
      <c r="BZ4694" s="2">
        <v>0</v>
      </c>
      <c r="CA4694" s="2">
        <v>0</v>
      </c>
      <c r="CB4694" s="2">
        <v>0</v>
      </c>
      <c r="CC4694" s="2">
        <v>0</v>
      </c>
      <c r="CD4694" s="2">
        <v>0</v>
      </c>
      <c r="CE4694" s="2">
        <v>0</v>
      </c>
      <c r="CF4694" s="2">
        <v>0</v>
      </c>
      <c r="CG4694" s="2">
        <v>0</v>
      </c>
      <c r="CH4694" s="2">
        <v>0</v>
      </c>
      <c r="CI4694" s="2">
        <v>0</v>
      </c>
      <c r="CJ4694" s="2">
        <v>0</v>
      </c>
      <c r="CK4694" s="2">
        <v>3</v>
      </c>
      <c r="CL4694" s="2">
        <v>0</v>
      </c>
    </row>
    <row r="4695" spans="1:90" x14ac:dyDescent="0.25">
      <c r="A4695" t="s">
        <v>115</v>
      </c>
      <c r="B4695">
        <v>20307</v>
      </c>
      <c r="C4695" t="s">
        <v>482</v>
      </c>
      <c r="D4695">
        <v>1</v>
      </c>
      <c r="E4695">
        <v>8</v>
      </c>
      <c r="F4695">
        <v>16020</v>
      </c>
      <c r="G4695">
        <v>35016020</v>
      </c>
      <c r="H4695" t="s">
        <v>19093</v>
      </c>
      <c r="I4695">
        <v>733</v>
      </c>
      <c r="J4695" t="s">
        <v>484</v>
      </c>
      <c r="K4695" t="s">
        <v>1705</v>
      </c>
      <c r="L4695">
        <v>1</v>
      </c>
      <c r="M4695" t="s">
        <v>484</v>
      </c>
      <c r="N4695">
        <v>18125000</v>
      </c>
      <c r="O4695" t="s">
        <v>92</v>
      </c>
      <c r="P4695" t="s">
        <v>19094</v>
      </c>
      <c r="Q4695">
        <v>125</v>
      </c>
      <c r="R4695">
        <v>11</v>
      </c>
      <c r="S4695">
        <v>47151388</v>
      </c>
      <c r="U4695" t="s">
        <v>19095</v>
      </c>
      <c r="V4695">
        <v>1</v>
      </c>
      <c r="W4695" s="2">
        <v>0</v>
      </c>
      <c r="X4695" s="2">
        <v>0</v>
      </c>
      <c r="Y4695" s="2">
        <v>0</v>
      </c>
      <c r="Z4695" s="2">
        <v>0</v>
      </c>
      <c r="AA4695" s="2">
        <v>0</v>
      </c>
      <c r="AB4695" s="2">
        <v>0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189</v>
      </c>
      <c r="AI4695" s="2">
        <v>196</v>
      </c>
      <c r="AJ4695" s="2">
        <v>198</v>
      </c>
      <c r="AK4695" s="2">
        <v>0</v>
      </c>
      <c r="AL4695" s="2">
        <v>0</v>
      </c>
      <c r="AM4695" s="2">
        <v>0</v>
      </c>
      <c r="AN4695" s="2">
        <v>0</v>
      </c>
      <c r="AO4695" s="2">
        <v>0</v>
      </c>
      <c r="AP4695" s="2">
        <v>0</v>
      </c>
      <c r="AQ4695" s="2">
        <v>0</v>
      </c>
      <c r="AR4695" s="2">
        <v>0</v>
      </c>
      <c r="AS4695" s="2">
        <v>0</v>
      </c>
      <c r="AT4695" s="2">
        <v>0</v>
      </c>
      <c r="AU4695" s="2">
        <v>0</v>
      </c>
      <c r="AV4695" s="2">
        <v>0</v>
      </c>
      <c r="AW4695" s="2">
        <v>0</v>
      </c>
      <c r="AX4695" s="2">
        <v>0</v>
      </c>
      <c r="AY4695" s="2">
        <v>0</v>
      </c>
      <c r="AZ4695" s="2">
        <v>0</v>
      </c>
      <c r="BA4695" s="2">
        <v>0</v>
      </c>
      <c r="BB4695" s="2">
        <v>0</v>
      </c>
      <c r="BC4695" s="2">
        <v>163</v>
      </c>
      <c r="BD4695" s="2">
        <v>0</v>
      </c>
      <c r="BE4695" s="2">
        <v>0</v>
      </c>
      <c r="BF4695" s="2">
        <v>0</v>
      </c>
      <c r="BG4695" s="2">
        <v>0</v>
      </c>
      <c r="BH4695" s="2">
        <v>0</v>
      </c>
      <c r="BI4695" s="2">
        <v>0</v>
      </c>
      <c r="BJ4695" s="2">
        <v>0</v>
      </c>
      <c r="BK4695" s="2">
        <v>0</v>
      </c>
      <c r="BL4695" s="2">
        <v>0</v>
      </c>
      <c r="BM4695" s="2">
        <v>0</v>
      </c>
      <c r="BN4695" s="2">
        <v>0</v>
      </c>
      <c r="BO4695" s="2">
        <v>0</v>
      </c>
      <c r="BP4695" s="2">
        <v>10</v>
      </c>
      <c r="BQ4695" s="2">
        <v>8</v>
      </c>
      <c r="BR4695" s="2">
        <v>6</v>
      </c>
      <c r="BS4695" s="2">
        <v>0</v>
      </c>
      <c r="BT4695" s="2">
        <v>0</v>
      </c>
      <c r="BU4695" s="2">
        <v>0</v>
      </c>
      <c r="BV4695" s="2">
        <v>0</v>
      </c>
      <c r="BW4695" s="2">
        <v>0</v>
      </c>
      <c r="BX4695" s="2">
        <v>0</v>
      </c>
      <c r="BY4695" s="2">
        <v>0</v>
      </c>
      <c r="BZ4695" s="2">
        <v>0</v>
      </c>
      <c r="CA4695" s="2">
        <v>0</v>
      </c>
      <c r="CB4695" s="2">
        <v>0</v>
      </c>
      <c r="CC4695" s="2">
        <v>0</v>
      </c>
      <c r="CD4695" s="2">
        <v>0</v>
      </c>
      <c r="CE4695" s="2">
        <v>0</v>
      </c>
      <c r="CF4695" s="2">
        <v>0</v>
      </c>
      <c r="CG4695" s="2">
        <v>0</v>
      </c>
      <c r="CH4695" s="2">
        <v>0</v>
      </c>
      <c r="CI4695" s="2">
        <v>0</v>
      </c>
      <c r="CJ4695" s="2">
        <v>0</v>
      </c>
      <c r="CK4695" s="2">
        <v>7</v>
      </c>
      <c r="CL4695" s="2">
        <v>0</v>
      </c>
    </row>
    <row r="4696" spans="1:90" x14ac:dyDescent="0.25">
      <c r="A4696" t="s">
        <v>115</v>
      </c>
      <c r="B4696">
        <v>20307</v>
      </c>
      <c r="C4696" t="s">
        <v>482</v>
      </c>
      <c r="D4696">
        <v>1</v>
      </c>
      <c r="E4696">
        <v>8</v>
      </c>
      <c r="F4696">
        <v>15830</v>
      </c>
      <c r="G4696">
        <v>35015830</v>
      </c>
      <c r="H4696" t="s">
        <v>8795</v>
      </c>
      <c r="I4696">
        <v>653</v>
      </c>
      <c r="J4696" t="s">
        <v>482</v>
      </c>
      <c r="K4696" t="s">
        <v>91</v>
      </c>
      <c r="L4696">
        <v>1</v>
      </c>
      <c r="M4696" t="s">
        <v>482</v>
      </c>
      <c r="N4696">
        <v>18130290</v>
      </c>
      <c r="O4696" t="s">
        <v>102</v>
      </c>
      <c r="P4696" t="s">
        <v>6168</v>
      </c>
      <c r="Q4696">
        <v>556</v>
      </c>
      <c r="R4696">
        <v>11</v>
      </c>
      <c r="S4696">
        <v>47122588</v>
      </c>
      <c r="T4696">
        <v>47127262</v>
      </c>
      <c r="U4696" t="s">
        <v>8796</v>
      </c>
      <c r="V4696">
        <v>1</v>
      </c>
      <c r="W4696" s="2">
        <v>0</v>
      </c>
      <c r="X4696" s="2">
        <v>0</v>
      </c>
      <c r="Y4696" s="2">
        <v>0</v>
      </c>
      <c r="Z4696" s="2">
        <v>0</v>
      </c>
      <c r="AA4696" s="2">
        <v>0</v>
      </c>
      <c r="AB4696" s="2">
        <v>0</v>
      </c>
      <c r="AC4696" s="2">
        <v>0</v>
      </c>
      <c r="AD4696" s="2">
        <v>0</v>
      </c>
      <c r="AE4696" s="2">
        <v>0</v>
      </c>
      <c r="AF4696" s="2">
        <v>0</v>
      </c>
      <c r="AG4696" s="2">
        <v>0</v>
      </c>
      <c r="AH4696" s="2">
        <v>363</v>
      </c>
      <c r="AI4696" s="2">
        <v>385</v>
      </c>
      <c r="AJ4696" s="2">
        <v>298</v>
      </c>
      <c r="AK4696" s="2">
        <v>0</v>
      </c>
      <c r="AL4696" s="2">
        <v>0</v>
      </c>
      <c r="AM4696" s="2">
        <v>0</v>
      </c>
      <c r="AN4696" s="2">
        <v>0</v>
      </c>
      <c r="AO4696" s="2">
        <v>0</v>
      </c>
      <c r="AP4696" s="2">
        <v>0</v>
      </c>
      <c r="AQ4696" s="2">
        <v>0</v>
      </c>
      <c r="AR4696" s="2">
        <v>0</v>
      </c>
      <c r="AS4696" s="2">
        <v>0</v>
      </c>
      <c r="AT4696" s="2">
        <v>0</v>
      </c>
      <c r="AU4696" s="2">
        <v>205</v>
      </c>
      <c r="AV4696" s="2">
        <v>0</v>
      </c>
      <c r="AW4696" s="2">
        <v>0</v>
      </c>
      <c r="AX4696" s="2">
        <v>0</v>
      </c>
      <c r="AY4696" s="2">
        <v>0</v>
      </c>
      <c r="AZ4696" s="2">
        <v>0</v>
      </c>
      <c r="BA4696" s="2">
        <v>0</v>
      </c>
      <c r="BB4696" s="2">
        <v>0</v>
      </c>
      <c r="BC4696" s="2">
        <v>145</v>
      </c>
      <c r="BD4696" s="2">
        <v>0</v>
      </c>
      <c r="BE4696" s="2">
        <v>0</v>
      </c>
      <c r="BF4696" s="2">
        <v>0</v>
      </c>
      <c r="BG4696" s="2">
        <v>0</v>
      </c>
      <c r="BH4696" s="2">
        <v>0</v>
      </c>
      <c r="BI4696" s="2">
        <v>0</v>
      </c>
      <c r="BJ4696" s="2">
        <v>0</v>
      </c>
      <c r="BK4696" s="2">
        <v>0</v>
      </c>
      <c r="BL4696" s="2">
        <v>0</v>
      </c>
      <c r="BM4696" s="2">
        <v>0</v>
      </c>
      <c r="BN4696" s="2">
        <v>0</v>
      </c>
      <c r="BO4696" s="2">
        <v>0</v>
      </c>
      <c r="BP4696" s="2">
        <v>16</v>
      </c>
      <c r="BQ4696" s="2">
        <v>13</v>
      </c>
      <c r="BR4696" s="2">
        <v>11</v>
      </c>
      <c r="BS4696" s="2">
        <v>0</v>
      </c>
      <c r="BT4696" s="2">
        <v>0</v>
      </c>
      <c r="BU4696" s="2">
        <v>0</v>
      </c>
      <c r="BV4696" s="2">
        <v>0</v>
      </c>
      <c r="BW4696" s="2">
        <v>0</v>
      </c>
      <c r="BX4696" s="2">
        <v>0</v>
      </c>
      <c r="BY4696" s="2">
        <v>0</v>
      </c>
      <c r="BZ4696" s="2">
        <v>0</v>
      </c>
      <c r="CA4696" s="2">
        <v>0</v>
      </c>
      <c r="CB4696" s="2">
        <v>0</v>
      </c>
      <c r="CC4696" s="2">
        <v>7</v>
      </c>
      <c r="CD4696" s="2">
        <v>0</v>
      </c>
      <c r="CE4696" s="2">
        <v>0</v>
      </c>
      <c r="CF4696" s="2">
        <v>0</v>
      </c>
      <c r="CG4696" s="2">
        <v>0</v>
      </c>
      <c r="CH4696" s="2">
        <v>0</v>
      </c>
      <c r="CI4696" s="2">
        <v>0</v>
      </c>
      <c r="CJ4696" s="2">
        <v>0</v>
      </c>
      <c r="CK4696" s="2">
        <v>6</v>
      </c>
      <c r="CL4696" s="2">
        <v>0</v>
      </c>
    </row>
    <row r="4697" spans="1:90" x14ac:dyDescent="0.25">
      <c r="A4697" t="s">
        <v>115</v>
      </c>
      <c r="B4697">
        <v>20307</v>
      </c>
      <c r="C4697" t="s">
        <v>482</v>
      </c>
      <c r="D4697">
        <v>1</v>
      </c>
      <c r="E4697">
        <v>8</v>
      </c>
      <c r="F4697">
        <v>15921</v>
      </c>
      <c r="G4697">
        <v>35015921</v>
      </c>
      <c r="H4697" t="s">
        <v>8390</v>
      </c>
      <c r="I4697">
        <v>734</v>
      </c>
      <c r="J4697" t="s">
        <v>2038</v>
      </c>
      <c r="K4697" t="s">
        <v>91</v>
      </c>
      <c r="L4697">
        <v>1</v>
      </c>
      <c r="M4697" t="s">
        <v>2038</v>
      </c>
      <c r="N4697">
        <v>18147000</v>
      </c>
      <c r="O4697" t="s">
        <v>92</v>
      </c>
      <c r="P4697" t="s">
        <v>8391</v>
      </c>
      <c r="Q4697">
        <v>2</v>
      </c>
      <c r="R4697">
        <v>11</v>
      </c>
      <c r="S4697">
        <v>41361300</v>
      </c>
      <c r="T4697">
        <v>41361519</v>
      </c>
      <c r="U4697" t="s">
        <v>8392</v>
      </c>
      <c r="V4697">
        <v>1</v>
      </c>
      <c r="W4697" s="2">
        <v>0</v>
      </c>
      <c r="X4697" s="2">
        <v>0</v>
      </c>
      <c r="Y4697" s="2">
        <v>0</v>
      </c>
      <c r="Z4697" s="2">
        <v>0</v>
      </c>
      <c r="AA4697" s="2">
        <v>0</v>
      </c>
      <c r="AB4697" s="2">
        <v>0</v>
      </c>
      <c r="AC4697" s="2">
        <v>0</v>
      </c>
      <c r="AD4697" s="2">
        <v>0</v>
      </c>
      <c r="AE4697" s="2">
        <v>0</v>
      </c>
      <c r="AF4697" s="2">
        <v>0</v>
      </c>
      <c r="AG4697" s="2">
        <v>0</v>
      </c>
      <c r="AH4697" s="2">
        <v>347</v>
      </c>
      <c r="AI4697" s="2">
        <v>241</v>
      </c>
      <c r="AJ4697" s="2">
        <v>254</v>
      </c>
      <c r="AK4697" s="2">
        <v>0</v>
      </c>
      <c r="AL4697" s="2">
        <v>0</v>
      </c>
      <c r="AM4697" s="2">
        <v>0</v>
      </c>
      <c r="AN4697" s="2">
        <v>0</v>
      </c>
      <c r="AO4697" s="2">
        <v>0</v>
      </c>
      <c r="AP4697" s="2">
        <v>0</v>
      </c>
      <c r="AQ4697" s="2">
        <v>0</v>
      </c>
      <c r="AR4697" s="2">
        <v>0</v>
      </c>
      <c r="AS4697" s="2">
        <v>0</v>
      </c>
      <c r="AT4697" s="2">
        <v>0</v>
      </c>
      <c r="AU4697" s="2">
        <v>117</v>
      </c>
      <c r="AV4697" s="2">
        <v>0</v>
      </c>
      <c r="AW4697" s="2">
        <v>0</v>
      </c>
      <c r="AX4697" s="2">
        <v>0</v>
      </c>
      <c r="AY4697" s="2">
        <v>0</v>
      </c>
      <c r="AZ4697" s="2">
        <v>0</v>
      </c>
      <c r="BA4697" s="2">
        <v>0</v>
      </c>
      <c r="BB4697" s="2">
        <v>0</v>
      </c>
      <c r="BC4697" s="2">
        <v>108</v>
      </c>
      <c r="BD4697" s="2">
        <v>0</v>
      </c>
      <c r="BE4697" s="2">
        <v>0</v>
      </c>
      <c r="BF4697" s="2">
        <v>0</v>
      </c>
      <c r="BG4697" s="2">
        <v>0</v>
      </c>
      <c r="BH4697" s="2">
        <v>0</v>
      </c>
      <c r="BI4697" s="2">
        <v>0</v>
      </c>
      <c r="BJ4697" s="2">
        <v>0</v>
      </c>
      <c r="BK4697" s="2">
        <v>0</v>
      </c>
      <c r="BL4697" s="2">
        <v>0</v>
      </c>
      <c r="BM4697" s="2">
        <v>0</v>
      </c>
      <c r="BN4697" s="2">
        <v>0</v>
      </c>
      <c r="BO4697" s="2">
        <v>0</v>
      </c>
      <c r="BP4697" s="2">
        <v>12</v>
      </c>
      <c r="BQ4697" s="2">
        <v>8</v>
      </c>
      <c r="BR4697" s="2">
        <v>10</v>
      </c>
      <c r="BS4697" s="2">
        <v>0</v>
      </c>
      <c r="BT4697" s="2">
        <v>0</v>
      </c>
      <c r="BU4697" s="2">
        <v>0</v>
      </c>
      <c r="BV4697" s="2">
        <v>0</v>
      </c>
      <c r="BW4697" s="2">
        <v>0</v>
      </c>
      <c r="BX4697" s="2">
        <v>0</v>
      </c>
      <c r="BY4697" s="2">
        <v>0</v>
      </c>
      <c r="BZ4697" s="2">
        <v>0</v>
      </c>
      <c r="CA4697" s="2">
        <v>0</v>
      </c>
      <c r="CB4697" s="2">
        <v>0</v>
      </c>
      <c r="CC4697" s="2">
        <v>6</v>
      </c>
      <c r="CD4697" s="2">
        <v>0</v>
      </c>
      <c r="CE4697" s="2">
        <v>0</v>
      </c>
      <c r="CF4697" s="2">
        <v>0</v>
      </c>
      <c r="CG4697" s="2">
        <v>0</v>
      </c>
      <c r="CH4697" s="2">
        <v>0</v>
      </c>
      <c r="CI4697" s="2">
        <v>0</v>
      </c>
      <c r="CJ4697" s="2">
        <v>0</v>
      </c>
      <c r="CK4697" s="2">
        <v>5</v>
      </c>
      <c r="CL4697" s="2">
        <v>0</v>
      </c>
    </row>
    <row r="4698" spans="1:90" x14ac:dyDescent="0.25">
      <c r="A4698" t="s">
        <v>115</v>
      </c>
      <c r="B4698">
        <v>20307</v>
      </c>
      <c r="C4698" t="s">
        <v>482</v>
      </c>
      <c r="D4698">
        <v>1</v>
      </c>
      <c r="E4698">
        <v>8</v>
      </c>
      <c r="F4698">
        <v>906414</v>
      </c>
      <c r="G4698">
        <v>35906414</v>
      </c>
      <c r="H4698" t="s">
        <v>1932</v>
      </c>
      <c r="I4698">
        <v>720</v>
      </c>
      <c r="J4698" t="s">
        <v>2642</v>
      </c>
      <c r="K4698" t="s">
        <v>8838</v>
      </c>
      <c r="L4698">
        <v>1</v>
      </c>
      <c r="M4698" t="s">
        <v>2642</v>
      </c>
      <c r="N4698">
        <v>6730000</v>
      </c>
      <c r="O4698" t="s">
        <v>92</v>
      </c>
      <c r="P4698" t="s">
        <v>5153</v>
      </c>
      <c r="Q4698">
        <v>1088</v>
      </c>
      <c r="R4698">
        <v>11</v>
      </c>
      <c r="S4698">
        <v>41583989</v>
      </c>
      <c r="T4698">
        <v>41584876</v>
      </c>
      <c r="U4698" t="s">
        <v>8848</v>
      </c>
      <c r="V4698">
        <v>1</v>
      </c>
      <c r="W4698" s="2">
        <v>0</v>
      </c>
      <c r="X4698" s="2">
        <v>0</v>
      </c>
      <c r="Y4698" s="2">
        <v>0</v>
      </c>
      <c r="Z4698" s="2">
        <v>0</v>
      </c>
      <c r="AA4698" s="2">
        <v>0</v>
      </c>
      <c r="AB4698" s="2">
        <v>0</v>
      </c>
      <c r="AC4698" s="2">
        <v>0</v>
      </c>
      <c r="AD4698" s="2">
        <v>98</v>
      </c>
      <c r="AE4698" s="2">
        <v>92</v>
      </c>
      <c r="AF4698" s="2">
        <v>71</v>
      </c>
      <c r="AG4698" s="2">
        <v>98</v>
      </c>
      <c r="AH4698" s="2">
        <v>119</v>
      </c>
      <c r="AI4698" s="2">
        <v>71</v>
      </c>
      <c r="AJ4698" s="2">
        <v>64</v>
      </c>
      <c r="AK4698" s="2">
        <v>0</v>
      </c>
      <c r="AL4698" s="2">
        <v>0</v>
      </c>
      <c r="AM4698" s="2">
        <v>0</v>
      </c>
      <c r="AN4698" s="2">
        <v>0</v>
      </c>
      <c r="AO4698" s="2">
        <v>0</v>
      </c>
      <c r="AP4698" s="2">
        <v>0</v>
      </c>
      <c r="AQ4698" s="2">
        <v>0</v>
      </c>
      <c r="AR4698" s="2">
        <v>45</v>
      </c>
      <c r="AS4698" s="2">
        <v>0</v>
      </c>
      <c r="AT4698" s="2">
        <v>0</v>
      </c>
      <c r="AU4698" s="2">
        <v>202</v>
      </c>
      <c r="AV4698" s="2">
        <v>0</v>
      </c>
      <c r="AW4698" s="2">
        <v>0</v>
      </c>
      <c r="AX4698" s="2">
        <v>0</v>
      </c>
      <c r="AY4698" s="2">
        <v>0</v>
      </c>
      <c r="AZ4698" s="2">
        <v>0</v>
      </c>
      <c r="BA4698" s="2">
        <v>0</v>
      </c>
      <c r="BB4698" s="2">
        <v>0</v>
      </c>
      <c r="BC4698" s="2">
        <v>214</v>
      </c>
      <c r="BD4698" s="2">
        <v>0</v>
      </c>
      <c r="BE4698" s="2">
        <v>0</v>
      </c>
      <c r="BF4698" s="2">
        <v>0</v>
      </c>
      <c r="BG4698" s="2">
        <v>0</v>
      </c>
      <c r="BH4698" s="2">
        <v>0</v>
      </c>
      <c r="BI4698" s="2">
        <v>0</v>
      </c>
      <c r="BJ4698" s="2">
        <v>0</v>
      </c>
      <c r="BK4698" s="2">
        <v>0</v>
      </c>
      <c r="BL4698" s="2">
        <v>3</v>
      </c>
      <c r="BM4698" s="2">
        <v>5</v>
      </c>
      <c r="BN4698" s="2">
        <v>3</v>
      </c>
      <c r="BO4698" s="2">
        <v>4</v>
      </c>
      <c r="BP4698" s="2">
        <v>4</v>
      </c>
      <c r="BQ4698" s="2">
        <v>3</v>
      </c>
      <c r="BR4698" s="2">
        <v>2</v>
      </c>
      <c r="BS4698" s="2">
        <v>0</v>
      </c>
      <c r="BT4698" s="2">
        <v>0</v>
      </c>
      <c r="BU4698" s="2">
        <v>0</v>
      </c>
      <c r="BV4698" s="2">
        <v>0</v>
      </c>
      <c r="BW4698" s="2">
        <v>0</v>
      </c>
      <c r="BX4698" s="2">
        <v>0</v>
      </c>
      <c r="BY4698" s="2">
        <v>0</v>
      </c>
      <c r="BZ4698" s="2">
        <v>2</v>
      </c>
      <c r="CA4698" s="2">
        <v>0</v>
      </c>
      <c r="CB4698" s="2">
        <v>0</v>
      </c>
      <c r="CC4698" s="2">
        <v>8</v>
      </c>
      <c r="CD4698" s="2">
        <v>0</v>
      </c>
      <c r="CE4698" s="2">
        <v>0</v>
      </c>
      <c r="CF4698" s="2">
        <v>0</v>
      </c>
      <c r="CG4698" s="2">
        <v>0</v>
      </c>
      <c r="CH4698" s="2">
        <v>0</v>
      </c>
      <c r="CI4698" s="2">
        <v>0</v>
      </c>
      <c r="CJ4698" s="2">
        <v>0</v>
      </c>
      <c r="CK4698" s="2">
        <v>9</v>
      </c>
      <c r="CL4698" s="2">
        <v>0</v>
      </c>
    </row>
    <row r="4699" spans="1:90" x14ac:dyDescent="0.25">
      <c r="A4699" t="s">
        <v>115</v>
      </c>
      <c r="B4699">
        <v>20307</v>
      </c>
      <c r="C4699" t="s">
        <v>482</v>
      </c>
      <c r="D4699">
        <v>1</v>
      </c>
      <c r="E4699">
        <v>8</v>
      </c>
      <c r="F4699">
        <v>903231</v>
      </c>
      <c r="G4699">
        <v>35903231</v>
      </c>
      <c r="H4699" t="s">
        <v>6326</v>
      </c>
      <c r="I4699">
        <v>432</v>
      </c>
      <c r="J4699" t="s">
        <v>796</v>
      </c>
      <c r="K4699" t="s">
        <v>6327</v>
      </c>
      <c r="L4699">
        <v>1</v>
      </c>
      <c r="M4699" t="s">
        <v>796</v>
      </c>
      <c r="N4699">
        <v>18120000</v>
      </c>
      <c r="O4699" t="s">
        <v>162</v>
      </c>
      <c r="P4699" t="s">
        <v>6328</v>
      </c>
      <c r="Q4699">
        <v>1031</v>
      </c>
      <c r="R4699">
        <v>11</v>
      </c>
      <c r="S4699">
        <v>47083849</v>
      </c>
      <c r="T4699">
        <v>47084464</v>
      </c>
      <c r="U4699" t="s">
        <v>6329</v>
      </c>
      <c r="V4699">
        <v>1</v>
      </c>
      <c r="W4699" s="2">
        <v>0</v>
      </c>
      <c r="X4699" s="2">
        <v>0</v>
      </c>
      <c r="Y4699" s="2">
        <v>0</v>
      </c>
      <c r="Z4699" s="2">
        <v>0</v>
      </c>
      <c r="AA4699" s="2">
        <v>0</v>
      </c>
      <c r="AB4699" s="2">
        <v>0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115</v>
      </c>
      <c r="AI4699" s="2">
        <v>103</v>
      </c>
      <c r="AJ4699" s="2">
        <v>84</v>
      </c>
      <c r="AK4699" s="2">
        <v>0</v>
      </c>
      <c r="AL4699" s="2">
        <v>0</v>
      </c>
      <c r="AM4699" s="2">
        <v>0</v>
      </c>
      <c r="AN4699" s="2">
        <v>0</v>
      </c>
      <c r="AO4699" s="2">
        <v>0</v>
      </c>
      <c r="AP4699" s="2">
        <v>0</v>
      </c>
      <c r="AQ4699" s="2">
        <v>0</v>
      </c>
      <c r="AR4699" s="2">
        <v>0</v>
      </c>
      <c r="AS4699" s="2">
        <v>0</v>
      </c>
      <c r="AT4699" s="2">
        <v>0</v>
      </c>
      <c r="AU4699" s="2">
        <v>0</v>
      </c>
      <c r="AV4699" s="2">
        <v>0</v>
      </c>
      <c r="AW4699" s="2">
        <v>0</v>
      </c>
      <c r="AX4699" s="2">
        <v>0</v>
      </c>
      <c r="AY4699" s="2">
        <v>0</v>
      </c>
      <c r="AZ4699" s="2">
        <v>0</v>
      </c>
      <c r="BA4699" s="2">
        <v>0</v>
      </c>
      <c r="BB4699" s="2">
        <v>0</v>
      </c>
      <c r="BC4699" s="2">
        <v>0</v>
      </c>
      <c r="BD4699" s="2">
        <v>0</v>
      </c>
      <c r="BE4699" s="2">
        <v>0</v>
      </c>
      <c r="BF4699" s="2">
        <v>0</v>
      </c>
      <c r="BG4699" s="2">
        <v>0</v>
      </c>
      <c r="BH4699" s="2">
        <v>0</v>
      </c>
      <c r="BI4699" s="2">
        <v>0</v>
      </c>
      <c r="BJ4699" s="2">
        <v>0</v>
      </c>
      <c r="BK4699" s="2">
        <v>0</v>
      </c>
      <c r="BL4699" s="2">
        <v>0</v>
      </c>
      <c r="BM4699" s="2">
        <v>0</v>
      </c>
      <c r="BN4699" s="2">
        <v>0</v>
      </c>
      <c r="BO4699" s="2">
        <v>0</v>
      </c>
      <c r="BP4699" s="2">
        <v>4</v>
      </c>
      <c r="BQ4699" s="2">
        <v>4</v>
      </c>
      <c r="BR4699" s="2">
        <v>3</v>
      </c>
      <c r="BS4699" s="2">
        <v>0</v>
      </c>
      <c r="BT4699" s="2">
        <v>0</v>
      </c>
      <c r="BU4699" s="2">
        <v>0</v>
      </c>
      <c r="BV4699" s="2">
        <v>0</v>
      </c>
      <c r="BW4699" s="2">
        <v>0</v>
      </c>
      <c r="BX4699" s="2">
        <v>0</v>
      </c>
      <c r="BY4699" s="2">
        <v>0</v>
      </c>
      <c r="BZ4699" s="2">
        <v>0</v>
      </c>
      <c r="CA4699" s="2">
        <v>0</v>
      </c>
      <c r="CB4699" s="2">
        <v>0</v>
      </c>
      <c r="CC4699" s="2">
        <v>0</v>
      </c>
      <c r="CD4699" s="2">
        <v>0</v>
      </c>
      <c r="CE4699" s="2">
        <v>0</v>
      </c>
      <c r="CF4699" s="2">
        <v>0</v>
      </c>
      <c r="CG4699" s="2">
        <v>0</v>
      </c>
      <c r="CH4699" s="2">
        <v>0</v>
      </c>
      <c r="CI4699" s="2">
        <v>0</v>
      </c>
      <c r="CJ4699" s="2">
        <v>0</v>
      </c>
      <c r="CK4699" s="2">
        <v>0</v>
      </c>
      <c r="CL4699" s="2">
        <v>0</v>
      </c>
    </row>
    <row r="4700" spans="1:90" x14ac:dyDescent="0.25">
      <c r="A4700" t="s">
        <v>115</v>
      </c>
      <c r="B4700">
        <v>20307</v>
      </c>
      <c r="C4700" t="s">
        <v>482</v>
      </c>
      <c r="D4700">
        <v>1</v>
      </c>
      <c r="E4700">
        <v>8</v>
      </c>
      <c r="F4700">
        <v>924313</v>
      </c>
      <c r="G4700">
        <v>35924313</v>
      </c>
      <c r="H4700" t="s">
        <v>17529</v>
      </c>
      <c r="I4700">
        <v>720</v>
      </c>
      <c r="J4700" t="s">
        <v>2642</v>
      </c>
      <c r="K4700" t="s">
        <v>5536</v>
      </c>
      <c r="L4700">
        <v>1</v>
      </c>
      <c r="M4700" t="s">
        <v>2642</v>
      </c>
      <c r="N4700">
        <v>6730000</v>
      </c>
      <c r="O4700" t="s">
        <v>92</v>
      </c>
      <c r="P4700" t="s">
        <v>17530</v>
      </c>
      <c r="Q4700">
        <v>5011</v>
      </c>
      <c r="R4700">
        <v>11</v>
      </c>
      <c r="S4700">
        <v>41585533</v>
      </c>
      <c r="T4700">
        <v>41585907</v>
      </c>
      <c r="U4700" t="s">
        <v>17531</v>
      </c>
      <c r="V4700">
        <v>1</v>
      </c>
      <c r="W4700" s="2">
        <v>0</v>
      </c>
      <c r="X4700" s="2">
        <v>0</v>
      </c>
      <c r="Y4700" s="2">
        <v>0</v>
      </c>
      <c r="Z4700" s="2">
        <v>0</v>
      </c>
      <c r="AA4700" s="2">
        <v>0</v>
      </c>
      <c r="AB4700" s="2">
        <v>0</v>
      </c>
      <c r="AC4700" s="2">
        <v>0</v>
      </c>
      <c r="AD4700" s="2">
        <v>66</v>
      </c>
      <c r="AE4700" s="2">
        <v>63</v>
      </c>
      <c r="AF4700" s="2">
        <v>55</v>
      </c>
      <c r="AG4700" s="2">
        <v>93</v>
      </c>
      <c r="AH4700" s="2">
        <v>89</v>
      </c>
      <c r="AI4700" s="2">
        <v>74</v>
      </c>
      <c r="AJ4700" s="2">
        <v>100</v>
      </c>
      <c r="AK4700" s="2">
        <v>0</v>
      </c>
      <c r="AL4700" s="2">
        <v>0</v>
      </c>
      <c r="AM4700" s="2">
        <v>0</v>
      </c>
      <c r="AN4700" s="2">
        <v>0</v>
      </c>
      <c r="AO4700" s="2">
        <v>0</v>
      </c>
      <c r="AP4700" s="2">
        <v>0</v>
      </c>
      <c r="AQ4700" s="2">
        <v>0</v>
      </c>
      <c r="AR4700" s="2">
        <v>0</v>
      </c>
      <c r="AS4700" s="2">
        <v>0</v>
      </c>
      <c r="AT4700" s="2">
        <v>0</v>
      </c>
      <c r="AU4700" s="2">
        <v>0</v>
      </c>
      <c r="AV4700" s="2">
        <v>0</v>
      </c>
      <c r="AW4700" s="2">
        <v>0</v>
      </c>
      <c r="AX4700" s="2">
        <v>0</v>
      </c>
      <c r="AY4700" s="2">
        <v>0</v>
      </c>
      <c r="AZ4700" s="2">
        <v>0</v>
      </c>
      <c r="BA4700" s="2">
        <v>0</v>
      </c>
      <c r="BB4700" s="2">
        <v>0</v>
      </c>
      <c r="BC4700" s="2">
        <v>40</v>
      </c>
      <c r="BD4700" s="2">
        <v>0</v>
      </c>
      <c r="BE4700" s="2">
        <v>0</v>
      </c>
      <c r="BF4700" s="2">
        <v>0</v>
      </c>
      <c r="BG4700" s="2">
        <v>0</v>
      </c>
      <c r="BH4700" s="2">
        <v>0</v>
      </c>
      <c r="BI4700" s="2">
        <v>0</v>
      </c>
      <c r="BJ4700" s="2">
        <v>0</v>
      </c>
      <c r="BK4700" s="2">
        <v>0</v>
      </c>
      <c r="BL4700" s="2">
        <v>4</v>
      </c>
      <c r="BM4700" s="2">
        <v>4</v>
      </c>
      <c r="BN4700" s="2">
        <v>3</v>
      </c>
      <c r="BO4700" s="2">
        <v>4</v>
      </c>
      <c r="BP4700" s="2">
        <v>6</v>
      </c>
      <c r="BQ4700" s="2">
        <v>3</v>
      </c>
      <c r="BR4700" s="2">
        <v>3</v>
      </c>
      <c r="BS4700" s="2">
        <v>0</v>
      </c>
      <c r="BT4700" s="2">
        <v>0</v>
      </c>
      <c r="BU4700" s="2">
        <v>0</v>
      </c>
      <c r="BV4700" s="2">
        <v>0</v>
      </c>
      <c r="BW4700" s="2">
        <v>0</v>
      </c>
      <c r="BX4700" s="2">
        <v>0</v>
      </c>
      <c r="BY4700" s="2">
        <v>0</v>
      </c>
      <c r="BZ4700" s="2">
        <v>0</v>
      </c>
      <c r="CA4700" s="2">
        <v>0</v>
      </c>
      <c r="CB4700" s="2">
        <v>0</v>
      </c>
      <c r="CC4700" s="2">
        <v>0</v>
      </c>
      <c r="CD4700" s="2">
        <v>0</v>
      </c>
      <c r="CE4700" s="2">
        <v>0</v>
      </c>
      <c r="CF4700" s="2">
        <v>0</v>
      </c>
      <c r="CG4700" s="2">
        <v>0</v>
      </c>
      <c r="CH4700" s="2">
        <v>0</v>
      </c>
      <c r="CI4700" s="2">
        <v>0</v>
      </c>
      <c r="CJ4700" s="2">
        <v>0</v>
      </c>
      <c r="CK4700" s="2">
        <v>3</v>
      </c>
      <c r="CL4700" s="2">
        <v>0</v>
      </c>
    </row>
    <row r="4701" spans="1:90" x14ac:dyDescent="0.25">
      <c r="A4701" t="s">
        <v>115</v>
      </c>
      <c r="B4701">
        <v>20307</v>
      </c>
      <c r="C4701" t="s">
        <v>482</v>
      </c>
      <c r="D4701">
        <v>1</v>
      </c>
      <c r="E4701">
        <v>8</v>
      </c>
      <c r="F4701">
        <v>16056</v>
      </c>
      <c r="G4701">
        <v>35016056</v>
      </c>
      <c r="H4701" t="s">
        <v>13607</v>
      </c>
      <c r="I4701">
        <v>345</v>
      </c>
      <c r="J4701" t="s">
        <v>483</v>
      </c>
      <c r="K4701" t="s">
        <v>13608</v>
      </c>
      <c r="L4701">
        <v>1</v>
      </c>
      <c r="M4701" t="s">
        <v>483</v>
      </c>
      <c r="N4701">
        <v>18150000</v>
      </c>
      <c r="O4701" t="s">
        <v>92</v>
      </c>
      <c r="P4701" t="s">
        <v>362</v>
      </c>
      <c r="Q4701">
        <v>60</v>
      </c>
      <c r="R4701">
        <v>15</v>
      </c>
      <c r="S4701">
        <v>32411353</v>
      </c>
      <c r="T4701">
        <v>32411502</v>
      </c>
      <c r="U4701" t="s">
        <v>13609</v>
      </c>
      <c r="V4701">
        <v>1</v>
      </c>
      <c r="W4701" s="2">
        <v>0</v>
      </c>
      <c r="X4701" s="2">
        <v>0</v>
      </c>
      <c r="Y4701" s="2">
        <v>0</v>
      </c>
      <c r="Z4701" s="2">
        <v>0</v>
      </c>
      <c r="AA4701" s="2">
        <v>0</v>
      </c>
      <c r="AB4701" s="2">
        <v>0</v>
      </c>
      <c r="AC4701" s="2">
        <v>0</v>
      </c>
      <c r="AD4701" s="2">
        <v>130</v>
      </c>
      <c r="AE4701" s="2">
        <v>152</v>
      </c>
      <c r="AF4701" s="2">
        <v>96</v>
      </c>
      <c r="AG4701" s="2">
        <v>105</v>
      </c>
      <c r="AH4701" s="2">
        <v>202</v>
      </c>
      <c r="AI4701" s="2">
        <v>181</v>
      </c>
      <c r="AJ4701" s="2">
        <v>169</v>
      </c>
      <c r="AK4701" s="2">
        <v>0</v>
      </c>
      <c r="AL4701" s="2">
        <v>0</v>
      </c>
      <c r="AM4701" s="2">
        <v>0</v>
      </c>
      <c r="AN4701" s="2">
        <v>0</v>
      </c>
      <c r="AO4701" s="2">
        <v>0</v>
      </c>
      <c r="AP4701" s="2">
        <v>0</v>
      </c>
      <c r="AQ4701" s="2">
        <v>0</v>
      </c>
      <c r="AR4701" s="2">
        <v>123</v>
      </c>
      <c r="AS4701" s="2">
        <v>0</v>
      </c>
      <c r="AT4701" s="2">
        <v>0</v>
      </c>
      <c r="AU4701" s="2">
        <v>181</v>
      </c>
      <c r="AV4701" s="2">
        <v>0</v>
      </c>
      <c r="AW4701" s="2">
        <v>0</v>
      </c>
      <c r="AX4701" s="2">
        <v>0</v>
      </c>
      <c r="AY4701" s="2">
        <v>0</v>
      </c>
      <c r="AZ4701" s="2">
        <v>0</v>
      </c>
      <c r="BA4701" s="2">
        <v>0</v>
      </c>
      <c r="BB4701" s="2">
        <v>0</v>
      </c>
      <c r="BC4701" s="2">
        <v>167</v>
      </c>
      <c r="BD4701" s="2">
        <v>0</v>
      </c>
      <c r="BE4701" s="2">
        <v>0</v>
      </c>
      <c r="BF4701" s="2">
        <v>0</v>
      </c>
      <c r="BG4701" s="2">
        <v>0</v>
      </c>
      <c r="BH4701" s="2">
        <v>0</v>
      </c>
      <c r="BI4701" s="2">
        <v>0</v>
      </c>
      <c r="BJ4701" s="2">
        <v>0</v>
      </c>
      <c r="BK4701" s="2">
        <v>0</v>
      </c>
      <c r="BL4701" s="2">
        <v>7</v>
      </c>
      <c r="BM4701" s="2">
        <v>6</v>
      </c>
      <c r="BN4701" s="2">
        <v>5</v>
      </c>
      <c r="BO4701" s="2">
        <v>5</v>
      </c>
      <c r="BP4701" s="2">
        <v>8</v>
      </c>
      <c r="BQ4701" s="2">
        <v>6</v>
      </c>
      <c r="BR4701" s="2">
        <v>8</v>
      </c>
      <c r="BS4701" s="2">
        <v>0</v>
      </c>
      <c r="BT4701" s="2">
        <v>0</v>
      </c>
      <c r="BU4701" s="2">
        <v>0</v>
      </c>
      <c r="BV4701" s="2">
        <v>0</v>
      </c>
      <c r="BW4701" s="2">
        <v>0</v>
      </c>
      <c r="BX4701" s="2">
        <v>0</v>
      </c>
      <c r="BY4701" s="2">
        <v>0</v>
      </c>
      <c r="BZ4701" s="2">
        <v>5</v>
      </c>
      <c r="CA4701" s="2">
        <v>0</v>
      </c>
      <c r="CB4701" s="2">
        <v>0</v>
      </c>
      <c r="CC4701" s="2">
        <v>7</v>
      </c>
      <c r="CD4701" s="2">
        <v>0</v>
      </c>
      <c r="CE4701" s="2">
        <v>0</v>
      </c>
      <c r="CF4701" s="2">
        <v>0</v>
      </c>
      <c r="CG4701" s="2">
        <v>0</v>
      </c>
      <c r="CH4701" s="2">
        <v>0</v>
      </c>
      <c r="CI4701" s="2">
        <v>0</v>
      </c>
      <c r="CJ4701" s="2">
        <v>0</v>
      </c>
      <c r="CK4701" s="2">
        <v>9</v>
      </c>
      <c r="CL4701" s="2">
        <v>0</v>
      </c>
    </row>
    <row r="4702" spans="1:90" x14ac:dyDescent="0.25">
      <c r="A4702" t="s">
        <v>115</v>
      </c>
      <c r="B4702">
        <v>20307</v>
      </c>
      <c r="C4702" t="s">
        <v>482</v>
      </c>
      <c r="D4702">
        <v>1</v>
      </c>
      <c r="E4702">
        <v>8</v>
      </c>
      <c r="F4702">
        <v>36663</v>
      </c>
      <c r="G4702">
        <v>35036663</v>
      </c>
      <c r="H4702" t="s">
        <v>13144</v>
      </c>
      <c r="I4702">
        <v>720</v>
      </c>
      <c r="J4702" t="s">
        <v>2642</v>
      </c>
      <c r="K4702" t="s">
        <v>5376</v>
      </c>
      <c r="L4702">
        <v>1</v>
      </c>
      <c r="M4702" t="s">
        <v>2642</v>
      </c>
      <c r="N4702">
        <v>6730000</v>
      </c>
      <c r="O4702" t="s">
        <v>92</v>
      </c>
      <c r="P4702" t="s">
        <v>13145</v>
      </c>
      <c r="Q4702">
        <v>234</v>
      </c>
      <c r="R4702">
        <v>11</v>
      </c>
      <c r="S4702">
        <v>41583481</v>
      </c>
      <c r="T4702">
        <v>41585079</v>
      </c>
      <c r="U4702" t="s">
        <v>13146</v>
      </c>
      <c r="V4702">
        <v>1</v>
      </c>
      <c r="W4702" s="2">
        <v>0</v>
      </c>
      <c r="X4702" s="2">
        <v>0</v>
      </c>
      <c r="Y4702" s="2">
        <v>0</v>
      </c>
      <c r="Z4702" s="2">
        <v>0</v>
      </c>
      <c r="AA4702" s="2">
        <v>0</v>
      </c>
      <c r="AB4702" s="2">
        <v>0</v>
      </c>
      <c r="AC4702" s="2">
        <v>0</v>
      </c>
      <c r="AD4702" s="2">
        <v>79</v>
      </c>
      <c r="AE4702" s="2">
        <v>84</v>
      </c>
      <c r="AF4702" s="2">
        <v>83</v>
      </c>
      <c r="AG4702" s="2">
        <v>79</v>
      </c>
      <c r="AH4702" s="2">
        <v>84</v>
      </c>
      <c r="AI4702" s="2">
        <v>96</v>
      </c>
      <c r="AJ4702" s="2">
        <v>92</v>
      </c>
      <c r="AK4702" s="2">
        <v>0</v>
      </c>
      <c r="AL4702" s="2">
        <v>0</v>
      </c>
      <c r="AM4702" s="2">
        <v>0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2">
        <v>0</v>
      </c>
      <c r="AT4702" s="2">
        <v>0</v>
      </c>
      <c r="AU4702" s="2">
        <v>0</v>
      </c>
      <c r="AV4702" s="2">
        <v>0</v>
      </c>
      <c r="AW4702" s="2">
        <v>0</v>
      </c>
      <c r="AX4702" s="2">
        <v>0</v>
      </c>
      <c r="AY4702" s="2">
        <v>0</v>
      </c>
      <c r="AZ4702" s="2">
        <v>0</v>
      </c>
      <c r="BA4702" s="2">
        <v>0</v>
      </c>
      <c r="BB4702" s="2">
        <v>0</v>
      </c>
      <c r="BC4702" s="2">
        <v>101</v>
      </c>
      <c r="BD4702" s="2">
        <v>0</v>
      </c>
      <c r="BE4702" s="2">
        <v>0</v>
      </c>
      <c r="BF4702" s="2">
        <v>0</v>
      </c>
      <c r="BG4702" s="2">
        <v>0</v>
      </c>
      <c r="BH4702" s="2">
        <v>0</v>
      </c>
      <c r="BI4702" s="2">
        <v>0</v>
      </c>
      <c r="BJ4702" s="2">
        <v>0</v>
      </c>
      <c r="BK4702" s="2">
        <v>0</v>
      </c>
      <c r="BL4702" s="2">
        <v>4</v>
      </c>
      <c r="BM4702" s="2">
        <v>3</v>
      </c>
      <c r="BN4702" s="2">
        <v>4</v>
      </c>
      <c r="BO4702" s="2">
        <v>3</v>
      </c>
      <c r="BP4702" s="2">
        <v>4</v>
      </c>
      <c r="BQ4702" s="2">
        <v>4</v>
      </c>
      <c r="BR4702" s="2">
        <v>5</v>
      </c>
      <c r="BS4702" s="2">
        <v>0</v>
      </c>
      <c r="BT4702" s="2">
        <v>0</v>
      </c>
      <c r="BU4702" s="2">
        <v>0</v>
      </c>
      <c r="BV4702" s="2">
        <v>0</v>
      </c>
      <c r="BW4702" s="2">
        <v>0</v>
      </c>
      <c r="BX4702" s="2">
        <v>0</v>
      </c>
      <c r="BY4702" s="2">
        <v>0</v>
      </c>
      <c r="BZ4702" s="2">
        <v>0</v>
      </c>
      <c r="CA4702" s="2">
        <v>0</v>
      </c>
      <c r="CB4702" s="2">
        <v>0</v>
      </c>
      <c r="CC4702" s="2">
        <v>0</v>
      </c>
      <c r="CD4702" s="2">
        <v>0</v>
      </c>
      <c r="CE4702" s="2">
        <v>0</v>
      </c>
      <c r="CF4702" s="2">
        <v>0</v>
      </c>
      <c r="CG4702" s="2">
        <v>0</v>
      </c>
      <c r="CH4702" s="2">
        <v>0</v>
      </c>
      <c r="CI4702" s="2">
        <v>0</v>
      </c>
      <c r="CJ4702" s="2">
        <v>0</v>
      </c>
      <c r="CK4702" s="2">
        <v>3</v>
      </c>
      <c r="CL4702" s="2">
        <v>0</v>
      </c>
    </row>
    <row r="4703" spans="1:90" x14ac:dyDescent="0.25">
      <c r="A4703" t="s">
        <v>115</v>
      </c>
      <c r="B4703">
        <v>20307</v>
      </c>
      <c r="C4703" t="s">
        <v>482</v>
      </c>
      <c r="D4703">
        <v>1</v>
      </c>
      <c r="E4703">
        <v>8</v>
      </c>
      <c r="F4703">
        <v>15957</v>
      </c>
      <c r="G4703">
        <v>35015957</v>
      </c>
      <c r="H4703" t="s">
        <v>10566</v>
      </c>
      <c r="I4703">
        <v>345</v>
      </c>
      <c r="J4703" t="s">
        <v>483</v>
      </c>
      <c r="K4703" t="s">
        <v>3124</v>
      </c>
      <c r="L4703">
        <v>1</v>
      </c>
      <c r="M4703" t="s">
        <v>483</v>
      </c>
      <c r="N4703">
        <v>18150000</v>
      </c>
      <c r="O4703" t="s">
        <v>92</v>
      </c>
      <c r="P4703" t="s">
        <v>10567</v>
      </c>
      <c r="Q4703" t="s">
        <v>3125</v>
      </c>
      <c r="R4703">
        <v>15</v>
      </c>
      <c r="S4703">
        <v>32947139</v>
      </c>
      <c r="T4703">
        <v>32947163</v>
      </c>
      <c r="U4703" t="s">
        <v>10568</v>
      </c>
      <c r="V4703">
        <v>2</v>
      </c>
      <c r="W4703" s="2">
        <v>0</v>
      </c>
      <c r="X4703" s="2">
        <v>0</v>
      </c>
      <c r="Y4703" s="2">
        <v>0</v>
      </c>
      <c r="Z4703" s="2">
        <v>0</v>
      </c>
      <c r="AA4703" s="2">
        <v>0</v>
      </c>
      <c r="AB4703" s="2">
        <v>0</v>
      </c>
      <c r="AC4703" s="2">
        <v>0</v>
      </c>
      <c r="AD4703" s="2">
        <v>107</v>
      </c>
      <c r="AE4703" s="2">
        <v>74</v>
      </c>
      <c r="AF4703" s="2">
        <v>63</v>
      </c>
      <c r="AG4703" s="2">
        <v>64</v>
      </c>
      <c r="AH4703" s="2">
        <v>93</v>
      </c>
      <c r="AI4703" s="2">
        <v>102</v>
      </c>
      <c r="AJ4703" s="2">
        <v>64</v>
      </c>
      <c r="AK4703" s="2">
        <v>0</v>
      </c>
      <c r="AL4703" s="2">
        <v>0</v>
      </c>
      <c r="AM4703" s="2">
        <v>0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2">
        <v>0</v>
      </c>
      <c r="AT4703" s="2">
        <v>0</v>
      </c>
      <c r="AU4703" s="2">
        <v>0</v>
      </c>
      <c r="AV4703" s="2">
        <v>0</v>
      </c>
      <c r="AW4703" s="2">
        <v>0</v>
      </c>
      <c r="AX4703" s="2">
        <v>0</v>
      </c>
      <c r="AY4703" s="2">
        <v>0</v>
      </c>
      <c r="AZ4703" s="2">
        <v>0</v>
      </c>
      <c r="BA4703" s="2">
        <v>0</v>
      </c>
      <c r="BB4703" s="2">
        <v>0</v>
      </c>
      <c r="BC4703" s="2">
        <v>139</v>
      </c>
      <c r="BD4703" s="2">
        <v>0</v>
      </c>
      <c r="BE4703" s="2">
        <v>0</v>
      </c>
      <c r="BF4703" s="2">
        <v>0</v>
      </c>
      <c r="BG4703" s="2">
        <v>0</v>
      </c>
      <c r="BH4703" s="2">
        <v>0</v>
      </c>
      <c r="BI4703" s="2">
        <v>0</v>
      </c>
      <c r="BJ4703" s="2">
        <v>0</v>
      </c>
      <c r="BK4703" s="2">
        <v>0</v>
      </c>
      <c r="BL4703" s="2">
        <v>3</v>
      </c>
      <c r="BM4703" s="2">
        <v>2</v>
      </c>
      <c r="BN4703" s="2">
        <v>4</v>
      </c>
      <c r="BO4703" s="2">
        <v>2</v>
      </c>
      <c r="BP4703" s="2">
        <v>5</v>
      </c>
      <c r="BQ4703" s="2">
        <v>5</v>
      </c>
      <c r="BR4703" s="2">
        <v>2</v>
      </c>
      <c r="BS4703" s="2">
        <v>0</v>
      </c>
      <c r="BT4703" s="2">
        <v>0</v>
      </c>
      <c r="BU4703" s="2">
        <v>0</v>
      </c>
      <c r="BV4703" s="2">
        <v>0</v>
      </c>
      <c r="BW4703" s="2">
        <v>0</v>
      </c>
      <c r="BX4703" s="2">
        <v>0</v>
      </c>
      <c r="BY4703" s="2">
        <v>0</v>
      </c>
      <c r="BZ4703" s="2">
        <v>0</v>
      </c>
      <c r="CA4703" s="2">
        <v>0</v>
      </c>
      <c r="CB4703" s="2">
        <v>0</v>
      </c>
      <c r="CC4703" s="2">
        <v>0</v>
      </c>
      <c r="CD4703" s="2">
        <v>0</v>
      </c>
      <c r="CE4703" s="2">
        <v>0</v>
      </c>
      <c r="CF4703" s="2">
        <v>0</v>
      </c>
      <c r="CG4703" s="2">
        <v>0</v>
      </c>
      <c r="CH4703" s="2">
        <v>0</v>
      </c>
      <c r="CI4703" s="2">
        <v>0</v>
      </c>
      <c r="CJ4703" s="2">
        <v>0</v>
      </c>
      <c r="CK4703" s="2">
        <v>7</v>
      </c>
      <c r="CL4703" s="2">
        <v>0</v>
      </c>
    </row>
    <row r="4704" spans="1:90" x14ac:dyDescent="0.25">
      <c r="A4704" t="s">
        <v>115</v>
      </c>
      <c r="B4704">
        <v>20307</v>
      </c>
      <c r="C4704" t="s">
        <v>482</v>
      </c>
      <c r="D4704">
        <v>1</v>
      </c>
      <c r="E4704">
        <v>8</v>
      </c>
      <c r="F4704">
        <v>903012</v>
      </c>
      <c r="G4704">
        <v>35903012</v>
      </c>
      <c r="H4704" t="s">
        <v>15593</v>
      </c>
      <c r="I4704">
        <v>720</v>
      </c>
      <c r="J4704" t="s">
        <v>2642</v>
      </c>
      <c r="K4704" t="s">
        <v>4515</v>
      </c>
      <c r="L4704">
        <v>1</v>
      </c>
      <c r="M4704" t="s">
        <v>2642</v>
      </c>
      <c r="N4704">
        <v>6730000</v>
      </c>
      <c r="O4704" t="s">
        <v>92</v>
      </c>
      <c r="P4704" t="s">
        <v>12489</v>
      </c>
      <c r="Q4704">
        <v>340</v>
      </c>
      <c r="R4704">
        <v>11</v>
      </c>
      <c r="S4704">
        <v>41582400</v>
      </c>
      <c r="T4704">
        <v>41583545</v>
      </c>
      <c r="U4704" t="s">
        <v>15594</v>
      </c>
      <c r="V4704">
        <v>1</v>
      </c>
      <c r="W4704" s="2">
        <v>0</v>
      </c>
      <c r="X4704" s="2">
        <v>0</v>
      </c>
      <c r="Y4704" s="2">
        <v>0</v>
      </c>
      <c r="Z4704" s="2">
        <v>0</v>
      </c>
      <c r="AA4704" s="2">
        <v>0</v>
      </c>
      <c r="AB4704" s="2">
        <v>0</v>
      </c>
      <c r="AC4704" s="2">
        <v>0</v>
      </c>
      <c r="AD4704" s="2">
        <v>51</v>
      </c>
      <c r="AE4704" s="2">
        <v>37</v>
      </c>
      <c r="AF4704" s="2">
        <v>31</v>
      </c>
      <c r="AG4704" s="2">
        <v>44</v>
      </c>
      <c r="AH4704" s="2">
        <v>35</v>
      </c>
      <c r="AI4704" s="2">
        <v>36</v>
      </c>
      <c r="AJ4704" s="2">
        <v>33</v>
      </c>
      <c r="AK4704" s="2">
        <v>0</v>
      </c>
      <c r="AL4704" s="2">
        <v>0</v>
      </c>
      <c r="AM4704" s="2">
        <v>0</v>
      </c>
      <c r="AN4704" s="2">
        <v>0</v>
      </c>
      <c r="AO4704" s="2">
        <v>0</v>
      </c>
      <c r="AP4704" s="2">
        <v>0</v>
      </c>
      <c r="AQ4704" s="2">
        <v>0</v>
      </c>
      <c r="AR4704" s="2">
        <v>0</v>
      </c>
      <c r="AS4704" s="2">
        <v>0</v>
      </c>
      <c r="AT4704" s="2">
        <v>0</v>
      </c>
      <c r="AU4704" s="2">
        <v>0</v>
      </c>
      <c r="AV4704" s="2">
        <v>0</v>
      </c>
      <c r="AW4704" s="2">
        <v>0</v>
      </c>
      <c r="AX4704" s="2">
        <v>0</v>
      </c>
      <c r="AY4704" s="2">
        <v>0</v>
      </c>
      <c r="AZ4704" s="2">
        <v>0</v>
      </c>
      <c r="BA4704" s="2">
        <v>0</v>
      </c>
      <c r="BB4704" s="2">
        <v>0</v>
      </c>
      <c r="BC4704" s="2">
        <v>56</v>
      </c>
      <c r="BD4704" s="2">
        <v>0</v>
      </c>
      <c r="BE4704" s="2">
        <v>0</v>
      </c>
      <c r="BF4704" s="2">
        <v>0</v>
      </c>
      <c r="BG4704" s="2">
        <v>0</v>
      </c>
      <c r="BH4704" s="2">
        <v>0</v>
      </c>
      <c r="BI4704" s="2">
        <v>0</v>
      </c>
      <c r="BJ4704" s="2">
        <v>0</v>
      </c>
      <c r="BK4704" s="2">
        <v>0</v>
      </c>
      <c r="BL4704" s="2">
        <v>3</v>
      </c>
      <c r="BM4704" s="2">
        <v>2</v>
      </c>
      <c r="BN4704" s="2">
        <v>2</v>
      </c>
      <c r="BO4704" s="2">
        <v>2</v>
      </c>
      <c r="BP4704" s="2">
        <v>1</v>
      </c>
      <c r="BQ4704" s="2">
        <v>2</v>
      </c>
      <c r="BR4704" s="2">
        <v>2</v>
      </c>
      <c r="BS4704" s="2">
        <v>0</v>
      </c>
      <c r="BT4704" s="2">
        <v>0</v>
      </c>
      <c r="BU4704" s="2">
        <v>0</v>
      </c>
      <c r="BV4704" s="2">
        <v>0</v>
      </c>
      <c r="BW4704" s="2">
        <v>0</v>
      </c>
      <c r="BX4704" s="2">
        <v>0</v>
      </c>
      <c r="BY4704" s="2">
        <v>0</v>
      </c>
      <c r="BZ4704" s="2">
        <v>0</v>
      </c>
      <c r="CA4704" s="2">
        <v>0</v>
      </c>
      <c r="CB4704" s="2">
        <v>0</v>
      </c>
      <c r="CC4704" s="2">
        <v>0</v>
      </c>
      <c r="CD4704" s="2">
        <v>0</v>
      </c>
      <c r="CE4704" s="2">
        <v>0</v>
      </c>
      <c r="CF4704" s="2">
        <v>0</v>
      </c>
      <c r="CG4704" s="2">
        <v>0</v>
      </c>
      <c r="CH4704" s="2">
        <v>0</v>
      </c>
      <c r="CI4704" s="2">
        <v>0</v>
      </c>
      <c r="CJ4704" s="2">
        <v>0</v>
      </c>
      <c r="CK4704" s="2">
        <v>6</v>
      </c>
      <c r="CL4704" s="2">
        <v>0</v>
      </c>
    </row>
    <row r="4705" spans="1:90" x14ac:dyDescent="0.25">
      <c r="A4705" t="s">
        <v>115</v>
      </c>
      <c r="B4705">
        <v>20307</v>
      </c>
      <c r="C4705" t="s">
        <v>482</v>
      </c>
      <c r="D4705">
        <v>1</v>
      </c>
      <c r="E4705">
        <v>8</v>
      </c>
      <c r="F4705">
        <v>15970</v>
      </c>
      <c r="G4705">
        <v>35015970</v>
      </c>
      <c r="H4705" t="s">
        <v>13800</v>
      </c>
      <c r="I4705">
        <v>345</v>
      </c>
      <c r="J4705" t="s">
        <v>483</v>
      </c>
      <c r="K4705" t="s">
        <v>8354</v>
      </c>
      <c r="L4705">
        <v>2</v>
      </c>
      <c r="M4705" t="s">
        <v>8354</v>
      </c>
      <c r="N4705">
        <v>18150000</v>
      </c>
      <c r="O4705" t="s">
        <v>92</v>
      </c>
      <c r="P4705" t="s">
        <v>10013</v>
      </c>
      <c r="Q4705" t="s">
        <v>13801</v>
      </c>
      <c r="R4705">
        <v>15</v>
      </c>
      <c r="S4705">
        <v>32891146</v>
      </c>
      <c r="T4705">
        <v>32891173</v>
      </c>
      <c r="U4705" t="s">
        <v>13802</v>
      </c>
      <c r="V4705">
        <v>1</v>
      </c>
      <c r="W4705" s="2">
        <v>0</v>
      </c>
      <c r="X4705" s="2">
        <v>0</v>
      </c>
      <c r="Y4705" s="2">
        <v>0</v>
      </c>
      <c r="Z4705" s="2">
        <v>23</v>
      </c>
      <c r="AA4705" s="2">
        <v>28</v>
      </c>
      <c r="AB4705" s="2">
        <v>22</v>
      </c>
      <c r="AC4705" s="2">
        <v>41</v>
      </c>
      <c r="AD4705" s="2">
        <v>76</v>
      </c>
      <c r="AE4705" s="2">
        <v>69</v>
      </c>
      <c r="AF4705" s="2">
        <v>40</v>
      </c>
      <c r="AG4705" s="2">
        <v>64</v>
      </c>
      <c r="AH4705" s="2">
        <v>55</v>
      </c>
      <c r="AI4705" s="2">
        <v>47</v>
      </c>
      <c r="AJ4705" s="2">
        <v>56</v>
      </c>
      <c r="AK4705" s="2">
        <v>0</v>
      </c>
      <c r="AL4705" s="2">
        <v>0</v>
      </c>
      <c r="AM4705" s="2">
        <v>0</v>
      </c>
      <c r="AN4705" s="2">
        <v>0</v>
      </c>
      <c r="AO4705" s="2">
        <v>0</v>
      </c>
      <c r="AP4705" s="2">
        <v>0</v>
      </c>
      <c r="AQ4705" s="2">
        <v>0</v>
      </c>
      <c r="AR4705" s="2">
        <v>0</v>
      </c>
      <c r="AS4705" s="2">
        <v>0</v>
      </c>
      <c r="AT4705" s="2">
        <v>0</v>
      </c>
      <c r="AU4705" s="2">
        <v>0</v>
      </c>
      <c r="AV4705" s="2">
        <v>0</v>
      </c>
      <c r="AW4705" s="2">
        <v>0</v>
      </c>
      <c r="AX4705" s="2">
        <v>0</v>
      </c>
      <c r="AY4705" s="2">
        <v>0</v>
      </c>
      <c r="AZ4705" s="2">
        <v>0</v>
      </c>
      <c r="BA4705" s="2">
        <v>0</v>
      </c>
      <c r="BB4705" s="2">
        <v>0</v>
      </c>
      <c r="BC4705" s="2">
        <v>264</v>
      </c>
      <c r="BD4705" s="2">
        <v>0</v>
      </c>
      <c r="BE4705" s="2">
        <v>0</v>
      </c>
      <c r="BF4705" s="2">
        <v>0</v>
      </c>
      <c r="BG4705" s="2">
        <v>0</v>
      </c>
      <c r="BH4705" s="2">
        <v>1</v>
      </c>
      <c r="BI4705" s="2">
        <v>1</v>
      </c>
      <c r="BJ4705" s="2">
        <v>2</v>
      </c>
      <c r="BK4705" s="2">
        <v>2</v>
      </c>
      <c r="BL4705" s="2">
        <v>5</v>
      </c>
      <c r="BM4705" s="2">
        <v>2</v>
      </c>
      <c r="BN4705" s="2">
        <v>2</v>
      </c>
      <c r="BO4705" s="2">
        <v>3</v>
      </c>
      <c r="BP4705" s="2">
        <v>2</v>
      </c>
      <c r="BQ4705" s="2">
        <v>4</v>
      </c>
      <c r="BR4705" s="2">
        <v>4</v>
      </c>
      <c r="BS4705" s="2">
        <v>0</v>
      </c>
      <c r="BT4705" s="2">
        <v>0</v>
      </c>
      <c r="BU4705" s="2">
        <v>0</v>
      </c>
      <c r="BV4705" s="2">
        <v>0</v>
      </c>
      <c r="BW4705" s="2">
        <v>0</v>
      </c>
      <c r="BX4705" s="2">
        <v>0</v>
      </c>
      <c r="BY4705" s="2">
        <v>0</v>
      </c>
      <c r="BZ4705" s="2">
        <v>0</v>
      </c>
      <c r="CA4705" s="2">
        <v>0</v>
      </c>
      <c r="CB4705" s="2">
        <v>0</v>
      </c>
      <c r="CC4705" s="2">
        <v>0</v>
      </c>
      <c r="CD4705" s="2">
        <v>0</v>
      </c>
      <c r="CE4705" s="2">
        <v>0</v>
      </c>
      <c r="CF4705" s="2">
        <v>0</v>
      </c>
      <c r="CG4705" s="2">
        <v>0</v>
      </c>
      <c r="CH4705" s="2">
        <v>0</v>
      </c>
      <c r="CI4705" s="2">
        <v>0</v>
      </c>
      <c r="CJ4705" s="2">
        <v>0</v>
      </c>
      <c r="CK4705" s="2">
        <v>10</v>
      </c>
      <c r="CL4705" s="2">
        <v>0</v>
      </c>
    </row>
    <row r="4706" spans="1:90" x14ac:dyDescent="0.25">
      <c r="A4706" t="s">
        <v>115</v>
      </c>
      <c r="B4706">
        <v>20307</v>
      </c>
      <c r="C4706" t="s">
        <v>482</v>
      </c>
      <c r="D4706">
        <v>1</v>
      </c>
      <c r="E4706">
        <v>8</v>
      </c>
      <c r="F4706">
        <v>462767</v>
      </c>
      <c r="G4706">
        <v>35462767</v>
      </c>
      <c r="H4706" t="s">
        <v>7740</v>
      </c>
      <c r="I4706">
        <v>345</v>
      </c>
      <c r="J4706" t="s">
        <v>483</v>
      </c>
      <c r="K4706" t="s">
        <v>5353</v>
      </c>
      <c r="L4706">
        <v>1</v>
      </c>
      <c r="M4706" t="s">
        <v>483</v>
      </c>
      <c r="N4706">
        <v>18150000</v>
      </c>
      <c r="O4706" t="s">
        <v>92</v>
      </c>
      <c r="P4706" t="s">
        <v>2075</v>
      </c>
      <c r="Q4706" t="s">
        <v>127</v>
      </c>
      <c r="R4706">
        <v>15</v>
      </c>
      <c r="S4706">
        <v>32411400</v>
      </c>
      <c r="U4706" t="s">
        <v>7741</v>
      </c>
      <c r="V4706">
        <v>1</v>
      </c>
      <c r="W4706" s="2">
        <v>0</v>
      </c>
      <c r="X4706" s="2">
        <v>0</v>
      </c>
      <c r="Y4706" s="2">
        <v>0</v>
      </c>
      <c r="Z4706" s="2">
        <v>0</v>
      </c>
      <c r="AA4706" s="2">
        <v>0</v>
      </c>
      <c r="AB4706" s="2">
        <v>0</v>
      </c>
      <c r="AC4706" s="2">
        <v>0</v>
      </c>
      <c r="AD4706" s="2">
        <v>70</v>
      </c>
      <c r="AE4706" s="2">
        <v>68</v>
      </c>
      <c r="AF4706" s="2">
        <v>61</v>
      </c>
      <c r="AG4706" s="2">
        <v>69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0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2">
        <v>0</v>
      </c>
      <c r="AT4706" s="2">
        <v>0</v>
      </c>
      <c r="AU4706" s="2">
        <v>0</v>
      </c>
      <c r="AV4706" s="2">
        <v>0</v>
      </c>
      <c r="AW4706" s="2">
        <v>0</v>
      </c>
      <c r="AX4706" s="2">
        <v>0</v>
      </c>
      <c r="AY4706" s="2">
        <v>0</v>
      </c>
      <c r="AZ4706" s="2">
        <v>0</v>
      </c>
      <c r="BA4706" s="2">
        <v>0</v>
      </c>
      <c r="BB4706" s="2">
        <v>0</v>
      </c>
      <c r="BC4706" s="2">
        <v>376</v>
      </c>
      <c r="BD4706" s="2">
        <v>0</v>
      </c>
      <c r="BE4706" s="2">
        <v>0</v>
      </c>
      <c r="BF4706" s="2">
        <v>0</v>
      </c>
      <c r="BG4706" s="2">
        <v>0</v>
      </c>
      <c r="BH4706" s="2">
        <v>0</v>
      </c>
      <c r="BI4706" s="2">
        <v>0</v>
      </c>
      <c r="BJ4706" s="2">
        <v>0</v>
      </c>
      <c r="BK4706" s="2">
        <v>0</v>
      </c>
      <c r="BL4706" s="2">
        <v>3</v>
      </c>
      <c r="BM4706" s="2">
        <v>3</v>
      </c>
      <c r="BN4706" s="2">
        <v>4</v>
      </c>
      <c r="BO4706" s="2">
        <v>3</v>
      </c>
      <c r="BP4706" s="2">
        <v>0</v>
      </c>
      <c r="BQ4706" s="2">
        <v>0</v>
      </c>
      <c r="BR4706" s="2">
        <v>0</v>
      </c>
      <c r="BS4706" s="2">
        <v>0</v>
      </c>
      <c r="BT4706" s="2">
        <v>0</v>
      </c>
      <c r="BU4706" s="2">
        <v>0</v>
      </c>
      <c r="BV4706" s="2">
        <v>0</v>
      </c>
      <c r="BW4706" s="2">
        <v>0</v>
      </c>
      <c r="BX4706" s="2">
        <v>0</v>
      </c>
      <c r="BY4706" s="2">
        <v>0</v>
      </c>
      <c r="BZ4706" s="2">
        <v>0</v>
      </c>
      <c r="CA4706" s="2">
        <v>0</v>
      </c>
      <c r="CB4706" s="2">
        <v>0</v>
      </c>
      <c r="CC4706" s="2">
        <v>0</v>
      </c>
      <c r="CD4706" s="2">
        <v>0</v>
      </c>
      <c r="CE4706" s="2">
        <v>0</v>
      </c>
      <c r="CF4706" s="2">
        <v>0</v>
      </c>
      <c r="CG4706" s="2">
        <v>0</v>
      </c>
      <c r="CH4706" s="2">
        <v>0</v>
      </c>
      <c r="CI4706" s="2">
        <v>0</v>
      </c>
      <c r="CJ4706" s="2">
        <v>0</v>
      </c>
      <c r="CK4706" s="2">
        <v>24</v>
      </c>
      <c r="CL4706" s="2">
        <v>0</v>
      </c>
    </row>
    <row r="4707" spans="1:90" x14ac:dyDescent="0.25">
      <c r="A4707" t="s">
        <v>115</v>
      </c>
      <c r="B4707">
        <v>20307</v>
      </c>
      <c r="C4707" t="s">
        <v>482</v>
      </c>
      <c r="D4707">
        <v>1</v>
      </c>
      <c r="E4707">
        <v>8</v>
      </c>
      <c r="F4707">
        <v>16044</v>
      </c>
      <c r="G4707">
        <v>35016044</v>
      </c>
      <c r="H4707" t="s">
        <v>14872</v>
      </c>
      <c r="I4707">
        <v>345</v>
      </c>
      <c r="J4707" t="s">
        <v>483</v>
      </c>
      <c r="K4707" t="s">
        <v>13608</v>
      </c>
      <c r="L4707">
        <v>1</v>
      </c>
      <c r="M4707" t="s">
        <v>483</v>
      </c>
      <c r="N4707">
        <v>18150000</v>
      </c>
      <c r="O4707" t="s">
        <v>92</v>
      </c>
      <c r="P4707" t="s">
        <v>2403</v>
      </c>
      <c r="Q4707" t="s">
        <v>127</v>
      </c>
      <c r="R4707">
        <v>15</v>
      </c>
      <c r="S4707">
        <v>32411108</v>
      </c>
      <c r="T4707">
        <v>32411937</v>
      </c>
      <c r="U4707" t="s">
        <v>14873</v>
      </c>
      <c r="V4707">
        <v>1</v>
      </c>
      <c r="W4707" s="2">
        <v>0</v>
      </c>
      <c r="X4707" s="2">
        <v>0</v>
      </c>
      <c r="Y4707" s="2">
        <v>0</v>
      </c>
      <c r="Z4707" s="2">
        <v>0</v>
      </c>
      <c r="AA4707" s="2">
        <v>0</v>
      </c>
      <c r="AB4707" s="2">
        <v>0</v>
      </c>
      <c r="AC4707" s="2">
        <v>0</v>
      </c>
      <c r="AD4707" s="2">
        <v>82</v>
      </c>
      <c r="AE4707" s="2">
        <v>93</v>
      </c>
      <c r="AF4707" s="2">
        <v>59</v>
      </c>
      <c r="AG4707" s="2">
        <v>108</v>
      </c>
      <c r="AH4707" s="2">
        <v>193</v>
      </c>
      <c r="AI4707" s="2">
        <v>259</v>
      </c>
      <c r="AJ4707" s="2">
        <v>225</v>
      </c>
      <c r="AK4707" s="2">
        <v>0</v>
      </c>
      <c r="AL4707" s="2">
        <v>0</v>
      </c>
      <c r="AM4707" s="2">
        <v>0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2">
        <v>0</v>
      </c>
      <c r="AT4707" s="2">
        <v>0</v>
      </c>
      <c r="AU4707" s="2">
        <v>0</v>
      </c>
      <c r="AV4707" s="2">
        <v>0</v>
      </c>
      <c r="AW4707" s="2">
        <v>0</v>
      </c>
      <c r="AX4707" s="2">
        <v>0</v>
      </c>
      <c r="AY4707" s="2">
        <v>0</v>
      </c>
      <c r="AZ4707" s="2">
        <v>0</v>
      </c>
      <c r="BA4707" s="2">
        <v>0</v>
      </c>
      <c r="BB4707" s="2">
        <v>0</v>
      </c>
      <c r="BC4707" s="2">
        <v>356</v>
      </c>
      <c r="BD4707" s="2">
        <v>0</v>
      </c>
      <c r="BE4707" s="2">
        <v>0</v>
      </c>
      <c r="BF4707" s="2">
        <v>0</v>
      </c>
      <c r="BG4707" s="2">
        <v>0</v>
      </c>
      <c r="BH4707" s="2">
        <v>0</v>
      </c>
      <c r="BI4707" s="2">
        <v>0</v>
      </c>
      <c r="BJ4707" s="2">
        <v>0</v>
      </c>
      <c r="BK4707" s="2">
        <v>0</v>
      </c>
      <c r="BL4707" s="2">
        <v>4</v>
      </c>
      <c r="BM4707" s="2">
        <v>4</v>
      </c>
      <c r="BN4707" s="2">
        <v>2</v>
      </c>
      <c r="BO4707" s="2">
        <v>4</v>
      </c>
      <c r="BP4707" s="2">
        <v>8</v>
      </c>
      <c r="BQ4707" s="2">
        <v>11</v>
      </c>
      <c r="BR4707" s="2">
        <v>8</v>
      </c>
      <c r="BS4707" s="2">
        <v>0</v>
      </c>
      <c r="BT4707" s="2">
        <v>0</v>
      </c>
      <c r="BU4707" s="2">
        <v>0</v>
      </c>
      <c r="BV4707" s="2">
        <v>0</v>
      </c>
      <c r="BW4707" s="2">
        <v>0</v>
      </c>
      <c r="BX4707" s="2">
        <v>0</v>
      </c>
      <c r="BY4707" s="2">
        <v>0</v>
      </c>
      <c r="BZ4707" s="2">
        <v>0</v>
      </c>
      <c r="CA4707" s="2">
        <v>0</v>
      </c>
      <c r="CB4707" s="2">
        <v>0</v>
      </c>
      <c r="CC4707" s="2">
        <v>0</v>
      </c>
      <c r="CD4707" s="2">
        <v>0</v>
      </c>
      <c r="CE4707" s="2">
        <v>0</v>
      </c>
      <c r="CF4707" s="2">
        <v>0</v>
      </c>
      <c r="CG4707" s="2">
        <v>0</v>
      </c>
      <c r="CH4707" s="2">
        <v>0</v>
      </c>
      <c r="CI4707" s="2">
        <v>0</v>
      </c>
      <c r="CJ4707" s="2">
        <v>0</v>
      </c>
      <c r="CK4707" s="2">
        <v>16</v>
      </c>
      <c r="CL4707" s="2">
        <v>0</v>
      </c>
    </row>
    <row r="4708" spans="1:90" x14ac:dyDescent="0.25">
      <c r="A4708" t="s">
        <v>115</v>
      </c>
      <c r="B4708">
        <v>20307</v>
      </c>
      <c r="C4708" t="s">
        <v>482</v>
      </c>
      <c r="D4708">
        <v>1</v>
      </c>
      <c r="E4708">
        <v>8</v>
      </c>
      <c r="F4708">
        <v>49396</v>
      </c>
      <c r="G4708">
        <v>35049396</v>
      </c>
      <c r="H4708" t="s">
        <v>11141</v>
      </c>
      <c r="I4708">
        <v>432</v>
      </c>
      <c r="J4708" t="s">
        <v>796</v>
      </c>
      <c r="K4708" t="s">
        <v>423</v>
      </c>
      <c r="L4708">
        <v>1</v>
      </c>
      <c r="M4708" t="s">
        <v>796</v>
      </c>
      <c r="N4708">
        <v>18120000</v>
      </c>
      <c r="O4708" t="s">
        <v>162</v>
      </c>
      <c r="P4708" t="s">
        <v>11142</v>
      </c>
      <c r="Q4708">
        <v>815</v>
      </c>
      <c r="R4708">
        <v>11</v>
      </c>
      <c r="S4708">
        <v>47082753</v>
      </c>
      <c r="T4708">
        <v>47083852</v>
      </c>
      <c r="U4708" t="s">
        <v>11143</v>
      </c>
      <c r="V4708">
        <v>1</v>
      </c>
      <c r="W4708" s="2">
        <v>0</v>
      </c>
      <c r="X4708" s="2">
        <v>0</v>
      </c>
      <c r="Y4708" s="2">
        <v>0</v>
      </c>
      <c r="Z4708" s="2">
        <v>0</v>
      </c>
      <c r="AA4708" s="2">
        <v>0</v>
      </c>
      <c r="AB4708" s="2">
        <v>0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78</v>
      </c>
      <c r="AI4708" s="2">
        <v>126</v>
      </c>
      <c r="AJ4708" s="2">
        <v>95</v>
      </c>
      <c r="AK4708" s="2">
        <v>0</v>
      </c>
      <c r="AL4708" s="2">
        <v>0</v>
      </c>
      <c r="AM4708" s="2">
        <v>0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2">
        <v>0</v>
      </c>
      <c r="AT4708" s="2">
        <v>0</v>
      </c>
      <c r="AU4708" s="2">
        <v>0</v>
      </c>
      <c r="AV4708" s="2">
        <v>0</v>
      </c>
      <c r="AW4708" s="2">
        <v>0</v>
      </c>
      <c r="AX4708" s="2">
        <v>0</v>
      </c>
      <c r="AY4708" s="2">
        <v>0</v>
      </c>
      <c r="AZ4708" s="2">
        <v>0</v>
      </c>
      <c r="BA4708" s="2">
        <v>0</v>
      </c>
      <c r="BB4708" s="2">
        <v>0</v>
      </c>
      <c r="BC4708" s="2">
        <v>0</v>
      </c>
      <c r="BD4708" s="2">
        <v>0</v>
      </c>
      <c r="BE4708" s="2">
        <v>0</v>
      </c>
      <c r="BF4708" s="2">
        <v>0</v>
      </c>
      <c r="BG4708" s="2">
        <v>0</v>
      </c>
      <c r="BH4708" s="2">
        <v>0</v>
      </c>
      <c r="BI4708" s="2">
        <v>0</v>
      </c>
      <c r="BJ4708" s="2">
        <v>0</v>
      </c>
      <c r="BK4708" s="2">
        <v>0</v>
      </c>
      <c r="BL4708" s="2">
        <v>0</v>
      </c>
      <c r="BM4708" s="2">
        <v>0</v>
      </c>
      <c r="BN4708" s="2">
        <v>0</v>
      </c>
      <c r="BO4708" s="2">
        <v>0</v>
      </c>
      <c r="BP4708" s="2">
        <v>2</v>
      </c>
      <c r="BQ4708" s="2">
        <v>4</v>
      </c>
      <c r="BR4708" s="2">
        <v>3</v>
      </c>
      <c r="BS4708" s="2">
        <v>0</v>
      </c>
      <c r="BT4708" s="2">
        <v>0</v>
      </c>
      <c r="BU4708" s="2">
        <v>0</v>
      </c>
      <c r="BV4708" s="2">
        <v>0</v>
      </c>
      <c r="BW4708" s="2">
        <v>0</v>
      </c>
      <c r="BX4708" s="2">
        <v>0</v>
      </c>
      <c r="BY4708" s="2">
        <v>0</v>
      </c>
      <c r="BZ4708" s="2">
        <v>0</v>
      </c>
      <c r="CA4708" s="2">
        <v>0</v>
      </c>
      <c r="CB4708" s="2">
        <v>0</v>
      </c>
      <c r="CC4708" s="2">
        <v>0</v>
      </c>
      <c r="CD4708" s="2">
        <v>0</v>
      </c>
      <c r="CE4708" s="2">
        <v>0</v>
      </c>
      <c r="CF4708" s="2">
        <v>0</v>
      </c>
      <c r="CG4708" s="2">
        <v>0</v>
      </c>
      <c r="CH4708" s="2">
        <v>0</v>
      </c>
      <c r="CI4708" s="2">
        <v>0</v>
      </c>
      <c r="CJ4708" s="2">
        <v>0</v>
      </c>
      <c r="CK4708" s="2">
        <v>0</v>
      </c>
      <c r="CL4708" s="2">
        <v>0</v>
      </c>
    </row>
    <row r="4709" spans="1:90" x14ac:dyDescent="0.25">
      <c r="A4709" t="s">
        <v>115</v>
      </c>
      <c r="B4709">
        <v>20307</v>
      </c>
      <c r="C4709" t="s">
        <v>482</v>
      </c>
      <c r="D4709">
        <v>1</v>
      </c>
      <c r="E4709">
        <v>8</v>
      </c>
      <c r="F4709">
        <v>45299</v>
      </c>
      <c r="G4709">
        <v>35045299</v>
      </c>
      <c r="H4709" t="s">
        <v>11135</v>
      </c>
      <c r="I4709">
        <v>345</v>
      </c>
      <c r="J4709" t="s">
        <v>483</v>
      </c>
      <c r="K4709" t="s">
        <v>6868</v>
      </c>
      <c r="L4709">
        <v>1</v>
      </c>
      <c r="M4709" t="s">
        <v>483</v>
      </c>
      <c r="N4709">
        <v>18150000</v>
      </c>
      <c r="O4709" t="s">
        <v>92</v>
      </c>
      <c r="P4709" t="s">
        <v>11136</v>
      </c>
      <c r="Q4709" t="s">
        <v>6129</v>
      </c>
      <c r="R4709">
        <v>15</v>
      </c>
      <c r="S4709">
        <v>32482948</v>
      </c>
      <c r="T4709">
        <v>32482974</v>
      </c>
      <c r="U4709" t="s">
        <v>11137</v>
      </c>
      <c r="V4709">
        <v>1</v>
      </c>
      <c r="W4709" s="2">
        <v>0</v>
      </c>
      <c r="X4709" s="2">
        <v>0</v>
      </c>
      <c r="Y4709" s="2">
        <v>0</v>
      </c>
      <c r="Z4709" s="2">
        <v>0</v>
      </c>
      <c r="AA4709" s="2">
        <v>0</v>
      </c>
      <c r="AB4709" s="2">
        <v>0</v>
      </c>
      <c r="AC4709" s="2">
        <v>0</v>
      </c>
      <c r="AD4709" s="2">
        <v>75</v>
      </c>
      <c r="AE4709" s="2">
        <v>83</v>
      </c>
      <c r="AF4709" s="2">
        <v>85</v>
      </c>
      <c r="AG4709" s="2">
        <v>68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  <c r="AM4709" s="2">
        <v>0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2">
        <v>0</v>
      </c>
      <c r="AT4709" s="2">
        <v>0</v>
      </c>
      <c r="AU4709" s="2">
        <v>0</v>
      </c>
      <c r="AV4709" s="2">
        <v>0</v>
      </c>
      <c r="AW4709" s="2">
        <v>0</v>
      </c>
      <c r="AX4709" s="2">
        <v>0</v>
      </c>
      <c r="AY4709" s="2">
        <v>0</v>
      </c>
      <c r="AZ4709" s="2">
        <v>0</v>
      </c>
      <c r="BA4709" s="2">
        <v>0</v>
      </c>
      <c r="BB4709" s="2">
        <v>0</v>
      </c>
      <c r="BC4709" s="2">
        <v>0</v>
      </c>
      <c r="BD4709" s="2">
        <v>0</v>
      </c>
      <c r="BE4709" s="2">
        <v>0</v>
      </c>
      <c r="BF4709" s="2">
        <v>0</v>
      </c>
      <c r="BG4709" s="2">
        <v>0</v>
      </c>
      <c r="BH4709" s="2">
        <v>0</v>
      </c>
      <c r="BI4709" s="2">
        <v>0</v>
      </c>
      <c r="BJ4709" s="2">
        <v>0</v>
      </c>
      <c r="BK4709" s="2">
        <v>0</v>
      </c>
      <c r="BL4709" s="2">
        <v>2</v>
      </c>
      <c r="BM4709" s="2">
        <v>4</v>
      </c>
      <c r="BN4709" s="2">
        <v>4</v>
      </c>
      <c r="BO4709" s="2">
        <v>2</v>
      </c>
      <c r="BP4709" s="2">
        <v>0</v>
      </c>
      <c r="BQ4709" s="2">
        <v>0</v>
      </c>
      <c r="BR4709" s="2">
        <v>0</v>
      </c>
      <c r="BS4709" s="2">
        <v>0</v>
      </c>
      <c r="BT4709" s="2">
        <v>0</v>
      </c>
      <c r="BU4709" s="2">
        <v>0</v>
      </c>
      <c r="BV4709" s="2">
        <v>0</v>
      </c>
      <c r="BW4709" s="2">
        <v>0</v>
      </c>
      <c r="BX4709" s="2">
        <v>0</v>
      </c>
      <c r="BY4709" s="2">
        <v>0</v>
      </c>
      <c r="BZ4709" s="2">
        <v>0</v>
      </c>
      <c r="CA4709" s="2">
        <v>0</v>
      </c>
      <c r="CB4709" s="2">
        <v>0</v>
      </c>
      <c r="CC4709" s="2">
        <v>0</v>
      </c>
      <c r="CD4709" s="2">
        <v>0</v>
      </c>
      <c r="CE4709" s="2">
        <v>0</v>
      </c>
      <c r="CF4709" s="2">
        <v>0</v>
      </c>
      <c r="CG4709" s="2">
        <v>0</v>
      </c>
      <c r="CH4709" s="2">
        <v>0</v>
      </c>
      <c r="CI4709" s="2">
        <v>0</v>
      </c>
      <c r="CJ4709" s="2">
        <v>0</v>
      </c>
      <c r="CK4709" s="2">
        <v>0</v>
      </c>
      <c r="CL4709" s="2">
        <v>0</v>
      </c>
    </row>
    <row r="4710" spans="1:90" x14ac:dyDescent="0.25">
      <c r="A4710" t="s">
        <v>115</v>
      </c>
      <c r="B4710">
        <v>20307</v>
      </c>
      <c r="C4710" t="s">
        <v>482</v>
      </c>
      <c r="D4710">
        <v>1</v>
      </c>
      <c r="E4710">
        <v>8</v>
      </c>
      <c r="F4710">
        <v>907133</v>
      </c>
      <c r="G4710">
        <v>35907133</v>
      </c>
      <c r="H4710" t="s">
        <v>9323</v>
      </c>
      <c r="I4710">
        <v>345</v>
      </c>
      <c r="J4710" t="s">
        <v>483</v>
      </c>
      <c r="K4710" t="s">
        <v>9324</v>
      </c>
      <c r="L4710">
        <v>1</v>
      </c>
      <c r="M4710" t="s">
        <v>483</v>
      </c>
      <c r="N4710">
        <v>18150000</v>
      </c>
      <c r="O4710" t="s">
        <v>92</v>
      </c>
      <c r="P4710" t="s">
        <v>9325</v>
      </c>
      <c r="Q4710" t="s">
        <v>127</v>
      </c>
      <c r="R4710">
        <v>15</v>
      </c>
      <c r="S4710">
        <v>32412064</v>
      </c>
      <c r="T4710">
        <v>32412818</v>
      </c>
      <c r="U4710" t="s">
        <v>9326</v>
      </c>
      <c r="V4710">
        <v>1</v>
      </c>
      <c r="W4710" s="2">
        <v>0</v>
      </c>
      <c r="X4710" s="2">
        <v>0</v>
      </c>
      <c r="Y4710" s="2">
        <v>0</v>
      </c>
      <c r="Z4710" s="2">
        <v>0</v>
      </c>
      <c r="AA4710" s="2">
        <v>0</v>
      </c>
      <c r="AB4710" s="2">
        <v>0</v>
      </c>
      <c r="AC4710" s="2">
        <v>0</v>
      </c>
      <c r="AD4710" s="2">
        <v>101</v>
      </c>
      <c r="AE4710" s="2">
        <v>72</v>
      </c>
      <c r="AF4710" s="2">
        <v>65</v>
      </c>
      <c r="AG4710" s="2">
        <v>114</v>
      </c>
      <c r="AH4710" s="2">
        <v>95</v>
      </c>
      <c r="AI4710" s="2">
        <v>110</v>
      </c>
      <c r="AJ4710" s="2">
        <v>92</v>
      </c>
      <c r="AK4710" s="2">
        <v>0</v>
      </c>
      <c r="AL4710" s="2">
        <v>0</v>
      </c>
      <c r="AM4710" s="2">
        <v>0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0</v>
      </c>
      <c r="AU4710" s="2">
        <v>0</v>
      </c>
      <c r="AV4710" s="2">
        <v>0</v>
      </c>
      <c r="AW4710" s="2">
        <v>0</v>
      </c>
      <c r="AX4710" s="2">
        <v>0</v>
      </c>
      <c r="AY4710" s="2">
        <v>0</v>
      </c>
      <c r="AZ4710" s="2">
        <v>0</v>
      </c>
      <c r="BA4710" s="2">
        <v>0</v>
      </c>
      <c r="BB4710" s="2">
        <v>0</v>
      </c>
      <c r="BC4710" s="2">
        <v>40</v>
      </c>
      <c r="BD4710" s="2">
        <v>0</v>
      </c>
      <c r="BE4710" s="2">
        <v>0</v>
      </c>
      <c r="BF4710" s="2">
        <v>0</v>
      </c>
      <c r="BG4710" s="2">
        <v>0</v>
      </c>
      <c r="BH4710" s="2">
        <v>0</v>
      </c>
      <c r="BI4710" s="2">
        <v>0</v>
      </c>
      <c r="BJ4710" s="2">
        <v>0</v>
      </c>
      <c r="BK4710" s="2">
        <v>0</v>
      </c>
      <c r="BL4710" s="2">
        <v>5</v>
      </c>
      <c r="BM4710" s="2">
        <v>4</v>
      </c>
      <c r="BN4710" s="2">
        <v>4</v>
      </c>
      <c r="BO4710" s="2">
        <v>4</v>
      </c>
      <c r="BP4710" s="2">
        <v>3</v>
      </c>
      <c r="BQ4710" s="2">
        <v>3</v>
      </c>
      <c r="BR4710" s="2">
        <v>3</v>
      </c>
      <c r="BS4710" s="2">
        <v>0</v>
      </c>
      <c r="BT4710" s="2">
        <v>0</v>
      </c>
      <c r="BU4710" s="2">
        <v>0</v>
      </c>
      <c r="BV4710" s="2">
        <v>0</v>
      </c>
      <c r="BW4710" s="2">
        <v>0</v>
      </c>
      <c r="BX4710" s="2">
        <v>0</v>
      </c>
      <c r="BY4710" s="2">
        <v>0</v>
      </c>
      <c r="BZ4710" s="2">
        <v>0</v>
      </c>
      <c r="CA4710" s="2">
        <v>0</v>
      </c>
      <c r="CB4710" s="2">
        <v>0</v>
      </c>
      <c r="CC4710" s="2">
        <v>0</v>
      </c>
      <c r="CD4710" s="2">
        <v>0</v>
      </c>
      <c r="CE4710" s="2">
        <v>0</v>
      </c>
      <c r="CF4710" s="2">
        <v>0</v>
      </c>
      <c r="CG4710" s="2">
        <v>0</v>
      </c>
      <c r="CH4710" s="2">
        <v>0</v>
      </c>
      <c r="CI4710" s="2">
        <v>0</v>
      </c>
      <c r="CJ4710" s="2">
        <v>0</v>
      </c>
      <c r="CK4710" s="2">
        <v>3</v>
      </c>
      <c r="CL4710" s="2">
        <v>0</v>
      </c>
    </row>
    <row r="4711" spans="1:90" x14ac:dyDescent="0.25">
      <c r="A4711" t="s">
        <v>115</v>
      </c>
      <c r="B4711">
        <v>20307</v>
      </c>
      <c r="C4711" t="s">
        <v>482</v>
      </c>
      <c r="D4711">
        <v>1</v>
      </c>
      <c r="E4711">
        <v>8</v>
      </c>
      <c r="F4711">
        <v>10534</v>
      </c>
      <c r="G4711">
        <v>35010534</v>
      </c>
      <c r="H4711" t="s">
        <v>3127</v>
      </c>
      <c r="I4711">
        <v>720</v>
      </c>
      <c r="J4711" t="s">
        <v>2642</v>
      </c>
      <c r="K4711" t="s">
        <v>3128</v>
      </c>
      <c r="L4711">
        <v>1</v>
      </c>
      <c r="M4711" t="s">
        <v>2642</v>
      </c>
      <c r="N4711">
        <v>6730000</v>
      </c>
      <c r="O4711" t="s">
        <v>92</v>
      </c>
      <c r="P4711" t="s">
        <v>2178</v>
      </c>
      <c r="Q4711">
        <v>104</v>
      </c>
      <c r="R4711">
        <v>11</v>
      </c>
      <c r="S4711">
        <v>41581460</v>
      </c>
      <c r="T4711">
        <v>41581994</v>
      </c>
      <c r="U4711" t="s">
        <v>3129</v>
      </c>
      <c r="V4711">
        <v>1</v>
      </c>
      <c r="W4711" s="2">
        <v>0</v>
      </c>
      <c r="X4711" s="2">
        <v>0</v>
      </c>
      <c r="Y4711" s="2">
        <v>0</v>
      </c>
      <c r="Z4711" s="2">
        <v>0</v>
      </c>
      <c r="AA4711" s="2">
        <v>0</v>
      </c>
      <c r="AB4711" s="2">
        <v>0</v>
      </c>
      <c r="AC4711" s="2">
        <v>0</v>
      </c>
      <c r="AD4711" s="2">
        <v>63</v>
      </c>
      <c r="AE4711" s="2">
        <v>82</v>
      </c>
      <c r="AF4711" s="2">
        <v>54</v>
      </c>
      <c r="AG4711" s="2">
        <v>70</v>
      </c>
      <c r="AH4711" s="2">
        <v>98</v>
      </c>
      <c r="AI4711" s="2">
        <v>81</v>
      </c>
      <c r="AJ4711" s="2">
        <v>74</v>
      </c>
      <c r="AK4711" s="2">
        <v>0</v>
      </c>
      <c r="AL4711" s="2">
        <v>0</v>
      </c>
      <c r="AM4711" s="2">
        <v>0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2">
        <v>0</v>
      </c>
      <c r="AT4711" s="2">
        <v>0</v>
      </c>
      <c r="AU4711" s="2">
        <v>0</v>
      </c>
      <c r="AV4711" s="2">
        <v>0</v>
      </c>
      <c r="AW4711" s="2">
        <v>0</v>
      </c>
      <c r="AX4711" s="2">
        <v>0</v>
      </c>
      <c r="AY4711" s="2">
        <v>0</v>
      </c>
      <c r="AZ4711" s="2">
        <v>0</v>
      </c>
      <c r="BA4711" s="2">
        <v>0</v>
      </c>
      <c r="BB4711" s="2">
        <v>0</v>
      </c>
      <c r="BC4711" s="2">
        <v>225</v>
      </c>
      <c r="BD4711" s="2">
        <v>6</v>
      </c>
      <c r="BE4711" s="2">
        <v>0</v>
      </c>
      <c r="BF4711" s="2">
        <v>0</v>
      </c>
      <c r="BG4711" s="2">
        <v>0</v>
      </c>
      <c r="BH4711" s="2">
        <v>0</v>
      </c>
      <c r="BI4711" s="2">
        <v>0</v>
      </c>
      <c r="BJ4711" s="2">
        <v>0</v>
      </c>
      <c r="BK4711" s="2">
        <v>0</v>
      </c>
      <c r="BL4711" s="2">
        <v>3</v>
      </c>
      <c r="BM4711" s="2">
        <v>5</v>
      </c>
      <c r="BN4711" s="2">
        <v>4</v>
      </c>
      <c r="BO4711" s="2">
        <v>4</v>
      </c>
      <c r="BP4711" s="2">
        <v>4</v>
      </c>
      <c r="BQ4711" s="2">
        <v>4</v>
      </c>
      <c r="BR4711" s="2">
        <v>3</v>
      </c>
      <c r="BS4711" s="2">
        <v>0</v>
      </c>
      <c r="BT4711" s="2">
        <v>0</v>
      </c>
      <c r="BU4711" s="2">
        <v>0</v>
      </c>
      <c r="BV4711" s="2">
        <v>0</v>
      </c>
      <c r="BW4711" s="2">
        <v>0</v>
      </c>
      <c r="BX4711" s="2">
        <v>0</v>
      </c>
      <c r="BY4711" s="2">
        <v>0</v>
      </c>
      <c r="BZ4711" s="2">
        <v>0</v>
      </c>
      <c r="CA4711" s="2">
        <v>0</v>
      </c>
      <c r="CB4711" s="2">
        <v>0</v>
      </c>
      <c r="CC4711" s="2">
        <v>0</v>
      </c>
      <c r="CD4711" s="2">
        <v>0</v>
      </c>
      <c r="CE4711" s="2">
        <v>0</v>
      </c>
      <c r="CF4711" s="2">
        <v>0</v>
      </c>
      <c r="CG4711" s="2">
        <v>0</v>
      </c>
      <c r="CH4711" s="2">
        <v>0</v>
      </c>
      <c r="CI4711" s="2">
        <v>0</v>
      </c>
      <c r="CJ4711" s="2">
        <v>0</v>
      </c>
      <c r="CK4711" s="2">
        <v>15</v>
      </c>
      <c r="CL4711" s="2">
        <v>2</v>
      </c>
    </row>
    <row r="4712" spans="1:90" x14ac:dyDescent="0.25">
      <c r="A4712" t="s">
        <v>115</v>
      </c>
      <c r="B4712">
        <v>20307</v>
      </c>
      <c r="C4712" t="s">
        <v>482</v>
      </c>
      <c r="D4712">
        <v>1</v>
      </c>
      <c r="E4712">
        <v>8</v>
      </c>
      <c r="F4712">
        <v>10637</v>
      </c>
      <c r="G4712">
        <v>35010637</v>
      </c>
      <c r="H4712" t="s">
        <v>19133</v>
      </c>
      <c r="I4712">
        <v>720</v>
      </c>
      <c r="J4712" t="s">
        <v>2642</v>
      </c>
      <c r="K4712" t="s">
        <v>11047</v>
      </c>
      <c r="L4712">
        <v>1</v>
      </c>
      <c r="M4712" t="s">
        <v>2642</v>
      </c>
      <c r="N4712">
        <v>6730000</v>
      </c>
      <c r="O4712" t="s">
        <v>92</v>
      </c>
      <c r="P4712" t="s">
        <v>19134</v>
      </c>
      <c r="Q4712">
        <v>176</v>
      </c>
      <c r="R4712">
        <v>11</v>
      </c>
      <c r="S4712">
        <v>41583616</v>
      </c>
      <c r="T4712">
        <v>41583945</v>
      </c>
      <c r="U4712" t="s">
        <v>19135</v>
      </c>
      <c r="V4712">
        <v>1</v>
      </c>
      <c r="W4712" s="2">
        <v>0</v>
      </c>
      <c r="X4712" s="2">
        <v>0</v>
      </c>
      <c r="Y4712" s="2">
        <v>0</v>
      </c>
      <c r="Z4712" s="2">
        <v>0</v>
      </c>
      <c r="AA4712" s="2">
        <v>0</v>
      </c>
      <c r="AB4712" s="2">
        <v>0</v>
      </c>
      <c r="AC4712" s="2">
        <v>0</v>
      </c>
      <c r="AD4712" s="2">
        <v>68</v>
      </c>
      <c r="AE4712" s="2">
        <v>80</v>
      </c>
      <c r="AF4712" s="2">
        <v>68</v>
      </c>
      <c r="AG4712" s="2">
        <v>55</v>
      </c>
      <c r="AH4712" s="2">
        <v>93</v>
      </c>
      <c r="AI4712" s="2">
        <v>88</v>
      </c>
      <c r="AJ4712" s="2">
        <v>66</v>
      </c>
      <c r="AK4712" s="2">
        <v>0</v>
      </c>
      <c r="AL4712" s="2">
        <v>0</v>
      </c>
      <c r="AM4712" s="2">
        <v>0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2">
        <v>0</v>
      </c>
      <c r="AT4712" s="2">
        <v>0</v>
      </c>
      <c r="AU4712" s="2">
        <v>0</v>
      </c>
      <c r="AV4712" s="2">
        <v>0</v>
      </c>
      <c r="AW4712" s="2">
        <v>0</v>
      </c>
      <c r="AX4712" s="2">
        <v>0</v>
      </c>
      <c r="AY4712" s="2">
        <v>0</v>
      </c>
      <c r="AZ4712" s="2">
        <v>0</v>
      </c>
      <c r="BA4712" s="2">
        <v>0</v>
      </c>
      <c r="BB4712" s="2">
        <v>0</v>
      </c>
      <c r="BC4712" s="2">
        <v>196</v>
      </c>
      <c r="BD4712" s="2">
        <v>0</v>
      </c>
      <c r="BE4712" s="2">
        <v>0</v>
      </c>
      <c r="BF4712" s="2">
        <v>0</v>
      </c>
      <c r="BG4712" s="2">
        <v>0</v>
      </c>
      <c r="BH4712" s="2">
        <v>0</v>
      </c>
      <c r="BI4712" s="2">
        <v>0</v>
      </c>
      <c r="BJ4712" s="2">
        <v>0</v>
      </c>
      <c r="BK4712" s="2">
        <v>0</v>
      </c>
      <c r="BL4712" s="2">
        <v>3</v>
      </c>
      <c r="BM4712" s="2">
        <v>3</v>
      </c>
      <c r="BN4712" s="2">
        <v>3</v>
      </c>
      <c r="BO4712" s="2">
        <v>2</v>
      </c>
      <c r="BP4712" s="2">
        <v>4</v>
      </c>
      <c r="BQ4712" s="2">
        <v>3</v>
      </c>
      <c r="BR4712" s="2">
        <v>2</v>
      </c>
      <c r="BS4712" s="2">
        <v>0</v>
      </c>
      <c r="BT4712" s="2">
        <v>0</v>
      </c>
      <c r="BU4712" s="2">
        <v>0</v>
      </c>
      <c r="BV4712" s="2">
        <v>0</v>
      </c>
      <c r="BW4712" s="2">
        <v>0</v>
      </c>
      <c r="BX4712" s="2">
        <v>0</v>
      </c>
      <c r="BY4712" s="2">
        <v>0</v>
      </c>
      <c r="BZ4712" s="2">
        <v>0</v>
      </c>
      <c r="CA4712" s="2">
        <v>0</v>
      </c>
      <c r="CB4712" s="2">
        <v>0</v>
      </c>
      <c r="CC4712" s="2">
        <v>0</v>
      </c>
      <c r="CD4712" s="2">
        <v>0</v>
      </c>
      <c r="CE4712" s="2">
        <v>0</v>
      </c>
      <c r="CF4712" s="2">
        <v>0</v>
      </c>
      <c r="CG4712" s="2">
        <v>0</v>
      </c>
      <c r="CH4712" s="2">
        <v>0</v>
      </c>
      <c r="CI4712" s="2">
        <v>0</v>
      </c>
      <c r="CJ4712" s="2">
        <v>0</v>
      </c>
      <c r="CK4712" s="2">
        <v>11</v>
      </c>
      <c r="CL4712" s="2">
        <v>0</v>
      </c>
    </row>
    <row r="4713" spans="1:90" x14ac:dyDescent="0.25">
      <c r="A4713" t="s">
        <v>115</v>
      </c>
      <c r="B4713">
        <v>20307</v>
      </c>
      <c r="C4713" t="s">
        <v>482</v>
      </c>
      <c r="D4713">
        <v>2</v>
      </c>
      <c r="E4713">
        <v>15</v>
      </c>
      <c r="F4713">
        <v>570801</v>
      </c>
      <c r="G4713">
        <v>35570801</v>
      </c>
      <c r="H4713" t="s">
        <v>5550</v>
      </c>
      <c r="I4713">
        <v>432</v>
      </c>
      <c r="J4713" t="s">
        <v>796</v>
      </c>
      <c r="K4713" t="s">
        <v>5551</v>
      </c>
      <c r="L4713">
        <v>1</v>
      </c>
      <c r="M4713" t="s">
        <v>796</v>
      </c>
      <c r="N4713">
        <v>18120000</v>
      </c>
      <c r="O4713" t="s">
        <v>162</v>
      </c>
      <c r="P4713" t="s">
        <v>5552</v>
      </c>
      <c r="Q4713">
        <v>6905</v>
      </c>
      <c r="R4713">
        <v>11</v>
      </c>
      <c r="S4713">
        <v>47081604</v>
      </c>
      <c r="U4713" t="s">
        <v>19787</v>
      </c>
      <c r="V4713">
        <v>2</v>
      </c>
      <c r="W4713" s="2">
        <v>0</v>
      </c>
      <c r="X4713" s="2">
        <v>0</v>
      </c>
      <c r="Y4713" s="2">
        <v>0</v>
      </c>
      <c r="Z4713" s="2">
        <v>0</v>
      </c>
      <c r="AA4713" s="2">
        <v>0</v>
      </c>
      <c r="AB4713" s="2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0</v>
      </c>
      <c r="AN4713" s="2">
        <v>0</v>
      </c>
      <c r="AO4713" s="2">
        <v>0</v>
      </c>
      <c r="AP4713" s="2">
        <v>0</v>
      </c>
      <c r="AQ4713" s="2">
        <v>0</v>
      </c>
      <c r="AR4713" s="2">
        <v>37</v>
      </c>
      <c r="AS4713" s="2">
        <v>0</v>
      </c>
      <c r="AT4713" s="2">
        <v>0</v>
      </c>
      <c r="AU4713" s="2">
        <v>48</v>
      </c>
      <c r="AV4713" s="2">
        <v>0</v>
      </c>
      <c r="AW4713" s="2">
        <v>0</v>
      </c>
      <c r="AX4713" s="2">
        <v>0</v>
      </c>
      <c r="AY4713" s="2">
        <v>0</v>
      </c>
      <c r="AZ4713" s="2">
        <v>0</v>
      </c>
      <c r="BA4713" s="2">
        <v>0</v>
      </c>
      <c r="BB4713" s="2">
        <v>0</v>
      </c>
      <c r="BC4713" s="2">
        <v>0</v>
      </c>
      <c r="BD4713" s="2">
        <v>0</v>
      </c>
      <c r="BE4713" s="2">
        <v>0</v>
      </c>
      <c r="BF4713" s="2">
        <v>0</v>
      </c>
      <c r="BG4713" s="2">
        <v>0</v>
      </c>
      <c r="BH4713" s="2">
        <v>0</v>
      </c>
      <c r="BI4713" s="2">
        <v>0</v>
      </c>
      <c r="BJ4713" s="2">
        <v>0</v>
      </c>
      <c r="BK4713" s="2">
        <v>0</v>
      </c>
      <c r="BL4713" s="2">
        <v>0</v>
      </c>
      <c r="BM4713" s="2">
        <v>0</v>
      </c>
      <c r="BN4713" s="2">
        <v>0</v>
      </c>
      <c r="BO4713" s="2">
        <v>0</v>
      </c>
      <c r="BP4713" s="2">
        <v>0</v>
      </c>
      <c r="BQ4713" s="2">
        <v>0</v>
      </c>
      <c r="BR4713" s="2">
        <v>0</v>
      </c>
      <c r="BS4713" s="2">
        <v>0</v>
      </c>
      <c r="BT4713" s="2">
        <v>0</v>
      </c>
      <c r="BU4713" s="2">
        <v>0</v>
      </c>
      <c r="BV4713" s="2">
        <v>0</v>
      </c>
      <c r="BW4713" s="2">
        <v>0</v>
      </c>
      <c r="BX4713" s="2">
        <v>0</v>
      </c>
      <c r="BY4713" s="2">
        <v>0</v>
      </c>
      <c r="BZ4713" s="2">
        <v>2</v>
      </c>
      <c r="CA4713" s="2">
        <v>0</v>
      </c>
      <c r="CB4713" s="2">
        <v>0</v>
      </c>
      <c r="CC4713" s="2">
        <v>2</v>
      </c>
      <c r="CD4713" s="2">
        <v>0</v>
      </c>
      <c r="CE4713" s="2">
        <v>0</v>
      </c>
      <c r="CF4713" s="2">
        <v>0</v>
      </c>
      <c r="CG4713" s="2">
        <v>0</v>
      </c>
      <c r="CH4713" s="2">
        <v>0</v>
      </c>
      <c r="CI4713" s="2">
        <v>0</v>
      </c>
      <c r="CJ4713" s="2">
        <v>0</v>
      </c>
      <c r="CK4713" s="2">
        <v>0</v>
      </c>
      <c r="CL4713" s="2">
        <v>0</v>
      </c>
    </row>
    <row r="4714" spans="1:90" x14ac:dyDescent="0.25">
      <c r="A4714" t="s">
        <v>115</v>
      </c>
      <c r="B4714">
        <v>20307</v>
      </c>
      <c r="C4714" t="s">
        <v>482</v>
      </c>
      <c r="D4714">
        <v>1</v>
      </c>
      <c r="E4714">
        <v>8</v>
      </c>
      <c r="F4714">
        <v>15982</v>
      </c>
      <c r="G4714">
        <v>35015982</v>
      </c>
      <c r="H4714" t="s">
        <v>18544</v>
      </c>
      <c r="I4714">
        <v>345</v>
      </c>
      <c r="J4714" t="s">
        <v>483</v>
      </c>
      <c r="K4714" t="s">
        <v>91</v>
      </c>
      <c r="L4714">
        <v>1</v>
      </c>
      <c r="M4714" t="s">
        <v>483</v>
      </c>
      <c r="N4714">
        <v>18150000</v>
      </c>
      <c r="O4714" t="s">
        <v>92</v>
      </c>
      <c r="P4714" t="s">
        <v>18545</v>
      </c>
      <c r="Q4714">
        <v>246</v>
      </c>
      <c r="R4714">
        <v>15</v>
      </c>
      <c r="S4714">
        <v>32411048</v>
      </c>
      <c r="T4714">
        <v>32411586</v>
      </c>
      <c r="U4714" t="s">
        <v>18546</v>
      </c>
      <c r="V4714">
        <v>1</v>
      </c>
      <c r="W4714" s="2">
        <v>0</v>
      </c>
      <c r="X4714" s="2">
        <v>0</v>
      </c>
      <c r="Y4714" s="2">
        <v>0</v>
      </c>
      <c r="Z4714" s="2">
        <v>0</v>
      </c>
      <c r="AA4714" s="2">
        <v>0</v>
      </c>
      <c r="AB4714" s="2">
        <v>0</v>
      </c>
      <c r="AC4714" s="2">
        <v>0</v>
      </c>
      <c r="AD4714" s="2">
        <v>86</v>
      </c>
      <c r="AE4714" s="2">
        <v>87</v>
      </c>
      <c r="AF4714" s="2">
        <v>73</v>
      </c>
      <c r="AG4714" s="2">
        <v>104</v>
      </c>
      <c r="AH4714" s="2">
        <v>151</v>
      </c>
      <c r="AI4714" s="2">
        <v>109</v>
      </c>
      <c r="AJ4714" s="2">
        <v>121</v>
      </c>
      <c r="AK4714" s="2">
        <v>0</v>
      </c>
      <c r="AL4714" s="2">
        <v>0</v>
      </c>
      <c r="AM4714" s="2">
        <v>0</v>
      </c>
      <c r="AN4714" s="2">
        <v>0</v>
      </c>
      <c r="AO4714" s="2">
        <v>0</v>
      </c>
      <c r="AP4714" s="2">
        <v>0</v>
      </c>
      <c r="AQ4714" s="2">
        <v>0</v>
      </c>
      <c r="AR4714" s="2">
        <v>0</v>
      </c>
      <c r="AS4714" s="2">
        <v>0</v>
      </c>
      <c r="AT4714" s="2">
        <v>0</v>
      </c>
      <c r="AU4714" s="2">
        <v>0</v>
      </c>
      <c r="AV4714" s="2">
        <v>0</v>
      </c>
      <c r="AW4714" s="2">
        <v>0</v>
      </c>
      <c r="AX4714" s="2">
        <v>0</v>
      </c>
      <c r="AY4714" s="2">
        <v>0</v>
      </c>
      <c r="AZ4714" s="2">
        <v>0</v>
      </c>
      <c r="BA4714" s="2">
        <v>0</v>
      </c>
      <c r="BB4714" s="2">
        <v>0</v>
      </c>
      <c r="BC4714" s="2">
        <v>264</v>
      </c>
      <c r="BD4714" s="2">
        <v>14</v>
      </c>
      <c r="BE4714" s="2">
        <v>0</v>
      </c>
      <c r="BF4714" s="2">
        <v>0</v>
      </c>
      <c r="BG4714" s="2">
        <v>0</v>
      </c>
      <c r="BH4714" s="2">
        <v>0</v>
      </c>
      <c r="BI4714" s="2">
        <v>0</v>
      </c>
      <c r="BJ4714" s="2">
        <v>0</v>
      </c>
      <c r="BK4714" s="2">
        <v>0</v>
      </c>
      <c r="BL4714" s="2">
        <v>5</v>
      </c>
      <c r="BM4714" s="2">
        <v>4</v>
      </c>
      <c r="BN4714" s="2">
        <v>6</v>
      </c>
      <c r="BO4714" s="2">
        <v>6</v>
      </c>
      <c r="BP4714" s="2">
        <v>8</v>
      </c>
      <c r="BQ4714" s="2">
        <v>4</v>
      </c>
      <c r="BR4714" s="2">
        <v>6</v>
      </c>
      <c r="BS4714" s="2">
        <v>0</v>
      </c>
      <c r="BT4714" s="2">
        <v>0</v>
      </c>
      <c r="BU4714" s="2">
        <v>0</v>
      </c>
      <c r="BV4714" s="2">
        <v>0</v>
      </c>
      <c r="BW4714" s="2">
        <v>0</v>
      </c>
      <c r="BX4714" s="2">
        <v>0</v>
      </c>
      <c r="BY4714" s="2">
        <v>0</v>
      </c>
      <c r="BZ4714" s="2">
        <v>0</v>
      </c>
      <c r="CA4714" s="2">
        <v>0</v>
      </c>
      <c r="CB4714" s="2">
        <v>0</v>
      </c>
      <c r="CC4714" s="2">
        <v>0</v>
      </c>
      <c r="CD4714" s="2">
        <v>0</v>
      </c>
      <c r="CE4714" s="2">
        <v>0</v>
      </c>
      <c r="CF4714" s="2">
        <v>0</v>
      </c>
      <c r="CG4714" s="2">
        <v>0</v>
      </c>
      <c r="CH4714" s="2">
        <v>0</v>
      </c>
      <c r="CI4714" s="2">
        <v>0</v>
      </c>
      <c r="CJ4714" s="2">
        <v>0</v>
      </c>
      <c r="CK4714" s="2">
        <v>15</v>
      </c>
      <c r="CL4714" s="2">
        <v>3</v>
      </c>
    </row>
    <row r="4715" spans="1:90" x14ac:dyDescent="0.25">
      <c r="A4715" t="s">
        <v>115</v>
      </c>
      <c r="B4715">
        <v>20307</v>
      </c>
      <c r="C4715" t="s">
        <v>482</v>
      </c>
      <c r="D4715">
        <v>1</v>
      </c>
      <c r="E4715">
        <v>8</v>
      </c>
      <c r="F4715">
        <v>10406</v>
      </c>
      <c r="G4715">
        <v>35010406</v>
      </c>
      <c r="H4715" t="s">
        <v>10593</v>
      </c>
      <c r="I4715">
        <v>720</v>
      </c>
      <c r="J4715" t="s">
        <v>2642</v>
      </c>
      <c r="K4715" t="s">
        <v>10594</v>
      </c>
      <c r="L4715">
        <v>1</v>
      </c>
      <c r="M4715" t="s">
        <v>2642</v>
      </c>
      <c r="N4715">
        <v>6730000</v>
      </c>
      <c r="O4715" t="s">
        <v>92</v>
      </c>
      <c r="P4715" t="s">
        <v>2971</v>
      </c>
      <c r="Q4715">
        <v>309</v>
      </c>
      <c r="R4715">
        <v>11</v>
      </c>
      <c r="S4715">
        <v>41581112</v>
      </c>
      <c r="T4715">
        <v>41583677</v>
      </c>
      <c r="U4715" t="s">
        <v>10595</v>
      </c>
      <c r="V4715">
        <v>1</v>
      </c>
      <c r="W4715" s="2">
        <v>0</v>
      </c>
      <c r="X4715" s="2">
        <v>0</v>
      </c>
      <c r="Y4715" s="2">
        <v>0</v>
      </c>
      <c r="Z4715" s="2">
        <v>0</v>
      </c>
      <c r="AA4715" s="2">
        <v>0</v>
      </c>
      <c r="AB4715" s="2">
        <v>0</v>
      </c>
      <c r="AC4715" s="2">
        <v>0</v>
      </c>
      <c r="AD4715" s="2">
        <v>85</v>
      </c>
      <c r="AE4715" s="2">
        <v>78</v>
      </c>
      <c r="AF4715" s="2">
        <v>56</v>
      </c>
      <c r="AG4715" s="2">
        <v>98</v>
      </c>
      <c r="AH4715" s="2">
        <v>139</v>
      </c>
      <c r="AI4715" s="2">
        <v>114</v>
      </c>
      <c r="AJ4715" s="2">
        <v>142</v>
      </c>
      <c r="AK4715" s="2">
        <v>0</v>
      </c>
      <c r="AL4715" s="2">
        <v>0</v>
      </c>
      <c r="AM4715" s="2">
        <v>0</v>
      </c>
      <c r="AN4715" s="2">
        <v>0</v>
      </c>
      <c r="AO4715" s="2">
        <v>0</v>
      </c>
      <c r="AP4715" s="2">
        <v>0</v>
      </c>
      <c r="AQ4715" s="2">
        <v>0</v>
      </c>
      <c r="AR4715" s="2">
        <v>0</v>
      </c>
      <c r="AS4715" s="2">
        <v>0</v>
      </c>
      <c r="AT4715" s="2">
        <v>0</v>
      </c>
      <c r="AU4715" s="2">
        <v>0</v>
      </c>
      <c r="AV4715" s="2">
        <v>0</v>
      </c>
      <c r="AW4715" s="2">
        <v>0</v>
      </c>
      <c r="AX4715" s="2">
        <v>0</v>
      </c>
      <c r="AY4715" s="2">
        <v>0</v>
      </c>
      <c r="AZ4715" s="2">
        <v>0</v>
      </c>
      <c r="BA4715" s="2">
        <v>0</v>
      </c>
      <c r="BB4715" s="2">
        <v>0</v>
      </c>
      <c r="BC4715" s="2">
        <v>0</v>
      </c>
      <c r="BD4715" s="2">
        <v>8</v>
      </c>
      <c r="BE4715" s="2">
        <v>0</v>
      </c>
      <c r="BF4715" s="2">
        <v>0</v>
      </c>
      <c r="BG4715" s="2">
        <v>0</v>
      </c>
      <c r="BH4715" s="2">
        <v>0</v>
      </c>
      <c r="BI4715" s="2">
        <v>0</v>
      </c>
      <c r="BJ4715" s="2">
        <v>0</v>
      </c>
      <c r="BK4715" s="2">
        <v>0</v>
      </c>
      <c r="BL4715" s="2">
        <v>5</v>
      </c>
      <c r="BM4715" s="2">
        <v>6</v>
      </c>
      <c r="BN4715" s="2">
        <v>2</v>
      </c>
      <c r="BO4715" s="2">
        <v>4</v>
      </c>
      <c r="BP4715" s="2">
        <v>7</v>
      </c>
      <c r="BQ4715" s="2">
        <v>4</v>
      </c>
      <c r="BR4715" s="2">
        <v>7</v>
      </c>
      <c r="BS4715" s="2">
        <v>0</v>
      </c>
      <c r="BT4715" s="2">
        <v>0</v>
      </c>
      <c r="BU4715" s="2">
        <v>0</v>
      </c>
      <c r="BV4715" s="2">
        <v>0</v>
      </c>
      <c r="BW4715" s="2">
        <v>0</v>
      </c>
      <c r="BX4715" s="2">
        <v>0</v>
      </c>
      <c r="BY4715" s="2">
        <v>0</v>
      </c>
      <c r="BZ4715" s="2">
        <v>0</v>
      </c>
      <c r="CA4715" s="2">
        <v>0</v>
      </c>
      <c r="CB4715" s="2">
        <v>0</v>
      </c>
      <c r="CC4715" s="2">
        <v>0</v>
      </c>
      <c r="CD4715" s="2">
        <v>0</v>
      </c>
      <c r="CE4715" s="2">
        <v>0</v>
      </c>
      <c r="CF4715" s="2">
        <v>0</v>
      </c>
      <c r="CG4715" s="2">
        <v>0</v>
      </c>
      <c r="CH4715" s="2">
        <v>0</v>
      </c>
      <c r="CI4715" s="2">
        <v>0</v>
      </c>
      <c r="CJ4715" s="2">
        <v>0</v>
      </c>
      <c r="CK4715" s="2">
        <v>0</v>
      </c>
      <c r="CL4715" s="2">
        <v>2</v>
      </c>
    </row>
    <row r="4716" spans="1:90" x14ac:dyDescent="0.25">
      <c r="A4716" t="s">
        <v>115</v>
      </c>
      <c r="B4716">
        <v>20103</v>
      </c>
      <c r="C4716" t="s">
        <v>209</v>
      </c>
      <c r="D4716">
        <v>1</v>
      </c>
      <c r="E4716">
        <v>8</v>
      </c>
      <c r="F4716">
        <v>12051</v>
      </c>
      <c r="G4716">
        <v>35012051</v>
      </c>
      <c r="H4716" t="s">
        <v>7639</v>
      </c>
      <c r="I4716">
        <v>558</v>
      </c>
      <c r="J4716" t="s">
        <v>212</v>
      </c>
      <c r="K4716" t="s">
        <v>3522</v>
      </c>
      <c r="L4716">
        <v>1</v>
      </c>
      <c r="M4716" t="s">
        <v>212</v>
      </c>
      <c r="N4716">
        <v>11701470</v>
      </c>
      <c r="O4716" t="s">
        <v>92</v>
      </c>
      <c r="P4716" t="s">
        <v>4451</v>
      </c>
      <c r="Q4716">
        <v>9562</v>
      </c>
      <c r="R4716">
        <v>13</v>
      </c>
      <c r="S4716">
        <v>34911090</v>
      </c>
      <c r="U4716" t="s">
        <v>7640</v>
      </c>
      <c r="V4716">
        <v>1</v>
      </c>
      <c r="W4716" s="2">
        <v>0</v>
      </c>
      <c r="X4716" s="2">
        <v>0</v>
      </c>
      <c r="Y4716" s="2">
        <v>0</v>
      </c>
      <c r="Z4716" s="2">
        <v>0</v>
      </c>
      <c r="AA4716" s="2">
        <v>0</v>
      </c>
      <c r="AB4716" s="2">
        <v>0</v>
      </c>
      <c r="AC4716" s="2">
        <v>0</v>
      </c>
      <c r="AD4716" s="2">
        <v>0</v>
      </c>
      <c r="AE4716" s="2">
        <v>71</v>
      </c>
      <c r="AF4716" s="2">
        <v>71</v>
      </c>
      <c r="AG4716" s="2">
        <v>88</v>
      </c>
      <c r="AH4716" s="2">
        <v>248</v>
      </c>
      <c r="AI4716" s="2">
        <v>229</v>
      </c>
      <c r="AJ4716" s="2">
        <v>177</v>
      </c>
      <c r="AK4716" s="2">
        <v>0</v>
      </c>
      <c r="AL4716" s="2">
        <v>0</v>
      </c>
      <c r="AM4716" s="2">
        <v>0</v>
      </c>
      <c r="AN4716" s="2">
        <v>0</v>
      </c>
      <c r="AO4716" s="2">
        <v>0</v>
      </c>
      <c r="AP4716" s="2">
        <v>0</v>
      </c>
      <c r="AQ4716" s="2">
        <v>0</v>
      </c>
      <c r="AR4716" s="2">
        <v>0</v>
      </c>
      <c r="AS4716" s="2">
        <v>0</v>
      </c>
      <c r="AT4716" s="2">
        <v>0</v>
      </c>
      <c r="AU4716" s="2">
        <v>0</v>
      </c>
      <c r="AV4716" s="2">
        <v>0</v>
      </c>
      <c r="AW4716" s="2">
        <v>0</v>
      </c>
      <c r="AX4716" s="2">
        <v>0</v>
      </c>
      <c r="AY4716" s="2">
        <v>0</v>
      </c>
      <c r="AZ4716" s="2">
        <v>0</v>
      </c>
      <c r="BA4716" s="2">
        <v>0</v>
      </c>
      <c r="BB4716" s="2">
        <v>0</v>
      </c>
      <c r="BC4716" s="2">
        <v>78</v>
      </c>
      <c r="BD4716" s="2">
        <v>8</v>
      </c>
      <c r="BE4716" s="2">
        <v>0</v>
      </c>
      <c r="BF4716" s="2">
        <v>0</v>
      </c>
      <c r="BG4716" s="2">
        <v>0</v>
      </c>
      <c r="BH4716" s="2">
        <v>0</v>
      </c>
      <c r="BI4716" s="2">
        <v>0</v>
      </c>
      <c r="BJ4716" s="2">
        <v>0</v>
      </c>
      <c r="BK4716" s="2">
        <v>0</v>
      </c>
      <c r="BL4716" s="2">
        <v>0</v>
      </c>
      <c r="BM4716" s="2">
        <v>3</v>
      </c>
      <c r="BN4716" s="2">
        <v>2</v>
      </c>
      <c r="BO4716" s="2">
        <v>5</v>
      </c>
      <c r="BP4716" s="2">
        <v>10</v>
      </c>
      <c r="BQ4716" s="2">
        <v>10</v>
      </c>
      <c r="BR4716" s="2">
        <v>10</v>
      </c>
      <c r="BS4716" s="2">
        <v>0</v>
      </c>
      <c r="BT4716" s="2">
        <v>0</v>
      </c>
      <c r="BU4716" s="2">
        <v>0</v>
      </c>
      <c r="BV4716" s="2">
        <v>0</v>
      </c>
      <c r="BW4716" s="2">
        <v>0</v>
      </c>
      <c r="BX4716" s="2">
        <v>0</v>
      </c>
      <c r="BY4716" s="2">
        <v>0</v>
      </c>
      <c r="BZ4716" s="2">
        <v>0</v>
      </c>
      <c r="CA4716" s="2">
        <v>0</v>
      </c>
      <c r="CB4716" s="2">
        <v>0</v>
      </c>
      <c r="CC4716" s="2">
        <v>0</v>
      </c>
      <c r="CD4716" s="2">
        <v>0</v>
      </c>
      <c r="CE4716" s="2">
        <v>0</v>
      </c>
      <c r="CF4716" s="2">
        <v>0</v>
      </c>
      <c r="CG4716" s="2">
        <v>0</v>
      </c>
      <c r="CH4716" s="2">
        <v>0</v>
      </c>
      <c r="CI4716" s="2">
        <v>0</v>
      </c>
      <c r="CJ4716" s="2">
        <v>0</v>
      </c>
      <c r="CK4716" s="2">
        <v>4</v>
      </c>
      <c r="CL4716" s="2">
        <v>2</v>
      </c>
    </row>
    <row r="4717" spans="1:90" x14ac:dyDescent="0.25">
      <c r="A4717" t="s">
        <v>115</v>
      </c>
      <c r="B4717">
        <v>20103</v>
      </c>
      <c r="C4717" t="s">
        <v>209</v>
      </c>
      <c r="D4717">
        <v>1</v>
      </c>
      <c r="E4717">
        <v>8</v>
      </c>
      <c r="F4717">
        <v>49189</v>
      </c>
      <c r="G4717">
        <v>35049189</v>
      </c>
      <c r="H4717" t="s">
        <v>16701</v>
      </c>
      <c r="I4717">
        <v>558</v>
      </c>
      <c r="J4717" t="s">
        <v>212</v>
      </c>
      <c r="K4717" t="s">
        <v>16702</v>
      </c>
      <c r="L4717">
        <v>1</v>
      </c>
      <c r="M4717" t="s">
        <v>212</v>
      </c>
      <c r="N4717">
        <v>11700420</v>
      </c>
      <c r="O4717" t="s">
        <v>92</v>
      </c>
      <c r="P4717" t="s">
        <v>4724</v>
      </c>
      <c r="Q4717">
        <v>82</v>
      </c>
      <c r="R4717">
        <v>13</v>
      </c>
      <c r="S4717">
        <v>34916690</v>
      </c>
      <c r="T4717">
        <v>34917661</v>
      </c>
      <c r="U4717" t="s">
        <v>16703</v>
      </c>
      <c r="V4717">
        <v>1</v>
      </c>
      <c r="W4717" s="2">
        <v>0</v>
      </c>
      <c r="X4717" s="2">
        <v>0</v>
      </c>
      <c r="Y4717" s="2">
        <v>0</v>
      </c>
      <c r="Z4717" s="2">
        <v>0</v>
      </c>
      <c r="AA4717" s="2">
        <v>0</v>
      </c>
      <c r="AB4717" s="2">
        <v>0</v>
      </c>
      <c r="AC4717" s="2">
        <v>0</v>
      </c>
      <c r="AD4717" s="2">
        <v>30</v>
      </c>
      <c r="AE4717" s="2">
        <v>38</v>
      </c>
      <c r="AF4717" s="2">
        <v>21</v>
      </c>
      <c r="AG4717" s="2">
        <v>30</v>
      </c>
      <c r="AH4717" s="2">
        <v>56</v>
      </c>
      <c r="AI4717" s="2">
        <v>40</v>
      </c>
      <c r="AJ4717" s="2">
        <v>22</v>
      </c>
      <c r="AK4717" s="2">
        <v>0</v>
      </c>
      <c r="AL4717" s="2">
        <v>0</v>
      </c>
      <c r="AM4717" s="2">
        <v>0</v>
      </c>
      <c r="AN4717" s="2">
        <v>0</v>
      </c>
      <c r="AO4717" s="2">
        <v>0</v>
      </c>
      <c r="AP4717" s="2">
        <v>0</v>
      </c>
      <c r="AQ4717" s="2">
        <v>0</v>
      </c>
      <c r="AR4717" s="2">
        <v>0</v>
      </c>
      <c r="AS4717" s="2">
        <v>0</v>
      </c>
      <c r="AT4717" s="2">
        <v>0</v>
      </c>
      <c r="AU4717" s="2">
        <v>0</v>
      </c>
      <c r="AV4717" s="2">
        <v>0</v>
      </c>
      <c r="AW4717" s="2">
        <v>0</v>
      </c>
      <c r="AX4717" s="2">
        <v>0</v>
      </c>
      <c r="AY4717" s="2">
        <v>0</v>
      </c>
      <c r="AZ4717" s="2">
        <v>0</v>
      </c>
      <c r="BA4717" s="2">
        <v>0</v>
      </c>
      <c r="BB4717" s="2">
        <v>0</v>
      </c>
      <c r="BC4717" s="2">
        <v>60</v>
      </c>
      <c r="BD4717" s="2">
        <v>0</v>
      </c>
      <c r="BE4717" s="2">
        <v>0</v>
      </c>
      <c r="BF4717" s="2">
        <v>0</v>
      </c>
      <c r="BG4717" s="2">
        <v>0</v>
      </c>
      <c r="BH4717" s="2">
        <v>0</v>
      </c>
      <c r="BI4717" s="2">
        <v>0</v>
      </c>
      <c r="BJ4717" s="2">
        <v>0</v>
      </c>
      <c r="BK4717" s="2">
        <v>0</v>
      </c>
      <c r="BL4717" s="2">
        <v>2</v>
      </c>
      <c r="BM4717" s="2">
        <v>3</v>
      </c>
      <c r="BN4717" s="2">
        <v>1</v>
      </c>
      <c r="BO4717" s="2">
        <v>1</v>
      </c>
      <c r="BP4717" s="2">
        <v>3</v>
      </c>
      <c r="BQ4717" s="2">
        <v>3</v>
      </c>
      <c r="BR4717" s="2">
        <v>2</v>
      </c>
      <c r="BS4717" s="2">
        <v>0</v>
      </c>
      <c r="BT4717" s="2">
        <v>0</v>
      </c>
      <c r="BU4717" s="2">
        <v>0</v>
      </c>
      <c r="BV4717" s="2">
        <v>0</v>
      </c>
      <c r="BW4717" s="2">
        <v>0</v>
      </c>
      <c r="BX4717" s="2">
        <v>0</v>
      </c>
      <c r="BY4717" s="2">
        <v>0</v>
      </c>
      <c r="BZ4717" s="2">
        <v>0</v>
      </c>
      <c r="CA4717" s="2">
        <v>0</v>
      </c>
      <c r="CB4717" s="2">
        <v>0</v>
      </c>
      <c r="CC4717" s="2">
        <v>0</v>
      </c>
      <c r="CD4717" s="2">
        <v>0</v>
      </c>
      <c r="CE4717" s="2">
        <v>0</v>
      </c>
      <c r="CF4717" s="2">
        <v>0</v>
      </c>
      <c r="CG4717" s="2">
        <v>0</v>
      </c>
      <c r="CH4717" s="2">
        <v>0</v>
      </c>
      <c r="CI4717" s="2">
        <v>0</v>
      </c>
      <c r="CJ4717" s="2">
        <v>0</v>
      </c>
      <c r="CK4717" s="2">
        <v>4</v>
      </c>
      <c r="CL4717" s="2">
        <v>0</v>
      </c>
    </row>
    <row r="4718" spans="1:90" x14ac:dyDescent="0.25">
      <c r="A4718" t="s">
        <v>115</v>
      </c>
      <c r="B4718">
        <v>20103</v>
      </c>
      <c r="C4718" t="s">
        <v>209</v>
      </c>
      <c r="D4718">
        <v>1</v>
      </c>
      <c r="E4718">
        <v>8</v>
      </c>
      <c r="F4718">
        <v>36110</v>
      </c>
      <c r="G4718">
        <v>35036110</v>
      </c>
      <c r="H4718" t="s">
        <v>3305</v>
      </c>
      <c r="I4718">
        <v>459</v>
      </c>
      <c r="J4718" t="s">
        <v>912</v>
      </c>
      <c r="K4718" t="s">
        <v>19727</v>
      </c>
      <c r="L4718">
        <v>1</v>
      </c>
      <c r="M4718" t="s">
        <v>912</v>
      </c>
      <c r="N4718">
        <v>11730000</v>
      </c>
      <c r="O4718" t="s">
        <v>102</v>
      </c>
      <c r="P4718" t="s">
        <v>19728</v>
      </c>
      <c r="Q4718">
        <v>0</v>
      </c>
      <c r="R4718">
        <v>13</v>
      </c>
      <c r="S4718">
        <v>34481201</v>
      </c>
      <c r="T4718">
        <v>34481506</v>
      </c>
      <c r="U4718" t="s">
        <v>4725</v>
      </c>
      <c r="V4718">
        <v>1</v>
      </c>
      <c r="W4718" s="2">
        <v>0</v>
      </c>
      <c r="X4718" s="2">
        <v>0</v>
      </c>
      <c r="Y4718" s="2">
        <v>0</v>
      </c>
      <c r="Z4718" s="2">
        <v>0</v>
      </c>
      <c r="AA4718" s="2">
        <v>0</v>
      </c>
      <c r="AB4718" s="2">
        <v>0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499</v>
      </c>
      <c r="AI4718" s="2">
        <v>398</v>
      </c>
      <c r="AJ4718" s="2">
        <v>345</v>
      </c>
      <c r="AK4718" s="2">
        <v>0</v>
      </c>
      <c r="AL4718" s="2">
        <v>0</v>
      </c>
      <c r="AM4718" s="2">
        <v>0</v>
      </c>
      <c r="AN4718" s="2">
        <v>0</v>
      </c>
      <c r="AO4718" s="2">
        <v>0</v>
      </c>
      <c r="AP4718" s="2">
        <v>0</v>
      </c>
      <c r="AQ4718" s="2">
        <v>0</v>
      </c>
      <c r="AR4718" s="2">
        <v>0</v>
      </c>
      <c r="AS4718" s="2">
        <v>0</v>
      </c>
      <c r="AT4718" s="2">
        <v>0</v>
      </c>
      <c r="AU4718" s="2">
        <v>0</v>
      </c>
      <c r="AV4718" s="2">
        <v>0</v>
      </c>
      <c r="AW4718" s="2">
        <v>0</v>
      </c>
      <c r="AX4718" s="2">
        <v>0</v>
      </c>
      <c r="AY4718" s="2">
        <v>0</v>
      </c>
      <c r="AZ4718" s="2">
        <v>0</v>
      </c>
      <c r="BA4718" s="2">
        <v>0</v>
      </c>
      <c r="BB4718" s="2">
        <v>0</v>
      </c>
      <c r="BC4718" s="2">
        <v>60</v>
      </c>
      <c r="BD4718" s="2">
        <v>0</v>
      </c>
      <c r="BE4718" s="2">
        <v>0</v>
      </c>
      <c r="BF4718" s="2">
        <v>0</v>
      </c>
      <c r="BG4718" s="2">
        <v>0</v>
      </c>
      <c r="BH4718" s="2">
        <v>0</v>
      </c>
      <c r="BI4718" s="2">
        <v>0</v>
      </c>
      <c r="BJ4718" s="2">
        <v>0</v>
      </c>
      <c r="BK4718" s="2">
        <v>0</v>
      </c>
      <c r="BL4718" s="2">
        <v>0</v>
      </c>
      <c r="BM4718" s="2">
        <v>0</v>
      </c>
      <c r="BN4718" s="2">
        <v>0</v>
      </c>
      <c r="BO4718" s="2">
        <v>0</v>
      </c>
      <c r="BP4718" s="2">
        <v>20</v>
      </c>
      <c r="BQ4718" s="2">
        <v>15</v>
      </c>
      <c r="BR4718" s="2">
        <v>13</v>
      </c>
      <c r="BS4718" s="2">
        <v>0</v>
      </c>
      <c r="BT4718" s="2">
        <v>0</v>
      </c>
      <c r="BU4718" s="2">
        <v>0</v>
      </c>
      <c r="BV4718" s="2">
        <v>0</v>
      </c>
      <c r="BW4718" s="2">
        <v>0</v>
      </c>
      <c r="BX4718" s="2">
        <v>0</v>
      </c>
      <c r="BY4718" s="2">
        <v>0</v>
      </c>
      <c r="BZ4718" s="2">
        <v>0</v>
      </c>
      <c r="CA4718" s="2">
        <v>0</v>
      </c>
      <c r="CB4718" s="2">
        <v>0</v>
      </c>
      <c r="CC4718" s="2">
        <v>0</v>
      </c>
      <c r="CD4718" s="2">
        <v>0</v>
      </c>
      <c r="CE4718" s="2">
        <v>0</v>
      </c>
      <c r="CF4718" s="2">
        <v>0</v>
      </c>
      <c r="CG4718" s="2">
        <v>0</v>
      </c>
      <c r="CH4718" s="2">
        <v>0</v>
      </c>
      <c r="CI4718" s="2">
        <v>0</v>
      </c>
      <c r="CJ4718" s="2">
        <v>0</v>
      </c>
      <c r="CK4718" s="2">
        <v>3</v>
      </c>
      <c r="CL4718" s="2">
        <v>0</v>
      </c>
    </row>
    <row r="4719" spans="1:90" x14ac:dyDescent="0.25">
      <c r="A4719" t="s">
        <v>115</v>
      </c>
      <c r="B4719">
        <v>20103</v>
      </c>
      <c r="C4719" t="s">
        <v>209</v>
      </c>
      <c r="D4719">
        <v>1</v>
      </c>
      <c r="E4719">
        <v>8</v>
      </c>
      <c r="F4719">
        <v>45160</v>
      </c>
      <c r="G4719">
        <v>35045160</v>
      </c>
      <c r="H4719" t="s">
        <v>18390</v>
      </c>
      <c r="I4719">
        <v>459</v>
      </c>
      <c r="J4719" t="s">
        <v>912</v>
      </c>
      <c r="K4719" t="s">
        <v>8150</v>
      </c>
      <c r="L4719">
        <v>1</v>
      </c>
      <c r="M4719" t="s">
        <v>912</v>
      </c>
      <c r="N4719">
        <v>11730000</v>
      </c>
      <c r="O4719" t="s">
        <v>102</v>
      </c>
      <c r="P4719" t="s">
        <v>8151</v>
      </c>
      <c r="Q4719">
        <v>200</v>
      </c>
      <c r="R4719">
        <v>13</v>
      </c>
      <c r="S4719">
        <v>34481006</v>
      </c>
      <c r="T4719">
        <v>34482169</v>
      </c>
      <c r="U4719" t="s">
        <v>18391</v>
      </c>
      <c r="V4719">
        <v>1</v>
      </c>
      <c r="W4719" s="2">
        <v>0</v>
      </c>
      <c r="X4719" s="2">
        <v>0</v>
      </c>
      <c r="Y4719" s="2">
        <v>0</v>
      </c>
      <c r="Z4719" s="2">
        <v>0</v>
      </c>
      <c r="AA4719" s="2">
        <v>0</v>
      </c>
      <c r="AB4719" s="2">
        <v>0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149</v>
      </c>
      <c r="AI4719" s="2">
        <v>145</v>
      </c>
      <c r="AJ4719" s="2">
        <v>126</v>
      </c>
      <c r="AK4719" s="2">
        <v>0</v>
      </c>
      <c r="AL4719" s="2">
        <v>0</v>
      </c>
      <c r="AM4719" s="2">
        <v>0</v>
      </c>
      <c r="AN4719" s="2">
        <v>0</v>
      </c>
      <c r="AO4719" s="2">
        <v>0</v>
      </c>
      <c r="AP4719" s="2">
        <v>0</v>
      </c>
      <c r="AQ4719" s="2">
        <v>0</v>
      </c>
      <c r="AR4719" s="2">
        <v>0</v>
      </c>
      <c r="AS4719" s="2">
        <v>0</v>
      </c>
      <c r="AT4719" s="2">
        <v>0</v>
      </c>
      <c r="AU4719" s="2">
        <v>0</v>
      </c>
      <c r="AV4719" s="2">
        <v>0</v>
      </c>
      <c r="AW4719" s="2">
        <v>0</v>
      </c>
      <c r="AX4719" s="2">
        <v>0</v>
      </c>
      <c r="AY4719" s="2">
        <v>0</v>
      </c>
      <c r="AZ4719" s="2">
        <v>0</v>
      </c>
      <c r="BA4719" s="2">
        <v>0</v>
      </c>
      <c r="BB4719" s="2">
        <v>0</v>
      </c>
      <c r="BC4719" s="2">
        <v>58</v>
      </c>
      <c r="BD4719" s="2">
        <v>0</v>
      </c>
      <c r="BE4719" s="2">
        <v>0</v>
      </c>
      <c r="BF4719" s="2">
        <v>0</v>
      </c>
      <c r="BG4719" s="2">
        <v>0</v>
      </c>
      <c r="BH4719" s="2">
        <v>0</v>
      </c>
      <c r="BI4719" s="2">
        <v>0</v>
      </c>
      <c r="BJ4719" s="2">
        <v>0</v>
      </c>
      <c r="BK4719" s="2">
        <v>0</v>
      </c>
      <c r="BL4719" s="2">
        <v>0</v>
      </c>
      <c r="BM4719" s="2">
        <v>0</v>
      </c>
      <c r="BN4719" s="2">
        <v>0</v>
      </c>
      <c r="BO4719" s="2">
        <v>0</v>
      </c>
      <c r="BP4719" s="2">
        <v>5</v>
      </c>
      <c r="BQ4719" s="2">
        <v>4</v>
      </c>
      <c r="BR4719" s="2">
        <v>4</v>
      </c>
      <c r="BS4719" s="2">
        <v>0</v>
      </c>
      <c r="BT4719" s="2">
        <v>0</v>
      </c>
      <c r="BU4719" s="2">
        <v>0</v>
      </c>
      <c r="BV4719" s="2">
        <v>0</v>
      </c>
      <c r="BW4719" s="2">
        <v>0</v>
      </c>
      <c r="BX4719" s="2">
        <v>0</v>
      </c>
      <c r="BY4719" s="2">
        <v>0</v>
      </c>
      <c r="BZ4719" s="2">
        <v>0</v>
      </c>
      <c r="CA4719" s="2">
        <v>0</v>
      </c>
      <c r="CB4719" s="2">
        <v>0</v>
      </c>
      <c r="CC4719" s="2">
        <v>0</v>
      </c>
      <c r="CD4719" s="2">
        <v>0</v>
      </c>
      <c r="CE4719" s="2">
        <v>0</v>
      </c>
      <c r="CF4719" s="2">
        <v>0</v>
      </c>
      <c r="CG4719" s="2">
        <v>0</v>
      </c>
      <c r="CH4719" s="2">
        <v>0</v>
      </c>
      <c r="CI4719" s="2">
        <v>0</v>
      </c>
      <c r="CJ4719" s="2">
        <v>0</v>
      </c>
      <c r="CK4719" s="2">
        <v>3</v>
      </c>
      <c r="CL4719" s="2">
        <v>0</v>
      </c>
    </row>
    <row r="4720" spans="1:90" x14ac:dyDescent="0.25">
      <c r="A4720" t="s">
        <v>115</v>
      </c>
      <c r="B4720">
        <v>20103</v>
      </c>
      <c r="C4720" t="s">
        <v>209</v>
      </c>
      <c r="D4720">
        <v>1</v>
      </c>
      <c r="E4720">
        <v>8</v>
      </c>
      <c r="F4720">
        <v>909907</v>
      </c>
      <c r="G4720">
        <v>35909907</v>
      </c>
      <c r="H4720" t="s">
        <v>17194</v>
      </c>
      <c r="I4720">
        <v>657</v>
      </c>
      <c r="J4720" t="s">
        <v>209</v>
      </c>
      <c r="K4720" t="s">
        <v>5349</v>
      </c>
      <c r="L4720">
        <v>1</v>
      </c>
      <c r="M4720" t="s">
        <v>209</v>
      </c>
      <c r="N4720">
        <v>11350540</v>
      </c>
      <c r="O4720" t="s">
        <v>92</v>
      </c>
      <c r="P4720" t="s">
        <v>13057</v>
      </c>
      <c r="Q4720" t="s">
        <v>127</v>
      </c>
      <c r="R4720">
        <v>13</v>
      </c>
      <c r="S4720">
        <v>34643337</v>
      </c>
      <c r="T4720">
        <v>34646043</v>
      </c>
      <c r="U4720" t="s">
        <v>17195</v>
      </c>
      <c r="V4720">
        <v>1</v>
      </c>
      <c r="W4720" s="2">
        <v>0</v>
      </c>
      <c r="X4720" s="2">
        <v>0</v>
      </c>
      <c r="Y4720" s="2">
        <v>0</v>
      </c>
      <c r="Z4720" s="2">
        <v>0</v>
      </c>
      <c r="AA4720" s="2">
        <v>0</v>
      </c>
      <c r="AB4720" s="2">
        <v>0</v>
      </c>
      <c r="AC4720" s="2">
        <v>0</v>
      </c>
      <c r="AD4720" s="2">
        <v>97</v>
      </c>
      <c r="AE4720" s="2">
        <v>120</v>
      </c>
      <c r="AF4720" s="2">
        <v>82</v>
      </c>
      <c r="AG4720" s="2">
        <v>98</v>
      </c>
      <c r="AH4720" s="2">
        <v>148</v>
      </c>
      <c r="AI4720" s="2">
        <v>118</v>
      </c>
      <c r="AJ4720" s="2">
        <v>83</v>
      </c>
      <c r="AK4720" s="2">
        <v>0</v>
      </c>
      <c r="AL4720" s="2">
        <v>0</v>
      </c>
      <c r="AM4720" s="2">
        <v>0</v>
      </c>
      <c r="AN4720" s="2">
        <v>0</v>
      </c>
      <c r="AO4720" s="2">
        <v>0</v>
      </c>
      <c r="AP4720" s="2">
        <v>0</v>
      </c>
      <c r="AQ4720" s="2">
        <v>0</v>
      </c>
      <c r="AR4720" s="2">
        <v>0</v>
      </c>
      <c r="AS4720" s="2">
        <v>0</v>
      </c>
      <c r="AT4720" s="2">
        <v>0</v>
      </c>
      <c r="AU4720" s="2">
        <v>0</v>
      </c>
      <c r="AV4720" s="2">
        <v>0</v>
      </c>
      <c r="AW4720" s="2">
        <v>0</v>
      </c>
      <c r="AX4720" s="2">
        <v>0</v>
      </c>
      <c r="AY4720" s="2">
        <v>0</v>
      </c>
      <c r="AZ4720" s="2">
        <v>0</v>
      </c>
      <c r="BA4720" s="2">
        <v>0</v>
      </c>
      <c r="BB4720" s="2">
        <v>0</v>
      </c>
      <c r="BC4720" s="2">
        <v>123</v>
      </c>
      <c r="BD4720" s="2">
        <v>0</v>
      </c>
      <c r="BE4720" s="2">
        <v>0</v>
      </c>
      <c r="BF4720" s="2">
        <v>0</v>
      </c>
      <c r="BG4720" s="2">
        <v>0</v>
      </c>
      <c r="BH4720" s="2">
        <v>0</v>
      </c>
      <c r="BI4720" s="2">
        <v>0</v>
      </c>
      <c r="BJ4720" s="2">
        <v>0</v>
      </c>
      <c r="BK4720" s="2">
        <v>0</v>
      </c>
      <c r="BL4720" s="2">
        <v>5</v>
      </c>
      <c r="BM4720" s="2">
        <v>6</v>
      </c>
      <c r="BN4720" s="2">
        <v>4</v>
      </c>
      <c r="BO4720" s="2">
        <v>4</v>
      </c>
      <c r="BP4720" s="2">
        <v>6</v>
      </c>
      <c r="BQ4720" s="2">
        <v>5</v>
      </c>
      <c r="BR4720" s="2">
        <v>3</v>
      </c>
      <c r="BS4720" s="2">
        <v>0</v>
      </c>
      <c r="BT4720" s="2">
        <v>0</v>
      </c>
      <c r="BU4720" s="2">
        <v>0</v>
      </c>
      <c r="BV4720" s="2">
        <v>0</v>
      </c>
      <c r="BW4720" s="2">
        <v>0</v>
      </c>
      <c r="BX4720" s="2">
        <v>0</v>
      </c>
      <c r="BY4720" s="2">
        <v>0</v>
      </c>
      <c r="BZ4720" s="2">
        <v>0</v>
      </c>
      <c r="CA4720" s="2">
        <v>0</v>
      </c>
      <c r="CB4720" s="2">
        <v>0</v>
      </c>
      <c r="CC4720" s="2">
        <v>0</v>
      </c>
      <c r="CD4720" s="2">
        <v>0</v>
      </c>
      <c r="CE4720" s="2">
        <v>0</v>
      </c>
      <c r="CF4720" s="2">
        <v>0</v>
      </c>
      <c r="CG4720" s="2">
        <v>0</v>
      </c>
      <c r="CH4720" s="2">
        <v>0</v>
      </c>
      <c r="CI4720" s="2">
        <v>0</v>
      </c>
      <c r="CJ4720" s="2">
        <v>0</v>
      </c>
      <c r="CK4720" s="2">
        <v>5</v>
      </c>
      <c r="CL4720" s="2">
        <v>0</v>
      </c>
    </row>
    <row r="4721" spans="1:90" x14ac:dyDescent="0.25">
      <c r="A4721" t="s">
        <v>115</v>
      </c>
      <c r="B4721">
        <v>20103</v>
      </c>
      <c r="C4721" t="s">
        <v>209</v>
      </c>
      <c r="D4721">
        <v>1</v>
      </c>
      <c r="E4721">
        <v>8</v>
      </c>
      <c r="F4721">
        <v>901404</v>
      </c>
      <c r="G4721">
        <v>35901404</v>
      </c>
      <c r="H4721" t="s">
        <v>4138</v>
      </c>
      <c r="I4721">
        <v>657</v>
      </c>
      <c r="J4721" t="s">
        <v>209</v>
      </c>
      <c r="K4721" t="s">
        <v>4139</v>
      </c>
      <c r="L4721">
        <v>1</v>
      </c>
      <c r="M4721" t="s">
        <v>209</v>
      </c>
      <c r="N4721">
        <v>11349330</v>
      </c>
      <c r="O4721" t="s">
        <v>92</v>
      </c>
      <c r="P4721" t="s">
        <v>4140</v>
      </c>
      <c r="Q4721" t="s">
        <v>127</v>
      </c>
      <c r="R4721">
        <v>13</v>
      </c>
      <c r="S4721">
        <v>34061122</v>
      </c>
      <c r="T4721">
        <v>34061163</v>
      </c>
      <c r="U4721" t="s">
        <v>4141</v>
      </c>
      <c r="V4721">
        <v>1</v>
      </c>
      <c r="W4721" s="2">
        <v>0</v>
      </c>
      <c r="X4721" s="2">
        <v>0</v>
      </c>
      <c r="Y4721" s="2">
        <v>0</v>
      </c>
      <c r="Z4721" s="2">
        <v>0</v>
      </c>
      <c r="AA4721" s="2">
        <v>0</v>
      </c>
      <c r="AB4721" s="2">
        <v>0</v>
      </c>
      <c r="AC4721" s="2">
        <v>0</v>
      </c>
      <c r="AD4721" s="2">
        <v>74</v>
      </c>
      <c r="AE4721" s="2">
        <v>99</v>
      </c>
      <c r="AF4721" s="2">
        <v>94</v>
      </c>
      <c r="AG4721" s="2">
        <v>83</v>
      </c>
      <c r="AH4721" s="2">
        <v>209</v>
      </c>
      <c r="AI4721" s="2">
        <v>237</v>
      </c>
      <c r="AJ4721" s="2">
        <v>199</v>
      </c>
      <c r="AK4721" s="2">
        <v>0</v>
      </c>
      <c r="AL4721" s="2">
        <v>0</v>
      </c>
      <c r="AM4721" s="2">
        <v>0</v>
      </c>
      <c r="AN4721" s="2">
        <v>0</v>
      </c>
      <c r="AO4721" s="2">
        <v>0</v>
      </c>
      <c r="AP4721" s="2">
        <v>0</v>
      </c>
      <c r="AQ4721" s="2">
        <v>0</v>
      </c>
      <c r="AR4721" s="2">
        <v>0</v>
      </c>
      <c r="AS4721" s="2">
        <v>0</v>
      </c>
      <c r="AT4721" s="2">
        <v>0</v>
      </c>
      <c r="AU4721" s="2">
        <v>0</v>
      </c>
      <c r="AV4721" s="2">
        <v>0</v>
      </c>
      <c r="AW4721" s="2">
        <v>0</v>
      </c>
      <c r="AX4721" s="2">
        <v>0</v>
      </c>
      <c r="AY4721" s="2">
        <v>0</v>
      </c>
      <c r="AZ4721" s="2">
        <v>0</v>
      </c>
      <c r="BA4721" s="2">
        <v>0</v>
      </c>
      <c r="BB4721" s="2">
        <v>0</v>
      </c>
      <c r="BC4721" s="2">
        <v>0</v>
      </c>
      <c r="BD4721" s="2">
        <v>0</v>
      </c>
      <c r="BE4721" s="2">
        <v>0</v>
      </c>
      <c r="BF4721" s="2">
        <v>0</v>
      </c>
      <c r="BG4721" s="2">
        <v>0</v>
      </c>
      <c r="BH4721" s="2">
        <v>0</v>
      </c>
      <c r="BI4721" s="2">
        <v>0</v>
      </c>
      <c r="BJ4721" s="2">
        <v>0</v>
      </c>
      <c r="BK4721" s="2">
        <v>0</v>
      </c>
      <c r="BL4721" s="2">
        <v>3</v>
      </c>
      <c r="BM4721" s="2">
        <v>4</v>
      </c>
      <c r="BN4721" s="2">
        <v>4</v>
      </c>
      <c r="BO4721" s="2">
        <v>3</v>
      </c>
      <c r="BP4721" s="2">
        <v>8</v>
      </c>
      <c r="BQ4721" s="2">
        <v>10</v>
      </c>
      <c r="BR4721" s="2">
        <v>8</v>
      </c>
      <c r="BS4721" s="2">
        <v>0</v>
      </c>
      <c r="BT4721" s="2">
        <v>0</v>
      </c>
      <c r="BU4721" s="2">
        <v>0</v>
      </c>
      <c r="BV4721" s="2">
        <v>0</v>
      </c>
      <c r="BW4721" s="2">
        <v>0</v>
      </c>
      <c r="BX4721" s="2">
        <v>0</v>
      </c>
      <c r="BY4721" s="2">
        <v>0</v>
      </c>
      <c r="BZ4721" s="2">
        <v>0</v>
      </c>
      <c r="CA4721" s="2">
        <v>0</v>
      </c>
      <c r="CB4721" s="2">
        <v>0</v>
      </c>
      <c r="CC4721" s="2">
        <v>0</v>
      </c>
      <c r="CD4721" s="2">
        <v>0</v>
      </c>
      <c r="CE4721" s="2">
        <v>0</v>
      </c>
      <c r="CF4721" s="2">
        <v>0</v>
      </c>
      <c r="CG4721" s="2">
        <v>0</v>
      </c>
      <c r="CH4721" s="2">
        <v>0</v>
      </c>
      <c r="CI4721" s="2">
        <v>0</v>
      </c>
      <c r="CJ4721" s="2">
        <v>0</v>
      </c>
      <c r="CK4721" s="2">
        <v>0</v>
      </c>
      <c r="CL4721" s="2">
        <v>0</v>
      </c>
    </row>
    <row r="4722" spans="1:90" x14ac:dyDescent="0.25">
      <c r="A4722" t="s">
        <v>115</v>
      </c>
      <c r="B4722">
        <v>20103</v>
      </c>
      <c r="C4722" t="s">
        <v>209</v>
      </c>
      <c r="D4722">
        <v>1</v>
      </c>
      <c r="E4722">
        <v>10</v>
      </c>
      <c r="F4722">
        <v>559106</v>
      </c>
      <c r="G4722">
        <v>35559106</v>
      </c>
      <c r="H4722" t="s">
        <v>6219</v>
      </c>
      <c r="I4722">
        <v>459</v>
      </c>
      <c r="J4722" t="s">
        <v>912</v>
      </c>
      <c r="K4722" t="s">
        <v>6220</v>
      </c>
      <c r="L4722">
        <v>1</v>
      </c>
      <c r="M4722" t="s">
        <v>912</v>
      </c>
      <c r="N4722">
        <v>11730000</v>
      </c>
      <c r="O4722" t="s">
        <v>102</v>
      </c>
      <c r="P4722" t="s">
        <v>6219</v>
      </c>
      <c r="Q4722" t="s">
        <v>127</v>
      </c>
      <c r="U4722" t="s">
        <v>6221</v>
      </c>
      <c r="V4722">
        <v>2</v>
      </c>
      <c r="W4722" s="2">
        <v>0</v>
      </c>
      <c r="X4722" s="2">
        <v>5</v>
      </c>
      <c r="Y4722" s="2">
        <v>3</v>
      </c>
      <c r="Z4722" s="2">
        <v>5</v>
      </c>
      <c r="AA4722" s="2">
        <v>2</v>
      </c>
      <c r="AB4722" s="2">
        <v>5</v>
      </c>
      <c r="AC4722" s="2">
        <v>1</v>
      </c>
      <c r="AD4722" s="2">
        <v>0</v>
      </c>
      <c r="AE4722" s="2">
        <v>1</v>
      </c>
      <c r="AF4722" s="2">
        <v>1</v>
      </c>
      <c r="AG4722" s="2">
        <v>2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  <c r="AM4722" s="2">
        <v>0</v>
      </c>
      <c r="AN4722" s="2">
        <v>0</v>
      </c>
      <c r="AO4722" s="2">
        <v>0</v>
      </c>
      <c r="AP4722" s="2">
        <v>0</v>
      </c>
      <c r="AQ4722" s="2">
        <v>0</v>
      </c>
      <c r="AR4722" s="2">
        <v>0</v>
      </c>
      <c r="AS4722" s="2">
        <v>0</v>
      </c>
      <c r="AT4722" s="2">
        <v>0</v>
      </c>
      <c r="AU4722" s="2">
        <v>0</v>
      </c>
      <c r="AV4722" s="2">
        <v>0</v>
      </c>
      <c r="AW4722" s="2">
        <v>0</v>
      </c>
      <c r="AX4722" s="2">
        <v>0</v>
      </c>
      <c r="AY4722" s="2">
        <v>0</v>
      </c>
      <c r="AZ4722" s="2">
        <v>0</v>
      </c>
      <c r="BA4722" s="2">
        <v>0</v>
      </c>
      <c r="BB4722" s="2">
        <v>0</v>
      </c>
      <c r="BC4722" s="2">
        <v>0</v>
      </c>
      <c r="BD4722" s="2">
        <v>0</v>
      </c>
      <c r="BE4722" s="2">
        <v>0</v>
      </c>
      <c r="BF4722" s="2">
        <v>1</v>
      </c>
      <c r="BG4722" s="2">
        <v>1</v>
      </c>
      <c r="BH4722" s="2">
        <v>2</v>
      </c>
      <c r="BI4722" s="2">
        <v>1</v>
      </c>
      <c r="BJ4722" s="2">
        <v>2</v>
      </c>
      <c r="BK4722" s="2">
        <v>1</v>
      </c>
      <c r="BL4722" s="2">
        <v>0</v>
      </c>
      <c r="BM4722" s="2">
        <v>1</v>
      </c>
      <c r="BN4722" s="2">
        <v>1</v>
      </c>
      <c r="BO4722" s="2">
        <v>1</v>
      </c>
      <c r="BP4722" s="2">
        <v>0</v>
      </c>
      <c r="BQ4722" s="2">
        <v>0</v>
      </c>
      <c r="BR4722" s="2">
        <v>0</v>
      </c>
      <c r="BS4722" s="2">
        <v>0</v>
      </c>
      <c r="BT4722" s="2">
        <v>0</v>
      </c>
      <c r="BU4722" s="2">
        <v>0</v>
      </c>
      <c r="BV4722" s="2">
        <v>0</v>
      </c>
      <c r="BW4722" s="2">
        <v>0</v>
      </c>
      <c r="BX4722" s="2">
        <v>0</v>
      </c>
      <c r="BY4722" s="2">
        <v>0</v>
      </c>
      <c r="BZ4722" s="2">
        <v>0</v>
      </c>
      <c r="CA4722" s="2">
        <v>0</v>
      </c>
      <c r="CB4722" s="2">
        <v>0</v>
      </c>
      <c r="CC4722" s="2">
        <v>0</v>
      </c>
      <c r="CD4722" s="2">
        <v>0</v>
      </c>
      <c r="CE4722" s="2">
        <v>0</v>
      </c>
      <c r="CF4722" s="2">
        <v>0</v>
      </c>
      <c r="CG4722" s="2">
        <v>0</v>
      </c>
      <c r="CH4722" s="2">
        <v>0</v>
      </c>
      <c r="CI4722" s="2">
        <v>0</v>
      </c>
      <c r="CJ4722" s="2">
        <v>0</v>
      </c>
      <c r="CK4722" s="2">
        <v>0</v>
      </c>
      <c r="CL4722" s="2">
        <v>0</v>
      </c>
    </row>
    <row r="4723" spans="1:90" x14ac:dyDescent="0.25">
      <c r="A4723" t="s">
        <v>115</v>
      </c>
      <c r="B4723">
        <v>20103</v>
      </c>
      <c r="C4723" t="s">
        <v>209</v>
      </c>
      <c r="D4723">
        <v>1</v>
      </c>
      <c r="E4723">
        <v>10</v>
      </c>
      <c r="F4723">
        <v>534924</v>
      </c>
      <c r="G4723">
        <v>35534924</v>
      </c>
      <c r="H4723" t="s">
        <v>17408</v>
      </c>
      <c r="I4723">
        <v>524</v>
      </c>
      <c r="J4723" t="s">
        <v>467</v>
      </c>
      <c r="K4723" t="s">
        <v>2968</v>
      </c>
      <c r="L4723">
        <v>1</v>
      </c>
      <c r="M4723" t="s">
        <v>467</v>
      </c>
      <c r="N4723">
        <v>11750000</v>
      </c>
      <c r="O4723" t="s">
        <v>102</v>
      </c>
      <c r="P4723" t="s">
        <v>19734</v>
      </c>
      <c r="Q4723" t="s">
        <v>127</v>
      </c>
      <c r="U4723" t="s">
        <v>17409</v>
      </c>
      <c r="V4723">
        <v>1</v>
      </c>
      <c r="W4723" s="2">
        <v>0</v>
      </c>
      <c r="X4723" s="2">
        <v>0</v>
      </c>
      <c r="Y4723" s="2">
        <v>0</v>
      </c>
      <c r="Z4723" s="2">
        <v>0</v>
      </c>
      <c r="AA4723" s="2">
        <v>0</v>
      </c>
      <c r="AB4723" s="2">
        <v>0</v>
      </c>
      <c r="AC4723" s="2">
        <v>1</v>
      </c>
      <c r="AD4723" s="2">
        <v>0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  <c r="AM4723" s="2">
        <v>0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2">
        <v>0</v>
      </c>
      <c r="AT4723" s="2">
        <v>0</v>
      </c>
      <c r="AU4723" s="2">
        <v>0</v>
      </c>
      <c r="AV4723" s="2">
        <v>0</v>
      </c>
      <c r="AW4723" s="2">
        <v>0</v>
      </c>
      <c r="AX4723" s="2">
        <v>0</v>
      </c>
      <c r="AY4723" s="2">
        <v>0</v>
      </c>
      <c r="AZ4723" s="2">
        <v>0</v>
      </c>
      <c r="BA4723" s="2">
        <v>0</v>
      </c>
      <c r="BB4723" s="2">
        <v>0</v>
      </c>
      <c r="BC4723" s="2">
        <v>0</v>
      </c>
      <c r="BD4723" s="2">
        <v>0</v>
      </c>
      <c r="BE4723" s="2">
        <v>0</v>
      </c>
      <c r="BF4723" s="2">
        <v>0</v>
      </c>
      <c r="BG4723" s="2">
        <v>0</v>
      </c>
      <c r="BH4723" s="2">
        <v>0</v>
      </c>
      <c r="BI4723" s="2">
        <v>0</v>
      </c>
      <c r="BJ4723" s="2">
        <v>0</v>
      </c>
      <c r="BK4723" s="2">
        <v>1</v>
      </c>
      <c r="BL4723" s="2">
        <v>0</v>
      </c>
      <c r="BM4723" s="2">
        <v>0</v>
      </c>
      <c r="BN4723" s="2">
        <v>0</v>
      </c>
      <c r="BO4723" s="2">
        <v>0</v>
      </c>
      <c r="BP4723" s="2">
        <v>0</v>
      </c>
      <c r="BQ4723" s="2">
        <v>0</v>
      </c>
      <c r="BR4723" s="2">
        <v>0</v>
      </c>
      <c r="BS4723" s="2">
        <v>0</v>
      </c>
      <c r="BT4723" s="2">
        <v>0</v>
      </c>
      <c r="BU4723" s="2">
        <v>0</v>
      </c>
      <c r="BV4723" s="2">
        <v>0</v>
      </c>
      <c r="BW4723" s="2">
        <v>0</v>
      </c>
      <c r="BX4723" s="2">
        <v>0</v>
      </c>
      <c r="BY4723" s="2">
        <v>0</v>
      </c>
      <c r="BZ4723" s="2">
        <v>0</v>
      </c>
      <c r="CA4723" s="2">
        <v>0</v>
      </c>
      <c r="CB4723" s="2">
        <v>0</v>
      </c>
      <c r="CC4723" s="2">
        <v>0</v>
      </c>
      <c r="CD4723" s="2">
        <v>0</v>
      </c>
      <c r="CE4723" s="2">
        <v>0</v>
      </c>
      <c r="CF4723" s="2">
        <v>0</v>
      </c>
      <c r="CG4723" s="2">
        <v>0</v>
      </c>
      <c r="CH4723" s="2">
        <v>0</v>
      </c>
      <c r="CI4723" s="2">
        <v>0</v>
      </c>
      <c r="CJ4723" s="2">
        <v>0</v>
      </c>
      <c r="CK4723" s="2">
        <v>0</v>
      </c>
      <c r="CL4723" s="2">
        <v>0</v>
      </c>
    </row>
    <row r="4724" spans="1:90" x14ac:dyDescent="0.25">
      <c r="A4724" t="s">
        <v>115</v>
      </c>
      <c r="B4724">
        <v>20103</v>
      </c>
      <c r="C4724" t="s">
        <v>209</v>
      </c>
      <c r="D4724">
        <v>1</v>
      </c>
      <c r="E4724">
        <v>10</v>
      </c>
      <c r="F4724">
        <v>469786</v>
      </c>
      <c r="G4724">
        <v>35469786</v>
      </c>
      <c r="H4724" t="s">
        <v>9875</v>
      </c>
      <c r="I4724">
        <v>524</v>
      </c>
      <c r="J4724" t="s">
        <v>467</v>
      </c>
      <c r="K4724" t="s">
        <v>9876</v>
      </c>
      <c r="L4724">
        <v>1</v>
      </c>
      <c r="M4724" t="s">
        <v>467</v>
      </c>
      <c r="N4724">
        <v>11750000</v>
      </c>
      <c r="O4724" t="s">
        <v>102</v>
      </c>
      <c r="P4724" t="s">
        <v>9877</v>
      </c>
      <c r="Q4724" t="s">
        <v>9878</v>
      </c>
      <c r="U4724" t="s">
        <v>9879</v>
      </c>
      <c r="V4724">
        <v>1</v>
      </c>
      <c r="W4724" s="2">
        <v>0</v>
      </c>
      <c r="X4724" s="2">
        <v>0</v>
      </c>
      <c r="Y4724" s="2">
        <v>5</v>
      </c>
      <c r="Z4724" s="2">
        <v>2</v>
      </c>
      <c r="AA4724" s="2">
        <v>5</v>
      </c>
      <c r="AB4724" s="2">
        <v>3</v>
      </c>
      <c r="AC4724" s="2">
        <v>3</v>
      </c>
      <c r="AD4724" s="2">
        <v>4</v>
      </c>
      <c r="AE4724" s="2">
        <v>1</v>
      </c>
      <c r="AF4724" s="2">
        <v>4</v>
      </c>
      <c r="AG4724" s="2">
        <v>4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0</v>
      </c>
      <c r="AN4724" s="2">
        <v>0</v>
      </c>
      <c r="AO4724" s="2">
        <v>0</v>
      </c>
      <c r="AP4724" s="2">
        <v>0</v>
      </c>
      <c r="AQ4724" s="2">
        <v>0</v>
      </c>
      <c r="AR4724" s="2">
        <v>4</v>
      </c>
      <c r="AS4724" s="2">
        <v>0</v>
      </c>
      <c r="AT4724" s="2">
        <v>0</v>
      </c>
      <c r="AU4724" s="2">
        <v>0</v>
      </c>
      <c r="AV4724" s="2">
        <v>0</v>
      </c>
      <c r="AW4724" s="2">
        <v>0</v>
      </c>
      <c r="AX4724" s="2">
        <v>0</v>
      </c>
      <c r="AY4724" s="2">
        <v>0</v>
      </c>
      <c r="AZ4724" s="2">
        <v>0</v>
      </c>
      <c r="BA4724" s="2">
        <v>0</v>
      </c>
      <c r="BB4724" s="2">
        <v>0</v>
      </c>
      <c r="BC4724" s="2">
        <v>0</v>
      </c>
      <c r="BD4724" s="2">
        <v>0</v>
      </c>
      <c r="BE4724" s="2">
        <v>0</v>
      </c>
      <c r="BF4724" s="2">
        <v>0</v>
      </c>
      <c r="BG4724" s="2">
        <v>2</v>
      </c>
      <c r="BH4724" s="2">
        <v>1</v>
      </c>
      <c r="BI4724" s="2">
        <v>2</v>
      </c>
      <c r="BJ4724" s="2">
        <v>1</v>
      </c>
      <c r="BK4724" s="2">
        <v>1</v>
      </c>
      <c r="BL4724" s="2">
        <v>2</v>
      </c>
      <c r="BM4724" s="2">
        <v>1</v>
      </c>
      <c r="BN4724" s="2">
        <v>2</v>
      </c>
      <c r="BO4724" s="2">
        <v>2</v>
      </c>
      <c r="BP4724" s="2">
        <v>0</v>
      </c>
      <c r="BQ4724" s="2">
        <v>0</v>
      </c>
      <c r="BR4724" s="2">
        <v>0</v>
      </c>
      <c r="BS4724" s="2">
        <v>0</v>
      </c>
      <c r="BT4724" s="2">
        <v>0</v>
      </c>
      <c r="BU4724" s="2">
        <v>0</v>
      </c>
      <c r="BV4724" s="2">
        <v>0</v>
      </c>
      <c r="BW4724" s="2">
        <v>0</v>
      </c>
      <c r="BX4724" s="2">
        <v>0</v>
      </c>
      <c r="BY4724" s="2">
        <v>0</v>
      </c>
      <c r="BZ4724" s="2">
        <v>1</v>
      </c>
      <c r="CA4724" s="2">
        <v>0</v>
      </c>
      <c r="CB4724" s="2">
        <v>0</v>
      </c>
      <c r="CC4724" s="2">
        <v>0</v>
      </c>
      <c r="CD4724" s="2">
        <v>0</v>
      </c>
      <c r="CE4724" s="2">
        <v>0</v>
      </c>
      <c r="CF4724" s="2">
        <v>0</v>
      </c>
      <c r="CG4724" s="2">
        <v>0</v>
      </c>
      <c r="CH4724" s="2">
        <v>0</v>
      </c>
      <c r="CI4724" s="2">
        <v>0</v>
      </c>
      <c r="CJ4724" s="2">
        <v>0</v>
      </c>
      <c r="CK4724" s="2">
        <v>0</v>
      </c>
      <c r="CL4724" s="2">
        <v>0</v>
      </c>
    </row>
    <row r="4725" spans="1:90" x14ac:dyDescent="0.25">
      <c r="A4725" t="s">
        <v>115</v>
      </c>
      <c r="B4725">
        <v>20103</v>
      </c>
      <c r="C4725" t="s">
        <v>209</v>
      </c>
      <c r="D4725">
        <v>1</v>
      </c>
      <c r="E4725">
        <v>10</v>
      </c>
      <c r="F4725">
        <v>559118</v>
      </c>
      <c r="G4725">
        <v>35559118</v>
      </c>
      <c r="H4725" t="s">
        <v>15449</v>
      </c>
      <c r="I4725">
        <v>524</v>
      </c>
      <c r="J4725" t="s">
        <v>467</v>
      </c>
      <c r="K4725" t="s">
        <v>882</v>
      </c>
      <c r="L4725">
        <v>1</v>
      </c>
      <c r="M4725" t="s">
        <v>467</v>
      </c>
      <c r="N4725">
        <v>11750000</v>
      </c>
      <c r="O4725" t="s">
        <v>102</v>
      </c>
      <c r="P4725" t="s">
        <v>15449</v>
      </c>
      <c r="Q4725" t="s">
        <v>127</v>
      </c>
      <c r="U4725" t="s">
        <v>15450</v>
      </c>
      <c r="V4725">
        <v>2</v>
      </c>
      <c r="W4725" s="2">
        <v>0</v>
      </c>
      <c r="X4725" s="2">
        <v>7</v>
      </c>
      <c r="Y4725" s="2">
        <v>5</v>
      </c>
      <c r="Z4725" s="2">
        <v>3</v>
      </c>
      <c r="AA4725" s="2">
        <v>8</v>
      </c>
      <c r="AB4725" s="2">
        <v>6</v>
      </c>
      <c r="AC4725" s="2">
        <v>2</v>
      </c>
      <c r="AD4725" s="2">
        <v>2</v>
      </c>
      <c r="AE4725" s="2">
        <v>6</v>
      </c>
      <c r="AF4725" s="2">
        <v>2</v>
      </c>
      <c r="AG4725" s="2">
        <v>3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0</v>
      </c>
      <c r="AN4725" s="2">
        <v>0</v>
      </c>
      <c r="AO4725" s="2">
        <v>0</v>
      </c>
      <c r="AP4725" s="2">
        <v>0</v>
      </c>
      <c r="AQ4725" s="2">
        <v>0</v>
      </c>
      <c r="AR4725" s="2">
        <v>0</v>
      </c>
      <c r="AS4725" s="2">
        <v>0</v>
      </c>
      <c r="AT4725" s="2">
        <v>0</v>
      </c>
      <c r="AU4725" s="2">
        <v>0</v>
      </c>
      <c r="AV4725" s="2">
        <v>0</v>
      </c>
      <c r="AW4725" s="2">
        <v>0</v>
      </c>
      <c r="AX4725" s="2">
        <v>0</v>
      </c>
      <c r="AY4725" s="2">
        <v>0</v>
      </c>
      <c r="AZ4725" s="2">
        <v>0</v>
      </c>
      <c r="BA4725" s="2">
        <v>0</v>
      </c>
      <c r="BB4725" s="2">
        <v>0</v>
      </c>
      <c r="BC4725" s="2">
        <v>0</v>
      </c>
      <c r="BD4725" s="2">
        <v>0</v>
      </c>
      <c r="BE4725" s="2">
        <v>0</v>
      </c>
      <c r="BF4725" s="2">
        <v>3</v>
      </c>
      <c r="BG4725" s="2">
        <v>3</v>
      </c>
      <c r="BH4725" s="2">
        <v>1</v>
      </c>
      <c r="BI4725" s="2">
        <v>3</v>
      </c>
      <c r="BJ4725" s="2">
        <v>2</v>
      </c>
      <c r="BK4725" s="2">
        <v>1</v>
      </c>
      <c r="BL4725" s="2">
        <v>1</v>
      </c>
      <c r="BM4725" s="2">
        <v>3</v>
      </c>
      <c r="BN4725" s="2">
        <v>1</v>
      </c>
      <c r="BO4725" s="2">
        <v>2</v>
      </c>
      <c r="BP4725" s="2">
        <v>0</v>
      </c>
      <c r="BQ4725" s="2">
        <v>0</v>
      </c>
      <c r="BR4725" s="2">
        <v>0</v>
      </c>
      <c r="BS4725" s="2">
        <v>0</v>
      </c>
      <c r="BT4725" s="2">
        <v>0</v>
      </c>
      <c r="BU4725" s="2">
        <v>0</v>
      </c>
      <c r="BV4725" s="2">
        <v>0</v>
      </c>
      <c r="BW4725" s="2">
        <v>0</v>
      </c>
      <c r="BX4725" s="2">
        <v>0</v>
      </c>
      <c r="BY4725" s="2">
        <v>0</v>
      </c>
      <c r="BZ4725" s="2">
        <v>0</v>
      </c>
      <c r="CA4725" s="2">
        <v>0</v>
      </c>
      <c r="CB4725" s="2">
        <v>0</v>
      </c>
      <c r="CC4725" s="2">
        <v>0</v>
      </c>
      <c r="CD4725" s="2">
        <v>0</v>
      </c>
      <c r="CE4725" s="2">
        <v>0</v>
      </c>
      <c r="CF4725" s="2">
        <v>0</v>
      </c>
      <c r="CG4725" s="2">
        <v>0</v>
      </c>
      <c r="CH4725" s="2">
        <v>0</v>
      </c>
      <c r="CI4725" s="2">
        <v>0</v>
      </c>
      <c r="CJ4725" s="2">
        <v>0</v>
      </c>
      <c r="CK4725" s="2">
        <v>0</v>
      </c>
      <c r="CL4725" s="2">
        <v>0</v>
      </c>
    </row>
    <row r="4726" spans="1:90" x14ac:dyDescent="0.25">
      <c r="A4726" t="s">
        <v>115</v>
      </c>
      <c r="B4726">
        <v>20103</v>
      </c>
      <c r="C4726" t="s">
        <v>209</v>
      </c>
      <c r="D4726">
        <v>1</v>
      </c>
      <c r="E4726">
        <v>10</v>
      </c>
      <c r="F4726">
        <v>100948</v>
      </c>
      <c r="G4726">
        <v>35100948</v>
      </c>
      <c r="H4726" t="s">
        <v>2315</v>
      </c>
      <c r="I4726">
        <v>369</v>
      </c>
      <c r="J4726" t="s">
        <v>629</v>
      </c>
      <c r="K4726" t="s">
        <v>2316</v>
      </c>
      <c r="L4726">
        <v>1</v>
      </c>
      <c r="M4726" t="s">
        <v>629</v>
      </c>
      <c r="N4726">
        <v>11740000</v>
      </c>
      <c r="O4726" t="s">
        <v>92</v>
      </c>
      <c r="P4726" t="s">
        <v>2315</v>
      </c>
      <c r="Q4726" t="s">
        <v>127</v>
      </c>
      <c r="R4726">
        <v>13</v>
      </c>
      <c r="S4726">
        <v>34260202</v>
      </c>
      <c r="U4726" t="s">
        <v>2317</v>
      </c>
      <c r="V4726">
        <v>2</v>
      </c>
      <c r="W4726" s="2">
        <v>0</v>
      </c>
      <c r="X4726" s="2">
        <v>0</v>
      </c>
      <c r="Y4726" s="2">
        <v>1</v>
      </c>
      <c r="Z4726" s="2">
        <v>2</v>
      </c>
      <c r="AA4726" s="2">
        <v>1</v>
      </c>
      <c r="AB4726" s="2">
        <v>2</v>
      </c>
      <c r="AC4726" s="2">
        <v>2</v>
      </c>
      <c r="AD4726" s="2">
        <v>1</v>
      </c>
      <c r="AE4726" s="2">
        <v>4</v>
      </c>
      <c r="AF4726" s="2">
        <v>5</v>
      </c>
      <c r="AG4726" s="2">
        <v>2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  <c r="AM4726" s="2">
        <v>0</v>
      </c>
      <c r="AN4726" s="2">
        <v>0</v>
      </c>
      <c r="AO4726" s="2">
        <v>0</v>
      </c>
      <c r="AP4726" s="2">
        <v>0</v>
      </c>
      <c r="AQ4726" s="2">
        <v>0</v>
      </c>
      <c r="AR4726" s="2">
        <v>0</v>
      </c>
      <c r="AS4726" s="2">
        <v>0</v>
      </c>
      <c r="AT4726" s="2">
        <v>0</v>
      </c>
      <c r="AU4726" s="2">
        <v>0</v>
      </c>
      <c r="AV4726" s="2">
        <v>0</v>
      </c>
      <c r="AW4726" s="2">
        <v>0</v>
      </c>
      <c r="AX4726" s="2">
        <v>0</v>
      </c>
      <c r="AY4726" s="2">
        <v>0</v>
      </c>
      <c r="AZ4726" s="2">
        <v>0</v>
      </c>
      <c r="BA4726" s="2">
        <v>0</v>
      </c>
      <c r="BB4726" s="2">
        <v>0</v>
      </c>
      <c r="BC4726" s="2">
        <v>0</v>
      </c>
      <c r="BD4726" s="2">
        <v>0</v>
      </c>
      <c r="BE4726" s="2">
        <v>0</v>
      </c>
      <c r="BF4726" s="2">
        <v>0</v>
      </c>
      <c r="BG4726" s="2">
        <v>1</v>
      </c>
      <c r="BH4726" s="2">
        <v>1</v>
      </c>
      <c r="BI4726" s="2">
        <v>1</v>
      </c>
      <c r="BJ4726" s="2">
        <v>1</v>
      </c>
      <c r="BK4726" s="2">
        <v>1</v>
      </c>
      <c r="BL4726" s="2">
        <v>1</v>
      </c>
      <c r="BM4726" s="2">
        <v>1</v>
      </c>
      <c r="BN4726" s="2">
        <v>1</v>
      </c>
      <c r="BO4726" s="2">
        <v>1</v>
      </c>
      <c r="BP4726" s="2">
        <v>0</v>
      </c>
      <c r="BQ4726" s="2">
        <v>0</v>
      </c>
      <c r="BR4726" s="2">
        <v>0</v>
      </c>
      <c r="BS4726" s="2">
        <v>0</v>
      </c>
      <c r="BT4726" s="2">
        <v>0</v>
      </c>
      <c r="BU4726" s="2">
        <v>0</v>
      </c>
      <c r="BV4726" s="2">
        <v>0</v>
      </c>
      <c r="BW4726" s="2">
        <v>0</v>
      </c>
      <c r="BX4726" s="2">
        <v>0</v>
      </c>
      <c r="BY4726" s="2">
        <v>0</v>
      </c>
      <c r="BZ4726" s="2">
        <v>0</v>
      </c>
      <c r="CA4726" s="2">
        <v>0</v>
      </c>
      <c r="CB4726" s="2">
        <v>0</v>
      </c>
      <c r="CC4726" s="2">
        <v>0</v>
      </c>
      <c r="CD4726" s="2">
        <v>0</v>
      </c>
      <c r="CE4726" s="2">
        <v>0</v>
      </c>
      <c r="CF4726" s="2">
        <v>0</v>
      </c>
      <c r="CG4726" s="2">
        <v>0</v>
      </c>
      <c r="CH4726" s="2">
        <v>0</v>
      </c>
      <c r="CI4726" s="2">
        <v>0</v>
      </c>
      <c r="CJ4726" s="2">
        <v>0</v>
      </c>
      <c r="CK4726" s="2">
        <v>0</v>
      </c>
      <c r="CL4726" s="2">
        <v>0</v>
      </c>
    </row>
    <row r="4727" spans="1:90" x14ac:dyDescent="0.25">
      <c r="A4727" t="s">
        <v>115</v>
      </c>
      <c r="B4727">
        <v>20103</v>
      </c>
      <c r="C4727" t="s">
        <v>209</v>
      </c>
      <c r="D4727">
        <v>1</v>
      </c>
      <c r="E4727">
        <v>10</v>
      </c>
      <c r="F4727">
        <v>469774</v>
      </c>
      <c r="G4727">
        <v>35469774</v>
      </c>
      <c r="H4727" t="s">
        <v>4804</v>
      </c>
      <c r="I4727">
        <v>369</v>
      </c>
      <c r="J4727" t="s">
        <v>629</v>
      </c>
      <c r="K4727" t="s">
        <v>19733</v>
      </c>
      <c r="L4727">
        <v>1</v>
      </c>
      <c r="M4727" t="s">
        <v>629</v>
      </c>
      <c r="N4727">
        <v>11740000</v>
      </c>
      <c r="O4727" t="s">
        <v>92</v>
      </c>
      <c r="P4727" t="s">
        <v>4805</v>
      </c>
      <c r="Q4727" t="s">
        <v>127</v>
      </c>
      <c r="U4727" t="s">
        <v>4806</v>
      </c>
      <c r="V4727">
        <v>2</v>
      </c>
      <c r="W4727" s="2">
        <v>0</v>
      </c>
      <c r="X4727" s="2">
        <v>0</v>
      </c>
      <c r="Y4727" s="2">
        <v>1</v>
      </c>
      <c r="Z4727" s="2">
        <v>0</v>
      </c>
      <c r="AA4727" s="2">
        <v>0</v>
      </c>
      <c r="AB4727" s="2">
        <v>2</v>
      </c>
      <c r="AC4727" s="2">
        <v>0</v>
      </c>
      <c r="AD4727" s="2">
        <v>4</v>
      </c>
      <c r="AE4727" s="2">
        <v>1</v>
      </c>
      <c r="AF4727" s="2">
        <v>1</v>
      </c>
      <c r="AG4727" s="2">
        <v>1</v>
      </c>
      <c r="AH4727" s="2">
        <v>0</v>
      </c>
      <c r="AI4727" s="2">
        <v>0</v>
      </c>
      <c r="AJ4727" s="2">
        <v>0</v>
      </c>
      <c r="AK4727" s="2">
        <v>0</v>
      </c>
      <c r="AL4727" s="2">
        <v>0</v>
      </c>
      <c r="AM4727" s="2">
        <v>0</v>
      </c>
      <c r="AN4727" s="2">
        <v>0</v>
      </c>
      <c r="AO4727" s="2">
        <v>0</v>
      </c>
      <c r="AP4727" s="2">
        <v>0</v>
      </c>
      <c r="AQ4727" s="2">
        <v>0</v>
      </c>
      <c r="AR4727" s="2">
        <v>0</v>
      </c>
      <c r="AS4727" s="2">
        <v>0</v>
      </c>
      <c r="AT4727" s="2">
        <v>0</v>
      </c>
      <c r="AU4727" s="2">
        <v>0</v>
      </c>
      <c r="AV4727" s="2">
        <v>0</v>
      </c>
      <c r="AW4727" s="2">
        <v>0</v>
      </c>
      <c r="AX4727" s="2">
        <v>0</v>
      </c>
      <c r="AY4727" s="2">
        <v>0</v>
      </c>
      <c r="AZ4727" s="2">
        <v>0</v>
      </c>
      <c r="BA4727" s="2">
        <v>0</v>
      </c>
      <c r="BB4727" s="2">
        <v>0</v>
      </c>
      <c r="BC4727" s="2">
        <v>0</v>
      </c>
      <c r="BD4727" s="2">
        <v>0</v>
      </c>
      <c r="BE4727" s="2">
        <v>0</v>
      </c>
      <c r="BF4727" s="2">
        <v>0</v>
      </c>
      <c r="BG4727" s="2">
        <v>1</v>
      </c>
      <c r="BH4727" s="2">
        <v>0</v>
      </c>
      <c r="BI4727" s="2">
        <v>0</v>
      </c>
      <c r="BJ4727" s="2">
        <v>1</v>
      </c>
      <c r="BK4727" s="2">
        <v>0</v>
      </c>
      <c r="BL4727" s="2">
        <v>1</v>
      </c>
      <c r="BM4727" s="2">
        <v>1</v>
      </c>
      <c r="BN4727" s="2">
        <v>1</v>
      </c>
      <c r="BO4727" s="2">
        <v>1</v>
      </c>
      <c r="BP4727" s="2">
        <v>0</v>
      </c>
      <c r="BQ4727" s="2">
        <v>0</v>
      </c>
      <c r="BR4727" s="2">
        <v>0</v>
      </c>
      <c r="BS4727" s="2">
        <v>0</v>
      </c>
      <c r="BT4727" s="2">
        <v>0</v>
      </c>
      <c r="BU4727" s="2">
        <v>0</v>
      </c>
      <c r="BV4727" s="2">
        <v>0</v>
      </c>
      <c r="BW4727" s="2">
        <v>0</v>
      </c>
      <c r="BX4727" s="2">
        <v>0</v>
      </c>
      <c r="BY4727" s="2">
        <v>0</v>
      </c>
      <c r="BZ4727" s="2">
        <v>0</v>
      </c>
      <c r="CA4727" s="2">
        <v>0</v>
      </c>
      <c r="CB4727" s="2">
        <v>0</v>
      </c>
      <c r="CC4727" s="2">
        <v>0</v>
      </c>
      <c r="CD4727" s="2">
        <v>0</v>
      </c>
      <c r="CE4727" s="2">
        <v>0</v>
      </c>
      <c r="CF4727" s="2">
        <v>0</v>
      </c>
      <c r="CG4727" s="2">
        <v>0</v>
      </c>
      <c r="CH4727" s="2">
        <v>0</v>
      </c>
      <c r="CI4727" s="2">
        <v>0</v>
      </c>
      <c r="CJ4727" s="2">
        <v>0</v>
      </c>
      <c r="CK4727" s="2">
        <v>0</v>
      </c>
      <c r="CL4727" s="2">
        <v>0</v>
      </c>
    </row>
    <row r="4728" spans="1:90" x14ac:dyDescent="0.25">
      <c r="A4728" t="s">
        <v>115</v>
      </c>
      <c r="B4728">
        <v>20103</v>
      </c>
      <c r="C4728" t="s">
        <v>209</v>
      </c>
      <c r="D4728">
        <v>1</v>
      </c>
      <c r="E4728">
        <v>10</v>
      </c>
      <c r="F4728">
        <v>469798</v>
      </c>
      <c r="G4728">
        <v>35469798</v>
      </c>
      <c r="H4728" t="s">
        <v>7281</v>
      </c>
      <c r="I4728">
        <v>558</v>
      </c>
      <c r="J4728" t="s">
        <v>212</v>
      </c>
      <c r="K4728" t="s">
        <v>7281</v>
      </c>
      <c r="L4728">
        <v>1</v>
      </c>
      <c r="M4728" t="s">
        <v>212</v>
      </c>
      <c r="N4728">
        <v>11717900</v>
      </c>
      <c r="O4728" t="s">
        <v>7283</v>
      </c>
      <c r="P4728" t="s">
        <v>7284</v>
      </c>
      <c r="Q4728" t="s">
        <v>127</v>
      </c>
      <c r="U4728" t="s">
        <v>7285</v>
      </c>
      <c r="V4728">
        <v>1</v>
      </c>
      <c r="W4728" s="2">
        <v>0</v>
      </c>
      <c r="X4728" s="2">
        <v>2</v>
      </c>
      <c r="Y4728" s="2">
        <v>2</v>
      </c>
      <c r="Z4728" s="2">
        <v>1</v>
      </c>
      <c r="AA4728" s="2">
        <v>1</v>
      </c>
      <c r="AB4728" s="2">
        <v>1</v>
      </c>
      <c r="AC4728" s="2">
        <v>2</v>
      </c>
      <c r="AD4728" s="2">
        <v>2</v>
      </c>
      <c r="AE4728" s="2">
        <v>0</v>
      </c>
      <c r="AF4728" s="2">
        <v>2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0</v>
      </c>
      <c r="AN4728" s="2">
        <v>0</v>
      </c>
      <c r="AO4728" s="2">
        <v>0</v>
      </c>
      <c r="AP4728" s="2">
        <v>0</v>
      </c>
      <c r="AQ4728" s="2">
        <v>0</v>
      </c>
      <c r="AR4728" s="2">
        <v>0</v>
      </c>
      <c r="AS4728" s="2">
        <v>0</v>
      </c>
      <c r="AT4728" s="2">
        <v>0</v>
      </c>
      <c r="AU4728" s="2">
        <v>0</v>
      </c>
      <c r="AV4728" s="2">
        <v>0</v>
      </c>
      <c r="AW4728" s="2">
        <v>0</v>
      </c>
      <c r="AX4728" s="2">
        <v>0</v>
      </c>
      <c r="AY4728" s="2">
        <v>0</v>
      </c>
      <c r="AZ4728" s="2">
        <v>0</v>
      </c>
      <c r="BA4728" s="2">
        <v>0</v>
      </c>
      <c r="BB4728" s="2">
        <v>0</v>
      </c>
      <c r="BC4728" s="2">
        <v>0</v>
      </c>
      <c r="BD4728" s="2">
        <v>0</v>
      </c>
      <c r="BE4728" s="2">
        <v>0</v>
      </c>
      <c r="BF4728" s="2">
        <v>1</v>
      </c>
      <c r="BG4728" s="2">
        <v>1</v>
      </c>
      <c r="BH4728" s="2">
        <v>1</v>
      </c>
      <c r="BI4728" s="2">
        <v>1</v>
      </c>
      <c r="BJ4728" s="2">
        <v>1</v>
      </c>
      <c r="BK4728" s="2">
        <v>1</v>
      </c>
      <c r="BL4728" s="2">
        <v>1</v>
      </c>
      <c r="BM4728" s="2">
        <v>0</v>
      </c>
      <c r="BN4728" s="2">
        <v>1</v>
      </c>
      <c r="BO4728" s="2">
        <v>0</v>
      </c>
      <c r="BP4728" s="2">
        <v>0</v>
      </c>
      <c r="BQ4728" s="2">
        <v>0</v>
      </c>
      <c r="BR4728" s="2">
        <v>0</v>
      </c>
      <c r="BS4728" s="2">
        <v>0</v>
      </c>
      <c r="BT4728" s="2">
        <v>0</v>
      </c>
      <c r="BU4728" s="2">
        <v>0</v>
      </c>
      <c r="BV4728" s="2">
        <v>0</v>
      </c>
      <c r="BW4728" s="2">
        <v>0</v>
      </c>
      <c r="BX4728" s="2">
        <v>0</v>
      </c>
      <c r="BY4728" s="2">
        <v>0</v>
      </c>
      <c r="BZ4728" s="2">
        <v>0</v>
      </c>
      <c r="CA4728" s="2">
        <v>0</v>
      </c>
      <c r="CB4728" s="2">
        <v>0</v>
      </c>
      <c r="CC4728" s="2">
        <v>0</v>
      </c>
      <c r="CD4728" s="2">
        <v>0</v>
      </c>
      <c r="CE4728" s="2">
        <v>0</v>
      </c>
      <c r="CF4728" s="2">
        <v>0</v>
      </c>
      <c r="CG4728" s="2">
        <v>0</v>
      </c>
      <c r="CH4728" s="2">
        <v>0</v>
      </c>
      <c r="CI4728" s="2">
        <v>0</v>
      </c>
      <c r="CJ4728" s="2">
        <v>0</v>
      </c>
      <c r="CK4728" s="2">
        <v>0</v>
      </c>
      <c r="CL4728" s="2">
        <v>0</v>
      </c>
    </row>
    <row r="4729" spans="1:90" x14ac:dyDescent="0.25">
      <c r="A4729" t="s">
        <v>115</v>
      </c>
      <c r="B4729">
        <v>20103</v>
      </c>
      <c r="C4729" t="s">
        <v>209</v>
      </c>
      <c r="D4729">
        <v>1</v>
      </c>
      <c r="E4729">
        <v>8</v>
      </c>
      <c r="F4729">
        <v>907972</v>
      </c>
      <c r="G4729">
        <v>35907972</v>
      </c>
      <c r="H4729" t="s">
        <v>10704</v>
      </c>
      <c r="I4729">
        <v>558</v>
      </c>
      <c r="J4729" t="s">
        <v>212</v>
      </c>
      <c r="K4729" t="s">
        <v>7282</v>
      </c>
      <c r="L4729">
        <v>1</v>
      </c>
      <c r="M4729" t="s">
        <v>212</v>
      </c>
      <c r="N4729">
        <v>11700510</v>
      </c>
      <c r="O4729" t="s">
        <v>92</v>
      </c>
      <c r="P4729" t="s">
        <v>8690</v>
      </c>
      <c r="Q4729">
        <v>19345</v>
      </c>
      <c r="R4729">
        <v>13</v>
      </c>
      <c r="S4729">
        <v>34770469</v>
      </c>
      <c r="T4729">
        <v>34773354</v>
      </c>
      <c r="U4729" t="s">
        <v>10705</v>
      </c>
      <c r="V4729">
        <v>1</v>
      </c>
      <c r="W4729" s="2">
        <v>0</v>
      </c>
      <c r="X4729" s="2">
        <v>0</v>
      </c>
      <c r="Y4729" s="2">
        <v>0</v>
      </c>
      <c r="Z4729" s="2">
        <v>0</v>
      </c>
      <c r="AA4729" s="2">
        <v>0</v>
      </c>
      <c r="AB4729" s="2">
        <v>0</v>
      </c>
      <c r="AC4729" s="2">
        <v>0</v>
      </c>
      <c r="AD4729" s="2">
        <v>48</v>
      </c>
      <c r="AE4729" s="2">
        <v>63</v>
      </c>
      <c r="AF4729" s="2">
        <v>104</v>
      </c>
      <c r="AG4729" s="2">
        <v>148</v>
      </c>
      <c r="AH4729" s="2">
        <v>229</v>
      </c>
      <c r="AI4729" s="2">
        <v>168</v>
      </c>
      <c r="AJ4729" s="2">
        <v>139</v>
      </c>
      <c r="AK4729" s="2">
        <v>0</v>
      </c>
      <c r="AL4729" s="2">
        <v>0</v>
      </c>
      <c r="AM4729" s="2">
        <v>0</v>
      </c>
      <c r="AN4729" s="2">
        <v>0</v>
      </c>
      <c r="AO4729" s="2">
        <v>0</v>
      </c>
      <c r="AP4729" s="2">
        <v>0</v>
      </c>
      <c r="AQ4729" s="2">
        <v>0</v>
      </c>
      <c r="AR4729" s="2">
        <v>0</v>
      </c>
      <c r="AS4729" s="2">
        <v>0</v>
      </c>
      <c r="AT4729" s="2">
        <v>0</v>
      </c>
      <c r="AU4729" s="2">
        <v>0</v>
      </c>
      <c r="AV4729" s="2">
        <v>0</v>
      </c>
      <c r="AW4729" s="2">
        <v>0</v>
      </c>
      <c r="AX4729" s="2">
        <v>0</v>
      </c>
      <c r="AY4729" s="2">
        <v>0</v>
      </c>
      <c r="AZ4729" s="2">
        <v>0</v>
      </c>
      <c r="BA4729" s="2">
        <v>0</v>
      </c>
      <c r="BB4729" s="2">
        <v>0</v>
      </c>
      <c r="BC4729" s="2">
        <v>89</v>
      </c>
      <c r="BD4729" s="2">
        <v>0</v>
      </c>
      <c r="BE4729" s="2">
        <v>0</v>
      </c>
      <c r="BF4729" s="2">
        <v>0</v>
      </c>
      <c r="BG4729" s="2">
        <v>0</v>
      </c>
      <c r="BH4729" s="2">
        <v>0</v>
      </c>
      <c r="BI4729" s="2">
        <v>0</v>
      </c>
      <c r="BJ4729" s="2">
        <v>0</v>
      </c>
      <c r="BK4729" s="2">
        <v>0</v>
      </c>
      <c r="BL4729" s="2">
        <v>2</v>
      </c>
      <c r="BM4729" s="2">
        <v>2</v>
      </c>
      <c r="BN4729" s="2">
        <v>6</v>
      </c>
      <c r="BO4729" s="2">
        <v>7</v>
      </c>
      <c r="BP4729" s="2">
        <v>8</v>
      </c>
      <c r="BQ4729" s="2">
        <v>8</v>
      </c>
      <c r="BR4729" s="2">
        <v>5</v>
      </c>
      <c r="BS4729" s="2">
        <v>0</v>
      </c>
      <c r="BT4729" s="2">
        <v>0</v>
      </c>
      <c r="BU4729" s="2">
        <v>0</v>
      </c>
      <c r="BV4729" s="2">
        <v>0</v>
      </c>
      <c r="BW4729" s="2">
        <v>0</v>
      </c>
      <c r="BX4729" s="2">
        <v>0</v>
      </c>
      <c r="BY4729" s="2">
        <v>0</v>
      </c>
      <c r="BZ4729" s="2">
        <v>0</v>
      </c>
      <c r="CA4729" s="2">
        <v>0</v>
      </c>
      <c r="CB4729" s="2">
        <v>0</v>
      </c>
      <c r="CC4729" s="2">
        <v>0</v>
      </c>
      <c r="CD4729" s="2">
        <v>0</v>
      </c>
      <c r="CE4729" s="2">
        <v>0</v>
      </c>
      <c r="CF4729" s="2">
        <v>0</v>
      </c>
      <c r="CG4729" s="2">
        <v>0</v>
      </c>
      <c r="CH4729" s="2">
        <v>0</v>
      </c>
      <c r="CI4729" s="2">
        <v>0</v>
      </c>
      <c r="CJ4729" s="2">
        <v>0</v>
      </c>
      <c r="CK4729" s="2">
        <v>6</v>
      </c>
      <c r="CL4729" s="2">
        <v>0</v>
      </c>
    </row>
    <row r="4730" spans="1:90" x14ac:dyDescent="0.25">
      <c r="A4730" t="s">
        <v>115</v>
      </c>
      <c r="B4730">
        <v>20103</v>
      </c>
      <c r="C4730" t="s">
        <v>209</v>
      </c>
      <c r="D4730">
        <v>1</v>
      </c>
      <c r="E4730">
        <v>8</v>
      </c>
      <c r="F4730">
        <v>12063</v>
      </c>
      <c r="G4730">
        <v>35012063</v>
      </c>
      <c r="H4730" t="s">
        <v>9188</v>
      </c>
      <c r="I4730">
        <v>558</v>
      </c>
      <c r="J4730" t="s">
        <v>212</v>
      </c>
      <c r="K4730" t="s">
        <v>626</v>
      </c>
      <c r="L4730">
        <v>1</v>
      </c>
      <c r="M4730" t="s">
        <v>212</v>
      </c>
      <c r="N4730">
        <v>11722200</v>
      </c>
      <c r="O4730" t="s">
        <v>92</v>
      </c>
      <c r="P4730" t="s">
        <v>9189</v>
      </c>
      <c r="Q4730" t="s">
        <v>127</v>
      </c>
      <c r="R4730">
        <v>13</v>
      </c>
      <c r="S4730">
        <v>34811112</v>
      </c>
      <c r="T4730">
        <v>34812602</v>
      </c>
      <c r="U4730" t="s">
        <v>9190</v>
      </c>
      <c r="V4730">
        <v>1</v>
      </c>
      <c r="W4730" s="2">
        <v>0</v>
      </c>
      <c r="X4730" s="2">
        <v>0</v>
      </c>
      <c r="Y4730" s="2">
        <v>0</v>
      </c>
      <c r="Z4730" s="2">
        <v>0</v>
      </c>
      <c r="AA4730" s="2">
        <v>0</v>
      </c>
      <c r="AB4730" s="2">
        <v>0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142</v>
      </c>
      <c r="AI4730" s="2">
        <v>98</v>
      </c>
      <c r="AJ4730" s="2">
        <v>36</v>
      </c>
      <c r="AK4730" s="2">
        <v>0</v>
      </c>
      <c r="AL4730" s="2">
        <v>0</v>
      </c>
      <c r="AM4730" s="2">
        <v>0</v>
      </c>
      <c r="AN4730" s="2">
        <v>0</v>
      </c>
      <c r="AO4730" s="2">
        <v>0</v>
      </c>
      <c r="AP4730" s="2">
        <v>0</v>
      </c>
      <c r="AQ4730" s="2">
        <v>0</v>
      </c>
      <c r="AR4730" s="2">
        <v>0</v>
      </c>
      <c r="AS4730" s="2">
        <v>0</v>
      </c>
      <c r="AT4730" s="2">
        <v>0</v>
      </c>
      <c r="AU4730" s="2">
        <v>0</v>
      </c>
      <c r="AV4730" s="2">
        <v>0</v>
      </c>
      <c r="AW4730" s="2">
        <v>0</v>
      </c>
      <c r="AX4730" s="2">
        <v>0</v>
      </c>
      <c r="AY4730" s="2">
        <v>0</v>
      </c>
      <c r="AZ4730" s="2">
        <v>0</v>
      </c>
      <c r="BA4730" s="2">
        <v>0</v>
      </c>
      <c r="BB4730" s="2">
        <v>0</v>
      </c>
      <c r="BC4730" s="2">
        <v>0</v>
      </c>
      <c r="BD4730" s="2">
        <v>0</v>
      </c>
      <c r="BE4730" s="2">
        <v>0</v>
      </c>
      <c r="BF4730" s="2">
        <v>0</v>
      </c>
      <c r="BG4730" s="2">
        <v>0</v>
      </c>
      <c r="BH4730" s="2">
        <v>0</v>
      </c>
      <c r="BI4730" s="2">
        <v>0</v>
      </c>
      <c r="BJ4730" s="2">
        <v>0</v>
      </c>
      <c r="BK4730" s="2">
        <v>0</v>
      </c>
      <c r="BL4730" s="2">
        <v>0</v>
      </c>
      <c r="BM4730" s="2">
        <v>0</v>
      </c>
      <c r="BN4730" s="2">
        <v>0</v>
      </c>
      <c r="BO4730" s="2">
        <v>0</v>
      </c>
      <c r="BP4730" s="2">
        <v>5</v>
      </c>
      <c r="BQ4730" s="2">
        <v>5</v>
      </c>
      <c r="BR4730" s="2">
        <v>4</v>
      </c>
      <c r="BS4730" s="2">
        <v>0</v>
      </c>
      <c r="BT4730" s="2">
        <v>0</v>
      </c>
      <c r="BU4730" s="2">
        <v>0</v>
      </c>
      <c r="BV4730" s="2">
        <v>0</v>
      </c>
      <c r="BW4730" s="2">
        <v>0</v>
      </c>
      <c r="BX4730" s="2">
        <v>0</v>
      </c>
      <c r="BY4730" s="2">
        <v>0</v>
      </c>
      <c r="BZ4730" s="2">
        <v>0</v>
      </c>
      <c r="CA4730" s="2">
        <v>0</v>
      </c>
      <c r="CB4730" s="2">
        <v>0</v>
      </c>
      <c r="CC4730" s="2">
        <v>0</v>
      </c>
      <c r="CD4730" s="2">
        <v>0</v>
      </c>
      <c r="CE4730" s="2">
        <v>0</v>
      </c>
      <c r="CF4730" s="2">
        <v>0</v>
      </c>
      <c r="CG4730" s="2">
        <v>0</v>
      </c>
      <c r="CH4730" s="2">
        <v>0</v>
      </c>
      <c r="CI4730" s="2">
        <v>0</v>
      </c>
      <c r="CJ4730" s="2">
        <v>0</v>
      </c>
      <c r="CK4730" s="2">
        <v>0</v>
      </c>
      <c r="CL4730" s="2">
        <v>0</v>
      </c>
    </row>
    <row r="4731" spans="1:90" x14ac:dyDescent="0.25">
      <c r="A4731" t="s">
        <v>115</v>
      </c>
      <c r="B4731">
        <v>20103</v>
      </c>
      <c r="C4731" t="s">
        <v>209</v>
      </c>
      <c r="D4731">
        <v>1</v>
      </c>
      <c r="E4731">
        <v>8</v>
      </c>
      <c r="F4731">
        <v>37576</v>
      </c>
      <c r="G4731">
        <v>35037576</v>
      </c>
      <c r="H4731" t="s">
        <v>12432</v>
      </c>
      <c r="I4731">
        <v>657</v>
      </c>
      <c r="J4731" t="s">
        <v>209</v>
      </c>
      <c r="K4731" t="s">
        <v>4907</v>
      </c>
      <c r="L4731">
        <v>1</v>
      </c>
      <c r="M4731" t="s">
        <v>209</v>
      </c>
      <c r="N4731">
        <v>11325100</v>
      </c>
      <c r="O4731" t="s">
        <v>92</v>
      </c>
      <c r="P4731" t="s">
        <v>6319</v>
      </c>
      <c r="Q4731">
        <v>404</v>
      </c>
      <c r="R4731">
        <v>13</v>
      </c>
      <c r="S4731">
        <v>35671412</v>
      </c>
      <c r="T4731">
        <v>35671651</v>
      </c>
      <c r="U4731" t="s">
        <v>12433</v>
      </c>
      <c r="V4731">
        <v>1</v>
      </c>
      <c r="W4731" s="2">
        <v>0</v>
      </c>
      <c r="X4731" s="2">
        <v>0</v>
      </c>
      <c r="Y4731" s="2">
        <v>0</v>
      </c>
      <c r="Z4731" s="2">
        <v>0</v>
      </c>
      <c r="AA4731" s="2">
        <v>68</v>
      </c>
      <c r="AB4731" s="2">
        <v>51</v>
      </c>
      <c r="AC4731" s="2">
        <v>64</v>
      </c>
      <c r="AD4731" s="2">
        <v>88</v>
      </c>
      <c r="AE4731" s="2">
        <v>69</v>
      </c>
      <c r="AF4731" s="2">
        <v>62</v>
      </c>
      <c r="AG4731" s="2">
        <v>50</v>
      </c>
      <c r="AH4731" s="2">
        <v>82</v>
      </c>
      <c r="AI4731" s="2">
        <v>49</v>
      </c>
      <c r="AJ4731" s="2">
        <v>36</v>
      </c>
      <c r="AK4731" s="2">
        <v>0</v>
      </c>
      <c r="AL4731" s="2">
        <v>0</v>
      </c>
      <c r="AM4731" s="2">
        <v>0</v>
      </c>
      <c r="AN4731" s="2">
        <v>0</v>
      </c>
      <c r="AO4731" s="2">
        <v>0</v>
      </c>
      <c r="AP4731" s="2">
        <v>0</v>
      </c>
      <c r="AQ4731" s="2">
        <v>0</v>
      </c>
      <c r="AR4731" s="2">
        <v>0</v>
      </c>
      <c r="AS4731" s="2">
        <v>0</v>
      </c>
      <c r="AT4731" s="2">
        <v>0</v>
      </c>
      <c r="AU4731" s="2">
        <v>0</v>
      </c>
      <c r="AV4731" s="2">
        <v>0</v>
      </c>
      <c r="AW4731" s="2">
        <v>0</v>
      </c>
      <c r="AX4731" s="2">
        <v>0</v>
      </c>
      <c r="AY4731" s="2">
        <v>0</v>
      </c>
      <c r="AZ4731" s="2">
        <v>0</v>
      </c>
      <c r="BA4731" s="2">
        <v>0</v>
      </c>
      <c r="BB4731" s="2">
        <v>0</v>
      </c>
      <c r="BC4731" s="2">
        <v>207</v>
      </c>
      <c r="BD4731" s="2">
        <v>27</v>
      </c>
      <c r="BE4731" s="2">
        <v>0</v>
      </c>
      <c r="BF4731" s="2">
        <v>0</v>
      </c>
      <c r="BG4731" s="2">
        <v>0</v>
      </c>
      <c r="BH4731" s="2">
        <v>0</v>
      </c>
      <c r="BI4731" s="2">
        <v>4</v>
      </c>
      <c r="BJ4731" s="2">
        <v>4</v>
      </c>
      <c r="BK4731" s="2">
        <v>4</v>
      </c>
      <c r="BL4731" s="2">
        <v>6</v>
      </c>
      <c r="BM4731" s="2">
        <v>4</v>
      </c>
      <c r="BN4731" s="2">
        <v>4</v>
      </c>
      <c r="BO4731" s="2">
        <v>4</v>
      </c>
      <c r="BP4731" s="2">
        <v>4</v>
      </c>
      <c r="BQ4731" s="2">
        <v>3</v>
      </c>
      <c r="BR4731" s="2">
        <v>2</v>
      </c>
      <c r="BS4731" s="2">
        <v>0</v>
      </c>
      <c r="BT4731" s="2">
        <v>0</v>
      </c>
      <c r="BU4731" s="2">
        <v>0</v>
      </c>
      <c r="BV4731" s="2">
        <v>0</v>
      </c>
      <c r="BW4731" s="2">
        <v>0</v>
      </c>
      <c r="BX4731" s="2">
        <v>0</v>
      </c>
      <c r="BY4731" s="2">
        <v>0</v>
      </c>
      <c r="BZ4731" s="2">
        <v>0</v>
      </c>
      <c r="CA4731" s="2">
        <v>0</v>
      </c>
      <c r="CB4731" s="2">
        <v>0</v>
      </c>
      <c r="CC4731" s="2">
        <v>0</v>
      </c>
      <c r="CD4731" s="2">
        <v>0</v>
      </c>
      <c r="CE4731" s="2">
        <v>0</v>
      </c>
      <c r="CF4731" s="2">
        <v>0</v>
      </c>
      <c r="CG4731" s="2">
        <v>0</v>
      </c>
      <c r="CH4731" s="2">
        <v>0</v>
      </c>
      <c r="CI4731" s="2">
        <v>0</v>
      </c>
      <c r="CJ4731" s="2">
        <v>0</v>
      </c>
      <c r="CK4731" s="2">
        <v>10</v>
      </c>
      <c r="CL4731" s="2">
        <v>3</v>
      </c>
    </row>
    <row r="4732" spans="1:90" x14ac:dyDescent="0.25">
      <c r="A4732" t="s">
        <v>115</v>
      </c>
      <c r="B4732">
        <v>20103</v>
      </c>
      <c r="C4732" t="s">
        <v>209</v>
      </c>
      <c r="D4732">
        <v>1</v>
      </c>
      <c r="E4732">
        <v>8</v>
      </c>
      <c r="F4732">
        <v>12075</v>
      </c>
      <c r="G4732">
        <v>35012075</v>
      </c>
      <c r="H4732" t="s">
        <v>3945</v>
      </c>
      <c r="I4732">
        <v>657</v>
      </c>
      <c r="J4732" t="s">
        <v>209</v>
      </c>
      <c r="K4732" t="s">
        <v>1083</v>
      </c>
      <c r="L4732">
        <v>1</v>
      </c>
      <c r="M4732" t="s">
        <v>209</v>
      </c>
      <c r="N4732">
        <v>11355340</v>
      </c>
      <c r="O4732" t="s">
        <v>162</v>
      </c>
      <c r="P4732" t="s">
        <v>2168</v>
      </c>
      <c r="Q4732" t="s">
        <v>127</v>
      </c>
      <c r="R4732">
        <v>13</v>
      </c>
      <c r="S4732">
        <v>34646511</v>
      </c>
      <c r="T4732">
        <v>34647714</v>
      </c>
      <c r="U4732" t="s">
        <v>3946</v>
      </c>
      <c r="V4732">
        <v>1</v>
      </c>
      <c r="W4732" s="2">
        <v>0</v>
      </c>
      <c r="X4732" s="2">
        <v>0</v>
      </c>
      <c r="Y4732" s="2">
        <v>0</v>
      </c>
      <c r="Z4732" s="2">
        <v>0</v>
      </c>
      <c r="AA4732" s="2">
        <v>0</v>
      </c>
      <c r="AB4732" s="2">
        <v>0</v>
      </c>
      <c r="AC4732" s="2">
        <v>0</v>
      </c>
      <c r="AD4732" s="2">
        <v>70</v>
      </c>
      <c r="AE4732" s="2">
        <v>117</v>
      </c>
      <c r="AF4732" s="2">
        <v>95</v>
      </c>
      <c r="AG4732" s="2">
        <v>110</v>
      </c>
      <c r="AH4732" s="2">
        <v>128</v>
      </c>
      <c r="AI4732" s="2">
        <v>158</v>
      </c>
      <c r="AJ4732" s="2">
        <v>117</v>
      </c>
      <c r="AK4732" s="2">
        <v>0</v>
      </c>
      <c r="AL4732" s="2">
        <v>0</v>
      </c>
      <c r="AM4732" s="2">
        <v>0</v>
      </c>
      <c r="AN4732" s="2">
        <v>0</v>
      </c>
      <c r="AO4732" s="2">
        <v>0</v>
      </c>
      <c r="AP4732" s="2">
        <v>0</v>
      </c>
      <c r="AQ4732" s="2">
        <v>0</v>
      </c>
      <c r="AR4732" s="2">
        <v>123</v>
      </c>
      <c r="AS4732" s="2">
        <v>0</v>
      </c>
      <c r="AT4732" s="2">
        <v>0</v>
      </c>
      <c r="AU4732" s="2">
        <v>244</v>
      </c>
      <c r="AV4732" s="2">
        <v>0</v>
      </c>
      <c r="AW4732" s="2">
        <v>0</v>
      </c>
      <c r="AX4732" s="2">
        <v>0</v>
      </c>
      <c r="AY4732" s="2">
        <v>0</v>
      </c>
      <c r="AZ4732" s="2">
        <v>0</v>
      </c>
      <c r="BA4732" s="2">
        <v>0</v>
      </c>
      <c r="BB4732" s="2">
        <v>0</v>
      </c>
      <c r="BC4732" s="2">
        <v>0</v>
      </c>
      <c r="BD4732" s="2">
        <v>0</v>
      </c>
      <c r="BE4732" s="2">
        <v>0</v>
      </c>
      <c r="BF4732" s="2">
        <v>0</v>
      </c>
      <c r="BG4732" s="2">
        <v>0</v>
      </c>
      <c r="BH4732" s="2">
        <v>0</v>
      </c>
      <c r="BI4732" s="2">
        <v>0</v>
      </c>
      <c r="BJ4732" s="2">
        <v>0</v>
      </c>
      <c r="BK4732" s="2">
        <v>0</v>
      </c>
      <c r="BL4732" s="2">
        <v>3</v>
      </c>
      <c r="BM4732" s="2">
        <v>5</v>
      </c>
      <c r="BN4732" s="2">
        <v>3</v>
      </c>
      <c r="BO4732" s="2">
        <v>3</v>
      </c>
      <c r="BP4732" s="2">
        <v>6</v>
      </c>
      <c r="BQ4732" s="2">
        <v>7</v>
      </c>
      <c r="BR4732" s="2">
        <v>3</v>
      </c>
      <c r="BS4732" s="2">
        <v>0</v>
      </c>
      <c r="BT4732" s="2">
        <v>0</v>
      </c>
      <c r="BU4732" s="2">
        <v>0</v>
      </c>
      <c r="BV4732" s="2">
        <v>0</v>
      </c>
      <c r="BW4732" s="2">
        <v>0</v>
      </c>
      <c r="BX4732" s="2">
        <v>0</v>
      </c>
      <c r="BY4732" s="2">
        <v>0</v>
      </c>
      <c r="BZ4732" s="2">
        <v>5</v>
      </c>
      <c r="CA4732" s="2">
        <v>0</v>
      </c>
      <c r="CB4732" s="2">
        <v>0</v>
      </c>
      <c r="CC4732" s="2">
        <v>8</v>
      </c>
      <c r="CD4732" s="2">
        <v>0</v>
      </c>
      <c r="CE4732" s="2">
        <v>0</v>
      </c>
      <c r="CF4732" s="2">
        <v>0</v>
      </c>
      <c r="CG4732" s="2">
        <v>0</v>
      </c>
      <c r="CH4732" s="2">
        <v>0</v>
      </c>
      <c r="CI4732" s="2">
        <v>0</v>
      </c>
      <c r="CJ4732" s="2">
        <v>0</v>
      </c>
      <c r="CK4732" s="2">
        <v>0</v>
      </c>
      <c r="CL4732" s="2">
        <v>0</v>
      </c>
    </row>
    <row r="4733" spans="1:90" x14ac:dyDescent="0.25">
      <c r="A4733" t="s">
        <v>115</v>
      </c>
      <c r="B4733">
        <v>20103</v>
      </c>
      <c r="C4733" t="s">
        <v>209</v>
      </c>
      <c r="D4733">
        <v>1</v>
      </c>
      <c r="E4733">
        <v>8</v>
      </c>
      <c r="F4733">
        <v>901386</v>
      </c>
      <c r="G4733">
        <v>35901386</v>
      </c>
      <c r="H4733" t="s">
        <v>10492</v>
      </c>
      <c r="I4733">
        <v>558</v>
      </c>
      <c r="J4733" t="s">
        <v>212</v>
      </c>
      <c r="K4733" t="s">
        <v>10493</v>
      </c>
      <c r="L4733">
        <v>1</v>
      </c>
      <c r="M4733" t="s">
        <v>212</v>
      </c>
      <c r="N4733">
        <v>11712670</v>
      </c>
      <c r="O4733" t="s">
        <v>102</v>
      </c>
      <c r="P4733" t="s">
        <v>10494</v>
      </c>
      <c r="Q4733">
        <v>171</v>
      </c>
      <c r="R4733">
        <v>13</v>
      </c>
      <c r="S4733">
        <v>34773547</v>
      </c>
      <c r="T4733">
        <v>34776504</v>
      </c>
      <c r="U4733" t="s">
        <v>10495</v>
      </c>
      <c r="V4733">
        <v>1</v>
      </c>
      <c r="W4733" s="2">
        <v>0</v>
      </c>
      <c r="X4733" s="2">
        <v>0</v>
      </c>
      <c r="Y4733" s="2">
        <v>0</v>
      </c>
      <c r="Z4733" s="2">
        <v>0</v>
      </c>
      <c r="AA4733" s="2">
        <v>0</v>
      </c>
      <c r="AB4733" s="2">
        <v>0</v>
      </c>
      <c r="AC4733" s="2">
        <v>0</v>
      </c>
      <c r="AD4733" s="2">
        <v>0</v>
      </c>
      <c r="AE4733" s="2">
        <v>0</v>
      </c>
      <c r="AF4733" s="2">
        <v>57</v>
      </c>
      <c r="AG4733" s="2">
        <v>166</v>
      </c>
      <c r="AH4733" s="2">
        <v>385</v>
      </c>
      <c r="AI4733" s="2">
        <v>275</v>
      </c>
      <c r="AJ4733" s="2">
        <v>213</v>
      </c>
      <c r="AK4733" s="2">
        <v>0</v>
      </c>
      <c r="AL4733" s="2">
        <v>0</v>
      </c>
      <c r="AM4733" s="2">
        <v>0</v>
      </c>
      <c r="AN4733" s="2">
        <v>0</v>
      </c>
      <c r="AO4733" s="2">
        <v>0</v>
      </c>
      <c r="AP4733" s="2">
        <v>0</v>
      </c>
      <c r="AQ4733" s="2">
        <v>0</v>
      </c>
      <c r="AR4733" s="2">
        <v>0</v>
      </c>
      <c r="AS4733" s="2">
        <v>0</v>
      </c>
      <c r="AT4733" s="2">
        <v>0</v>
      </c>
      <c r="AU4733" s="2">
        <v>0</v>
      </c>
      <c r="AV4733" s="2">
        <v>0</v>
      </c>
      <c r="AW4733" s="2">
        <v>0</v>
      </c>
      <c r="AX4733" s="2">
        <v>0</v>
      </c>
      <c r="AY4733" s="2">
        <v>0</v>
      </c>
      <c r="AZ4733" s="2">
        <v>0</v>
      </c>
      <c r="BA4733" s="2">
        <v>0</v>
      </c>
      <c r="BB4733" s="2">
        <v>0</v>
      </c>
      <c r="BC4733" s="2">
        <v>218</v>
      </c>
      <c r="BD4733" s="2">
        <v>0</v>
      </c>
      <c r="BE4733" s="2">
        <v>0</v>
      </c>
      <c r="BF4733" s="2">
        <v>0</v>
      </c>
      <c r="BG4733" s="2">
        <v>0</v>
      </c>
      <c r="BH4733" s="2">
        <v>0</v>
      </c>
      <c r="BI4733" s="2">
        <v>0</v>
      </c>
      <c r="BJ4733" s="2">
        <v>0</v>
      </c>
      <c r="BK4733" s="2">
        <v>0</v>
      </c>
      <c r="BL4733" s="2">
        <v>0</v>
      </c>
      <c r="BM4733" s="2">
        <v>0</v>
      </c>
      <c r="BN4733" s="2">
        <v>4</v>
      </c>
      <c r="BO4733" s="2">
        <v>9</v>
      </c>
      <c r="BP4733" s="2">
        <v>16</v>
      </c>
      <c r="BQ4733" s="2">
        <v>10</v>
      </c>
      <c r="BR4733" s="2">
        <v>9</v>
      </c>
      <c r="BS4733" s="2">
        <v>0</v>
      </c>
      <c r="BT4733" s="2">
        <v>0</v>
      </c>
      <c r="BU4733" s="2">
        <v>0</v>
      </c>
      <c r="BV4733" s="2">
        <v>0</v>
      </c>
      <c r="BW4733" s="2">
        <v>0</v>
      </c>
      <c r="BX4733" s="2">
        <v>0</v>
      </c>
      <c r="BY4733" s="2">
        <v>0</v>
      </c>
      <c r="BZ4733" s="2">
        <v>0</v>
      </c>
      <c r="CA4733" s="2">
        <v>0</v>
      </c>
      <c r="CB4733" s="2">
        <v>0</v>
      </c>
      <c r="CC4733" s="2">
        <v>0</v>
      </c>
      <c r="CD4733" s="2">
        <v>0</v>
      </c>
      <c r="CE4733" s="2">
        <v>0</v>
      </c>
      <c r="CF4733" s="2">
        <v>0</v>
      </c>
      <c r="CG4733" s="2">
        <v>0</v>
      </c>
      <c r="CH4733" s="2">
        <v>0</v>
      </c>
      <c r="CI4733" s="2">
        <v>0</v>
      </c>
      <c r="CJ4733" s="2">
        <v>0</v>
      </c>
      <c r="CK4733" s="2">
        <v>16</v>
      </c>
      <c r="CL4733" s="2">
        <v>0</v>
      </c>
    </row>
    <row r="4734" spans="1:90" x14ac:dyDescent="0.25">
      <c r="A4734" t="s">
        <v>115</v>
      </c>
      <c r="B4734">
        <v>20103</v>
      </c>
      <c r="C4734" t="s">
        <v>209</v>
      </c>
      <c r="D4734">
        <v>1</v>
      </c>
      <c r="E4734">
        <v>8</v>
      </c>
      <c r="F4734">
        <v>12269</v>
      </c>
      <c r="G4734">
        <v>35012269</v>
      </c>
      <c r="H4734" t="s">
        <v>1870</v>
      </c>
      <c r="I4734">
        <v>459</v>
      </c>
      <c r="J4734" t="s">
        <v>912</v>
      </c>
      <c r="K4734" t="s">
        <v>91</v>
      </c>
      <c r="L4734">
        <v>1</v>
      </c>
      <c r="M4734" t="s">
        <v>912</v>
      </c>
      <c r="N4734">
        <v>11730000</v>
      </c>
      <c r="O4734" t="s">
        <v>102</v>
      </c>
      <c r="P4734" t="s">
        <v>1055</v>
      </c>
      <c r="Q4734">
        <v>1774</v>
      </c>
      <c r="R4734">
        <v>13</v>
      </c>
      <c r="S4734">
        <v>34481621</v>
      </c>
      <c r="T4734">
        <v>34486020</v>
      </c>
      <c r="U4734" t="s">
        <v>1871</v>
      </c>
      <c r="V4734">
        <v>1</v>
      </c>
      <c r="W4734" s="2">
        <v>0</v>
      </c>
      <c r="X4734" s="2">
        <v>0</v>
      </c>
      <c r="Y4734" s="2">
        <v>0</v>
      </c>
      <c r="Z4734" s="2">
        <v>0</v>
      </c>
      <c r="AA4734" s="2">
        <v>0</v>
      </c>
      <c r="AB4734" s="2">
        <v>0</v>
      </c>
      <c r="AC4734" s="2">
        <v>0</v>
      </c>
      <c r="AD4734" s="2">
        <v>0</v>
      </c>
      <c r="AE4734" s="2">
        <v>0</v>
      </c>
      <c r="AF4734" s="2">
        <v>0</v>
      </c>
      <c r="AG4734" s="2">
        <v>0</v>
      </c>
      <c r="AH4734" s="2">
        <v>294</v>
      </c>
      <c r="AI4734" s="2">
        <v>246</v>
      </c>
      <c r="AJ4734" s="2">
        <v>203</v>
      </c>
      <c r="AK4734" s="2">
        <v>0</v>
      </c>
      <c r="AL4734" s="2">
        <v>0</v>
      </c>
      <c r="AM4734" s="2">
        <v>0</v>
      </c>
      <c r="AN4734" s="2">
        <v>0</v>
      </c>
      <c r="AO4734" s="2">
        <v>0</v>
      </c>
      <c r="AP4734" s="2">
        <v>0</v>
      </c>
      <c r="AQ4734" s="2">
        <v>0</v>
      </c>
      <c r="AR4734" s="2">
        <v>0</v>
      </c>
      <c r="AS4734" s="2">
        <v>0</v>
      </c>
      <c r="AT4734" s="2">
        <v>0</v>
      </c>
      <c r="AU4734" s="2">
        <v>244</v>
      </c>
      <c r="AV4734" s="2">
        <v>0</v>
      </c>
      <c r="AW4734" s="2">
        <v>0</v>
      </c>
      <c r="AX4734" s="2">
        <v>0</v>
      </c>
      <c r="AY4734" s="2">
        <v>0</v>
      </c>
      <c r="AZ4734" s="2">
        <v>0</v>
      </c>
      <c r="BA4734" s="2">
        <v>0</v>
      </c>
      <c r="BB4734" s="2">
        <v>0</v>
      </c>
      <c r="BC4734" s="2">
        <v>0</v>
      </c>
      <c r="BD4734" s="2">
        <v>0</v>
      </c>
      <c r="BE4734" s="2">
        <v>0</v>
      </c>
      <c r="BF4734" s="2">
        <v>0</v>
      </c>
      <c r="BG4734" s="2">
        <v>0</v>
      </c>
      <c r="BH4734" s="2">
        <v>0</v>
      </c>
      <c r="BI4734" s="2">
        <v>0</v>
      </c>
      <c r="BJ4734" s="2">
        <v>0</v>
      </c>
      <c r="BK4734" s="2">
        <v>0</v>
      </c>
      <c r="BL4734" s="2">
        <v>0</v>
      </c>
      <c r="BM4734" s="2">
        <v>0</v>
      </c>
      <c r="BN4734" s="2">
        <v>0</v>
      </c>
      <c r="BO4734" s="2">
        <v>0</v>
      </c>
      <c r="BP4734" s="2">
        <v>10</v>
      </c>
      <c r="BQ4734" s="2">
        <v>8</v>
      </c>
      <c r="BR4734" s="2">
        <v>8</v>
      </c>
      <c r="BS4734" s="2">
        <v>0</v>
      </c>
      <c r="BT4734" s="2">
        <v>0</v>
      </c>
      <c r="BU4734" s="2">
        <v>0</v>
      </c>
      <c r="BV4734" s="2">
        <v>0</v>
      </c>
      <c r="BW4734" s="2">
        <v>0</v>
      </c>
      <c r="BX4734" s="2">
        <v>0</v>
      </c>
      <c r="BY4734" s="2">
        <v>0</v>
      </c>
      <c r="BZ4734" s="2">
        <v>0</v>
      </c>
      <c r="CA4734" s="2">
        <v>0</v>
      </c>
      <c r="CB4734" s="2">
        <v>0</v>
      </c>
      <c r="CC4734" s="2">
        <v>10</v>
      </c>
      <c r="CD4734" s="2">
        <v>0</v>
      </c>
      <c r="CE4734" s="2">
        <v>0</v>
      </c>
      <c r="CF4734" s="2">
        <v>0</v>
      </c>
      <c r="CG4734" s="2">
        <v>0</v>
      </c>
      <c r="CH4734" s="2">
        <v>0</v>
      </c>
      <c r="CI4734" s="2">
        <v>0</v>
      </c>
      <c r="CJ4734" s="2">
        <v>0</v>
      </c>
      <c r="CK4734" s="2">
        <v>0</v>
      </c>
      <c r="CL4734" s="2">
        <v>0</v>
      </c>
    </row>
    <row r="4735" spans="1:90" x14ac:dyDescent="0.25">
      <c r="A4735" t="s">
        <v>115</v>
      </c>
      <c r="B4735">
        <v>20103</v>
      </c>
      <c r="C4735" t="s">
        <v>209</v>
      </c>
      <c r="D4735">
        <v>1</v>
      </c>
      <c r="E4735">
        <v>8</v>
      </c>
      <c r="F4735">
        <v>12324</v>
      </c>
      <c r="G4735">
        <v>35012324</v>
      </c>
      <c r="H4735" t="s">
        <v>18095</v>
      </c>
      <c r="I4735">
        <v>657</v>
      </c>
      <c r="J4735" t="s">
        <v>209</v>
      </c>
      <c r="K4735" t="s">
        <v>2356</v>
      </c>
      <c r="L4735">
        <v>1</v>
      </c>
      <c r="M4735" t="s">
        <v>209</v>
      </c>
      <c r="N4735">
        <v>11360100</v>
      </c>
      <c r="O4735" t="s">
        <v>92</v>
      </c>
      <c r="P4735" t="s">
        <v>12371</v>
      </c>
      <c r="Q4735">
        <v>1020</v>
      </c>
      <c r="R4735">
        <v>13</v>
      </c>
      <c r="S4735">
        <v>34647492</v>
      </c>
      <c r="T4735">
        <v>34649493</v>
      </c>
      <c r="U4735" t="s">
        <v>18096</v>
      </c>
      <c r="V4735">
        <v>1</v>
      </c>
      <c r="W4735" s="2">
        <v>0</v>
      </c>
      <c r="X4735" s="2">
        <v>0</v>
      </c>
      <c r="Y4735" s="2">
        <v>0</v>
      </c>
      <c r="Z4735" s="2">
        <v>0</v>
      </c>
      <c r="AA4735" s="2">
        <v>0</v>
      </c>
      <c r="AB4735" s="2">
        <v>0</v>
      </c>
      <c r="AC4735" s="2">
        <v>0</v>
      </c>
      <c r="AD4735" s="2">
        <v>177</v>
      </c>
      <c r="AE4735" s="2">
        <v>167</v>
      </c>
      <c r="AF4735" s="2">
        <v>132</v>
      </c>
      <c r="AG4735" s="2">
        <v>223</v>
      </c>
      <c r="AH4735" s="2">
        <v>293</v>
      </c>
      <c r="AI4735" s="2">
        <v>353</v>
      </c>
      <c r="AJ4735" s="2">
        <v>232</v>
      </c>
      <c r="AK4735" s="2">
        <v>0</v>
      </c>
      <c r="AL4735" s="2">
        <v>0</v>
      </c>
      <c r="AM4735" s="2">
        <v>0</v>
      </c>
      <c r="AN4735" s="2">
        <v>0</v>
      </c>
      <c r="AO4735" s="2">
        <v>0</v>
      </c>
      <c r="AP4735" s="2">
        <v>0</v>
      </c>
      <c r="AQ4735" s="2">
        <v>0</v>
      </c>
      <c r="AR4735" s="2">
        <v>0</v>
      </c>
      <c r="AS4735" s="2">
        <v>0</v>
      </c>
      <c r="AT4735" s="2">
        <v>0</v>
      </c>
      <c r="AU4735" s="2">
        <v>0</v>
      </c>
      <c r="AV4735" s="2">
        <v>0</v>
      </c>
      <c r="AW4735" s="2">
        <v>0</v>
      </c>
      <c r="AX4735" s="2">
        <v>0</v>
      </c>
      <c r="AY4735" s="2">
        <v>0</v>
      </c>
      <c r="AZ4735" s="2">
        <v>0</v>
      </c>
      <c r="BA4735" s="2">
        <v>0</v>
      </c>
      <c r="BB4735" s="2">
        <v>0</v>
      </c>
      <c r="BC4735" s="2">
        <v>0</v>
      </c>
      <c r="BD4735" s="2">
        <v>0</v>
      </c>
      <c r="BE4735" s="2">
        <v>0</v>
      </c>
      <c r="BF4735" s="2">
        <v>0</v>
      </c>
      <c r="BG4735" s="2">
        <v>0</v>
      </c>
      <c r="BH4735" s="2">
        <v>0</v>
      </c>
      <c r="BI4735" s="2">
        <v>0</v>
      </c>
      <c r="BJ4735" s="2">
        <v>0</v>
      </c>
      <c r="BK4735" s="2">
        <v>0</v>
      </c>
      <c r="BL4735" s="2">
        <v>6</v>
      </c>
      <c r="BM4735" s="2">
        <v>6</v>
      </c>
      <c r="BN4735" s="2">
        <v>4</v>
      </c>
      <c r="BO4735" s="2">
        <v>7</v>
      </c>
      <c r="BP4735" s="2">
        <v>10</v>
      </c>
      <c r="BQ4735" s="2">
        <v>13</v>
      </c>
      <c r="BR4735" s="2">
        <v>7</v>
      </c>
      <c r="BS4735" s="2">
        <v>0</v>
      </c>
      <c r="BT4735" s="2">
        <v>0</v>
      </c>
      <c r="BU4735" s="2">
        <v>0</v>
      </c>
      <c r="BV4735" s="2">
        <v>0</v>
      </c>
      <c r="BW4735" s="2">
        <v>0</v>
      </c>
      <c r="BX4735" s="2">
        <v>0</v>
      </c>
      <c r="BY4735" s="2">
        <v>0</v>
      </c>
      <c r="BZ4735" s="2">
        <v>0</v>
      </c>
      <c r="CA4735" s="2">
        <v>0</v>
      </c>
      <c r="CB4735" s="2">
        <v>0</v>
      </c>
      <c r="CC4735" s="2">
        <v>0</v>
      </c>
      <c r="CD4735" s="2">
        <v>0</v>
      </c>
      <c r="CE4735" s="2">
        <v>0</v>
      </c>
      <c r="CF4735" s="2">
        <v>0</v>
      </c>
      <c r="CG4735" s="2">
        <v>0</v>
      </c>
      <c r="CH4735" s="2">
        <v>0</v>
      </c>
      <c r="CI4735" s="2">
        <v>0</v>
      </c>
      <c r="CJ4735" s="2">
        <v>0</v>
      </c>
      <c r="CK4735" s="2">
        <v>0</v>
      </c>
      <c r="CL4735" s="2">
        <v>0</v>
      </c>
    </row>
    <row r="4736" spans="1:90" x14ac:dyDescent="0.25">
      <c r="A4736" t="s">
        <v>115</v>
      </c>
      <c r="B4736">
        <v>20103</v>
      </c>
      <c r="C4736" t="s">
        <v>209</v>
      </c>
      <c r="D4736">
        <v>1</v>
      </c>
      <c r="E4736">
        <v>8</v>
      </c>
      <c r="F4736">
        <v>12191</v>
      </c>
      <c r="G4736">
        <v>35012191</v>
      </c>
      <c r="H4736" t="s">
        <v>478</v>
      </c>
      <c r="I4736">
        <v>558</v>
      </c>
      <c r="J4736" t="s">
        <v>212</v>
      </c>
      <c r="K4736" t="s">
        <v>479</v>
      </c>
      <c r="L4736">
        <v>1</v>
      </c>
      <c r="M4736" t="s">
        <v>212</v>
      </c>
      <c r="N4736">
        <v>11702350</v>
      </c>
      <c r="O4736" t="s">
        <v>92</v>
      </c>
      <c r="P4736" t="s">
        <v>480</v>
      </c>
      <c r="Q4736">
        <v>729</v>
      </c>
      <c r="R4736">
        <v>13</v>
      </c>
      <c r="S4736">
        <v>34812613</v>
      </c>
      <c r="T4736">
        <v>34813264</v>
      </c>
      <c r="U4736" t="s">
        <v>481</v>
      </c>
      <c r="V4736">
        <v>1</v>
      </c>
      <c r="W4736" s="2">
        <v>0</v>
      </c>
      <c r="X4736" s="2">
        <v>0</v>
      </c>
      <c r="Y4736" s="2">
        <v>0</v>
      </c>
      <c r="Z4736" s="2">
        <v>0</v>
      </c>
      <c r="AA4736" s="2">
        <v>0</v>
      </c>
      <c r="AB4736" s="2">
        <v>0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117</v>
      </c>
      <c r="AI4736" s="2">
        <v>112</v>
      </c>
      <c r="AJ4736" s="2">
        <v>101</v>
      </c>
      <c r="AK4736" s="2">
        <v>0</v>
      </c>
      <c r="AL4736" s="2">
        <v>0</v>
      </c>
      <c r="AM4736" s="2">
        <v>0</v>
      </c>
      <c r="AN4736" s="2">
        <v>0</v>
      </c>
      <c r="AO4736" s="2">
        <v>0</v>
      </c>
      <c r="AP4736" s="2">
        <v>0</v>
      </c>
      <c r="AQ4736" s="2">
        <v>0</v>
      </c>
      <c r="AR4736" s="2">
        <v>0</v>
      </c>
      <c r="AS4736" s="2">
        <v>0</v>
      </c>
      <c r="AT4736" s="2">
        <v>0</v>
      </c>
      <c r="AU4736" s="2">
        <v>0</v>
      </c>
      <c r="AV4736" s="2">
        <v>0</v>
      </c>
      <c r="AW4736" s="2">
        <v>0</v>
      </c>
      <c r="AX4736" s="2">
        <v>0</v>
      </c>
      <c r="AY4736" s="2">
        <v>0</v>
      </c>
      <c r="AZ4736" s="2">
        <v>0</v>
      </c>
      <c r="BA4736" s="2">
        <v>0</v>
      </c>
      <c r="BB4736" s="2">
        <v>0</v>
      </c>
      <c r="BC4736" s="2">
        <v>0</v>
      </c>
      <c r="BD4736" s="2">
        <v>0</v>
      </c>
      <c r="BE4736" s="2">
        <v>0</v>
      </c>
      <c r="BF4736" s="2">
        <v>0</v>
      </c>
      <c r="BG4736" s="2">
        <v>0</v>
      </c>
      <c r="BH4736" s="2">
        <v>0</v>
      </c>
      <c r="BI4736" s="2">
        <v>0</v>
      </c>
      <c r="BJ4736" s="2">
        <v>0</v>
      </c>
      <c r="BK4736" s="2">
        <v>0</v>
      </c>
      <c r="BL4736" s="2">
        <v>0</v>
      </c>
      <c r="BM4736" s="2">
        <v>0</v>
      </c>
      <c r="BN4736" s="2">
        <v>0</v>
      </c>
      <c r="BO4736" s="2">
        <v>0</v>
      </c>
      <c r="BP4736" s="2">
        <v>3</v>
      </c>
      <c r="BQ4736" s="2">
        <v>4</v>
      </c>
      <c r="BR4736" s="2">
        <v>3</v>
      </c>
      <c r="BS4736" s="2">
        <v>0</v>
      </c>
      <c r="BT4736" s="2">
        <v>0</v>
      </c>
      <c r="BU4736" s="2">
        <v>0</v>
      </c>
      <c r="BV4736" s="2">
        <v>0</v>
      </c>
      <c r="BW4736" s="2">
        <v>0</v>
      </c>
      <c r="BX4736" s="2">
        <v>0</v>
      </c>
      <c r="BY4736" s="2">
        <v>0</v>
      </c>
      <c r="BZ4736" s="2">
        <v>0</v>
      </c>
      <c r="CA4736" s="2">
        <v>0</v>
      </c>
      <c r="CB4736" s="2">
        <v>0</v>
      </c>
      <c r="CC4736" s="2">
        <v>0</v>
      </c>
      <c r="CD4736" s="2">
        <v>0</v>
      </c>
      <c r="CE4736" s="2">
        <v>0</v>
      </c>
      <c r="CF4736" s="2">
        <v>0</v>
      </c>
      <c r="CG4736" s="2">
        <v>0</v>
      </c>
      <c r="CH4736" s="2">
        <v>0</v>
      </c>
      <c r="CI4736" s="2">
        <v>0</v>
      </c>
      <c r="CJ4736" s="2">
        <v>0</v>
      </c>
      <c r="CK4736" s="2">
        <v>0</v>
      </c>
      <c r="CL4736" s="2">
        <v>0</v>
      </c>
    </row>
    <row r="4737" spans="1:90" x14ac:dyDescent="0.25">
      <c r="A4737" t="s">
        <v>115</v>
      </c>
      <c r="B4737">
        <v>20103</v>
      </c>
      <c r="C4737" t="s">
        <v>209</v>
      </c>
      <c r="D4737">
        <v>1</v>
      </c>
      <c r="E4737">
        <v>8</v>
      </c>
      <c r="F4737">
        <v>42195</v>
      </c>
      <c r="G4737">
        <v>35042195</v>
      </c>
      <c r="H4737" t="s">
        <v>16709</v>
      </c>
      <c r="I4737">
        <v>558</v>
      </c>
      <c r="J4737" t="s">
        <v>212</v>
      </c>
      <c r="K4737" t="s">
        <v>3647</v>
      </c>
      <c r="L4737">
        <v>1</v>
      </c>
      <c r="M4737" t="s">
        <v>212</v>
      </c>
      <c r="N4737">
        <v>11705380</v>
      </c>
      <c r="O4737" t="s">
        <v>92</v>
      </c>
      <c r="P4737" t="s">
        <v>16710</v>
      </c>
      <c r="Q4737">
        <v>15889</v>
      </c>
      <c r="R4737">
        <v>13</v>
      </c>
      <c r="S4737">
        <v>34941721</v>
      </c>
      <c r="T4737">
        <v>34945855</v>
      </c>
      <c r="U4737" t="s">
        <v>16711</v>
      </c>
      <c r="V4737">
        <v>1</v>
      </c>
      <c r="W4737" s="2">
        <v>0</v>
      </c>
      <c r="X4737" s="2">
        <v>0</v>
      </c>
      <c r="Y4737" s="2">
        <v>0</v>
      </c>
      <c r="Z4737" s="2">
        <v>0</v>
      </c>
      <c r="AA4737" s="2">
        <v>0</v>
      </c>
      <c r="AB4737" s="2">
        <v>0</v>
      </c>
      <c r="AC4737" s="2">
        <v>0</v>
      </c>
      <c r="AD4737" s="2">
        <v>28</v>
      </c>
      <c r="AE4737" s="2">
        <v>33</v>
      </c>
      <c r="AF4737" s="2">
        <v>60</v>
      </c>
      <c r="AG4737" s="2">
        <v>38</v>
      </c>
      <c r="AH4737" s="2">
        <v>142</v>
      </c>
      <c r="AI4737" s="2">
        <v>127</v>
      </c>
      <c r="AJ4737" s="2">
        <v>127</v>
      </c>
      <c r="AK4737" s="2">
        <v>0</v>
      </c>
      <c r="AL4737" s="2">
        <v>0</v>
      </c>
      <c r="AM4737" s="2">
        <v>0</v>
      </c>
      <c r="AN4737" s="2">
        <v>0</v>
      </c>
      <c r="AO4737" s="2">
        <v>0</v>
      </c>
      <c r="AP4737" s="2">
        <v>0</v>
      </c>
      <c r="AQ4737" s="2">
        <v>0</v>
      </c>
      <c r="AR4737" s="2">
        <v>0</v>
      </c>
      <c r="AS4737" s="2">
        <v>0</v>
      </c>
      <c r="AT4737" s="2">
        <v>0</v>
      </c>
      <c r="AU4737" s="2">
        <v>0</v>
      </c>
      <c r="AV4737" s="2">
        <v>0</v>
      </c>
      <c r="AW4737" s="2">
        <v>0</v>
      </c>
      <c r="AX4737" s="2">
        <v>0</v>
      </c>
      <c r="AY4737" s="2">
        <v>0</v>
      </c>
      <c r="AZ4737" s="2">
        <v>0</v>
      </c>
      <c r="BA4737" s="2">
        <v>0</v>
      </c>
      <c r="BB4737" s="2">
        <v>0</v>
      </c>
      <c r="BC4737" s="2">
        <v>78</v>
      </c>
      <c r="BD4737" s="2">
        <v>0</v>
      </c>
      <c r="BE4737" s="2">
        <v>0</v>
      </c>
      <c r="BF4737" s="2">
        <v>0</v>
      </c>
      <c r="BG4737" s="2">
        <v>0</v>
      </c>
      <c r="BH4737" s="2">
        <v>0</v>
      </c>
      <c r="BI4737" s="2">
        <v>0</v>
      </c>
      <c r="BJ4737" s="2">
        <v>0</v>
      </c>
      <c r="BK4737" s="2">
        <v>0</v>
      </c>
      <c r="BL4737" s="2">
        <v>1</v>
      </c>
      <c r="BM4737" s="2">
        <v>1</v>
      </c>
      <c r="BN4737" s="2">
        <v>2</v>
      </c>
      <c r="BO4737" s="2">
        <v>1</v>
      </c>
      <c r="BP4737" s="2">
        <v>5</v>
      </c>
      <c r="BQ4737" s="2">
        <v>7</v>
      </c>
      <c r="BR4737" s="2">
        <v>5</v>
      </c>
      <c r="BS4737" s="2">
        <v>0</v>
      </c>
      <c r="BT4737" s="2">
        <v>0</v>
      </c>
      <c r="BU4737" s="2">
        <v>0</v>
      </c>
      <c r="BV4737" s="2">
        <v>0</v>
      </c>
      <c r="BW4737" s="2">
        <v>0</v>
      </c>
      <c r="BX4737" s="2">
        <v>0</v>
      </c>
      <c r="BY4737" s="2">
        <v>0</v>
      </c>
      <c r="BZ4737" s="2">
        <v>0</v>
      </c>
      <c r="CA4737" s="2">
        <v>0</v>
      </c>
      <c r="CB4737" s="2">
        <v>0</v>
      </c>
      <c r="CC4737" s="2">
        <v>0</v>
      </c>
      <c r="CD4737" s="2">
        <v>0</v>
      </c>
      <c r="CE4737" s="2">
        <v>0</v>
      </c>
      <c r="CF4737" s="2">
        <v>0</v>
      </c>
      <c r="CG4737" s="2">
        <v>0</v>
      </c>
      <c r="CH4737" s="2">
        <v>0</v>
      </c>
      <c r="CI4737" s="2">
        <v>0</v>
      </c>
      <c r="CJ4737" s="2">
        <v>0</v>
      </c>
      <c r="CK4737" s="2">
        <v>4</v>
      </c>
      <c r="CL4737" s="2">
        <v>0</v>
      </c>
    </row>
    <row r="4738" spans="1:90" x14ac:dyDescent="0.25">
      <c r="A4738" t="s">
        <v>115</v>
      </c>
      <c r="B4738">
        <v>20103</v>
      </c>
      <c r="C4738" t="s">
        <v>209</v>
      </c>
      <c r="D4738">
        <v>1</v>
      </c>
      <c r="E4738">
        <v>8</v>
      </c>
      <c r="F4738">
        <v>12002</v>
      </c>
      <c r="G4738">
        <v>35012002</v>
      </c>
      <c r="H4738" t="s">
        <v>18736</v>
      </c>
      <c r="I4738">
        <v>369</v>
      </c>
      <c r="J4738" t="s">
        <v>629</v>
      </c>
      <c r="K4738" t="s">
        <v>91</v>
      </c>
      <c r="L4738">
        <v>1</v>
      </c>
      <c r="M4738" t="s">
        <v>629</v>
      </c>
      <c r="N4738">
        <v>11740000</v>
      </c>
      <c r="O4738" t="s">
        <v>92</v>
      </c>
      <c r="P4738" t="s">
        <v>568</v>
      </c>
      <c r="Q4738">
        <v>180</v>
      </c>
      <c r="R4738">
        <v>13</v>
      </c>
      <c r="S4738">
        <v>34223289</v>
      </c>
      <c r="T4738">
        <v>34225022</v>
      </c>
      <c r="U4738" t="s">
        <v>18737</v>
      </c>
      <c r="V4738">
        <v>1</v>
      </c>
      <c r="W4738" s="2">
        <v>0</v>
      </c>
      <c r="X4738" s="2">
        <v>0</v>
      </c>
      <c r="Y4738" s="2">
        <v>0</v>
      </c>
      <c r="Z4738" s="2">
        <v>0</v>
      </c>
      <c r="AA4738" s="2">
        <v>0</v>
      </c>
      <c r="AB4738" s="2">
        <v>0</v>
      </c>
      <c r="AC4738" s="2">
        <v>0</v>
      </c>
      <c r="AD4738" s="2">
        <v>0</v>
      </c>
      <c r="AE4738" s="2">
        <v>0</v>
      </c>
      <c r="AF4738" s="2">
        <v>0</v>
      </c>
      <c r="AG4738" s="2">
        <v>58</v>
      </c>
      <c r="AH4738" s="2">
        <v>390</v>
      </c>
      <c r="AI4738" s="2">
        <v>353</v>
      </c>
      <c r="AJ4738" s="2">
        <v>348</v>
      </c>
      <c r="AK4738" s="2">
        <v>0</v>
      </c>
      <c r="AL4738" s="2">
        <v>0</v>
      </c>
      <c r="AM4738" s="2">
        <v>0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2">
        <v>0</v>
      </c>
      <c r="AT4738" s="2">
        <v>0</v>
      </c>
      <c r="AU4738" s="2">
        <v>0</v>
      </c>
      <c r="AV4738" s="2">
        <v>0</v>
      </c>
      <c r="AW4738" s="2">
        <v>0</v>
      </c>
      <c r="AX4738" s="2">
        <v>0</v>
      </c>
      <c r="AY4738" s="2">
        <v>0</v>
      </c>
      <c r="AZ4738" s="2">
        <v>0</v>
      </c>
      <c r="BA4738" s="2">
        <v>0</v>
      </c>
      <c r="BB4738" s="2">
        <v>0</v>
      </c>
      <c r="BC4738" s="2">
        <v>87</v>
      </c>
      <c r="BD4738" s="2">
        <v>0</v>
      </c>
      <c r="BE4738" s="2">
        <v>0</v>
      </c>
      <c r="BF4738" s="2">
        <v>0</v>
      </c>
      <c r="BG4738" s="2">
        <v>0</v>
      </c>
      <c r="BH4738" s="2">
        <v>0</v>
      </c>
      <c r="BI4738" s="2">
        <v>0</v>
      </c>
      <c r="BJ4738" s="2">
        <v>0</v>
      </c>
      <c r="BK4738" s="2">
        <v>0</v>
      </c>
      <c r="BL4738" s="2">
        <v>0</v>
      </c>
      <c r="BM4738" s="2">
        <v>0</v>
      </c>
      <c r="BN4738" s="2">
        <v>0</v>
      </c>
      <c r="BO4738" s="2">
        <v>3</v>
      </c>
      <c r="BP4738" s="2">
        <v>21</v>
      </c>
      <c r="BQ4738" s="2">
        <v>15</v>
      </c>
      <c r="BR4738" s="2">
        <v>14</v>
      </c>
      <c r="BS4738" s="2">
        <v>0</v>
      </c>
      <c r="BT4738" s="2">
        <v>0</v>
      </c>
      <c r="BU4738" s="2">
        <v>0</v>
      </c>
      <c r="BV4738" s="2">
        <v>0</v>
      </c>
      <c r="BW4738" s="2">
        <v>0</v>
      </c>
      <c r="BX4738" s="2">
        <v>0</v>
      </c>
      <c r="BY4738" s="2">
        <v>0</v>
      </c>
      <c r="BZ4738" s="2">
        <v>0</v>
      </c>
      <c r="CA4738" s="2">
        <v>0</v>
      </c>
      <c r="CB4738" s="2">
        <v>0</v>
      </c>
      <c r="CC4738" s="2">
        <v>0</v>
      </c>
      <c r="CD4738" s="2">
        <v>0</v>
      </c>
      <c r="CE4738" s="2">
        <v>0</v>
      </c>
      <c r="CF4738" s="2">
        <v>0</v>
      </c>
      <c r="CG4738" s="2">
        <v>0</v>
      </c>
      <c r="CH4738" s="2">
        <v>0</v>
      </c>
      <c r="CI4738" s="2">
        <v>0</v>
      </c>
      <c r="CJ4738" s="2">
        <v>0</v>
      </c>
      <c r="CK4738" s="2">
        <v>5</v>
      </c>
      <c r="CL4738" s="2">
        <v>0</v>
      </c>
    </row>
    <row r="4739" spans="1:90" x14ac:dyDescent="0.25">
      <c r="A4739" t="s">
        <v>115</v>
      </c>
      <c r="B4739">
        <v>20103</v>
      </c>
      <c r="C4739" t="s">
        <v>209</v>
      </c>
      <c r="D4739">
        <v>1</v>
      </c>
      <c r="E4739">
        <v>8</v>
      </c>
      <c r="F4739">
        <v>42161</v>
      </c>
      <c r="G4739">
        <v>35042161</v>
      </c>
      <c r="H4739" t="s">
        <v>16545</v>
      </c>
      <c r="I4739">
        <v>524</v>
      </c>
      <c r="J4739" t="s">
        <v>467</v>
      </c>
      <c r="K4739" t="s">
        <v>2366</v>
      </c>
      <c r="L4739">
        <v>1</v>
      </c>
      <c r="M4739" t="s">
        <v>467</v>
      </c>
      <c r="N4739">
        <v>11750000</v>
      </c>
      <c r="O4739" t="s">
        <v>102</v>
      </c>
      <c r="P4739" t="s">
        <v>16546</v>
      </c>
      <c r="Q4739">
        <v>1221</v>
      </c>
      <c r="R4739">
        <v>13</v>
      </c>
      <c r="S4739">
        <v>34551144</v>
      </c>
      <c r="T4739">
        <v>34555833</v>
      </c>
      <c r="U4739" t="s">
        <v>16547</v>
      </c>
      <c r="V4739">
        <v>1</v>
      </c>
      <c r="W4739" s="2">
        <v>0</v>
      </c>
      <c r="X4739" s="2">
        <v>0</v>
      </c>
      <c r="Y4739" s="2">
        <v>0</v>
      </c>
      <c r="Z4739" s="2">
        <v>0</v>
      </c>
      <c r="AA4739" s="2">
        <v>0</v>
      </c>
      <c r="AB4739" s="2">
        <v>0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105</v>
      </c>
      <c r="AI4739" s="2">
        <v>105</v>
      </c>
      <c r="AJ4739" s="2">
        <v>91</v>
      </c>
      <c r="AK4739" s="2">
        <v>0</v>
      </c>
      <c r="AL4739" s="2">
        <v>0</v>
      </c>
      <c r="AM4739" s="2">
        <v>0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2">
        <v>0</v>
      </c>
      <c r="AT4739" s="2">
        <v>0</v>
      </c>
      <c r="AU4739" s="2">
        <v>0</v>
      </c>
      <c r="AV4739" s="2">
        <v>0</v>
      </c>
      <c r="AW4739" s="2">
        <v>0</v>
      </c>
      <c r="AX4739" s="2">
        <v>0</v>
      </c>
      <c r="AY4739" s="2">
        <v>0</v>
      </c>
      <c r="AZ4739" s="2">
        <v>0</v>
      </c>
      <c r="BA4739" s="2">
        <v>0</v>
      </c>
      <c r="BB4739" s="2">
        <v>0</v>
      </c>
      <c r="BC4739" s="2">
        <v>0</v>
      </c>
      <c r="BD4739" s="2">
        <v>0</v>
      </c>
      <c r="BE4739" s="2">
        <v>0</v>
      </c>
      <c r="BF4739" s="2">
        <v>0</v>
      </c>
      <c r="BG4739" s="2">
        <v>0</v>
      </c>
      <c r="BH4739" s="2">
        <v>0</v>
      </c>
      <c r="BI4739" s="2">
        <v>0</v>
      </c>
      <c r="BJ4739" s="2">
        <v>0</v>
      </c>
      <c r="BK4739" s="2">
        <v>0</v>
      </c>
      <c r="BL4739" s="2">
        <v>0</v>
      </c>
      <c r="BM4739" s="2">
        <v>0</v>
      </c>
      <c r="BN4739" s="2">
        <v>0</v>
      </c>
      <c r="BO4739" s="2">
        <v>0</v>
      </c>
      <c r="BP4739" s="2">
        <v>6</v>
      </c>
      <c r="BQ4739" s="2">
        <v>6</v>
      </c>
      <c r="BR4739" s="2">
        <v>5</v>
      </c>
      <c r="BS4739" s="2">
        <v>0</v>
      </c>
      <c r="BT4739" s="2">
        <v>0</v>
      </c>
      <c r="BU4739" s="2">
        <v>0</v>
      </c>
      <c r="BV4739" s="2">
        <v>0</v>
      </c>
      <c r="BW4739" s="2">
        <v>0</v>
      </c>
      <c r="BX4739" s="2">
        <v>0</v>
      </c>
      <c r="BY4739" s="2">
        <v>0</v>
      </c>
      <c r="BZ4739" s="2">
        <v>0</v>
      </c>
      <c r="CA4739" s="2">
        <v>0</v>
      </c>
      <c r="CB4739" s="2">
        <v>0</v>
      </c>
      <c r="CC4739" s="2">
        <v>0</v>
      </c>
      <c r="CD4739" s="2">
        <v>0</v>
      </c>
      <c r="CE4739" s="2">
        <v>0</v>
      </c>
      <c r="CF4739" s="2">
        <v>0</v>
      </c>
      <c r="CG4739" s="2">
        <v>0</v>
      </c>
      <c r="CH4739" s="2">
        <v>0</v>
      </c>
      <c r="CI4739" s="2">
        <v>0</v>
      </c>
      <c r="CJ4739" s="2">
        <v>0</v>
      </c>
      <c r="CK4739" s="2">
        <v>0</v>
      </c>
      <c r="CL4739" s="2">
        <v>0</v>
      </c>
    </row>
    <row r="4740" spans="1:90" x14ac:dyDescent="0.25">
      <c r="A4740" t="s">
        <v>115</v>
      </c>
      <c r="B4740">
        <v>20103</v>
      </c>
      <c r="C4740" t="s">
        <v>209</v>
      </c>
      <c r="D4740">
        <v>1</v>
      </c>
      <c r="E4740">
        <v>3</v>
      </c>
      <c r="F4740">
        <v>980183</v>
      </c>
      <c r="G4740">
        <v>35980183</v>
      </c>
      <c r="H4740" t="s">
        <v>18028</v>
      </c>
      <c r="I4740">
        <v>558</v>
      </c>
      <c r="J4740" t="s">
        <v>212</v>
      </c>
      <c r="K4740" t="s">
        <v>466</v>
      </c>
      <c r="L4740">
        <v>1</v>
      </c>
      <c r="M4740" t="s">
        <v>212</v>
      </c>
      <c r="N4740">
        <v>11700010</v>
      </c>
      <c r="O4740" t="s">
        <v>92</v>
      </c>
      <c r="P4740" t="s">
        <v>2373</v>
      </c>
      <c r="Q4740">
        <v>865</v>
      </c>
      <c r="R4740">
        <v>13</v>
      </c>
      <c r="S4740">
        <v>34734899</v>
      </c>
      <c r="U4740" t="s">
        <v>18029</v>
      </c>
      <c r="V4740">
        <v>1</v>
      </c>
      <c r="W4740" s="2">
        <v>0</v>
      </c>
      <c r="X4740" s="2">
        <v>0</v>
      </c>
      <c r="Y4740" s="2">
        <v>0</v>
      </c>
      <c r="Z4740" s="2">
        <v>0</v>
      </c>
      <c r="AA4740" s="2">
        <v>0</v>
      </c>
      <c r="AB4740" s="2">
        <v>0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  <c r="AM4740" s="2">
        <v>0</v>
      </c>
      <c r="AN4740" s="2">
        <v>0</v>
      </c>
      <c r="AO4740" s="2">
        <v>0</v>
      </c>
      <c r="AP4740" s="2">
        <v>0</v>
      </c>
      <c r="AQ4740" s="2">
        <v>0</v>
      </c>
      <c r="AR4740" s="2">
        <v>0</v>
      </c>
      <c r="AS4740" s="2">
        <v>733</v>
      </c>
      <c r="AT4740" s="2">
        <v>0</v>
      </c>
      <c r="AU4740" s="2">
        <v>0</v>
      </c>
      <c r="AV4740" s="2">
        <v>1618</v>
      </c>
      <c r="AW4740" s="2">
        <v>0</v>
      </c>
      <c r="AX4740" s="2">
        <v>0</v>
      </c>
      <c r="AY4740" s="2">
        <v>0</v>
      </c>
      <c r="AZ4740" s="2">
        <v>0</v>
      </c>
      <c r="BA4740" s="2">
        <v>0</v>
      </c>
      <c r="BB4740" s="2">
        <v>0</v>
      </c>
      <c r="BC4740" s="2">
        <v>0</v>
      </c>
      <c r="BD4740" s="2">
        <v>0</v>
      </c>
      <c r="BE4740" s="2">
        <v>0</v>
      </c>
      <c r="BF4740" s="2">
        <v>0</v>
      </c>
      <c r="BG4740" s="2">
        <v>0</v>
      </c>
      <c r="BH4740" s="2">
        <v>0</v>
      </c>
      <c r="BI4740" s="2">
        <v>0</v>
      </c>
      <c r="BJ4740" s="2">
        <v>0</v>
      </c>
      <c r="BK4740" s="2">
        <v>0</v>
      </c>
      <c r="BL4740" s="2">
        <v>0</v>
      </c>
      <c r="BM4740" s="2">
        <v>0</v>
      </c>
      <c r="BN4740" s="2">
        <v>0</v>
      </c>
      <c r="BO4740" s="2">
        <v>0</v>
      </c>
      <c r="BP4740" s="2">
        <v>0</v>
      </c>
      <c r="BQ4740" s="2">
        <v>0</v>
      </c>
      <c r="BR4740" s="2">
        <v>0</v>
      </c>
      <c r="BS4740" s="2">
        <v>0</v>
      </c>
      <c r="BT4740" s="2">
        <v>0</v>
      </c>
      <c r="BU4740" s="2">
        <v>0</v>
      </c>
      <c r="BV4740" s="2">
        <v>0</v>
      </c>
      <c r="BW4740" s="2">
        <v>0</v>
      </c>
      <c r="BX4740" s="2">
        <v>0</v>
      </c>
      <c r="BY4740" s="2">
        <v>0</v>
      </c>
      <c r="BZ4740" s="2">
        <v>0</v>
      </c>
      <c r="CA4740" s="2">
        <v>4</v>
      </c>
      <c r="CB4740" s="2">
        <v>0</v>
      </c>
      <c r="CC4740" s="2">
        <v>0</v>
      </c>
      <c r="CD4740" s="2">
        <v>7</v>
      </c>
      <c r="CE4740" s="2">
        <v>0</v>
      </c>
      <c r="CF4740" s="2">
        <v>0</v>
      </c>
      <c r="CG4740" s="2">
        <v>0</v>
      </c>
      <c r="CH4740" s="2">
        <v>0</v>
      </c>
      <c r="CI4740" s="2">
        <v>0</v>
      </c>
      <c r="CJ4740" s="2">
        <v>0</v>
      </c>
      <c r="CK4740" s="2">
        <v>0</v>
      </c>
      <c r="CL4740" s="2">
        <v>0</v>
      </c>
    </row>
    <row r="4741" spans="1:90" x14ac:dyDescent="0.25">
      <c r="A4741" t="s">
        <v>115</v>
      </c>
      <c r="B4741">
        <v>20103</v>
      </c>
      <c r="C4741" t="s">
        <v>209</v>
      </c>
      <c r="D4741">
        <v>2</v>
      </c>
      <c r="E4741">
        <v>6</v>
      </c>
      <c r="F4741">
        <v>464004</v>
      </c>
      <c r="G4741">
        <v>35464004</v>
      </c>
      <c r="H4741" t="s">
        <v>8663</v>
      </c>
      <c r="I4741">
        <v>459</v>
      </c>
      <c r="J4741" t="s">
        <v>912</v>
      </c>
      <c r="K4741" t="s">
        <v>8150</v>
      </c>
      <c r="L4741">
        <v>1</v>
      </c>
      <c r="M4741" t="s">
        <v>912</v>
      </c>
      <c r="N4741">
        <v>11730000</v>
      </c>
      <c r="O4741" t="s">
        <v>102</v>
      </c>
      <c r="P4741" t="s">
        <v>8151</v>
      </c>
      <c r="Q4741">
        <v>200</v>
      </c>
      <c r="R4741">
        <v>13</v>
      </c>
      <c r="S4741">
        <v>34480203</v>
      </c>
      <c r="U4741" t="s">
        <v>19735</v>
      </c>
      <c r="V4741">
        <v>1</v>
      </c>
      <c r="W4741" s="2">
        <v>0</v>
      </c>
      <c r="X4741" s="2">
        <v>0</v>
      </c>
      <c r="Y4741" s="2">
        <v>0</v>
      </c>
      <c r="Z4741" s="2">
        <v>0</v>
      </c>
      <c r="AA4741" s="2">
        <v>0</v>
      </c>
      <c r="AB4741" s="2">
        <v>0</v>
      </c>
      <c r="AC4741" s="2">
        <v>0</v>
      </c>
      <c r="AD4741" s="2">
        <v>0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  <c r="AM4741" s="2">
        <v>0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2">
        <v>0</v>
      </c>
      <c r="AT4741" s="2">
        <v>0</v>
      </c>
      <c r="AU4741" s="2">
        <v>0</v>
      </c>
      <c r="AV4741" s="2">
        <v>0</v>
      </c>
      <c r="AW4741" s="2">
        <v>0</v>
      </c>
      <c r="AX4741" s="2">
        <v>0</v>
      </c>
      <c r="AY4741" s="2">
        <v>0</v>
      </c>
      <c r="AZ4741" s="2">
        <v>0</v>
      </c>
      <c r="BA4741" s="2">
        <v>0</v>
      </c>
      <c r="BB4741" s="2">
        <v>0</v>
      </c>
      <c r="BC4741" s="2">
        <v>157</v>
      </c>
      <c r="BD4741" s="2">
        <v>0</v>
      </c>
      <c r="BE4741" s="2">
        <v>0</v>
      </c>
      <c r="BF4741" s="2">
        <v>0</v>
      </c>
      <c r="BG4741" s="2">
        <v>0</v>
      </c>
      <c r="BH4741" s="2">
        <v>0</v>
      </c>
      <c r="BI4741" s="2">
        <v>0</v>
      </c>
      <c r="BJ4741" s="2">
        <v>0</v>
      </c>
      <c r="BK4741" s="2">
        <v>0</v>
      </c>
      <c r="BL4741" s="2">
        <v>0</v>
      </c>
      <c r="BM4741" s="2">
        <v>0</v>
      </c>
      <c r="BN4741" s="2">
        <v>0</v>
      </c>
      <c r="BO4741" s="2">
        <v>0</v>
      </c>
      <c r="BP4741" s="2">
        <v>0</v>
      </c>
      <c r="BQ4741" s="2">
        <v>0</v>
      </c>
      <c r="BR4741" s="2">
        <v>0</v>
      </c>
      <c r="BS4741" s="2">
        <v>0</v>
      </c>
      <c r="BT4741" s="2">
        <v>0</v>
      </c>
      <c r="BU4741" s="2">
        <v>0</v>
      </c>
      <c r="BV4741" s="2">
        <v>0</v>
      </c>
      <c r="BW4741" s="2">
        <v>0</v>
      </c>
      <c r="BX4741" s="2">
        <v>0</v>
      </c>
      <c r="BY4741" s="2">
        <v>0</v>
      </c>
      <c r="BZ4741" s="2">
        <v>0</v>
      </c>
      <c r="CA4741" s="2">
        <v>0</v>
      </c>
      <c r="CB4741" s="2">
        <v>0</v>
      </c>
      <c r="CC4741" s="2">
        <v>0</v>
      </c>
      <c r="CD4741" s="2">
        <v>0</v>
      </c>
      <c r="CE4741" s="2">
        <v>0</v>
      </c>
      <c r="CF4741" s="2">
        <v>0</v>
      </c>
      <c r="CG4741" s="2">
        <v>0</v>
      </c>
      <c r="CH4741" s="2">
        <v>0</v>
      </c>
      <c r="CI4741" s="2">
        <v>0</v>
      </c>
      <c r="CJ4741" s="2">
        <v>0</v>
      </c>
      <c r="CK4741" s="2">
        <v>7</v>
      </c>
      <c r="CL4741" s="2">
        <v>0</v>
      </c>
    </row>
    <row r="4742" spans="1:90" x14ac:dyDescent="0.25">
      <c r="A4742" t="s">
        <v>115</v>
      </c>
      <c r="B4742">
        <v>20103</v>
      </c>
      <c r="C4742" t="s">
        <v>209</v>
      </c>
      <c r="D4742">
        <v>2</v>
      </c>
      <c r="E4742">
        <v>6</v>
      </c>
      <c r="F4742">
        <v>985624</v>
      </c>
      <c r="G4742">
        <v>35985624</v>
      </c>
      <c r="H4742" t="s">
        <v>14432</v>
      </c>
      <c r="I4742">
        <v>369</v>
      </c>
      <c r="J4742" t="s">
        <v>629</v>
      </c>
      <c r="K4742" t="s">
        <v>91</v>
      </c>
      <c r="L4742">
        <v>1</v>
      </c>
      <c r="M4742" t="s">
        <v>629</v>
      </c>
      <c r="N4742">
        <v>11740000</v>
      </c>
      <c r="O4742" t="s">
        <v>92</v>
      </c>
      <c r="P4742" t="s">
        <v>568</v>
      </c>
      <c r="Q4742">
        <v>180</v>
      </c>
      <c r="R4742">
        <v>13</v>
      </c>
      <c r="S4742">
        <v>32223289</v>
      </c>
      <c r="U4742" t="s">
        <v>14433</v>
      </c>
      <c r="V4742">
        <v>1</v>
      </c>
      <c r="W4742" s="2">
        <v>0</v>
      </c>
      <c r="X4742" s="2">
        <v>0</v>
      </c>
      <c r="Y4742" s="2">
        <v>0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0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2">
        <v>0</v>
      </c>
      <c r="AT4742" s="2">
        <v>0</v>
      </c>
      <c r="AU4742" s="2">
        <v>0</v>
      </c>
      <c r="AV4742" s="2">
        <v>0</v>
      </c>
      <c r="AW4742" s="2">
        <v>0</v>
      </c>
      <c r="AX4742" s="2">
        <v>0</v>
      </c>
      <c r="AY4742" s="2">
        <v>0</v>
      </c>
      <c r="AZ4742" s="2">
        <v>0</v>
      </c>
      <c r="BA4742" s="2">
        <v>0</v>
      </c>
      <c r="BB4742" s="2">
        <v>0</v>
      </c>
      <c r="BC4742" s="2">
        <v>448</v>
      </c>
      <c r="BD4742" s="2">
        <v>0</v>
      </c>
      <c r="BE4742" s="2">
        <v>0</v>
      </c>
      <c r="BF4742" s="2">
        <v>0</v>
      </c>
      <c r="BG4742" s="2">
        <v>0</v>
      </c>
      <c r="BH4742" s="2">
        <v>0</v>
      </c>
      <c r="BI4742" s="2">
        <v>0</v>
      </c>
      <c r="BJ4742" s="2">
        <v>0</v>
      </c>
      <c r="BK4742" s="2">
        <v>0</v>
      </c>
      <c r="BL4742" s="2">
        <v>0</v>
      </c>
      <c r="BM4742" s="2">
        <v>0</v>
      </c>
      <c r="BN4742" s="2">
        <v>0</v>
      </c>
      <c r="BO4742" s="2">
        <v>0</v>
      </c>
      <c r="BP4742" s="2">
        <v>0</v>
      </c>
      <c r="BQ4742" s="2">
        <v>0</v>
      </c>
      <c r="BR4742" s="2">
        <v>0</v>
      </c>
      <c r="BS4742" s="2">
        <v>0</v>
      </c>
      <c r="BT4742" s="2">
        <v>0</v>
      </c>
      <c r="BU4742" s="2">
        <v>0</v>
      </c>
      <c r="BV4742" s="2">
        <v>0</v>
      </c>
      <c r="BW4742" s="2">
        <v>0</v>
      </c>
      <c r="BX4742" s="2">
        <v>0</v>
      </c>
      <c r="BY4742" s="2">
        <v>0</v>
      </c>
      <c r="BZ4742" s="2">
        <v>0</v>
      </c>
      <c r="CA4742" s="2">
        <v>0</v>
      </c>
      <c r="CB4742" s="2">
        <v>0</v>
      </c>
      <c r="CC4742" s="2">
        <v>0</v>
      </c>
      <c r="CD4742" s="2">
        <v>0</v>
      </c>
      <c r="CE4742" s="2">
        <v>0</v>
      </c>
      <c r="CF4742" s="2">
        <v>0</v>
      </c>
      <c r="CG4742" s="2">
        <v>0</v>
      </c>
      <c r="CH4742" s="2">
        <v>0</v>
      </c>
      <c r="CI4742" s="2">
        <v>0</v>
      </c>
      <c r="CJ4742" s="2">
        <v>0</v>
      </c>
      <c r="CK4742" s="2">
        <v>28</v>
      </c>
      <c r="CL4742" s="2">
        <v>0</v>
      </c>
    </row>
    <row r="4743" spans="1:90" x14ac:dyDescent="0.25">
      <c r="A4743" t="s">
        <v>115</v>
      </c>
      <c r="B4743">
        <v>20103</v>
      </c>
      <c r="C4743" t="s">
        <v>209</v>
      </c>
      <c r="D4743">
        <v>2</v>
      </c>
      <c r="E4743">
        <v>6</v>
      </c>
      <c r="F4743">
        <v>985247</v>
      </c>
      <c r="G4743">
        <v>35985247</v>
      </c>
      <c r="H4743" t="s">
        <v>19262</v>
      </c>
      <c r="I4743">
        <v>657</v>
      </c>
      <c r="J4743" t="s">
        <v>209</v>
      </c>
      <c r="K4743" t="s">
        <v>91</v>
      </c>
      <c r="L4743">
        <v>1</v>
      </c>
      <c r="M4743" t="s">
        <v>209</v>
      </c>
      <c r="N4743">
        <v>11310080</v>
      </c>
      <c r="O4743" t="s">
        <v>92</v>
      </c>
      <c r="P4743" t="s">
        <v>878</v>
      </c>
      <c r="Q4743">
        <v>102</v>
      </c>
      <c r="R4743">
        <v>13</v>
      </c>
      <c r="S4743">
        <v>34681617</v>
      </c>
      <c r="T4743">
        <v>34681625</v>
      </c>
      <c r="U4743" t="s">
        <v>19263</v>
      </c>
      <c r="V4743">
        <v>1</v>
      </c>
      <c r="W4743" s="2">
        <v>0</v>
      </c>
      <c r="X4743" s="2">
        <v>0</v>
      </c>
      <c r="Y4743" s="2">
        <v>0</v>
      </c>
      <c r="Z4743" s="2">
        <v>0</v>
      </c>
      <c r="AA4743" s="2">
        <v>0</v>
      </c>
      <c r="AB4743" s="2">
        <v>0</v>
      </c>
      <c r="AC4743" s="2">
        <v>0</v>
      </c>
      <c r="AD4743" s="2">
        <v>0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  <c r="AM4743" s="2">
        <v>0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0</v>
      </c>
      <c r="AU4743" s="2">
        <v>0</v>
      </c>
      <c r="AV4743" s="2">
        <v>0</v>
      </c>
      <c r="AW4743" s="2">
        <v>0</v>
      </c>
      <c r="AX4743" s="2">
        <v>0</v>
      </c>
      <c r="AY4743" s="2">
        <v>0</v>
      </c>
      <c r="AZ4743" s="2">
        <v>0</v>
      </c>
      <c r="BA4743" s="2">
        <v>0</v>
      </c>
      <c r="BB4743" s="2">
        <v>0</v>
      </c>
      <c r="BC4743" s="2">
        <v>367</v>
      </c>
      <c r="BD4743" s="2">
        <v>0</v>
      </c>
      <c r="BE4743" s="2">
        <v>0</v>
      </c>
      <c r="BF4743" s="2">
        <v>0</v>
      </c>
      <c r="BG4743" s="2">
        <v>0</v>
      </c>
      <c r="BH4743" s="2">
        <v>0</v>
      </c>
      <c r="BI4743" s="2">
        <v>0</v>
      </c>
      <c r="BJ4743" s="2">
        <v>0</v>
      </c>
      <c r="BK4743" s="2">
        <v>0</v>
      </c>
      <c r="BL4743" s="2">
        <v>0</v>
      </c>
      <c r="BM4743" s="2">
        <v>0</v>
      </c>
      <c r="BN4743" s="2">
        <v>0</v>
      </c>
      <c r="BO4743" s="2">
        <v>0</v>
      </c>
      <c r="BP4743" s="2">
        <v>0</v>
      </c>
      <c r="BQ4743" s="2">
        <v>0</v>
      </c>
      <c r="BR4743" s="2">
        <v>0</v>
      </c>
      <c r="BS4743" s="2">
        <v>0</v>
      </c>
      <c r="BT4743" s="2">
        <v>0</v>
      </c>
      <c r="BU4743" s="2">
        <v>0</v>
      </c>
      <c r="BV4743" s="2">
        <v>0</v>
      </c>
      <c r="BW4743" s="2">
        <v>0</v>
      </c>
      <c r="BX4743" s="2">
        <v>0</v>
      </c>
      <c r="BY4743" s="2">
        <v>0</v>
      </c>
      <c r="BZ4743" s="2">
        <v>0</v>
      </c>
      <c r="CA4743" s="2">
        <v>0</v>
      </c>
      <c r="CB4743" s="2">
        <v>0</v>
      </c>
      <c r="CC4743" s="2">
        <v>0</v>
      </c>
      <c r="CD4743" s="2">
        <v>0</v>
      </c>
      <c r="CE4743" s="2">
        <v>0</v>
      </c>
      <c r="CF4743" s="2">
        <v>0</v>
      </c>
      <c r="CG4743" s="2">
        <v>0</v>
      </c>
      <c r="CH4743" s="2">
        <v>0</v>
      </c>
      <c r="CI4743" s="2">
        <v>0</v>
      </c>
      <c r="CJ4743" s="2">
        <v>0</v>
      </c>
      <c r="CK4743" s="2">
        <v>18</v>
      </c>
      <c r="CL4743" s="2">
        <v>0</v>
      </c>
    </row>
    <row r="4744" spans="1:90" x14ac:dyDescent="0.25">
      <c r="A4744" t="s">
        <v>115</v>
      </c>
      <c r="B4744">
        <v>20103</v>
      </c>
      <c r="C4744" t="s">
        <v>209</v>
      </c>
      <c r="D4744">
        <v>2</v>
      </c>
      <c r="E4744">
        <v>6</v>
      </c>
      <c r="F4744">
        <v>435740</v>
      </c>
      <c r="G4744">
        <v>35435740</v>
      </c>
      <c r="H4744" t="s">
        <v>13405</v>
      </c>
      <c r="I4744">
        <v>524</v>
      </c>
      <c r="J4744" t="s">
        <v>467</v>
      </c>
      <c r="K4744" t="s">
        <v>91</v>
      </c>
      <c r="L4744">
        <v>1</v>
      </c>
      <c r="M4744" t="s">
        <v>467</v>
      </c>
      <c r="N4744">
        <v>11750000</v>
      </c>
      <c r="O4744" t="s">
        <v>102</v>
      </c>
      <c r="P4744" t="s">
        <v>3010</v>
      </c>
      <c r="Q4744">
        <v>185</v>
      </c>
      <c r="R4744">
        <v>13</v>
      </c>
      <c r="S4744">
        <v>34551729</v>
      </c>
      <c r="T4744">
        <v>34555150</v>
      </c>
      <c r="U4744" t="s">
        <v>13406</v>
      </c>
      <c r="V4744">
        <v>1</v>
      </c>
      <c r="W4744" s="2">
        <v>0</v>
      </c>
      <c r="X4744" s="2">
        <v>0</v>
      </c>
      <c r="Y4744" s="2">
        <v>0</v>
      </c>
      <c r="Z4744" s="2">
        <v>0</v>
      </c>
      <c r="AA4744" s="2">
        <v>0</v>
      </c>
      <c r="AB4744" s="2">
        <v>0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0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2">
        <v>0</v>
      </c>
      <c r="AT4744" s="2">
        <v>0</v>
      </c>
      <c r="AU4744" s="2">
        <v>0</v>
      </c>
      <c r="AV4744" s="2">
        <v>0</v>
      </c>
      <c r="AW4744" s="2">
        <v>0</v>
      </c>
      <c r="AX4744" s="2">
        <v>0</v>
      </c>
      <c r="AY4744" s="2">
        <v>0</v>
      </c>
      <c r="AZ4744" s="2">
        <v>0</v>
      </c>
      <c r="BA4744" s="2">
        <v>0</v>
      </c>
      <c r="BB4744" s="2">
        <v>0</v>
      </c>
      <c r="BC4744" s="2">
        <v>86</v>
      </c>
      <c r="BD4744" s="2">
        <v>0</v>
      </c>
      <c r="BE4744" s="2">
        <v>0</v>
      </c>
      <c r="BF4744" s="2">
        <v>0</v>
      </c>
      <c r="BG4744" s="2">
        <v>0</v>
      </c>
      <c r="BH4744" s="2">
        <v>0</v>
      </c>
      <c r="BI4744" s="2">
        <v>0</v>
      </c>
      <c r="BJ4744" s="2">
        <v>0</v>
      </c>
      <c r="BK4744" s="2">
        <v>0</v>
      </c>
      <c r="BL4744" s="2">
        <v>0</v>
      </c>
      <c r="BM4744" s="2">
        <v>0</v>
      </c>
      <c r="BN4744" s="2">
        <v>0</v>
      </c>
      <c r="BO4744" s="2">
        <v>0</v>
      </c>
      <c r="BP4744" s="2">
        <v>0</v>
      </c>
      <c r="BQ4744" s="2">
        <v>0</v>
      </c>
      <c r="BR4744" s="2">
        <v>0</v>
      </c>
      <c r="BS4744" s="2">
        <v>0</v>
      </c>
      <c r="BT4744" s="2">
        <v>0</v>
      </c>
      <c r="BU4744" s="2">
        <v>0</v>
      </c>
      <c r="BV4744" s="2">
        <v>0</v>
      </c>
      <c r="BW4744" s="2">
        <v>0</v>
      </c>
      <c r="BX4744" s="2">
        <v>0</v>
      </c>
      <c r="BY4744" s="2">
        <v>0</v>
      </c>
      <c r="BZ4744" s="2">
        <v>0</v>
      </c>
      <c r="CA4744" s="2">
        <v>0</v>
      </c>
      <c r="CB4744" s="2">
        <v>0</v>
      </c>
      <c r="CC4744" s="2">
        <v>0</v>
      </c>
      <c r="CD4744" s="2">
        <v>0</v>
      </c>
      <c r="CE4744" s="2">
        <v>0</v>
      </c>
      <c r="CF4744" s="2">
        <v>0</v>
      </c>
      <c r="CG4744" s="2">
        <v>0</v>
      </c>
      <c r="CH4744" s="2">
        <v>0</v>
      </c>
      <c r="CI4744" s="2">
        <v>0</v>
      </c>
      <c r="CJ4744" s="2">
        <v>0</v>
      </c>
      <c r="CK4744" s="2">
        <v>6</v>
      </c>
      <c r="CL4744" s="2">
        <v>0</v>
      </c>
    </row>
    <row r="4745" spans="1:90" x14ac:dyDescent="0.25">
      <c r="A4745" t="s">
        <v>115</v>
      </c>
      <c r="B4745">
        <v>20103</v>
      </c>
      <c r="C4745" t="s">
        <v>209</v>
      </c>
      <c r="D4745">
        <v>2</v>
      </c>
      <c r="E4745">
        <v>6</v>
      </c>
      <c r="F4745">
        <v>435752</v>
      </c>
      <c r="G4745">
        <v>35435752</v>
      </c>
      <c r="H4745" t="s">
        <v>13561</v>
      </c>
      <c r="I4745">
        <v>558</v>
      </c>
      <c r="J4745" t="s">
        <v>212</v>
      </c>
      <c r="K4745" t="s">
        <v>466</v>
      </c>
      <c r="L4745">
        <v>1</v>
      </c>
      <c r="M4745" t="s">
        <v>212</v>
      </c>
      <c r="N4745">
        <v>11701170</v>
      </c>
      <c r="O4745" t="s">
        <v>162</v>
      </c>
      <c r="P4745" t="s">
        <v>4813</v>
      </c>
      <c r="Q4745">
        <v>31</v>
      </c>
      <c r="R4745">
        <v>13</v>
      </c>
      <c r="S4745">
        <v>34912718</v>
      </c>
      <c r="U4745" t="s">
        <v>13562</v>
      </c>
      <c r="V4745">
        <v>1</v>
      </c>
      <c r="W4745" s="2">
        <v>0</v>
      </c>
      <c r="X4745" s="2">
        <v>0</v>
      </c>
      <c r="Y4745" s="2">
        <v>0</v>
      </c>
      <c r="Z4745" s="2">
        <v>0</v>
      </c>
      <c r="AA4745" s="2">
        <v>0</v>
      </c>
      <c r="AB4745" s="2">
        <v>0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0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0</v>
      </c>
      <c r="AU4745" s="2">
        <v>0</v>
      </c>
      <c r="AV4745" s="2">
        <v>0</v>
      </c>
      <c r="AW4745" s="2">
        <v>0</v>
      </c>
      <c r="AX4745" s="2">
        <v>0</v>
      </c>
      <c r="AY4745" s="2">
        <v>0</v>
      </c>
      <c r="AZ4745" s="2">
        <v>0</v>
      </c>
      <c r="BA4745" s="2">
        <v>0</v>
      </c>
      <c r="BB4745" s="2">
        <v>0</v>
      </c>
      <c r="BC4745" s="2">
        <v>566</v>
      </c>
      <c r="BD4745" s="2">
        <v>0</v>
      </c>
      <c r="BE4745" s="2">
        <v>0</v>
      </c>
      <c r="BF4745" s="2">
        <v>0</v>
      </c>
      <c r="BG4745" s="2">
        <v>0</v>
      </c>
      <c r="BH4745" s="2">
        <v>0</v>
      </c>
      <c r="BI4745" s="2">
        <v>0</v>
      </c>
      <c r="BJ4745" s="2">
        <v>0</v>
      </c>
      <c r="BK4745" s="2">
        <v>0</v>
      </c>
      <c r="BL4745" s="2">
        <v>0</v>
      </c>
      <c r="BM4745" s="2">
        <v>0</v>
      </c>
      <c r="BN4745" s="2">
        <v>0</v>
      </c>
      <c r="BO4745" s="2">
        <v>0</v>
      </c>
      <c r="BP4745" s="2">
        <v>0</v>
      </c>
      <c r="BQ4745" s="2">
        <v>0</v>
      </c>
      <c r="BR4745" s="2">
        <v>0</v>
      </c>
      <c r="BS4745" s="2">
        <v>0</v>
      </c>
      <c r="BT4745" s="2">
        <v>0</v>
      </c>
      <c r="BU4745" s="2">
        <v>0</v>
      </c>
      <c r="BV4745" s="2">
        <v>0</v>
      </c>
      <c r="BW4745" s="2">
        <v>0</v>
      </c>
      <c r="BX4745" s="2">
        <v>0</v>
      </c>
      <c r="BY4745" s="2">
        <v>0</v>
      </c>
      <c r="BZ4745" s="2">
        <v>0</v>
      </c>
      <c r="CA4745" s="2">
        <v>0</v>
      </c>
      <c r="CB4745" s="2">
        <v>0</v>
      </c>
      <c r="CC4745" s="2">
        <v>0</v>
      </c>
      <c r="CD4745" s="2">
        <v>0</v>
      </c>
      <c r="CE4745" s="2">
        <v>0</v>
      </c>
      <c r="CF4745" s="2">
        <v>0</v>
      </c>
      <c r="CG4745" s="2">
        <v>0</v>
      </c>
      <c r="CH4745" s="2">
        <v>0</v>
      </c>
      <c r="CI4745" s="2">
        <v>0</v>
      </c>
      <c r="CJ4745" s="2">
        <v>0</v>
      </c>
      <c r="CK4745" s="2">
        <v>35</v>
      </c>
      <c r="CL4745" s="2">
        <v>0</v>
      </c>
    </row>
    <row r="4746" spans="1:90" x14ac:dyDescent="0.25">
      <c r="A4746" t="s">
        <v>115</v>
      </c>
      <c r="B4746">
        <v>20103</v>
      </c>
      <c r="C4746" t="s">
        <v>209</v>
      </c>
      <c r="D4746">
        <v>2</v>
      </c>
      <c r="E4746">
        <v>34</v>
      </c>
      <c r="F4746">
        <v>559520</v>
      </c>
      <c r="G4746">
        <v>35559520</v>
      </c>
      <c r="H4746" t="s">
        <v>4625</v>
      </c>
      <c r="I4746">
        <v>657</v>
      </c>
      <c r="J4746" t="s">
        <v>209</v>
      </c>
      <c r="K4746" t="s">
        <v>384</v>
      </c>
      <c r="L4746">
        <v>1</v>
      </c>
      <c r="M4746" t="s">
        <v>209</v>
      </c>
      <c r="N4746">
        <v>11346300</v>
      </c>
      <c r="O4746" t="s">
        <v>1015</v>
      </c>
      <c r="P4746" t="s">
        <v>4626</v>
      </c>
      <c r="Q4746" t="s">
        <v>127</v>
      </c>
      <c r="R4746">
        <v>13</v>
      </c>
      <c r="S4746">
        <v>33253828</v>
      </c>
      <c r="U4746" t="s">
        <v>4627</v>
      </c>
      <c r="V4746">
        <v>1</v>
      </c>
      <c r="W4746" s="2">
        <v>0</v>
      </c>
      <c r="X4746" s="2">
        <v>0</v>
      </c>
      <c r="Y4746" s="2">
        <v>0</v>
      </c>
      <c r="Z4746" s="2">
        <v>0</v>
      </c>
      <c r="AA4746" s="2">
        <v>3</v>
      </c>
      <c r="AB4746" s="2">
        <v>6</v>
      </c>
      <c r="AC4746" s="2">
        <v>4</v>
      </c>
      <c r="AD4746" s="2">
        <v>13</v>
      </c>
      <c r="AE4746" s="2">
        <v>11</v>
      </c>
      <c r="AF4746" s="2">
        <v>13</v>
      </c>
      <c r="AG4746" s="2">
        <v>10</v>
      </c>
      <c r="AH4746" s="2">
        <v>0</v>
      </c>
      <c r="AI4746" s="2">
        <v>0</v>
      </c>
      <c r="AJ4746" s="2">
        <v>0</v>
      </c>
      <c r="AK4746" s="2">
        <v>0</v>
      </c>
      <c r="AL4746" s="2">
        <v>42</v>
      </c>
      <c r="AM4746" s="2">
        <v>0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0</v>
      </c>
      <c r="AT4746" s="2">
        <v>0</v>
      </c>
      <c r="AU4746" s="2">
        <v>0</v>
      </c>
      <c r="AV4746" s="2">
        <v>0</v>
      </c>
      <c r="AW4746" s="2">
        <v>0</v>
      </c>
      <c r="AX4746" s="2">
        <v>0</v>
      </c>
      <c r="AY4746" s="2">
        <v>0</v>
      </c>
      <c r="AZ4746" s="2">
        <v>0</v>
      </c>
      <c r="BA4746" s="2">
        <v>0</v>
      </c>
      <c r="BB4746" s="2">
        <v>0</v>
      </c>
      <c r="BC4746" s="2">
        <v>0</v>
      </c>
      <c r="BD4746" s="2">
        <v>0</v>
      </c>
      <c r="BE4746" s="2">
        <v>0</v>
      </c>
      <c r="BF4746" s="2">
        <v>0</v>
      </c>
      <c r="BG4746" s="2">
        <v>0</v>
      </c>
      <c r="BH4746" s="2">
        <v>0</v>
      </c>
      <c r="BI4746" s="2">
        <v>3</v>
      </c>
      <c r="BJ4746" s="2">
        <v>3</v>
      </c>
      <c r="BK4746" s="2">
        <v>1</v>
      </c>
      <c r="BL4746" s="2">
        <v>3</v>
      </c>
      <c r="BM4746" s="2">
        <v>3</v>
      </c>
      <c r="BN4746" s="2">
        <v>4</v>
      </c>
      <c r="BO4746" s="2">
        <v>3</v>
      </c>
      <c r="BP4746" s="2">
        <v>0</v>
      </c>
      <c r="BQ4746" s="2">
        <v>0</v>
      </c>
      <c r="BR4746" s="2">
        <v>0</v>
      </c>
      <c r="BS4746" s="2">
        <v>0</v>
      </c>
      <c r="BT4746" s="2">
        <v>4</v>
      </c>
      <c r="BU4746" s="2">
        <v>0</v>
      </c>
      <c r="BV4746" s="2">
        <v>0</v>
      </c>
      <c r="BW4746" s="2">
        <v>0</v>
      </c>
      <c r="BX4746" s="2">
        <v>0</v>
      </c>
      <c r="BY4746" s="2">
        <v>0</v>
      </c>
      <c r="BZ4746" s="2">
        <v>0</v>
      </c>
      <c r="CA4746" s="2">
        <v>0</v>
      </c>
      <c r="CB4746" s="2">
        <v>0</v>
      </c>
      <c r="CC4746" s="2">
        <v>0</v>
      </c>
      <c r="CD4746" s="2">
        <v>0</v>
      </c>
      <c r="CE4746" s="2">
        <v>0</v>
      </c>
      <c r="CF4746" s="2">
        <v>0</v>
      </c>
      <c r="CG4746" s="2">
        <v>0</v>
      </c>
      <c r="CH4746" s="2">
        <v>0</v>
      </c>
      <c r="CI4746" s="2">
        <v>0</v>
      </c>
      <c r="CJ4746" s="2">
        <v>0</v>
      </c>
      <c r="CK4746" s="2">
        <v>0</v>
      </c>
      <c r="CL4746" s="2">
        <v>0</v>
      </c>
    </row>
    <row r="4747" spans="1:90" x14ac:dyDescent="0.25">
      <c r="A4747" t="s">
        <v>115</v>
      </c>
      <c r="B4747">
        <v>20103</v>
      </c>
      <c r="C4747" t="s">
        <v>209</v>
      </c>
      <c r="D4747">
        <v>2</v>
      </c>
      <c r="E4747">
        <v>34</v>
      </c>
      <c r="F4747">
        <v>327700</v>
      </c>
      <c r="G4747">
        <v>35327700</v>
      </c>
      <c r="H4747" t="s">
        <v>3428</v>
      </c>
      <c r="I4747">
        <v>524</v>
      </c>
      <c r="J4747" t="s">
        <v>467</v>
      </c>
      <c r="K4747" t="s">
        <v>3429</v>
      </c>
      <c r="L4747">
        <v>1</v>
      </c>
      <c r="M4747" t="s">
        <v>467</v>
      </c>
      <c r="N4747">
        <v>11750000</v>
      </c>
      <c r="O4747" t="s">
        <v>102</v>
      </c>
      <c r="P4747" t="s">
        <v>3430</v>
      </c>
      <c r="Q4747" t="s">
        <v>3431</v>
      </c>
      <c r="R4747">
        <v>13</v>
      </c>
      <c r="S4747">
        <v>34575000</v>
      </c>
      <c r="T4747">
        <v>34575014</v>
      </c>
      <c r="U4747" t="s">
        <v>3432</v>
      </c>
      <c r="V4747">
        <v>1</v>
      </c>
      <c r="W4747" s="2">
        <v>0</v>
      </c>
      <c r="X4747" s="2">
        <v>0</v>
      </c>
      <c r="Y4747" s="2">
        <v>0</v>
      </c>
      <c r="Z4747" s="2">
        <v>0</v>
      </c>
      <c r="AA4747" s="2">
        <v>1</v>
      </c>
      <c r="AB4747" s="2">
        <v>3</v>
      </c>
      <c r="AC4747" s="2">
        <v>2</v>
      </c>
      <c r="AD4747" s="2">
        <v>2</v>
      </c>
      <c r="AE4747" s="2">
        <v>9</v>
      </c>
      <c r="AF4747" s="2">
        <v>7</v>
      </c>
      <c r="AG4747" s="2">
        <v>12</v>
      </c>
      <c r="AH4747" s="2">
        <v>0</v>
      </c>
      <c r="AI4747" s="2">
        <v>0</v>
      </c>
      <c r="AJ4747" s="2">
        <v>0</v>
      </c>
      <c r="AK4747" s="2">
        <v>0</v>
      </c>
      <c r="AL4747" s="2">
        <v>21</v>
      </c>
      <c r="AM4747" s="2">
        <v>0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0</v>
      </c>
      <c r="AU4747" s="2">
        <v>0</v>
      </c>
      <c r="AV4747" s="2">
        <v>0</v>
      </c>
      <c r="AW4747" s="2">
        <v>0</v>
      </c>
      <c r="AX4747" s="2">
        <v>0</v>
      </c>
      <c r="AY4747" s="2">
        <v>0</v>
      </c>
      <c r="AZ4747" s="2">
        <v>0</v>
      </c>
      <c r="BA4747" s="2">
        <v>0</v>
      </c>
      <c r="BB4747" s="2">
        <v>0</v>
      </c>
      <c r="BC4747" s="2">
        <v>0</v>
      </c>
      <c r="BD4747" s="2">
        <v>0</v>
      </c>
      <c r="BE4747" s="2">
        <v>0</v>
      </c>
      <c r="BF4747" s="2">
        <v>0</v>
      </c>
      <c r="BG4747" s="2">
        <v>0</v>
      </c>
      <c r="BH4747" s="2">
        <v>0</v>
      </c>
      <c r="BI4747" s="2">
        <v>1</v>
      </c>
      <c r="BJ4747" s="2">
        <v>1</v>
      </c>
      <c r="BK4747" s="2">
        <v>1</v>
      </c>
      <c r="BL4747" s="2">
        <v>1</v>
      </c>
      <c r="BM4747" s="2">
        <v>1</v>
      </c>
      <c r="BN4747" s="2">
        <v>2</v>
      </c>
      <c r="BO4747" s="2">
        <v>2</v>
      </c>
      <c r="BP4747" s="2">
        <v>0</v>
      </c>
      <c r="BQ4747" s="2">
        <v>0</v>
      </c>
      <c r="BR4747" s="2">
        <v>0</v>
      </c>
      <c r="BS4747" s="2">
        <v>0</v>
      </c>
      <c r="BT4747" s="2">
        <v>2</v>
      </c>
      <c r="BU4747" s="2">
        <v>0</v>
      </c>
      <c r="BV4747" s="2">
        <v>0</v>
      </c>
      <c r="BW4747" s="2">
        <v>0</v>
      </c>
      <c r="BX4747" s="2">
        <v>0</v>
      </c>
      <c r="BY4747" s="2">
        <v>0</v>
      </c>
      <c r="BZ4747" s="2">
        <v>0</v>
      </c>
      <c r="CA4747" s="2">
        <v>0</v>
      </c>
      <c r="CB4747" s="2">
        <v>0</v>
      </c>
      <c r="CC4747" s="2">
        <v>0</v>
      </c>
      <c r="CD4747" s="2">
        <v>0</v>
      </c>
      <c r="CE4747" s="2">
        <v>0</v>
      </c>
      <c r="CF4747" s="2">
        <v>0</v>
      </c>
      <c r="CG4747" s="2">
        <v>0</v>
      </c>
      <c r="CH4747" s="2">
        <v>0</v>
      </c>
      <c r="CI4747" s="2">
        <v>0</v>
      </c>
      <c r="CJ4747" s="2">
        <v>0</v>
      </c>
      <c r="CK4747" s="2">
        <v>0</v>
      </c>
      <c r="CL4747" s="2">
        <v>0</v>
      </c>
    </row>
    <row r="4748" spans="1:90" x14ac:dyDescent="0.25">
      <c r="A4748" t="s">
        <v>115</v>
      </c>
      <c r="B4748">
        <v>20103</v>
      </c>
      <c r="C4748" t="s">
        <v>209</v>
      </c>
      <c r="D4748">
        <v>2</v>
      </c>
      <c r="E4748">
        <v>34</v>
      </c>
      <c r="F4748">
        <v>436136</v>
      </c>
      <c r="G4748">
        <v>35436136</v>
      </c>
      <c r="H4748" t="s">
        <v>5792</v>
      </c>
      <c r="I4748">
        <v>369</v>
      </c>
      <c r="J4748" t="s">
        <v>629</v>
      </c>
      <c r="K4748" t="s">
        <v>5793</v>
      </c>
      <c r="L4748">
        <v>1</v>
      </c>
      <c r="M4748" t="s">
        <v>629</v>
      </c>
      <c r="N4748">
        <v>11740000</v>
      </c>
      <c r="O4748" t="s">
        <v>92</v>
      </c>
      <c r="P4748" t="s">
        <v>5794</v>
      </c>
      <c r="Q4748" t="s">
        <v>127</v>
      </c>
      <c r="R4748">
        <v>13</v>
      </c>
      <c r="S4748">
        <v>34221525</v>
      </c>
      <c r="T4748">
        <v>34223003</v>
      </c>
      <c r="U4748" t="s">
        <v>5795</v>
      </c>
      <c r="V4748">
        <v>2</v>
      </c>
      <c r="W4748" s="2">
        <v>0</v>
      </c>
      <c r="X4748" s="2">
        <v>0</v>
      </c>
      <c r="Y4748" s="2">
        <v>0</v>
      </c>
      <c r="Z4748" s="2">
        <v>0</v>
      </c>
      <c r="AA4748" s="2">
        <v>0</v>
      </c>
      <c r="AB4748" s="2">
        <v>0</v>
      </c>
      <c r="AC4748" s="2">
        <v>0</v>
      </c>
      <c r="AD4748" s="2">
        <v>3</v>
      </c>
      <c r="AE4748" s="2">
        <v>15</v>
      </c>
      <c r="AF4748" s="2">
        <v>12</v>
      </c>
      <c r="AG4748" s="2">
        <v>16</v>
      </c>
      <c r="AH4748" s="2">
        <v>0</v>
      </c>
      <c r="AI4748" s="2">
        <v>0</v>
      </c>
      <c r="AJ4748" s="2">
        <v>0</v>
      </c>
      <c r="AK4748" s="2">
        <v>0</v>
      </c>
      <c r="AL4748" s="2">
        <v>16</v>
      </c>
      <c r="AM4748" s="2">
        <v>0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2">
        <v>0</v>
      </c>
      <c r="AT4748" s="2">
        <v>0</v>
      </c>
      <c r="AU4748" s="2">
        <v>0</v>
      </c>
      <c r="AV4748" s="2">
        <v>0</v>
      </c>
      <c r="AW4748" s="2">
        <v>0</v>
      </c>
      <c r="AX4748" s="2">
        <v>0</v>
      </c>
      <c r="AY4748" s="2">
        <v>0</v>
      </c>
      <c r="AZ4748" s="2">
        <v>0</v>
      </c>
      <c r="BA4748" s="2">
        <v>0</v>
      </c>
      <c r="BB4748" s="2">
        <v>0</v>
      </c>
      <c r="BC4748" s="2">
        <v>0</v>
      </c>
      <c r="BD4748" s="2">
        <v>0</v>
      </c>
      <c r="BE4748" s="2">
        <v>0</v>
      </c>
      <c r="BF4748" s="2">
        <v>0</v>
      </c>
      <c r="BG4748" s="2">
        <v>0</v>
      </c>
      <c r="BH4748" s="2">
        <v>0</v>
      </c>
      <c r="BI4748" s="2">
        <v>0</v>
      </c>
      <c r="BJ4748" s="2">
        <v>0</v>
      </c>
      <c r="BK4748" s="2">
        <v>0</v>
      </c>
      <c r="BL4748" s="2">
        <v>1</v>
      </c>
      <c r="BM4748" s="2">
        <v>1</v>
      </c>
      <c r="BN4748" s="2">
        <v>2</v>
      </c>
      <c r="BO4748" s="2">
        <v>2</v>
      </c>
      <c r="BP4748" s="2">
        <v>0</v>
      </c>
      <c r="BQ4748" s="2">
        <v>0</v>
      </c>
      <c r="BR4748" s="2">
        <v>0</v>
      </c>
      <c r="BS4748" s="2">
        <v>0</v>
      </c>
      <c r="BT4748" s="2">
        <v>2</v>
      </c>
      <c r="BU4748" s="2">
        <v>0</v>
      </c>
      <c r="BV4748" s="2">
        <v>0</v>
      </c>
      <c r="BW4748" s="2">
        <v>0</v>
      </c>
      <c r="BX4748" s="2">
        <v>0</v>
      </c>
      <c r="BY4748" s="2">
        <v>0</v>
      </c>
      <c r="BZ4748" s="2">
        <v>0</v>
      </c>
      <c r="CA4748" s="2">
        <v>0</v>
      </c>
      <c r="CB4748" s="2">
        <v>0</v>
      </c>
      <c r="CC4748" s="2">
        <v>0</v>
      </c>
      <c r="CD4748" s="2">
        <v>0</v>
      </c>
      <c r="CE4748" s="2">
        <v>0</v>
      </c>
      <c r="CF4748" s="2">
        <v>0</v>
      </c>
      <c r="CG4748" s="2">
        <v>0</v>
      </c>
      <c r="CH4748" s="2">
        <v>0</v>
      </c>
      <c r="CI4748" s="2">
        <v>0</v>
      </c>
      <c r="CJ4748" s="2">
        <v>0</v>
      </c>
      <c r="CK4748" s="2">
        <v>0</v>
      </c>
      <c r="CL4748" s="2">
        <v>0</v>
      </c>
    </row>
    <row r="4749" spans="1:90" x14ac:dyDescent="0.25">
      <c r="A4749" t="s">
        <v>115</v>
      </c>
      <c r="B4749">
        <v>20103</v>
      </c>
      <c r="C4749" t="s">
        <v>209</v>
      </c>
      <c r="D4749">
        <v>2</v>
      </c>
      <c r="E4749">
        <v>34</v>
      </c>
      <c r="F4749">
        <v>443980</v>
      </c>
      <c r="G4749">
        <v>35443980</v>
      </c>
      <c r="H4749" t="s">
        <v>3304</v>
      </c>
      <c r="I4749">
        <v>459</v>
      </c>
      <c r="J4749" t="s">
        <v>912</v>
      </c>
      <c r="K4749" t="s">
        <v>3305</v>
      </c>
      <c r="L4749">
        <v>1</v>
      </c>
      <c r="M4749" t="s">
        <v>912</v>
      </c>
      <c r="N4749">
        <v>11730000</v>
      </c>
      <c r="O4749" t="s">
        <v>3306</v>
      </c>
      <c r="P4749" t="s">
        <v>3307</v>
      </c>
      <c r="Q4749" t="s">
        <v>127</v>
      </c>
      <c r="R4749">
        <v>13</v>
      </c>
      <c r="S4749">
        <v>991474245</v>
      </c>
      <c r="U4749" t="s">
        <v>3308</v>
      </c>
      <c r="V4749">
        <v>1</v>
      </c>
      <c r="W4749" s="2">
        <v>0</v>
      </c>
      <c r="X4749" s="2">
        <v>0</v>
      </c>
      <c r="Y4749" s="2">
        <v>0</v>
      </c>
      <c r="Z4749" s="2">
        <v>0</v>
      </c>
      <c r="AA4749" s="2">
        <v>0</v>
      </c>
      <c r="AB4749" s="2">
        <v>0</v>
      </c>
      <c r="AC4749" s="2">
        <v>0</v>
      </c>
      <c r="AD4749" s="2">
        <v>6</v>
      </c>
      <c r="AE4749" s="2">
        <v>11</v>
      </c>
      <c r="AF4749" s="2">
        <v>6</v>
      </c>
      <c r="AG4749" s="2">
        <v>13</v>
      </c>
      <c r="AH4749" s="2">
        <v>0</v>
      </c>
      <c r="AI4749" s="2">
        <v>0</v>
      </c>
      <c r="AJ4749" s="2">
        <v>0</v>
      </c>
      <c r="AK4749" s="2">
        <v>0</v>
      </c>
      <c r="AL4749" s="2">
        <v>25</v>
      </c>
      <c r="AM4749" s="2">
        <v>0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0</v>
      </c>
      <c r="AU4749" s="2">
        <v>0</v>
      </c>
      <c r="AV4749" s="2">
        <v>0</v>
      </c>
      <c r="AW4749" s="2">
        <v>0</v>
      </c>
      <c r="AX4749" s="2">
        <v>0</v>
      </c>
      <c r="AY4749" s="2">
        <v>0</v>
      </c>
      <c r="AZ4749" s="2">
        <v>0</v>
      </c>
      <c r="BA4749" s="2">
        <v>0</v>
      </c>
      <c r="BB4749" s="2">
        <v>0</v>
      </c>
      <c r="BC4749" s="2">
        <v>0</v>
      </c>
      <c r="BD4749" s="2">
        <v>0</v>
      </c>
      <c r="BE4749" s="2">
        <v>0</v>
      </c>
      <c r="BF4749" s="2">
        <v>0</v>
      </c>
      <c r="BG4749" s="2">
        <v>0</v>
      </c>
      <c r="BH4749" s="2">
        <v>0</v>
      </c>
      <c r="BI4749" s="2">
        <v>0</v>
      </c>
      <c r="BJ4749" s="2">
        <v>0</v>
      </c>
      <c r="BK4749" s="2">
        <v>0</v>
      </c>
      <c r="BL4749" s="2">
        <v>1</v>
      </c>
      <c r="BM4749" s="2">
        <v>1</v>
      </c>
      <c r="BN4749" s="2">
        <v>1</v>
      </c>
      <c r="BO4749" s="2">
        <v>1</v>
      </c>
      <c r="BP4749" s="2">
        <v>0</v>
      </c>
      <c r="BQ4749" s="2">
        <v>0</v>
      </c>
      <c r="BR4749" s="2">
        <v>0</v>
      </c>
      <c r="BS4749" s="2">
        <v>0</v>
      </c>
      <c r="BT4749" s="2">
        <v>2</v>
      </c>
      <c r="BU4749" s="2">
        <v>0</v>
      </c>
      <c r="BV4749" s="2">
        <v>0</v>
      </c>
      <c r="BW4749" s="2">
        <v>0</v>
      </c>
      <c r="BX4749" s="2">
        <v>0</v>
      </c>
      <c r="BY4749" s="2">
        <v>0</v>
      </c>
      <c r="BZ4749" s="2">
        <v>0</v>
      </c>
      <c r="CA4749" s="2">
        <v>0</v>
      </c>
      <c r="CB4749" s="2">
        <v>0</v>
      </c>
      <c r="CC4749" s="2">
        <v>0</v>
      </c>
      <c r="CD4749" s="2">
        <v>0</v>
      </c>
      <c r="CE4749" s="2">
        <v>0</v>
      </c>
      <c r="CF4749" s="2">
        <v>0</v>
      </c>
      <c r="CG4749" s="2">
        <v>0</v>
      </c>
      <c r="CH4749" s="2">
        <v>0</v>
      </c>
      <c r="CI4749" s="2">
        <v>0</v>
      </c>
      <c r="CJ4749" s="2">
        <v>0</v>
      </c>
      <c r="CK4749" s="2">
        <v>0</v>
      </c>
      <c r="CL4749" s="2">
        <v>0</v>
      </c>
    </row>
    <row r="4750" spans="1:90" x14ac:dyDescent="0.25">
      <c r="A4750" t="s">
        <v>115</v>
      </c>
      <c r="B4750">
        <v>20103</v>
      </c>
      <c r="C4750" t="s">
        <v>209</v>
      </c>
      <c r="D4750">
        <v>2</v>
      </c>
      <c r="E4750">
        <v>15</v>
      </c>
      <c r="F4750">
        <v>454163</v>
      </c>
      <c r="G4750">
        <v>35454163</v>
      </c>
      <c r="H4750" t="s">
        <v>10072</v>
      </c>
      <c r="I4750">
        <v>459</v>
      </c>
      <c r="J4750" t="s">
        <v>912</v>
      </c>
      <c r="K4750" t="s">
        <v>10073</v>
      </c>
      <c r="L4750">
        <v>1</v>
      </c>
      <c r="M4750" t="s">
        <v>912</v>
      </c>
      <c r="N4750">
        <v>11730000</v>
      </c>
      <c r="O4750" t="s">
        <v>102</v>
      </c>
      <c r="P4750" t="s">
        <v>10074</v>
      </c>
      <c r="Q4750">
        <v>500</v>
      </c>
      <c r="R4750">
        <v>13</v>
      </c>
      <c r="S4750">
        <v>34461041</v>
      </c>
      <c r="U4750" t="s">
        <v>19735</v>
      </c>
      <c r="V4750">
        <v>1</v>
      </c>
      <c r="W4750" s="2">
        <v>0</v>
      </c>
      <c r="X4750" s="2">
        <v>0</v>
      </c>
      <c r="Y4750" s="2">
        <v>0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0</v>
      </c>
      <c r="AN4750" s="2">
        <v>0</v>
      </c>
      <c r="AO4750" s="2">
        <v>29</v>
      </c>
      <c r="AP4750" s="2">
        <v>0</v>
      </c>
      <c r="AQ4750" s="2">
        <v>0</v>
      </c>
      <c r="AR4750" s="2">
        <v>82</v>
      </c>
      <c r="AS4750" s="2">
        <v>0</v>
      </c>
      <c r="AT4750" s="2">
        <v>0</v>
      </c>
      <c r="AU4750" s="2">
        <v>73</v>
      </c>
      <c r="AV4750" s="2">
        <v>0</v>
      </c>
      <c r="AW4750" s="2">
        <v>0</v>
      </c>
      <c r="AX4750" s="2">
        <v>0</v>
      </c>
      <c r="AY4750" s="2">
        <v>0</v>
      </c>
      <c r="AZ4750" s="2">
        <v>0</v>
      </c>
      <c r="BA4750" s="2">
        <v>0</v>
      </c>
      <c r="BB4750" s="2">
        <v>0</v>
      </c>
      <c r="BC4750" s="2">
        <v>0</v>
      </c>
      <c r="BD4750" s="2">
        <v>0</v>
      </c>
      <c r="BE4750" s="2">
        <v>0</v>
      </c>
      <c r="BF4750" s="2">
        <v>0</v>
      </c>
      <c r="BG4750" s="2">
        <v>0</v>
      </c>
      <c r="BH4750" s="2">
        <v>0</v>
      </c>
      <c r="BI4750" s="2">
        <v>0</v>
      </c>
      <c r="BJ4750" s="2">
        <v>0</v>
      </c>
      <c r="BK4750" s="2">
        <v>0</v>
      </c>
      <c r="BL4750" s="2">
        <v>0</v>
      </c>
      <c r="BM4750" s="2">
        <v>0</v>
      </c>
      <c r="BN4750" s="2">
        <v>0</v>
      </c>
      <c r="BO4750" s="2">
        <v>0</v>
      </c>
      <c r="BP4750" s="2">
        <v>0</v>
      </c>
      <c r="BQ4750" s="2">
        <v>0</v>
      </c>
      <c r="BR4750" s="2">
        <v>0</v>
      </c>
      <c r="BS4750" s="2">
        <v>0</v>
      </c>
      <c r="BT4750" s="2">
        <v>0</v>
      </c>
      <c r="BU4750" s="2">
        <v>0</v>
      </c>
      <c r="BV4750" s="2">
        <v>0</v>
      </c>
      <c r="BW4750" s="2">
        <v>3</v>
      </c>
      <c r="BX4750" s="2">
        <v>0</v>
      </c>
      <c r="BY4750" s="2">
        <v>0</v>
      </c>
      <c r="BZ4750" s="2">
        <v>4</v>
      </c>
      <c r="CA4750" s="2">
        <v>0</v>
      </c>
      <c r="CB4750" s="2">
        <v>0</v>
      </c>
      <c r="CC4750" s="2">
        <v>3</v>
      </c>
      <c r="CD4750" s="2">
        <v>0</v>
      </c>
      <c r="CE4750" s="2">
        <v>0</v>
      </c>
      <c r="CF4750" s="2">
        <v>0</v>
      </c>
      <c r="CG4750" s="2">
        <v>0</v>
      </c>
      <c r="CH4750" s="2">
        <v>0</v>
      </c>
      <c r="CI4750" s="2">
        <v>0</v>
      </c>
      <c r="CJ4750" s="2">
        <v>0</v>
      </c>
      <c r="CK4750" s="2">
        <v>0</v>
      </c>
      <c r="CL4750" s="2">
        <v>0</v>
      </c>
    </row>
    <row r="4751" spans="1:90" x14ac:dyDescent="0.25">
      <c r="A4751" t="s">
        <v>115</v>
      </c>
      <c r="B4751">
        <v>20103</v>
      </c>
      <c r="C4751" t="s">
        <v>209</v>
      </c>
      <c r="D4751">
        <v>1</v>
      </c>
      <c r="E4751">
        <v>8</v>
      </c>
      <c r="F4751">
        <v>12026</v>
      </c>
      <c r="G4751">
        <v>35012026</v>
      </c>
      <c r="H4751" t="s">
        <v>2240</v>
      </c>
      <c r="I4751">
        <v>369</v>
      </c>
      <c r="J4751" t="s">
        <v>629</v>
      </c>
      <c r="K4751" t="s">
        <v>2241</v>
      </c>
      <c r="L4751">
        <v>1</v>
      </c>
      <c r="M4751" t="s">
        <v>629</v>
      </c>
      <c r="N4751">
        <v>11740000</v>
      </c>
      <c r="O4751" t="s">
        <v>92</v>
      </c>
      <c r="P4751" t="s">
        <v>2242</v>
      </c>
      <c r="Q4751" t="s">
        <v>127</v>
      </c>
      <c r="R4751">
        <v>13</v>
      </c>
      <c r="S4751">
        <v>34224975</v>
      </c>
      <c r="T4751">
        <v>34224985</v>
      </c>
      <c r="U4751" t="s">
        <v>2243</v>
      </c>
      <c r="V4751">
        <v>1</v>
      </c>
      <c r="W4751" s="2">
        <v>0</v>
      </c>
      <c r="X4751" s="2">
        <v>0</v>
      </c>
      <c r="Y4751" s="2">
        <v>0</v>
      </c>
      <c r="Z4751" s="2">
        <v>0</v>
      </c>
      <c r="AA4751" s="2">
        <v>0</v>
      </c>
      <c r="AB4751" s="2">
        <v>0</v>
      </c>
      <c r="AC4751" s="2">
        <v>0</v>
      </c>
      <c r="AD4751" s="2">
        <v>61</v>
      </c>
      <c r="AE4751" s="2">
        <v>62</v>
      </c>
      <c r="AF4751" s="2">
        <v>49</v>
      </c>
      <c r="AG4751" s="2">
        <v>25</v>
      </c>
      <c r="AH4751" s="2">
        <v>146</v>
      </c>
      <c r="AI4751" s="2">
        <v>95</v>
      </c>
      <c r="AJ4751" s="2">
        <v>89</v>
      </c>
      <c r="AK4751" s="2">
        <v>0</v>
      </c>
      <c r="AL4751" s="2">
        <v>0</v>
      </c>
      <c r="AM4751" s="2">
        <v>0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0</v>
      </c>
      <c r="AU4751" s="2">
        <v>0</v>
      </c>
      <c r="AV4751" s="2">
        <v>0</v>
      </c>
      <c r="AW4751" s="2">
        <v>0</v>
      </c>
      <c r="AX4751" s="2">
        <v>0</v>
      </c>
      <c r="AY4751" s="2">
        <v>0</v>
      </c>
      <c r="AZ4751" s="2">
        <v>0</v>
      </c>
      <c r="BA4751" s="2">
        <v>0</v>
      </c>
      <c r="BB4751" s="2">
        <v>0</v>
      </c>
      <c r="BC4751" s="2">
        <v>0</v>
      </c>
      <c r="BD4751" s="2">
        <v>0</v>
      </c>
      <c r="BE4751" s="2">
        <v>0</v>
      </c>
      <c r="BF4751" s="2">
        <v>0</v>
      </c>
      <c r="BG4751" s="2">
        <v>0</v>
      </c>
      <c r="BH4751" s="2">
        <v>0</v>
      </c>
      <c r="BI4751" s="2">
        <v>0</v>
      </c>
      <c r="BJ4751" s="2">
        <v>0</v>
      </c>
      <c r="BK4751" s="2">
        <v>0</v>
      </c>
      <c r="BL4751" s="2">
        <v>3</v>
      </c>
      <c r="BM4751" s="2">
        <v>2</v>
      </c>
      <c r="BN4751" s="2">
        <v>3</v>
      </c>
      <c r="BO4751" s="2">
        <v>2</v>
      </c>
      <c r="BP4751" s="2">
        <v>9</v>
      </c>
      <c r="BQ4751" s="2">
        <v>5</v>
      </c>
      <c r="BR4751" s="2">
        <v>5</v>
      </c>
      <c r="BS4751" s="2">
        <v>0</v>
      </c>
      <c r="BT4751" s="2">
        <v>0</v>
      </c>
      <c r="BU4751" s="2">
        <v>0</v>
      </c>
      <c r="BV4751" s="2">
        <v>0</v>
      </c>
      <c r="BW4751" s="2">
        <v>0</v>
      </c>
      <c r="BX4751" s="2">
        <v>0</v>
      </c>
      <c r="BY4751" s="2">
        <v>0</v>
      </c>
      <c r="BZ4751" s="2">
        <v>0</v>
      </c>
      <c r="CA4751" s="2">
        <v>0</v>
      </c>
      <c r="CB4751" s="2">
        <v>0</v>
      </c>
      <c r="CC4751" s="2">
        <v>0</v>
      </c>
      <c r="CD4751" s="2">
        <v>0</v>
      </c>
      <c r="CE4751" s="2">
        <v>0</v>
      </c>
      <c r="CF4751" s="2">
        <v>0</v>
      </c>
      <c r="CG4751" s="2">
        <v>0</v>
      </c>
      <c r="CH4751" s="2">
        <v>0</v>
      </c>
      <c r="CI4751" s="2">
        <v>0</v>
      </c>
      <c r="CJ4751" s="2">
        <v>0</v>
      </c>
      <c r="CK4751" s="2">
        <v>0</v>
      </c>
      <c r="CL4751" s="2">
        <v>0</v>
      </c>
    </row>
    <row r="4752" spans="1:90" x14ac:dyDescent="0.25">
      <c r="A4752" t="s">
        <v>115</v>
      </c>
      <c r="B4752">
        <v>20103</v>
      </c>
      <c r="C4752" t="s">
        <v>209</v>
      </c>
      <c r="D4752">
        <v>1</v>
      </c>
      <c r="E4752">
        <v>8</v>
      </c>
      <c r="F4752">
        <v>12087</v>
      </c>
      <c r="G4752">
        <v>35012087</v>
      </c>
      <c r="H4752" t="s">
        <v>14455</v>
      </c>
      <c r="I4752">
        <v>657</v>
      </c>
      <c r="J4752" t="s">
        <v>209</v>
      </c>
      <c r="K4752" t="s">
        <v>5349</v>
      </c>
      <c r="L4752">
        <v>1</v>
      </c>
      <c r="M4752" t="s">
        <v>209</v>
      </c>
      <c r="N4752">
        <v>11355040</v>
      </c>
      <c r="O4752" t="s">
        <v>92</v>
      </c>
      <c r="P4752" t="s">
        <v>14456</v>
      </c>
      <c r="Q4752">
        <v>1166</v>
      </c>
      <c r="R4752">
        <v>13</v>
      </c>
      <c r="S4752">
        <v>34641983</v>
      </c>
      <c r="T4752">
        <v>34647547</v>
      </c>
      <c r="U4752" t="s">
        <v>14457</v>
      </c>
      <c r="V4752">
        <v>1</v>
      </c>
      <c r="W4752" s="2">
        <v>0</v>
      </c>
      <c r="X4752" s="2">
        <v>0</v>
      </c>
      <c r="Y4752" s="2">
        <v>0</v>
      </c>
      <c r="Z4752" s="2">
        <v>0</v>
      </c>
      <c r="AA4752" s="2">
        <v>0</v>
      </c>
      <c r="AB4752" s="2">
        <v>0</v>
      </c>
      <c r="AC4752" s="2">
        <v>0</v>
      </c>
      <c r="AD4752" s="2">
        <v>70</v>
      </c>
      <c r="AE4752" s="2">
        <v>68</v>
      </c>
      <c r="AF4752" s="2">
        <v>70</v>
      </c>
      <c r="AG4752" s="2">
        <v>103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0</v>
      </c>
      <c r="AN4752" s="2">
        <v>0</v>
      </c>
      <c r="AO4752" s="2">
        <v>0</v>
      </c>
      <c r="AP4752" s="2">
        <v>0</v>
      </c>
      <c r="AQ4752" s="2">
        <v>0</v>
      </c>
      <c r="AR4752" s="2">
        <v>0</v>
      </c>
      <c r="AS4752" s="2">
        <v>0</v>
      </c>
      <c r="AT4752" s="2">
        <v>0</v>
      </c>
      <c r="AU4752" s="2">
        <v>0</v>
      </c>
      <c r="AV4752" s="2">
        <v>0</v>
      </c>
      <c r="AW4752" s="2">
        <v>0</v>
      </c>
      <c r="AX4752" s="2">
        <v>0</v>
      </c>
      <c r="AY4752" s="2">
        <v>0</v>
      </c>
      <c r="AZ4752" s="2">
        <v>0</v>
      </c>
      <c r="BA4752" s="2">
        <v>0</v>
      </c>
      <c r="BB4752" s="2">
        <v>0</v>
      </c>
      <c r="BC4752" s="2">
        <v>0</v>
      </c>
      <c r="BD4752" s="2">
        <v>0</v>
      </c>
      <c r="BE4752" s="2">
        <v>0</v>
      </c>
      <c r="BF4752" s="2">
        <v>0</v>
      </c>
      <c r="BG4752" s="2">
        <v>0</v>
      </c>
      <c r="BH4752" s="2">
        <v>0</v>
      </c>
      <c r="BI4752" s="2">
        <v>0</v>
      </c>
      <c r="BJ4752" s="2">
        <v>0</v>
      </c>
      <c r="BK4752" s="2">
        <v>0</v>
      </c>
      <c r="BL4752" s="2">
        <v>3</v>
      </c>
      <c r="BM4752" s="2">
        <v>4</v>
      </c>
      <c r="BN4752" s="2">
        <v>3</v>
      </c>
      <c r="BO4752" s="2">
        <v>3</v>
      </c>
      <c r="BP4752" s="2">
        <v>0</v>
      </c>
      <c r="BQ4752" s="2">
        <v>0</v>
      </c>
      <c r="BR4752" s="2">
        <v>0</v>
      </c>
      <c r="BS4752" s="2">
        <v>0</v>
      </c>
      <c r="BT4752" s="2">
        <v>0</v>
      </c>
      <c r="BU4752" s="2">
        <v>0</v>
      </c>
      <c r="BV4752" s="2">
        <v>0</v>
      </c>
      <c r="BW4752" s="2">
        <v>0</v>
      </c>
      <c r="BX4752" s="2">
        <v>0</v>
      </c>
      <c r="BY4752" s="2">
        <v>0</v>
      </c>
      <c r="BZ4752" s="2">
        <v>0</v>
      </c>
      <c r="CA4752" s="2">
        <v>0</v>
      </c>
      <c r="CB4752" s="2">
        <v>0</v>
      </c>
      <c r="CC4752" s="2">
        <v>0</v>
      </c>
      <c r="CD4752" s="2">
        <v>0</v>
      </c>
      <c r="CE4752" s="2">
        <v>0</v>
      </c>
      <c r="CF4752" s="2">
        <v>0</v>
      </c>
      <c r="CG4752" s="2">
        <v>0</v>
      </c>
      <c r="CH4752" s="2">
        <v>0</v>
      </c>
      <c r="CI4752" s="2">
        <v>0</v>
      </c>
      <c r="CJ4752" s="2">
        <v>0</v>
      </c>
      <c r="CK4752" s="2">
        <v>0</v>
      </c>
      <c r="CL4752" s="2">
        <v>0</v>
      </c>
    </row>
    <row r="4753" spans="1:90" x14ac:dyDescent="0.25">
      <c r="A4753" t="s">
        <v>115</v>
      </c>
      <c r="B4753">
        <v>20103</v>
      </c>
      <c r="C4753" t="s">
        <v>209</v>
      </c>
      <c r="D4753">
        <v>1</v>
      </c>
      <c r="E4753">
        <v>8</v>
      </c>
      <c r="F4753">
        <v>49153</v>
      </c>
      <c r="G4753">
        <v>35049153</v>
      </c>
      <c r="H4753" t="s">
        <v>6589</v>
      </c>
      <c r="I4753">
        <v>657</v>
      </c>
      <c r="J4753" t="s">
        <v>209</v>
      </c>
      <c r="K4753" t="s">
        <v>2721</v>
      </c>
      <c r="L4753">
        <v>1</v>
      </c>
      <c r="M4753" t="s">
        <v>209</v>
      </c>
      <c r="N4753">
        <v>11347000</v>
      </c>
      <c r="O4753" t="s">
        <v>102</v>
      </c>
      <c r="P4753" t="s">
        <v>2960</v>
      </c>
      <c r="Q4753">
        <v>180</v>
      </c>
      <c r="R4753">
        <v>13</v>
      </c>
      <c r="S4753">
        <v>35661164</v>
      </c>
      <c r="T4753">
        <v>35662716</v>
      </c>
      <c r="U4753" t="s">
        <v>6590</v>
      </c>
      <c r="V4753">
        <v>1</v>
      </c>
      <c r="W4753" s="2">
        <v>0</v>
      </c>
      <c r="X4753" s="2">
        <v>0</v>
      </c>
      <c r="Y4753" s="2">
        <v>0</v>
      </c>
      <c r="Z4753" s="2">
        <v>0</v>
      </c>
      <c r="AA4753" s="2">
        <v>0</v>
      </c>
      <c r="AB4753" s="2">
        <v>0</v>
      </c>
      <c r="AC4753" s="2">
        <v>0</v>
      </c>
      <c r="AD4753" s="2">
        <v>151</v>
      </c>
      <c r="AE4753" s="2">
        <v>165</v>
      </c>
      <c r="AF4753" s="2">
        <v>169</v>
      </c>
      <c r="AG4753" s="2">
        <v>168</v>
      </c>
      <c r="AH4753" s="2">
        <v>478</v>
      </c>
      <c r="AI4753" s="2">
        <v>445</v>
      </c>
      <c r="AJ4753" s="2">
        <v>321</v>
      </c>
      <c r="AK4753" s="2">
        <v>0</v>
      </c>
      <c r="AL4753" s="2">
        <v>0</v>
      </c>
      <c r="AM4753" s="2">
        <v>0</v>
      </c>
      <c r="AN4753" s="2">
        <v>0</v>
      </c>
      <c r="AO4753" s="2">
        <v>0</v>
      </c>
      <c r="AP4753" s="2">
        <v>0</v>
      </c>
      <c r="AQ4753" s="2">
        <v>0</v>
      </c>
      <c r="AR4753" s="2">
        <v>0</v>
      </c>
      <c r="AS4753" s="2">
        <v>0</v>
      </c>
      <c r="AT4753" s="2">
        <v>0</v>
      </c>
      <c r="AU4753" s="2">
        <v>0</v>
      </c>
      <c r="AV4753" s="2">
        <v>0</v>
      </c>
      <c r="AW4753" s="2">
        <v>0</v>
      </c>
      <c r="AX4753" s="2">
        <v>0</v>
      </c>
      <c r="AY4753" s="2">
        <v>0</v>
      </c>
      <c r="AZ4753" s="2">
        <v>0</v>
      </c>
      <c r="BA4753" s="2">
        <v>0</v>
      </c>
      <c r="BB4753" s="2">
        <v>0</v>
      </c>
      <c r="BC4753" s="2">
        <v>207</v>
      </c>
      <c r="BD4753" s="2">
        <v>0</v>
      </c>
      <c r="BE4753" s="2">
        <v>0</v>
      </c>
      <c r="BF4753" s="2">
        <v>0</v>
      </c>
      <c r="BG4753" s="2">
        <v>0</v>
      </c>
      <c r="BH4753" s="2">
        <v>0</v>
      </c>
      <c r="BI4753" s="2">
        <v>0</v>
      </c>
      <c r="BJ4753" s="2">
        <v>0</v>
      </c>
      <c r="BK4753" s="2">
        <v>0</v>
      </c>
      <c r="BL4753" s="2">
        <v>5</v>
      </c>
      <c r="BM4753" s="2">
        <v>8</v>
      </c>
      <c r="BN4753" s="2">
        <v>8</v>
      </c>
      <c r="BO4753" s="2">
        <v>6</v>
      </c>
      <c r="BP4753" s="2">
        <v>15</v>
      </c>
      <c r="BQ4753" s="2">
        <v>18</v>
      </c>
      <c r="BR4753" s="2">
        <v>10</v>
      </c>
      <c r="BS4753" s="2">
        <v>0</v>
      </c>
      <c r="BT4753" s="2">
        <v>0</v>
      </c>
      <c r="BU4753" s="2">
        <v>0</v>
      </c>
      <c r="BV4753" s="2">
        <v>0</v>
      </c>
      <c r="BW4753" s="2">
        <v>0</v>
      </c>
      <c r="BX4753" s="2">
        <v>0</v>
      </c>
      <c r="BY4753" s="2">
        <v>0</v>
      </c>
      <c r="BZ4753" s="2">
        <v>0</v>
      </c>
      <c r="CA4753" s="2">
        <v>0</v>
      </c>
      <c r="CB4753" s="2">
        <v>0</v>
      </c>
      <c r="CC4753" s="2">
        <v>0</v>
      </c>
      <c r="CD4753" s="2">
        <v>0</v>
      </c>
      <c r="CE4753" s="2">
        <v>0</v>
      </c>
      <c r="CF4753" s="2">
        <v>0</v>
      </c>
      <c r="CG4753" s="2">
        <v>0</v>
      </c>
      <c r="CH4753" s="2">
        <v>0</v>
      </c>
      <c r="CI4753" s="2">
        <v>0</v>
      </c>
      <c r="CJ4753" s="2">
        <v>0</v>
      </c>
      <c r="CK4753" s="2">
        <v>11</v>
      </c>
      <c r="CL4753" s="2">
        <v>0</v>
      </c>
    </row>
    <row r="4754" spans="1:90" x14ac:dyDescent="0.25">
      <c r="A4754" t="s">
        <v>115</v>
      </c>
      <c r="B4754">
        <v>20103</v>
      </c>
      <c r="C4754" t="s">
        <v>209</v>
      </c>
      <c r="D4754">
        <v>1</v>
      </c>
      <c r="E4754">
        <v>8</v>
      </c>
      <c r="F4754">
        <v>12014</v>
      </c>
      <c r="G4754">
        <v>35012014</v>
      </c>
      <c r="H4754" t="s">
        <v>11492</v>
      </c>
      <c r="I4754">
        <v>558</v>
      </c>
      <c r="J4754" t="s">
        <v>212</v>
      </c>
      <c r="K4754" t="s">
        <v>11493</v>
      </c>
      <c r="L4754">
        <v>1</v>
      </c>
      <c r="M4754" t="s">
        <v>212</v>
      </c>
      <c r="N4754">
        <v>11708000</v>
      </c>
      <c r="O4754" t="s">
        <v>102</v>
      </c>
      <c r="P4754" t="s">
        <v>7997</v>
      </c>
      <c r="Q4754">
        <v>17200</v>
      </c>
      <c r="R4754">
        <v>13</v>
      </c>
      <c r="S4754">
        <v>34931238</v>
      </c>
      <c r="T4754">
        <v>34933427</v>
      </c>
      <c r="U4754" t="s">
        <v>11494</v>
      </c>
      <c r="V4754">
        <v>1</v>
      </c>
      <c r="W4754" s="2">
        <v>0</v>
      </c>
      <c r="X4754" s="2">
        <v>0</v>
      </c>
      <c r="Y4754" s="2">
        <v>0</v>
      </c>
      <c r="Z4754" s="2">
        <v>0</v>
      </c>
      <c r="AA4754" s="2">
        <v>0</v>
      </c>
      <c r="AB4754" s="2">
        <v>0</v>
      </c>
      <c r="AC4754" s="2">
        <v>0</v>
      </c>
      <c r="AD4754" s="2">
        <v>61</v>
      </c>
      <c r="AE4754" s="2">
        <v>76</v>
      </c>
      <c r="AF4754" s="2">
        <v>70</v>
      </c>
      <c r="AG4754" s="2">
        <v>94</v>
      </c>
      <c r="AH4754" s="2">
        <v>110</v>
      </c>
      <c r="AI4754" s="2">
        <v>104</v>
      </c>
      <c r="AJ4754" s="2">
        <v>77</v>
      </c>
      <c r="AK4754" s="2">
        <v>0</v>
      </c>
      <c r="AL4754" s="2">
        <v>0</v>
      </c>
      <c r="AM4754" s="2">
        <v>0</v>
      </c>
      <c r="AN4754" s="2">
        <v>0</v>
      </c>
      <c r="AO4754" s="2">
        <v>0</v>
      </c>
      <c r="AP4754" s="2">
        <v>0</v>
      </c>
      <c r="AQ4754" s="2">
        <v>0</v>
      </c>
      <c r="AR4754" s="2">
        <v>0</v>
      </c>
      <c r="AS4754" s="2">
        <v>0</v>
      </c>
      <c r="AT4754" s="2">
        <v>0</v>
      </c>
      <c r="AU4754" s="2">
        <v>0</v>
      </c>
      <c r="AV4754" s="2">
        <v>0</v>
      </c>
      <c r="AW4754" s="2">
        <v>0</v>
      </c>
      <c r="AX4754" s="2">
        <v>0</v>
      </c>
      <c r="AY4754" s="2">
        <v>0</v>
      </c>
      <c r="AZ4754" s="2">
        <v>0</v>
      </c>
      <c r="BA4754" s="2">
        <v>0</v>
      </c>
      <c r="BB4754" s="2">
        <v>0</v>
      </c>
      <c r="BC4754" s="2">
        <v>97</v>
      </c>
      <c r="BD4754" s="2">
        <v>0</v>
      </c>
      <c r="BE4754" s="2">
        <v>0</v>
      </c>
      <c r="BF4754" s="2">
        <v>0</v>
      </c>
      <c r="BG4754" s="2">
        <v>0</v>
      </c>
      <c r="BH4754" s="2">
        <v>0</v>
      </c>
      <c r="BI4754" s="2">
        <v>0</v>
      </c>
      <c r="BJ4754" s="2">
        <v>0</v>
      </c>
      <c r="BK4754" s="2">
        <v>0</v>
      </c>
      <c r="BL4754" s="2">
        <v>2</v>
      </c>
      <c r="BM4754" s="2">
        <v>4</v>
      </c>
      <c r="BN4754" s="2">
        <v>2</v>
      </c>
      <c r="BO4754" s="2">
        <v>5</v>
      </c>
      <c r="BP4754" s="2">
        <v>4</v>
      </c>
      <c r="BQ4754" s="2">
        <v>4</v>
      </c>
      <c r="BR4754" s="2">
        <v>3</v>
      </c>
      <c r="BS4754" s="2">
        <v>0</v>
      </c>
      <c r="BT4754" s="2">
        <v>0</v>
      </c>
      <c r="BU4754" s="2">
        <v>0</v>
      </c>
      <c r="BV4754" s="2">
        <v>0</v>
      </c>
      <c r="BW4754" s="2">
        <v>0</v>
      </c>
      <c r="BX4754" s="2">
        <v>0</v>
      </c>
      <c r="BY4754" s="2">
        <v>0</v>
      </c>
      <c r="BZ4754" s="2">
        <v>0</v>
      </c>
      <c r="CA4754" s="2">
        <v>0</v>
      </c>
      <c r="CB4754" s="2">
        <v>0</v>
      </c>
      <c r="CC4754" s="2">
        <v>0</v>
      </c>
      <c r="CD4754" s="2">
        <v>0</v>
      </c>
      <c r="CE4754" s="2">
        <v>0</v>
      </c>
      <c r="CF4754" s="2">
        <v>0</v>
      </c>
      <c r="CG4754" s="2">
        <v>0</v>
      </c>
      <c r="CH4754" s="2">
        <v>0</v>
      </c>
      <c r="CI4754" s="2">
        <v>0</v>
      </c>
      <c r="CJ4754" s="2">
        <v>0</v>
      </c>
      <c r="CK4754" s="2">
        <v>8</v>
      </c>
      <c r="CL4754" s="2">
        <v>0</v>
      </c>
    </row>
    <row r="4755" spans="1:90" x14ac:dyDescent="0.25">
      <c r="A4755" t="s">
        <v>115</v>
      </c>
      <c r="B4755">
        <v>20103</v>
      </c>
      <c r="C4755" t="s">
        <v>209</v>
      </c>
      <c r="D4755">
        <v>1</v>
      </c>
      <c r="E4755">
        <v>8</v>
      </c>
      <c r="F4755">
        <v>12294</v>
      </c>
      <c r="G4755">
        <v>35012294</v>
      </c>
      <c r="H4755" t="s">
        <v>12895</v>
      </c>
      <c r="I4755">
        <v>524</v>
      </c>
      <c r="J4755" t="s">
        <v>467</v>
      </c>
      <c r="K4755" t="s">
        <v>869</v>
      </c>
      <c r="L4755">
        <v>1</v>
      </c>
      <c r="M4755" t="s">
        <v>467</v>
      </c>
      <c r="N4755">
        <v>11750000</v>
      </c>
      <c r="O4755" t="s">
        <v>102</v>
      </c>
      <c r="P4755" t="s">
        <v>7410</v>
      </c>
      <c r="Q4755">
        <v>110</v>
      </c>
      <c r="R4755">
        <v>13</v>
      </c>
      <c r="S4755">
        <v>34582474</v>
      </c>
      <c r="T4755">
        <v>34582777</v>
      </c>
      <c r="U4755" t="s">
        <v>12896</v>
      </c>
      <c r="V4755">
        <v>1</v>
      </c>
      <c r="W4755" s="2">
        <v>0</v>
      </c>
      <c r="X4755" s="2">
        <v>0</v>
      </c>
      <c r="Y4755" s="2">
        <v>0</v>
      </c>
      <c r="Z4755" s="2">
        <v>0</v>
      </c>
      <c r="AA4755" s="2">
        <v>0</v>
      </c>
      <c r="AB4755" s="2">
        <v>0</v>
      </c>
      <c r="AC4755" s="2">
        <v>0</v>
      </c>
      <c r="AD4755" s="2">
        <v>116</v>
      </c>
      <c r="AE4755" s="2">
        <v>127</v>
      </c>
      <c r="AF4755" s="2">
        <v>102</v>
      </c>
      <c r="AG4755" s="2">
        <v>105</v>
      </c>
      <c r="AH4755" s="2">
        <v>100</v>
      </c>
      <c r="AI4755" s="2">
        <v>73</v>
      </c>
      <c r="AJ4755" s="2">
        <v>60</v>
      </c>
      <c r="AK4755" s="2">
        <v>0</v>
      </c>
      <c r="AL4755" s="2">
        <v>0</v>
      </c>
      <c r="AM4755" s="2">
        <v>0</v>
      </c>
      <c r="AN4755" s="2">
        <v>0</v>
      </c>
      <c r="AO4755" s="2">
        <v>0</v>
      </c>
      <c r="AP4755" s="2">
        <v>0</v>
      </c>
      <c r="AQ4755" s="2">
        <v>0</v>
      </c>
      <c r="AR4755" s="2">
        <v>0</v>
      </c>
      <c r="AS4755" s="2">
        <v>0</v>
      </c>
      <c r="AT4755" s="2">
        <v>0</v>
      </c>
      <c r="AU4755" s="2">
        <v>118</v>
      </c>
      <c r="AV4755" s="2">
        <v>0</v>
      </c>
      <c r="AW4755" s="2">
        <v>0</v>
      </c>
      <c r="AX4755" s="2">
        <v>0</v>
      </c>
      <c r="AY4755" s="2">
        <v>0</v>
      </c>
      <c r="AZ4755" s="2">
        <v>0</v>
      </c>
      <c r="BA4755" s="2">
        <v>0</v>
      </c>
      <c r="BB4755" s="2">
        <v>0</v>
      </c>
      <c r="BC4755" s="2">
        <v>97</v>
      </c>
      <c r="BD4755" s="2">
        <v>0</v>
      </c>
      <c r="BE4755" s="2">
        <v>0</v>
      </c>
      <c r="BF4755" s="2">
        <v>0</v>
      </c>
      <c r="BG4755" s="2">
        <v>0</v>
      </c>
      <c r="BH4755" s="2">
        <v>0</v>
      </c>
      <c r="BI4755" s="2">
        <v>0</v>
      </c>
      <c r="BJ4755" s="2">
        <v>0</v>
      </c>
      <c r="BK4755" s="2">
        <v>0</v>
      </c>
      <c r="BL4755" s="2">
        <v>6</v>
      </c>
      <c r="BM4755" s="2">
        <v>6</v>
      </c>
      <c r="BN4755" s="2">
        <v>6</v>
      </c>
      <c r="BO4755" s="2">
        <v>3</v>
      </c>
      <c r="BP4755" s="2">
        <v>5</v>
      </c>
      <c r="BQ4755" s="2">
        <v>3</v>
      </c>
      <c r="BR4755" s="2">
        <v>4</v>
      </c>
      <c r="BS4755" s="2">
        <v>0</v>
      </c>
      <c r="BT4755" s="2">
        <v>0</v>
      </c>
      <c r="BU4755" s="2">
        <v>0</v>
      </c>
      <c r="BV4755" s="2">
        <v>0</v>
      </c>
      <c r="BW4755" s="2">
        <v>0</v>
      </c>
      <c r="BX4755" s="2">
        <v>0</v>
      </c>
      <c r="BY4755" s="2">
        <v>0</v>
      </c>
      <c r="BZ4755" s="2">
        <v>0</v>
      </c>
      <c r="CA4755" s="2">
        <v>0</v>
      </c>
      <c r="CB4755" s="2">
        <v>0</v>
      </c>
      <c r="CC4755" s="2">
        <v>4</v>
      </c>
      <c r="CD4755" s="2">
        <v>0</v>
      </c>
      <c r="CE4755" s="2">
        <v>0</v>
      </c>
      <c r="CF4755" s="2">
        <v>0</v>
      </c>
      <c r="CG4755" s="2">
        <v>0</v>
      </c>
      <c r="CH4755" s="2">
        <v>0</v>
      </c>
      <c r="CI4755" s="2">
        <v>0</v>
      </c>
      <c r="CJ4755" s="2">
        <v>0</v>
      </c>
      <c r="CK4755" s="2">
        <v>7</v>
      </c>
      <c r="CL4755" s="2">
        <v>0</v>
      </c>
    </row>
    <row r="4756" spans="1:90" x14ac:dyDescent="0.25">
      <c r="A4756" t="s">
        <v>115</v>
      </c>
      <c r="B4756">
        <v>20103</v>
      </c>
      <c r="C4756" t="s">
        <v>209</v>
      </c>
      <c r="D4756">
        <v>1</v>
      </c>
      <c r="E4756">
        <v>8</v>
      </c>
      <c r="F4756">
        <v>12178</v>
      </c>
      <c r="G4756">
        <v>35012178</v>
      </c>
      <c r="H4756" t="s">
        <v>1529</v>
      </c>
      <c r="I4756">
        <v>558</v>
      </c>
      <c r="J4756" t="s">
        <v>212</v>
      </c>
      <c r="K4756" t="s">
        <v>382</v>
      </c>
      <c r="L4756">
        <v>1</v>
      </c>
      <c r="M4756" t="s">
        <v>212</v>
      </c>
      <c r="N4756">
        <v>11704150</v>
      </c>
      <c r="O4756" t="s">
        <v>92</v>
      </c>
      <c r="P4756" t="s">
        <v>1033</v>
      </c>
      <c r="Q4756">
        <v>883</v>
      </c>
      <c r="R4756">
        <v>13</v>
      </c>
      <c r="S4756">
        <v>34944391</v>
      </c>
      <c r="T4756">
        <v>34945854</v>
      </c>
      <c r="U4756" t="s">
        <v>1530</v>
      </c>
      <c r="V4756">
        <v>1</v>
      </c>
      <c r="W4756" s="2">
        <v>0</v>
      </c>
      <c r="X4756" s="2">
        <v>0</v>
      </c>
      <c r="Y4756" s="2">
        <v>0</v>
      </c>
      <c r="Z4756" s="2">
        <v>0</v>
      </c>
      <c r="AA4756" s="2">
        <v>0</v>
      </c>
      <c r="AB4756" s="2">
        <v>0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184</v>
      </c>
      <c r="AI4756" s="2">
        <v>146</v>
      </c>
      <c r="AJ4756" s="2">
        <v>118</v>
      </c>
      <c r="AK4756" s="2">
        <v>0</v>
      </c>
      <c r="AL4756" s="2">
        <v>0</v>
      </c>
      <c r="AM4756" s="2">
        <v>0</v>
      </c>
      <c r="AN4756" s="2">
        <v>0</v>
      </c>
      <c r="AO4756" s="2">
        <v>0</v>
      </c>
      <c r="AP4756" s="2">
        <v>0</v>
      </c>
      <c r="AQ4756" s="2">
        <v>0</v>
      </c>
      <c r="AR4756" s="2">
        <v>0</v>
      </c>
      <c r="AS4756" s="2">
        <v>0</v>
      </c>
      <c r="AT4756" s="2">
        <v>0</v>
      </c>
      <c r="AU4756" s="2">
        <v>0</v>
      </c>
      <c r="AV4756" s="2">
        <v>0</v>
      </c>
      <c r="AW4756" s="2">
        <v>0</v>
      </c>
      <c r="AX4756" s="2">
        <v>0</v>
      </c>
      <c r="AY4756" s="2">
        <v>0</v>
      </c>
      <c r="AZ4756" s="2">
        <v>0</v>
      </c>
      <c r="BA4756" s="2">
        <v>0</v>
      </c>
      <c r="BB4756" s="2">
        <v>0</v>
      </c>
      <c r="BC4756" s="2">
        <v>0</v>
      </c>
      <c r="BD4756" s="2">
        <v>0</v>
      </c>
      <c r="BE4756" s="2">
        <v>0</v>
      </c>
      <c r="BF4756" s="2">
        <v>0</v>
      </c>
      <c r="BG4756" s="2">
        <v>0</v>
      </c>
      <c r="BH4756" s="2">
        <v>0</v>
      </c>
      <c r="BI4756" s="2">
        <v>0</v>
      </c>
      <c r="BJ4756" s="2">
        <v>0</v>
      </c>
      <c r="BK4756" s="2">
        <v>0</v>
      </c>
      <c r="BL4756" s="2">
        <v>0</v>
      </c>
      <c r="BM4756" s="2">
        <v>0</v>
      </c>
      <c r="BN4756" s="2">
        <v>0</v>
      </c>
      <c r="BO4756" s="2">
        <v>0</v>
      </c>
      <c r="BP4756" s="2">
        <v>7</v>
      </c>
      <c r="BQ4756" s="2">
        <v>6</v>
      </c>
      <c r="BR4756" s="2">
        <v>4</v>
      </c>
      <c r="BS4756" s="2">
        <v>0</v>
      </c>
      <c r="BT4756" s="2">
        <v>0</v>
      </c>
      <c r="BU4756" s="2">
        <v>0</v>
      </c>
      <c r="BV4756" s="2">
        <v>0</v>
      </c>
      <c r="BW4756" s="2">
        <v>0</v>
      </c>
      <c r="BX4756" s="2">
        <v>0</v>
      </c>
      <c r="BY4756" s="2">
        <v>0</v>
      </c>
      <c r="BZ4756" s="2">
        <v>0</v>
      </c>
      <c r="CA4756" s="2">
        <v>0</v>
      </c>
      <c r="CB4756" s="2">
        <v>0</v>
      </c>
      <c r="CC4756" s="2">
        <v>0</v>
      </c>
      <c r="CD4756" s="2">
        <v>0</v>
      </c>
      <c r="CE4756" s="2">
        <v>0</v>
      </c>
      <c r="CF4756" s="2">
        <v>0</v>
      </c>
      <c r="CG4756" s="2">
        <v>0</v>
      </c>
      <c r="CH4756" s="2">
        <v>0</v>
      </c>
      <c r="CI4756" s="2">
        <v>0</v>
      </c>
      <c r="CJ4756" s="2">
        <v>0</v>
      </c>
      <c r="CK4756" s="2">
        <v>0</v>
      </c>
      <c r="CL4756" s="2">
        <v>0</v>
      </c>
    </row>
    <row r="4757" spans="1:90" x14ac:dyDescent="0.25">
      <c r="A4757" t="s">
        <v>115</v>
      </c>
      <c r="B4757">
        <v>20103</v>
      </c>
      <c r="C4757" t="s">
        <v>209</v>
      </c>
      <c r="D4757">
        <v>1</v>
      </c>
      <c r="E4757">
        <v>8</v>
      </c>
      <c r="F4757">
        <v>911331</v>
      </c>
      <c r="G4757">
        <v>35911331</v>
      </c>
      <c r="H4757" t="s">
        <v>2128</v>
      </c>
      <c r="I4757">
        <v>524</v>
      </c>
      <c r="J4757" t="s">
        <v>467</v>
      </c>
      <c r="K4757" t="s">
        <v>11598</v>
      </c>
      <c r="L4757">
        <v>1</v>
      </c>
      <c r="M4757" t="s">
        <v>467</v>
      </c>
      <c r="N4757">
        <v>11750000</v>
      </c>
      <c r="P4757" t="s">
        <v>11599</v>
      </c>
      <c r="Q4757">
        <v>1109</v>
      </c>
      <c r="R4757">
        <v>13</v>
      </c>
      <c r="S4757">
        <v>34552741</v>
      </c>
      <c r="T4757">
        <v>34555996</v>
      </c>
      <c r="U4757" t="s">
        <v>11600</v>
      </c>
      <c r="V4757">
        <v>1</v>
      </c>
      <c r="W4757" s="2">
        <v>0</v>
      </c>
      <c r="X4757" s="2">
        <v>0</v>
      </c>
      <c r="Y4757" s="2">
        <v>0</v>
      </c>
      <c r="Z4757" s="2">
        <v>0</v>
      </c>
      <c r="AA4757" s="2">
        <v>0</v>
      </c>
      <c r="AB4757" s="2">
        <v>0</v>
      </c>
      <c r="AC4757" s="2">
        <v>0</v>
      </c>
      <c r="AD4757" s="2">
        <v>104</v>
      </c>
      <c r="AE4757" s="2">
        <v>99</v>
      </c>
      <c r="AF4757" s="2">
        <v>114</v>
      </c>
      <c r="AG4757" s="2">
        <v>110</v>
      </c>
      <c r="AH4757" s="2">
        <v>84</v>
      </c>
      <c r="AI4757" s="2">
        <v>71</v>
      </c>
      <c r="AJ4757" s="2">
        <v>48</v>
      </c>
      <c r="AK4757" s="2">
        <v>0</v>
      </c>
      <c r="AL4757" s="2">
        <v>0</v>
      </c>
      <c r="AM4757" s="2">
        <v>0</v>
      </c>
      <c r="AN4757" s="2">
        <v>0</v>
      </c>
      <c r="AO4757" s="2">
        <v>0</v>
      </c>
      <c r="AP4757" s="2">
        <v>0</v>
      </c>
      <c r="AQ4757" s="2">
        <v>0</v>
      </c>
      <c r="AR4757" s="2">
        <v>0</v>
      </c>
      <c r="AS4757" s="2">
        <v>0</v>
      </c>
      <c r="AT4757" s="2">
        <v>0</v>
      </c>
      <c r="AU4757" s="2">
        <v>0</v>
      </c>
      <c r="AV4757" s="2">
        <v>0</v>
      </c>
      <c r="AW4757" s="2">
        <v>0</v>
      </c>
      <c r="AX4757" s="2">
        <v>0</v>
      </c>
      <c r="AY4757" s="2">
        <v>0</v>
      </c>
      <c r="AZ4757" s="2">
        <v>0</v>
      </c>
      <c r="BA4757" s="2">
        <v>0</v>
      </c>
      <c r="BB4757" s="2">
        <v>0</v>
      </c>
      <c r="BC4757" s="2">
        <v>116</v>
      </c>
      <c r="BD4757" s="2">
        <v>14</v>
      </c>
      <c r="BE4757" s="2">
        <v>0</v>
      </c>
      <c r="BF4757" s="2">
        <v>0</v>
      </c>
      <c r="BG4757" s="2">
        <v>0</v>
      </c>
      <c r="BH4757" s="2">
        <v>0</v>
      </c>
      <c r="BI4757" s="2">
        <v>0</v>
      </c>
      <c r="BJ4757" s="2">
        <v>0</v>
      </c>
      <c r="BK4757" s="2">
        <v>0</v>
      </c>
      <c r="BL4757" s="2">
        <v>5</v>
      </c>
      <c r="BM4757" s="2">
        <v>5</v>
      </c>
      <c r="BN4757" s="2">
        <v>6</v>
      </c>
      <c r="BO4757" s="2">
        <v>6</v>
      </c>
      <c r="BP4757" s="2">
        <v>3</v>
      </c>
      <c r="BQ4757" s="2">
        <v>4</v>
      </c>
      <c r="BR4757" s="2">
        <v>2</v>
      </c>
      <c r="BS4757" s="2">
        <v>0</v>
      </c>
      <c r="BT4757" s="2">
        <v>0</v>
      </c>
      <c r="BU4757" s="2">
        <v>0</v>
      </c>
      <c r="BV4757" s="2">
        <v>0</v>
      </c>
      <c r="BW4757" s="2">
        <v>0</v>
      </c>
      <c r="BX4757" s="2">
        <v>0</v>
      </c>
      <c r="BY4757" s="2">
        <v>0</v>
      </c>
      <c r="BZ4757" s="2">
        <v>0</v>
      </c>
      <c r="CA4757" s="2">
        <v>0</v>
      </c>
      <c r="CB4757" s="2">
        <v>0</v>
      </c>
      <c r="CC4757" s="2">
        <v>0</v>
      </c>
      <c r="CD4757" s="2">
        <v>0</v>
      </c>
      <c r="CE4757" s="2">
        <v>0</v>
      </c>
      <c r="CF4757" s="2">
        <v>0</v>
      </c>
      <c r="CG4757" s="2">
        <v>0</v>
      </c>
      <c r="CH4757" s="2">
        <v>0</v>
      </c>
      <c r="CI4757" s="2">
        <v>0</v>
      </c>
      <c r="CJ4757" s="2">
        <v>0</v>
      </c>
      <c r="CK4757" s="2">
        <v>8</v>
      </c>
      <c r="CL4757" s="2">
        <v>4</v>
      </c>
    </row>
    <row r="4758" spans="1:90" x14ac:dyDescent="0.25">
      <c r="A4758" t="s">
        <v>115</v>
      </c>
      <c r="B4758">
        <v>20103</v>
      </c>
      <c r="C4758" t="s">
        <v>209</v>
      </c>
      <c r="D4758">
        <v>1</v>
      </c>
      <c r="E4758">
        <v>8</v>
      </c>
      <c r="F4758">
        <v>909877</v>
      </c>
      <c r="G4758">
        <v>35909877</v>
      </c>
      <c r="H4758" t="s">
        <v>2886</v>
      </c>
      <c r="I4758">
        <v>657</v>
      </c>
      <c r="J4758" t="s">
        <v>209</v>
      </c>
      <c r="K4758" t="s">
        <v>2887</v>
      </c>
      <c r="L4758">
        <v>1</v>
      </c>
      <c r="M4758" t="s">
        <v>209</v>
      </c>
      <c r="N4758">
        <v>11330420</v>
      </c>
      <c r="O4758" t="s">
        <v>92</v>
      </c>
      <c r="P4758" t="s">
        <v>2888</v>
      </c>
      <c r="Q4758">
        <v>150</v>
      </c>
      <c r="R4758">
        <v>13</v>
      </c>
      <c r="S4758">
        <v>34696685</v>
      </c>
      <c r="T4758">
        <v>34697675</v>
      </c>
      <c r="U4758" t="s">
        <v>2889</v>
      </c>
      <c r="V4758">
        <v>1</v>
      </c>
      <c r="W4758" s="2">
        <v>0</v>
      </c>
      <c r="X4758" s="2">
        <v>0</v>
      </c>
      <c r="Y4758" s="2">
        <v>0</v>
      </c>
      <c r="Z4758" s="2">
        <v>0</v>
      </c>
      <c r="AA4758" s="2">
        <v>0</v>
      </c>
      <c r="AB4758" s="2">
        <v>0</v>
      </c>
      <c r="AC4758" s="2">
        <v>0</v>
      </c>
      <c r="AD4758" s="2">
        <v>74</v>
      </c>
      <c r="AE4758" s="2">
        <v>92</v>
      </c>
      <c r="AF4758" s="2">
        <v>87</v>
      </c>
      <c r="AG4758" s="2">
        <v>62</v>
      </c>
      <c r="AH4758" s="2">
        <v>92</v>
      </c>
      <c r="AI4758" s="2">
        <v>115</v>
      </c>
      <c r="AJ4758" s="2">
        <v>88</v>
      </c>
      <c r="AK4758" s="2">
        <v>0</v>
      </c>
      <c r="AL4758" s="2">
        <v>0</v>
      </c>
      <c r="AM4758" s="2">
        <v>0</v>
      </c>
      <c r="AN4758" s="2">
        <v>0</v>
      </c>
      <c r="AO4758" s="2">
        <v>0</v>
      </c>
      <c r="AP4758" s="2">
        <v>0</v>
      </c>
      <c r="AQ4758" s="2">
        <v>0</v>
      </c>
      <c r="AR4758" s="2">
        <v>0</v>
      </c>
      <c r="AS4758" s="2">
        <v>0</v>
      </c>
      <c r="AT4758" s="2">
        <v>0</v>
      </c>
      <c r="AU4758" s="2">
        <v>0</v>
      </c>
      <c r="AV4758" s="2">
        <v>0</v>
      </c>
      <c r="AW4758" s="2">
        <v>0</v>
      </c>
      <c r="AX4758" s="2">
        <v>0</v>
      </c>
      <c r="AY4758" s="2">
        <v>0</v>
      </c>
      <c r="AZ4758" s="2">
        <v>0</v>
      </c>
      <c r="BA4758" s="2">
        <v>0</v>
      </c>
      <c r="BB4758" s="2">
        <v>0</v>
      </c>
      <c r="BC4758" s="2">
        <v>99</v>
      </c>
      <c r="BD4758" s="2">
        <v>0</v>
      </c>
      <c r="BE4758" s="2">
        <v>0</v>
      </c>
      <c r="BF4758" s="2">
        <v>0</v>
      </c>
      <c r="BG4758" s="2">
        <v>0</v>
      </c>
      <c r="BH4758" s="2">
        <v>0</v>
      </c>
      <c r="BI4758" s="2">
        <v>0</v>
      </c>
      <c r="BJ4758" s="2">
        <v>0</v>
      </c>
      <c r="BK4758" s="2">
        <v>0</v>
      </c>
      <c r="BL4758" s="2">
        <v>4</v>
      </c>
      <c r="BM4758" s="2">
        <v>6</v>
      </c>
      <c r="BN4758" s="2">
        <v>5</v>
      </c>
      <c r="BO4758" s="2">
        <v>2</v>
      </c>
      <c r="BP4758" s="2">
        <v>4</v>
      </c>
      <c r="BQ4758" s="2">
        <v>4</v>
      </c>
      <c r="BR4758" s="2">
        <v>5</v>
      </c>
      <c r="BS4758" s="2">
        <v>0</v>
      </c>
      <c r="BT4758" s="2">
        <v>0</v>
      </c>
      <c r="BU4758" s="2">
        <v>0</v>
      </c>
      <c r="BV4758" s="2">
        <v>0</v>
      </c>
      <c r="BW4758" s="2">
        <v>0</v>
      </c>
      <c r="BX4758" s="2">
        <v>0</v>
      </c>
      <c r="BY4758" s="2">
        <v>0</v>
      </c>
      <c r="BZ4758" s="2">
        <v>0</v>
      </c>
      <c r="CA4758" s="2">
        <v>0</v>
      </c>
      <c r="CB4758" s="2">
        <v>0</v>
      </c>
      <c r="CC4758" s="2">
        <v>0</v>
      </c>
      <c r="CD4758" s="2">
        <v>0</v>
      </c>
      <c r="CE4758" s="2">
        <v>0</v>
      </c>
      <c r="CF4758" s="2">
        <v>0</v>
      </c>
      <c r="CG4758" s="2">
        <v>0</v>
      </c>
      <c r="CH4758" s="2">
        <v>0</v>
      </c>
      <c r="CI4758" s="2">
        <v>0</v>
      </c>
      <c r="CJ4758" s="2">
        <v>0</v>
      </c>
      <c r="CK4758" s="2">
        <v>8</v>
      </c>
      <c r="CL4758" s="2">
        <v>0</v>
      </c>
    </row>
    <row r="4759" spans="1:90" x14ac:dyDescent="0.25">
      <c r="A4759" t="s">
        <v>115</v>
      </c>
      <c r="B4759">
        <v>20103</v>
      </c>
      <c r="C4759" t="s">
        <v>209</v>
      </c>
      <c r="D4759">
        <v>1</v>
      </c>
      <c r="E4759">
        <v>8</v>
      </c>
      <c r="F4759">
        <v>12038</v>
      </c>
      <c r="G4759">
        <v>35012038</v>
      </c>
      <c r="H4759" t="s">
        <v>19466</v>
      </c>
      <c r="I4759">
        <v>369</v>
      </c>
      <c r="J4759" t="s">
        <v>629</v>
      </c>
      <c r="K4759" t="s">
        <v>8760</v>
      </c>
      <c r="L4759">
        <v>1</v>
      </c>
      <c r="M4759" t="s">
        <v>629</v>
      </c>
      <c r="N4759">
        <v>11740000</v>
      </c>
      <c r="O4759" t="s">
        <v>92</v>
      </c>
      <c r="P4759" t="s">
        <v>244</v>
      </c>
      <c r="Q4759">
        <v>46</v>
      </c>
      <c r="R4759">
        <v>13</v>
      </c>
      <c r="S4759">
        <v>34224342</v>
      </c>
      <c r="U4759" t="s">
        <v>19467</v>
      </c>
      <c r="V4759">
        <v>1</v>
      </c>
      <c r="W4759" s="2">
        <v>0</v>
      </c>
      <c r="X4759" s="2">
        <v>0</v>
      </c>
      <c r="Y4759" s="2">
        <v>0</v>
      </c>
      <c r="Z4759" s="2">
        <v>0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176</v>
      </c>
      <c r="AI4759" s="2">
        <v>147</v>
      </c>
      <c r="AJ4759" s="2">
        <v>150</v>
      </c>
      <c r="AK4759" s="2">
        <v>0</v>
      </c>
      <c r="AL4759" s="2">
        <v>0</v>
      </c>
      <c r="AM4759" s="2">
        <v>0</v>
      </c>
      <c r="AN4759" s="2">
        <v>0</v>
      </c>
      <c r="AO4759" s="2">
        <v>0</v>
      </c>
      <c r="AP4759" s="2">
        <v>0</v>
      </c>
      <c r="AQ4759" s="2">
        <v>0</v>
      </c>
      <c r="AR4759" s="2">
        <v>0</v>
      </c>
      <c r="AS4759" s="2">
        <v>0</v>
      </c>
      <c r="AT4759" s="2">
        <v>0</v>
      </c>
      <c r="AU4759" s="2">
        <v>298</v>
      </c>
      <c r="AV4759" s="2">
        <v>0</v>
      </c>
      <c r="AW4759" s="2">
        <v>0</v>
      </c>
      <c r="AX4759" s="2">
        <v>0</v>
      </c>
      <c r="AY4759" s="2">
        <v>0</v>
      </c>
      <c r="AZ4759" s="2">
        <v>0</v>
      </c>
      <c r="BA4759" s="2">
        <v>0</v>
      </c>
      <c r="BB4759" s="2">
        <v>0</v>
      </c>
      <c r="BC4759" s="2">
        <v>0</v>
      </c>
      <c r="BD4759" s="2">
        <v>0</v>
      </c>
      <c r="BE4759" s="2">
        <v>0</v>
      </c>
      <c r="BF4759" s="2">
        <v>0</v>
      </c>
      <c r="BG4759" s="2">
        <v>0</v>
      </c>
      <c r="BH4759" s="2">
        <v>0</v>
      </c>
      <c r="BI4759" s="2">
        <v>0</v>
      </c>
      <c r="BJ4759" s="2">
        <v>0</v>
      </c>
      <c r="BK4759" s="2">
        <v>0</v>
      </c>
      <c r="BL4759" s="2">
        <v>0</v>
      </c>
      <c r="BM4759" s="2">
        <v>0</v>
      </c>
      <c r="BN4759" s="2">
        <v>0</v>
      </c>
      <c r="BO4759" s="2">
        <v>0</v>
      </c>
      <c r="BP4759" s="2">
        <v>9</v>
      </c>
      <c r="BQ4759" s="2">
        <v>7</v>
      </c>
      <c r="BR4759" s="2">
        <v>6</v>
      </c>
      <c r="BS4759" s="2">
        <v>0</v>
      </c>
      <c r="BT4759" s="2">
        <v>0</v>
      </c>
      <c r="BU4759" s="2">
        <v>0</v>
      </c>
      <c r="BV4759" s="2">
        <v>0</v>
      </c>
      <c r="BW4759" s="2">
        <v>0</v>
      </c>
      <c r="BX4759" s="2">
        <v>0</v>
      </c>
      <c r="BY4759" s="2">
        <v>0</v>
      </c>
      <c r="BZ4759" s="2">
        <v>0</v>
      </c>
      <c r="CA4759" s="2">
        <v>0</v>
      </c>
      <c r="CB4759" s="2">
        <v>0</v>
      </c>
      <c r="CC4759" s="2">
        <v>11</v>
      </c>
      <c r="CD4759" s="2">
        <v>0</v>
      </c>
      <c r="CE4759" s="2">
        <v>0</v>
      </c>
      <c r="CF4759" s="2">
        <v>0</v>
      </c>
      <c r="CG4759" s="2">
        <v>0</v>
      </c>
      <c r="CH4759" s="2">
        <v>0</v>
      </c>
      <c r="CI4759" s="2">
        <v>0</v>
      </c>
      <c r="CJ4759" s="2">
        <v>0</v>
      </c>
      <c r="CK4759" s="2">
        <v>0</v>
      </c>
      <c r="CL4759" s="2">
        <v>0</v>
      </c>
    </row>
    <row r="4760" spans="1:90" x14ac:dyDescent="0.25">
      <c r="A4760" t="s">
        <v>115</v>
      </c>
      <c r="B4760">
        <v>20103</v>
      </c>
      <c r="C4760" t="s">
        <v>209</v>
      </c>
      <c r="D4760">
        <v>1</v>
      </c>
      <c r="E4760">
        <v>8</v>
      </c>
      <c r="F4760">
        <v>919986</v>
      </c>
      <c r="G4760">
        <v>35919986</v>
      </c>
      <c r="H4760" t="s">
        <v>8862</v>
      </c>
      <c r="I4760">
        <v>369</v>
      </c>
      <c r="J4760" t="s">
        <v>629</v>
      </c>
      <c r="K4760" t="s">
        <v>904</v>
      </c>
      <c r="L4760">
        <v>1</v>
      </c>
      <c r="M4760" t="s">
        <v>629</v>
      </c>
      <c r="N4760">
        <v>11740000</v>
      </c>
      <c r="O4760" t="s">
        <v>92</v>
      </c>
      <c r="P4760" t="s">
        <v>19732</v>
      </c>
      <c r="Q4760" t="s">
        <v>127</v>
      </c>
      <c r="R4760">
        <v>13</v>
      </c>
      <c r="S4760">
        <v>34224769</v>
      </c>
      <c r="T4760">
        <v>34226073</v>
      </c>
      <c r="U4760" t="s">
        <v>8863</v>
      </c>
      <c r="V4760">
        <v>1</v>
      </c>
      <c r="W4760" s="2">
        <v>0</v>
      </c>
      <c r="X4760" s="2">
        <v>0</v>
      </c>
      <c r="Y4760" s="2">
        <v>0</v>
      </c>
      <c r="Z4760" s="2">
        <v>0</v>
      </c>
      <c r="AA4760" s="2">
        <v>0</v>
      </c>
      <c r="AB4760" s="2">
        <v>0</v>
      </c>
      <c r="AC4760" s="2">
        <v>0</v>
      </c>
      <c r="AD4760" s="2">
        <v>0</v>
      </c>
      <c r="AE4760" s="2">
        <v>0</v>
      </c>
      <c r="AF4760" s="2">
        <v>0</v>
      </c>
      <c r="AG4760" s="2">
        <v>36</v>
      </c>
      <c r="AH4760" s="2">
        <v>251</v>
      </c>
      <c r="AI4760" s="2">
        <v>199</v>
      </c>
      <c r="AJ4760" s="2">
        <v>165</v>
      </c>
      <c r="AK4760" s="2">
        <v>0</v>
      </c>
      <c r="AL4760" s="2">
        <v>0</v>
      </c>
      <c r="AM4760" s="2">
        <v>0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0</v>
      </c>
      <c r="AU4760" s="2">
        <v>127</v>
      </c>
      <c r="AV4760" s="2">
        <v>0</v>
      </c>
      <c r="AW4760" s="2">
        <v>0</v>
      </c>
      <c r="AX4760" s="2">
        <v>0</v>
      </c>
      <c r="AY4760" s="2">
        <v>0</v>
      </c>
      <c r="AZ4760" s="2">
        <v>0</v>
      </c>
      <c r="BA4760" s="2">
        <v>0</v>
      </c>
      <c r="BB4760" s="2">
        <v>0</v>
      </c>
      <c r="BC4760" s="2">
        <v>0</v>
      </c>
      <c r="BD4760" s="2">
        <v>0</v>
      </c>
      <c r="BE4760" s="2">
        <v>0</v>
      </c>
      <c r="BF4760" s="2">
        <v>0</v>
      </c>
      <c r="BG4760" s="2">
        <v>0</v>
      </c>
      <c r="BH4760" s="2">
        <v>0</v>
      </c>
      <c r="BI4760" s="2">
        <v>0</v>
      </c>
      <c r="BJ4760" s="2">
        <v>0</v>
      </c>
      <c r="BK4760" s="2">
        <v>0</v>
      </c>
      <c r="BL4760" s="2">
        <v>0</v>
      </c>
      <c r="BM4760" s="2">
        <v>0</v>
      </c>
      <c r="BN4760" s="2">
        <v>0</v>
      </c>
      <c r="BO4760" s="2">
        <v>1</v>
      </c>
      <c r="BP4760" s="2">
        <v>14</v>
      </c>
      <c r="BQ4760" s="2">
        <v>11</v>
      </c>
      <c r="BR4760" s="2">
        <v>5</v>
      </c>
      <c r="BS4760" s="2">
        <v>0</v>
      </c>
      <c r="BT4760" s="2">
        <v>0</v>
      </c>
      <c r="BU4760" s="2">
        <v>0</v>
      </c>
      <c r="BV4760" s="2">
        <v>0</v>
      </c>
      <c r="BW4760" s="2">
        <v>0</v>
      </c>
      <c r="BX4760" s="2">
        <v>0</v>
      </c>
      <c r="BY4760" s="2">
        <v>0</v>
      </c>
      <c r="BZ4760" s="2">
        <v>0</v>
      </c>
      <c r="CA4760" s="2">
        <v>0</v>
      </c>
      <c r="CB4760" s="2">
        <v>0</v>
      </c>
      <c r="CC4760" s="2">
        <v>4</v>
      </c>
      <c r="CD4760" s="2">
        <v>0</v>
      </c>
      <c r="CE4760" s="2">
        <v>0</v>
      </c>
      <c r="CF4760" s="2">
        <v>0</v>
      </c>
      <c r="CG4760" s="2">
        <v>0</v>
      </c>
      <c r="CH4760" s="2">
        <v>0</v>
      </c>
      <c r="CI4760" s="2">
        <v>0</v>
      </c>
      <c r="CJ4760" s="2">
        <v>0</v>
      </c>
      <c r="CK4760" s="2">
        <v>0</v>
      </c>
      <c r="CL4760" s="2">
        <v>0</v>
      </c>
    </row>
    <row r="4761" spans="1:90" x14ac:dyDescent="0.25">
      <c r="A4761" t="s">
        <v>115</v>
      </c>
      <c r="B4761">
        <v>20103</v>
      </c>
      <c r="C4761" t="s">
        <v>209</v>
      </c>
      <c r="D4761">
        <v>1</v>
      </c>
      <c r="E4761">
        <v>8</v>
      </c>
      <c r="F4761">
        <v>45172</v>
      </c>
      <c r="G4761">
        <v>35045172</v>
      </c>
      <c r="H4761" t="s">
        <v>8110</v>
      </c>
      <c r="I4761">
        <v>524</v>
      </c>
      <c r="J4761" t="s">
        <v>467</v>
      </c>
      <c r="K4761" t="s">
        <v>8111</v>
      </c>
      <c r="L4761">
        <v>1</v>
      </c>
      <c r="M4761" t="s">
        <v>467</v>
      </c>
      <c r="N4761">
        <v>11750000</v>
      </c>
      <c r="P4761" t="s">
        <v>19729</v>
      </c>
      <c r="Q4761">
        <v>50</v>
      </c>
      <c r="R4761">
        <v>13</v>
      </c>
      <c r="S4761">
        <v>34553207</v>
      </c>
      <c r="T4761">
        <v>34555880</v>
      </c>
      <c r="U4761" t="s">
        <v>8112</v>
      </c>
      <c r="V4761">
        <v>1</v>
      </c>
      <c r="W4761" s="2">
        <v>0</v>
      </c>
      <c r="X4761" s="2">
        <v>0</v>
      </c>
      <c r="Y4761" s="2">
        <v>0</v>
      </c>
      <c r="Z4761" s="2">
        <v>0</v>
      </c>
      <c r="AA4761" s="2">
        <v>0</v>
      </c>
      <c r="AB4761" s="2">
        <v>0</v>
      </c>
      <c r="AC4761" s="2">
        <v>0</v>
      </c>
      <c r="AD4761" s="2">
        <v>111</v>
      </c>
      <c r="AE4761" s="2">
        <v>157</v>
      </c>
      <c r="AF4761" s="2">
        <v>160</v>
      </c>
      <c r="AG4761" s="2">
        <v>154</v>
      </c>
      <c r="AH4761" s="2">
        <v>125</v>
      </c>
      <c r="AI4761" s="2">
        <v>95</v>
      </c>
      <c r="AJ4761" s="2">
        <v>72</v>
      </c>
      <c r="AK4761" s="2">
        <v>0</v>
      </c>
      <c r="AL4761" s="2">
        <v>0</v>
      </c>
      <c r="AM4761" s="2">
        <v>0</v>
      </c>
      <c r="AN4761" s="2">
        <v>0</v>
      </c>
      <c r="AO4761" s="2">
        <v>0</v>
      </c>
      <c r="AP4761" s="2">
        <v>0</v>
      </c>
      <c r="AQ4761" s="2">
        <v>0</v>
      </c>
      <c r="AR4761" s="2">
        <v>127</v>
      </c>
      <c r="AS4761" s="2">
        <v>0</v>
      </c>
      <c r="AT4761" s="2">
        <v>0</v>
      </c>
      <c r="AU4761" s="2">
        <v>156</v>
      </c>
      <c r="AV4761" s="2">
        <v>0</v>
      </c>
      <c r="AW4761" s="2">
        <v>0</v>
      </c>
      <c r="AX4761" s="2">
        <v>0</v>
      </c>
      <c r="AY4761" s="2">
        <v>0</v>
      </c>
      <c r="AZ4761" s="2">
        <v>0</v>
      </c>
      <c r="BA4761" s="2">
        <v>0</v>
      </c>
      <c r="BB4761" s="2">
        <v>0</v>
      </c>
      <c r="BC4761" s="2">
        <v>117</v>
      </c>
      <c r="BD4761" s="2">
        <v>0</v>
      </c>
      <c r="BE4761" s="2">
        <v>0</v>
      </c>
      <c r="BF4761" s="2">
        <v>0</v>
      </c>
      <c r="BG4761" s="2">
        <v>0</v>
      </c>
      <c r="BH4761" s="2">
        <v>0</v>
      </c>
      <c r="BI4761" s="2">
        <v>0</v>
      </c>
      <c r="BJ4761" s="2">
        <v>0</v>
      </c>
      <c r="BK4761" s="2">
        <v>0</v>
      </c>
      <c r="BL4761" s="2">
        <v>5</v>
      </c>
      <c r="BM4761" s="2">
        <v>7</v>
      </c>
      <c r="BN4761" s="2">
        <v>10</v>
      </c>
      <c r="BO4761" s="2">
        <v>8</v>
      </c>
      <c r="BP4761" s="2">
        <v>5</v>
      </c>
      <c r="BQ4761" s="2">
        <v>5</v>
      </c>
      <c r="BR4761" s="2">
        <v>2</v>
      </c>
      <c r="BS4761" s="2">
        <v>0</v>
      </c>
      <c r="BT4761" s="2">
        <v>0</v>
      </c>
      <c r="BU4761" s="2">
        <v>0</v>
      </c>
      <c r="BV4761" s="2">
        <v>0</v>
      </c>
      <c r="BW4761" s="2">
        <v>0</v>
      </c>
      <c r="BX4761" s="2">
        <v>0</v>
      </c>
      <c r="BY4761" s="2">
        <v>0</v>
      </c>
      <c r="BZ4761" s="2">
        <v>5</v>
      </c>
      <c r="CA4761" s="2">
        <v>0</v>
      </c>
      <c r="CB4761" s="2">
        <v>0</v>
      </c>
      <c r="CC4761" s="2">
        <v>5</v>
      </c>
      <c r="CD4761" s="2">
        <v>0</v>
      </c>
      <c r="CE4761" s="2">
        <v>0</v>
      </c>
      <c r="CF4761" s="2">
        <v>0</v>
      </c>
      <c r="CG4761" s="2">
        <v>0</v>
      </c>
      <c r="CH4761" s="2">
        <v>0</v>
      </c>
      <c r="CI4761" s="2">
        <v>0</v>
      </c>
      <c r="CJ4761" s="2">
        <v>0</v>
      </c>
      <c r="CK4761" s="2">
        <v>9</v>
      </c>
      <c r="CL4761" s="2">
        <v>0</v>
      </c>
    </row>
    <row r="4762" spans="1:90" x14ac:dyDescent="0.25">
      <c r="A4762" t="s">
        <v>115</v>
      </c>
      <c r="B4762">
        <v>20103</v>
      </c>
      <c r="C4762" t="s">
        <v>209</v>
      </c>
      <c r="D4762">
        <v>1</v>
      </c>
      <c r="E4762">
        <v>8</v>
      </c>
      <c r="F4762">
        <v>37254</v>
      </c>
      <c r="G4762">
        <v>35037254</v>
      </c>
      <c r="H4762" t="s">
        <v>4853</v>
      </c>
      <c r="I4762">
        <v>369</v>
      </c>
      <c r="J4762" t="s">
        <v>629</v>
      </c>
      <c r="K4762" t="s">
        <v>4854</v>
      </c>
      <c r="L4762">
        <v>1</v>
      </c>
      <c r="M4762" t="s">
        <v>629</v>
      </c>
      <c r="N4762">
        <v>11740000</v>
      </c>
      <c r="O4762" t="s">
        <v>92</v>
      </c>
      <c r="P4762" t="s">
        <v>4855</v>
      </c>
      <c r="Q4762">
        <v>1500</v>
      </c>
      <c r="R4762">
        <v>13</v>
      </c>
      <c r="S4762">
        <v>34224686</v>
      </c>
      <c r="T4762">
        <v>34224973</v>
      </c>
      <c r="U4762" t="s">
        <v>4856</v>
      </c>
      <c r="V4762">
        <v>1</v>
      </c>
      <c r="W4762" s="2">
        <v>0</v>
      </c>
      <c r="X4762" s="2">
        <v>0</v>
      </c>
      <c r="Y4762" s="2">
        <v>0</v>
      </c>
      <c r="Z4762" s="2">
        <v>0</v>
      </c>
      <c r="AA4762" s="2">
        <v>0</v>
      </c>
      <c r="AB4762" s="2">
        <v>0</v>
      </c>
      <c r="AC4762" s="2">
        <v>0</v>
      </c>
      <c r="AD4762" s="2">
        <v>127</v>
      </c>
      <c r="AE4762" s="2">
        <v>134</v>
      </c>
      <c r="AF4762" s="2">
        <v>104</v>
      </c>
      <c r="AG4762" s="2">
        <v>122</v>
      </c>
      <c r="AH4762" s="2">
        <v>127</v>
      </c>
      <c r="AI4762" s="2">
        <v>96</v>
      </c>
      <c r="AJ4762" s="2">
        <v>68</v>
      </c>
      <c r="AK4762" s="2">
        <v>0</v>
      </c>
      <c r="AL4762" s="2">
        <v>0</v>
      </c>
      <c r="AM4762" s="2">
        <v>0</v>
      </c>
      <c r="AN4762" s="2">
        <v>0</v>
      </c>
      <c r="AO4762" s="2">
        <v>0</v>
      </c>
      <c r="AP4762" s="2">
        <v>0</v>
      </c>
      <c r="AQ4762" s="2">
        <v>0</v>
      </c>
      <c r="AR4762" s="2">
        <v>0</v>
      </c>
      <c r="AS4762" s="2">
        <v>0</v>
      </c>
      <c r="AT4762" s="2">
        <v>0</v>
      </c>
      <c r="AU4762" s="2">
        <v>0</v>
      </c>
      <c r="AV4762" s="2">
        <v>0</v>
      </c>
      <c r="AW4762" s="2">
        <v>0</v>
      </c>
      <c r="AX4762" s="2">
        <v>0</v>
      </c>
      <c r="AY4762" s="2">
        <v>0</v>
      </c>
      <c r="AZ4762" s="2">
        <v>0</v>
      </c>
      <c r="BA4762" s="2">
        <v>0</v>
      </c>
      <c r="BB4762" s="2">
        <v>0</v>
      </c>
      <c r="BC4762" s="2">
        <v>0</v>
      </c>
      <c r="BD4762" s="2">
        <v>0</v>
      </c>
      <c r="BE4762" s="2">
        <v>0</v>
      </c>
      <c r="BF4762" s="2">
        <v>0</v>
      </c>
      <c r="BG4762" s="2">
        <v>0</v>
      </c>
      <c r="BH4762" s="2">
        <v>0</v>
      </c>
      <c r="BI4762" s="2">
        <v>0</v>
      </c>
      <c r="BJ4762" s="2">
        <v>0</v>
      </c>
      <c r="BK4762" s="2">
        <v>0</v>
      </c>
      <c r="BL4762" s="2">
        <v>5</v>
      </c>
      <c r="BM4762" s="2">
        <v>5</v>
      </c>
      <c r="BN4762" s="2">
        <v>3</v>
      </c>
      <c r="BO4762" s="2">
        <v>6</v>
      </c>
      <c r="BP4762" s="2">
        <v>6</v>
      </c>
      <c r="BQ4762" s="2">
        <v>4</v>
      </c>
      <c r="BR4762" s="2">
        <v>3</v>
      </c>
      <c r="BS4762" s="2">
        <v>0</v>
      </c>
      <c r="BT4762" s="2">
        <v>0</v>
      </c>
      <c r="BU4762" s="2">
        <v>0</v>
      </c>
      <c r="BV4762" s="2">
        <v>0</v>
      </c>
      <c r="BW4762" s="2">
        <v>0</v>
      </c>
      <c r="BX4762" s="2">
        <v>0</v>
      </c>
      <c r="BY4762" s="2">
        <v>0</v>
      </c>
      <c r="BZ4762" s="2">
        <v>0</v>
      </c>
      <c r="CA4762" s="2">
        <v>0</v>
      </c>
      <c r="CB4762" s="2">
        <v>0</v>
      </c>
      <c r="CC4762" s="2">
        <v>0</v>
      </c>
      <c r="CD4762" s="2">
        <v>0</v>
      </c>
      <c r="CE4762" s="2">
        <v>0</v>
      </c>
      <c r="CF4762" s="2">
        <v>0</v>
      </c>
      <c r="CG4762" s="2">
        <v>0</v>
      </c>
      <c r="CH4762" s="2">
        <v>0</v>
      </c>
      <c r="CI4762" s="2">
        <v>0</v>
      </c>
      <c r="CJ4762" s="2">
        <v>0</v>
      </c>
      <c r="CK4762" s="2">
        <v>0</v>
      </c>
      <c r="CL4762" s="2">
        <v>0</v>
      </c>
    </row>
    <row r="4763" spans="1:90" x14ac:dyDescent="0.25">
      <c r="A4763" t="s">
        <v>115</v>
      </c>
      <c r="B4763">
        <v>20103</v>
      </c>
      <c r="C4763" t="s">
        <v>209</v>
      </c>
      <c r="D4763">
        <v>1</v>
      </c>
      <c r="E4763">
        <v>8</v>
      </c>
      <c r="F4763">
        <v>909865</v>
      </c>
      <c r="G4763">
        <v>35909865</v>
      </c>
      <c r="H4763" t="s">
        <v>17105</v>
      </c>
      <c r="I4763">
        <v>657</v>
      </c>
      <c r="J4763" t="s">
        <v>209</v>
      </c>
      <c r="K4763" t="s">
        <v>5516</v>
      </c>
      <c r="L4763">
        <v>1</v>
      </c>
      <c r="M4763" t="s">
        <v>209</v>
      </c>
      <c r="N4763">
        <v>11346030</v>
      </c>
      <c r="O4763" t="s">
        <v>92</v>
      </c>
      <c r="P4763" t="s">
        <v>17106</v>
      </c>
      <c r="Q4763" t="s">
        <v>127</v>
      </c>
      <c r="R4763">
        <v>13</v>
      </c>
      <c r="S4763">
        <v>35661354</v>
      </c>
      <c r="T4763">
        <v>35662718</v>
      </c>
      <c r="U4763" t="s">
        <v>17107</v>
      </c>
      <c r="V4763">
        <v>1</v>
      </c>
      <c r="W4763" s="2">
        <v>0</v>
      </c>
      <c r="X4763" s="2">
        <v>0</v>
      </c>
      <c r="Y4763" s="2">
        <v>0</v>
      </c>
      <c r="Z4763" s="2">
        <v>0</v>
      </c>
      <c r="AA4763" s="2">
        <v>0</v>
      </c>
      <c r="AB4763" s="2">
        <v>0</v>
      </c>
      <c r="AC4763" s="2">
        <v>0</v>
      </c>
      <c r="AD4763" s="2">
        <v>50</v>
      </c>
      <c r="AE4763" s="2">
        <v>61</v>
      </c>
      <c r="AF4763" s="2">
        <v>56</v>
      </c>
      <c r="AG4763" s="2">
        <v>93</v>
      </c>
      <c r="AH4763" s="2">
        <v>156</v>
      </c>
      <c r="AI4763" s="2">
        <v>114</v>
      </c>
      <c r="AJ4763" s="2">
        <v>117</v>
      </c>
      <c r="AK4763" s="2">
        <v>0</v>
      </c>
      <c r="AL4763" s="2">
        <v>0</v>
      </c>
      <c r="AM4763" s="2">
        <v>0</v>
      </c>
      <c r="AN4763" s="2">
        <v>0</v>
      </c>
      <c r="AO4763" s="2">
        <v>0</v>
      </c>
      <c r="AP4763" s="2">
        <v>0</v>
      </c>
      <c r="AQ4763" s="2">
        <v>0</v>
      </c>
      <c r="AR4763" s="2">
        <v>128</v>
      </c>
      <c r="AS4763" s="2">
        <v>0</v>
      </c>
      <c r="AT4763" s="2">
        <v>0</v>
      </c>
      <c r="AU4763" s="2">
        <v>287</v>
      </c>
      <c r="AV4763" s="2">
        <v>0</v>
      </c>
      <c r="AW4763" s="2">
        <v>0</v>
      </c>
      <c r="AX4763" s="2">
        <v>0</v>
      </c>
      <c r="AY4763" s="2">
        <v>0</v>
      </c>
      <c r="AZ4763" s="2">
        <v>0</v>
      </c>
      <c r="BA4763" s="2">
        <v>0</v>
      </c>
      <c r="BB4763" s="2">
        <v>0</v>
      </c>
      <c r="BC4763" s="2">
        <v>133</v>
      </c>
      <c r="BD4763" s="2">
        <v>0</v>
      </c>
      <c r="BE4763" s="2">
        <v>0</v>
      </c>
      <c r="BF4763" s="2">
        <v>0</v>
      </c>
      <c r="BG4763" s="2">
        <v>0</v>
      </c>
      <c r="BH4763" s="2">
        <v>0</v>
      </c>
      <c r="BI4763" s="2">
        <v>0</v>
      </c>
      <c r="BJ4763" s="2">
        <v>0</v>
      </c>
      <c r="BK4763" s="2">
        <v>0</v>
      </c>
      <c r="BL4763" s="2">
        <v>3</v>
      </c>
      <c r="BM4763" s="2">
        <v>4</v>
      </c>
      <c r="BN4763" s="2">
        <v>3</v>
      </c>
      <c r="BO4763" s="2">
        <v>6</v>
      </c>
      <c r="BP4763" s="2">
        <v>7</v>
      </c>
      <c r="BQ4763" s="2">
        <v>5</v>
      </c>
      <c r="BR4763" s="2">
        <v>3</v>
      </c>
      <c r="BS4763" s="2">
        <v>0</v>
      </c>
      <c r="BT4763" s="2">
        <v>0</v>
      </c>
      <c r="BU4763" s="2">
        <v>0</v>
      </c>
      <c r="BV4763" s="2">
        <v>0</v>
      </c>
      <c r="BW4763" s="2">
        <v>0</v>
      </c>
      <c r="BX4763" s="2">
        <v>0</v>
      </c>
      <c r="BY4763" s="2">
        <v>0</v>
      </c>
      <c r="BZ4763" s="2">
        <v>3</v>
      </c>
      <c r="CA4763" s="2">
        <v>0</v>
      </c>
      <c r="CB4763" s="2">
        <v>0</v>
      </c>
      <c r="CC4763" s="2">
        <v>8</v>
      </c>
      <c r="CD4763" s="2">
        <v>0</v>
      </c>
      <c r="CE4763" s="2">
        <v>0</v>
      </c>
      <c r="CF4763" s="2">
        <v>0</v>
      </c>
      <c r="CG4763" s="2">
        <v>0</v>
      </c>
      <c r="CH4763" s="2">
        <v>0</v>
      </c>
      <c r="CI4763" s="2">
        <v>0</v>
      </c>
      <c r="CJ4763" s="2">
        <v>0</v>
      </c>
      <c r="CK4763" s="2">
        <v>12</v>
      </c>
      <c r="CL4763" s="2">
        <v>0</v>
      </c>
    </row>
    <row r="4764" spans="1:90" x14ac:dyDescent="0.25">
      <c r="A4764" t="s">
        <v>115</v>
      </c>
      <c r="B4764">
        <v>20103</v>
      </c>
      <c r="C4764" t="s">
        <v>209</v>
      </c>
      <c r="D4764">
        <v>1</v>
      </c>
      <c r="E4764">
        <v>8</v>
      </c>
      <c r="F4764">
        <v>12130</v>
      </c>
      <c r="G4764">
        <v>35012130</v>
      </c>
      <c r="H4764" t="s">
        <v>15855</v>
      </c>
      <c r="I4764">
        <v>657</v>
      </c>
      <c r="J4764" t="s">
        <v>209</v>
      </c>
      <c r="K4764" t="s">
        <v>2843</v>
      </c>
      <c r="L4764">
        <v>1</v>
      </c>
      <c r="M4764" t="s">
        <v>209</v>
      </c>
      <c r="N4764">
        <v>11365330</v>
      </c>
      <c r="O4764" t="s">
        <v>100</v>
      </c>
      <c r="P4764" t="s">
        <v>15856</v>
      </c>
      <c r="Q4764" t="s">
        <v>127</v>
      </c>
      <c r="R4764">
        <v>13</v>
      </c>
      <c r="S4764">
        <v>34682499</v>
      </c>
      <c r="T4764">
        <v>34689731</v>
      </c>
      <c r="U4764" t="s">
        <v>15857</v>
      </c>
      <c r="V4764">
        <v>1</v>
      </c>
      <c r="W4764" s="2">
        <v>0</v>
      </c>
      <c r="X4764" s="2">
        <v>0</v>
      </c>
      <c r="Y4764" s="2">
        <v>0</v>
      </c>
      <c r="Z4764" s="2">
        <v>0</v>
      </c>
      <c r="AA4764" s="2">
        <v>0</v>
      </c>
      <c r="AB4764" s="2">
        <v>0</v>
      </c>
      <c r="AC4764" s="2">
        <v>0</v>
      </c>
      <c r="AD4764" s="2">
        <v>33</v>
      </c>
      <c r="AE4764" s="2">
        <v>67</v>
      </c>
      <c r="AF4764" s="2">
        <v>44</v>
      </c>
      <c r="AG4764" s="2">
        <v>32</v>
      </c>
      <c r="AH4764" s="2">
        <v>26</v>
      </c>
      <c r="AI4764" s="2">
        <v>23</v>
      </c>
      <c r="AJ4764" s="2">
        <v>33</v>
      </c>
      <c r="AK4764" s="2">
        <v>0</v>
      </c>
      <c r="AL4764" s="2">
        <v>0</v>
      </c>
      <c r="AM4764" s="2">
        <v>0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2">
        <v>0</v>
      </c>
      <c r="AT4764" s="2">
        <v>0</v>
      </c>
      <c r="AU4764" s="2">
        <v>0</v>
      </c>
      <c r="AV4764" s="2">
        <v>0</v>
      </c>
      <c r="AW4764" s="2">
        <v>0</v>
      </c>
      <c r="AX4764" s="2">
        <v>0</v>
      </c>
      <c r="AY4764" s="2">
        <v>0</v>
      </c>
      <c r="AZ4764" s="2">
        <v>0</v>
      </c>
      <c r="BA4764" s="2">
        <v>0</v>
      </c>
      <c r="BB4764" s="2">
        <v>0</v>
      </c>
      <c r="BC4764" s="2">
        <v>0</v>
      </c>
      <c r="BD4764" s="2">
        <v>0</v>
      </c>
      <c r="BE4764" s="2">
        <v>0</v>
      </c>
      <c r="BF4764" s="2">
        <v>0</v>
      </c>
      <c r="BG4764" s="2">
        <v>0</v>
      </c>
      <c r="BH4764" s="2">
        <v>0</v>
      </c>
      <c r="BI4764" s="2">
        <v>0</v>
      </c>
      <c r="BJ4764" s="2">
        <v>0</v>
      </c>
      <c r="BK4764" s="2">
        <v>0</v>
      </c>
      <c r="BL4764" s="2">
        <v>1</v>
      </c>
      <c r="BM4764" s="2">
        <v>5</v>
      </c>
      <c r="BN4764" s="2">
        <v>2</v>
      </c>
      <c r="BO4764" s="2">
        <v>2</v>
      </c>
      <c r="BP4764" s="2">
        <v>2</v>
      </c>
      <c r="BQ4764" s="2">
        <v>1</v>
      </c>
      <c r="BR4764" s="2">
        <v>1</v>
      </c>
      <c r="BS4764" s="2">
        <v>0</v>
      </c>
      <c r="BT4764" s="2">
        <v>0</v>
      </c>
      <c r="BU4764" s="2">
        <v>0</v>
      </c>
      <c r="BV4764" s="2">
        <v>0</v>
      </c>
      <c r="BW4764" s="2">
        <v>0</v>
      </c>
      <c r="BX4764" s="2">
        <v>0</v>
      </c>
      <c r="BY4764" s="2">
        <v>0</v>
      </c>
      <c r="BZ4764" s="2">
        <v>0</v>
      </c>
      <c r="CA4764" s="2">
        <v>0</v>
      </c>
      <c r="CB4764" s="2">
        <v>0</v>
      </c>
      <c r="CC4764" s="2">
        <v>0</v>
      </c>
      <c r="CD4764" s="2">
        <v>0</v>
      </c>
      <c r="CE4764" s="2">
        <v>0</v>
      </c>
      <c r="CF4764" s="2">
        <v>0</v>
      </c>
      <c r="CG4764" s="2">
        <v>0</v>
      </c>
      <c r="CH4764" s="2">
        <v>0</v>
      </c>
      <c r="CI4764" s="2">
        <v>0</v>
      </c>
      <c r="CJ4764" s="2">
        <v>0</v>
      </c>
      <c r="CK4764" s="2">
        <v>0</v>
      </c>
      <c r="CL4764" s="2">
        <v>0</v>
      </c>
    </row>
    <row r="4765" spans="1:90" x14ac:dyDescent="0.25">
      <c r="A4765" t="s">
        <v>115</v>
      </c>
      <c r="B4765">
        <v>20103</v>
      </c>
      <c r="C4765" t="s">
        <v>209</v>
      </c>
      <c r="D4765">
        <v>1</v>
      </c>
      <c r="E4765">
        <v>8</v>
      </c>
      <c r="F4765">
        <v>909828</v>
      </c>
      <c r="G4765">
        <v>35909828</v>
      </c>
      <c r="H4765" t="s">
        <v>12231</v>
      </c>
      <c r="I4765">
        <v>558</v>
      </c>
      <c r="J4765" t="s">
        <v>212</v>
      </c>
      <c r="K4765" t="s">
        <v>12232</v>
      </c>
      <c r="L4765">
        <v>1</v>
      </c>
      <c r="M4765" t="s">
        <v>212</v>
      </c>
      <c r="N4765">
        <v>11717110</v>
      </c>
      <c r="O4765" t="s">
        <v>102</v>
      </c>
      <c r="P4765" t="s">
        <v>12233</v>
      </c>
      <c r="Q4765">
        <v>934</v>
      </c>
      <c r="R4765">
        <v>13</v>
      </c>
      <c r="S4765">
        <v>34713139</v>
      </c>
      <c r="T4765">
        <v>34945860</v>
      </c>
      <c r="U4765" t="s">
        <v>12234</v>
      </c>
      <c r="V4765">
        <v>1</v>
      </c>
      <c r="W4765" s="2">
        <v>0</v>
      </c>
      <c r="X4765" s="2">
        <v>0</v>
      </c>
      <c r="Y4765" s="2">
        <v>0</v>
      </c>
      <c r="Z4765" s="2">
        <v>0</v>
      </c>
      <c r="AA4765" s="2">
        <v>0</v>
      </c>
      <c r="AB4765" s="2">
        <v>0</v>
      </c>
      <c r="AC4765" s="2">
        <v>0</v>
      </c>
      <c r="AD4765" s="2">
        <v>97</v>
      </c>
      <c r="AE4765" s="2">
        <v>100</v>
      </c>
      <c r="AF4765" s="2">
        <v>122</v>
      </c>
      <c r="AG4765" s="2">
        <v>142</v>
      </c>
      <c r="AH4765" s="2">
        <v>89</v>
      </c>
      <c r="AI4765" s="2">
        <v>73</v>
      </c>
      <c r="AJ4765" s="2">
        <v>40</v>
      </c>
      <c r="AK4765" s="2">
        <v>0</v>
      </c>
      <c r="AL4765" s="2">
        <v>0</v>
      </c>
      <c r="AM4765" s="2">
        <v>0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2">
        <v>0</v>
      </c>
      <c r="AT4765" s="2">
        <v>0</v>
      </c>
      <c r="AU4765" s="2">
        <v>0</v>
      </c>
      <c r="AV4765" s="2">
        <v>0</v>
      </c>
      <c r="AW4765" s="2">
        <v>0</v>
      </c>
      <c r="AX4765" s="2">
        <v>0</v>
      </c>
      <c r="AY4765" s="2">
        <v>0</v>
      </c>
      <c r="AZ4765" s="2">
        <v>0</v>
      </c>
      <c r="BA4765" s="2">
        <v>0</v>
      </c>
      <c r="BB4765" s="2">
        <v>0</v>
      </c>
      <c r="BC4765" s="2">
        <v>0</v>
      </c>
      <c r="BD4765" s="2">
        <v>0</v>
      </c>
      <c r="BE4765" s="2">
        <v>0</v>
      </c>
      <c r="BF4765" s="2">
        <v>0</v>
      </c>
      <c r="BG4765" s="2">
        <v>0</v>
      </c>
      <c r="BH4765" s="2">
        <v>0</v>
      </c>
      <c r="BI4765" s="2">
        <v>0</v>
      </c>
      <c r="BJ4765" s="2">
        <v>0</v>
      </c>
      <c r="BK4765" s="2">
        <v>0</v>
      </c>
      <c r="BL4765" s="2">
        <v>4</v>
      </c>
      <c r="BM4765" s="2">
        <v>3</v>
      </c>
      <c r="BN4765" s="2">
        <v>4</v>
      </c>
      <c r="BO4765" s="2">
        <v>6</v>
      </c>
      <c r="BP4765" s="2">
        <v>4</v>
      </c>
      <c r="BQ4765" s="2">
        <v>3</v>
      </c>
      <c r="BR4765" s="2">
        <v>2</v>
      </c>
      <c r="BS4765" s="2">
        <v>0</v>
      </c>
      <c r="BT4765" s="2">
        <v>0</v>
      </c>
      <c r="BU4765" s="2">
        <v>0</v>
      </c>
      <c r="BV4765" s="2">
        <v>0</v>
      </c>
      <c r="BW4765" s="2">
        <v>0</v>
      </c>
      <c r="BX4765" s="2">
        <v>0</v>
      </c>
      <c r="BY4765" s="2">
        <v>0</v>
      </c>
      <c r="BZ4765" s="2">
        <v>0</v>
      </c>
      <c r="CA4765" s="2">
        <v>0</v>
      </c>
      <c r="CB4765" s="2">
        <v>0</v>
      </c>
      <c r="CC4765" s="2">
        <v>0</v>
      </c>
      <c r="CD4765" s="2">
        <v>0</v>
      </c>
      <c r="CE4765" s="2">
        <v>0</v>
      </c>
      <c r="CF4765" s="2">
        <v>0</v>
      </c>
      <c r="CG4765" s="2">
        <v>0</v>
      </c>
      <c r="CH4765" s="2">
        <v>0</v>
      </c>
      <c r="CI4765" s="2">
        <v>0</v>
      </c>
      <c r="CJ4765" s="2">
        <v>0</v>
      </c>
      <c r="CK4765" s="2">
        <v>0</v>
      </c>
      <c r="CL4765" s="2">
        <v>0</v>
      </c>
    </row>
    <row r="4766" spans="1:90" x14ac:dyDescent="0.25">
      <c r="A4766" t="s">
        <v>115</v>
      </c>
      <c r="B4766">
        <v>20103</v>
      </c>
      <c r="C4766" t="s">
        <v>209</v>
      </c>
      <c r="D4766">
        <v>1</v>
      </c>
      <c r="E4766">
        <v>8</v>
      </c>
      <c r="F4766">
        <v>46127</v>
      </c>
      <c r="G4766">
        <v>35046127</v>
      </c>
      <c r="H4766" t="s">
        <v>16033</v>
      </c>
      <c r="I4766">
        <v>558</v>
      </c>
      <c r="J4766" t="s">
        <v>212</v>
      </c>
      <c r="K4766" t="s">
        <v>12731</v>
      </c>
      <c r="L4766">
        <v>2</v>
      </c>
      <c r="M4766" t="s">
        <v>12731</v>
      </c>
      <c r="N4766">
        <v>11709140</v>
      </c>
      <c r="O4766" t="s">
        <v>92</v>
      </c>
      <c r="P4766" t="s">
        <v>16034</v>
      </c>
      <c r="Q4766">
        <v>286</v>
      </c>
      <c r="R4766">
        <v>13</v>
      </c>
      <c r="S4766">
        <v>34932128</v>
      </c>
      <c r="T4766">
        <v>34932156</v>
      </c>
      <c r="U4766" t="s">
        <v>16035</v>
      </c>
      <c r="V4766">
        <v>1</v>
      </c>
      <c r="W4766" s="2">
        <v>0</v>
      </c>
      <c r="X4766" s="2">
        <v>0</v>
      </c>
      <c r="Y4766" s="2">
        <v>0</v>
      </c>
      <c r="Z4766" s="2">
        <v>0</v>
      </c>
      <c r="AA4766" s="2">
        <v>0</v>
      </c>
      <c r="AB4766" s="2">
        <v>0</v>
      </c>
      <c r="AC4766" s="2">
        <v>0</v>
      </c>
      <c r="AD4766" s="2">
        <v>18</v>
      </c>
      <c r="AE4766" s="2">
        <v>35</v>
      </c>
      <c r="AF4766" s="2">
        <v>14</v>
      </c>
      <c r="AG4766" s="2">
        <v>25</v>
      </c>
      <c r="AH4766" s="2">
        <v>64</v>
      </c>
      <c r="AI4766" s="2">
        <v>43</v>
      </c>
      <c r="AJ4766" s="2">
        <v>89</v>
      </c>
      <c r="AK4766" s="2">
        <v>0</v>
      </c>
      <c r="AL4766" s="2">
        <v>0</v>
      </c>
      <c r="AM4766" s="2">
        <v>0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0</v>
      </c>
      <c r="AT4766" s="2">
        <v>0</v>
      </c>
      <c r="AU4766" s="2">
        <v>0</v>
      </c>
      <c r="AV4766" s="2">
        <v>0</v>
      </c>
      <c r="AW4766" s="2">
        <v>0</v>
      </c>
      <c r="AX4766" s="2">
        <v>0</v>
      </c>
      <c r="AY4766" s="2">
        <v>0</v>
      </c>
      <c r="AZ4766" s="2">
        <v>0</v>
      </c>
      <c r="BA4766" s="2">
        <v>0</v>
      </c>
      <c r="BB4766" s="2">
        <v>0</v>
      </c>
      <c r="BC4766" s="2">
        <v>0</v>
      </c>
      <c r="BD4766" s="2">
        <v>0</v>
      </c>
      <c r="BE4766" s="2">
        <v>0</v>
      </c>
      <c r="BF4766" s="2">
        <v>0</v>
      </c>
      <c r="BG4766" s="2">
        <v>0</v>
      </c>
      <c r="BH4766" s="2">
        <v>0</v>
      </c>
      <c r="BI4766" s="2">
        <v>0</v>
      </c>
      <c r="BJ4766" s="2">
        <v>0</v>
      </c>
      <c r="BK4766" s="2">
        <v>0</v>
      </c>
      <c r="BL4766" s="2">
        <v>1</v>
      </c>
      <c r="BM4766" s="2">
        <v>1</v>
      </c>
      <c r="BN4766" s="2">
        <v>1</v>
      </c>
      <c r="BO4766" s="2">
        <v>1</v>
      </c>
      <c r="BP4766" s="2">
        <v>3</v>
      </c>
      <c r="BQ4766" s="2">
        <v>2</v>
      </c>
      <c r="BR4766" s="2">
        <v>3</v>
      </c>
      <c r="BS4766" s="2">
        <v>0</v>
      </c>
      <c r="BT4766" s="2">
        <v>0</v>
      </c>
      <c r="BU4766" s="2">
        <v>0</v>
      </c>
      <c r="BV4766" s="2">
        <v>0</v>
      </c>
      <c r="BW4766" s="2">
        <v>0</v>
      </c>
      <c r="BX4766" s="2">
        <v>0</v>
      </c>
      <c r="BY4766" s="2">
        <v>0</v>
      </c>
      <c r="BZ4766" s="2">
        <v>0</v>
      </c>
      <c r="CA4766" s="2">
        <v>0</v>
      </c>
      <c r="CB4766" s="2">
        <v>0</v>
      </c>
      <c r="CC4766" s="2">
        <v>0</v>
      </c>
      <c r="CD4766" s="2">
        <v>0</v>
      </c>
      <c r="CE4766" s="2">
        <v>0</v>
      </c>
      <c r="CF4766" s="2">
        <v>0</v>
      </c>
      <c r="CG4766" s="2">
        <v>0</v>
      </c>
      <c r="CH4766" s="2">
        <v>0</v>
      </c>
      <c r="CI4766" s="2">
        <v>0</v>
      </c>
      <c r="CJ4766" s="2">
        <v>0</v>
      </c>
      <c r="CK4766" s="2">
        <v>0</v>
      </c>
      <c r="CL4766" s="2">
        <v>0</v>
      </c>
    </row>
    <row r="4767" spans="1:90" x14ac:dyDescent="0.25">
      <c r="A4767" t="s">
        <v>115</v>
      </c>
      <c r="B4767">
        <v>20103</v>
      </c>
      <c r="C4767" t="s">
        <v>209</v>
      </c>
      <c r="D4767">
        <v>1</v>
      </c>
      <c r="E4767">
        <v>10</v>
      </c>
      <c r="F4767">
        <v>559097</v>
      </c>
      <c r="G4767">
        <v>35559097</v>
      </c>
      <c r="H4767" t="s">
        <v>10865</v>
      </c>
      <c r="I4767">
        <v>459</v>
      </c>
      <c r="J4767" t="s">
        <v>912</v>
      </c>
      <c r="K4767" t="s">
        <v>10866</v>
      </c>
      <c r="L4767">
        <v>1</v>
      </c>
      <c r="M4767" t="s">
        <v>912</v>
      </c>
      <c r="N4767">
        <v>11730000</v>
      </c>
      <c r="O4767" t="s">
        <v>102</v>
      </c>
      <c r="P4767" t="s">
        <v>10866</v>
      </c>
      <c r="Q4767" t="s">
        <v>127</v>
      </c>
      <c r="R4767">
        <v>13</v>
      </c>
      <c r="S4767">
        <v>34481201</v>
      </c>
      <c r="U4767" t="s">
        <v>10867</v>
      </c>
      <c r="V4767">
        <v>1</v>
      </c>
      <c r="W4767" s="2">
        <v>0</v>
      </c>
      <c r="X4767" s="2">
        <v>0</v>
      </c>
      <c r="Y4767" s="2">
        <v>0</v>
      </c>
      <c r="Z4767" s="2">
        <v>2</v>
      </c>
      <c r="AA4767" s="2">
        <v>8</v>
      </c>
      <c r="AB4767" s="2">
        <v>6</v>
      </c>
      <c r="AC4767" s="2">
        <v>3</v>
      </c>
      <c r="AD4767" s="2">
        <v>3</v>
      </c>
      <c r="AE4767" s="2">
        <v>4</v>
      </c>
      <c r="AF4767" s="2">
        <v>2</v>
      </c>
      <c r="AG4767" s="2">
        <v>4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0</v>
      </c>
      <c r="AN4767" s="2">
        <v>0</v>
      </c>
      <c r="AO4767" s="2">
        <v>0</v>
      </c>
      <c r="AP4767" s="2">
        <v>0</v>
      </c>
      <c r="AQ4767" s="2">
        <v>0</v>
      </c>
      <c r="AR4767" s="2">
        <v>0</v>
      </c>
      <c r="AS4767" s="2">
        <v>0</v>
      </c>
      <c r="AT4767" s="2">
        <v>0</v>
      </c>
      <c r="AU4767" s="2">
        <v>0</v>
      </c>
      <c r="AV4767" s="2">
        <v>0</v>
      </c>
      <c r="AW4767" s="2">
        <v>0</v>
      </c>
      <c r="AX4767" s="2">
        <v>0</v>
      </c>
      <c r="AY4767" s="2">
        <v>0</v>
      </c>
      <c r="AZ4767" s="2">
        <v>0</v>
      </c>
      <c r="BA4767" s="2">
        <v>0</v>
      </c>
      <c r="BB4767" s="2">
        <v>0</v>
      </c>
      <c r="BC4767" s="2">
        <v>0</v>
      </c>
      <c r="BD4767" s="2">
        <v>0</v>
      </c>
      <c r="BE4767" s="2">
        <v>0</v>
      </c>
      <c r="BF4767" s="2">
        <v>0</v>
      </c>
      <c r="BG4767" s="2">
        <v>0</v>
      </c>
      <c r="BH4767" s="2">
        <v>1</v>
      </c>
      <c r="BI4767" s="2">
        <v>3</v>
      </c>
      <c r="BJ4767" s="2">
        <v>3</v>
      </c>
      <c r="BK4767" s="2">
        <v>3</v>
      </c>
      <c r="BL4767" s="2">
        <v>2</v>
      </c>
      <c r="BM4767" s="2">
        <v>1</v>
      </c>
      <c r="BN4767" s="2">
        <v>1</v>
      </c>
      <c r="BO4767" s="2">
        <v>2</v>
      </c>
      <c r="BP4767" s="2">
        <v>0</v>
      </c>
      <c r="BQ4767" s="2">
        <v>0</v>
      </c>
      <c r="BR4767" s="2">
        <v>0</v>
      </c>
      <c r="BS4767" s="2">
        <v>0</v>
      </c>
      <c r="BT4767" s="2">
        <v>0</v>
      </c>
      <c r="BU4767" s="2">
        <v>0</v>
      </c>
      <c r="BV4767" s="2">
        <v>0</v>
      </c>
      <c r="BW4767" s="2">
        <v>0</v>
      </c>
      <c r="BX4767" s="2">
        <v>0</v>
      </c>
      <c r="BY4767" s="2">
        <v>0</v>
      </c>
      <c r="BZ4767" s="2">
        <v>0</v>
      </c>
      <c r="CA4767" s="2">
        <v>0</v>
      </c>
      <c r="CB4767" s="2">
        <v>0</v>
      </c>
      <c r="CC4767" s="2">
        <v>0</v>
      </c>
      <c r="CD4767" s="2">
        <v>0</v>
      </c>
      <c r="CE4767" s="2">
        <v>0</v>
      </c>
      <c r="CF4767" s="2">
        <v>0</v>
      </c>
      <c r="CG4767" s="2">
        <v>0</v>
      </c>
      <c r="CH4767" s="2">
        <v>0</v>
      </c>
      <c r="CI4767" s="2">
        <v>0</v>
      </c>
      <c r="CJ4767" s="2">
        <v>0</v>
      </c>
      <c r="CK4767" s="2">
        <v>0</v>
      </c>
      <c r="CL4767" s="2">
        <v>0</v>
      </c>
    </row>
    <row r="4768" spans="1:90" x14ac:dyDescent="0.25">
      <c r="A4768" t="s">
        <v>115</v>
      </c>
      <c r="B4768">
        <v>20103</v>
      </c>
      <c r="C4768" t="s">
        <v>209</v>
      </c>
      <c r="D4768">
        <v>1</v>
      </c>
      <c r="E4768">
        <v>8</v>
      </c>
      <c r="F4768">
        <v>12221</v>
      </c>
      <c r="G4768">
        <v>35012221</v>
      </c>
      <c r="H4768" t="s">
        <v>10326</v>
      </c>
      <c r="I4768">
        <v>558</v>
      </c>
      <c r="J4768" t="s">
        <v>212</v>
      </c>
      <c r="K4768" t="s">
        <v>4487</v>
      </c>
      <c r="L4768">
        <v>1</v>
      </c>
      <c r="M4768" t="s">
        <v>212</v>
      </c>
      <c r="N4768">
        <v>11706250</v>
      </c>
      <c r="O4768" t="s">
        <v>92</v>
      </c>
      <c r="P4768" t="s">
        <v>2075</v>
      </c>
      <c r="Q4768">
        <v>762</v>
      </c>
      <c r="R4768">
        <v>13</v>
      </c>
      <c r="S4768">
        <v>34776268</v>
      </c>
      <c r="T4768">
        <v>34776889</v>
      </c>
      <c r="U4768" t="s">
        <v>10327</v>
      </c>
      <c r="V4768">
        <v>1</v>
      </c>
      <c r="W4768" s="2">
        <v>0</v>
      </c>
      <c r="X4768" s="2">
        <v>0</v>
      </c>
      <c r="Y4768" s="2">
        <v>0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88</v>
      </c>
      <c r="AI4768" s="2">
        <v>78</v>
      </c>
      <c r="AJ4768" s="2">
        <v>80</v>
      </c>
      <c r="AK4768" s="2">
        <v>0</v>
      </c>
      <c r="AL4768" s="2">
        <v>0</v>
      </c>
      <c r="AM4768" s="2">
        <v>0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2">
        <v>0</v>
      </c>
      <c r="AT4768" s="2">
        <v>0</v>
      </c>
      <c r="AU4768" s="2">
        <v>0</v>
      </c>
      <c r="AV4768" s="2">
        <v>0</v>
      </c>
      <c r="AW4768" s="2">
        <v>0</v>
      </c>
      <c r="AX4768" s="2">
        <v>0</v>
      </c>
      <c r="AY4768" s="2">
        <v>0</v>
      </c>
      <c r="AZ4768" s="2">
        <v>0</v>
      </c>
      <c r="BA4768" s="2">
        <v>0</v>
      </c>
      <c r="BB4768" s="2">
        <v>0</v>
      </c>
      <c r="BC4768" s="2">
        <v>0</v>
      </c>
      <c r="BD4768" s="2">
        <v>0</v>
      </c>
      <c r="BE4768" s="2">
        <v>0</v>
      </c>
      <c r="BF4768" s="2">
        <v>0</v>
      </c>
      <c r="BG4768" s="2">
        <v>0</v>
      </c>
      <c r="BH4768" s="2">
        <v>0</v>
      </c>
      <c r="BI4768" s="2">
        <v>0</v>
      </c>
      <c r="BJ4768" s="2">
        <v>0</v>
      </c>
      <c r="BK4768" s="2">
        <v>0</v>
      </c>
      <c r="BL4768" s="2">
        <v>0</v>
      </c>
      <c r="BM4768" s="2">
        <v>0</v>
      </c>
      <c r="BN4768" s="2">
        <v>0</v>
      </c>
      <c r="BO4768" s="2">
        <v>0</v>
      </c>
      <c r="BP4768" s="2">
        <v>5</v>
      </c>
      <c r="BQ4768" s="2">
        <v>3</v>
      </c>
      <c r="BR4768" s="2">
        <v>2</v>
      </c>
      <c r="BS4768" s="2">
        <v>0</v>
      </c>
      <c r="BT4768" s="2">
        <v>0</v>
      </c>
      <c r="BU4768" s="2">
        <v>0</v>
      </c>
      <c r="BV4768" s="2">
        <v>0</v>
      </c>
      <c r="BW4768" s="2">
        <v>0</v>
      </c>
      <c r="BX4768" s="2">
        <v>0</v>
      </c>
      <c r="BY4768" s="2">
        <v>0</v>
      </c>
      <c r="BZ4768" s="2">
        <v>0</v>
      </c>
      <c r="CA4768" s="2">
        <v>0</v>
      </c>
      <c r="CB4768" s="2">
        <v>0</v>
      </c>
      <c r="CC4768" s="2">
        <v>0</v>
      </c>
      <c r="CD4768" s="2">
        <v>0</v>
      </c>
      <c r="CE4768" s="2">
        <v>0</v>
      </c>
      <c r="CF4768" s="2">
        <v>0</v>
      </c>
      <c r="CG4768" s="2">
        <v>0</v>
      </c>
      <c r="CH4768" s="2">
        <v>0</v>
      </c>
      <c r="CI4768" s="2">
        <v>0</v>
      </c>
      <c r="CJ4768" s="2">
        <v>0</v>
      </c>
      <c r="CK4768" s="2">
        <v>0</v>
      </c>
      <c r="CL4768" s="2">
        <v>0</v>
      </c>
    </row>
    <row r="4769" spans="1:90" x14ac:dyDescent="0.25">
      <c r="A4769" t="s">
        <v>115</v>
      </c>
      <c r="B4769">
        <v>20103</v>
      </c>
      <c r="C4769" t="s">
        <v>209</v>
      </c>
      <c r="D4769">
        <v>1</v>
      </c>
      <c r="E4769">
        <v>8</v>
      </c>
      <c r="F4769">
        <v>12348</v>
      </c>
      <c r="G4769">
        <v>35012348</v>
      </c>
      <c r="H4769" t="s">
        <v>9777</v>
      </c>
      <c r="I4769">
        <v>657</v>
      </c>
      <c r="J4769" t="s">
        <v>209</v>
      </c>
      <c r="K4769" t="s">
        <v>2887</v>
      </c>
      <c r="L4769">
        <v>1</v>
      </c>
      <c r="M4769" t="s">
        <v>209</v>
      </c>
      <c r="N4769">
        <v>11310340</v>
      </c>
      <c r="O4769" t="s">
        <v>92</v>
      </c>
      <c r="P4769" t="s">
        <v>9778</v>
      </c>
      <c r="Q4769">
        <v>60</v>
      </c>
      <c r="R4769">
        <v>13</v>
      </c>
      <c r="S4769">
        <v>34683316</v>
      </c>
      <c r="T4769">
        <v>34685772</v>
      </c>
      <c r="U4769" t="s">
        <v>9779</v>
      </c>
      <c r="V4769">
        <v>1</v>
      </c>
      <c r="W4769" s="2">
        <v>0</v>
      </c>
      <c r="X4769" s="2">
        <v>0</v>
      </c>
      <c r="Y4769" s="2">
        <v>0</v>
      </c>
      <c r="Z4769" s="2">
        <v>0</v>
      </c>
      <c r="AA4769" s="2">
        <v>0</v>
      </c>
      <c r="AB4769" s="2">
        <v>0</v>
      </c>
      <c r="AC4769" s="2">
        <v>0</v>
      </c>
      <c r="AD4769" s="2">
        <v>35</v>
      </c>
      <c r="AE4769" s="2">
        <v>109</v>
      </c>
      <c r="AF4769" s="2">
        <v>113</v>
      </c>
      <c r="AG4769" s="2">
        <v>123</v>
      </c>
      <c r="AH4769" s="2">
        <v>412</v>
      </c>
      <c r="AI4769" s="2">
        <v>325</v>
      </c>
      <c r="AJ4769" s="2">
        <v>217</v>
      </c>
      <c r="AK4769" s="2">
        <v>0</v>
      </c>
      <c r="AL4769" s="2">
        <v>0</v>
      </c>
      <c r="AM4769" s="2">
        <v>0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0</v>
      </c>
      <c r="AT4769" s="2">
        <v>0</v>
      </c>
      <c r="AU4769" s="2">
        <v>346</v>
      </c>
      <c r="AV4769" s="2">
        <v>0</v>
      </c>
      <c r="AW4769" s="2">
        <v>0</v>
      </c>
      <c r="AX4769" s="2">
        <v>0</v>
      </c>
      <c r="AY4769" s="2">
        <v>0</v>
      </c>
      <c r="AZ4769" s="2">
        <v>0</v>
      </c>
      <c r="BA4769" s="2">
        <v>0</v>
      </c>
      <c r="BB4769" s="2">
        <v>0</v>
      </c>
      <c r="BC4769" s="2">
        <v>0</v>
      </c>
      <c r="BD4769" s="2">
        <v>3</v>
      </c>
      <c r="BE4769" s="2">
        <v>0</v>
      </c>
      <c r="BF4769" s="2">
        <v>0</v>
      </c>
      <c r="BG4769" s="2">
        <v>0</v>
      </c>
      <c r="BH4769" s="2">
        <v>0</v>
      </c>
      <c r="BI4769" s="2">
        <v>0</v>
      </c>
      <c r="BJ4769" s="2">
        <v>0</v>
      </c>
      <c r="BK4769" s="2">
        <v>0</v>
      </c>
      <c r="BL4769" s="2">
        <v>1</v>
      </c>
      <c r="BM4769" s="2">
        <v>5</v>
      </c>
      <c r="BN4769" s="2">
        <v>3</v>
      </c>
      <c r="BO4769" s="2">
        <v>6</v>
      </c>
      <c r="BP4769" s="2">
        <v>13</v>
      </c>
      <c r="BQ4769" s="2">
        <v>8</v>
      </c>
      <c r="BR4769" s="2">
        <v>7</v>
      </c>
      <c r="BS4769" s="2">
        <v>0</v>
      </c>
      <c r="BT4769" s="2">
        <v>0</v>
      </c>
      <c r="BU4769" s="2">
        <v>0</v>
      </c>
      <c r="BV4769" s="2">
        <v>0</v>
      </c>
      <c r="BW4769" s="2">
        <v>0</v>
      </c>
      <c r="BX4769" s="2">
        <v>0</v>
      </c>
      <c r="BY4769" s="2">
        <v>0</v>
      </c>
      <c r="BZ4769" s="2">
        <v>0</v>
      </c>
      <c r="CA4769" s="2">
        <v>0</v>
      </c>
      <c r="CB4769" s="2">
        <v>0</v>
      </c>
      <c r="CC4769" s="2">
        <v>11</v>
      </c>
      <c r="CD4769" s="2">
        <v>0</v>
      </c>
      <c r="CE4769" s="2">
        <v>0</v>
      </c>
      <c r="CF4769" s="2">
        <v>0</v>
      </c>
      <c r="CG4769" s="2">
        <v>0</v>
      </c>
      <c r="CH4769" s="2">
        <v>0</v>
      </c>
      <c r="CI4769" s="2">
        <v>0</v>
      </c>
      <c r="CJ4769" s="2">
        <v>0</v>
      </c>
      <c r="CK4769" s="2">
        <v>0</v>
      </c>
      <c r="CL4769" s="2">
        <v>2</v>
      </c>
    </row>
    <row r="4770" spans="1:90" x14ac:dyDescent="0.25">
      <c r="A4770" t="s">
        <v>115</v>
      </c>
      <c r="B4770">
        <v>20103</v>
      </c>
      <c r="C4770" t="s">
        <v>209</v>
      </c>
      <c r="D4770">
        <v>1</v>
      </c>
      <c r="E4770">
        <v>8</v>
      </c>
      <c r="F4770">
        <v>905008</v>
      </c>
      <c r="G4770">
        <v>35905008</v>
      </c>
      <c r="H4770" t="s">
        <v>1679</v>
      </c>
      <c r="I4770">
        <v>558</v>
      </c>
      <c r="J4770" t="s">
        <v>212</v>
      </c>
      <c r="K4770" t="s">
        <v>1680</v>
      </c>
      <c r="L4770">
        <v>1</v>
      </c>
      <c r="M4770" t="s">
        <v>212</v>
      </c>
      <c r="N4770">
        <v>11718320</v>
      </c>
      <c r="O4770" t="s">
        <v>92</v>
      </c>
      <c r="P4770" t="s">
        <v>1681</v>
      </c>
      <c r="Q4770">
        <v>906</v>
      </c>
      <c r="R4770">
        <v>13</v>
      </c>
      <c r="S4770">
        <v>34714194</v>
      </c>
      <c r="U4770" t="s">
        <v>1682</v>
      </c>
      <c r="V4770">
        <v>1</v>
      </c>
      <c r="W4770" s="2">
        <v>0</v>
      </c>
      <c r="X4770" s="2">
        <v>0</v>
      </c>
      <c r="Y4770" s="2">
        <v>0</v>
      </c>
      <c r="Z4770" s="2">
        <v>0</v>
      </c>
      <c r="AA4770" s="2">
        <v>0</v>
      </c>
      <c r="AB4770" s="2">
        <v>0</v>
      </c>
      <c r="AC4770" s="2">
        <v>0</v>
      </c>
      <c r="AD4770" s="2">
        <v>91</v>
      </c>
      <c r="AE4770" s="2">
        <v>97</v>
      </c>
      <c r="AF4770" s="2">
        <v>94</v>
      </c>
      <c r="AG4770" s="2">
        <v>95</v>
      </c>
      <c r="AH4770" s="2">
        <v>104</v>
      </c>
      <c r="AI4770" s="2">
        <v>94</v>
      </c>
      <c r="AJ4770" s="2">
        <v>76</v>
      </c>
      <c r="AK4770" s="2">
        <v>0</v>
      </c>
      <c r="AL4770" s="2">
        <v>0</v>
      </c>
      <c r="AM4770" s="2">
        <v>0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2">
        <v>0</v>
      </c>
      <c r="AT4770" s="2">
        <v>0</v>
      </c>
      <c r="AU4770" s="2">
        <v>0</v>
      </c>
      <c r="AV4770" s="2">
        <v>0</v>
      </c>
      <c r="AW4770" s="2">
        <v>0</v>
      </c>
      <c r="AX4770" s="2">
        <v>0</v>
      </c>
      <c r="AY4770" s="2">
        <v>0</v>
      </c>
      <c r="AZ4770" s="2">
        <v>0</v>
      </c>
      <c r="BA4770" s="2">
        <v>0</v>
      </c>
      <c r="BB4770" s="2">
        <v>0</v>
      </c>
      <c r="BC4770" s="2">
        <v>89</v>
      </c>
      <c r="BD4770" s="2">
        <v>0</v>
      </c>
      <c r="BE4770" s="2">
        <v>0</v>
      </c>
      <c r="BF4770" s="2">
        <v>0</v>
      </c>
      <c r="BG4770" s="2">
        <v>0</v>
      </c>
      <c r="BH4770" s="2">
        <v>0</v>
      </c>
      <c r="BI4770" s="2">
        <v>0</v>
      </c>
      <c r="BJ4770" s="2">
        <v>0</v>
      </c>
      <c r="BK4770" s="2">
        <v>0</v>
      </c>
      <c r="BL4770" s="2">
        <v>5</v>
      </c>
      <c r="BM4770" s="2">
        <v>4</v>
      </c>
      <c r="BN4770" s="2">
        <v>3</v>
      </c>
      <c r="BO4770" s="2">
        <v>3</v>
      </c>
      <c r="BP4770" s="2">
        <v>3</v>
      </c>
      <c r="BQ4770" s="2">
        <v>4</v>
      </c>
      <c r="BR4770" s="2">
        <v>3</v>
      </c>
      <c r="BS4770" s="2">
        <v>0</v>
      </c>
      <c r="BT4770" s="2">
        <v>0</v>
      </c>
      <c r="BU4770" s="2">
        <v>0</v>
      </c>
      <c r="BV4770" s="2">
        <v>0</v>
      </c>
      <c r="BW4770" s="2">
        <v>0</v>
      </c>
      <c r="BX4770" s="2">
        <v>0</v>
      </c>
      <c r="BY4770" s="2">
        <v>0</v>
      </c>
      <c r="BZ4770" s="2">
        <v>0</v>
      </c>
      <c r="CA4770" s="2">
        <v>0</v>
      </c>
      <c r="CB4770" s="2">
        <v>0</v>
      </c>
      <c r="CC4770" s="2">
        <v>0</v>
      </c>
      <c r="CD4770" s="2">
        <v>0</v>
      </c>
      <c r="CE4770" s="2">
        <v>0</v>
      </c>
      <c r="CF4770" s="2">
        <v>0</v>
      </c>
      <c r="CG4770" s="2">
        <v>0</v>
      </c>
      <c r="CH4770" s="2">
        <v>0</v>
      </c>
      <c r="CI4770" s="2">
        <v>0</v>
      </c>
      <c r="CJ4770" s="2">
        <v>0</v>
      </c>
      <c r="CK4770" s="2">
        <v>6</v>
      </c>
      <c r="CL4770" s="2">
        <v>0</v>
      </c>
    </row>
    <row r="4771" spans="1:90" x14ac:dyDescent="0.25">
      <c r="A4771" t="s">
        <v>115</v>
      </c>
      <c r="B4771">
        <v>20103</v>
      </c>
      <c r="C4771" t="s">
        <v>209</v>
      </c>
      <c r="D4771">
        <v>1</v>
      </c>
      <c r="E4771">
        <v>8</v>
      </c>
      <c r="F4771">
        <v>46772</v>
      </c>
      <c r="G4771">
        <v>35046772</v>
      </c>
      <c r="H4771" t="s">
        <v>868</v>
      </c>
      <c r="I4771">
        <v>524</v>
      </c>
      <c r="J4771" t="s">
        <v>467</v>
      </c>
      <c r="K4771" t="s">
        <v>869</v>
      </c>
      <c r="L4771">
        <v>1</v>
      </c>
      <c r="M4771" t="s">
        <v>467</v>
      </c>
      <c r="N4771">
        <v>11750000</v>
      </c>
      <c r="O4771" t="s">
        <v>102</v>
      </c>
      <c r="P4771" t="s">
        <v>19730</v>
      </c>
      <c r="Q4771" t="s">
        <v>127</v>
      </c>
      <c r="R4771">
        <v>13</v>
      </c>
      <c r="S4771">
        <v>34581004</v>
      </c>
      <c r="T4771">
        <v>34581957</v>
      </c>
      <c r="U4771" t="s">
        <v>870</v>
      </c>
      <c r="V4771">
        <v>1</v>
      </c>
      <c r="W4771" s="2">
        <v>0</v>
      </c>
      <c r="X4771" s="2">
        <v>0</v>
      </c>
      <c r="Y4771" s="2">
        <v>0</v>
      </c>
      <c r="Z4771" s="2">
        <v>0</v>
      </c>
      <c r="AA4771" s="2">
        <v>0</v>
      </c>
      <c r="AB4771" s="2">
        <v>0</v>
      </c>
      <c r="AC4771" s="2">
        <v>0</v>
      </c>
      <c r="AD4771" s="2">
        <v>123</v>
      </c>
      <c r="AE4771" s="2">
        <v>109</v>
      </c>
      <c r="AF4771" s="2">
        <v>143</v>
      </c>
      <c r="AG4771" s="2">
        <v>122</v>
      </c>
      <c r="AH4771" s="2">
        <v>108</v>
      </c>
      <c r="AI4771" s="2">
        <v>90</v>
      </c>
      <c r="AJ4771" s="2">
        <v>80</v>
      </c>
      <c r="AK4771" s="2">
        <v>0</v>
      </c>
      <c r="AL4771" s="2">
        <v>0</v>
      </c>
      <c r="AM4771" s="2">
        <v>0</v>
      </c>
      <c r="AN4771" s="2">
        <v>0</v>
      </c>
      <c r="AO4771" s="2">
        <v>0</v>
      </c>
      <c r="AP4771" s="2">
        <v>0</v>
      </c>
      <c r="AQ4771" s="2">
        <v>0</v>
      </c>
      <c r="AR4771" s="2">
        <v>0</v>
      </c>
      <c r="AS4771" s="2">
        <v>0</v>
      </c>
      <c r="AT4771" s="2">
        <v>0</v>
      </c>
      <c r="AU4771" s="2">
        <v>0</v>
      </c>
      <c r="AV4771" s="2">
        <v>0</v>
      </c>
      <c r="AW4771" s="2">
        <v>0</v>
      </c>
      <c r="AX4771" s="2">
        <v>0</v>
      </c>
      <c r="AY4771" s="2">
        <v>0</v>
      </c>
      <c r="AZ4771" s="2">
        <v>0</v>
      </c>
      <c r="BA4771" s="2">
        <v>0</v>
      </c>
      <c r="BB4771" s="2">
        <v>0</v>
      </c>
      <c r="BC4771" s="2">
        <v>138</v>
      </c>
      <c r="BD4771" s="2">
        <v>16</v>
      </c>
      <c r="BE4771" s="2">
        <v>0</v>
      </c>
      <c r="BF4771" s="2">
        <v>0</v>
      </c>
      <c r="BG4771" s="2">
        <v>0</v>
      </c>
      <c r="BH4771" s="2">
        <v>0</v>
      </c>
      <c r="BI4771" s="2">
        <v>0</v>
      </c>
      <c r="BJ4771" s="2">
        <v>0</v>
      </c>
      <c r="BK4771" s="2">
        <v>0</v>
      </c>
      <c r="BL4771" s="2">
        <v>5</v>
      </c>
      <c r="BM4771" s="2">
        <v>3</v>
      </c>
      <c r="BN4771" s="2">
        <v>6</v>
      </c>
      <c r="BO4771" s="2">
        <v>5</v>
      </c>
      <c r="BP4771" s="2">
        <v>5</v>
      </c>
      <c r="BQ4771" s="2">
        <v>5</v>
      </c>
      <c r="BR4771" s="2">
        <v>4</v>
      </c>
      <c r="BS4771" s="2">
        <v>0</v>
      </c>
      <c r="BT4771" s="2">
        <v>0</v>
      </c>
      <c r="BU4771" s="2">
        <v>0</v>
      </c>
      <c r="BV4771" s="2">
        <v>0</v>
      </c>
      <c r="BW4771" s="2">
        <v>0</v>
      </c>
      <c r="BX4771" s="2">
        <v>0</v>
      </c>
      <c r="BY4771" s="2">
        <v>0</v>
      </c>
      <c r="BZ4771" s="2">
        <v>0</v>
      </c>
      <c r="CA4771" s="2">
        <v>0</v>
      </c>
      <c r="CB4771" s="2">
        <v>0</v>
      </c>
      <c r="CC4771" s="2">
        <v>0</v>
      </c>
      <c r="CD4771" s="2">
        <v>0</v>
      </c>
      <c r="CE4771" s="2">
        <v>0</v>
      </c>
      <c r="CF4771" s="2">
        <v>0</v>
      </c>
      <c r="CG4771" s="2">
        <v>0</v>
      </c>
      <c r="CH4771" s="2">
        <v>0</v>
      </c>
      <c r="CI4771" s="2">
        <v>0</v>
      </c>
      <c r="CJ4771" s="2">
        <v>0</v>
      </c>
      <c r="CK4771" s="2">
        <v>7</v>
      </c>
      <c r="CL4771" s="2">
        <v>2</v>
      </c>
    </row>
    <row r="4772" spans="1:90" x14ac:dyDescent="0.25">
      <c r="A4772" t="s">
        <v>115</v>
      </c>
      <c r="B4772">
        <v>20103</v>
      </c>
      <c r="C4772" t="s">
        <v>209</v>
      </c>
      <c r="D4772">
        <v>1</v>
      </c>
      <c r="E4772">
        <v>8</v>
      </c>
      <c r="F4772">
        <v>38842</v>
      </c>
      <c r="G4772">
        <v>35038842</v>
      </c>
      <c r="H4772" t="s">
        <v>5090</v>
      </c>
      <c r="I4772">
        <v>657</v>
      </c>
      <c r="J4772" t="s">
        <v>209</v>
      </c>
      <c r="K4772" t="s">
        <v>5091</v>
      </c>
      <c r="L4772">
        <v>1</v>
      </c>
      <c r="M4772" t="s">
        <v>209</v>
      </c>
      <c r="N4772">
        <v>11346380</v>
      </c>
      <c r="O4772" t="s">
        <v>92</v>
      </c>
      <c r="P4772" t="s">
        <v>5092</v>
      </c>
      <c r="Q4772">
        <v>119</v>
      </c>
      <c r="R4772">
        <v>13</v>
      </c>
      <c r="S4772">
        <v>35661259</v>
      </c>
      <c r="T4772">
        <v>35662719</v>
      </c>
      <c r="U4772" t="s">
        <v>5093</v>
      </c>
      <c r="V4772">
        <v>1</v>
      </c>
      <c r="W4772" s="2">
        <v>0</v>
      </c>
      <c r="X4772" s="2">
        <v>0</v>
      </c>
      <c r="Y4772" s="2">
        <v>0</v>
      </c>
      <c r="Z4772" s="2">
        <v>0</v>
      </c>
      <c r="AA4772" s="2">
        <v>0</v>
      </c>
      <c r="AB4772" s="2">
        <v>0</v>
      </c>
      <c r="AC4772" s="2">
        <v>0</v>
      </c>
      <c r="AD4772" s="2">
        <v>137</v>
      </c>
      <c r="AE4772" s="2">
        <v>119</v>
      </c>
      <c r="AF4772" s="2">
        <v>125</v>
      </c>
      <c r="AG4772" s="2">
        <v>133</v>
      </c>
      <c r="AH4772" s="2">
        <v>217</v>
      </c>
      <c r="AI4772" s="2">
        <v>213</v>
      </c>
      <c r="AJ4772" s="2">
        <v>185</v>
      </c>
      <c r="AK4772" s="2">
        <v>0</v>
      </c>
      <c r="AL4772" s="2">
        <v>0</v>
      </c>
      <c r="AM4772" s="2">
        <v>0</v>
      </c>
      <c r="AN4772" s="2">
        <v>0</v>
      </c>
      <c r="AO4772" s="2">
        <v>0</v>
      </c>
      <c r="AP4772" s="2">
        <v>0</v>
      </c>
      <c r="AQ4772" s="2">
        <v>0</v>
      </c>
      <c r="AR4772" s="2">
        <v>0</v>
      </c>
      <c r="AS4772" s="2">
        <v>0</v>
      </c>
      <c r="AT4772" s="2">
        <v>0</v>
      </c>
      <c r="AU4772" s="2">
        <v>0</v>
      </c>
      <c r="AV4772" s="2">
        <v>0</v>
      </c>
      <c r="AW4772" s="2">
        <v>0</v>
      </c>
      <c r="AX4772" s="2">
        <v>0</v>
      </c>
      <c r="AY4772" s="2">
        <v>0</v>
      </c>
      <c r="AZ4772" s="2">
        <v>0</v>
      </c>
      <c r="BA4772" s="2">
        <v>0</v>
      </c>
      <c r="BB4772" s="2">
        <v>0</v>
      </c>
      <c r="BC4772" s="2">
        <v>96</v>
      </c>
      <c r="BD4772" s="2">
        <v>0</v>
      </c>
      <c r="BE4772" s="2">
        <v>0</v>
      </c>
      <c r="BF4772" s="2">
        <v>0</v>
      </c>
      <c r="BG4772" s="2">
        <v>0</v>
      </c>
      <c r="BH4772" s="2">
        <v>0</v>
      </c>
      <c r="BI4772" s="2">
        <v>0</v>
      </c>
      <c r="BJ4772" s="2">
        <v>0</v>
      </c>
      <c r="BK4772" s="2">
        <v>0</v>
      </c>
      <c r="BL4772" s="2">
        <v>7</v>
      </c>
      <c r="BM4772" s="2">
        <v>5</v>
      </c>
      <c r="BN4772" s="2">
        <v>5</v>
      </c>
      <c r="BO4772" s="2">
        <v>5</v>
      </c>
      <c r="BP4772" s="2">
        <v>8</v>
      </c>
      <c r="BQ4772" s="2">
        <v>7</v>
      </c>
      <c r="BR4772" s="2">
        <v>7</v>
      </c>
      <c r="BS4772" s="2">
        <v>0</v>
      </c>
      <c r="BT4772" s="2">
        <v>0</v>
      </c>
      <c r="BU4772" s="2">
        <v>0</v>
      </c>
      <c r="BV4772" s="2">
        <v>0</v>
      </c>
      <c r="BW4772" s="2">
        <v>0</v>
      </c>
      <c r="BX4772" s="2">
        <v>0</v>
      </c>
      <c r="BY4772" s="2">
        <v>0</v>
      </c>
      <c r="BZ4772" s="2">
        <v>0</v>
      </c>
      <c r="CA4772" s="2">
        <v>0</v>
      </c>
      <c r="CB4772" s="2">
        <v>0</v>
      </c>
      <c r="CC4772" s="2">
        <v>0</v>
      </c>
      <c r="CD4772" s="2">
        <v>0</v>
      </c>
      <c r="CE4772" s="2">
        <v>0</v>
      </c>
      <c r="CF4772" s="2">
        <v>0</v>
      </c>
      <c r="CG4772" s="2">
        <v>0</v>
      </c>
      <c r="CH4772" s="2">
        <v>0</v>
      </c>
      <c r="CI4772" s="2">
        <v>0</v>
      </c>
      <c r="CJ4772" s="2">
        <v>0</v>
      </c>
      <c r="CK4772" s="2">
        <v>8</v>
      </c>
      <c r="CL4772" s="2">
        <v>0</v>
      </c>
    </row>
    <row r="4773" spans="1:90" x14ac:dyDescent="0.25">
      <c r="A4773" t="s">
        <v>115</v>
      </c>
      <c r="B4773">
        <v>20103</v>
      </c>
      <c r="C4773" t="s">
        <v>209</v>
      </c>
      <c r="D4773">
        <v>1</v>
      </c>
      <c r="E4773">
        <v>8</v>
      </c>
      <c r="F4773">
        <v>45196</v>
      </c>
      <c r="G4773">
        <v>35045196</v>
      </c>
      <c r="H4773" t="s">
        <v>13061</v>
      </c>
      <c r="I4773">
        <v>558</v>
      </c>
      <c r="J4773" t="s">
        <v>212</v>
      </c>
      <c r="K4773" t="s">
        <v>13062</v>
      </c>
      <c r="L4773">
        <v>1</v>
      </c>
      <c r="M4773" t="s">
        <v>212</v>
      </c>
      <c r="N4773">
        <v>11719150</v>
      </c>
      <c r="O4773" t="s">
        <v>102</v>
      </c>
      <c r="P4773" t="s">
        <v>13063</v>
      </c>
      <c r="Q4773">
        <v>32278</v>
      </c>
      <c r="R4773">
        <v>13</v>
      </c>
      <c r="S4773">
        <v>34943581</v>
      </c>
      <c r="T4773">
        <v>34945857</v>
      </c>
      <c r="U4773" t="s">
        <v>13064</v>
      </c>
      <c r="V4773">
        <v>1</v>
      </c>
      <c r="W4773" s="2">
        <v>0</v>
      </c>
      <c r="X4773" s="2">
        <v>0</v>
      </c>
      <c r="Y4773" s="2">
        <v>0</v>
      </c>
      <c r="Z4773" s="2">
        <v>0</v>
      </c>
      <c r="AA4773" s="2">
        <v>0</v>
      </c>
      <c r="AB4773" s="2">
        <v>0</v>
      </c>
      <c r="AC4773" s="2">
        <v>0</v>
      </c>
      <c r="AD4773" s="2">
        <v>117</v>
      </c>
      <c r="AE4773" s="2">
        <v>130</v>
      </c>
      <c r="AF4773" s="2">
        <v>155</v>
      </c>
      <c r="AG4773" s="2">
        <v>169</v>
      </c>
      <c r="AH4773" s="2">
        <v>280</v>
      </c>
      <c r="AI4773" s="2">
        <v>276</v>
      </c>
      <c r="AJ4773" s="2">
        <v>248</v>
      </c>
      <c r="AK4773" s="2">
        <v>0</v>
      </c>
      <c r="AL4773" s="2">
        <v>0</v>
      </c>
      <c r="AM4773" s="2">
        <v>0</v>
      </c>
      <c r="AN4773" s="2">
        <v>0</v>
      </c>
      <c r="AO4773" s="2">
        <v>0</v>
      </c>
      <c r="AP4773" s="2">
        <v>0</v>
      </c>
      <c r="AQ4773" s="2">
        <v>0</v>
      </c>
      <c r="AR4773" s="2">
        <v>0</v>
      </c>
      <c r="AS4773" s="2">
        <v>0</v>
      </c>
      <c r="AT4773" s="2">
        <v>0</v>
      </c>
      <c r="AU4773" s="2">
        <v>0</v>
      </c>
      <c r="AV4773" s="2">
        <v>0</v>
      </c>
      <c r="AW4773" s="2">
        <v>0</v>
      </c>
      <c r="AX4773" s="2">
        <v>0</v>
      </c>
      <c r="AY4773" s="2">
        <v>0</v>
      </c>
      <c r="AZ4773" s="2">
        <v>0</v>
      </c>
      <c r="BA4773" s="2">
        <v>0</v>
      </c>
      <c r="BB4773" s="2">
        <v>0</v>
      </c>
      <c r="BC4773" s="2">
        <v>262</v>
      </c>
      <c r="BD4773" s="2">
        <v>0</v>
      </c>
      <c r="BE4773" s="2">
        <v>0</v>
      </c>
      <c r="BF4773" s="2">
        <v>0</v>
      </c>
      <c r="BG4773" s="2">
        <v>0</v>
      </c>
      <c r="BH4773" s="2">
        <v>0</v>
      </c>
      <c r="BI4773" s="2">
        <v>0</v>
      </c>
      <c r="BJ4773" s="2">
        <v>0</v>
      </c>
      <c r="BK4773" s="2">
        <v>0</v>
      </c>
      <c r="BL4773" s="2">
        <v>4</v>
      </c>
      <c r="BM4773" s="2">
        <v>8</v>
      </c>
      <c r="BN4773" s="2">
        <v>8</v>
      </c>
      <c r="BO4773" s="2">
        <v>5</v>
      </c>
      <c r="BP4773" s="2">
        <v>11</v>
      </c>
      <c r="BQ4773" s="2">
        <v>10</v>
      </c>
      <c r="BR4773" s="2">
        <v>8</v>
      </c>
      <c r="BS4773" s="2">
        <v>0</v>
      </c>
      <c r="BT4773" s="2">
        <v>0</v>
      </c>
      <c r="BU4773" s="2">
        <v>0</v>
      </c>
      <c r="BV4773" s="2">
        <v>0</v>
      </c>
      <c r="BW4773" s="2">
        <v>0</v>
      </c>
      <c r="BX4773" s="2">
        <v>0</v>
      </c>
      <c r="BY4773" s="2">
        <v>0</v>
      </c>
      <c r="BZ4773" s="2">
        <v>0</v>
      </c>
      <c r="CA4773" s="2">
        <v>0</v>
      </c>
      <c r="CB4773" s="2">
        <v>0</v>
      </c>
      <c r="CC4773" s="2">
        <v>0</v>
      </c>
      <c r="CD4773" s="2">
        <v>0</v>
      </c>
      <c r="CE4773" s="2">
        <v>0</v>
      </c>
      <c r="CF4773" s="2">
        <v>0</v>
      </c>
      <c r="CG4773" s="2">
        <v>0</v>
      </c>
      <c r="CH4773" s="2">
        <v>0</v>
      </c>
      <c r="CI4773" s="2">
        <v>0</v>
      </c>
      <c r="CJ4773" s="2">
        <v>0</v>
      </c>
      <c r="CK4773" s="2">
        <v>13</v>
      </c>
      <c r="CL4773" s="2">
        <v>0</v>
      </c>
    </row>
    <row r="4774" spans="1:90" x14ac:dyDescent="0.25">
      <c r="A4774" t="s">
        <v>115</v>
      </c>
      <c r="B4774">
        <v>20103</v>
      </c>
      <c r="C4774" t="s">
        <v>209</v>
      </c>
      <c r="D4774">
        <v>1</v>
      </c>
      <c r="E4774">
        <v>8</v>
      </c>
      <c r="F4774">
        <v>12300</v>
      </c>
      <c r="G4774">
        <v>35012300</v>
      </c>
      <c r="H4774" t="s">
        <v>1095</v>
      </c>
      <c r="I4774">
        <v>657</v>
      </c>
      <c r="J4774" t="s">
        <v>209</v>
      </c>
      <c r="K4774" t="s">
        <v>1096</v>
      </c>
      <c r="L4774">
        <v>1</v>
      </c>
      <c r="M4774" t="s">
        <v>209</v>
      </c>
      <c r="N4774">
        <v>11330570</v>
      </c>
      <c r="O4774" t="s">
        <v>92</v>
      </c>
      <c r="P4774" t="s">
        <v>1097</v>
      </c>
      <c r="Q4774">
        <v>300</v>
      </c>
      <c r="R4774">
        <v>13</v>
      </c>
      <c r="S4774">
        <v>34631839</v>
      </c>
      <c r="T4774">
        <v>34632335</v>
      </c>
      <c r="U4774" t="s">
        <v>1098</v>
      </c>
      <c r="V4774">
        <v>1</v>
      </c>
      <c r="W4774" s="2">
        <v>0</v>
      </c>
      <c r="X4774" s="2">
        <v>0</v>
      </c>
      <c r="Y4774" s="2">
        <v>0</v>
      </c>
      <c r="Z4774" s="2">
        <v>0</v>
      </c>
      <c r="AA4774" s="2">
        <v>0</v>
      </c>
      <c r="AB4774" s="2">
        <v>0</v>
      </c>
      <c r="AC4774" s="2">
        <v>0</v>
      </c>
      <c r="AD4774" s="2">
        <v>203</v>
      </c>
      <c r="AE4774" s="2">
        <v>210</v>
      </c>
      <c r="AF4774" s="2">
        <v>187</v>
      </c>
      <c r="AG4774" s="2">
        <v>185</v>
      </c>
      <c r="AH4774" s="2">
        <v>325</v>
      </c>
      <c r="AI4774" s="2">
        <v>291</v>
      </c>
      <c r="AJ4774" s="2">
        <v>266</v>
      </c>
      <c r="AK4774" s="2">
        <v>0</v>
      </c>
      <c r="AL4774" s="2">
        <v>0</v>
      </c>
      <c r="AM4774" s="2">
        <v>0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2">
        <v>0</v>
      </c>
      <c r="AT4774" s="2">
        <v>0</v>
      </c>
      <c r="AU4774" s="2">
        <v>0</v>
      </c>
      <c r="AV4774" s="2">
        <v>0</v>
      </c>
      <c r="AW4774" s="2">
        <v>0</v>
      </c>
      <c r="AX4774" s="2">
        <v>0</v>
      </c>
      <c r="AY4774" s="2">
        <v>0</v>
      </c>
      <c r="AZ4774" s="2">
        <v>0</v>
      </c>
      <c r="BA4774" s="2">
        <v>0</v>
      </c>
      <c r="BB4774" s="2">
        <v>0</v>
      </c>
      <c r="BC4774" s="2">
        <v>116</v>
      </c>
      <c r="BD4774" s="2">
        <v>0</v>
      </c>
      <c r="BE4774" s="2">
        <v>0</v>
      </c>
      <c r="BF4774" s="2">
        <v>0</v>
      </c>
      <c r="BG4774" s="2">
        <v>0</v>
      </c>
      <c r="BH4774" s="2">
        <v>0</v>
      </c>
      <c r="BI4774" s="2">
        <v>0</v>
      </c>
      <c r="BJ4774" s="2">
        <v>0</v>
      </c>
      <c r="BK4774" s="2">
        <v>0</v>
      </c>
      <c r="BL4774" s="2">
        <v>9</v>
      </c>
      <c r="BM4774" s="2">
        <v>10</v>
      </c>
      <c r="BN4774" s="2">
        <v>7</v>
      </c>
      <c r="BO4774" s="2">
        <v>10</v>
      </c>
      <c r="BP4774" s="2">
        <v>11</v>
      </c>
      <c r="BQ4774" s="2">
        <v>11</v>
      </c>
      <c r="BR4774" s="2">
        <v>11</v>
      </c>
      <c r="BS4774" s="2">
        <v>0</v>
      </c>
      <c r="BT4774" s="2">
        <v>0</v>
      </c>
      <c r="BU4774" s="2">
        <v>0</v>
      </c>
      <c r="BV4774" s="2">
        <v>0</v>
      </c>
      <c r="BW4774" s="2">
        <v>0</v>
      </c>
      <c r="BX4774" s="2">
        <v>0</v>
      </c>
      <c r="BY4774" s="2">
        <v>0</v>
      </c>
      <c r="BZ4774" s="2">
        <v>0</v>
      </c>
      <c r="CA4774" s="2">
        <v>0</v>
      </c>
      <c r="CB4774" s="2">
        <v>0</v>
      </c>
      <c r="CC4774" s="2">
        <v>0</v>
      </c>
      <c r="CD4774" s="2">
        <v>0</v>
      </c>
      <c r="CE4774" s="2">
        <v>0</v>
      </c>
      <c r="CF4774" s="2">
        <v>0</v>
      </c>
      <c r="CG4774" s="2">
        <v>0</v>
      </c>
      <c r="CH4774" s="2">
        <v>0</v>
      </c>
      <c r="CI4774" s="2">
        <v>0</v>
      </c>
      <c r="CJ4774" s="2">
        <v>0</v>
      </c>
      <c r="CK4774" s="2">
        <v>9</v>
      </c>
      <c r="CL4774" s="2">
        <v>0</v>
      </c>
    </row>
    <row r="4775" spans="1:90" x14ac:dyDescent="0.25">
      <c r="A4775" t="s">
        <v>115</v>
      </c>
      <c r="B4775">
        <v>20103</v>
      </c>
      <c r="C4775" t="s">
        <v>209</v>
      </c>
      <c r="D4775">
        <v>1</v>
      </c>
      <c r="E4775">
        <v>8</v>
      </c>
      <c r="F4775">
        <v>41634</v>
      </c>
      <c r="G4775">
        <v>35041634</v>
      </c>
      <c r="H4775" t="s">
        <v>4847</v>
      </c>
      <c r="I4775">
        <v>657</v>
      </c>
      <c r="J4775" t="s">
        <v>209</v>
      </c>
      <c r="K4775" t="s">
        <v>2356</v>
      </c>
      <c r="L4775">
        <v>1</v>
      </c>
      <c r="M4775" t="s">
        <v>209</v>
      </c>
      <c r="N4775">
        <v>11355500</v>
      </c>
      <c r="O4775" t="s">
        <v>92</v>
      </c>
      <c r="P4775" t="s">
        <v>4848</v>
      </c>
      <c r="Q4775">
        <v>500</v>
      </c>
      <c r="R4775">
        <v>13</v>
      </c>
      <c r="S4775">
        <v>34645390</v>
      </c>
      <c r="T4775">
        <v>34647014</v>
      </c>
      <c r="U4775" t="s">
        <v>4849</v>
      </c>
      <c r="V4775">
        <v>1</v>
      </c>
      <c r="W4775" s="2">
        <v>0</v>
      </c>
      <c r="X4775" s="2">
        <v>0</v>
      </c>
      <c r="Y4775" s="2">
        <v>0</v>
      </c>
      <c r="Z4775" s="2">
        <v>0</v>
      </c>
      <c r="AA4775" s="2">
        <v>0</v>
      </c>
      <c r="AB4775" s="2">
        <v>0</v>
      </c>
      <c r="AC4775" s="2">
        <v>0</v>
      </c>
      <c r="AD4775" s="2">
        <v>116</v>
      </c>
      <c r="AE4775" s="2">
        <v>110</v>
      </c>
      <c r="AF4775" s="2">
        <v>105</v>
      </c>
      <c r="AG4775" s="2">
        <v>107</v>
      </c>
      <c r="AH4775" s="2">
        <v>162</v>
      </c>
      <c r="AI4775" s="2">
        <v>129</v>
      </c>
      <c r="AJ4775" s="2">
        <v>128</v>
      </c>
      <c r="AK4775" s="2">
        <v>0</v>
      </c>
      <c r="AL4775" s="2">
        <v>0</v>
      </c>
      <c r="AM4775" s="2">
        <v>0</v>
      </c>
      <c r="AN4775" s="2">
        <v>0</v>
      </c>
      <c r="AO4775" s="2">
        <v>0</v>
      </c>
      <c r="AP4775" s="2">
        <v>0</v>
      </c>
      <c r="AQ4775" s="2">
        <v>0</v>
      </c>
      <c r="AR4775" s="2">
        <v>0</v>
      </c>
      <c r="AS4775" s="2">
        <v>0</v>
      </c>
      <c r="AT4775" s="2">
        <v>0</v>
      </c>
      <c r="AU4775" s="2">
        <v>0</v>
      </c>
      <c r="AV4775" s="2">
        <v>0</v>
      </c>
      <c r="AW4775" s="2">
        <v>0</v>
      </c>
      <c r="AX4775" s="2">
        <v>0</v>
      </c>
      <c r="AY4775" s="2">
        <v>0</v>
      </c>
      <c r="AZ4775" s="2">
        <v>0</v>
      </c>
      <c r="BA4775" s="2">
        <v>0</v>
      </c>
      <c r="BB4775" s="2">
        <v>0</v>
      </c>
      <c r="BC4775" s="2">
        <v>60</v>
      </c>
      <c r="BD4775" s="2">
        <v>0</v>
      </c>
      <c r="BE4775" s="2">
        <v>0</v>
      </c>
      <c r="BF4775" s="2">
        <v>0</v>
      </c>
      <c r="BG4775" s="2">
        <v>0</v>
      </c>
      <c r="BH4775" s="2">
        <v>0</v>
      </c>
      <c r="BI4775" s="2">
        <v>0</v>
      </c>
      <c r="BJ4775" s="2">
        <v>0</v>
      </c>
      <c r="BK4775" s="2">
        <v>0</v>
      </c>
      <c r="BL4775" s="2">
        <v>6</v>
      </c>
      <c r="BM4775" s="2">
        <v>5</v>
      </c>
      <c r="BN4775" s="2">
        <v>4</v>
      </c>
      <c r="BO4775" s="2">
        <v>6</v>
      </c>
      <c r="BP4775" s="2">
        <v>7</v>
      </c>
      <c r="BQ4775" s="2">
        <v>6</v>
      </c>
      <c r="BR4775" s="2">
        <v>4</v>
      </c>
      <c r="BS4775" s="2">
        <v>0</v>
      </c>
      <c r="BT4775" s="2">
        <v>0</v>
      </c>
      <c r="BU4775" s="2">
        <v>0</v>
      </c>
      <c r="BV4775" s="2">
        <v>0</v>
      </c>
      <c r="BW4775" s="2">
        <v>0</v>
      </c>
      <c r="BX4775" s="2">
        <v>0</v>
      </c>
      <c r="BY4775" s="2">
        <v>0</v>
      </c>
      <c r="BZ4775" s="2">
        <v>0</v>
      </c>
      <c r="CA4775" s="2">
        <v>0</v>
      </c>
      <c r="CB4775" s="2">
        <v>0</v>
      </c>
      <c r="CC4775" s="2">
        <v>0</v>
      </c>
      <c r="CD4775" s="2">
        <v>0</v>
      </c>
      <c r="CE4775" s="2">
        <v>0</v>
      </c>
      <c r="CF4775" s="2">
        <v>0</v>
      </c>
      <c r="CG4775" s="2">
        <v>0</v>
      </c>
      <c r="CH4775" s="2">
        <v>0</v>
      </c>
      <c r="CI4775" s="2">
        <v>0</v>
      </c>
      <c r="CJ4775" s="2">
        <v>0</v>
      </c>
      <c r="CK4775" s="2">
        <v>5</v>
      </c>
      <c r="CL4775" s="2">
        <v>0</v>
      </c>
    </row>
    <row r="4776" spans="1:90" x14ac:dyDescent="0.25">
      <c r="A4776" t="s">
        <v>115</v>
      </c>
      <c r="B4776">
        <v>20103</v>
      </c>
      <c r="C4776" t="s">
        <v>209</v>
      </c>
      <c r="D4776">
        <v>1</v>
      </c>
      <c r="E4776">
        <v>8</v>
      </c>
      <c r="F4776">
        <v>12233</v>
      </c>
      <c r="G4776">
        <v>35012233</v>
      </c>
      <c r="H4776" t="s">
        <v>7333</v>
      </c>
      <c r="I4776">
        <v>558</v>
      </c>
      <c r="J4776" t="s">
        <v>212</v>
      </c>
      <c r="K4776" t="s">
        <v>466</v>
      </c>
      <c r="L4776">
        <v>1</v>
      </c>
      <c r="M4776" t="s">
        <v>212</v>
      </c>
      <c r="N4776">
        <v>11700030</v>
      </c>
      <c r="O4776" t="s">
        <v>92</v>
      </c>
      <c r="P4776" t="s">
        <v>1457</v>
      </c>
      <c r="Q4776">
        <v>200</v>
      </c>
      <c r="R4776">
        <v>13</v>
      </c>
      <c r="S4776">
        <v>34733077</v>
      </c>
      <c r="T4776">
        <v>34733865</v>
      </c>
      <c r="U4776" t="s">
        <v>7334</v>
      </c>
      <c r="V4776">
        <v>1</v>
      </c>
      <c r="W4776" s="2">
        <v>0</v>
      </c>
      <c r="X4776" s="2">
        <v>0</v>
      </c>
      <c r="Y4776" s="2">
        <v>0</v>
      </c>
      <c r="Z4776" s="2">
        <v>0</v>
      </c>
      <c r="AA4776" s="2">
        <v>0</v>
      </c>
      <c r="AB4776" s="2">
        <v>0</v>
      </c>
      <c r="AC4776" s="2">
        <v>0</v>
      </c>
      <c r="AD4776" s="2">
        <v>59</v>
      </c>
      <c r="AE4776" s="2">
        <v>69</v>
      </c>
      <c r="AF4776" s="2">
        <v>132</v>
      </c>
      <c r="AG4776" s="2">
        <v>105</v>
      </c>
      <c r="AH4776" s="2">
        <v>119</v>
      </c>
      <c r="AI4776" s="2">
        <v>135</v>
      </c>
      <c r="AJ4776" s="2">
        <v>119</v>
      </c>
      <c r="AK4776" s="2">
        <v>0</v>
      </c>
      <c r="AL4776" s="2">
        <v>0</v>
      </c>
      <c r="AM4776" s="2">
        <v>0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2">
        <v>0</v>
      </c>
      <c r="AT4776" s="2">
        <v>0</v>
      </c>
      <c r="AU4776" s="2">
        <v>0</v>
      </c>
      <c r="AV4776" s="2">
        <v>0</v>
      </c>
      <c r="AW4776" s="2">
        <v>0</v>
      </c>
      <c r="AX4776" s="2">
        <v>0</v>
      </c>
      <c r="AY4776" s="2">
        <v>0</v>
      </c>
      <c r="AZ4776" s="2">
        <v>0</v>
      </c>
      <c r="BA4776" s="2">
        <v>0</v>
      </c>
      <c r="BB4776" s="2">
        <v>0</v>
      </c>
      <c r="BC4776" s="2">
        <v>0</v>
      </c>
      <c r="BD4776" s="2">
        <v>0</v>
      </c>
      <c r="BE4776" s="2">
        <v>0</v>
      </c>
      <c r="BF4776" s="2">
        <v>0</v>
      </c>
      <c r="BG4776" s="2">
        <v>0</v>
      </c>
      <c r="BH4776" s="2">
        <v>0</v>
      </c>
      <c r="BI4776" s="2">
        <v>0</v>
      </c>
      <c r="BJ4776" s="2">
        <v>0</v>
      </c>
      <c r="BK4776" s="2">
        <v>0</v>
      </c>
      <c r="BL4776" s="2">
        <v>2</v>
      </c>
      <c r="BM4776" s="2">
        <v>2</v>
      </c>
      <c r="BN4776" s="2">
        <v>6</v>
      </c>
      <c r="BO4776" s="2">
        <v>5</v>
      </c>
      <c r="BP4776" s="2">
        <v>5</v>
      </c>
      <c r="BQ4776" s="2">
        <v>4</v>
      </c>
      <c r="BR4776" s="2">
        <v>4</v>
      </c>
      <c r="BS4776" s="2">
        <v>0</v>
      </c>
      <c r="BT4776" s="2">
        <v>0</v>
      </c>
      <c r="BU4776" s="2">
        <v>0</v>
      </c>
      <c r="BV4776" s="2">
        <v>0</v>
      </c>
      <c r="BW4776" s="2">
        <v>0</v>
      </c>
      <c r="BX4776" s="2">
        <v>0</v>
      </c>
      <c r="BY4776" s="2">
        <v>0</v>
      </c>
      <c r="BZ4776" s="2">
        <v>0</v>
      </c>
      <c r="CA4776" s="2">
        <v>0</v>
      </c>
      <c r="CB4776" s="2">
        <v>0</v>
      </c>
      <c r="CC4776" s="2">
        <v>0</v>
      </c>
      <c r="CD4776" s="2">
        <v>0</v>
      </c>
      <c r="CE4776" s="2">
        <v>0</v>
      </c>
      <c r="CF4776" s="2">
        <v>0</v>
      </c>
      <c r="CG4776" s="2">
        <v>0</v>
      </c>
      <c r="CH4776" s="2">
        <v>0</v>
      </c>
      <c r="CI4776" s="2">
        <v>0</v>
      </c>
      <c r="CJ4776" s="2">
        <v>0</v>
      </c>
      <c r="CK4776" s="2">
        <v>0</v>
      </c>
      <c r="CL4776" s="2">
        <v>0</v>
      </c>
    </row>
    <row r="4777" spans="1:90" x14ac:dyDescent="0.25">
      <c r="A4777" t="s">
        <v>115</v>
      </c>
      <c r="B4777">
        <v>20103</v>
      </c>
      <c r="C4777" t="s">
        <v>209</v>
      </c>
      <c r="D4777">
        <v>1</v>
      </c>
      <c r="E4777">
        <v>8</v>
      </c>
      <c r="F4777">
        <v>12129</v>
      </c>
      <c r="G4777">
        <v>35012129</v>
      </c>
      <c r="H4777" t="s">
        <v>16346</v>
      </c>
      <c r="I4777">
        <v>657</v>
      </c>
      <c r="J4777" t="s">
        <v>209</v>
      </c>
      <c r="K4777" t="s">
        <v>2843</v>
      </c>
      <c r="L4777">
        <v>1</v>
      </c>
      <c r="M4777" t="s">
        <v>209</v>
      </c>
      <c r="N4777">
        <v>11370480</v>
      </c>
      <c r="O4777" t="s">
        <v>92</v>
      </c>
      <c r="P4777" t="s">
        <v>16347</v>
      </c>
      <c r="Q4777" t="s">
        <v>127</v>
      </c>
      <c r="R4777">
        <v>13</v>
      </c>
      <c r="S4777">
        <v>34669016</v>
      </c>
      <c r="T4777">
        <v>34682163</v>
      </c>
      <c r="U4777" t="s">
        <v>16348</v>
      </c>
      <c r="V4777">
        <v>1</v>
      </c>
      <c r="W4777" s="2">
        <v>0</v>
      </c>
      <c r="X4777" s="2">
        <v>0</v>
      </c>
      <c r="Y4777" s="2">
        <v>0</v>
      </c>
      <c r="Z4777" s="2">
        <v>0</v>
      </c>
      <c r="AA4777" s="2">
        <v>0</v>
      </c>
      <c r="AB4777" s="2">
        <v>0</v>
      </c>
      <c r="AC4777" s="2">
        <v>0</v>
      </c>
      <c r="AD4777" s="2">
        <v>84</v>
      </c>
      <c r="AE4777" s="2">
        <v>93</v>
      </c>
      <c r="AF4777" s="2">
        <v>87</v>
      </c>
      <c r="AG4777" s="2">
        <v>91</v>
      </c>
      <c r="AH4777" s="2">
        <v>78</v>
      </c>
      <c r="AI4777" s="2">
        <v>61</v>
      </c>
      <c r="AJ4777" s="2">
        <v>44</v>
      </c>
      <c r="AK4777" s="2">
        <v>0</v>
      </c>
      <c r="AL4777" s="2">
        <v>0</v>
      </c>
      <c r="AM4777" s="2">
        <v>0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2">
        <v>0</v>
      </c>
      <c r="AT4777" s="2">
        <v>0</v>
      </c>
      <c r="AU4777" s="2">
        <v>0</v>
      </c>
      <c r="AV4777" s="2">
        <v>0</v>
      </c>
      <c r="AW4777" s="2">
        <v>0</v>
      </c>
      <c r="AX4777" s="2">
        <v>0</v>
      </c>
      <c r="AY4777" s="2">
        <v>0</v>
      </c>
      <c r="AZ4777" s="2">
        <v>0</v>
      </c>
      <c r="BA4777" s="2">
        <v>0</v>
      </c>
      <c r="BB4777" s="2">
        <v>0</v>
      </c>
      <c r="BC4777" s="2">
        <v>50</v>
      </c>
      <c r="BD4777" s="2">
        <v>0</v>
      </c>
      <c r="BE4777" s="2">
        <v>0</v>
      </c>
      <c r="BF4777" s="2">
        <v>0</v>
      </c>
      <c r="BG4777" s="2">
        <v>0</v>
      </c>
      <c r="BH4777" s="2">
        <v>0</v>
      </c>
      <c r="BI4777" s="2">
        <v>0</v>
      </c>
      <c r="BJ4777" s="2">
        <v>0</v>
      </c>
      <c r="BK4777" s="2">
        <v>0</v>
      </c>
      <c r="BL4777" s="2">
        <v>3</v>
      </c>
      <c r="BM4777" s="2">
        <v>3</v>
      </c>
      <c r="BN4777" s="2">
        <v>6</v>
      </c>
      <c r="BO4777" s="2">
        <v>4</v>
      </c>
      <c r="BP4777" s="2">
        <v>3</v>
      </c>
      <c r="BQ4777" s="2">
        <v>3</v>
      </c>
      <c r="BR4777" s="2">
        <v>3</v>
      </c>
      <c r="BS4777" s="2">
        <v>0</v>
      </c>
      <c r="BT4777" s="2">
        <v>0</v>
      </c>
      <c r="BU4777" s="2">
        <v>0</v>
      </c>
      <c r="BV4777" s="2">
        <v>0</v>
      </c>
      <c r="BW4777" s="2">
        <v>0</v>
      </c>
      <c r="BX4777" s="2">
        <v>0</v>
      </c>
      <c r="BY4777" s="2">
        <v>0</v>
      </c>
      <c r="BZ4777" s="2">
        <v>0</v>
      </c>
      <c r="CA4777" s="2">
        <v>0</v>
      </c>
      <c r="CB4777" s="2">
        <v>0</v>
      </c>
      <c r="CC4777" s="2">
        <v>0</v>
      </c>
      <c r="CD4777" s="2">
        <v>0</v>
      </c>
      <c r="CE4777" s="2">
        <v>0</v>
      </c>
      <c r="CF4777" s="2">
        <v>0</v>
      </c>
      <c r="CG4777" s="2">
        <v>0</v>
      </c>
      <c r="CH4777" s="2">
        <v>0</v>
      </c>
      <c r="CI4777" s="2">
        <v>0</v>
      </c>
      <c r="CJ4777" s="2">
        <v>0</v>
      </c>
      <c r="CK4777" s="2">
        <v>2</v>
      </c>
      <c r="CL4777" s="2">
        <v>0</v>
      </c>
    </row>
    <row r="4778" spans="1:90" x14ac:dyDescent="0.25">
      <c r="A4778" t="s">
        <v>115</v>
      </c>
      <c r="B4778">
        <v>20103</v>
      </c>
      <c r="C4778" t="s">
        <v>209</v>
      </c>
      <c r="D4778">
        <v>1</v>
      </c>
      <c r="E4778">
        <v>8</v>
      </c>
      <c r="F4778">
        <v>923485</v>
      </c>
      <c r="G4778">
        <v>35923485</v>
      </c>
      <c r="H4778" t="s">
        <v>12446</v>
      </c>
      <c r="I4778">
        <v>657</v>
      </c>
      <c r="J4778" t="s">
        <v>209</v>
      </c>
      <c r="K4778" t="s">
        <v>5516</v>
      </c>
      <c r="L4778">
        <v>1</v>
      </c>
      <c r="M4778" t="s">
        <v>209</v>
      </c>
      <c r="N4778">
        <v>11346190</v>
      </c>
      <c r="O4778" t="s">
        <v>92</v>
      </c>
      <c r="P4778" t="s">
        <v>12447</v>
      </c>
      <c r="Q4778" t="s">
        <v>127</v>
      </c>
      <c r="R4778">
        <v>13</v>
      </c>
      <c r="S4778">
        <v>35661173</v>
      </c>
      <c r="T4778">
        <v>35768089</v>
      </c>
      <c r="U4778" t="s">
        <v>12448</v>
      </c>
      <c r="V4778">
        <v>1</v>
      </c>
      <c r="W4778" s="2">
        <v>0</v>
      </c>
      <c r="X4778" s="2">
        <v>0</v>
      </c>
      <c r="Y4778" s="2">
        <v>78</v>
      </c>
      <c r="Z4778" s="2">
        <v>70</v>
      </c>
      <c r="AA4778" s="2">
        <v>89</v>
      </c>
      <c r="AB4778" s="2">
        <v>91</v>
      </c>
      <c r="AC4778" s="2">
        <v>89</v>
      </c>
      <c r="AD4778" s="2">
        <v>102</v>
      </c>
      <c r="AE4778" s="2">
        <v>94</v>
      </c>
      <c r="AF4778" s="2">
        <v>61</v>
      </c>
      <c r="AG4778" s="2">
        <v>90</v>
      </c>
      <c r="AH4778" s="2">
        <v>68</v>
      </c>
      <c r="AI4778" s="2">
        <v>92</v>
      </c>
      <c r="AJ4778" s="2">
        <v>87</v>
      </c>
      <c r="AK4778" s="2">
        <v>0</v>
      </c>
      <c r="AL4778" s="2">
        <v>0</v>
      </c>
      <c r="AM4778" s="2">
        <v>0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0</v>
      </c>
      <c r="AU4778" s="2">
        <v>0</v>
      </c>
      <c r="AV4778" s="2">
        <v>0</v>
      </c>
      <c r="AW4778" s="2">
        <v>0</v>
      </c>
      <c r="AX4778" s="2">
        <v>0</v>
      </c>
      <c r="AY4778" s="2">
        <v>0</v>
      </c>
      <c r="AZ4778" s="2">
        <v>0</v>
      </c>
      <c r="BA4778" s="2">
        <v>0</v>
      </c>
      <c r="BB4778" s="2">
        <v>0</v>
      </c>
      <c r="BC4778" s="2">
        <v>205</v>
      </c>
      <c r="BD4778" s="2">
        <v>0</v>
      </c>
      <c r="BE4778" s="2">
        <v>0</v>
      </c>
      <c r="BF4778" s="2">
        <v>0</v>
      </c>
      <c r="BG4778" s="2">
        <v>4</v>
      </c>
      <c r="BH4778" s="2">
        <v>4</v>
      </c>
      <c r="BI4778" s="2">
        <v>3</v>
      </c>
      <c r="BJ4778" s="2">
        <v>4</v>
      </c>
      <c r="BK4778" s="2">
        <v>4</v>
      </c>
      <c r="BL4778" s="2">
        <v>3</v>
      </c>
      <c r="BM4778" s="2">
        <v>4</v>
      </c>
      <c r="BN4778" s="2">
        <v>2</v>
      </c>
      <c r="BO4778" s="2">
        <v>4</v>
      </c>
      <c r="BP4778" s="2">
        <v>2</v>
      </c>
      <c r="BQ4778" s="2">
        <v>4</v>
      </c>
      <c r="BR4778" s="2">
        <v>3</v>
      </c>
      <c r="BS4778" s="2">
        <v>0</v>
      </c>
      <c r="BT4778" s="2">
        <v>0</v>
      </c>
      <c r="BU4778" s="2">
        <v>0</v>
      </c>
      <c r="BV4778" s="2">
        <v>0</v>
      </c>
      <c r="BW4778" s="2">
        <v>0</v>
      </c>
      <c r="BX4778" s="2">
        <v>0</v>
      </c>
      <c r="BY4778" s="2">
        <v>0</v>
      </c>
      <c r="BZ4778" s="2">
        <v>0</v>
      </c>
      <c r="CA4778" s="2">
        <v>0</v>
      </c>
      <c r="CB4778" s="2">
        <v>0</v>
      </c>
      <c r="CC4778" s="2">
        <v>0</v>
      </c>
      <c r="CD4778" s="2">
        <v>0</v>
      </c>
      <c r="CE4778" s="2">
        <v>0</v>
      </c>
      <c r="CF4778" s="2">
        <v>0</v>
      </c>
      <c r="CG4778" s="2">
        <v>0</v>
      </c>
      <c r="CH4778" s="2">
        <v>0</v>
      </c>
      <c r="CI4778" s="2">
        <v>0</v>
      </c>
      <c r="CJ4778" s="2">
        <v>0</v>
      </c>
      <c r="CK4778" s="2">
        <v>10</v>
      </c>
      <c r="CL4778" s="2">
        <v>0</v>
      </c>
    </row>
    <row r="4779" spans="1:90" x14ac:dyDescent="0.25">
      <c r="A4779" t="s">
        <v>115</v>
      </c>
      <c r="B4779">
        <v>20103</v>
      </c>
      <c r="C4779" t="s">
        <v>209</v>
      </c>
      <c r="D4779">
        <v>1</v>
      </c>
      <c r="E4779">
        <v>8</v>
      </c>
      <c r="F4779">
        <v>269335</v>
      </c>
      <c r="G4779">
        <v>35269335</v>
      </c>
      <c r="H4779" t="s">
        <v>18631</v>
      </c>
      <c r="I4779">
        <v>558</v>
      </c>
      <c r="J4779" t="s">
        <v>212</v>
      </c>
      <c r="K4779" t="s">
        <v>18632</v>
      </c>
      <c r="L4779">
        <v>1</v>
      </c>
      <c r="M4779" t="s">
        <v>212</v>
      </c>
      <c r="N4779">
        <v>11717410</v>
      </c>
      <c r="O4779" t="s">
        <v>92</v>
      </c>
      <c r="P4779" t="s">
        <v>18633</v>
      </c>
      <c r="Q4779" t="s">
        <v>127</v>
      </c>
      <c r="R4779">
        <v>13</v>
      </c>
      <c r="S4779">
        <v>34721308</v>
      </c>
      <c r="T4779">
        <v>34724833</v>
      </c>
      <c r="U4779" t="s">
        <v>18634</v>
      </c>
      <c r="V4779">
        <v>1</v>
      </c>
      <c r="W4779" s="2">
        <v>0</v>
      </c>
      <c r="X4779" s="2">
        <v>0</v>
      </c>
      <c r="Y4779" s="2">
        <v>0</v>
      </c>
      <c r="Z4779" s="2">
        <v>0</v>
      </c>
      <c r="AA4779" s="2">
        <v>0</v>
      </c>
      <c r="AB4779" s="2">
        <v>0</v>
      </c>
      <c r="AC4779" s="2">
        <v>0</v>
      </c>
      <c r="AD4779" s="2">
        <v>181</v>
      </c>
      <c r="AE4779" s="2">
        <v>135</v>
      </c>
      <c r="AF4779" s="2">
        <v>138</v>
      </c>
      <c r="AG4779" s="2">
        <v>104</v>
      </c>
      <c r="AH4779" s="2">
        <v>121</v>
      </c>
      <c r="AI4779" s="2">
        <v>141</v>
      </c>
      <c r="AJ4779" s="2">
        <v>146</v>
      </c>
      <c r="AK4779" s="2">
        <v>0</v>
      </c>
      <c r="AL4779" s="2">
        <v>0</v>
      </c>
      <c r="AM4779" s="2">
        <v>0</v>
      </c>
      <c r="AN4779" s="2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0</v>
      </c>
      <c r="AT4779" s="2">
        <v>0</v>
      </c>
      <c r="AU4779" s="2">
        <v>0</v>
      </c>
      <c r="AV4779" s="2">
        <v>0</v>
      </c>
      <c r="AW4779" s="2">
        <v>0</v>
      </c>
      <c r="AX4779" s="2">
        <v>0</v>
      </c>
      <c r="AY4779" s="2">
        <v>0</v>
      </c>
      <c r="AZ4779" s="2">
        <v>0</v>
      </c>
      <c r="BA4779" s="2">
        <v>0</v>
      </c>
      <c r="BB4779" s="2">
        <v>0</v>
      </c>
      <c r="BC4779" s="2">
        <v>165</v>
      </c>
      <c r="BD4779" s="2">
        <v>0</v>
      </c>
      <c r="BE4779" s="2">
        <v>0</v>
      </c>
      <c r="BF4779" s="2">
        <v>0</v>
      </c>
      <c r="BG4779" s="2">
        <v>0</v>
      </c>
      <c r="BH4779" s="2">
        <v>0</v>
      </c>
      <c r="BI4779" s="2">
        <v>0</v>
      </c>
      <c r="BJ4779" s="2">
        <v>0</v>
      </c>
      <c r="BK4779" s="2">
        <v>0</v>
      </c>
      <c r="BL4779" s="2">
        <v>10</v>
      </c>
      <c r="BM4779" s="2">
        <v>8</v>
      </c>
      <c r="BN4779" s="2">
        <v>5</v>
      </c>
      <c r="BO4779" s="2">
        <v>4</v>
      </c>
      <c r="BP4779" s="2">
        <v>4</v>
      </c>
      <c r="BQ4779" s="2">
        <v>5</v>
      </c>
      <c r="BR4779" s="2">
        <v>5</v>
      </c>
      <c r="BS4779" s="2">
        <v>0</v>
      </c>
      <c r="BT4779" s="2">
        <v>0</v>
      </c>
      <c r="BU4779" s="2">
        <v>0</v>
      </c>
      <c r="BV4779" s="2">
        <v>0</v>
      </c>
      <c r="BW4779" s="2">
        <v>0</v>
      </c>
      <c r="BX4779" s="2">
        <v>0</v>
      </c>
      <c r="BY4779" s="2">
        <v>0</v>
      </c>
      <c r="BZ4779" s="2">
        <v>0</v>
      </c>
      <c r="CA4779" s="2">
        <v>0</v>
      </c>
      <c r="CB4779" s="2">
        <v>0</v>
      </c>
      <c r="CC4779" s="2">
        <v>0</v>
      </c>
      <c r="CD4779" s="2">
        <v>0</v>
      </c>
      <c r="CE4779" s="2">
        <v>0</v>
      </c>
      <c r="CF4779" s="2">
        <v>0</v>
      </c>
      <c r="CG4779" s="2">
        <v>0</v>
      </c>
      <c r="CH4779" s="2">
        <v>0</v>
      </c>
      <c r="CI4779" s="2">
        <v>0</v>
      </c>
      <c r="CJ4779" s="2">
        <v>0</v>
      </c>
      <c r="CK4779" s="2">
        <v>11</v>
      </c>
      <c r="CL4779" s="2">
        <v>0</v>
      </c>
    </row>
    <row r="4780" spans="1:90" x14ac:dyDescent="0.25">
      <c r="A4780" t="s">
        <v>115</v>
      </c>
      <c r="B4780">
        <v>20103</v>
      </c>
      <c r="C4780" t="s">
        <v>209</v>
      </c>
      <c r="D4780">
        <v>1</v>
      </c>
      <c r="E4780">
        <v>8</v>
      </c>
      <c r="F4780">
        <v>12212</v>
      </c>
      <c r="G4780">
        <v>35012212</v>
      </c>
      <c r="H4780" t="s">
        <v>12174</v>
      </c>
      <c r="I4780">
        <v>657</v>
      </c>
      <c r="J4780" t="s">
        <v>209</v>
      </c>
      <c r="K4780" t="s">
        <v>91</v>
      </c>
      <c r="L4780">
        <v>1</v>
      </c>
      <c r="M4780" t="s">
        <v>209</v>
      </c>
      <c r="N4780">
        <v>11310080</v>
      </c>
      <c r="O4780" t="s">
        <v>92</v>
      </c>
      <c r="P4780" t="s">
        <v>878</v>
      </c>
      <c r="Q4780">
        <v>102</v>
      </c>
      <c r="R4780">
        <v>13</v>
      </c>
      <c r="S4780">
        <v>34681617</v>
      </c>
      <c r="T4780">
        <v>34681625</v>
      </c>
      <c r="U4780" t="s">
        <v>12175</v>
      </c>
      <c r="V4780">
        <v>1</v>
      </c>
      <c r="W4780" s="2">
        <v>0</v>
      </c>
      <c r="X4780" s="2">
        <v>0</v>
      </c>
      <c r="Y4780" s="2">
        <v>0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256</v>
      </c>
      <c r="AI4780" s="2">
        <v>292</v>
      </c>
      <c r="AJ4780" s="2">
        <v>222</v>
      </c>
      <c r="AK4780" s="2">
        <v>0</v>
      </c>
      <c r="AL4780" s="2">
        <v>0</v>
      </c>
      <c r="AM4780" s="2">
        <v>0</v>
      </c>
      <c r="AN4780" s="2">
        <v>0</v>
      </c>
      <c r="AO4780" s="2">
        <v>0</v>
      </c>
      <c r="AP4780" s="2">
        <v>0</v>
      </c>
      <c r="AQ4780" s="2">
        <v>0</v>
      </c>
      <c r="AR4780" s="2">
        <v>0</v>
      </c>
      <c r="AS4780" s="2">
        <v>0</v>
      </c>
      <c r="AT4780" s="2">
        <v>0</v>
      </c>
      <c r="AU4780" s="2">
        <v>0</v>
      </c>
      <c r="AV4780" s="2">
        <v>0</v>
      </c>
      <c r="AW4780" s="2">
        <v>0</v>
      </c>
      <c r="AX4780" s="2">
        <v>0</v>
      </c>
      <c r="AY4780" s="2">
        <v>0</v>
      </c>
      <c r="AZ4780" s="2">
        <v>0</v>
      </c>
      <c r="BA4780" s="2">
        <v>0</v>
      </c>
      <c r="BB4780" s="2">
        <v>0</v>
      </c>
      <c r="BC4780" s="2">
        <v>0</v>
      </c>
      <c r="BD4780" s="2">
        <v>0</v>
      </c>
      <c r="BE4780" s="2">
        <v>0</v>
      </c>
      <c r="BF4780" s="2">
        <v>0</v>
      </c>
      <c r="BG4780" s="2">
        <v>0</v>
      </c>
      <c r="BH4780" s="2">
        <v>0</v>
      </c>
      <c r="BI4780" s="2">
        <v>0</v>
      </c>
      <c r="BJ4780" s="2">
        <v>0</v>
      </c>
      <c r="BK4780" s="2">
        <v>0</v>
      </c>
      <c r="BL4780" s="2">
        <v>0</v>
      </c>
      <c r="BM4780" s="2">
        <v>0</v>
      </c>
      <c r="BN4780" s="2">
        <v>0</v>
      </c>
      <c r="BO4780" s="2">
        <v>0</v>
      </c>
      <c r="BP4780" s="2">
        <v>10</v>
      </c>
      <c r="BQ4780" s="2">
        <v>13</v>
      </c>
      <c r="BR4780" s="2">
        <v>7</v>
      </c>
      <c r="BS4780" s="2">
        <v>0</v>
      </c>
      <c r="BT4780" s="2">
        <v>0</v>
      </c>
      <c r="BU4780" s="2">
        <v>0</v>
      </c>
      <c r="BV4780" s="2">
        <v>0</v>
      </c>
      <c r="BW4780" s="2">
        <v>0</v>
      </c>
      <c r="BX4780" s="2">
        <v>0</v>
      </c>
      <c r="BY4780" s="2">
        <v>0</v>
      </c>
      <c r="BZ4780" s="2">
        <v>0</v>
      </c>
      <c r="CA4780" s="2">
        <v>0</v>
      </c>
      <c r="CB4780" s="2">
        <v>0</v>
      </c>
      <c r="CC4780" s="2">
        <v>0</v>
      </c>
      <c r="CD4780" s="2">
        <v>0</v>
      </c>
      <c r="CE4780" s="2">
        <v>0</v>
      </c>
      <c r="CF4780" s="2">
        <v>0</v>
      </c>
      <c r="CG4780" s="2">
        <v>0</v>
      </c>
      <c r="CH4780" s="2">
        <v>0</v>
      </c>
      <c r="CI4780" s="2">
        <v>0</v>
      </c>
      <c r="CJ4780" s="2">
        <v>0</v>
      </c>
      <c r="CK4780" s="2">
        <v>0</v>
      </c>
      <c r="CL4780" s="2">
        <v>0</v>
      </c>
    </row>
    <row r="4781" spans="1:90" x14ac:dyDescent="0.25">
      <c r="A4781" t="s">
        <v>115</v>
      </c>
      <c r="B4781">
        <v>20103</v>
      </c>
      <c r="C4781" t="s">
        <v>209</v>
      </c>
      <c r="D4781">
        <v>1</v>
      </c>
      <c r="E4781">
        <v>8</v>
      </c>
      <c r="F4781">
        <v>36936</v>
      </c>
      <c r="G4781">
        <v>35036936</v>
      </c>
      <c r="H4781" t="s">
        <v>5916</v>
      </c>
      <c r="I4781">
        <v>524</v>
      </c>
      <c r="J4781" t="s">
        <v>467</v>
      </c>
      <c r="K4781" t="s">
        <v>5917</v>
      </c>
      <c r="L4781">
        <v>1</v>
      </c>
      <c r="M4781" t="s">
        <v>467</v>
      </c>
      <c r="N4781">
        <v>11750000</v>
      </c>
      <c r="P4781" t="s">
        <v>1456</v>
      </c>
      <c r="Q4781">
        <v>805</v>
      </c>
      <c r="R4781">
        <v>13</v>
      </c>
      <c r="S4781">
        <v>34553001</v>
      </c>
      <c r="T4781">
        <v>34553966</v>
      </c>
      <c r="U4781" t="s">
        <v>5918</v>
      </c>
      <c r="V4781">
        <v>1</v>
      </c>
      <c r="W4781" s="2">
        <v>0</v>
      </c>
      <c r="X4781" s="2">
        <v>0</v>
      </c>
      <c r="Y4781" s="2">
        <v>0</v>
      </c>
      <c r="Z4781" s="2">
        <v>0</v>
      </c>
      <c r="AA4781" s="2">
        <v>0</v>
      </c>
      <c r="AB4781" s="2">
        <v>0</v>
      </c>
      <c r="AC4781" s="2">
        <v>0</v>
      </c>
      <c r="AD4781" s="2">
        <v>62</v>
      </c>
      <c r="AE4781" s="2">
        <v>85</v>
      </c>
      <c r="AF4781" s="2">
        <v>92</v>
      </c>
      <c r="AG4781" s="2">
        <v>76</v>
      </c>
      <c r="AH4781" s="2">
        <v>82</v>
      </c>
      <c r="AI4781" s="2">
        <v>77</v>
      </c>
      <c r="AJ4781" s="2">
        <v>75</v>
      </c>
      <c r="AK4781" s="2">
        <v>0</v>
      </c>
      <c r="AL4781" s="2">
        <v>0</v>
      </c>
      <c r="AM4781" s="2">
        <v>0</v>
      </c>
      <c r="AN4781" s="2">
        <v>0</v>
      </c>
      <c r="AO4781" s="2">
        <v>0</v>
      </c>
      <c r="AP4781" s="2">
        <v>0</v>
      </c>
      <c r="AQ4781" s="2">
        <v>0</v>
      </c>
      <c r="AR4781" s="2">
        <v>0</v>
      </c>
      <c r="AS4781" s="2">
        <v>0</v>
      </c>
      <c r="AT4781" s="2">
        <v>0</v>
      </c>
      <c r="AU4781" s="2">
        <v>78</v>
      </c>
      <c r="AV4781" s="2">
        <v>0</v>
      </c>
      <c r="AW4781" s="2">
        <v>0</v>
      </c>
      <c r="AX4781" s="2">
        <v>0</v>
      </c>
      <c r="AY4781" s="2">
        <v>0</v>
      </c>
      <c r="AZ4781" s="2">
        <v>0</v>
      </c>
      <c r="BA4781" s="2">
        <v>0</v>
      </c>
      <c r="BB4781" s="2">
        <v>0</v>
      </c>
      <c r="BC4781" s="2">
        <v>20</v>
      </c>
      <c r="BD4781" s="2">
        <v>0</v>
      </c>
      <c r="BE4781" s="2">
        <v>0</v>
      </c>
      <c r="BF4781" s="2">
        <v>0</v>
      </c>
      <c r="BG4781" s="2">
        <v>0</v>
      </c>
      <c r="BH4781" s="2">
        <v>0</v>
      </c>
      <c r="BI4781" s="2">
        <v>0</v>
      </c>
      <c r="BJ4781" s="2">
        <v>0</v>
      </c>
      <c r="BK4781" s="2">
        <v>0</v>
      </c>
      <c r="BL4781" s="2">
        <v>3</v>
      </c>
      <c r="BM4781" s="2">
        <v>4</v>
      </c>
      <c r="BN4781" s="2">
        <v>4</v>
      </c>
      <c r="BO4781" s="2">
        <v>2</v>
      </c>
      <c r="BP4781" s="2">
        <v>3</v>
      </c>
      <c r="BQ4781" s="2">
        <v>6</v>
      </c>
      <c r="BR4781" s="2">
        <v>6</v>
      </c>
      <c r="BS4781" s="2">
        <v>0</v>
      </c>
      <c r="BT4781" s="2">
        <v>0</v>
      </c>
      <c r="BU4781" s="2">
        <v>0</v>
      </c>
      <c r="BV4781" s="2">
        <v>0</v>
      </c>
      <c r="BW4781" s="2">
        <v>0</v>
      </c>
      <c r="BX4781" s="2">
        <v>0</v>
      </c>
      <c r="BY4781" s="2">
        <v>0</v>
      </c>
      <c r="BZ4781" s="2">
        <v>0</v>
      </c>
      <c r="CA4781" s="2">
        <v>0</v>
      </c>
      <c r="CB4781" s="2">
        <v>0</v>
      </c>
      <c r="CC4781" s="2">
        <v>5</v>
      </c>
      <c r="CD4781" s="2">
        <v>0</v>
      </c>
      <c r="CE4781" s="2">
        <v>0</v>
      </c>
      <c r="CF4781" s="2">
        <v>0</v>
      </c>
      <c r="CG4781" s="2">
        <v>0</v>
      </c>
      <c r="CH4781" s="2">
        <v>0</v>
      </c>
      <c r="CI4781" s="2">
        <v>0</v>
      </c>
      <c r="CJ4781" s="2">
        <v>0</v>
      </c>
      <c r="CK4781" s="2">
        <v>1</v>
      </c>
      <c r="CL4781" s="2">
        <v>0</v>
      </c>
    </row>
    <row r="4782" spans="1:90" x14ac:dyDescent="0.25">
      <c r="A4782" t="s">
        <v>115</v>
      </c>
      <c r="B4782">
        <v>20103</v>
      </c>
      <c r="C4782" t="s">
        <v>209</v>
      </c>
      <c r="D4782">
        <v>1</v>
      </c>
      <c r="E4782">
        <v>8</v>
      </c>
      <c r="F4782">
        <v>907935</v>
      </c>
      <c r="G4782">
        <v>35907935</v>
      </c>
      <c r="H4782" t="s">
        <v>4464</v>
      </c>
      <c r="I4782">
        <v>369</v>
      </c>
      <c r="J4782" t="s">
        <v>629</v>
      </c>
      <c r="K4782" t="s">
        <v>4465</v>
      </c>
      <c r="L4782">
        <v>1</v>
      </c>
      <c r="M4782" t="s">
        <v>629</v>
      </c>
      <c r="N4782">
        <v>11740000</v>
      </c>
      <c r="O4782" t="s">
        <v>92</v>
      </c>
      <c r="P4782" t="s">
        <v>4466</v>
      </c>
      <c r="Q4782" t="s">
        <v>127</v>
      </c>
      <c r="R4782">
        <v>13</v>
      </c>
      <c r="S4782">
        <v>34222713</v>
      </c>
      <c r="T4782">
        <v>34222714</v>
      </c>
      <c r="U4782" t="s">
        <v>4467</v>
      </c>
      <c r="V4782">
        <v>1</v>
      </c>
      <c r="W4782" s="2">
        <v>0</v>
      </c>
      <c r="X4782" s="2">
        <v>0</v>
      </c>
      <c r="Y4782" s="2">
        <v>0</v>
      </c>
      <c r="Z4782" s="2">
        <v>0</v>
      </c>
      <c r="AA4782" s="2">
        <v>0</v>
      </c>
      <c r="AB4782" s="2">
        <v>0</v>
      </c>
      <c r="AC4782" s="2">
        <v>0</v>
      </c>
      <c r="AD4782" s="2">
        <v>52</v>
      </c>
      <c r="AE4782" s="2">
        <v>52</v>
      </c>
      <c r="AF4782" s="2">
        <v>31</v>
      </c>
      <c r="AG4782" s="2">
        <v>34</v>
      </c>
      <c r="AH4782" s="2">
        <v>139</v>
      </c>
      <c r="AI4782" s="2">
        <v>103</v>
      </c>
      <c r="AJ4782" s="2">
        <v>110</v>
      </c>
      <c r="AK4782" s="2">
        <v>0</v>
      </c>
      <c r="AL4782" s="2">
        <v>0</v>
      </c>
      <c r="AM4782" s="2">
        <v>0</v>
      </c>
      <c r="AN4782" s="2">
        <v>0</v>
      </c>
      <c r="AO4782" s="2">
        <v>0</v>
      </c>
      <c r="AP4782" s="2">
        <v>0</v>
      </c>
      <c r="AQ4782" s="2">
        <v>0</v>
      </c>
      <c r="AR4782" s="2">
        <v>0</v>
      </c>
      <c r="AS4782" s="2">
        <v>0</v>
      </c>
      <c r="AT4782" s="2">
        <v>0</v>
      </c>
      <c r="AU4782" s="2">
        <v>0</v>
      </c>
      <c r="AV4782" s="2">
        <v>0</v>
      </c>
      <c r="AW4782" s="2">
        <v>0</v>
      </c>
      <c r="AX4782" s="2">
        <v>0</v>
      </c>
      <c r="AY4782" s="2">
        <v>0</v>
      </c>
      <c r="AZ4782" s="2">
        <v>0</v>
      </c>
      <c r="BA4782" s="2">
        <v>0</v>
      </c>
      <c r="BB4782" s="2">
        <v>0</v>
      </c>
      <c r="BC4782" s="2">
        <v>0</v>
      </c>
      <c r="BD4782" s="2">
        <v>0</v>
      </c>
      <c r="BE4782" s="2">
        <v>0</v>
      </c>
      <c r="BF4782" s="2">
        <v>0</v>
      </c>
      <c r="BG4782" s="2">
        <v>0</v>
      </c>
      <c r="BH4782" s="2">
        <v>0</v>
      </c>
      <c r="BI4782" s="2">
        <v>0</v>
      </c>
      <c r="BJ4782" s="2">
        <v>0</v>
      </c>
      <c r="BK4782" s="2">
        <v>0</v>
      </c>
      <c r="BL4782" s="2">
        <v>3</v>
      </c>
      <c r="BM4782" s="2">
        <v>4</v>
      </c>
      <c r="BN4782" s="2">
        <v>2</v>
      </c>
      <c r="BO4782" s="2">
        <v>1</v>
      </c>
      <c r="BP4782" s="2">
        <v>6</v>
      </c>
      <c r="BQ4782" s="2">
        <v>5</v>
      </c>
      <c r="BR4782" s="2">
        <v>6</v>
      </c>
      <c r="BS4782" s="2">
        <v>0</v>
      </c>
      <c r="BT4782" s="2">
        <v>0</v>
      </c>
      <c r="BU4782" s="2">
        <v>0</v>
      </c>
      <c r="BV4782" s="2">
        <v>0</v>
      </c>
      <c r="BW4782" s="2">
        <v>0</v>
      </c>
      <c r="BX4782" s="2">
        <v>0</v>
      </c>
      <c r="BY4782" s="2">
        <v>0</v>
      </c>
      <c r="BZ4782" s="2">
        <v>0</v>
      </c>
      <c r="CA4782" s="2">
        <v>0</v>
      </c>
      <c r="CB4782" s="2">
        <v>0</v>
      </c>
      <c r="CC4782" s="2">
        <v>0</v>
      </c>
      <c r="CD4782" s="2">
        <v>0</v>
      </c>
      <c r="CE4782" s="2">
        <v>0</v>
      </c>
      <c r="CF4782" s="2">
        <v>0</v>
      </c>
      <c r="CG4782" s="2">
        <v>0</v>
      </c>
      <c r="CH4782" s="2">
        <v>0</v>
      </c>
      <c r="CI4782" s="2">
        <v>0</v>
      </c>
      <c r="CJ4782" s="2">
        <v>0</v>
      </c>
      <c r="CK4782" s="2">
        <v>0</v>
      </c>
      <c r="CL4782" s="2">
        <v>0</v>
      </c>
    </row>
    <row r="4783" spans="1:90" x14ac:dyDescent="0.25">
      <c r="A4783" t="s">
        <v>115</v>
      </c>
      <c r="B4783">
        <v>20103</v>
      </c>
      <c r="C4783" t="s">
        <v>209</v>
      </c>
      <c r="D4783">
        <v>1</v>
      </c>
      <c r="E4783">
        <v>8</v>
      </c>
      <c r="F4783">
        <v>909889</v>
      </c>
      <c r="G4783">
        <v>35909889</v>
      </c>
      <c r="H4783" t="s">
        <v>11663</v>
      </c>
      <c r="I4783">
        <v>657</v>
      </c>
      <c r="J4783" t="s">
        <v>209</v>
      </c>
      <c r="K4783" t="s">
        <v>328</v>
      </c>
      <c r="L4783">
        <v>1</v>
      </c>
      <c r="M4783" t="s">
        <v>209</v>
      </c>
      <c r="N4783">
        <v>11370020</v>
      </c>
      <c r="O4783" t="s">
        <v>102</v>
      </c>
      <c r="P4783" t="s">
        <v>4472</v>
      </c>
      <c r="Q4783">
        <v>465</v>
      </c>
      <c r="R4783">
        <v>13</v>
      </c>
      <c r="S4783">
        <v>35612151</v>
      </c>
      <c r="U4783" t="s">
        <v>11664</v>
      </c>
      <c r="V4783">
        <v>1</v>
      </c>
      <c r="W4783" s="2">
        <v>0</v>
      </c>
      <c r="X4783" s="2">
        <v>0</v>
      </c>
      <c r="Y4783" s="2">
        <v>0</v>
      </c>
      <c r="Z4783" s="2">
        <v>0</v>
      </c>
      <c r="AA4783" s="2">
        <v>0</v>
      </c>
      <c r="AB4783" s="2">
        <v>0</v>
      </c>
      <c r="AC4783" s="2">
        <v>0</v>
      </c>
      <c r="AD4783" s="2">
        <v>67</v>
      </c>
      <c r="AE4783" s="2">
        <v>37</v>
      </c>
      <c r="AF4783" s="2">
        <v>58</v>
      </c>
      <c r="AG4783" s="2">
        <v>48</v>
      </c>
      <c r="AH4783" s="2">
        <v>36</v>
      </c>
      <c r="AI4783" s="2">
        <v>31</v>
      </c>
      <c r="AJ4783" s="2">
        <v>18</v>
      </c>
      <c r="AK4783" s="2">
        <v>0</v>
      </c>
      <c r="AL4783" s="2">
        <v>0</v>
      </c>
      <c r="AM4783" s="2">
        <v>0</v>
      </c>
      <c r="AN4783" s="2">
        <v>0</v>
      </c>
      <c r="AO4783" s="2">
        <v>0</v>
      </c>
      <c r="AP4783" s="2">
        <v>0</v>
      </c>
      <c r="AQ4783" s="2">
        <v>0</v>
      </c>
      <c r="AR4783" s="2">
        <v>0</v>
      </c>
      <c r="AS4783" s="2">
        <v>0</v>
      </c>
      <c r="AT4783" s="2">
        <v>0</v>
      </c>
      <c r="AU4783" s="2">
        <v>0</v>
      </c>
      <c r="AV4783" s="2">
        <v>0</v>
      </c>
      <c r="AW4783" s="2">
        <v>0</v>
      </c>
      <c r="AX4783" s="2">
        <v>0</v>
      </c>
      <c r="AY4783" s="2">
        <v>0</v>
      </c>
      <c r="AZ4783" s="2">
        <v>0</v>
      </c>
      <c r="BA4783" s="2">
        <v>0</v>
      </c>
      <c r="BB4783" s="2">
        <v>0</v>
      </c>
      <c r="BC4783" s="2">
        <v>0</v>
      </c>
      <c r="BD4783" s="2">
        <v>0</v>
      </c>
      <c r="BE4783" s="2">
        <v>0</v>
      </c>
      <c r="BF4783" s="2">
        <v>0</v>
      </c>
      <c r="BG4783" s="2">
        <v>0</v>
      </c>
      <c r="BH4783" s="2">
        <v>0</v>
      </c>
      <c r="BI4783" s="2">
        <v>0</v>
      </c>
      <c r="BJ4783" s="2">
        <v>0</v>
      </c>
      <c r="BK4783" s="2">
        <v>0</v>
      </c>
      <c r="BL4783" s="2">
        <v>2</v>
      </c>
      <c r="BM4783" s="2">
        <v>1</v>
      </c>
      <c r="BN4783" s="2">
        <v>2</v>
      </c>
      <c r="BO4783" s="2">
        <v>2</v>
      </c>
      <c r="BP4783" s="2">
        <v>1</v>
      </c>
      <c r="BQ4783" s="2">
        <v>1</v>
      </c>
      <c r="BR4783" s="2">
        <v>1</v>
      </c>
      <c r="BS4783" s="2">
        <v>0</v>
      </c>
      <c r="BT4783" s="2">
        <v>0</v>
      </c>
      <c r="BU4783" s="2">
        <v>0</v>
      </c>
      <c r="BV4783" s="2">
        <v>0</v>
      </c>
      <c r="BW4783" s="2">
        <v>0</v>
      </c>
      <c r="BX4783" s="2">
        <v>0</v>
      </c>
      <c r="BY4783" s="2">
        <v>0</v>
      </c>
      <c r="BZ4783" s="2">
        <v>0</v>
      </c>
      <c r="CA4783" s="2">
        <v>0</v>
      </c>
      <c r="CB4783" s="2">
        <v>0</v>
      </c>
      <c r="CC4783" s="2">
        <v>0</v>
      </c>
      <c r="CD4783" s="2">
        <v>0</v>
      </c>
      <c r="CE4783" s="2">
        <v>0</v>
      </c>
      <c r="CF4783" s="2">
        <v>0</v>
      </c>
      <c r="CG4783" s="2">
        <v>0</v>
      </c>
      <c r="CH4783" s="2">
        <v>0</v>
      </c>
      <c r="CI4783" s="2">
        <v>0</v>
      </c>
      <c r="CJ4783" s="2">
        <v>0</v>
      </c>
      <c r="CK4783" s="2">
        <v>0</v>
      </c>
      <c r="CL4783" s="2">
        <v>0</v>
      </c>
    </row>
    <row r="4784" spans="1:90" x14ac:dyDescent="0.25">
      <c r="A4784" t="s">
        <v>115</v>
      </c>
      <c r="B4784">
        <v>20103</v>
      </c>
      <c r="C4784" t="s">
        <v>209</v>
      </c>
      <c r="D4784">
        <v>1</v>
      </c>
      <c r="E4784">
        <v>8</v>
      </c>
      <c r="F4784">
        <v>46097</v>
      </c>
      <c r="G4784">
        <v>35046097</v>
      </c>
      <c r="H4784" t="s">
        <v>18992</v>
      </c>
      <c r="I4784">
        <v>558</v>
      </c>
      <c r="J4784" t="s">
        <v>212</v>
      </c>
      <c r="K4784" t="s">
        <v>4607</v>
      </c>
      <c r="L4784">
        <v>1</v>
      </c>
      <c r="M4784" t="s">
        <v>212</v>
      </c>
      <c r="N4784">
        <v>11725160</v>
      </c>
      <c r="O4784" t="s">
        <v>92</v>
      </c>
      <c r="P4784" t="s">
        <v>18993</v>
      </c>
      <c r="Q4784" t="s">
        <v>127</v>
      </c>
      <c r="R4784">
        <v>13</v>
      </c>
      <c r="S4784">
        <v>34911245</v>
      </c>
      <c r="T4784">
        <v>34912689</v>
      </c>
      <c r="U4784" t="s">
        <v>18994</v>
      </c>
      <c r="V4784">
        <v>1</v>
      </c>
      <c r="W4784" s="2">
        <v>0</v>
      </c>
      <c r="X4784" s="2">
        <v>0</v>
      </c>
      <c r="Y4784" s="2">
        <v>0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20</v>
      </c>
      <c r="AH4784" s="2">
        <v>311</v>
      </c>
      <c r="AI4784" s="2">
        <v>249</v>
      </c>
      <c r="AJ4784" s="2">
        <v>203</v>
      </c>
      <c r="AK4784" s="2">
        <v>0</v>
      </c>
      <c r="AL4784" s="2">
        <v>0</v>
      </c>
      <c r="AM4784" s="2">
        <v>0</v>
      </c>
      <c r="AN4784" s="2">
        <v>0</v>
      </c>
      <c r="AO4784" s="2">
        <v>0</v>
      </c>
      <c r="AP4784" s="2">
        <v>0</v>
      </c>
      <c r="AQ4784" s="2">
        <v>0</v>
      </c>
      <c r="AR4784" s="2">
        <v>0</v>
      </c>
      <c r="AS4784" s="2">
        <v>0</v>
      </c>
      <c r="AT4784" s="2">
        <v>0</v>
      </c>
      <c r="AU4784" s="2">
        <v>0</v>
      </c>
      <c r="AV4784" s="2">
        <v>0</v>
      </c>
      <c r="AW4784" s="2">
        <v>0</v>
      </c>
      <c r="AX4784" s="2">
        <v>0</v>
      </c>
      <c r="AY4784" s="2">
        <v>0</v>
      </c>
      <c r="AZ4784" s="2">
        <v>0</v>
      </c>
      <c r="BA4784" s="2">
        <v>0</v>
      </c>
      <c r="BB4784" s="2">
        <v>0</v>
      </c>
      <c r="BC4784" s="2">
        <v>0</v>
      </c>
      <c r="BD4784" s="2">
        <v>0</v>
      </c>
      <c r="BE4784" s="2">
        <v>0</v>
      </c>
      <c r="BF4784" s="2">
        <v>0</v>
      </c>
      <c r="BG4784" s="2">
        <v>0</v>
      </c>
      <c r="BH4784" s="2">
        <v>0</v>
      </c>
      <c r="BI4784" s="2">
        <v>0</v>
      </c>
      <c r="BJ4784" s="2">
        <v>0</v>
      </c>
      <c r="BK4784" s="2">
        <v>0</v>
      </c>
      <c r="BL4784" s="2">
        <v>0</v>
      </c>
      <c r="BM4784" s="2">
        <v>0</v>
      </c>
      <c r="BN4784" s="2">
        <v>0</v>
      </c>
      <c r="BO4784" s="2">
        <v>2</v>
      </c>
      <c r="BP4784" s="2">
        <v>12</v>
      </c>
      <c r="BQ4784" s="2">
        <v>8</v>
      </c>
      <c r="BR4784" s="2">
        <v>6</v>
      </c>
      <c r="BS4784" s="2">
        <v>0</v>
      </c>
      <c r="BT4784" s="2">
        <v>0</v>
      </c>
      <c r="BU4784" s="2">
        <v>0</v>
      </c>
      <c r="BV4784" s="2">
        <v>0</v>
      </c>
      <c r="BW4784" s="2">
        <v>0</v>
      </c>
      <c r="BX4784" s="2">
        <v>0</v>
      </c>
      <c r="BY4784" s="2">
        <v>0</v>
      </c>
      <c r="BZ4784" s="2">
        <v>0</v>
      </c>
      <c r="CA4784" s="2">
        <v>0</v>
      </c>
      <c r="CB4784" s="2">
        <v>0</v>
      </c>
      <c r="CC4784" s="2">
        <v>0</v>
      </c>
      <c r="CD4784" s="2">
        <v>0</v>
      </c>
      <c r="CE4784" s="2">
        <v>0</v>
      </c>
      <c r="CF4784" s="2">
        <v>0</v>
      </c>
      <c r="CG4784" s="2">
        <v>0</v>
      </c>
      <c r="CH4784" s="2">
        <v>0</v>
      </c>
      <c r="CI4784" s="2">
        <v>0</v>
      </c>
      <c r="CJ4784" s="2">
        <v>0</v>
      </c>
      <c r="CK4784" s="2">
        <v>0</v>
      </c>
      <c r="CL4784" s="2">
        <v>0</v>
      </c>
    </row>
    <row r="4785" spans="1:90" x14ac:dyDescent="0.25">
      <c r="A4785" t="s">
        <v>115</v>
      </c>
      <c r="B4785">
        <v>20103</v>
      </c>
      <c r="C4785" t="s">
        <v>209</v>
      </c>
      <c r="D4785">
        <v>1</v>
      </c>
      <c r="E4785">
        <v>8</v>
      </c>
      <c r="F4785">
        <v>38830</v>
      </c>
      <c r="G4785">
        <v>35038830</v>
      </c>
      <c r="H4785" t="s">
        <v>3009</v>
      </c>
      <c r="I4785">
        <v>524</v>
      </c>
      <c r="J4785" t="s">
        <v>467</v>
      </c>
      <c r="K4785" t="s">
        <v>91</v>
      </c>
      <c r="L4785">
        <v>1</v>
      </c>
      <c r="M4785" t="s">
        <v>467</v>
      </c>
      <c r="N4785">
        <v>11750000</v>
      </c>
      <c r="O4785" t="s">
        <v>294</v>
      </c>
      <c r="P4785" t="s">
        <v>3010</v>
      </c>
      <c r="Q4785">
        <v>185</v>
      </c>
      <c r="R4785">
        <v>13</v>
      </c>
      <c r="S4785">
        <v>34551729</v>
      </c>
      <c r="T4785">
        <v>34555150</v>
      </c>
      <c r="U4785" t="s">
        <v>3011</v>
      </c>
      <c r="V4785">
        <v>1</v>
      </c>
      <c r="W4785" s="2">
        <v>0</v>
      </c>
      <c r="X4785" s="2">
        <v>0</v>
      </c>
      <c r="Y4785" s="2">
        <v>0</v>
      </c>
      <c r="Z4785" s="2">
        <v>0</v>
      </c>
      <c r="AA4785" s="2">
        <v>0</v>
      </c>
      <c r="AB4785" s="2">
        <v>0</v>
      </c>
      <c r="AC4785" s="2">
        <v>0</v>
      </c>
      <c r="AD4785" s="2">
        <v>58</v>
      </c>
      <c r="AE4785" s="2">
        <v>67</v>
      </c>
      <c r="AF4785" s="2">
        <v>75</v>
      </c>
      <c r="AG4785" s="2">
        <v>73</v>
      </c>
      <c r="AH4785" s="2">
        <v>264</v>
      </c>
      <c r="AI4785" s="2">
        <v>265</v>
      </c>
      <c r="AJ4785" s="2">
        <v>230</v>
      </c>
      <c r="AK4785" s="2">
        <v>0</v>
      </c>
      <c r="AL4785" s="2">
        <v>0</v>
      </c>
      <c r="AM4785" s="2">
        <v>0</v>
      </c>
      <c r="AN4785" s="2">
        <v>0</v>
      </c>
      <c r="AO4785" s="2">
        <v>0</v>
      </c>
      <c r="AP4785" s="2">
        <v>0</v>
      </c>
      <c r="AQ4785" s="2">
        <v>0</v>
      </c>
      <c r="AR4785" s="2">
        <v>170</v>
      </c>
      <c r="AS4785" s="2">
        <v>0</v>
      </c>
      <c r="AT4785" s="2">
        <v>0</v>
      </c>
      <c r="AU4785" s="2">
        <v>218</v>
      </c>
      <c r="AV4785" s="2">
        <v>0</v>
      </c>
      <c r="AW4785" s="2">
        <v>0</v>
      </c>
      <c r="AX4785" s="2">
        <v>0</v>
      </c>
      <c r="AY4785" s="2">
        <v>0</v>
      </c>
      <c r="AZ4785" s="2">
        <v>0</v>
      </c>
      <c r="BA4785" s="2">
        <v>0</v>
      </c>
      <c r="BB4785" s="2">
        <v>0</v>
      </c>
      <c r="BC4785" s="2">
        <v>59</v>
      </c>
      <c r="BD4785" s="2">
        <v>0</v>
      </c>
      <c r="BE4785" s="2">
        <v>0</v>
      </c>
      <c r="BF4785" s="2">
        <v>0</v>
      </c>
      <c r="BG4785" s="2">
        <v>0</v>
      </c>
      <c r="BH4785" s="2">
        <v>0</v>
      </c>
      <c r="BI4785" s="2">
        <v>0</v>
      </c>
      <c r="BJ4785" s="2">
        <v>0</v>
      </c>
      <c r="BK4785" s="2">
        <v>0</v>
      </c>
      <c r="BL4785" s="2">
        <v>3</v>
      </c>
      <c r="BM4785" s="2">
        <v>3</v>
      </c>
      <c r="BN4785" s="2">
        <v>4</v>
      </c>
      <c r="BO4785" s="2">
        <v>3</v>
      </c>
      <c r="BP4785" s="2">
        <v>11</v>
      </c>
      <c r="BQ4785" s="2">
        <v>9</v>
      </c>
      <c r="BR4785" s="2">
        <v>8</v>
      </c>
      <c r="BS4785" s="2">
        <v>0</v>
      </c>
      <c r="BT4785" s="2">
        <v>0</v>
      </c>
      <c r="BU4785" s="2">
        <v>0</v>
      </c>
      <c r="BV4785" s="2">
        <v>0</v>
      </c>
      <c r="BW4785" s="2">
        <v>0</v>
      </c>
      <c r="BX4785" s="2">
        <v>0</v>
      </c>
      <c r="BY4785" s="2">
        <v>0</v>
      </c>
      <c r="BZ4785" s="2">
        <v>8</v>
      </c>
      <c r="CA4785" s="2">
        <v>0</v>
      </c>
      <c r="CB4785" s="2">
        <v>0</v>
      </c>
      <c r="CC4785" s="2">
        <v>8</v>
      </c>
      <c r="CD4785" s="2">
        <v>0</v>
      </c>
      <c r="CE4785" s="2">
        <v>0</v>
      </c>
      <c r="CF4785" s="2">
        <v>0</v>
      </c>
      <c r="CG4785" s="2">
        <v>0</v>
      </c>
      <c r="CH4785" s="2">
        <v>0</v>
      </c>
      <c r="CI4785" s="2">
        <v>0</v>
      </c>
      <c r="CJ4785" s="2">
        <v>0</v>
      </c>
      <c r="CK4785" s="2">
        <v>4</v>
      </c>
      <c r="CL4785" s="2">
        <v>0</v>
      </c>
    </row>
    <row r="4786" spans="1:90" x14ac:dyDescent="0.25">
      <c r="A4786" t="s">
        <v>115</v>
      </c>
      <c r="B4786">
        <v>20103</v>
      </c>
      <c r="C4786" t="s">
        <v>209</v>
      </c>
      <c r="D4786">
        <v>1</v>
      </c>
      <c r="E4786">
        <v>8</v>
      </c>
      <c r="F4786">
        <v>905012</v>
      </c>
      <c r="G4786">
        <v>35905012</v>
      </c>
      <c r="H4786" t="s">
        <v>2770</v>
      </c>
      <c r="I4786">
        <v>657</v>
      </c>
      <c r="J4786" t="s">
        <v>209</v>
      </c>
      <c r="K4786" t="s">
        <v>2771</v>
      </c>
      <c r="L4786">
        <v>1</v>
      </c>
      <c r="M4786" t="s">
        <v>209</v>
      </c>
      <c r="N4786">
        <v>11349000</v>
      </c>
      <c r="O4786" t="s">
        <v>102</v>
      </c>
      <c r="P4786" t="s">
        <v>2772</v>
      </c>
      <c r="Q4786" t="s">
        <v>127</v>
      </c>
      <c r="R4786">
        <v>13</v>
      </c>
      <c r="S4786">
        <v>34061148</v>
      </c>
      <c r="T4786">
        <v>34062214</v>
      </c>
      <c r="U4786" t="s">
        <v>2773</v>
      </c>
      <c r="V4786">
        <v>1</v>
      </c>
      <c r="W4786" s="2">
        <v>0</v>
      </c>
      <c r="X4786" s="2">
        <v>0</v>
      </c>
      <c r="Y4786" s="2">
        <v>0</v>
      </c>
      <c r="Z4786" s="2">
        <v>0</v>
      </c>
      <c r="AA4786" s="2">
        <v>0</v>
      </c>
      <c r="AB4786" s="2">
        <v>0</v>
      </c>
      <c r="AC4786" s="2">
        <v>0</v>
      </c>
      <c r="AD4786" s="2">
        <v>72</v>
      </c>
      <c r="AE4786" s="2">
        <v>97</v>
      </c>
      <c r="AF4786" s="2">
        <v>71</v>
      </c>
      <c r="AG4786" s="2">
        <v>103</v>
      </c>
      <c r="AH4786" s="2">
        <v>153</v>
      </c>
      <c r="AI4786" s="2">
        <v>94</v>
      </c>
      <c r="AJ4786" s="2">
        <v>79</v>
      </c>
      <c r="AK4786" s="2">
        <v>0</v>
      </c>
      <c r="AL4786" s="2">
        <v>0</v>
      </c>
      <c r="AM4786" s="2">
        <v>0</v>
      </c>
      <c r="AN4786" s="2">
        <v>0</v>
      </c>
      <c r="AO4786" s="2">
        <v>0</v>
      </c>
      <c r="AP4786" s="2">
        <v>0</v>
      </c>
      <c r="AQ4786" s="2">
        <v>0</v>
      </c>
      <c r="AR4786" s="2">
        <v>0</v>
      </c>
      <c r="AS4786" s="2">
        <v>0</v>
      </c>
      <c r="AT4786" s="2">
        <v>0</v>
      </c>
      <c r="AU4786" s="2">
        <v>0</v>
      </c>
      <c r="AV4786" s="2">
        <v>0</v>
      </c>
      <c r="AW4786" s="2">
        <v>0</v>
      </c>
      <c r="AX4786" s="2">
        <v>0</v>
      </c>
      <c r="AY4786" s="2">
        <v>0</v>
      </c>
      <c r="AZ4786" s="2">
        <v>0</v>
      </c>
      <c r="BA4786" s="2">
        <v>0</v>
      </c>
      <c r="BB4786" s="2">
        <v>0</v>
      </c>
      <c r="BC4786" s="2">
        <v>91</v>
      </c>
      <c r="BD4786" s="2">
        <v>0</v>
      </c>
      <c r="BE4786" s="2">
        <v>0</v>
      </c>
      <c r="BF4786" s="2">
        <v>0</v>
      </c>
      <c r="BG4786" s="2">
        <v>0</v>
      </c>
      <c r="BH4786" s="2">
        <v>0</v>
      </c>
      <c r="BI4786" s="2">
        <v>0</v>
      </c>
      <c r="BJ4786" s="2">
        <v>0</v>
      </c>
      <c r="BK4786" s="2">
        <v>0</v>
      </c>
      <c r="BL4786" s="2">
        <v>2</v>
      </c>
      <c r="BM4786" s="2">
        <v>3</v>
      </c>
      <c r="BN4786" s="2">
        <v>2</v>
      </c>
      <c r="BO4786" s="2">
        <v>3</v>
      </c>
      <c r="BP4786" s="2">
        <v>5</v>
      </c>
      <c r="BQ4786" s="2">
        <v>4</v>
      </c>
      <c r="BR4786" s="2">
        <v>3</v>
      </c>
      <c r="BS4786" s="2">
        <v>0</v>
      </c>
      <c r="BT4786" s="2">
        <v>0</v>
      </c>
      <c r="BU4786" s="2">
        <v>0</v>
      </c>
      <c r="BV4786" s="2">
        <v>0</v>
      </c>
      <c r="BW4786" s="2">
        <v>0</v>
      </c>
      <c r="BX4786" s="2">
        <v>0</v>
      </c>
      <c r="BY4786" s="2">
        <v>0</v>
      </c>
      <c r="BZ4786" s="2">
        <v>0</v>
      </c>
      <c r="CA4786" s="2">
        <v>0</v>
      </c>
      <c r="CB4786" s="2">
        <v>0</v>
      </c>
      <c r="CC4786" s="2">
        <v>0</v>
      </c>
      <c r="CD4786" s="2">
        <v>0</v>
      </c>
      <c r="CE4786" s="2">
        <v>0</v>
      </c>
      <c r="CF4786" s="2">
        <v>0</v>
      </c>
      <c r="CG4786" s="2">
        <v>0</v>
      </c>
      <c r="CH4786" s="2">
        <v>0</v>
      </c>
      <c r="CI4786" s="2">
        <v>0</v>
      </c>
      <c r="CJ4786" s="2">
        <v>0</v>
      </c>
      <c r="CK4786" s="2">
        <v>5</v>
      </c>
      <c r="CL4786" s="2">
        <v>0</v>
      </c>
    </row>
    <row r="4787" spans="1:90" x14ac:dyDescent="0.25">
      <c r="A4787" t="s">
        <v>115</v>
      </c>
      <c r="B4787">
        <v>20103</v>
      </c>
      <c r="C4787" t="s">
        <v>209</v>
      </c>
      <c r="D4787">
        <v>1</v>
      </c>
      <c r="E4787">
        <v>8</v>
      </c>
      <c r="F4787">
        <v>48008</v>
      </c>
      <c r="G4787">
        <v>35048008</v>
      </c>
      <c r="H4787" t="s">
        <v>14894</v>
      </c>
      <c r="I4787">
        <v>558</v>
      </c>
      <c r="J4787" t="s">
        <v>212</v>
      </c>
      <c r="K4787" t="s">
        <v>14895</v>
      </c>
      <c r="L4787">
        <v>1</v>
      </c>
      <c r="M4787" t="s">
        <v>212</v>
      </c>
      <c r="N4787">
        <v>11718000</v>
      </c>
      <c r="O4787" t="s">
        <v>92</v>
      </c>
      <c r="P4787" t="s">
        <v>14896</v>
      </c>
      <c r="Q4787">
        <v>625</v>
      </c>
      <c r="R4787">
        <v>13</v>
      </c>
      <c r="S4787">
        <v>34716662</v>
      </c>
      <c r="T4787">
        <v>34942536</v>
      </c>
      <c r="U4787" t="s">
        <v>14897</v>
      </c>
      <c r="V4787">
        <v>1</v>
      </c>
      <c r="W4787" s="2">
        <v>0</v>
      </c>
      <c r="X4787" s="2">
        <v>0</v>
      </c>
      <c r="Y4787" s="2">
        <v>0</v>
      </c>
      <c r="Z4787" s="2">
        <v>0</v>
      </c>
      <c r="AA4787" s="2">
        <v>0</v>
      </c>
      <c r="AB4787" s="2">
        <v>0</v>
      </c>
      <c r="AC4787" s="2">
        <v>0</v>
      </c>
      <c r="AD4787" s="2">
        <v>141</v>
      </c>
      <c r="AE4787" s="2">
        <v>164</v>
      </c>
      <c r="AF4787" s="2">
        <v>172</v>
      </c>
      <c r="AG4787" s="2">
        <v>148</v>
      </c>
      <c r="AH4787" s="2">
        <v>131</v>
      </c>
      <c r="AI4787" s="2">
        <v>131</v>
      </c>
      <c r="AJ4787" s="2">
        <v>133</v>
      </c>
      <c r="AK4787" s="2">
        <v>0</v>
      </c>
      <c r="AL4787" s="2">
        <v>0</v>
      </c>
      <c r="AM4787" s="2">
        <v>0</v>
      </c>
      <c r="AN4787" s="2">
        <v>0</v>
      </c>
      <c r="AO4787" s="2">
        <v>0</v>
      </c>
      <c r="AP4787" s="2">
        <v>0</v>
      </c>
      <c r="AQ4787" s="2">
        <v>0</v>
      </c>
      <c r="AR4787" s="2">
        <v>0</v>
      </c>
      <c r="AS4787" s="2">
        <v>0</v>
      </c>
      <c r="AT4787" s="2">
        <v>0</v>
      </c>
      <c r="AU4787" s="2">
        <v>0</v>
      </c>
      <c r="AV4787" s="2">
        <v>0</v>
      </c>
      <c r="AW4787" s="2">
        <v>0</v>
      </c>
      <c r="AX4787" s="2">
        <v>0</v>
      </c>
      <c r="AY4787" s="2">
        <v>0</v>
      </c>
      <c r="AZ4787" s="2">
        <v>0</v>
      </c>
      <c r="BA4787" s="2">
        <v>0</v>
      </c>
      <c r="BB4787" s="2">
        <v>0</v>
      </c>
      <c r="BC4787" s="2">
        <v>60</v>
      </c>
      <c r="BD4787" s="2">
        <v>0</v>
      </c>
      <c r="BE4787" s="2">
        <v>0</v>
      </c>
      <c r="BF4787" s="2">
        <v>0</v>
      </c>
      <c r="BG4787" s="2">
        <v>0</v>
      </c>
      <c r="BH4787" s="2">
        <v>0</v>
      </c>
      <c r="BI4787" s="2">
        <v>0</v>
      </c>
      <c r="BJ4787" s="2">
        <v>0</v>
      </c>
      <c r="BK4787" s="2">
        <v>0</v>
      </c>
      <c r="BL4787" s="2">
        <v>5</v>
      </c>
      <c r="BM4787" s="2">
        <v>7</v>
      </c>
      <c r="BN4787" s="2">
        <v>6</v>
      </c>
      <c r="BO4787" s="2">
        <v>7</v>
      </c>
      <c r="BP4787" s="2">
        <v>5</v>
      </c>
      <c r="BQ4787" s="2">
        <v>5</v>
      </c>
      <c r="BR4787" s="2">
        <v>5</v>
      </c>
      <c r="BS4787" s="2">
        <v>0</v>
      </c>
      <c r="BT4787" s="2">
        <v>0</v>
      </c>
      <c r="BU4787" s="2">
        <v>0</v>
      </c>
      <c r="BV4787" s="2">
        <v>0</v>
      </c>
      <c r="BW4787" s="2">
        <v>0</v>
      </c>
      <c r="BX4787" s="2">
        <v>0</v>
      </c>
      <c r="BY4787" s="2">
        <v>0</v>
      </c>
      <c r="BZ4787" s="2">
        <v>0</v>
      </c>
      <c r="CA4787" s="2">
        <v>0</v>
      </c>
      <c r="CB4787" s="2">
        <v>0</v>
      </c>
      <c r="CC4787" s="2">
        <v>0</v>
      </c>
      <c r="CD4787" s="2">
        <v>0</v>
      </c>
      <c r="CE4787" s="2">
        <v>0</v>
      </c>
      <c r="CF4787" s="2">
        <v>0</v>
      </c>
      <c r="CG4787" s="2">
        <v>0</v>
      </c>
      <c r="CH4787" s="2">
        <v>0</v>
      </c>
      <c r="CI4787" s="2">
        <v>0</v>
      </c>
      <c r="CJ4787" s="2">
        <v>0</v>
      </c>
      <c r="CK4787" s="2">
        <v>4</v>
      </c>
      <c r="CL4787" s="2">
        <v>0</v>
      </c>
    </row>
    <row r="4788" spans="1:90" x14ac:dyDescent="0.25">
      <c r="A4788" t="s">
        <v>115</v>
      </c>
      <c r="B4788">
        <v>20103</v>
      </c>
      <c r="C4788" t="s">
        <v>209</v>
      </c>
      <c r="D4788">
        <v>2</v>
      </c>
      <c r="E4788">
        <v>15</v>
      </c>
      <c r="F4788">
        <v>454138</v>
      </c>
      <c r="G4788">
        <v>35454138</v>
      </c>
      <c r="H4788" t="s">
        <v>14214</v>
      </c>
      <c r="I4788">
        <v>657</v>
      </c>
      <c r="J4788" t="s">
        <v>209</v>
      </c>
      <c r="K4788" t="s">
        <v>384</v>
      </c>
      <c r="L4788">
        <v>1</v>
      </c>
      <c r="M4788" t="s">
        <v>209</v>
      </c>
      <c r="N4788">
        <v>11380970</v>
      </c>
      <c r="O4788" t="s">
        <v>13550</v>
      </c>
      <c r="P4788" t="s">
        <v>14215</v>
      </c>
      <c r="Q4788" t="s">
        <v>127</v>
      </c>
      <c r="R4788">
        <v>13</v>
      </c>
      <c r="S4788">
        <v>34061310</v>
      </c>
      <c r="U4788" t="s">
        <v>14216</v>
      </c>
      <c r="V4788">
        <v>1</v>
      </c>
      <c r="W4788" s="2">
        <v>0</v>
      </c>
      <c r="X4788" s="2">
        <v>0</v>
      </c>
      <c r="Y4788" s="2">
        <v>0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0</v>
      </c>
      <c r="AN4788" s="2">
        <v>0</v>
      </c>
      <c r="AO4788" s="2">
        <v>34</v>
      </c>
      <c r="AP4788" s="2">
        <v>0</v>
      </c>
      <c r="AQ4788" s="2">
        <v>0</v>
      </c>
      <c r="AR4788" s="2">
        <v>76</v>
      </c>
      <c r="AS4788" s="2">
        <v>0</v>
      </c>
      <c r="AT4788" s="2">
        <v>0</v>
      </c>
      <c r="AU4788" s="2">
        <v>26</v>
      </c>
      <c r="AV4788" s="2">
        <v>0</v>
      </c>
      <c r="AW4788" s="2">
        <v>0</v>
      </c>
      <c r="AX4788" s="2">
        <v>0</v>
      </c>
      <c r="AY4788" s="2">
        <v>0</v>
      </c>
      <c r="AZ4788" s="2">
        <v>0</v>
      </c>
      <c r="BA4788" s="2">
        <v>0</v>
      </c>
      <c r="BB4788" s="2">
        <v>0</v>
      </c>
      <c r="BC4788" s="2">
        <v>0</v>
      </c>
      <c r="BD4788" s="2">
        <v>0</v>
      </c>
      <c r="BE4788" s="2">
        <v>0</v>
      </c>
      <c r="BF4788" s="2">
        <v>0</v>
      </c>
      <c r="BG4788" s="2">
        <v>0</v>
      </c>
      <c r="BH4788" s="2">
        <v>0</v>
      </c>
      <c r="BI4788" s="2">
        <v>0</v>
      </c>
      <c r="BJ4788" s="2">
        <v>0</v>
      </c>
      <c r="BK4788" s="2">
        <v>0</v>
      </c>
      <c r="BL4788" s="2">
        <v>0</v>
      </c>
      <c r="BM4788" s="2">
        <v>0</v>
      </c>
      <c r="BN4788" s="2">
        <v>0</v>
      </c>
      <c r="BO4788" s="2">
        <v>0</v>
      </c>
      <c r="BP4788" s="2">
        <v>0</v>
      </c>
      <c r="BQ4788" s="2">
        <v>0</v>
      </c>
      <c r="BR4788" s="2">
        <v>0</v>
      </c>
      <c r="BS4788" s="2">
        <v>0</v>
      </c>
      <c r="BT4788" s="2">
        <v>0</v>
      </c>
      <c r="BU4788" s="2">
        <v>0</v>
      </c>
      <c r="BV4788" s="2">
        <v>0</v>
      </c>
      <c r="BW4788" s="2">
        <v>2</v>
      </c>
      <c r="BX4788" s="2">
        <v>0</v>
      </c>
      <c r="BY4788" s="2">
        <v>0</v>
      </c>
      <c r="BZ4788" s="2">
        <v>3</v>
      </c>
      <c r="CA4788" s="2">
        <v>0</v>
      </c>
      <c r="CB4788" s="2">
        <v>0</v>
      </c>
      <c r="CC4788" s="2">
        <v>1</v>
      </c>
      <c r="CD4788" s="2">
        <v>0</v>
      </c>
      <c r="CE4788" s="2">
        <v>0</v>
      </c>
      <c r="CF4788" s="2">
        <v>0</v>
      </c>
      <c r="CG4788" s="2">
        <v>0</v>
      </c>
      <c r="CH4788" s="2">
        <v>0</v>
      </c>
      <c r="CI4788" s="2">
        <v>0</v>
      </c>
      <c r="CJ4788" s="2">
        <v>0</v>
      </c>
      <c r="CK4788" s="2">
        <v>0</v>
      </c>
      <c r="CL4788" s="2">
        <v>0</v>
      </c>
    </row>
    <row r="4789" spans="1:90" x14ac:dyDescent="0.25">
      <c r="A4789" t="s">
        <v>115</v>
      </c>
      <c r="B4789">
        <v>20103</v>
      </c>
      <c r="C4789" t="s">
        <v>209</v>
      </c>
      <c r="D4789">
        <v>2</v>
      </c>
      <c r="E4789">
        <v>15</v>
      </c>
      <c r="F4789">
        <v>581689</v>
      </c>
      <c r="G4789">
        <v>35581689</v>
      </c>
      <c r="H4789" t="s">
        <v>13152</v>
      </c>
      <c r="I4789">
        <v>657</v>
      </c>
      <c r="J4789" t="s">
        <v>209</v>
      </c>
      <c r="K4789" t="s">
        <v>3470</v>
      </c>
      <c r="L4789">
        <v>1</v>
      </c>
      <c r="M4789" t="s">
        <v>209</v>
      </c>
      <c r="N4789">
        <v>11348910</v>
      </c>
      <c r="O4789" t="s">
        <v>13153</v>
      </c>
      <c r="P4789" t="s">
        <v>13154</v>
      </c>
      <c r="Q4789" t="s">
        <v>127</v>
      </c>
      <c r="R4789">
        <v>13</v>
      </c>
      <c r="S4789">
        <v>34061221</v>
      </c>
      <c r="T4789">
        <v>34061488</v>
      </c>
      <c r="U4789" t="s">
        <v>13155</v>
      </c>
      <c r="V4789">
        <v>1</v>
      </c>
      <c r="W4789" s="2">
        <v>0</v>
      </c>
      <c r="X4789" s="2">
        <v>0</v>
      </c>
      <c r="Y4789" s="2">
        <v>0</v>
      </c>
      <c r="Z4789" s="2">
        <v>0</v>
      </c>
      <c r="AA4789" s="2">
        <v>0</v>
      </c>
      <c r="AB4789" s="2">
        <v>0</v>
      </c>
      <c r="AC4789" s="2">
        <v>0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0</v>
      </c>
      <c r="AN4789" s="2">
        <v>0</v>
      </c>
      <c r="AO4789" s="2">
        <v>22</v>
      </c>
      <c r="AP4789" s="2">
        <v>0</v>
      </c>
      <c r="AQ4789" s="2">
        <v>0</v>
      </c>
      <c r="AR4789" s="2">
        <v>52</v>
      </c>
      <c r="AS4789" s="2">
        <v>0</v>
      </c>
      <c r="AT4789" s="2">
        <v>0</v>
      </c>
      <c r="AU4789" s="2">
        <v>35</v>
      </c>
      <c r="AV4789" s="2">
        <v>0</v>
      </c>
      <c r="AW4789" s="2">
        <v>0</v>
      </c>
      <c r="AX4789" s="2">
        <v>0</v>
      </c>
      <c r="AY4789" s="2">
        <v>0</v>
      </c>
      <c r="AZ4789" s="2">
        <v>0</v>
      </c>
      <c r="BA4789" s="2">
        <v>0</v>
      </c>
      <c r="BB4789" s="2">
        <v>0</v>
      </c>
      <c r="BC4789" s="2">
        <v>0</v>
      </c>
      <c r="BD4789" s="2">
        <v>0</v>
      </c>
      <c r="BE4789" s="2">
        <v>0</v>
      </c>
      <c r="BF4789" s="2">
        <v>0</v>
      </c>
      <c r="BG4789" s="2">
        <v>0</v>
      </c>
      <c r="BH4789" s="2">
        <v>0</v>
      </c>
      <c r="BI4789" s="2">
        <v>0</v>
      </c>
      <c r="BJ4789" s="2">
        <v>0</v>
      </c>
      <c r="BK4789" s="2">
        <v>0</v>
      </c>
      <c r="BL4789" s="2">
        <v>0</v>
      </c>
      <c r="BM4789" s="2">
        <v>0</v>
      </c>
      <c r="BN4789" s="2">
        <v>0</v>
      </c>
      <c r="BO4789" s="2">
        <v>0</v>
      </c>
      <c r="BP4789" s="2">
        <v>0</v>
      </c>
      <c r="BQ4789" s="2">
        <v>0</v>
      </c>
      <c r="BR4789" s="2">
        <v>0</v>
      </c>
      <c r="BS4789" s="2">
        <v>0</v>
      </c>
      <c r="BT4789" s="2">
        <v>0</v>
      </c>
      <c r="BU4789" s="2">
        <v>0</v>
      </c>
      <c r="BV4789" s="2">
        <v>0</v>
      </c>
      <c r="BW4789" s="2">
        <v>1</v>
      </c>
      <c r="BX4789" s="2">
        <v>0</v>
      </c>
      <c r="BY4789" s="2">
        <v>0</v>
      </c>
      <c r="BZ4789" s="2">
        <v>2</v>
      </c>
      <c r="CA4789" s="2">
        <v>0</v>
      </c>
      <c r="CB4789" s="2">
        <v>0</v>
      </c>
      <c r="CC4789" s="2">
        <v>1</v>
      </c>
      <c r="CD4789" s="2">
        <v>0</v>
      </c>
      <c r="CE4789" s="2">
        <v>0</v>
      </c>
      <c r="CF4789" s="2">
        <v>0</v>
      </c>
      <c r="CG4789" s="2">
        <v>0</v>
      </c>
      <c r="CH4789" s="2">
        <v>0</v>
      </c>
      <c r="CI4789" s="2">
        <v>0</v>
      </c>
      <c r="CJ4789" s="2">
        <v>0</v>
      </c>
      <c r="CK4789" s="2">
        <v>0</v>
      </c>
      <c r="CL4789" s="2">
        <v>0</v>
      </c>
    </row>
    <row r="4790" spans="1:90" x14ac:dyDescent="0.25">
      <c r="A4790" t="s">
        <v>115</v>
      </c>
      <c r="B4790">
        <v>20103</v>
      </c>
      <c r="C4790" t="s">
        <v>209</v>
      </c>
      <c r="D4790">
        <v>1</v>
      </c>
      <c r="E4790">
        <v>8</v>
      </c>
      <c r="F4790">
        <v>924301</v>
      </c>
      <c r="G4790">
        <v>35924301</v>
      </c>
      <c r="H4790" t="s">
        <v>9442</v>
      </c>
      <c r="I4790">
        <v>524</v>
      </c>
      <c r="J4790" t="s">
        <v>467</v>
      </c>
      <c r="K4790" t="s">
        <v>91</v>
      </c>
      <c r="L4790">
        <v>1</v>
      </c>
      <c r="M4790" t="s">
        <v>467</v>
      </c>
      <c r="N4790">
        <v>11750000</v>
      </c>
      <c r="O4790" t="s">
        <v>102</v>
      </c>
      <c r="P4790" t="s">
        <v>9443</v>
      </c>
      <c r="Q4790">
        <v>620</v>
      </c>
      <c r="R4790">
        <v>13</v>
      </c>
      <c r="S4790">
        <v>34531500</v>
      </c>
      <c r="T4790">
        <v>34531664</v>
      </c>
      <c r="U4790" t="s">
        <v>9444</v>
      </c>
      <c r="V4790">
        <v>1</v>
      </c>
      <c r="W4790" s="2">
        <v>0</v>
      </c>
      <c r="X4790" s="2">
        <v>0</v>
      </c>
      <c r="Y4790" s="2">
        <v>0</v>
      </c>
      <c r="Z4790" s="2">
        <v>0</v>
      </c>
      <c r="AA4790" s="2">
        <v>0</v>
      </c>
      <c r="AB4790" s="2">
        <v>0</v>
      </c>
      <c r="AC4790" s="2">
        <v>0</v>
      </c>
      <c r="AD4790" s="2">
        <v>138</v>
      </c>
      <c r="AE4790" s="2">
        <v>132</v>
      </c>
      <c r="AF4790" s="2">
        <v>138</v>
      </c>
      <c r="AG4790" s="2">
        <v>137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0</v>
      </c>
      <c r="AN4790" s="2">
        <v>0</v>
      </c>
      <c r="AO4790" s="2">
        <v>0</v>
      </c>
      <c r="AP4790" s="2">
        <v>0</v>
      </c>
      <c r="AQ4790" s="2">
        <v>0</v>
      </c>
      <c r="AR4790" s="2">
        <v>0</v>
      </c>
      <c r="AS4790" s="2">
        <v>0</v>
      </c>
      <c r="AT4790" s="2">
        <v>0</v>
      </c>
      <c r="AU4790" s="2">
        <v>0</v>
      </c>
      <c r="AV4790" s="2">
        <v>0</v>
      </c>
      <c r="AW4790" s="2">
        <v>0</v>
      </c>
      <c r="AX4790" s="2">
        <v>0</v>
      </c>
      <c r="AY4790" s="2">
        <v>0</v>
      </c>
      <c r="AZ4790" s="2">
        <v>0</v>
      </c>
      <c r="BA4790" s="2">
        <v>0</v>
      </c>
      <c r="BB4790" s="2">
        <v>0</v>
      </c>
      <c r="BC4790" s="2">
        <v>118</v>
      </c>
      <c r="BD4790" s="2">
        <v>0</v>
      </c>
      <c r="BE4790" s="2">
        <v>0</v>
      </c>
      <c r="BF4790" s="2">
        <v>0</v>
      </c>
      <c r="BG4790" s="2">
        <v>0</v>
      </c>
      <c r="BH4790" s="2">
        <v>0</v>
      </c>
      <c r="BI4790" s="2">
        <v>0</v>
      </c>
      <c r="BJ4790" s="2">
        <v>0</v>
      </c>
      <c r="BK4790" s="2">
        <v>0</v>
      </c>
      <c r="BL4790" s="2">
        <v>6</v>
      </c>
      <c r="BM4790" s="2">
        <v>4</v>
      </c>
      <c r="BN4790" s="2">
        <v>6</v>
      </c>
      <c r="BO4790" s="2">
        <v>5</v>
      </c>
      <c r="BP4790" s="2">
        <v>0</v>
      </c>
      <c r="BQ4790" s="2">
        <v>0</v>
      </c>
      <c r="BR4790" s="2">
        <v>0</v>
      </c>
      <c r="BS4790" s="2">
        <v>0</v>
      </c>
      <c r="BT4790" s="2">
        <v>0</v>
      </c>
      <c r="BU4790" s="2">
        <v>0</v>
      </c>
      <c r="BV4790" s="2">
        <v>0</v>
      </c>
      <c r="BW4790" s="2">
        <v>0</v>
      </c>
      <c r="BX4790" s="2">
        <v>0</v>
      </c>
      <c r="BY4790" s="2">
        <v>0</v>
      </c>
      <c r="BZ4790" s="2">
        <v>0</v>
      </c>
      <c r="CA4790" s="2">
        <v>0</v>
      </c>
      <c r="CB4790" s="2">
        <v>0</v>
      </c>
      <c r="CC4790" s="2">
        <v>0</v>
      </c>
      <c r="CD4790" s="2">
        <v>0</v>
      </c>
      <c r="CE4790" s="2">
        <v>0</v>
      </c>
      <c r="CF4790" s="2">
        <v>0</v>
      </c>
      <c r="CG4790" s="2">
        <v>0</v>
      </c>
      <c r="CH4790" s="2">
        <v>0</v>
      </c>
      <c r="CI4790" s="2">
        <v>0</v>
      </c>
      <c r="CJ4790" s="2">
        <v>0</v>
      </c>
      <c r="CK4790" s="2">
        <v>7</v>
      </c>
      <c r="CL4790" s="2">
        <v>0</v>
      </c>
    </row>
    <row r="4791" spans="1:90" x14ac:dyDescent="0.25">
      <c r="A4791" t="s">
        <v>115</v>
      </c>
      <c r="B4791">
        <v>20103</v>
      </c>
      <c r="C4791" t="s">
        <v>209</v>
      </c>
      <c r="D4791">
        <v>1</v>
      </c>
      <c r="E4791">
        <v>8</v>
      </c>
      <c r="F4791">
        <v>12359</v>
      </c>
      <c r="G4791">
        <v>35012359</v>
      </c>
      <c r="H4791" t="s">
        <v>8152</v>
      </c>
      <c r="I4791">
        <v>558</v>
      </c>
      <c r="J4791" t="s">
        <v>212</v>
      </c>
      <c r="K4791" t="s">
        <v>466</v>
      </c>
      <c r="L4791">
        <v>1</v>
      </c>
      <c r="M4791" t="s">
        <v>212</v>
      </c>
      <c r="N4791">
        <v>11701170</v>
      </c>
      <c r="O4791" t="s">
        <v>162</v>
      </c>
      <c r="P4791" t="s">
        <v>8153</v>
      </c>
      <c r="Q4791">
        <v>31</v>
      </c>
      <c r="R4791">
        <v>13</v>
      </c>
      <c r="S4791">
        <v>34912400</v>
      </c>
      <c r="T4791">
        <v>34912718</v>
      </c>
      <c r="U4791" t="s">
        <v>8154</v>
      </c>
      <c r="V4791">
        <v>1</v>
      </c>
      <c r="W4791" s="2">
        <v>0</v>
      </c>
      <c r="X4791" s="2">
        <v>0</v>
      </c>
      <c r="Y4791" s="2">
        <v>0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67</v>
      </c>
      <c r="AH4791" s="2">
        <v>137</v>
      </c>
      <c r="AI4791" s="2">
        <v>179</v>
      </c>
      <c r="AJ4791" s="2">
        <v>186</v>
      </c>
      <c r="AK4791" s="2">
        <v>0</v>
      </c>
      <c r="AL4791" s="2">
        <v>0</v>
      </c>
      <c r="AM4791" s="2">
        <v>0</v>
      </c>
      <c r="AN4791" s="2">
        <v>0</v>
      </c>
      <c r="AO4791" s="2">
        <v>0</v>
      </c>
      <c r="AP4791" s="2">
        <v>0</v>
      </c>
      <c r="AQ4791" s="2">
        <v>0</v>
      </c>
      <c r="AR4791" s="2">
        <v>0</v>
      </c>
      <c r="AS4791" s="2">
        <v>0</v>
      </c>
      <c r="AT4791" s="2">
        <v>0</v>
      </c>
      <c r="AU4791" s="2">
        <v>0</v>
      </c>
      <c r="AV4791" s="2">
        <v>0</v>
      </c>
      <c r="AW4791" s="2">
        <v>0</v>
      </c>
      <c r="AX4791" s="2">
        <v>0</v>
      </c>
      <c r="AY4791" s="2">
        <v>0</v>
      </c>
      <c r="AZ4791" s="2">
        <v>0</v>
      </c>
      <c r="BA4791" s="2">
        <v>0</v>
      </c>
      <c r="BB4791" s="2">
        <v>0</v>
      </c>
      <c r="BC4791" s="2">
        <v>0</v>
      </c>
      <c r="BD4791" s="2">
        <v>0</v>
      </c>
      <c r="BE4791" s="2">
        <v>0</v>
      </c>
      <c r="BF4791" s="2">
        <v>0</v>
      </c>
      <c r="BG4791" s="2">
        <v>0</v>
      </c>
      <c r="BH4791" s="2">
        <v>0</v>
      </c>
      <c r="BI4791" s="2">
        <v>0</v>
      </c>
      <c r="BJ4791" s="2">
        <v>0</v>
      </c>
      <c r="BK4791" s="2">
        <v>0</v>
      </c>
      <c r="BL4791" s="2">
        <v>0</v>
      </c>
      <c r="BM4791" s="2">
        <v>0</v>
      </c>
      <c r="BN4791" s="2">
        <v>0</v>
      </c>
      <c r="BO4791" s="2">
        <v>2</v>
      </c>
      <c r="BP4791" s="2">
        <v>7</v>
      </c>
      <c r="BQ4791" s="2">
        <v>6</v>
      </c>
      <c r="BR4791" s="2">
        <v>6</v>
      </c>
      <c r="BS4791" s="2">
        <v>0</v>
      </c>
      <c r="BT4791" s="2">
        <v>0</v>
      </c>
      <c r="BU4791" s="2">
        <v>0</v>
      </c>
      <c r="BV4791" s="2">
        <v>0</v>
      </c>
      <c r="BW4791" s="2">
        <v>0</v>
      </c>
      <c r="BX4791" s="2">
        <v>0</v>
      </c>
      <c r="BY4791" s="2">
        <v>0</v>
      </c>
      <c r="BZ4791" s="2">
        <v>0</v>
      </c>
      <c r="CA4791" s="2">
        <v>0</v>
      </c>
      <c r="CB4791" s="2">
        <v>0</v>
      </c>
      <c r="CC4791" s="2">
        <v>0</v>
      </c>
      <c r="CD4791" s="2">
        <v>0</v>
      </c>
      <c r="CE4791" s="2">
        <v>0</v>
      </c>
      <c r="CF4791" s="2">
        <v>0</v>
      </c>
      <c r="CG4791" s="2">
        <v>0</v>
      </c>
      <c r="CH4791" s="2">
        <v>0</v>
      </c>
      <c r="CI4791" s="2">
        <v>0</v>
      </c>
      <c r="CJ4791" s="2">
        <v>0</v>
      </c>
      <c r="CK4791" s="2">
        <v>0</v>
      </c>
      <c r="CL4791" s="2">
        <v>0</v>
      </c>
    </row>
    <row r="4792" spans="1:90" x14ac:dyDescent="0.25">
      <c r="A4792" t="s">
        <v>115</v>
      </c>
      <c r="B4792">
        <v>20103</v>
      </c>
      <c r="C4792" t="s">
        <v>209</v>
      </c>
      <c r="D4792">
        <v>1</v>
      </c>
      <c r="E4792">
        <v>8</v>
      </c>
      <c r="F4792">
        <v>43357</v>
      </c>
      <c r="G4792">
        <v>35043357</v>
      </c>
      <c r="H4792" t="s">
        <v>8622</v>
      </c>
      <c r="I4792">
        <v>369</v>
      </c>
      <c r="J4792" t="s">
        <v>629</v>
      </c>
      <c r="K4792" t="s">
        <v>3339</v>
      </c>
      <c r="L4792">
        <v>1</v>
      </c>
      <c r="M4792" t="s">
        <v>629</v>
      </c>
      <c r="N4792">
        <v>11740000</v>
      </c>
      <c r="O4792" t="s">
        <v>92</v>
      </c>
      <c r="P4792" t="s">
        <v>8623</v>
      </c>
      <c r="Q4792">
        <v>913</v>
      </c>
      <c r="R4792">
        <v>13</v>
      </c>
      <c r="S4792">
        <v>34291707</v>
      </c>
      <c r="T4792">
        <v>34291975</v>
      </c>
      <c r="U4792" t="s">
        <v>8624</v>
      </c>
      <c r="V4792">
        <v>1</v>
      </c>
      <c r="W4792" s="2">
        <v>0</v>
      </c>
      <c r="X4792" s="2">
        <v>0</v>
      </c>
      <c r="Y4792" s="2">
        <v>0</v>
      </c>
      <c r="Z4792" s="2">
        <v>0</v>
      </c>
      <c r="AA4792" s="2">
        <v>0</v>
      </c>
      <c r="AB4792" s="2">
        <v>0</v>
      </c>
      <c r="AC4792" s="2">
        <v>0</v>
      </c>
      <c r="AD4792" s="2">
        <v>118</v>
      </c>
      <c r="AE4792" s="2">
        <v>105</v>
      </c>
      <c r="AF4792" s="2">
        <v>86</v>
      </c>
      <c r="AG4792" s="2">
        <v>93</v>
      </c>
      <c r="AH4792" s="2">
        <v>167</v>
      </c>
      <c r="AI4792" s="2">
        <v>199</v>
      </c>
      <c r="AJ4792" s="2">
        <v>134</v>
      </c>
      <c r="AK4792" s="2">
        <v>0</v>
      </c>
      <c r="AL4792" s="2">
        <v>0</v>
      </c>
      <c r="AM4792" s="2">
        <v>0</v>
      </c>
      <c r="AN4792" s="2">
        <v>0</v>
      </c>
      <c r="AO4792" s="2">
        <v>0</v>
      </c>
      <c r="AP4792" s="2">
        <v>0</v>
      </c>
      <c r="AQ4792" s="2">
        <v>0</v>
      </c>
      <c r="AR4792" s="2">
        <v>0</v>
      </c>
      <c r="AS4792" s="2">
        <v>0</v>
      </c>
      <c r="AT4792" s="2">
        <v>0</v>
      </c>
      <c r="AU4792" s="2">
        <v>0</v>
      </c>
      <c r="AV4792" s="2">
        <v>0</v>
      </c>
      <c r="AW4792" s="2">
        <v>0</v>
      </c>
      <c r="AX4792" s="2">
        <v>0</v>
      </c>
      <c r="AY4792" s="2">
        <v>0</v>
      </c>
      <c r="AZ4792" s="2">
        <v>0</v>
      </c>
      <c r="BA4792" s="2">
        <v>0</v>
      </c>
      <c r="BB4792" s="2">
        <v>0</v>
      </c>
      <c r="BC4792" s="2">
        <v>74</v>
      </c>
      <c r="BD4792" s="2">
        <v>0</v>
      </c>
      <c r="BE4792" s="2">
        <v>0</v>
      </c>
      <c r="BF4792" s="2">
        <v>0</v>
      </c>
      <c r="BG4792" s="2">
        <v>0</v>
      </c>
      <c r="BH4792" s="2">
        <v>0</v>
      </c>
      <c r="BI4792" s="2">
        <v>0</v>
      </c>
      <c r="BJ4792" s="2">
        <v>0</v>
      </c>
      <c r="BK4792" s="2">
        <v>0</v>
      </c>
      <c r="BL4792" s="2">
        <v>6</v>
      </c>
      <c r="BM4792" s="2">
        <v>6</v>
      </c>
      <c r="BN4792" s="2">
        <v>5</v>
      </c>
      <c r="BO4792" s="2">
        <v>5</v>
      </c>
      <c r="BP4792" s="2">
        <v>9</v>
      </c>
      <c r="BQ4792" s="2">
        <v>7</v>
      </c>
      <c r="BR4792" s="2">
        <v>5</v>
      </c>
      <c r="BS4792" s="2">
        <v>0</v>
      </c>
      <c r="BT4792" s="2">
        <v>0</v>
      </c>
      <c r="BU4792" s="2">
        <v>0</v>
      </c>
      <c r="BV4792" s="2">
        <v>0</v>
      </c>
      <c r="BW4792" s="2">
        <v>0</v>
      </c>
      <c r="BX4792" s="2">
        <v>0</v>
      </c>
      <c r="BY4792" s="2">
        <v>0</v>
      </c>
      <c r="BZ4792" s="2">
        <v>0</v>
      </c>
      <c r="CA4792" s="2">
        <v>0</v>
      </c>
      <c r="CB4792" s="2">
        <v>0</v>
      </c>
      <c r="CC4792" s="2">
        <v>0</v>
      </c>
      <c r="CD4792" s="2">
        <v>0</v>
      </c>
      <c r="CE4792" s="2">
        <v>0</v>
      </c>
      <c r="CF4792" s="2">
        <v>0</v>
      </c>
      <c r="CG4792" s="2">
        <v>0</v>
      </c>
      <c r="CH4792" s="2">
        <v>0</v>
      </c>
      <c r="CI4792" s="2">
        <v>0</v>
      </c>
      <c r="CJ4792" s="2">
        <v>0</v>
      </c>
      <c r="CK4792" s="2">
        <v>7</v>
      </c>
      <c r="CL4792" s="2">
        <v>0</v>
      </c>
    </row>
    <row r="4793" spans="1:90" x14ac:dyDescent="0.25">
      <c r="A4793" t="s">
        <v>115</v>
      </c>
      <c r="B4793">
        <v>20103</v>
      </c>
      <c r="C4793" t="s">
        <v>209</v>
      </c>
      <c r="D4793">
        <v>1</v>
      </c>
      <c r="E4793">
        <v>8</v>
      </c>
      <c r="F4793">
        <v>903097</v>
      </c>
      <c r="G4793">
        <v>35903097</v>
      </c>
      <c r="H4793" t="s">
        <v>6578</v>
      </c>
      <c r="I4793">
        <v>558</v>
      </c>
      <c r="J4793" t="s">
        <v>212</v>
      </c>
      <c r="K4793" t="s">
        <v>6579</v>
      </c>
      <c r="L4793">
        <v>1</v>
      </c>
      <c r="M4793" t="s">
        <v>212</v>
      </c>
      <c r="N4793">
        <v>11712450</v>
      </c>
      <c r="O4793" t="s">
        <v>92</v>
      </c>
      <c r="P4793" t="s">
        <v>6580</v>
      </c>
      <c r="Q4793" t="s">
        <v>127</v>
      </c>
      <c r="R4793">
        <v>13</v>
      </c>
      <c r="S4793">
        <v>34776223</v>
      </c>
      <c r="T4793">
        <v>34776371</v>
      </c>
      <c r="U4793" t="s">
        <v>6581</v>
      </c>
      <c r="V4793">
        <v>1</v>
      </c>
      <c r="W4793" s="2">
        <v>0</v>
      </c>
      <c r="X4793" s="2">
        <v>0</v>
      </c>
      <c r="Y4793" s="2">
        <v>0</v>
      </c>
      <c r="Z4793" s="2">
        <v>0</v>
      </c>
      <c r="AA4793" s="2">
        <v>0</v>
      </c>
      <c r="AB4793" s="2">
        <v>0</v>
      </c>
      <c r="AC4793" s="2">
        <v>0</v>
      </c>
      <c r="AD4793" s="2">
        <v>66</v>
      </c>
      <c r="AE4793" s="2">
        <v>106</v>
      </c>
      <c r="AF4793" s="2">
        <v>103</v>
      </c>
      <c r="AG4793" s="2">
        <v>114</v>
      </c>
      <c r="AH4793" s="2">
        <v>182</v>
      </c>
      <c r="AI4793" s="2">
        <v>133</v>
      </c>
      <c r="AJ4793" s="2">
        <v>114</v>
      </c>
      <c r="AK4793" s="2">
        <v>0</v>
      </c>
      <c r="AL4793" s="2">
        <v>0</v>
      </c>
      <c r="AM4793" s="2">
        <v>0</v>
      </c>
      <c r="AN4793" s="2">
        <v>0</v>
      </c>
      <c r="AO4793" s="2">
        <v>0</v>
      </c>
      <c r="AP4793" s="2">
        <v>0</v>
      </c>
      <c r="AQ4793" s="2">
        <v>0</v>
      </c>
      <c r="AR4793" s="2">
        <v>0</v>
      </c>
      <c r="AS4793" s="2">
        <v>0</v>
      </c>
      <c r="AT4793" s="2">
        <v>0</v>
      </c>
      <c r="AU4793" s="2">
        <v>0</v>
      </c>
      <c r="AV4793" s="2">
        <v>0</v>
      </c>
      <c r="AW4793" s="2">
        <v>0</v>
      </c>
      <c r="AX4793" s="2">
        <v>0</v>
      </c>
      <c r="AY4793" s="2">
        <v>0</v>
      </c>
      <c r="AZ4793" s="2">
        <v>0</v>
      </c>
      <c r="BA4793" s="2">
        <v>0</v>
      </c>
      <c r="BB4793" s="2">
        <v>0</v>
      </c>
      <c r="BC4793" s="2">
        <v>160</v>
      </c>
      <c r="BD4793" s="2">
        <v>0</v>
      </c>
      <c r="BE4793" s="2">
        <v>0</v>
      </c>
      <c r="BF4793" s="2">
        <v>0</v>
      </c>
      <c r="BG4793" s="2">
        <v>0</v>
      </c>
      <c r="BH4793" s="2">
        <v>0</v>
      </c>
      <c r="BI4793" s="2">
        <v>0</v>
      </c>
      <c r="BJ4793" s="2">
        <v>0</v>
      </c>
      <c r="BK4793" s="2">
        <v>0</v>
      </c>
      <c r="BL4793" s="2">
        <v>3</v>
      </c>
      <c r="BM4793" s="2">
        <v>5</v>
      </c>
      <c r="BN4793" s="2">
        <v>3</v>
      </c>
      <c r="BO4793" s="2">
        <v>5</v>
      </c>
      <c r="BP4793" s="2">
        <v>8</v>
      </c>
      <c r="BQ4793" s="2">
        <v>6</v>
      </c>
      <c r="BR4793" s="2">
        <v>7</v>
      </c>
      <c r="BS4793" s="2">
        <v>0</v>
      </c>
      <c r="BT4793" s="2">
        <v>0</v>
      </c>
      <c r="BU4793" s="2">
        <v>0</v>
      </c>
      <c r="BV4793" s="2">
        <v>0</v>
      </c>
      <c r="BW4793" s="2">
        <v>0</v>
      </c>
      <c r="BX4793" s="2">
        <v>0</v>
      </c>
      <c r="BY4793" s="2">
        <v>0</v>
      </c>
      <c r="BZ4793" s="2">
        <v>0</v>
      </c>
      <c r="CA4793" s="2">
        <v>0</v>
      </c>
      <c r="CB4793" s="2">
        <v>0</v>
      </c>
      <c r="CC4793" s="2">
        <v>0</v>
      </c>
      <c r="CD4793" s="2">
        <v>0</v>
      </c>
      <c r="CE4793" s="2">
        <v>0</v>
      </c>
      <c r="CF4793" s="2">
        <v>0</v>
      </c>
      <c r="CG4793" s="2">
        <v>0</v>
      </c>
      <c r="CH4793" s="2">
        <v>0</v>
      </c>
      <c r="CI4793" s="2">
        <v>0</v>
      </c>
      <c r="CJ4793" s="2">
        <v>0</v>
      </c>
      <c r="CK4793" s="2">
        <v>12</v>
      </c>
      <c r="CL4793" s="2">
        <v>0</v>
      </c>
    </row>
    <row r="4794" spans="1:90" x14ac:dyDescent="0.25">
      <c r="A4794" t="s">
        <v>115</v>
      </c>
      <c r="B4794">
        <v>20103</v>
      </c>
      <c r="C4794" t="s">
        <v>209</v>
      </c>
      <c r="D4794">
        <v>1</v>
      </c>
      <c r="E4794">
        <v>8</v>
      </c>
      <c r="F4794">
        <v>11952</v>
      </c>
      <c r="G4794">
        <v>35011952</v>
      </c>
      <c r="H4794" t="s">
        <v>8217</v>
      </c>
      <c r="I4794">
        <v>369</v>
      </c>
      <c r="J4794" t="s">
        <v>629</v>
      </c>
      <c r="K4794" t="s">
        <v>2508</v>
      </c>
      <c r="L4794">
        <v>1</v>
      </c>
      <c r="M4794" t="s">
        <v>629</v>
      </c>
      <c r="N4794">
        <v>11740000</v>
      </c>
      <c r="O4794" t="s">
        <v>92</v>
      </c>
      <c r="P4794" t="s">
        <v>8218</v>
      </c>
      <c r="Q4794">
        <v>32</v>
      </c>
      <c r="R4794">
        <v>13</v>
      </c>
      <c r="S4794">
        <v>34224814</v>
      </c>
      <c r="T4794">
        <v>34224977</v>
      </c>
      <c r="U4794" t="s">
        <v>8219</v>
      </c>
      <c r="V4794">
        <v>1</v>
      </c>
      <c r="W4794" s="2">
        <v>0</v>
      </c>
      <c r="X4794" s="2">
        <v>0</v>
      </c>
      <c r="Y4794" s="2">
        <v>0</v>
      </c>
      <c r="Z4794" s="2">
        <v>0</v>
      </c>
      <c r="AA4794" s="2">
        <v>0</v>
      </c>
      <c r="AB4794" s="2">
        <v>0</v>
      </c>
      <c r="AC4794" s="2">
        <v>0</v>
      </c>
      <c r="AD4794" s="2">
        <v>43</v>
      </c>
      <c r="AE4794" s="2">
        <v>60</v>
      </c>
      <c r="AF4794" s="2">
        <v>70</v>
      </c>
      <c r="AG4794" s="2">
        <v>52</v>
      </c>
      <c r="AH4794" s="2">
        <v>257</v>
      </c>
      <c r="AI4794" s="2">
        <v>182</v>
      </c>
      <c r="AJ4794" s="2">
        <v>202</v>
      </c>
      <c r="AK4794" s="2">
        <v>0</v>
      </c>
      <c r="AL4794" s="2">
        <v>0</v>
      </c>
      <c r="AM4794" s="2">
        <v>0</v>
      </c>
      <c r="AN4794" s="2">
        <v>0</v>
      </c>
      <c r="AO4794" s="2">
        <v>0</v>
      </c>
      <c r="AP4794" s="2">
        <v>0</v>
      </c>
      <c r="AQ4794" s="2">
        <v>0</v>
      </c>
      <c r="AR4794" s="2">
        <v>0</v>
      </c>
      <c r="AS4794" s="2">
        <v>0</v>
      </c>
      <c r="AT4794" s="2">
        <v>0</v>
      </c>
      <c r="AU4794" s="2">
        <v>0</v>
      </c>
      <c r="AV4794" s="2">
        <v>0</v>
      </c>
      <c r="AW4794" s="2">
        <v>0</v>
      </c>
      <c r="AX4794" s="2">
        <v>0</v>
      </c>
      <c r="AY4794" s="2">
        <v>0</v>
      </c>
      <c r="AZ4794" s="2">
        <v>0</v>
      </c>
      <c r="BA4794" s="2">
        <v>0</v>
      </c>
      <c r="BB4794" s="2">
        <v>0</v>
      </c>
      <c r="BC4794" s="2">
        <v>60</v>
      </c>
      <c r="BD4794" s="2">
        <v>0</v>
      </c>
      <c r="BE4794" s="2">
        <v>0</v>
      </c>
      <c r="BF4794" s="2">
        <v>0</v>
      </c>
      <c r="BG4794" s="2">
        <v>0</v>
      </c>
      <c r="BH4794" s="2">
        <v>0</v>
      </c>
      <c r="BI4794" s="2">
        <v>0</v>
      </c>
      <c r="BJ4794" s="2">
        <v>0</v>
      </c>
      <c r="BK4794" s="2">
        <v>0</v>
      </c>
      <c r="BL4794" s="2">
        <v>3</v>
      </c>
      <c r="BM4794" s="2">
        <v>4</v>
      </c>
      <c r="BN4794" s="2">
        <v>2</v>
      </c>
      <c r="BO4794" s="2">
        <v>3</v>
      </c>
      <c r="BP4794" s="2">
        <v>11</v>
      </c>
      <c r="BQ4794" s="2">
        <v>8</v>
      </c>
      <c r="BR4794" s="2">
        <v>7</v>
      </c>
      <c r="BS4794" s="2">
        <v>0</v>
      </c>
      <c r="BT4794" s="2">
        <v>0</v>
      </c>
      <c r="BU4794" s="2">
        <v>0</v>
      </c>
      <c r="BV4794" s="2">
        <v>0</v>
      </c>
      <c r="BW4794" s="2">
        <v>0</v>
      </c>
      <c r="BX4794" s="2">
        <v>0</v>
      </c>
      <c r="BY4794" s="2">
        <v>0</v>
      </c>
      <c r="BZ4794" s="2">
        <v>0</v>
      </c>
      <c r="CA4794" s="2">
        <v>0</v>
      </c>
      <c r="CB4794" s="2">
        <v>0</v>
      </c>
      <c r="CC4794" s="2">
        <v>0</v>
      </c>
      <c r="CD4794" s="2">
        <v>0</v>
      </c>
      <c r="CE4794" s="2">
        <v>0</v>
      </c>
      <c r="CF4794" s="2">
        <v>0</v>
      </c>
      <c r="CG4794" s="2">
        <v>0</v>
      </c>
      <c r="CH4794" s="2">
        <v>0</v>
      </c>
      <c r="CI4794" s="2">
        <v>0</v>
      </c>
      <c r="CJ4794" s="2">
        <v>0</v>
      </c>
      <c r="CK4794" s="2">
        <v>4</v>
      </c>
      <c r="CL4794" s="2">
        <v>0</v>
      </c>
    </row>
    <row r="4795" spans="1:90" x14ac:dyDescent="0.25">
      <c r="A4795" t="s">
        <v>115</v>
      </c>
      <c r="B4795">
        <v>20103</v>
      </c>
      <c r="C4795" t="s">
        <v>209</v>
      </c>
      <c r="D4795">
        <v>1</v>
      </c>
      <c r="E4795">
        <v>8</v>
      </c>
      <c r="F4795">
        <v>37242</v>
      </c>
      <c r="G4795">
        <v>35037242</v>
      </c>
      <c r="H4795" t="s">
        <v>13016</v>
      </c>
      <c r="I4795">
        <v>558</v>
      </c>
      <c r="J4795" t="s">
        <v>212</v>
      </c>
      <c r="K4795" t="s">
        <v>13017</v>
      </c>
      <c r="L4795">
        <v>1</v>
      </c>
      <c r="M4795" t="s">
        <v>212</v>
      </c>
      <c r="N4795">
        <v>11724190</v>
      </c>
      <c r="O4795" t="s">
        <v>102</v>
      </c>
      <c r="P4795" t="s">
        <v>11778</v>
      </c>
      <c r="Q4795">
        <v>4279</v>
      </c>
      <c r="R4795">
        <v>13</v>
      </c>
      <c r="S4795">
        <v>34812615</v>
      </c>
      <c r="T4795">
        <v>34813125</v>
      </c>
      <c r="U4795" t="s">
        <v>13018</v>
      </c>
      <c r="V4795">
        <v>1</v>
      </c>
      <c r="W4795" s="2">
        <v>0</v>
      </c>
      <c r="X4795" s="2">
        <v>0</v>
      </c>
      <c r="Y4795" s="2">
        <v>0</v>
      </c>
      <c r="Z4795" s="2">
        <v>0</v>
      </c>
      <c r="AA4795" s="2">
        <v>0</v>
      </c>
      <c r="AB4795" s="2">
        <v>0</v>
      </c>
      <c r="AC4795" s="2">
        <v>0</v>
      </c>
      <c r="AD4795" s="2">
        <v>114</v>
      </c>
      <c r="AE4795" s="2">
        <v>101</v>
      </c>
      <c r="AF4795" s="2">
        <v>128</v>
      </c>
      <c r="AG4795" s="2">
        <v>128</v>
      </c>
      <c r="AH4795" s="2">
        <v>315</v>
      </c>
      <c r="AI4795" s="2">
        <v>268</v>
      </c>
      <c r="AJ4795" s="2">
        <v>197</v>
      </c>
      <c r="AK4795" s="2">
        <v>0</v>
      </c>
      <c r="AL4795" s="2">
        <v>0</v>
      </c>
      <c r="AM4795" s="2">
        <v>0</v>
      </c>
      <c r="AN4795" s="2">
        <v>0</v>
      </c>
      <c r="AO4795" s="2">
        <v>0</v>
      </c>
      <c r="AP4795" s="2">
        <v>0</v>
      </c>
      <c r="AQ4795" s="2">
        <v>0</v>
      </c>
      <c r="AR4795" s="2">
        <v>88</v>
      </c>
      <c r="AS4795" s="2">
        <v>0</v>
      </c>
      <c r="AT4795" s="2">
        <v>0</v>
      </c>
      <c r="AU4795" s="2">
        <v>264</v>
      </c>
      <c r="AV4795" s="2">
        <v>0</v>
      </c>
      <c r="AW4795" s="2">
        <v>0</v>
      </c>
      <c r="AX4795" s="2">
        <v>0</v>
      </c>
      <c r="AY4795" s="2">
        <v>0</v>
      </c>
      <c r="AZ4795" s="2">
        <v>0</v>
      </c>
      <c r="BA4795" s="2">
        <v>0</v>
      </c>
      <c r="BB4795" s="2">
        <v>0</v>
      </c>
      <c r="BC4795" s="2">
        <v>85</v>
      </c>
      <c r="BD4795" s="2">
        <v>0</v>
      </c>
      <c r="BE4795" s="2">
        <v>0</v>
      </c>
      <c r="BF4795" s="2">
        <v>0</v>
      </c>
      <c r="BG4795" s="2">
        <v>0</v>
      </c>
      <c r="BH4795" s="2">
        <v>0</v>
      </c>
      <c r="BI4795" s="2">
        <v>0</v>
      </c>
      <c r="BJ4795" s="2">
        <v>0</v>
      </c>
      <c r="BK4795" s="2">
        <v>0</v>
      </c>
      <c r="BL4795" s="2">
        <v>7</v>
      </c>
      <c r="BM4795" s="2">
        <v>3</v>
      </c>
      <c r="BN4795" s="2">
        <v>4</v>
      </c>
      <c r="BO4795" s="2">
        <v>4</v>
      </c>
      <c r="BP4795" s="2">
        <v>9</v>
      </c>
      <c r="BQ4795" s="2">
        <v>10</v>
      </c>
      <c r="BR4795" s="2">
        <v>9</v>
      </c>
      <c r="BS4795" s="2">
        <v>0</v>
      </c>
      <c r="BT4795" s="2">
        <v>0</v>
      </c>
      <c r="BU4795" s="2">
        <v>0</v>
      </c>
      <c r="BV4795" s="2">
        <v>0</v>
      </c>
      <c r="BW4795" s="2">
        <v>0</v>
      </c>
      <c r="BX4795" s="2">
        <v>0</v>
      </c>
      <c r="BY4795" s="2">
        <v>0</v>
      </c>
      <c r="BZ4795" s="2">
        <v>2</v>
      </c>
      <c r="CA4795" s="2">
        <v>0</v>
      </c>
      <c r="CB4795" s="2">
        <v>0</v>
      </c>
      <c r="CC4795" s="2">
        <v>7</v>
      </c>
      <c r="CD4795" s="2">
        <v>0</v>
      </c>
      <c r="CE4795" s="2">
        <v>0</v>
      </c>
      <c r="CF4795" s="2">
        <v>0</v>
      </c>
      <c r="CG4795" s="2">
        <v>0</v>
      </c>
      <c r="CH4795" s="2">
        <v>0</v>
      </c>
      <c r="CI4795" s="2">
        <v>0</v>
      </c>
      <c r="CJ4795" s="2">
        <v>0</v>
      </c>
      <c r="CK4795" s="2">
        <v>4</v>
      </c>
      <c r="CL4795" s="2">
        <v>0</v>
      </c>
    </row>
    <row r="4796" spans="1:90" x14ac:dyDescent="0.25">
      <c r="A4796" t="s">
        <v>115</v>
      </c>
      <c r="B4796">
        <v>20103</v>
      </c>
      <c r="C4796" t="s">
        <v>209</v>
      </c>
      <c r="D4796">
        <v>1</v>
      </c>
      <c r="E4796">
        <v>8</v>
      </c>
      <c r="F4796">
        <v>909836</v>
      </c>
      <c r="G4796">
        <v>35909836</v>
      </c>
      <c r="H4796" t="s">
        <v>408</v>
      </c>
      <c r="I4796">
        <v>558</v>
      </c>
      <c r="J4796" t="s">
        <v>212</v>
      </c>
      <c r="K4796" t="s">
        <v>2430</v>
      </c>
      <c r="L4796">
        <v>1</v>
      </c>
      <c r="M4796" t="s">
        <v>212</v>
      </c>
      <c r="N4796">
        <v>11703390</v>
      </c>
      <c r="O4796" t="s">
        <v>92</v>
      </c>
      <c r="P4796" t="s">
        <v>13065</v>
      </c>
      <c r="Q4796">
        <v>26904</v>
      </c>
      <c r="R4796">
        <v>13</v>
      </c>
      <c r="S4796">
        <v>34714190</v>
      </c>
      <c r="T4796">
        <v>34945859</v>
      </c>
      <c r="U4796" t="s">
        <v>13066</v>
      </c>
      <c r="V4796">
        <v>1</v>
      </c>
      <c r="W4796" s="2">
        <v>0</v>
      </c>
      <c r="X4796" s="2">
        <v>0</v>
      </c>
      <c r="Y4796" s="2">
        <v>0</v>
      </c>
      <c r="Z4796" s="2">
        <v>0</v>
      </c>
      <c r="AA4796" s="2">
        <v>0</v>
      </c>
      <c r="AB4796" s="2">
        <v>0</v>
      </c>
      <c r="AC4796" s="2">
        <v>0</v>
      </c>
      <c r="AD4796" s="2">
        <v>109</v>
      </c>
      <c r="AE4796" s="2">
        <v>176</v>
      </c>
      <c r="AF4796" s="2">
        <v>140</v>
      </c>
      <c r="AG4796" s="2">
        <v>157</v>
      </c>
      <c r="AH4796" s="2">
        <v>192</v>
      </c>
      <c r="AI4796" s="2">
        <v>187</v>
      </c>
      <c r="AJ4796" s="2">
        <v>219</v>
      </c>
      <c r="AK4796" s="2">
        <v>0</v>
      </c>
      <c r="AL4796" s="2">
        <v>0</v>
      </c>
      <c r="AM4796" s="2">
        <v>0</v>
      </c>
      <c r="AN4796" s="2">
        <v>0</v>
      </c>
      <c r="AO4796" s="2">
        <v>0</v>
      </c>
      <c r="AP4796" s="2">
        <v>0</v>
      </c>
      <c r="AQ4796" s="2">
        <v>0</v>
      </c>
      <c r="AR4796" s="2">
        <v>0</v>
      </c>
      <c r="AS4796" s="2">
        <v>0</v>
      </c>
      <c r="AT4796" s="2">
        <v>0</v>
      </c>
      <c r="AU4796" s="2">
        <v>0</v>
      </c>
      <c r="AV4796" s="2">
        <v>0</v>
      </c>
      <c r="AW4796" s="2">
        <v>0</v>
      </c>
      <c r="AX4796" s="2">
        <v>0</v>
      </c>
      <c r="AY4796" s="2">
        <v>0</v>
      </c>
      <c r="AZ4796" s="2">
        <v>0</v>
      </c>
      <c r="BA4796" s="2">
        <v>0</v>
      </c>
      <c r="BB4796" s="2">
        <v>0</v>
      </c>
      <c r="BC4796" s="2">
        <v>339</v>
      </c>
      <c r="BD4796" s="2">
        <v>0</v>
      </c>
      <c r="BE4796" s="2">
        <v>0</v>
      </c>
      <c r="BF4796" s="2">
        <v>0</v>
      </c>
      <c r="BG4796" s="2">
        <v>0</v>
      </c>
      <c r="BH4796" s="2">
        <v>0</v>
      </c>
      <c r="BI4796" s="2">
        <v>0</v>
      </c>
      <c r="BJ4796" s="2">
        <v>0</v>
      </c>
      <c r="BK4796" s="2">
        <v>0</v>
      </c>
      <c r="BL4796" s="2">
        <v>6</v>
      </c>
      <c r="BM4796" s="2">
        <v>6</v>
      </c>
      <c r="BN4796" s="2">
        <v>6</v>
      </c>
      <c r="BO4796" s="2">
        <v>7</v>
      </c>
      <c r="BP4796" s="2">
        <v>7</v>
      </c>
      <c r="BQ4796" s="2">
        <v>6</v>
      </c>
      <c r="BR4796" s="2">
        <v>6</v>
      </c>
      <c r="BS4796" s="2">
        <v>0</v>
      </c>
      <c r="BT4796" s="2">
        <v>0</v>
      </c>
      <c r="BU4796" s="2">
        <v>0</v>
      </c>
      <c r="BV4796" s="2">
        <v>0</v>
      </c>
      <c r="BW4796" s="2">
        <v>0</v>
      </c>
      <c r="BX4796" s="2">
        <v>0</v>
      </c>
      <c r="BY4796" s="2">
        <v>0</v>
      </c>
      <c r="BZ4796" s="2">
        <v>0</v>
      </c>
      <c r="CA4796" s="2">
        <v>0</v>
      </c>
      <c r="CB4796" s="2">
        <v>0</v>
      </c>
      <c r="CC4796" s="2">
        <v>0</v>
      </c>
      <c r="CD4796" s="2">
        <v>0</v>
      </c>
      <c r="CE4796" s="2">
        <v>0</v>
      </c>
      <c r="CF4796" s="2">
        <v>0</v>
      </c>
      <c r="CG4796" s="2">
        <v>0</v>
      </c>
      <c r="CH4796" s="2">
        <v>0</v>
      </c>
      <c r="CI4796" s="2">
        <v>0</v>
      </c>
      <c r="CJ4796" s="2">
        <v>0</v>
      </c>
      <c r="CK4796" s="2">
        <v>24</v>
      </c>
      <c r="CL4796" s="2">
        <v>0</v>
      </c>
    </row>
    <row r="4797" spans="1:90" x14ac:dyDescent="0.25">
      <c r="A4797" t="s">
        <v>115</v>
      </c>
      <c r="B4797">
        <v>20103</v>
      </c>
      <c r="C4797" t="s">
        <v>209</v>
      </c>
      <c r="D4797">
        <v>1</v>
      </c>
      <c r="E4797">
        <v>8</v>
      </c>
      <c r="F4797">
        <v>42171</v>
      </c>
      <c r="G4797">
        <v>35042171</v>
      </c>
      <c r="H4797" t="s">
        <v>7339</v>
      </c>
      <c r="I4797">
        <v>558</v>
      </c>
      <c r="J4797" t="s">
        <v>212</v>
      </c>
      <c r="K4797" t="s">
        <v>7340</v>
      </c>
      <c r="L4797">
        <v>1</v>
      </c>
      <c r="M4797" t="s">
        <v>212</v>
      </c>
      <c r="N4797">
        <v>11712030</v>
      </c>
      <c r="O4797" t="s">
        <v>102</v>
      </c>
      <c r="P4797" t="s">
        <v>7341</v>
      </c>
      <c r="Q4797" t="s">
        <v>127</v>
      </c>
      <c r="R4797">
        <v>13</v>
      </c>
      <c r="S4797">
        <v>34774402</v>
      </c>
      <c r="T4797">
        <v>34776349</v>
      </c>
      <c r="U4797" t="s">
        <v>7342</v>
      </c>
      <c r="V4797">
        <v>1</v>
      </c>
      <c r="W4797" s="2">
        <v>0</v>
      </c>
      <c r="X4797" s="2">
        <v>0</v>
      </c>
      <c r="Y4797" s="2">
        <v>0</v>
      </c>
      <c r="Z4797" s="2">
        <v>0</v>
      </c>
      <c r="AA4797" s="2">
        <v>0</v>
      </c>
      <c r="AB4797" s="2">
        <v>0</v>
      </c>
      <c r="AC4797" s="2">
        <v>0</v>
      </c>
      <c r="AD4797" s="2">
        <v>0</v>
      </c>
      <c r="AE4797" s="2">
        <v>0</v>
      </c>
      <c r="AF4797" s="2">
        <v>0</v>
      </c>
      <c r="AG4797" s="2">
        <v>0</v>
      </c>
      <c r="AH4797" s="2">
        <v>145</v>
      </c>
      <c r="AI4797" s="2">
        <v>137</v>
      </c>
      <c r="AJ4797" s="2">
        <v>102</v>
      </c>
      <c r="AK4797" s="2">
        <v>0</v>
      </c>
      <c r="AL4797" s="2">
        <v>0</v>
      </c>
      <c r="AM4797" s="2">
        <v>0</v>
      </c>
      <c r="AN4797" s="2">
        <v>0</v>
      </c>
      <c r="AO4797" s="2">
        <v>0</v>
      </c>
      <c r="AP4797" s="2">
        <v>0</v>
      </c>
      <c r="AQ4797" s="2">
        <v>0</v>
      </c>
      <c r="AR4797" s="2">
        <v>38</v>
      </c>
      <c r="AS4797" s="2">
        <v>0</v>
      </c>
      <c r="AT4797" s="2">
        <v>0</v>
      </c>
      <c r="AU4797" s="2">
        <v>129</v>
      </c>
      <c r="AV4797" s="2">
        <v>0</v>
      </c>
      <c r="AW4797" s="2">
        <v>0</v>
      </c>
      <c r="AX4797" s="2">
        <v>0</v>
      </c>
      <c r="AY4797" s="2">
        <v>0</v>
      </c>
      <c r="AZ4797" s="2">
        <v>0</v>
      </c>
      <c r="BA4797" s="2">
        <v>0</v>
      </c>
      <c r="BB4797" s="2">
        <v>0</v>
      </c>
      <c r="BC4797" s="2">
        <v>0</v>
      </c>
      <c r="BD4797" s="2">
        <v>0</v>
      </c>
      <c r="BE4797" s="2">
        <v>0</v>
      </c>
      <c r="BF4797" s="2">
        <v>0</v>
      </c>
      <c r="BG4797" s="2">
        <v>0</v>
      </c>
      <c r="BH4797" s="2">
        <v>0</v>
      </c>
      <c r="BI4797" s="2">
        <v>0</v>
      </c>
      <c r="BJ4797" s="2">
        <v>0</v>
      </c>
      <c r="BK4797" s="2">
        <v>0</v>
      </c>
      <c r="BL4797" s="2">
        <v>0</v>
      </c>
      <c r="BM4797" s="2">
        <v>0</v>
      </c>
      <c r="BN4797" s="2">
        <v>0</v>
      </c>
      <c r="BO4797" s="2">
        <v>0</v>
      </c>
      <c r="BP4797" s="2">
        <v>6</v>
      </c>
      <c r="BQ4797" s="2">
        <v>4</v>
      </c>
      <c r="BR4797" s="2">
        <v>4</v>
      </c>
      <c r="BS4797" s="2">
        <v>0</v>
      </c>
      <c r="BT4797" s="2">
        <v>0</v>
      </c>
      <c r="BU4797" s="2">
        <v>0</v>
      </c>
      <c r="BV4797" s="2">
        <v>0</v>
      </c>
      <c r="BW4797" s="2">
        <v>0</v>
      </c>
      <c r="BX4797" s="2">
        <v>0</v>
      </c>
      <c r="BY4797" s="2">
        <v>0</v>
      </c>
      <c r="BZ4797" s="2">
        <v>1</v>
      </c>
      <c r="CA4797" s="2">
        <v>0</v>
      </c>
      <c r="CB4797" s="2">
        <v>0</v>
      </c>
      <c r="CC4797" s="2">
        <v>3</v>
      </c>
      <c r="CD4797" s="2">
        <v>0</v>
      </c>
      <c r="CE4797" s="2">
        <v>0</v>
      </c>
      <c r="CF4797" s="2">
        <v>0</v>
      </c>
      <c r="CG4797" s="2">
        <v>0</v>
      </c>
      <c r="CH4797" s="2">
        <v>0</v>
      </c>
      <c r="CI4797" s="2">
        <v>0</v>
      </c>
      <c r="CJ4797" s="2">
        <v>0</v>
      </c>
      <c r="CK4797" s="2">
        <v>0</v>
      </c>
      <c r="CL4797" s="2">
        <v>0</v>
      </c>
    </row>
    <row r="4798" spans="1:90" x14ac:dyDescent="0.25">
      <c r="A4798" t="s">
        <v>115</v>
      </c>
      <c r="B4798">
        <v>20103</v>
      </c>
      <c r="C4798" t="s">
        <v>209</v>
      </c>
      <c r="D4798">
        <v>1</v>
      </c>
      <c r="E4798">
        <v>8</v>
      </c>
      <c r="F4798">
        <v>911343</v>
      </c>
      <c r="G4798">
        <v>35911343</v>
      </c>
      <c r="H4798" t="s">
        <v>3365</v>
      </c>
      <c r="I4798">
        <v>524</v>
      </c>
      <c r="J4798" t="s">
        <v>467</v>
      </c>
      <c r="K4798" t="s">
        <v>3667</v>
      </c>
      <c r="L4798">
        <v>1</v>
      </c>
      <c r="M4798" t="s">
        <v>467</v>
      </c>
      <c r="N4798">
        <v>11750000</v>
      </c>
      <c r="O4798" t="s">
        <v>102</v>
      </c>
      <c r="P4798" t="s">
        <v>19731</v>
      </c>
      <c r="Q4798">
        <v>27</v>
      </c>
      <c r="R4798">
        <v>13</v>
      </c>
      <c r="S4798">
        <v>34555454</v>
      </c>
      <c r="T4798">
        <v>34555956</v>
      </c>
      <c r="U4798" t="s">
        <v>3367</v>
      </c>
      <c r="V4798">
        <v>1</v>
      </c>
      <c r="W4798" s="2">
        <v>0</v>
      </c>
      <c r="X4798" s="2">
        <v>0</v>
      </c>
      <c r="Y4798" s="2">
        <v>0</v>
      </c>
      <c r="Z4798" s="2">
        <v>0</v>
      </c>
      <c r="AA4798" s="2">
        <v>0</v>
      </c>
      <c r="AB4798" s="2">
        <v>0</v>
      </c>
      <c r="AC4798" s="2">
        <v>0</v>
      </c>
      <c r="AD4798" s="2">
        <v>146</v>
      </c>
      <c r="AE4798" s="2">
        <v>127</v>
      </c>
      <c r="AF4798" s="2">
        <v>104</v>
      </c>
      <c r="AG4798" s="2">
        <v>130</v>
      </c>
      <c r="AH4798" s="2">
        <v>133</v>
      </c>
      <c r="AI4798" s="2">
        <v>130</v>
      </c>
      <c r="AJ4798" s="2">
        <v>132</v>
      </c>
      <c r="AK4798" s="2">
        <v>0</v>
      </c>
      <c r="AL4798" s="2">
        <v>0</v>
      </c>
      <c r="AM4798" s="2">
        <v>0</v>
      </c>
      <c r="AN4798" s="2">
        <v>0</v>
      </c>
      <c r="AO4798" s="2">
        <v>0</v>
      </c>
      <c r="AP4798" s="2">
        <v>0</v>
      </c>
      <c r="AQ4798" s="2">
        <v>0</v>
      </c>
      <c r="AR4798" s="2">
        <v>0</v>
      </c>
      <c r="AS4798" s="2">
        <v>0</v>
      </c>
      <c r="AT4798" s="2">
        <v>0</v>
      </c>
      <c r="AU4798" s="2">
        <v>0</v>
      </c>
      <c r="AV4798" s="2">
        <v>0</v>
      </c>
      <c r="AW4798" s="2">
        <v>0</v>
      </c>
      <c r="AX4798" s="2">
        <v>0</v>
      </c>
      <c r="AY4798" s="2">
        <v>0</v>
      </c>
      <c r="AZ4798" s="2">
        <v>0</v>
      </c>
      <c r="BA4798" s="2">
        <v>0</v>
      </c>
      <c r="BB4798" s="2">
        <v>0</v>
      </c>
      <c r="BC4798" s="2">
        <v>150</v>
      </c>
      <c r="BD4798" s="2">
        <v>16</v>
      </c>
      <c r="BE4798" s="2">
        <v>0</v>
      </c>
      <c r="BF4798" s="2">
        <v>0</v>
      </c>
      <c r="BG4798" s="2">
        <v>0</v>
      </c>
      <c r="BH4798" s="2">
        <v>0</v>
      </c>
      <c r="BI4798" s="2">
        <v>0</v>
      </c>
      <c r="BJ4798" s="2">
        <v>0</v>
      </c>
      <c r="BK4798" s="2">
        <v>0</v>
      </c>
      <c r="BL4798" s="2">
        <v>6</v>
      </c>
      <c r="BM4798" s="2">
        <v>6</v>
      </c>
      <c r="BN4798" s="2">
        <v>5</v>
      </c>
      <c r="BO4798" s="2">
        <v>6</v>
      </c>
      <c r="BP4798" s="2">
        <v>6</v>
      </c>
      <c r="BQ4798" s="2">
        <v>7</v>
      </c>
      <c r="BR4798" s="2">
        <v>5</v>
      </c>
      <c r="BS4798" s="2">
        <v>0</v>
      </c>
      <c r="BT4798" s="2">
        <v>0</v>
      </c>
      <c r="BU4798" s="2">
        <v>0</v>
      </c>
      <c r="BV4798" s="2">
        <v>0</v>
      </c>
      <c r="BW4798" s="2">
        <v>0</v>
      </c>
      <c r="BX4798" s="2">
        <v>0</v>
      </c>
      <c r="BY4798" s="2">
        <v>0</v>
      </c>
      <c r="BZ4798" s="2">
        <v>0</v>
      </c>
      <c r="CA4798" s="2">
        <v>0</v>
      </c>
      <c r="CB4798" s="2">
        <v>0</v>
      </c>
      <c r="CC4798" s="2">
        <v>0</v>
      </c>
      <c r="CD4798" s="2">
        <v>0</v>
      </c>
      <c r="CE4798" s="2">
        <v>0</v>
      </c>
      <c r="CF4798" s="2">
        <v>0</v>
      </c>
      <c r="CG4798" s="2">
        <v>0</v>
      </c>
      <c r="CH4798" s="2">
        <v>0</v>
      </c>
      <c r="CI4798" s="2">
        <v>0</v>
      </c>
      <c r="CJ4798" s="2">
        <v>0</v>
      </c>
      <c r="CK4798" s="2">
        <v>9</v>
      </c>
      <c r="CL4798" s="2">
        <v>3</v>
      </c>
    </row>
    <row r="4799" spans="1:90" x14ac:dyDescent="0.25">
      <c r="A4799" t="s">
        <v>115</v>
      </c>
      <c r="B4799">
        <v>20103</v>
      </c>
      <c r="C4799" t="s">
        <v>209</v>
      </c>
      <c r="D4799">
        <v>1</v>
      </c>
      <c r="E4799">
        <v>8</v>
      </c>
      <c r="F4799">
        <v>12245</v>
      </c>
      <c r="G4799">
        <v>35012245</v>
      </c>
      <c r="H4799" t="s">
        <v>14037</v>
      </c>
      <c r="I4799">
        <v>657</v>
      </c>
      <c r="J4799" t="s">
        <v>209</v>
      </c>
      <c r="K4799" t="s">
        <v>8887</v>
      </c>
      <c r="L4799">
        <v>1</v>
      </c>
      <c r="M4799" t="s">
        <v>209</v>
      </c>
      <c r="N4799">
        <v>11340310</v>
      </c>
      <c r="O4799" t="s">
        <v>92</v>
      </c>
      <c r="P4799" t="s">
        <v>14038</v>
      </c>
      <c r="Q4799">
        <v>503</v>
      </c>
      <c r="R4799">
        <v>13</v>
      </c>
      <c r="S4799">
        <v>34612557</v>
      </c>
      <c r="T4799">
        <v>34647037</v>
      </c>
      <c r="U4799" t="s">
        <v>14039</v>
      </c>
      <c r="V4799">
        <v>1</v>
      </c>
      <c r="W4799" s="2">
        <v>0</v>
      </c>
      <c r="X4799" s="2">
        <v>0</v>
      </c>
      <c r="Y4799" s="2">
        <v>0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0</v>
      </c>
      <c r="AF4799" s="2">
        <v>68</v>
      </c>
      <c r="AG4799" s="2">
        <v>100</v>
      </c>
      <c r="AH4799" s="2">
        <v>212</v>
      </c>
      <c r="AI4799" s="2">
        <v>233</v>
      </c>
      <c r="AJ4799" s="2">
        <v>169</v>
      </c>
      <c r="AK4799" s="2">
        <v>0</v>
      </c>
      <c r="AL4799" s="2">
        <v>0</v>
      </c>
      <c r="AM4799" s="2">
        <v>0</v>
      </c>
      <c r="AN4799" s="2">
        <v>0</v>
      </c>
      <c r="AO4799" s="2">
        <v>0</v>
      </c>
      <c r="AP4799" s="2">
        <v>0</v>
      </c>
      <c r="AQ4799" s="2">
        <v>0</v>
      </c>
      <c r="AR4799" s="2">
        <v>0</v>
      </c>
      <c r="AS4799" s="2">
        <v>0</v>
      </c>
      <c r="AT4799" s="2">
        <v>0</v>
      </c>
      <c r="AU4799" s="2">
        <v>0</v>
      </c>
      <c r="AV4799" s="2">
        <v>0</v>
      </c>
      <c r="AW4799" s="2">
        <v>0</v>
      </c>
      <c r="AX4799" s="2">
        <v>0</v>
      </c>
      <c r="AY4799" s="2">
        <v>0</v>
      </c>
      <c r="AZ4799" s="2">
        <v>0</v>
      </c>
      <c r="BA4799" s="2">
        <v>0</v>
      </c>
      <c r="BB4799" s="2">
        <v>0</v>
      </c>
      <c r="BC4799" s="2">
        <v>0</v>
      </c>
      <c r="BD4799" s="2">
        <v>0</v>
      </c>
      <c r="BE4799" s="2">
        <v>0</v>
      </c>
      <c r="BF4799" s="2">
        <v>0</v>
      </c>
      <c r="BG4799" s="2">
        <v>0</v>
      </c>
      <c r="BH4799" s="2">
        <v>0</v>
      </c>
      <c r="BI4799" s="2">
        <v>0</v>
      </c>
      <c r="BJ4799" s="2">
        <v>0</v>
      </c>
      <c r="BK4799" s="2">
        <v>0</v>
      </c>
      <c r="BL4799" s="2">
        <v>0</v>
      </c>
      <c r="BM4799" s="2">
        <v>0</v>
      </c>
      <c r="BN4799" s="2">
        <v>5</v>
      </c>
      <c r="BO4799" s="2">
        <v>4</v>
      </c>
      <c r="BP4799" s="2">
        <v>7</v>
      </c>
      <c r="BQ4799" s="2">
        <v>9</v>
      </c>
      <c r="BR4799" s="2">
        <v>6</v>
      </c>
      <c r="BS4799" s="2">
        <v>0</v>
      </c>
      <c r="BT4799" s="2">
        <v>0</v>
      </c>
      <c r="BU4799" s="2">
        <v>0</v>
      </c>
      <c r="BV4799" s="2">
        <v>0</v>
      </c>
      <c r="BW4799" s="2">
        <v>0</v>
      </c>
      <c r="BX4799" s="2">
        <v>0</v>
      </c>
      <c r="BY4799" s="2">
        <v>0</v>
      </c>
      <c r="BZ4799" s="2">
        <v>0</v>
      </c>
      <c r="CA4799" s="2">
        <v>0</v>
      </c>
      <c r="CB4799" s="2">
        <v>0</v>
      </c>
      <c r="CC4799" s="2">
        <v>0</v>
      </c>
      <c r="CD4799" s="2">
        <v>0</v>
      </c>
      <c r="CE4799" s="2">
        <v>0</v>
      </c>
      <c r="CF4799" s="2">
        <v>0</v>
      </c>
      <c r="CG4799" s="2">
        <v>0</v>
      </c>
      <c r="CH4799" s="2">
        <v>0</v>
      </c>
      <c r="CI4799" s="2">
        <v>0</v>
      </c>
      <c r="CJ4799" s="2">
        <v>0</v>
      </c>
      <c r="CK4799" s="2">
        <v>0</v>
      </c>
      <c r="CL4799" s="2">
        <v>0</v>
      </c>
    </row>
    <row r="4800" spans="1:90" x14ac:dyDescent="0.25">
      <c r="A4800" t="s">
        <v>115</v>
      </c>
      <c r="B4800">
        <v>20103</v>
      </c>
      <c r="C4800" t="s">
        <v>209</v>
      </c>
      <c r="D4800">
        <v>1</v>
      </c>
      <c r="E4800">
        <v>8</v>
      </c>
      <c r="F4800">
        <v>12142</v>
      </c>
      <c r="G4800">
        <v>35012142</v>
      </c>
      <c r="H4800" t="s">
        <v>8683</v>
      </c>
      <c r="I4800">
        <v>657</v>
      </c>
      <c r="J4800" t="s">
        <v>209</v>
      </c>
      <c r="K4800" t="s">
        <v>3150</v>
      </c>
      <c r="L4800">
        <v>1</v>
      </c>
      <c r="M4800" t="s">
        <v>209</v>
      </c>
      <c r="N4800">
        <v>11380560</v>
      </c>
      <c r="O4800" t="s">
        <v>92</v>
      </c>
      <c r="P4800" t="s">
        <v>8684</v>
      </c>
      <c r="Q4800" t="s">
        <v>127</v>
      </c>
      <c r="R4800">
        <v>13</v>
      </c>
      <c r="S4800">
        <v>35612827</v>
      </c>
      <c r="T4800">
        <v>35614125</v>
      </c>
      <c r="U4800" t="s">
        <v>8685</v>
      </c>
      <c r="V4800">
        <v>1</v>
      </c>
      <c r="W4800" s="2">
        <v>0</v>
      </c>
      <c r="X4800" s="2">
        <v>0</v>
      </c>
      <c r="Y4800" s="2">
        <v>0</v>
      </c>
      <c r="Z4800" s="2">
        <v>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206</v>
      </c>
      <c r="AI4800" s="2">
        <v>128</v>
      </c>
      <c r="AJ4800" s="2">
        <v>117</v>
      </c>
      <c r="AK4800" s="2">
        <v>0</v>
      </c>
      <c r="AL4800" s="2">
        <v>0</v>
      </c>
      <c r="AM4800" s="2">
        <v>0</v>
      </c>
      <c r="AN4800" s="2">
        <v>0</v>
      </c>
      <c r="AO4800" s="2">
        <v>0</v>
      </c>
      <c r="AP4800" s="2">
        <v>0</v>
      </c>
      <c r="AQ4800" s="2">
        <v>0</v>
      </c>
      <c r="AR4800" s="2">
        <v>0</v>
      </c>
      <c r="AS4800" s="2">
        <v>0</v>
      </c>
      <c r="AT4800" s="2">
        <v>0</v>
      </c>
      <c r="AU4800" s="2">
        <v>0</v>
      </c>
      <c r="AV4800" s="2">
        <v>0</v>
      </c>
      <c r="AW4800" s="2">
        <v>0</v>
      </c>
      <c r="AX4800" s="2">
        <v>0</v>
      </c>
      <c r="AY4800" s="2">
        <v>0</v>
      </c>
      <c r="AZ4800" s="2">
        <v>0</v>
      </c>
      <c r="BA4800" s="2">
        <v>0</v>
      </c>
      <c r="BB4800" s="2">
        <v>0</v>
      </c>
      <c r="BC4800" s="2">
        <v>0</v>
      </c>
      <c r="BD4800" s="2">
        <v>0</v>
      </c>
      <c r="BE4800" s="2">
        <v>0</v>
      </c>
      <c r="BF4800" s="2">
        <v>0</v>
      </c>
      <c r="BG4800" s="2">
        <v>0</v>
      </c>
      <c r="BH4800" s="2">
        <v>0</v>
      </c>
      <c r="BI4800" s="2">
        <v>0</v>
      </c>
      <c r="BJ4800" s="2">
        <v>0</v>
      </c>
      <c r="BK4800" s="2">
        <v>0</v>
      </c>
      <c r="BL4800" s="2">
        <v>0</v>
      </c>
      <c r="BM4800" s="2">
        <v>0</v>
      </c>
      <c r="BN4800" s="2">
        <v>0</v>
      </c>
      <c r="BO4800" s="2">
        <v>0</v>
      </c>
      <c r="BP4800" s="2">
        <v>8</v>
      </c>
      <c r="BQ4800" s="2">
        <v>4</v>
      </c>
      <c r="BR4800" s="2">
        <v>3</v>
      </c>
      <c r="BS4800" s="2">
        <v>0</v>
      </c>
      <c r="BT4800" s="2">
        <v>0</v>
      </c>
      <c r="BU4800" s="2">
        <v>0</v>
      </c>
      <c r="BV4800" s="2">
        <v>0</v>
      </c>
      <c r="BW4800" s="2">
        <v>0</v>
      </c>
      <c r="BX4800" s="2">
        <v>0</v>
      </c>
      <c r="BY4800" s="2">
        <v>0</v>
      </c>
      <c r="BZ4800" s="2">
        <v>0</v>
      </c>
      <c r="CA4800" s="2">
        <v>0</v>
      </c>
      <c r="CB4800" s="2">
        <v>0</v>
      </c>
      <c r="CC4800" s="2">
        <v>0</v>
      </c>
      <c r="CD4800" s="2">
        <v>0</v>
      </c>
      <c r="CE4800" s="2">
        <v>0</v>
      </c>
      <c r="CF4800" s="2">
        <v>0</v>
      </c>
      <c r="CG4800" s="2">
        <v>0</v>
      </c>
      <c r="CH4800" s="2">
        <v>0</v>
      </c>
      <c r="CI4800" s="2">
        <v>0</v>
      </c>
      <c r="CJ4800" s="2">
        <v>0</v>
      </c>
      <c r="CK4800" s="2">
        <v>0</v>
      </c>
      <c r="CL4800" s="2">
        <v>0</v>
      </c>
    </row>
    <row r="4801" spans="1:90" x14ac:dyDescent="0.25">
      <c r="A4801" t="s">
        <v>115</v>
      </c>
      <c r="B4801">
        <v>20512</v>
      </c>
      <c r="C4801" t="s">
        <v>190</v>
      </c>
      <c r="D4801">
        <v>1</v>
      </c>
      <c r="E4801">
        <v>8</v>
      </c>
      <c r="F4801">
        <v>22573</v>
      </c>
      <c r="G4801">
        <v>35022573</v>
      </c>
      <c r="H4801" t="s">
        <v>6730</v>
      </c>
      <c r="I4801">
        <v>550</v>
      </c>
      <c r="J4801" t="s">
        <v>1537</v>
      </c>
      <c r="K4801" t="s">
        <v>6731</v>
      </c>
      <c r="L4801">
        <v>1</v>
      </c>
      <c r="M4801" t="s">
        <v>1537</v>
      </c>
      <c r="N4801">
        <v>14180000</v>
      </c>
      <c r="O4801" t="s">
        <v>92</v>
      </c>
      <c r="P4801" t="s">
        <v>6732</v>
      </c>
      <c r="Q4801" t="s">
        <v>127</v>
      </c>
      <c r="R4801">
        <v>16</v>
      </c>
      <c r="S4801">
        <v>39538100</v>
      </c>
      <c r="T4801">
        <v>39538134</v>
      </c>
      <c r="U4801" t="s">
        <v>6733</v>
      </c>
      <c r="V4801">
        <v>1</v>
      </c>
      <c r="W4801" s="2">
        <v>0</v>
      </c>
      <c r="X4801" s="2">
        <v>0</v>
      </c>
      <c r="Y4801" s="2">
        <v>0</v>
      </c>
      <c r="Z4801" s="2">
        <v>0</v>
      </c>
      <c r="AA4801" s="2">
        <v>0</v>
      </c>
      <c r="AB4801" s="2">
        <v>0</v>
      </c>
      <c r="AC4801" s="2">
        <v>10</v>
      </c>
      <c r="AD4801" s="2">
        <v>10</v>
      </c>
      <c r="AE4801" s="2">
        <v>9</v>
      </c>
      <c r="AF4801" s="2">
        <v>3</v>
      </c>
      <c r="AG4801" s="2">
        <v>8</v>
      </c>
      <c r="AH4801" s="2">
        <v>4</v>
      </c>
      <c r="AI4801" s="2">
        <v>13</v>
      </c>
      <c r="AJ4801" s="2">
        <v>8</v>
      </c>
      <c r="AK4801" s="2">
        <v>0</v>
      </c>
      <c r="AL4801" s="2">
        <v>0</v>
      </c>
      <c r="AM4801" s="2">
        <v>0</v>
      </c>
      <c r="AN4801" s="2">
        <v>0</v>
      </c>
      <c r="AO4801" s="2">
        <v>0</v>
      </c>
      <c r="AP4801" s="2">
        <v>0</v>
      </c>
      <c r="AQ4801" s="2">
        <v>0</v>
      </c>
      <c r="AR4801" s="2">
        <v>0</v>
      </c>
      <c r="AS4801" s="2">
        <v>0</v>
      </c>
      <c r="AT4801" s="2">
        <v>0</v>
      </c>
      <c r="AU4801" s="2">
        <v>0</v>
      </c>
      <c r="AV4801" s="2">
        <v>0</v>
      </c>
      <c r="AW4801" s="2">
        <v>0</v>
      </c>
      <c r="AX4801" s="2">
        <v>0</v>
      </c>
      <c r="AY4801" s="2">
        <v>0</v>
      </c>
      <c r="AZ4801" s="2">
        <v>0</v>
      </c>
      <c r="BA4801" s="2">
        <v>0</v>
      </c>
      <c r="BB4801" s="2">
        <v>0</v>
      </c>
      <c r="BC4801" s="2">
        <v>0</v>
      </c>
      <c r="BD4801" s="2">
        <v>0</v>
      </c>
      <c r="BE4801" s="2">
        <v>0</v>
      </c>
      <c r="BF4801" s="2">
        <v>0</v>
      </c>
      <c r="BG4801" s="2">
        <v>0</v>
      </c>
      <c r="BH4801" s="2">
        <v>0</v>
      </c>
      <c r="BI4801" s="2">
        <v>0</v>
      </c>
      <c r="BJ4801" s="2">
        <v>0</v>
      </c>
      <c r="BK4801" s="2">
        <v>1</v>
      </c>
      <c r="BL4801" s="2">
        <v>1</v>
      </c>
      <c r="BM4801" s="2">
        <v>1</v>
      </c>
      <c r="BN4801" s="2">
        <v>1</v>
      </c>
      <c r="BO4801" s="2">
        <v>1</v>
      </c>
      <c r="BP4801" s="2">
        <v>1</v>
      </c>
      <c r="BQ4801" s="2">
        <v>1</v>
      </c>
      <c r="BR4801" s="2">
        <v>1</v>
      </c>
      <c r="BS4801" s="2">
        <v>0</v>
      </c>
      <c r="BT4801" s="2">
        <v>0</v>
      </c>
      <c r="BU4801" s="2">
        <v>0</v>
      </c>
      <c r="BV4801" s="2">
        <v>0</v>
      </c>
      <c r="BW4801" s="2">
        <v>0</v>
      </c>
      <c r="BX4801" s="2">
        <v>0</v>
      </c>
      <c r="BY4801" s="2">
        <v>0</v>
      </c>
      <c r="BZ4801" s="2">
        <v>0</v>
      </c>
      <c r="CA4801" s="2">
        <v>0</v>
      </c>
      <c r="CB4801" s="2">
        <v>0</v>
      </c>
      <c r="CC4801" s="2">
        <v>0</v>
      </c>
      <c r="CD4801" s="2">
        <v>0</v>
      </c>
      <c r="CE4801" s="2">
        <v>0</v>
      </c>
      <c r="CF4801" s="2">
        <v>0</v>
      </c>
      <c r="CG4801" s="2">
        <v>0</v>
      </c>
      <c r="CH4801" s="2">
        <v>0</v>
      </c>
      <c r="CI4801" s="2">
        <v>0</v>
      </c>
      <c r="CJ4801" s="2">
        <v>0</v>
      </c>
      <c r="CK4801" s="2">
        <v>0</v>
      </c>
      <c r="CL4801" s="2">
        <v>0</v>
      </c>
    </row>
    <row r="4802" spans="1:90" x14ac:dyDescent="0.25">
      <c r="A4802" t="s">
        <v>115</v>
      </c>
      <c r="B4802">
        <v>20512</v>
      </c>
      <c r="C4802" t="s">
        <v>190</v>
      </c>
      <c r="D4802">
        <v>1</v>
      </c>
      <c r="E4802">
        <v>8</v>
      </c>
      <c r="F4802">
        <v>49585</v>
      </c>
      <c r="G4802">
        <v>35049585</v>
      </c>
      <c r="H4802" t="s">
        <v>16253</v>
      </c>
      <c r="I4802">
        <v>664</v>
      </c>
      <c r="J4802" t="s">
        <v>190</v>
      </c>
      <c r="K4802" t="s">
        <v>16254</v>
      </c>
      <c r="L4802">
        <v>1</v>
      </c>
      <c r="M4802" t="s">
        <v>190</v>
      </c>
      <c r="N4802">
        <v>14177235</v>
      </c>
      <c r="O4802" t="s">
        <v>92</v>
      </c>
      <c r="P4802" t="s">
        <v>16255</v>
      </c>
      <c r="Q4802">
        <v>320</v>
      </c>
      <c r="R4802">
        <v>16</v>
      </c>
      <c r="S4802">
        <v>39425486</v>
      </c>
      <c r="T4802">
        <v>39429440</v>
      </c>
      <c r="U4802" t="s">
        <v>16256</v>
      </c>
      <c r="V4802">
        <v>1</v>
      </c>
      <c r="W4802" s="2">
        <v>0</v>
      </c>
      <c r="X4802" s="2">
        <v>0</v>
      </c>
      <c r="Y4802" s="2">
        <v>0</v>
      </c>
      <c r="Z4802" s="2">
        <v>0</v>
      </c>
      <c r="AA4802" s="2">
        <v>0</v>
      </c>
      <c r="AB4802" s="2">
        <v>0</v>
      </c>
      <c r="AC4802" s="2">
        <v>0</v>
      </c>
      <c r="AD4802" s="2">
        <v>84</v>
      </c>
      <c r="AE4802" s="2">
        <v>63</v>
      </c>
      <c r="AF4802" s="2">
        <v>77</v>
      </c>
      <c r="AG4802" s="2">
        <v>74</v>
      </c>
      <c r="AH4802" s="2">
        <v>208</v>
      </c>
      <c r="AI4802" s="2">
        <v>168</v>
      </c>
      <c r="AJ4802" s="2">
        <v>127</v>
      </c>
      <c r="AK4802" s="2">
        <v>0</v>
      </c>
      <c r="AL4802" s="2">
        <v>0</v>
      </c>
      <c r="AM4802" s="2">
        <v>0</v>
      </c>
      <c r="AN4802" s="2">
        <v>0</v>
      </c>
      <c r="AO4802" s="2">
        <v>0</v>
      </c>
      <c r="AP4802" s="2">
        <v>0</v>
      </c>
      <c r="AQ4802" s="2">
        <v>0</v>
      </c>
      <c r="AR4802" s="2">
        <v>0</v>
      </c>
      <c r="AS4802" s="2">
        <v>0</v>
      </c>
      <c r="AT4802" s="2">
        <v>0</v>
      </c>
      <c r="AU4802" s="2">
        <v>0</v>
      </c>
      <c r="AV4802" s="2">
        <v>0</v>
      </c>
      <c r="AW4802" s="2">
        <v>0</v>
      </c>
      <c r="AX4802" s="2">
        <v>0</v>
      </c>
      <c r="AY4802" s="2">
        <v>0</v>
      </c>
      <c r="AZ4802" s="2">
        <v>0</v>
      </c>
      <c r="BA4802" s="2">
        <v>0</v>
      </c>
      <c r="BB4802" s="2">
        <v>0</v>
      </c>
      <c r="BC4802" s="2">
        <v>83</v>
      </c>
      <c r="BD4802" s="2">
        <v>0</v>
      </c>
      <c r="BE4802" s="2">
        <v>0</v>
      </c>
      <c r="BF4802" s="2">
        <v>0</v>
      </c>
      <c r="BG4802" s="2">
        <v>0</v>
      </c>
      <c r="BH4802" s="2">
        <v>0</v>
      </c>
      <c r="BI4802" s="2">
        <v>0</v>
      </c>
      <c r="BJ4802" s="2">
        <v>0</v>
      </c>
      <c r="BK4802" s="2">
        <v>0</v>
      </c>
      <c r="BL4802" s="2">
        <v>4</v>
      </c>
      <c r="BM4802" s="2">
        <v>3</v>
      </c>
      <c r="BN4802" s="2">
        <v>3</v>
      </c>
      <c r="BO4802" s="2">
        <v>4</v>
      </c>
      <c r="BP4802" s="2">
        <v>6</v>
      </c>
      <c r="BQ4802" s="2">
        <v>5</v>
      </c>
      <c r="BR4802" s="2">
        <v>5</v>
      </c>
      <c r="BS4802" s="2">
        <v>0</v>
      </c>
      <c r="BT4802" s="2">
        <v>0</v>
      </c>
      <c r="BU4802" s="2">
        <v>0</v>
      </c>
      <c r="BV4802" s="2">
        <v>0</v>
      </c>
      <c r="BW4802" s="2">
        <v>0</v>
      </c>
      <c r="BX4802" s="2">
        <v>0</v>
      </c>
      <c r="BY4802" s="2">
        <v>0</v>
      </c>
      <c r="BZ4802" s="2">
        <v>0</v>
      </c>
      <c r="CA4802" s="2">
        <v>0</v>
      </c>
      <c r="CB4802" s="2">
        <v>0</v>
      </c>
      <c r="CC4802" s="2">
        <v>0</v>
      </c>
      <c r="CD4802" s="2">
        <v>0</v>
      </c>
      <c r="CE4802" s="2">
        <v>0</v>
      </c>
      <c r="CF4802" s="2">
        <v>0</v>
      </c>
      <c r="CG4802" s="2">
        <v>0</v>
      </c>
      <c r="CH4802" s="2">
        <v>0</v>
      </c>
      <c r="CI4802" s="2">
        <v>0</v>
      </c>
      <c r="CJ4802" s="2">
        <v>0</v>
      </c>
      <c r="CK4802" s="2">
        <v>4</v>
      </c>
      <c r="CL4802" s="2">
        <v>0</v>
      </c>
    </row>
    <row r="4803" spans="1:90" x14ac:dyDescent="0.25">
      <c r="A4803" t="s">
        <v>115</v>
      </c>
      <c r="B4803">
        <v>20512</v>
      </c>
      <c r="C4803" t="s">
        <v>190</v>
      </c>
      <c r="D4803">
        <v>1</v>
      </c>
      <c r="E4803">
        <v>8</v>
      </c>
      <c r="F4803">
        <v>23620</v>
      </c>
      <c r="G4803">
        <v>35023620</v>
      </c>
      <c r="H4803" t="s">
        <v>6297</v>
      </c>
      <c r="I4803">
        <v>664</v>
      </c>
      <c r="J4803" t="s">
        <v>190</v>
      </c>
      <c r="K4803" t="s">
        <v>1818</v>
      </c>
      <c r="L4803">
        <v>1</v>
      </c>
      <c r="M4803" t="s">
        <v>190</v>
      </c>
      <c r="N4803">
        <v>14160210</v>
      </c>
      <c r="O4803" t="s">
        <v>92</v>
      </c>
      <c r="P4803" t="s">
        <v>6298</v>
      </c>
      <c r="Q4803">
        <v>183</v>
      </c>
      <c r="R4803">
        <v>16</v>
      </c>
      <c r="S4803">
        <v>39425000</v>
      </c>
      <c r="T4803">
        <v>39425812</v>
      </c>
      <c r="U4803" t="s">
        <v>6299</v>
      </c>
      <c r="V4803">
        <v>1</v>
      </c>
      <c r="W4803" s="2">
        <v>0</v>
      </c>
      <c r="X4803" s="2">
        <v>0</v>
      </c>
      <c r="Y4803" s="2">
        <v>0</v>
      </c>
      <c r="Z4803" s="2">
        <v>0</v>
      </c>
      <c r="AA4803" s="2">
        <v>0</v>
      </c>
      <c r="AB4803" s="2">
        <v>0</v>
      </c>
      <c r="AC4803" s="2">
        <v>0</v>
      </c>
      <c r="AD4803" s="2">
        <v>140</v>
      </c>
      <c r="AE4803" s="2">
        <v>96</v>
      </c>
      <c r="AF4803" s="2">
        <v>72</v>
      </c>
      <c r="AG4803" s="2">
        <v>68</v>
      </c>
      <c r="AH4803" s="2">
        <v>224</v>
      </c>
      <c r="AI4803" s="2">
        <v>209</v>
      </c>
      <c r="AJ4803" s="2">
        <v>176</v>
      </c>
      <c r="AK4803" s="2">
        <v>0</v>
      </c>
      <c r="AL4803" s="2">
        <v>0</v>
      </c>
      <c r="AM4803" s="2">
        <v>0</v>
      </c>
      <c r="AN4803" s="2">
        <v>0</v>
      </c>
      <c r="AO4803" s="2">
        <v>0</v>
      </c>
      <c r="AP4803" s="2">
        <v>0</v>
      </c>
      <c r="AQ4803" s="2">
        <v>0</v>
      </c>
      <c r="AR4803" s="2">
        <v>0</v>
      </c>
      <c r="AS4803" s="2">
        <v>0</v>
      </c>
      <c r="AT4803" s="2">
        <v>0</v>
      </c>
      <c r="AU4803" s="2">
        <v>130</v>
      </c>
      <c r="AV4803" s="2">
        <v>0</v>
      </c>
      <c r="AW4803" s="2">
        <v>0</v>
      </c>
      <c r="AX4803" s="2">
        <v>0</v>
      </c>
      <c r="AY4803" s="2">
        <v>0</v>
      </c>
      <c r="AZ4803" s="2">
        <v>0</v>
      </c>
      <c r="BA4803" s="2">
        <v>0</v>
      </c>
      <c r="BB4803" s="2">
        <v>0</v>
      </c>
      <c r="BC4803" s="2">
        <v>19</v>
      </c>
      <c r="BD4803" s="2">
        <v>0</v>
      </c>
      <c r="BE4803" s="2">
        <v>0</v>
      </c>
      <c r="BF4803" s="2">
        <v>0</v>
      </c>
      <c r="BG4803" s="2">
        <v>0</v>
      </c>
      <c r="BH4803" s="2">
        <v>0</v>
      </c>
      <c r="BI4803" s="2">
        <v>0</v>
      </c>
      <c r="BJ4803" s="2">
        <v>0</v>
      </c>
      <c r="BK4803" s="2">
        <v>0</v>
      </c>
      <c r="BL4803" s="2">
        <v>5</v>
      </c>
      <c r="BM4803" s="2">
        <v>6</v>
      </c>
      <c r="BN4803" s="2">
        <v>2</v>
      </c>
      <c r="BO4803" s="2">
        <v>3</v>
      </c>
      <c r="BP4803" s="2">
        <v>10</v>
      </c>
      <c r="BQ4803" s="2">
        <v>8</v>
      </c>
      <c r="BR4803" s="2">
        <v>7</v>
      </c>
      <c r="BS4803" s="2">
        <v>0</v>
      </c>
      <c r="BT4803" s="2">
        <v>0</v>
      </c>
      <c r="BU4803" s="2">
        <v>0</v>
      </c>
      <c r="BV4803" s="2">
        <v>0</v>
      </c>
      <c r="BW4803" s="2">
        <v>0</v>
      </c>
      <c r="BX4803" s="2">
        <v>0</v>
      </c>
      <c r="BY4803" s="2">
        <v>0</v>
      </c>
      <c r="BZ4803" s="2">
        <v>0</v>
      </c>
      <c r="CA4803" s="2">
        <v>0</v>
      </c>
      <c r="CB4803" s="2">
        <v>0</v>
      </c>
      <c r="CC4803" s="2">
        <v>5</v>
      </c>
      <c r="CD4803" s="2">
        <v>0</v>
      </c>
      <c r="CE4803" s="2">
        <v>0</v>
      </c>
      <c r="CF4803" s="2">
        <v>0</v>
      </c>
      <c r="CG4803" s="2">
        <v>0</v>
      </c>
      <c r="CH4803" s="2">
        <v>0</v>
      </c>
      <c r="CI4803" s="2">
        <v>0</v>
      </c>
      <c r="CJ4803" s="2">
        <v>0</v>
      </c>
      <c r="CK4803" s="2">
        <v>1</v>
      </c>
      <c r="CL4803" s="2">
        <v>0</v>
      </c>
    </row>
    <row r="4804" spans="1:90" x14ac:dyDescent="0.25">
      <c r="A4804" t="s">
        <v>115</v>
      </c>
      <c r="B4804">
        <v>20512</v>
      </c>
      <c r="C4804" t="s">
        <v>190</v>
      </c>
      <c r="D4804">
        <v>1</v>
      </c>
      <c r="E4804">
        <v>8</v>
      </c>
      <c r="F4804">
        <v>914356</v>
      </c>
      <c r="G4804">
        <v>35914356</v>
      </c>
      <c r="H4804" t="s">
        <v>7066</v>
      </c>
      <c r="I4804">
        <v>550</v>
      </c>
      <c r="J4804" t="s">
        <v>1537</v>
      </c>
      <c r="K4804" t="s">
        <v>7067</v>
      </c>
      <c r="L4804">
        <v>1</v>
      </c>
      <c r="M4804" t="s">
        <v>1537</v>
      </c>
      <c r="N4804">
        <v>14180000</v>
      </c>
      <c r="O4804" t="s">
        <v>92</v>
      </c>
      <c r="P4804" t="s">
        <v>7068</v>
      </c>
      <c r="Q4804">
        <v>110</v>
      </c>
      <c r="R4804">
        <v>16</v>
      </c>
      <c r="S4804">
        <v>39531026</v>
      </c>
      <c r="T4804">
        <v>39535755</v>
      </c>
      <c r="U4804" t="s">
        <v>7069</v>
      </c>
      <c r="V4804">
        <v>1</v>
      </c>
      <c r="W4804" s="2">
        <v>0</v>
      </c>
      <c r="X4804" s="2">
        <v>0</v>
      </c>
      <c r="Y4804" s="2">
        <v>0</v>
      </c>
      <c r="Z4804" s="2">
        <v>0</v>
      </c>
      <c r="AA4804" s="2">
        <v>0</v>
      </c>
      <c r="AB4804" s="2">
        <v>0</v>
      </c>
      <c r="AC4804" s="2">
        <v>0</v>
      </c>
      <c r="AD4804" s="2">
        <v>65</v>
      </c>
      <c r="AE4804" s="2">
        <v>61</v>
      </c>
      <c r="AF4804" s="2">
        <v>61</v>
      </c>
      <c r="AG4804" s="2">
        <v>53</v>
      </c>
      <c r="AH4804" s="2">
        <v>54</v>
      </c>
      <c r="AI4804" s="2">
        <v>78</v>
      </c>
      <c r="AJ4804" s="2">
        <v>56</v>
      </c>
      <c r="AK4804" s="2">
        <v>0</v>
      </c>
      <c r="AL4804" s="2">
        <v>0</v>
      </c>
      <c r="AM4804" s="2">
        <v>0</v>
      </c>
      <c r="AN4804" s="2">
        <v>0</v>
      </c>
      <c r="AO4804" s="2">
        <v>0</v>
      </c>
      <c r="AP4804" s="2">
        <v>0</v>
      </c>
      <c r="AQ4804" s="2">
        <v>0</v>
      </c>
      <c r="AR4804" s="2">
        <v>88</v>
      </c>
      <c r="AS4804" s="2">
        <v>0</v>
      </c>
      <c r="AT4804" s="2">
        <v>0</v>
      </c>
      <c r="AU4804" s="2">
        <v>125</v>
      </c>
      <c r="AV4804" s="2">
        <v>0</v>
      </c>
      <c r="AW4804" s="2">
        <v>0</v>
      </c>
      <c r="AX4804" s="2">
        <v>0</v>
      </c>
      <c r="AY4804" s="2">
        <v>0</v>
      </c>
      <c r="AZ4804" s="2">
        <v>0</v>
      </c>
      <c r="BA4804" s="2">
        <v>0</v>
      </c>
      <c r="BB4804" s="2">
        <v>0</v>
      </c>
      <c r="BC4804" s="2">
        <v>0</v>
      </c>
      <c r="BD4804" s="2">
        <v>17</v>
      </c>
      <c r="BE4804" s="2">
        <v>0</v>
      </c>
      <c r="BF4804" s="2">
        <v>0</v>
      </c>
      <c r="BG4804" s="2">
        <v>0</v>
      </c>
      <c r="BH4804" s="2">
        <v>0</v>
      </c>
      <c r="BI4804" s="2">
        <v>0</v>
      </c>
      <c r="BJ4804" s="2">
        <v>0</v>
      </c>
      <c r="BK4804" s="2">
        <v>0</v>
      </c>
      <c r="BL4804" s="2">
        <v>3</v>
      </c>
      <c r="BM4804" s="2">
        <v>3</v>
      </c>
      <c r="BN4804" s="2">
        <v>6</v>
      </c>
      <c r="BO4804" s="2">
        <v>2</v>
      </c>
      <c r="BP4804" s="2">
        <v>2</v>
      </c>
      <c r="BQ4804" s="2">
        <v>4</v>
      </c>
      <c r="BR4804" s="2">
        <v>2</v>
      </c>
      <c r="BS4804" s="2">
        <v>0</v>
      </c>
      <c r="BT4804" s="2">
        <v>0</v>
      </c>
      <c r="BU4804" s="2">
        <v>0</v>
      </c>
      <c r="BV4804" s="2">
        <v>0</v>
      </c>
      <c r="BW4804" s="2">
        <v>0</v>
      </c>
      <c r="BX4804" s="2">
        <v>0</v>
      </c>
      <c r="BY4804" s="2">
        <v>0</v>
      </c>
      <c r="BZ4804" s="2">
        <v>5</v>
      </c>
      <c r="CA4804" s="2">
        <v>0</v>
      </c>
      <c r="CB4804" s="2">
        <v>0</v>
      </c>
      <c r="CC4804" s="2">
        <v>5</v>
      </c>
      <c r="CD4804" s="2">
        <v>0</v>
      </c>
      <c r="CE4804" s="2">
        <v>0</v>
      </c>
      <c r="CF4804" s="2">
        <v>0</v>
      </c>
      <c r="CG4804" s="2">
        <v>0</v>
      </c>
      <c r="CH4804" s="2">
        <v>0</v>
      </c>
      <c r="CI4804" s="2">
        <v>0</v>
      </c>
      <c r="CJ4804" s="2">
        <v>0</v>
      </c>
      <c r="CK4804" s="2">
        <v>0</v>
      </c>
      <c r="CL4804" s="2">
        <v>4</v>
      </c>
    </row>
    <row r="4805" spans="1:90" x14ac:dyDescent="0.25">
      <c r="A4805" t="s">
        <v>115</v>
      </c>
      <c r="B4805">
        <v>20512</v>
      </c>
      <c r="C4805" t="s">
        <v>190</v>
      </c>
      <c r="D4805">
        <v>1</v>
      </c>
      <c r="E4805">
        <v>8</v>
      </c>
      <c r="F4805">
        <v>23553</v>
      </c>
      <c r="G4805">
        <v>35023553</v>
      </c>
      <c r="H4805" t="s">
        <v>6799</v>
      </c>
      <c r="I4805">
        <v>664</v>
      </c>
      <c r="J4805" t="s">
        <v>190</v>
      </c>
      <c r="K4805" t="s">
        <v>1442</v>
      </c>
      <c r="L4805">
        <v>1</v>
      </c>
      <c r="M4805" t="s">
        <v>190</v>
      </c>
      <c r="N4805">
        <v>14170510</v>
      </c>
      <c r="O4805" t="s">
        <v>92</v>
      </c>
      <c r="P4805" t="s">
        <v>6800</v>
      </c>
      <c r="Q4805">
        <v>240</v>
      </c>
      <c r="R4805">
        <v>16</v>
      </c>
      <c r="S4805">
        <v>39426011</v>
      </c>
      <c r="T4805">
        <v>39427760</v>
      </c>
      <c r="U4805" t="s">
        <v>6801</v>
      </c>
      <c r="V4805">
        <v>1</v>
      </c>
      <c r="W4805" s="2">
        <v>0</v>
      </c>
      <c r="X4805" s="2">
        <v>0</v>
      </c>
      <c r="Y4805" s="2">
        <v>0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2">
        <v>67</v>
      </c>
      <c r="AI4805" s="2">
        <v>138</v>
      </c>
      <c r="AJ4805" s="2">
        <v>155</v>
      </c>
      <c r="AK4805" s="2">
        <v>0</v>
      </c>
      <c r="AL4805" s="2">
        <v>0</v>
      </c>
      <c r="AM4805" s="2">
        <v>0</v>
      </c>
      <c r="AN4805" s="2">
        <v>0</v>
      </c>
      <c r="AO4805" s="2">
        <v>0</v>
      </c>
      <c r="AP4805" s="2">
        <v>0</v>
      </c>
      <c r="AQ4805" s="2">
        <v>0</v>
      </c>
      <c r="AR4805" s="2">
        <v>0</v>
      </c>
      <c r="AS4805" s="2">
        <v>0</v>
      </c>
      <c r="AT4805" s="2">
        <v>0</v>
      </c>
      <c r="AU4805" s="2">
        <v>0</v>
      </c>
      <c r="AV4805" s="2">
        <v>0</v>
      </c>
      <c r="AW4805" s="2">
        <v>0</v>
      </c>
      <c r="AX4805" s="2">
        <v>0</v>
      </c>
      <c r="AY4805" s="2">
        <v>0</v>
      </c>
      <c r="AZ4805" s="2">
        <v>0</v>
      </c>
      <c r="BA4805" s="2">
        <v>0</v>
      </c>
      <c r="BB4805" s="2">
        <v>0</v>
      </c>
      <c r="BC4805" s="2">
        <v>42</v>
      </c>
      <c r="BD4805" s="2">
        <v>0</v>
      </c>
      <c r="BE4805" s="2">
        <v>0</v>
      </c>
      <c r="BF4805" s="2">
        <v>0</v>
      </c>
      <c r="BG4805" s="2">
        <v>0</v>
      </c>
      <c r="BH4805" s="2">
        <v>0</v>
      </c>
      <c r="BI4805" s="2">
        <v>0</v>
      </c>
      <c r="BJ4805" s="2">
        <v>0</v>
      </c>
      <c r="BK4805" s="2">
        <v>0</v>
      </c>
      <c r="BL4805" s="2">
        <v>0</v>
      </c>
      <c r="BM4805" s="2">
        <v>0</v>
      </c>
      <c r="BN4805" s="2">
        <v>0</v>
      </c>
      <c r="BO4805" s="2">
        <v>0</v>
      </c>
      <c r="BP4805" s="2">
        <v>3</v>
      </c>
      <c r="BQ4805" s="2">
        <v>5</v>
      </c>
      <c r="BR4805" s="2">
        <v>5</v>
      </c>
      <c r="BS4805" s="2">
        <v>0</v>
      </c>
      <c r="BT4805" s="2">
        <v>0</v>
      </c>
      <c r="BU4805" s="2">
        <v>0</v>
      </c>
      <c r="BV4805" s="2">
        <v>0</v>
      </c>
      <c r="BW4805" s="2">
        <v>0</v>
      </c>
      <c r="BX4805" s="2">
        <v>0</v>
      </c>
      <c r="BY4805" s="2">
        <v>0</v>
      </c>
      <c r="BZ4805" s="2">
        <v>0</v>
      </c>
      <c r="CA4805" s="2">
        <v>0</v>
      </c>
      <c r="CB4805" s="2">
        <v>0</v>
      </c>
      <c r="CC4805" s="2">
        <v>0</v>
      </c>
      <c r="CD4805" s="2">
        <v>0</v>
      </c>
      <c r="CE4805" s="2">
        <v>0</v>
      </c>
      <c r="CF4805" s="2">
        <v>0</v>
      </c>
      <c r="CG4805" s="2">
        <v>0</v>
      </c>
      <c r="CH4805" s="2">
        <v>0</v>
      </c>
      <c r="CI4805" s="2">
        <v>0</v>
      </c>
      <c r="CJ4805" s="2">
        <v>0</v>
      </c>
      <c r="CK4805" s="2">
        <v>2</v>
      </c>
      <c r="CL4805" s="2">
        <v>0</v>
      </c>
    </row>
    <row r="4806" spans="1:90" x14ac:dyDescent="0.25">
      <c r="A4806" t="s">
        <v>115</v>
      </c>
      <c r="B4806">
        <v>20512</v>
      </c>
      <c r="C4806" t="s">
        <v>190</v>
      </c>
      <c r="D4806">
        <v>2</v>
      </c>
      <c r="E4806">
        <v>6</v>
      </c>
      <c r="F4806">
        <v>459173</v>
      </c>
      <c r="G4806">
        <v>35459173</v>
      </c>
      <c r="H4806" t="s">
        <v>4651</v>
      </c>
      <c r="I4806">
        <v>550</v>
      </c>
      <c r="J4806" t="s">
        <v>1537</v>
      </c>
      <c r="K4806" t="s">
        <v>91</v>
      </c>
      <c r="L4806">
        <v>1</v>
      </c>
      <c r="M4806" t="s">
        <v>1537</v>
      </c>
      <c r="N4806">
        <v>14180000</v>
      </c>
      <c r="O4806" t="s">
        <v>92</v>
      </c>
      <c r="P4806" t="s">
        <v>4652</v>
      </c>
      <c r="Q4806">
        <v>297</v>
      </c>
      <c r="R4806">
        <v>16</v>
      </c>
      <c r="S4806">
        <v>39531794</v>
      </c>
      <c r="T4806">
        <v>39535757</v>
      </c>
      <c r="U4806" t="s">
        <v>19894</v>
      </c>
      <c r="V4806">
        <v>1</v>
      </c>
      <c r="W4806" s="2">
        <v>0</v>
      </c>
      <c r="X4806" s="2">
        <v>0</v>
      </c>
      <c r="Y4806" s="2">
        <v>0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0</v>
      </c>
      <c r="AN4806" s="2">
        <v>0</v>
      </c>
      <c r="AO4806" s="2">
        <v>0</v>
      </c>
      <c r="AP4806" s="2">
        <v>0</v>
      </c>
      <c r="AQ4806" s="2">
        <v>0</v>
      </c>
      <c r="AR4806" s="2">
        <v>0</v>
      </c>
      <c r="AS4806" s="2">
        <v>0</v>
      </c>
      <c r="AT4806" s="2">
        <v>0</v>
      </c>
      <c r="AU4806" s="2">
        <v>0</v>
      </c>
      <c r="AV4806" s="2">
        <v>0</v>
      </c>
      <c r="AW4806" s="2">
        <v>0</v>
      </c>
      <c r="AX4806" s="2">
        <v>0</v>
      </c>
      <c r="AY4806" s="2">
        <v>0</v>
      </c>
      <c r="AZ4806" s="2">
        <v>0</v>
      </c>
      <c r="BA4806" s="2">
        <v>0</v>
      </c>
      <c r="BB4806" s="2">
        <v>0</v>
      </c>
      <c r="BC4806" s="2">
        <v>19</v>
      </c>
      <c r="BD4806" s="2">
        <v>0</v>
      </c>
      <c r="BE4806" s="2">
        <v>0</v>
      </c>
      <c r="BF4806" s="2">
        <v>0</v>
      </c>
      <c r="BG4806" s="2">
        <v>0</v>
      </c>
      <c r="BH4806" s="2">
        <v>0</v>
      </c>
      <c r="BI4806" s="2">
        <v>0</v>
      </c>
      <c r="BJ4806" s="2">
        <v>0</v>
      </c>
      <c r="BK4806" s="2">
        <v>0</v>
      </c>
      <c r="BL4806" s="2">
        <v>0</v>
      </c>
      <c r="BM4806" s="2">
        <v>0</v>
      </c>
      <c r="BN4806" s="2">
        <v>0</v>
      </c>
      <c r="BO4806" s="2">
        <v>0</v>
      </c>
      <c r="BP4806" s="2">
        <v>0</v>
      </c>
      <c r="BQ4806" s="2">
        <v>0</v>
      </c>
      <c r="BR4806" s="2">
        <v>0</v>
      </c>
      <c r="BS4806" s="2">
        <v>0</v>
      </c>
      <c r="BT4806" s="2">
        <v>0</v>
      </c>
      <c r="BU4806" s="2">
        <v>0</v>
      </c>
      <c r="BV4806" s="2">
        <v>0</v>
      </c>
      <c r="BW4806" s="2">
        <v>0</v>
      </c>
      <c r="BX4806" s="2">
        <v>0</v>
      </c>
      <c r="BY4806" s="2">
        <v>0</v>
      </c>
      <c r="BZ4806" s="2">
        <v>0</v>
      </c>
      <c r="CA4806" s="2">
        <v>0</v>
      </c>
      <c r="CB4806" s="2">
        <v>0</v>
      </c>
      <c r="CC4806" s="2">
        <v>0</v>
      </c>
      <c r="CD4806" s="2">
        <v>0</v>
      </c>
      <c r="CE4806" s="2">
        <v>0</v>
      </c>
      <c r="CF4806" s="2">
        <v>0</v>
      </c>
      <c r="CG4806" s="2">
        <v>0</v>
      </c>
      <c r="CH4806" s="2">
        <v>0</v>
      </c>
      <c r="CI4806" s="2">
        <v>0</v>
      </c>
      <c r="CJ4806" s="2">
        <v>0</v>
      </c>
      <c r="CK4806" s="2">
        <v>1</v>
      </c>
      <c r="CL4806" s="2">
        <v>0</v>
      </c>
    </row>
    <row r="4807" spans="1:90" x14ac:dyDescent="0.25">
      <c r="A4807" t="s">
        <v>115</v>
      </c>
      <c r="B4807">
        <v>20512</v>
      </c>
      <c r="C4807" t="s">
        <v>190</v>
      </c>
      <c r="D4807">
        <v>2</v>
      </c>
      <c r="E4807">
        <v>6</v>
      </c>
      <c r="F4807">
        <v>459264</v>
      </c>
      <c r="G4807">
        <v>35459264</v>
      </c>
      <c r="H4807" t="s">
        <v>14035</v>
      </c>
      <c r="I4807">
        <v>294</v>
      </c>
      <c r="J4807" t="s">
        <v>4897</v>
      </c>
      <c r="K4807" t="s">
        <v>91</v>
      </c>
      <c r="L4807">
        <v>1</v>
      </c>
      <c r="M4807" t="s">
        <v>4897</v>
      </c>
      <c r="N4807">
        <v>14120000</v>
      </c>
      <c r="P4807" t="s">
        <v>2144</v>
      </c>
      <c r="Q4807">
        <v>297</v>
      </c>
      <c r="R4807">
        <v>16</v>
      </c>
      <c r="S4807">
        <v>39440224</v>
      </c>
      <c r="T4807">
        <v>39441244</v>
      </c>
      <c r="U4807" t="s">
        <v>14036</v>
      </c>
      <c r="V4807">
        <v>1</v>
      </c>
      <c r="W4807" s="2">
        <v>0</v>
      </c>
      <c r="X4807" s="2">
        <v>0</v>
      </c>
      <c r="Y4807" s="2">
        <v>0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  <c r="AM4807" s="2">
        <v>0</v>
      </c>
      <c r="AN4807" s="2">
        <v>0</v>
      </c>
      <c r="AO4807" s="2">
        <v>0</v>
      </c>
      <c r="AP4807" s="2">
        <v>0</v>
      </c>
      <c r="AQ4807" s="2">
        <v>0</v>
      </c>
      <c r="AR4807" s="2">
        <v>0</v>
      </c>
      <c r="AS4807" s="2">
        <v>0</v>
      </c>
      <c r="AT4807" s="2">
        <v>0</v>
      </c>
      <c r="AU4807" s="2">
        <v>0</v>
      </c>
      <c r="AV4807" s="2">
        <v>0</v>
      </c>
      <c r="AW4807" s="2">
        <v>0</v>
      </c>
      <c r="AX4807" s="2">
        <v>0</v>
      </c>
      <c r="AY4807" s="2">
        <v>0</v>
      </c>
      <c r="AZ4807" s="2">
        <v>0</v>
      </c>
      <c r="BA4807" s="2">
        <v>0</v>
      </c>
      <c r="BB4807" s="2">
        <v>0</v>
      </c>
      <c r="BC4807" s="2">
        <v>48</v>
      </c>
      <c r="BD4807" s="2">
        <v>0</v>
      </c>
      <c r="BE4807" s="2">
        <v>0</v>
      </c>
      <c r="BF4807" s="2">
        <v>0</v>
      </c>
      <c r="BG4807" s="2">
        <v>0</v>
      </c>
      <c r="BH4807" s="2">
        <v>0</v>
      </c>
      <c r="BI4807" s="2">
        <v>0</v>
      </c>
      <c r="BJ4807" s="2">
        <v>0</v>
      </c>
      <c r="BK4807" s="2">
        <v>0</v>
      </c>
      <c r="BL4807" s="2">
        <v>0</v>
      </c>
      <c r="BM4807" s="2">
        <v>0</v>
      </c>
      <c r="BN4807" s="2">
        <v>0</v>
      </c>
      <c r="BO4807" s="2">
        <v>0</v>
      </c>
      <c r="BP4807" s="2">
        <v>0</v>
      </c>
      <c r="BQ4807" s="2">
        <v>0</v>
      </c>
      <c r="BR4807" s="2">
        <v>0</v>
      </c>
      <c r="BS4807" s="2">
        <v>0</v>
      </c>
      <c r="BT4807" s="2">
        <v>0</v>
      </c>
      <c r="BU4807" s="2">
        <v>0</v>
      </c>
      <c r="BV4807" s="2">
        <v>0</v>
      </c>
      <c r="BW4807" s="2">
        <v>0</v>
      </c>
      <c r="BX4807" s="2">
        <v>0</v>
      </c>
      <c r="BY4807" s="2">
        <v>0</v>
      </c>
      <c r="BZ4807" s="2">
        <v>0</v>
      </c>
      <c r="CA4807" s="2">
        <v>0</v>
      </c>
      <c r="CB4807" s="2">
        <v>0</v>
      </c>
      <c r="CC4807" s="2">
        <v>0</v>
      </c>
      <c r="CD4807" s="2">
        <v>0</v>
      </c>
      <c r="CE4807" s="2">
        <v>0</v>
      </c>
      <c r="CF4807" s="2">
        <v>0</v>
      </c>
      <c r="CG4807" s="2">
        <v>0</v>
      </c>
      <c r="CH4807" s="2">
        <v>0</v>
      </c>
      <c r="CI4807" s="2">
        <v>0</v>
      </c>
      <c r="CJ4807" s="2">
        <v>0</v>
      </c>
      <c r="CK4807" s="2">
        <v>3</v>
      </c>
      <c r="CL4807" s="2">
        <v>0</v>
      </c>
    </row>
    <row r="4808" spans="1:90" x14ac:dyDescent="0.25">
      <c r="A4808" t="s">
        <v>115</v>
      </c>
      <c r="B4808">
        <v>20512</v>
      </c>
      <c r="C4808" t="s">
        <v>190</v>
      </c>
      <c r="D4808">
        <v>2</v>
      </c>
      <c r="E4808">
        <v>6</v>
      </c>
      <c r="F4808">
        <v>363637</v>
      </c>
      <c r="G4808">
        <v>35363637</v>
      </c>
      <c r="H4808" t="s">
        <v>12321</v>
      </c>
      <c r="I4808">
        <v>664</v>
      </c>
      <c r="J4808" t="s">
        <v>190</v>
      </c>
      <c r="K4808" t="s">
        <v>5797</v>
      </c>
      <c r="L4808">
        <v>1</v>
      </c>
      <c r="M4808" t="s">
        <v>190</v>
      </c>
      <c r="N4808">
        <v>14169269</v>
      </c>
      <c r="P4808" t="s">
        <v>12322</v>
      </c>
      <c r="Q4808">
        <v>2765</v>
      </c>
      <c r="R4808">
        <v>16</v>
      </c>
      <c r="S4808">
        <v>39424087</v>
      </c>
      <c r="U4808" t="s">
        <v>12323</v>
      </c>
      <c r="V4808">
        <v>1</v>
      </c>
      <c r="W4808" s="2">
        <v>0</v>
      </c>
      <c r="X4808" s="2">
        <v>0</v>
      </c>
      <c r="Y4808" s="2">
        <v>0</v>
      </c>
      <c r="Z4808" s="2">
        <v>0</v>
      </c>
      <c r="AA4808" s="2">
        <v>0</v>
      </c>
      <c r="AB4808" s="2">
        <v>0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0</v>
      </c>
      <c r="AN4808" s="2">
        <v>0</v>
      </c>
      <c r="AO4808" s="2">
        <v>0</v>
      </c>
      <c r="AP4808" s="2">
        <v>0</v>
      </c>
      <c r="AQ4808" s="2">
        <v>0</v>
      </c>
      <c r="AR4808" s="2">
        <v>0</v>
      </c>
      <c r="AS4808" s="2">
        <v>0</v>
      </c>
      <c r="AT4808" s="2">
        <v>0</v>
      </c>
      <c r="AU4808" s="2">
        <v>0</v>
      </c>
      <c r="AV4808" s="2">
        <v>0</v>
      </c>
      <c r="AW4808" s="2">
        <v>0</v>
      </c>
      <c r="AX4808" s="2">
        <v>0</v>
      </c>
      <c r="AY4808" s="2">
        <v>0</v>
      </c>
      <c r="AZ4808" s="2">
        <v>0</v>
      </c>
      <c r="BA4808" s="2">
        <v>0</v>
      </c>
      <c r="BB4808" s="2">
        <v>0</v>
      </c>
      <c r="BC4808" s="2">
        <v>71</v>
      </c>
      <c r="BD4808" s="2">
        <v>0</v>
      </c>
      <c r="BE4808" s="2">
        <v>0</v>
      </c>
      <c r="BF4808" s="2">
        <v>0</v>
      </c>
      <c r="BG4808" s="2">
        <v>0</v>
      </c>
      <c r="BH4808" s="2">
        <v>0</v>
      </c>
      <c r="BI4808" s="2">
        <v>0</v>
      </c>
      <c r="BJ4808" s="2">
        <v>0</v>
      </c>
      <c r="BK4808" s="2">
        <v>0</v>
      </c>
      <c r="BL4808" s="2">
        <v>0</v>
      </c>
      <c r="BM4808" s="2">
        <v>0</v>
      </c>
      <c r="BN4808" s="2">
        <v>0</v>
      </c>
      <c r="BO4808" s="2">
        <v>0</v>
      </c>
      <c r="BP4808" s="2">
        <v>0</v>
      </c>
      <c r="BQ4808" s="2">
        <v>0</v>
      </c>
      <c r="BR4808" s="2">
        <v>0</v>
      </c>
      <c r="BS4808" s="2">
        <v>0</v>
      </c>
      <c r="BT4808" s="2">
        <v>0</v>
      </c>
      <c r="BU4808" s="2">
        <v>0</v>
      </c>
      <c r="BV4808" s="2">
        <v>0</v>
      </c>
      <c r="BW4808" s="2">
        <v>0</v>
      </c>
      <c r="BX4808" s="2">
        <v>0</v>
      </c>
      <c r="BY4808" s="2">
        <v>0</v>
      </c>
      <c r="BZ4808" s="2">
        <v>0</v>
      </c>
      <c r="CA4808" s="2">
        <v>0</v>
      </c>
      <c r="CB4808" s="2">
        <v>0</v>
      </c>
      <c r="CC4808" s="2">
        <v>0</v>
      </c>
      <c r="CD4808" s="2">
        <v>0</v>
      </c>
      <c r="CE4808" s="2">
        <v>0</v>
      </c>
      <c r="CF4808" s="2">
        <v>0</v>
      </c>
      <c r="CG4808" s="2">
        <v>0</v>
      </c>
      <c r="CH4808" s="2">
        <v>0</v>
      </c>
      <c r="CI4808" s="2">
        <v>0</v>
      </c>
      <c r="CJ4808" s="2">
        <v>0</v>
      </c>
      <c r="CK4808" s="2">
        <v>7</v>
      </c>
      <c r="CL4808" s="2">
        <v>0</v>
      </c>
    </row>
    <row r="4809" spans="1:90" x14ac:dyDescent="0.25">
      <c r="A4809" t="s">
        <v>115</v>
      </c>
      <c r="B4809">
        <v>20512</v>
      </c>
      <c r="C4809" t="s">
        <v>190</v>
      </c>
      <c r="D4809">
        <v>2</v>
      </c>
      <c r="E4809">
        <v>34</v>
      </c>
      <c r="F4809">
        <v>560601</v>
      </c>
      <c r="G4809">
        <v>35560601</v>
      </c>
      <c r="H4809" t="s">
        <v>16561</v>
      </c>
      <c r="I4809">
        <v>664</v>
      </c>
      <c r="J4809" t="s">
        <v>190</v>
      </c>
      <c r="K4809" t="s">
        <v>16562</v>
      </c>
      <c r="L4809">
        <v>1</v>
      </c>
      <c r="M4809" t="s">
        <v>190</v>
      </c>
      <c r="N4809">
        <v>14160970</v>
      </c>
      <c r="P4809" t="s">
        <v>16563</v>
      </c>
      <c r="Q4809" t="s">
        <v>127</v>
      </c>
      <c r="R4809">
        <v>16</v>
      </c>
      <c r="S4809">
        <v>39469090</v>
      </c>
      <c r="U4809" t="s">
        <v>16564</v>
      </c>
      <c r="V4809">
        <v>2</v>
      </c>
      <c r="W4809" s="2">
        <v>0</v>
      </c>
      <c r="X4809" s="2">
        <v>0</v>
      </c>
      <c r="Y4809" s="2">
        <v>0</v>
      </c>
      <c r="Z4809" s="2">
        <v>0</v>
      </c>
      <c r="AA4809" s="2">
        <v>1</v>
      </c>
      <c r="AB4809" s="2">
        <v>2</v>
      </c>
      <c r="AC4809" s="2">
        <v>4</v>
      </c>
      <c r="AD4809" s="2">
        <v>15</v>
      </c>
      <c r="AE4809" s="2">
        <v>20</v>
      </c>
      <c r="AF4809" s="2">
        <v>12</v>
      </c>
      <c r="AG4809" s="2">
        <v>24</v>
      </c>
      <c r="AH4809" s="2">
        <v>0</v>
      </c>
      <c r="AI4809" s="2">
        <v>0</v>
      </c>
      <c r="AJ4809" s="2">
        <v>0</v>
      </c>
      <c r="AK4809" s="2">
        <v>0</v>
      </c>
      <c r="AL4809" s="2">
        <v>20</v>
      </c>
      <c r="AM4809" s="2">
        <v>0</v>
      </c>
      <c r="AN4809" s="2">
        <v>0</v>
      </c>
      <c r="AO4809" s="2">
        <v>0</v>
      </c>
      <c r="AP4809" s="2">
        <v>0</v>
      </c>
      <c r="AQ4809" s="2">
        <v>0</v>
      </c>
      <c r="AR4809" s="2">
        <v>0</v>
      </c>
      <c r="AS4809" s="2">
        <v>0</v>
      </c>
      <c r="AT4809" s="2">
        <v>0</v>
      </c>
      <c r="AU4809" s="2">
        <v>0</v>
      </c>
      <c r="AV4809" s="2">
        <v>0</v>
      </c>
      <c r="AW4809" s="2">
        <v>0</v>
      </c>
      <c r="AX4809" s="2">
        <v>0</v>
      </c>
      <c r="AY4809" s="2">
        <v>0</v>
      </c>
      <c r="AZ4809" s="2">
        <v>0</v>
      </c>
      <c r="BA4809" s="2">
        <v>0</v>
      </c>
      <c r="BB4809" s="2">
        <v>0</v>
      </c>
      <c r="BC4809" s="2">
        <v>0</v>
      </c>
      <c r="BD4809" s="2">
        <v>0</v>
      </c>
      <c r="BE4809" s="2">
        <v>0</v>
      </c>
      <c r="BF4809" s="2">
        <v>0</v>
      </c>
      <c r="BG4809" s="2">
        <v>0</v>
      </c>
      <c r="BH4809" s="2">
        <v>0</v>
      </c>
      <c r="BI4809" s="2">
        <v>1</v>
      </c>
      <c r="BJ4809" s="2">
        <v>2</v>
      </c>
      <c r="BK4809" s="2">
        <v>2</v>
      </c>
      <c r="BL4809" s="2">
        <v>5</v>
      </c>
      <c r="BM4809" s="2">
        <v>6</v>
      </c>
      <c r="BN4809" s="2">
        <v>4</v>
      </c>
      <c r="BO4809" s="2">
        <v>4</v>
      </c>
      <c r="BP4809" s="2">
        <v>0</v>
      </c>
      <c r="BQ4809" s="2">
        <v>0</v>
      </c>
      <c r="BR4809" s="2">
        <v>0</v>
      </c>
      <c r="BS4809" s="2">
        <v>0</v>
      </c>
      <c r="BT4809" s="2">
        <v>2</v>
      </c>
      <c r="BU4809" s="2">
        <v>0</v>
      </c>
      <c r="BV4809" s="2">
        <v>0</v>
      </c>
      <c r="BW4809" s="2">
        <v>0</v>
      </c>
      <c r="BX4809" s="2">
        <v>0</v>
      </c>
      <c r="BY4809" s="2">
        <v>0</v>
      </c>
      <c r="BZ4809" s="2">
        <v>0</v>
      </c>
      <c r="CA4809" s="2">
        <v>0</v>
      </c>
      <c r="CB4809" s="2">
        <v>0</v>
      </c>
      <c r="CC4809" s="2">
        <v>0</v>
      </c>
      <c r="CD4809" s="2">
        <v>0</v>
      </c>
      <c r="CE4809" s="2">
        <v>0</v>
      </c>
      <c r="CF4809" s="2">
        <v>0</v>
      </c>
      <c r="CG4809" s="2">
        <v>0</v>
      </c>
      <c r="CH4809" s="2">
        <v>0</v>
      </c>
      <c r="CI4809" s="2">
        <v>0</v>
      </c>
      <c r="CJ4809" s="2">
        <v>0</v>
      </c>
      <c r="CK4809" s="2">
        <v>0</v>
      </c>
      <c r="CL4809" s="2">
        <v>0</v>
      </c>
    </row>
    <row r="4810" spans="1:90" x14ac:dyDescent="0.25">
      <c r="A4810" t="s">
        <v>115</v>
      </c>
      <c r="B4810">
        <v>20512</v>
      </c>
      <c r="C4810" t="s">
        <v>190</v>
      </c>
      <c r="D4810">
        <v>2</v>
      </c>
      <c r="E4810">
        <v>15</v>
      </c>
      <c r="F4810">
        <v>474678</v>
      </c>
      <c r="G4810">
        <v>35474678</v>
      </c>
      <c r="H4810" t="s">
        <v>13084</v>
      </c>
      <c r="I4810">
        <v>550</v>
      </c>
      <c r="J4810" t="s">
        <v>1537</v>
      </c>
      <c r="K4810" t="s">
        <v>91</v>
      </c>
      <c r="L4810">
        <v>1</v>
      </c>
      <c r="M4810" t="s">
        <v>1537</v>
      </c>
      <c r="N4810">
        <v>14180000</v>
      </c>
      <c r="O4810" t="s">
        <v>92</v>
      </c>
      <c r="P4810" t="s">
        <v>13085</v>
      </c>
      <c r="Q4810" t="s">
        <v>12996</v>
      </c>
      <c r="R4810">
        <v>16</v>
      </c>
      <c r="S4810">
        <v>34916010</v>
      </c>
      <c r="U4810" t="s">
        <v>13086</v>
      </c>
      <c r="V4810">
        <v>2</v>
      </c>
      <c r="W4810" s="2">
        <v>0</v>
      </c>
      <c r="X4810" s="2">
        <v>0</v>
      </c>
      <c r="Y4810" s="2">
        <v>0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0</v>
      </c>
      <c r="AM4810" s="2">
        <v>0</v>
      </c>
      <c r="AN4810" s="2">
        <v>0</v>
      </c>
      <c r="AO4810" s="2">
        <v>17</v>
      </c>
      <c r="AP4810" s="2">
        <v>0</v>
      </c>
      <c r="AQ4810" s="2">
        <v>0</v>
      </c>
      <c r="AR4810" s="2">
        <v>50</v>
      </c>
      <c r="AS4810" s="2">
        <v>0</v>
      </c>
      <c r="AT4810" s="2">
        <v>0</v>
      </c>
      <c r="AU4810" s="2">
        <v>29</v>
      </c>
      <c r="AV4810" s="2">
        <v>0</v>
      </c>
      <c r="AW4810" s="2">
        <v>0</v>
      </c>
      <c r="AX4810" s="2">
        <v>0</v>
      </c>
      <c r="AY4810" s="2">
        <v>0</v>
      </c>
      <c r="AZ4810" s="2">
        <v>0</v>
      </c>
      <c r="BA4810" s="2">
        <v>0</v>
      </c>
      <c r="BB4810" s="2">
        <v>0</v>
      </c>
      <c r="BC4810" s="2">
        <v>0</v>
      </c>
      <c r="BD4810" s="2">
        <v>0</v>
      </c>
      <c r="BE4810" s="2">
        <v>0</v>
      </c>
      <c r="BF4810" s="2">
        <v>0</v>
      </c>
      <c r="BG4810" s="2">
        <v>0</v>
      </c>
      <c r="BH4810" s="2">
        <v>0</v>
      </c>
      <c r="BI4810" s="2">
        <v>0</v>
      </c>
      <c r="BJ4810" s="2">
        <v>0</v>
      </c>
      <c r="BK4810" s="2">
        <v>0</v>
      </c>
      <c r="BL4810" s="2">
        <v>0</v>
      </c>
      <c r="BM4810" s="2">
        <v>0</v>
      </c>
      <c r="BN4810" s="2">
        <v>0</v>
      </c>
      <c r="BO4810" s="2">
        <v>0</v>
      </c>
      <c r="BP4810" s="2">
        <v>0</v>
      </c>
      <c r="BQ4810" s="2">
        <v>0</v>
      </c>
      <c r="BR4810" s="2">
        <v>0</v>
      </c>
      <c r="BS4810" s="2">
        <v>0</v>
      </c>
      <c r="BT4810" s="2">
        <v>0</v>
      </c>
      <c r="BU4810" s="2">
        <v>0</v>
      </c>
      <c r="BV4810" s="2">
        <v>0</v>
      </c>
      <c r="BW4810" s="2">
        <v>1</v>
      </c>
      <c r="BX4810" s="2">
        <v>0</v>
      </c>
      <c r="BY4810" s="2">
        <v>0</v>
      </c>
      <c r="BZ4810" s="2">
        <v>2</v>
      </c>
      <c r="CA4810" s="2">
        <v>0</v>
      </c>
      <c r="CB4810" s="2">
        <v>0</v>
      </c>
      <c r="CC4810" s="2">
        <v>2</v>
      </c>
      <c r="CD4810" s="2">
        <v>0</v>
      </c>
      <c r="CE4810" s="2">
        <v>0</v>
      </c>
      <c r="CF4810" s="2">
        <v>0</v>
      </c>
      <c r="CG4810" s="2">
        <v>0</v>
      </c>
      <c r="CH4810" s="2">
        <v>0</v>
      </c>
      <c r="CI4810" s="2">
        <v>0</v>
      </c>
      <c r="CJ4810" s="2">
        <v>0</v>
      </c>
      <c r="CK4810" s="2">
        <v>0</v>
      </c>
      <c r="CL4810" s="2">
        <v>0</v>
      </c>
    </row>
    <row r="4811" spans="1:90" x14ac:dyDescent="0.25">
      <c r="A4811" t="s">
        <v>115</v>
      </c>
      <c r="B4811">
        <v>20512</v>
      </c>
      <c r="C4811" t="s">
        <v>190</v>
      </c>
      <c r="D4811">
        <v>2</v>
      </c>
      <c r="E4811">
        <v>15</v>
      </c>
      <c r="F4811">
        <v>497685</v>
      </c>
      <c r="G4811">
        <v>35497685</v>
      </c>
      <c r="H4811" t="s">
        <v>7351</v>
      </c>
      <c r="I4811">
        <v>399</v>
      </c>
      <c r="J4811" t="s">
        <v>191</v>
      </c>
      <c r="K4811" t="s">
        <v>6471</v>
      </c>
      <c r="L4811">
        <v>2</v>
      </c>
      <c r="M4811" t="s">
        <v>6471</v>
      </c>
      <c r="N4811">
        <v>14690000</v>
      </c>
      <c r="O4811" t="s">
        <v>7352</v>
      </c>
      <c r="P4811" t="s">
        <v>7353</v>
      </c>
      <c r="Q4811" t="s">
        <v>7354</v>
      </c>
      <c r="R4811">
        <v>16</v>
      </c>
      <c r="S4811">
        <v>39197007</v>
      </c>
      <c r="U4811" t="s">
        <v>19895</v>
      </c>
      <c r="V4811">
        <v>2</v>
      </c>
      <c r="W4811" s="2">
        <v>0</v>
      </c>
      <c r="X4811" s="2">
        <v>0</v>
      </c>
      <c r="Y4811" s="2">
        <v>0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0</v>
      </c>
      <c r="AN4811" s="2">
        <v>0</v>
      </c>
      <c r="AO4811" s="2">
        <v>16</v>
      </c>
      <c r="AP4811" s="2">
        <v>0</v>
      </c>
      <c r="AQ4811" s="2">
        <v>0</v>
      </c>
      <c r="AR4811" s="2">
        <v>73</v>
      </c>
      <c r="AS4811" s="2">
        <v>0</v>
      </c>
      <c r="AT4811" s="2">
        <v>0</v>
      </c>
      <c r="AU4811" s="2">
        <v>58</v>
      </c>
      <c r="AV4811" s="2">
        <v>0</v>
      </c>
      <c r="AW4811" s="2">
        <v>0</v>
      </c>
      <c r="AX4811" s="2">
        <v>0</v>
      </c>
      <c r="AY4811" s="2">
        <v>0</v>
      </c>
      <c r="AZ4811" s="2">
        <v>0</v>
      </c>
      <c r="BA4811" s="2">
        <v>0</v>
      </c>
      <c r="BB4811" s="2">
        <v>0</v>
      </c>
      <c r="BC4811" s="2">
        <v>0</v>
      </c>
      <c r="BD4811" s="2">
        <v>0</v>
      </c>
      <c r="BE4811" s="2">
        <v>0</v>
      </c>
      <c r="BF4811" s="2">
        <v>0</v>
      </c>
      <c r="BG4811" s="2">
        <v>0</v>
      </c>
      <c r="BH4811" s="2">
        <v>0</v>
      </c>
      <c r="BI4811" s="2">
        <v>0</v>
      </c>
      <c r="BJ4811" s="2">
        <v>0</v>
      </c>
      <c r="BK4811" s="2">
        <v>0</v>
      </c>
      <c r="BL4811" s="2">
        <v>0</v>
      </c>
      <c r="BM4811" s="2">
        <v>0</v>
      </c>
      <c r="BN4811" s="2">
        <v>0</v>
      </c>
      <c r="BO4811" s="2">
        <v>0</v>
      </c>
      <c r="BP4811" s="2">
        <v>0</v>
      </c>
      <c r="BQ4811" s="2">
        <v>0</v>
      </c>
      <c r="BR4811" s="2">
        <v>0</v>
      </c>
      <c r="BS4811" s="2">
        <v>0</v>
      </c>
      <c r="BT4811" s="2">
        <v>0</v>
      </c>
      <c r="BU4811" s="2">
        <v>0</v>
      </c>
      <c r="BV4811" s="2">
        <v>0</v>
      </c>
      <c r="BW4811" s="2">
        <v>2</v>
      </c>
      <c r="BX4811" s="2">
        <v>0</v>
      </c>
      <c r="BY4811" s="2">
        <v>0</v>
      </c>
      <c r="BZ4811" s="2">
        <v>5</v>
      </c>
      <c r="CA4811" s="2">
        <v>0</v>
      </c>
      <c r="CB4811" s="2">
        <v>0</v>
      </c>
      <c r="CC4811" s="2">
        <v>4</v>
      </c>
      <c r="CD4811" s="2">
        <v>0</v>
      </c>
      <c r="CE4811" s="2">
        <v>0</v>
      </c>
      <c r="CF4811" s="2">
        <v>0</v>
      </c>
      <c r="CG4811" s="2">
        <v>0</v>
      </c>
      <c r="CH4811" s="2">
        <v>0</v>
      </c>
      <c r="CI4811" s="2">
        <v>0</v>
      </c>
      <c r="CJ4811" s="2">
        <v>0</v>
      </c>
      <c r="CK4811" s="2">
        <v>0</v>
      </c>
      <c r="CL4811" s="2">
        <v>0</v>
      </c>
    </row>
    <row r="4812" spans="1:90" x14ac:dyDescent="0.25">
      <c r="A4812" t="s">
        <v>115</v>
      </c>
      <c r="B4812">
        <v>20512</v>
      </c>
      <c r="C4812" t="s">
        <v>190</v>
      </c>
      <c r="D4812">
        <v>1</v>
      </c>
      <c r="E4812">
        <v>8</v>
      </c>
      <c r="F4812">
        <v>22676</v>
      </c>
      <c r="G4812">
        <v>35022676</v>
      </c>
      <c r="H4812" t="s">
        <v>7965</v>
      </c>
      <c r="I4812">
        <v>550</v>
      </c>
      <c r="J4812" t="s">
        <v>1537</v>
      </c>
      <c r="K4812" t="s">
        <v>91</v>
      </c>
      <c r="L4812">
        <v>1</v>
      </c>
      <c r="M4812" t="s">
        <v>1537</v>
      </c>
      <c r="N4812">
        <v>14180000</v>
      </c>
      <c r="O4812" t="s">
        <v>92</v>
      </c>
      <c r="P4812" t="s">
        <v>7966</v>
      </c>
      <c r="Q4812">
        <v>299</v>
      </c>
      <c r="R4812">
        <v>16</v>
      </c>
      <c r="S4812">
        <v>39531126</v>
      </c>
      <c r="T4812">
        <v>39531813</v>
      </c>
      <c r="U4812" t="s">
        <v>7967</v>
      </c>
      <c r="V4812">
        <v>1</v>
      </c>
      <c r="W4812" s="2">
        <v>0</v>
      </c>
      <c r="X4812" s="2">
        <v>0</v>
      </c>
      <c r="Y4812" s="2">
        <v>0</v>
      </c>
      <c r="Z4812" s="2">
        <v>0</v>
      </c>
      <c r="AA4812" s="2">
        <v>0</v>
      </c>
      <c r="AB4812" s="2">
        <v>0</v>
      </c>
      <c r="AC4812" s="2">
        <v>0</v>
      </c>
      <c r="AD4812" s="2">
        <v>67</v>
      </c>
      <c r="AE4812" s="2">
        <v>62</v>
      </c>
      <c r="AF4812" s="2">
        <v>91</v>
      </c>
      <c r="AG4812" s="2">
        <v>98</v>
      </c>
      <c r="AH4812" s="2">
        <v>248</v>
      </c>
      <c r="AI4812" s="2">
        <v>239</v>
      </c>
      <c r="AJ4812" s="2">
        <v>182</v>
      </c>
      <c r="AK4812" s="2">
        <v>0</v>
      </c>
      <c r="AL4812" s="2">
        <v>0</v>
      </c>
      <c r="AM4812" s="2">
        <v>0</v>
      </c>
      <c r="AN4812" s="2">
        <v>0</v>
      </c>
      <c r="AO4812" s="2">
        <v>0</v>
      </c>
      <c r="AP4812" s="2">
        <v>0</v>
      </c>
      <c r="AQ4812" s="2">
        <v>0</v>
      </c>
      <c r="AR4812" s="2">
        <v>0</v>
      </c>
      <c r="AS4812" s="2">
        <v>0</v>
      </c>
      <c r="AT4812" s="2">
        <v>0</v>
      </c>
      <c r="AU4812" s="2">
        <v>0</v>
      </c>
      <c r="AV4812" s="2">
        <v>0</v>
      </c>
      <c r="AW4812" s="2">
        <v>0</v>
      </c>
      <c r="AX4812" s="2">
        <v>0</v>
      </c>
      <c r="AY4812" s="2">
        <v>0</v>
      </c>
      <c r="AZ4812" s="2">
        <v>0</v>
      </c>
      <c r="BA4812" s="2">
        <v>0</v>
      </c>
      <c r="BB4812" s="2">
        <v>0</v>
      </c>
      <c r="BC4812" s="2">
        <v>80</v>
      </c>
      <c r="BD4812" s="2">
        <v>0</v>
      </c>
      <c r="BE4812" s="2">
        <v>0</v>
      </c>
      <c r="BF4812" s="2">
        <v>0</v>
      </c>
      <c r="BG4812" s="2">
        <v>0</v>
      </c>
      <c r="BH4812" s="2">
        <v>0</v>
      </c>
      <c r="BI4812" s="2">
        <v>0</v>
      </c>
      <c r="BJ4812" s="2">
        <v>0</v>
      </c>
      <c r="BK4812" s="2">
        <v>0</v>
      </c>
      <c r="BL4812" s="2">
        <v>5</v>
      </c>
      <c r="BM4812" s="2">
        <v>3</v>
      </c>
      <c r="BN4812" s="2">
        <v>5</v>
      </c>
      <c r="BO4812" s="2">
        <v>4</v>
      </c>
      <c r="BP4812" s="2">
        <v>11</v>
      </c>
      <c r="BQ4812" s="2">
        <v>8</v>
      </c>
      <c r="BR4812" s="2">
        <v>6</v>
      </c>
      <c r="BS4812" s="2">
        <v>0</v>
      </c>
      <c r="BT4812" s="2">
        <v>0</v>
      </c>
      <c r="BU4812" s="2">
        <v>0</v>
      </c>
      <c r="BV4812" s="2">
        <v>0</v>
      </c>
      <c r="BW4812" s="2">
        <v>0</v>
      </c>
      <c r="BX4812" s="2">
        <v>0</v>
      </c>
      <c r="BY4812" s="2">
        <v>0</v>
      </c>
      <c r="BZ4812" s="2">
        <v>0</v>
      </c>
      <c r="CA4812" s="2">
        <v>0</v>
      </c>
      <c r="CB4812" s="2">
        <v>0</v>
      </c>
      <c r="CC4812" s="2">
        <v>0</v>
      </c>
      <c r="CD4812" s="2">
        <v>0</v>
      </c>
      <c r="CE4812" s="2">
        <v>0</v>
      </c>
      <c r="CF4812" s="2">
        <v>0</v>
      </c>
      <c r="CG4812" s="2">
        <v>0</v>
      </c>
      <c r="CH4812" s="2">
        <v>0</v>
      </c>
      <c r="CI4812" s="2">
        <v>0</v>
      </c>
      <c r="CJ4812" s="2">
        <v>0</v>
      </c>
      <c r="CK4812" s="2">
        <v>4</v>
      </c>
      <c r="CL4812" s="2">
        <v>0</v>
      </c>
    </row>
    <row r="4813" spans="1:90" x14ac:dyDescent="0.25">
      <c r="A4813" t="s">
        <v>115</v>
      </c>
      <c r="B4813">
        <v>20512</v>
      </c>
      <c r="C4813" t="s">
        <v>190</v>
      </c>
      <c r="D4813">
        <v>1</v>
      </c>
      <c r="E4813">
        <v>8</v>
      </c>
      <c r="F4813">
        <v>22559</v>
      </c>
      <c r="G4813">
        <v>35022559</v>
      </c>
      <c r="H4813" t="s">
        <v>7207</v>
      </c>
      <c r="I4813">
        <v>550</v>
      </c>
      <c r="J4813" t="s">
        <v>1537</v>
      </c>
      <c r="K4813" t="s">
        <v>7208</v>
      </c>
      <c r="L4813">
        <v>2</v>
      </c>
      <c r="M4813" t="s">
        <v>7209</v>
      </c>
      <c r="N4813">
        <v>14185000</v>
      </c>
      <c r="O4813" t="s">
        <v>92</v>
      </c>
      <c r="P4813" t="s">
        <v>1642</v>
      </c>
      <c r="Q4813">
        <v>201</v>
      </c>
      <c r="R4813">
        <v>16</v>
      </c>
      <c r="S4813">
        <v>39561136</v>
      </c>
      <c r="T4813">
        <v>39561148</v>
      </c>
      <c r="U4813" t="s">
        <v>7210</v>
      </c>
      <c r="V4813">
        <v>1</v>
      </c>
      <c r="W4813" s="2">
        <v>0</v>
      </c>
      <c r="X4813" s="2">
        <v>0</v>
      </c>
      <c r="Y4813" s="2">
        <v>0</v>
      </c>
      <c r="Z4813" s="2">
        <v>0</v>
      </c>
      <c r="AA4813" s="2">
        <v>0</v>
      </c>
      <c r="AB4813" s="2">
        <v>0</v>
      </c>
      <c r="AC4813" s="2">
        <v>0</v>
      </c>
      <c r="AD4813" s="2">
        <v>39</v>
      </c>
      <c r="AE4813" s="2">
        <v>30</v>
      </c>
      <c r="AF4813" s="2">
        <v>47</v>
      </c>
      <c r="AG4813" s="2">
        <v>32</v>
      </c>
      <c r="AH4813" s="2">
        <v>23</v>
      </c>
      <c r="AI4813" s="2">
        <v>29</v>
      </c>
      <c r="AJ4813" s="2">
        <v>36</v>
      </c>
      <c r="AK4813" s="2">
        <v>0</v>
      </c>
      <c r="AL4813" s="2">
        <v>0</v>
      </c>
      <c r="AM4813" s="2">
        <v>0</v>
      </c>
      <c r="AN4813" s="2">
        <v>0</v>
      </c>
      <c r="AO4813" s="2">
        <v>0</v>
      </c>
      <c r="AP4813" s="2">
        <v>0</v>
      </c>
      <c r="AQ4813" s="2">
        <v>0</v>
      </c>
      <c r="AR4813" s="2">
        <v>0</v>
      </c>
      <c r="AS4813" s="2">
        <v>0</v>
      </c>
      <c r="AT4813" s="2">
        <v>0</v>
      </c>
      <c r="AU4813" s="2">
        <v>0</v>
      </c>
      <c r="AV4813" s="2">
        <v>0</v>
      </c>
      <c r="AW4813" s="2">
        <v>0</v>
      </c>
      <c r="AX4813" s="2">
        <v>0</v>
      </c>
      <c r="AY4813" s="2">
        <v>0</v>
      </c>
      <c r="AZ4813" s="2">
        <v>0</v>
      </c>
      <c r="BA4813" s="2">
        <v>0</v>
      </c>
      <c r="BB4813" s="2">
        <v>0</v>
      </c>
      <c r="BC4813" s="2">
        <v>52</v>
      </c>
      <c r="BD4813" s="2">
        <v>0</v>
      </c>
      <c r="BE4813" s="2">
        <v>0</v>
      </c>
      <c r="BF4813" s="2">
        <v>0</v>
      </c>
      <c r="BG4813" s="2">
        <v>0</v>
      </c>
      <c r="BH4813" s="2">
        <v>0</v>
      </c>
      <c r="BI4813" s="2">
        <v>0</v>
      </c>
      <c r="BJ4813" s="2">
        <v>0</v>
      </c>
      <c r="BK4813" s="2">
        <v>0</v>
      </c>
      <c r="BL4813" s="2">
        <v>2</v>
      </c>
      <c r="BM4813" s="2">
        <v>1</v>
      </c>
      <c r="BN4813" s="2">
        <v>4</v>
      </c>
      <c r="BO4813" s="2">
        <v>1</v>
      </c>
      <c r="BP4813" s="2">
        <v>1</v>
      </c>
      <c r="BQ4813" s="2">
        <v>2</v>
      </c>
      <c r="BR4813" s="2">
        <v>2</v>
      </c>
      <c r="BS4813" s="2">
        <v>0</v>
      </c>
      <c r="BT4813" s="2">
        <v>0</v>
      </c>
      <c r="BU4813" s="2">
        <v>0</v>
      </c>
      <c r="BV4813" s="2">
        <v>0</v>
      </c>
      <c r="BW4813" s="2">
        <v>0</v>
      </c>
      <c r="BX4813" s="2">
        <v>0</v>
      </c>
      <c r="BY4813" s="2">
        <v>0</v>
      </c>
      <c r="BZ4813" s="2">
        <v>0</v>
      </c>
      <c r="CA4813" s="2">
        <v>0</v>
      </c>
      <c r="CB4813" s="2">
        <v>0</v>
      </c>
      <c r="CC4813" s="2">
        <v>0</v>
      </c>
      <c r="CD4813" s="2">
        <v>0</v>
      </c>
      <c r="CE4813" s="2">
        <v>0</v>
      </c>
      <c r="CF4813" s="2">
        <v>0</v>
      </c>
      <c r="CG4813" s="2">
        <v>0</v>
      </c>
      <c r="CH4813" s="2">
        <v>0</v>
      </c>
      <c r="CI4813" s="2">
        <v>0</v>
      </c>
      <c r="CJ4813" s="2">
        <v>0</v>
      </c>
      <c r="CK4813" s="2">
        <v>4</v>
      </c>
      <c r="CL4813" s="2">
        <v>0</v>
      </c>
    </row>
    <row r="4814" spans="1:90" x14ac:dyDescent="0.25">
      <c r="A4814" t="s">
        <v>115</v>
      </c>
      <c r="B4814">
        <v>20512</v>
      </c>
      <c r="C4814" t="s">
        <v>190</v>
      </c>
      <c r="D4814">
        <v>1</v>
      </c>
      <c r="E4814">
        <v>8</v>
      </c>
      <c r="F4814">
        <v>22664</v>
      </c>
      <c r="G4814">
        <v>35022664</v>
      </c>
      <c r="H4814" t="s">
        <v>1232</v>
      </c>
      <c r="I4814">
        <v>543</v>
      </c>
      <c r="J4814" t="s">
        <v>1233</v>
      </c>
      <c r="K4814" t="s">
        <v>1234</v>
      </c>
      <c r="L4814">
        <v>2</v>
      </c>
      <c r="M4814" t="s">
        <v>1235</v>
      </c>
      <c r="N4814">
        <v>14760000</v>
      </c>
      <c r="O4814" t="s">
        <v>92</v>
      </c>
      <c r="P4814" t="s">
        <v>1236</v>
      </c>
      <c r="Q4814">
        <v>233</v>
      </c>
      <c r="R4814">
        <v>16</v>
      </c>
      <c r="S4814">
        <v>39571271</v>
      </c>
      <c r="T4814">
        <v>39571368</v>
      </c>
      <c r="U4814" t="s">
        <v>1237</v>
      </c>
      <c r="V4814">
        <v>1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0</v>
      </c>
      <c r="AC4814" s="2">
        <v>0</v>
      </c>
      <c r="AD4814" s="2">
        <v>60</v>
      </c>
      <c r="AE4814" s="2">
        <v>42</v>
      </c>
      <c r="AF4814" s="2">
        <v>41</v>
      </c>
      <c r="AG4814" s="2">
        <v>43</v>
      </c>
      <c r="AH4814" s="2">
        <v>43</v>
      </c>
      <c r="AI4814" s="2">
        <v>48</v>
      </c>
      <c r="AJ4814" s="2">
        <v>46</v>
      </c>
      <c r="AK4814" s="2">
        <v>0</v>
      </c>
      <c r="AL4814" s="2">
        <v>0</v>
      </c>
      <c r="AM4814" s="2">
        <v>0</v>
      </c>
      <c r="AN4814" s="2">
        <v>0</v>
      </c>
      <c r="AO4814" s="2">
        <v>0</v>
      </c>
      <c r="AP4814" s="2">
        <v>0</v>
      </c>
      <c r="AQ4814" s="2">
        <v>0</v>
      </c>
      <c r="AR4814" s="2">
        <v>0</v>
      </c>
      <c r="AS4814" s="2">
        <v>0</v>
      </c>
      <c r="AT4814" s="2">
        <v>0</v>
      </c>
      <c r="AU4814" s="2">
        <v>23</v>
      </c>
      <c r="AV4814" s="2">
        <v>0</v>
      </c>
      <c r="AW4814" s="2">
        <v>0</v>
      </c>
      <c r="AX4814" s="2">
        <v>0</v>
      </c>
      <c r="AY4814" s="2">
        <v>0</v>
      </c>
      <c r="AZ4814" s="2">
        <v>0</v>
      </c>
      <c r="BA4814" s="2">
        <v>0</v>
      </c>
      <c r="BB4814" s="2">
        <v>0</v>
      </c>
      <c r="BC4814" s="2">
        <v>352</v>
      </c>
      <c r="BD4814" s="2">
        <v>0</v>
      </c>
      <c r="BE4814" s="2">
        <v>0</v>
      </c>
      <c r="BF4814" s="2">
        <v>0</v>
      </c>
      <c r="BG4814" s="2">
        <v>0</v>
      </c>
      <c r="BH4814" s="2">
        <v>0</v>
      </c>
      <c r="BI4814" s="2">
        <v>0</v>
      </c>
      <c r="BJ4814" s="2">
        <v>0</v>
      </c>
      <c r="BK4814" s="2">
        <v>0</v>
      </c>
      <c r="BL4814" s="2">
        <v>3</v>
      </c>
      <c r="BM4814" s="2">
        <v>3</v>
      </c>
      <c r="BN4814" s="2">
        <v>2</v>
      </c>
      <c r="BO4814" s="2">
        <v>2</v>
      </c>
      <c r="BP4814" s="2">
        <v>2</v>
      </c>
      <c r="BQ4814" s="2">
        <v>2</v>
      </c>
      <c r="BR4814" s="2">
        <v>2</v>
      </c>
      <c r="BS4814" s="2">
        <v>0</v>
      </c>
      <c r="BT4814" s="2">
        <v>0</v>
      </c>
      <c r="BU4814" s="2">
        <v>0</v>
      </c>
      <c r="BV4814" s="2">
        <v>0</v>
      </c>
      <c r="BW4814" s="2">
        <v>0</v>
      </c>
      <c r="BX4814" s="2">
        <v>0</v>
      </c>
      <c r="BY4814" s="2">
        <v>0</v>
      </c>
      <c r="BZ4814" s="2">
        <v>0</v>
      </c>
      <c r="CA4814" s="2">
        <v>0</v>
      </c>
      <c r="CB4814" s="2">
        <v>0</v>
      </c>
      <c r="CC4814" s="2">
        <v>2</v>
      </c>
      <c r="CD4814" s="2">
        <v>0</v>
      </c>
      <c r="CE4814" s="2">
        <v>0</v>
      </c>
      <c r="CF4814" s="2">
        <v>0</v>
      </c>
      <c r="CG4814" s="2">
        <v>0</v>
      </c>
      <c r="CH4814" s="2">
        <v>0</v>
      </c>
      <c r="CI4814" s="2">
        <v>0</v>
      </c>
      <c r="CJ4814" s="2">
        <v>0</v>
      </c>
      <c r="CK4814" s="2">
        <v>19</v>
      </c>
      <c r="CL4814" s="2">
        <v>0</v>
      </c>
    </row>
    <row r="4815" spans="1:90" x14ac:dyDescent="0.25">
      <c r="A4815" t="s">
        <v>115</v>
      </c>
      <c r="B4815">
        <v>20512</v>
      </c>
      <c r="C4815" t="s">
        <v>190</v>
      </c>
      <c r="D4815">
        <v>1</v>
      </c>
      <c r="E4815">
        <v>8</v>
      </c>
      <c r="F4815">
        <v>922717</v>
      </c>
      <c r="G4815">
        <v>35922717</v>
      </c>
      <c r="H4815" t="s">
        <v>6785</v>
      </c>
      <c r="I4815">
        <v>664</v>
      </c>
      <c r="J4815" t="s">
        <v>190</v>
      </c>
      <c r="K4815" t="s">
        <v>6786</v>
      </c>
      <c r="L4815">
        <v>1</v>
      </c>
      <c r="M4815" t="s">
        <v>190</v>
      </c>
      <c r="N4815">
        <v>14164115</v>
      </c>
      <c r="O4815" t="s">
        <v>92</v>
      </c>
      <c r="P4815" t="s">
        <v>6787</v>
      </c>
      <c r="Q4815">
        <v>841</v>
      </c>
      <c r="R4815">
        <v>16</v>
      </c>
      <c r="S4815">
        <v>39423796</v>
      </c>
      <c r="T4815">
        <v>39425278</v>
      </c>
      <c r="U4815" t="s">
        <v>6788</v>
      </c>
      <c r="V4815">
        <v>1</v>
      </c>
      <c r="W4815" s="2">
        <v>0</v>
      </c>
      <c r="X4815" s="2">
        <v>0</v>
      </c>
      <c r="Y4815" s="2">
        <v>0</v>
      </c>
      <c r="Z4815" s="2">
        <v>0</v>
      </c>
      <c r="AA4815" s="2">
        <v>0</v>
      </c>
      <c r="AB4815" s="2">
        <v>0</v>
      </c>
      <c r="AC4815" s="2">
        <v>0</v>
      </c>
      <c r="AD4815" s="2">
        <v>131</v>
      </c>
      <c r="AE4815" s="2">
        <v>148</v>
      </c>
      <c r="AF4815" s="2">
        <v>145</v>
      </c>
      <c r="AG4815" s="2">
        <v>163</v>
      </c>
      <c r="AH4815" s="2">
        <v>183</v>
      </c>
      <c r="AI4815" s="2">
        <v>223</v>
      </c>
      <c r="AJ4815" s="2">
        <v>175</v>
      </c>
      <c r="AK4815" s="2">
        <v>0</v>
      </c>
      <c r="AL4815" s="2">
        <v>0</v>
      </c>
      <c r="AM4815" s="2">
        <v>0</v>
      </c>
      <c r="AN4815" s="2">
        <v>0</v>
      </c>
      <c r="AO4815" s="2">
        <v>0</v>
      </c>
      <c r="AP4815" s="2">
        <v>0</v>
      </c>
      <c r="AQ4815" s="2">
        <v>0</v>
      </c>
      <c r="AR4815" s="2">
        <v>115</v>
      </c>
      <c r="AS4815" s="2">
        <v>0</v>
      </c>
      <c r="AT4815" s="2">
        <v>0</v>
      </c>
      <c r="AU4815" s="2">
        <v>0</v>
      </c>
      <c r="AV4815" s="2">
        <v>0</v>
      </c>
      <c r="AW4815" s="2">
        <v>0</v>
      </c>
      <c r="AX4815" s="2">
        <v>0</v>
      </c>
      <c r="AY4815" s="2">
        <v>0</v>
      </c>
      <c r="AZ4815" s="2">
        <v>0</v>
      </c>
      <c r="BA4815" s="2">
        <v>0</v>
      </c>
      <c r="BB4815" s="2">
        <v>0</v>
      </c>
      <c r="BC4815" s="2">
        <v>0</v>
      </c>
      <c r="BD4815" s="2">
        <v>0</v>
      </c>
      <c r="BE4815" s="2">
        <v>0</v>
      </c>
      <c r="BF4815" s="2">
        <v>0</v>
      </c>
      <c r="BG4815" s="2">
        <v>0</v>
      </c>
      <c r="BH4815" s="2">
        <v>0</v>
      </c>
      <c r="BI4815" s="2">
        <v>0</v>
      </c>
      <c r="BJ4815" s="2">
        <v>0</v>
      </c>
      <c r="BK4815" s="2">
        <v>0</v>
      </c>
      <c r="BL4815" s="2">
        <v>7</v>
      </c>
      <c r="BM4815" s="2">
        <v>7</v>
      </c>
      <c r="BN4815" s="2">
        <v>5</v>
      </c>
      <c r="BO4815" s="2">
        <v>6</v>
      </c>
      <c r="BP4815" s="2">
        <v>5</v>
      </c>
      <c r="BQ4815" s="2">
        <v>7</v>
      </c>
      <c r="BR4815" s="2">
        <v>6</v>
      </c>
      <c r="BS4815" s="2">
        <v>0</v>
      </c>
      <c r="BT4815" s="2">
        <v>0</v>
      </c>
      <c r="BU4815" s="2">
        <v>0</v>
      </c>
      <c r="BV4815" s="2">
        <v>0</v>
      </c>
      <c r="BW4815" s="2">
        <v>0</v>
      </c>
      <c r="BX4815" s="2">
        <v>0</v>
      </c>
      <c r="BY4815" s="2">
        <v>0</v>
      </c>
      <c r="BZ4815" s="2">
        <v>5</v>
      </c>
      <c r="CA4815" s="2">
        <v>0</v>
      </c>
      <c r="CB4815" s="2">
        <v>0</v>
      </c>
      <c r="CC4815" s="2">
        <v>0</v>
      </c>
      <c r="CD4815" s="2">
        <v>0</v>
      </c>
      <c r="CE4815" s="2">
        <v>0</v>
      </c>
      <c r="CF4815" s="2">
        <v>0</v>
      </c>
      <c r="CG4815" s="2">
        <v>0</v>
      </c>
      <c r="CH4815" s="2">
        <v>0</v>
      </c>
      <c r="CI4815" s="2">
        <v>0</v>
      </c>
      <c r="CJ4815" s="2">
        <v>0</v>
      </c>
      <c r="CK4815" s="2">
        <v>0</v>
      </c>
      <c r="CL4815" s="2">
        <v>0</v>
      </c>
    </row>
    <row r="4816" spans="1:90" x14ac:dyDescent="0.25">
      <c r="A4816" t="s">
        <v>115</v>
      </c>
      <c r="B4816">
        <v>20512</v>
      </c>
      <c r="C4816" t="s">
        <v>190</v>
      </c>
      <c r="D4816">
        <v>1</v>
      </c>
      <c r="E4816">
        <v>8</v>
      </c>
      <c r="F4816">
        <v>905847</v>
      </c>
      <c r="G4816">
        <v>35905847</v>
      </c>
      <c r="H4816" t="s">
        <v>12766</v>
      </c>
      <c r="I4816">
        <v>664</v>
      </c>
      <c r="J4816" t="s">
        <v>190</v>
      </c>
      <c r="K4816" t="s">
        <v>3269</v>
      </c>
      <c r="L4816">
        <v>1</v>
      </c>
      <c r="M4816" t="s">
        <v>190</v>
      </c>
      <c r="N4816">
        <v>14166090</v>
      </c>
      <c r="O4816" t="s">
        <v>92</v>
      </c>
      <c r="P4816" t="s">
        <v>11615</v>
      </c>
      <c r="Q4816">
        <v>2146</v>
      </c>
      <c r="R4816">
        <v>16</v>
      </c>
      <c r="S4816">
        <v>39425363</v>
      </c>
      <c r="T4816">
        <v>39453923</v>
      </c>
      <c r="U4816" t="s">
        <v>12767</v>
      </c>
      <c r="V4816">
        <v>1</v>
      </c>
      <c r="W4816" s="2">
        <v>0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141</v>
      </c>
      <c r="AE4816" s="2">
        <v>119</v>
      </c>
      <c r="AF4816" s="2">
        <v>106</v>
      </c>
      <c r="AG4816" s="2">
        <v>138</v>
      </c>
      <c r="AH4816" s="2">
        <v>103</v>
      </c>
      <c r="AI4816" s="2">
        <v>89</v>
      </c>
      <c r="AJ4816" s="2">
        <v>57</v>
      </c>
      <c r="AK4816" s="2">
        <v>0</v>
      </c>
      <c r="AL4816" s="2">
        <v>0</v>
      </c>
      <c r="AM4816" s="2">
        <v>0</v>
      </c>
      <c r="AN4816" s="2">
        <v>0</v>
      </c>
      <c r="AO4816" s="2">
        <v>0</v>
      </c>
      <c r="AP4816" s="2">
        <v>0</v>
      </c>
      <c r="AQ4816" s="2">
        <v>0</v>
      </c>
      <c r="AR4816" s="2">
        <v>86</v>
      </c>
      <c r="AS4816" s="2">
        <v>0</v>
      </c>
      <c r="AT4816" s="2">
        <v>0</v>
      </c>
      <c r="AU4816" s="2">
        <v>158</v>
      </c>
      <c r="AV4816" s="2">
        <v>0</v>
      </c>
      <c r="AW4816" s="2">
        <v>0</v>
      </c>
      <c r="AX4816" s="2">
        <v>0</v>
      </c>
      <c r="AY4816" s="2">
        <v>0</v>
      </c>
      <c r="AZ4816" s="2">
        <v>0</v>
      </c>
      <c r="BA4816" s="2">
        <v>0</v>
      </c>
      <c r="BB4816" s="2">
        <v>0</v>
      </c>
      <c r="BC4816" s="2">
        <v>19</v>
      </c>
      <c r="BD4816" s="2">
        <v>0</v>
      </c>
      <c r="BE4816" s="2">
        <v>0</v>
      </c>
      <c r="BF4816" s="2">
        <v>0</v>
      </c>
      <c r="BG4816" s="2">
        <v>0</v>
      </c>
      <c r="BH4816" s="2">
        <v>0</v>
      </c>
      <c r="BI4816" s="2">
        <v>0</v>
      </c>
      <c r="BJ4816" s="2">
        <v>0</v>
      </c>
      <c r="BK4816" s="2">
        <v>0</v>
      </c>
      <c r="BL4816" s="2">
        <v>6</v>
      </c>
      <c r="BM4816" s="2">
        <v>5</v>
      </c>
      <c r="BN4816" s="2">
        <v>6</v>
      </c>
      <c r="BO4816" s="2">
        <v>6</v>
      </c>
      <c r="BP4816" s="2">
        <v>6</v>
      </c>
      <c r="BQ4816" s="2">
        <v>3</v>
      </c>
      <c r="BR4816" s="2">
        <v>2</v>
      </c>
      <c r="BS4816" s="2">
        <v>0</v>
      </c>
      <c r="BT4816" s="2">
        <v>0</v>
      </c>
      <c r="BU4816" s="2">
        <v>0</v>
      </c>
      <c r="BV4816" s="2">
        <v>0</v>
      </c>
      <c r="BW4816" s="2">
        <v>0</v>
      </c>
      <c r="BX4816" s="2">
        <v>0</v>
      </c>
      <c r="BY4816" s="2">
        <v>0</v>
      </c>
      <c r="BZ4816" s="2">
        <v>4</v>
      </c>
      <c r="CA4816" s="2">
        <v>0</v>
      </c>
      <c r="CB4816" s="2">
        <v>0</v>
      </c>
      <c r="CC4816" s="2">
        <v>7</v>
      </c>
      <c r="CD4816" s="2">
        <v>0</v>
      </c>
      <c r="CE4816" s="2">
        <v>0</v>
      </c>
      <c r="CF4816" s="2">
        <v>0</v>
      </c>
      <c r="CG4816" s="2">
        <v>0</v>
      </c>
      <c r="CH4816" s="2">
        <v>0</v>
      </c>
      <c r="CI4816" s="2">
        <v>0</v>
      </c>
      <c r="CJ4816" s="2">
        <v>0</v>
      </c>
      <c r="CK4816" s="2">
        <v>2</v>
      </c>
      <c r="CL4816" s="2">
        <v>0</v>
      </c>
    </row>
    <row r="4817" spans="1:90" x14ac:dyDescent="0.25">
      <c r="A4817" t="s">
        <v>115</v>
      </c>
      <c r="B4817">
        <v>20512</v>
      </c>
      <c r="C4817" t="s">
        <v>190</v>
      </c>
      <c r="D4817">
        <v>1</v>
      </c>
      <c r="E4817">
        <v>8</v>
      </c>
      <c r="F4817">
        <v>23486</v>
      </c>
      <c r="G4817">
        <v>35023486</v>
      </c>
      <c r="H4817" t="s">
        <v>10528</v>
      </c>
      <c r="I4817">
        <v>664</v>
      </c>
      <c r="J4817" t="s">
        <v>190</v>
      </c>
      <c r="K4817" t="s">
        <v>3080</v>
      </c>
      <c r="L4817">
        <v>2</v>
      </c>
      <c r="M4817" t="s">
        <v>3080</v>
      </c>
      <c r="N4817">
        <v>14179090</v>
      </c>
      <c r="O4817" t="s">
        <v>92</v>
      </c>
      <c r="P4817" t="s">
        <v>10529</v>
      </c>
      <c r="Q4817">
        <v>733</v>
      </c>
      <c r="R4817">
        <v>16</v>
      </c>
      <c r="S4817">
        <v>39491116</v>
      </c>
      <c r="T4817">
        <v>39491485</v>
      </c>
      <c r="U4817" t="s">
        <v>10530</v>
      </c>
      <c r="V4817">
        <v>1</v>
      </c>
      <c r="W4817" s="2">
        <v>0</v>
      </c>
      <c r="X4817" s="2">
        <v>0</v>
      </c>
      <c r="Y4817" s="2">
        <v>0</v>
      </c>
      <c r="Z4817" s="2">
        <v>0</v>
      </c>
      <c r="AA4817" s="2">
        <v>0</v>
      </c>
      <c r="AB4817" s="2">
        <v>0</v>
      </c>
      <c r="AC4817" s="2">
        <v>0</v>
      </c>
      <c r="AD4817" s="2">
        <v>95</v>
      </c>
      <c r="AE4817" s="2">
        <v>117</v>
      </c>
      <c r="AF4817" s="2">
        <v>121</v>
      </c>
      <c r="AG4817" s="2">
        <v>133</v>
      </c>
      <c r="AH4817" s="2">
        <v>104</v>
      </c>
      <c r="AI4817" s="2">
        <v>100</v>
      </c>
      <c r="AJ4817" s="2">
        <v>90</v>
      </c>
      <c r="AK4817" s="2">
        <v>0</v>
      </c>
      <c r="AL4817" s="2">
        <v>0</v>
      </c>
      <c r="AM4817" s="2">
        <v>0</v>
      </c>
      <c r="AN4817" s="2">
        <v>0</v>
      </c>
      <c r="AO4817" s="2">
        <v>0</v>
      </c>
      <c r="AP4817" s="2">
        <v>0</v>
      </c>
      <c r="AQ4817" s="2">
        <v>0</v>
      </c>
      <c r="AR4817" s="2">
        <v>0</v>
      </c>
      <c r="AS4817" s="2">
        <v>0</v>
      </c>
      <c r="AT4817" s="2">
        <v>0</v>
      </c>
      <c r="AU4817" s="2">
        <v>34</v>
      </c>
      <c r="AV4817" s="2">
        <v>0</v>
      </c>
      <c r="AW4817" s="2">
        <v>0</v>
      </c>
      <c r="AX4817" s="2">
        <v>0</v>
      </c>
      <c r="AY4817" s="2">
        <v>0</v>
      </c>
      <c r="AZ4817" s="2">
        <v>0</v>
      </c>
      <c r="BA4817" s="2">
        <v>0</v>
      </c>
      <c r="BB4817" s="2">
        <v>0</v>
      </c>
      <c r="BC4817" s="2">
        <v>20</v>
      </c>
      <c r="BD4817" s="2">
        <v>0</v>
      </c>
      <c r="BE4817" s="2">
        <v>0</v>
      </c>
      <c r="BF4817" s="2">
        <v>0</v>
      </c>
      <c r="BG4817" s="2">
        <v>0</v>
      </c>
      <c r="BH4817" s="2">
        <v>0</v>
      </c>
      <c r="BI4817" s="2">
        <v>0</v>
      </c>
      <c r="BJ4817" s="2">
        <v>0</v>
      </c>
      <c r="BK4817" s="2">
        <v>0</v>
      </c>
      <c r="BL4817" s="2">
        <v>5</v>
      </c>
      <c r="BM4817" s="2">
        <v>5</v>
      </c>
      <c r="BN4817" s="2">
        <v>5</v>
      </c>
      <c r="BO4817" s="2">
        <v>5</v>
      </c>
      <c r="BP4817" s="2">
        <v>5</v>
      </c>
      <c r="BQ4817" s="2">
        <v>4</v>
      </c>
      <c r="BR4817" s="2">
        <v>3</v>
      </c>
      <c r="BS4817" s="2">
        <v>0</v>
      </c>
      <c r="BT4817" s="2">
        <v>0</v>
      </c>
      <c r="BU4817" s="2">
        <v>0</v>
      </c>
      <c r="BV4817" s="2">
        <v>0</v>
      </c>
      <c r="BW4817" s="2">
        <v>0</v>
      </c>
      <c r="BX4817" s="2">
        <v>0</v>
      </c>
      <c r="BY4817" s="2">
        <v>0</v>
      </c>
      <c r="BZ4817" s="2">
        <v>0</v>
      </c>
      <c r="CA4817" s="2">
        <v>0</v>
      </c>
      <c r="CB4817" s="2">
        <v>0</v>
      </c>
      <c r="CC4817" s="2">
        <v>2</v>
      </c>
      <c r="CD4817" s="2">
        <v>0</v>
      </c>
      <c r="CE4817" s="2">
        <v>0</v>
      </c>
      <c r="CF4817" s="2">
        <v>0</v>
      </c>
      <c r="CG4817" s="2">
        <v>0</v>
      </c>
      <c r="CH4817" s="2">
        <v>0</v>
      </c>
      <c r="CI4817" s="2">
        <v>0</v>
      </c>
      <c r="CJ4817" s="2">
        <v>0</v>
      </c>
      <c r="CK4817" s="2">
        <v>2</v>
      </c>
      <c r="CL4817" s="2">
        <v>0</v>
      </c>
    </row>
    <row r="4818" spans="1:90" x14ac:dyDescent="0.25">
      <c r="A4818" t="s">
        <v>115</v>
      </c>
      <c r="B4818">
        <v>20512</v>
      </c>
      <c r="C4818" t="s">
        <v>190</v>
      </c>
      <c r="D4818">
        <v>1</v>
      </c>
      <c r="E4818">
        <v>8</v>
      </c>
      <c r="F4818">
        <v>23619</v>
      </c>
      <c r="G4818">
        <v>35023619</v>
      </c>
      <c r="H4818" t="s">
        <v>8817</v>
      </c>
      <c r="I4818">
        <v>205</v>
      </c>
      <c r="J4818" t="s">
        <v>3914</v>
      </c>
      <c r="K4818" t="s">
        <v>91</v>
      </c>
      <c r="L4818">
        <v>1</v>
      </c>
      <c r="M4818" t="s">
        <v>3914</v>
      </c>
      <c r="N4818">
        <v>14860000</v>
      </c>
      <c r="O4818" t="s">
        <v>92</v>
      </c>
      <c r="P4818" t="s">
        <v>8818</v>
      </c>
      <c r="Q4818">
        <v>480</v>
      </c>
      <c r="R4818">
        <v>16</v>
      </c>
      <c r="S4818">
        <v>39431341</v>
      </c>
      <c r="T4818">
        <v>39431669</v>
      </c>
      <c r="U4818" t="s">
        <v>8819</v>
      </c>
      <c r="V4818">
        <v>1</v>
      </c>
      <c r="W4818" s="2">
        <v>0</v>
      </c>
      <c r="X4818" s="2">
        <v>0</v>
      </c>
      <c r="Y4818" s="2">
        <v>0</v>
      </c>
      <c r="Z4818" s="2">
        <v>0</v>
      </c>
      <c r="AA4818" s="2">
        <v>0</v>
      </c>
      <c r="AB4818" s="2">
        <v>0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406</v>
      </c>
      <c r="AI4818" s="2">
        <v>360</v>
      </c>
      <c r="AJ4818" s="2">
        <v>302</v>
      </c>
      <c r="AK4818" s="2">
        <v>0</v>
      </c>
      <c r="AL4818" s="2">
        <v>0</v>
      </c>
      <c r="AM4818" s="2">
        <v>0</v>
      </c>
      <c r="AN4818" s="2">
        <v>0</v>
      </c>
      <c r="AO4818" s="2">
        <v>0</v>
      </c>
      <c r="AP4818" s="2">
        <v>0</v>
      </c>
      <c r="AQ4818" s="2">
        <v>0</v>
      </c>
      <c r="AR4818" s="2">
        <v>0</v>
      </c>
      <c r="AS4818" s="2">
        <v>0</v>
      </c>
      <c r="AT4818" s="2">
        <v>0</v>
      </c>
      <c r="AU4818" s="2">
        <v>135</v>
      </c>
      <c r="AV4818" s="2">
        <v>0</v>
      </c>
      <c r="AW4818" s="2">
        <v>0</v>
      </c>
      <c r="AX4818" s="2">
        <v>0</v>
      </c>
      <c r="AY4818" s="2">
        <v>0</v>
      </c>
      <c r="AZ4818" s="2">
        <v>0</v>
      </c>
      <c r="BA4818" s="2">
        <v>0</v>
      </c>
      <c r="BB4818" s="2">
        <v>0</v>
      </c>
      <c r="BC4818" s="2">
        <v>19</v>
      </c>
      <c r="BD4818" s="2">
        <v>0</v>
      </c>
      <c r="BE4818" s="2">
        <v>0</v>
      </c>
      <c r="BF4818" s="2">
        <v>0</v>
      </c>
      <c r="BG4818" s="2">
        <v>0</v>
      </c>
      <c r="BH4818" s="2">
        <v>0</v>
      </c>
      <c r="BI4818" s="2">
        <v>0</v>
      </c>
      <c r="BJ4818" s="2">
        <v>0</v>
      </c>
      <c r="BK4818" s="2">
        <v>0</v>
      </c>
      <c r="BL4818" s="2">
        <v>0</v>
      </c>
      <c r="BM4818" s="2">
        <v>0</v>
      </c>
      <c r="BN4818" s="2">
        <v>0</v>
      </c>
      <c r="BO4818" s="2">
        <v>0</v>
      </c>
      <c r="BP4818" s="2">
        <v>15</v>
      </c>
      <c r="BQ4818" s="2">
        <v>13</v>
      </c>
      <c r="BR4818" s="2">
        <v>10</v>
      </c>
      <c r="BS4818" s="2">
        <v>0</v>
      </c>
      <c r="BT4818" s="2">
        <v>0</v>
      </c>
      <c r="BU4818" s="2">
        <v>0</v>
      </c>
      <c r="BV4818" s="2">
        <v>0</v>
      </c>
      <c r="BW4818" s="2">
        <v>0</v>
      </c>
      <c r="BX4818" s="2">
        <v>0</v>
      </c>
      <c r="BY4818" s="2">
        <v>0</v>
      </c>
      <c r="BZ4818" s="2">
        <v>0</v>
      </c>
      <c r="CA4818" s="2">
        <v>0</v>
      </c>
      <c r="CB4818" s="2">
        <v>0</v>
      </c>
      <c r="CC4818" s="2">
        <v>5</v>
      </c>
      <c r="CD4818" s="2">
        <v>0</v>
      </c>
      <c r="CE4818" s="2">
        <v>0</v>
      </c>
      <c r="CF4818" s="2">
        <v>0</v>
      </c>
      <c r="CG4818" s="2">
        <v>0</v>
      </c>
      <c r="CH4818" s="2">
        <v>0</v>
      </c>
      <c r="CI4818" s="2">
        <v>0</v>
      </c>
      <c r="CJ4818" s="2">
        <v>0</v>
      </c>
      <c r="CK4818" s="2">
        <v>1</v>
      </c>
      <c r="CL4818" s="2">
        <v>0</v>
      </c>
    </row>
    <row r="4819" spans="1:90" x14ac:dyDescent="0.25">
      <c r="A4819" t="s">
        <v>115</v>
      </c>
      <c r="B4819">
        <v>20512</v>
      </c>
      <c r="C4819" t="s">
        <v>190</v>
      </c>
      <c r="D4819">
        <v>1</v>
      </c>
      <c r="E4819">
        <v>8</v>
      </c>
      <c r="F4819">
        <v>22561</v>
      </c>
      <c r="G4819">
        <v>35022561</v>
      </c>
      <c r="H4819" t="s">
        <v>16467</v>
      </c>
      <c r="I4819">
        <v>550</v>
      </c>
      <c r="J4819" t="s">
        <v>1537</v>
      </c>
      <c r="K4819" t="s">
        <v>91</v>
      </c>
      <c r="L4819">
        <v>1</v>
      </c>
      <c r="M4819" t="s">
        <v>1537</v>
      </c>
      <c r="N4819">
        <v>14180000</v>
      </c>
      <c r="O4819" t="s">
        <v>92</v>
      </c>
      <c r="P4819" t="s">
        <v>4652</v>
      </c>
      <c r="Q4819">
        <v>297</v>
      </c>
      <c r="R4819">
        <v>16</v>
      </c>
      <c r="S4819">
        <v>39531794</v>
      </c>
      <c r="T4819">
        <v>39535757</v>
      </c>
      <c r="U4819" t="s">
        <v>16468</v>
      </c>
      <c r="V4819">
        <v>1</v>
      </c>
      <c r="W4819" s="2">
        <v>0</v>
      </c>
      <c r="X4819" s="2">
        <v>0</v>
      </c>
      <c r="Y4819" s="2">
        <v>0</v>
      </c>
      <c r="Z4819" s="2">
        <v>0</v>
      </c>
      <c r="AA4819" s="2">
        <v>0</v>
      </c>
      <c r="AB4819" s="2">
        <v>0</v>
      </c>
      <c r="AC4819" s="2">
        <v>0</v>
      </c>
      <c r="AD4819" s="2">
        <v>167</v>
      </c>
      <c r="AE4819" s="2">
        <v>118</v>
      </c>
      <c r="AF4819" s="2">
        <v>168</v>
      </c>
      <c r="AG4819" s="2">
        <v>166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0</v>
      </c>
      <c r="AN4819" s="2">
        <v>0</v>
      </c>
      <c r="AO4819" s="2">
        <v>0</v>
      </c>
      <c r="AP4819" s="2">
        <v>0</v>
      </c>
      <c r="AQ4819" s="2">
        <v>0</v>
      </c>
      <c r="AR4819" s="2">
        <v>0</v>
      </c>
      <c r="AS4819" s="2">
        <v>0</v>
      </c>
      <c r="AT4819" s="2">
        <v>0</v>
      </c>
      <c r="AU4819" s="2">
        <v>0</v>
      </c>
      <c r="AV4819" s="2">
        <v>0</v>
      </c>
      <c r="AW4819" s="2">
        <v>0</v>
      </c>
      <c r="AX4819" s="2">
        <v>0</v>
      </c>
      <c r="AY4819" s="2">
        <v>0</v>
      </c>
      <c r="AZ4819" s="2">
        <v>0</v>
      </c>
      <c r="BA4819" s="2">
        <v>0</v>
      </c>
      <c r="BB4819" s="2">
        <v>0</v>
      </c>
      <c r="BC4819" s="2">
        <v>77</v>
      </c>
      <c r="BD4819" s="2">
        <v>0</v>
      </c>
      <c r="BE4819" s="2">
        <v>0</v>
      </c>
      <c r="BF4819" s="2">
        <v>0</v>
      </c>
      <c r="BG4819" s="2">
        <v>0</v>
      </c>
      <c r="BH4819" s="2">
        <v>0</v>
      </c>
      <c r="BI4819" s="2">
        <v>0</v>
      </c>
      <c r="BJ4819" s="2">
        <v>0</v>
      </c>
      <c r="BK4819" s="2">
        <v>0</v>
      </c>
      <c r="BL4819" s="2">
        <v>7</v>
      </c>
      <c r="BM4819" s="2">
        <v>6</v>
      </c>
      <c r="BN4819" s="2">
        <v>7</v>
      </c>
      <c r="BO4819" s="2">
        <v>5</v>
      </c>
      <c r="BP4819" s="2">
        <v>0</v>
      </c>
      <c r="BQ4819" s="2">
        <v>0</v>
      </c>
      <c r="BR4819" s="2">
        <v>0</v>
      </c>
      <c r="BS4819" s="2">
        <v>0</v>
      </c>
      <c r="BT4819" s="2">
        <v>0</v>
      </c>
      <c r="BU4819" s="2">
        <v>0</v>
      </c>
      <c r="BV4819" s="2">
        <v>0</v>
      </c>
      <c r="BW4819" s="2">
        <v>0</v>
      </c>
      <c r="BX4819" s="2">
        <v>0</v>
      </c>
      <c r="BY4819" s="2">
        <v>0</v>
      </c>
      <c r="BZ4819" s="2">
        <v>0</v>
      </c>
      <c r="CA4819" s="2">
        <v>0</v>
      </c>
      <c r="CB4819" s="2">
        <v>0</v>
      </c>
      <c r="CC4819" s="2">
        <v>0</v>
      </c>
      <c r="CD4819" s="2">
        <v>0</v>
      </c>
      <c r="CE4819" s="2">
        <v>0</v>
      </c>
      <c r="CF4819" s="2">
        <v>0</v>
      </c>
      <c r="CG4819" s="2">
        <v>0</v>
      </c>
      <c r="CH4819" s="2">
        <v>0</v>
      </c>
      <c r="CI4819" s="2">
        <v>0</v>
      </c>
      <c r="CJ4819" s="2">
        <v>0</v>
      </c>
      <c r="CK4819" s="2">
        <v>8</v>
      </c>
      <c r="CL4819" s="2">
        <v>0</v>
      </c>
    </row>
    <row r="4820" spans="1:90" x14ac:dyDescent="0.25">
      <c r="A4820" t="s">
        <v>115</v>
      </c>
      <c r="B4820">
        <v>20512</v>
      </c>
      <c r="C4820" t="s">
        <v>190</v>
      </c>
      <c r="D4820">
        <v>1</v>
      </c>
      <c r="E4820">
        <v>8</v>
      </c>
      <c r="F4820">
        <v>915002</v>
      </c>
      <c r="G4820">
        <v>35915002</v>
      </c>
      <c r="H4820" t="s">
        <v>10142</v>
      </c>
      <c r="I4820">
        <v>205</v>
      </c>
      <c r="J4820" t="s">
        <v>3914</v>
      </c>
      <c r="K4820" t="s">
        <v>428</v>
      </c>
      <c r="L4820">
        <v>1</v>
      </c>
      <c r="M4820" t="s">
        <v>3914</v>
      </c>
      <c r="N4820">
        <v>14860000</v>
      </c>
      <c r="O4820" t="s">
        <v>92</v>
      </c>
      <c r="P4820" t="s">
        <v>3915</v>
      </c>
      <c r="Q4820">
        <v>479</v>
      </c>
      <c r="R4820">
        <v>16</v>
      </c>
      <c r="S4820">
        <v>39436000</v>
      </c>
      <c r="U4820" t="s">
        <v>10143</v>
      </c>
      <c r="V4820">
        <v>1</v>
      </c>
      <c r="W4820" s="2">
        <v>0</v>
      </c>
      <c r="X4820" s="2">
        <v>0</v>
      </c>
      <c r="Y4820" s="2">
        <v>0</v>
      </c>
      <c r="Z4820" s="2">
        <v>0</v>
      </c>
      <c r="AA4820" s="2">
        <v>0</v>
      </c>
      <c r="AB4820" s="2">
        <v>0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16</v>
      </c>
      <c r="AI4820" s="2">
        <v>36</v>
      </c>
      <c r="AJ4820" s="2">
        <v>63</v>
      </c>
      <c r="AK4820" s="2">
        <v>0</v>
      </c>
      <c r="AL4820" s="2">
        <v>0</v>
      </c>
      <c r="AM4820" s="2">
        <v>0</v>
      </c>
      <c r="AN4820" s="2">
        <v>0</v>
      </c>
      <c r="AO4820" s="2">
        <v>0</v>
      </c>
      <c r="AP4820" s="2">
        <v>0</v>
      </c>
      <c r="AQ4820" s="2">
        <v>0</v>
      </c>
      <c r="AR4820" s="2">
        <v>0</v>
      </c>
      <c r="AS4820" s="2">
        <v>0</v>
      </c>
      <c r="AT4820" s="2">
        <v>0</v>
      </c>
      <c r="AU4820" s="2">
        <v>0</v>
      </c>
      <c r="AV4820" s="2">
        <v>0</v>
      </c>
      <c r="AW4820" s="2">
        <v>0</v>
      </c>
      <c r="AX4820" s="2">
        <v>0</v>
      </c>
      <c r="AY4820" s="2">
        <v>0</v>
      </c>
      <c r="AZ4820" s="2">
        <v>0</v>
      </c>
      <c r="BA4820" s="2">
        <v>0</v>
      </c>
      <c r="BB4820" s="2">
        <v>0</v>
      </c>
      <c r="BC4820" s="2">
        <v>0</v>
      </c>
      <c r="BD4820" s="2">
        <v>0</v>
      </c>
      <c r="BE4820" s="2">
        <v>0</v>
      </c>
      <c r="BF4820" s="2">
        <v>0</v>
      </c>
      <c r="BG4820" s="2">
        <v>0</v>
      </c>
      <c r="BH4820" s="2">
        <v>0</v>
      </c>
      <c r="BI4820" s="2">
        <v>0</v>
      </c>
      <c r="BJ4820" s="2">
        <v>0</v>
      </c>
      <c r="BK4820" s="2">
        <v>0</v>
      </c>
      <c r="BL4820" s="2">
        <v>0</v>
      </c>
      <c r="BM4820" s="2">
        <v>0</v>
      </c>
      <c r="BN4820" s="2">
        <v>0</v>
      </c>
      <c r="BO4820" s="2">
        <v>0</v>
      </c>
      <c r="BP4820" s="2">
        <v>1</v>
      </c>
      <c r="BQ4820" s="2">
        <v>1</v>
      </c>
      <c r="BR4820" s="2">
        <v>2</v>
      </c>
      <c r="BS4820" s="2">
        <v>0</v>
      </c>
      <c r="BT4820" s="2">
        <v>0</v>
      </c>
      <c r="BU4820" s="2">
        <v>0</v>
      </c>
      <c r="BV4820" s="2">
        <v>0</v>
      </c>
      <c r="BW4820" s="2">
        <v>0</v>
      </c>
      <c r="BX4820" s="2">
        <v>0</v>
      </c>
      <c r="BY4820" s="2">
        <v>0</v>
      </c>
      <c r="BZ4820" s="2">
        <v>0</v>
      </c>
      <c r="CA4820" s="2">
        <v>0</v>
      </c>
      <c r="CB4820" s="2">
        <v>0</v>
      </c>
      <c r="CC4820" s="2">
        <v>0</v>
      </c>
      <c r="CD4820" s="2">
        <v>0</v>
      </c>
      <c r="CE4820" s="2">
        <v>0</v>
      </c>
      <c r="CF4820" s="2">
        <v>0</v>
      </c>
      <c r="CG4820" s="2">
        <v>0</v>
      </c>
      <c r="CH4820" s="2">
        <v>0</v>
      </c>
      <c r="CI4820" s="2">
        <v>0</v>
      </c>
      <c r="CJ4820" s="2">
        <v>0</v>
      </c>
      <c r="CK4820" s="2">
        <v>0</v>
      </c>
      <c r="CL4820" s="2">
        <v>0</v>
      </c>
    </row>
    <row r="4821" spans="1:90" x14ac:dyDescent="0.25">
      <c r="A4821" t="s">
        <v>115</v>
      </c>
      <c r="B4821">
        <v>20512</v>
      </c>
      <c r="C4821" t="s">
        <v>190</v>
      </c>
      <c r="D4821">
        <v>1</v>
      </c>
      <c r="E4821">
        <v>8</v>
      </c>
      <c r="F4821">
        <v>44635</v>
      </c>
      <c r="G4821">
        <v>35044635</v>
      </c>
      <c r="H4821" t="s">
        <v>14973</v>
      </c>
      <c r="I4821">
        <v>664</v>
      </c>
      <c r="J4821" t="s">
        <v>190</v>
      </c>
      <c r="K4821" t="s">
        <v>2571</v>
      </c>
      <c r="L4821">
        <v>1</v>
      </c>
      <c r="M4821" t="s">
        <v>190</v>
      </c>
      <c r="N4821">
        <v>14177060</v>
      </c>
      <c r="O4821" t="s">
        <v>102</v>
      </c>
      <c r="P4821" t="s">
        <v>14974</v>
      </c>
      <c r="Q4821">
        <v>799</v>
      </c>
      <c r="R4821">
        <v>16</v>
      </c>
      <c r="S4821">
        <v>39425557</v>
      </c>
      <c r="T4821">
        <v>39425582</v>
      </c>
      <c r="U4821" t="s">
        <v>14975</v>
      </c>
      <c r="V4821">
        <v>1</v>
      </c>
      <c r="W4821" s="2">
        <v>0</v>
      </c>
      <c r="X4821" s="2">
        <v>0</v>
      </c>
      <c r="Y4821" s="2">
        <v>0</v>
      </c>
      <c r="Z4821" s="2">
        <v>0</v>
      </c>
      <c r="AA4821" s="2">
        <v>0</v>
      </c>
      <c r="AB4821" s="2">
        <v>0</v>
      </c>
      <c r="AC4821" s="2">
        <v>0</v>
      </c>
      <c r="AD4821" s="2">
        <v>31</v>
      </c>
      <c r="AE4821" s="2">
        <v>30</v>
      </c>
      <c r="AF4821" s="2">
        <v>40</v>
      </c>
      <c r="AG4821" s="2">
        <v>39</v>
      </c>
      <c r="AH4821" s="2">
        <v>160</v>
      </c>
      <c r="AI4821" s="2">
        <v>103</v>
      </c>
      <c r="AJ4821" s="2">
        <v>69</v>
      </c>
      <c r="AK4821" s="2">
        <v>0</v>
      </c>
      <c r="AL4821" s="2">
        <v>0</v>
      </c>
      <c r="AM4821" s="2">
        <v>0</v>
      </c>
      <c r="AN4821" s="2">
        <v>0</v>
      </c>
      <c r="AO4821" s="2">
        <v>0</v>
      </c>
      <c r="AP4821" s="2">
        <v>0</v>
      </c>
      <c r="AQ4821" s="2">
        <v>0</v>
      </c>
      <c r="AR4821" s="2">
        <v>173</v>
      </c>
      <c r="AS4821" s="2">
        <v>0</v>
      </c>
      <c r="AT4821" s="2">
        <v>0</v>
      </c>
      <c r="AU4821" s="2">
        <v>222</v>
      </c>
      <c r="AV4821" s="2">
        <v>0</v>
      </c>
      <c r="AW4821" s="2">
        <v>0</v>
      </c>
      <c r="AX4821" s="2">
        <v>0</v>
      </c>
      <c r="AY4821" s="2">
        <v>0</v>
      </c>
      <c r="AZ4821" s="2">
        <v>0</v>
      </c>
      <c r="BA4821" s="2">
        <v>0</v>
      </c>
      <c r="BB4821" s="2">
        <v>0</v>
      </c>
      <c r="BC4821" s="2">
        <v>256</v>
      </c>
      <c r="BD4821" s="2">
        <v>6</v>
      </c>
      <c r="BE4821" s="2">
        <v>0</v>
      </c>
      <c r="BF4821" s="2">
        <v>0</v>
      </c>
      <c r="BG4821" s="2">
        <v>0</v>
      </c>
      <c r="BH4821" s="2">
        <v>0</v>
      </c>
      <c r="BI4821" s="2">
        <v>0</v>
      </c>
      <c r="BJ4821" s="2">
        <v>0</v>
      </c>
      <c r="BK4821" s="2">
        <v>0</v>
      </c>
      <c r="BL4821" s="2">
        <v>1</v>
      </c>
      <c r="BM4821" s="2">
        <v>1</v>
      </c>
      <c r="BN4821" s="2">
        <v>2</v>
      </c>
      <c r="BO4821" s="2">
        <v>3</v>
      </c>
      <c r="BP4821" s="2">
        <v>9</v>
      </c>
      <c r="BQ4821" s="2">
        <v>4</v>
      </c>
      <c r="BR4821" s="2">
        <v>3</v>
      </c>
      <c r="BS4821" s="2">
        <v>0</v>
      </c>
      <c r="BT4821" s="2">
        <v>0</v>
      </c>
      <c r="BU4821" s="2">
        <v>0</v>
      </c>
      <c r="BV4821" s="2">
        <v>0</v>
      </c>
      <c r="BW4821" s="2">
        <v>0</v>
      </c>
      <c r="BX4821" s="2">
        <v>0</v>
      </c>
      <c r="BY4821" s="2">
        <v>0</v>
      </c>
      <c r="BZ4821" s="2">
        <v>7</v>
      </c>
      <c r="CA4821" s="2">
        <v>0</v>
      </c>
      <c r="CB4821" s="2">
        <v>0</v>
      </c>
      <c r="CC4821" s="2">
        <v>6</v>
      </c>
      <c r="CD4821" s="2">
        <v>0</v>
      </c>
      <c r="CE4821" s="2">
        <v>0</v>
      </c>
      <c r="CF4821" s="2">
        <v>0</v>
      </c>
      <c r="CG4821" s="2">
        <v>0</v>
      </c>
      <c r="CH4821" s="2">
        <v>0</v>
      </c>
      <c r="CI4821" s="2">
        <v>0</v>
      </c>
      <c r="CJ4821" s="2">
        <v>0</v>
      </c>
      <c r="CK4821" s="2">
        <v>20</v>
      </c>
      <c r="CL4821" s="2">
        <v>2</v>
      </c>
    </row>
    <row r="4822" spans="1:90" x14ac:dyDescent="0.25">
      <c r="A4822" t="s">
        <v>115</v>
      </c>
      <c r="B4822">
        <v>20512</v>
      </c>
      <c r="C4822" t="s">
        <v>190</v>
      </c>
      <c r="D4822">
        <v>1</v>
      </c>
      <c r="E4822">
        <v>8</v>
      </c>
      <c r="F4822">
        <v>22639</v>
      </c>
      <c r="G4822">
        <v>35022639</v>
      </c>
      <c r="H4822" t="s">
        <v>5767</v>
      </c>
      <c r="I4822">
        <v>691</v>
      </c>
      <c r="J4822" t="s">
        <v>5768</v>
      </c>
      <c r="K4822" t="s">
        <v>1638</v>
      </c>
      <c r="L4822">
        <v>1</v>
      </c>
      <c r="M4822" t="s">
        <v>5768</v>
      </c>
      <c r="N4822">
        <v>14745000</v>
      </c>
      <c r="P4822" t="s">
        <v>5769</v>
      </c>
      <c r="Q4822">
        <v>659</v>
      </c>
      <c r="R4822">
        <v>17</v>
      </c>
      <c r="S4822">
        <v>33951384</v>
      </c>
      <c r="U4822" t="s">
        <v>5770</v>
      </c>
      <c r="V4822">
        <v>1</v>
      </c>
      <c r="W4822" s="2">
        <v>0</v>
      </c>
      <c r="X4822" s="2">
        <v>0</v>
      </c>
      <c r="Y4822" s="2">
        <v>0</v>
      </c>
      <c r="Z4822" s="2">
        <v>0</v>
      </c>
      <c r="AA4822" s="2">
        <v>0</v>
      </c>
      <c r="AB4822" s="2">
        <v>0</v>
      </c>
      <c r="AC4822" s="2">
        <v>0</v>
      </c>
      <c r="AD4822" s="2">
        <v>0</v>
      </c>
      <c r="AE4822" s="2">
        <v>0</v>
      </c>
      <c r="AF4822" s="2">
        <v>0</v>
      </c>
      <c r="AG4822" s="2">
        <v>0</v>
      </c>
      <c r="AH4822" s="2">
        <v>92</v>
      </c>
      <c r="AI4822" s="2">
        <v>77</v>
      </c>
      <c r="AJ4822" s="2">
        <v>72</v>
      </c>
      <c r="AK4822" s="2">
        <v>0</v>
      </c>
      <c r="AL4822" s="2">
        <v>0</v>
      </c>
      <c r="AM4822" s="2">
        <v>0</v>
      </c>
      <c r="AN4822" s="2">
        <v>0</v>
      </c>
      <c r="AO4822" s="2">
        <v>0</v>
      </c>
      <c r="AP4822" s="2">
        <v>0</v>
      </c>
      <c r="AQ4822" s="2">
        <v>0</v>
      </c>
      <c r="AR4822" s="2">
        <v>23</v>
      </c>
      <c r="AS4822" s="2">
        <v>0</v>
      </c>
      <c r="AT4822" s="2">
        <v>0</v>
      </c>
      <c r="AU4822" s="2">
        <v>38</v>
      </c>
      <c r="AV4822" s="2">
        <v>0</v>
      </c>
      <c r="AW4822" s="2">
        <v>0</v>
      </c>
      <c r="AX4822" s="2">
        <v>0</v>
      </c>
      <c r="AY4822" s="2">
        <v>0</v>
      </c>
      <c r="AZ4822" s="2">
        <v>0</v>
      </c>
      <c r="BA4822" s="2">
        <v>0</v>
      </c>
      <c r="BB4822" s="2">
        <v>0</v>
      </c>
      <c r="BC4822" s="2">
        <v>0</v>
      </c>
      <c r="BD4822" s="2">
        <v>0</v>
      </c>
      <c r="BE4822" s="2">
        <v>0</v>
      </c>
      <c r="BF4822" s="2">
        <v>0</v>
      </c>
      <c r="BG4822" s="2">
        <v>0</v>
      </c>
      <c r="BH4822" s="2">
        <v>0</v>
      </c>
      <c r="BI4822" s="2">
        <v>0</v>
      </c>
      <c r="BJ4822" s="2">
        <v>0</v>
      </c>
      <c r="BK4822" s="2">
        <v>0</v>
      </c>
      <c r="BL4822" s="2">
        <v>0</v>
      </c>
      <c r="BM4822" s="2">
        <v>0</v>
      </c>
      <c r="BN4822" s="2">
        <v>0</v>
      </c>
      <c r="BO4822" s="2">
        <v>0</v>
      </c>
      <c r="BP4822" s="2">
        <v>4</v>
      </c>
      <c r="BQ4822" s="2">
        <v>4</v>
      </c>
      <c r="BR4822" s="2">
        <v>4</v>
      </c>
      <c r="BS4822" s="2">
        <v>0</v>
      </c>
      <c r="BT4822" s="2">
        <v>0</v>
      </c>
      <c r="BU4822" s="2">
        <v>0</v>
      </c>
      <c r="BV4822" s="2">
        <v>0</v>
      </c>
      <c r="BW4822" s="2">
        <v>0</v>
      </c>
      <c r="BX4822" s="2">
        <v>0</v>
      </c>
      <c r="BY4822" s="2">
        <v>0</v>
      </c>
      <c r="BZ4822" s="2">
        <v>2</v>
      </c>
      <c r="CA4822" s="2">
        <v>0</v>
      </c>
      <c r="CB4822" s="2">
        <v>0</v>
      </c>
      <c r="CC4822" s="2">
        <v>2</v>
      </c>
      <c r="CD4822" s="2">
        <v>0</v>
      </c>
      <c r="CE4822" s="2">
        <v>0</v>
      </c>
      <c r="CF4822" s="2">
        <v>0</v>
      </c>
      <c r="CG4822" s="2">
        <v>0</v>
      </c>
      <c r="CH4822" s="2">
        <v>0</v>
      </c>
      <c r="CI4822" s="2">
        <v>0</v>
      </c>
      <c r="CJ4822" s="2">
        <v>0</v>
      </c>
      <c r="CK4822" s="2">
        <v>0</v>
      </c>
      <c r="CL4822" s="2">
        <v>0</v>
      </c>
    </row>
    <row r="4823" spans="1:90" x14ac:dyDescent="0.25">
      <c r="A4823" t="s">
        <v>115</v>
      </c>
      <c r="B4823">
        <v>20512</v>
      </c>
      <c r="C4823" t="s">
        <v>190</v>
      </c>
      <c r="D4823">
        <v>1</v>
      </c>
      <c r="E4823">
        <v>8</v>
      </c>
      <c r="F4823">
        <v>22494</v>
      </c>
      <c r="G4823">
        <v>35022494</v>
      </c>
      <c r="H4823" t="s">
        <v>13614</v>
      </c>
      <c r="I4823">
        <v>543</v>
      </c>
      <c r="J4823" t="s">
        <v>1233</v>
      </c>
      <c r="K4823" t="s">
        <v>91</v>
      </c>
      <c r="L4823">
        <v>1</v>
      </c>
      <c r="M4823" t="s">
        <v>1233</v>
      </c>
      <c r="N4823">
        <v>14750000</v>
      </c>
      <c r="O4823" t="s">
        <v>92</v>
      </c>
      <c r="P4823" t="s">
        <v>13118</v>
      </c>
      <c r="Q4823">
        <v>31</v>
      </c>
      <c r="R4823">
        <v>16</v>
      </c>
      <c r="S4823">
        <v>39521242</v>
      </c>
      <c r="T4823">
        <v>39522724</v>
      </c>
      <c r="U4823" t="s">
        <v>13615</v>
      </c>
      <c r="V4823">
        <v>1</v>
      </c>
      <c r="W4823" s="2">
        <v>0</v>
      </c>
      <c r="X4823" s="2">
        <v>0</v>
      </c>
      <c r="Y4823" s="2">
        <v>0</v>
      </c>
      <c r="Z4823" s="2">
        <v>0</v>
      </c>
      <c r="AA4823" s="2">
        <v>0</v>
      </c>
      <c r="AB4823" s="2">
        <v>0</v>
      </c>
      <c r="AC4823" s="2">
        <v>0</v>
      </c>
      <c r="AD4823" s="2">
        <v>111</v>
      </c>
      <c r="AE4823" s="2">
        <v>117</v>
      </c>
      <c r="AF4823" s="2">
        <v>109</v>
      </c>
      <c r="AG4823" s="2">
        <v>137</v>
      </c>
      <c r="AH4823" s="2">
        <v>151</v>
      </c>
      <c r="AI4823" s="2">
        <v>184</v>
      </c>
      <c r="AJ4823" s="2">
        <v>169</v>
      </c>
      <c r="AK4823" s="2">
        <v>0</v>
      </c>
      <c r="AL4823" s="2">
        <v>0</v>
      </c>
      <c r="AM4823" s="2">
        <v>0</v>
      </c>
      <c r="AN4823" s="2">
        <v>0</v>
      </c>
      <c r="AO4823" s="2">
        <v>0</v>
      </c>
      <c r="AP4823" s="2">
        <v>0</v>
      </c>
      <c r="AQ4823" s="2">
        <v>0</v>
      </c>
      <c r="AR4823" s="2">
        <v>88</v>
      </c>
      <c r="AS4823" s="2">
        <v>0</v>
      </c>
      <c r="AT4823" s="2">
        <v>0</v>
      </c>
      <c r="AU4823" s="2">
        <v>166</v>
      </c>
      <c r="AV4823" s="2">
        <v>0</v>
      </c>
      <c r="AW4823" s="2">
        <v>0</v>
      </c>
      <c r="AX4823" s="2">
        <v>0</v>
      </c>
      <c r="AY4823" s="2">
        <v>0</v>
      </c>
      <c r="AZ4823" s="2">
        <v>0</v>
      </c>
      <c r="BA4823" s="2">
        <v>0</v>
      </c>
      <c r="BB4823" s="2">
        <v>0</v>
      </c>
      <c r="BC4823" s="2">
        <v>156</v>
      </c>
      <c r="BD4823" s="2">
        <v>8</v>
      </c>
      <c r="BE4823" s="2">
        <v>0</v>
      </c>
      <c r="BF4823" s="2">
        <v>0</v>
      </c>
      <c r="BG4823" s="2">
        <v>0</v>
      </c>
      <c r="BH4823" s="2">
        <v>0</v>
      </c>
      <c r="BI4823" s="2">
        <v>0</v>
      </c>
      <c r="BJ4823" s="2">
        <v>0</v>
      </c>
      <c r="BK4823" s="2">
        <v>0</v>
      </c>
      <c r="BL4823" s="2">
        <v>4</v>
      </c>
      <c r="BM4823" s="2">
        <v>4</v>
      </c>
      <c r="BN4823" s="2">
        <v>7</v>
      </c>
      <c r="BO4823" s="2">
        <v>5</v>
      </c>
      <c r="BP4823" s="2">
        <v>4</v>
      </c>
      <c r="BQ4823" s="2">
        <v>6</v>
      </c>
      <c r="BR4823" s="2">
        <v>5</v>
      </c>
      <c r="BS4823" s="2">
        <v>0</v>
      </c>
      <c r="BT4823" s="2">
        <v>0</v>
      </c>
      <c r="BU4823" s="2">
        <v>0</v>
      </c>
      <c r="BV4823" s="2">
        <v>0</v>
      </c>
      <c r="BW4823" s="2">
        <v>0</v>
      </c>
      <c r="BX4823" s="2">
        <v>0</v>
      </c>
      <c r="BY4823" s="2">
        <v>0</v>
      </c>
      <c r="BZ4823" s="2">
        <v>3</v>
      </c>
      <c r="CA4823" s="2">
        <v>0</v>
      </c>
      <c r="CB4823" s="2">
        <v>0</v>
      </c>
      <c r="CC4823" s="2">
        <v>5</v>
      </c>
      <c r="CD4823" s="2">
        <v>0</v>
      </c>
      <c r="CE4823" s="2">
        <v>0</v>
      </c>
      <c r="CF4823" s="2">
        <v>0</v>
      </c>
      <c r="CG4823" s="2">
        <v>0</v>
      </c>
      <c r="CH4823" s="2">
        <v>0</v>
      </c>
      <c r="CI4823" s="2">
        <v>0</v>
      </c>
      <c r="CJ4823" s="2">
        <v>0</v>
      </c>
      <c r="CK4823" s="2">
        <v>7</v>
      </c>
      <c r="CL4823" s="2">
        <v>3</v>
      </c>
    </row>
    <row r="4824" spans="1:90" x14ac:dyDescent="0.25">
      <c r="A4824" t="s">
        <v>115</v>
      </c>
      <c r="B4824">
        <v>20512</v>
      </c>
      <c r="C4824" t="s">
        <v>190</v>
      </c>
      <c r="D4824">
        <v>1</v>
      </c>
      <c r="E4824">
        <v>8</v>
      </c>
      <c r="F4824">
        <v>23985</v>
      </c>
      <c r="G4824">
        <v>35023985</v>
      </c>
      <c r="H4824" t="s">
        <v>11401</v>
      </c>
      <c r="I4824">
        <v>399</v>
      </c>
      <c r="J4824" t="s">
        <v>191</v>
      </c>
      <c r="K4824" t="s">
        <v>8612</v>
      </c>
      <c r="L4824">
        <v>2</v>
      </c>
      <c r="M4824" t="s">
        <v>6471</v>
      </c>
      <c r="N4824">
        <v>14690000</v>
      </c>
      <c r="P4824" t="s">
        <v>8613</v>
      </c>
      <c r="Q4824">
        <v>477</v>
      </c>
      <c r="R4824">
        <v>16</v>
      </c>
      <c r="S4824">
        <v>36931387</v>
      </c>
      <c r="U4824" t="s">
        <v>11402</v>
      </c>
      <c r="V4824">
        <v>1</v>
      </c>
      <c r="W4824" s="2">
        <v>0</v>
      </c>
      <c r="X4824" s="2">
        <v>0</v>
      </c>
      <c r="Y4824" s="2">
        <v>0</v>
      </c>
      <c r="Z4824" s="2">
        <v>0</v>
      </c>
      <c r="AA4824" s="2">
        <v>0</v>
      </c>
      <c r="AB4824" s="2">
        <v>0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29</v>
      </c>
      <c r="AI4824" s="2">
        <v>29</v>
      </c>
      <c r="AJ4824" s="2">
        <v>25</v>
      </c>
      <c r="AK4824" s="2">
        <v>0</v>
      </c>
      <c r="AL4824" s="2">
        <v>0</v>
      </c>
      <c r="AM4824" s="2">
        <v>0</v>
      </c>
      <c r="AN4824" s="2">
        <v>0</v>
      </c>
      <c r="AO4824" s="2">
        <v>0</v>
      </c>
      <c r="AP4824" s="2">
        <v>0</v>
      </c>
      <c r="AQ4824" s="2">
        <v>0</v>
      </c>
      <c r="AR4824" s="2">
        <v>0</v>
      </c>
      <c r="AS4824" s="2">
        <v>0</v>
      </c>
      <c r="AT4824" s="2">
        <v>0</v>
      </c>
      <c r="AU4824" s="2">
        <v>0</v>
      </c>
      <c r="AV4824" s="2">
        <v>0</v>
      </c>
      <c r="AW4824" s="2">
        <v>0</v>
      </c>
      <c r="AX4824" s="2">
        <v>0</v>
      </c>
      <c r="AY4824" s="2">
        <v>0</v>
      </c>
      <c r="AZ4824" s="2">
        <v>0</v>
      </c>
      <c r="BA4824" s="2">
        <v>0</v>
      </c>
      <c r="BB4824" s="2">
        <v>0</v>
      </c>
      <c r="BC4824" s="2">
        <v>0</v>
      </c>
      <c r="BD4824" s="2">
        <v>0</v>
      </c>
      <c r="BE4824" s="2">
        <v>0</v>
      </c>
      <c r="BF4824" s="2">
        <v>0</v>
      </c>
      <c r="BG4824" s="2">
        <v>0</v>
      </c>
      <c r="BH4824" s="2">
        <v>0</v>
      </c>
      <c r="BI4824" s="2">
        <v>0</v>
      </c>
      <c r="BJ4824" s="2">
        <v>0</v>
      </c>
      <c r="BK4824" s="2">
        <v>0</v>
      </c>
      <c r="BL4824" s="2">
        <v>0</v>
      </c>
      <c r="BM4824" s="2">
        <v>0</v>
      </c>
      <c r="BN4824" s="2">
        <v>0</v>
      </c>
      <c r="BO4824" s="2">
        <v>0</v>
      </c>
      <c r="BP4824" s="2">
        <v>2</v>
      </c>
      <c r="BQ4824" s="2">
        <v>3</v>
      </c>
      <c r="BR4824" s="2">
        <v>3</v>
      </c>
      <c r="BS4824" s="2">
        <v>0</v>
      </c>
      <c r="BT4824" s="2">
        <v>0</v>
      </c>
      <c r="BU4824" s="2">
        <v>0</v>
      </c>
      <c r="BV4824" s="2">
        <v>0</v>
      </c>
      <c r="BW4824" s="2">
        <v>0</v>
      </c>
      <c r="BX4824" s="2">
        <v>0</v>
      </c>
      <c r="BY4824" s="2">
        <v>0</v>
      </c>
      <c r="BZ4824" s="2">
        <v>0</v>
      </c>
      <c r="CA4824" s="2">
        <v>0</v>
      </c>
      <c r="CB4824" s="2">
        <v>0</v>
      </c>
      <c r="CC4824" s="2">
        <v>0</v>
      </c>
      <c r="CD4824" s="2">
        <v>0</v>
      </c>
      <c r="CE4824" s="2">
        <v>0</v>
      </c>
      <c r="CF4824" s="2">
        <v>0</v>
      </c>
      <c r="CG4824" s="2">
        <v>0</v>
      </c>
      <c r="CH4824" s="2">
        <v>0</v>
      </c>
      <c r="CI4824" s="2">
        <v>0</v>
      </c>
      <c r="CJ4824" s="2">
        <v>0</v>
      </c>
      <c r="CK4824" s="2">
        <v>0</v>
      </c>
      <c r="CL4824" s="2">
        <v>0</v>
      </c>
    </row>
    <row r="4825" spans="1:90" x14ac:dyDescent="0.25">
      <c r="A4825" t="s">
        <v>115</v>
      </c>
      <c r="B4825">
        <v>20512</v>
      </c>
      <c r="C4825" t="s">
        <v>190</v>
      </c>
      <c r="D4825">
        <v>1</v>
      </c>
      <c r="E4825">
        <v>8</v>
      </c>
      <c r="F4825">
        <v>22755</v>
      </c>
      <c r="G4825">
        <v>35022755</v>
      </c>
      <c r="H4825" t="s">
        <v>13188</v>
      </c>
      <c r="I4825">
        <v>543</v>
      </c>
      <c r="J4825" t="s">
        <v>1233</v>
      </c>
      <c r="K4825" t="s">
        <v>428</v>
      </c>
      <c r="L4825">
        <v>1</v>
      </c>
      <c r="M4825" t="s">
        <v>1233</v>
      </c>
      <c r="N4825">
        <v>14750000</v>
      </c>
      <c r="O4825" t="s">
        <v>92</v>
      </c>
      <c r="P4825" t="s">
        <v>13189</v>
      </c>
      <c r="Q4825">
        <v>500</v>
      </c>
      <c r="R4825">
        <v>16</v>
      </c>
      <c r="S4825">
        <v>39521316</v>
      </c>
      <c r="T4825">
        <v>39522544</v>
      </c>
      <c r="U4825" t="s">
        <v>13190</v>
      </c>
      <c r="V4825">
        <v>1</v>
      </c>
      <c r="W4825" s="2">
        <v>0</v>
      </c>
      <c r="X4825" s="2">
        <v>0</v>
      </c>
      <c r="Y4825" s="2">
        <v>0</v>
      </c>
      <c r="Z4825" s="2">
        <v>0</v>
      </c>
      <c r="AA4825" s="2">
        <v>0</v>
      </c>
      <c r="AB4825" s="2">
        <v>0</v>
      </c>
      <c r="AC4825" s="2">
        <v>0</v>
      </c>
      <c r="AD4825" s="2">
        <v>105</v>
      </c>
      <c r="AE4825" s="2">
        <v>104</v>
      </c>
      <c r="AF4825" s="2">
        <v>106</v>
      </c>
      <c r="AG4825" s="2">
        <v>92</v>
      </c>
      <c r="AH4825" s="2">
        <v>81</v>
      </c>
      <c r="AI4825" s="2">
        <v>100</v>
      </c>
      <c r="AJ4825" s="2">
        <v>135</v>
      </c>
      <c r="AK4825" s="2">
        <v>0</v>
      </c>
      <c r="AL4825" s="2">
        <v>0</v>
      </c>
      <c r="AM4825" s="2">
        <v>0</v>
      </c>
      <c r="AN4825" s="2">
        <v>0</v>
      </c>
      <c r="AO4825" s="2">
        <v>0</v>
      </c>
      <c r="AP4825" s="2">
        <v>0</v>
      </c>
      <c r="AQ4825" s="2">
        <v>0</v>
      </c>
      <c r="AR4825" s="2">
        <v>0</v>
      </c>
      <c r="AS4825" s="2">
        <v>0</v>
      </c>
      <c r="AT4825" s="2">
        <v>0</v>
      </c>
      <c r="AU4825" s="2">
        <v>0</v>
      </c>
      <c r="AV4825" s="2">
        <v>0</v>
      </c>
      <c r="AW4825" s="2">
        <v>0</v>
      </c>
      <c r="AX4825" s="2">
        <v>0</v>
      </c>
      <c r="AY4825" s="2">
        <v>0</v>
      </c>
      <c r="AZ4825" s="2">
        <v>0</v>
      </c>
      <c r="BA4825" s="2">
        <v>0</v>
      </c>
      <c r="BB4825" s="2">
        <v>0</v>
      </c>
      <c r="BC4825" s="2">
        <v>17</v>
      </c>
      <c r="BD4825" s="2">
        <v>0</v>
      </c>
      <c r="BE4825" s="2">
        <v>0</v>
      </c>
      <c r="BF4825" s="2">
        <v>0</v>
      </c>
      <c r="BG4825" s="2">
        <v>0</v>
      </c>
      <c r="BH4825" s="2">
        <v>0</v>
      </c>
      <c r="BI4825" s="2">
        <v>0</v>
      </c>
      <c r="BJ4825" s="2">
        <v>0</v>
      </c>
      <c r="BK4825" s="2">
        <v>0</v>
      </c>
      <c r="BL4825" s="2">
        <v>4</v>
      </c>
      <c r="BM4825" s="2">
        <v>4</v>
      </c>
      <c r="BN4825" s="2">
        <v>3</v>
      </c>
      <c r="BO4825" s="2">
        <v>4</v>
      </c>
      <c r="BP4825" s="2">
        <v>3</v>
      </c>
      <c r="BQ4825" s="2">
        <v>3</v>
      </c>
      <c r="BR4825" s="2">
        <v>4</v>
      </c>
      <c r="BS4825" s="2">
        <v>0</v>
      </c>
      <c r="BT4825" s="2">
        <v>0</v>
      </c>
      <c r="BU4825" s="2">
        <v>0</v>
      </c>
      <c r="BV4825" s="2">
        <v>0</v>
      </c>
      <c r="BW4825" s="2">
        <v>0</v>
      </c>
      <c r="BX4825" s="2">
        <v>0</v>
      </c>
      <c r="BY4825" s="2">
        <v>0</v>
      </c>
      <c r="BZ4825" s="2">
        <v>0</v>
      </c>
      <c r="CA4825" s="2">
        <v>0</v>
      </c>
      <c r="CB4825" s="2">
        <v>0</v>
      </c>
      <c r="CC4825" s="2">
        <v>0</v>
      </c>
      <c r="CD4825" s="2">
        <v>0</v>
      </c>
      <c r="CE4825" s="2">
        <v>0</v>
      </c>
      <c r="CF4825" s="2">
        <v>0</v>
      </c>
      <c r="CG4825" s="2">
        <v>0</v>
      </c>
      <c r="CH4825" s="2">
        <v>0</v>
      </c>
      <c r="CI4825" s="2">
        <v>0</v>
      </c>
      <c r="CJ4825" s="2">
        <v>0</v>
      </c>
      <c r="CK4825" s="2">
        <v>1</v>
      </c>
      <c r="CL4825" s="2">
        <v>0</v>
      </c>
    </row>
    <row r="4826" spans="1:90" x14ac:dyDescent="0.25">
      <c r="A4826" t="s">
        <v>115</v>
      </c>
      <c r="B4826">
        <v>20512</v>
      </c>
      <c r="C4826" t="s">
        <v>190</v>
      </c>
      <c r="D4826">
        <v>1</v>
      </c>
      <c r="E4826">
        <v>8</v>
      </c>
      <c r="F4826">
        <v>23528</v>
      </c>
      <c r="G4826">
        <v>35023528</v>
      </c>
      <c r="H4826" t="s">
        <v>19079</v>
      </c>
      <c r="I4826">
        <v>294</v>
      </c>
      <c r="J4826" t="s">
        <v>4897</v>
      </c>
      <c r="K4826" t="s">
        <v>91</v>
      </c>
      <c r="L4826">
        <v>1</v>
      </c>
      <c r="M4826" t="s">
        <v>4897</v>
      </c>
      <c r="N4826">
        <v>14120000</v>
      </c>
      <c r="O4826" t="s">
        <v>92</v>
      </c>
      <c r="P4826" t="s">
        <v>189</v>
      </c>
      <c r="Q4826">
        <v>297</v>
      </c>
      <c r="R4826">
        <v>16</v>
      </c>
      <c r="S4826">
        <v>39440224</v>
      </c>
      <c r="T4826">
        <v>39441244</v>
      </c>
      <c r="U4826" t="s">
        <v>14036</v>
      </c>
      <c r="V4826">
        <v>1</v>
      </c>
      <c r="W4826" s="2">
        <v>0</v>
      </c>
      <c r="X4826" s="2">
        <v>0</v>
      </c>
      <c r="Y4826" s="2">
        <v>0</v>
      </c>
      <c r="Z4826" s="2">
        <v>0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137</v>
      </c>
      <c r="AI4826" s="2">
        <v>120</v>
      </c>
      <c r="AJ4826" s="2">
        <v>114</v>
      </c>
      <c r="AK4826" s="2">
        <v>0</v>
      </c>
      <c r="AL4826" s="2">
        <v>0</v>
      </c>
      <c r="AM4826" s="2">
        <v>0</v>
      </c>
      <c r="AN4826" s="2">
        <v>0</v>
      </c>
      <c r="AO4826" s="2">
        <v>0</v>
      </c>
      <c r="AP4826" s="2">
        <v>0</v>
      </c>
      <c r="AQ4826" s="2">
        <v>0</v>
      </c>
      <c r="AR4826" s="2">
        <v>0</v>
      </c>
      <c r="AS4826" s="2">
        <v>0</v>
      </c>
      <c r="AT4826" s="2">
        <v>0</v>
      </c>
      <c r="AU4826" s="2">
        <v>19</v>
      </c>
      <c r="AV4826" s="2">
        <v>0</v>
      </c>
      <c r="AW4826" s="2">
        <v>0</v>
      </c>
      <c r="AX4826" s="2">
        <v>0</v>
      </c>
      <c r="AY4826" s="2">
        <v>0</v>
      </c>
      <c r="AZ4826" s="2">
        <v>0</v>
      </c>
      <c r="BA4826" s="2">
        <v>0</v>
      </c>
      <c r="BB4826" s="2">
        <v>0</v>
      </c>
      <c r="BC4826" s="2">
        <v>0</v>
      </c>
      <c r="BD4826" s="2">
        <v>0</v>
      </c>
      <c r="BE4826" s="2">
        <v>0</v>
      </c>
      <c r="BF4826" s="2">
        <v>0</v>
      </c>
      <c r="BG4826" s="2">
        <v>0</v>
      </c>
      <c r="BH4826" s="2">
        <v>0</v>
      </c>
      <c r="BI4826" s="2">
        <v>0</v>
      </c>
      <c r="BJ4826" s="2">
        <v>0</v>
      </c>
      <c r="BK4826" s="2">
        <v>0</v>
      </c>
      <c r="BL4826" s="2">
        <v>0</v>
      </c>
      <c r="BM4826" s="2">
        <v>0</v>
      </c>
      <c r="BN4826" s="2">
        <v>0</v>
      </c>
      <c r="BO4826" s="2">
        <v>0</v>
      </c>
      <c r="BP4826" s="2">
        <v>6</v>
      </c>
      <c r="BQ4826" s="2">
        <v>5</v>
      </c>
      <c r="BR4826" s="2">
        <v>5</v>
      </c>
      <c r="BS4826" s="2">
        <v>0</v>
      </c>
      <c r="BT4826" s="2">
        <v>0</v>
      </c>
      <c r="BU4826" s="2">
        <v>0</v>
      </c>
      <c r="BV4826" s="2">
        <v>0</v>
      </c>
      <c r="BW4826" s="2">
        <v>0</v>
      </c>
      <c r="BX4826" s="2">
        <v>0</v>
      </c>
      <c r="BY4826" s="2">
        <v>0</v>
      </c>
      <c r="BZ4826" s="2">
        <v>0</v>
      </c>
      <c r="CA4826" s="2">
        <v>0</v>
      </c>
      <c r="CB4826" s="2">
        <v>0</v>
      </c>
      <c r="CC4826" s="2">
        <v>1</v>
      </c>
      <c r="CD4826" s="2">
        <v>0</v>
      </c>
      <c r="CE4826" s="2">
        <v>0</v>
      </c>
      <c r="CF4826" s="2">
        <v>0</v>
      </c>
      <c r="CG4826" s="2">
        <v>0</v>
      </c>
      <c r="CH4826" s="2">
        <v>0</v>
      </c>
      <c r="CI4826" s="2">
        <v>0</v>
      </c>
      <c r="CJ4826" s="2">
        <v>0</v>
      </c>
      <c r="CK4826" s="2">
        <v>0</v>
      </c>
      <c r="CL4826" s="2">
        <v>0</v>
      </c>
    </row>
    <row r="4827" spans="1:90" x14ac:dyDescent="0.25">
      <c r="A4827" t="s">
        <v>115</v>
      </c>
      <c r="B4827">
        <v>20512</v>
      </c>
      <c r="C4827" t="s">
        <v>190</v>
      </c>
      <c r="D4827">
        <v>1</v>
      </c>
      <c r="E4827">
        <v>8</v>
      </c>
      <c r="F4827">
        <v>923023</v>
      </c>
      <c r="G4827">
        <v>35923023</v>
      </c>
      <c r="H4827" t="s">
        <v>13448</v>
      </c>
      <c r="I4827">
        <v>664</v>
      </c>
      <c r="J4827" t="s">
        <v>190</v>
      </c>
      <c r="K4827" t="s">
        <v>5797</v>
      </c>
      <c r="L4827">
        <v>1</v>
      </c>
      <c r="M4827" t="s">
        <v>190</v>
      </c>
      <c r="N4827">
        <v>14169269</v>
      </c>
      <c r="P4827" t="s">
        <v>12322</v>
      </c>
      <c r="Q4827">
        <v>2765</v>
      </c>
      <c r="R4827">
        <v>16</v>
      </c>
      <c r="S4827">
        <v>39424087</v>
      </c>
      <c r="T4827">
        <v>39428929</v>
      </c>
      <c r="U4827" t="s">
        <v>12323</v>
      </c>
      <c r="V4827">
        <v>1</v>
      </c>
      <c r="W4827" s="2">
        <v>0</v>
      </c>
      <c r="X4827" s="2">
        <v>0</v>
      </c>
      <c r="Y4827" s="2">
        <v>0</v>
      </c>
      <c r="Z4827" s="2">
        <v>0</v>
      </c>
      <c r="AA4827" s="2">
        <v>0</v>
      </c>
      <c r="AB4827" s="2">
        <v>0</v>
      </c>
      <c r="AC4827" s="2">
        <v>0</v>
      </c>
      <c r="AD4827" s="2">
        <v>73</v>
      </c>
      <c r="AE4827" s="2">
        <v>102</v>
      </c>
      <c r="AF4827" s="2">
        <v>81</v>
      </c>
      <c r="AG4827" s="2">
        <v>67</v>
      </c>
      <c r="AH4827" s="2">
        <v>113</v>
      </c>
      <c r="AI4827" s="2">
        <v>82</v>
      </c>
      <c r="AJ4827" s="2">
        <v>71</v>
      </c>
      <c r="AK4827" s="2">
        <v>0</v>
      </c>
      <c r="AL4827" s="2">
        <v>0</v>
      </c>
      <c r="AM4827" s="2">
        <v>0</v>
      </c>
      <c r="AN4827" s="2">
        <v>0</v>
      </c>
      <c r="AO4827" s="2">
        <v>0</v>
      </c>
      <c r="AP4827" s="2">
        <v>0</v>
      </c>
      <c r="AQ4827" s="2">
        <v>0</v>
      </c>
      <c r="AR4827" s="2">
        <v>0</v>
      </c>
      <c r="AS4827" s="2">
        <v>0</v>
      </c>
      <c r="AT4827" s="2">
        <v>0</v>
      </c>
      <c r="AU4827" s="2">
        <v>0</v>
      </c>
      <c r="AV4827" s="2">
        <v>0</v>
      </c>
      <c r="AW4827" s="2">
        <v>0</v>
      </c>
      <c r="AX4827" s="2">
        <v>0</v>
      </c>
      <c r="AY4827" s="2">
        <v>0</v>
      </c>
      <c r="AZ4827" s="2">
        <v>0</v>
      </c>
      <c r="BA4827" s="2">
        <v>0</v>
      </c>
      <c r="BB4827" s="2">
        <v>0</v>
      </c>
      <c r="BC4827" s="2">
        <v>0</v>
      </c>
      <c r="BD4827" s="2">
        <v>0</v>
      </c>
      <c r="BE4827" s="2">
        <v>0</v>
      </c>
      <c r="BF4827" s="2">
        <v>0</v>
      </c>
      <c r="BG4827" s="2">
        <v>0</v>
      </c>
      <c r="BH4827" s="2">
        <v>0</v>
      </c>
      <c r="BI4827" s="2">
        <v>0</v>
      </c>
      <c r="BJ4827" s="2">
        <v>0</v>
      </c>
      <c r="BK4827" s="2">
        <v>0</v>
      </c>
      <c r="BL4827" s="2">
        <v>3</v>
      </c>
      <c r="BM4827" s="2">
        <v>3</v>
      </c>
      <c r="BN4827" s="2">
        <v>5</v>
      </c>
      <c r="BO4827" s="2">
        <v>2</v>
      </c>
      <c r="BP4827" s="2">
        <v>3</v>
      </c>
      <c r="BQ4827" s="2">
        <v>3</v>
      </c>
      <c r="BR4827" s="2">
        <v>3</v>
      </c>
      <c r="BS4827" s="2">
        <v>0</v>
      </c>
      <c r="BT4827" s="2">
        <v>0</v>
      </c>
      <c r="BU4827" s="2">
        <v>0</v>
      </c>
      <c r="BV4827" s="2">
        <v>0</v>
      </c>
      <c r="BW4827" s="2">
        <v>0</v>
      </c>
      <c r="BX4827" s="2">
        <v>0</v>
      </c>
      <c r="BY4827" s="2">
        <v>0</v>
      </c>
      <c r="BZ4827" s="2">
        <v>0</v>
      </c>
      <c r="CA4827" s="2">
        <v>0</v>
      </c>
      <c r="CB4827" s="2">
        <v>0</v>
      </c>
      <c r="CC4827" s="2">
        <v>0</v>
      </c>
      <c r="CD4827" s="2">
        <v>0</v>
      </c>
      <c r="CE4827" s="2">
        <v>0</v>
      </c>
      <c r="CF4827" s="2">
        <v>0</v>
      </c>
      <c r="CG4827" s="2">
        <v>0</v>
      </c>
      <c r="CH4827" s="2">
        <v>0</v>
      </c>
      <c r="CI4827" s="2">
        <v>0</v>
      </c>
      <c r="CJ4827" s="2">
        <v>0</v>
      </c>
      <c r="CK4827" s="2">
        <v>0</v>
      </c>
      <c r="CL4827" s="2">
        <v>0</v>
      </c>
    </row>
    <row r="4828" spans="1:90" x14ac:dyDescent="0.25">
      <c r="A4828" t="s">
        <v>115</v>
      </c>
      <c r="B4828">
        <v>20512</v>
      </c>
      <c r="C4828" t="s">
        <v>190</v>
      </c>
      <c r="D4828">
        <v>1</v>
      </c>
      <c r="E4828">
        <v>8</v>
      </c>
      <c r="F4828">
        <v>22585</v>
      </c>
      <c r="G4828">
        <v>35022585</v>
      </c>
      <c r="H4828" t="s">
        <v>18697</v>
      </c>
      <c r="I4828">
        <v>715</v>
      </c>
      <c r="J4828" t="s">
        <v>1455</v>
      </c>
      <c r="K4828" t="s">
        <v>91</v>
      </c>
      <c r="L4828">
        <v>1</v>
      </c>
      <c r="M4828" t="s">
        <v>1455</v>
      </c>
      <c r="N4828">
        <v>14740000</v>
      </c>
      <c r="O4828" t="s">
        <v>92</v>
      </c>
      <c r="P4828" t="s">
        <v>18698</v>
      </c>
      <c r="Q4828">
        <v>9</v>
      </c>
      <c r="R4828">
        <v>17</v>
      </c>
      <c r="S4828">
        <v>33921510</v>
      </c>
      <c r="T4828">
        <v>33922303</v>
      </c>
      <c r="U4828" t="s">
        <v>18699</v>
      </c>
      <c r="V4828">
        <v>1</v>
      </c>
      <c r="W4828" s="2">
        <v>0</v>
      </c>
      <c r="X4828" s="2">
        <v>0</v>
      </c>
      <c r="Y4828" s="2">
        <v>0</v>
      </c>
      <c r="Z4828" s="2">
        <v>0</v>
      </c>
      <c r="AA4828" s="2">
        <v>0</v>
      </c>
      <c r="AB4828" s="2">
        <v>0</v>
      </c>
      <c r="AC4828" s="2">
        <v>0</v>
      </c>
      <c r="AD4828" s="2">
        <v>62</v>
      </c>
      <c r="AE4828" s="2">
        <v>70</v>
      </c>
      <c r="AF4828" s="2">
        <v>44</v>
      </c>
      <c r="AG4828" s="2">
        <v>62</v>
      </c>
      <c r="AH4828" s="2">
        <v>173</v>
      </c>
      <c r="AI4828" s="2">
        <v>177</v>
      </c>
      <c r="AJ4828" s="2">
        <v>162</v>
      </c>
      <c r="AK4828" s="2">
        <v>0</v>
      </c>
      <c r="AL4828" s="2">
        <v>0</v>
      </c>
      <c r="AM4828" s="2">
        <v>0</v>
      </c>
      <c r="AN4828" s="2">
        <v>0</v>
      </c>
      <c r="AO4828" s="2">
        <v>0</v>
      </c>
      <c r="AP4828" s="2">
        <v>0</v>
      </c>
      <c r="AQ4828" s="2">
        <v>0</v>
      </c>
      <c r="AR4828" s="2">
        <v>0</v>
      </c>
      <c r="AS4828" s="2">
        <v>0</v>
      </c>
      <c r="AT4828" s="2">
        <v>0</v>
      </c>
      <c r="AU4828" s="2">
        <v>58</v>
      </c>
      <c r="AV4828" s="2">
        <v>0</v>
      </c>
      <c r="AW4828" s="2">
        <v>0</v>
      </c>
      <c r="AX4828" s="2">
        <v>0</v>
      </c>
      <c r="AY4828" s="2">
        <v>0</v>
      </c>
      <c r="AZ4828" s="2">
        <v>0</v>
      </c>
      <c r="BA4828" s="2">
        <v>0</v>
      </c>
      <c r="BB4828" s="2">
        <v>0</v>
      </c>
      <c r="BC4828" s="2">
        <v>62</v>
      </c>
      <c r="BD4828" s="2">
        <v>3</v>
      </c>
      <c r="BE4828" s="2">
        <v>0</v>
      </c>
      <c r="BF4828" s="2">
        <v>0</v>
      </c>
      <c r="BG4828" s="2">
        <v>0</v>
      </c>
      <c r="BH4828" s="2">
        <v>0</v>
      </c>
      <c r="BI4828" s="2">
        <v>0</v>
      </c>
      <c r="BJ4828" s="2">
        <v>0</v>
      </c>
      <c r="BK4828" s="2">
        <v>0</v>
      </c>
      <c r="BL4828" s="2">
        <v>5</v>
      </c>
      <c r="BM4828" s="2">
        <v>3</v>
      </c>
      <c r="BN4828" s="2">
        <v>3</v>
      </c>
      <c r="BO4828" s="2">
        <v>4</v>
      </c>
      <c r="BP4828" s="2">
        <v>10</v>
      </c>
      <c r="BQ4828" s="2">
        <v>10</v>
      </c>
      <c r="BR4828" s="2">
        <v>8</v>
      </c>
      <c r="BS4828" s="2">
        <v>0</v>
      </c>
      <c r="BT4828" s="2">
        <v>0</v>
      </c>
      <c r="BU4828" s="2">
        <v>0</v>
      </c>
      <c r="BV4828" s="2">
        <v>0</v>
      </c>
      <c r="BW4828" s="2">
        <v>0</v>
      </c>
      <c r="BX4828" s="2">
        <v>0</v>
      </c>
      <c r="BY4828" s="2">
        <v>0</v>
      </c>
      <c r="BZ4828" s="2">
        <v>0</v>
      </c>
      <c r="CA4828" s="2">
        <v>0</v>
      </c>
      <c r="CB4828" s="2">
        <v>0</v>
      </c>
      <c r="CC4828" s="2">
        <v>3</v>
      </c>
      <c r="CD4828" s="2">
        <v>0</v>
      </c>
      <c r="CE4828" s="2">
        <v>0</v>
      </c>
      <c r="CF4828" s="2">
        <v>0</v>
      </c>
      <c r="CG4828" s="2">
        <v>0</v>
      </c>
      <c r="CH4828" s="2">
        <v>0</v>
      </c>
      <c r="CI4828" s="2">
        <v>0</v>
      </c>
      <c r="CJ4828" s="2">
        <v>0</v>
      </c>
      <c r="CK4828" s="2">
        <v>3</v>
      </c>
      <c r="CL4828" s="2">
        <v>1</v>
      </c>
    </row>
    <row r="4829" spans="1:90" x14ac:dyDescent="0.25">
      <c r="A4829" t="s">
        <v>115</v>
      </c>
      <c r="B4829">
        <v>20512</v>
      </c>
      <c r="C4829" t="s">
        <v>190</v>
      </c>
      <c r="D4829">
        <v>1</v>
      </c>
      <c r="E4829">
        <v>8</v>
      </c>
      <c r="F4829">
        <v>22640</v>
      </c>
      <c r="G4829">
        <v>35022640</v>
      </c>
      <c r="H4829" t="s">
        <v>14319</v>
      </c>
      <c r="I4829">
        <v>543</v>
      </c>
      <c r="J4829" t="s">
        <v>1233</v>
      </c>
      <c r="K4829" t="s">
        <v>14320</v>
      </c>
      <c r="L4829">
        <v>1</v>
      </c>
      <c r="M4829" t="s">
        <v>1233</v>
      </c>
      <c r="N4829">
        <v>14750000</v>
      </c>
      <c r="O4829" t="s">
        <v>92</v>
      </c>
      <c r="P4829" t="s">
        <v>6073</v>
      </c>
      <c r="Q4829">
        <v>769</v>
      </c>
      <c r="R4829">
        <v>16</v>
      </c>
      <c r="S4829">
        <v>39521356</v>
      </c>
      <c r="T4829">
        <v>39525400</v>
      </c>
      <c r="U4829" t="s">
        <v>14321</v>
      </c>
      <c r="V4829">
        <v>1</v>
      </c>
      <c r="W4829" s="2">
        <v>0</v>
      </c>
      <c r="X4829" s="2">
        <v>0</v>
      </c>
      <c r="Y4829" s="2">
        <v>0</v>
      </c>
      <c r="Z4829" s="2">
        <v>0</v>
      </c>
      <c r="AA4829" s="2">
        <v>0</v>
      </c>
      <c r="AB4829" s="2">
        <v>0</v>
      </c>
      <c r="AC4829" s="2">
        <v>0</v>
      </c>
      <c r="AD4829" s="2">
        <v>98</v>
      </c>
      <c r="AE4829" s="2">
        <v>129</v>
      </c>
      <c r="AF4829" s="2">
        <v>91</v>
      </c>
      <c r="AG4829" s="2">
        <v>98</v>
      </c>
      <c r="AH4829" s="2">
        <v>110</v>
      </c>
      <c r="AI4829" s="2">
        <v>71</v>
      </c>
      <c r="AJ4829" s="2">
        <v>87</v>
      </c>
      <c r="AK4829" s="2">
        <v>0</v>
      </c>
      <c r="AL4829" s="2">
        <v>0</v>
      </c>
      <c r="AM4829" s="2">
        <v>0</v>
      </c>
      <c r="AN4829" s="2">
        <v>0</v>
      </c>
      <c r="AO4829" s="2">
        <v>0</v>
      </c>
      <c r="AP4829" s="2">
        <v>0</v>
      </c>
      <c r="AQ4829" s="2">
        <v>0</v>
      </c>
      <c r="AR4829" s="2">
        <v>0</v>
      </c>
      <c r="AS4829" s="2">
        <v>0</v>
      </c>
      <c r="AT4829" s="2">
        <v>0</v>
      </c>
      <c r="AU4829" s="2">
        <v>0</v>
      </c>
      <c r="AV4829" s="2">
        <v>0</v>
      </c>
      <c r="AW4829" s="2">
        <v>0</v>
      </c>
      <c r="AX4829" s="2">
        <v>0</v>
      </c>
      <c r="AY4829" s="2">
        <v>0</v>
      </c>
      <c r="AZ4829" s="2">
        <v>0</v>
      </c>
      <c r="BA4829" s="2">
        <v>0</v>
      </c>
      <c r="BB4829" s="2">
        <v>0</v>
      </c>
      <c r="BC4829" s="2">
        <v>138</v>
      </c>
      <c r="BD4829" s="2">
        <v>0</v>
      </c>
      <c r="BE4829" s="2">
        <v>0</v>
      </c>
      <c r="BF4829" s="2">
        <v>0</v>
      </c>
      <c r="BG4829" s="2">
        <v>0</v>
      </c>
      <c r="BH4829" s="2">
        <v>0</v>
      </c>
      <c r="BI4829" s="2">
        <v>0</v>
      </c>
      <c r="BJ4829" s="2">
        <v>0</v>
      </c>
      <c r="BK4829" s="2">
        <v>0</v>
      </c>
      <c r="BL4829" s="2">
        <v>4</v>
      </c>
      <c r="BM4829" s="2">
        <v>5</v>
      </c>
      <c r="BN4829" s="2">
        <v>4</v>
      </c>
      <c r="BO4829" s="2">
        <v>3</v>
      </c>
      <c r="BP4829" s="2">
        <v>4</v>
      </c>
      <c r="BQ4829" s="2">
        <v>2</v>
      </c>
      <c r="BR4829" s="2">
        <v>4</v>
      </c>
      <c r="BS4829" s="2">
        <v>0</v>
      </c>
      <c r="BT4829" s="2">
        <v>0</v>
      </c>
      <c r="BU4829" s="2">
        <v>0</v>
      </c>
      <c r="BV4829" s="2">
        <v>0</v>
      </c>
      <c r="BW4829" s="2">
        <v>0</v>
      </c>
      <c r="BX4829" s="2">
        <v>0</v>
      </c>
      <c r="BY4829" s="2">
        <v>0</v>
      </c>
      <c r="BZ4829" s="2">
        <v>0</v>
      </c>
      <c r="CA4829" s="2">
        <v>0</v>
      </c>
      <c r="CB4829" s="2">
        <v>0</v>
      </c>
      <c r="CC4829" s="2">
        <v>0</v>
      </c>
      <c r="CD4829" s="2">
        <v>0</v>
      </c>
      <c r="CE4829" s="2">
        <v>0</v>
      </c>
      <c r="CF4829" s="2">
        <v>0</v>
      </c>
      <c r="CG4829" s="2">
        <v>0</v>
      </c>
      <c r="CH4829" s="2">
        <v>0</v>
      </c>
      <c r="CI4829" s="2">
        <v>0</v>
      </c>
      <c r="CJ4829" s="2">
        <v>0</v>
      </c>
      <c r="CK4829" s="2">
        <v>7</v>
      </c>
      <c r="CL4829" s="2">
        <v>0</v>
      </c>
    </row>
    <row r="4830" spans="1:90" x14ac:dyDescent="0.25">
      <c r="A4830" t="s">
        <v>115</v>
      </c>
      <c r="B4830">
        <v>20512</v>
      </c>
      <c r="C4830" t="s">
        <v>190</v>
      </c>
      <c r="D4830">
        <v>1</v>
      </c>
      <c r="E4830">
        <v>8</v>
      </c>
      <c r="F4830">
        <v>24144</v>
      </c>
      <c r="G4830">
        <v>35024144</v>
      </c>
      <c r="H4830" t="s">
        <v>15904</v>
      </c>
      <c r="I4830">
        <v>399</v>
      </c>
      <c r="J4830" t="s">
        <v>191</v>
      </c>
      <c r="K4830" t="s">
        <v>91</v>
      </c>
      <c r="L4830">
        <v>1</v>
      </c>
      <c r="M4830" t="s">
        <v>191</v>
      </c>
      <c r="N4830">
        <v>14680000</v>
      </c>
      <c r="O4830" t="s">
        <v>92</v>
      </c>
      <c r="P4830" t="s">
        <v>15905</v>
      </c>
      <c r="Q4830">
        <v>667</v>
      </c>
      <c r="R4830">
        <v>16</v>
      </c>
      <c r="S4830">
        <v>36634766</v>
      </c>
      <c r="T4830">
        <v>36636688</v>
      </c>
      <c r="U4830" t="s">
        <v>15906</v>
      </c>
      <c r="V4830">
        <v>1</v>
      </c>
      <c r="W4830" s="2">
        <v>0</v>
      </c>
      <c r="X4830" s="2">
        <v>0</v>
      </c>
      <c r="Y4830" s="2">
        <v>0</v>
      </c>
      <c r="Z4830" s="2">
        <v>0</v>
      </c>
      <c r="AA4830" s="2">
        <v>0</v>
      </c>
      <c r="AB4830" s="2">
        <v>0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2">
        <v>443</v>
      </c>
      <c r="AI4830" s="2">
        <v>371</v>
      </c>
      <c r="AJ4830" s="2">
        <v>326</v>
      </c>
      <c r="AK4830" s="2">
        <v>0</v>
      </c>
      <c r="AL4830" s="2">
        <v>0</v>
      </c>
      <c r="AM4830" s="2">
        <v>0</v>
      </c>
      <c r="AN4830" s="2">
        <v>0</v>
      </c>
      <c r="AO4830" s="2">
        <v>0</v>
      </c>
      <c r="AP4830" s="2">
        <v>0</v>
      </c>
      <c r="AQ4830" s="2">
        <v>0</v>
      </c>
      <c r="AR4830" s="2">
        <v>0</v>
      </c>
      <c r="AS4830" s="2">
        <v>0</v>
      </c>
      <c r="AT4830" s="2">
        <v>0</v>
      </c>
      <c r="AU4830" s="2">
        <v>190</v>
      </c>
      <c r="AV4830" s="2">
        <v>0</v>
      </c>
      <c r="AW4830" s="2">
        <v>0</v>
      </c>
      <c r="AX4830" s="2">
        <v>0</v>
      </c>
      <c r="AY4830" s="2">
        <v>0</v>
      </c>
      <c r="AZ4830" s="2">
        <v>0</v>
      </c>
      <c r="BA4830" s="2">
        <v>0</v>
      </c>
      <c r="BB4830" s="2">
        <v>0</v>
      </c>
      <c r="BC4830" s="2">
        <v>0</v>
      </c>
      <c r="BD4830" s="2">
        <v>0</v>
      </c>
      <c r="BE4830" s="2">
        <v>0</v>
      </c>
      <c r="BF4830" s="2">
        <v>0</v>
      </c>
      <c r="BG4830" s="2">
        <v>0</v>
      </c>
      <c r="BH4830" s="2">
        <v>0</v>
      </c>
      <c r="BI4830" s="2">
        <v>0</v>
      </c>
      <c r="BJ4830" s="2">
        <v>0</v>
      </c>
      <c r="BK4830" s="2">
        <v>0</v>
      </c>
      <c r="BL4830" s="2">
        <v>0</v>
      </c>
      <c r="BM4830" s="2">
        <v>0</v>
      </c>
      <c r="BN4830" s="2">
        <v>0</v>
      </c>
      <c r="BO4830" s="2">
        <v>0</v>
      </c>
      <c r="BP4830" s="2">
        <v>23</v>
      </c>
      <c r="BQ4830" s="2">
        <v>11</v>
      </c>
      <c r="BR4830" s="2">
        <v>13</v>
      </c>
      <c r="BS4830" s="2">
        <v>0</v>
      </c>
      <c r="BT4830" s="2">
        <v>0</v>
      </c>
      <c r="BU4830" s="2">
        <v>0</v>
      </c>
      <c r="BV4830" s="2">
        <v>0</v>
      </c>
      <c r="BW4830" s="2">
        <v>0</v>
      </c>
      <c r="BX4830" s="2">
        <v>0</v>
      </c>
      <c r="BY4830" s="2">
        <v>0</v>
      </c>
      <c r="BZ4830" s="2">
        <v>0</v>
      </c>
      <c r="CA4830" s="2">
        <v>0</v>
      </c>
      <c r="CB4830" s="2">
        <v>0</v>
      </c>
      <c r="CC4830" s="2">
        <v>6</v>
      </c>
      <c r="CD4830" s="2">
        <v>0</v>
      </c>
      <c r="CE4830" s="2">
        <v>0</v>
      </c>
      <c r="CF4830" s="2">
        <v>0</v>
      </c>
      <c r="CG4830" s="2">
        <v>0</v>
      </c>
      <c r="CH4830" s="2">
        <v>0</v>
      </c>
      <c r="CI4830" s="2">
        <v>0</v>
      </c>
      <c r="CJ4830" s="2">
        <v>0</v>
      </c>
      <c r="CK4830" s="2">
        <v>0</v>
      </c>
      <c r="CL4830" s="2">
        <v>0</v>
      </c>
    </row>
    <row r="4831" spans="1:90" x14ac:dyDescent="0.25">
      <c r="A4831" t="s">
        <v>115</v>
      </c>
      <c r="B4831">
        <v>20512</v>
      </c>
      <c r="C4831" t="s">
        <v>190</v>
      </c>
      <c r="D4831">
        <v>1</v>
      </c>
      <c r="E4831">
        <v>8</v>
      </c>
      <c r="F4831">
        <v>23607</v>
      </c>
      <c r="G4831">
        <v>35023607</v>
      </c>
      <c r="H4831" t="s">
        <v>1423</v>
      </c>
      <c r="I4831">
        <v>664</v>
      </c>
      <c r="J4831" t="s">
        <v>190</v>
      </c>
      <c r="K4831" t="s">
        <v>91</v>
      </c>
      <c r="L4831">
        <v>1</v>
      </c>
      <c r="M4831" t="s">
        <v>190</v>
      </c>
      <c r="N4831">
        <v>14160800</v>
      </c>
      <c r="O4831" t="s">
        <v>92</v>
      </c>
      <c r="P4831" t="s">
        <v>1424</v>
      </c>
      <c r="Q4831">
        <v>1430</v>
      </c>
      <c r="R4831">
        <v>16</v>
      </c>
      <c r="S4831">
        <v>39420321</v>
      </c>
      <c r="T4831">
        <v>39479404</v>
      </c>
      <c r="U4831" t="s">
        <v>1425</v>
      </c>
      <c r="V4831">
        <v>1</v>
      </c>
      <c r="W4831" s="2">
        <v>0</v>
      </c>
      <c r="X4831" s="2">
        <v>0</v>
      </c>
      <c r="Y4831" s="2">
        <v>0</v>
      </c>
      <c r="Z4831" s="2">
        <v>0</v>
      </c>
      <c r="AA4831" s="2">
        <v>0</v>
      </c>
      <c r="AB4831" s="2">
        <v>0</v>
      </c>
      <c r="AC4831" s="2">
        <v>0</v>
      </c>
      <c r="AD4831" s="2">
        <v>0</v>
      </c>
      <c r="AE4831" s="2">
        <v>0</v>
      </c>
      <c r="AF4831" s="2">
        <v>49</v>
      </c>
      <c r="AG4831" s="2">
        <v>62</v>
      </c>
      <c r="AH4831" s="2">
        <v>182</v>
      </c>
      <c r="AI4831" s="2">
        <v>134</v>
      </c>
      <c r="AJ4831" s="2">
        <v>128</v>
      </c>
      <c r="AK4831" s="2">
        <v>0</v>
      </c>
      <c r="AL4831" s="2">
        <v>0</v>
      </c>
      <c r="AM4831" s="2">
        <v>0</v>
      </c>
      <c r="AN4831" s="2">
        <v>0</v>
      </c>
      <c r="AO4831" s="2">
        <v>0</v>
      </c>
      <c r="AP4831" s="2">
        <v>0</v>
      </c>
      <c r="AQ4831" s="2">
        <v>0</v>
      </c>
      <c r="AR4831" s="2">
        <v>0</v>
      </c>
      <c r="AS4831" s="2">
        <v>0</v>
      </c>
      <c r="AT4831" s="2">
        <v>0</v>
      </c>
      <c r="AU4831" s="2">
        <v>0</v>
      </c>
      <c r="AV4831" s="2">
        <v>0</v>
      </c>
      <c r="AW4831" s="2">
        <v>0</v>
      </c>
      <c r="AX4831" s="2">
        <v>0</v>
      </c>
      <c r="AY4831" s="2">
        <v>0</v>
      </c>
      <c r="AZ4831" s="2">
        <v>0</v>
      </c>
      <c r="BA4831" s="2">
        <v>0</v>
      </c>
      <c r="BB4831" s="2">
        <v>0</v>
      </c>
      <c r="BC4831" s="2">
        <v>76</v>
      </c>
      <c r="BD4831" s="2">
        <v>0</v>
      </c>
      <c r="BE4831" s="2">
        <v>0</v>
      </c>
      <c r="BF4831" s="2">
        <v>0</v>
      </c>
      <c r="BG4831" s="2">
        <v>0</v>
      </c>
      <c r="BH4831" s="2">
        <v>0</v>
      </c>
      <c r="BI4831" s="2">
        <v>0</v>
      </c>
      <c r="BJ4831" s="2">
        <v>0</v>
      </c>
      <c r="BK4831" s="2">
        <v>0</v>
      </c>
      <c r="BL4831" s="2">
        <v>0</v>
      </c>
      <c r="BM4831" s="2">
        <v>0</v>
      </c>
      <c r="BN4831" s="2">
        <v>3</v>
      </c>
      <c r="BO4831" s="2">
        <v>3</v>
      </c>
      <c r="BP4831" s="2">
        <v>7</v>
      </c>
      <c r="BQ4831" s="2">
        <v>5</v>
      </c>
      <c r="BR4831" s="2">
        <v>4</v>
      </c>
      <c r="BS4831" s="2">
        <v>0</v>
      </c>
      <c r="BT4831" s="2">
        <v>0</v>
      </c>
      <c r="BU4831" s="2">
        <v>0</v>
      </c>
      <c r="BV4831" s="2">
        <v>0</v>
      </c>
      <c r="BW4831" s="2">
        <v>0</v>
      </c>
      <c r="BX4831" s="2">
        <v>0</v>
      </c>
      <c r="BY4831" s="2">
        <v>0</v>
      </c>
      <c r="BZ4831" s="2">
        <v>0</v>
      </c>
      <c r="CA4831" s="2">
        <v>0</v>
      </c>
      <c r="CB4831" s="2">
        <v>0</v>
      </c>
      <c r="CC4831" s="2">
        <v>0</v>
      </c>
      <c r="CD4831" s="2">
        <v>0</v>
      </c>
      <c r="CE4831" s="2">
        <v>0</v>
      </c>
      <c r="CF4831" s="2">
        <v>0</v>
      </c>
      <c r="CG4831" s="2">
        <v>0</v>
      </c>
      <c r="CH4831" s="2">
        <v>0</v>
      </c>
      <c r="CI4831" s="2">
        <v>0</v>
      </c>
      <c r="CJ4831" s="2">
        <v>0</v>
      </c>
      <c r="CK4831" s="2">
        <v>6</v>
      </c>
      <c r="CL4831" s="2">
        <v>0</v>
      </c>
    </row>
    <row r="4832" spans="1:90" x14ac:dyDescent="0.25">
      <c r="A4832" t="s">
        <v>115</v>
      </c>
      <c r="B4832">
        <v>20512</v>
      </c>
      <c r="C4832" t="s">
        <v>190</v>
      </c>
      <c r="D4832">
        <v>1</v>
      </c>
      <c r="E4832">
        <v>8</v>
      </c>
      <c r="F4832">
        <v>127875</v>
      </c>
      <c r="G4832">
        <v>35127875</v>
      </c>
      <c r="H4832" t="s">
        <v>3101</v>
      </c>
      <c r="I4832">
        <v>550</v>
      </c>
      <c r="J4832" t="s">
        <v>1537</v>
      </c>
      <c r="K4832" t="s">
        <v>3102</v>
      </c>
      <c r="L4832">
        <v>1</v>
      </c>
      <c r="M4832" t="s">
        <v>1537</v>
      </c>
      <c r="N4832">
        <v>14180000</v>
      </c>
      <c r="P4832" t="s">
        <v>3103</v>
      </c>
      <c r="Q4832">
        <v>255</v>
      </c>
      <c r="R4832">
        <v>16</v>
      </c>
      <c r="S4832">
        <v>39532636</v>
      </c>
      <c r="U4832" t="s">
        <v>3104</v>
      </c>
      <c r="V4832">
        <v>1</v>
      </c>
      <c r="W4832" s="2">
        <v>0</v>
      </c>
      <c r="X4832" s="2">
        <v>0</v>
      </c>
      <c r="Y4832" s="2">
        <v>0</v>
      </c>
      <c r="Z4832" s="2">
        <v>0</v>
      </c>
      <c r="AA4832" s="2">
        <v>0</v>
      </c>
      <c r="AB4832" s="2">
        <v>0</v>
      </c>
      <c r="AC4832" s="2">
        <v>0</v>
      </c>
      <c r="AD4832" s="2">
        <v>0</v>
      </c>
      <c r="AE4832" s="2">
        <v>0</v>
      </c>
      <c r="AF4832" s="2">
        <v>0</v>
      </c>
      <c r="AG4832" s="2">
        <v>0</v>
      </c>
      <c r="AH4832" s="2">
        <v>177</v>
      </c>
      <c r="AI4832" s="2">
        <v>217</v>
      </c>
      <c r="AJ4832" s="2">
        <v>165</v>
      </c>
      <c r="AK4832" s="2">
        <v>0</v>
      </c>
      <c r="AL4832" s="2">
        <v>0</v>
      </c>
      <c r="AM4832" s="2">
        <v>0</v>
      </c>
      <c r="AN4832" s="2">
        <v>0</v>
      </c>
      <c r="AO4832" s="2">
        <v>0</v>
      </c>
      <c r="AP4832" s="2">
        <v>0</v>
      </c>
      <c r="AQ4832" s="2">
        <v>0</v>
      </c>
      <c r="AR4832" s="2">
        <v>81</v>
      </c>
      <c r="AS4832" s="2">
        <v>0</v>
      </c>
      <c r="AT4832" s="2">
        <v>0</v>
      </c>
      <c r="AU4832" s="2">
        <v>105</v>
      </c>
      <c r="AV4832" s="2">
        <v>0</v>
      </c>
      <c r="AW4832" s="2">
        <v>0</v>
      </c>
      <c r="AX4832" s="2">
        <v>0</v>
      </c>
      <c r="AY4832" s="2">
        <v>0</v>
      </c>
      <c r="AZ4832" s="2">
        <v>0</v>
      </c>
      <c r="BA4832" s="2">
        <v>0</v>
      </c>
      <c r="BB4832" s="2">
        <v>0</v>
      </c>
      <c r="BC4832" s="2">
        <v>0</v>
      </c>
      <c r="BD4832" s="2">
        <v>0</v>
      </c>
      <c r="BE4832" s="2">
        <v>0</v>
      </c>
      <c r="BF4832" s="2">
        <v>0</v>
      </c>
      <c r="BG4832" s="2">
        <v>0</v>
      </c>
      <c r="BH4832" s="2">
        <v>0</v>
      </c>
      <c r="BI4832" s="2">
        <v>0</v>
      </c>
      <c r="BJ4832" s="2">
        <v>0</v>
      </c>
      <c r="BK4832" s="2">
        <v>0</v>
      </c>
      <c r="BL4832" s="2">
        <v>0</v>
      </c>
      <c r="BM4832" s="2">
        <v>0</v>
      </c>
      <c r="BN4832" s="2">
        <v>0</v>
      </c>
      <c r="BO4832" s="2">
        <v>0</v>
      </c>
      <c r="BP4832" s="2">
        <v>9</v>
      </c>
      <c r="BQ4832" s="2">
        <v>6</v>
      </c>
      <c r="BR4832" s="2">
        <v>5</v>
      </c>
      <c r="BS4832" s="2">
        <v>0</v>
      </c>
      <c r="BT4832" s="2">
        <v>0</v>
      </c>
      <c r="BU4832" s="2">
        <v>0</v>
      </c>
      <c r="BV4832" s="2">
        <v>0</v>
      </c>
      <c r="BW4832" s="2">
        <v>0</v>
      </c>
      <c r="BX4832" s="2">
        <v>0</v>
      </c>
      <c r="BY4832" s="2">
        <v>0</v>
      </c>
      <c r="BZ4832" s="2">
        <v>4</v>
      </c>
      <c r="CA4832" s="2">
        <v>0</v>
      </c>
      <c r="CB4832" s="2">
        <v>0</v>
      </c>
      <c r="CC4832" s="2">
        <v>4</v>
      </c>
      <c r="CD4832" s="2">
        <v>0</v>
      </c>
      <c r="CE4832" s="2">
        <v>0</v>
      </c>
      <c r="CF4832" s="2">
        <v>0</v>
      </c>
      <c r="CG4832" s="2">
        <v>0</v>
      </c>
      <c r="CH4832" s="2">
        <v>0</v>
      </c>
      <c r="CI4832" s="2">
        <v>0</v>
      </c>
      <c r="CJ4832" s="2">
        <v>0</v>
      </c>
      <c r="CK4832" s="2">
        <v>0</v>
      </c>
      <c r="CL4832" s="2">
        <v>0</v>
      </c>
    </row>
    <row r="4833" spans="1:90" x14ac:dyDescent="0.25">
      <c r="A4833" t="s">
        <v>115</v>
      </c>
      <c r="B4833">
        <v>20308</v>
      </c>
      <c r="C4833" t="s">
        <v>442</v>
      </c>
      <c r="D4833">
        <v>1</v>
      </c>
      <c r="E4833">
        <v>8</v>
      </c>
      <c r="F4833">
        <v>16196</v>
      </c>
      <c r="G4833">
        <v>35016196</v>
      </c>
      <c r="H4833" t="s">
        <v>8229</v>
      </c>
      <c r="I4833">
        <v>669</v>
      </c>
      <c r="J4833" t="s">
        <v>442</v>
      </c>
      <c r="K4833" t="s">
        <v>2412</v>
      </c>
      <c r="L4833">
        <v>1</v>
      </c>
      <c r="M4833" t="s">
        <v>442</v>
      </c>
      <c r="N4833">
        <v>18087261</v>
      </c>
      <c r="O4833" t="s">
        <v>92</v>
      </c>
      <c r="P4833" t="s">
        <v>3118</v>
      </c>
      <c r="Q4833">
        <v>312</v>
      </c>
      <c r="R4833">
        <v>15</v>
      </c>
      <c r="S4833">
        <v>32252953</v>
      </c>
      <c r="T4833">
        <v>32253855</v>
      </c>
      <c r="U4833" t="s">
        <v>8230</v>
      </c>
      <c r="V4833">
        <v>1</v>
      </c>
      <c r="W4833" s="2">
        <v>0</v>
      </c>
      <c r="X4833" s="2">
        <v>0</v>
      </c>
      <c r="Y4833" s="2">
        <v>0</v>
      </c>
      <c r="Z4833" s="2">
        <v>0</v>
      </c>
      <c r="AA4833" s="2">
        <v>0</v>
      </c>
      <c r="AB4833" s="2">
        <v>29</v>
      </c>
      <c r="AC4833" s="2">
        <v>179</v>
      </c>
      <c r="AD4833" s="2">
        <v>106</v>
      </c>
      <c r="AE4833" s="2">
        <v>82</v>
      </c>
      <c r="AF4833" s="2">
        <v>101</v>
      </c>
      <c r="AG4833" s="2">
        <v>60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0</v>
      </c>
      <c r="AN4833" s="2">
        <v>0</v>
      </c>
      <c r="AO4833" s="2">
        <v>0</v>
      </c>
      <c r="AP4833" s="2">
        <v>0</v>
      </c>
      <c r="AQ4833" s="2">
        <v>0</v>
      </c>
      <c r="AR4833" s="2">
        <v>0</v>
      </c>
      <c r="AS4833" s="2">
        <v>0</v>
      </c>
      <c r="AT4833" s="2">
        <v>0</v>
      </c>
      <c r="AU4833" s="2">
        <v>0</v>
      </c>
      <c r="AV4833" s="2">
        <v>0</v>
      </c>
      <c r="AW4833" s="2">
        <v>0</v>
      </c>
      <c r="AX4833" s="2">
        <v>0</v>
      </c>
      <c r="AY4833" s="2">
        <v>0</v>
      </c>
      <c r="AZ4833" s="2">
        <v>0</v>
      </c>
      <c r="BA4833" s="2">
        <v>0</v>
      </c>
      <c r="BB4833" s="2">
        <v>0</v>
      </c>
      <c r="BC4833" s="2">
        <v>306</v>
      </c>
      <c r="BD4833" s="2">
        <v>0</v>
      </c>
      <c r="BE4833" s="2">
        <v>0</v>
      </c>
      <c r="BF4833" s="2">
        <v>0</v>
      </c>
      <c r="BG4833" s="2">
        <v>0</v>
      </c>
      <c r="BH4833" s="2">
        <v>0</v>
      </c>
      <c r="BI4833" s="2">
        <v>0</v>
      </c>
      <c r="BJ4833" s="2">
        <v>1</v>
      </c>
      <c r="BK4833" s="2">
        <v>9</v>
      </c>
      <c r="BL4833" s="2">
        <v>3</v>
      </c>
      <c r="BM4833" s="2">
        <v>3</v>
      </c>
      <c r="BN4833" s="2">
        <v>4</v>
      </c>
      <c r="BO4833" s="2">
        <v>4</v>
      </c>
      <c r="BP4833" s="2">
        <v>0</v>
      </c>
      <c r="BQ4833" s="2">
        <v>0</v>
      </c>
      <c r="BR4833" s="2">
        <v>0</v>
      </c>
      <c r="BS4833" s="2">
        <v>0</v>
      </c>
      <c r="BT4833" s="2">
        <v>0</v>
      </c>
      <c r="BU4833" s="2">
        <v>0</v>
      </c>
      <c r="BV4833" s="2">
        <v>0</v>
      </c>
      <c r="BW4833" s="2">
        <v>0</v>
      </c>
      <c r="BX4833" s="2">
        <v>0</v>
      </c>
      <c r="BY4833" s="2">
        <v>0</v>
      </c>
      <c r="BZ4833" s="2">
        <v>0</v>
      </c>
      <c r="CA4833" s="2">
        <v>0</v>
      </c>
      <c r="CB4833" s="2">
        <v>0</v>
      </c>
      <c r="CC4833" s="2">
        <v>0</v>
      </c>
      <c r="CD4833" s="2">
        <v>0</v>
      </c>
      <c r="CE4833" s="2">
        <v>0</v>
      </c>
      <c r="CF4833" s="2">
        <v>0</v>
      </c>
      <c r="CG4833" s="2">
        <v>0</v>
      </c>
      <c r="CH4833" s="2">
        <v>0</v>
      </c>
      <c r="CI4833" s="2">
        <v>0</v>
      </c>
      <c r="CJ4833" s="2">
        <v>0</v>
      </c>
      <c r="CK4833" s="2">
        <v>14</v>
      </c>
      <c r="CL4833" s="2">
        <v>0</v>
      </c>
    </row>
    <row r="4834" spans="1:90" x14ac:dyDescent="0.25">
      <c r="A4834" t="s">
        <v>115</v>
      </c>
      <c r="B4834">
        <v>20308</v>
      </c>
      <c r="C4834" t="s">
        <v>442</v>
      </c>
      <c r="D4834">
        <v>1</v>
      </c>
      <c r="E4834">
        <v>8</v>
      </c>
      <c r="F4834">
        <v>16299</v>
      </c>
      <c r="G4834">
        <v>35016299</v>
      </c>
      <c r="H4834" t="s">
        <v>9925</v>
      </c>
      <c r="I4834">
        <v>669</v>
      </c>
      <c r="J4834" t="s">
        <v>442</v>
      </c>
      <c r="K4834" t="s">
        <v>6698</v>
      </c>
      <c r="L4834">
        <v>1</v>
      </c>
      <c r="M4834" t="s">
        <v>442</v>
      </c>
      <c r="N4834">
        <v>18013230</v>
      </c>
      <c r="O4834" t="s">
        <v>92</v>
      </c>
      <c r="P4834" t="s">
        <v>9926</v>
      </c>
      <c r="Q4834">
        <v>389</v>
      </c>
      <c r="R4834">
        <v>15</v>
      </c>
      <c r="S4834">
        <v>32273363</v>
      </c>
      <c r="T4834">
        <v>32276871</v>
      </c>
      <c r="U4834" t="s">
        <v>9927</v>
      </c>
      <c r="V4834">
        <v>1</v>
      </c>
      <c r="W4834" s="2">
        <v>0</v>
      </c>
      <c r="X4834" s="2">
        <v>0</v>
      </c>
      <c r="Y4834" s="2">
        <v>0</v>
      </c>
      <c r="Z4834" s="2">
        <v>0</v>
      </c>
      <c r="AA4834" s="2">
        <v>0</v>
      </c>
      <c r="AB4834" s="2">
        <v>0</v>
      </c>
      <c r="AC4834" s="2">
        <v>0</v>
      </c>
      <c r="AD4834" s="2">
        <v>161</v>
      </c>
      <c r="AE4834" s="2">
        <v>104</v>
      </c>
      <c r="AF4834" s="2">
        <v>204</v>
      </c>
      <c r="AG4834" s="2">
        <v>176</v>
      </c>
      <c r="AH4834" s="2">
        <v>299</v>
      </c>
      <c r="AI4834" s="2">
        <v>400</v>
      </c>
      <c r="AJ4834" s="2">
        <v>250</v>
      </c>
      <c r="AK4834" s="2">
        <v>0</v>
      </c>
      <c r="AL4834" s="2">
        <v>0</v>
      </c>
      <c r="AM4834" s="2">
        <v>0</v>
      </c>
      <c r="AN4834" s="2">
        <v>0</v>
      </c>
      <c r="AO4834" s="2">
        <v>0</v>
      </c>
      <c r="AP4834" s="2">
        <v>0</v>
      </c>
      <c r="AQ4834" s="2">
        <v>0</v>
      </c>
      <c r="AR4834" s="2">
        <v>0</v>
      </c>
      <c r="AS4834" s="2">
        <v>0</v>
      </c>
      <c r="AT4834" s="2">
        <v>0</v>
      </c>
      <c r="AU4834" s="2">
        <v>0</v>
      </c>
      <c r="AV4834" s="2">
        <v>0</v>
      </c>
      <c r="AW4834" s="2">
        <v>0</v>
      </c>
      <c r="AX4834" s="2">
        <v>0</v>
      </c>
      <c r="AY4834" s="2">
        <v>0</v>
      </c>
      <c r="AZ4834" s="2">
        <v>0</v>
      </c>
      <c r="BA4834" s="2">
        <v>0</v>
      </c>
      <c r="BB4834" s="2">
        <v>0</v>
      </c>
      <c r="BC4834" s="2">
        <v>432</v>
      </c>
      <c r="BD4834" s="2">
        <v>0</v>
      </c>
      <c r="BE4834" s="2">
        <v>0</v>
      </c>
      <c r="BF4834" s="2">
        <v>0</v>
      </c>
      <c r="BG4834" s="2">
        <v>0</v>
      </c>
      <c r="BH4834" s="2">
        <v>0</v>
      </c>
      <c r="BI4834" s="2">
        <v>0</v>
      </c>
      <c r="BJ4834" s="2">
        <v>0</v>
      </c>
      <c r="BK4834" s="2">
        <v>0</v>
      </c>
      <c r="BL4834" s="2">
        <v>7</v>
      </c>
      <c r="BM4834" s="2">
        <v>4</v>
      </c>
      <c r="BN4834" s="2">
        <v>8</v>
      </c>
      <c r="BO4834" s="2">
        <v>5</v>
      </c>
      <c r="BP4834" s="2">
        <v>13</v>
      </c>
      <c r="BQ4834" s="2">
        <v>11</v>
      </c>
      <c r="BR4834" s="2">
        <v>8</v>
      </c>
      <c r="BS4834" s="2">
        <v>0</v>
      </c>
      <c r="BT4834" s="2">
        <v>0</v>
      </c>
      <c r="BU4834" s="2">
        <v>0</v>
      </c>
      <c r="BV4834" s="2">
        <v>0</v>
      </c>
      <c r="BW4834" s="2">
        <v>0</v>
      </c>
      <c r="BX4834" s="2">
        <v>0</v>
      </c>
      <c r="BY4834" s="2">
        <v>0</v>
      </c>
      <c r="BZ4834" s="2">
        <v>0</v>
      </c>
      <c r="CA4834" s="2">
        <v>0</v>
      </c>
      <c r="CB4834" s="2">
        <v>0</v>
      </c>
      <c r="CC4834" s="2">
        <v>0</v>
      </c>
      <c r="CD4834" s="2">
        <v>0</v>
      </c>
      <c r="CE4834" s="2">
        <v>0</v>
      </c>
      <c r="CF4834" s="2">
        <v>0</v>
      </c>
      <c r="CG4834" s="2">
        <v>0</v>
      </c>
      <c r="CH4834" s="2">
        <v>0</v>
      </c>
      <c r="CI4834" s="2">
        <v>0</v>
      </c>
      <c r="CJ4834" s="2">
        <v>0</v>
      </c>
      <c r="CK4834" s="2">
        <v>38</v>
      </c>
      <c r="CL4834" s="2">
        <v>0</v>
      </c>
    </row>
    <row r="4835" spans="1:90" x14ac:dyDescent="0.25">
      <c r="A4835" t="s">
        <v>115</v>
      </c>
      <c r="B4835">
        <v>20308</v>
      </c>
      <c r="C4835" t="s">
        <v>442</v>
      </c>
      <c r="D4835">
        <v>1</v>
      </c>
      <c r="E4835">
        <v>8</v>
      </c>
      <c r="F4835">
        <v>16184</v>
      </c>
      <c r="G4835">
        <v>35016184</v>
      </c>
      <c r="H4835" t="s">
        <v>5256</v>
      </c>
      <c r="I4835">
        <v>669</v>
      </c>
      <c r="J4835" t="s">
        <v>442</v>
      </c>
      <c r="K4835" t="s">
        <v>5179</v>
      </c>
      <c r="L4835">
        <v>1</v>
      </c>
      <c r="M4835" t="s">
        <v>442</v>
      </c>
      <c r="N4835">
        <v>18044560</v>
      </c>
      <c r="O4835" t="s">
        <v>92</v>
      </c>
      <c r="P4835" t="s">
        <v>1769</v>
      </c>
      <c r="Q4835">
        <v>70</v>
      </c>
      <c r="R4835">
        <v>15</v>
      </c>
      <c r="S4835">
        <v>32220047</v>
      </c>
      <c r="T4835">
        <v>32222749</v>
      </c>
      <c r="U4835" t="s">
        <v>5257</v>
      </c>
      <c r="V4835">
        <v>1</v>
      </c>
      <c r="W4835" s="2">
        <v>0</v>
      </c>
      <c r="X4835" s="2">
        <v>0</v>
      </c>
      <c r="Y4835" s="2">
        <v>0</v>
      </c>
      <c r="Z4835" s="2">
        <v>0</v>
      </c>
      <c r="AA4835" s="2">
        <v>0</v>
      </c>
      <c r="AB4835" s="2">
        <v>0</v>
      </c>
      <c r="AC4835" s="2">
        <v>0</v>
      </c>
      <c r="AD4835" s="2">
        <v>108</v>
      </c>
      <c r="AE4835" s="2">
        <v>72</v>
      </c>
      <c r="AF4835" s="2">
        <v>69</v>
      </c>
      <c r="AG4835" s="2">
        <v>53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0</v>
      </c>
      <c r="AN4835" s="2">
        <v>0</v>
      </c>
      <c r="AO4835" s="2">
        <v>0</v>
      </c>
      <c r="AP4835" s="2">
        <v>0</v>
      </c>
      <c r="AQ4835" s="2">
        <v>0</v>
      </c>
      <c r="AR4835" s="2">
        <v>0</v>
      </c>
      <c r="AS4835" s="2">
        <v>0</v>
      </c>
      <c r="AT4835" s="2">
        <v>0</v>
      </c>
      <c r="AU4835" s="2">
        <v>0</v>
      </c>
      <c r="AV4835" s="2">
        <v>0</v>
      </c>
      <c r="AW4835" s="2">
        <v>0</v>
      </c>
      <c r="AX4835" s="2">
        <v>0</v>
      </c>
      <c r="AY4835" s="2">
        <v>0</v>
      </c>
      <c r="AZ4835" s="2">
        <v>0</v>
      </c>
      <c r="BA4835" s="2">
        <v>0</v>
      </c>
      <c r="BB4835" s="2">
        <v>0</v>
      </c>
      <c r="BC4835" s="2">
        <v>0</v>
      </c>
      <c r="BD4835" s="2">
        <v>0</v>
      </c>
      <c r="BE4835" s="2">
        <v>0</v>
      </c>
      <c r="BF4835" s="2">
        <v>0</v>
      </c>
      <c r="BG4835" s="2">
        <v>0</v>
      </c>
      <c r="BH4835" s="2">
        <v>0</v>
      </c>
      <c r="BI4835" s="2">
        <v>0</v>
      </c>
      <c r="BJ4835" s="2">
        <v>0</v>
      </c>
      <c r="BK4835" s="2">
        <v>0</v>
      </c>
      <c r="BL4835" s="2">
        <v>5</v>
      </c>
      <c r="BM4835" s="2">
        <v>3</v>
      </c>
      <c r="BN4835" s="2">
        <v>2</v>
      </c>
      <c r="BO4835" s="2">
        <v>3</v>
      </c>
      <c r="BP4835" s="2">
        <v>0</v>
      </c>
      <c r="BQ4835" s="2">
        <v>0</v>
      </c>
      <c r="BR4835" s="2">
        <v>0</v>
      </c>
      <c r="BS4835" s="2">
        <v>0</v>
      </c>
      <c r="BT4835" s="2">
        <v>0</v>
      </c>
      <c r="BU4835" s="2">
        <v>0</v>
      </c>
      <c r="BV4835" s="2">
        <v>0</v>
      </c>
      <c r="BW4835" s="2">
        <v>0</v>
      </c>
      <c r="BX4835" s="2">
        <v>0</v>
      </c>
      <c r="BY4835" s="2">
        <v>0</v>
      </c>
      <c r="BZ4835" s="2">
        <v>0</v>
      </c>
      <c r="CA4835" s="2">
        <v>0</v>
      </c>
      <c r="CB4835" s="2">
        <v>0</v>
      </c>
      <c r="CC4835" s="2">
        <v>0</v>
      </c>
      <c r="CD4835" s="2">
        <v>0</v>
      </c>
      <c r="CE4835" s="2">
        <v>0</v>
      </c>
      <c r="CF4835" s="2">
        <v>0</v>
      </c>
      <c r="CG4835" s="2">
        <v>0</v>
      </c>
      <c r="CH4835" s="2">
        <v>0</v>
      </c>
      <c r="CI4835" s="2">
        <v>0</v>
      </c>
      <c r="CJ4835" s="2">
        <v>0</v>
      </c>
      <c r="CK4835" s="2">
        <v>0</v>
      </c>
      <c r="CL4835" s="2">
        <v>0</v>
      </c>
    </row>
    <row r="4836" spans="1:90" x14ac:dyDescent="0.25">
      <c r="A4836" t="s">
        <v>115</v>
      </c>
      <c r="B4836">
        <v>20308</v>
      </c>
      <c r="C4836" t="s">
        <v>442</v>
      </c>
      <c r="D4836">
        <v>1</v>
      </c>
      <c r="E4836">
        <v>8</v>
      </c>
      <c r="F4836">
        <v>905318</v>
      </c>
      <c r="G4836">
        <v>35905318</v>
      </c>
      <c r="H4836" t="s">
        <v>14068</v>
      </c>
      <c r="I4836">
        <v>669</v>
      </c>
      <c r="J4836" t="s">
        <v>442</v>
      </c>
      <c r="K4836" t="s">
        <v>14069</v>
      </c>
      <c r="L4836">
        <v>1</v>
      </c>
      <c r="M4836" t="s">
        <v>442</v>
      </c>
      <c r="N4836">
        <v>18015430</v>
      </c>
      <c r="O4836" t="s">
        <v>92</v>
      </c>
      <c r="P4836" t="s">
        <v>14070</v>
      </c>
      <c r="Q4836">
        <v>215</v>
      </c>
      <c r="R4836">
        <v>15</v>
      </c>
      <c r="S4836">
        <v>32271975</v>
      </c>
      <c r="T4836">
        <v>32272221</v>
      </c>
      <c r="U4836" t="s">
        <v>14071</v>
      </c>
      <c r="V4836">
        <v>1</v>
      </c>
      <c r="W4836" s="2">
        <v>0</v>
      </c>
      <c r="X4836" s="2">
        <v>0</v>
      </c>
      <c r="Y4836" s="2">
        <v>53</v>
      </c>
      <c r="Z4836" s="2">
        <v>38</v>
      </c>
      <c r="AA4836" s="2">
        <v>59</v>
      </c>
      <c r="AB4836" s="2">
        <v>61</v>
      </c>
      <c r="AC4836" s="2">
        <v>53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0</v>
      </c>
      <c r="AN4836" s="2">
        <v>0</v>
      </c>
      <c r="AO4836" s="2">
        <v>0</v>
      </c>
      <c r="AP4836" s="2">
        <v>0</v>
      </c>
      <c r="AQ4836" s="2">
        <v>0</v>
      </c>
      <c r="AR4836" s="2">
        <v>0</v>
      </c>
      <c r="AS4836" s="2">
        <v>0</v>
      </c>
      <c r="AT4836" s="2">
        <v>0</v>
      </c>
      <c r="AU4836" s="2">
        <v>0</v>
      </c>
      <c r="AV4836" s="2">
        <v>0</v>
      </c>
      <c r="AW4836" s="2">
        <v>0</v>
      </c>
      <c r="AX4836" s="2">
        <v>0</v>
      </c>
      <c r="AY4836" s="2">
        <v>0</v>
      </c>
      <c r="AZ4836" s="2">
        <v>0</v>
      </c>
      <c r="BA4836" s="2">
        <v>0</v>
      </c>
      <c r="BB4836" s="2">
        <v>0</v>
      </c>
      <c r="BC4836" s="2">
        <v>0</v>
      </c>
      <c r="BD4836" s="2">
        <v>0</v>
      </c>
      <c r="BE4836" s="2">
        <v>0</v>
      </c>
      <c r="BF4836" s="2">
        <v>0</v>
      </c>
      <c r="BG4836" s="2">
        <v>3</v>
      </c>
      <c r="BH4836" s="2">
        <v>2</v>
      </c>
      <c r="BI4836" s="2">
        <v>3</v>
      </c>
      <c r="BJ4836" s="2">
        <v>3</v>
      </c>
      <c r="BK4836" s="2">
        <v>2</v>
      </c>
      <c r="BL4836" s="2">
        <v>0</v>
      </c>
      <c r="BM4836" s="2">
        <v>0</v>
      </c>
      <c r="BN4836" s="2">
        <v>0</v>
      </c>
      <c r="BO4836" s="2">
        <v>0</v>
      </c>
      <c r="BP4836" s="2">
        <v>0</v>
      </c>
      <c r="BQ4836" s="2">
        <v>0</v>
      </c>
      <c r="BR4836" s="2">
        <v>0</v>
      </c>
      <c r="BS4836" s="2">
        <v>0</v>
      </c>
      <c r="BT4836" s="2">
        <v>0</v>
      </c>
      <c r="BU4836" s="2">
        <v>0</v>
      </c>
      <c r="BV4836" s="2">
        <v>0</v>
      </c>
      <c r="BW4836" s="2">
        <v>0</v>
      </c>
      <c r="BX4836" s="2">
        <v>0</v>
      </c>
      <c r="BY4836" s="2">
        <v>0</v>
      </c>
      <c r="BZ4836" s="2">
        <v>0</v>
      </c>
      <c r="CA4836" s="2">
        <v>0</v>
      </c>
      <c r="CB4836" s="2">
        <v>0</v>
      </c>
      <c r="CC4836" s="2">
        <v>0</v>
      </c>
      <c r="CD4836" s="2">
        <v>0</v>
      </c>
      <c r="CE4836" s="2">
        <v>0</v>
      </c>
      <c r="CF4836" s="2">
        <v>0</v>
      </c>
      <c r="CG4836" s="2">
        <v>0</v>
      </c>
      <c r="CH4836" s="2">
        <v>0</v>
      </c>
      <c r="CI4836" s="2">
        <v>0</v>
      </c>
      <c r="CJ4836" s="2">
        <v>0</v>
      </c>
      <c r="CK4836" s="2">
        <v>0</v>
      </c>
      <c r="CL4836" s="2">
        <v>0</v>
      </c>
    </row>
    <row r="4837" spans="1:90" x14ac:dyDescent="0.25">
      <c r="A4837" t="s">
        <v>115</v>
      </c>
      <c r="B4837">
        <v>20308</v>
      </c>
      <c r="C4837" t="s">
        <v>442</v>
      </c>
      <c r="D4837">
        <v>1</v>
      </c>
      <c r="E4837">
        <v>8</v>
      </c>
      <c r="F4837">
        <v>918593</v>
      </c>
      <c r="G4837">
        <v>35918593</v>
      </c>
      <c r="H4837" t="s">
        <v>7502</v>
      </c>
      <c r="I4837">
        <v>669</v>
      </c>
      <c r="J4837" t="s">
        <v>442</v>
      </c>
      <c r="K4837" t="s">
        <v>6149</v>
      </c>
      <c r="L4837">
        <v>1</v>
      </c>
      <c r="M4837" t="s">
        <v>442</v>
      </c>
      <c r="N4837">
        <v>18056060</v>
      </c>
      <c r="O4837" t="s">
        <v>162</v>
      </c>
      <c r="P4837" t="s">
        <v>7503</v>
      </c>
      <c r="Q4837">
        <v>281</v>
      </c>
      <c r="R4837">
        <v>15</v>
      </c>
      <c r="S4837">
        <v>32210889</v>
      </c>
      <c r="T4837">
        <v>32226120</v>
      </c>
      <c r="U4837" t="s">
        <v>7504</v>
      </c>
      <c r="V4837">
        <v>1</v>
      </c>
      <c r="W4837" s="2">
        <v>0</v>
      </c>
      <c r="X4837" s="2">
        <v>0</v>
      </c>
      <c r="Y4837" s="2">
        <v>0</v>
      </c>
      <c r="Z4837" s="2">
        <v>0</v>
      </c>
      <c r="AA4837" s="2">
        <v>0</v>
      </c>
      <c r="AB4837" s="2">
        <v>0</v>
      </c>
      <c r="AC4837" s="2">
        <v>0</v>
      </c>
      <c r="AD4837" s="2">
        <v>210</v>
      </c>
      <c r="AE4837" s="2">
        <v>114</v>
      </c>
      <c r="AF4837" s="2">
        <v>152</v>
      </c>
      <c r="AG4837" s="2">
        <v>111</v>
      </c>
      <c r="AH4837" s="2">
        <v>195</v>
      </c>
      <c r="AI4837" s="2">
        <v>198</v>
      </c>
      <c r="AJ4837" s="2">
        <v>187</v>
      </c>
      <c r="AK4837" s="2">
        <v>0</v>
      </c>
      <c r="AL4837" s="2">
        <v>0</v>
      </c>
      <c r="AM4837" s="2">
        <v>0</v>
      </c>
      <c r="AN4837" s="2">
        <v>0</v>
      </c>
      <c r="AO4837" s="2">
        <v>0</v>
      </c>
      <c r="AP4837" s="2">
        <v>0</v>
      </c>
      <c r="AQ4837" s="2">
        <v>0</v>
      </c>
      <c r="AR4837" s="2">
        <v>0</v>
      </c>
      <c r="AS4837" s="2">
        <v>0</v>
      </c>
      <c r="AT4837" s="2">
        <v>0</v>
      </c>
      <c r="AU4837" s="2">
        <v>0</v>
      </c>
      <c r="AV4837" s="2">
        <v>0</v>
      </c>
      <c r="AW4837" s="2">
        <v>0</v>
      </c>
      <c r="AX4837" s="2">
        <v>0</v>
      </c>
      <c r="AY4837" s="2">
        <v>0</v>
      </c>
      <c r="AZ4837" s="2">
        <v>0</v>
      </c>
      <c r="BA4837" s="2">
        <v>0</v>
      </c>
      <c r="BB4837" s="2">
        <v>0</v>
      </c>
      <c r="BC4837" s="2">
        <v>412</v>
      </c>
      <c r="BD4837" s="2">
        <v>0</v>
      </c>
      <c r="BE4837" s="2">
        <v>0</v>
      </c>
      <c r="BF4837" s="2">
        <v>0</v>
      </c>
      <c r="BG4837" s="2">
        <v>0</v>
      </c>
      <c r="BH4837" s="2">
        <v>0</v>
      </c>
      <c r="BI4837" s="2">
        <v>0</v>
      </c>
      <c r="BJ4837" s="2">
        <v>0</v>
      </c>
      <c r="BK4837" s="2">
        <v>0</v>
      </c>
      <c r="BL4837" s="2">
        <v>8</v>
      </c>
      <c r="BM4837" s="2">
        <v>3</v>
      </c>
      <c r="BN4837" s="2">
        <v>4</v>
      </c>
      <c r="BO4837" s="2">
        <v>4</v>
      </c>
      <c r="BP4837" s="2">
        <v>5</v>
      </c>
      <c r="BQ4837" s="2">
        <v>6</v>
      </c>
      <c r="BR4837" s="2">
        <v>6</v>
      </c>
      <c r="BS4837" s="2">
        <v>0</v>
      </c>
      <c r="BT4837" s="2">
        <v>0</v>
      </c>
      <c r="BU4837" s="2">
        <v>0</v>
      </c>
      <c r="BV4837" s="2">
        <v>0</v>
      </c>
      <c r="BW4837" s="2">
        <v>0</v>
      </c>
      <c r="BX4837" s="2">
        <v>0</v>
      </c>
      <c r="BY4837" s="2">
        <v>0</v>
      </c>
      <c r="BZ4837" s="2">
        <v>0</v>
      </c>
      <c r="CA4837" s="2">
        <v>0</v>
      </c>
      <c r="CB4837" s="2">
        <v>0</v>
      </c>
      <c r="CC4837" s="2">
        <v>0</v>
      </c>
      <c r="CD4837" s="2">
        <v>0</v>
      </c>
      <c r="CE4837" s="2">
        <v>0</v>
      </c>
      <c r="CF4837" s="2">
        <v>0</v>
      </c>
      <c r="CG4837" s="2">
        <v>0</v>
      </c>
      <c r="CH4837" s="2">
        <v>0</v>
      </c>
      <c r="CI4837" s="2">
        <v>0</v>
      </c>
      <c r="CJ4837" s="2">
        <v>0</v>
      </c>
      <c r="CK4837" s="2">
        <v>22</v>
      </c>
      <c r="CL4837" s="2">
        <v>0</v>
      </c>
    </row>
    <row r="4838" spans="1:90" x14ac:dyDescent="0.25">
      <c r="A4838" t="s">
        <v>115</v>
      </c>
      <c r="B4838">
        <v>20308</v>
      </c>
      <c r="C4838" t="s">
        <v>442</v>
      </c>
      <c r="D4838">
        <v>1</v>
      </c>
      <c r="E4838">
        <v>8</v>
      </c>
      <c r="F4838">
        <v>900400</v>
      </c>
      <c r="G4838">
        <v>35900400</v>
      </c>
      <c r="H4838" t="s">
        <v>7204</v>
      </c>
      <c r="I4838">
        <v>669</v>
      </c>
      <c r="J4838" t="s">
        <v>442</v>
      </c>
      <c r="K4838" t="s">
        <v>7205</v>
      </c>
      <c r="L4838">
        <v>1</v>
      </c>
      <c r="M4838" t="s">
        <v>442</v>
      </c>
      <c r="N4838">
        <v>18085345</v>
      </c>
      <c r="O4838" t="s">
        <v>92</v>
      </c>
      <c r="P4838" t="s">
        <v>253</v>
      </c>
      <c r="Q4838">
        <v>305</v>
      </c>
      <c r="R4838">
        <v>15</v>
      </c>
      <c r="S4838">
        <v>32181918</v>
      </c>
      <c r="T4838">
        <v>32281166</v>
      </c>
      <c r="U4838" t="s">
        <v>7206</v>
      </c>
      <c r="V4838">
        <v>1</v>
      </c>
      <c r="W4838" s="2">
        <v>0</v>
      </c>
      <c r="X4838" s="2">
        <v>0</v>
      </c>
      <c r="Y4838" s="2">
        <v>0</v>
      </c>
      <c r="Z4838" s="2">
        <v>44</v>
      </c>
      <c r="AA4838" s="2">
        <v>42</v>
      </c>
      <c r="AB4838" s="2">
        <v>34</v>
      </c>
      <c r="AC4838" s="2">
        <v>28</v>
      </c>
      <c r="AD4838" s="2">
        <v>27</v>
      </c>
      <c r="AE4838" s="2">
        <v>29</v>
      </c>
      <c r="AF4838" s="2">
        <v>31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0</v>
      </c>
      <c r="AN4838" s="2">
        <v>0</v>
      </c>
      <c r="AO4838" s="2">
        <v>0</v>
      </c>
      <c r="AP4838" s="2">
        <v>0</v>
      </c>
      <c r="AQ4838" s="2">
        <v>0</v>
      </c>
      <c r="AR4838" s="2">
        <v>0</v>
      </c>
      <c r="AS4838" s="2">
        <v>0</v>
      </c>
      <c r="AT4838" s="2">
        <v>0</v>
      </c>
      <c r="AU4838" s="2">
        <v>0</v>
      </c>
      <c r="AV4838" s="2">
        <v>0</v>
      </c>
      <c r="AW4838" s="2">
        <v>0</v>
      </c>
      <c r="AX4838" s="2">
        <v>0</v>
      </c>
      <c r="AY4838" s="2">
        <v>0</v>
      </c>
      <c r="AZ4838" s="2">
        <v>0</v>
      </c>
      <c r="BA4838" s="2">
        <v>0</v>
      </c>
      <c r="BB4838" s="2">
        <v>0</v>
      </c>
      <c r="BC4838" s="2">
        <v>0</v>
      </c>
      <c r="BD4838" s="2">
        <v>0</v>
      </c>
      <c r="BE4838" s="2">
        <v>0</v>
      </c>
      <c r="BF4838" s="2">
        <v>0</v>
      </c>
      <c r="BG4838" s="2">
        <v>0</v>
      </c>
      <c r="BH4838" s="2">
        <v>2</v>
      </c>
      <c r="BI4838" s="2">
        <v>2</v>
      </c>
      <c r="BJ4838" s="2">
        <v>3</v>
      </c>
      <c r="BK4838" s="2">
        <v>1</v>
      </c>
      <c r="BL4838" s="2">
        <v>2</v>
      </c>
      <c r="BM4838" s="2">
        <v>1</v>
      </c>
      <c r="BN4838" s="2">
        <v>1</v>
      </c>
      <c r="BO4838" s="2">
        <v>0</v>
      </c>
      <c r="BP4838" s="2">
        <v>0</v>
      </c>
      <c r="BQ4838" s="2">
        <v>0</v>
      </c>
      <c r="BR4838" s="2">
        <v>0</v>
      </c>
      <c r="BS4838" s="2">
        <v>0</v>
      </c>
      <c r="BT4838" s="2">
        <v>0</v>
      </c>
      <c r="BU4838" s="2">
        <v>0</v>
      </c>
      <c r="BV4838" s="2">
        <v>0</v>
      </c>
      <c r="BW4838" s="2">
        <v>0</v>
      </c>
      <c r="BX4838" s="2">
        <v>0</v>
      </c>
      <c r="BY4838" s="2">
        <v>0</v>
      </c>
      <c r="BZ4838" s="2">
        <v>0</v>
      </c>
      <c r="CA4838" s="2">
        <v>0</v>
      </c>
      <c r="CB4838" s="2">
        <v>0</v>
      </c>
      <c r="CC4838" s="2">
        <v>0</v>
      </c>
      <c r="CD4838" s="2">
        <v>0</v>
      </c>
      <c r="CE4838" s="2">
        <v>0</v>
      </c>
      <c r="CF4838" s="2">
        <v>0</v>
      </c>
      <c r="CG4838" s="2">
        <v>0</v>
      </c>
      <c r="CH4838" s="2">
        <v>0</v>
      </c>
      <c r="CI4838" s="2">
        <v>0</v>
      </c>
      <c r="CJ4838" s="2">
        <v>0</v>
      </c>
      <c r="CK4838" s="2">
        <v>0</v>
      </c>
      <c r="CL4838" s="2">
        <v>0</v>
      </c>
    </row>
    <row r="4839" spans="1:90" x14ac:dyDescent="0.25">
      <c r="A4839" t="s">
        <v>115</v>
      </c>
      <c r="B4839">
        <v>20308</v>
      </c>
      <c r="C4839" t="s">
        <v>442</v>
      </c>
      <c r="D4839">
        <v>1</v>
      </c>
      <c r="E4839">
        <v>8</v>
      </c>
      <c r="F4839">
        <v>43497</v>
      </c>
      <c r="G4839">
        <v>35043497</v>
      </c>
      <c r="H4839" t="s">
        <v>18788</v>
      </c>
      <c r="I4839">
        <v>669</v>
      </c>
      <c r="J4839" t="s">
        <v>442</v>
      </c>
      <c r="K4839" t="s">
        <v>1897</v>
      </c>
      <c r="L4839">
        <v>1</v>
      </c>
      <c r="M4839" t="s">
        <v>442</v>
      </c>
      <c r="N4839">
        <v>18077400</v>
      </c>
      <c r="O4839" t="s">
        <v>92</v>
      </c>
      <c r="P4839" t="s">
        <v>18789</v>
      </c>
      <c r="Q4839" t="s">
        <v>127</v>
      </c>
      <c r="R4839">
        <v>15</v>
      </c>
      <c r="S4839">
        <v>32265892</v>
      </c>
      <c r="T4839">
        <v>32265893</v>
      </c>
      <c r="U4839" t="s">
        <v>18790</v>
      </c>
      <c r="V4839">
        <v>1</v>
      </c>
      <c r="W4839" s="2">
        <v>0</v>
      </c>
      <c r="X4839" s="2">
        <v>0</v>
      </c>
      <c r="Y4839" s="2">
        <v>0</v>
      </c>
      <c r="Z4839" s="2">
        <v>0</v>
      </c>
      <c r="AA4839" s="2">
        <v>0</v>
      </c>
      <c r="AB4839" s="2">
        <v>0</v>
      </c>
      <c r="AC4839" s="2">
        <v>0</v>
      </c>
      <c r="AD4839" s="2">
        <v>57</v>
      </c>
      <c r="AE4839" s="2">
        <v>51</v>
      </c>
      <c r="AF4839" s="2">
        <v>54</v>
      </c>
      <c r="AG4839" s="2">
        <v>41</v>
      </c>
      <c r="AH4839" s="2">
        <v>111</v>
      </c>
      <c r="AI4839" s="2">
        <v>87</v>
      </c>
      <c r="AJ4839" s="2">
        <v>126</v>
      </c>
      <c r="AK4839" s="2">
        <v>0</v>
      </c>
      <c r="AL4839" s="2">
        <v>0</v>
      </c>
      <c r="AM4839" s="2">
        <v>0</v>
      </c>
      <c r="AN4839" s="2">
        <v>0</v>
      </c>
      <c r="AO4839" s="2">
        <v>0</v>
      </c>
      <c r="AP4839" s="2">
        <v>0</v>
      </c>
      <c r="AQ4839" s="2">
        <v>0</v>
      </c>
      <c r="AR4839" s="2">
        <v>0</v>
      </c>
      <c r="AS4839" s="2">
        <v>0</v>
      </c>
      <c r="AT4839" s="2">
        <v>0</v>
      </c>
      <c r="AU4839" s="2">
        <v>112</v>
      </c>
      <c r="AV4839" s="2">
        <v>0</v>
      </c>
      <c r="AW4839" s="2">
        <v>0</v>
      </c>
      <c r="AX4839" s="2">
        <v>0</v>
      </c>
      <c r="AY4839" s="2">
        <v>0</v>
      </c>
      <c r="AZ4839" s="2">
        <v>0</v>
      </c>
      <c r="BA4839" s="2">
        <v>0</v>
      </c>
      <c r="BB4839" s="2">
        <v>0</v>
      </c>
      <c r="BC4839" s="2">
        <v>187</v>
      </c>
      <c r="BD4839" s="2">
        <v>0</v>
      </c>
      <c r="BE4839" s="2">
        <v>0</v>
      </c>
      <c r="BF4839" s="2">
        <v>0</v>
      </c>
      <c r="BG4839" s="2">
        <v>0</v>
      </c>
      <c r="BH4839" s="2">
        <v>0</v>
      </c>
      <c r="BI4839" s="2">
        <v>0</v>
      </c>
      <c r="BJ4839" s="2">
        <v>0</v>
      </c>
      <c r="BK4839" s="2">
        <v>0</v>
      </c>
      <c r="BL4839" s="2">
        <v>2</v>
      </c>
      <c r="BM4839" s="2">
        <v>3</v>
      </c>
      <c r="BN4839" s="2">
        <v>2</v>
      </c>
      <c r="BO4839" s="2">
        <v>4</v>
      </c>
      <c r="BP4839" s="2">
        <v>4</v>
      </c>
      <c r="BQ4839" s="2">
        <v>3</v>
      </c>
      <c r="BR4839" s="2">
        <v>6</v>
      </c>
      <c r="BS4839" s="2">
        <v>0</v>
      </c>
      <c r="BT4839" s="2">
        <v>0</v>
      </c>
      <c r="BU4839" s="2">
        <v>0</v>
      </c>
      <c r="BV4839" s="2">
        <v>0</v>
      </c>
      <c r="BW4839" s="2">
        <v>0</v>
      </c>
      <c r="BX4839" s="2">
        <v>0</v>
      </c>
      <c r="BY4839" s="2">
        <v>0</v>
      </c>
      <c r="BZ4839" s="2">
        <v>0</v>
      </c>
      <c r="CA4839" s="2">
        <v>0</v>
      </c>
      <c r="CB4839" s="2">
        <v>0</v>
      </c>
      <c r="CC4839" s="2">
        <v>4</v>
      </c>
      <c r="CD4839" s="2">
        <v>0</v>
      </c>
      <c r="CE4839" s="2">
        <v>0</v>
      </c>
      <c r="CF4839" s="2">
        <v>0</v>
      </c>
      <c r="CG4839" s="2">
        <v>0</v>
      </c>
      <c r="CH4839" s="2">
        <v>0</v>
      </c>
      <c r="CI4839" s="2">
        <v>0</v>
      </c>
      <c r="CJ4839" s="2">
        <v>0</v>
      </c>
      <c r="CK4839" s="2">
        <v>11</v>
      </c>
      <c r="CL4839" s="2">
        <v>0</v>
      </c>
    </row>
    <row r="4840" spans="1:90" x14ac:dyDescent="0.25">
      <c r="A4840" t="s">
        <v>115</v>
      </c>
      <c r="B4840">
        <v>20308</v>
      </c>
      <c r="C4840" t="s">
        <v>442</v>
      </c>
      <c r="D4840">
        <v>1</v>
      </c>
      <c r="E4840">
        <v>8</v>
      </c>
      <c r="F4840">
        <v>16391</v>
      </c>
      <c r="G4840">
        <v>35016391</v>
      </c>
      <c r="H4840" t="s">
        <v>15649</v>
      </c>
      <c r="I4840">
        <v>669</v>
      </c>
      <c r="J4840" t="s">
        <v>442</v>
      </c>
      <c r="K4840" t="s">
        <v>5820</v>
      </c>
      <c r="L4840">
        <v>1</v>
      </c>
      <c r="M4840" t="s">
        <v>442</v>
      </c>
      <c r="N4840">
        <v>18051100</v>
      </c>
      <c r="O4840" t="s">
        <v>92</v>
      </c>
      <c r="P4840" t="s">
        <v>15650</v>
      </c>
      <c r="Q4840">
        <v>1050</v>
      </c>
      <c r="R4840">
        <v>15</v>
      </c>
      <c r="S4840">
        <v>32214200</v>
      </c>
      <c r="T4840">
        <v>32227507</v>
      </c>
      <c r="U4840" t="s">
        <v>15651</v>
      </c>
      <c r="V4840">
        <v>1</v>
      </c>
      <c r="W4840" s="2">
        <v>0</v>
      </c>
      <c r="X4840" s="2">
        <v>0</v>
      </c>
      <c r="Y4840" s="2">
        <v>0</v>
      </c>
      <c r="Z4840" s="2">
        <v>0</v>
      </c>
      <c r="AA4840" s="2">
        <v>0</v>
      </c>
      <c r="AB4840" s="2">
        <v>0</v>
      </c>
      <c r="AC4840" s="2">
        <v>0</v>
      </c>
      <c r="AD4840" s="2">
        <v>72</v>
      </c>
      <c r="AE4840" s="2">
        <v>50</v>
      </c>
      <c r="AF4840" s="2">
        <v>65</v>
      </c>
      <c r="AG4840" s="2">
        <v>30</v>
      </c>
      <c r="AH4840" s="2">
        <v>87</v>
      </c>
      <c r="AI4840" s="2">
        <v>105</v>
      </c>
      <c r="AJ4840" s="2">
        <v>80</v>
      </c>
      <c r="AK4840" s="2">
        <v>0</v>
      </c>
      <c r="AL4840" s="2">
        <v>0</v>
      </c>
      <c r="AM4840" s="2">
        <v>0</v>
      </c>
      <c r="AN4840" s="2">
        <v>0</v>
      </c>
      <c r="AO4840" s="2">
        <v>0</v>
      </c>
      <c r="AP4840" s="2">
        <v>0</v>
      </c>
      <c r="AQ4840" s="2">
        <v>0</v>
      </c>
      <c r="AR4840" s="2">
        <v>0</v>
      </c>
      <c r="AS4840" s="2">
        <v>0</v>
      </c>
      <c r="AT4840" s="2">
        <v>0</v>
      </c>
      <c r="AU4840" s="2">
        <v>0</v>
      </c>
      <c r="AV4840" s="2">
        <v>0</v>
      </c>
      <c r="AW4840" s="2">
        <v>0</v>
      </c>
      <c r="AX4840" s="2">
        <v>0</v>
      </c>
      <c r="AY4840" s="2">
        <v>0</v>
      </c>
      <c r="AZ4840" s="2">
        <v>0</v>
      </c>
      <c r="BA4840" s="2">
        <v>0</v>
      </c>
      <c r="BB4840" s="2">
        <v>0</v>
      </c>
      <c r="BC4840" s="2">
        <v>73</v>
      </c>
      <c r="BD4840" s="2">
        <v>0</v>
      </c>
      <c r="BE4840" s="2">
        <v>0</v>
      </c>
      <c r="BF4840" s="2">
        <v>0</v>
      </c>
      <c r="BG4840" s="2">
        <v>0</v>
      </c>
      <c r="BH4840" s="2">
        <v>0</v>
      </c>
      <c r="BI4840" s="2">
        <v>0</v>
      </c>
      <c r="BJ4840" s="2">
        <v>0</v>
      </c>
      <c r="BK4840" s="2">
        <v>0</v>
      </c>
      <c r="BL4840" s="2">
        <v>5</v>
      </c>
      <c r="BM4840" s="2">
        <v>3</v>
      </c>
      <c r="BN4840" s="2">
        <v>4</v>
      </c>
      <c r="BO4840" s="2">
        <v>1</v>
      </c>
      <c r="BP4840" s="2">
        <v>4</v>
      </c>
      <c r="BQ4840" s="2">
        <v>4</v>
      </c>
      <c r="BR4840" s="2">
        <v>3</v>
      </c>
      <c r="BS4840" s="2">
        <v>0</v>
      </c>
      <c r="BT4840" s="2">
        <v>0</v>
      </c>
      <c r="BU4840" s="2">
        <v>0</v>
      </c>
      <c r="BV4840" s="2">
        <v>0</v>
      </c>
      <c r="BW4840" s="2">
        <v>0</v>
      </c>
      <c r="BX4840" s="2">
        <v>0</v>
      </c>
      <c r="BY4840" s="2">
        <v>0</v>
      </c>
      <c r="BZ4840" s="2">
        <v>0</v>
      </c>
      <c r="CA4840" s="2">
        <v>0</v>
      </c>
      <c r="CB4840" s="2">
        <v>0</v>
      </c>
      <c r="CC4840" s="2">
        <v>0</v>
      </c>
      <c r="CD4840" s="2">
        <v>0</v>
      </c>
      <c r="CE4840" s="2">
        <v>0</v>
      </c>
      <c r="CF4840" s="2">
        <v>0</v>
      </c>
      <c r="CG4840" s="2">
        <v>0</v>
      </c>
      <c r="CH4840" s="2">
        <v>0</v>
      </c>
      <c r="CI4840" s="2">
        <v>0</v>
      </c>
      <c r="CJ4840" s="2">
        <v>0</v>
      </c>
      <c r="CK4840" s="2">
        <v>4</v>
      </c>
      <c r="CL4840" s="2">
        <v>0</v>
      </c>
    </row>
    <row r="4841" spans="1:90" x14ac:dyDescent="0.25">
      <c r="A4841" t="s">
        <v>115</v>
      </c>
      <c r="B4841">
        <v>20308</v>
      </c>
      <c r="C4841" t="s">
        <v>442</v>
      </c>
      <c r="D4841">
        <v>1</v>
      </c>
      <c r="E4841">
        <v>8</v>
      </c>
      <c r="F4841">
        <v>16433</v>
      </c>
      <c r="G4841">
        <v>35016433</v>
      </c>
      <c r="H4841" t="s">
        <v>10223</v>
      </c>
      <c r="I4841">
        <v>669</v>
      </c>
      <c r="J4841" t="s">
        <v>442</v>
      </c>
      <c r="K4841" t="s">
        <v>91</v>
      </c>
      <c r="L4841">
        <v>1</v>
      </c>
      <c r="M4841" t="s">
        <v>442</v>
      </c>
      <c r="N4841">
        <v>18035110</v>
      </c>
      <c r="O4841" t="s">
        <v>92</v>
      </c>
      <c r="P4841" t="s">
        <v>642</v>
      </c>
      <c r="Q4841">
        <v>77</v>
      </c>
      <c r="R4841">
        <v>15</v>
      </c>
      <c r="S4841">
        <v>32326793</v>
      </c>
      <c r="T4841">
        <v>32328773</v>
      </c>
      <c r="U4841" t="s">
        <v>10224</v>
      </c>
      <c r="V4841">
        <v>1</v>
      </c>
      <c r="W4841" s="2">
        <v>0</v>
      </c>
      <c r="X4841" s="2">
        <v>0</v>
      </c>
      <c r="Y4841" s="2">
        <v>0</v>
      </c>
      <c r="Z4841" s="2">
        <v>0</v>
      </c>
      <c r="AA4841" s="2">
        <v>0</v>
      </c>
      <c r="AB4841" s="2">
        <v>0</v>
      </c>
      <c r="AC4841" s="2">
        <v>0</v>
      </c>
      <c r="AD4841" s="2">
        <v>143</v>
      </c>
      <c r="AE4841" s="2">
        <v>106</v>
      </c>
      <c r="AF4841" s="2">
        <v>242</v>
      </c>
      <c r="AG4841" s="2">
        <v>147</v>
      </c>
      <c r="AH4841" s="2">
        <v>456</v>
      </c>
      <c r="AI4841" s="2">
        <v>466</v>
      </c>
      <c r="AJ4841" s="2">
        <v>376</v>
      </c>
      <c r="AK4841" s="2">
        <v>0</v>
      </c>
      <c r="AL4841" s="2">
        <v>0</v>
      </c>
      <c r="AM4841" s="2">
        <v>0</v>
      </c>
      <c r="AN4841" s="2">
        <v>0</v>
      </c>
      <c r="AO4841" s="2">
        <v>0</v>
      </c>
      <c r="AP4841" s="2">
        <v>0</v>
      </c>
      <c r="AQ4841" s="2">
        <v>0</v>
      </c>
      <c r="AR4841" s="2">
        <v>0</v>
      </c>
      <c r="AS4841" s="2">
        <v>0</v>
      </c>
      <c r="AT4841" s="2">
        <v>0</v>
      </c>
      <c r="AU4841" s="2">
        <v>0</v>
      </c>
      <c r="AV4841" s="2">
        <v>0</v>
      </c>
      <c r="AW4841" s="2">
        <v>0</v>
      </c>
      <c r="AX4841" s="2">
        <v>0</v>
      </c>
      <c r="AY4841" s="2">
        <v>0</v>
      </c>
      <c r="AZ4841" s="2">
        <v>0</v>
      </c>
      <c r="BA4841" s="2">
        <v>0</v>
      </c>
      <c r="BB4841" s="2">
        <v>0</v>
      </c>
      <c r="BC4841" s="2">
        <v>837</v>
      </c>
      <c r="BD4841" s="2">
        <v>0</v>
      </c>
      <c r="BE4841" s="2">
        <v>0</v>
      </c>
      <c r="BF4841" s="2">
        <v>0</v>
      </c>
      <c r="BG4841" s="2">
        <v>0</v>
      </c>
      <c r="BH4841" s="2">
        <v>0</v>
      </c>
      <c r="BI4841" s="2">
        <v>0</v>
      </c>
      <c r="BJ4841" s="2">
        <v>0</v>
      </c>
      <c r="BK4841" s="2">
        <v>0</v>
      </c>
      <c r="BL4841" s="2">
        <v>4</v>
      </c>
      <c r="BM4841" s="2">
        <v>3</v>
      </c>
      <c r="BN4841" s="2">
        <v>10</v>
      </c>
      <c r="BO4841" s="2">
        <v>4</v>
      </c>
      <c r="BP4841" s="2">
        <v>16</v>
      </c>
      <c r="BQ4841" s="2">
        <v>14</v>
      </c>
      <c r="BR4841" s="2">
        <v>10</v>
      </c>
      <c r="BS4841" s="2">
        <v>0</v>
      </c>
      <c r="BT4841" s="2">
        <v>0</v>
      </c>
      <c r="BU4841" s="2">
        <v>0</v>
      </c>
      <c r="BV4841" s="2">
        <v>0</v>
      </c>
      <c r="BW4841" s="2">
        <v>0</v>
      </c>
      <c r="BX4841" s="2">
        <v>0</v>
      </c>
      <c r="BY4841" s="2">
        <v>0</v>
      </c>
      <c r="BZ4841" s="2">
        <v>0</v>
      </c>
      <c r="CA4841" s="2">
        <v>0</v>
      </c>
      <c r="CB4841" s="2">
        <v>0</v>
      </c>
      <c r="CC4841" s="2">
        <v>0</v>
      </c>
      <c r="CD4841" s="2">
        <v>0</v>
      </c>
      <c r="CE4841" s="2">
        <v>0</v>
      </c>
      <c r="CF4841" s="2">
        <v>0</v>
      </c>
      <c r="CG4841" s="2">
        <v>0</v>
      </c>
      <c r="CH4841" s="2">
        <v>0</v>
      </c>
      <c r="CI4841" s="2">
        <v>0</v>
      </c>
      <c r="CJ4841" s="2">
        <v>0</v>
      </c>
      <c r="CK4841" s="2">
        <v>37</v>
      </c>
      <c r="CL4841" s="2">
        <v>0</v>
      </c>
    </row>
    <row r="4842" spans="1:90" x14ac:dyDescent="0.25">
      <c r="A4842" t="s">
        <v>115</v>
      </c>
      <c r="B4842">
        <v>20308</v>
      </c>
      <c r="C4842" t="s">
        <v>442</v>
      </c>
      <c r="D4842">
        <v>1</v>
      </c>
      <c r="E4842">
        <v>8</v>
      </c>
      <c r="F4842">
        <v>920236</v>
      </c>
      <c r="G4842">
        <v>35920236</v>
      </c>
      <c r="H4842" t="s">
        <v>14693</v>
      </c>
      <c r="I4842">
        <v>669</v>
      </c>
      <c r="J4842" t="s">
        <v>442</v>
      </c>
      <c r="K4842" t="s">
        <v>11995</v>
      </c>
      <c r="L4842">
        <v>1</v>
      </c>
      <c r="M4842" t="s">
        <v>442</v>
      </c>
      <c r="N4842">
        <v>18053000</v>
      </c>
      <c r="O4842" t="s">
        <v>92</v>
      </c>
      <c r="P4842" t="s">
        <v>3615</v>
      </c>
      <c r="Q4842">
        <v>3272</v>
      </c>
      <c r="R4842">
        <v>15</v>
      </c>
      <c r="S4842">
        <v>32218123</v>
      </c>
      <c r="T4842">
        <v>32229589</v>
      </c>
      <c r="U4842" t="s">
        <v>14694</v>
      </c>
      <c r="V4842">
        <v>1</v>
      </c>
      <c r="W4842" s="2">
        <v>0</v>
      </c>
      <c r="X4842" s="2">
        <v>0</v>
      </c>
      <c r="Y4842" s="2">
        <v>0</v>
      </c>
      <c r="Z4842" s="2">
        <v>0</v>
      </c>
      <c r="AA4842" s="2">
        <v>0</v>
      </c>
      <c r="AB4842" s="2">
        <v>0</v>
      </c>
      <c r="AC4842" s="2">
        <v>0</v>
      </c>
      <c r="AD4842" s="2">
        <v>169</v>
      </c>
      <c r="AE4842" s="2">
        <v>101</v>
      </c>
      <c r="AF4842" s="2">
        <v>179</v>
      </c>
      <c r="AG4842" s="2">
        <v>146</v>
      </c>
      <c r="AH4842" s="2">
        <v>266</v>
      </c>
      <c r="AI4842" s="2">
        <v>275</v>
      </c>
      <c r="AJ4842" s="2">
        <v>267</v>
      </c>
      <c r="AK4842" s="2">
        <v>0</v>
      </c>
      <c r="AL4842" s="2">
        <v>0</v>
      </c>
      <c r="AM4842" s="2">
        <v>0</v>
      </c>
      <c r="AN4842" s="2">
        <v>0</v>
      </c>
      <c r="AO4842" s="2">
        <v>0</v>
      </c>
      <c r="AP4842" s="2">
        <v>0</v>
      </c>
      <c r="AQ4842" s="2">
        <v>0</v>
      </c>
      <c r="AR4842" s="2">
        <v>0</v>
      </c>
      <c r="AS4842" s="2">
        <v>0</v>
      </c>
      <c r="AT4842" s="2">
        <v>0</v>
      </c>
      <c r="AU4842" s="2">
        <v>0</v>
      </c>
      <c r="AV4842" s="2">
        <v>0</v>
      </c>
      <c r="AW4842" s="2">
        <v>0</v>
      </c>
      <c r="AX4842" s="2">
        <v>0</v>
      </c>
      <c r="AY4842" s="2">
        <v>0</v>
      </c>
      <c r="AZ4842" s="2">
        <v>0</v>
      </c>
      <c r="BA4842" s="2">
        <v>0</v>
      </c>
      <c r="BB4842" s="2">
        <v>0</v>
      </c>
      <c r="BC4842" s="2">
        <v>526</v>
      </c>
      <c r="BD4842" s="2">
        <v>0</v>
      </c>
      <c r="BE4842" s="2">
        <v>0</v>
      </c>
      <c r="BF4842" s="2">
        <v>0</v>
      </c>
      <c r="BG4842" s="2">
        <v>0</v>
      </c>
      <c r="BH4842" s="2">
        <v>0</v>
      </c>
      <c r="BI4842" s="2">
        <v>0</v>
      </c>
      <c r="BJ4842" s="2">
        <v>0</v>
      </c>
      <c r="BK4842" s="2">
        <v>0</v>
      </c>
      <c r="BL4842" s="2">
        <v>7</v>
      </c>
      <c r="BM4842" s="2">
        <v>4</v>
      </c>
      <c r="BN4842" s="2">
        <v>7</v>
      </c>
      <c r="BO4842" s="2">
        <v>6</v>
      </c>
      <c r="BP4842" s="2">
        <v>8</v>
      </c>
      <c r="BQ4842" s="2">
        <v>9</v>
      </c>
      <c r="BR4842" s="2">
        <v>8</v>
      </c>
      <c r="BS4842" s="2">
        <v>0</v>
      </c>
      <c r="BT4842" s="2">
        <v>0</v>
      </c>
      <c r="BU4842" s="2">
        <v>0</v>
      </c>
      <c r="BV4842" s="2">
        <v>0</v>
      </c>
      <c r="BW4842" s="2">
        <v>0</v>
      </c>
      <c r="BX4842" s="2">
        <v>0</v>
      </c>
      <c r="BY4842" s="2">
        <v>0</v>
      </c>
      <c r="BZ4842" s="2">
        <v>0</v>
      </c>
      <c r="CA4842" s="2">
        <v>0</v>
      </c>
      <c r="CB4842" s="2">
        <v>0</v>
      </c>
      <c r="CC4842" s="2">
        <v>0</v>
      </c>
      <c r="CD4842" s="2">
        <v>0</v>
      </c>
      <c r="CE4842" s="2">
        <v>0</v>
      </c>
      <c r="CF4842" s="2">
        <v>0</v>
      </c>
      <c r="CG4842" s="2">
        <v>0</v>
      </c>
      <c r="CH4842" s="2">
        <v>0</v>
      </c>
      <c r="CI4842" s="2">
        <v>0</v>
      </c>
      <c r="CJ4842" s="2">
        <v>0</v>
      </c>
      <c r="CK4842" s="2">
        <v>39</v>
      </c>
      <c r="CL4842" s="2">
        <v>0</v>
      </c>
    </row>
    <row r="4843" spans="1:90" x14ac:dyDescent="0.25">
      <c r="A4843" t="s">
        <v>115</v>
      </c>
      <c r="B4843">
        <v>20308</v>
      </c>
      <c r="C4843" t="s">
        <v>442</v>
      </c>
      <c r="D4843">
        <v>1</v>
      </c>
      <c r="E4843">
        <v>8</v>
      </c>
      <c r="F4843">
        <v>16408</v>
      </c>
      <c r="G4843">
        <v>35016408</v>
      </c>
      <c r="H4843" t="s">
        <v>5779</v>
      </c>
      <c r="I4843">
        <v>669</v>
      </c>
      <c r="J4843" t="s">
        <v>442</v>
      </c>
      <c r="K4843" t="s">
        <v>2358</v>
      </c>
      <c r="L4843">
        <v>1</v>
      </c>
      <c r="M4843" t="s">
        <v>442</v>
      </c>
      <c r="N4843">
        <v>18040610</v>
      </c>
      <c r="O4843" t="s">
        <v>92</v>
      </c>
      <c r="P4843" t="s">
        <v>5780</v>
      </c>
      <c r="Q4843">
        <v>242</v>
      </c>
      <c r="R4843">
        <v>15</v>
      </c>
      <c r="S4843">
        <v>32319078</v>
      </c>
      <c r="T4843">
        <v>32326728</v>
      </c>
      <c r="U4843" t="s">
        <v>5781</v>
      </c>
      <c r="V4843">
        <v>1</v>
      </c>
      <c r="W4843" s="2">
        <v>0</v>
      </c>
      <c r="X4843" s="2">
        <v>0</v>
      </c>
      <c r="Y4843" s="2">
        <v>0</v>
      </c>
      <c r="Z4843" s="2">
        <v>0</v>
      </c>
      <c r="AA4843" s="2">
        <v>0</v>
      </c>
      <c r="AB4843" s="2">
        <v>78</v>
      </c>
      <c r="AC4843" s="2">
        <v>98</v>
      </c>
      <c r="AD4843" s="2">
        <v>72</v>
      </c>
      <c r="AE4843" s="2">
        <v>71</v>
      </c>
      <c r="AF4843" s="2">
        <v>110</v>
      </c>
      <c r="AG4843" s="2">
        <v>39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0</v>
      </c>
      <c r="AN4843" s="2">
        <v>0</v>
      </c>
      <c r="AO4843" s="2">
        <v>0</v>
      </c>
      <c r="AP4843" s="2">
        <v>0</v>
      </c>
      <c r="AQ4843" s="2">
        <v>0</v>
      </c>
      <c r="AR4843" s="2">
        <v>0</v>
      </c>
      <c r="AS4843" s="2">
        <v>0</v>
      </c>
      <c r="AT4843" s="2">
        <v>0</v>
      </c>
      <c r="AU4843" s="2">
        <v>0</v>
      </c>
      <c r="AV4843" s="2">
        <v>0</v>
      </c>
      <c r="AW4843" s="2">
        <v>0</v>
      </c>
      <c r="AX4843" s="2">
        <v>0</v>
      </c>
      <c r="AY4843" s="2">
        <v>0</v>
      </c>
      <c r="AZ4843" s="2">
        <v>0</v>
      </c>
      <c r="BA4843" s="2">
        <v>0</v>
      </c>
      <c r="BB4843" s="2">
        <v>0</v>
      </c>
      <c r="BC4843" s="2">
        <v>103</v>
      </c>
      <c r="BD4843" s="2">
        <v>18</v>
      </c>
      <c r="BE4843" s="2">
        <v>0</v>
      </c>
      <c r="BF4843" s="2">
        <v>0</v>
      </c>
      <c r="BG4843" s="2">
        <v>0</v>
      </c>
      <c r="BH4843" s="2">
        <v>0</v>
      </c>
      <c r="BI4843" s="2">
        <v>0</v>
      </c>
      <c r="BJ4843" s="2">
        <v>6</v>
      </c>
      <c r="BK4843" s="2">
        <v>6</v>
      </c>
      <c r="BL4843" s="2">
        <v>3</v>
      </c>
      <c r="BM4843" s="2">
        <v>4</v>
      </c>
      <c r="BN4843" s="2">
        <v>6</v>
      </c>
      <c r="BO4843" s="2">
        <v>2</v>
      </c>
      <c r="BP4843" s="2">
        <v>0</v>
      </c>
      <c r="BQ4843" s="2">
        <v>0</v>
      </c>
      <c r="BR4843" s="2">
        <v>0</v>
      </c>
      <c r="BS4843" s="2">
        <v>0</v>
      </c>
      <c r="BT4843" s="2">
        <v>0</v>
      </c>
      <c r="BU4843" s="2">
        <v>0</v>
      </c>
      <c r="BV4843" s="2">
        <v>0</v>
      </c>
      <c r="BW4843" s="2">
        <v>0</v>
      </c>
      <c r="BX4843" s="2">
        <v>0</v>
      </c>
      <c r="BY4843" s="2">
        <v>0</v>
      </c>
      <c r="BZ4843" s="2">
        <v>0</v>
      </c>
      <c r="CA4843" s="2">
        <v>0</v>
      </c>
      <c r="CB4843" s="2">
        <v>0</v>
      </c>
      <c r="CC4843" s="2">
        <v>0</v>
      </c>
      <c r="CD4843" s="2">
        <v>0</v>
      </c>
      <c r="CE4843" s="2">
        <v>0</v>
      </c>
      <c r="CF4843" s="2">
        <v>0</v>
      </c>
      <c r="CG4843" s="2">
        <v>0</v>
      </c>
      <c r="CH4843" s="2">
        <v>0</v>
      </c>
      <c r="CI4843" s="2">
        <v>0</v>
      </c>
      <c r="CJ4843" s="2">
        <v>0</v>
      </c>
      <c r="CK4843" s="2">
        <v>6</v>
      </c>
      <c r="CL4843" s="2">
        <v>5</v>
      </c>
    </row>
    <row r="4844" spans="1:90" x14ac:dyDescent="0.25">
      <c r="A4844" t="s">
        <v>115</v>
      </c>
      <c r="B4844">
        <v>20308</v>
      </c>
      <c r="C4844" t="s">
        <v>442</v>
      </c>
      <c r="D4844">
        <v>1</v>
      </c>
      <c r="E4844">
        <v>8</v>
      </c>
      <c r="F4844">
        <v>16251</v>
      </c>
      <c r="G4844">
        <v>35016251</v>
      </c>
      <c r="H4844" t="s">
        <v>11346</v>
      </c>
      <c r="I4844">
        <v>669</v>
      </c>
      <c r="J4844" t="s">
        <v>442</v>
      </c>
      <c r="K4844" t="s">
        <v>4201</v>
      </c>
      <c r="L4844">
        <v>1</v>
      </c>
      <c r="M4844" t="s">
        <v>442</v>
      </c>
      <c r="N4844">
        <v>18044000</v>
      </c>
      <c r="O4844" t="s">
        <v>92</v>
      </c>
      <c r="P4844" t="s">
        <v>3070</v>
      </c>
      <c r="Q4844">
        <v>1087</v>
      </c>
      <c r="R4844">
        <v>15</v>
      </c>
      <c r="S4844">
        <v>32213658</v>
      </c>
      <c r="T4844">
        <v>32218274</v>
      </c>
      <c r="U4844" t="s">
        <v>11347</v>
      </c>
      <c r="V4844">
        <v>1</v>
      </c>
      <c r="W4844" s="2">
        <v>0</v>
      </c>
      <c r="X4844" s="2">
        <v>0</v>
      </c>
      <c r="Y4844" s="2">
        <v>0</v>
      </c>
      <c r="Z4844" s="2">
        <v>0</v>
      </c>
      <c r="AA4844" s="2">
        <v>0</v>
      </c>
      <c r="AB4844" s="2">
        <v>0</v>
      </c>
      <c r="AC4844" s="2">
        <v>0</v>
      </c>
      <c r="AD4844" s="2">
        <v>38</v>
      </c>
      <c r="AE4844" s="2">
        <v>35</v>
      </c>
      <c r="AF4844" s="2">
        <v>75</v>
      </c>
      <c r="AG4844" s="2">
        <v>64</v>
      </c>
      <c r="AH4844" s="2">
        <v>189</v>
      </c>
      <c r="AI4844" s="2">
        <v>240</v>
      </c>
      <c r="AJ4844" s="2">
        <v>222</v>
      </c>
      <c r="AK4844" s="2">
        <v>0</v>
      </c>
      <c r="AL4844" s="2">
        <v>0</v>
      </c>
      <c r="AM4844" s="2">
        <v>0</v>
      </c>
      <c r="AN4844" s="2">
        <v>0</v>
      </c>
      <c r="AO4844" s="2">
        <v>0</v>
      </c>
      <c r="AP4844" s="2">
        <v>0</v>
      </c>
      <c r="AQ4844" s="2">
        <v>0</v>
      </c>
      <c r="AR4844" s="2">
        <v>0</v>
      </c>
      <c r="AS4844" s="2">
        <v>0</v>
      </c>
      <c r="AT4844" s="2">
        <v>0</v>
      </c>
      <c r="AU4844" s="2">
        <v>0</v>
      </c>
      <c r="AV4844" s="2">
        <v>0</v>
      </c>
      <c r="AW4844" s="2">
        <v>0</v>
      </c>
      <c r="AX4844" s="2">
        <v>0</v>
      </c>
      <c r="AY4844" s="2">
        <v>0</v>
      </c>
      <c r="AZ4844" s="2">
        <v>0</v>
      </c>
      <c r="BA4844" s="2">
        <v>0</v>
      </c>
      <c r="BB4844" s="2">
        <v>0</v>
      </c>
      <c r="BC4844" s="2">
        <v>0</v>
      </c>
      <c r="BD4844" s="2">
        <v>0</v>
      </c>
      <c r="BE4844" s="2">
        <v>0</v>
      </c>
      <c r="BF4844" s="2">
        <v>0</v>
      </c>
      <c r="BG4844" s="2">
        <v>0</v>
      </c>
      <c r="BH4844" s="2">
        <v>0</v>
      </c>
      <c r="BI4844" s="2">
        <v>0</v>
      </c>
      <c r="BJ4844" s="2">
        <v>0</v>
      </c>
      <c r="BK4844" s="2">
        <v>0</v>
      </c>
      <c r="BL4844" s="2">
        <v>2</v>
      </c>
      <c r="BM4844" s="2">
        <v>1</v>
      </c>
      <c r="BN4844" s="2">
        <v>2</v>
      </c>
      <c r="BO4844" s="2">
        <v>2</v>
      </c>
      <c r="BP4844" s="2">
        <v>8</v>
      </c>
      <c r="BQ4844" s="2">
        <v>8</v>
      </c>
      <c r="BR4844" s="2">
        <v>7</v>
      </c>
      <c r="BS4844" s="2">
        <v>0</v>
      </c>
      <c r="BT4844" s="2">
        <v>0</v>
      </c>
      <c r="BU4844" s="2">
        <v>0</v>
      </c>
      <c r="BV4844" s="2">
        <v>0</v>
      </c>
      <c r="BW4844" s="2">
        <v>0</v>
      </c>
      <c r="BX4844" s="2">
        <v>0</v>
      </c>
      <c r="BY4844" s="2">
        <v>0</v>
      </c>
      <c r="BZ4844" s="2">
        <v>0</v>
      </c>
      <c r="CA4844" s="2">
        <v>0</v>
      </c>
      <c r="CB4844" s="2">
        <v>0</v>
      </c>
      <c r="CC4844" s="2">
        <v>0</v>
      </c>
      <c r="CD4844" s="2">
        <v>0</v>
      </c>
      <c r="CE4844" s="2">
        <v>0</v>
      </c>
      <c r="CF4844" s="2">
        <v>0</v>
      </c>
      <c r="CG4844" s="2">
        <v>0</v>
      </c>
      <c r="CH4844" s="2">
        <v>0</v>
      </c>
      <c r="CI4844" s="2">
        <v>0</v>
      </c>
      <c r="CJ4844" s="2">
        <v>0</v>
      </c>
      <c r="CK4844" s="2">
        <v>0</v>
      </c>
      <c r="CL4844" s="2">
        <v>0</v>
      </c>
    </row>
    <row r="4845" spans="1:90" x14ac:dyDescent="0.25">
      <c r="A4845" t="s">
        <v>115</v>
      </c>
      <c r="B4845">
        <v>20308</v>
      </c>
      <c r="C4845" t="s">
        <v>442</v>
      </c>
      <c r="D4845">
        <v>2</v>
      </c>
      <c r="E4845">
        <v>8</v>
      </c>
      <c r="F4845">
        <v>914642</v>
      </c>
      <c r="G4845">
        <v>35914642</v>
      </c>
      <c r="H4845" t="s">
        <v>16512</v>
      </c>
      <c r="I4845">
        <v>669</v>
      </c>
      <c r="J4845" t="s">
        <v>442</v>
      </c>
      <c r="K4845" t="s">
        <v>16513</v>
      </c>
      <c r="L4845">
        <v>1</v>
      </c>
      <c r="M4845" t="s">
        <v>442</v>
      </c>
      <c r="N4845">
        <v>18087010</v>
      </c>
      <c r="O4845" t="s">
        <v>92</v>
      </c>
      <c r="P4845" t="s">
        <v>16514</v>
      </c>
      <c r="Q4845" t="s">
        <v>127</v>
      </c>
      <c r="R4845">
        <v>15</v>
      </c>
      <c r="S4845">
        <v>32252930</v>
      </c>
      <c r="U4845" t="s">
        <v>16515</v>
      </c>
      <c r="V4845">
        <v>1</v>
      </c>
      <c r="W4845" s="2">
        <v>0</v>
      </c>
      <c r="X4845" s="2">
        <v>0</v>
      </c>
      <c r="Y4845" s="2">
        <v>0</v>
      </c>
      <c r="Z4845" s="2">
        <v>0</v>
      </c>
      <c r="AA4845" s="2">
        <v>10</v>
      </c>
      <c r="AB4845" s="2">
        <v>7</v>
      </c>
      <c r="AC4845" s="2">
        <v>8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0</v>
      </c>
      <c r="AN4845" s="2">
        <v>0</v>
      </c>
      <c r="AO4845" s="2">
        <v>0</v>
      </c>
      <c r="AP4845" s="2">
        <v>0</v>
      </c>
      <c r="AQ4845" s="2">
        <v>0</v>
      </c>
      <c r="AR4845" s="2">
        <v>0</v>
      </c>
      <c r="AS4845" s="2">
        <v>0</v>
      </c>
      <c r="AT4845" s="2">
        <v>0</v>
      </c>
      <c r="AU4845" s="2">
        <v>0</v>
      </c>
      <c r="AV4845" s="2">
        <v>0</v>
      </c>
      <c r="AW4845" s="2">
        <v>0</v>
      </c>
      <c r="AX4845" s="2">
        <v>0</v>
      </c>
      <c r="AY4845" s="2">
        <v>0</v>
      </c>
      <c r="AZ4845" s="2">
        <v>0</v>
      </c>
      <c r="BA4845" s="2">
        <v>0</v>
      </c>
      <c r="BB4845" s="2">
        <v>0</v>
      </c>
      <c r="BC4845" s="2">
        <v>0</v>
      </c>
      <c r="BD4845" s="2">
        <v>0</v>
      </c>
      <c r="BE4845" s="2">
        <v>0</v>
      </c>
      <c r="BF4845" s="2">
        <v>0</v>
      </c>
      <c r="BG4845" s="2">
        <v>0</v>
      </c>
      <c r="BH4845" s="2">
        <v>0</v>
      </c>
      <c r="BI4845" s="2">
        <v>1</v>
      </c>
      <c r="BJ4845" s="2">
        <v>1</v>
      </c>
      <c r="BK4845" s="2">
        <v>1</v>
      </c>
      <c r="BL4845" s="2">
        <v>0</v>
      </c>
      <c r="BM4845" s="2">
        <v>0</v>
      </c>
      <c r="BN4845" s="2">
        <v>0</v>
      </c>
      <c r="BO4845" s="2">
        <v>0</v>
      </c>
      <c r="BP4845" s="2">
        <v>0</v>
      </c>
      <c r="BQ4845" s="2">
        <v>0</v>
      </c>
      <c r="BR4845" s="2">
        <v>0</v>
      </c>
      <c r="BS4845" s="2">
        <v>0</v>
      </c>
      <c r="BT4845" s="2">
        <v>0</v>
      </c>
      <c r="BU4845" s="2">
        <v>0</v>
      </c>
      <c r="BV4845" s="2">
        <v>0</v>
      </c>
      <c r="BW4845" s="2">
        <v>0</v>
      </c>
      <c r="BX4845" s="2">
        <v>0</v>
      </c>
      <c r="BY4845" s="2">
        <v>0</v>
      </c>
      <c r="BZ4845" s="2">
        <v>0</v>
      </c>
      <c r="CA4845" s="2">
        <v>0</v>
      </c>
      <c r="CB4845" s="2">
        <v>0</v>
      </c>
      <c r="CC4845" s="2">
        <v>0</v>
      </c>
      <c r="CD4845" s="2">
        <v>0</v>
      </c>
      <c r="CE4845" s="2">
        <v>0</v>
      </c>
      <c r="CF4845" s="2">
        <v>0</v>
      </c>
      <c r="CG4845" s="2">
        <v>0</v>
      </c>
      <c r="CH4845" s="2">
        <v>0</v>
      </c>
      <c r="CI4845" s="2">
        <v>0</v>
      </c>
      <c r="CJ4845" s="2">
        <v>0</v>
      </c>
      <c r="CK4845" s="2">
        <v>0</v>
      </c>
      <c r="CL4845" s="2">
        <v>0</v>
      </c>
    </row>
    <row r="4846" spans="1:90" x14ac:dyDescent="0.25">
      <c r="A4846" t="s">
        <v>115</v>
      </c>
      <c r="B4846">
        <v>20308</v>
      </c>
      <c r="C4846" t="s">
        <v>442</v>
      </c>
      <c r="D4846">
        <v>1</v>
      </c>
      <c r="E4846">
        <v>8</v>
      </c>
      <c r="F4846">
        <v>478912</v>
      </c>
      <c r="G4846">
        <v>35478912</v>
      </c>
      <c r="H4846" t="s">
        <v>15141</v>
      </c>
      <c r="I4846">
        <v>669</v>
      </c>
      <c r="J4846" t="s">
        <v>442</v>
      </c>
      <c r="K4846" t="s">
        <v>4282</v>
      </c>
      <c r="L4846">
        <v>4</v>
      </c>
      <c r="M4846" t="s">
        <v>4282</v>
      </c>
      <c r="N4846">
        <v>18103050</v>
      </c>
      <c r="O4846" t="s">
        <v>92</v>
      </c>
      <c r="P4846" t="s">
        <v>15142</v>
      </c>
      <c r="Q4846">
        <v>1251</v>
      </c>
      <c r="R4846">
        <v>15</v>
      </c>
      <c r="S4846">
        <v>33256266</v>
      </c>
      <c r="U4846" t="s">
        <v>15143</v>
      </c>
      <c r="V4846">
        <v>1</v>
      </c>
      <c r="W4846" s="2">
        <v>0</v>
      </c>
      <c r="X4846" s="2">
        <v>0</v>
      </c>
      <c r="Y4846" s="2">
        <v>0</v>
      </c>
      <c r="Z4846" s="2">
        <v>0</v>
      </c>
      <c r="AA4846" s="2">
        <v>0</v>
      </c>
      <c r="AB4846" s="2">
        <v>0</v>
      </c>
      <c r="AC4846" s="2">
        <v>0</v>
      </c>
      <c r="AD4846" s="2">
        <v>106</v>
      </c>
      <c r="AE4846" s="2">
        <v>72</v>
      </c>
      <c r="AF4846" s="2">
        <v>88</v>
      </c>
      <c r="AG4846" s="2">
        <v>26</v>
      </c>
      <c r="AH4846" s="2">
        <v>36</v>
      </c>
      <c r="AI4846" s="2">
        <v>43</v>
      </c>
      <c r="AJ4846" s="2">
        <v>32</v>
      </c>
      <c r="AK4846" s="2">
        <v>0</v>
      </c>
      <c r="AL4846" s="2">
        <v>0</v>
      </c>
      <c r="AM4846" s="2">
        <v>0</v>
      </c>
      <c r="AN4846" s="2">
        <v>0</v>
      </c>
      <c r="AO4846" s="2">
        <v>0</v>
      </c>
      <c r="AP4846" s="2">
        <v>0</v>
      </c>
      <c r="AQ4846" s="2">
        <v>0</v>
      </c>
      <c r="AR4846" s="2">
        <v>140</v>
      </c>
      <c r="AS4846" s="2">
        <v>0</v>
      </c>
      <c r="AT4846" s="2">
        <v>0</v>
      </c>
      <c r="AU4846" s="2">
        <v>167</v>
      </c>
      <c r="AV4846" s="2">
        <v>0</v>
      </c>
      <c r="AW4846" s="2">
        <v>0</v>
      </c>
      <c r="AX4846" s="2">
        <v>0</v>
      </c>
      <c r="AY4846" s="2">
        <v>0</v>
      </c>
      <c r="AZ4846" s="2">
        <v>0</v>
      </c>
      <c r="BA4846" s="2">
        <v>0</v>
      </c>
      <c r="BB4846" s="2">
        <v>0</v>
      </c>
      <c r="BC4846" s="2">
        <v>277</v>
      </c>
      <c r="BD4846" s="2">
        <v>0</v>
      </c>
      <c r="BE4846" s="2">
        <v>0</v>
      </c>
      <c r="BF4846" s="2">
        <v>0</v>
      </c>
      <c r="BG4846" s="2">
        <v>0</v>
      </c>
      <c r="BH4846" s="2">
        <v>0</v>
      </c>
      <c r="BI4846" s="2">
        <v>0</v>
      </c>
      <c r="BJ4846" s="2">
        <v>0</v>
      </c>
      <c r="BK4846" s="2">
        <v>0</v>
      </c>
      <c r="BL4846" s="2">
        <v>4</v>
      </c>
      <c r="BM4846" s="2">
        <v>2</v>
      </c>
      <c r="BN4846" s="2">
        <v>3</v>
      </c>
      <c r="BO4846" s="2">
        <v>1</v>
      </c>
      <c r="BP4846" s="2">
        <v>2</v>
      </c>
      <c r="BQ4846" s="2">
        <v>2</v>
      </c>
      <c r="BR4846" s="2">
        <v>2</v>
      </c>
      <c r="BS4846" s="2">
        <v>0</v>
      </c>
      <c r="BT4846" s="2">
        <v>0</v>
      </c>
      <c r="BU4846" s="2">
        <v>0</v>
      </c>
      <c r="BV4846" s="2">
        <v>0</v>
      </c>
      <c r="BW4846" s="2">
        <v>0</v>
      </c>
      <c r="BX4846" s="2">
        <v>0</v>
      </c>
      <c r="BY4846" s="2">
        <v>0</v>
      </c>
      <c r="BZ4846" s="2">
        <v>6</v>
      </c>
      <c r="CA4846" s="2">
        <v>0</v>
      </c>
      <c r="CB4846" s="2">
        <v>0</v>
      </c>
      <c r="CC4846" s="2">
        <v>6</v>
      </c>
      <c r="CD4846" s="2">
        <v>0</v>
      </c>
      <c r="CE4846" s="2">
        <v>0</v>
      </c>
      <c r="CF4846" s="2">
        <v>0</v>
      </c>
      <c r="CG4846" s="2">
        <v>0</v>
      </c>
      <c r="CH4846" s="2">
        <v>0</v>
      </c>
      <c r="CI4846" s="2">
        <v>0</v>
      </c>
      <c r="CJ4846" s="2">
        <v>0</v>
      </c>
      <c r="CK4846" s="2">
        <v>20</v>
      </c>
      <c r="CL4846" s="2">
        <v>0</v>
      </c>
    </row>
    <row r="4847" spans="1:90" x14ac:dyDescent="0.25">
      <c r="A4847" t="s">
        <v>115</v>
      </c>
      <c r="B4847">
        <v>20308</v>
      </c>
      <c r="C4847" t="s">
        <v>442</v>
      </c>
      <c r="D4847">
        <v>1</v>
      </c>
      <c r="E4847">
        <v>8</v>
      </c>
      <c r="F4847">
        <v>36648</v>
      </c>
      <c r="G4847">
        <v>35036648</v>
      </c>
      <c r="H4847" t="s">
        <v>16743</v>
      </c>
      <c r="I4847">
        <v>669</v>
      </c>
      <c r="J4847" t="s">
        <v>442</v>
      </c>
      <c r="K4847" t="s">
        <v>507</v>
      </c>
      <c r="L4847">
        <v>1</v>
      </c>
      <c r="M4847" t="s">
        <v>442</v>
      </c>
      <c r="N4847">
        <v>18090570</v>
      </c>
      <c r="O4847" t="s">
        <v>92</v>
      </c>
      <c r="P4847" t="s">
        <v>7421</v>
      </c>
      <c r="Q4847">
        <v>684</v>
      </c>
      <c r="R4847">
        <v>15</v>
      </c>
      <c r="S4847">
        <v>32326263</v>
      </c>
      <c r="T4847">
        <v>32329655</v>
      </c>
      <c r="U4847" t="s">
        <v>16744</v>
      </c>
      <c r="V4847">
        <v>1</v>
      </c>
      <c r="W4847" s="2">
        <v>0</v>
      </c>
      <c r="X4847" s="2">
        <v>0</v>
      </c>
      <c r="Y4847" s="2">
        <v>94</v>
      </c>
      <c r="Z4847" s="2">
        <v>127</v>
      </c>
      <c r="AA4847" s="2">
        <v>126</v>
      </c>
      <c r="AB4847" s="2">
        <v>126</v>
      </c>
      <c r="AC4847" s="2">
        <v>154</v>
      </c>
      <c r="AD4847" s="2">
        <v>0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  <c r="AM4847" s="2">
        <v>0</v>
      </c>
      <c r="AN4847" s="2">
        <v>0</v>
      </c>
      <c r="AO4847" s="2">
        <v>0</v>
      </c>
      <c r="AP4847" s="2">
        <v>0</v>
      </c>
      <c r="AQ4847" s="2">
        <v>0</v>
      </c>
      <c r="AR4847" s="2">
        <v>0</v>
      </c>
      <c r="AS4847" s="2">
        <v>0</v>
      </c>
      <c r="AT4847" s="2">
        <v>0</v>
      </c>
      <c r="AU4847" s="2">
        <v>0</v>
      </c>
      <c r="AV4847" s="2">
        <v>0</v>
      </c>
      <c r="AW4847" s="2">
        <v>0</v>
      </c>
      <c r="AX4847" s="2">
        <v>0</v>
      </c>
      <c r="AY4847" s="2">
        <v>0</v>
      </c>
      <c r="AZ4847" s="2">
        <v>0</v>
      </c>
      <c r="BA4847" s="2">
        <v>0</v>
      </c>
      <c r="BB4847" s="2">
        <v>0</v>
      </c>
      <c r="BC4847" s="2">
        <v>200</v>
      </c>
      <c r="BD4847" s="2">
        <v>0</v>
      </c>
      <c r="BE4847" s="2">
        <v>0</v>
      </c>
      <c r="BF4847" s="2">
        <v>0</v>
      </c>
      <c r="BG4847" s="2">
        <v>3</v>
      </c>
      <c r="BH4847" s="2">
        <v>5</v>
      </c>
      <c r="BI4847" s="2">
        <v>6</v>
      </c>
      <c r="BJ4847" s="2">
        <v>5</v>
      </c>
      <c r="BK4847" s="2">
        <v>6</v>
      </c>
      <c r="BL4847" s="2">
        <v>0</v>
      </c>
      <c r="BM4847" s="2">
        <v>0</v>
      </c>
      <c r="BN4847" s="2">
        <v>0</v>
      </c>
      <c r="BO4847" s="2">
        <v>0</v>
      </c>
      <c r="BP4847" s="2">
        <v>0</v>
      </c>
      <c r="BQ4847" s="2">
        <v>0</v>
      </c>
      <c r="BR4847" s="2">
        <v>0</v>
      </c>
      <c r="BS4847" s="2">
        <v>0</v>
      </c>
      <c r="BT4847" s="2">
        <v>0</v>
      </c>
      <c r="BU4847" s="2">
        <v>0</v>
      </c>
      <c r="BV4847" s="2">
        <v>0</v>
      </c>
      <c r="BW4847" s="2">
        <v>0</v>
      </c>
      <c r="BX4847" s="2">
        <v>0</v>
      </c>
      <c r="BY4847" s="2">
        <v>0</v>
      </c>
      <c r="BZ4847" s="2">
        <v>0</v>
      </c>
      <c r="CA4847" s="2">
        <v>0</v>
      </c>
      <c r="CB4847" s="2">
        <v>0</v>
      </c>
      <c r="CC4847" s="2">
        <v>0</v>
      </c>
      <c r="CD4847" s="2">
        <v>0</v>
      </c>
      <c r="CE4847" s="2">
        <v>0</v>
      </c>
      <c r="CF4847" s="2">
        <v>0</v>
      </c>
      <c r="CG4847" s="2">
        <v>0</v>
      </c>
      <c r="CH4847" s="2">
        <v>0</v>
      </c>
      <c r="CI4847" s="2">
        <v>0</v>
      </c>
      <c r="CJ4847" s="2">
        <v>0</v>
      </c>
      <c r="CK4847" s="2">
        <v>9</v>
      </c>
      <c r="CL4847" s="2">
        <v>0</v>
      </c>
    </row>
    <row r="4848" spans="1:90" x14ac:dyDescent="0.25">
      <c r="A4848" t="s">
        <v>115</v>
      </c>
      <c r="B4848">
        <v>20308</v>
      </c>
      <c r="C4848" t="s">
        <v>442</v>
      </c>
      <c r="D4848">
        <v>1</v>
      </c>
      <c r="E4848">
        <v>8</v>
      </c>
      <c r="F4848">
        <v>922031</v>
      </c>
      <c r="G4848">
        <v>35922031</v>
      </c>
      <c r="H4848" t="s">
        <v>527</v>
      </c>
      <c r="I4848">
        <v>669</v>
      </c>
      <c r="J4848" t="s">
        <v>442</v>
      </c>
      <c r="K4848" t="s">
        <v>528</v>
      </c>
      <c r="L4848">
        <v>1</v>
      </c>
      <c r="M4848" t="s">
        <v>442</v>
      </c>
      <c r="N4848">
        <v>18076210</v>
      </c>
      <c r="O4848" t="s">
        <v>92</v>
      </c>
      <c r="P4848" t="s">
        <v>529</v>
      </c>
      <c r="Q4848">
        <v>1205</v>
      </c>
      <c r="R4848">
        <v>15</v>
      </c>
      <c r="S4848">
        <v>32262393</v>
      </c>
      <c r="T4848">
        <v>32265013</v>
      </c>
      <c r="U4848" t="s">
        <v>530</v>
      </c>
      <c r="V4848">
        <v>1</v>
      </c>
      <c r="W4848" s="2">
        <v>0</v>
      </c>
      <c r="X4848" s="2">
        <v>0</v>
      </c>
      <c r="Y4848" s="2">
        <v>0</v>
      </c>
      <c r="Z4848" s="2">
        <v>0</v>
      </c>
      <c r="AA4848" s="2">
        <v>0</v>
      </c>
      <c r="AB4848" s="2">
        <v>0</v>
      </c>
      <c r="AC4848" s="2">
        <v>0</v>
      </c>
      <c r="AD4848" s="2">
        <v>105</v>
      </c>
      <c r="AE4848" s="2">
        <v>77</v>
      </c>
      <c r="AF4848" s="2">
        <v>124</v>
      </c>
      <c r="AG4848" s="2">
        <v>93</v>
      </c>
      <c r="AH4848" s="2">
        <v>218</v>
      </c>
      <c r="AI4848" s="2">
        <v>257</v>
      </c>
      <c r="AJ4848" s="2">
        <v>178</v>
      </c>
      <c r="AK4848" s="2">
        <v>0</v>
      </c>
      <c r="AL4848" s="2">
        <v>0</v>
      </c>
      <c r="AM4848" s="2">
        <v>0</v>
      </c>
      <c r="AN4848" s="2">
        <v>0</v>
      </c>
      <c r="AO4848" s="2">
        <v>0</v>
      </c>
      <c r="AP4848" s="2">
        <v>0</v>
      </c>
      <c r="AQ4848" s="2">
        <v>0</v>
      </c>
      <c r="AR4848" s="2">
        <v>0</v>
      </c>
      <c r="AS4848" s="2">
        <v>0</v>
      </c>
      <c r="AT4848" s="2">
        <v>0</v>
      </c>
      <c r="AU4848" s="2">
        <v>0</v>
      </c>
      <c r="AV4848" s="2">
        <v>0</v>
      </c>
      <c r="AW4848" s="2">
        <v>0</v>
      </c>
      <c r="AX4848" s="2">
        <v>0</v>
      </c>
      <c r="AY4848" s="2">
        <v>0</v>
      </c>
      <c r="AZ4848" s="2">
        <v>0</v>
      </c>
      <c r="BA4848" s="2">
        <v>0</v>
      </c>
      <c r="BB4848" s="2">
        <v>0</v>
      </c>
      <c r="BC4848" s="2">
        <v>162</v>
      </c>
      <c r="BD4848" s="2">
        <v>0</v>
      </c>
      <c r="BE4848" s="2">
        <v>0</v>
      </c>
      <c r="BF4848" s="2">
        <v>0</v>
      </c>
      <c r="BG4848" s="2">
        <v>0</v>
      </c>
      <c r="BH4848" s="2">
        <v>0</v>
      </c>
      <c r="BI4848" s="2">
        <v>0</v>
      </c>
      <c r="BJ4848" s="2">
        <v>0</v>
      </c>
      <c r="BK4848" s="2">
        <v>0</v>
      </c>
      <c r="BL4848" s="2">
        <v>4</v>
      </c>
      <c r="BM4848" s="2">
        <v>3</v>
      </c>
      <c r="BN4848" s="2">
        <v>4</v>
      </c>
      <c r="BO4848" s="2">
        <v>6</v>
      </c>
      <c r="BP4848" s="2">
        <v>6</v>
      </c>
      <c r="BQ4848" s="2">
        <v>7</v>
      </c>
      <c r="BR4848" s="2">
        <v>5</v>
      </c>
      <c r="BS4848" s="2">
        <v>0</v>
      </c>
      <c r="BT4848" s="2">
        <v>0</v>
      </c>
      <c r="BU4848" s="2">
        <v>0</v>
      </c>
      <c r="BV4848" s="2">
        <v>0</v>
      </c>
      <c r="BW4848" s="2">
        <v>0</v>
      </c>
      <c r="BX4848" s="2">
        <v>0</v>
      </c>
      <c r="BY4848" s="2">
        <v>0</v>
      </c>
      <c r="BZ4848" s="2">
        <v>0</v>
      </c>
      <c r="CA4848" s="2">
        <v>0</v>
      </c>
      <c r="CB4848" s="2">
        <v>0</v>
      </c>
      <c r="CC4848" s="2">
        <v>0</v>
      </c>
      <c r="CD4848" s="2">
        <v>0</v>
      </c>
      <c r="CE4848" s="2">
        <v>0</v>
      </c>
      <c r="CF4848" s="2">
        <v>0</v>
      </c>
      <c r="CG4848" s="2">
        <v>0</v>
      </c>
      <c r="CH4848" s="2">
        <v>0</v>
      </c>
      <c r="CI4848" s="2">
        <v>0</v>
      </c>
      <c r="CJ4848" s="2">
        <v>0</v>
      </c>
      <c r="CK4848" s="2">
        <v>8</v>
      </c>
      <c r="CL4848" s="2">
        <v>0</v>
      </c>
    </row>
    <row r="4849" spans="1:90" x14ac:dyDescent="0.25">
      <c r="A4849" t="s">
        <v>115</v>
      </c>
      <c r="B4849">
        <v>20308</v>
      </c>
      <c r="C4849" t="s">
        <v>442</v>
      </c>
      <c r="D4849">
        <v>1</v>
      </c>
      <c r="E4849">
        <v>8</v>
      </c>
      <c r="F4849">
        <v>16248</v>
      </c>
      <c r="G4849">
        <v>35016248</v>
      </c>
      <c r="H4849" t="s">
        <v>1052</v>
      </c>
      <c r="I4849">
        <v>669</v>
      </c>
      <c r="J4849" t="s">
        <v>442</v>
      </c>
      <c r="K4849" t="s">
        <v>1052</v>
      </c>
      <c r="L4849">
        <v>2</v>
      </c>
      <c r="M4849" t="s">
        <v>1052</v>
      </c>
      <c r="N4849">
        <v>18108000</v>
      </c>
      <c r="O4849" t="s">
        <v>102</v>
      </c>
      <c r="P4849" t="s">
        <v>1563</v>
      </c>
      <c r="Q4849">
        <v>214</v>
      </c>
      <c r="R4849">
        <v>15</v>
      </c>
      <c r="S4849">
        <v>32366002</v>
      </c>
      <c r="T4849">
        <v>32366752</v>
      </c>
      <c r="U4849" t="s">
        <v>1564</v>
      </c>
      <c r="V4849">
        <v>1</v>
      </c>
      <c r="W4849" s="2">
        <v>0</v>
      </c>
      <c r="X4849" s="2">
        <v>0</v>
      </c>
      <c r="Y4849" s="2">
        <v>0</v>
      </c>
      <c r="Z4849" s="2">
        <v>0</v>
      </c>
      <c r="AA4849" s="2">
        <v>0</v>
      </c>
      <c r="AB4849" s="2">
        <v>0</v>
      </c>
      <c r="AC4849" s="2">
        <v>0</v>
      </c>
      <c r="AD4849" s="2">
        <v>132</v>
      </c>
      <c r="AE4849" s="2">
        <v>112</v>
      </c>
      <c r="AF4849" s="2">
        <v>134</v>
      </c>
      <c r="AG4849" s="2">
        <v>105</v>
      </c>
      <c r="AH4849" s="2">
        <v>130</v>
      </c>
      <c r="AI4849" s="2">
        <v>151</v>
      </c>
      <c r="AJ4849" s="2">
        <v>137</v>
      </c>
      <c r="AK4849" s="2">
        <v>0</v>
      </c>
      <c r="AL4849" s="2">
        <v>0</v>
      </c>
      <c r="AM4849" s="2">
        <v>0</v>
      </c>
      <c r="AN4849" s="2">
        <v>0</v>
      </c>
      <c r="AO4849" s="2">
        <v>0</v>
      </c>
      <c r="AP4849" s="2">
        <v>0</v>
      </c>
      <c r="AQ4849" s="2">
        <v>0</v>
      </c>
      <c r="AR4849" s="2">
        <v>0</v>
      </c>
      <c r="AS4849" s="2">
        <v>0</v>
      </c>
      <c r="AT4849" s="2">
        <v>0</v>
      </c>
      <c r="AU4849" s="2">
        <v>0</v>
      </c>
      <c r="AV4849" s="2">
        <v>0</v>
      </c>
      <c r="AW4849" s="2">
        <v>0</v>
      </c>
      <c r="AX4849" s="2">
        <v>0</v>
      </c>
      <c r="AY4849" s="2">
        <v>0</v>
      </c>
      <c r="AZ4849" s="2">
        <v>0</v>
      </c>
      <c r="BA4849" s="2">
        <v>0</v>
      </c>
      <c r="BB4849" s="2">
        <v>0</v>
      </c>
      <c r="BC4849" s="2">
        <v>99</v>
      </c>
      <c r="BD4849" s="2">
        <v>0</v>
      </c>
      <c r="BE4849" s="2">
        <v>0</v>
      </c>
      <c r="BF4849" s="2">
        <v>0</v>
      </c>
      <c r="BG4849" s="2">
        <v>0</v>
      </c>
      <c r="BH4849" s="2">
        <v>0</v>
      </c>
      <c r="BI4849" s="2">
        <v>0</v>
      </c>
      <c r="BJ4849" s="2">
        <v>0</v>
      </c>
      <c r="BK4849" s="2">
        <v>0</v>
      </c>
      <c r="BL4849" s="2">
        <v>7</v>
      </c>
      <c r="BM4849" s="2">
        <v>4</v>
      </c>
      <c r="BN4849" s="2">
        <v>5</v>
      </c>
      <c r="BO4849" s="2">
        <v>4</v>
      </c>
      <c r="BP4849" s="2">
        <v>5</v>
      </c>
      <c r="BQ4849" s="2">
        <v>5</v>
      </c>
      <c r="BR4849" s="2">
        <v>4</v>
      </c>
      <c r="BS4849" s="2">
        <v>0</v>
      </c>
      <c r="BT4849" s="2">
        <v>0</v>
      </c>
      <c r="BU4849" s="2">
        <v>0</v>
      </c>
      <c r="BV4849" s="2">
        <v>0</v>
      </c>
      <c r="BW4849" s="2">
        <v>0</v>
      </c>
      <c r="BX4849" s="2">
        <v>0</v>
      </c>
      <c r="BY4849" s="2">
        <v>0</v>
      </c>
      <c r="BZ4849" s="2">
        <v>0</v>
      </c>
      <c r="CA4849" s="2">
        <v>0</v>
      </c>
      <c r="CB4849" s="2">
        <v>0</v>
      </c>
      <c r="CC4849" s="2">
        <v>0</v>
      </c>
      <c r="CD4849" s="2">
        <v>0</v>
      </c>
      <c r="CE4849" s="2">
        <v>0</v>
      </c>
      <c r="CF4849" s="2">
        <v>0</v>
      </c>
      <c r="CG4849" s="2">
        <v>0</v>
      </c>
      <c r="CH4849" s="2">
        <v>0</v>
      </c>
      <c r="CI4849" s="2">
        <v>0</v>
      </c>
      <c r="CJ4849" s="2">
        <v>0</v>
      </c>
      <c r="CK4849" s="2">
        <v>7</v>
      </c>
      <c r="CL4849" s="2">
        <v>0</v>
      </c>
    </row>
    <row r="4850" spans="1:90" x14ac:dyDescent="0.25">
      <c r="A4850" t="s">
        <v>115</v>
      </c>
      <c r="B4850">
        <v>20308</v>
      </c>
      <c r="C4850" t="s">
        <v>442</v>
      </c>
      <c r="D4850">
        <v>1</v>
      </c>
      <c r="E4850">
        <v>3</v>
      </c>
      <c r="F4850">
        <v>980109</v>
      </c>
      <c r="G4850">
        <v>35980109</v>
      </c>
      <c r="H4850" t="s">
        <v>5673</v>
      </c>
      <c r="I4850">
        <v>669</v>
      </c>
      <c r="J4850" t="s">
        <v>442</v>
      </c>
      <c r="K4850" t="s">
        <v>1309</v>
      </c>
      <c r="L4850">
        <v>1</v>
      </c>
      <c r="M4850" t="s">
        <v>442</v>
      </c>
      <c r="N4850">
        <v>18020258</v>
      </c>
      <c r="O4850" t="s">
        <v>92</v>
      </c>
      <c r="P4850" t="s">
        <v>5674</v>
      </c>
      <c r="Q4850">
        <v>920</v>
      </c>
      <c r="R4850">
        <v>15</v>
      </c>
      <c r="S4850">
        <v>32216689</v>
      </c>
      <c r="U4850" t="s">
        <v>5675</v>
      </c>
      <c r="V4850">
        <v>1</v>
      </c>
      <c r="W4850" s="2">
        <v>0</v>
      </c>
      <c r="X4850" s="2">
        <v>0</v>
      </c>
      <c r="Y4850" s="2">
        <v>0</v>
      </c>
      <c r="Z4850" s="2">
        <v>0</v>
      </c>
      <c r="AA4850" s="2">
        <v>0</v>
      </c>
      <c r="AB4850" s="2">
        <v>0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0</v>
      </c>
      <c r="AN4850" s="2">
        <v>0</v>
      </c>
      <c r="AO4850" s="2">
        <v>0</v>
      </c>
      <c r="AP4850" s="2">
        <v>0</v>
      </c>
      <c r="AQ4850" s="2">
        <v>0</v>
      </c>
      <c r="AR4850" s="2">
        <v>0</v>
      </c>
      <c r="AS4850" s="2">
        <v>3892</v>
      </c>
      <c r="AT4850" s="2">
        <v>0</v>
      </c>
      <c r="AU4850" s="2">
        <v>0</v>
      </c>
      <c r="AV4850" s="2">
        <v>7093</v>
      </c>
      <c r="AW4850" s="2">
        <v>0</v>
      </c>
      <c r="AX4850" s="2">
        <v>0</v>
      </c>
      <c r="AY4850" s="2">
        <v>0</v>
      </c>
      <c r="AZ4850" s="2">
        <v>0</v>
      </c>
      <c r="BA4850" s="2">
        <v>0</v>
      </c>
      <c r="BB4850" s="2">
        <v>0</v>
      </c>
      <c r="BC4850" s="2">
        <v>0</v>
      </c>
      <c r="BD4850" s="2">
        <v>0</v>
      </c>
      <c r="BE4850" s="2">
        <v>0</v>
      </c>
      <c r="BF4850" s="2">
        <v>0</v>
      </c>
      <c r="BG4850" s="2">
        <v>0</v>
      </c>
      <c r="BH4850" s="2">
        <v>0</v>
      </c>
      <c r="BI4850" s="2">
        <v>0</v>
      </c>
      <c r="BJ4850" s="2">
        <v>0</v>
      </c>
      <c r="BK4850" s="2">
        <v>0</v>
      </c>
      <c r="BL4850" s="2">
        <v>0</v>
      </c>
      <c r="BM4850" s="2">
        <v>0</v>
      </c>
      <c r="BN4850" s="2">
        <v>0</v>
      </c>
      <c r="BO4850" s="2">
        <v>0</v>
      </c>
      <c r="BP4850" s="2">
        <v>0</v>
      </c>
      <c r="BQ4850" s="2">
        <v>0</v>
      </c>
      <c r="BR4850" s="2">
        <v>0</v>
      </c>
      <c r="BS4850" s="2">
        <v>0</v>
      </c>
      <c r="BT4850" s="2">
        <v>0</v>
      </c>
      <c r="BU4850" s="2">
        <v>0</v>
      </c>
      <c r="BV4850" s="2">
        <v>0</v>
      </c>
      <c r="BW4850" s="2">
        <v>0</v>
      </c>
      <c r="BX4850" s="2">
        <v>0</v>
      </c>
      <c r="BY4850" s="2">
        <v>0</v>
      </c>
      <c r="BZ4850" s="2">
        <v>0</v>
      </c>
      <c r="CA4850" s="2">
        <v>16</v>
      </c>
      <c r="CB4850" s="2">
        <v>0</v>
      </c>
      <c r="CC4850" s="2">
        <v>0</v>
      </c>
      <c r="CD4850" s="2">
        <v>28</v>
      </c>
      <c r="CE4850" s="2">
        <v>0</v>
      </c>
      <c r="CF4850" s="2">
        <v>0</v>
      </c>
      <c r="CG4850" s="2">
        <v>0</v>
      </c>
      <c r="CH4850" s="2">
        <v>0</v>
      </c>
      <c r="CI4850" s="2">
        <v>0</v>
      </c>
      <c r="CJ4850" s="2">
        <v>0</v>
      </c>
      <c r="CK4850" s="2">
        <v>0</v>
      </c>
      <c r="CL4850" s="2">
        <v>0</v>
      </c>
    </row>
    <row r="4851" spans="1:90" x14ac:dyDescent="0.25">
      <c r="A4851" t="s">
        <v>115</v>
      </c>
      <c r="B4851">
        <v>20308</v>
      </c>
      <c r="C4851" t="s">
        <v>442</v>
      </c>
      <c r="D4851">
        <v>2</v>
      </c>
      <c r="E4851">
        <v>6</v>
      </c>
      <c r="F4851">
        <v>985284</v>
      </c>
      <c r="G4851">
        <v>35985284</v>
      </c>
      <c r="H4851" t="s">
        <v>641</v>
      </c>
      <c r="I4851">
        <v>669</v>
      </c>
      <c r="J4851" t="s">
        <v>442</v>
      </c>
      <c r="K4851" t="s">
        <v>91</v>
      </c>
      <c r="L4851">
        <v>1</v>
      </c>
      <c r="M4851" t="s">
        <v>442</v>
      </c>
      <c r="N4851">
        <v>18035110</v>
      </c>
      <c r="O4851" t="s">
        <v>92</v>
      </c>
      <c r="P4851" t="s">
        <v>642</v>
      </c>
      <c r="Q4851">
        <v>77</v>
      </c>
      <c r="R4851">
        <v>15</v>
      </c>
      <c r="S4851">
        <v>32326793</v>
      </c>
      <c r="T4851">
        <v>32328773</v>
      </c>
      <c r="U4851" t="s">
        <v>643</v>
      </c>
      <c r="V4851">
        <v>1</v>
      </c>
      <c r="W4851" s="2">
        <v>0</v>
      </c>
      <c r="X4851" s="2">
        <v>0</v>
      </c>
      <c r="Y4851" s="2">
        <v>0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0</v>
      </c>
      <c r="AN4851" s="2">
        <v>0</v>
      </c>
      <c r="AO4851" s="2">
        <v>0</v>
      </c>
      <c r="AP4851" s="2">
        <v>0</v>
      </c>
      <c r="AQ4851" s="2">
        <v>0</v>
      </c>
      <c r="AR4851" s="2">
        <v>0</v>
      </c>
      <c r="AS4851" s="2">
        <v>0</v>
      </c>
      <c r="AT4851" s="2">
        <v>0</v>
      </c>
      <c r="AU4851" s="2">
        <v>0</v>
      </c>
      <c r="AV4851" s="2">
        <v>0</v>
      </c>
      <c r="AW4851" s="2">
        <v>0</v>
      </c>
      <c r="AX4851" s="2">
        <v>0</v>
      </c>
      <c r="AY4851" s="2">
        <v>0</v>
      </c>
      <c r="AZ4851" s="2">
        <v>0</v>
      </c>
      <c r="BA4851" s="2">
        <v>0</v>
      </c>
      <c r="BB4851" s="2">
        <v>0</v>
      </c>
      <c r="BC4851" s="2">
        <v>1371</v>
      </c>
      <c r="BD4851" s="2">
        <v>0</v>
      </c>
      <c r="BE4851" s="2">
        <v>0</v>
      </c>
      <c r="BF4851" s="2">
        <v>0</v>
      </c>
      <c r="BG4851" s="2">
        <v>0</v>
      </c>
      <c r="BH4851" s="2">
        <v>0</v>
      </c>
      <c r="BI4851" s="2">
        <v>0</v>
      </c>
      <c r="BJ4851" s="2">
        <v>0</v>
      </c>
      <c r="BK4851" s="2">
        <v>0</v>
      </c>
      <c r="BL4851" s="2">
        <v>0</v>
      </c>
      <c r="BM4851" s="2">
        <v>0</v>
      </c>
      <c r="BN4851" s="2">
        <v>0</v>
      </c>
      <c r="BO4851" s="2">
        <v>0</v>
      </c>
      <c r="BP4851" s="2">
        <v>0</v>
      </c>
      <c r="BQ4851" s="2">
        <v>0</v>
      </c>
      <c r="BR4851" s="2">
        <v>0</v>
      </c>
      <c r="BS4851" s="2">
        <v>0</v>
      </c>
      <c r="BT4851" s="2">
        <v>0</v>
      </c>
      <c r="BU4851" s="2">
        <v>0</v>
      </c>
      <c r="BV4851" s="2">
        <v>0</v>
      </c>
      <c r="BW4851" s="2">
        <v>0</v>
      </c>
      <c r="BX4851" s="2">
        <v>0</v>
      </c>
      <c r="BY4851" s="2">
        <v>0</v>
      </c>
      <c r="BZ4851" s="2">
        <v>0</v>
      </c>
      <c r="CA4851" s="2">
        <v>0</v>
      </c>
      <c r="CB4851" s="2">
        <v>0</v>
      </c>
      <c r="CC4851" s="2">
        <v>0</v>
      </c>
      <c r="CD4851" s="2">
        <v>0</v>
      </c>
      <c r="CE4851" s="2">
        <v>0</v>
      </c>
      <c r="CF4851" s="2">
        <v>0</v>
      </c>
      <c r="CG4851" s="2">
        <v>0</v>
      </c>
      <c r="CH4851" s="2">
        <v>0</v>
      </c>
      <c r="CI4851" s="2">
        <v>0</v>
      </c>
      <c r="CJ4851" s="2">
        <v>0</v>
      </c>
      <c r="CK4851" s="2">
        <v>89</v>
      </c>
      <c r="CL4851" s="2">
        <v>0</v>
      </c>
    </row>
    <row r="4852" spans="1:90" x14ac:dyDescent="0.25">
      <c r="A4852" t="s">
        <v>115</v>
      </c>
      <c r="B4852">
        <v>20308</v>
      </c>
      <c r="C4852" t="s">
        <v>442</v>
      </c>
      <c r="D4852">
        <v>2</v>
      </c>
      <c r="E4852">
        <v>6</v>
      </c>
      <c r="F4852">
        <v>417427</v>
      </c>
      <c r="G4852">
        <v>35417427</v>
      </c>
      <c r="H4852" t="s">
        <v>6983</v>
      </c>
      <c r="I4852">
        <v>669</v>
      </c>
      <c r="J4852" t="s">
        <v>442</v>
      </c>
      <c r="K4852" t="s">
        <v>91</v>
      </c>
      <c r="L4852">
        <v>1</v>
      </c>
      <c r="M4852" t="s">
        <v>442</v>
      </c>
      <c r="N4852">
        <v>18035430</v>
      </c>
      <c r="O4852" t="s">
        <v>102</v>
      </c>
      <c r="P4852" t="s">
        <v>795</v>
      </c>
      <c r="Q4852">
        <v>203</v>
      </c>
      <c r="R4852">
        <v>15</v>
      </c>
      <c r="S4852">
        <v>32212886</v>
      </c>
      <c r="U4852" t="s">
        <v>19789</v>
      </c>
      <c r="V4852">
        <v>1</v>
      </c>
      <c r="W4852" s="2">
        <v>0</v>
      </c>
      <c r="X4852" s="2">
        <v>0</v>
      </c>
      <c r="Y4852" s="2">
        <v>0</v>
      </c>
      <c r="Z4852" s="2">
        <v>0</v>
      </c>
      <c r="AA4852" s="2">
        <v>0</v>
      </c>
      <c r="AB4852" s="2">
        <v>0</v>
      </c>
      <c r="AC4852" s="2">
        <v>0</v>
      </c>
      <c r="AD4852" s="2">
        <v>0</v>
      </c>
      <c r="AE4852" s="2">
        <v>0</v>
      </c>
      <c r="AF4852" s="2">
        <v>0</v>
      </c>
      <c r="AG4852" s="2">
        <v>0</v>
      </c>
      <c r="AH4852" s="2">
        <v>0</v>
      </c>
      <c r="AI4852" s="2">
        <v>0</v>
      </c>
      <c r="AJ4852" s="2">
        <v>0</v>
      </c>
      <c r="AK4852" s="2">
        <v>0</v>
      </c>
      <c r="AL4852" s="2">
        <v>0</v>
      </c>
      <c r="AM4852" s="2">
        <v>0</v>
      </c>
      <c r="AN4852" s="2">
        <v>0</v>
      </c>
      <c r="AO4852" s="2">
        <v>0</v>
      </c>
      <c r="AP4852" s="2">
        <v>0</v>
      </c>
      <c r="AQ4852" s="2">
        <v>0</v>
      </c>
      <c r="AR4852" s="2">
        <v>0</v>
      </c>
      <c r="AS4852" s="2">
        <v>0</v>
      </c>
      <c r="AT4852" s="2">
        <v>0</v>
      </c>
      <c r="AU4852" s="2">
        <v>0</v>
      </c>
      <c r="AV4852" s="2">
        <v>0</v>
      </c>
      <c r="AW4852" s="2">
        <v>0</v>
      </c>
      <c r="AX4852" s="2">
        <v>0</v>
      </c>
      <c r="AY4852" s="2">
        <v>0</v>
      </c>
      <c r="AZ4852" s="2">
        <v>0</v>
      </c>
      <c r="BA4852" s="2">
        <v>0</v>
      </c>
      <c r="BB4852" s="2">
        <v>0</v>
      </c>
      <c r="BC4852" s="2">
        <v>867</v>
      </c>
      <c r="BD4852" s="2">
        <v>0</v>
      </c>
      <c r="BE4852" s="2">
        <v>0</v>
      </c>
      <c r="BF4852" s="2">
        <v>0</v>
      </c>
      <c r="BG4852" s="2">
        <v>0</v>
      </c>
      <c r="BH4852" s="2">
        <v>0</v>
      </c>
      <c r="BI4852" s="2">
        <v>0</v>
      </c>
      <c r="BJ4852" s="2">
        <v>0</v>
      </c>
      <c r="BK4852" s="2">
        <v>0</v>
      </c>
      <c r="BL4852" s="2">
        <v>0</v>
      </c>
      <c r="BM4852" s="2">
        <v>0</v>
      </c>
      <c r="BN4852" s="2">
        <v>0</v>
      </c>
      <c r="BO4852" s="2">
        <v>0</v>
      </c>
      <c r="BP4852" s="2">
        <v>0</v>
      </c>
      <c r="BQ4852" s="2">
        <v>0</v>
      </c>
      <c r="BR4852" s="2">
        <v>0</v>
      </c>
      <c r="BS4852" s="2">
        <v>0</v>
      </c>
      <c r="BT4852" s="2">
        <v>0</v>
      </c>
      <c r="BU4852" s="2">
        <v>0</v>
      </c>
      <c r="BV4852" s="2">
        <v>0</v>
      </c>
      <c r="BW4852" s="2">
        <v>0</v>
      </c>
      <c r="BX4852" s="2">
        <v>0</v>
      </c>
      <c r="BY4852" s="2">
        <v>0</v>
      </c>
      <c r="BZ4852" s="2">
        <v>0</v>
      </c>
      <c r="CA4852" s="2">
        <v>0</v>
      </c>
      <c r="CB4852" s="2">
        <v>0</v>
      </c>
      <c r="CC4852" s="2">
        <v>0</v>
      </c>
      <c r="CD4852" s="2">
        <v>0</v>
      </c>
      <c r="CE4852" s="2">
        <v>0</v>
      </c>
      <c r="CF4852" s="2">
        <v>0</v>
      </c>
      <c r="CG4852" s="2">
        <v>0</v>
      </c>
      <c r="CH4852" s="2">
        <v>0</v>
      </c>
      <c r="CI4852" s="2">
        <v>0</v>
      </c>
      <c r="CJ4852" s="2">
        <v>0</v>
      </c>
      <c r="CK4852" s="2">
        <v>62</v>
      </c>
      <c r="CL4852" s="2">
        <v>0</v>
      </c>
    </row>
    <row r="4853" spans="1:90" x14ac:dyDescent="0.25">
      <c r="A4853" t="s">
        <v>115</v>
      </c>
      <c r="B4853">
        <v>20308</v>
      </c>
      <c r="C4853" t="s">
        <v>442</v>
      </c>
      <c r="D4853">
        <v>2</v>
      </c>
      <c r="E4853">
        <v>34</v>
      </c>
      <c r="F4853">
        <v>296788</v>
      </c>
      <c r="G4853">
        <v>35296788</v>
      </c>
      <c r="H4853" t="s">
        <v>18438</v>
      </c>
      <c r="I4853">
        <v>669</v>
      </c>
      <c r="J4853" t="s">
        <v>442</v>
      </c>
      <c r="K4853" t="s">
        <v>2412</v>
      </c>
      <c r="L4853">
        <v>2</v>
      </c>
      <c r="M4853" t="s">
        <v>1052</v>
      </c>
      <c r="N4853">
        <v>18087210</v>
      </c>
      <c r="O4853" t="s">
        <v>102</v>
      </c>
      <c r="P4853" t="s">
        <v>2413</v>
      </c>
      <c r="Q4853" t="s">
        <v>127</v>
      </c>
      <c r="R4853">
        <v>15</v>
      </c>
      <c r="S4853">
        <v>33251833</v>
      </c>
      <c r="T4853">
        <v>33251886</v>
      </c>
      <c r="U4853" t="s">
        <v>1564</v>
      </c>
      <c r="V4853">
        <v>1</v>
      </c>
      <c r="W4853" s="2">
        <v>0</v>
      </c>
      <c r="X4853" s="2">
        <v>0</v>
      </c>
      <c r="Y4853" s="2">
        <v>0</v>
      </c>
      <c r="Z4853" s="2">
        <v>0</v>
      </c>
      <c r="AA4853" s="2">
        <v>0</v>
      </c>
      <c r="AB4853" s="2">
        <v>0</v>
      </c>
      <c r="AC4853" s="2">
        <v>1</v>
      </c>
      <c r="AD4853" s="2">
        <v>6</v>
      </c>
      <c r="AE4853" s="2">
        <v>15</v>
      </c>
      <c r="AF4853" s="2">
        <v>9</v>
      </c>
      <c r="AG4853" s="2">
        <v>17</v>
      </c>
      <c r="AH4853" s="2">
        <v>10</v>
      </c>
      <c r="AI4853" s="2">
        <v>0</v>
      </c>
      <c r="AJ4853" s="2">
        <v>0</v>
      </c>
      <c r="AK4853" s="2">
        <v>0</v>
      </c>
      <c r="AL4853" s="2">
        <v>9</v>
      </c>
      <c r="AM4853" s="2">
        <v>0</v>
      </c>
      <c r="AN4853" s="2">
        <v>0</v>
      </c>
      <c r="AO4853" s="2">
        <v>0</v>
      </c>
      <c r="AP4853" s="2">
        <v>0</v>
      </c>
      <c r="AQ4853" s="2">
        <v>0</v>
      </c>
      <c r="AR4853" s="2">
        <v>0</v>
      </c>
      <c r="AS4853" s="2">
        <v>0</v>
      </c>
      <c r="AT4853" s="2">
        <v>0</v>
      </c>
      <c r="AU4853" s="2">
        <v>0</v>
      </c>
      <c r="AV4853" s="2">
        <v>0</v>
      </c>
      <c r="AW4853" s="2">
        <v>0</v>
      </c>
      <c r="AX4853" s="2">
        <v>0</v>
      </c>
      <c r="AY4853" s="2">
        <v>0</v>
      </c>
      <c r="AZ4853" s="2">
        <v>0</v>
      </c>
      <c r="BA4853" s="2">
        <v>0</v>
      </c>
      <c r="BB4853" s="2">
        <v>0</v>
      </c>
      <c r="BC4853" s="2">
        <v>0</v>
      </c>
      <c r="BD4853" s="2">
        <v>0</v>
      </c>
      <c r="BE4853" s="2">
        <v>0</v>
      </c>
      <c r="BF4853" s="2">
        <v>0</v>
      </c>
      <c r="BG4853" s="2">
        <v>0</v>
      </c>
      <c r="BH4853" s="2">
        <v>0</v>
      </c>
      <c r="BI4853" s="2">
        <v>0</v>
      </c>
      <c r="BJ4853" s="2">
        <v>0</v>
      </c>
      <c r="BK4853" s="2">
        <v>1</v>
      </c>
      <c r="BL4853" s="2">
        <v>1</v>
      </c>
      <c r="BM4853" s="2">
        <v>1</v>
      </c>
      <c r="BN4853" s="2">
        <v>2</v>
      </c>
      <c r="BO4853" s="2">
        <v>2</v>
      </c>
      <c r="BP4853" s="2">
        <v>1</v>
      </c>
      <c r="BQ4853" s="2">
        <v>0</v>
      </c>
      <c r="BR4853" s="2">
        <v>0</v>
      </c>
      <c r="BS4853" s="2">
        <v>0</v>
      </c>
      <c r="BT4853" s="2">
        <v>1</v>
      </c>
      <c r="BU4853" s="2">
        <v>0</v>
      </c>
      <c r="BV4853" s="2">
        <v>0</v>
      </c>
      <c r="BW4853" s="2">
        <v>0</v>
      </c>
      <c r="BX4853" s="2">
        <v>0</v>
      </c>
      <c r="BY4853" s="2">
        <v>0</v>
      </c>
      <c r="BZ4853" s="2">
        <v>0</v>
      </c>
      <c r="CA4853" s="2">
        <v>0</v>
      </c>
      <c r="CB4853" s="2">
        <v>0</v>
      </c>
      <c r="CC4853" s="2">
        <v>0</v>
      </c>
      <c r="CD4853" s="2">
        <v>0</v>
      </c>
      <c r="CE4853" s="2">
        <v>0</v>
      </c>
      <c r="CF4853" s="2">
        <v>0</v>
      </c>
      <c r="CG4853" s="2">
        <v>0</v>
      </c>
      <c r="CH4853" s="2">
        <v>0</v>
      </c>
      <c r="CI4853" s="2">
        <v>0</v>
      </c>
      <c r="CJ4853" s="2">
        <v>0</v>
      </c>
      <c r="CK4853" s="2">
        <v>0</v>
      </c>
      <c r="CL4853" s="2">
        <v>0</v>
      </c>
    </row>
    <row r="4854" spans="1:90" x14ac:dyDescent="0.25">
      <c r="A4854" t="s">
        <v>115</v>
      </c>
      <c r="B4854">
        <v>20308</v>
      </c>
      <c r="C4854" t="s">
        <v>442</v>
      </c>
      <c r="D4854">
        <v>2</v>
      </c>
      <c r="E4854">
        <v>34</v>
      </c>
      <c r="F4854">
        <v>559544</v>
      </c>
      <c r="G4854">
        <v>35559544</v>
      </c>
      <c r="H4854" t="s">
        <v>2569</v>
      </c>
      <c r="I4854">
        <v>669</v>
      </c>
      <c r="J4854" t="s">
        <v>442</v>
      </c>
      <c r="K4854" t="s">
        <v>2412</v>
      </c>
      <c r="L4854">
        <v>1</v>
      </c>
      <c r="M4854" t="s">
        <v>442</v>
      </c>
      <c r="N4854">
        <v>18087900</v>
      </c>
      <c r="P4854" t="s">
        <v>2570</v>
      </c>
      <c r="Q4854">
        <v>570</v>
      </c>
      <c r="R4854">
        <v>15</v>
      </c>
      <c r="S4854">
        <v>33251484</v>
      </c>
      <c r="T4854">
        <v>33251485</v>
      </c>
      <c r="U4854" t="s">
        <v>1564</v>
      </c>
      <c r="V4854">
        <v>1</v>
      </c>
      <c r="W4854" s="2">
        <v>0</v>
      </c>
      <c r="X4854" s="2">
        <v>0</v>
      </c>
      <c r="Y4854" s="2">
        <v>0</v>
      </c>
      <c r="Z4854" s="2">
        <v>0</v>
      </c>
      <c r="AA4854" s="2">
        <v>0</v>
      </c>
      <c r="AB4854" s="2">
        <v>0</v>
      </c>
      <c r="AC4854" s="2">
        <v>3</v>
      </c>
      <c r="AD4854" s="2">
        <v>10</v>
      </c>
      <c r="AE4854" s="2">
        <v>17</v>
      </c>
      <c r="AF4854" s="2">
        <v>19</v>
      </c>
      <c r="AG4854" s="2">
        <v>24</v>
      </c>
      <c r="AH4854" s="2">
        <v>0</v>
      </c>
      <c r="AI4854" s="2">
        <v>0</v>
      </c>
      <c r="AJ4854" s="2">
        <v>0</v>
      </c>
      <c r="AK4854" s="2">
        <v>0</v>
      </c>
      <c r="AL4854" s="2">
        <v>36</v>
      </c>
      <c r="AM4854" s="2">
        <v>0</v>
      </c>
      <c r="AN4854" s="2">
        <v>0</v>
      </c>
      <c r="AO4854" s="2">
        <v>0</v>
      </c>
      <c r="AP4854" s="2">
        <v>0</v>
      </c>
      <c r="AQ4854" s="2">
        <v>0</v>
      </c>
      <c r="AR4854" s="2">
        <v>0</v>
      </c>
      <c r="AS4854" s="2">
        <v>0</v>
      </c>
      <c r="AT4854" s="2">
        <v>0</v>
      </c>
      <c r="AU4854" s="2">
        <v>0</v>
      </c>
      <c r="AV4854" s="2">
        <v>0</v>
      </c>
      <c r="AW4854" s="2">
        <v>0</v>
      </c>
      <c r="AX4854" s="2">
        <v>0</v>
      </c>
      <c r="AY4854" s="2">
        <v>0</v>
      </c>
      <c r="AZ4854" s="2">
        <v>0</v>
      </c>
      <c r="BA4854" s="2">
        <v>0</v>
      </c>
      <c r="BB4854" s="2">
        <v>0</v>
      </c>
      <c r="BC4854" s="2">
        <v>0</v>
      </c>
      <c r="BD4854" s="2">
        <v>0</v>
      </c>
      <c r="BE4854" s="2">
        <v>0</v>
      </c>
      <c r="BF4854" s="2">
        <v>0</v>
      </c>
      <c r="BG4854" s="2">
        <v>0</v>
      </c>
      <c r="BH4854" s="2">
        <v>0</v>
      </c>
      <c r="BI4854" s="2">
        <v>0</v>
      </c>
      <c r="BJ4854" s="2">
        <v>0</v>
      </c>
      <c r="BK4854" s="2">
        <v>3</v>
      </c>
      <c r="BL4854" s="2">
        <v>3</v>
      </c>
      <c r="BM4854" s="2">
        <v>3</v>
      </c>
      <c r="BN4854" s="2">
        <v>4</v>
      </c>
      <c r="BO4854" s="2">
        <v>5</v>
      </c>
      <c r="BP4854" s="2">
        <v>0</v>
      </c>
      <c r="BQ4854" s="2">
        <v>0</v>
      </c>
      <c r="BR4854" s="2">
        <v>0</v>
      </c>
      <c r="BS4854" s="2">
        <v>0</v>
      </c>
      <c r="BT4854" s="2">
        <v>5</v>
      </c>
      <c r="BU4854" s="2">
        <v>0</v>
      </c>
      <c r="BV4854" s="2">
        <v>0</v>
      </c>
      <c r="BW4854" s="2">
        <v>0</v>
      </c>
      <c r="BX4854" s="2">
        <v>0</v>
      </c>
      <c r="BY4854" s="2">
        <v>0</v>
      </c>
      <c r="BZ4854" s="2">
        <v>0</v>
      </c>
      <c r="CA4854" s="2">
        <v>0</v>
      </c>
      <c r="CB4854" s="2">
        <v>0</v>
      </c>
      <c r="CC4854" s="2">
        <v>0</v>
      </c>
      <c r="CD4854" s="2">
        <v>0</v>
      </c>
      <c r="CE4854" s="2">
        <v>0</v>
      </c>
      <c r="CF4854" s="2">
        <v>0</v>
      </c>
      <c r="CG4854" s="2">
        <v>0</v>
      </c>
      <c r="CH4854" s="2">
        <v>0</v>
      </c>
      <c r="CI4854" s="2">
        <v>0</v>
      </c>
      <c r="CJ4854" s="2">
        <v>0</v>
      </c>
      <c r="CK4854" s="2">
        <v>0</v>
      </c>
      <c r="CL4854" s="2">
        <v>0</v>
      </c>
    </row>
    <row r="4855" spans="1:90" x14ac:dyDescent="0.25">
      <c r="A4855" t="s">
        <v>115</v>
      </c>
      <c r="B4855">
        <v>20308</v>
      </c>
      <c r="C4855" t="s">
        <v>442</v>
      </c>
      <c r="D4855">
        <v>2</v>
      </c>
      <c r="E4855">
        <v>34</v>
      </c>
      <c r="F4855">
        <v>296764</v>
      </c>
      <c r="G4855">
        <v>35296764</v>
      </c>
      <c r="H4855" t="s">
        <v>7482</v>
      </c>
      <c r="I4855">
        <v>669</v>
      </c>
      <c r="J4855" t="s">
        <v>442</v>
      </c>
      <c r="K4855" t="s">
        <v>2412</v>
      </c>
      <c r="L4855">
        <v>1</v>
      </c>
      <c r="M4855" t="s">
        <v>442</v>
      </c>
      <c r="N4855">
        <v>18087210</v>
      </c>
      <c r="O4855" t="s">
        <v>102</v>
      </c>
      <c r="P4855" t="s">
        <v>2413</v>
      </c>
      <c r="Q4855" t="s">
        <v>127</v>
      </c>
      <c r="R4855">
        <v>15</v>
      </c>
      <c r="S4855">
        <v>33880697</v>
      </c>
      <c r="U4855" t="s">
        <v>7483</v>
      </c>
      <c r="V4855">
        <v>1</v>
      </c>
      <c r="W4855" s="2">
        <v>0</v>
      </c>
      <c r="X4855" s="2">
        <v>0</v>
      </c>
      <c r="Y4855" s="2">
        <v>0</v>
      </c>
      <c r="Z4855" s="2">
        <v>1</v>
      </c>
      <c r="AA4855" s="2">
        <v>0</v>
      </c>
      <c r="AB4855" s="2">
        <v>1</v>
      </c>
      <c r="AC4855" s="2">
        <v>0</v>
      </c>
      <c r="AD4855" s="2">
        <v>7</v>
      </c>
      <c r="AE4855" s="2">
        <v>12</v>
      </c>
      <c r="AF4855" s="2">
        <v>8</v>
      </c>
      <c r="AG4855" s="2">
        <v>5</v>
      </c>
      <c r="AH4855" s="2">
        <v>0</v>
      </c>
      <c r="AI4855" s="2">
        <v>0</v>
      </c>
      <c r="AJ4855" s="2">
        <v>0</v>
      </c>
      <c r="AK4855" s="2">
        <v>0</v>
      </c>
      <c r="AL4855" s="2">
        <v>9</v>
      </c>
      <c r="AM4855" s="2">
        <v>0</v>
      </c>
      <c r="AN4855" s="2">
        <v>0</v>
      </c>
      <c r="AO4855" s="2">
        <v>0</v>
      </c>
      <c r="AP4855" s="2">
        <v>0</v>
      </c>
      <c r="AQ4855" s="2">
        <v>0</v>
      </c>
      <c r="AR4855" s="2">
        <v>0</v>
      </c>
      <c r="AS4855" s="2">
        <v>0</v>
      </c>
      <c r="AT4855" s="2">
        <v>0</v>
      </c>
      <c r="AU4855" s="2">
        <v>0</v>
      </c>
      <c r="AV4855" s="2">
        <v>0</v>
      </c>
      <c r="AW4855" s="2">
        <v>0</v>
      </c>
      <c r="AX4855" s="2">
        <v>0</v>
      </c>
      <c r="AY4855" s="2">
        <v>0</v>
      </c>
      <c r="AZ4855" s="2">
        <v>0</v>
      </c>
      <c r="BA4855" s="2">
        <v>0</v>
      </c>
      <c r="BB4855" s="2">
        <v>0</v>
      </c>
      <c r="BC4855" s="2">
        <v>0</v>
      </c>
      <c r="BD4855" s="2">
        <v>0</v>
      </c>
      <c r="BE4855" s="2">
        <v>0</v>
      </c>
      <c r="BF4855" s="2">
        <v>0</v>
      </c>
      <c r="BG4855" s="2">
        <v>0</v>
      </c>
      <c r="BH4855" s="2">
        <v>1</v>
      </c>
      <c r="BI4855" s="2">
        <v>0</v>
      </c>
      <c r="BJ4855" s="2">
        <v>1</v>
      </c>
      <c r="BK4855" s="2">
        <v>0</v>
      </c>
      <c r="BL4855" s="2">
        <v>2</v>
      </c>
      <c r="BM4855" s="2">
        <v>2</v>
      </c>
      <c r="BN4855" s="2">
        <v>1</v>
      </c>
      <c r="BO4855" s="2">
        <v>1</v>
      </c>
      <c r="BP4855" s="2">
        <v>0</v>
      </c>
      <c r="BQ4855" s="2">
        <v>0</v>
      </c>
      <c r="BR4855" s="2">
        <v>0</v>
      </c>
      <c r="BS4855" s="2">
        <v>0</v>
      </c>
      <c r="BT4855" s="2">
        <v>1</v>
      </c>
      <c r="BU4855" s="2">
        <v>0</v>
      </c>
      <c r="BV4855" s="2">
        <v>0</v>
      </c>
      <c r="BW4855" s="2">
        <v>0</v>
      </c>
      <c r="BX4855" s="2">
        <v>0</v>
      </c>
      <c r="BY4855" s="2">
        <v>0</v>
      </c>
      <c r="BZ4855" s="2">
        <v>0</v>
      </c>
      <c r="CA4855" s="2">
        <v>0</v>
      </c>
      <c r="CB4855" s="2">
        <v>0</v>
      </c>
      <c r="CC4855" s="2">
        <v>0</v>
      </c>
      <c r="CD4855" s="2">
        <v>0</v>
      </c>
      <c r="CE4855" s="2">
        <v>0</v>
      </c>
      <c r="CF4855" s="2">
        <v>0</v>
      </c>
      <c r="CG4855" s="2">
        <v>0</v>
      </c>
      <c r="CH4855" s="2">
        <v>0</v>
      </c>
      <c r="CI4855" s="2">
        <v>0</v>
      </c>
      <c r="CJ4855" s="2">
        <v>0</v>
      </c>
      <c r="CK4855" s="2">
        <v>0</v>
      </c>
      <c r="CL4855" s="2">
        <v>0</v>
      </c>
    </row>
    <row r="4856" spans="1:90" x14ac:dyDescent="0.25">
      <c r="A4856" t="s">
        <v>115</v>
      </c>
      <c r="B4856">
        <v>20308</v>
      </c>
      <c r="C4856" t="s">
        <v>442</v>
      </c>
      <c r="D4856">
        <v>1</v>
      </c>
      <c r="E4856">
        <v>8</v>
      </c>
      <c r="F4856">
        <v>36651</v>
      </c>
      <c r="G4856">
        <v>35036651</v>
      </c>
      <c r="H4856" t="s">
        <v>9998</v>
      </c>
      <c r="I4856">
        <v>669</v>
      </c>
      <c r="J4856" t="s">
        <v>442</v>
      </c>
      <c r="K4856" t="s">
        <v>9999</v>
      </c>
      <c r="L4856">
        <v>1</v>
      </c>
      <c r="M4856" t="s">
        <v>442</v>
      </c>
      <c r="N4856">
        <v>18023000</v>
      </c>
      <c r="O4856" t="s">
        <v>1015</v>
      </c>
      <c r="P4856" t="s">
        <v>10000</v>
      </c>
      <c r="Q4856">
        <v>334</v>
      </c>
      <c r="R4856">
        <v>15</v>
      </c>
      <c r="S4856">
        <v>32213029</v>
      </c>
      <c r="T4856">
        <v>32228405</v>
      </c>
      <c r="U4856" t="s">
        <v>10001</v>
      </c>
      <c r="V4856">
        <v>1</v>
      </c>
      <c r="W4856" s="2">
        <v>0</v>
      </c>
      <c r="X4856" s="2">
        <v>0</v>
      </c>
      <c r="Y4856" s="2">
        <v>27</v>
      </c>
      <c r="Z4856" s="2">
        <v>20</v>
      </c>
      <c r="AA4856" s="2">
        <v>31</v>
      </c>
      <c r="AB4856" s="2">
        <v>20</v>
      </c>
      <c r="AC4856" s="2">
        <v>17</v>
      </c>
      <c r="AD4856" s="2">
        <v>29</v>
      </c>
      <c r="AE4856" s="2">
        <v>27</v>
      </c>
      <c r="AF4856" s="2">
        <v>17</v>
      </c>
      <c r="AG4856" s="2">
        <v>18</v>
      </c>
      <c r="AH4856" s="2">
        <v>26</v>
      </c>
      <c r="AI4856" s="2">
        <v>54</v>
      </c>
      <c r="AJ4856" s="2">
        <v>32</v>
      </c>
      <c r="AK4856" s="2">
        <v>0</v>
      </c>
      <c r="AL4856" s="2">
        <v>0</v>
      </c>
      <c r="AM4856" s="2">
        <v>0</v>
      </c>
      <c r="AN4856" s="2">
        <v>0</v>
      </c>
      <c r="AO4856" s="2">
        <v>0</v>
      </c>
      <c r="AP4856" s="2">
        <v>0</v>
      </c>
      <c r="AQ4856" s="2">
        <v>0</v>
      </c>
      <c r="AR4856" s="2">
        <v>0</v>
      </c>
      <c r="AS4856" s="2">
        <v>0</v>
      </c>
      <c r="AT4856" s="2">
        <v>0</v>
      </c>
      <c r="AU4856" s="2">
        <v>0</v>
      </c>
      <c r="AV4856" s="2">
        <v>0</v>
      </c>
      <c r="AW4856" s="2">
        <v>0</v>
      </c>
      <c r="AX4856" s="2">
        <v>0</v>
      </c>
      <c r="AY4856" s="2">
        <v>0</v>
      </c>
      <c r="AZ4856" s="2">
        <v>0</v>
      </c>
      <c r="BA4856" s="2">
        <v>0</v>
      </c>
      <c r="BB4856" s="2">
        <v>0</v>
      </c>
      <c r="BC4856" s="2">
        <v>0</v>
      </c>
      <c r="BD4856" s="2">
        <v>0</v>
      </c>
      <c r="BE4856" s="2">
        <v>0</v>
      </c>
      <c r="BF4856" s="2">
        <v>0</v>
      </c>
      <c r="BG4856" s="2">
        <v>1</v>
      </c>
      <c r="BH4856" s="2">
        <v>1</v>
      </c>
      <c r="BI4856" s="2">
        <v>1</v>
      </c>
      <c r="BJ4856" s="2">
        <v>2</v>
      </c>
      <c r="BK4856" s="2">
        <v>1</v>
      </c>
      <c r="BL4856" s="2">
        <v>1</v>
      </c>
      <c r="BM4856" s="2">
        <v>1</v>
      </c>
      <c r="BN4856" s="2">
        <v>1</v>
      </c>
      <c r="BO4856" s="2">
        <v>1</v>
      </c>
      <c r="BP4856" s="2">
        <v>1</v>
      </c>
      <c r="BQ4856" s="2">
        <v>2</v>
      </c>
      <c r="BR4856" s="2">
        <v>1</v>
      </c>
      <c r="BS4856" s="2">
        <v>0</v>
      </c>
      <c r="BT4856" s="2">
        <v>0</v>
      </c>
      <c r="BU4856" s="2">
        <v>0</v>
      </c>
      <c r="BV4856" s="2">
        <v>0</v>
      </c>
      <c r="BW4856" s="2">
        <v>0</v>
      </c>
      <c r="BX4856" s="2">
        <v>0</v>
      </c>
      <c r="BY4856" s="2">
        <v>0</v>
      </c>
      <c r="BZ4856" s="2">
        <v>0</v>
      </c>
      <c r="CA4856" s="2">
        <v>0</v>
      </c>
      <c r="CB4856" s="2">
        <v>0</v>
      </c>
      <c r="CC4856" s="2">
        <v>0</v>
      </c>
      <c r="CD4856" s="2">
        <v>0</v>
      </c>
      <c r="CE4856" s="2">
        <v>0</v>
      </c>
      <c r="CF4856" s="2">
        <v>0</v>
      </c>
      <c r="CG4856" s="2">
        <v>0</v>
      </c>
      <c r="CH4856" s="2">
        <v>0</v>
      </c>
      <c r="CI4856" s="2">
        <v>0</v>
      </c>
      <c r="CJ4856" s="2">
        <v>0</v>
      </c>
      <c r="CK4856" s="2">
        <v>0</v>
      </c>
      <c r="CL4856" s="2">
        <v>0</v>
      </c>
    </row>
    <row r="4857" spans="1:90" x14ac:dyDescent="0.25">
      <c r="A4857" t="s">
        <v>115</v>
      </c>
      <c r="B4857">
        <v>20308</v>
      </c>
      <c r="C4857" t="s">
        <v>442</v>
      </c>
      <c r="D4857">
        <v>1</v>
      </c>
      <c r="E4857">
        <v>8</v>
      </c>
      <c r="F4857">
        <v>919925</v>
      </c>
      <c r="G4857">
        <v>35919925</v>
      </c>
      <c r="H4857" t="s">
        <v>2629</v>
      </c>
      <c r="I4857">
        <v>669</v>
      </c>
      <c r="J4857" t="s">
        <v>442</v>
      </c>
      <c r="K4857" t="s">
        <v>2630</v>
      </c>
      <c r="L4857">
        <v>1</v>
      </c>
      <c r="M4857" t="s">
        <v>442</v>
      </c>
      <c r="N4857">
        <v>18078677</v>
      </c>
      <c r="O4857" t="s">
        <v>92</v>
      </c>
      <c r="P4857" t="s">
        <v>2631</v>
      </c>
      <c r="Q4857">
        <v>51</v>
      </c>
      <c r="R4857">
        <v>15</v>
      </c>
      <c r="S4857">
        <v>32261977</v>
      </c>
      <c r="T4857">
        <v>32263881</v>
      </c>
      <c r="U4857" t="s">
        <v>2632</v>
      </c>
      <c r="V4857">
        <v>1</v>
      </c>
      <c r="W4857" s="2">
        <v>0</v>
      </c>
      <c r="X4857" s="2">
        <v>0</v>
      </c>
      <c r="Y4857" s="2">
        <v>0</v>
      </c>
      <c r="Z4857" s="2">
        <v>0</v>
      </c>
      <c r="AA4857" s="2">
        <v>0</v>
      </c>
      <c r="AB4857" s="2">
        <v>0</v>
      </c>
      <c r="AC4857" s="2">
        <v>0</v>
      </c>
      <c r="AD4857" s="2">
        <v>196</v>
      </c>
      <c r="AE4857" s="2">
        <v>149</v>
      </c>
      <c r="AF4857" s="2">
        <v>178</v>
      </c>
      <c r="AG4857" s="2">
        <v>174</v>
      </c>
      <c r="AH4857" s="2">
        <v>233</v>
      </c>
      <c r="AI4857" s="2">
        <v>249</v>
      </c>
      <c r="AJ4857" s="2">
        <v>257</v>
      </c>
      <c r="AK4857" s="2">
        <v>0</v>
      </c>
      <c r="AL4857" s="2">
        <v>0</v>
      </c>
      <c r="AM4857" s="2">
        <v>0</v>
      </c>
      <c r="AN4857" s="2">
        <v>0</v>
      </c>
      <c r="AO4857" s="2">
        <v>0</v>
      </c>
      <c r="AP4857" s="2">
        <v>0</v>
      </c>
      <c r="AQ4857" s="2">
        <v>0</v>
      </c>
      <c r="AR4857" s="2">
        <v>0</v>
      </c>
      <c r="AS4857" s="2">
        <v>0</v>
      </c>
      <c r="AT4857" s="2">
        <v>0</v>
      </c>
      <c r="AU4857" s="2">
        <v>149</v>
      </c>
      <c r="AV4857" s="2">
        <v>0</v>
      </c>
      <c r="AW4857" s="2">
        <v>0</v>
      </c>
      <c r="AX4857" s="2">
        <v>0</v>
      </c>
      <c r="AY4857" s="2">
        <v>0</v>
      </c>
      <c r="AZ4857" s="2">
        <v>0</v>
      </c>
      <c r="BA4857" s="2">
        <v>0</v>
      </c>
      <c r="BB4857" s="2">
        <v>0</v>
      </c>
      <c r="BC4857" s="2">
        <v>477</v>
      </c>
      <c r="BD4857" s="2">
        <v>0</v>
      </c>
      <c r="BE4857" s="2">
        <v>0</v>
      </c>
      <c r="BF4857" s="2">
        <v>0</v>
      </c>
      <c r="BG4857" s="2">
        <v>0</v>
      </c>
      <c r="BH4857" s="2">
        <v>0</v>
      </c>
      <c r="BI4857" s="2">
        <v>0</v>
      </c>
      <c r="BJ4857" s="2">
        <v>0</v>
      </c>
      <c r="BK4857" s="2">
        <v>0</v>
      </c>
      <c r="BL4857" s="2">
        <v>8</v>
      </c>
      <c r="BM4857" s="2">
        <v>8</v>
      </c>
      <c r="BN4857" s="2">
        <v>7</v>
      </c>
      <c r="BO4857" s="2">
        <v>7</v>
      </c>
      <c r="BP4857" s="2">
        <v>8</v>
      </c>
      <c r="BQ4857" s="2">
        <v>8</v>
      </c>
      <c r="BR4857" s="2">
        <v>9</v>
      </c>
      <c r="BS4857" s="2">
        <v>0</v>
      </c>
      <c r="BT4857" s="2">
        <v>0</v>
      </c>
      <c r="BU4857" s="2">
        <v>0</v>
      </c>
      <c r="BV4857" s="2">
        <v>0</v>
      </c>
      <c r="BW4857" s="2">
        <v>0</v>
      </c>
      <c r="BX4857" s="2">
        <v>0</v>
      </c>
      <c r="BY4857" s="2">
        <v>0</v>
      </c>
      <c r="BZ4857" s="2">
        <v>0</v>
      </c>
      <c r="CA4857" s="2">
        <v>0</v>
      </c>
      <c r="CB4857" s="2">
        <v>0</v>
      </c>
      <c r="CC4857" s="2">
        <v>6</v>
      </c>
      <c r="CD4857" s="2">
        <v>0</v>
      </c>
      <c r="CE4857" s="2">
        <v>0</v>
      </c>
      <c r="CF4857" s="2">
        <v>0</v>
      </c>
      <c r="CG4857" s="2">
        <v>0</v>
      </c>
      <c r="CH4857" s="2">
        <v>0</v>
      </c>
      <c r="CI4857" s="2">
        <v>0</v>
      </c>
      <c r="CJ4857" s="2">
        <v>0</v>
      </c>
      <c r="CK4857" s="2">
        <v>29</v>
      </c>
      <c r="CL4857" s="2">
        <v>0</v>
      </c>
    </row>
    <row r="4858" spans="1:90" x14ac:dyDescent="0.25">
      <c r="A4858" t="s">
        <v>115</v>
      </c>
      <c r="B4858">
        <v>20308</v>
      </c>
      <c r="C4858" t="s">
        <v>442</v>
      </c>
      <c r="D4858">
        <v>1</v>
      </c>
      <c r="E4858">
        <v>8</v>
      </c>
      <c r="F4858">
        <v>920952</v>
      </c>
      <c r="G4858">
        <v>35920952</v>
      </c>
      <c r="H4858" t="s">
        <v>9885</v>
      </c>
      <c r="I4858">
        <v>669</v>
      </c>
      <c r="J4858" t="s">
        <v>442</v>
      </c>
      <c r="K4858" t="s">
        <v>9886</v>
      </c>
      <c r="L4858">
        <v>1</v>
      </c>
      <c r="M4858" t="s">
        <v>442</v>
      </c>
      <c r="N4858">
        <v>18072859</v>
      </c>
      <c r="O4858" t="s">
        <v>1015</v>
      </c>
      <c r="P4858" t="s">
        <v>9887</v>
      </c>
      <c r="Q4858" t="s">
        <v>9888</v>
      </c>
      <c r="R4858">
        <v>15</v>
      </c>
      <c r="S4858">
        <v>32930210</v>
      </c>
      <c r="T4858">
        <v>32931016</v>
      </c>
      <c r="U4858" t="s">
        <v>9889</v>
      </c>
      <c r="V4858">
        <v>2</v>
      </c>
      <c r="W4858" s="2">
        <v>0</v>
      </c>
      <c r="X4858" s="2">
        <v>0</v>
      </c>
      <c r="Y4858" s="2">
        <v>26</v>
      </c>
      <c r="Z4858" s="2">
        <v>19</v>
      </c>
      <c r="AA4858" s="2">
        <v>16</v>
      </c>
      <c r="AB4858" s="2">
        <v>27</v>
      </c>
      <c r="AC4858" s="2">
        <v>43</v>
      </c>
      <c r="AD4858" s="2">
        <v>0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  <c r="AM4858" s="2">
        <v>0</v>
      </c>
      <c r="AN4858" s="2">
        <v>0</v>
      </c>
      <c r="AO4858" s="2">
        <v>0</v>
      </c>
      <c r="AP4858" s="2">
        <v>0</v>
      </c>
      <c r="AQ4858" s="2">
        <v>0</v>
      </c>
      <c r="AR4858" s="2">
        <v>0</v>
      </c>
      <c r="AS4858" s="2">
        <v>0</v>
      </c>
      <c r="AT4858" s="2">
        <v>0</v>
      </c>
      <c r="AU4858" s="2">
        <v>0</v>
      </c>
      <c r="AV4858" s="2">
        <v>0</v>
      </c>
      <c r="AW4858" s="2">
        <v>0</v>
      </c>
      <c r="AX4858" s="2">
        <v>0</v>
      </c>
      <c r="AY4858" s="2">
        <v>0</v>
      </c>
      <c r="AZ4858" s="2">
        <v>0</v>
      </c>
      <c r="BA4858" s="2">
        <v>0</v>
      </c>
      <c r="BB4858" s="2">
        <v>0</v>
      </c>
      <c r="BC4858" s="2">
        <v>0</v>
      </c>
      <c r="BD4858" s="2">
        <v>0</v>
      </c>
      <c r="BE4858" s="2">
        <v>0</v>
      </c>
      <c r="BF4858" s="2">
        <v>0</v>
      </c>
      <c r="BG4858" s="2">
        <v>1</v>
      </c>
      <c r="BH4858" s="2">
        <v>1</v>
      </c>
      <c r="BI4858" s="2">
        <v>2</v>
      </c>
      <c r="BJ4858" s="2">
        <v>1</v>
      </c>
      <c r="BK4858" s="2">
        <v>2</v>
      </c>
      <c r="BL4858" s="2">
        <v>0</v>
      </c>
      <c r="BM4858" s="2">
        <v>0</v>
      </c>
      <c r="BN4858" s="2">
        <v>0</v>
      </c>
      <c r="BO4858" s="2">
        <v>0</v>
      </c>
      <c r="BP4858" s="2">
        <v>0</v>
      </c>
      <c r="BQ4858" s="2">
        <v>0</v>
      </c>
      <c r="BR4858" s="2">
        <v>0</v>
      </c>
      <c r="BS4858" s="2">
        <v>0</v>
      </c>
      <c r="BT4858" s="2">
        <v>0</v>
      </c>
      <c r="BU4858" s="2">
        <v>0</v>
      </c>
      <c r="BV4858" s="2">
        <v>0</v>
      </c>
      <c r="BW4858" s="2">
        <v>0</v>
      </c>
      <c r="BX4858" s="2">
        <v>0</v>
      </c>
      <c r="BY4858" s="2">
        <v>0</v>
      </c>
      <c r="BZ4858" s="2">
        <v>0</v>
      </c>
      <c r="CA4858" s="2">
        <v>0</v>
      </c>
      <c r="CB4858" s="2">
        <v>0</v>
      </c>
      <c r="CC4858" s="2">
        <v>0</v>
      </c>
      <c r="CD4858" s="2">
        <v>0</v>
      </c>
      <c r="CE4858" s="2">
        <v>0</v>
      </c>
      <c r="CF4858" s="2">
        <v>0</v>
      </c>
      <c r="CG4858" s="2">
        <v>0</v>
      </c>
      <c r="CH4858" s="2">
        <v>0</v>
      </c>
      <c r="CI4858" s="2">
        <v>0</v>
      </c>
      <c r="CJ4858" s="2">
        <v>0</v>
      </c>
      <c r="CK4858" s="2">
        <v>0</v>
      </c>
      <c r="CL4858" s="2">
        <v>0</v>
      </c>
    </row>
    <row r="4859" spans="1:90" x14ac:dyDescent="0.25">
      <c r="A4859" t="s">
        <v>115</v>
      </c>
      <c r="B4859">
        <v>20308</v>
      </c>
      <c r="C4859" t="s">
        <v>442</v>
      </c>
      <c r="D4859">
        <v>1</v>
      </c>
      <c r="E4859">
        <v>8</v>
      </c>
      <c r="F4859">
        <v>900394</v>
      </c>
      <c r="G4859">
        <v>35900394</v>
      </c>
      <c r="H4859" t="s">
        <v>19359</v>
      </c>
      <c r="I4859">
        <v>669</v>
      </c>
      <c r="J4859" t="s">
        <v>442</v>
      </c>
      <c r="K4859" t="s">
        <v>2136</v>
      </c>
      <c r="L4859">
        <v>1</v>
      </c>
      <c r="M4859" t="s">
        <v>442</v>
      </c>
      <c r="N4859">
        <v>18065285</v>
      </c>
      <c r="O4859" t="s">
        <v>92</v>
      </c>
      <c r="P4859" t="s">
        <v>19360</v>
      </c>
      <c r="Q4859">
        <v>634</v>
      </c>
      <c r="R4859">
        <v>15</v>
      </c>
      <c r="S4859">
        <v>32138750</v>
      </c>
      <c r="T4859">
        <v>32233314</v>
      </c>
      <c r="U4859" t="s">
        <v>19361</v>
      </c>
      <c r="V4859">
        <v>1</v>
      </c>
      <c r="W4859" s="2">
        <v>0</v>
      </c>
      <c r="X4859" s="2">
        <v>0</v>
      </c>
      <c r="Y4859" s="2">
        <v>0</v>
      </c>
      <c r="Z4859" s="2">
        <v>21</v>
      </c>
      <c r="AA4859" s="2">
        <v>32</v>
      </c>
      <c r="AB4859" s="2">
        <v>19</v>
      </c>
      <c r="AC4859" s="2">
        <v>25</v>
      </c>
      <c r="AD4859" s="2">
        <v>0</v>
      </c>
      <c r="AE4859" s="2">
        <v>0</v>
      </c>
      <c r="AF4859" s="2">
        <v>0</v>
      </c>
      <c r="AG4859" s="2">
        <v>0</v>
      </c>
      <c r="AH4859" s="2">
        <v>0</v>
      </c>
      <c r="AI4859" s="2">
        <v>0</v>
      </c>
      <c r="AJ4859" s="2">
        <v>0</v>
      </c>
      <c r="AK4859" s="2">
        <v>0</v>
      </c>
      <c r="AL4859" s="2">
        <v>0</v>
      </c>
      <c r="AM4859" s="2">
        <v>0</v>
      </c>
      <c r="AN4859" s="2">
        <v>0</v>
      </c>
      <c r="AO4859" s="2">
        <v>0</v>
      </c>
      <c r="AP4859" s="2">
        <v>0</v>
      </c>
      <c r="AQ4859" s="2">
        <v>0</v>
      </c>
      <c r="AR4859" s="2">
        <v>0</v>
      </c>
      <c r="AS4859" s="2">
        <v>0</v>
      </c>
      <c r="AT4859" s="2">
        <v>0</v>
      </c>
      <c r="AU4859" s="2">
        <v>0</v>
      </c>
      <c r="AV4859" s="2">
        <v>0</v>
      </c>
      <c r="AW4859" s="2">
        <v>0</v>
      </c>
      <c r="AX4859" s="2">
        <v>0</v>
      </c>
      <c r="AY4859" s="2">
        <v>0</v>
      </c>
      <c r="AZ4859" s="2">
        <v>0</v>
      </c>
      <c r="BA4859" s="2">
        <v>0</v>
      </c>
      <c r="BB4859" s="2">
        <v>0</v>
      </c>
      <c r="BC4859" s="2">
        <v>0</v>
      </c>
      <c r="BD4859" s="2">
        <v>0</v>
      </c>
      <c r="BE4859" s="2">
        <v>0</v>
      </c>
      <c r="BF4859" s="2">
        <v>0</v>
      </c>
      <c r="BG4859" s="2">
        <v>0</v>
      </c>
      <c r="BH4859" s="2">
        <v>1</v>
      </c>
      <c r="BI4859" s="2">
        <v>2</v>
      </c>
      <c r="BJ4859" s="2">
        <v>1</v>
      </c>
      <c r="BK4859" s="2">
        <v>1</v>
      </c>
      <c r="BL4859" s="2">
        <v>0</v>
      </c>
      <c r="BM4859" s="2">
        <v>0</v>
      </c>
      <c r="BN4859" s="2">
        <v>0</v>
      </c>
      <c r="BO4859" s="2">
        <v>0</v>
      </c>
      <c r="BP4859" s="2">
        <v>0</v>
      </c>
      <c r="BQ4859" s="2">
        <v>0</v>
      </c>
      <c r="BR4859" s="2">
        <v>0</v>
      </c>
      <c r="BS4859" s="2">
        <v>0</v>
      </c>
      <c r="BT4859" s="2">
        <v>0</v>
      </c>
      <c r="BU4859" s="2">
        <v>0</v>
      </c>
      <c r="BV4859" s="2">
        <v>0</v>
      </c>
      <c r="BW4859" s="2">
        <v>0</v>
      </c>
      <c r="BX4859" s="2">
        <v>0</v>
      </c>
      <c r="BY4859" s="2">
        <v>0</v>
      </c>
      <c r="BZ4859" s="2">
        <v>0</v>
      </c>
      <c r="CA4859" s="2">
        <v>0</v>
      </c>
      <c r="CB4859" s="2">
        <v>0</v>
      </c>
      <c r="CC4859" s="2">
        <v>0</v>
      </c>
      <c r="CD4859" s="2">
        <v>0</v>
      </c>
      <c r="CE4859" s="2">
        <v>0</v>
      </c>
      <c r="CF4859" s="2">
        <v>0</v>
      </c>
      <c r="CG4859" s="2">
        <v>0</v>
      </c>
      <c r="CH4859" s="2">
        <v>0</v>
      </c>
      <c r="CI4859" s="2">
        <v>0</v>
      </c>
      <c r="CJ4859" s="2">
        <v>0</v>
      </c>
      <c r="CK4859" s="2">
        <v>0</v>
      </c>
      <c r="CL4859" s="2">
        <v>0</v>
      </c>
    </row>
    <row r="4860" spans="1:90" x14ac:dyDescent="0.25">
      <c r="A4860" t="s">
        <v>115</v>
      </c>
      <c r="B4860">
        <v>20308</v>
      </c>
      <c r="C4860" t="s">
        <v>442</v>
      </c>
      <c r="D4860">
        <v>1</v>
      </c>
      <c r="E4860">
        <v>8</v>
      </c>
      <c r="F4860">
        <v>924106</v>
      </c>
      <c r="G4860">
        <v>35924106</v>
      </c>
      <c r="H4860" t="s">
        <v>18254</v>
      </c>
      <c r="I4860">
        <v>669</v>
      </c>
      <c r="J4860" t="s">
        <v>442</v>
      </c>
      <c r="K4860" t="s">
        <v>4406</v>
      </c>
      <c r="L4860">
        <v>1</v>
      </c>
      <c r="M4860" t="s">
        <v>442</v>
      </c>
      <c r="N4860">
        <v>18072045</v>
      </c>
      <c r="O4860" t="s">
        <v>92</v>
      </c>
      <c r="P4860" t="s">
        <v>18255</v>
      </c>
      <c r="Q4860">
        <v>660</v>
      </c>
      <c r="R4860">
        <v>15</v>
      </c>
      <c r="S4860">
        <v>32233380</v>
      </c>
      <c r="T4860">
        <v>33131054</v>
      </c>
      <c r="U4860" t="s">
        <v>18256</v>
      </c>
      <c r="V4860">
        <v>1</v>
      </c>
      <c r="W4860" s="2">
        <v>0</v>
      </c>
      <c r="X4860" s="2">
        <v>0</v>
      </c>
      <c r="Y4860" s="2">
        <v>0</v>
      </c>
      <c r="Z4860" s="2">
        <v>0</v>
      </c>
      <c r="AA4860" s="2">
        <v>0</v>
      </c>
      <c r="AB4860" s="2">
        <v>0</v>
      </c>
      <c r="AC4860" s="2">
        <v>0</v>
      </c>
      <c r="AD4860" s="2">
        <v>58</v>
      </c>
      <c r="AE4860" s="2">
        <v>82</v>
      </c>
      <c r="AF4860" s="2">
        <v>60</v>
      </c>
      <c r="AG4860" s="2">
        <v>109</v>
      </c>
      <c r="AH4860" s="2">
        <v>286</v>
      </c>
      <c r="AI4860" s="2">
        <v>337</v>
      </c>
      <c r="AJ4860" s="2">
        <v>318</v>
      </c>
      <c r="AK4860" s="2">
        <v>0</v>
      </c>
      <c r="AL4860" s="2">
        <v>0</v>
      </c>
      <c r="AM4860" s="2">
        <v>0</v>
      </c>
      <c r="AN4860" s="2">
        <v>0</v>
      </c>
      <c r="AO4860" s="2">
        <v>0</v>
      </c>
      <c r="AP4860" s="2">
        <v>0</v>
      </c>
      <c r="AQ4860" s="2">
        <v>0</v>
      </c>
      <c r="AR4860" s="2">
        <v>0</v>
      </c>
      <c r="AS4860" s="2">
        <v>0</v>
      </c>
      <c r="AT4860" s="2">
        <v>0</v>
      </c>
      <c r="AU4860" s="2">
        <v>0</v>
      </c>
      <c r="AV4860" s="2">
        <v>0</v>
      </c>
      <c r="AW4860" s="2">
        <v>0</v>
      </c>
      <c r="AX4860" s="2">
        <v>0</v>
      </c>
      <c r="AY4860" s="2">
        <v>0</v>
      </c>
      <c r="AZ4860" s="2">
        <v>0</v>
      </c>
      <c r="BA4860" s="2">
        <v>0</v>
      </c>
      <c r="BB4860" s="2">
        <v>0</v>
      </c>
      <c r="BC4860" s="2">
        <v>422</v>
      </c>
      <c r="BD4860" s="2">
        <v>0</v>
      </c>
      <c r="BE4860" s="2">
        <v>0</v>
      </c>
      <c r="BF4860" s="2">
        <v>0</v>
      </c>
      <c r="BG4860" s="2">
        <v>0</v>
      </c>
      <c r="BH4860" s="2">
        <v>0</v>
      </c>
      <c r="BI4860" s="2">
        <v>0</v>
      </c>
      <c r="BJ4860" s="2">
        <v>0</v>
      </c>
      <c r="BK4860" s="2">
        <v>0</v>
      </c>
      <c r="BL4860" s="2">
        <v>2</v>
      </c>
      <c r="BM4860" s="2">
        <v>4</v>
      </c>
      <c r="BN4860" s="2">
        <v>3</v>
      </c>
      <c r="BO4860" s="2">
        <v>5</v>
      </c>
      <c r="BP4860" s="2">
        <v>10</v>
      </c>
      <c r="BQ4860" s="2">
        <v>14</v>
      </c>
      <c r="BR4860" s="2">
        <v>11</v>
      </c>
      <c r="BS4860" s="2">
        <v>0</v>
      </c>
      <c r="BT4860" s="2">
        <v>0</v>
      </c>
      <c r="BU4860" s="2">
        <v>0</v>
      </c>
      <c r="BV4860" s="2">
        <v>0</v>
      </c>
      <c r="BW4860" s="2">
        <v>0</v>
      </c>
      <c r="BX4860" s="2">
        <v>0</v>
      </c>
      <c r="BY4860" s="2">
        <v>0</v>
      </c>
      <c r="BZ4860" s="2">
        <v>0</v>
      </c>
      <c r="CA4860" s="2">
        <v>0</v>
      </c>
      <c r="CB4860" s="2">
        <v>0</v>
      </c>
      <c r="CC4860" s="2">
        <v>0</v>
      </c>
      <c r="CD4860" s="2">
        <v>0</v>
      </c>
      <c r="CE4860" s="2">
        <v>0</v>
      </c>
      <c r="CF4860" s="2">
        <v>0</v>
      </c>
      <c r="CG4860" s="2">
        <v>0</v>
      </c>
      <c r="CH4860" s="2">
        <v>0</v>
      </c>
      <c r="CI4860" s="2">
        <v>0</v>
      </c>
      <c r="CJ4860" s="2">
        <v>0</v>
      </c>
      <c r="CK4860" s="2">
        <v>23</v>
      </c>
      <c r="CL4860" s="2">
        <v>0</v>
      </c>
    </row>
    <row r="4861" spans="1:90" x14ac:dyDescent="0.25">
      <c r="A4861" t="s">
        <v>115</v>
      </c>
      <c r="B4861">
        <v>20308</v>
      </c>
      <c r="C4861" t="s">
        <v>442</v>
      </c>
      <c r="D4861">
        <v>1</v>
      </c>
      <c r="E4861">
        <v>8</v>
      </c>
      <c r="F4861">
        <v>42419</v>
      </c>
      <c r="G4861">
        <v>35042419</v>
      </c>
      <c r="H4861" t="s">
        <v>3795</v>
      </c>
      <c r="I4861">
        <v>669</v>
      </c>
      <c r="J4861" t="s">
        <v>442</v>
      </c>
      <c r="K4861" t="s">
        <v>3796</v>
      </c>
      <c r="L4861">
        <v>1</v>
      </c>
      <c r="M4861" t="s">
        <v>442</v>
      </c>
      <c r="N4861">
        <v>18056190</v>
      </c>
      <c r="O4861" t="s">
        <v>92</v>
      </c>
      <c r="P4861" t="s">
        <v>3797</v>
      </c>
      <c r="Q4861">
        <v>414</v>
      </c>
      <c r="R4861">
        <v>15</v>
      </c>
      <c r="S4861">
        <v>32212422</v>
      </c>
      <c r="T4861">
        <v>32227631</v>
      </c>
      <c r="U4861" t="s">
        <v>3798</v>
      </c>
      <c r="V4861">
        <v>1</v>
      </c>
      <c r="W4861" s="2">
        <v>0</v>
      </c>
      <c r="X4861" s="2">
        <v>0</v>
      </c>
      <c r="Y4861" s="2">
        <v>68</v>
      </c>
      <c r="Z4861" s="2">
        <v>52</v>
      </c>
      <c r="AA4861" s="2">
        <v>51</v>
      </c>
      <c r="AB4861" s="2">
        <v>63</v>
      </c>
      <c r="AC4861" s="2">
        <v>47</v>
      </c>
      <c r="AD4861" s="2">
        <v>58</v>
      </c>
      <c r="AE4861" s="2">
        <v>49</v>
      </c>
      <c r="AF4861" s="2">
        <v>57</v>
      </c>
      <c r="AG4861" s="2">
        <v>48</v>
      </c>
      <c r="AH4861" s="2">
        <v>62</v>
      </c>
      <c r="AI4861" s="2">
        <v>74</v>
      </c>
      <c r="AJ4861" s="2">
        <v>60</v>
      </c>
      <c r="AK4861" s="2">
        <v>0</v>
      </c>
      <c r="AL4861" s="2">
        <v>0</v>
      </c>
      <c r="AM4861" s="2">
        <v>0</v>
      </c>
      <c r="AN4861" s="2">
        <v>0</v>
      </c>
      <c r="AO4861" s="2">
        <v>0</v>
      </c>
      <c r="AP4861" s="2">
        <v>0</v>
      </c>
      <c r="AQ4861" s="2">
        <v>0</v>
      </c>
      <c r="AR4861" s="2">
        <v>0</v>
      </c>
      <c r="AS4861" s="2">
        <v>0</v>
      </c>
      <c r="AT4861" s="2">
        <v>0</v>
      </c>
      <c r="AU4861" s="2">
        <v>0</v>
      </c>
      <c r="AV4861" s="2">
        <v>0</v>
      </c>
      <c r="AW4861" s="2">
        <v>0</v>
      </c>
      <c r="AX4861" s="2">
        <v>0</v>
      </c>
      <c r="AY4861" s="2">
        <v>0</v>
      </c>
      <c r="AZ4861" s="2">
        <v>0</v>
      </c>
      <c r="BA4861" s="2">
        <v>0</v>
      </c>
      <c r="BB4861" s="2">
        <v>0</v>
      </c>
      <c r="BC4861" s="2">
        <v>62</v>
      </c>
      <c r="BD4861" s="2">
        <v>0</v>
      </c>
      <c r="BE4861" s="2">
        <v>0</v>
      </c>
      <c r="BF4861" s="2">
        <v>0</v>
      </c>
      <c r="BG4861" s="2">
        <v>4</v>
      </c>
      <c r="BH4861" s="2">
        <v>3</v>
      </c>
      <c r="BI4861" s="2">
        <v>3</v>
      </c>
      <c r="BJ4861" s="2">
        <v>3</v>
      </c>
      <c r="BK4861" s="2">
        <v>2</v>
      </c>
      <c r="BL4861" s="2">
        <v>3</v>
      </c>
      <c r="BM4861" s="2">
        <v>3</v>
      </c>
      <c r="BN4861" s="2">
        <v>2</v>
      </c>
      <c r="BO4861" s="2">
        <v>3</v>
      </c>
      <c r="BP4861" s="2">
        <v>3</v>
      </c>
      <c r="BQ4861" s="2">
        <v>3</v>
      </c>
      <c r="BR4861" s="2">
        <v>3</v>
      </c>
      <c r="BS4861" s="2">
        <v>0</v>
      </c>
      <c r="BT4861" s="2">
        <v>0</v>
      </c>
      <c r="BU4861" s="2">
        <v>0</v>
      </c>
      <c r="BV4861" s="2">
        <v>0</v>
      </c>
      <c r="BW4861" s="2">
        <v>0</v>
      </c>
      <c r="BX4861" s="2">
        <v>0</v>
      </c>
      <c r="BY4861" s="2">
        <v>0</v>
      </c>
      <c r="BZ4861" s="2">
        <v>0</v>
      </c>
      <c r="CA4861" s="2">
        <v>0</v>
      </c>
      <c r="CB4861" s="2">
        <v>0</v>
      </c>
      <c r="CC4861" s="2">
        <v>0</v>
      </c>
      <c r="CD4861" s="2">
        <v>0</v>
      </c>
      <c r="CE4861" s="2">
        <v>0</v>
      </c>
      <c r="CF4861" s="2">
        <v>0</v>
      </c>
      <c r="CG4861" s="2">
        <v>0</v>
      </c>
      <c r="CH4861" s="2">
        <v>0</v>
      </c>
      <c r="CI4861" s="2">
        <v>0</v>
      </c>
      <c r="CJ4861" s="2">
        <v>0</v>
      </c>
      <c r="CK4861" s="2">
        <v>5</v>
      </c>
      <c r="CL4861" s="2">
        <v>0</v>
      </c>
    </row>
    <row r="4862" spans="1:90" x14ac:dyDescent="0.25">
      <c r="A4862" t="s">
        <v>115</v>
      </c>
      <c r="B4862">
        <v>20308</v>
      </c>
      <c r="C4862" t="s">
        <v>442</v>
      </c>
      <c r="D4862">
        <v>1</v>
      </c>
      <c r="E4862">
        <v>8</v>
      </c>
      <c r="F4862">
        <v>16385</v>
      </c>
      <c r="G4862">
        <v>35016385</v>
      </c>
      <c r="H4862" t="s">
        <v>16264</v>
      </c>
      <c r="I4862">
        <v>669</v>
      </c>
      <c r="J4862" t="s">
        <v>442</v>
      </c>
      <c r="K4862" t="s">
        <v>11068</v>
      </c>
      <c r="L4862">
        <v>1</v>
      </c>
      <c r="M4862" t="s">
        <v>442</v>
      </c>
      <c r="N4862">
        <v>18081200</v>
      </c>
      <c r="O4862" t="s">
        <v>92</v>
      </c>
      <c r="P4862" t="s">
        <v>16265</v>
      </c>
      <c r="Q4862">
        <v>215</v>
      </c>
      <c r="R4862">
        <v>15</v>
      </c>
      <c r="S4862">
        <v>32338522</v>
      </c>
      <c r="U4862" t="s">
        <v>16266</v>
      </c>
      <c r="V4862">
        <v>1</v>
      </c>
      <c r="W4862" s="2">
        <v>0</v>
      </c>
      <c r="X4862" s="2">
        <v>0</v>
      </c>
      <c r="Y4862" s="2">
        <v>77</v>
      </c>
      <c r="Z4862" s="2">
        <v>80</v>
      </c>
      <c r="AA4862" s="2">
        <v>84</v>
      </c>
      <c r="AB4862" s="2">
        <v>102</v>
      </c>
      <c r="AC4862" s="2">
        <v>99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  <c r="AM4862" s="2">
        <v>0</v>
      </c>
      <c r="AN4862" s="2">
        <v>0</v>
      </c>
      <c r="AO4862" s="2">
        <v>0</v>
      </c>
      <c r="AP4862" s="2">
        <v>0</v>
      </c>
      <c r="AQ4862" s="2">
        <v>0</v>
      </c>
      <c r="AR4862" s="2">
        <v>0</v>
      </c>
      <c r="AS4862" s="2">
        <v>0</v>
      </c>
      <c r="AT4862" s="2">
        <v>0</v>
      </c>
      <c r="AU4862" s="2">
        <v>0</v>
      </c>
      <c r="AV4862" s="2">
        <v>0</v>
      </c>
      <c r="AW4862" s="2">
        <v>0</v>
      </c>
      <c r="AX4862" s="2">
        <v>0</v>
      </c>
      <c r="AY4862" s="2">
        <v>0</v>
      </c>
      <c r="AZ4862" s="2">
        <v>0</v>
      </c>
      <c r="BA4862" s="2">
        <v>0</v>
      </c>
      <c r="BB4862" s="2">
        <v>0</v>
      </c>
      <c r="BC4862" s="2">
        <v>0</v>
      </c>
      <c r="BD4862" s="2">
        <v>10</v>
      </c>
      <c r="BE4862" s="2">
        <v>0</v>
      </c>
      <c r="BF4862" s="2">
        <v>0</v>
      </c>
      <c r="BG4862" s="2">
        <v>5</v>
      </c>
      <c r="BH4862" s="2">
        <v>3</v>
      </c>
      <c r="BI4862" s="2">
        <v>3</v>
      </c>
      <c r="BJ4862" s="2">
        <v>6</v>
      </c>
      <c r="BK4862" s="2">
        <v>7</v>
      </c>
      <c r="BL4862" s="2">
        <v>0</v>
      </c>
      <c r="BM4862" s="2">
        <v>0</v>
      </c>
      <c r="BN4862" s="2">
        <v>0</v>
      </c>
      <c r="BO4862" s="2">
        <v>0</v>
      </c>
      <c r="BP4862" s="2">
        <v>0</v>
      </c>
      <c r="BQ4862" s="2">
        <v>0</v>
      </c>
      <c r="BR4862" s="2">
        <v>0</v>
      </c>
      <c r="BS4862" s="2">
        <v>0</v>
      </c>
      <c r="BT4862" s="2">
        <v>0</v>
      </c>
      <c r="BU4862" s="2">
        <v>0</v>
      </c>
      <c r="BV4862" s="2">
        <v>0</v>
      </c>
      <c r="BW4862" s="2">
        <v>0</v>
      </c>
      <c r="BX4862" s="2">
        <v>0</v>
      </c>
      <c r="BY4862" s="2">
        <v>0</v>
      </c>
      <c r="BZ4862" s="2">
        <v>0</v>
      </c>
      <c r="CA4862" s="2">
        <v>0</v>
      </c>
      <c r="CB4862" s="2">
        <v>0</v>
      </c>
      <c r="CC4862" s="2">
        <v>0</v>
      </c>
      <c r="CD4862" s="2">
        <v>0</v>
      </c>
      <c r="CE4862" s="2">
        <v>0</v>
      </c>
      <c r="CF4862" s="2">
        <v>0</v>
      </c>
      <c r="CG4862" s="2">
        <v>0</v>
      </c>
      <c r="CH4862" s="2">
        <v>0</v>
      </c>
      <c r="CI4862" s="2">
        <v>0</v>
      </c>
      <c r="CJ4862" s="2">
        <v>0</v>
      </c>
      <c r="CK4862" s="2">
        <v>0</v>
      </c>
      <c r="CL4862" s="2">
        <v>3</v>
      </c>
    </row>
    <row r="4863" spans="1:90" x14ac:dyDescent="0.25">
      <c r="A4863" t="s">
        <v>115</v>
      </c>
      <c r="B4863">
        <v>20308</v>
      </c>
      <c r="C4863" t="s">
        <v>442</v>
      </c>
      <c r="D4863">
        <v>1</v>
      </c>
      <c r="E4863">
        <v>8</v>
      </c>
      <c r="F4863">
        <v>16366</v>
      </c>
      <c r="G4863">
        <v>35016366</v>
      </c>
      <c r="H4863" t="s">
        <v>7609</v>
      </c>
      <c r="I4863">
        <v>669</v>
      </c>
      <c r="J4863" t="s">
        <v>442</v>
      </c>
      <c r="K4863" t="s">
        <v>7610</v>
      </c>
      <c r="L4863">
        <v>1</v>
      </c>
      <c r="M4863" t="s">
        <v>442</v>
      </c>
      <c r="N4863">
        <v>18015205</v>
      </c>
      <c r="O4863" t="s">
        <v>92</v>
      </c>
      <c r="P4863" t="s">
        <v>7611</v>
      </c>
      <c r="Q4863">
        <v>266</v>
      </c>
      <c r="R4863">
        <v>15</v>
      </c>
      <c r="S4863">
        <v>32272056</v>
      </c>
      <c r="T4863">
        <v>32276741</v>
      </c>
      <c r="U4863" t="s">
        <v>7612</v>
      </c>
      <c r="V4863">
        <v>1</v>
      </c>
      <c r="W4863" s="2">
        <v>0</v>
      </c>
      <c r="X4863" s="2">
        <v>0</v>
      </c>
      <c r="Y4863" s="2">
        <v>0</v>
      </c>
      <c r="Z4863" s="2">
        <v>0</v>
      </c>
      <c r="AA4863" s="2">
        <v>0</v>
      </c>
      <c r="AB4863" s="2">
        <v>0</v>
      </c>
      <c r="AC4863" s="2">
        <v>0</v>
      </c>
      <c r="AD4863" s="2">
        <v>99</v>
      </c>
      <c r="AE4863" s="2">
        <v>93</v>
      </c>
      <c r="AF4863" s="2">
        <v>68</v>
      </c>
      <c r="AG4863" s="2">
        <v>32</v>
      </c>
      <c r="AH4863" s="2">
        <v>0</v>
      </c>
      <c r="AI4863" s="2">
        <v>0</v>
      </c>
      <c r="AJ4863" s="2">
        <v>0</v>
      </c>
      <c r="AK4863" s="2">
        <v>0</v>
      </c>
      <c r="AL4863" s="2">
        <v>0</v>
      </c>
      <c r="AM4863" s="2">
        <v>0</v>
      </c>
      <c r="AN4863" s="2">
        <v>0</v>
      </c>
      <c r="AO4863" s="2">
        <v>0</v>
      </c>
      <c r="AP4863" s="2">
        <v>0</v>
      </c>
      <c r="AQ4863" s="2">
        <v>0</v>
      </c>
      <c r="AR4863" s="2">
        <v>0</v>
      </c>
      <c r="AS4863" s="2">
        <v>0</v>
      </c>
      <c r="AT4863" s="2">
        <v>0</v>
      </c>
      <c r="AU4863" s="2">
        <v>0</v>
      </c>
      <c r="AV4863" s="2">
        <v>0</v>
      </c>
      <c r="AW4863" s="2">
        <v>0</v>
      </c>
      <c r="AX4863" s="2">
        <v>0</v>
      </c>
      <c r="AY4863" s="2">
        <v>0</v>
      </c>
      <c r="AZ4863" s="2">
        <v>0</v>
      </c>
      <c r="BA4863" s="2">
        <v>0</v>
      </c>
      <c r="BB4863" s="2">
        <v>0</v>
      </c>
      <c r="BC4863" s="2">
        <v>0</v>
      </c>
      <c r="BD4863" s="2">
        <v>0</v>
      </c>
      <c r="BE4863" s="2">
        <v>0</v>
      </c>
      <c r="BF4863" s="2">
        <v>0</v>
      </c>
      <c r="BG4863" s="2">
        <v>0</v>
      </c>
      <c r="BH4863" s="2">
        <v>0</v>
      </c>
      <c r="BI4863" s="2">
        <v>0</v>
      </c>
      <c r="BJ4863" s="2">
        <v>0</v>
      </c>
      <c r="BK4863" s="2">
        <v>0</v>
      </c>
      <c r="BL4863" s="2">
        <v>3</v>
      </c>
      <c r="BM4863" s="2">
        <v>4</v>
      </c>
      <c r="BN4863" s="2">
        <v>2</v>
      </c>
      <c r="BO4863" s="2">
        <v>1</v>
      </c>
      <c r="BP4863" s="2">
        <v>0</v>
      </c>
      <c r="BQ4863" s="2">
        <v>0</v>
      </c>
      <c r="BR4863" s="2">
        <v>0</v>
      </c>
      <c r="BS4863" s="2">
        <v>0</v>
      </c>
      <c r="BT4863" s="2">
        <v>0</v>
      </c>
      <c r="BU4863" s="2">
        <v>0</v>
      </c>
      <c r="BV4863" s="2">
        <v>0</v>
      </c>
      <c r="BW4863" s="2">
        <v>0</v>
      </c>
      <c r="BX4863" s="2">
        <v>0</v>
      </c>
      <c r="BY4863" s="2">
        <v>0</v>
      </c>
      <c r="BZ4863" s="2">
        <v>0</v>
      </c>
      <c r="CA4863" s="2">
        <v>0</v>
      </c>
      <c r="CB4863" s="2">
        <v>0</v>
      </c>
      <c r="CC4863" s="2">
        <v>0</v>
      </c>
      <c r="CD4863" s="2">
        <v>0</v>
      </c>
      <c r="CE4863" s="2">
        <v>0</v>
      </c>
      <c r="CF4863" s="2">
        <v>0</v>
      </c>
      <c r="CG4863" s="2">
        <v>0</v>
      </c>
      <c r="CH4863" s="2">
        <v>0</v>
      </c>
      <c r="CI4863" s="2">
        <v>0</v>
      </c>
      <c r="CJ4863" s="2">
        <v>0</v>
      </c>
      <c r="CK4863" s="2">
        <v>0</v>
      </c>
      <c r="CL4863" s="2">
        <v>0</v>
      </c>
    </row>
    <row r="4864" spans="1:90" x14ac:dyDescent="0.25">
      <c r="A4864" t="s">
        <v>115</v>
      </c>
      <c r="B4864">
        <v>20308</v>
      </c>
      <c r="C4864" t="s">
        <v>442</v>
      </c>
      <c r="D4864">
        <v>1</v>
      </c>
      <c r="E4864">
        <v>8</v>
      </c>
      <c r="F4864">
        <v>16135</v>
      </c>
      <c r="G4864">
        <v>35016135</v>
      </c>
      <c r="H4864" t="s">
        <v>10880</v>
      </c>
      <c r="I4864">
        <v>669</v>
      </c>
      <c r="J4864" t="s">
        <v>442</v>
      </c>
      <c r="K4864" t="s">
        <v>4390</v>
      </c>
      <c r="L4864">
        <v>1</v>
      </c>
      <c r="M4864" t="s">
        <v>442</v>
      </c>
      <c r="N4864">
        <v>18090100</v>
      </c>
      <c r="O4864" t="s">
        <v>92</v>
      </c>
      <c r="P4864" t="s">
        <v>10881</v>
      </c>
      <c r="Q4864">
        <v>830</v>
      </c>
      <c r="R4864">
        <v>15</v>
      </c>
      <c r="S4864">
        <v>32315893</v>
      </c>
      <c r="T4864">
        <v>32326803</v>
      </c>
      <c r="U4864" t="s">
        <v>10882</v>
      </c>
      <c r="V4864">
        <v>1</v>
      </c>
      <c r="W4864" s="2">
        <v>0</v>
      </c>
      <c r="X4864" s="2">
        <v>0</v>
      </c>
      <c r="Y4864" s="2">
        <v>0</v>
      </c>
      <c r="Z4864" s="2">
        <v>0</v>
      </c>
      <c r="AA4864" s="2">
        <v>0</v>
      </c>
      <c r="AB4864" s="2">
        <v>0</v>
      </c>
      <c r="AC4864" s="2">
        <v>0</v>
      </c>
      <c r="AD4864" s="2">
        <v>114</v>
      </c>
      <c r="AE4864" s="2">
        <v>64</v>
      </c>
      <c r="AF4864" s="2">
        <v>92</v>
      </c>
      <c r="AG4864" s="2">
        <v>69</v>
      </c>
      <c r="AH4864" s="2">
        <v>177</v>
      </c>
      <c r="AI4864" s="2">
        <v>250</v>
      </c>
      <c r="AJ4864" s="2">
        <v>239</v>
      </c>
      <c r="AK4864" s="2">
        <v>0</v>
      </c>
      <c r="AL4864" s="2">
        <v>0</v>
      </c>
      <c r="AM4864" s="2">
        <v>0</v>
      </c>
      <c r="AN4864" s="2">
        <v>0</v>
      </c>
      <c r="AO4864" s="2">
        <v>0</v>
      </c>
      <c r="AP4864" s="2">
        <v>0</v>
      </c>
      <c r="AQ4864" s="2">
        <v>0</v>
      </c>
      <c r="AR4864" s="2">
        <v>0</v>
      </c>
      <c r="AS4864" s="2">
        <v>0</v>
      </c>
      <c r="AT4864" s="2">
        <v>0</v>
      </c>
      <c r="AU4864" s="2">
        <v>0</v>
      </c>
      <c r="AV4864" s="2">
        <v>0</v>
      </c>
      <c r="AW4864" s="2">
        <v>0</v>
      </c>
      <c r="AX4864" s="2">
        <v>0</v>
      </c>
      <c r="AY4864" s="2">
        <v>0</v>
      </c>
      <c r="AZ4864" s="2">
        <v>0</v>
      </c>
      <c r="BA4864" s="2">
        <v>0</v>
      </c>
      <c r="BB4864" s="2">
        <v>0</v>
      </c>
      <c r="BC4864" s="2">
        <v>156</v>
      </c>
      <c r="BD4864" s="2">
        <v>0</v>
      </c>
      <c r="BE4864" s="2">
        <v>0</v>
      </c>
      <c r="BF4864" s="2">
        <v>0</v>
      </c>
      <c r="BG4864" s="2">
        <v>0</v>
      </c>
      <c r="BH4864" s="2">
        <v>0</v>
      </c>
      <c r="BI4864" s="2">
        <v>0</v>
      </c>
      <c r="BJ4864" s="2">
        <v>0</v>
      </c>
      <c r="BK4864" s="2">
        <v>0</v>
      </c>
      <c r="BL4864" s="2">
        <v>6</v>
      </c>
      <c r="BM4864" s="2">
        <v>2</v>
      </c>
      <c r="BN4864" s="2">
        <v>3</v>
      </c>
      <c r="BO4864" s="2">
        <v>2</v>
      </c>
      <c r="BP4864" s="2">
        <v>5</v>
      </c>
      <c r="BQ4864" s="2">
        <v>7</v>
      </c>
      <c r="BR4864" s="2">
        <v>7</v>
      </c>
      <c r="BS4864" s="2">
        <v>0</v>
      </c>
      <c r="BT4864" s="2">
        <v>0</v>
      </c>
      <c r="BU4864" s="2">
        <v>0</v>
      </c>
      <c r="BV4864" s="2">
        <v>0</v>
      </c>
      <c r="BW4864" s="2">
        <v>0</v>
      </c>
      <c r="BX4864" s="2">
        <v>0</v>
      </c>
      <c r="BY4864" s="2">
        <v>0</v>
      </c>
      <c r="BZ4864" s="2">
        <v>0</v>
      </c>
      <c r="CA4864" s="2">
        <v>0</v>
      </c>
      <c r="CB4864" s="2">
        <v>0</v>
      </c>
      <c r="CC4864" s="2">
        <v>0</v>
      </c>
      <c r="CD4864" s="2">
        <v>0</v>
      </c>
      <c r="CE4864" s="2">
        <v>0</v>
      </c>
      <c r="CF4864" s="2">
        <v>0</v>
      </c>
      <c r="CG4864" s="2">
        <v>0</v>
      </c>
      <c r="CH4864" s="2">
        <v>0</v>
      </c>
      <c r="CI4864" s="2">
        <v>0</v>
      </c>
      <c r="CJ4864" s="2">
        <v>0</v>
      </c>
      <c r="CK4864" s="2">
        <v>11</v>
      </c>
      <c r="CL4864" s="2">
        <v>0</v>
      </c>
    </row>
    <row r="4865" spans="1:90" x14ac:dyDescent="0.25">
      <c r="A4865" t="s">
        <v>115</v>
      </c>
      <c r="B4865">
        <v>20308</v>
      </c>
      <c r="C4865" t="s">
        <v>442</v>
      </c>
      <c r="D4865">
        <v>1</v>
      </c>
      <c r="E4865">
        <v>8</v>
      </c>
      <c r="F4865">
        <v>495104</v>
      </c>
      <c r="G4865">
        <v>35495104</v>
      </c>
      <c r="H4865" t="s">
        <v>9597</v>
      </c>
      <c r="I4865">
        <v>669</v>
      </c>
      <c r="J4865" t="s">
        <v>442</v>
      </c>
      <c r="K4865" t="s">
        <v>3511</v>
      </c>
      <c r="L4865">
        <v>1</v>
      </c>
      <c r="M4865" t="s">
        <v>442</v>
      </c>
      <c r="N4865">
        <v>18061190</v>
      </c>
      <c r="O4865" t="s">
        <v>92</v>
      </c>
      <c r="P4865" t="s">
        <v>7877</v>
      </c>
      <c r="Q4865">
        <v>671</v>
      </c>
      <c r="R4865">
        <v>15</v>
      </c>
      <c r="S4865">
        <v>32025285</v>
      </c>
      <c r="U4865" t="s">
        <v>9598</v>
      </c>
      <c r="V4865">
        <v>1</v>
      </c>
      <c r="W4865" s="2">
        <v>0</v>
      </c>
      <c r="X4865" s="2">
        <v>0</v>
      </c>
      <c r="Y4865" s="2">
        <v>0</v>
      </c>
      <c r="Z4865" s="2">
        <v>0</v>
      </c>
      <c r="AA4865" s="2">
        <v>0</v>
      </c>
      <c r="AB4865" s="2">
        <v>0</v>
      </c>
      <c r="AC4865" s="2">
        <v>0</v>
      </c>
      <c r="AD4865" s="2">
        <v>89</v>
      </c>
      <c r="AE4865" s="2">
        <v>54</v>
      </c>
      <c r="AF4865" s="2">
        <v>93</v>
      </c>
      <c r="AG4865" s="2">
        <v>83</v>
      </c>
      <c r="AH4865" s="2">
        <v>84</v>
      </c>
      <c r="AI4865" s="2">
        <v>68</v>
      </c>
      <c r="AJ4865" s="2">
        <v>28</v>
      </c>
      <c r="AK4865" s="2">
        <v>0</v>
      </c>
      <c r="AL4865" s="2">
        <v>0</v>
      </c>
      <c r="AM4865" s="2">
        <v>0</v>
      </c>
      <c r="AN4865" s="2">
        <v>0</v>
      </c>
      <c r="AO4865" s="2">
        <v>0</v>
      </c>
      <c r="AP4865" s="2">
        <v>0</v>
      </c>
      <c r="AQ4865" s="2">
        <v>0</v>
      </c>
      <c r="AR4865" s="2">
        <v>0</v>
      </c>
      <c r="AS4865" s="2">
        <v>0</v>
      </c>
      <c r="AT4865" s="2">
        <v>0</v>
      </c>
      <c r="AU4865" s="2">
        <v>0</v>
      </c>
      <c r="AV4865" s="2">
        <v>0</v>
      </c>
      <c r="AW4865" s="2">
        <v>0</v>
      </c>
      <c r="AX4865" s="2">
        <v>0</v>
      </c>
      <c r="AY4865" s="2">
        <v>0</v>
      </c>
      <c r="AZ4865" s="2">
        <v>0</v>
      </c>
      <c r="BA4865" s="2">
        <v>0</v>
      </c>
      <c r="BB4865" s="2">
        <v>0</v>
      </c>
      <c r="BC4865" s="2">
        <v>99</v>
      </c>
      <c r="BD4865" s="2">
        <v>0</v>
      </c>
      <c r="BE4865" s="2">
        <v>0</v>
      </c>
      <c r="BF4865" s="2">
        <v>0</v>
      </c>
      <c r="BG4865" s="2">
        <v>0</v>
      </c>
      <c r="BH4865" s="2">
        <v>0</v>
      </c>
      <c r="BI4865" s="2">
        <v>0</v>
      </c>
      <c r="BJ4865" s="2">
        <v>0</v>
      </c>
      <c r="BK4865" s="2">
        <v>0</v>
      </c>
      <c r="BL4865" s="2">
        <v>3</v>
      </c>
      <c r="BM4865" s="2">
        <v>2</v>
      </c>
      <c r="BN4865" s="2">
        <v>4</v>
      </c>
      <c r="BO4865" s="2">
        <v>3</v>
      </c>
      <c r="BP4865" s="2">
        <v>3</v>
      </c>
      <c r="BQ4865" s="2">
        <v>3</v>
      </c>
      <c r="BR4865" s="2">
        <v>1</v>
      </c>
      <c r="BS4865" s="2">
        <v>0</v>
      </c>
      <c r="BT4865" s="2">
        <v>0</v>
      </c>
      <c r="BU4865" s="2">
        <v>0</v>
      </c>
      <c r="BV4865" s="2">
        <v>0</v>
      </c>
      <c r="BW4865" s="2">
        <v>0</v>
      </c>
      <c r="BX4865" s="2">
        <v>0</v>
      </c>
      <c r="BY4865" s="2">
        <v>0</v>
      </c>
      <c r="BZ4865" s="2">
        <v>0</v>
      </c>
      <c r="CA4865" s="2">
        <v>0</v>
      </c>
      <c r="CB4865" s="2">
        <v>0</v>
      </c>
      <c r="CC4865" s="2">
        <v>0</v>
      </c>
      <c r="CD4865" s="2">
        <v>0</v>
      </c>
      <c r="CE4865" s="2">
        <v>0</v>
      </c>
      <c r="CF4865" s="2">
        <v>0</v>
      </c>
      <c r="CG4865" s="2">
        <v>0</v>
      </c>
      <c r="CH4865" s="2">
        <v>0</v>
      </c>
      <c r="CI4865" s="2">
        <v>0</v>
      </c>
      <c r="CJ4865" s="2">
        <v>0</v>
      </c>
      <c r="CK4865" s="2">
        <v>6</v>
      </c>
      <c r="CL4865" s="2">
        <v>0</v>
      </c>
    </row>
    <row r="4866" spans="1:90" x14ac:dyDescent="0.25">
      <c r="A4866" t="s">
        <v>115</v>
      </c>
      <c r="B4866">
        <v>20308</v>
      </c>
      <c r="C4866" t="s">
        <v>442</v>
      </c>
      <c r="D4866">
        <v>1</v>
      </c>
      <c r="E4866">
        <v>8</v>
      </c>
      <c r="F4866">
        <v>903279</v>
      </c>
      <c r="G4866">
        <v>35903279</v>
      </c>
      <c r="H4866" t="s">
        <v>17480</v>
      </c>
      <c r="I4866">
        <v>669</v>
      </c>
      <c r="J4866" t="s">
        <v>442</v>
      </c>
      <c r="K4866" t="s">
        <v>15166</v>
      </c>
      <c r="L4866">
        <v>1</v>
      </c>
      <c r="M4866" t="s">
        <v>442</v>
      </c>
      <c r="N4866">
        <v>18085050</v>
      </c>
      <c r="O4866" t="s">
        <v>92</v>
      </c>
      <c r="P4866" t="s">
        <v>17481</v>
      </c>
      <c r="Q4866">
        <v>500</v>
      </c>
      <c r="R4866">
        <v>15</v>
      </c>
      <c r="S4866">
        <v>32281530</v>
      </c>
      <c r="T4866">
        <v>32282400</v>
      </c>
      <c r="U4866" t="s">
        <v>17482</v>
      </c>
      <c r="V4866">
        <v>1</v>
      </c>
      <c r="W4866" s="2">
        <v>0</v>
      </c>
      <c r="X4866" s="2">
        <v>0</v>
      </c>
      <c r="Y4866" s="2">
        <v>45</v>
      </c>
      <c r="Z4866" s="2">
        <v>28</v>
      </c>
      <c r="AA4866" s="2">
        <v>27</v>
      </c>
      <c r="AB4866" s="2">
        <v>26</v>
      </c>
      <c r="AC4866" s="2">
        <v>31</v>
      </c>
      <c r="AD4866" s="2">
        <v>20</v>
      </c>
      <c r="AE4866" s="2">
        <v>17</v>
      </c>
      <c r="AF4866" s="2">
        <v>37</v>
      </c>
      <c r="AG4866" s="2">
        <v>8</v>
      </c>
      <c r="AH4866" s="2">
        <v>26</v>
      </c>
      <c r="AI4866" s="2">
        <v>17</v>
      </c>
      <c r="AJ4866" s="2">
        <v>22</v>
      </c>
      <c r="AK4866" s="2">
        <v>0</v>
      </c>
      <c r="AL4866" s="2">
        <v>0</v>
      </c>
      <c r="AM4866" s="2">
        <v>0</v>
      </c>
      <c r="AN4866" s="2">
        <v>0</v>
      </c>
      <c r="AO4866" s="2">
        <v>0</v>
      </c>
      <c r="AP4866" s="2">
        <v>0</v>
      </c>
      <c r="AQ4866" s="2">
        <v>0</v>
      </c>
      <c r="AR4866" s="2">
        <v>0</v>
      </c>
      <c r="AS4866" s="2">
        <v>0</v>
      </c>
      <c r="AT4866" s="2">
        <v>0</v>
      </c>
      <c r="AU4866" s="2">
        <v>0</v>
      </c>
      <c r="AV4866" s="2">
        <v>0</v>
      </c>
      <c r="AW4866" s="2">
        <v>0</v>
      </c>
      <c r="AX4866" s="2">
        <v>0</v>
      </c>
      <c r="AY4866" s="2">
        <v>0</v>
      </c>
      <c r="AZ4866" s="2">
        <v>0</v>
      </c>
      <c r="BA4866" s="2">
        <v>0</v>
      </c>
      <c r="BB4866" s="2">
        <v>0</v>
      </c>
      <c r="BC4866" s="2">
        <v>72</v>
      </c>
      <c r="BD4866" s="2">
        <v>0</v>
      </c>
      <c r="BE4866" s="2">
        <v>0</v>
      </c>
      <c r="BF4866" s="2">
        <v>0</v>
      </c>
      <c r="BG4866" s="2">
        <v>3</v>
      </c>
      <c r="BH4866" s="2">
        <v>1</v>
      </c>
      <c r="BI4866" s="2">
        <v>2</v>
      </c>
      <c r="BJ4866" s="2">
        <v>1</v>
      </c>
      <c r="BK4866" s="2">
        <v>1</v>
      </c>
      <c r="BL4866" s="2">
        <v>2</v>
      </c>
      <c r="BM4866" s="2">
        <v>1</v>
      </c>
      <c r="BN4866" s="2">
        <v>1</v>
      </c>
      <c r="BO4866" s="2">
        <v>2</v>
      </c>
      <c r="BP4866" s="2">
        <v>2</v>
      </c>
      <c r="BQ4866" s="2">
        <v>1</v>
      </c>
      <c r="BR4866" s="2">
        <v>2</v>
      </c>
      <c r="BS4866" s="2">
        <v>0</v>
      </c>
      <c r="BT4866" s="2">
        <v>0</v>
      </c>
      <c r="BU4866" s="2">
        <v>0</v>
      </c>
      <c r="BV4866" s="2">
        <v>0</v>
      </c>
      <c r="BW4866" s="2">
        <v>0</v>
      </c>
      <c r="BX4866" s="2">
        <v>0</v>
      </c>
      <c r="BY4866" s="2">
        <v>0</v>
      </c>
      <c r="BZ4866" s="2">
        <v>0</v>
      </c>
      <c r="CA4866" s="2">
        <v>0</v>
      </c>
      <c r="CB4866" s="2">
        <v>0</v>
      </c>
      <c r="CC4866" s="2">
        <v>0</v>
      </c>
      <c r="CD4866" s="2">
        <v>0</v>
      </c>
      <c r="CE4866" s="2">
        <v>0</v>
      </c>
      <c r="CF4866" s="2">
        <v>0</v>
      </c>
      <c r="CG4866" s="2">
        <v>0</v>
      </c>
      <c r="CH4866" s="2">
        <v>0</v>
      </c>
      <c r="CI4866" s="2">
        <v>0</v>
      </c>
      <c r="CJ4866" s="2">
        <v>0</v>
      </c>
      <c r="CK4866" s="2">
        <v>5</v>
      </c>
      <c r="CL4866" s="2">
        <v>0</v>
      </c>
    </row>
    <row r="4867" spans="1:90" x14ac:dyDescent="0.25">
      <c r="A4867" t="s">
        <v>115</v>
      </c>
      <c r="B4867">
        <v>20308</v>
      </c>
      <c r="C4867" t="s">
        <v>442</v>
      </c>
      <c r="D4867">
        <v>1</v>
      </c>
      <c r="E4867">
        <v>8</v>
      </c>
      <c r="F4867">
        <v>16172</v>
      </c>
      <c r="G4867">
        <v>35016172</v>
      </c>
      <c r="H4867" t="s">
        <v>2565</v>
      </c>
      <c r="I4867">
        <v>669</v>
      </c>
      <c r="J4867" t="s">
        <v>442</v>
      </c>
      <c r="K4867" t="s">
        <v>2566</v>
      </c>
      <c r="L4867">
        <v>1</v>
      </c>
      <c r="M4867" t="s">
        <v>442</v>
      </c>
      <c r="N4867">
        <v>18071286</v>
      </c>
      <c r="O4867" t="s">
        <v>102</v>
      </c>
      <c r="P4867" t="s">
        <v>2567</v>
      </c>
      <c r="Q4867">
        <v>485</v>
      </c>
      <c r="R4867">
        <v>15</v>
      </c>
      <c r="S4867">
        <v>32233221</v>
      </c>
      <c r="T4867">
        <v>32234780</v>
      </c>
      <c r="U4867" t="s">
        <v>2568</v>
      </c>
      <c r="V4867">
        <v>1</v>
      </c>
      <c r="W4867" s="2">
        <v>0</v>
      </c>
      <c r="X4867" s="2">
        <v>0</v>
      </c>
      <c r="Y4867" s="2">
        <v>0</v>
      </c>
      <c r="Z4867" s="2">
        <v>0</v>
      </c>
      <c r="AA4867" s="2">
        <v>0</v>
      </c>
      <c r="AB4867" s="2">
        <v>0</v>
      </c>
      <c r="AC4867" s="2">
        <v>0</v>
      </c>
      <c r="AD4867" s="2">
        <v>96</v>
      </c>
      <c r="AE4867" s="2">
        <v>82</v>
      </c>
      <c r="AF4867" s="2">
        <v>120</v>
      </c>
      <c r="AG4867" s="2">
        <v>100</v>
      </c>
      <c r="AH4867" s="2">
        <v>167</v>
      </c>
      <c r="AI4867" s="2">
        <v>199</v>
      </c>
      <c r="AJ4867" s="2">
        <v>161</v>
      </c>
      <c r="AK4867" s="2">
        <v>0</v>
      </c>
      <c r="AL4867" s="2">
        <v>0</v>
      </c>
      <c r="AM4867" s="2">
        <v>0</v>
      </c>
      <c r="AN4867" s="2">
        <v>0</v>
      </c>
      <c r="AO4867" s="2">
        <v>0</v>
      </c>
      <c r="AP4867" s="2">
        <v>0</v>
      </c>
      <c r="AQ4867" s="2">
        <v>0</v>
      </c>
      <c r="AR4867" s="2">
        <v>0</v>
      </c>
      <c r="AS4867" s="2">
        <v>0</v>
      </c>
      <c r="AT4867" s="2">
        <v>0</v>
      </c>
      <c r="AU4867" s="2">
        <v>0</v>
      </c>
      <c r="AV4867" s="2">
        <v>0</v>
      </c>
      <c r="AW4867" s="2">
        <v>0</v>
      </c>
      <c r="AX4867" s="2">
        <v>0</v>
      </c>
      <c r="AY4867" s="2">
        <v>0</v>
      </c>
      <c r="AZ4867" s="2">
        <v>0</v>
      </c>
      <c r="BA4867" s="2">
        <v>0</v>
      </c>
      <c r="BB4867" s="2">
        <v>0</v>
      </c>
      <c r="BC4867" s="2">
        <v>39</v>
      </c>
      <c r="BD4867" s="2">
        <v>0</v>
      </c>
      <c r="BE4867" s="2">
        <v>0</v>
      </c>
      <c r="BF4867" s="2">
        <v>0</v>
      </c>
      <c r="BG4867" s="2">
        <v>0</v>
      </c>
      <c r="BH4867" s="2">
        <v>0</v>
      </c>
      <c r="BI4867" s="2">
        <v>0</v>
      </c>
      <c r="BJ4867" s="2">
        <v>0</v>
      </c>
      <c r="BK4867" s="2">
        <v>0</v>
      </c>
      <c r="BL4867" s="2">
        <v>3</v>
      </c>
      <c r="BM4867" s="2">
        <v>3</v>
      </c>
      <c r="BN4867" s="2">
        <v>5</v>
      </c>
      <c r="BO4867" s="2">
        <v>4</v>
      </c>
      <c r="BP4867" s="2">
        <v>6</v>
      </c>
      <c r="BQ4867" s="2">
        <v>8</v>
      </c>
      <c r="BR4867" s="2">
        <v>4</v>
      </c>
      <c r="BS4867" s="2">
        <v>0</v>
      </c>
      <c r="BT4867" s="2">
        <v>0</v>
      </c>
      <c r="BU4867" s="2">
        <v>0</v>
      </c>
      <c r="BV4867" s="2">
        <v>0</v>
      </c>
      <c r="BW4867" s="2">
        <v>0</v>
      </c>
      <c r="BX4867" s="2">
        <v>0</v>
      </c>
      <c r="BY4867" s="2">
        <v>0</v>
      </c>
      <c r="BZ4867" s="2">
        <v>0</v>
      </c>
      <c r="CA4867" s="2">
        <v>0</v>
      </c>
      <c r="CB4867" s="2">
        <v>0</v>
      </c>
      <c r="CC4867" s="2">
        <v>0</v>
      </c>
      <c r="CD4867" s="2">
        <v>0</v>
      </c>
      <c r="CE4867" s="2">
        <v>0</v>
      </c>
      <c r="CF4867" s="2">
        <v>0</v>
      </c>
      <c r="CG4867" s="2">
        <v>0</v>
      </c>
      <c r="CH4867" s="2">
        <v>0</v>
      </c>
      <c r="CI4867" s="2">
        <v>0</v>
      </c>
      <c r="CJ4867" s="2">
        <v>0</v>
      </c>
      <c r="CK4867" s="2">
        <v>2</v>
      </c>
      <c r="CL4867" s="2">
        <v>0</v>
      </c>
    </row>
    <row r="4868" spans="1:90" x14ac:dyDescent="0.25">
      <c r="A4868" t="s">
        <v>115</v>
      </c>
      <c r="B4868">
        <v>20308</v>
      </c>
      <c r="C4868" t="s">
        <v>442</v>
      </c>
      <c r="D4868">
        <v>1</v>
      </c>
      <c r="E4868">
        <v>8</v>
      </c>
      <c r="F4868">
        <v>16421</v>
      </c>
      <c r="G4868">
        <v>35016421</v>
      </c>
      <c r="H4868" t="s">
        <v>10840</v>
      </c>
      <c r="I4868">
        <v>669</v>
      </c>
      <c r="J4868" t="s">
        <v>442</v>
      </c>
      <c r="K4868" t="s">
        <v>4282</v>
      </c>
      <c r="L4868">
        <v>4</v>
      </c>
      <c r="M4868" t="s">
        <v>4282</v>
      </c>
      <c r="N4868">
        <v>18103060</v>
      </c>
      <c r="O4868" t="s">
        <v>92</v>
      </c>
      <c r="P4868" t="s">
        <v>10841</v>
      </c>
      <c r="Q4868">
        <v>601</v>
      </c>
      <c r="R4868">
        <v>15</v>
      </c>
      <c r="S4868">
        <v>32251344</v>
      </c>
      <c r="T4868">
        <v>32253857</v>
      </c>
      <c r="U4868" t="s">
        <v>10842</v>
      </c>
      <c r="V4868">
        <v>1</v>
      </c>
      <c r="W4868" s="2">
        <v>0</v>
      </c>
      <c r="X4868" s="2">
        <v>0</v>
      </c>
      <c r="Y4868" s="2">
        <v>0</v>
      </c>
      <c r="Z4868" s="2">
        <v>0</v>
      </c>
      <c r="AA4868" s="2">
        <v>0</v>
      </c>
      <c r="AB4868" s="2">
        <v>0</v>
      </c>
      <c r="AC4868" s="2">
        <v>0</v>
      </c>
      <c r="AD4868" s="2">
        <v>73</v>
      </c>
      <c r="AE4868" s="2">
        <v>75</v>
      </c>
      <c r="AF4868" s="2">
        <v>85</v>
      </c>
      <c r="AG4868" s="2">
        <v>99</v>
      </c>
      <c r="AH4868" s="2">
        <v>98</v>
      </c>
      <c r="AI4868" s="2">
        <v>72</v>
      </c>
      <c r="AJ4868" s="2">
        <v>93</v>
      </c>
      <c r="AK4868" s="2">
        <v>0</v>
      </c>
      <c r="AL4868" s="2">
        <v>0</v>
      </c>
      <c r="AM4868" s="2">
        <v>0</v>
      </c>
      <c r="AN4868" s="2">
        <v>0</v>
      </c>
      <c r="AO4868" s="2">
        <v>0</v>
      </c>
      <c r="AP4868" s="2">
        <v>0</v>
      </c>
      <c r="AQ4868" s="2">
        <v>0</v>
      </c>
      <c r="AR4868" s="2">
        <v>0</v>
      </c>
      <c r="AS4868" s="2">
        <v>0</v>
      </c>
      <c r="AT4868" s="2">
        <v>0</v>
      </c>
      <c r="AU4868" s="2">
        <v>0</v>
      </c>
      <c r="AV4868" s="2">
        <v>0</v>
      </c>
      <c r="AW4868" s="2">
        <v>0</v>
      </c>
      <c r="AX4868" s="2">
        <v>0</v>
      </c>
      <c r="AY4868" s="2">
        <v>0</v>
      </c>
      <c r="AZ4868" s="2">
        <v>0</v>
      </c>
      <c r="BA4868" s="2">
        <v>0</v>
      </c>
      <c r="BB4868" s="2">
        <v>0</v>
      </c>
      <c r="BC4868" s="2">
        <v>217</v>
      </c>
      <c r="BD4868" s="2">
        <v>0</v>
      </c>
      <c r="BE4868" s="2">
        <v>0</v>
      </c>
      <c r="BF4868" s="2">
        <v>0</v>
      </c>
      <c r="BG4868" s="2">
        <v>0</v>
      </c>
      <c r="BH4868" s="2">
        <v>0</v>
      </c>
      <c r="BI4868" s="2">
        <v>0</v>
      </c>
      <c r="BJ4868" s="2">
        <v>0</v>
      </c>
      <c r="BK4868" s="2">
        <v>0</v>
      </c>
      <c r="BL4868" s="2">
        <v>2</v>
      </c>
      <c r="BM4868" s="2">
        <v>5</v>
      </c>
      <c r="BN4868" s="2">
        <v>4</v>
      </c>
      <c r="BO4868" s="2">
        <v>5</v>
      </c>
      <c r="BP4868" s="2">
        <v>4</v>
      </c>
      <c r="BQ4868" s="2">
        <v>5</v>
      </c>
      <c r="BR4868" s="2">
        <v>3</v>
      </c>
      <c r="BS4868" s="2">
        <v>0</v>
      </c>
      <c r="BT4868" s="2">
        <v>0</v>
      </c>
      <c r="BU4868" s="2">
        <v>0</v>
      </c>
      <c r="BV4868" s="2">
        <v>0</v>
      </c>
      <c r="BW4868" s="2">
        <v>0</v>
      </c>
      <c r="BX4868" s="2">
        <v>0</v>
      </c>
      <c r="BY4868" s="2">
        <v>0</v>
      </c>
      <c r="BZ4868" s="2">
        <v>0</v>
      </c>
      <c r="CA4868" s="2">
        <v>0</v>
      </c>
      <c r="CB4868" s="2">
        <v>0</v>
      </c>
      <c r="CC4868" s="2">
        <v>0</v>
      </c>
      <c r="CD4868" s="2">
        <v>0</v>
      </c>
      <c r="CE4868" s="2">
        <v>0</v>
      </c>
      <c r="CF4868" s="2">
        <v>0</v>
      </c>
      <c r="CG4868" s="2">
        <v>0</v>
      </c>
      <c r="CH4868" s="2">
        <v>0</v>
      </c>
      <c r="CI4868" s="2">
        <v>0</v>
      </c>
      <c r="CJ4868" s="2">
        <v>0</v>
      </c>
      <c r="CK4868" s="2">
        <v>15</v>
      </c>
      <c r="CL4868" s="2">
        <v>0</v>
      </c>
    </row>
    <row r="4869" spans="1:90" x14ac:dyDescent="0.25">
      <c r="A4869" t="s">
        <v>115</v>
      </c>
      <c r="B4869">
        <v>20308</v>
      </c>
      <c r="C4869" t="s">
        <v>442</v>
      </c>
      <c r="D4869">
        <v>1</v>
      </c>
      <c r="E4869">
        <v>8</v>
      </c>
      <c r="F4869">
        <v>16202</v>
      </c>
      <c r="G4869">
        <v>35016202</v>
      </c>
      <c r="H4869" t="s">
        <v>16864</v>
      </c>
      <c r="I4869">
        <v>669</v>
      </c>
      <c r="J4869" t="s">
        <v>442</v>
      </c>
      <c r="K4869" t="s">
        <v>9244</v>
      </c>
      <c r="L4869">
        <v>1</v>
      </c>
      <c r="M4869" t="s">
        <v>442</v>
      </c>
      <c r="N4869">
        <v>18025310</v>
      </c>
      <c r="O4869" t="s">
        <v>92</v>
      </c>
      <c r="P4869" t="s">
        <v>7512</v>
      </c>
      <c r="Q4869">
        <v>313</v>
      </c>
      <c r="R4869">
        <v>15</v>
      </c>
      <c r="S4869">
        <v>32314589</v>
      </c>
      <c r="T4869">
        <v>32326879</v>
      </c>
      <c r="U4869" t="s">
        <v>16865</v>
      </c>
      <c r="V4869">
        <v>1</v>
      </c>
      <c r="W4869" s="2">
        <v>0</v>
      </c>
      <c r="X4869" s="2">
        <v>0</v>
      </c>
      <c r="Y4869" s="2">
        <v>0</v>
      </c>
      <c r="Z4869" s="2">
        <v>0</v>
      </c>
      <c r="AA4869" s="2">
        <v>0</v>
      </c>
      <c r="AB4869" s="2">
        <v>0</v>
      </c>
      <c r="AC4869" s="2">
        <v>0</v>
      </c>
      <c r="AD4869" s="2">
        <v>61</v>
      </c>
      <c r="AE4869" s="2">
        <v>38</v>
      </c>
      <c r="AF4869" s="2">
        <v>68</v>
      </c>
      <c r="AG4869" s="2">
        <v>55</v>
      </c>
      <c r="AH4869" s="2">
        <v>141</v>
      </c>
      <c r="AI4869" s="2">
        <v>175</v>
      </c>
      <c r="AJ4869" s="2">
        <v>140</v>
      </c>
      <c r="AK4869" s="2">
        <v>0</v>
      </c>
      <c r="AL4869" s="2">
        <v>0</v>
      </c>
      <c r="AM4869" s="2">
        <v>0</v>
      </c>
      <c r="AN4869" s="2">
        <v>0</v>
      </c>
      <c r="AO4869" s="2">
        <v>0</v>
      </c>
      <c r="AP4869" s="2">
        <v>0</v>
      </c>
      <c r="AQ4869" s="2">
        <v>0</v>
      </c>
      <c r="AR4869" s="2">
        <v>0</v>
      </c>
      <c r="AS4869" s="2">
        <v>0</v>
      </c>
      <c r="AT4869" s="2">
        <v>0</v>
      </c>
      <c r="AU4869" s="2">
        <v>0</v>
      </c>
      <c r="AV4869" s="2">
        <v>0</v>
      </c>
      <c r="AW4869" s="2">
        <v>0</v>
      </c>
      <c r="AX4869" s="2">
        <v>0</v>
      </c>
      <c r="AY4869" s="2">
        <v>0</v>
      </c>
      <c r="AZ4869" s="2">
        <v>0</v>
      </c>
      <c r="BA4869" s="2">
        <v>0</v>
      </c>
      <c r="BB4869" s="2">
        <v>0</v>
      </c>
      <c r="BC4869" s="2">
        <v>0</v>
      </c>
      <c r="BD4869" s="2">
        <v>0</v>
      </c>
      <c r="BE4869" s="2">
        <v>0</v>
      </c>
      <c r="BF4869" s="2">
        <v>0</v>
      </c>
      <c r="BG4869" s="2">
        <v>0</v>
      </c>
      <c r="BH4869" s="2">
        <v>0</v>
      </c>
      <c r="BI4869" s="2">
        <v>0</v>
      </c>
      <c r="BJ4869" s="2">
        <v>0</v>
      </c>
      <c r="BK4869" s="2">
        <v>0</v>
      </c>
      <c r="BL4869" s="2">
        <v>3</v>
      </c>
      <c r="BM4869" s="2">
        <v>1</v>
      </c>
      <c r="BN4869" s="2">
        <v>3</v>
      </c>
      <c r="BO4869" s="2">
        <v>3</v>
      </c>
      <c r="BP4869" s="2">
        <v>6</v>
      </c>
      <c r="BQ4869" s="2">
        <v>6</v>
      </c>
      <c r="BR4869" s="2">
        <v>4</v>
      </c>
      <c r="BS4869" s="2">
        <v>0</v>
      </c>
      <c r="BT4869" s="2">
        <v>0</v>
      </c>
      <c r="BU4869" s="2">
        <v>0</v>
      </c>
      <c r="BV4869" s="2">
        <v>0</v>
      </c>
      <c r="BW4869" s="2">
        <v>0</v>
      </c>
      <c r="BX4869" s="2">
        <v>0</v>
      </c>
      <c r="BY4869" s="2">
        <v>0</v>
      </c>
      <c r="BZ4869" s="2">
        <v>0</v>
      </c>
      <c r="CA4869" s="2">
        <v>0</v>
      </c>
      <c r="CB4869" s="2">
        <v>0</v>
      </c>
      <c r="CC4869" s="2">
        <v>0</v>
      </c>
      <c r="CD4869" s="2">
        <v>0</v>
      </c>
      <c r="CE4869" s="2">
        <v>0</v>
      </c>
      <c r="CF4869" s="2">
        <v>0</v>
      </c>
      <c r="CG4869" s="2">
        <v>0</v>
      </c>
      <c r="CH4869" s="2">
        <v>0</v>
      </c>
      <c r="CI4869" s="2">
        <v>0</v>
      </c>
      <c r="CJ4869" s="2">
        <v>0</v>
      </c>
      <c r="CK4869" s="2">
        <v>0</v>
      </c>
      <c r="CL4869" s="2">
        <v>0</v>
      </c>
    </row>
    <row r="4870" spans="1:90" x14ac:dyDescent="0.25">
      <c r="A4870" t="s">
        <v>115</v>
      </c>
      <c r="B4870">
        <v>20308</v>
      </c>
      <c r="C4870" t="s">
        <v>442</v>
      </c>
      <c r="D4870">
        <v>1</v>
      </c>
      <c r="E4870">
        <v>8</v>
      </c>
      <c r="F4870">
        <v>16111</v>
      </c>
      <c r="G4870">
        <v>35016111</v>
      </c>
      <c r="H4870" t="s">
        <v>2207</v>
      </c>
      <c r="I4870">
        <v>669</v>
      </c>
      <c r="J4870" t="s">
        <v>442</v>
      </c>
      <c r="K4870" t="s">
        <v>1280</v>
      </c>
      <c r="L4870">
        <v>1</v>
      </c>
      <c r="M4870" t="s">
        <v>442</v>
      </c>
      <c r="N4870">
        <v>18080763</v>
      </c>
      <c r="O4870" t="s">
        <v>92</v>
      </c>
      <c r="P4870" t="s">
        <v>2208</v>
      </c>
      <c r="Q4870">
        <v>527</v>
      </c>
      <c r="R4870">
        <v>15</v>
      </c>
      <c r="S4870">
        <v>32315253</v>
      </c>
      <c r="T4870">
        <v>32326896</v>
      </c>
      <c r="U4870" t="s">
        <v>2209</v>
      </c>
      <c r="V4870">
        <v>1</v>
      </c>
      <c r="W4870" s="2">
        <v>0</v>
      </c>
      <c r="X4870" s="2">
        <v>0</v>
      </c>
      <c r="Y4870" s="2">
        <v>0</v>
      </c>
      <c r="Z4870" s="2">
        <v>0</v>
      </c>
      <c r="AA4870" s="2">
        <v>0</v>
      </c>
      <c r="AB4870" s="2">
        <v>0</v>
      </c>
      <c r="AC4870" s="2">
        <v>0</v>
      </c>
      <c r="AD4870" s="2">
        <v>99</v>
      </c>
      <c r="AE4870" s="2">
        <v>76</v>
      </c>
      <c r="AF4870" s="2">
        <v>141</v>
      </c>
      <c r="AG4870" s="2">
        <v>112</v>
      </c>
      <c r="AH4870" s="2">
        <v>301</v>
      </c>
      <c r="AI4870" s="2">
        <v>348</v>
      </c>
      <c r="AJ4870" s="2">
        <v>234</v>
      </c>
      <c r="AK4870" s="2">
        <v>0</v>
      </c>
      <c r="AL4870" s="2">
        <v>0</v>
      </c>
      <c r="AM4870" s="2">
        <v>0</v>
      </c>
      <c r="AN4870" s="2">
        <v>0</v>
      </c>
      <c r="AO4870" s="2">
        <v>0</v>
      </c>
      <c r="AP4870" s="2">
        <v>0</v>
      </c>
      <c r="AQ4870" s="2">
        <v>0</v>
      </c>
      <c r="AR4870" s="2">
        <v>0</v>
      </c>
      <c r="AS4870" s="2">
        <v>0</v>
      </c>
      <c r="AT4870" s="2">
        <v>0</v>
      </c>
      <c r="AU4870" s="2">
        <v>0</v>
      </c>
      <c r="AV4870" s="2">
        <v>0</v>
      </c>
      <c r="AW4870" s="2">
        <v>0</v>
      </c>
      <c r="AX4870" s="2">
        <v>0</v>
      </c>
      <c r="AY4870" s="2">
        <v>0</v>
      </c>
      <c r="AZ4870" s="2">
        <v>0</v>
      </c>
      <c r="BA4870" s="2">
        <v>0</v>
      </c>
      <c r="BB4870" s="2">
        <v>0</v>
      </c>
      <c r="BC4870" s="2">
        <v>152</v>
      </c>
      <c r="BD4870" s="2">
        <v>21</v>
      </c>
      <c r="BE4870" s="2">
        <v>0</v>
      </c>
      <c r="BF4870" s="2">
        <v>0</v>
      </c>
      <c r="BG4870" s="2">
        <v>0</v>
      </c>
      <c r="BH4870" s="2">
        <v>0</v>
      </c>
      <c r="BI4870" s="2">
        <v>0</v>
      </c>
      <c r="BJ4870" s="2">
        <v>0</v>
      </c>
      <c r="BK4870" s="2">
        <v>0</v>
      </c>
      <c r="BL4870" s="2">
        <v>4</v>
      </c>
      <c r="BM4870" s="2">
        <v>3</v>
      </c>
      <c r="BN4870" s="2">
        <v>5</v>
      </c>
      <c r="BO4870" s="2">
        <v>5</v>
      </c>
      <c r="BP4870" s="2">
        <v>14</v>
      </c>
      <c r="BQ4870" s="2">
        <v>16</v>
      </c>
      <c r="BR4870" s="2">
        <v>10</v>
      </c>
      <c r="BS4870" s="2">
        <v>0</v>
      </c>
      <c r="BT4870" s="2">
        <v>0</v>
      </c>
      <c r="BU4870" s="2">
        <v>0</v>
      </c>
      <c r="BV4870" s="2">
        <v>0</v>
      </c>
      <c r="BW4870" s="2">
        <v>0</v>
      </c>
      <c r="BX4870" s="2">
        <v>0</v>
      </c>
      <c r="BY4870" s="2">
        <v>0</v>
      </c>
      <c r="BZ4870" s="2">
        <v>0</v>
      </c>
      <c r="CA4870" s="2">
        <v>0</v>
      </c>
      <c r="CB4870" s="2">
        <v>0</v>
      </c>
      <c r="CC4870" s="2">
        <v>0</v>
      </c>
      <c r="CD4870" s="2">
        <v>0</v>
      </c>
      <c r="CE4870" s="2">
        <v>0</v>
      </c>
      <c r="CF4870" s="2">
        <v>0</v>
      </c>
      <c r="CG4870" s="2">
        <v>0</v>
      </c>
      <c r="CH4870" s="2">
        <v>0</v>
      </c>
      <c r="CI4870" s="2">
        <v>0</v>
      </c>
      <c r="CJ4870" s="2">
        <v>0</v>
      </c>
      <c r="CK4870" s="2">
        <v>12</v>
      </c>
      <c r="CL4870" s="2">
        <v>6</v>
      </c>
    </row>
    <row r="4871" spans="1:90" x14ac:dyDescent="0.25">
      <c r="A4871" t="s">
        <v>115</v>
      </c>
      <c r="B4871">
        <v>20308</v>
      </c>
      <c r="C4871" t="s">
        <v>442</v>
      </c>
      <c r="D4871">
        <v>1</v>
      </c>
      <c r="E4871">
        <v>8</v>
      </c>
      <c r="F4871">
        <v>914629</v>
      </c>
      <c r="G4871">
        <v>35914629</v>
      </c>
      <c r="H4871" t="s">
        <v>11671</v>
      </c>
      <c r="I4871">
        <v>669</v>
      </c>
      <c r="J4871" t="s">
        <v>442</v>
      </c>
      <c r="K4871" t="s">
        <v>2283</v>
      </c>
      <c r="L4871">
        <v>1</v>
      </c>
      <c r="M4871" t="s">
        <v>442</v>
      </c>
      <c r="N4871">
        <v>18071800</v>
      </c>
      <c r="O4871" t="s">
        <v>92</v>
      </c>
      <c r="P4871" t="s">
        <v>11672</v>
      </c>
      <c r="Q4871">
        <v>413</v>
      </c>
      <c r="R4871">
        <v>15</v>
      </c>
      <c r="S4871">
        <v>32232298</v>
      </c>
      <c r="T4871">
        <v>32234687</v>
      </c>
      <c r="U4871" t="s">
        <v>11673</v>
      </c>
      <c r="V4871">
        <v>1</v>
      </c>
      <c r="W4871" s="2">
        <v>0</v>
      </c>
      <c r="X4871" s="2">
        <v>0</v>
      </c>
      <c r="Y4871" s="2">
        <v>0</v>
      </c>
      <c r="Z4871" s="2">
        <v>0</v>
      </c>
      <c r="AA4871" s="2">
        <v>0</v>
      </c>
      <c r="AB4871" s="2">
        <v>0</v>
      </c>
      <c r="AC4871" s="2">
        <v>0</v>
      </c>
      <c r="AD4871" s="2">
        <v>100</v>
      </c>
      <c r="AE4871" s="2">
        <v>60</v>
      </c>
      <c r="AF4871" s="2">
        <v>88</v>
      </c>
      <c r="AG4871" s="2">
        <v>31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  <c r="AM4871" s="2">
        <v>0</v>
      </c>
      <c r="AN4871" s="2">
        <v>0</v>
      </c>
      <c r="AO4871" s="2">
        <v>0</v>
      </c>
      <c r="AP4871" s="2">
        <v>0</v>
      </c>
      <c r="AQ4871" s="2">
        <v>0</v>
      </c>
      <c r="AR4871" s="2">
        <v>0</v>
      </c>
      <c r="AS4871" s="2">
        <v>0</v>
      </c>
      <c r="AT4871" s="2">
        <v>0</v>
      </c>
      <c r="AU4871" s="2">
        <v>0</v>
      </c>
      <c r="AV4871" s="2">
        <v>0</v>
      </c>
      <c r="AW4871" s="2">
        <v>0</v>
      </c>
      <c r="AX4871" s="2">
        <v>0</v>
      </c>
      <c r="AY4871" s="2">
        <v>0</v>
      </c>
      <c r="AZ4871" s="2">
        <v>0</v>
      </c>
      <c r="BA4871" s="2">
        <v>0</v>
      </c>
      <c r="BB4871" s="2">
        <v>0</v>
      </c>
      <c r="BC4871" s="2">
        <v>0</v>
      </c>
      <c r="BD4871" s="2">
        <v>0</v>
      </c>
      <c r="BE4871" s="2">
        <v>0</v>
      </c>
      <c r="BF4871" s="2">
        <v>0</v>
      </c>
      <c r="BG4871" s="2">
        <v>0</v>
      </c>
      <c r="BH4871" s="2">
        <v>0</v>
      </c>
      <c r="BI4871" s="2">
        <v>0</v>
      </c>
      <c r="BJ4871" s="2">
        <v>0</v>
      </c>
      <c r="BK4871" s="2">
        <v>0</v>
      </c>
      <c r="BL4871" s="2">
        <v>4</v>
      </c>
      <c r="BM4871" s="2">
        <v>2</v>
      </c>
      <c r="BN4871" s="2">
        <v>3</v>
      </c>
      <c r="BO4871" s="2">
        <v>1</v>
      </c>
      <c r="BP4871" s="2">
        <v>0</v>
      </c>
      <c r="BQ4871" s="2">
        <v>0</v>
      </c>
      <c r="BR4871" s="2">
        <v>0</v>
      </c>
      <c r="BS4871" s="2">
        <v>0</v>
      </c>
      <c r="BT4871" s="2">
        <v>0</v>
      </c>
      <c r="BU4871" s="2">
        <v>0</v>
      </c>
      <c r="BV4871" s="2">
        <v>0</v>
      </c>
      <c r="BW4871" s="2">
        <v>0</v>
      </c>
      <c r="BX4871" s="2">
        <v>0</v>
      </c>
      <c r="BY4871" s="2">
        <v>0</v>
      </c>
      <c r="BZ4871" s="2">
        <v>0</v>
      </c>
      <c r="CA4871" s="2">
        <v>0</v>
      </c>
      <c r="CB4871" s="2">
        <v>0</v>
      </c>
      <c r="CC4871" s="2">
        <v>0</v>
      </c>
      <c r="CD4871" s="2">
        <v>0</v>
      </c>
      <c r="CE4871" s="2">
        <v>0</v>
      </c>
      <c r="CF4871" s="2">
        <v>0</v>
      </c>
      <c r="CG4871" s="2">
        <v>0</v>
      </c>
      <c r="CH4871" s="2">
        <v>0</v>
      </c>
      <c r="CI4871" s="2">
        <v>0</v>
      </c>
      <c r="CJ4871" s="2">
        <v>0</v>
      </c>
      <c r="CK4871" s="2">
        <v>0</v>
      </c>
      <c r="CL4871" s="2">
        <v>0</v>
      </c>
    </row>
    <row r="4872" spans="1:90" x14ac:dyDescent="0.25">
      <c r="A4872" t="s">
        <v>115</v>
      </c>
      <c r="B4872">
        <v>20308</v>
      </c>
      <c r="C4872" t="s">
        <v>442</v>
      </c>
      <c r="D4872">
        <v>1</v>
      </c>
      <c r="E4872">
        <v>8</v>
      </c>
      <c r="F4872">
        <v>900382</v>
      </c>
      <c r="G4872">
        <v>35900382</v>
      </c>
      <c r="H4872" t="s">
        <v>9526</v>
      </c>
      <c r="I4872">
        <v>669</v>
      </c>
      <c r="J4872" t="s">
        <v>442</v>
      </c>
      <c r="K4872" t="s">
        <v>4282</v>
      </c>
      <c r="L4872">
        <v>4</v>
      </c>
      <c r="M4872" t="s">
        <v>4282</v>
      </c>
      <c r="N4872">
        <v>18103100</v>
      </c>
      <c r="O4872" t="s">
        <v>92</v>
      </c>
      <c r="P4872" t="s">
        <v>9527</v>
      </c>
      <c r="Q4872">
        <v>750</v>
      </c>
      <c r="R4872">
        <v>15</v>
      </c>
      <c r="S4872">
        <v>32252334</v>
      </c>
      <c r="T4872">
        <v>33253859</v>
      </c>
      <c r="U4872" t="s">
        <v>9528</v>
      </c>
      <c r="V4872">
        <v>1</v>
      </c>
      <c r="W4872" s="2">
        <v>0</v>
      </c>
      <c r="X4872" s="2">
        <v>0</v>
      </c>
      <c r="Y4872" s="2">
        <v>0</v>
      </c>
      <c r="Z4872" s="2">
        <v>0</v>
      </c>
      <c r="AA4872" s="2">
        <v>0</v>
      </c>
      <c r="AB4872" s="2">
        <v>0</v>
      </c>
      <c r="AC4872" s="2">
        <v>0</v>
      </c>
      <c r="AD4872" s="2">
        <v>157</v>
      </c>
      <c r="AE4872" s="2">
        <v>107</v>
      </c>
      <c r="AF4872" s="2">
        <v>137</v>
      </c>
      <c r="AG4872" s="2">
        <v>136</v>
      </c>
      <c r="AH4872" s="2">
        <v>194</v>
      </c>
      <c r="AI4872" s="2">
        <v>203</v>
      </c>
      <c r="AJ4872" s="2">
        <v>166</v>
      </c>
      <c r="AK4872" s="2">
        <v>0</v>
      </c>
      <c r="AL4872" s="2">
        <v>0</v>
      </c>
      <c r="AM4872" s="2">
        <v>0</v>
      </c>
      <c r="AN4872" s="2">
        <v>0</v>
      </c>
      <c r="AO4872" s="2">
        <v>0</v>
      </c>
      <c r="AP4872" s="2">
        <v>0</v>
      </c>
      <c r="AQ4872" s="2">
        <v>0</v>
      </c>
      <c r="AR4872" s="2">
        <v>0</v>
      </c>
      <c r="AS4872" s="2">
        <v>0</v>
      </c>
      <c r="AT4872" s="2">
        <v>0</v>
      </c>
      <c r="AU4872" s="2">
        <v>0</v>
      </c>
      <c r="AV4872" s="2">
        <v>0</v>
      </c>
      <c r="AW4872" s="2">
        <v>0</v>
      </c>
      <c r="AX4872" s="2">
        <v>0</v>
      </c>
      <c r="AY4872" s="2">
        <v>0</v>
      </c>
      <c r="AZ4872" s="2">
        <v>0</v>
      </c>
      <c r="BA4872" s="2">
        <v>0</v>
      </c>
      <c r="BB4872" s="2">
        <v>0</v>
      </c>
      <c r="BC4872" s="2">
        <v>52</v>
      </c>
      <c r="BD4872" s="2">
        <v>0</v>
      </c>
      <c r="BE4872" s="2">
        <v>0</v>
      </c>
      <c r="BF4872" s="2">
        <v>0</v>
      </c>
      <c r="BG4872" s="2">
        <v>0</v>
      </c>
      <c r="BH4872" s="2">
        <v>0</v>
      </c>
      <c r="BI4872" s="2">
        <v>0</v>
      </c>
      <c r="BJ4872" s="2">
        <v>0</v>
      </c>
      <c r="BK4872" s="2">
        <v>0</v>
      </c>
      <c r="BL4872" s="2">
        <v>7</v>
      </c>
      <c r="BM4872" s="2">
        <v>3</v>
      </c>
      <c r="BN4872" s="2">
        <v>5</v>
      </c>
      <c r="BO4872" s="2">
        <v>5</v>
      </c>
      <c r="BP4872" s="2">
        <v>6</v>
      </c>
      <c r="BQ4872" s="2">
        <v>7</v>
      </c>
      <c r="BR4872" s="2">
        <v>5</v>
      </c>
      <c r="BS4872" s="2">
        <v>0</v>
      </c>
      <c r="BT4872" s="2">
        <v>0</v>
      </c>
      <c r="BU4872" s="2">
        <v>0</v>
      </c>
      <c r="BV4872" s="2">
        <v>0</v>
      </c>
      <c r="BW4872" s="2">
        <v>0</v>
      </c>
      <c r="BX4872" s="2">
        <v>0</v>
      </c>
      <c r="BY4872" s="2">
        <v>0</v>
      </c>
      <c r="BZ4872" s="2">
        <v>0</v>
      </c>
      <c r="CA4872" s="2">
        <v>0</v>
      </c>
      <c r="CB4872" s="2">
        <v>0</v>
      </c>
      <c r="CC4872" s="2">
        <v>0</v>
      </c>
      <c r="CD4872" s="2">
        <v>0</v>
      </c>
      <c r="CE4872" s="2">
        <v>0</v>
      </c>
      <c r="CF4872" s="2">
        <v>0</v>
      </c>
      <c r="CG4872" s="2">
        <v>0</v>
      </c>
      <c r="CH4872" s="2">
        <v>0</v>
      </c>
      <c r="CI4872" s="2">
        <v>0</v>
      </c>
      <c r="CJ4872" s="2">
        <v>0</v>
      </c>
      <c r="CK4872" s="2">
        <v>2</v>
      </c>
      <c r="CL4872" s="2">
        <v>0</v>
      </c>
    </row>
    <row r="4873" spans="1:90" x14ac:dyDescent="0.25">
      <c r="A4873" t="s">
        <v>115</v>
      </c>
      <c r="B4873">
        <v>20308</v>
      </c>
      <c r="C4873" t="s">
        <v>442</v>
      </c>
      <c r="D4873">
        <v>1</v>
      </c>
      <c r="E4873">
        <v>8</v>
      </c>
      <c r="F4873">
        <v>900369</v>
      </c>
      <c r="G4873">
        <v>35900369</v>
      </c>
      <c r="H4873" t="s">
        <v>8660</v>
      </c>
      <c r="I4873">
        <v>669</v>
      </c>
      <c r="J4873" t="s">
        <v>442</v>
      </c>
      <c r="K4873" t="s">
        <v>6824</v>
      </c>
      <c r="L4873">
        <v>1</v>
      </c>
      <c r="M4873" t="s">
        <v>442</v>
      </c>
      <c r="N4873">
        <v>18074460</v>
      </c>
      <c r="O4873" t="s">
        <v>92</v>
      </c>
      <c r="P4873" t="s">
        <v>8661</v>
      </c>
      <c r="Q4873">
        <v>40</v>
      </c>
      <c r="R4873">
        <v>15</v>
      </c>
      <c r="S4873">
        <v>32261065</v>
      </c>
      <c r="T4873">
        <v>32261920</v>
      </c>
      <c r="U4873" t="s">
        <v>8662</v>
      </c>
      <c r="V4873">
        <v>1</v>
      </c>
      <c r="W4873" s="2">
        <v>0</v>
      </c>
      <c r="X4873" s="2">
        <v>0</v>
      </c>
      <c r="Y4873" s="2">
        <v>0</v>
      </c>
      <c r="Z4873" s="2">
        <v>0</v>
      </c>
      <c r="AA4873" s="2">
        <v>0</v>
      </c>
      <c r="AB4873" s="2">
        <v>0</v>
      </c>
      <c r="AC4873" s="2">
        <v>0</v>
      </c>
      <c r="AD4873" s="2">
        <v>172</v>
      </c>
      <c r="AE4873" s="2">
        <v>128</v>
      </c>
      <c r="AF4873" s="2">
        <v>166</v>
      </c>
      <c r="AG4873" s="2">
        <v>134</v>
      </c>
      <c r="AH4873" s="2">
        <v>258</v>
      </c>
      <c r="AI4873" s="2">
        <v>302</v>
      </c>
      <c r="AJ4873" s="2">
        <v>231</v>
      </c>
      <c r="AK4873" s="2">
        <v>0</v>
      </c>
      <c r="AL4873" s="2">
        <v>0</v>
      </c>
      <c r="AM4873" s="2">
        <v>0</v>
      </c>
      <c r="AN4873" s="2">
        <v>0</v>
      </c>
      <c r="AO4873" s="2">
        <v>0</v>
      </c>
      <c r="AP4873" s="2">
        <v>0</v>
      </c>
      <c r="AQ4873" s="2">
        <v>0</v>
      </c>
      <c r="AR4873" s="2">
        <v>0</v>
      </c>
      <c r="AS4873" s="2">
        <v>0</v>
      </c>
      <c r="AT4873" s="2">
        <v>0</v>
      </c>
      <c r="AU4873" s="2">
        <v>0</v>
      </c>
      <c r="AV4873" s="2">
        <v>0</v>
      </c>
      <c r="AW4873" s="2">
        <v>0</v>
      </c>
      <c r="AX4873" s="2">
        <v>0</v>
      </c>
      <c r="AY4873" s="2">
        <v>0</v>
      </c>
      <c r="AZ4873" s="2">
        <v>0</v>
      </c>
      <c r="BA4873" s="2">
        <v>0</v>
      </c>
      <c r="BB4873" s="2">
        <v>0</v>
      </c>
      <c r="BC4873" s="2">
        <v>204</v>
      </c>
      <c r="BD4873" s="2">
        <v>0</v>
      </c>
      <c r="BE4873" s="2">
        <v>0</v>
      </c>
      <c r="BF4873" s="2">
        <v>0</v>
      </c>
      <c r="BG4873" s="2">
        <v>0</v>
      </c>
      <c r="BH4873" s="2">
        <v>0</v>
      </c>
      <c r="BI4873" s="2">
        <v>0</v>
      </c>
      <c r="BJ4873" s="2">
        <v>0</v>
      </c>
      <c r="BK4873" s="2">
        <v>0</v>
      </c>
      <c r="BL4873" s="2">
        <v>8</v>
      </c>
      <c r="BM4873" s="2">
        <v>6</v>
      </c>
      <c r="BN4873" s="2">
        <v>7</v>
      </c>
      <c r="BO4873" s="2">
        <v>5</v>
      </c>
      <c r="BP4873" s="2">
        <v>11</v>
      </c>
      <c r="BQ4873" s="2">
        <v>12</v>
      </c>
      <c r="BR4873" s="2">
        <v>6</v>
      </c>
      <c r="BS4873" s="2">
        <v>0</v>
      </c>
      <c r="BT4873" s="2">
        <v>0</v>
      </c>
      <c r="BU4873" s="2">
        <v>0</v>
      </c>
      <c r="BV4873" s="2">
        <v>0</v>
      </c>
      <c r="BW4873" s="2">
        <v>0</v>
      </c>
      <c r="BX4873" s="2">
        <v>0</v>
      </c>
      <c r="BY4873" s="2">
        <v>0</v>
      </c>
      <c r="BZ4873" s="2">
        <v>0</v>
      </c>
      <c r="CA4873" s="2">
        <v>0</v>
      </c>
      <c r="CB4873" s="2">
        <v>0</v>
      </c>
      <c r="CC4873" s="2">
        <v>0</v>
      </c>
      <c r="CD4873" s="2">
        <v>0</v>
      </c>
      <c r="CE4873" s="2">
        <v>0</v>
      </c>
      <c r="CF4873" s="2">
        <v>0</v>
      </c>
      <c r="CG4873" s="2">
        <v>0</v>
      </c>
      <c r="CH4873" s="2">
        <v>0</v>
      </c>
      <c r="CI4873" s="2">
        <v>0</v>
      </c>
      <c r="CJ4873" s="2">
        <v>0</v>
      </c>
      <c r="CK4873" s="2">
        <v>14</v>
      </c>
      <c r="CL4873" s="2">
        <v>0</v>
      </c>
    </row>
    <row r="4874" spans="1:90" x14ac:dyDescent="0.25">
      <c r="A4874" t="s">
        <v>115</v>
      </c>
      <c r="B4874">
        <v>20308</v>
      </c>
      <c r="C4874" t="s">
        <v>442</v>
      </c>
      <c r="D4874">
        <v>1</v>
      </c>
      <c r="E4874">
        <v>8</v>
      </c>
      <c r="F4874">
        <v>41658</v>
      </c>
      <c r="G4874">
        <v>35041658</v>
      </c>
      <c r="H4874" t="s">
        <v>443</v>
      </c>
      <c r="I4874">
        <v>669</v>
      </c>
      <c r="J4874" t="s">
        <v>442</v>
      </c>
      <c r="K4874" t="s">
        <v>444</v>
      </c>
      <c r="L4874">
        <v>1</v>
      </c>
      <c r="M4874" t="s">
        <v>442</v>
      </c>
      <c r="N4874">
        <v>18017130</v>
      </c>
      <c r="O4874" t="s">
        <v>92</v>
      </c>
      <c r="P4874" t="s">
        <v>445</v>
      </c>
      <c r="Q4874">
        <v>65</v>
      </c>
      <c r="R4874">
        <v>15</v>
      </c>
      <c r="S4874">
        <v>32271415</v>
      </c>
      <c r="T4874">
        <v>32279199</v>
      </c>
      <c r="U4874" t="s">
        <v>446</v>
      </c>
      <c r="V4874">
        <v>1</v>
      </c>
      <c r="W4874" s="2">
        <v>0</v>
      </c>
      <c r="X4874" s="2">
        <v>0</v>
      </c>
      <c r="Y4874" s="2">
        <v>54</v>
      </c>
      <c r="Z4874" s="2">
        <v>55</v>
      </c>
      <c r="AA4874" s="2">
        <v>65</v>
      </c>
      <c r="AB4874" s="2">
        <v>76</v>
      </c>
      <c r="AC4874" s="2">
        <v>86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0</v>
      </c>
      <c r="AL4874" s="2">
        <v>0</v>
      </c>
      <c r="AM4874" s="2">
        <v>0</v>
      </c>
      <c r="AN4874" s="2">
        <v>0</v>
      </c>
      <c r="AO4874" s="2">
        <v>0</v>
      </c>
      <c r="AP4874" s="2">
        <v>0</v>
      </c>
      <c r="AQ4874" s="2">
        <v>0</v>
      </c>
      <c r="AR4874" s="2">
        <v>0</v>
      </c>
      <c r="AS4874" s="2">
        <v>0</v>
      </c>
      <c r="AT4874" s="2">
        <v>0</v>
      </c>
      <c r="AU4874" s="2">
        <v>0</v>
      </c>
      <c r="AV4874" s="2">
        <v>0</v>
      </c>
      <c r="AW4874" s="2">
        <v>0</v>
      </c>
      <c r="AX4874" s="2">
        <v>0</v>
      </c>
      <c r="AY4874" s="2">
        <v>0</v>
      </c>
      <c r="AZ4874" s="2">
        <v>0</v>
      </c>
      <c r="BA4874" s="2">
        <v>0</v>
      </c>
      <c r="BB4874" s="2">
        <v>0</v>
      </c>
      <c r="BC4874" s="2">
        <v>68</v>
      </c>
      <c r="BD4874" s="2">
        <v>0</v>
      </c>
      <c r="BE4874" s="2">
        <v>0</v>
      </c>
      <c r="BF4874" s="2">
        <v>0</v>
      </c>
      <c r="BG4874" s="2">
        <v>2</v>
      </c>
      <c r="BH4874" s="2">
        <v>3</v>
      </c>
      <c r="BI4874" s="2">
        <v>3</v>
      </c>
      <c r="BJ4874" s="2">
        <v>3</v>
      </c>
      <c r="BK4874" s="2">
        <v>4</v>
      </c>
      <c r="BL4874" s="2">
        <v>0</v>
      </c>
      <c r="BM4874" s="2">
        <v>0</v>
      </c>
      <c r="BN4874" s="2">
        <v>0</v>
      </c>
      <c r="BO4874" s="2">
        <v>0</v>
      </c>
      <c r="BP4874" s="2">
        <v>0</v>
      </c>
      <c r="BQ4874" s="2">
        <v>0</v>
      </c>
      <c r="BR4874" s="2">
        <v>0</v>
      </c>
      <c r="BS4874" s="2">
        <v>0</v>
      </c>
      <c r="BT4874" s="2">
        <v>0</v>
      </c>
      <c r="BU4874" s="2">
        <v>0</v>
      </c>
      <c r="BV4874" s="2">
        <v>0</v>
      </c>
      <c r="BW4874" s="2">
        <v>0</v>
      </c>
      <c r="BX4874" s="2">
        <v>0</v>
      </c>
      <c r="BY4874" s="2">
        <v>0</v>
      </c>
      <c r="BZ4874" s="2">
        <v>0</v>
      </c>
      <c r="CA4874" s="2">
        <v>0</v>
      </c>
      <c r="CB4874" s="2">
        <v>0</v>
      </c>
      <c r="CC4874" s="2">
        <v>0</v>
      </c>
      <c r="CD4874" s="2">
        <v>0</v>
      </c>
      <c r="CE4874" s="2">
        <v>0</v>
      </c>
      <c r="CF4874" s="2">
        <v>0</v>
      </c>
      <c r="CG4874" s="2">
        <v>0</v>
      </c>
      <c r="CH4874" s="2">
        <v>0</v>
      </c>
      <c r="CI4874" s="2">
        <v>0</v>
      </c>
      <c r="CJ4874" s="2">
        <v>0</v>
      </c>
      <c r="CK4874" s="2">
        <v>3</v>
      </c>
      <c r="CL4874" s="2">
        <v>0</v>
      </c>
    </row>
    <row r="4875" spans="1:90" x14ac:dyDescent="0.25">
      <c r="A4875" t="s">
        <v>115</v>
      </c>
      <c r="B4875">
        <v>20308</v>
      </c>
      <c r="C4875" t="s">
        <v>442</v>
      </c>
      <c r="D4875">
        <v>1</v>
      </c>
      <c r="E4875">
        <v>8</v>
      </c>
      <c r="F4875">
        <v>70282</v>
      </c>
      <c r="G4875">
        <v>35070282</v>
      </c>
      <c r="H4875" t="s">
        <v>7570</v>
      </c>
      <c r="I4875">
        <v>669</v>
      </c>
      <c r="J4875" t="s">
        <v>442</v>
      </c>
      <c r="K4875" t="s">
        <v>5269</v>
      </c>
      <c r="L4875">
        <v>1</v>
      </c>
      <c r="M4875" t="s">
        <v>442</v>
      </c>
      <c r="N4875">
        <v>18074645</v>
      </c>
      <c r="O4875" t="s">
        <v>92</v>
      </c>
      <c r="P4875" t="s">
        <v>5270</v>
      </c>
      <c r="Q4875" t="s">
        <v>127</v>
      </c>
      <c r="R4875">
        <v>15</v>
      </c>
      <c r="S4875">
        <v>32399295</v>
      </c>
      <c r="T4875">
        <v>33023515</v>
      </c>
      <c r="U4875" t="s">
        <v>7571</v>
      </c>
      <c r="V4875">
        <v>1</v>
      </c>
      <c r="W4875" s="2">
        <v>0</v>
      </c>
      <c r="X4875" s="2">
        <v>0</v>
      </c>
      <c r="Y4875" s="2">
        <v>0</v>
      </c>
      <c r="Z4875" s="2">
        <v>0</v>
      </c>
      <c r="AA4875" s="2">
        <v>0</v>
      </c>
      <c r="AB4875" s="2">
        <v>0</v>
      </c>
      <c r="AC4875" s="2">
        <v>0</v>
      </c>
      <c r="AD4875" s="2">
        <v>191</v>
      </c>
      <c r="AE4875" s="2">
        <v>103</v>
      </c>
      <c r="AF4875" s="2">
        <v>147</v>
      </c>
      <c r="AG4875" s="2">
        <v>136</v>
      </c>
      <c r="AH4875" s="2">
        <v>220</v>
      </c>
      <c r="AI4875" s="2">
        <v>190</v>
      </c>
      <c r="AJ4875" s="2">
        <v>147</v>
      </c>
      <c r="AK4875" s="2">
        <v>0</v>
      </c>
      <c r="AL4875" s="2">
        <v>0</v>
      </c>
      <c r="AM4875" s="2">
        <v>0</v>
      </c>
      <c r="AN4875" s="2">
        <v>0</v>
      </c>
      <c r="AO4875" s="2">
        <v>0</v>
      </c>
      <c r="AP4875" s="2">
        <v>0</v>
      </c>
      <c r="AQ4875" s="2">
        <v>0</v>
      </c>
      <c r="AR4875" s="2">
        <v>0</v>
      </c>
      <c r="AS4875" s="2">
        <v>0</v>
      </c>
      <c r="AT4875" s="2">
        <v>0</v>
      </c>
      <c r="AU4875" s="2">
        <v>0</v>
      </c>
      <c r="AV4875" s="2">
        <v>0</v>
      </c>
      <c r="AW4875" s="2">
        <v>0</v>
      </c>
      <c r="AX4875" s="2">
        <v>0</v>
      </c>
      <c r="AY4875" s="2">
        <v>0</v>
      </c>
      <c r="AZ4875" s="2">
        <v>0</v>
      </c>
      <c r="BA4875" s="2">
        <v>0</v>
      </c>
      <c r="BB4875" s="2">
        <v>0</v>
      </c>
      <c r="BC4875" s="2">
        <v>173</v>
      </c>
      <c r="BD4875" s="2">
        <v>20</v>
      </c>
      <c r="BE4875" s="2">
        <v>0</v>
      </c>
      <c r="BF4875" s="2">
        <v>0</v>
      </c>
      <c r="BG4875" s="2">
        <v>0</v>
      </c>
      <c r="BH4875" s="2">
        <v>0</v>
      </c>
      <c r="BI4875" s="2">
        <v>0</v>
      </c>
      <c r="BJ4875" s="2">
        <v>0</v>
      </c>
      <c r="BK4875" s="2">
        <v>0</v>
      </c>
      <c r="BL4875" s="2">
        <v>10</v>
      </c>
      <c r="BM4875" s="2">
        <v>6</v>
      </c>
      <c r="BN4875" s="2">
        <v>7</v>
      </c>
      <c r="BO4875" s="2">
        <v>6</v>
      </c>
      <c r="BP4875" s="2">
        <v>8</v>
      </c>
      <c r="BQ4875" s="2">
        <v>9</v>
      </c>
      <c r="BR4875" s="2">
        <v>5</v>
      </c>
      <c r="BS4875" s="2">
        <v>0</v>
      </c>
      <c r="BT4875" s="2">
        <v>0</v>
      </c>
      <c r="BU4875" s="2">
        <v>0</v>
      </c>
      <c r="BV4875" s="2">
        <v>0</v>
      </c>
      <c r="BW4875" s="2">
        <v>0</v>
      </c>
      <c r="BX4875" s="2">
        <v>0</v>
      </c>
      <c r="BY4875" s="2">
        <v>0</v>
      </c>
      <c r="BZ4875" s="2">
        <v>0</v>
      </c>
      <c r="CA4875" s="2">
        <v>0</v>
      </c>
      <c r="CB4875" s="2">
        <v>0</v>
      </c>
      <c r="CC4875" s="2">
        <v>0</v>
      </c>
      <c r="CD4875" s="2">
        <v>0</v>
      </c>
      <c r="CE4875" s="2">
        <v>0</v>
      </c>
      <c r="CF4875" s="2">
        <v>0</v>
      </c>
      <c r="CG4875" s="2">
        <v>0</v>
      </c>
      <c r="CH4875" s="2">
        <v>0</v>
      </c>
      <c r="CI4875" s="2">
        <v>0</v>
      </c>
      <c r="CJ4875" s="2">
        <v>0</v>
      </c>
      <c r="CK4875" s="2">
        <v>10</v>
      </c>
      <c r="CL4875" s="2">
        <v>4</v>
      </c>
    </row>
    <row r="4876" spans="1:90" x14ac:dyDescent="0.25">
      <c r="A4876" t="s">
        <v>115</v>
      </c>
      <c r="B4876">
        <v>20308</v>
      </c>
      <c r="C4876" t="s">
        <v>442</v>
      </c>
      <c r="D4876">
        <v>1</v>
      </c>
      <c r="E4876">
        <v>8</v>
      </c>
      <c r="F4876">
        <v>16214</v>
      </c>
      <c r="G4876">
        <v>35016214</v>
      </c>
      <c r="H4876" t="s">
        <v>14822</v>
      </c>
      <c r="I4876">
        <v>669</v>
      </c>
      <c r="J4876" t="s">
        <v>442</v>
      </c>
      <c r="K4876" t="s">
        <v>1453</v>
      </c>
      <c r="L4876">
        <v>1</v>
      </c>
      <c r="M4876" t="s">
        <v>442</v>
      </c>
      <c r="N4876">
        <v>18061050</v>
      </c>
      <c r="O4876" t="s">
        <v>92</v>
      </c>
      <c r="P4876" t="s">
        <v>1454</v>
      </c>
      <c r="Q4876" t="s">
        <v>127</v>
      </c>
      <c r="R4876">
        <v>15</v>
      </c>
      <c r="S4876">
        <v>32216803</v>
      </c>
      <c r="T4876">
        <v>32222137</v>
      </c>
      <c r="U4876" t="s">
        <v>14823</v>
      </c>
      <c r="V4876">
        <v>1</v>
      </c>
      <c r="W4876" s="2">
        <v>0</v>
      </c>
      <c r="X4876" s="2">
        <v>0</v>
      </c>
      <c r="Y4876" s="2">
        <v>0</v>
      </c>
      <c r="Z4876" s="2">
        <v>0</v>
      </c>
      <c r="AA4876" s="2">
        <v>0</v>
      </c>
      <c r="AB4876" s="2">
        <v>0</v>
      </c>
      <c r="AC4876" s="2">
        <v>0</v>
      </c>
      <c r="AD4876" s="2">
        <v>75</v>
      </c>
      <c r="AE4876" s="2">
        <v>65</v>
      </c>
      <c r="AF4876" s="2">
        <v>50</v>
      </c>
      <c r="AG4876" s="2">
        <v>51</v>
      </c>
      <c r="AH4876" s="2">
        <v>137</v>
      </c>
      <c r="AI4876" s="2">
        <v>148</v>
      </c>
      <c r="AJ4876" s="2">
        <v>155</v>
      </c>
      <c r="AK4876" s="2">
        <v>0</v>
      </c>
      <c r="AL4876" s="2">
        <v>0</v>
      </c>
      <c r="AM4876" s="2">
        <v>0</v>
      </c>
      <c r="AN4876" s="2">
        <v>0</v>
      </c>
      <c r="AO4876" s="2">
        <v>0</v>
      </c>
      <c r="AP4876" s="2">
        <v>0</v>
      </c>
      <c r="AQ4876" s="2">
        <v>0</v>
      </c>
      <c r="AR4876" s="2">
        <v>157</v>
      </c>
      <c r="AS4876" s="2">
        <v>0</v>
      </c>
      <c r="AT4876" s="2">
        <v>0</v>
      </c>
      <c r="AU4876" s="2">
        <v>224</v>
      </c>
      <c r="AV4876" s="2">
        <v>0</v>
      </c>
      <c r="AW4876" s="2">
        <v>0</v>
      </c>
      <c r="AX4876" s="2">
        <v>0</v>
      </c>
      <c r="AY4876" s="2">
        <v>0</v>
      </c>
      <c r="AZ4876" s="2">
        <v>0</v>
      </c>
      <c r="BA4876" s="2">
        <v>0</v>
      </c>
      <c r="BB4876" s="2">
        <v>4</v>
      </c>
      <c r="BC4876" s="2">
        <v>230</v>
      </c>
      <c r="BD4876" s="2">
        <v>7</v>
      </c>
      <c r="BE4876" s="2">
        <v>0</v>
      </c>
      <c r="BF4876" s="2">
        <v>0</v>
      </c>
      <c r="BG4876" s="2">
        <v>0</v>
      </c>
      <c r="BH4876" s="2">
        <v>0</v>
      </c>
      <c r="BI4876" s="2">
        <v>0</v>
      </c>
      <c r="BJ4876" s="2">
        <v>0</v>
      </c>
      <c r="BK4876" s="2">
        <v>0</v>
      </c>
      <c r="BL4876" s="2">
        <v>2</v>
      </c>
      <c r="BM4876" s="2">
        <v>3</v>
      </c>
      <c r="BN4876" s="2">
        <v>2</v>
      </c>
      <c r="BO4876" s="2">
        <v>3</v>
      </c>
      <c r="BP4876" s="2">
        <v>5</v>
      </c>
      <c r="BQ4876" s="2">
        <v>5</v>
      </c>
      <c r="BR4876" s="2">
        <v>4</v>
      </c>
      <c r="BS4876" s="2">
        <v>0</v>
      </c>
      <c r="BT4876" s="2">
        <v>0</v>
      </c>
      <c r="BU4876" s="2">
        <v>0</v>
      </c>
      <c r="BV4876" s="2">
        <v>0</v>
      </c>
      <c r="BW4876" s="2">
        <v>0</v>
      </c>
      <c r="BX4876" s="2">
        <v>0</v>
      </c>
      <c r="BY4876" s="2">
        <v>0</v>
      </c>
      <c r="BZ4876" s="2">
        <v>7</v>
      </c>
      <c r="CA4876" s="2">
        <v>0</v>
      </c>
      <c r="CB4876" s="2">
        <v>0</v>
      </c>
      <c r="CC4876" s="2">
        <v>7</v>
      </c>
      <c r="CD4876" s="2">
        <v>0</v>
      </c>
      <c r="CE4876" s="2">
        <v>0</v>
      </c>
      <c r="CF4876" s="2">
        <v>0</v>
      </c>
      <c r="CG4876" s="2">
        <v>0</v>
      </c>
      <c r="CH4876" s="2">
        <v>0</v>
      </c>
      <c r="CI4876" s="2">
        <v>0</v>
      </c>
      <c r="CJ4876" s="2">
        <v>1</v>
      </c>
      <c r="CK4876" s="2">
        <v>12</v>
      </c>
      <c r="CL4876" s="2">
        <v>2</v>
      </c>
    </row>
    <row r="4877" spans="1:90" x14ac:dyDescent="0.25">
      <c r="A4877" t="s">
        <v>115</v>
      </c>
      <c r="B4877">
        <v>20308</v>
      </c>
      <c r="C4877" t="s">
        <v>442</v>
      </c>
      <c r="D4877">
        <v>1</v>
      </c>
      <c r="E4877">
        <v>8</v>
      </c>
      <c r="F4877">
        <v>903255</v>
      </c>
      <c r="G4877">
        <v>35903255</v>
      </c>
      <c r="H4877" t="s">
        <v>7796</v>
      </c>
      <c r="I4877">
        <v>669</v>
      </c>
      <c r="J4877" t="s">
        <v>442</v>
      </c>
      <c r="K4877" t="s">
        <v>7797</v>
      </c>
      <c r="L4877">
        <v>1</v>
      </c>
      <c r="M4877" t="s">
        <v>442</v>
      </c>
      <c r="N4877">
        <v>18022320</v>
      </c>
      <c r="O4877" t="s">
        <v>92</v>
      </c>
      <c r="P4877" t="s">
        <v>7798</v>
      </c>
      <c r="Q4877">
        <v>168</v>
      </c>
      <c r="R4877">
        <v>15</v>
      </c>
      <c r="S4877">
        <v>32314315</v>
      </c>
      <c r="T4877">
        <v>32320976</v>
      </c>
      <c r="U4877" t="s">
        <v>7799</v>
      </c>
      <c r="V4877">
        <v>1</v>
      </c>
      <c r="W4877" s="2">
        <v>0</v>
      </c>
      <c r="X4877" s="2">
        <v>0</v>
      </c>
      <c r="Y4877" s="2">
        <v>35</v>
      </c>
      <c r="Z4877" s="2">
        <v>35</v>
      </c>
      <c r="AA4877" s="2">
        <v>46</v>
      </c>
      <c r="AB4877" s="2">
        <v>34</v>
      </c>
      <c r="AC4877" s="2">
        <v>32</v>
      </c>
      <c r="AD4877" s="2">
        <v>43</v>
      </c>
      <c r="AE4877" s="2">
        <v>38</v>
      </c>
      <c r="AF4877" s="2">
        <v>48</v>
      </c>
      <c r="AG4877" s="2">
        <v>41</v>
      </c>
      <c r="AH4877" s="2">
        <v>69</v>
      </c>
      <c r="AI4877" s="2">
        <v>58</v>
      </c>
      <c r="AJ4877" s="2">
        <v>48</v>
      </c>
      <c r="AK4877" s="2">
        <v>0</v>
      </c>
      <c r="AL4877" s="2">
        <v>0</v>
      </c>
      <c r="AM4877" s="2">
        <v>0</v>
      </c>
      <c r="AN4877" s="2">
        <v>0</v>
      </c>
      <c r="AO4877" s="2">
        <v>0</v>
      </c>
      <c r="AP4877" s="2">
        <v>0</v>
      </c>
      <c r="AQ4877" s="2">
        <v>0</v>
      </c>
      <c r="AR4877" s="2">
        <v>0</v>
      </c>
      <c r="AS4877" s="2">
        <v>0</v>
      </c>
      <c r="AT4877" s="2">
        <v>0</v>
      </c>
      <c r="AU4877" s="2">
        <v>0</v>
      </c>
      <c r="AV4877" s="2">
        <v>0</v>
      </c>
      <c r="AW4877" s="2">
        <v>0</v>
      </c>
      <c r="AX4877" s="2">
        <v>0</v>
      </c>
      <c r="AY4877" s="2">
        <v>0</v>
      </c>
      <c r="AZ4877" s="2">
        <v>0</v>
      </c>
      <c r="BA4877" s="2">
        <v>0</v>
      </c>
      <c r="BB4877" s="2">
        <v>0</v>
      </c>
      <c r="BC4877" s="2">
        <v>95</v>
      </c>
      <c r="BD4877" s="2">
        <v>0</v>
      </c>
      <c r="BE4877" s="2">
        <v>0</v>
      </c>
      <c r="BF4877" s="2">
        <v>0</v>
      </c>
      <c r="BG4877" s="2">
        <v>2</v>
      </c>
      <c r="BH4877" s="2">
        <v>2</v>
      </c>
      <c r="BI4877" s="2">
        <v>2</v>
      </c>
      <c r="BJ4877" s="2">
        <v>1</v>
      </c>
      <c r="BK4877" s="2">
        <v>2</v>
      </c>
      <c r="BL4877" s="2">
        <v>2</v>
      </c>
      <c r="BM4877" s="2">
        <v>3</v>
      </c>
      <c r="BN4877" s="2">
        <v>2</v>
      </c>
      <c r="BO4877" s="2">
        <v>3</v>
      </c>
      <c r="BP4877" s="2">
        <v>2</v>
      </c>
      <c r="BQ4877" s="2">
        <v>3</v>
      </c>
      <c r="BR4877" s="2">
        <v>2</v>
      </c>
      <c r="BS4877" s="2">
        <v>0</v>
      </c>
      <c r="BT4877" s="2">
        <v>0</v>
      </c>
      <c r="BU4877" s="2">
        <v>0</v>
      </c>
      <c r="BV4877" s="2">
        <v>0</v>
      </c>
      <c r="BW4877" s="2">
        <v>0</v>
      </c>
      <c r="BX4877" s="2">
        <v>0</v>
      </c>
      <c r="BY4877" s="2">
        <v>0</v>
      </c>
      <c r="BZ4877" s="2">
        <v>0</v>
      </c>
      <c r="CA4877" s="2">
        <v>0</v>
      </c>
      <c r="CB4877" s="2">
        <v>0</v>
      </c>
      <c r="CC4877" s="2">
        <v>0</v>
      </c>
      <c r="CD4877" s="2">
        <v>0</v>
      </c>
      <c r="CE4877" s="2">
        <v>0</v>
      </c>
      <c r="CF4877" s="2">
        <v>0</v>
      </c>
      <c r="CG4877" s="2">
        <v>0</v>
      </c>
      <c r="CH4877" s="2">
        <v>0</v>
      </c>
      <c r="CI4877" s="2">
        <v>0</v>
      </c>
      <c r="CJ4877" s="2">
        <v>0</v>
      </c>
      <c r="CK4877" s="2">
        <v>14</v>
      </c>
      <c r="CL4877" s="2">
        <v>0</v>
      </c>
    </row>
    <row r="4878" spans="1:90" x14ac:dyDescent="0.25">
      <c r="A4878" t="s">
        <v>115</v>
      </c>
      <c r="B4878">
        <v>20308</v>
      </c>
      <c r="C4878" t="s">
        <v>442</v>
      </c>
      <c r="D4878">
        <v>1</v>
      </c>
      <c r="E4878">
        <v>8</v>
      </c>
      <c r="F4878">
        <v>905306</v>
      </c>
      <c r="G4878">
        <v>35905306</v>
      </c>
      <c r="H4878" t="s">
        <v>16827</v>
      </c>
      <c r="I4878">
        <v>669</v>
      </c>
      <c r="J4878" t="s">
        <v>442</v>
      </c>
      <c r="K4878" t="s">
        <v>3891</v>
      </c>
      <c r="L4878">
        <v>1</v>
      </c>
      <c r="M4878" t="s">
        <v>442</v>
      </c>
      <c r="N4878">
        <v>18071195</v>
      </c>
      <c r="O4878" t="s">
        <v>102</v>
      </c>
      <c r="P4878" t="s">
        <v>16555</v>
      </c>
      <c r="Q4878" t="s">
        <v>127</v>
      </c>
      <c r="R4878">
        <v>15</v>
      </c>
      <c r="S4878">
        <v>32233072</v>
      </c>
      <c r="T4878">
        <v>32234893</v>
      </c>
      <c r="U4878" t="s">
        <v>16828</v>
      </c>
      <c r="V4878">
        <v>1</v>
      </c>
      <c r="W4878" s="2">
        <v>0</v>
      </c>
      <c r="X4878" s="2">
        <v>0</v>
      </c>
      <c r="Y4878" s="2">
        <v>0</v>
      </c>
      <c r="Z4878" s="2">
        <v>0</v>
      </c>
      <c r="AA4878" s="2">
        <v>0</v>
      </c>
      <c r="AB4878" s="2">
        <v>0</v>
      </c>
      <c r="AC4878" s="2">
        <v>0</v>
      </c>
      <c r="AD4878" s="2">
        <v>169</v>
      </c>
      <c r="AE4878" s="2">
        <v>172</v>
      </c>
      <c r="AF4878" s="2">
        <v>172</v>
      </c>
      <c r="AG4878" s="2">
        <v>128</v>
      </c>
      <c r="AH4878" s="2">
        <v>171</v>
      </c>
      <c r="AI4878" s="2">
        <v>158</v>
      </c>
      <c r="AJ4878" s="2">
        <v>119</v>
      </c>
      <c r="AK4878" s="2">
        <v>0</v>
      </c>
      <c r="AL4878" s="2">
        <v>0</v>
      </c>
      <c r="AM4878" s="2">
        <v>0</v>
      </c>
      <c r="AN4878" s="2">
        <v>0</v>
      </c>
      <c r="AO4878" s="2">
        <v>0</v>
      </c>
      <c r="AP4878" s="2">
        <v>0</v>
      </c>
      <c r="AQ4878" s="2">
        <v>0</v>
      </c>
      <c r="AR4878" s="2">
        <v>0</v>
      </c>
      <c r="AS4878" s="2">
        <v>0</v>
      </c>
      <c r="AT4878" s="2">
        <v>0</v>
      </c>
      <c r="AU4878" s="2">
        <v>0</v>
      </c>
      <c r="AV4878" s="2">
        <v>0</v>
      </c>
      <c r="AW4878" s="2">
        <v>0</v>
      </c>
      <c r="AX4878" s="2">
        <v>0</v>
      </c>
      <c r="AY4878" s="2">
        <v>0</v>
      </c>
      <c r="AZ4878" s="2">
        <v>0</v>
      </c>
      <c r="BA4878" s="2">
        <v>0</v>
      </c>
      <c r="BB4878" s="2">
        <v>0</v>
      </c>
      <c r="BC4878" s="2">
        <v>181</v>
      </c>
      <c r="BD4878" s="2">
        <v>0</v>
      </c>
      <c r="BE4878" s="2">
        <v>0</v>
      </c>
      <c r="BF4878" s="2">
        <v>0</v>
      </c>
      <c r="BG4878" s="2">
        <v>0</v>
      </c>
      <c r="BH4878" s="2">
        <v>0</v>
      </c>
      <c r="BI4878" s="2">
        <v>0</v>
      </c>
      <c r="BJ4878" s="2">
        <v>0</v>
      </c>
      <c r="BK4878" s="2">
        <v>0</v>
      </c>
      <c r="BL4878" s="2">
        <v>6</v>
      </c>
      <c r="BM4878" s="2">
        <v>5</v>
      </c>
      <c r="BN4878" s="2">
        <v>6</v>
      </c>
      <c r="BO4878" s="2">
        <v>4</v>
      </c>
      <c r="BP4878" s="2">
        <v>8</v>
      </c>
      <c r="BQ4878" s="2">
        <v>4</v>
      </c>
      <c r="BR4878" s="2">
        <v>5</v>
      </c>
      <c r="BS4878" s="2">
        <v>0</v>
      </c>
      <c r="BT4878" s="2">
        <v>0</v>
      </c>
      <c r="BU4878" s="2">
        <v>0</v>
      </c>
      <c r="BV4878" s="2">
        <v>0</v>
      </c>
      <c r="BW4878" s="2">
        <v>0</v>
      </c>
      <c r="BX4878" s="2">
        <v>0</v>
      </c>
      <c r="BY4878" s="2">
        <v>0</v>
      </c>
      <c r="BZ4878" s="2">
        <v>0</v>
      </c>
      <c r="CA4878" s="2">
        <v>0</v>
      </c>
      <c r="CB4878" s="2">
        <v>0</v>
      </c>
      <c r="CC4878" s="2">
        <v>0</v>
      </c>
      <c r="CD4878" s="2">
        <v>0</v>
      </c>
      <c r="CE4878" s="2">
        <v>0</v>
      </c>
      <c r="CF4878" s="2">
        <v>0</v>
      </c>
      <c r="CG4878" s="2">
        <v>0</v>
      </c>
      <c r="CH4878" s="2">
        <v>0</v>
      </c>
      <c r="CI4878" s="2">
        <v>0</v>
      </c>
      <c r="CJ4878" s="2">
        <v>0</v>
      </c>
      <c r="CK4878" s="2">
        <v>10</v>
      </c>
      <c r="CL4878" s="2">
        <v>0</v>
      </c>
    </row>
    <row r="4879" spans="1:90" x14ac:dyDescent="0.25">
      <c r="A4879" t="s">
        <v>115</v>
      </c>
      <c r="B4879">
        <v>20308</v>
      </c>
      <c r="C4879" t="s">
        <v>442</v>
      </c>
      <c r="D4879">
        <v>1</v>
      </c>
      <c r="E4879">
        <v>8</v>
      </c>
      <c r="F4879">
        <v>39780</v>
      </c>
      <c r="G4879">
        <v>35039780</v>
      </c>
      <c r="H4879" t="s">
        <v>11583</v>
      </c>
      <c r="I4879">
        <v>669</v>
      </c>
      <c r="J4879" t="s">
        <v>442</v>
      </c>
      <c r="K4879" t="s">
        <v>1052</v>
      </c>
      <c r="L4879">
        <v>2</v>
      </c>
      <c r="M4879" t="s">
        <v>1052</v>
      </c>
      <c r="N4879">
        <v>18108380</v>
      </c>
      <c r="O4879" t="s">
        <v>11584</v>
      </c>
      <c r="P4879" t="s">
        <v>2425</v>
      </c>
      <c r="Q4879" t="s">
        <v>127</v>
      </c>
      <c r="R4879">
        <v>15</v>
      </c>
      <c r="S4879">
        <v>32366099</v>
      </c>
      <c r="U4879" t="s">
        <v>11585</v>
      </c>
      <c r="V4879">
        <v>1</v>
      </c>
      <c r="W4879" s="2">
        <v>0</v>
      </c>
      <c r="X4879" s="2">
        <v>0</v>
      </c>
      <c r="Y4879" s="2">
        <v>32</v>
      </c>
      <c r="Z4879" s="2">
        <v>44</v>
      </c>
      <c r="AA4879" s="2">
        <v>42</v>
      </c>
      <c r="AB4879" s="2">
        <v>33</v>
      </c>
      <c r="AC4879" s="2">
        <v>32</v>
      </c>
      <c r="AD4879" s="2">
        <v>43</v>
      </c>
      <c r="AE4879" s="2">
        <v>31</v>
      </c>
      <c r="AF4879" s="2">
        <v>27</v>
      </c>
      <c r="AG4879" s="2">
        <v>22</v>
      </c>
      <c r="AH4879" s="2">
        <v>33</v>
      </c>
      <c r="AI4879" s="2">
        <v>31</v>
      </c>
      <c r="AJ4879" s="2">
        <v>13</v>
      </c>
      <c r="AK4879" s="2">
        <v>0</v>
      </c>
      <c r="AL4879" s="2">
        <v>0</v>
      </c>
      <c r="AM4879" s="2">
        <v>0</v>
      </c>
      <c r="AN4879" s="2">
        <v>0</v>
      </c>
      <c r="AO4879" s="2">
        <v>0</v>
      </c>
      <c r="AP4879" s="2">
        <v>0</v>
      </c>
      <c r="AQ4879" s="2">
        <v>0</v>
      </c>
      <c r="AR4879" s="2">
        <v>0</v>
      </c>
      <c r="AS4879" s="2">
        <v>0</v>
      </c>
      <c r="AT4879" s="2">
        <v>0</v>
      </c>
      <c r="AU4879" s="2">
        <v>0</v>
      </c>
      <c r="AV4879" s="2">
        <v>0</v>
      </c>
      <c r="AW4879" s="2">
        <v>0</v>
      </c>
      <c r="AX4879" s="2">
        <v>0</v>
      </c>
      <c r="AY4879" s="2">
        <v>0</v>
      </c>
      <c r="AZ4879" s="2">
        <v>0</v>
      </c>
      <c r="BA4879" s="2">
        <v>0</v>
      </c>
      <c r="BB4879" s="2">
        <v>0</v>
      </c>
      <c r="BC4879" s="2">
        <v>59</v>
      </c>
      <c r="BD4879" s="2">
        <v>0</v>
      </c>
      <c r="BE4879" s="2">
        <v>0</v>
      </c>
      <c r="BF4879" s="2">
        <v>0</v>
      </c>
      <c r="BG4879" s="2">
        <v>2</v>
      </c>
      <c r="BH4879" s="2">
        <v>2</v>
      </c>
      <c r="BI4879" s="2">
        <v>2</v>
      </c>
      <c r="BJ4879" s="2">
        <v>2</v>
      </c>
      <c r="BK4879" s="2">
        <v>1</v>
      </c>
      <c r="BL4879" s="2">
        <v>2</v>
      </c>
      <c r="BM4879" s="2">
        <v>1</v>
      </c>
      <c r="BN4879" s="2">
        <v>1</v>
      </c>
      <c r="BO4879" s="2">
        <v>1</v>
      </c>
      <c r="BP4879" s="2">
        <v>1</v>
      </c>
      <c r="BQ4879" s="2">
        <v>1</v>
      </c>
      <c r="BR4879" s="2">
        <v>1</v>
      </c>
      <c r="BS4879" s="2">
        <v>0</v>
      </c>
      <c r="BT4879" s="2">
        <v>0</v>
      </c>
      <c r="BU4879" s="2">
        <v>0</v>
      </c>
      <c r="BV4879" s="2">
        <v>0</v>
      </c>
      <c r="BW4879" s="2">
        <v>0</v>
      </c>
      <c r="BX4879" s="2">
        <v>0</v>
      </c>
      <c r="BY4879" s="2">
        <v>0</v>
      </c>
      <c r="BZ4879" s="2">
        <v>0</v>
      </c>
      <c r="CA4879" s="2">
        <v>0</v>
      </c>
      <c r="CB4879" s="2">
        <v>0</v>
      </c>
      <c r="CC4879" s="2">
        <v>0</v>
      </c>
      <c r="CD4879" s="2">
        <v>0</v>
      </c>
      <c r="CE4879" s="2">
        <v>0</v>
      </c>
      <c r="CF4879" s="2">
        <v>0</v>
      </c>
      <c r="CG4879" s="2">
        <v>0</v>
      </c>
      <c r="CH4879" s="2">
        <v>0</v>
      </c>
      <c r="CI4879" s="2">
        <v>0</v>
      </c>
      <c r="CJ4879" s="2">
        <v>0</v>
      </c>
      <c r="CK4879" s="2">
        <v>2</v>
      </c>
      <c r="CL4879" s="2">
        <v>0</v>
      </c>
    </row>
    <row r="4880" spans="1:90" x14ac:dyDescent="0.25">
      <c r="A4880" t="s">
        <v>115</v>
      </c>
      <c r="B4880">
        <v>20308</v>
      </c>
      <c r="C4880" t="s">
        <v>442</v>
      </c>
      <c r="D4880">
        <v>1</v>
      </c>
      <c r="E4880">
        <v>8</v>
      </c>
      <c r="F4880">
        <v>16226</v>
      </c>
      <c r="G4880">
        <v>35016226</v>
      </c>
      <c r="H4880" t="s">
        <v>11299</v>
      </c>
      <c r="I4880">
        <v>669</v>
      </c>
      <c r="J4880" t="s">
        <v>442</v>
      </c>
      <c r="K4880" t="s">
        <v>5148</v>
      </c>
      <c r="L4880">
        <v>1</v>
      </c>
      <c r="M4880" t="s">
        <v>442</v>
      </c>
      <c r="N4880">
        <v>18080440</v>
      </c>
      <c r="O4880" t="s">
        <v>100</v>
      </c>
      <c r="P4880" t="s">
        <v>11300</v>
      </c>
      <c r="Q4880">
        <v>41</v>
      </c>
      <c r="R4880">
        <v>15</v>
      </c>
      <c r="S4880">
        <v>32316696</v>
      </c>
      <c r="T4880">
        <v>32326886</v>
      </c>
      <c r="U4880" t="s">
        <v>11301</v>
      </c>
      <c r="V4880">
        <v>1</v>
      </c>
      <c r="W4880" s="2">
        <v>0</v>
      </c>
      <c r="X4880" s="2">
        <v>0</v>
      </c>
      <c r="Y4880" s="2">
        <v>0</v>
      </c>
      <c r="Z4880" s="2">
        <v>0</v>
      </c>
      <c r="AA4880" s="2">
        <v>0</v>
      </c>
      <c r="AB4880" s="2">
        <v>0</v>
      </c>
      <c r="AC4880" s="2">
        <v>0</v>
      </c>
      <c r="AD4880" s="2">
        <v>35</v>
      </c>
      <c r="AE4880" s="2">
        <v>31</v>
      </c>
      <c r="AF4880" s="2">
        <v>55</v>
      </c>
      <c r="AG4880" s="2">
        <v>34</v>
      </c>
      <c r="AH4880" s="2">
        <v>94</v>
      </c>
      <c r="AI4880" s="2">
        <v>95</v>
      </c>
      <c r="AJ4880" s="2">
        <v>71</v>
      </c>
      <c r="AK4880" s="2">
        <v>0</v>
      </c>
      <c r="AL4880" s="2">
        <v>0</v>
      </c>
      <c r="AM4880" s="2">
        <v>0</v>
      </c>
      <c r="AN4880" s="2">
        <v>0</v>
      </c>
      <c r="AO4880" s="2">
        <v>0</v>
      </c>
      <c r="AP4880" s="2">
        <v>0</v>
      </c>
      <c r="AQ4880" s="2">
        <v>0</v>
      </c>
      <c r="AR4880" s="2">
        <v>0</v>
      </c>
      <c r="AS4880" s="2">
        <v>0</v>
      </c>
      <c r="AT4880" s="2">
        <v>0</v>
      </c>
      <c r="AU4880" s="2">
        <v>0</v>
      </c>
      <c r="AV4880" s="2">
        <v>0</v>
      </c>
      <c r="AW4880" s="2">
        <v>0</v>
      </c>
      <c r="AX4880" s="2">
        <v>0</v>
      </c>
      <c r="AY4880" s="2">
        <v>0</v>
      </c>
      <c r="AZ4880" s="2">
        <v>0</v>
      </c>
      <c r="BA4880" s="2">
        <v>0</v>
      </c>
      <c r="BB4880" s="2">
        <v>0</v>
      </c>
      <c r="BC4880" s="2">
        <v>40</v>
      </c>
      <c r="BD4880" s="2">
        <v>0</v>
      </c>
      <c r="BE4880" s="2">
        <v>0</v>
      </c>
      <c r="BF4880" s="2">
        <v>0</v>
      </c>
      <c r="BG4880" s="2">
        <v>0</v>
      </c>
      <c r="BH4880" s="2">
        <v>0</v>
      </c>
      <c r="BI4880" s="2">
        <v>0</v>
      </c>
      <c r="BJ4880" s="2">
        <v>0</v>
      </c>
      <c r="BK4880" s="2">
        <v>0</v>
      </c>
      <c r="BL4880" s="2">
        <v>1</v>
      </c>
      <c r="BM4880" s="2">
        <v>2</v>
      </c>
      <c r="BN4880" s="2">
        <v>3</v>
      </c>
      <c r="BO4880" s="2">
        <v>3</v>
      </c>
      <c r="BP4880" s="2">
        <v>6</v>
      </c>
      <c r="BQ4880" s="2">
        <v>4</v>
      </c>
      <c r="BR4880" s="2">
        <v>2</v>
      </c>
      <c r="BS4880" s="2">
        <v>0</v>
      </c>
      <c r="BT4880" s="2">
        <v>0</v>
      </c>
      <c r="BU4880" s="2">
        <v>0</v>
      </c>
      <c r="BV4880" s="2">
        <v>0</v>
      </c>
      <c r="BW4880" s="2">
        <v>0</v>
      </c>
      <c r="BX4880" s="2">
        <v>0</v>
      </c>
      <c r="BY4880" s="2">
        <v>0</v>
      </c>
      <c r="BZ4880" s="2">
        <v>0</v>
      </c>
      <c r="CA4880" s="2">
        <v>0</v>
      </c>
      <c r="CB4880" s="2">
        <v>0</v>
      </c>
      <c r="CC4880" s="2">
        <v>0</v>
      </c>
      <c r="CD4880" s="2">
        <v>0</v>
      </c>
      <c r="CE4880" s="2">
        <v>0</v>
      </c>
      <c r="CF4880" s="2">
        <v>0</v>
      </c>
      <c r="CG4880" s="2">
        <v>0</v>
      </c>
      <c r="CH4880" s="2">
        <v>0</v>
      </c>
      <c r="CI4880" s="2">
        <v>0</v>
      </c>
      <c r="CJ4880" s="2">
        <v>0</v>
      </c>
      <c r="CK4880" s="2">
        <v>4</v>
      </c>
      <c r="CL4880" s="2">
        <v>0</v>
      </c>
    </row>
    <row r="4881" spans="1:90" x14ac:dyDescent="0.25">
      <c r="A4881" t="s">
        <v>115</v>
      </c>
      <c r="B4881">
        <v>20308</v>
      </c>
      <c r="C4881" t="s">
        <v>442</v>
      </c>
      <c r="D4881">
        <v>1</v>
      </c>
      <c r="E4881">
        <v>8</v>
      </c>
      <c r="F4881">
        <v>905324</v>
      </c>
      <c r="G4881">
        <v>35905324</v>
      </c>
      <c r="H4881" t="s">
        <v>15313</v>
      </c>
      <c r="I4881">
        <v>669</v>
      </c>
      <c r="J4881" t="s">
        <v>442</v>
      </c>
      <c r="K4881" t="s">
        <v>5820</v>
      </c>
      <c r="L4881">
        <v>1</v>
      </c>
      <c r="M4881" t="s">
        <v>442</v>
      </c>
      <c r="N4881">
        <v>18051045</v>
      </c>
      <c r="O4881" t="s">
        <v>92</v>
      </c>
      <c r="P4881" t="s">
        <v>15314</v>
      </c>
      <c r="Q4881">
        <v>559</v>
      </c>
      <c r="R4881">
        <v>15</v>
      </c>
      <c r="S4881">
        <v>32214450</v>
      </c>
      <c r="T4881">
        <v>32225463</v>
      </c>
      <c r="U4881" t="s">
        <v>15315</v>
      </c>
      <c r="V4881">
        <v>1</v>
      </c>
      <c r="W4881" s="2">
        <v>0</v>
      </c>
      <c r="X4881" s="2">
        <v>0</v>
      </c>
      <c r="Y4881" s="2">
        <v>131</v>
      </c>
      <c r="Z4881" s="2">
        <v>128</v>
      </c>
      <c r="AA4881" s="2">
        <v>156</v>
      </c>
      <c r="AB4881" s="2">
        <v>147</v>
      </c>
      <c r="AC4881" s="2">
        <v>140</v>
      </c>
      <c r="AD4881" s="2">
        <v>0</v>
      </c>
      <c r="AE4881" s="2">
        <v>0</v>
      </c>
      <c r="AF4881" s="2">
        <v>0</v>
      </c>
      <c r="AG4881" s="2">
        <v>0</v>
      </c>
      <c r="AH4881" s="2">
        <v>0</v>
      </c>
      <c r="AI4881" s="2">
        <v>0</v>
      </c>
      <c r="AJ4881" s="2">
        <v>0</v>
      </c>
      <c r="AK4881" s="2">
        <v>0</v>
      </c>
      <c r="AL4881" s="2">
        <v>0</v>
      </c>
      <c r="AM4881" s="2">
        <v>0</v>
      </c>
      <c r="AN4881" s="2">
        <v>0</v>
      </c>
      <c r="AO4881" s="2">
        <v>0</v>
      </c>
      <c r="AP4881" s="2">
        <v>0</v>
      </c>
      <c r="AQ4881" s="2">
        <v>0</v>
      </c>
      <c r="AR4881" s="2">
        <v>0</v>
      </c>
      <c r="AS4881" s="2">
        <v>0</v>
      </c>
      <c r="AT4881" s="2">
        <v>0</v>
      </c>
      <c r="AU4881" s="2">
        <v>0</v>
      </c>
      <c r="AV4881" s="2">
        <v>0</v>
      </c>
      <c r="AW4881" s="2">
        <v>0</v>
      </c>
      <c r="AX4881" s="2">
        <v>0</v>
      </c>
      <c r="AY4881" s="2">
        <v>0</v>
      </c>
      <c r="AZ4881" s="2">
        <v>0</v>
      </c>
      <c r="BA4881" s="2">
        <v>0</v>
      </c>
      <c r="BB4881" s="2">
        <v>0</v>
      </c>
      <c r="BC4881" s="2">
        <v>160</v>
      </c>
      <c r="BD4881" s="2">
        <v>0</v>
      </c>
      <c r="BE4881" s="2">
        <v>0</v>
      </c>
      <c r="BF4881" s="2">
        <v>0</v>
      </c>
      <c r="BG4881" s="2">
        <v>4</v>
      </c>
      <c r="BH4881" s="2">
        <v>6</v>
      </c>
      <c r="BI4881" s="2">
        <v>7</v>
      </c>
      <c r="BJ4881" s="2">
        <v>7</v>
      </c>
      <c r="BK4881" s="2">
        <v>7</v>
      </c>
      <c r="BL4881" s="2">
        <v>0</v>
      </c>
      <c r="BM4881" s="2">
        <v>0</v>
      </c>
      <c r="BN4881" s="2">
        <v>0</v>
      </c>
      <c r="BO4881" s="2">
        <v>0</v>
      </c>
      <c r="BP4881" s="2">
        <v>0</v>
      </c>
      <c r="BQ4881" s="2">
        <v>0</v>
      </c>
      <c r="BR4881" s="2">
        <v>0</v>
      </c>
      <c r="BS4881" s="2">
        <v>0</v>
      </c>
      <c r="BT4881" s="2">
        <v>0</v>
      </c>
      <c r="BU4881" s="2">
        <v>0</v>
      </c>
      <c r="BV4881" s="2">
        <v>0</v>
      </c>
      <c r="BW4881" s="2">
        <v>0</v>
      </c>
      <c r="BX4881" s="2">
        <v>0</v>
      </c>
      <c r="BY4881" s="2">
        <v>0</v>
      </c>
      <c r="BZ4881" s="2">
        <v>0</v>
      </c>
      <c r="CA4881" s="2">
        <v>0</v>
      </c>
      <c r="CB4881" s="2">
        <v>0</v>
      </c>
      <c r="CC4881" s="2">
        <v>0</v>
      </c>
      <c r="CD4881" s="2">
        <v>0</v>
      </c>
      <c r="CE4881" s="2">
        <v>0</v>
      </c>
      <c r="CF4881" s="2">
        <v>0</v>
      </c>
      <c r="CG4881" s="2">
        <v>0</v>
      </c>
      <c r="CH4881" s="2">
        <v>0</v>
      </c>
      <c r="CI4881" s="2">
        <v>0</v>
      </c>
      <c r="CJ4881" s="2">
        <v>0</v>
      </c>
      <c r="CK4881" s="2">
        <v>4</v>
      </c>
      <c r="CL4881" s="2">
        <v>0</v>
      </c>
    </row>
    <row r="4882" spans="1:90" x14ac:dyDescent="0.25">
      <c r="A4882" t="s">
        <v>115</v>
      </c>
      <c r="B4882">
        <v>20308</v>
      </c>
      <c r="C4882" t="s">
        <v>442</v>
      </c>
      <c r="D4882">
        <v>1</v>
      </c>
      <c r="E4882">
        <v>8</v>
      </c>
      <c r="F4882">
        <v>905297</v>
      </c>
      <c r="G4882">
        <v>35905297</v>
      </c>
      <c r="H4882" t="s">
        <v>4637</v>
      </c>
      <c r="I4882">
        <v>669</v>
      </c>
      <c r="J4882" t="s">
        <v>442</v>
      </c>
      <c r="K4882" t="s">
        <v>4638</v>
      </c>
      <c r="L4882">
        <v>1</v>
      </c>
      <c r="M4882" t="s">
        <v>442</v>
      </c>
      <c r="N4882">
        <v>18070420</v>
      </c>
      <c r="O4882" t="s">
        <v>92</v>
      </c>
      <c r="P4882" t="s">
        <v>4639</v>
      </c>
      <c r="Q4882">
        <v>220</v>
      </c>
      <c r="R4882">
        <v>15</v>
      </c>
      <c r="S4882">
        <v>32261470</v>
      </c>
      <c r="T4882">
        <v>32263423</v>
      </c>
      <c r="U4882" t="s">
        <v>4640</v>
      </c>
      <c r="V4882">
        <v>1</v>
      </c>
      <c r="W4882" s="2">
        <v>0</v>
      </c>
      <c r="X4882" s="2">
        <v>0</v>
      </c>
      <c r="Y4882" s="2">
        <v>0</v>
      </c>
      <c r="Z4882" s="2">
        <v>0</v>
      </c>
      <c r="AA4882" s="2">
        <v>0</v>
      </c>
      <c r="AB4882" s="2">
        <v>0</v>
      </c>
      <c r="AC4882" s="2">
        <v>0</v>
      </c>
      <c r="AD4882" s="2">
        <v>181</v>
      </c>
      <c r="AE4882" s="2">
        <v>126</v>
      </c>
      <c r="AF4882" s="2">
        <v>194</v>
      </c>
      <c r="AG4882" s="2">
        <v>110</v>
      </c>
      <c r="AH4882" s="2">
        <v>186</v>
      </c>
      <c r="AI4882" s="2">
        <v>203</v>
      </c>
      <c r="AJ4882" s="2">
        <v>153</v>
      </c>
      <c r="AK4882" s="2">
        <v>0</v>
      </c>
      <c r="AL4882" s="2">
        <v>0</v>
      </c>
      <c r="AM4882" s="2">
        <v>0</v>
      </c>
      <c r="AN4882" s="2">
        <v>0</v>
      </c>
      <c r="AO4882" s="2">
        <v>0</v>
      </c>
      <c r="AP4882" s="2">
        <v>0</v>
      </c>
      <c r="AQ4882" s="2">
        <v>0</v>
      </c>
      <c r="AR4882" s="2">
        <v>0</v>
      </c>
      <c r="AS4882" s="2">
        <v>0</v>
      </c>
      <c r="AT4882" s="2">
        <v>0</v>
      </c>
      <c r="AU4882" s="2">
        <v>0</v>
      </c>
      <c r="AV4882" s="2">
        <v>0</v>
      </c>
      <c r="AW4882" s="2">
        <v>0</v>
      </c>
      <c r="AX4882" s="2">
        <v>0</v>
      </c>
      <c r="AY4882" s="2">
        <v>0</v>
      </c>
      <c r="AZ4882" s="2">
        <v>0</v>
      </c>
      <c r="BA4882" s="2">
        <v>0</v>
      </c>
      <c r="BB4882" s="2">
        <v>0</v>
      </c>
      <c r="BC4882" s="2">
        <v>79</v>
      </c>
      <c r="BD4882" s="2">
        <v>0</v>
      </c>
      <c r="BE4882" s="2">
        <v>0</v>
      </c>
      <c r="BF4882" s="2">
        <v>0</v>
      </c>
      <c r="BG4882" s="2">
        <v>0</v>
      </c>
      <c r="BH4882" s="2">
        <v>0</v>
      </c>
      <c r="BI4882" s="2">
        <v>0</v>
      </c>
      <c r="BJ4882" s="2">
        <v>0</v>
      </c>
      <c r="BK4882" s="2">
        <v>0</v>
      </c>
      <c r="BL4882" s="2">
        <v>9</v>
      </c>
      <c r="BM4882" s="2">
        <v>8</v>
      </c>
      <c r="BN4882" s="2">
        <v>8</v>
      </c>
      <c r="BO4882" s="2">
        <v>5</v>
      </c>
      <c r="BP4882" s="2">
        <v>6</v>
      </c>
      <c r="BQ4882" s="2">
        <v>7</v>
      </c>
      <c r="BR4882" s="2">
        <v>6</v>
      </c>
      <c r="BS4882" s="2">
        <v>0</v>
      </c>
      <c r="BT4882" s="2">
        <v>0</v>
      </c>
      <c r="BU4882" s="2">
        <v>0</v>
      </c>
      <c r="BV4882" s="2">
        <v>0</v>
      </c>
      <c r="BW4882" s="2">
        <v>0</v>
      </c>
      <c r="BX4882" s="2">
        <v>0</v>
      </c>
      <c r="BY4882" s="2">
        <v>0</v>
      </c>
      <c r="BZ4882" s="2">
        <v>0</v>
      </c>
      <c r="CA4882" s="2">
        <v>0</v>
      </c>
      <c r="CB4882" s="2">
        <v>0</v>
      </c>
      <c r="CC4882" s="2">
        <v>0</v>
      </c>
      <c r="CD4882" s="2">
        <v>0</v>
      </c>
      <c r="CE4882" s="2">
        <v>0</v>
      </c>
      <c r="CF4882" s="2">
        <v>0</v>
      </c>
      <c r="CG4882" s="2">
        <v>0</v>
      </c>
      <c r="CH4882" s="2">
        <v>0</v>
      </c>
      <c r="CI4882" s="2">
        <v>0</v>
      </c>
      <c r="CJ4882" s="2">
        <v>0</v>
      </c>
      <c r="CK4882" s="2">
        <v>3</v>
      </c>
      <c r="CL4882" s="2">
        <v>0</v>
      </c>
    </row>
    <row r="4883" spans="1:90" x14ac:dyDescent="0.25">
      <c r="A4883" t="s">
        <v>115</v>
      </c>
      <c r="B4883">
        <v>20308</v>
      </c>
      <c r="C4883" t="s">
        <v>442</v>
      </c>
      <c r="D4883">
        <v>1</v>
      </c>
      <c r="E4883">
        <v>8</v>
      </c>
      <c r="F4883">
        <v>16275</v>
      </c>
      <c r="G4883">
        <v>35016275</v>
      </c>
      <c r="H4883" t="s">
        <v>11554</v>
      </c>
      <c r="I4883">
        <v>669</v>
      </c>
      <c r="J4883" t="s">
        <v>442</v>
      </c>
      <c r="K4883" t="s">
        <v>11555</v>
      </c>
      <c r="L4883">
        <v>1</v>
      </c>
      <c r="M4883" t="s">
        <v>442</v>
      </c>
      <c r="N4883">
        <v>18043060</v>
      </c>
      <c r="O4883" t="s">
        <v>92</v>
      </c>
      <c r="P4883" t="s">
        <v>11556</v>
      </c>
      <c r="Q4883">
        <v>250</v>
      </c>
      <c r="R4883">
        <v>15</v>
      </c>
      <c r="S4883">
        <v>32218699</v>
      </c>
      <c r="T4883">
        <v>32228655</v>
      </c>
      <c r="U4883" t="s">
        <v>11557</v>
      </c>
      <c r="V4883">
        <v>1</v>
      </c>
      <c r="W4883" s="2">
        <v>0</v>
      </c>
      <c r="X4883" s="2">
        <v>0</v>
      </c>
      <c r="Y4883" s="2">
        <v>0</v>
      </c>
      <c r="Z4883" s="2">
        <v>0</v>
      </c>
      <c r="AA4883" s="2">
        <v>0</v>
      </c>
      <c r="AB4883" s="2">
        <v>0</v>
      </c>
      <c r="AC4883" s="2">
        <v>0</v>
      </c>
      <c r="AD4883" s="2">
        <v>34</v>
      </c>
      <c r="AE4883" s="2">
        <v>35</v>
      </c>
      <c r="AF4883" s="2">
        <v>71</v>
      </c>
      <c r="AG4883" s="2">
        <v>55</v>
      </c>
      <c r="AH4883" s="2">
        <v>54</v>
      </c>
      <c r="AI4883" s="2">
        <v>52</v>
      </c>
      <c r="AJ4883" s="2">
        <v>36</v>
      </c>
      <c r="AK4883" s="2">
        <v>0</v>
      </c>
      <c r="AL4883" s="2">
        <v>0</v>
      </c>
      <c r="AM4883" s="2">
        <v>0</v>
      </c>
      <c r="AN4883" s="2">
        <v>0</v>
      </c>
      <c r="AO4883" s="2">
        <v>0</v>
      </c>
      <c r="AP4883" s="2">
        <v>0</v>
      </c>
      <c r="AQ4883" s="2">
        <v>0</v>
      </c>
      <c r="AR4883" s="2">
        <v>0</v>
      </c>
      <c r="AS4883" s="2">
        <v>0</v>
      </c>
      <c r="AT4883" s="2">
        <v>0</v>
      </c>
      <c r="AU4883" s="2">
        <v>0</v>
      </c>
      <c r="AV4883" s="2">
        <v>0</v>
      </c>
      <c r="AW4883" s="2">
        <v>0</v>
      </c>
      <c r="AX4883" s="2">
        <v>0</v>
      </c>
      <c r="AY4883" s="2">
        <v>0</v>
      </c>
      <c r="AZ4883" s="2">
        <v>0</v>
      </c>
      <c r="BA4883" s="2">
        <v>0</v>
      </c>
      <c r="BB4883" s="2">
        <v>0</v>
      </c>
      <c r="BC4883" s="2">
        <v>0</v>
      </c>
      <c r="BD4883" s="2">
        <v>13</v>
      </c>
      <c r="BE4883" s="2">
        <v>0</v>
      </c>
      <c r="BF4883" s="2">
        <v>0</v>
      </c>
      <c r="BG4883" s="2">
        <v>0</v>
      </c>
      <c r="BH4883" s="2">
        <v>0</v>
      </c>
      <c r="BI4883" s="2">
        <v>0</v>
      </c>
      <c r="BJ4883" s="2">
        <v>0</v>
      </c>
      <c r="BK4883" s="2">
        <v>0</v>
      </c>
      <c r="BL4883" s="2">
        <v>2</v>
      </c>
      <c r="BM4883" s="2">
        <v>1</v>
      </c>
      <c r="BN4883" s="2">
        <v>6</v>
      </c>
      <c r="BO4883" s="2">
        <v>3</v>
      </c>
      <c r="BP4883" s="2">
        <v>3</v>
      </c>
      <c r="BQ4883" s="2">
        <v>3</v>
      </c>
      <c r="BR4883" s="2">
        <v>2</v>
      </c>
      <c r="BS4883" s="2">
        <v>0</v>
      </c>
      <c r="BT4883" s="2">
        <v>0</v>
      </c>
      <c r="BU4883" s="2">
        <v>0</v>
      </c>
      <c r="BV4883" s="2">
        <v>0</v>
      </c>
      <c r="BW4883" s="2">
        <v>0</v>
      </c>
      <c r="BX4883" s="2">
        <v>0</v>
      </c>
      <c r="BY4883" s="2">
        <v>0</v>
      </c>
      <c r="BZ4883" s="2">
        <v>0</v>
      </c>
      <c r="CA4883" s="2">
        <v>0</v>
      </c>
      <c r="CB4883" s="2">
        <v>0</v>
      </c>
      <c r="CC4883" s="2">
        <v>0</v>
      </c>
      <c r="CD4883" s="2">
        <v>0</v>
      </c>
      <c r="CE4883" s="2">
        <v>0</v>
      </c>
      <c r="CF4883" s="2">
        <v>0</v>
      </c>
      <c r="CG4883" s="2">
        <v>0</v>
      </c>
      <c r="CH4883" s="2">
        <v>0</v>
      </c>
      <c r="CI4883" s="2">
        <v>0</v>
      </c>
      <c r="CJ4883" s="2">
        <v>0</v>
      </c>
      <c r="CK4883" s="2">
        <v>0</v>
      </c>
      <c r="CL4883" s="2">
        <v>4</v>
      </c>
    </row>
    <row r="4884" spans="1:90" x14ac:dyDescent="0.25">
      <c r="A4884" t="s">
        <v>115</v>
      </c>
      <c r="B4884">
        <v>20308</v>
      </c>
      <c r="C4884" t="s">
        <v>442</v>
      </c>
      <c r="D4884">
        <v>1</v>
      </c>
      <c r="E4884">
        <v>8</v>
      </c>
      <c r="F4884">
        <v>16093</v>
      </c>
      <c r="G4884">
        <v>35016093</v>
      </c>
      <c r="H4884" t="s">
        <v>11798</v>
      </c>
      <c r="I4884">
        <v>669</v>
      </c>
      <c r="J4884" t="s">
        <v>442</v>
      </c>
      <c r="K4884" t="s">
        <v>603</v>
      </c>
      <c r="L4884">
        <v>1</v>
      </c>
      <c r="M4884" t="s">
        <v>442</v>
      </c>
      <c r="N4884">
        <v>18065400</v>
      </c>
      <c r="O4884" t="s">
        <v>92</v>
      </c>
      <c r="P4884" t="s">
        <v>11799</v>
      </c>
      <c r="Q4884">
        <v>432</v>
      </c>
      <c r="R4884">
        <v>15</v>
      </c>
      <c r="S4884">
        <v>32231762</v>
      </c>
      <c r="T4884">
        <v>32234479</v>
      </c>
      <c r="U4884" t="s">
        <v>11800</v>
      </c>
      <c r="V4884">
        <v>1</v>
      </c>
      <c r="W4884" s="2">
        <v>0</v>
      </c>
      <c r="X4884" s="2">
        <v>0</v>
      </c>
      <c r="Y4884" s="2">
        <v>0</v>
      </c>
      <c r="Z4884" s="2">
        <v>0</v>
      </c>
      <c r="AA4884" s="2">
        <v>0</v>
      </c>
      <c r="AB4884" s="2">
        <v>0</v>
      </c>
      <c r="AC4884" s="2">
        <v>0</v>
      </c>
      <c r="AD4884" s="2">
        <v>92</v>
      </c>
      <c r="AE4884" s="2">
        <v>87</v>
      </c>
      <c r="AF4884" s="2">
        <v>97</v>
      </c>
      <c r="AG4884" s="2">
        <v>63</v>
      </c>
      <c r="AH4884" s="2">
        <v>150</v>
      </c>
      <c r="AI4884" s="2">
        <v>171</v>
      </c>
      <c r="AJ4884" s="2">
        <v>134</v>
      </c>
      <c r="AK4884" s="2">
        <v>0</v>
      </c>
      <c r="AL4884" s="2">
        <v>0</v>
      </c>
      <c r="AM4884" s="2">
        <v>0</v>
      </c>
      <c r="AN4884" s="2">
        <v>0</v>
      </c>
      <c r="AO4884" s="2">
        <v>0</v>
      </c>
      <c r="AP4884" s="2">
        <v>0</v>
      </c>
      <c r="AQ4884" s="2">
        <v>0</v>
      </c>
      <c r="AR4884" s="2">
        <v>0</v>
      </c>
      <c r="AS4884" s="2">
        <v>0</v>
      </c>
      <c r="AT4884" s="2">
        <v>0</v>
      </c>
      <c r="AU4884" s="2">
        <v>0</v>
      </c>
      <c r="AV4884" s="2">
        <v>0</v>
      </c>
      <c r="AW4884" s="2">
        <v>0</v>
      </c>
      <c r="AX4884" s="2">
        <v>0</v>
      </c>
      <c r="AY4884" s="2">
        <v>0</v>
      </c>
      <c r="AZ4884" s="2">
        <v>0</v>
      </c>
      <c r="BA4884" s="2">
        <v>0</v>
      </c>
      <c r="BB4884" s="2">
        <v>0</v>
      </c>
      <c r="BC4884" s="2">
        <v>196</v>
      </c>
      <c r="BD4884" s="2">
        <v>0</v>
      </c>
      <c r="BE4884" s="2">
        <v>0</v>
      </c>
      <c r="BF4884" s="2">
        <v>0</v>
      </c>
      <c r="BG4884" s="2">
        <v>0</v>
      </c>
      <c r="BH4884" s="2">
        <v>0</v>
      </c>
      <c r="BI4884" s="2">
        <v>0</v>
      </c>
      <c r="BJ4884" s="2">
        <v>0</v>
      </c>
      <c r="BK4884" s="2">
        <v>0</v>
      </c>
      <c r="BL4884" s="2">
        <v>3</v>
      </c>
      <c r="BM4884" s="2">
        <v>5</v>
      </c>
      <c r="BN4884" s="2">
        <v>4</v>
      </c>
      <c r="BO4884" s="2">
        <v>2</v>
      </c>
      <c r="BP4884" s="2">
        <v>5</v>
      </c>
      <c r="BQ4884" s="2">
        <v>6</v>
      </c>
      <c r="BR4884" s="2">
        <v>4</v>
      </c>
      <c r="BS4884" s="2">
        <v>0</v>
      </c>
      <c r="BT4884" s="2">
        <v>0</v>
      </c>
      <c r="BU4884" s="2">
        <v>0</v>
      </c>
      <c r="BV4884" s="2">
        <v>0</v>
      </c>
      <c r="BW4884" s="2">
        <v>0</v>
      </c>
      <c r="BX4884" s="2">
        <v>0</v>
      </c>
      <c r="BY4884" s="2">
        <v>0</v>
      </c>
      <c r="BZ4884" s="2">
        <v>0</v>
      </c>
      <c r="CA4884" s="2">
        <v>0</v>
      </c>
      <c r="CB4884" s="2">
        <v>0</v>
      </c>
      <c r="CC4884" s="2">
        <v>0</v>
      </c>
      <c r="CD4884" s="2">
        <v>0</v>
      </c>
      <c r="CE4884" s="2">
        <v>0</v>
      </c>
      <c r="CF4884" s="2">
        <v>0</v>
      </c>
      <c r="CG4884" s="2">
        <v>0</v>
      </c>
      <c r="CH4884" s="2">
        <v>0</v>
      </c>
      <c r="CI4884" s="2">
        <v>0</v>
      </c>
      <c r="CJ4884" s="2">
        <v>0</v>
      </c>
      <c r="CK4884" s="2">
        <v>10</v>
      </c>
      <c r="CL4884" s="2">
        <v>0</v>
      </c>
    </row>
    <row r="4885" spans="1:90" x14ac:dyDescent="0.25">
      <c r="A4885" t="s">
        <v>115</v>
      </c>
      <c r="B4885">
        <v>20308</v>
      </c>
      <c r="C4885" t="s">
        <v>442</v>
      </c>
      <c r="D4885">
        <v>1</v>
      </c>
      <c r="E4885">
        <v>8</v>
      </c>
      <c r="F4885">
        <v>38957</v>
      </c>
      <c r="G4885">
        <v>35038957</v>
      </c>
      <c r="H4885" t="s">
        <v>12452</v>
      </c>
      <c r="I4885">
        <v>669</v>
      </c>
      <c r="J4885" t="s">
        <v>442</v>
      </c>
      <c r="K4885" t="s">
        <v>12453</v>
      </c>
      <c r="L4885">
        <v>1</v>
      </c>
      <c r="M4885" t="s">
        <v>442</v>
      </c>
      <c r="N4885">
        <v>18070515</v>
      </c>
      <c r="O4885" t="s">
        <v>92</v>
      </c>
      <c r="P4885" t="s">
        <v>12454</v>
      </c>
      <c r="Q4885">
        <v>55</v>
      </c>
      <c r="R4885">
        <v>15</v>
      </c>
      <c r="S4885">
        <v>32138734</v>
      </c>
      <c r="T4885">
        <v>32234957</v>
      </c>
      <c r="U4885" t="s">
        <v>12455</v>
      </c>
      <c r="V4885">
        <v>1</v>
      </c>
      <c r="W4885" s="2">
        <v>0</v>
      </c>
      <c r="X4885" s="2">
        <v>0</v>
      </c>
      <c r="Y4885" s="2">
        <v>0</v>
      </c>
      <c r="Z4885" s="2">
        <v>0</v>
      </c>
      <c r="AA4885" s="2">
        <v>0</v>
      </c>
      <c r="AB4885" s="2">
        <v>0</v>
      </c>
      <c r="AC4885" s="2">
        <v>0</v>
      </c>
      <c r="AD4885" s="2">
        <v>78</v>
      </c>
      <c r="AE4885" s="2">
        <v>75</v>
      </c>
      <c r="AF4885" s="2">
        <v>61</v>
      </c>
      <c r="AG4885" s="2">
        <v>68</v>
      </c>
      <c r="AH4885" s="2">
        <v>58</v>
      </c>
      <c r="AI4885" s="2">
        <v>81</v>
      </c>
      <c r="AJ4885" s="2">
        <v>77</v>
      </c>
      <c r="AK4885" s="2">
        <v>0</v>
      </c>
      <c r="AL4885" s="2">
        <v>0</v>
      </c>
      <c r="AM4885" s="2">
        <v>0</v>
      </c>
      <c r="AN4885" s="2">
        <v>0</v>
      </c>
      <c r="AO4885" s="2">
        <v>0</v>
      </c>
      <c r="AP4885" s="2">
        <v>0</v>
      </c>
      <c r="AQ4885" s="2">
        <v>0</v>
      </c>
      <c r="AR4885" s="2">
        <v>142</v>
      </c>
      <c r="AS4885" s="2">
        <v>0</v>
      </c>
      <c r="AT4885" s="2">
        <v>0</v>
      </c>
      <c r="AU4885" s="2">
        <v>201</v>
      </c>
      <c r="AV4885" s="2">
        <v>0</v>
      </c>
      <c r="AW4885" s="2">
        <v>0</v>
      </c>
      <c r="AX4885" s="2">
        <v>0</v>
      </c>
      <c r="AY4885" s="2">
        <v>0</v>
      </c>
      <c r="AZ4885" s="2">
        <v>0</v>
      </c>
      <c r="BA4885" s="2">
        <v>0</v>
      </c>
      <c r="BB4885" s="2">
        <v>0</v>
      </c>
      <c r="BC4885" s="2">
        <v>80</v>
      </c>
      <c r="BD4885" s="2">
        <v>0</v>
      </c>
      <c r="BE4885" s="2">
        <v>0</v>
      </c>
      <c r="BF4885" s="2">
        <v>0</v>
      </c>
      <c r="BG4885" s="2">
        <v>0</v>
      </c>
      <c r="BH4885" s="2">
        <v>0</v>
      </c>
      <c r="BI4885" s="2">
        <v>0</v>
      </c>
      <c r="BJ4885" s="2">
        <v>0</v>
      </c>
      <c r="BK4885" s="2">
        <v>0</v>
      </c>
      <c r="BL4885" s="2">
        <v>4</v>
      </c>
      <c r="BM4885" s="2">
        <v>4</v>
      </c>
      <c r="BN4885" s="2">
        <v>2</v>
      </c>
      <c r="BO4885" s="2">
        <v>3</v>
      </c>
      <c r="BP4885" s="2">
        <v>3</v>
      </c>
      <c r="BQ4885" s="2">
        <v>4</v>
      </c>
      <c r="BR4885" s="2">
        <v>4</v>
      </c>
      <c r="BS4885" s="2">
        <v>0</v>
      </c>
      <c r="BT4885" s="2">
        <v>0</v>
      </c>
      <c r="BU4885" s="2">
        <v>0</v>
      </c>
      <c r="BV4885" s="2">
        <v>0</v>
      </c>
      <c r="BW4885" s="2">
        <v>0</v>
      </c>
      <c r="BX4885" s="2">
        <v>0</v>
      </c>
      <c r="BY4885" s="2">
        <v>0</v>
      </c>
      <c r="BZ4885" s="2">
        <v>6</v>
      </c>
      <c r="CA4885" s="2">
        <v>0</v>
      </c>
      <c r="CB4885" s="2">
        <v>0</v>
      </c>
      <c r="CC4885" s="2">
        <v>9</v>
      </c>
      <c r="CD4885" s="2">
        <v>0</v>
      </c>
      <c r="CE4885" s="2">
        <v>0</v>
      </c>
      <c r="CF4885" s="2">
        <v>0</v>
      </c>
      <c r="CG4885" s="2">
        <v>0</v>
      </c>
      <c r="CH4885" s="2">
        <v>0</v>
      </c>
      <c r="CI4885" s="2">
        <v>0</v>
      </c>
      <c r="CJ4885" s="2">
        <v>0</v>
      </c>
      <c r="CK4885" s="2">
        <v>6</v>
      </c>
      <c r="CL4885" s="2">
        <v>0</v>
      </c>
    </row>
    <row r="4886" spans="1:90" x14ac:dyDescent="0.25">
      <c r="A4886" t="s">
        <v>115</v>
      </c>
      <c r="B4886">
        <v>20308</v>
      </c>
      <c r="C4886" t="s">
        <v>442</v>
      </c>
      <c r="D4886">
        <v>1</v>
      </c>
      <c r="E4886">
        <v>8</v>
      </c>
      <c r="F4886">
        <v>914630</v>
      </c>
      <c r="G4886">
        <v>35914630</v>
      </c>
      <c r="H4886" t="s">
        <v>13625</v>
      </c>
      <c r="I4886">
        <v>669</v>
      </c>
      <c r="J4886" t="s">
        <v>442</v>
      </c>
      <c r="K4886" t="s">
        <v>13626</v>
      </c>
      <c r="L4886">
        <v>1</v>
      </c>
      <c r="M4886" t="s">
        <v>442</v>
      </c>
      <c r="N4886">
        <v>18077380</v>
      </c>
      <c r="O4886" t="s">
        <v>92</v>
      </c>
      <c r="P4886" t="s">
        <v>13627</v>
      </c>
      <c r="Q4886">
        <v>736</v>
      </c>
      <c r="R4886">
        <v>15</v>
      </c>
      <c r="S4886">
        <v>32261922</v>
      </c>
      <c r="T4886">
        <v>32262840</v>
      </c>
      <c r="U4886" t="s">
        <v>13628</v>
      </c>
      <c r="V4886">
        <v>1</v>
      </c>
      <c r="W4886" s="2">
        <v>0</v>
      </c>
      <c r="X4886" s="2">
        <v>0</v>
      </c>
      <c r="Y4886" s="2">
        <v>0</v>
      </c>
      <c r="Z4886" s="2">
        <v>0</v>
      </c>
      <c r="AA4886" s="2">
        <v>0</v>
      </c>
      <c r="AB4886" s="2">
        <v>0</v>
      </c>
      <c r="AC4886" s="2">
        <v>0</v>
      </c>
      <c r="AD4886" s="2">
        <v>82</v>
      </c>
      <c r="AE4886" s="2">
        <v>65</v>
      </c>
      <c r="AF4886" s="2">
        <v>63</v>
      </c>
      <c r="AG4886" s="2">
        <v>55</v>
      </c>
      <c r="AH4886" s="2">
        <v>112</v>
      </c>
      <c r="AI4886" s="2">
        <v>110</v>
      </c>
      <c r="AJ4886" s="2">
        <v>61</v>
      </c>
      <c r="AK4886" s="2">
        <v>0</v>
      </c>
      <c r="AL4886" s="2">
        <v>0</v>
      </c>
      <c r="AM4886" s="2">
        <v>0</v>
      </c>
      <c r="AN4886" s="2">
        <v>0</v>
      </c>
      <c r="AO4886" s="2">
        <v>0</v>
      </c>
      <c r="AP4886" s="2">
        <v>0</v>
      </c>
      <c r="AQ4886" s="2">
        <v>0</v>
      </c>
      <c r="AR4886" s="2">
        <v>0</v>
      </c>
      <c r="AS4886" s="2">
        <v>0</v>
      </c>
      <c r="AT4886" s="2">
        <v>0</v>
      </c>
      <c r="AU4886" s="2">
        <v>0</v>
      </c>
      <c r="AV4886" s="2">
        <v>0</v>
      </c>
      <c r="AW4886" s="2">
        <v>0</v>
      </c>
      <c r="AX4886" s="2">
        <v>0</v>
      </c>
      <c r="AY4886" s="2">
        <v>0</v>
      </c>
      <c r="AZ4886" s="2">
        <v>0</v>
      </c>
      <c r="BA4886" s="2">
        <v>0</v>
      </c>
      <c r="BB4886" s="2">
        <v>0</v>
      </c>
      <c r="BC4886" s="2">
        <v>196</v>
      </c>
      <c r="BD4886" s="2">
        <v>0</v>
      </c>
      <c r="BE4886" s="2">
        <v>0</v>
      </c>
      <c r="BF4886" s="2">
        <v>0</v>
      </c>
      <c r="BG4886" s="2">
        <v>0</v>
      </c>
      <c r="BH4886" s="2">
        <v>0</v>
      </c>
      <c r="BI4886" s="2">
        <v>0</v>
      </c>
      <c r="BJ4886" s="2">
        <v>0</v>
      </c>
      <c r="BK4886" s="2">
        <v>0</v>
      </c>
      <c r="BL4886" s="2">
        <v>5</v>
      </c>
      <c r="BM4886" s="2">
        <v>2</v>
      </c>
      <c r="BN4886" s="2">
        <v>2</v>
      </c>
      <c r="BO4886" s="2">
        <v>3</v>
      </c>
      <c r="BP4886" s="2">
        <v>5</v>
      </c>
      <c r="BQ4886" s="2">
        <v>4</v>
      </c>
      <c r="BR4886" s="2">
        <v>3</v>
      </c>
      <c r="BS4886" s="2">
        <v>0</v>
      </c>
      <c r="BT4886" s="2">
        <v>0</v>
      </c>
      <c r="BU4886" s="2">
        <v>0</v>
      </c>
      <c r="BV4886" s="2">
        <v>0</v>
      </c>
      <c r="BW4886" s="2">
        <v>0</v>
      </c>
      <c r="BX4886" s="2">
        <v>0</v>
      </c>
      <c r="BY4886" s="2">
        <v>0</v>
      </c>
      <c r="BZ4886" s="2">
        <v>0</v>
      </c>
      <c r="CA4886" s="2">
        <v>0</v>
      </c>
      <c r="CB4886" s="2">
        <v>0</v>
      </c>
      <c r="CC4886" s="2">
        <v>0</v>
      </c>
      <c r="CD4886" s="2">
        <v>0</v>
      </c>
      <c r="CE4886" s="2">
        <v>0</v>
      </c>
      <c r="CF4886" s="2">
        <v>0</v>
      </c>
      <c r="CG4886" s="2">
        <v>0</v>
      </c>
      <c r="CH4886" s="2">
        <v>0</v>
      </c>
      <c r="CI4886" s="2">
        <v>0</v>
      </c>
      <c r="CJ4886" s="2">
        <v>0</v>
      </c>
      <c r="CK4886" s="2">
        <v>13</v>
      </c>
      <c r="CL4886" s="2">
        <v>0</v>
      </c>
    </row>
    <row r="4887" spans="1:90" x14ac:dyDescent="0.25">
      <c r="A4887" t="s">
        <v>115</v>
      </c>
      <c r="B4887">
        <v>20308</v>
      </c>
      <c r="C4887" t="s">
        <v>442</v>
      </c>
      <c r="D4887">
        <v>1</v>
      </c>
      <c r="E4887">
        <v>8</v>
      </c>
      <c r="F4887">
        <v>16100</v>
      </c>
      <c r="G4887">
        <v>35016100</v>
      </c>
      <c r="H4887" t="s">
        <v>10706</v>
      </c>
      <c r="I4887">
        <v>669</v>
      </c>
      <c r="J4887" t="s">
        <v>442</v>
      </c>
      <c r="K4887" t="s">
        <v>5680</v>
      </c>
      <c r="L4887">
        <v>1</v>
      </c>
      <c r="M4887" t="s">
        <v>442</v>
      </c>
      <c r="N4887">
        <v>18050010</v>
      </c>
      <c r="O4887" t="s">
        <v>102</v>
      </c>
      <c r="P4887" t="s">
        <v>5681</v>
      </c>
      <c r="Q4887">
        <v>400</v>
      </c>
      <c r="R4887">
        <v>15</v>
      </c>
      <c r="S4887">
        <v>32214124</v>
      </c>
      <c r="T4887">
        <v>32227199</v>
      </c>
      <c r="U4887" t="s">
        <v>10707</v>
      </c>
      <c r="V4887">
        <v>1</v>
      </c>
      <c r="W4887" s="2">
        <v>0</v>
      </c>
      <c r="X4887" s="2">
        <v>0</v>
      </c>
      <c r="Y4887" s="2">
        <v>0</v>
      </c>
      <c r="Z4887" s="2">
        <v>0</v>
      </c>
      <c r="AA4887" s="2">
        <v>0</v>
      </c>
      <c r="AB4887" s="2">
        <v>0</v>
      </c>
      <c r="AC4887" s="2">
        <v>0</v>
      </c>
      <c r="AD4887" s="2">
        <v>64</v>
      </c>
      <c r="AE4887" s="2">
        <v>80</v>
      </c>
      <c r="AF4887" s="2">
        <v>100</v>
      </c>
      <c r="AG4887" s="2">
        <v>69</v>
      </c>
      <c r="AH4887" s="2">
        <v>146</v>
      </c>
      <c r="AI4887" s="2">
        <v>188</v>
      </c>
      <c r="AJ4887" s="2">
        <v>141</v>
      </c>
      <c r="AK4887" s="2">
        <v>0</v>
      </c>
      <c r="AL4887" s="2">
        <v>0</v>
      </c>
      <c r="AM4887" s="2">
        <v>0</v>
      </c>
      <c r="AN4887" s="2">
        <v>0</v>
      </c>
      <c r="AO4887" s="2">
        <v>0</v>
      </c>
      <c r="AP4887" s="2">
        <v>0</v>
      </c>
      <c r="AQ4887" s="2">
        <v>0</v>
      </c>
      <c r="AR4887" s="2">
        <v>0</v>
      </c>
      <c r="AS4887" s="2">
        <v>0</v>
      </c>
      <c r="AT4887" s="2">
        <v>0</v>
      </c>
      <c r="AU4887" s="2">
        <v>0</v>
      </c>
      <c r="AV4887" s="2">
        <v>0</v>
      </c>
      <c r="AW4887" s="2">
        <v>0</v>
      </c>
      <c r="AX4887" s="2">
        <v>0</v>
      </c>
      <c r="AY4887" s="2">
        <v>0</v>
      </c>
      <c r="AZ4887" s="2">
        <v>0</v>
      </c>
      <c r="BA4887" s="2">
        <v>0</v>
      </c>
      <c r="BB4887" s="2">
        <v>0</v>
      </c>
      <c r="BC4887" s="2">
        <v>0</v>
      </c>
      <c r="BD4887" s="2">
        <v>0</v>
      </c>
      <c r="BE4887" s="2">
        <v>0</v>
      </c>
      <c r="BF4887" s="2">
        <v>0</v>
      </c>
      <c r="BG4887" s="2">
        <v>0</v>
      </c>
      <c r="BH4887" s="2">
        <v>0</v>
      </c>
      <c r="BI4887" s="2">
        <v>0</v>
      </c>
      <c r="BJ4887" s="2">
        <v>0</v>
      </c>
      <c r="BK4887" s="2">
        <v>0</v>
      </c>
      <c r="BL4887" s="2">
        <v>3</v>
      </c>
      <c r="BM4887" s="2">
        <v>3</v>
      </c>
      <c r="BN4887" s="2">
        <v>5</v>
      </c>
      <c r="BO4887" s="2">
        <v>2</v>
      </c>
      <c r="BP4887" s="2">
        <v>4</v>
      </c>
      <c r="BQ4887" s="2">
        <v>5</v>
      </c>
      <c r="BR4887" s="2">
        <v>4</v>
      </c>
      <c r="BS4887" s="2">
        <v>0</v>
      </c>
      <c r="BT4887" s="2">
        <v>0</v>
      </c>
      <c r="BU4887" s="2">
        <v>0</v>
      </c>
      <c r="BV4887" s="2">
        <v>0</v>
      </c>
      <c r="BW4887" s="2">
        <v>0</v>
      </c>
      <c r="BX4887" s="2">
        <v>0</v>
      </c>
      <c r="BY4887" s="2">
        <v>0</v>
      </c>
      <c r="BZ4887" s="2">
        <v>0</v>
      </c>
      <c r="CA4887" s="2">
        <v>0</v>
      </c>
      <c r="CB4887" s="2">
        <v>0</v>
      </c>
      <c r="CC4887" s="2">
        <v>0</v>
      </c>
      <c r="CD4887" s="2">
        <v>0</v>
      </c>
      <c r="CE4887" s="2">
        <v>0</v>
      </c>
      <c r="CF4887" s="2">
        <v>0</v>
      </c>
      <c r="CG4887" s="2">
        <v>0</v>
      </c>
      <c r="CH4887" s="2">
        <v>0</v>
      </c>
      <c r="CI4887" s="2">
        <v>0</v>
      </c>
      <c r="CJ4887" s="2">
        <v>0</v>
      </c>
      <c r="CK4887" s="2">
        <v>0</v>
      </c>
      <c r="CL4887" s="2">
        <v>0</v>
      </c>
    </row>
    <row r="4888" spans="1:90" x14ac:dyDescent="0.25">
      <c r="A4888" t="s">
        <v>115</v>
      </c>
      <c r="B4888">
        <v>20308</v>
      </c>
      <c r="C4888" t="s">
        <v>442</v>
      </c>
      <c r="D4888">
        <v>1</v>
      </c>
      <c r="E4888">
        <v>8</v>
      </c>
      <c r="F4888">
        <v>900412</v>
      </c>
      <c r="G4888">
        <v>35900412</v>
      </c>
      <c r="H4888" t="s">
        <v>9869</v>
      </c>
      <c r="I4888">
        <v>669</v>
      </c>
      <c r="J4888" t="s">
        <v>442</v>
      </c>
      <c r="K4888" t="s">
        <v>9870</v>
      </c>
      <c r="L4888">
        <v>1</v>
      </c>
      <c r="M4888" t="s">
        <v>442</v>
      </c>
      <c r="N4888">
        <v>18052200</v>
      </c>
      <c r="O4888" t="s">
        <v>92</v>
      </c>
      <c r="P4888" t="s">
        <v>9871</v>
      </c>
      <c r="Q4888">
        <v>561</v>
      </c>
      <c r="R4888">
        <v>15</v>
      </c>
      <c r="S4888">
        <v>32213371</v>
      </c>
      <c r="T4888">
        <v>32218130</v>
      </c>
      <c r="U4888" t="s">
        <v>9872</v>
      </c>
      <c r="V4888">
        <v>1</v>
      </c>
      <c r="W4888" s="2">
        <v>0</v>
      </c>
      <c r="X4888" s="2">
        <v>0</v>
      </c>
      <c r="Y4888" s="2">
        <v>65</v>
      </c>
      <c r="Z4888" s="2">
        <v>65</v>
      </c>
      <c r="AA4888" s="2">
        <v>63</v>
      </c>
      <c r="AB4888" s="2">
        <v>64</v>
      </c>
      <c r="AC4888" s="2">
        <v>65</v>
      </c>
      <c r="AD4888" s="2">
        <v>0</v>
      </c>
      <c r="AE4888" s="2">
        <v>0</v>
      </c>
      <c r="AF4888" s="2">
        <v>0</v>
      </c>
      <c r="AG4888" s="2">
        <v>0</v>
      </c>
      <c r="AH4888" s="2">
        <v>0</v>
      </c>
      <c r="AI4888" s="2">
        <v>0</v>
      </c>
      <c r="AJ4888" s="2">
        <v>0</v>
      </c>
      <c r="AK4888" s="2">
        <v>0</v>
      </c>
      <c r="AL4888" s="2">
        <v>0</v>
      </c>
      <c r="AM4888" s="2">
        <v>0</v>
      </c>
      <c r="AN4888" s="2">
        <v>0</v>
      </c>
      <c r="AO4888" s="2">
        <v>0</v>
      </c>
      <c r="AP4888" s="2">
        <v>0</v>
      </c>
      <c r="AQ4888" s="2">
        <v>0</v>
      </c>
      <c r="AR4888" s="2">
        <v>0</v>
      </c>
      <c r="AS4888" s="2">
        <v>0</v>
      </c>
      <c r="AT4888" s="2">
        <v>0</v>
      </c>
      <c r="AU4888" s="2">
        <v>0</v>
      </c>
      <c r="AV4888" s="2">
        <v>0</v>
      </c>
      <c r="AW4888" s="2">
        <v>0</v>
      </c>
      <c r="AX4888" s="2">
        <v>0</v>
      </c>
      <c r="AY4888" s="2">
        <v>0</v>
      </c>
      <c r="AZ4888" s="2">
        <v>0</v>
      </c>
      <c r="BA4888" s="2">
        <v>0</v>
      </c>
      <c r="BB4888" s="2">
        <v>0</v>
      </c>
      <c r="BC4888" s="2">
        <v>494</v>
      </c>
      <c r="BD4888" s="2">
        <v>0</v>
      </c>
      <c r="BE4888" s="2">
        <v>0</v>
      </c>
      <c r="BF4888" s="2">
        <v>0</v>
      </c>
      <c r="BG4888" s="2">
        <v>4</v>
      </c>
      <c r="BH4888" s="2">
        <v>4</v>
      </c>
      <c r="BI4888" s="2">
        <v>2</v>
      </c>
      <c r="BJ4888" s="2">
        <v>2</v>
      </c>
      <c r="BK4888" s="2">
        <v>3</v>
      </c>
      <c r="BL4888" s="2">
        <v>0</v>
      </c>
      <c r="BM4888" s="2">
        <v>0</v>
      </c>
      <c r="BN4888" s="2">
        <v>0</v>
      </c>
      <c r="BO4888" s="2">
        <v>0</v>
      </c>
      <c r="BP4888" s="2">
        <v>0</v>
      </c>
      <c r="BQ4888" s="2">
        <v>0</v>
      </c>
      <c r="BR4888" s="2">
        <v>0</v>
      </c>
      <c r="BS4888" s="2">
        <v>0</v>
      </c>
      <c r="BT4888" s="2">
        <v>0</v>
      </c>
      <c r="BU4888" s="2">
        <v>0</v>
      </c>
      <c r="BV4888" s="2">
        <v>0</v>
      </c>
      <c r="BW4888" s="2">
        <v>0</v>
      </c>
      <c r="BX4888" s="2">
        <v>0</v>
      </c>
      <c r="BY4888" s="2">
        <v>0</v>
      </c>
      <c r="BZ4888" s="2">
        <v>0</v>
      </c>
      <c r="CA4888" s="2">
        <v>0</v>
      </c>
      <c r="CB4888" s="2">
        <v>0</v>
      </c>
      <c r="CC4888" s="2">
        <v>0</v>
      </c>
      <c r="CD4888" s="2">
        <v>0</v>
      </c>
      <c r="CE4888" s="2">
        <v>0</v>
      </c>
      <c r="CF4888" s="2">
        <v>0</v>
      </c>
      <c r="CG4888" s="2">
        <v>0</v>
      </c>
      <c r="CH4888" s="2">
        <v>0</v>
      </c>
      <c r="CI4888" s="2">
        <v>0</v>
      </c>
      <c r="CJ4888" s="2">
        <v>0</v>
      </c>
      <c r="CK4888" s="2">
        <v>24</v>
      </c>
      <c r="CL4888" s="2">
        <v>0</v>
      </c>
    </row>
    <row r="4889" spans="1:90" x14ac:dyDescent="0.25">
      <c r="A4889" t="s">
        <v>115</v>
      </c>
      <c r="B4889">
        <v>20308</v>
      </c>
      <c r="C4889" t="s">
        <v>442</v>
      </c>
      <c r="D4889">
        <v>1</v>
      </c>
      <c r="E4889">
        <v>8</v>
      </c>
      <c r="F4889">
        <v>16263</v>
      </c>
      <c r="G4889">
        <v>35016263</v>
      </c>
      <c r="H4889" t="s">
        <v>18458</v>
      </c>
      <c r="I4889">
        <v>669</v>
      </c>
      <c r="J4889" t="s">
        <v>442</v>
      </c>
      <c r="K4889" t="s">
        <v>13340</v>
      </c>
      <c r="L4889">
        <v>4</v>
      </c>
      <c r="M4889" t="s">
        <v>4282</v>
      </c>
      <c r="N4889">
        <v>18105000</v>
      </c>
      <c r="O4889" t="s">
        <v>102</v>
      </c>
      <c r="P4889" t="s">
        <v>2274</v>
      </c>
      <c r="Q4889">
        <v>3726</v>
      </c>
      <c r="R4889">
        <v>15</v>
      </c>
      <c r="S4889">
        <v>32252143</v>
      </c>
      <c r="U4889" t="s">
        <v>18459</v>
      </c>
      <c r="V4889">
        <v>1</v>
      </c>
      <c r="W4889" s="2">
        <v>0</v>
      </c>
      <c r="X4889" s="2">
        <v>0</v>
      </c>
      <c r="Y4889" s="2">
        <v>0</v>
      </c>
      <c r="Z4889" s="2">
        <v>0</v>
      </c>
      <c r="AA4889" s="2">
        <v>0</v>
      </c>
      <c r="AB4889" s="2">
        <v>0</v>
      </c>
      <c r="AC4889" s="2">
        <v>0</v>
      </c>
      <c r="AD4889" s="2">
        <v>208</v>
      </c>
      <c r="AE4889" s="2">
        <v>168</v>
      </c>
      <c r="AF4889" s="2">
        <v>207</v>
      </c>
      <c r="AG4889" s="2">
        <v>142</v>
      </c>
      <c r="AH4889" s="2">
        <v>153</v>
      </c>
      <c r="AI4889" s="2">
        <v>205</v>
      </c>
      <c r="AJ4889" s="2">
        <v>178</v>
      </c>
      <c r="AK4889" s="2">
        <v>0</v>
      </c>
      <c r="AL4889" s="2">
        <v>0</v>
      </c>
      <c r="AM4889" s="2">
        <v>0</v>
      </c>
      <c r="AN4889" s="2">
        <v>0</v>
      </c>
      <c r="AO4889" s="2">
        <v>0</v>
      </c>
      <c r="AP4889" s="2">
        <v>0</v>
      </c>
      <c r="AQ4889" s="2">
        <v>0</v>
      </c>
      <c r="AR4889" s="2">
        <v>0</v>
      </c>
      <c r="AS4889" s="2">
        <v>0</v>
      </c>
      <c r="AT4889" s="2">
        <v>0</v>
      </c>
      <c r="AU4889" s="2">
        <v>0</v>
      </c>
      <c r="AV4889" s="2">
        <v>0</v>
      </c>
      <c r="AW4889" s="2">
        <v>0</v>
      </c>
      <c r="AX4889" s="2">
        <v>0</v>
      </c>
      <c r="AY4889" s="2">
        <v>0</v>
      </c>
      <c r="AZ4889" s="2">
        <v>0</v>
      </c>
      <c r="BA4889" s="2">
        <v>0</v>
      </c>
      <c r="BB4889" s="2">
        <v>0</v>
      </c>
      <c r="BC4889" s="2">
        <v>101</v>
      </c>
      <c r="BD4889" s="2">
        <v>16</v>
      </c>
      <c r="BE4889" s="2">
        <v>0</v>
      </c>
      <c r="BF4889" s="2">
        <v>0</v>
      </c>
      <c r="BG4889" s="2">
        <v>0</v>
      </c>
      <c r="BH4889" s="2">
        <v>0</v>
      </c>
      <c r="BI4889" s="2">
        <v>0</v>
      </c>
      <c r="BJ4889" s="2">
        <v>0</v>
      </c>
      <c r="BK4889" s="2">
        <v>0</v>
      </c>
      <c r="BL4889" s="2">
        <v>7</v>
      </c>
      <c r="BM4889" s="2">
        <v>8</v>
      </c>
      <c r="BN4889" s="2">
        <v>12</v>
      </c>
      <c r="BO4889" s="2">
        <v>5</v>
      </c>
      <c r="BP4889" s="2">
        <v>8</v>
      </c>
      <c r="BQ4889" s="2">
        <v>6</v>
      </c>
      <c r="BR4889" s="2">
        <v>7</v>
      </c>
      <c r="BS4889" s="2">
        <v>0</v>
      </c>
      <c r="BT4889" s="2">
        <v>0</v>
      </c>
      <c r="BU4889" s="2">
        <v>0</v>
      </c>
      <c r="BV4889" s="2">
        <v>0</v>
      </c>
      <c r="BW4889" s="2">
        <v>0</v>
      </c>
      <c r="BX4889" s="2">
        <v>0</v>
      </c>
      <c r="BY4889" s="2">
        <v>0</v>
      </c>
      <c r="BZ4889" s="2">
        <v>0</v>
      </c>
      <c r="CA4889" s="2">
        <v>0</v>
      </c>
      <c r="CB4889" s="2">
        <v>0</v>
      </c>
      <c r="CC4889" s="2">
        <v>0</v>
      </c>
      <c r="CD4889" s="2">
        <v>0</v>
      </c>
      <c r="CE4889" s="2">
        <v>0</v>
      </c>
      <c r="CF4889" s="2">
        <v>0</v>
      </c>
      <c r="CG4889" s="2">
        <v>0</v>
      </c>
      <c r="CH4889" s="2">
        <v>0</v>
      </c>
      <c r="CI4889" s="2">
        <v>0</v>
      </c>
      <c r="CJ4889" s="2">
        <v>0</v>
      </c>
      <c r="CK4889" s="2">
        <v>4</v>
      </c>
      <c r="CL4889" s="2">
        <v>3</v>
      </c>
    </row>
    <row r="4890" spans="1:90" x14ac:dyDescent="0.25">
      <c r="A4890" t="s">
        <v>115</v>
      </c>
      <c r="B4890">
        <v>20308</v>
      </c>
      <c r="C4890" t="s">
        <v>442</v>
      </c>
      <c r="D4890">
        <v>1</v>
      </c>
      <c r="E4890">
        <v>8</v>
      </c>
      <c r="F4890">
        <v>16305</v>
      </c>
      <c r="G4890">
        <v>35016305</v>
      </c>
      <c r="H4890" t="s">
        <v>14703</v>
      </c>
      <c r="I4890">
        <v>669</v>
      </c>
      <c r="J4890" t="s">
        <v>442</v>
      </c>
      <c r="K4890" t="s">
        <v>3614</v>
      </c>
      <c r="L4890">
        <v>1</v>
      </c>
      <c r="M4890" t="s">
        <v>442</v>
      </c>
      <c r="N4890">
        <v>18055200</v>
      </c>
      <c r="O4890" t="s">
        <v>591</v>
      </c>
      <c r="P4890" t="s">
        <v>6745</v>
      </c>
      <c r="Q4890">
        <v>414</v>
      </c>
      <c r="R4890">
        <v>15</v>
      </c>
      <c r="S4890">
        <v>32216848</v>
      </c>
      <c r="U4890" t="s">
        <v>14704</v>
      </c>
      <c r="V4890">
        <v>1</v>
      </c>
      <c r="W4890" s="2">
        <v>0</v>
      </c>
      <c r="X4890" s="2">
        <v>0</v>
      </c>
      <c r="Y4890" s="2">
        <v>0</v>
      </c>
      <c r="Z4890" s="2">
        <v>0</v>
      </c>
      <c r="AA4890" s="2">
        <v>0</v>
      </c>
      <c r="AB4890" s="2">
        <v>0</v>
      </c>
      <c r="AC4890" s="2">
        <v>0</v>
      </c>
      <c r="AD4890" s="2">
        <v>36</v>
      </c>
      <c r="AE4890" s="2">
        <v>56</v>
      </c>
      <c r="AF4890" s="2">
        <v>56</v>
      </c>
      <c r="AG4890" s="2">
        <v>36</v>
      </c>
      <c r="AH4890" s="2">
        <v>77</v>
      </c>
      <c r="AI4890" s="2">
        <v>68</v>
      </c>
      <c r="AJ4890" s="2">
        <v>73</v>
      </c>
      <c r="AK4890" s="2">
        <v>0</v>
      </c>
      <c r="AL4890" s="2">
        <v>0</v>
      </c>
      <c r="AM4890" s="2">
        <v>0</v>
      </c>
      <c r="AN4890" s="2">
        <v>0</v>
      </c>
      <c r="AO4890" s="2">
        <v>0</v>
      </c>
      <c r="AP4890" s="2">
        <v>0</v>
      </c>
      <c r="AQ4890" s="2">
        <v>0</v>
      </c>
      <c r="AR4890" s="2">
        <v>0</v>
      </c>
      <c r="AS4890" s="2">
        <v>0</v>
      </c>
      <c r="AT4890" s="2">
        <v>0</v>
      </c>
      <c r="AU4890" s="2">
        <v>0</v>
      </c>
      <c r="AV4890" s="2">
        <v>0</v>
      </c>
      <c r="AW4890" s="2">
        <v>0</v>
      </c>
      <c r="AX4890" s="2">
        <v>0</v>
      </c>
      <c r="AY4890" s="2">
        <v>0</v>
      </c>
      <c r="AZ4890" s="2">
        <v>0</v>
      </c>
      <c r="BA4890" s="2">
        <v>0</v>
      </c>
      <c r="BB4890" s="2">
        <v>0</v>
      </c>
      <c r="BC4890" s="2">
        <v>109</v>
      </c>
      <c r="BD4890" s="2">
        <v>0</v>
      </c>
      <c r="BE4890" s="2">
        <v>0</v>
      </c>
      <c r="BF4890" s="2">
        <v>0</v>
      </c>
      <c r="BG4890" s="2">
        <v>0</v>
      </c>
      <c r="BH4890" s="2">
        <v>0</v>
      </c>
      <c r="BI4890" s="2">
        <v>0</v>
      </c>
      <c r="BJ4890" s="2">
        <v>0</v>
      </c>
      <c r="BK4890" s="2">
        <v>0</v>
      </c>
      <c r="BL4890" s="2">
        <v>4</v>
      </c>
      <c r="BM4890" s="2">
        <v>3</v>
      </c>
      <c r="BN4890" s="2">
        <v>4</v>
      </c>
      <c r="BO4890" s="2">
        <v>2</v>
      </c>
      <c r="BP4890" s="2">
        <v>3</v>
      </c>
      <c r="BQ4890" s="2">
        <v>4</v>
      </c>
      <c r="BR4890" s="2">
        <v>3</v>
      </c>
      <c r="BS4890" s="2">
        <v>0</v>
      </c>
      <c r="BT4890" s="2">
        <v>0</v>
      </c>
      <c r="BU4890" s="2">
        <v>0</v>
      </c>
      <c r="BV4890" s="2">
        <v>0</v>
      </c>
      <c r="BW4890" s="2">
        <v>0</v>
      </c>
      <c r="BX4890" s="2">
        <v>0</v>
      </c>
      <c r="BY4890" s="2">
        <v>0</v>
      </c>
      <c r="BZ4890" s="2">
        <v>0</v>
      </c>
      <c r="CA4890" s="2">
        <v>0</v>
      </c>
      <c r="CB4890" s="2">
        <v>0</v>
      </c>
      <c r="CC4890" s="2">
        <v>0</v>
      </c>
      <c r="CD4890" s="2">
        <v>0</v>
      </c>
      <c r="CE4890" s="2">
        <v>0</v>
      </c>
      <c r="CF4890" s="2">
        <v>0</v>
      </c>
      <c r="CG4890" s="2">
        <v>0</v>
      </c>
      <c r="CH4890" s="2">
        <v>0</v>
      </c>
      <c r="CI4890" s="2">
        <v>0</v>
      </c>
      <c r="CJ4890" s="2">
        <v>0</v>
      </c>
      <c r="CK4890" s="2">
        <v>7</v>
      </c>
      <c r="CL4890" s="2">
        <v>0</v>
      </c>
    </row>
    <row r="4891" spans="1:90" x14ac:dyDescent="0.25">
      <c r="A4891" t="s">
        <v>115</v>
      </c>
      <c r="B4891">
        <v>20308</v>
      </c>
      <c r="C4891" t="s">
        <v>442</v>
      </c>
      <c r="D4891">
        <v>1</v>
      </c>
      <c r="E4891">
        <v>8</v>
      </c>
      <c r="F4891">
        <v>903280</v>
      </c>
      <c r="G4891">
        <v>35903280</v>
      </c>
      <c r="H4891" t="s">
        <v>12449</v>
      </c>
      <c r="I4891">
        <v>669</v>
      </c>
      <c r="J4891" t="s">
        <v>442</v>
      </c>
      <c r="K4891" t="s">
        <v>300</v>
      </c>
      <c r="L4891">
        <v>1</v>
      </c>
      <c r="M4891" t="s">
        <v>442</v>
      </c>
      <c r="N4891">
        <v>18076200</v>
      </c>
      <c r="O4891" t="s">
        <v>92</v>
      </c>
      <c r="P4891" t="s">
        <v>12450</v>
      </c>
      <c r="Q4891">
        <v>136</v>
      </c>
      <c r="R4891">
        <v>15</v>
      </c>
      <c r="S4891">
        <v>32261110</v>
      </c>
      <c r="T4891">
        <v>32263852</v>
      </c>
      <c r="U4891" t="s">
        <v>12451</v>
      </c>
      <c r="V4891">
        <v>1</v>
      </c>
      <c r="W4891" s="2">
        <v>0</v>
      </c>
      <c r="X4891" s="2">
        <v>0</v>
      </c>
      <c r="Y4891" s="2">
        <v>0</v>
      </c>
      <c r="Z4891" s="2">
        <v>0</v>
      </c>
      <c r="AA4891" s="2">
        <v>0</v>
      </c>
      <c r="AB4891" s="2">
        <v>0</v>
      </c>
      <c r="AC4891" s="2">
        <v>0</v>
      </c>
      <c r="AD4891" s="2">
        <v>148</v>
      </c>
      <c r="AE4891" s="2">
        <v>75</v>
      </c>
      <c r="AF4891" s="2">
        <v>111</v>
      </c>
      <c r="AG4891" s="2">
        <v>34</v>
      </c>
      <c r="AH4891" s="2">
        <v>0</v>
      </c>
      <c r="AI4891" s="2">
        <v>0</v>
      </c>
      <c r="AJ4891" s="2">
        <v>0</v>
      </c>
      <c r="AK4891" s="2">
        <v>0</v>
      </c>
      <c r="AL4891" s="2">
        <v>0</v>
      </c>
      <c r="AM4891" s="2">
        <v>0</v>
      </c>
      <c r="AN4891" s="2">
        <v>0</v>
      </c>
      <c r="AO4891" s="2">
        <v>0</v>
      </c>
      <c r="AP4891" s="2">
        <v>0</v>
      </c>
      <c r="AQ4891" s="2">
        <v>0</v>
      </c>
      <c r="AR4891" s="2">
        <v>0</v>
      </c>
      <c r="AS4891" s="2">
        <v>0</v>
      </c>
      <c r="AT4891" s="2">
        <v>0</v>
      </c>
      <c r="AU4891" s="2">
        <v>0</v>
      </c>
      <c r="AV4891" s="2">
        <v>0</v>
      </c>
      <c r="AW4891" s="2">
        <v>0</v>
      </c>
      <c r="AX4891" s="2">
        <v>0</v>
      </c>
      <c r="AY4891" s="2">
        <v>0</v>
      </c>
      <c r="AZ4891" s="2">
        <v>0</v>
      </c>
      <c r="BA4891" s="2">
        <v>0</v>
      </c>
      <c r="BB4891" s="2">
        <v>0</v>
      </c>
      <c r="BC4891" s="2">
        <v>0</v>
      </c>
      <c r="BD4891" s="2">
        <v>0</v>
      </c>
      <c r="BE4891" s="2">
        <v>0</v>
      </c>
      <c r="BF4891" s="2">
        <v>0</v>
      </c>
      <c r="BG4891" s="2">
        <v>0</v>
      </c>
      <c r="BH4891" s="2">
        <v>0</v>
      </c>
      <c r="BI4891" s="2">
        <v>0</v>
      </c>
      <c r="BJ4891" s="2">
        <v>0</v>
      </c>
      <c r="BK4891" s="2">
        <v>0</v>
      </c>
      <c r="BL4891" s="2">
        <v>5</v>
      </c>
      <c r="BM4891" s="2">
        <v>2</v>
      </c>
      <c r="BN4891" s="2">
        <v>3</v>
      </c>
      <c r="BO4891" s="2">
        <v>1</v>
      </c>
      <c r="BP4891" s="2">
        <v>0</v>
      </c>
      <c r="BQ4891" s="2">
        <v>0</v>
      </c>
      <c r="BR4891" s="2">
        <v>0</v>
      </c>
      <c r="BS4891" s="2">
        <v>0</v>
      </c>
      <c r="BT4891" s="2">
        <v>0</v>
      </c>
      <c r="BU4891" s="2">
        <v>0</v>
      </c>
      <c r="BV4891" s="2">
        <v>0</v>
      </c>
      <c r="BW4891" s="2">
        <v>0</v>
      </c>
      <c r="BX4891" s="2">
        <v>0</v>
      </c>
      <c r="BY4891" s="2">
        <v>0</v>
      </c>
      <c r="BZ4891" s="2">
        <v>0</v>
      </c>
      <c r="CA4891" s="2">
        <v>0</v>
      </c>
      <c r="CB4891" s="2">
        <v>0</v>
      </c>
      <c r="CC4891" s="2">
        <v>0</v>
      </c>
      <c r="CD4891" s="2">
        <v>0</v>
      </c>
      <c r="CE4891" s="2">
        <v>0</v>
      </c>
      <c r="CF4891" s="2">
        <v>0</v>
      </c>
      <c r="CG4891" s="2">
        <v>0</v>
      </c>
      <c r="CH4891" s="2">
        <v>0</v>
      </c>
      <c r="CI4891" s="2">
        <v>0</v>
      </c>
      <c r="CJ4891" s="2">
        <v>0</v>
      </c>
      <c r="CK4891" s="2">
        <v>0</v>
      </c>
      <c r="CL4891" s="2">
        <v>0</v>
      </c>
    </row>
    <row r="4892" spans="1:90" x14ac:dyDescent="0.25">
      <c r="A4892" t="s">
        <v>115</v>
      </c>
      <c r="B4892">
        <v>20308</v>
      </c>
      <c r="C4892" t="s">
        <v>442</v>
      </c>
      <c r="D4892">
        <v>1</v>
      </c>
      <c r="E4892">
        <v>8</v>
      </c>
      <c r="F4892">
        <v>900370</v>
      </c>
      <c r="G4892">
        <v>35900370</v>
      </c>
      <c r="H4892" t="s">
        <v>8183</v>
      </c>
      <c r="I4892">
        <v>669</v>
      </c>
      <c r="J4892" t="s">
        <v>442</v>
      </c>
      <c r="K4892" t="s">
        <v>1004</v>
      </c>
      <c r="L4892">
        <v>1</v>
      </c>
      <c r="M4892" t="s">
        <v>442</v>
      </c>
      <c r="N4892">
        <v>18051600</v>
      </c>
      <c r="O4892" t="s">
        <v>92</v>
      </c>
      <c r="P4892" t="s">
        <v>8184</v>
      </c>
      <c r="Q4892">
        <v>180</v>
      </c>
      <c r="R4892">
        <v>15</v>
      </c>
      <c r="S4892">
        <v>32212419</v>
      </c>
      <c r="T4892">
        <v>32220025</v>
      </c>
      <c r="U4892" t="s">
        <v>8185</v>
      </c>
      <c r="V4892">
        <v>1</v>
      </c>
      <c r="W4892" s="2">
        <v>0</v>
      </c>
      <c r="X4892" s="2">
        <v>0</v>
      </c>
      <c r="Y4892" s="2">
        <v>0</v>
      </c>
      <c r="Z4892" s="2">
        <v>0</v>
      </c>
      <c r="AA4892" s="2">
        <v>0</v>
      </c>
      <c r="AB4892" s="2">
        <v>0</v>
      </c>
      <c r="AC4892" s="2">
        <v>0</v>
      </c>
      <c r="AD4892" s="2">
        <v>99</v>
      </c>
      <c r="AE4892" s="2">
        <v>77</v>
      </c>
      <c r="AF4892" s="2">
        <v>116</v>
      </c>
      <c r="AG4892" s="2">
        <v>67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  <c r="AM4892" s="2">
        <v>0</v>
      </c>
      <c r="AN4892" s="2">
        <v>0</v>
      </c>
      <c r="AO4892" s="2">
        <v>0</v>
      </c>
      <c r="AP4892" s="2">
        <v>0</v>
      </c>
      <c r="AQ4892" s="2">
        <v>0</v>
      </c>
      <c r="AR4892" s="2">
        <v>0</v>
      </c>
      <c r="AS4892" s="2">
        <v>0</v>
      </c>
      <c r="AT4892" s="2">
        <v>0</v>
      </c>
      <c r="AU4892" s="2">
        <v>0</v>
      </c>
      <c r="AV4892" s="2">
        <v>0</v>
      </c>
      <c r="AW4892" s="2">
        <v>0</v>
      </c>
      <c r="AX4892" s="2">
        <v>0</v>
      </c>
      <c r="AY4892" s="2">
        <v>0</v>
      </c>
      <c r="AZ4892" s="2">
        <v>0</v>
      </c>
      <c r="BA4892" s="2">
        <v>0</v>
      </c>
      <c r="BB4892" s="2">
        <v>0</v>
      </c>
      <c r="BC4892" s="2">
        <v>25</v>
      </c>
      <c r="BD4892" s="2">
        <v>0</v>
      </c>
      <c r="BE4892" s="2">
        <v>0</v>
      </c>
      <c r="BF4892" s="2">
        <v>0</v>
      </c>
      <c r="BG4892" s="2">
        <v>0</v>
      </c>
      <c r="BH4892" s="2">
        <v>0</v>
      </c>
      <c r="BI4892" s="2">
        <v>0</v>
      </c>
      <c r="BJ4892" s="2">
        <v>0</v>
      </c>
      <c r="BK4892" s="2">
        <v>0</v>
      </c>
      <c r="BL4892" s="2">
        <v>6</v>
      </c>
      <c r="BM4892" s="2">
        <v>5</v>
      </c>
      <c r="BN4892" s="2">
        <v>6</v>
      </c>
      <c r="BO4892" s="2">
        <v>3</v>
      </c>
      <c r="BP4892" s="2">
        <v>0</v>
      </c>
      <c r="BQ4892" s="2">
        <v>0</v>
      </c>
      <c r="BR4892" s="2">
        <v>0</v>
      </c>
      <c r="BS4892" s="2">
        <v>0</v>
      </c>
      <c r="BT4892" s="2">
        <v>0</v>
      </c>
      <c r="BU4892" s="2">
        <v>0</v>
      </c>
      <c r="BV4892" s="2">
        <v>0</v>
      </c>
      <c r="BW4892" s="2">
        <v>0</v>
      </c>
      <c r="BX4892" s="2">
        <v>0</v>
      </c>
      <c r="BY4892" s="2">
        <v>0</v>
      </c>
      <c r="BZ4892" s="2">
        <v>0</v>
      </c>
      <c r="CA4892" s="2">
        <v>0</v>
      </c>
      <c r="CB4892" s="2">
        <v>0</v>
      </c>
      <c r="CC4892" s="2">
        <v>0</v>
      </c>
      <c r="CD4892" s="2">
        <v>0</v>
      </c>
      <c r="CE4892" s="2">
        <v>0</v>
      </c>
      <c r="CF4892" s="2">
        <v>0</v>
      </c>
      <c r="CG4892" s="2">
        <v>0</v>
      </c>
      <c r="CH4892" s="2">
        <v>0</v>
      </c>
      <c r="CI4892" s="2">
        <v>0</v>
      </c>
      <c r="CJ4892" s="2">
        <v>0</v>
      </c>
      <c r="CK4892" s="2">
        <v>4</v>
      </c>
      <c r="CL4892" s="2">
        <v>0</v>
      </c>
    </row>
    <row r="4893" spans="1:90" x14ac:dyDescent="0.25">
      <c r="A4893" t="s">
        <v>115</v>
      </c>
      <c r="B4893">
        <v>20308</v>
      </c>
      <c r="C4893" t="s">
        <v>442</v>
      </c>
      <c r="D4893">
        <v>1</v>
      </c>
      <c r="E4893">
        <v>8</v>
      </c>
      <c r="F4893">
        <v>16317</v>
      </c>
      <c r="G4893">
        <v>35016317</v>
      </c>
      <c r="H4893" t="s">
        <v>18223</v>
      </c>
      <c r="I4893">
        <v>669</v>
      </c>
      <c r="J4893" t="s">
        <v>442</v>
      </c>
      <c r="K4893" t="s">
        <v>4390</v>
      </c>
      <c r="L4893">
        <v>1</v>
      </c>
      <c r="M4893" t="s">
        <v>442</v>
      </c>
      <c r="N4893">
        <v>18090030</v>
      </c>
      <c r="O4893" t="s">
        <v>92</v>
      </c>
      <c r="P4893" t="s">
        <v>18224</v>
      </c>
      <c r="Q4893">
        <v>95</v>
      </c>
      <c r="R4893">
        <v>15</v>
      </c>
      <c r="S4893">
        <v>32312245</v>
      </c>
      <c r="T4893">
        <v>32316291</v>
      </c>
      <c r="U4893" t="s">
        <v>18225</v>
      </c>
      <c r="V4893">
        <v>1</v>
      </c>
      <c r="W4893" s="2">
        <v>0</v>
      </c>
      <c r="X4893" s="2">
        <v>0</v>
      </c>
      <c r="Y4893" s="2">
        <v>0</v>
      </c>
      <c r="Z4893" s="2">
        <v>0</v>
      </c>
      <c r="AA4893" s="2">
        <v>0</v>
      </c>
      <c r="AB4893" s="2">
        <v>0</v>
      </c>
      <c r="AC4893" s="2">
        <v>0</v>
      </c>
      <c r="AD4893" s="2">
        <v>143</v>
      </c>
      <c r="AE4893" s="2">
        <v>138</v>
      </c>
      <c r="AF4893" s="2">
        <v>183</v>
      </c>
      <c r="AG4893" s="2">
        <v>112</v>
      </c>
      <c r="AH4893" s="2">
        <v>248</v>
      </c>
      <c r="AI4893" s="2">
        <v>212</v>
      </c>
      <c r="AJ4893" s="2">
        <v>187</v>
      </c>
      <c r="AK4893" s="2">
        <v>0</v>
      </c>
      <c r="AL4893" s="2">
        <v>0</v>
      </c>
      <c r="AM4893" s="2">
        <v>0</v>
      </c>
      <c r="AN4893" s="2">
        <v>0</v>
      </c>
      <c r="AO4893" s="2">
        <v>0</v>
      </c>
      <c r="AP4893" s="2">
        <v>0</v>
      </c>
      <c r="AQ4893" s="2">
        <v>0</v>
      </c>
      <c r="AR4893" s="2">
        <v>0</v>
      </c>
      <c r="AS4893" s="2">
        <v>0</v>
      </c>
      <c r="AT4893" s="2">
        <v>0</v>
      </c>
      <c r="AU4893" s="2">
        <v>0</v>
      </c>
      <c r="AV4893" s="2">
        <v>0</v>
      </c>
      <c r="AW4893" s="2">
        <v>0</v>
      </c>
      <c r="AX4893" s="2">
        <v>0</v>
      </c>
      <c r="AY4893" s="2">
        <v>0</v>
      </c>
      <c r="AZ4893" s="2">
        <v>0</v>
      </c>
      <c r="BA4893" s="2">
        <v>0</v>
      </c>
      <c r="BB4893" s="2">
        <v>0</v>
      </c>
      <c r="BC4893" s="2">
        <v>152</v>
      </c>
      <c r="BD4893" s="2">
        <v>0</v>
      </c>
      <c r="BE4893" s="2">
        <v>0</v>
      </c>
      <c r="BF4893" s="2">
        <v>0</v>
      </c>
      <c r="BG4893" s="2">
        <v>0</v>
      </c>
      <c r="BH4893" s="2">
        <v>0</v>
      </c>
      <c r="BI4893" s="2">
        <v>0</v>
      </c>
      <c r="BJ4893" s="2">
        <v>0</v>
      </c>
      <c r="BK4893" s="2">
        <v>0</v>
      </c>
      <c r="BL4893" s="2">
        <v>5</v>
      </c>
      <c r="BM4893" s="2">
        <v>7</v>
      </c>
      <c r="BN4893" s="2">
        <v>7</v>
      </c>
      <c r="BO4893" s="2">
        <v>3</v>
      </c>
      <c r="BP4893" s="2">
        <v>7</v>
      </c>
      <c r="BQ4893" s="2">
        <v>6</v>
      </c>
      <c r="BR4893" s="2">
        <v>8</v>
      </c>
      <c r="BS4893" s="2">
        <v>0</v>
      </c>
      <c r="BT4893" s="2">
        <v>0</v>
      </c>
      <c r="BU4893" s="2">
        <v>0</v>
      </c>
      <c r="BV4893" s="2">
        <v>0</v>
      </c>
      <c r="BW4893" s="2">
        <v>0</v>
      </c>
      <c r="BX4893" s="2">
        <v>0</v>
      </c>
      <c r="BY4893" s="2">
        <v>0</v>
      </c>
      <c r="BZ4893" s="2">
        <v>0</v>
      </c>
      <c r="CA4893" s="2">
        <v>0</v>
      </c>
      <c r="CB4893" s="2">
        <v>0</v>
      </c>
      <c r="CC4893" s="2">
        <v>0</v>
      </c>
      <c r="CD4893" s="2">
        <v>0</v>
      </c>
      <c r="CE4893" s="2">
        <v>0</v>
      </c>
      <c r="CF4893" s="2">
        <v>0</v>
      </c>
      <c r="CG4893" s="2">
        <v>0</v>
      </c>
      <c r="CH4893" s="2">
        <v>0</v>
      </c>
      <c r="CI4893" s="2">
        <v>0</v>
      </c>
      <c r="CJ4893" s="2">
        <v>0</v>
      </c>
      <c r="CK4893" s="2">
        <v>8</v>
      </c>
      <c r="CL4893" s="2">
        <v>0</v>
      </c>
    </row>
    <row r="4894" spans="1:90" x14ac:dyDescent="0.25">
      <c r="A4894" t="s">
        <v>115</v>
      </c>
      <c r="B4894">
        <v>20308</v>
      </c>
      <c r="C4894" t="s">
        <v>442</v>
      </c>
      <c r="D4894">
        <v>1</v>
      </c>
      <c r="E4894">
        <v>8</v>
      </c>
      <c r="F4894">
        <v>16160</v>
      </c>
      <c r="G4894">
        <v>35016160</v>
      </c>
      <c r="H4894" t="s">
        <v>4957</v>
      </c>
      <c r="I4894">
        <v>669</v>
      </c>
      <c r="J4894" t="s">
        <v>442</v>
      </c>
      <c r="K4894" t="s">
        <v>91</v>
      </c>
      <c r="L4894">
        <v>1</v>
      </c>
      <c r="M4894" t="s">
        <v>442</v>
      </c>
      <c r="N4894">
        <v>18035430</v>
      </c>
      <c r="O4894" t="s">
        <v>102</v>
      </c>
      <c r="P4894" t="s">
        <v>4958</v>
      </c>
      <c r="Q4894">
        <v>204</v>
      </c>
      <c r="R4894">
        <v>15</v>
      </c>
      <c r="S4894">
        <v>32212886</v>
      </c>
      <c r="T4894">
        <v>32224549</v>
      </c>
      <c r="U4894" t="s">
        <v>4959</v>
      </c>
      <c r="V4894">
        <v>1</v>
      </c>
      <c r="W4894" s="2">
        <v>0</v>
      </c>
      <c r="X4894" s="2">
        <v>0</v>
      </c>
      <c r="Y4894" s="2">
        <v>0</v>
      </c>
      <c r="Z4894" s="2">
        <v>0</v>
      </c>
      <c r="AA4894" s="2">
        <v>0</v>
      </c>
      <c r="AB4894" s="2">
        <v>0</v>
      </c>
      <c r="AC4894" s="2">
        <v>0</v>
      </c>
      <c r="AD4894" s="2">
        <v>74</v>
      </c>
      <c r="AE4894" s="2">
        <v>172</v>
      </c>
      <c r="AF4894" s="2">
        <v>107</v>
      </c>
      <c r="AG4894" s="2">
        <v>71</v>
      </c>
      <c r="AH4894" s="2">
        <v>326</v>
      </c>
      <c r="AI4894" s="2">
        <v>252</v>
      </c>
      <c r="AJ4894" s="2">
        <v>181</v>
      </c>
      <c r="AK4894" s="2">
        <v>0</v>
      </c>
      <c r="AL4894" s="2">
        <v>0</v>
      </c>
      <c r="AM4894" s="2">
        <v>0</v>
      </c>
      <c r="AN4894" s="2">
        <v>0</v>
      </c>
      <c r="AO4894" s="2">
        <v>0</v>
      </c>
      <c r="AP4894" s="2">
        <v>0</v>
      </c>
      <c r="AQ4894" s="2">
        <v>0</v>
      </c>
      <c r="AR4894" s="2">
        <v>0</v>
      </c>
      <c r="AS4894" s="2">
        <v>0</v>
      </c>
      <c r="AT4894" s="2">
        <v>0</v>
      </c>
      <c r="AU4894" s="2">
        <v>0</v>
      </c>
      <c r="AV4894" s="2">
        <v>0</v>
      </c>
      <c r="AW4894" s="2">
        <v>0</v>
      </c>
      <c r="AX4894" s="2">
        <v>0</v>
      </c>
      <c r="AY4894" s="2">
        <v>0</v>
      </c>
      <c r="AZ4894" s="2">
        <v>0</v>
      </c>
      <c r="BA4894" s="2">
        <v>0</v>
      </c>
      <c r="BB4894" s="2">
        <v>0</v>
      </c>
      <c r="BC4894" s="2">
        <v>80</v>
      </c>
      <c r="BD4894" s="2">
        <v>0</v>
      </c>
      <c r="BE4894" s="2">
        <v>0</v>
      </c>
      <c r="BF4894" s="2">
        <v>0</v>
      </c>
      <c r="BG4894" s="2">
        <v>0</v>
      </c>
      <c r="BH4894" s="2">
        <v>0</v>
      </c>
      <c r="BI4894" s="2">
        <v>0</v>
      </c>
      <c r="BJ4894" s="2">
        <v>0</v>
      </c>
      <c r="BK4894" s="2">
        <v>0</v>
      </c>
      <c r="BL4894" s="2">
        <v>3</v>
      </c>
      <c r="BM4894" s="2">
        <v>5</v>
      </c>
      <c r="BN4894" s="2">
        <v>3</v>
      </c>
      <c r="BO4894" s="2">
        <v>2</v>
      </c>
      <c r="BP4894" s="2">
        <v>13</v>
      </c>
      <c r="BQ4894" s="2">
        <v>8</v>
      </c>
      <c r="BR4894" s="2">
        <v>5</v>
      </c>
      <c r="BS4894" s="2">
        <v>0</v>
      </c>
      <c r="BT4894" s="2">
        <v>0</v>
      </c>
      <c r="BU4894" s="2">
        <v>0</v>
      </c>
      <c r="BV4894" s="2">
        <v>0</v>
      </c>
      <c r="BW4894" s="2">
        <v>0</v>
      </c>
      <c r="BX4894" s="2">
        <v>0</v>
      </c>
      <c r="BY4894" s="2">
        <v>0</v>
      </c>
      <c r="BZ4894" s="2">
        <v>0</v>
      </c>
      <c r="CA4894" s="2">
        <v>0</v>
      </c>
      <c r="CB4894" s="2">
        <v>0</v>
      </c>
      <c r="CC4894" s="2">
        <v>0</v>
      </c>
      <c r="CD4894" s="2">
        <v>0</v>
      </c>
      <c r="CE4894" s="2">
        <v>0</v>
      </c>
      <c r="CF4894" s="2">
        <v>0</v>
      </c>
      <c r="CG4894" s="2">
        <v>0</v>
      </c>
      <c r="CH4894" s="2">
        <v>0</v>
      </c>
      <c r="CI4894" s="2">
        <v>0</v>
      </c>
      <c r="CJ4894" s="2">
        <v>0</v>
      </c>
      <c r="CK4894" s="2">
        <v>4</v>
      </c>
      <c r="CL4894" s="2">
        <v>0</v>
      </c>
    </row>
    <row r="4895" spans="1:90" x14ac:dyDescent="0.25">
      <c r="A4895" t="s">
        <v>115</v>
      </c>
      <c r="B4895">
        <v>20308</v>
      </c>
      <c r="C4895" t="s">
        <v>442</v>
      </c>
      <c r="D4895">
        <v>1</v>
      </c>
      <c r="E4895">
        <v>8</v>
      </c>
      <c r="F4895">
        <v>46991</v>
      </c>
      <c r="G4895">
        <v>35046991</v>
      </c>
      <c r="H4895" t="s">
        <v>8830</v>
      </c>
      <c r="I4895">
        <v>669</v>
      </c>
      <c r="J4895" t="s">
        <v>442</v>
      </c>
      <c r="K4895" t="s">
        <v>1958</v>
      </c>
      <c r="L4895">
        <v>1</v>
      </c>
      <c r="M4895" t="s">
        <v>442</v>
      </c>
      <c r="N4895">
        <v>18046070</v>
      </c>
      <c r="O4895" t="s">
        <v>92</v>
      </c>
      <c r="P4895" t="s">
        <v>1959</v>
      </c>
      <c r="Q4895">
        <v>476</v>
      </c>
      <c r="R4895">
        <v>15</v>
      </c>
      <c r="S4895">
        <v>32213848</v>
      </c>
      <c r="T4895">
        <v>32228446</v>
      </c>
      <c r="U4895" t="s">
        <v>8831</v>
      </c>
      <c r="V4895">
        <v>1</v>
      </c>
      <c r="W4895" s="2">
        <v>0</v>
      </c>
      <c r="X4895" s="2">
        <v>0</v>
      </c>
      <c r="Y4895" s="2">
        <v>55</v>
      </c>
      <c r="Z4895" s="2">
        <v>62</v>
      </c>
      <c r="AA4895" s="2">
        <v>85</v>
      </c>
      <c r="AB4895" s="2">
        <v>73</v>
      </c>
      <c r="AC4895" s="2">
        <v>59</v>
      </c>
      <c r="AD4895" s="2">
        <v>0</v>
      </c>
      <c r="AE4895" s="2">
        <v>0</v>
      </c>
      <c r="AF4895" s="2">
        <v>0</v>
      </c>
      <c r="AG4895" s="2">
        <v>0</v>
      </c>
      <c r="AH4895" s="2">
        <v>0</v>
      </c>
      <c r="AI4895" s="2">
        <v>0</v>
      </c>
      <c r="AJ4895" s="2">
        <v>0</v>
      </c>
      <c r="AK4895" s="2">
        <v>0</v>
      </c>
      <c r="AL4895" s="2">
        <v>0</v>
      </c>
      <c r="AM4895" s="2">
        <v>0</v>
      </c>
      <c r="AN4895" s="2">
        <v>0</v>
      </c>
      <c r="AO4895" s="2">
        <v>0</v>
      </c>
      <c r="AP4895" s="2">
        <v>0</v>
      </c>
      <c r="AQ4895" s="2">
        <v>0</v>
      </c>
      <c r="AR4895" s="2">
        <v>0</v>
      </c>
      <c r="AS4895" s="2">
        <v>0</v>
      </c>
      <c r="AT4895" s="2">
        <v>0</v>
      </c>
      <c r="AU4895" s="2">
        <v>0</v>
      </c>
      <c r="AV4895" s="2">
        <v>0</v>
      </c>
      <c r="AW4895" s="2">
        <v>0</v>
      </c>
      <c r="AX4895" s="2">
        <v>0</v>
      </c>
      <c r="AY4895" s="2">
        <v>0</v>
      </c>
      <c r="AZ4895" s="2">
        <v>0</v>
      </c>
      <c r="BA4895" s="2">
        <v>0</v>
      </c>
      <c r="BB4895" s="2">
        <v>0</v>
      </c>
      <c r="BC4895" s="2">
        <v>0</v>
      </c>
      <c r="BD4895" s="2">
        <v>0</v>
      </c>
      <c r="BE4895" s="2">
        <v>0</v>
      </c>
      <c r="BF4895" s="2">
        <v>0</v>
      </c>
      <c r="BG4895" s="2">
        <v>2</v>
      </c>
      <c r="BH4895" s="2">
        <v>2</v>
      </c>
      <c r="BI4895" s="2">
        <v>4</v>
      </c>
      <c r="BJ4895" s="2">
        <v>3</v>
      </c>
      <c r="BK4895" s="2">
        <v>2</v>
      </c>
      <c r="BL4895" s="2">
        <v>0</v>
      </c>
      <c r="BM4895" s="2">
        <v>0</v>
      </c>
      <c r="BN4895" s="2">
        <v>0</v>
      </c>
      <c r="BO4895" s="2">
        <v>0</v>
      </c>
      <c r="BP4895" s="2">
        <v>0</v>
      </c>
      <c r="BQ4895" s="2">
        <v>0</v>
      </c>
      <c r="BR4895" s="2">
        <v>0</v>
      </c>
      <c r="BS4895" s="2">
        <v>0</v>
      </c>
      <c r="BT4895" s="2">
        <v>0</v>
      </c>
      <c r="BU4895" s="2">
        <v>0</v>
      </c>
      <c r="BV4895" s="2">
        <v>0</v>
      </c>
      <c r="BW4895" s="2">
        <v>0</v>
      </c>
      <c r="BX4895" s="2">
        <v>0</v>
      </c>
      <c r="BY4895" s="2">
        <v>0</v>
      </c>
      <c r="BZ4895" s="2">
        <v>0</v>
      </c>
      <c r="CA4895" s="2">
        <v>0</v>
      </c>
      <c r="CB4895" s="2">
        <v>0</v>
      </c>
      <c r="CC4895" s="2">
        <v>0</v>
      </c>
      <c r="CD4895" s="2">
        <v>0</v>
      </c>
      <c r="CE4895" s="2">
        <v>0</v>
      </c>
      <c r="CF4895" s="2">
        <v>0</v>
      </c>
      <c r="CG4895" s="2">
        <v>0</v>
      </c>
      <c r="CH4895" s="2">
        <v>0</v>
      </c>
      <c r="CI4895" s="2">
        <v>0</v>
      </c>
      <c r="CJ4895" s="2">
        <v>0</v>
      </c>
      <c r="CK4895" s="2">
        <v>0</v>
      </c>
      <c r="CL4895" s="2">
        <v>0</v>
      </c>
    </row>
    <row r="4896" spans="1:90" x14ac:dyDescent="0.25">
      <c r="A4896" t="s">
        <v>115</v>
      </c>
      <c r="B4896">
        <v>20308</v>
      </c>
      <c r="C4896" t="s">
        <v>442</v>
      </c>
      <c r="D4896">
        <v>1</v>
      </c>
      <c r="E4896">
        <v>8</v>
      </c>
      <c r="F4896">
        <v>16329</v>
      </c>
      <c r="G4896">
        <v>35016329</v>
      </c>
      <c r="H4896" t="s">
        <v>14642</v>
      </c>
      <c r="I4896">
        <v>669</v>
      </c>
      <c r="J4896" t="s">
        <v>442</v>
      </c>
      <c r="K4896" t="s">
        <v>6212</v>
      </c>
      <c r="L4896">
        <v>1</v>
      </c>
      <c r="M4896" t="s">
        <v>442</v>
      </c>
      <c r="N4896">
        <v>18075240</v>
      </c>
      <c r="O4896" t="s">
        <v>92</v>
      </c>
      <c r="P4896" t="s">
        <v>14643</v>
      </c>
      <c r="Q4896">
        <v>237</v>
      </c>
      <c r="R4896">
        <v>15</v>
      </c>
      <c r="S4896">
        <v>32313683</v>
      </c>
      <c r="T4896">
        <v>32326775</v>
      </c>
      <c r="U4896" t="s">
        <v>14644</v>
      </c>
      <c r="V4896">
        <v>1</v>
      </c>
      <c r="W4896" s="2">
        <v>0</v>
      </c>
      <c r="X4896" s="2">
        <v>0</v>
      </c>
      <c r="Y4896" s="2">
        <v>0</v>
      </c>
      <c r="Z4896" s="2">
        <v>0</v>
      </c>
      <c r="AA4896" s="2">
        <v>0</v>
      </c>
      <c r="AB4896" s="2">
        <v>0</v>
      </c>
      <c r="AC4896" s="2">
        <v>0</v>
      </c>
      <c r="AD4896" s="2">
        <v>121</v>
      </c>
      <c r="AE4896" s="2">
        <v>96</v>
      </c>
      <c r="AF4896" s="2">
        <v>159</v>
      </c>
      <c r="AG4896" s="2">
        <v>121</v>
      </c>
      <c r="AH4896" s="2">
        <v>202</v>
      </c>
      <c r="AI4896" s="2">
        <v>212</v>
      </c>
      <c r="AJ4896" s="2">
        <v>181</v>
      </c>
      <c r="AK4896" s="2">
        <v>0</v>
      </c>
      <c r="AL4896" s="2">
        <v>0</v>
      </c>
      <c r="AM4896" s="2">
        <v>0</v>
      </c>
      <c r="AN4896" s="2">
        <v>0</v>
      </c>
      <c r="AO4896" s="2">
        <v>0</v>
      </c>
      <c r="AP4896" s="2">
        <v>0</v>
      </c>
      <c r="AQ4896" s="2">
        <v>0</v>
      </c>
      <c r="AR4896" s="2">
        <v>0</v>
      </c>
      <c r="AS4896" s="2">
        <v>0</v>
      </c>
      <c r="AT4896" s="2">
        <v>0</v>
      </c>
      <c r="AU4896" s="2">
        <v>0</v>
      </c>
      <c r="AV4896" s="2">
        <v>0</v>
      </c>
      <c r="AW4896" s="2">
        <v>0</v>
      </c>
      <c r="AX4896" s="2">
        <v>0</v>
      </c>
      <c r="AY4896" s="2">
        <v>0</v>
      </c>
      <c r="AZ4896" s="2">
        <v>0</v>
      </c>
      <c r="BA4896" s="2">
        <v>0</v>
      </c>
      <c r="BB4896" s="2">
        <v>0</v>
      </c>
      <c r="BC4896" s="2">
        <v>372</v>
      </c>
      <c r="BD4896" s="2">
        <v>0</v>
      </c>
      <c r="BE4896" s="2">
        <v>0</v>
      </c>
      <c r="BF4896" s="2">
        <v>0</v>
      </c>
      <c r="BG4896" s="2">
        <v>0</v>
      </c>
      <c r="BH4896" s="2">
        <v>0</v>
      </c>
      <c r="BI4896" s="2">
        <v>0</v>
      </c>
      <c r="BJ4896" s="2">
        <v>0</v>
      </c>
      <c r="BK4896" s="2">
        <v>0</v>
      </c>
      <c r="BL4896" s="2">
        <v>5</v>
      </c>
      <c r="BM4896" s="2">
        <v>5</v>
      </c>
      <c r="BN4896" s="2">
        <v>7</v>
      </c>
      <c r="BO4896" s="2">
        <v>4</v>
      </c>
      <c r="BP4896" s="2">
        <v>8</v>
      </c>
      <c r="BQ4896" s="2">
        <v>7</v>
      </c>
      <c r="BR4896" s="2">
        <v>5</v>
      </c>
      <c r="BS4896" s="2">
        <v>0</v>
      </c>
      <c r="BT4896" s="2">
        <v>0</v>
      </c>
      <c r="BU4896" s="2">
        <v>0</v>
      </c>
      <c r="BV4896" s="2">
        <v>0</v>
      </c>
      <c r="BW4896" s="2">
        <v>0</v>
      </c>
      <c r="BX4896" s="2">
        <v>0</v>
      </c>
      <c r="BY4896" s="2">
        <v>0</v>
      </c>
      <c r="BZ4896" s="2">
        <v>0</v>
      </c>
      <c r="CA4896" s="2">
        <v>0</v>
      </c>
      <c r="CB4896" s="2">
        <v>0</v>
      </c>
      <c r="CC4896" s="2">
        <v>0</v>
      </c>
      <c r="CD4896" s="2">
        <v>0</v>
      </c>
      <c r="CE4896" s="2">
        <v>0</v>
      </c>
      <c r="CF4896" s="2">
        <v>0</v>
      </c>
      <c r="CG4896" s="2">
        <v>0</v>
      </c>
      <c r="CH4896" s="2">
        <v>0</v>
      </c>
      <c r="CI4896" s="2">
        <v>0</v>
      </c>
      <c r="CJ4896" s="2">
        <v>0</v>
      </c>
      <c r="CK4896" s="2">
        <v>21</v>
      </c>
      <c r="CL4896" s="2">
        <v>0</v>
      </c>
    </row>
    <row r="4897" spans="1:90" x14ac:dyDescent="0.25">
      <c r="A4897" t="s">
        <v>115</v>
      </c>
      <c r="B4897">
        <v>20308</v>
      </c>
      <c r="C4897" t="s">
        <v>442</v>
      </c>
      <c r="D4897">
        <v>1</v>
      </c>
      <c r="E4897">
        <v>8</v>
      </c>
      <c r="F4897">
        <v>16330</v>
      </c>
      <c r="G4897">
        <v>35016330</v>
      </c>
      <c r="H4897" t="s">
        <v>9896</v>
      </c>
      <c r="I4897">
        <v>669</v>
      </c>
      <c r="J4897" t="s">
        <v>442</v>
      </c>
      <c r="K4897" t="s">
        <v>6572</v>
      </c>
      <c r="L4897">
        <v>1</v>
      </c>
      <c r="M4897" t="s">
        <v>442</v>
      </c>
      <c r="N4897">
        <v>18045540</v>
      </c>
      <c r="O4897" t="s">
        <v>92</v>
      </c>
      <c r="P4897" t="s">
        <v>9897</v>
      </c>
      <c r="Q4897">
        <v>85</v>
      </c>
      <c r="R4897">
        <v>15</v>
      </c>
      <c r="S4897">
        <v>32214182</v>
      </c>
      <c r="T4897">
        <v>32223491</v>
      </c>
      <c r="U4897" t="s">
        <v>9898</v>
      </c>
      <c r="V4897">
        <v>1</v>
      </c>
      <c r="W4897" s="2">
        <v>0</v>
      </c>
      <c r="X4897" s="2">
        <v>0</v>
      </c>
      <c r="Y4897" s="2">
        <v>0</v>
      </c>
      <c r="Z4897" s="2">
        <v>0</v>
      </c>
      <c r="AA4897" s="2">
        <v>0</v>
      </c>
      <c r="AB4897" s="2">
        <v>0</v>
      </c>
      <c r="AC4897" s="2">
        <v>0</v>
      </c>
      <c r="AD4897" s="2">
        <v>77</v>
      </c>
      <c r="AE4897" s="2">
        <v>86</v>
      </c>
      <c r="AF4897" s="2">
        <v>102</v>
      </c>
      <c r="AG4897" s="2">
        <v>68</v>
      </c>
      <c r="AH4897" s="2">
        <v>144</v>
      </c>
      <c r="AI4897" s="2">
        <v>156</v>
      </c>
      <c r="AJ4897" s="2">
        <v>153</v>
      </c>
      <c r="AK4897" s="2">
        <v>0</v>
      </c>
      <c r="AL4897" s="2">
        <v>0</v>
      </c>
      <c r="AM4897" s="2">
        <v>0</v>
      </c>
      <c r="AN4897" s="2">
        <v>0</v>
      </c>
      <c r="AO4897" s="2">
        <v>0</v>
      </c>
      <c r="AP4897" s="2">
        <v>0</v>
      </c>
      <c r="AQ4897" s="2">
        <v>0</v>
      </c>
      <c r="AR4897" s="2">
        <v>0</v>
      </c>
      <c r="AS4897" s="2">
        <v>0</v>
      </c>
      <c r="AT4897" s="2">
        <v>0</v>
      </c>
      <c r="AU4897" s="2">
        <v>0</v>
      </c>
      <c r="AV4897" s="2">
        <v>0</v>
      </c>
      <c r="AW4897" s="2">
        <v>0</v>
      </c>
      <c r="AX4897" s="2">
        <v>0</v>
      </c>
      <c r="AY4897" s="2">
        <v>0</v>
      </c>
      <c r="AZ4897" s="2">
        <v>0</v>
      </c>
      <c r="BA4897" s="2">
        <v>0</v>
      </c>
      <c r="BB4897" s="2">
        <v>0</v>
      </c>
      <c r="BC4897" s="2">
        <v>0</v>
      </c>
      <c r="BD4897" s="2">
        <v>0</v>
      </c>
      <c r="BE4897" s="2">
        <v>0</v>
      </c>
      <c r="BF4897" s="2">
        <v>0</v>
      </c>
      <c r="BG4897" s="2">
        <v>0</v>
      </c>
      <c r="BH4897" s="2">
        <v>0</v>
      </c>
      <c r="BI4897" s="2">
        <v>0</v>
      </c>
      <c r="BJ4897" s="2">
        <v>0</v>
      </c>
      <c r="BK4897" s="2">
        <v>0</v>
      </c>
      <c r="BL4897" s="2">
        <v>3</v>
      </c>
      <c r="BM4897" s="2">
        <v>3</v>
      </c>
      <c r="BN4897" s="2">
        <v>4</v>
      </c>
      <c r="BO4897" s="2">
        <v>2</v>
      </c>
      <c r="BP4897" s="2">
        <v>6</v>
      </c>
      <c r="BQ4897" s="2">
        <v>4</v>
      </c>
      <c r="BR4897" s="2">
        <v>5</v>
      </c>
      <c r="BS4897" s="2">
        <v>0</v>
      </c>
      <c r="BT4897" s="2">
        <v>0</v>
      </c>
      <c r="BU4897" s="2">
        <v>0</v>
      </c>
      <c r="BV4897" s="2">
        <v>0</v>
      </c>
      <c r="BW4897" s="2">
        <v>0</v>
      </c>
      <c r="BX4897" s="2">
        <v>0</v>
      </c>
      <c r="BY4897" s="2">
        <v>0</v>
      </c>
      <c r="BZ4897" s="2">
        <v>0</v>
      </c>
      <c r="CA4897" s="2">
        <v>0</v>
      </c>
      <c r="CB4897" s="2">
        <v>0</v>
      </c>
      <c r="CC4897" s="2">
        <v>0</v>
      </c>
      <c r="CD4897" s="2">
        <v>0</v>
      </c>
      <c r="CE4897" s="2">
        <v>0</v>
      </c>
      <c r="CF4897" s="2">
        <v>0</v>
      </c>
      <c r="CG4897" s="2">
        <v>0</v>
      </c>
      <c r="CH4897" s="2">
        <v>0</v>
      </c>
      <c r="CI4897" s="2">
        <v>0</v>
      </c>
      <c r="CJ4897" s="2">
        <v>0</v>
      </c>
      <c r="CK4897" s="2">
        <v>0</v>
      </c>
      <c r="CL4897" s="2">
        <v>0</v>
      </c>
    </row>
    <row r="4898" spans="1:90" x14ac:dyDescent="0.25">
      <c r="A4898" t="s">
        <v>115</v>
      </c>
      <c r="B4898">
        <v>20308</v>
      </c>
      <c r="C4898" t="s">
        <v>442</v>
      </c>
      <c r="D4898">
        <v>1</v>
      </c>
      <c r="E4898">
        <v>8</v>
      </c>
      <c r="F4898">
        <v>16412</v>
      </c>
      <c r="G4898">
        <v>35016412</v>
      </c>
      <c r="H4898" t="s">
        <v>16521</v>
      </c>
      <c r="I4898">
        <v>669</v>
      </c>
      <c r="J4898" t="s">
        <v>442</v>
      </c>
      <c r="K4898" t="s">
        <v>3848</v>
      </c>
      <c r="L4898">
        <v>1</v>
      </c>
      <c r="M4898" t="s">
        <v>442</v>
      </c>
      <c r="N4898">
        <v>18060035</v>
      </c>
      <c r="O4898" t="s">
        <v>92</v>
      </c>
      <c r="P4898" t="s">
        <v>6756</v>
      </c>
      <c r="Q4898">
        <v>70</v>
      </c>
      <c r="R4898">
        <v>15</v>
      </c>
      <c r="S4898">
        <v>32315182</v>
      </c>
      <c r="T4898">
        <v>32326822</v>
      </c>
      <c r="U4898" t="s">
        <v>16522</v>
      </c>
      <c r="V4898">
        <v>1</v>
      </c>
      <c r="W4898" s="2">
        <v>0</v>
      </c>
      <c r="X4898" s="2">
        <v>0</v>
      </c>
      <c r="Y4898" s="2">
        <v>0</v>
      </c>
      <c r="Z4898" s="2">
        <v>0</v>
      </c>
      <c r="AA4898" s="2">
        <v>0</v>
      </c>
      <c r="AB4898" s="2">
        <v>0</v>
      </c>
      <c r="AC4898" s="2">
        <v>0</v>
      </c>
      <c r="AD4898" s="2">
        <v>51</v>
      </c>
      <c r="AE4898" s="2">
        <v>57</v>
      </c>
      <c r="AF4898" s="2">
        <v>55</v>
      </c>
      <c r="AG4898" s="2">
        <v>32</v>
      </c>
      <c r="AH4898" s="2">
        <v>111</v>
      </c>
      <c r="AI4898" s="2">
        <v>97</v>
      </c>
      <c r="AJ4898" s="2">
        <v>84</v>
      </c>
      <c r="AK4898" s="2">
        <v>0</v>
      </c>
      <c r="AL4898" s="2">
        <v>0</v>
      </c>
      <c r="AM4898" s="2">
        <v>0</v>
      </c>
      <c r="AN4898" s="2">
        <v>0</v>
      </c>
      <c r="AO4898" s="2">
        <v>0</v>
      </c>
      <c r="AP4898" s="2">
        <v>0</v>
      </c>
      <c r="AQ4898" s="2">
        <v>0</v>
      </c>
      <c r="AR4898" s="2">
        <v>0</v>
      </c>
      <c r="AS4898" s="2">
        <v>0</v>
      </c>
      <c r="AT4898" s="2">
        <v>0</v>
      </c>
      <c r="AU4898" s="2">
        <v>0</v>
      </c>
      <c r="AV4898" s="2">
        <v>0</v>
      </c>
      <c r="AW4898" s="2">
        <v>0</v>
      </c>
      <c r="AX4898" s="2">
        <v>0</v>
      </c>
      <c r="AY4898" s="2">
        <v>0</v>
      </c>
      <c r="AZ4898" s="2">
        <v>0</v>
      </c>
      <c r="BA4898" s="2">
        <v>0</v>
      </c>
      <c r="BB4898" s="2">
        <v>0</v>
      </c>
      <c r="BC4898" s="2">
        <v>130</v>
      </c>
      <c r="BD4898" s="2">
        <v>0</v>
      </c>
      <c r="BE4898" s="2">
        <v>0</v>
      </c>
      <c r="BF4898" s="2">
        <v>0</v>
      </c>
      <c r="BG4898" s="2">
        <v>0</v>
      </c>
      <c r="BH4898" s="2">
        <v>0</v>
      </c>
      <c r="BI4898" s="2">
        <v>0</v>
      </c>
      <c r="BJ4898" s="2">
        <v>0</v>
      </c>
      <c r="BK4898" s="2">
        <v>0</v>
      </c>
      <c r="BL4898" s="2">
        <v>2</v>
      </c>
      <c r="BM4898" s="2">
        <v>2</v>
      </c>
      <c r="BN4898" s="2">
        <v>2</v>
      </c>
      <c r="BO4898" s="2">
        <v>1</v>
      </c>
      <c r="BP4898" s="2">
        <v>4</v>
      </c>
      <c r="BQ4898" s="2">
        <v>3</v>
      </c>
      <c r="BR4898" s="2">
        <v>3</v>
      </c>
      <c r="BS4898" s="2">
        <v>0</v>
      </c>
      <c r="BT4898" s="2">
        <v>0</v>
      </c>
      <c r="BU4898" s="2">
        <v>0</v>
      </c>
      <c r="BV4898" s="2">
        <v>0</v>
      </c>
      <c r="BW4898" s="2">
        <v>0</v>
      </c>
      <c r="BX4898" s="2">
        <v>0</v>
      </c>
      <c r="BY4898" s="2">
        <v>0</v>
      </c>
      <c r="BZ4898" s="2">
        <v>0</v>
      </c>
      <c r="CA4898" s="2">
        <v>0</v>
      </c>
      <c r="CB4898" s="2">
        <v>0</v>
      </c>
      <c r="CC4898" s="2">
        <v>0</v>
      </c>
      <c r="CD4898" s="2">
        <v>0</v>
      </c>
      <c r="CE4898" s="2">
        <v>0</v>
      </c>
      <c r="CF4898" s="2">
        <v>0</v>
      </c>
      <c r="CG4898" s="2">
        <v>0</v>
      </c>
      <c r="CH4898" s="2">
        <v>0</v>
      </c>
      <c r="CI4898" s="2">
        <v>0</v>
      </c>
      <c r="CJ4898" s="2">
        <v>0</v>
      </c>
      <c r="CK4898" s="2">
        <v>6</v>
      </c>
      <c r="CL4898" s="2">
        <v>0</v>
      </c>
    </row>
    <row r="4899" spans="1:90" x14ac:dyDescent="0.25">
      <c r="A4899" t="s">
        <v>115</v>
      </c>
      <c r="B4899">
        <v>20308</v>
      </c>
      <c r="C4899" t="s">
        <v>442</v>
      </c>
      <c r="D4899">
        <v>1</v>
      </c>
      <c r="E4899">
        <v>8</v>
      </c>
      <c r="F4899">
        <v>919913</v>
      </c>
      <c r="G4899">
        <v>35919913</v>
      </c>
      <c r="H4899" t="s">
        <v>13366</v>
      </c>
      <c r="I4899">
        <v>669</v>
      </c>
      <c r="J4899" t="s">
        <v>442</v>
      </c>
      <c r="K4899" t="s">
        <v>13367</v>
      </c>
      <c r="L4899">
        <v>1</v>
      </c>
      <c r="M4899" t="s">
        <v>442</v>
      </c>
      <c r="N4899">
        <v>18087315</v>
      </c>
      <c r="O4899" t="s">
        <v>261</v>
      </c>
      <c r="P4899" t="s">
        <v>13368</v>
      </c>
      <c r="Q4899">
        <v>330</v>
      </c>
      <c r="R4899">
        <v>15</v>
      </c>
      <c r="S4899">
        <v>32252330</v>
      </c>
      <c r="T4899">
        <v>33251144</v>
      </c>
      <c r="U4899" t="s">
        <v>13369</v>
      </c>
      <c r="V4899">
        <v>1</v>
      </c>
      <c r="W4899" s="2">
        <v>0</v>
      </c>
      <c r="X4899" s="2">
        <v>0</v>
      </c>
      <c r="Y4899" s="2">
        <v>0</v>
      </c>
      <c r="Z4899" s="2">
        <v>0</v>
      </c>
      <c r="AA4899" s="2">
        <v>0</v>
      </c>
      <c r="AB4899" s="2">
        <v>0</v>
      </c>
      <c r="AC4899" s="2">
        <v>0</v>
      </c>
      <c r="AD4899" s="2">
        <v>74</v>
      </c>
      <c r="AE4899" s="2">
        <v>46</v>
      </c>
      <c r="AF4899" s="2">
        <v>67</v>
      </c>
      <c r="AG4899" s="2">
        <v>56</v>
      </c>
      <c r="AH4899" s="2">
        <v>184</v>
      </c>
      <c r="AI4899" s="2">
        <v>194</v>
      </c>
      <c r="AJ4899" s="2">
        <v>137</v>
      </c>
      <c r="AK4899" s="2">
        <v>0</v>
      </c>
      <c r="AL4899" s="2">
        <v>0</v>
      </c>
      <c r="AM4899" s="2">
        <v>0</v>
      </c>
      <c r="AN4899" s="2">
        <v>0</v>
      </c>
      <c r="AO4899" s="2">
        <v>0</v>
      </c>
      <c r="AP4899" s="2">
        <v>0</v>
      </c>
      <c r="AQ4899" s="2">
        <v>0</v>
      </c>
      <c r="AR4899" s="2">
        <v>0</v>
      </c>
      <c r="AS4899" s="2">
        <v>0</v>
      </c>
      <c r="AT4899" s="2">
        <v>0</v>
      </c>
      <c r="AU4899" s="2">
        <v>0</v>
      </c>
      <c r="AV4899" s="2">
        <v>0</v>
      </c>
      <c r="AW4899" s="2">
        <v>0</v>
      </c>
      <c r="AX4899" s="2">
        <v>0</v>
      </c>
      <c r="AY4899" s="2">
        <v>0</v>
      </c>
      <c r="AZ4899" s="2">
        <v>0</v>
      </c>
      <c r="BA4899" s="2">
        <v>0</v>
      </c>
      <c r="BB4899" s="2">
        <v>0</v>
      </c>
      <c r="BC4899" s="2">
        <v>51</v>
      </c>
      <c r="BD4899" s="2">
        <v>10</v>
      </c>
      <c r="BE4899" s="2">
        <v>0</v>
      </c>
      <c r="BF4899" s="2">
        <v>0</v>
      </c>
      <c r="BG4899" s="2">
        <v>0</v>
      </c>
      <c r="BH4899" s="2">
        <v>0</v>
      </c>
      <c r="BI4899" s="2">
        <v>0</v>
      </c>
      <c r="BJ4899" s="2">
        <v>0</v>
      </c>
      <c r="BK4899" s="2">
        <v>0</v>
      </c>
      <c r="BL4899" s="2">
        <v>6</v>
      </c>
      <c r="BM4899" s="2">
        <v>3</v>
      </c>
      <c r="BN4899" s="2">
        <v>4</v>
      </c>
      <c r="BO4899" s="2">
        <v>3</v>
      </c>
      <c r="BP4899" s="2">
        <v>7</v>
      </c>
      <c r="BQ4899" s="2">
        <v>8</v>
      </c>
      <c r="BR4899" s="2">
        <v>6</v>
      </c>
      <c r="BS4899" s="2">
        <v>0</v>
      </c>
      <c r="BT4899" s="2">
        <v>0</v>
      </c>
      <c r="BU4899" s="2">
        <v>0</v>
      </c>
      <c r="BV4899" s="2">
        <v>0</v>
      </c>
      <c r="BW4899" s="2">
        <v>0</v>
      </c>
      <c r="BX4899" s="2">
        <v>0</v>
      </c>
      <c r="BY4899" s="2">
        <v>0</v>
      </c>
      <c r="BZ4899" s="2">
        <v>0</v>
      </c>
      <c r="CA4899" s="2">
        <v>0</v>
      </c>
      <c r="CB4899" s="2">
        <v>0</v>
      </c>
      <c r="CC4899" s="2">
        <v>0</v>
      </c>
      <c r="CD4899" s="2">
        <v>0</v>
      </c>
      <c r="CE4899" s="2">
        <v>0</v>
      </c>
      <c r="CF4899" s="2">
        <v>0</v>
      </c>
      <c r="CG4899" s="2">
        <v>0</v>
      </c>
      <c r="CH4899" s="2">
        <v>0</v>
      </c>
      <c r="CI4899" s="2">
        <v>0</v>
      </c>
      <c r="CJ4899" s="2">
        <v>0</v>
      </c>
      <c r="CK4899" s="2">
        <v>4</v>
      </c>
      <c r="CL4899" s="2">
        <v>2</v>
      </c>
    </row>
    <row r="4900" spans="1:90" x14ac:dyDescent="0.25">
      <c r="A4900" t="s">
        <v>115</v>
      </c>
      <c r="B4900">
        <v>20308</v>
      </c>
      <c r="C4900" t="s">
        <v>442</v>
      </c>
      <c r="D4900">
        <v>1</v>
      </c>
      <c r="E4900">
        <v>8</v>
      </c>
      <c r="F4900">
        <v>39779</v>
      </c>
      <c r="G4900">
        <v>35039779</v>
      </c>
      <c r="H4900" t="s">
        <v>8857</v>
      </c>
      <c r="I4900">
        <v>669</v>
      </c>
      <c r="J4900" t="s">
        <v>442</v>
      </c>
      <c r="K4900" t="s">
        <v>3891</v>
      </c>
      <c r="L4900">
        <v>1</v>
      </c>
      <c r="M4900" t="s">
        <v>442</v>
      </c>
      <c r="N4900">
        <v>18071120</v>
      </c>
      <c r="O4900" t="s">
        <v>92</v>
      </c>
      <c r="P4900" t="s">
        <v>8858</v>
      </c>
      <c r="Q4900">
        <v>500</v>
      </c>
      <c r="R4900">
        <v>15</v>
      </c>
      <c r="S4900">
        <v>32232656</v>
      </c>
      <c r="T4900">
        <v>32234561</v>
      </c>
      <c r="U4900" t="s">
        <v>8859</v>
      </c>
      <c r="V4900">
        <v>1</v>
      </c>
      <c r="W4900" s="2">
        <v>0</v>
      </c>
      <c r="X4900" s="2">
        <v>0</v>
      </c>
      <c r="Y4900" s="2">
        <v>131</v>
      </c>
      <c r="Z4900" s="2">
        <v>118</v>
      </c>
      <c r="AA4900" s="2">
        <v>121</v>
      </c>
      <c r="AB4900" s="2">
        <v>159</v>
      </c>
      <c r="AC4900" s="2">
        <v>163</v>
      </c>
      <c r="AD4900" s="2">
        <v>0</v>
      </c>
      <c r="AE4900" s="2">
        <v>0</v>
      </c>
      <c r="AF4900" s="2">
        <v>0</v>
      </c>
      <c r="AG4900" s="2">
        <v>0</v>
      </c>
      <c r="AH4900" s="2">
        <v>0</v>
      </c>
      <c r="AI4900" s="2">
        <v>0</v>
      </c>
      <c r="AJ4900" s="2">
        <v>0</v>
      </c>
      <c r="AK4900" s="2">
        <v>0</v>
      </c>
      <c r="AL4900" s="2">
        <v>0</v>
      </c>
      <c r="AM4900" s="2">
        <v>0</v>
      </c>
      <c r="AN4900" s="2">
        <v>0</v>
      </c>
      <c r="AO4900" s="2">
        <v>0</v>
      </c>
      <c r="AP4900" s="2">
        <v>0</v>
      </c>
      <c r="AQ4900" s="2">
        <v>0</v>
      </c>
      <c r="AR4900" s="2">
        <v>0</v>
      </c>
      <c r="AS4900" s="2">
        <v>0</v>
      </c>
      <c r="AT4900" s="2">
        <v>0</v>
      </c>
      <c r="AU4900" s="2">
        <v>0</v>
      </c>
      <c r="AV4900" s="2">
        <v>0</v>
      </c>
      <c r="AW4900" s="2">
        <v>0</v>
      </c>
      <c r="AX4900" s="2">
        <v>0</v>
      </c>
      <c r="AY4900" s="2">
        <v>0</v>
      </c>
      <c r="AZ4900" s="2">
        <v>0</v>
      </c>
      <c r="BA4900" s="2">
        <v>0</v>
      </c>
      <c r="BB4900" s="2">
        <v>0</v>
      </c>
      <c r="BC4900" s="2">
        <v>20</v>
      </c>
      <c r="BD4900" s="2">
        <v>8</v>
      </c>
      <c r="BE4900" s="2">
        <v>0</v>
      </c>
      <c r="BF4900" s="2">
        <v>0</v>
      </c>
      <c r="BG4900" s="2">
        <v>5</v>
      </c>
      <c r="BH4900" s="2">
        <v>8</v>
      </c>
      <c r="BI4900" s="2">
        <v>5</v>
      </c>
      <c r="BJ4900" s="2">
        <v>8</v>
      </c>
      <c r="BK4900" s="2">
        <v>8</v>
      </c>
      <c r="BL4900" s="2">
        <v>0</v>
      </c>
      <c r="BM4900" s="2">
        <v>0</v>
      </c>
      <c r="BN4900" s="2">
        <v>0</v>
      </c>
      <c r="BO4900" s="2">
        <v>0</v>
      </c>
      <c r="BP4900" s="2">
        <v>0</v>
      </c>
      <c r="BQ4900" s="2">
        <v>0</v>
      </c>
      <c r="BR4900" s="2">
        <v>0</v>
      </c>
      <c r="BS4900" s="2">
        <v>0</v>
      </c>
      <c r="BT4900" s="2">
        <v>0</v>
      </c>
      <c r="BU4900" s="2">
        <v>0</v>
      </c>
      <c r="BV4900" s="2">
        <v>0</v>
      </c>
      <c r="BW4900" s="2">
        <v>0</v>
      </c>
      <c r="BX4900" s="2">
        <v>0</v>
      </c>
      <c r="BY4900" s="2">
        <v>0</v>
      </c>
      <c r="BZ4900" s="2">
        <v>0</v>
      </c>
      <c r="CA4900" s="2">
        <v>0</v>
      </c>
      <c r="CB4900" s="2">
        <v>0</v>
      </c>
      <c r="CC4900" s="2">
        <v>0</v>
      </c>
      <c r="CD4900" s="2">
        <v>0</v>
      </c>
      <c r="CE4900" s="2">
        <v>0</v>
      </c>
      <c r="CF4900" s="2">
        <v>0</v>
      </c>
      <c r="CG4900" s="2">
        <v>0</v>
      </c>
      <c r="CH4900" s="2">
        <v>0</v>
      </c>
      <c r="CI4900" s="2">
        <v>0</v>
      </c>
      <c r="CJ4900" s="2">
        <v>0</v>
      </c>
      <c r="CK4900" s="2">
        <v>1</v>
      </c>
      <c r="CL4900" s="2">
        <v>2</v>
      </c>
    </row>
    <row r="4901" spans="1:90" x14ac:dyDescent="0.25">
      <c r="A4901" t="s">
        <v>115</v>
      </c>
      <c r="B4901">
        <v>20308</v>
      </c>
      <c r="C4901" t="s">
        <v>442</v>
      </c>
      <c r="D4901">
        <v>1</v>
      </c>
      <c r="E4901">
        <v>8</v>
      </c>
      <c r="F4901">
        <v>564953</v>
      </c>
      <c r="G4901">
        <v>35564953</v>
      </c>
      <c r="H4901" t="s">
        <v>16937</v>
      </c>
      <c r="I4901">
        <v>669</v>
      </c>
      <c r="J4901" t="s">
        <v>442</v>
      </c>
      <c r="K4901" t="s">
        <v>16938</v>
      </c>
      <c r="L4901">
        <v>1</v>
      </c>
      <c r="M4901" t="s">
        <v>442</v>
      </c>
      <c r="N4901">
        <v>18071059</v>
      </c>
      <c r="O4901" t="s">
        <v>92</v>
      </c>
      <c r="P4901" t="s">
        <v>16939</v>
      </c>
      <c r="Q4901" t="s">
        <v>127</v>
      </c>
      <c r="R4901">
        <v>15</v>
      </c>
      <c r="S4901">
        <v>32232758</v>
      </c>
      <c r="U4901" t="s">
        <v>16940</v>
      </c>
      <c r="V4901">
        <v>1</v>
      </c>
      <c r="W4901" s="2">
        <v>0</v>
      </c>
      <c r="X4901" s="2">
        <v>0</v>
      </c>
      <c r="Y4901" s="2">
        <v>0</v>
      </c>
      <c r="Z4901" s="2">
        <v>0</v>
      </c>
      <c r="AA4901" s="2">
        <v>0</v>
      </c>
      <c r="AB4901" s="2">
        <v>0</v>
      </c>
      <c r="AC4901" s="2">
        <v>0</v>
      </c>
      <c r="AD4901" s="2">
        <v>99</v>
      </c>
      <c r="AE4901" s="2">
        <v>70</v>
      </c>
      <c r="AF4901" s="2">
        <v>92</v>
      </c>
      <c r="AG4901" s="2">
        <v>51</v>
      </c>
      <c r="AH4901" s="2">
        <v>74</v>
      </c>
      <c r="AI4901" s="2">
        <v>64</v>
      </c>
      <c r="AJ4901" s="2">
        <v>55</v>
      </c>
      <c r="AK4901" s="2">
        <v>0</v>
      </c>
      <c r="AL4901" s="2">
        <v>0</v>
      </c>
      <c r="AM4901" s="2">
        <v>0</v>
      </c>
      <c r="AN4901" s="2">
        <v>0</v>
      </c>
      <c r="AO4901" s="2">
        <v>0</v>
      </c>
      <c r="AP4901" s="2">
        <v>0</v>
      </c>
      <c r="AQ4901" s="2">
        <v>0</v>
      </c>
      <c r="AR4901" s="2">
        <v>0</v>
      </c>
      <c r="AS4901" s="2">
        <v>0</v>
      </c>
      <c r="AT4901" s="2">
        <v>0</v>
      </c>
      <c r="AU4901" s="2">
        <v>0</v>
      </c>
      <c r="AV4901" s="2">
        <v>0</v>
      </c>
      <c r="AW4901" s="2">
        <v>0</v>
      </c>
      <c r="AX4901" s="2">
        <v>0</v>
      </c>
      <c r="AY4901" s="2">
        <v>0</v>
      </c>
      <c r="AZ4901" s="2">
        <v>0</v>
      </c>
      <c r="BA4901" s="2">
        <v>0</v>
      </c>
      <c r="BB4901" s="2">
        <v>0</v>
      </c>
      <c r="BC4901" s="2">
        <v>60</v>
      </c>
      <c r="BD4901" s="2">
        <v>0</v>
      </c>
      <c r="BE4901" s="2">
        <v>0</v>
      </c>
      <c r="BF4901" s="2">
        <v>0</v>
      </c>
      <c r="BG4901" s="2">
        <v>0</v>
      </c>
      <c r="BH4901" s="2">
        <v>0</v>
      </c>
      <c r="BI4901" s="2">
        <v>0</v>
      </c>
      <c r="BJ4901" s="2">
        <v>0</v>
      </c>
      <c r="BK4901" s="2">
        <v>0</v>
      </c>
      <c r="BL4901" s="2">
        <v>5</v>
      </c>
      <c r="BM4901" s="2">
        <v>3</v>
      </c>
      <c r="BN4901" s="2">
        <v>4</v>
      </c>
      <c r="BO4901" s="2">
        <v>2</v>
      </c>
      <c r="BP4901" s="2">
        <v>4</v>
      </c>
      <c r="BQ4901" s="2">
        <v>3</v>
      </c>
      <c r="BR4901" s="2">
        <v>3</v>
      </c>
      <c r="BS4901" s="2">
        <v>0</v>
      </c>
      <c r="BT4901" s="2">
        <v>0</v>
      </c>
      <c r="BU4901" s="2">
        <v>0</v>
      </c>
      <c r="BV4901" s="2">
        <v>0</v>
      </c>
      <c r="BW4901" s="2">
        <v>0</v>
      </c>
      <c r="BX4901" s="2">
        <v>0</v>
      </c>
      <c r="BY4901" s="2">
        <v>0</v>
      </c>
      <c r="BZ4901" s="2">
        <v>0</v>
      </c>
      <c r="CA4901" s="2">
        <v>0</v>
      </c>
      <c r="CB4901" s="2">
        <v>0</v>
      </c>
      <c r="CC4901" s="2">
        <v>0</v>
      </c>
      <c r="CD4901" s="2">
        <v>0</v>
      </c>
      <c r="CE4901" s="2">
        <v>0</v>
      </c>
      <c r="CF4901" s="2">
        <v>0</v>
      </c>
      <c r="CG4901" s="2">
        <v>0</v>
      </c>
      <c r="CH4901" s="2">
        <v>0</v>
      </c>
      <c r="CI4901" s="2">
        <v>0</v>
      </c>
      <c r="CJ4901" s="2">
        <v>0</v>
      </c>
      <c r="CK4901" s="2">
        <v>6</v>
      </c>
      <c r="CL4901" s="2">
        <v>0</v>
      </c>
    </row>
    <row r="4902" spans="1:90" x14ac:dyDescent="0.25">
      <c r="A4902" t="s">
        <v>115</v>
      </c>
      <c r="B4902">
        <v>20308</v>
      </c>
      <c r="C4902" t="s">
        <v>442</v>
      </c>
      <c r="D4902">
        <v>1</v>
      </c>
      <c r="E4902">
        <v>8</v>
      </c>
      <c r="F4902">
        <v>42444</v>
      </c>
      <c r="G4902">
        <v>35042444</v>
      </c>
      <c r="H4902" t="s">
        <v>6084</v>
      </c>
      <c r="I4902">
        <v>669</v>
      </c>
      <c r="J4902" t="s">
        <v>442</v>
      </c>
      <c r="K4902" t="s">
        <v>6085</v>
      </c>
      <c r="L4902">
        <v>1</v>
      </c>
      <c r="M4902" t="s">
        <v>442</v>
      </c>
      <c r="N4902">
        <v>18060360</v>
      </c>
      <c r="O4902" t="s">
        <v>92</v>
      </c>
      <c r="P4902" t="s">
        <v>6086</v>
      </c>
      <c r="Q4902">
        <v>54</v>
      </c>
      <c r="R4902">
        <v>15</v>
      </c>
      <c r="S4902">
        <v>32317178</v>
      </c>
      <c r="T4902">
        <v>32329100</v>
      </c>
      <c r="U4902" t="s">
        <v>6087</v>
      </c>
      <c r="V4902">
        <v>1</v>
      </c>
      <c r="W4902" s="2">
        <v>0</v>
      </c>
      <c r="X4902" s="2">
        <v>0</v>
      </c>
      <c r="Y4902" s="2">
        <v>98</v>
      </c>
      <c r="Z4902" s="2">
        <v>69</v>
      </c>
      <c r="AA4902" s="2">
        <v>92</v>
      </c>
      <c r="AB4902" s="2">
        <v>93</v>
      </c>
      <c r="AC4902" s="2">
        <v>89</v>
      </c>
      <c r="AD4902" s="2">
        <v>0</v>
      </c>
      <c r="AE4902" s="2">
        <v>0</v>
      </c>
      <c r="AF4902" s="2">
        <v>0</v>
      </c>
      <c r="AG4902" s="2">
        <v>0</v>
      </c>
      <c r="AH4902" s="2">
        <v>0</v>
      </c>
      <c r="AI4902" s="2">
        <v>0</v>
      </c>
      <c r="AJ4902" s="2">
        <v>0</v>
      </c>
      <c r="AK4902" s="2">
        <v>0</v>
      </c>
      <c r="AL4902" s="2">
        <v>0</v>
      </c>
      <c r="AM4902" s="2">
        <v>0</v>
      </c>
      <c r="AN4902" s="2">
        <v>0</v>
      </c>
      <c r="AO4902" s="2">
        <v>0</v>
      </c>
      <c r="AP4902" s="2">
        <v>0</v>
      </c>
      <c r="AQ4902" s="2">
        <v>0</v>
      </c>
      <c r="AR4902" s="2">
        <v>0</v>
      </c>
      <c r="AS4902" s="2">
        <v>0</v>
      </c>
      <c r="AT4902" s="2">
        <v>0</v>
      </c>
      <c r="AU4902" s="2">
        <v>0</v>
      </c>
      <c r="AV4902" s="2">
        <v>0</v>
      </c>
      <c r="AW4902" s="2">
        <v>0</v>
      </c>
      <c r="AX4902" s="2">
        <v>0</v>
      </c>
      <c r="AY4902" s="2">
        <v>0</v>
      </c>
      <c r="AZ4902" s="2">
        <v>0</v>
      </c>
      <c r="BA4902" s="2">
        <v>0</v>
      </c>
      <c r="BB4902" s="2">
        <v>0</v>
      </c>
      <c r="BC4902" s="2">
        <v>0</v>
      </c>
      <c r="BD4902" s="2">
        <v>0</v>
      </c>
      <c r="BE4902" s="2">
        <v>0</v>
      </c>
      <c r="BF4902" s="2">
        <v>0</v>
      </c>
      <c r="BG4902" s="2">
        <v>6</v>
      </c>
      <c r="BH4902" s="2">
        <v>4</v>
      </c>
      <c r="BI4902" s="2">
        <v>4</v>
      </c>
      <c r="BJ4902" s="2">
        <v>4</v>
      </c>
      <c r="BK4902" s="2">
        <v>3</v>
      </c>
      <c r="BL4902" s="2">
        <v>0</v>
      </c>
      <c r="BM4902" s="2">
        <v>0</v>
      </c>
      <c r="BN4902" s="2">
        <v>0</v>
      </c>
      <c r="BO4902" s="2">
        <v>0</v>
      </c>
      <c r="BP4902" s="2">
        <v>0</v>
      </c>
      <c r="BQ4902" s="2">
        <v>0</v>
      </c>
      <c r="BR4902" s="2">
        <v>0</v>
      </c>
      <c r="BS4902" s="2">
        <v>0</v>
      </c>
      <c r="BT4902" s="2">
        <v>0</v>
      </c>
      <c r="BU4902" s="2">
        <v>0</v>
      </c>
      <c r="BV4902" s="2">
        <v>0</v>
      </c>
      <c r="BW4902" s="2">
        <v>0</v>
      </c>
      <c r="BX4902" s="2">
        <v>0</v>
      </c>
      <c r="BY4902" s="2">
        <v>0</v>
      </c>
      <c r="BZ4902" s="2">
        <v>0</v>
      </c>
      <c r="CA4902" s="2">
        <v>0</v>
      </c>
      <c r="CB4902" s="2">
        <v>0</v>
      </c>
      <c r="CC4902" s="2">
        <v>0</v>
      </c>
      <c r="CD4902" s="2">
        <v>0</v>
      </c>
      <c r="CE4902" s="2">
        <v>0</v>
      </c>
      <c r="CF4902" s="2">
        <v>0</v>
      </c>
      <c r="CG4902" s="2">
        <v>0</v>
      </c>
      <c r="CH4902" s="2">
        <v>0</v>
      </c>
      <c r="CI4902" s="2">
        <v>0</v>
      </c>
      <c r="CJ4902" s="2">
        <v>0</v>
      </c>
      <c r="CK4902" s="2">
        <v>0</v>
      </c>
      <c r="CL4902" s="2">
        <v>0</v>
      </c>
    </row>
    <row r="4903" spans="1:90" x14ac:dyDescent="0.25">
      <c r="A4903" t="s">
        <v>115</v>
      </c>
      <c r="B4903">
        <v>20308</v>
      </c>
      <c r="C4903" t="s">
        <v>442</v>
      </c>
      <c r="D4903">
        <v>1</v>
      </c>
      <c r="E4903">
        <v>8</v>
      </c>
      <c r="F4903">
        <v>900357</v>
      </c>
      <c r="G4903">
        <v>35900357</v>
      </c>
      <c r="H4903" t="s">
        <v>5212</v>
      </c>
      <c r="I4903">
        <v>669</v>
      </c>
      <c r="J4903" t="s">
        <v>442</v>
      </c>
      <c r="K4903" t="s">
        <v>5213</v>
      </c>
      <c r="L4903">
        <v>1</v>
      </c>
      <c r="M4903" t="s">
        <v>442</v>
      </c>
      <c r="N4903">
        <v>18071370</v>
      </c>
      <c r="O4903" t="s">
        <v>92</v>
      </c>
      <c r="P4903" t="s">
        <v>5214</v>
      </c>
      <c r="Q4903">
        <v>286</v>
      </c>
      <c r="R4903">
        <v>15</v>
      </c>
      <c r="S4903">
        <v>32232780</v>
      </c>
      <c r="T4903">
        <v>32235005</v>
      </c>
      <c r="U4903" t="s">
        <v>5215</v>
      </c>
      <c r="V4903">
        <v>1</v>
      </c>
      <c r="W4903" s="2">
        <v>0</v>
      </c>
      <c r="X4903" s="2">
        <v>0</v>
      </c>
      <c r="Y4903" s="2">
        <v>111</v>
      </c>
      <c r="Z4903" s="2">
        <v>122</v>
      </c>
      <c r="AA4903" s="2">
        <v>96</v>
      </c>
      <c r="AB4903" s="2">
        <v>0</v>
      </c>
      <c r="AC4903" s="2">
        <v>0</v>
      </c>
      <c r="AD4903" s="2">
        <v>94</v>
      </c>
      <c r="AE4903" s="2">
        <v>56</v>
      </c>
      <c r="AF4903" s="2">
        <v>90</v>
      </c>
      <c r="AG4903" s="2">
        <v>73</v>
      </c>
      <c r="AH4903" s="2">
        <v>130</v>
      </c>
      <c r="AI4903" s="2">
        <v>117</v>
      </c>
      <c r="AJ4903" s="2">
        <v>71</v>
      </c>
      <c r="AK4903" s="2">
        <v>0</v>
      </c>
      <c r="AL4903" s="2">
        <v>0</v>
      </c>
      <c r="AM4903" s="2">
        <v>0</v>
      </c>
      <c r="AN4903" s="2">
        <v>0</v>
      </c>
      <c r="AO4903" s="2">
        <v>0</v>
      </c>
      <c r="AP4903" s="2">
        <v>0</v>
      </c>
      <c r="AQ4903" s="2">
        <v>0</v>
      </c>
      <c r="AR4903" s="2">
        <v>0</v>
      </c>
      <c r="AS4903" s="2">
        <v>0</v>
      </c>
      <c r="AT4903" s="2">
        <v>0</v>
      </c>
      <c r="AU4903" s="2">
        <v>0</v>
      </c>
      <c r="AV4903" s="2">
        <v>0</v>
      </c>
      <c r="AW4903" s="2">
        <v>0</v>
      </c>
      <c r="AX4903" s="2">
        <v>0</v>
      </c>
      <c r="AY4903" s="2">
        <v>0</v>
      </c>
      <c r="AZ4903" s="2">
        <v>0</v>
      </c>
      <c r="BA4903" s="2">
        <v>0</v>
      </c>
      <c r="BB4903" s="2">
        <v>0</v>
      </c>
      <c r="BC4903" s="2">
        <v>99</v>
      </c>
      <c r="BD4903" s="2">
        <v>12</v>
      </c>
      <c r="BE4903" s="2">
        <v>0</v>
      </c>
      <c r="BF4903" s="2">
        <v>0</v>
      </c>
      <c r="BG4903" s="2">
        <v>6</v>
      </c>
      <c r="BH4903" s="2">
        <v>6</v>
      </c>
      <c r="BI4903" s="2">
        <v>5</v>
      </c>
      <c r="BJ4903" s="2">
        <v>0</v>
      </c>
      <c r="BK4903" s="2">
        <v>0</v>
      </c>
      <c r="BL4903" s="2">
        <v>5</v>
      </c>
      <c r="BM4903" s="2">
        <v>3</v>
      </c>
      <c r="BN4903" s="2">
        <v>4</v>
      </c>
      <c r="BO4903" s="2">
        <v>4</v>
      </c>
      <c r="BP4903" s="2">
        <v>4</v>
      </c>
      <c r="BQ4903" s="2">
        <v>4</v>
      </c>
      <c r="BR4903" s="2">
        <v>2</v>
      </c>
      <c r="BS4903" s="2">
        <v>0</v>
      </c>
      <c r="BT4903" s="2">
        <v>0</v>
      </c>
      <c r="BU4903" s="2">
        <v>0</v>
      </c>
      <c r="BV4903" s="2">
        <v>0</v>
      </c>
      <c r="BW4903" s="2">
        <v>0</v>
      </c>
      <c r="BX4903" s="2">
        <v>0</v>
      </c>
      <c r="BY4903" s="2">
        <v>0</v>
      </c>
      <c r="BZ4903" s="2">
        <v>0</v>
      </c>
      <c r="CA4903" s="2">
        <v>0</v>
      </c>
      <c r="CB4903" s="2">
        <v>0</v>
      </c>
      <c r="CC4903" s="2">
        <v>0</v>
      </c>
      <c r="CD4903" s="2">
        <v>0</v>
      </c>
      <c r="CE4903" s="2">
        <v>0</v>
      </c>
      <c r="CF4903" s="2">
        <v>0</v>
      </c>
      <c r="CG4903" s="2">
        <v>0</v>
      </c>
      <c r="CH4903" s="2">
        <v>0</v>
      </c>
      <c r="CI4903" s="2">
        <v>0</v>
      </c>
      <c r="CJ4903" s="2">
        <v>0</v>
      </c>
      <c r="CK4903" s="2">
        <v>7</v>
      </c>
      <c r="CL4903" s="2">
        <v>3</v>
      </c>
    </row>
    <row r="4904" spans="1:90" x14ac:dyDescent="0.25">
      <c r="A4904" t="s">
        <v>115</v>
      </c>
      <c r="B4904">
        <v>20308</v>
      </c>
      <c r="C4904" t="s">
        <v>442</v>
      </c>
      <c r="D4904">
        <v>1</v>
      </c>
      <c r="E4904">
        <v>8</v>
      </c>
      <c r="F4904">
        <v>16287</v>
      </c>
      <c r="G4904">
        <v>35016287</v>
      </c>
      <c r="H4904" t="s">
        <v>4768</v>
      </c>
      <c r="I4904">
        <v>669</v>
      </c>
      <c r="J4904" t="s">
        <v>442</v>
      </c>
      <c r="K4904" t="s">
        <v>7234</v>
      </c>
      <c r="L4904">
        <v>1</v>
      </c>
      <c r="M4904" t="s">
        <v>442</v>
      </c>
      <c r="N4904">
        <v>18052280</v>
      </c>
      <c r="O4904" t="s">
        <v>92</v>
      </c>
      <c r="P4904" t="s">
        <v>7235</v>
      </c>
      <c r="Q4904">
        <v>935</v>
      </c>
      <c r="R4904">
        <v>15</v>
      </c>
      <c r="S4904">
        <v>32211554</v>
      </c>
      <c r="T4904">
        <v>32226614</v>
      </c>
      <c r="U4904" t="s">
        <v>7236</v>
      </c>
      <c r="V4904">
        <v>1</v>
      </c>
      <c r="W4904" s="2">
        <v>0</v>
      </c>
      <c r="X4904" s="2">
        <v>0</v>
      </c>
      <c r="Y4904" s="2">
        <v>0</v>
      </c>
      <c r="Z4904" s="2">
        <v>0</v>
      </c>
      <c r="AA4904" s="2">
        <v>0</v>
      </c>
      <c r="AB4904" s="2">
        <v>0</v>
      </c>
      <c r="AC4904" s="2">
        <v>0</v>
      </c>
      <c r="AD4904" s="2">
        <v>65</v>
      </c>
      <c r="AE4904" s="2">
        <v>93</v>
      </c>
      <c r="AF4904" s="2">
        <v>93</v>
      </c>
      <c r="AG4904" s="2">
        <v>78</v>
      </c>
      <c r="AH4904" s="2">
        <v>129</v>
      </c>
      <c r="AI4904" s="2">
        <v>104</v>
      </c>
      <c r="AJ4904" s="2">
        <v>91</v>
      </c>
      <c r="AK4904" s="2">
        <v>0</v>
      </c>
      <c r="AL4904" s="2">
        <v>0</v>
      </c>
      <c r="AM4904" s="2">
        <v>0</v>
      </c>
      <c r="AN4904" s="2">
        <v>0</v>
      </c>
      <c r="AO4904" s="2">
        <v>0</v>
      </c>
      <c r="AP4904" s="2">
        <v>0</v>
      </c>
      <c r="AQ4904" s="2">
        <v>0</v>
      </c>
      <c r="AR4904" s="2">
        <v>0</v>
      </c>
      <c r="AS4904" s="2">
        <v>0</v>
      </c>
      <c r="AT4904" s="2">
        <v>0</v>
      </c>
      <c r="AU4904" s="2">
        <v>0</v>
      </c>
      <c r="AV4904" s="2">
        <v>0</v>
      </c>
      <c r="AW4904" s="2">
        <v>0</v>
      </c>
      <c r="AX4904" s="2">
        <v>0</v>
      </c>
      <c r="AY4904" s="2">
        <v>0</v>
      </c>
      <c r="AZ4904" s="2">
        <v>0</v>
      </c>
      <c r="BA4904" s="2">
        <v>0</v>
      </c>
      <c r="BB4904" s="2">
        <v>0</v>
      </c>
      <c r="BC4904" s="2">
        <v>16</v>
      </c>
      <c r="BD4904" s="2">
        <v>0</v>
      </c>
      <c r="BE4904" s="2">
        <v>0</v>
      </c>
      <c r="BF4904" s="2">
        <v>0</v>
      </c>
      <c r="BG4904" s="2">
        <v>0</v>
      </c>
      <c r="BH4904" s="2">
        <v>0</v>
      </c>
      <c r="BI4904" s="2">
        <v>0</v>
      </c>
      <c r="BJ4904" s="2">
        <v>0</v>
      </c>
      <c r="BK4904" s="2">
        <v>0</v>
      </c>
      <c r="BL4904" s="2">
        <v>3</v>
      </c>
      <c r="BM4904" s="2">
        <v>4</v>
      </c>
      <c r="BN4904" s="2">
        <v>5</v>
      </c>
      <c r="BO4904" s="2">
        <v>4</v>
      </c>
      <c r="BP4904" s="2">
        <v>6</v>
      </c>
      <c r="BQ4904" s="2">
        <v>5</v>
      </c>
      <c r="BR4904" s="2">
        <v>3</v>
      </c>
      <c r="BS4904" s="2">
        <v>0</v>
      </c>
      <c r="BT4904" s="2">
        <v>0</v>
      </c>
      <c r="BU4904" s="2">
        <v>0</v>
      </c>
      <c r="BV4904" s="2">
        <v>0</v>
      </c>
      <c r="BW4904" s="2">
        <v>0</v>
      </c>
      <c r="BX4904" s="2">
        <v>0</v>
      </c>
      <c r="BY4904" s="2">
        <v>0</v>
      </c>
      <c r="BZ4904" s="2">
        <v>0</v>
      </c>
      <c r="CA4904" s="2">
        <v>0</v>
      </c>
      <c r="CB4904" s="2">
        <v>0</v>
      </c>
      <c r="CC4904" s="2">
        <v>0</v>
      </c>
      <c r="CD4904" s="2">
        <v>0</v>
      </c>
      <c r="CE4904" s="2">
        <v>0</v>
      </c>
      <c r="CF4904" s="2">
        <v>0</v>
      </c>
      <c r="CG4904" s="2">
        <v>0</v>
      </c>
      <c r="CH4904" s="2">
        <v>0</v>
      </c>
      <c r="CI4904" s="2">
        <v>0</v>
      </c>
      <c r="CJ4904" s="2">
        <v>0</v>
      </c>
      <c r="CK4904" s="2">
        <v>2</v>
      </c>
      <c r="CL4904" s="2">
        <v>0</v>
      </c>
    </row>
    <row r="4905" spans="1:90" x14ac:dyDescent="0.25">
      <c r="A4905" t="s">
        <v>115</v>
      </c>
      <c r="B4905">
        <v>20308</v>
      </c>
      <c r="C4905" t="s">
        <v>442</v>
      </c>
      <c r="D4905">
        <v>1</v>
      </c>
      <c r="E4905">
        <v>8</v>
      </c>
      <c r="F4905">
        <v>922024</v>
      </c>
      <c r="G4905">
        <v>35922024</v>
      </c>
      <c r="H4905" t="s">
        <v>10679</v>
      </c>
      <c r="I4905">
        <v>669</v>
      </c>
      <c r="J4905" t="s">
        <v>442</v>
      </c>
      <c r="K4905" t="s">
        <v>10680</v>
      </c>
      <c r="L4905">
        <v>1</v>
      </c>
      <c r="M4905" t="s">
        <v>442</v>
      </c>
      <c r="N4905">
        <v>18020620</v>
      </c>
      <c r="O4905" t="s">
        <v>92</v>
      </c>
      <c r="P4905" t="s">
        <v>10681</v>
      </c>
      <c r="Q4905">
        <v>164</v>
      </c>
      <c r="R4905">
        <v>15</v>
      </c>
      <c r="S4905">
        <v>32274055</v>
      </c>
      <c r="U4905" t="s">
        <v>10682</v>
      </c>
      <c r="V4905">
        <v>1</v>
      </c>
      <c r="W4905" s="2">
        <v>0</v>
      </c>
      <c r="X4905" s="2">
        <v>0</v>
      </c>
      <c r="Y4905" s="2">
        <v>58</v>
      </c>
      <c r="Z4905" s="2">
        <v>58</v>
      </c>
      <c r="AA4905" s="2">
        <v>50</v>
      </c>
      <c r="AB4905" s="2">
        <v>50</v>
      </c>
      <c r="AC4905" s="2">
        <v>31</v>
      </c>
      <c r="AD4905" s="2">
        <v>0</v>
      </c>
      <c r="AE4905" s="2">
        <v>0</v>
      </c>
      <c r="AF4905" s="2">
        <v>0</v>
      </c>
      <c r="AG4905" s="2">
        <v>0</v>
      </c>
      <c r="AH4905" s="2">
        <v>0</v>
      </c>
      <c r="AI4905" s="2">
        <v>0</v>
      </c>
      <c r="AJ4905" s="2">
        <v>0</v>
      </c>
      <c r="AK4905" s="2">
        <v>0</v>
      </c>
      <c r="AL4905" s="2">
        <v>0</v>
      </c>
      <c r="AM4905" s="2">
        <v>0</v>
      </c>
      <c r="AN4905" s="2">
        <v>0</v>
      </c>
      <c r="AO4905" s="2">
        <v>0</v>
      </c>
      <c r="AP4905" s="2">
        <v>0</v>
      </c>
      <c r="AQ4905" s="2">
        <v>0</v>
      </c>
      <c r="AR4905" s="2">
        <v>0</v>
      </c>
      <c r="AS4905" s="2">
        <v>0</v>
      </c>
      <c r="AT4905" s="2">
        <v>0</v>
      </c>
      <c r="AU4905" s="2">
        <v>0</v>
      </c>
      <c r="AV4905" s="2">
        <v>0</v>
      </c>
      <c r="AW4905" s="2">
        <v>0</v>
      </c>
      <c r="AX4905" s="2">
        <v>0</v>
      </c>
      <c r="AY4905" s="2">
        <v>0</v>
      </c>
      <c r="AZ4905" s="2">
        <v>0</v>
      </c>
      <c r="BA4905" s="2">
        <v>0</v>
      </c>
      <c r="BB4905" s="2">
        <v>0</v>
      </c>
      <c r="BC4905" s="2">
        <v>0</v>
      </c>
      <c r="BD4905" s="2">
        <v>0</v>
      </c>
      <c r="BE4905" s="2">
        <v>0</v>
      </c>
      <c r="BF4905" s="2">
        <v>0</v>
      </c>
      <c r="BG4905" s="2">
        <v>2</v>
      </c>
      <c r="BH4905" s="2">
        <v>3</v>
      </c>
      <c r="BI4905" s="2">
        <v>2</v>
      </c>
      <c r="BJ4905" s="2">
        <v>2</v>
      </c>
      <c r="BK4905" s="2">
        <v>1</v>
      </c>
      <c r="BL4905" s="2">
        <v>0</v>
      </c>
      <c r="BM4905" s="2">
        <v>0</v>
      </c>
      <c r="BN4905" s="2">
        <v>0</v>
      </c>
      <c r="BO4905" s="2">
        <v>0</v>
      </c>
      <c r="BP4905" s="2">
        <v>0</v>
      </c>
      <c r="BQ4905" s="2">
        <v>0</v>
      </c>
      <c r="BR4905" s="2">
        <v>0</v>
      </c>
      <c r="BS4905" s="2">
        <v>0</v>
      </c>
      <c r="BT4905" s="2">
        <v>0</v>
      </c>
      <c r="BU4905" s="2">
        <v>0</v>
      </c>
      <c r="BV4905" s="2">
        <v>0</v>
      </c>
      <c r="BW4905" s="2">
        <v>0</v>
      </c>
      <c r="BX4905" s="2">
        <v>0</v>
      </c>
      <c r="BY4905" s="2">
        <v>0</v>
      </c>
      <c r="BZ4905" s="2">
        <v>0</v>
      </c>
      <c r="CA4905" s="2">
        <v>0</v>
      </c>
      <c r="CB4905" s="2">
        <v>0</v>
      </c>
      <c r="CC4905" s="2">
        <v>0</v>
      </c>
      <c r="CD4905" s="2">
        <v>0</v>
      </c>
      <c r="CE4905" s="2">
        <v>0</v>
      </c>
      <c r="CF4905" s="2">
        <v>0</v>
      </c>
      <c r="CG4905" s="2">
        <v>0</v>
      </c>
      <c r="CH4905" s="2">
        <v>0</v>
      </c>
      <c r="CI4905" s="2">
        <v>0</v>
      </c>
      <c r="CJ4905" s="2">
        <v>0</v>
      </c>
      <c r="CK4905" s="2">
        <v>0</v>
      </c>
      <c r="CL4905" s="2">
        <v>0</v>
      </c>
    </row>
    <row r="4906" spans="1:90" x14ac:dyDescent="0.25">
      <c r="A4906" t="s">
        <v>115</v>
      </c>
      <c r="B4906">
        <v>20308</v>
      </c>
      <c r="C4906" t="s">
        <v>442</v>
      </c>
      <c r="D4906">
        <v>1</v>
      </c>
      <c r="E4906">
        <v>8</v>
      </c>
      <c r="F4906">
        <v>16378</v>
      </c>
      <c r="G4906">
        <v>35016378</v>
      </c>
      <c r="H4906" t="s">
        <v>10092</v>
      </c>
      <c r="I4906">
        <v>669</v>
      </c>
      <c r="J4906" t="s">
        <v>442</v>
      </c>
      <c r="K4906" t="s">
        <v>5148</v>
      </c>
      <c r="L4906">
        <v>1</v>
      </c>
      <c r="M4906" t="s">
        <v>442</v>
      </c>
      <c r="N4906">
        <v>18075630</v>
      </c>
      <c r="O4906" t="s">
        <v>92</v>
      </c>
      <c r="P4906" t="s">
        <v>10093</v>
      </c>
      <c r="Q4906">
        <v>1198</v>
      </c>
      <c r="R4906">
        <v>15</v>
      </c>
      <c r="S4906">
        <v>32319004</v>
      </c>
      <c r="T4906">
        <v>32327181</v>
      </c>
      <c r="U4906" t="s">
        <v>10094</v>
      </c>
      <c r="V4906">
        <v>1</v>
      </c>
      <c r="W4906" s="2">
        <v>0</v>
      </c>
      <c r="X4906" s="2">
        <v>0</v>
      </c>
      <c r="Y4906" s="2">
        <v>0</v>
      </c>
      <c r="Z4906" s="2">
        <v>0</v>
      </c>
      <c r="AA4906" s="2">
        <v>0</v>
      </c>
      <c r="AB4906" s="2">
        <v>0</v>
      </c>
      <c r="AC4906" s="2">
        <v>0</v>
      </c>
      <c r="AD4906" s="2">
        <v>66</v>
      </c>
      <c r="AE4906" s="2">
        <v>50</v>
      </c>
      <c r="AF4906" s="2">
        <v>59</v>
      </c>
      <c r="AG4906" s="2">
        <v>54</v>
      </c>
      <c r="AH4906" s="2">
        <v>78</v>
      </c>
      <c r="AI4906" s="2">
        <v>59</v>
      </c>
      <c r="AJ4906" s="2">
        <v>62</v>
      </c>
      <c r="AK4906" s="2">
        <v>0</v>
      </c>
      <c r="AL4906" s="2">
        <v>0</v>
      </c>
      <c r="AM4906" s="2">
        <v>0</v>
      </c>
      <c r="AN4906" s="2">
        <v>0</v>
      </c>
      <c r="AO4906" s="2">
        <v>0</v>
      </c>
      <c r="AP4906" s="2">
        <v>0</v>
      </c>
      <c r="AQ4906" s="2">
        <v>0</v>
      </c>
      <c r="AR4906" s="2">
        <v>0</v>
      </c>
      <c r="AS4906" s="2">
        <v>0</v>
      </c>
      <c r="AT4906" s="2">
        <v>0</v>
      </c>
      <c r="AU4906" s="2">
        <v>0</v>
      </c>
      <c r="AV4906" s="2">
        <v>0</v>
      </c>
      <c r="AW4906" s="2">
        <v>0</v>
      </c>
      <c r="AX4906" s="2">
        <v>0</v>
      </c>
      <c r="AY4906" s="2">
        <v>0</v>
      </c>
      <c r="AZ4906" s="2">
        <v>0</v>
      </c>
      <c r="BA4906" s="2">
        <v>0</v>
      </c>
      <c r="BB4906" s="2">
        <v>0</v>
      </c>
      <c r="BC4906" s="2">
        <v>53</v>
      </c>
      <c r="BD4906" s="2">
        <v>6</v>
      </c>
      <c r="BE4906" s="2">
        <v>0</v>
      </c>
      <c r="BF4906" s="2">
        <v>0</v>
      </c>
      <c r="BG4906" s="2">
        <v>0</v>
      </c>
      <c r="BH4906" s="2">
        <v>0</v>
      </c>
      <c r="BI4906" s="2">
        <v>0</v>
      </c>
      <c r="BJ4906" s="2">
        <v>0</v>
      </c>
      <c r="BK4906" s="2">
        <v>0</v>
      </c>
      <c r="BL4906" s="2">
        <v>4</v>
      </c>
      <c r="BM4906" s="2">
        <v>2</v>
      </c>
      <c r="BN4906" s="2">
        <v>3</v>
      </c>
      <c r="BO4906" s="2">
        <v>4</v>
      </c>
      <c r="BP4906" s="2">
        <v>4</v>
      </c>
      <c r="BQ4906" s="2">
        <v>3</v>
      </c>
      <c r="BR4906" s="2">
        <v>4</v>
      </c>
      <c r="BS4906" s="2">
        <v>0</v>
      </c>
      <c r="BT4906" s="2">
        <v>0</v>
      </c>
      <c r="BU4906" s="2">
        <v>0</v>
      </c>
      <c r="BV4906" s="2">
        <v>0</v>
      </c>
      <c r="BW4906" s="2">
        <v>0</v>
      </c>
      <c r="BX4906" s="2">
        <v>0</v>
      </c>
      <c r="BY4906" s="2">
        <v>0</v>
      </c>
      <c r="BZ4906" s="2">
        <v>0</v>
      </c>
      <c r="CA4906" s="2">
        <v>0</v>
      </c>
      <c r="CB4906" s="2">
        <v>0</v>
      </c>
      <c r="CC4906" s="2">
        <v>0</v>
      </c>
      <c r="CD4906" s="2">
        <v>0</v>
      </c>
      <c r="CE4906" s="2">
        <v>0</v>
      </c>
      <c r="CF4906" s="2">
        <v>0</v>
      </c>
      <c r="CG4906" s="2">
        <v>0</v>
      </c>
      <c r="CH4906" s="2">
        <v>0</v>
      </c>
      <c r="CI4906" s="2">
        <v>0</v>
      </c>
      <c r="CJ4906" s="2">
        <v>0</v>
      </c>
      <c r="CK4906" s="2">
        <v>2</v>
      </c>
      <c r="CL4906" s="2">
        <v>2</v>
      </c>
    </row>
    <row r="4907" spans="1:90" x14ac:dyDescent="0.25">
      <c r="A4907" t="s">
        <v>115</v>
      </c>
      <c r="B4907">
        <v>20308</v>
      </c>
      <c r="C4907" t="s">
        <v>442</v>
      </c>
      <c r="D4907">
        <v>1</v>
      </c>
      <c r="E4907">
        <v>8</v>
      </c>
      <c r="F4907">
        <v>914617</v>
      </c>
      <c r="G4907">
        <v>35914617</v>
      </c>
      <c r="H4907" t="s">
        <v>13762</v>
      </c>
      <c r="I4907">
        <v>669</v>
      </c>
      <c r="J4907" t="s">
        <v>442</v>
      </c>
      <c r="K4907" t="s">
        <v>3511</v>
      </c>
      <c r="L4907">
        <v>1</v>
      </c>
      <c r="M4907" t="s">
        <v>442</v>
      </c>
      <c r="N4907">
        <v>18061310</v>
      </c>
      <c r="O4907" t="s">
        <v>92</v>
      </c>
      <c r="P4907" t="s">
        <v>13763</v>
      </c>
      <c r="Q4907">
        <v>750</v>
      </c>
      <c r="R4907">
        <v>15</v>
      </c>
      <c r="S4907">
        <v>32021255</v>
      </c>
      <c r="T4907">
        <v>32215576</v>
      </c>
      <c r="U4907" t="s">
        <v>13764</v>
      </c>
      <c r="V4907">
        <v>1</v>
      </c>
      <c r="W4907" s="2">
        <v>0</v>
      </c>
      <c r="X4907" s="2">
        <v>0</v>
      </c>
      <c r="Y4907" s="2">
        <v>0</v>
      </c>
      <c r="Z4907" s="2">
        <v>0</v>
      </c>
      <c r="AA4907" s="2">
        <v>0</v>
      </c>
      <c r="AB4907" s="2">
        <v>0</v>
      </c>
      <c r="AC4907" s="2">
        <v>0</v>
      </c>
      <c r="AD4907" s="2">
        <v>87</v>
      </c>
      <c r="AE4907" s="2">
        <v>69</v>
      </c>
      <c r="AF4907" s="2">
        <v>69</v>
      </c>
      <c r="AG4907" s="2">
        <v>56</v>
      </c>
      <c r="AH4907" s="2">
        <v>74</v>
      </c>
      <c r="AI4907" s="2">
        <v>76</v>
      </c>
      <c r="AJ4907" s="2">
        <v>49</v>
      </c>
      <c r="AK4907" s="2">
        <v>0</v>
      </c>
      <c r="AL4907" s="2">
        <v>0</v>
      </c>
      <c r="AM4907" s="2">
        <v>0</v>
      </c>
      <c r="AN4907" s="2">
        <v>0</v>
      </c>
      <c r="AO4907" s="2">
        <v>0</v>
      </c>
      <c r="AP4907" s="2">
        <v>0</v>
      </c>
      <c r="AQ4907" s="2">
        <v>0</v>
      </c>
      <c r="AR4907" s="2">
        <v>0</v>
      </c>
      <c r="AS4907" s="2">
        <v>0</v>
      </c>
      <c r="AT4907" s="2">
        <v>0</v>
      </c>
      <c r="AU4907" s="2">
        <v>0</v>
      </c>
      <c r="AV4907" s="2">
        <v>0</v>
      </c>
      <c r="AW4907" s="2">
        <v>0</v>
      </c>
      <c r="AX4907" s="2">
        <v>0</v>
      </c>
      <c r="AY4907" s="2">
        <v>0</v>
      </c>
      <c r="AZ4907" s="2">
        <v>0</v>
      </c>
      <c r="BA4907" s="2">
        <v>0</v>
      </c>
      <c r="BB4907" s="2">
        <v>0</v>
      </c>
      <c r="BC4907" s="2">
        <v>167</v>
      </c>
      <c r="BD4907" s="2">
        <v>0</v>
      </c>
      <c r="BE4907" s="2">
        <v>0</v>
      </c>
      <c r="BF4907" s="2">
        <v>0</v>
      </c>
      <c r="BG4907" s="2">
        <v>0</v>
      </c>
      <c r="BH4907" s="2">
        <v>0</v>
      </c>
      <c r="BI4907" s="2">
        <v>0</v>
      </c>
      <c r="BJ4907" s="2">
        <v>0</v>
      </c>
      <c r="BK4907" s="2">
        <v>0</v>
      </c>
      <c r="BL4907" s="2">
        <v>4</v>
      </c>
      <c r="BM4907" s="2">
        <v>3</v>
      </c>
      <c r="BN4907" s="2">
        <v>3</v>
      </c>
      <c r="BO4907" s="2">
        <v>2</v>
      </c>
      <c r="BP4907" s="2">
        <v>3</v>
      </c>
      <c r="BQ4907" s="2">
        <v>2</v>
      </c>
      <c r="BR4907" s="2">
        <v>2</v>
      </c>
      <c r="BS4907" s="2">
        <v>0</v>
      </c>
      <c r="BT4907" s="2">
        <v>0</v>
      </c>
      <c r="BU4907" s="2">
        <v>0</v>
      </c>
      <c r="BV4907" s="2">
        <v>0</v>
      </c>
      <c r="BW4907" s="2">
        <v>0</v>
      </c>
      <c r="BX4907" s="2">
        <v>0</v>
      </c>
      <c r="BY4907" s="2">
        <v>0</v>
      </c>
      <c r="BZ4907" s="2">
        <v>0</v>
      </c>
      <c r="CA4907" s="2">
        <v>0</v>
      </c>
      <c r="CB4907" s="2">
        <v>0</v>
      </c>
      <c r="CC4907" s="2">
        <v>0</v>
      </c>
      <c r="CD4907" s="2">
        <v>0</v>
      </c>
      <c r="CE4907" s="2">
        <v>0</v>
      </c>
      <c r="CF4907" s="2">
        <v>0</v>
      </c>
      <c r="CG4907" s="2">
        <v>0</v>
      </c>
      <c r="CH4907" s="2">
        <v>0</v>
      </c>
      <c r="CI4907" s="2">
        <v>0</v>
      </c>
      <c r="CJ4907" s="2">
        <v>0</v>
      </c>
      <c r="CK4907" s="2">
        <v>10</v>
      </c>
      <c r="CL4907" s="2">
        <v>0</v>
      </c>
    </row>
    <row r="4908" spans="1:90" x14ac:dyDescent="0.25">
      <c r="A4908" t="s">
        <v>115</v>
      </c>
      <c r="B4908">
        <v>20308</v>
      </c>
      <c r="C4908" t="s">
        <v>442</v>
      </c>
      <c r="D4908">
        <v>2</v>
      </c>
      <c r="E4908">
        <v>15</v>
      </c>
      <c r="F4908">
        <v>453729</v>
      </c>
      <c r="G4908">
        <v>35453729</v>
      </c>
      <c r="H4908" t="s">
        <v>10818</v>
      </c>
      <c r="I4908">
        <v>669</v>
      </c>
      <c r="J4908" t="s">
        <v>442</v>
      </c>
      <c r="K4908" t="s">
        <v>10819</v>
      </c>
      <c r="L4908">
        <v>1</v>
      </c>
      <c r="M4908" t="s">
        <v>442</v>
      </c>
      <c r="N4908">
        <v>18076302</v>
      </c>
      <c r="O4908" t="s">
        <v>92</v>
      </c>
      <c r="P4908" t="s">
        <v>2047</v>
      </c>
      <c r="Q4908">
        <v>622</v>
      </c>
      <c r="R4908">
        <v>15</v>
      </c>
      <c r="S4908">
        <v>32261612</v>
      </c>
      <c r="U4908" t="s">
        <v>19790</v>
      </c>
      <c r="V4908">
        <v>1</v>
      </c>
      <c r="W4908" s="2">
        <v>0</v>
      </c>
      <c r="X4908" s="2">
        <v>0</v>
      </c>
      <c r="Y4908" s="2">
        <v>0</v>
      </c>
      <c r="Z4908" s="2">
        <v>0</v>
      </c>
      <c r="AA4908" s="2">
        <v>0</v>
      </c>
      <c r="AB4908" s="2">
        <v>0</v>
      </c>
      <c r="AC4908" s="2">
        <v>0</v>
      </c>
      <c r="AD4908" s="2">
        <v>0</v>
      </c>
      <c r="AE4908" s="2">
        <v>0</v>
      </c>
      <c r="AF4908" s="2">
        <v>0</v>
      </c>
      <c r="AG4908" s="2">
        <v>0</v>
      </c>
      <c r="AH4908" s="2">
        <v>0</v>
      </c>
      <c r="AI4908" s="2">
        <v>0</v>
      </c>
      <c r="AJ4908" s="2">
        <v>0</v>
      </c>
      <c r="AK4908" s="2">
        <v>0</v>
      </c>
      <c r="AL4908" s="2">
        <v>0</v>
      </c>
      <c r="AM4908" s="2">
        <v>0</v>
      </c>
      <c r="AN4908" s="2">
        <v>0</v>
      </c>
      <c r="AO4908" s="2">
        <v>46</v>
      </c>
      <c r="AP4908" s="2">
        <v>0</v>
      </c>
      <c r="AQ4908" s="2">
        <v>0</v>
      </c>
      <c r="AR4908" s="2">
        <v>66</v>
      </c>
      <c r="AS4908" s="2">
        <v>0</v>
      </c>
      <c r="AT4908" s="2">
        <v>0</v>
      </c>
      <c r="AU4908" s="2">
        <v>55</v>
      </c>
      <c r="AV4908" s="2">
        <v>0</v>
      </c>
      <c r="AW4908" s="2">
        <v>0</v>
      </c>
      <c r="AX4908" s="2">
        <v>0</v>
      </c>
      <c r="AY4908" s="2">
        <v>0</v>
      </c>
      <c r="AZ4908" s="2">
        <v>0</v>
      </c>
      <c r="BA4908" s="2">
        <v>0</v>
      </c>
      <c r="BB4908" s="2">
        <v>0</v>
      </c>
      <c r="BC4908" s="2">
        <v>0</v>
      </c>
      <c r="BD4908" s="2">
        <v>0</v>
      </c>
      <c r="BE4908" s="2">
        <v>0</v>
      </c>
      <c r="BF4908" s="2">
        <v>0</v>
      </c>
      <c r="BG4908" s="2">
        <v>0</v>
      </c>
      <c r="BH4908" s="2">
        <v>0</v>
      </c>
      <c r="BI4908" s="2">
        <v>0</v>
      </c>
      <c r="BJ4908" s="2">
        <v>0</v>
      </c>
      <c r="BK4908" s="2">
        <v>0</v>
      </c>
      <c r="BL4908" s="2">
        <v>0</v>
      </c>
      <c r="BM4908" s="2">
        <v>0</v>
      </c>
      <c r="BN4908" s="2">
        <v>0</v>
      </c>
      <c r="BO4908" s="2">
        <v>0</v>
      </c>
      <c r="BP4908" s="2">
        <v>0</v>
      </c>
      <c r="BQ4908" s="2">
        <v>0</v>
      </c>
      <c r="BR4908" s="2">
        <v>0</v>
      </c>
      <c r="BS4908" s="2">
        <v>0</v>
      </c>
      <c r="BT4908" s="2">
        <v>0</v>
      </c>
      <c r="BU4908" s="2">
        <v>0</v>
      </c>
      <c r="BV4908" s="2">
        <v>0</v>
      </c>
      <c r="BW4908" s="2">
        <v>3</v>
      </c>
      <c r="BX4908" s="2">
        <v>0</v>
      </c>
      <c r="BY4908" s="2">
        <v>0</v>
      </c>
      <c r="BZ4908" s="2">
        <v>2</v>
      </c>
      <c r="CA4908" s="2">
        <v>0</v>
      </c>
      <c r="CB4908" s="2">
        <v>0</v>
      </c>
      <c r="CC4908" s="2">
        <v>2</v>
      </c>
      <c r="CD4908" s="2">
        <v>0</v>
      </c>
      <c r="CE4908" s="2">
        <v>0</v>
      </c>
      <c r="CF4908" s="2">
        <v>0</v>
      </c>
      <c r="CG4908" s="2">
        <v>0</v>
      </c>
      <c r="CH4908" s="2">
        <v>0</v>
      </c>
      <c r="CI4908" s="2">
        <v>0</v>
      </c>
      <c r="CJ4908" s="2">
        <v>0</v>
      </c>
      <c r="CK4908" s="2">
        <v>0</v>
      </c>
      <c r="CL4908" s="2">
        <v>0</v>
      </c>
    </row>
    <row r="4909" spans="1:90" x14ac:dyDescent="0.25">
      <c r="A4909" t="s">
        <v>115</v>
      </c>
      <c r="B4909">
        <v>20308</v>
      </c>
      <c r="C4909" t="s">
        <v>442</v>
      </c>
      <c r="D4909">
        <v>2</v>
      </c>
      <c r="E4909">
        <v>15</v>
      </c>
      <c r="F4909">
        <v>453742</v>
      </c>
      <c r="G4909">
        <v>35453742</v>
      </c>
      <c r="H4909" t="s">
        <v>2411</v>
      </c>
      <c r="I4909">
        <v>669</v>
      </c>
      <c r="J4909" t="s">
        <v>442</v>
      </c>
      <c r="K4909" t="s">
        <v>2412</v>
      </c>
      <c r="L4909">
        <v>1</v>
      </c>
      <c r="M4909" t="s">
        <v>442</v>
      </c>
      <c r="N4909">
        <v>18087210</v>
      </c>
      <c r="O4909" t="s">
        <v>102</v>
      </c>
      <c r="P4909" t="s">
        <v>2413</v>
      </c>
      <c r="Q4909">
        <v>100</v>
      </c>
      <c r="R4909">
        <v>15</v>
      </c>
      <c r="S4909">
        <v>32251676</v>
      </c>
      <c r="T4909">
        <v>32253251</v>
      </c>
      <c r="U4909" t="s">
        <v>19790</v>
      </c>
      <c r="V4909">
        <v>2</v>
      </c>
      <c r="W4909" s="2">
        <v>0</v>
      </c>
      <c r="X4909" s="2">
        <v>0</v>
      </c>
      <c r="Y4909" s="2">
        <v>0</v>
      </c>
      <c r="Z4909" s="2">
        <v>0</v>
      </c>
      <c r="AA4909" s="2">
        <v>0</v>
      </c>
      <c r="AB4909" s="2">
        <v>0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2">
        <v>0</v>
      </c>
      <c r="AI4909" s="2">
        <v>0</v>
      </c>
      <c r="AJ4909" s="2">
        <v>0</v>
      </c>
      <c r="AK4909" s="2">
        <v>0</v>
      </c>
      <c r="AL4909" s="2">
        <v>0</v>
      </c>
      <c r="AM4909" s="2">
        <v>0</v>
      </c>
      <c r="AN4909" s="2">
        <v>0</v>
      </c>
      <c r="AO4909" s="2">
        <v>83</v>
      </c>
      <c r="AP4909" s="2">
        <v>0</v>
      </c>
      <c r="AQ4909" s="2">
        <v>0</v>
      </c>
      <c r="AR4909" s="2">
        <v>77</v>
      </c>
      <c r="AS4909" s="2">
        <v>0</v>
      </c>
      <c r="AT4909" s="2">
        <v>0</v>
      </c>
      <c r="AU4909" s="2">
        <v>33</v>
      </c>
      <c r="AV4909" s="2">
        <v>0</v>
      </c>
      <c r="AW4909" s="2">
        <v>0</v>
      </c>
      <c r="AX4909" s="2">
        <v>0</v>
      </c>
      <c r="AY4909" s="2">
        <v>0</v>
      </c>
      <c r="AZ4909" s="2">
        <v>0</v>
      </c>
      <c r="BA4909" s="2">
        <v>0</v>
      </c>
      <c r="BB4909" s="2">
        <v>0</v>
      </c>
      <c r="BC4909" s="2">
        <v>0</v>
      </c>
      <c r="BD4909" s="2">
        <v>0</v>
      </c>
      <c r="BE4909" s="2">
        <v>0</v>
      </c>
      <c r="BF4909" s="2">
        <v>0</v>
      </c>
      <c r="BG4909" s="2">
        <v>0</v>
      </c>
      <c r="BH4909" s="2">
        <v>0</v>
      </c>
      <c r="BI4909" s="2">
        <v>0</v>
      </c>
      <c r="BJ4909" s="2">
        <v>0</v>
      </c>
      <c r="BK4909" s="2">
        <v>0</v>
      </c>
      <c r="BL4909" s="2">
        <v>0</v>
      </c>
      <c r="BM4909" s="2">
        <v>0</v>
      </c>
      <c r="BN4909" s="2">
        <v>0</v>
      </c>
      <c r="BO4909" s="2">
        <v>0</v>
      </c>
      <c r="BP4909" s="2">
        <v>0</v>
      </c>
      <c r="BQ4909" s="2">
        <v>0</v>
      </c>
      <c r="BR4909" s="2">
        <v>0</v>
      </c>
      <c r="BS4909" s="2">
        <v>0</v>
      </c>
      <c r="BT4909" s="2">
        <v>0</v>
      </c>
      <c r="BU4909" s="2">
        <v>0</v>
      </c>
      <c r="BV4909" s="2">
        <v>0</v>
      </c>
      <c r="BW4909" s="2">
        <v>4</v>
      </c>
      <c r="BX4909" s="2">
        <v>0</v>
      </c>
      <c r="BY4909" s="2">
        <v>0</v>
      </c>
      <c r="BZ4909" s="2">
        <v>4</v>
      </c>
      <c r="CA4909" s="2">
        <v>0</v>
      </c>
      <c r="CB4909" s="2">
        <v>0</v>
      </c>
      <c r="CC4909" s="2">
        <v>2</v>
      </c>
      <c r="CD4909" s="2">
        <v>0</v>
      </c>
      <c r="CE4909" s="2">
        <v>0</v>
      </c>
      <c r="CF4909" s="2">
        <v>0</v>
      </c>
      <c r="CG4909" s="2">
        <v>0</v>
      </c>
      <c r="CH4909" s="2">
        <v>0</v>
      </c>
      <c r="CI4909" s="2">
        <v>0</v>
      </c>
      <c r="CJ4909" s="2">
        <v>0</v>
      </c>
      <c r="CK4909" s="2">
        <v>0</v>
      </c>
      <c r="CL4909" s="2">
        <v>0</v>
      </c>
    </row>
    <row r="4910" spans="1:90" x14ac:dyDescent="0.25">
      <c r="A4910" t="s">
        <v>115</v>
      </c>
      <c r="B4910">
        <v>20308</v>
      </c>
      <c r="C4910" t="s">
        <v>442</v>
      </c>
      <c r="D4910">
        <v>1</v>
      </c>
      <c r="E4910">
        <v>8</v>
      </c>
      <c r="F4910">
        <v>16147</v>
      </c>
      <c r="G4910">
        <v>35016147</v>
      </c>
      <c r="H4910" t="s">
        <v>6423</v>
      </c>
      <c r="I4910">
        <v>669</v>
      </c>
      <c r="J4910" t="s">
        <v>442</v>
      </c>
      <c r="K4910" t="s">
        <v>91</v>
      </c>
      <c r="L4910">
        <v>1</v>
      </c>
      <c r="M4910" t="s">
        <v>442</v>
      </c>
      <c r="N4910">
        <v>18010320</v>
      </c>
      <c r="O4910" t="s">
        <v>92</v>
      </c>
      <c r="P4910" t="s">
        <v>5285</v>
      </c>
      <c r="Q4910">
        <v>188</v>
      </c>
      <c r="R4910">
        <v>15</v>
      </c>
      <c r="S4910">
        <v>32317747</v>
      </c>
      <c r="T4910">
        <v>32326887</v>
      </c>
      <c r="U4910" t="s">
        <v>6424</v>
      </c>
      <c r="V4910">
        <v>1</v>
      </c>
      <c r="W4910" s="2">
        <v>0</v>
      </c>
      <c r="X4910" s="2">
        <v>0</v>
      </c>
      <c r="Y4910" s="2">
        <v>0</v>
      </c>
      <c r="Z4910" s="2">
        <v>0</v>
      </c>
      <c r="AA4910" s="2">
        <v>0</v>
      </c>
      <c r="AB4910" s="2">
        <v>0</v>
      </c>
      <c r="AC4910" s="2">
        <v>0</v>
      </c>
      <c r="AD4910" s="2">
        <v>174</v>
      </c>
      <c r="AE4910" s="2">
        <v>171</v>
      </c>
      <c r="AF4910" s="2">
        <v>243</v>
      </c>
      <c r="AG4910" s="2">
        <v>100</v>
      </c>
      <c r="AH4910" s="2">
        <v>0</v>
      </c>
      <c r="AI4910" s="2">
        <v>0</v>
      </c>
      <c r="AJ4910" s="2">
        <v>0</v>
      </c>
      <c r="AK4910" s="2">
        <v>0</v>
      </c>
      <c r="AL4910" s="2">
        <v>0</v>
      </c>
      <c r="AM4910" s="2">
        <v>0</v>
      </c>
      <c r="AN4910" s="2">
        <v>0</v>
      </c>
      <c r="AO4910" s="2">
        <v>0</v>
      </c>
      <c r="AP4910" s="2">
        <v>0</v>
      </c>
      <c r="AQ4910" s="2">
        <v>0</v>
      </c>
      <c r="AR4910" s="2">
        <v>0</v>
      </c>
      <c r="AS4910" s="2">
        <v>0</v>
      </c>
      <c r="AT4910" s="2">
        <v>0</v>
      </c>
      <c r="AU4910" s="2">
        <v>0</v>
      </c>
      <c r="AV4910" s="2">
        <v>0</v>
      </c>
      <c r="AW4910" s="2">
        <v>0</v>
      </c>
      <c r="AX4910" s="2">
        <v>0</v>
      </c>
      <c r="AY4910" s="2">
        <v>0</v>
      </c>
      <c r="AZ4910" s="2">
        <v>0</v>
      </c>
      <c r="BA4910" s="2">
        <v>0</v>
      </c>
      <c r="BB4910" s="2">
        <v>0</v>
      </c>
      <c r="BC4910" s="2">
        <v>0</v>
      </c>
      <c r="BD4910" s="2">
        <v>38</v>
      </c>
      <c r="BE4910" s="2">
        <v>0</v>
      </c>
      <c r="BF4910" s="2">
        <v>0</v>
      </c>
      <c r="BG4910" s="2">
        <v>0</v>
      </c>
      <c r="BH4910" s="2">
        <v>0</v>
      </c>
      <c r="BI4910" s="2">
        <v>0</v>
      </c>
      <c r="BJ4910" s="2">
        <v>0</v>
      </c>
      <c r="BK4910" s="2">
        <v>0</v>
      </c>
      <c r="BL4910" s="2">
        <v>6</v>
      </c>
      <c r="BM4910" s="2">
        <v>8</v>
      </c>
      <c r="BN4910" s="2">
        <v>12</v>
      </c>
      <c r="BO4910" s="2">
        <v>5</v>
      </c>
      <c r="BP4910" s="2">
        <v>0</v>
      </c>
      <c r="BQ4910" s="2">
        <v>0</v>
      </c>
      <c r="BR4910" s="2">
        <v>0</v>
      </c>
      <c r="BS4910" s="2">
        <v>0</v>
      </c>
      <c r="BT4910" s="2">
        <v>0</v>
      </c>
      <c r="BU4910" s="2">
        <v>0</v>
      </c>
      <c r="BV4910" s="2">
        <v>0</v>
      </c>
      <c r="BW4910" s="2">
        <v>0</v>
      </c>
      <c r="BX4910" s="2">
        <v>0</v>
      </c>
      <c r="BY4910" s="2">
        <v>0</v>
      </c>
      <c r="BZ4910" s="2">
        <v>0</v>
      </c>
      <c r="CA4910" s="2">
        <v>0</v>
      </c>
      <c r="CB4910" s="2">
        <v>0</v>
      </c>
      <c r="CC4910" s="2">
        <v>0</v>
      </c>
      <c r="CD4910" s="2">
        <v>0</v>
      </c>
      <c r="CE4910" s="2">
        <v>0</v>
      </c>
      <c r="CF4910" s="2">
        <v>0</v>
      </c>
      <c r="CG4910" s="2">
        <v>0</v>
      </c>
      <c r="CH4910" s="2">
        <v>0</v>
      </c>
      <c r="CI4910" s="2">
        <v>0</v>
      </c>
      <c r="CJ4910" s="2">
        <v>0</v>
      </c>
      <c r="CK4910" s="2">
        <v>0</v>
      </c>
      <c r="CL4910" s="2">
        <v>10</v>
      </c>
    </row>
    <row r="4911" spans="1:90" x14ac:dyDescent="0.25">
      <c r="A4911" t="s">
        <v>115</v>
      </c>
      <c r="B4911">
        <v>20308</v>
      </c>
      <c r="C4911" t="s">
        <v>442</v>
      </c>
      <c r="D4911">
        <v>1</v>
      </c>
      <c r="E4911">
        <v>8</v>
      </c>
      <c r="F4911">
        <v>560510</v>
      </c>
      <c r="G4911">
        <v>35560510</v>
      </c>
      <c r="H4911" t="s">
        <v>15412</v>
      </c>
      <c r="I4911">
        <v>669</v>
      </c>
      <c r="J4911" t="s">
        <v>442</v>
      </c>
      <c r="K4911" t="s">
        <v>3986</v>
      </c>
      <c r="L4911">
        <v>1</v>
      </c>
      <c r="M4911" t="s">
        <v>442</v>
      </c>
      <c r="N4911">
        <v>18053367</v>
      </c>
      <c r="O4911" t="s">
        <v>92</v>
      </c>
      <c r="P4911" t="s">
        <v>15413</v>
      </c>
      <c r="Q4911">
        <v>300</v>
      </c>
      <c r="R4911">
        <v>15</v>
      </c>
      <c r="S4911">
        <v>32027184</v>
      </c>
      <c r="U4911" t="s">
        <v>15414</v>
      </c>
      <c r="V4911">
        <v>1</v>
      </c>
      <c r="W4911" s="2">
        <v>0</v>
      </c>
      <c r="X4911" s="2">
        <v>0</v>
      </c>
      <c r="Y4911" s="2">
        <v>0</v>
      </c>
      <c r="Z4911" s="2">
        <v>0</v>
      </c>
      <c r="AA4911" s="2">
        <v>0</v>
      </c>
      <c r="AB4911" s="2">
        <v>0</v>
      </c>
      <c r="AC4911" s="2">
        <v>0</v>
      </c>
      <c r="AD4911" s="2">
        <v>94</v>
      </c>
      <c r="AE4911" s="2">
        <v>84</v>
      </c>
      <c r="AF4911" s="2">
        <v>108</v>
      </c>
      <c r="AG4911" s="2">
        <v>65</v>
      </c>
      <c r="AH4911" s="2">
        <v>62</v>
      </c>
      <c r="AI4911" s="2">
        <v>65</v>
      </c>
      <c r="AJ4911" s="2">
        <v>27</v>
      </c>
      <c r="AK4911" s="2">
        <v>0</v>
      </c>
      <c r="AL4911" s="2">
        <v>0</v>
      </c>
      <c r="AM4911" s="2">
        <v>0</v>
      </c>
      <c r="AN4911" s="2">
        <v>0</v>
      </c>
      <c r="AO4911" s="2">
        <v>0</v>
      </c>
      <c r="AP4911" s="2">
        <v>0</v>
      </c>
      <c r="AQ4911" s="2">
        <v>0</v>
      </c>
      <c r="AR4911" s="2">
        <v>0</v>
      </c>
      <c r="AS4911" s="2">
        <v>0</v>
      </c>
      <c r="AT4911" s="2">
        <v>0</v>
      </c>
      <c r="AU4911" s="2">
        <v>0</v>
      </c>
      <c r="AV4911" s="2">
        <v>0</v>
      </c>
      <c r="AW4911" s="2">
        <v>0</v>
      </c>
      <c r="AX4911" s="2">
        <v>0</v>
      </c>
      <c r="AY4911" s="2">
        <v>0</v>
      </c>
      <c r="AZ4911" s="2">
        <v>0</v>
      </c>
      <c r="BA4911" s="2">
        <v>0</v>
      </c>
      <c r="BB4911" s="2">
        <v>0</v>
      </c>
      <c r="BC4911" s="2">
        <v>0</v>
      </c>
      <c r="BD4911" s="2">
        <v>0</v>
      </c>
      <c r="BE4911" s="2">
        <v>0</v>
      </c>
      <c r="BF4911" s="2">
        <v>0</v>
      </c>
      <c r="BG4911" s="2">
        <v>0</v>
      </c>
      <c r="BH4911" s="2">
        <v>0</v>
      </c>
      <c r="BI4911" s="2">
        <v>0</v>
      </c>
      <c r="BJ4911" s="2">
        <v>0</v>
      </c>
      <c r="BK4911" s="2">
        <v>0</v>
      </c>
      <c r="BL4911" s="2">
        <v>6</v>
      </c>
      <c r="BM4911" s="2">
        <v>6</v>
      </c>
      <c r="BN4911" s="2">
        <v>4</v>
      </c>
      <c r="BO4911" s="2">
        <v>3</v>
      </c>
      <c r="BP4911" s="2">
        <v>3</v>
      </c>
      <c r="BQ4911" s="2">
        <v>3</v>
      </c>
      <c r="BR4911" s="2">
        <v>1</v>
      </c>
      <c r="BS4911" s="2">
        <v>0</v>
      </c>
      <c r="BT4911" s="2">
        <v>0</v>
      </c>
      <c r="BU4911" s="2">
        <v>0</v>
      </c>
      <c r="BV4911" s="2">
        <v>0</v>
      </c>
      <c r="BW4911" s="2">
        <v>0</v>
      </c>
      <c r="BX4911" s="2">
        <v>0</v>
      </c>
      <c r="BY4911" s="2">
        <v>0</v>
      </c>
      <c r="BZ4911" s="2">
        <v>0</v>
      </c>
      <c r="CA4911" s="2">
        <v>0</v>
      </c>
      <c r="CB4911" s="2">
        <v>0</v>
      </c>
      <c r="CC4911" s="2">
        <v>0</v>
      </c>
      <c r="CD4911" s="2">
        <v>0</v>
      </c>
      <c r="CE4911" s="2">
        <v>0</v>
      </c>
      <c r="CF4911" s="2">
        <v>0</v>
      </c>
      <c r="CG4911" s="2">
        <v>0</v>
      </c>
      <c r="CH4911" s="2">
        <v>0</v>
      </c>
      <c r="CI4911" s="2">
        <v>0</v>
      </c>
      <c r="CJ4911" s="2">
        <v>0</v>
      </c>
      <c r="CK4911" s="2">
        <v>0</v>
      </c>
      <c r="CL4911" s="2">
        <v>0</v>
      </c>
    </row>
    <row r="4912" spans="1:90" x14ac:dyDescent="0.25">
      <c r="A4912" t="s">
        <v>115</v>
      </c>
      <c r="B4912">
        <v>20308</v>
      </c>
      <c r="C4912" t="s">
        <v>442</v>
      </c>
      <c r="D4912">
        <v>1</v>
      </c>
      <c r="E4912">
        <v>8</v>
      </c>
      <c r="F4912">
        <v>518591</v>
      </c>
      <c r="G4912">
        <v>35518591</v>
      </c>
      <c r="H4912" t="s">
        <v>15584</v>
      </c>
      <c r="I4912">
        <v>669</v>
      </c>
      <c r="J4912" t="s">
        <v>442</v>
      </c>
      <c r="K4912" t="s">
        <v>15585</v>
      </c>
      <c r="L4912">
        <v>1</v>
      </c>
      <c r="M4912" t="s">
        <v>442</v>
      </c>
      <c r="N4912">
        <v>18079143</v>
      </c>
      <c r="O4912" t="s">
        <v>92</v>
      </c>
      <c r="P4912" t="s">
        <v>19788</v>
      </c>
      <c r="Q4912">
        <v>60</v>
      </c>
      <c r="R4912">
        <v>15</v>
      </c>
      <c r="S4912">
        <v>32393620</v>
      </c>
      <c r="U4912" t="s">
        <v>15586</v>
      </c>
      <c r="V4912">
        <v>1</v>
      </c>
      <c r="W4912" s="2">
        <v>0</v>
      </c>
      <c r="X4912" s="2">
        <v>0</v>
      </c>
      <c r="Y4912" s="2">
        <v>0</v>
      </c>
      <c r="Z4912" s="2">
        <v>0</v>
      </c>
      <c r="AA4912" s="2">
        <v>0</v>
      </c>
      <c r="AB4912" s="2">
        <v>0</v>
      </c>
      <c r="AC4912" s="2">
        <v>0</v>
      </c>
      <c r="AD4912" s="2">
        <v>53</v>
      </c>
      <c r="AE4912" s="2">
        <v>47</v>
      </c>
      <c r="AF4912" s="2">
        <v>50</v>
      </c>
      <c r="AG4912" s="2">
        <v>20</v>
      </c>
      <c r="AH4912" s="2">
        <v>44</v>
      </c>
      <c r="AI4912" s="2">
        <v>45</v>
      </c>
      <c r="AJ4912" s="2">
        <v>31</v>
      </c>
      <c r="AK4912" s="2">
        <v>0</v>
      </c>
      <c r="AL4912" s="2">
        <v>0</v>
      </c>
      <c r="AM4912" s="2">
        <v>0</v>
      </c>
      <c r="AN4912" s="2">
        <v>0</v>
      </c>
      <c r="AO4912" s="2">
        <v>0</v>
      </c>
      <c r="AP4912" s="2">
        <v>0</v>
      </c>
      <c r="AQ4912" s="2">
        <v>0</v>
      </c>
      <c r="AR4912" s="2">
        <v>0</v>
      </c>
      <c r="AS4912" s="2">
        <v>0</v>
      </c>
      <c r="AT4912" s="2">
        <v>0</v>
      </c>
      <c r="AU4912" s="2">
        <v>0</v>
      </c>
      <c r="AV4912" s="2">
        <v>0</v>
      </c>
      <c r="AW4912" s="2">
        <v>0</v>
      </c>
      <c r="AX4912" s="2">
        <v>0</v>
      </c>
      <c r="AY4912" s="2">
        <v>0</v>
      </c>
      <c r="AZ4912" s="2">
        <v>0</v>
      </c>
      <c r="BA4912" s="2">
        <v>0</v>
      </c>
      <c r="BB4912" s="2">
        <v>0</v>
      </c>
      <c r="BC4912" s="2">
        <v>49</v>
      </c>
      <c r="BD4912" s="2">
        <v>0</v>
      </c>
      <c r="BE4912" s="2">
        <v>0</v>
      </c>
      <c r="BF4912" s="2">
        <v>0</v>
      </c>
      <c r="BG4912" s="2">
        <v>0</v>
      </c>
      <c r="BH4912" s="2">
        <v>0</v>
      </c>
      <c r="BI4912" s="2">
        <v>0</v>
      </c>
      <c r="BJ4912" s="2">
        <v>0</v>
      </c>
      <c r="BK4912" s="2">
        <v>0</v>
      </c>
      <c r="BL4912" s="2">
        <v>3</v>
      </c>
      <c r="BM4912" s="2">
        <v>3</v>
      </c>
      <c r="BN4912" s="2">
        <v>2</v>
      </c>
      <c r="BO4912" s="2">
        <v>1</v>
      </c>
      <c r="BP4912" s="2">
        <v>3</v>
      </c>
      <c r="BQ4912" s="2">
        <v>3</v>
      </c>
      <c r="BR4912" s="2">
        <v>2</v>
      </c>
      <c r="BS4912" s="2">
        <v>0</v>
      </c>
      <c r="BT4912" s="2">
        <v>0</v>
      </c>
      <c r="BU4912" s="2">
        <v>0</v>
      </c>
      <c r="BV4912" s="2">
        <v>0</v>
      </c>
      <c r="BW4912" s="2">
        <v>0</v>
      </c>
      <c r="BX4912" s="2">
        <v>0</v>
      </c>
      <c r="BY4912" s="2">
        <v>0</v>
      </c>
      <c r="BZ4912" s="2">
        <v>0</v>
      </c>
      <c r="CA4912" s="2">
        <v>0</v>
      </c>
      <c r="CB4912" s="2">
        <v>0</v>
      </c>
      <c r="CC4912" s="2">
        <v>0</v>
      </c>
      <c r="CD4912" s="2">
        <v>0</v>
      </c>
      <c r="CE4912" s="2">
        <v>0</v>
      </c>
      <c r="CF4912" s="2">
        <v>0</v>
      </c>
      <c r="CG4912" s="2">
        <v>0</v>
      </c>
      <c r="CH4912" s="2">
        <v>0</v>
      </c>
      <c r="CI4912" s="2">
        <v>0</v>
      </c>
      <c r="CJ4912" s="2">
        <v>0</v>
      </c>
      <c r="CK4912" s="2">
        <v>2</v>
      </c>
      <c r="CL4912" s="2">
        <v>0</v>
      </c>
    </row>
    <row r="4913" spans="1:90" x14ac:dyDescent="0.25">
      <c r="A4913" t="s">
        <v>115</v>
      </c>
      <c r="B4913">
        <v>20308</v>
      </c>
      <c r="C4913" t="s">
        <v>442</v>
      </c>
      <c r="D4913">
        <v>1</v>
      </c>
      <c r="E4913">
        <v>8</v>
      </c>
      <c r="F4913">
        <v>920228</v>
      </c>
      <c r="G4913">
        <v>35920228</v>
      </c>
      <c r="H4913" t="s">
        <v>16431</v>
      </c>
      <c r="I4913">
        <v>669</v>
      </c>
      <c r="J4913" t="s">
        <v>442</v>
      </c>
      <c r="K4913" t="s">
        <v>11995</v>
      </c>
      <c r="L4913">
        <v>1</v>
      </c>
      <c r="M4913" t="s">
        <v>442</v>
      </c>
      <c r="N4913">
        <v>18053082</v>
      </c>
      <c r="O4913" t="s">
        <v>92</v>
      </c>
      <c r="P4913" t="s">
        <v>16432</v>
      </c>
      <c r="Q4913">
        <v>165</v>
      </c>
      <c r="R4913">
        <v>15</v>
      </c>
      <c r="S4913">
        <v>32219433</v>
      </c>
      <c r="T4913">
        <v>32229163</v>
      </c>
      <c r="U4913" t="s">
        <v>16433</v>
      </c>
      <c r="V4913">
        <v>1</v>
      </c>
      <c r="W4913" s="2">
        <v>0</v>
      </c>
      <c r="X4913" s="2">
        <v>0</v>
      </c>
      <c r="Y4913" s="2">
        <v>0</v>
      </c>
      <c r="Z4913" s="2">
        <v>0</v>
      </c>
      <c r="AA4913" s="2">
        <v>0</v>
      </c>
      <c r="AB4913" s="2">
        <v>0</v>
      </c>
      <c r="AC4913" s="2">
        <v>0</v>
      </c>
      <c r="AD4913" s="2">
        <v>95</v>
      </c>
      <c r="AE4913" s="2">
        <v>83</v>
      </c>
      <c r="AF4913" s="2">
        <v>64</v>
      </c>
      <c r="AG4913" s="2">
        <v>66</v>
      </c>
      <c r="AH4913" s="2">
        <v>68</v>
      </c>
      <c r="AI4913" s="2">
        <v>69</v>
      </c>
      <c r="AJ4913" s="2">
        <v>54</v>
      </c>
      <c r="AK4913" s="2">
        <v>0</v>
      </c>
      <c r="AL4913" s="2">
        <v>0</v>
      </c>
      <c r="AM4913" s="2">
        <v>0</v>
      </c>
      <c r="AN4913" s="2">
        <v>0</v>
      </c>
      <c r="AO4913" s="2">
        <v>0</v>
      </c>
      <c r="AP4913" s="2">
        <v>0</v>
      </c>
      <c r="AQ4913" s="2">
        <v>0</v>
      </c>
      <c r="AR4913" s="2">
        <v>0</v>
      </c>
      <c r="AS4913" s="2">
        <v>0</v>
      </c>
      <c r="AT4913" s="2">
        <v>0</v>
      </c>
      <c r="AU4913" s="2">
        <v>0</v>
      </c>
      <c r="AV4913" s="2">
        <v>0</v>
      </c>
      <c r="AW4913" s="2">
        <v>0</v>
      </c>
      <c r="AX4913" s="2">
        <v>0</v>
      </c>
      <c r="AY4913" s="2">
        <v>0</v>
      </c>
      <c r="AZ4913" s="2">
        <v>0</v>
      </c>
      <c r="BA4913" s="2">
        <v>0</v>
      </c>
      <c r="BB4913" s="2">
        <v>0</v>
      </c>
      <c r="BC4913" s="2">
        <v>0</v>
      </c>
      <c r="BD4913" s="2">
        <v>0</v>
      </c>
      <c r="BE4913" s="2">
        <v>0</v>
      </c>
      <c r="BF4913" s="2">
        <v>0</v>
      </c>
      <c r="BG4913" s="2">
        <v>0</v>
      </c>
      <c r="BH4913" s="2">
        <v>0</v>
      </c>
      <c r="BI4913" s="2">
        <v>0</v>
      </c>
      <c r="BJ4913" s="2">
        <v>0</v>
      </c>
      <c r="BK4913" s="2">
        <v>0</v>
      </c>
      <c r="BL4913" s="2">
        <v>6</v>
      </c>
      <c r="BM4913" s="2">
        <v>3</v>
      </c>
      <c r="BN4913" s="2">
        <v>2</v>
      </c>
      <c r="BO4913" s="2">
        <v>2</v>
      </c>
      <c r="BP4913" s="2">
        <v>2</v>
      </c>
      <c r="BQ4913" s="2">
        <v>2</v>
      </c>
      <c r="BR4913" s="2">
        <v>2</v>
      </c>
      <c r="BS4913" s="2">
        <v>0</v>
      </c>
      <c r="BT4913" s="2">
        <v>0</v>
      </c>
      <c r="BU4913" s="2">
        <v>0</v>
      </c>
      <c r="BV4913" s="2">
        <v>0</v>
      </c>
      <c r="BW4913" s="2">
        <v>0</v>
      </c>
      <c r="BX4913" s="2">
        <v>0</v>
      </c>
      <c r="BY4913" s="2">
        <v>0</v>
      </c>
      <c r="BZ4913" s="2">
        <v>0</v>
      </c>
      <c r="CA4913" s="2">
        <v>0</v>
      </c>
      <c r="CB4913" s="2">
        <v>0</v>
      </c>
      <c r="CC4913" s="2">
        <v>0</v>
      </c>
      <c r="CD4913" s="2">
        <v>0</v>
      </c>
      <c r="CE4913" s="2">
        <v>0</v>
      </c>
      <c r="CF4913" s="2">
        <v>0</v>
      </c>
      <c r="CG4913" s="2">
        <v>0</v>
      </c>
      <c r="CH4913" s="2">
        <v>0</v>
      </c>
      <c r="CI4913" s="2">
        <v>0</v>
      </c>
      <c r="CJ4913" s="2">
        <v>0</v>
      </c>
      <c r="CK4913" s="2">
        <v>0</v>
      </c>
      <c r="CL4913" s="2">
        <v>0</v>
      </c>
    </row>
    <row r="4914" spans="1:90" x14ac:dyDescent="0.25">
      <c r="A4914" t="s">
        <v>115</v>
      </c>
      <c r="B4914">
        <v>20308</v>
      </c>
      <c r="C4914" t="s">
        <v>442</v>
      </c>
      <c r="D4914">
        <v>1</v>
      </c>
      <c r="E4914">
        <v>8</v>
      </c>
      <c r="F4914">
        <v>42420</v>
      </c>
      <c r="G4914">
        <v>35042420</v>
      </c>
      <c r="H4914" t="s">
        <v>12061</v>
      </c>
      <c r="I4914">
        <v>669</v>
      </c>
      <c r="J4914" t="s">
        <v>442</v>
      </c>
      <c r="K4914" t="s">
        <v>1136</v>
      </c>
      <c r="L4914">
        <v>1</v>
      </c>
      <c r="M4914" t="s">
        <v>442</v>
      </c>
      <c r="N4914">
        <v>18045000</v>
      </c>
      <c r="O4914" t="s">
        <v>102</v>
      </c>
      <c r="P4914" t="s">
        <v>12062</v>
      </c>
      <c r="Q4914">
        <v>579</v>
      </c>
      <c r="R4914">
        <v>15</v>
      </c>
      <c r="S4914">
        <v>32213662</v>
      </c>
      <c r="T4914">
        <v>32222940</v>
      </c>
      <c r="U4914" t="s">
        <v>12063</v>
      </c>
      <c r="V4914">
        <v>1</v>
      </c>
      <c r="W4914" s="2">
        <v>0</v>
      </c>
      <c r="X4914" s="2">
        <v>0</v>
      </c>
      <c r="Y4914" s="2">
        <v>0</v>
      </c>
      <c r="Z4914" s="2">
        <v>0</v>
      </c>
      <c r="AA4914" s="2">
        <v>0</v>
      </c>
      <c r="AB4914" s="2">
        <v>0</v>
      </c>
      <c r="AC4914" s="2">
        <v>0</v>
      </c>
      <c r="AD4914" s="2">
        <v>76</v>
      </c>
      <c r="AE4914" s="2">
        <v>69</v>
      </c>
      <c r="AF4914" s="2">
        <v>34</v>
      </c>
      <c r="AG4914" s="2">
        <v>53</v>
      </c>
      <c r="AH4914" s="2">
        <v>0</v>
      </c>
      <c r="AI4914" s="2">
        <v>0</v>
      </c>
      <c r="AJ4914" s="2">
        <v>0</v>
      </c>
      <c r="AK4914" s="2">
        <v>0</v>
      </c>
      <c r="AL4914" s="2">
        <v>0</v>
      </c>
      <c r="AM4914" s="2">
        <v>0</v>
      </c>
      <c r="AN4914" s="2">
        <v>0</v>
      </c>
      <c r="AO4914" s="2">
        <v>0</v>
      </c>
      <c r="AP4914" s="2">
        <v>0</v>
      </c>
      <c r="AQ4914" s="2">
        <v>0</v>
      </c>
      <c r="AR4914" s="2">
        <v>0</v>
      </c>
      <c r="AS4914" s="2">
        <v>0</v>
      </c>
      <c r="AT4914" s="2">
        <v>0</v>
      </c>
      <c r="AU4914" s="2">
        <v>0</v>
      </c>
      <c r="AV4914" s="2">
        <v>0</v>
      </c>
      <c r="AW4914" s="2">
        <v>0</v>
      </c>
      <c r="AX4914" s="2">
        <v>0</v>
      </c>
      <c r="AY4914" s="2">
        <v>0</v>
      </c>
      <c r="AZ4914" s="2">
        <v>0</v>
      </c>
      <c r="BA4914" s="2">
        <v>0</v>
      </c>
      <c r="BB4914" s="2">
        <v>0</v>
      </c>
      <c r="BC4914" s="2">
        <v>0</v>
      </c>
      <c r="BD4914" s="2">
        <v>0</v>
      </c>
      <c r="BE4914" s="2">
        <v>0</v>
      </c>
      <c r="BF4914" s="2">
        <v>0</v>
      </c>
      <c r="BG4914" s="2">
        <v>0</v>
      </c>
      <c r="BH4914" s="2">
        <v>0</v>
      </c>
      <c r="BI4914" s="2">
        <v>0</v>
      </c>
      <c r="BJ4914" s="2">
        <v>0</v>
      </c>
      <c r="BK4914" s="2">
        <v>0</v>
      </c>
      <c r="BL4914" s="2">
        <v>2</v>
      </c>
      <c r="BM4914" s="2">
        <v>2</v>
      </c>
      <c r="BN4914" s="2">
        <v>1</v>
      </c>
      <c r="BO4914" s="2">
        <v>2</v>
      </c>
      <c r="BP4914" s="2">
        <v>0</v>
      </c>
      <c r="BQ4914" s="2">
        <v>0</v>
      </c>
      <c r="BR4914" s="2">
        <v>0</v>
      </c>
      <c r="BS4914" s="2">
        <v>0</v>
      </c>
      <c r="BT4914" s="2">
        <v>0</v>
      </c>
      <c r="BU4914" s="2">
        <v>0</v>
      </c>
      <c r="BV4914" s="2">
        <v>0</v>
      </c>
      <c r="BW4914" s="2">
        <v>0</v>
      </c>
      <c r="BX4914" s="2">
        <v>0</v>
      </c>
      <c r="BY4914" s="2">
        <v>0</v>
      </c>
      <c r="BZ4914" s="2">
        <v>0</v>
      </c>
      <c r="CA4914" s="2">
        <v>0</v>
      </c>
      <c r="CB4914" s="2">
        <v>0</v>
      </c>
      <c r="CC4914" s="2">
        <v>0</v>
      </c>
      <c r="CD4914" s="2">
        <v>0</v>
      </c>
      <c r="CE4914" s="2">
        <v>0</v>
      </c>
      <c r="CF4914" s="2">
        <v>0</v>
      </c>
      <c r="CG4914" s="2">
        <v>0</v>
      </c>
      <c r="CH4914" s="2">
        <v>0</v>
      </c>
      <c r="CI4914" s="2">
        <v>0</v>
      </c>
      <c r="CJ4914" s="2">
        <v>0</v>
      </c>
      <c r="CK4914" s="2">
        <v>0</v>
      </c>
      <c r="CL4914" s="2">
        <v>0</v>
      </c>
    </row>
    <row r="4915" spans="1:90" x14ac:dyDescent="0.25">
      <c r="A4915" t="s">
        <v>115</v>
      </c>
      <c r="B4915">
        <v>20308</v>
      </c>
      <c r="C4915" t="s">
        <v>442</v>
      </c>
      <c r="D4915">
        <v>1</v>
      </c>
      <c r="E4915">
        <v>8</v>
      </c>
      <c r="F4915">
        <v>922742</v>
      </c>
      <c r="G4915">
        <v>35922742</v>
      </c>
      <c r="H4915" t="s">
        <v>9399</v>
      </c>
      <c r="I4915">
        <v>669</v>
      </c>
      <c r="J4915" t="s">
        <v>442</v>
      </c>
      <c r="K4915" t="s">
        <v>1309</v>
      </c>
      <c r="L4915">
        <v>1</v>
      </c>
      <c r="M4915" t="s">
        <v>442</v>
      </c>
      <c r="N4915">
        <v>18020258</v>
      </c>
      <c r="O4915" t="s">
        <v>92</v>
      </c>
      <c r="P4915" t="s">
        <v>5674</v>
      </c>
      <c r="Q4915">
        <v>920</v>
      </c>
      <c r="R4915">
        <v>15</v>
      </c>
      <c r="S4915">
        <v>32314914</v>
      </c>
      <c r="T4915">
        <v>32315907</v>
      </c>
      <c r="U4915" t="s">
        <v>9400</v>
      </c>
      <c r="V4915">
        <v>1</v>
      </c>
      <c r="W4915" s="2">
        <v>0</v>
      </c>
      <c r="X4915" s="2">
        <v>0</v>
      </c>
      <c r="Y4915" s="2">
        <v>0</v>
      </c>
      <c r="Z4915" s="2">
        <v>0</v>
      </c>
      <c r="AA4915" s="2">
        <v>62</v>
      </c>
      <c r="AB4915" s="2">
        <v>61</v>
      </c>
      <c r="AC4915" s="2">
        <v>88</v>
      </c>
      <c r="AD4915" s="2">
        <v>63</v>
      </c>
      <c r="AE4915" s="2">
        <v>57</v>
      </c>
      <c r="AF4915" s="2">
        <v>80</v>
      </c>
      <c r="AG4915" s="2">
        <v>0</v>
      </c>
      <c r="AH4915" s="2">
        <v>96</v>
      </c>
      <c r="AI4915" s="2">
        <v>0</v>
      </c>
      <c r="AJ4915" s="2">
        <v>0</v>
      </c>
      <c r="AK4915" s="2">
        <v>0</v>
      </c>
      <c r="AL4915" s="2">
        <v>0</v>
      </c>
      <c r="AM4915" s="2">
        <v>0</v>
      </c>
      <c r="AN4915" s="2">
        <v>0</v>
      </c>
      <c r="AO4915" s="2">
        <v>0</v>
      </c>
      <c r="AP4915" s="2">
        <v>0</v>
      </c>
      <c r="AQ4915" s="2">
        <v>0</v>
      </c>
      <c r="AR4915" s="2">
        <v>0</v>
      </c>
      <c r="AS4915" s="2">
        <v>0</v>
      </c>
      <c r="AT4915" s="2">
        <v>0</v>
      </c>
      <c r="AU4915" s="2">
        <v>0</v>
      </c>
      <c r="AV4915" s="2">
        <v>0</v>
      </c>
      <c r="AW4915" s="2">
        <v>0</v>
      </c>
      <c r="AX4915" s="2">
        <v>0</v>
      </c>
      <c r="AY4915" s="2">
        <v>0</v>
      </c>
      <c r="AZ4915" s="2">
        <v>0</v>
      </c>
      <c r="BA4915" s="2">
        <v>0</v>
      </c>
      <c r="BB4915" s="2">
        <v>0</v>
      </c>
      <c r="BC4915" s="2">
        <v>0</v>
      </c>
      <c r="BD4915" s="2">
        <v>2</v>
      </c>
      <c r="BE4915" s="2">
        <v>0</v>
      </c>
      <c r="BF4915" s="2">
        <v>0</v>
      </c>
      <c r="BG4915" s="2">
        <v>0</v>
      </c>
      <c r="BH4915" s="2">
        <v>0</v>
      </c>
      <c r="BI4915" s="2">
        <v>3</v>
      </c>
      <c r="BJ4915" s="2">
        <v>5</v>
      </c>
      <c r="BK4915" s="2">
        <v>5</v>
      </c>
      <c r="BL4915" s="2">
        <v>3</v>
      </c>
      <c r="BM4915" s="2">
        <v>2</v>
      </c>
      <c r="BN4915" s="2">
        <v>4</v>
      </c>
      <c r="BO4915" s="2">
        <v>0</v>
      </c>
      <c r="BP4915" s="2">
        <v>4</v>
      </c>
      <c r="BQ4915" s="2">
        <v>0</v>
      </c>
      <c r="BR4915" s="2">
        <v>0</v>
      </c>
      <c r="BS4915" s="2">
        <v>0</v>
      </c>
      <c r="BT4915" s="2">
        <v>0</v>
      </c>
      <c r="BU4915" s="2">
        <v>0</v>
      </c>
      <c r="BV4915" s="2">
        <v>0</v>
      </c>
      <c r="BW4915" s="2">
        <v>0</v>
      </c>
      <c r="BX4915" s="2">
        <v>0</v>
      </c>
      <c r="BY4915" s="2">
        <v>0</v>
      </c>
      <c r="BZ4915" s="2">
        <v>0</v>
      </c>
      <c r="CA4915" s="2">
        <v>0</v>
      </c>
      <c r="CB4915" s="2">
        <v>0</v>
      </c>
      <c r="CC4915" s="2">
        <v>0</v>
      </c>
      <c r="CD4915" s="2">
        <v>0</v>
      </c>
      <c r="CE4915" s="2">
        <v>0</v>
      </c>
      <c r="CF4915" s="2">
        <v>0</v>
      </c>
      <c r="CG4915" s="2">
        <v>0</v>
      </c>
      <c r="CH4915" s="2">
        <v>0</v>
      </c>
      <c r="CI4915" s="2">
        <v>0</v>
      </c>
      <c r="CJ4915" s="2">
        <v>0</v>
      </c>
      <c r="CK4915" s="2">
        <v>0</v>
      </c>
      <c r="CL4915" s="2">
        <v>1</v>
      </c>
    </row>
    <row r="4916" spans="1:90" x14ac:dyDescent="0.25">
      <c r="A4916" t="s">
        <v>115</v>
      </c>
      <c r="B4916">
        <v>20308</v>
      </c>
      <c r="C4916" t="s">
        <v>442</v>
      </c>
      <c r="D4916">
        <v>1</v>
      </c>
      <c r="E4916">
        <v>8</v>
      </c>
      <c r="F4916">
        <v>900345</v>
      </c>
      <c r="G4916">
        <v>35900345</v>
      </c>
      <c r="H4916" t="s">
        <v>17569</v>
      </c>
      <c r="I4916">
        <v>669</v>
      </c>
      <c r="J4916" t="s">
        <v>442</v>
      </c>
      <c r="K4916" t="s">
        <v>17570</v>
      </c>
      <c r="L4916">
        <v>1</v>
      </c>
      <c r="M4916" t="s">
        <v>442</v>
      </c>
      <c r="N4916">
        <v>18076370</v>
      </c>
      <c r="O4916" t="s">
        <v>92</v>
      </c>
      <c r="P4916" t="s">
        <v>17571</v>
      </c>
      <c r="Q4916">
        <v>26</v>
      </c>
      <c r="R4916">
        <v>15</v>
      </c>
      <c r="S4916">
        <v>32261178</v>
      </c>
      <c r="T4916">
        <v>32261289</v>
      </c>
      <c r="U4916" t="s">
        <v>17572</v>
      </c>
      <c r="V4916">
        <v>1</v>
      </c>
      <c r="W4916" s="2">
        <v>0</v>
      </c>
      <c r="X4916" s="2">
        <v>0</v>
      </c>
      <c r="Y4916" s="2">
        <v>0</v>
      </c>
      <c r="Z4916" s="2">
        <v>0</v>
      </c>
      <c r="AA4916" s="2">
        <v>0</v>
      </c>
      <c r="AB4916" s="2">
        <v>0</v>
      </c>
      <c r="AC4916" s="2">
        <v>0</v>
      </c>
      <c r="AD4916" s="2">
        <v>59</v>
      </c>
      <c r="AE4916" s="2">
        <v>49</v>
      </c>
      <c r="AF4916" s="2">
        <v>64</v>
      </c>
      <c r="AG4916" s="2">
        <v>57</v>
      </c>
      <c r="AH4916" s="2">
        <v>64</v>
      </c>
      <c r="AI4916" s="2">
        <v>60</v>
      </c>
      <c r="AJ4916" s="2">
        <v>47</v>
      </c>
      <c r="AK4916" s="2">
        <v>0</v>
      </c>
      <c r="AL4916" s="2">
        <v>0</v>
      </c>
      <c r="AM4916" s="2">
        <v>0</v>
      </c>
      <c r="AN4916" s="2">
        <v>0</v>
      </c>
      <c r="AO4916" s="2">
        <v>0</v>
      </c>
      <c r="AP4916" s="2">
        <v>0</v>
      </c>
      <c r="AQ4916" s="2">
        <v>0</v>
      </c>
      <c r="AR4916" s="2">
        <v>0</v>
      </c>
      <c r="AS4916" s="2">
        <v>0</v>
      </c>
      <c r="AT4916" s="2">
        <v>0</v>
      </c>
      <c r="AU4916" s="2">
        <v>0</v>
      </c>
      <c r="AV4916" s="2">
        <v>0</v>
      </c>
      <c r="AW4916" s="2">
        <v>0</v>
      </c>
      <c r="AX4916" s="2">
        <v>0</v>
      </c>
      <c r="AY4916" s="2">
        <v>0</v>
      </c>
      <c r="AZ4916" s="2">
        <v>0</v>
      </c>
      <c r="BA4916" s="2">
        <v>0</v>
      </c>
      <c r="BB4916" s="2">
        <v>0</v>
      </c>
      <c r="BC4916" s="2">
        <v>73</v>
      </c>
      <c r="BD4916" s="2">
        <v>0</v>
      </c>
      <c r="BE4916" s="2">
        <v>0</v>
      </c>
      <c r="BF4916" s="2">
        <v>0</v>
      </c>
      <c r="BG4916" s="2">
        <v>0</v>
      </c>
      <c r="BH4916" s="2">
        <v>0</v>
      </c>
      <c r="BI4916" s="2">
        <v>0</v>
      </c>
      <c r="BJ4916" s="2">
        <v>0</v>
      </c>
      <c r="BK4916" s="2">
        <v>0</v>
      </c>
      <c r="BL4916" s="2">
        <v>4</v>
      </c>
      <c r="BM4916" s="2">
        <v>2</v>
      </c>
      <c r="BN4916" s="2">
        <v>2</v>
      </c>
      <c r="BO4916" s="2">
        <v>2</v>
      </c>
      <c r="BP4916" s="2">
        <v>2</v>
      </c>
      <c r="BQ4916" s="2">
        <v>2</v>
      </c>
      <c r="BR4916" s="2">
        <v>2</v>
      </c>
      <c r="BS4916" s="2">
        <v>0</v>
      </c>
      <c r="BT4916" s="2">
        <v>0</v>
      </c>
      <c r="BU4916" s="2">
        <v>0</v>
      </c>
      <c r="BV4916" s="2">
        <v>0</v>
      </c>
      <c r="BW4916" s="2">
        <v>0</v>
      </c>
      <c r="BX4916" s="2">
        <v>0</v>
      </c>
      <c r="BY4916" s="2">
        <v>0</v>
      </c>
      <c r="BZ4916" s="2">
        <v>0</v>
      </c>
      <c r="CA4916" s="2">
        <v>0</v>
      </c>
      <c r="CB4916" s="2">
        <v>0</v>
      </c>
      <c r="CC4916" s="2">
        <v>0</v>
      </c>
      <c r="CD4916" s="2">
        <v>0</v>
      </c>
      <c r="CE4916" s="2">
        <v>0</v>
      </c>
      <c r="CF4916" s="2">
        <v>0</v>
      </c>
      <c r="CG4916" s="2">
        <v>0</v>
      </c>
      <c r="CH4916" s="2">
        <v>0</v>
      </c>
      <c r="CI4916" s="2">
        <v>0</v>
      </c>
      <c r="CJ4916" s="2">
        <v>0</v>
      </c>
      <c r="CK4916" s="2">
        <v>4</v>
      </c>
      <c r="CL4916" s="2">
        <v>0</v>
      </c>
    </row>
    <row r="4917" spans="1:90" x14ac:dyDescent="0.25">
      <c r="A4917" t="s">
        <v>115</v>
      </c>
      <c r="B4917">
        <v>20308</v>
      </c>
      <c r="C4917" t="s">
        <v>442</v>
      </c>
      <c r="D4917">
        <v>1</v>
      </c>
      <c r="E4917">
        <v>8</v>
      </c>
      <c r="F4917">
        <v>905331</v>
      </c>
      <c r="G4917">
        <v>35905331</v>
      </c>
      <c r="H4917" t="s">
        <v>12972</v>
      </c>
      <c r="I4917">
        <v>669</v>
      </c>
      <c r="J4917" t="s">
        <v>442</v>
      </c>
      <c r="K4917" t="s">
        <v>5513</v>
      </c>
      <c r="L4917">
        <v>1</v>
      </c>
      <c r="M4917" t="s">
        <v>442</v>
      </c>
      <c r="N4917">
        <v>18078395</v>
      </c>
      <c r="O4917" t="s">
        <v>92</v>
      </c>
      <c r="P4917" t="s">
        <v>12973</v>
      </c>
      <c r="Q4917">
        <v>171</v>
      </c>
      <c r="R4917">
        <v>15</v>
      </c>
      <c r="S4917">
        <v>32261859</v>
      </c>
      <c r="T4917">
        <v>32264429</v>
      </c>
      <c r="U4917" t="s">
        <v>12974</v>
      </c>
      <c r="V4917">
        <v>1</v>
      </c>
      <c r="W4917" s="2">
        <v>0</v>
      </c>
      <c r="X4917" s="2">
        <v>0</v>
      </c>
      <c r="Y4917" s="2">
        <v>0</v>
      </c>
      <c r="Z4917" s="2">
        <v>0</v>
      </c>
      <c r="AA4917" s="2">
        <v>0</v>
      </c>
      <c r="AB4917" s="2">
        <v>0</v>
      </c>
      <c r="AC4917" s="2">
        <v>0</v>
      </c>
      <c r="AD4917" s="2">
        <v>121</v>
      </c>
      <c r="AE4917" s="2">
        <v>108</v>
      </c>
      <c r="AF4917" s="2">
        <v>105</v>
      </c>
      <c r="AG4917" s="2">
        <v>84</v>
      </c>
      <c r="AH4917" s="2">
        <v>197</v>
      </c>
      <c r="AI4917" s="2">
        <v>214</v>
      </c>
      <c r="AJ4917" s="2">
        <v>198</v>
      </c>
      <c r="AK4917" s="2">
        <v>0</v>
      </c>
      <c r="AL4917" s="2">
        <v>0</v>
      </c>
      <c r="AM4917" s="2">
        <v>0</v>
      </c>
      <c r="AN4917" s="2">
        <v>0</v>
      </c>
      <c r="AO4917" s="2">
        <v>0</v>
      </c>
      <c r="AP4917" s="2">
        <v>0</v>
      </c>
      <c r="AQ4917" s="2">
        <v>0</v>
      </c>
      <c r="AR4917" s="2">
        <v>127</v>
      </c>
      <c r="AS4917" s="2">
        <v>0</v>
      </c>
      <c r="AT4917" s="2">
        <v>0</v>
      </c>
      <c r="AU4917" s="2">
        <v>0</v>
      </c>
      <c r="AV4917" s="2">
        <v>0</v>
      </c>
      <c r="AW4917" s="2">
        <v>0</v>
      </c>
      <c r="AX4917" s="2">
        <v>0</v>
      </c>
      <c r="AY4917" s="2">
        <v>0</v>
      </c>
      <c r="AZ4917" s="2">
        <v>0</v>
      </c>
      <c r="BA4917" s="2">
        <v>0</v>
      </c>
      <c r="BB4917" s="2">
        <v>0</v>
      </c>
      <c r="BC4917" s="2">
        <v>510</v>
      </c>
      <c r="BD4917" s="2">
        <v>0</v>
      </c>
      <c r="BE4917" s="2">
        <v>0</v>
      </c>
      <c r="BF4917" s="2">
        <v>0</v>
      </c>
      <c r="BG4917" s="2">
        <v>0</v>
      </c>
      <c r="BH4917" s="2">
        <v>0</v>
      </c>
      <c r="BI4917" s="2">
        <v>0</v>
      </c>
      <c r="BJ4917" s="2">
        <v>0</v>
      </c>
      <c r="BK4917" s="2">
        <v>0</v>
      </c>
      <c r="BL4917" s="2">
        <v>4</v>
      </c>
      <c r="BM4917" s="2">
        <v>4</v>
      </c>
      <c r="BN4917" s="2">
        <v>4</v>
      </c>
      <c r="BO4917" s="2">
        <v>5</v>
      </c>
      <c r="BP4917" s="2">
        <v>9</v>
      </c>
      <c r="BQ4917" s="2">
        <v>9</v>
      </c>
      <c r="BR4917" s="2">
        <v>7</v>
      </c>
      <c r="BS4917" s="2">
        <v>0</v>
      </c>
      <c r="BT4917" s="2">
        <v>0</v>
      </c>
      <c r="BU4917" s="2">
        <v>0</v>
      </c>
      <c r="BV4917" s="2">
        <v>0</v>
      </c>
      <c r="BW4917" s="2">
        <v>0</v>
      </c>
      <c r="BX4917" s="2">
        <v>0</v>
      </c>
      <c r="BY4917" s="2">
        <v>0</v>
      </c>
      <c r="BZ4917" s="2">
        <v>4</v>
      </c>
      <c r="CA4917" s="2">
        <v>0</v>
      </c>
      <c r="CB4917" s="2">
        <v>0</v>
      </c>
      <c r="CC4917" s="2">
        <v>0</v>
      </c>
      <c r="CD4917" s="2">
        <v>0</v>
      </c>
      <c r="CE4917" s="2">
        <v>0</v>
      </c>
      <c r="CF4917" s="2">
        <v>0</v>
      </c>
      <c r="CG4917" s="2">
        <v>0</v>
      </c>
      <c r="CH4917" s="2">
        <v>0</v>
      </c>
      <c r="CI4917" s="2">
        <v>0</v>
      </c>
      <c r="CJ4917" s="2">
        <v>0</v>
      </c>
      <c r="CK4917" s="2">
        <v>34</v>
      </c>
      <c r="CL4917" s="2">
        <v>0</v>
      </c>
    </row>
    <row r="4918" spans="1:90" x14ac:dyDescent="0.25">
      <c r="A4918" t="s">
        <v>115</v>
      </c>
      <c r="B4918">
        <v>20308</v>
      </c>
      <c r="C4918" t="s">
        <v>442</v>
      </c>
      <c r="D4918">
        <v>2</v>
      </c>
      <c r="E4918">
        <v>8</v>
      </c>
      <c r="F4918">
        <v>910120</v>
      </c>
      <c r="G4918">
        <v>35910120</v>
      </c>
      <c r="H4918" t="s">
        <v>7358</v>
      </c>
      <c r="I4918">
        <v>669</v>
      </c>
      <c r="J4918" t="s">
        <v>442</v>
      </c>
      <c r="K4918" t="s">
        <v>5513</v>
      </c>
      <c r="L4918">
        <v>1</v>
      </c>
      <c r="M4918" t="s">
        <v>442</v>
      </c>
      <c r="N4918">
        <v>18078470</v>
      </c>
      <c r="O4918" t="s">
        <v>92</v>
      </c>
      <c r="P4918" t="s">
        <v>7359</v>
      </c>
      <c r="Q4918">
        <v>8805</v>
      </c>
      <c r="R4918">
        <v>15</v>
      </c>
      <c r="S4918">
        <v>32264632</v>
      </c>
      <c r="U4918" t="s">
        <v>7360</v>
      </c>
      <c r="V4918">
        <v>1</v>
      </c>
      <c r="W4918" s="2">
        <v>0</v>
      </c>
      <c r="X4918" s="2">
        <v>0</v>
      </c>
      <c r="Y4918" s="2">
        <v>0</v>
      </c>
      <c r="Z4918" s="2">
        <v>0</v>
      </c>
      <c r="AA4918" s="2">
        <v>6</v>
      </c>
      <c r="AB4918" s="2">
        <v>16</v>
      </c>
      <c r="AC4918" s="2">
        <v>8</v>
      </c>
      <c r="AD4918" s="2">
        <v>0</v>
      </c>
      <c r="AE4918" s="2">
        <v>0</v>
      </c>
      <c r="AF4918" s="2">
        <v>0</v>
      </c>
      <c r="AG4918" s="2">
        <v>0</v>
      </c>
      <c r="AH4918" s="2">
        <v>0</v>
      </c>
      <c r="AI4918" s="2">
        <v>0</v>
      </c>
      <c r="AJ4918" s="2">
        <v>0</v>
      </c>
      <c r="AK4918" s="2">
        <v>0</v>
      </c>
      <c r="AL4918" s="2">
        <v>0</v>
      </c>
      <c r="AM4918" s="2">
        <v>0</v>
      </c>
      <c r="AN4918" s="2">
        <v>0</v>
      </c>
      <c r="AO4918" s="2">
        <v>0</v>
      </c>
      <c r="AP4918" s="2">
        <v>0</v>
      </c>
      <c r="AQ4918" s="2">
        <v>0</v>
      </c>
      <c r="AR4918" s="2">
        <v>0</v>
      </c>
      <c r="AS4918" s="2">
        <v>0</v>
      </c>
      <c r="AT4918" s="2">
        <v>0</v>
      </c>
      <c r="AU4918" s="2">
        <v>0</v>
      </c>
      <c r="AV4918" s="2">
        <v>0</v>
      </c>
      <c r="AW4918" s="2">
        <v>0</v>
      </c>
      <c r="AX4918" s="2">
        <v>0</v>
      </c>
      <c r="AY4918" s="2">
        <v>0</v>
      </c>
      <c r="AZ4918" s="2">
        <v>0</v>
      </c>
      <c r="BA4918" s="2">
        <v>0</v>
      </c>
      <c r="BB4918" s="2">
        <v>0</v>
      </c>
      <c r="BC4918" s="2">
        <v>0</v>
      </c>
      <c r="BD4918" s="2">
        <v>0</v>
      </c>
      <c r="BE4918" s="2">
        <v>0</v>
      </c>
      <c r="BF4918" s="2">
        <v>0</v>
      </c>
      <c r="BG4918" s="2">
        <v>0</v>
      </c>
      <c r="BH4918" s="2">
        <v>0</v>
      </c>
      <c r="BI4918" s="2">
        <v>1</v>
      </c>
      <c r="BJ4918" s="2">
        <v>1</v>
      </c>
      <c r="BK4918" s="2">
        <v>2</v>
      </c>
      <c r="BL4918" s="2">
        <v>0</v>
      </c>
      <c r="BM4918" s="2">
        <v>0</v>
      </c>
      <c r="BN4918" s="2">
        <v>0</v>
      </c>
      <c r="BO4918" s="2">
        <v>0</v>
      </c>
      <c r="BP4918" s="2">
        <v>0</v>
      </c>
      <c r="BQ4918" s="2">
        <v>0</v>
      </c>
      <c r="BR4918" s="2">
        <v>0</v>
      </c>
      <c r="BS4918" s="2">
        <v>0</v>
      </c>
      <c r="BT4918" s="2">
        <v>0</v>
      </c>
      <c r="BU4918" s="2">
        <v>0</v>
      </c>
      <c r="BV4918" s="2">
        <v>0</v>
      </c>
      <c r="BW4918" s="2">
        <v>0</v>
      </c>
      <c r="BX4918" s="2">
        <v>0</v>
      </c>
      <c r="BY4918" s="2">
        <v>0</v>
      </c>
      <c r="BZ4918" s="2">
        <v>0</v>
      </c>
      <c r="CA4918" s="2">
        <v>0</v>
      </c>
      <c r="CB4918" s="2">
        <v>0</v>
      </c>
      <c r="CC4918" s="2">
        <v>0</v>
      </c>
      <c r="CD4918" s="2">
        <v>0</v>
      </c>
      <c r="CE4918" s="2">
        <v>0</v>
      </c>
      <c r="CF4918" s="2">
        <v>0</v>
      </c>
      <c r="CG4918" s="2">
        <v>0</v>
      </c>
      <c r="CH4918" s="2">
        <v>0</v>
      </c>
      <c r="CI4918" s="2">
        <v>0</v>
      </c>
      <c r="CJ4918" s="2">
        <v>0</v>
      </c>
      <c r="CK4918" s="2">
        <v>0</v>
      </c>
      <c r="CL4918" s="2">
        <v>0</v>
      </c>
    </row>
    <row r="4919" spans="1:90" x14ac:dyDescent="0.25">
      <c r="A4919" t="s">
        <v>115</v>
      </c>
      <c r="B4919">
        <v>20308</v>
      </c>
      <c r="C4919" t="s">
        <v>442</v>
      </c>
      <c r="D4919">
        <v>1</v>
      </c>
      <c r="E4919">
        <v>8</v>
      </c>
      <c r="F4919">
        <v>922754</v>
      </c>
      <c r="G4919">
        <v>35922754</v>
      </c>
      <c r="H4919" t="s">
        <v>11642</v>
      </c>
      <c r="I4919">
        <v>669</v>
      </c>
      <c r="J4919" t="s">
        <v>442</v>
      </c>
      <c r="K4919" t="s">
        <v>5513</v>
      </c>
      <c r="L4919">
        <v>1</v>
      </c>
      <c r="M4919" t="s">
        <v>442</v>
      </c>
      <c r="N4919">
        <v>18078348</v>
      </c>
      <c r="O4919" t="s">
        <v>92</v>
      </c>
      <c r="P4919" t="s">
        <v>11643</v>
      </c>
      <c r="Q4919">
        <v>701</v>
      </c>
      <c r="R4919">
        <v>15</v>
      </c>
      <c r="S4919">
        <v>32261374</v>
      </c>
      <c r="T4919">
        <v>32261931</v>
      </c>
      <c r="U4919" t="s">
        <v>11644</v>
      </c>
      <c r="V4919">
        <v>1</v>
      </c>
      <c r="W4919" s="2">
        <v>0</v>
      </c>
      <c r="X4919" s="2">
        <v>0</v>
      </c>
      <c r="Y4919" s="2">
        <v>0</v>
      </c>
      <c r="Z4919" s="2">
        <v>0</v>
      </c>
      <c r="AA4919" s="2">
        <v>0</v>
      </c>
      <c r="AB4919" s="2">
        <v>0</v>
      </c>
      <c r="AC4919" s="2">
        <v>0</v>
      </c>
      <c r="AD4919" s="2">
        <v>185</v>
      </c>
      <c r="AE4919" s="2">
        <v>161</v>
      </c>
      <c r="AF4919" s="2">
        <v>168</v>
      </c>
      <c r="AG4919" s="2">
        <v>133</v>
      </c>
      <c r="AH4919" s="2">
        <v>205</v>
      </c>
      <c r="AI4919" s="2">
        <v>221</v>
      </c>
      <c r="AJ4919" s="2">
        <v>174</v>
      </c>
      <c r="AK4919" s="2">
        <v>0</v>
      </c>
      <c r="AL4919" s="2">
        <v>0</v>
      </c>
      <c r="AM4919" s="2">
        <v>0</v>
      </c>
      <c r="AN4919" s="2">
        <v>0</v>
      </c>
      <c r="AO4919" s="2">
        <v>0</v>
      </c>
      <c r="AP4919" s="2">
        <v>0</v>
      </c>
      <c r="AQ4919" s="2">
        <v>0</v>
      </c>
      <c r="AR4919" s="2">
        <v>0</v>
      </c>
      <c r="AS4919" s="2">
        <v>0</v>
      </c>
      <c r="AT4919" s="2">
        <v>0</v>
      </c>
      <c r="AU4919" s="2">
        <v>0</v>
      </c>
      <c r="AV4919" s="2">
        <v>0</v>
      </c>
      <c r="AW4919" s="2">
        <v>0</v>
      </c>
      <c r="AX4919" s="2">
        <v>0</v>
      </c>
      <c r="AY4919" s="2">
        <v>0</v>
      </c>
      <c r="AZ4919" s="2">
        <v>0</v>
      </c>
      <c r="BA4919" s="2">
        <v>0</v>
      </c>
      <c r="BB4919" s="2">
        <v>0</v>
      </c>
      <c r="BC4919" s="2">
        <v>366</v>
      </c>
      <c r="BD4919" s="2">
        <v>0</v>
      </c>
      <c r="BE4919" s="2">
        <v>0</v>
      </c>
      <c r="BF4919" s="2">
        <v>0</v>
      </c>
      <c r="BG4919" s="2">
        <v>0</v>
      </c>
      <c r="BH4919" s="2">
        <v>0</v>
      </c>
      <c r="BI4919" s="2">
        <v>0</v>
      </c>
      <c r="BJ4919" s="2">
        <v>0</v>
      </c>
      <c r="BK4919" s="2">
        <v>0</v>
      </c>
      <c r="BL4919" s="2">
        <v>8</v>
      </c>
      <c r="BM4919" s="2">
        <v>5</v>
      </c>
      <c r="BN4919" s="2">
        <v>6</v>
      </c>
      <c r="BO4919" s="2">
        <v>5</v>
      </c>
      <c r="BP4919" s="2">
        <v>6</v>
      </c>
      <c r="BQ4919" s="2">
        <v>7</v>
      </c>
      <c r="BR4919" s="2">
        <v>5</v>
      </c>
      <c r="BS4919" s="2">
        <v>0</v>
      </c>
      <c r="BT4919" s="2">
        <v>0</v>
      </c>
      <c r="BU4919" s="2">
        <v>0</v>
      </c>
      <c r="BV4919" s="2">
        <v>0</v>
      </c>
      <c r="BW4919" s="2">
        <v>0</v>
      </c>
      <c r="BX4919" s="2">
        <v>0</v>
      </c>
      <c r="BY4919" s="2">
        <v>0</v>
      </c>
      <c r="BZ4919" s="2">
        <v>0</v>
      </c>
      <c r="CA4919" s="2">
        <v>0</v>
      </c>
      <c r="CB4919" s="2">
        <v>0</v>
      </c>
      <c r="CC4919" s="2">
        <v>0</v>
      </c>
      <c r="CD4919" s="2">
        <v>0</v>
      </c>
      <c r="CE4919" s="2">
        <v>0</v>
      </c>
      <c r="CF4919" s="2">
        <v>0</v>
      </c>
      <c r="CG4919" s="2">
        <v>0</v>
      </c>
      <c r="CH4919" s="2">
        <v>0</v>
      </c>
      <c r="CI4919" s="2">
        <v>0</v>
      </c>
      <c r="CJ4919" s="2">
        <v>0</v>
      </c>
      <c r="CK4919" s="2">
        <v>18</v>
      </c>
      <c r="CL4919" s="2">
        <v>0</v>
      </c>
    </row>
    <row r="4920" spans="1:90" x14ac:dyDescent="0.25">
      <c r="A4920" t="s">
        <v>115</v>
      </c>
      <c r="B4920">
        <v>20308</v>
      </c>
      <c r="C4920" t="s">
        <v>442</v>
      </c>
      <c r="D4920">
        <v>1</v>
      </c>
      <c r="E4920">
        <v>8</v>
      </c>
      <c r="F4920">
        <v>16159</v>
      </c>
      <c r="G4920">
        <v>35016159</v>
      </c>
      <c r="H4920" t="s">
        <v>2303</v>
      </c>
      <c r="I4920">
        <v>669</v>
      </c>
      <c r="J4920" t="s">
        <v>442</v>
      </c>
      <c r="K4920" t="s">
        <v>3493</v>
      </c>
      <c r="L4920">
        <v>1</v>
      </c>
      <c r="M4920" t="s">
        <v>442</v>
      </c>
      <c r="N4920">
        <v>18020266</v>
      </c>
      <c r="O4920" t="s">
        <v>92</v>
      </c>
      <c r="P4920" t="s">
        <v>5038</v>
      </c>
      <c r="Q4920">
        <v>33</v>
      </c>
      <c r="R4920">
        <v>15</v>
      </c>
      <c r="S4920">
        <v>32324436</v>
      </c>
      <c r="U4920" t="s">
        <v>5039</v>
      </c>
      <c r="V4920">
        <v>1</v>
      </c>
      <c r="W4920" s="2">
        <v>0</v>
      </c>
      <c r="X4920" s="2">
        <v>0</v>
      </c>
      <c r="Y4920" s="2">
        <v>0</v>
      </c>
      <c r="Z4920" s="2">
        <v>0</v>
      </c>
      <c r="AA4920" s="2">
        <v>0</v>
      </c>
      <c r="AB4920" s="2">
        <v>0</v>
      </c>
      <c r="AC4920" s="2">
        <v>0</v>
      </c>
      <c r="AD4920" s="2">
        <v>61</v>
      </c>
      <c r="AE4920" s="2">
        <v>79</v>
      </c>
      <c r="AF4920" s="2">
        <v>100</v>
      </c>
      <c r="AG4920" s="2">
        <v>95</v>
      </c>
      <c r="AH4920" s="2">
        <v>132</v>
      </c>
      <c r="AI4920" s="2">
        <v>196</v>
      </c>
      <c r="AJ4920" s="2">
        <v>177</v>
      </c>
      <c r="AK4920" s="2">
        <v>0</v>
      </c>
      <c r="AL4920" s="2">
        <v>0</v>
      </c>
      <c r="AM4920" s="2">
        <v>0</v>
      </c>
      <c r="AN4920" s="2">
        <v>0</v>
      </c>
      <c r="AO4920" s="2">
        <v>0</v>
      </c>
      <c r="AP4920" s="2">
        <v>0</v>
      </c>
      <c r="AQ4920" s="2">
        <v>0</v>
      </c>
      <c r="AR4920" s="2">
        <v>0</v>
      </c>
      <c r="AS4920" s="2">
        <v>0</v>
      </c>
      <c r="AT4920" s="2">
        <v>0</v>
      </c>
      <c r="AU4920" s="2">
        <v>0</v>
      </c>
      <c r="AV4920" s="2">
        <v>0</v>
      </c>
      <c r="AW4920" s="2">
        <v>0</v>
      </c>
      <c r="AX4920" s="2">
        <v>0</v>
      </c>
      <c r="AY4920" s="2">
        <v>0</v>
      </c>
      <c r="AZ4920" s="2">
        <v>0</v>
      </c>
      <c r="BA4920" s="2">
        <v>0</v>
      </c>
      <c r="BB4920" s="2">
        <v>0</v>
      </c>
      <c r="BC4920" s="2">
        <v>0</v>
      </c>
      <c r="BD4920" s="2">
        <v>0</v>
      </c>
      <c r="BE4920" s="2">
        <v>0</v>
      </c>
      <c r="BF4920" s="2">
        <v>0</v>
      </c>
      <c r="BG4920" s="2">
        <v>0</v>
      </c>
      <c r="BH4920" s="2">
        <v>0</v>
      </c>
      <c r="BI4920" s="2">
        <v>0</v>
      </c>
      <c r="BJ4920" s="2">
        <v>0</v>
      </c>
      <c r="BK4920" s="2">
        <v>0</v>
      </c>
      <c r="BL4920" s="2">
        <v>2</v>
      </c>
      <c r="BM4920" s="2">
        <v>4</v>
      </c>
      <c r="BN4920" s="2">
        <v>4</v>
      </c>
      <c r="BO4920" s="2">
        <v>6</v>
      </c>
      <c r="BP4920" s="2">
        <v>5</v>
      </c>
      <c r="BQ4920" s="2">
        <v>7</v>
      </c>
      <c r="BR4920" s="2">
        <v>8</v>
      </c>
      <c r="BS4920" s="2">
        <v>0</v>
      </c>
      <c r="BT4920" s="2">
        <v>0</v>
      </c>
      <c r="BU4920" s="2">
        <v>0</v>
      </c>
      <c r="BV4920" s="2">
        <v>0</v>
      </c>
      <c r="BW4920" s="2">
        <v>0</v>
      </c>
      <c r="BX4920" s="2">
        <v>0</v>
      </c>
      <c r="BY4920" s="2">
        <v>0</v>
      </c>
      <c r="BZ4920" s="2">
        <v>0</v>
      </c>
      <c r="CA4920" s="2">
        <v>0</v>
      </c>
      <c r="CB4920" s="2">
        <v>0</v>
      </c>
      <c r="CC4920" s="2">
        <v>0</v>
      </c>
      <c r="CD4920" s="2">
        <v>0</v>
      </c>
      <c r="CE4920" s="2">
        <v>0</v>
      </c>
      <c r="CF4920" s="2">
        <v>0</v>
      </c>
      <c r="CG4920" s="2">
        <v>0</v>
      </c>
      <c r="CH4920" s="2">
        <v>0</v>
      </c>
      <c r="CI4920" s="2">
        <v>0</v>
      </c>
      <c r="CJ4920" s="2">
        <v>0</v>
      </c>
      <c r="CK4920" s="2">
        <v>0</v>
      </c>
      <c r="CL4920" s="2">
        <v>0</v>
      </c>
    </row>
    <row r="4921" spans="1:90" x14ac:dyDescent="0.25">
      <c r="A4921" t="s">
        <v>115</v>
      </c>
      <c r="B4921">
        <v>20308</v>
      </c>
      <c r="C4921" t="s">
        <v>442</v>
      </c>
      <c r="D4921">
        <v>1</v>
      </c>
      <c r="E4921">
        <v>8</v>
      </c>
      <c r="F4921">
        <v>41646</v>
      </c>
      <c r="G4921">
        <v>35041646</v>
      </c>
      <c r="H4921" t="s">
        <v>5147</v>
      </c>
      <c r="I4921">
        <v>669</v>
      </c>
      <c r="J4921" t="s">
        <v>442</v>
      </c>
      <c r="K4921" t="s">
        <v>5148</v>
      </c>
      <c r="L4921">
        <v>1</v>
      </c>
      <c r="M4921" t="s">
        <v>442</v>
      </c>
      <c r="N4921">
        <v>18076565</v>
      </c>
      <c r="O4921" t="s">
        <v>92</v>
      </c>
      <c r="P4921" t="s">
        <v>5149</v>
      </c>
      <c r="Q4921">
        <v>308</v>
      </c>
      <c r="R4921">
        <v>15</v>
      </c>
      <c r="S4921">
        <v>32312055</v>
      </c>
      <c r="T4921">
        <v>32329053</v>
      </c>
      <c r="U4921" t="s">
        <v>5150</v>
      </c>
      <c r="V4921">
        <v>1</v>
      </c>
      <c r="W4921" s="2">
        <v>0</v>
      </c>
      <c r="X4921" s="2">
        <v>0</v>
      </c>
      <c r="Y4921" s="2">
        <v>58</v>
      </c>
      <c r="Z4921" s="2">
        <v>58</v>
      </c>
      <c r="AA4921" s="2">
        <v>56</v>
      </c>
      <c r="AB4921" s="2">
        <v>50</v>
      </c>
      <c r="AC4921" s="2">
        <v>48</v>
      </c>
      <c r="AD4921" s="2">
        <v>0</v>
      </c>
      <c r="AE4921" s="2">
        <v>0</v>
      </c>
      <c r="AF4921" s="2">
        <v>0</v>
      </c>
      <c r="AG4921" s="2">
        <v>0</v>
      </c>
      <c r="AH4921" s="2">
        <v>0</v>
      </c>
      <c r="AI4921" s="2">
        <v>0</v>
      </c>
      <c r="AJ4921" s="2">
        <v>0</v>
      </c>
      <c r="AK4921" s="2">
        <v>0</v>
      </c>
      <c r="AL4921" s="2">
        <v>0</v>
      </c>
      <c r="AM4921" s="2">
        <v>0</v>
      </c>
      <c r="AN4921" s="2">
        <v>0</v>
      </c>
      <c r="AO4921" s="2">
        <v>0</v>
      </c>
      <c r="AP4921" s="2">
        <v>0</v>
      </c>
      <c r="AQ4921" s="2">
        <v>0</v>
      </c>
      <c r="AR4921" s="2">
        <v>0</v>
      </c>
      <c r="AS4921" s="2">
        <v>0</v>
      </c>
      <c r="AT4921" s="2">
        <v>0</v>
      </c>
      <c r="AU4921" s="2">
        <v>0</v>
      </c>
      <c r="AV4921" s="2">
        <v>0</v>
      </c>
      <c r="AW4921" s="2">
        <v>0</v>
      </c>
      <c r="AX4921" s="2">
        <v>0</v>
      </c>
      <c r="AY4921" s="2">
        <v>0</v>
      </c>
      <c r="AZ4921" s="2">
        <v>0</v>
      </c>
      <c r="BA4921" s="2">
        <v>0</v>
      </c>
      <c r="BB4921" s="2">
        <v>0</v>
      </c>
      <c r="BC4921" s="2">
        <v>0</v>
      </c>
      <c r="BD4921" s="2">
        <v>0</v>
      </c>
      <c r="BE4921" s="2">
        <v>0</v>
      </c>
      <c r="BF4921" s="2">
        <v>0</v>
      </c>
      <c r="BG4921" s="2">
        <v>2</v>
      </c>
      <c r="BH4921" s="2">
        <v>2</v>
      </c>
      <c r="BI4921" s="2">
        <v>2</v>
      </c>
      <c r="BJ4921" s="2">
        <v>3</v>
      </c>
      <c r="BK4921" s="2">
        <v>3</v>
      </c>
      <c r="BL4921" s="2">
        <v>0</v>
      </c>
      <c r="BM4921" s="2">
        <v>0</v>
      </c>
      <c r="BN4921" s="2">
        <v>0</v>
      </c>
      <c r="BO4921" s="2">
        <v>0</v>
      </c>
      <c r="BP4921" s="2">
        <v>0</v>
      </c>
      <c r="BQ4921" s="2">
        <v>0</v>
      </c>
      <c r="BR4921" s="2">
        <v>0</v>
      </c>
      <c r="BS4921" s="2">
        <v>0</v>
      </c>
      <c r="BT4921" s="2">
        <v>0</v>
      </c>
      <c r="BU4921" s="2">
        <v>0</v>
      </c>
      <c r="BV4921" s="2">
        <v>0</v>
      </c>
      <c r="BW4921" s="2">
        <v>0</v>
      </c>
      <c r="BX4921" s="2">
        <v>0</v>
      </c>
      <c r="BY4921" s="2">
        <v>0</v>
      </c>
      <c r="BZ4921" s="2">
        <v>0</v>
      </c>
      <c r="CA4921" s="2">
        <v>0</v>
      </c>
      <c r="CB4921" s="2">
        <v>0</v>
      </c>
      <c r="CC4921" s="2">
        <v>0</v>
      </c>
      <c r="CD4921" s="2">
        <v>0</v>
      </c>
      <c r="CE4921" s="2">
        <v>0</v>
      </c>
      <c r="CF4921" s="2">
        <v>0</v>
      </c>
      <c r="CG4921" s="2">
        <v>0</v>
      </c>
      <c r="CH4921" s="2">
        <v>0</v>
      </c>
      <c r="CI4921" s="2">
        <v>0</v>
      </c>
      <c r="CJ4921" s="2">
        <v>0</v>
      </c>
      <c r="CK4921" s="2">
        <v>0</v>
      </c>
      <c r="CL4921" s="2">
        <v>0</v>
      </c>
    </row>
    <row r="4922" spans="1:90" x14ac:dyDescent="0.25">
      <c r="A4922" t="s">
        <v>115</v>
      </c>
      <c r="B4922">
        <v>20308</v>
      </c>
      <c r="C4922" t="s">
        <v>442</v>
      </c>
      <c r="D4922">
        <v>1</v>
      </c>
      <c r="E4922">
        <v>8</v>
      </c>
      <c r="F4922">
        <v>924885</v>
      </c>
      <c r="G4922">
        <v>35924885</v>
      </c>
      <c r="H4922" t="s">
        <v>8186</v>
      </c>
      <c r="I4922">
        <v>669</v>
      </c>
      <c r="J4922" t="s">
        <v>442</v>
      </c>
      <c r="K4922" t="s">
        <v>8187</v>
      </c>
      <c r="L4922">
        <v>1</v>
      </c>
      <c r="M4922" t="s">
        <v>442</v>
      </c>
      <c r="N4922">
        <v>18079720</v>
      </c>
      <c r="O4922" t="s">
        <v>102</v>
      </c>
      <c r="P4922" t="s">
        <v>8188</v>
      </c>
      <c r="Q4922">
        <v>240</v>
      </c>
      <c r="R4922">
        <v>15</v>
      </c>
      <c r="S4922">
        <v>32266996</v>
      </c>
      <c r="U4922" t="s">
        <v>8189</v>
      </c>
      <c r="V4922">
        <v>1</v>
      </c>
      <c r="W4922" s="2">
        <v>0</v>
      </c>
      <c r="X4922" s="2">
        <v>0</v>
      </c>
      <c r="Y4922" s="2">
        <v>0</v>
      </c>
      <c r="Z4922" s="2">
        <v>0</v>
      </c>
      <c r="AA4922" s="2">
        <v>0</v>
      </c>
      <c r="AB4922" s="2">
        <v>0</v>
      </c>
      <c r="AC4922" s="2">
        <v>0</v>
      </c>
      <c r="AD4922" s="2">
        <v>96</v>
      </c>
      <c r="AE4922" s="2">
        <v>90</v>
      </c>
      <c r="AF4922" s="2">
        <v>107</v>
      </c>
      <c r="AG4922" s="2">
        <v>104</v>
      </c>
      <c r="AH4922" s="2">
        <v>137</v>
      </c>
      <c r="AI4922" s="2">
        <v>136</v>
      </c>
      <c r="AJ4922" s="2">
        <v>99</v>
      </c>
      <c r="AK4922" s="2">
        <v>0</v>
      </c>
      <c r="AL4922" s="2">
        <v>0</v>
      </c>
      <c r="AM4922" s="2">
        <v>0</v>
      </c>
      <c r="AN4922" s="2">
        <v>0</v>
      </c>
      <c r="AO4922" s="2">
        <v>0</v>
      </c>
      <c r="AP4922" s="2">
        <v>0</v>
      </c>
      <c r="AQ4922" s="2">
        <v>0</v>
      </c>
      <c r="AR4922" s="2">
        <v>0</v>
      </c>
      <c r="AS4922" s="2">
        <v>0</v>
      </c>
      <c r="AT4922" s="2">
        <v>0</v>
      </c>
      <c r="AU4922" s="2">
        <v>0</v>
      </c>
      <c r="AV4922" s="2">
        <v>0</v>
      </c>
      <c r="AW4922" s="2">
        <v>0</v>
      </c>
      <c r="AX4922" s="2">
        <v>0</v>
      </c>
      <c r="AY4922" s="2">
        <v>0</v>
      </c>
      <c r="AZ4922" s="2">
        <v>0</v>
      </c>
      <c r="BA4922" s="2">
        <v>0</v>
      </c>
      <c r="BB4922" s="2">
        <v>0</v>
      </c>
      <c r="BC4922" s="2">
        <v>44</v>
      </c>
      <c r="BD4922" s="2">
        <v>0</v>
      </c>
      <c r="BE4922" s="2">
        <v>0</v>
      </c>
      <c r="BF4922" s="2">
        <v>0</v>
      </c>
      <c r="BG4922" s="2">
        <v>0</v>
      </c>
      <c r="BH4922" s="2">
        <v>0</v>
      </c>
      <c r="BI4922" s="2">
        <v>0</v>
      </c>
      <c r="BJ4922" s="2">
        <v>0</v>
      </c>
      <c r="BK4922" s="2">
        <v>0</v>
      </c>
      <c r="BL4922" s="2">
        <v>4</v>
      </c>
      <c r="BM4922" s="2">
        <v>3</v>
      </c>
      <c r="BN4922" s="2">
        <v>4</v>
      </c>
      <c r="BO4922" s="2">
        <v>5</v>
      </c>
      <c r="BP4922" s="2">
        <v>5</v>
      </c>
      <c r="BQ4922" s="2">
        <v>7</v>
      </c>
      <c r="BR4922" s="2">
        <v>4</v>
      </c>
      <c r="BS4922" s="2">
        <v>0</v>
      </c>
      <c r="BT4922" s="2">
        <v>0</v>
      </c>
      <c r="BU4922" s="2">
        <v>0</v>
      </c>
      <c r="BV4922" s="2">
        <v>0</v>
      </c>
      <c r="BW4922" s="2">
        <v>0</v>
      </c>
      <c r="BX4922" s="2">
        <v>0</v>
      </c>
      <c r="BY4922" s="2">
        <v>0</v>
      </c>
      <c r="BZ4922" s="2">
        <v>0</v>
      </c>
      <c r="CA4922" s="2">
        <v>0</v>
      </c>
      <c r="CB4922" s="2">
        <v>0</v>
      </c>
      <c r="CC4922" s="2">
        <v>0</v>
      </c>
      <c r="CD4922" s="2">
        <v>0</v>
      </c>
      <c r="CE4922" s="2">
        <v>0</v>
      </c>
      <c r="CF4922" s="2">
        <v>0</v>
      </c>
      <c r="CG4922" s="2">
        <v>0</v>
      </c>
      <c r="CH4922" s="2">
        <v>0</v>
      </c>
      <c r="CI4922" s="2">
        <v>0</v>
      </c>
      <c r="CJ4922" s="2">
        <v>0</v>
      </c>
      <c r="CK4922" s="2">
        <v>2</v>
      </c>
      <c r="CL4922" s="2">
        <v>0</v>
      </c>
    </row>
    <row r="4923" spans="1:90" x14ac:dyDescent="0.25">
      <c r="A4923" t="s">
        <v>115</v>
      </c>
      <c r="B4923">
        <v>20308</v>
      </c>
      <c r="C4923" t="s">
        <v>442</v>
      </c>
      <c r="D4923">
        <v>1</v>
      </c>
      <c r="E4923">
        <v>8</v>
      </c>
      <c r="F4923">
        <v>914605</v>
      </c>
      <c r="G4923">
        <v>35914605</v>
      </c>
      <c r="H4923" t="s">
        <v>12085</v>
      </c>
      <c r="I4923">
        <v>669</v>
      </c>
      <c r="J4923" t="s">
        <v>442</v>
      </c>
      <c r="K4923" t="s">
        <v>2258</v>
      </c>
      <c r="L4923">
        <v>1</v>
      </c>
      <c r="M4923" t="s">
        <v>442</v>
      </c>
      <c r="N4923">
        <v>18055690</v>
      </c>
      <c r="O4923" t="s">
        <v>92</v>
      </c>
      <c r="P4923" t="s">
        <v>2259</v>
      </c>
      <c r="Q4923">
        <v>200</v>
      </c>
      <c r="R4923">
        <v>15</v>
      </c>
      <c r="S4923">
        <v>32210661</v>
      </c>
      <c r="T4923">
        <v>32223256</v>
      </c>
      <c r="U4923" t="s">
        <v>12086</v>
      </c>
      <c r="V4923">
        <v>1</v>
      </c>
      <c r="W4923" s="2">
        <v>0</v>
      </c>
      <c r="X4923" s="2">
        <v>0</v>
      </c>
      <c r="Y4923" s="2">
        <v>0</v>
      </c>
      <c r="Z4923" s="2">
        <v>0</v>
      </c>
      <c r="AA4923" s="2">
        <v>0</v>
      </c>
      <c r="AB4923" s="2">
        <v>0</v>
      </c>
      <c r="AC4923" s="2">
        <v>0</v>
      </c>
      <c r="AD4923" s="2">
        <v>34</v>
      </c>
      <c r="AE4923" s="2">
        <v>68</v>
      </c>
      <c r="AF4923" s="2">
        <v>94</v>
      </c>
      <c r="AG4923" s="2">
        <v>55</v>
      </c>
      <c r="AH4923" s="2">
        <v>95</v>
      </c>
      <c r="AI4923" s="2">
        <v>105</v>
      </c>
      <c r="AJ4923" s="2">
        <v>84</v>
      </c>
      <c r="AK4923" s="2">
        <v>0</v>
      </c>
      <c r="AL4923" s="2">
        <v>0</v>
      </c>
      <c r="AM4923" s="2">
        <v>0</v>
      </c>
      <c r="AN4923" s="2">
        <v>0</v>
      </c>
      <c r="AO4923" s="2">
        <v>0</v>
      </c>
      <c r="AP4923" s="2">
        <v>0</v>
      </c>
      <c r="AQ4923" s="2">
        <v>0</v>
      </c>
      <c r="AR4923" s="2">
        <v>0</v>
      </c>
      <c r="AS4923" s="2">
        <v>0</v>
      </c>
      <c r="AT4923" s="2">
        <v>0</v>
      </c>
      <c r="AU4923" s="2">
        <v>0</v>
      </c>
      <c r="AV4923" s="2">
        <v>0</v>
      </c>
      <c r="AW4923" s="2">
        <v>0</v>
      </c>
      <c r="AX4923" s="2">
        <v>0</v>
      </c>
      <c r="AY4923" s="2">
        <v>0</v>
      </c>
      <c r="AZ4923" s="2">
        <v>0</v>
      </c>
      <c r="BA4923" s="2">
        <v>0</v>
      </c>
      <c r="BB4923" s="2">
        <v>0</v>
      </c>
      <c r="BC4923" s="2">
        <v>139</v>
      </c>
      <c r="BD4923" s="2">
        <v>0</v>
      </c>
      <c r="BE4923" s="2">
        <v>0</v>
      </c>
      <c r="BF4923" s="2">
        <v>0</v>
      </c>
      <c r="BG4923" s="2">
        <v>0</v>
      </c>
      <c r="BH4923" s="2">
        <v>0</v>
      </c>
      <c r="BI4923" s="2">
        <v>0</v>
      </c>
      <c r="BJ4923" s="2">
        <v>0</v>
      </c>
      <c r="BK4923" s="2">
        <v>0</v>
      </c>
      <c r="BL4923" s="2">
        <v>1</v>
      </c>
      <c r="BM4923" s="2">
        <v>3</v>
      </c>
      <c r="BN4923" s="2">
        <v>4</v>
      </c>
      <c r="BO4923" s="2">
        <v>2</v>
      </c>
      <c r="BP4923" s="2">
        <v>4</v>
      </c>
      <c r="BQ4923" s="2">
        <v>4</v>
      </c>
      <c r="BR4923" s="2">
        <v>4</v>
      </c>
      <c r="BS4923" s="2">
        <v>0</v>
      </c>
      <c r="BT4923" s="2">
        <v>0</v>
      </c>
      <c r="BU4923" s="2">
        <v>0</v>
      </c>
      <c r="BV4923" s="2">
        <v>0</v>
      </c>
      <c r="BW4923" s="2">
        <v>0</v>
      </c>
      <c r="BX4923" s="2">
        <v>0</v>
      </c>
      <c r="BY4923" s="2">
        <v>0</v>
      </c>
      <c r="BZ4923" s="2">
        <v>0</v>
      </c>
      <c r="CA4923" s="2">
        <v>0</v>
      </c>
      <c r="CB4923" s="2">
        <v>0</v>
      </c>
      <c r="CC4923" s="2">
        <v>0</v>
      </c>
      <c r="CD4923" s="2">
        <v>0</v>
      </c>
      <c r="CE4923" s="2">
        <v>0</v>
      </c>
      <c r="CF4923" s="2">
        <v>0</v>
      </c>
      <c r="CG4923" s="2">
        <v>0</v>
      </c>
      <c r="CH4923" s="2">
        <v>0</v>
      </c>
      <c r="CI4923" s="2">
        <v>0</v>
      </c>
      <c r="CJ4923" s="2">
        <v>0</v>
      </c>
      <c r="CK4923" s="2">
        <v>8</v>
      </c>
      <c r="CL4923" s="2">
        <v>0</v>
      </c>
    </row>
    <row r="4924" spans="1:90" x14ac:dyDescent="0.25">
      <c r="A4924" t="s">
        <v>115</v>
      </c>
      <c r="B4924">
        <v>20308</v>
      </c>
      <c r="C4924" t="s">
        <v>442</v>
      </c>
      <c r="D4924">
        <v>1</v>
      </c>
      <c r="E4924">
        <v>8</v>
      </c>
      <c r="F4924">
        <v>903267</v>
      </c>
      <c r="G4924">
        <v>35903267</v>
      </c>
      <c r="H4924" t="s">
        <v>15309</v>
      </c>
      <c r="I4924">
        <v>669</v>
      </c>
      <c r="J4924" t="s">
        <v>442</v>
      </c>
      <c r="K4924" t="s">
        <v>4406</v>
      </c>
      <c r="L4924">
        <v>1</v>
      </c>
      <c r="M4924" t="s">
        <v>442</v>
      </c>
      <c r="N4924">
        <v>18072660</v>
      </c>
      <c r="O4924" t="s">
        <v>92</v>
      </c>
      <c r="P4924" t="s">
        <v>4407</v>
      </c>
      <c r="Q4924">
        <v>339</v>
      </c>
      <c r="R4924">
        <v>15</v>
      </c>
      <c r="S4924">
        <v>32232486</v>
      </c>
      <c r="T4924">
        <v>32234605</v>
      </c>
      <c r="U4924" t="s">
        <v>15310</v>
      </c>
      <c r="V4924">
        <v>1</v>
      </c>
      <c r="W4924" s="2">
        <v>0</v>
      </c>
      <c r="X4924" s="2">
        <v>0</v>
      </c>
      <c r="Y4924" s="2">
        <v>0</v>
      </c>
      <c r="Z4924" s="2">
        <v>0</v>
      </c>
      <c r="AA4924" s="2">
        <v>0</v>
      </c>
      <c r="AB4924" s="2">
        <v>81</v>
      </c>
      <c r="AC4924" s="2">
        <v>280</v>
      </c>
      <c r="AD4924" s="2">
        <v>208</v>
      </c>
      <c r="AE4924" s="2">
        <v>159</v>
      </c>
      <c r="AF4924" s="2">
        <v>187</v>
      </c>
      <c r="AG4924" s="2">
        <v>73</v>
      </c>
      <c r="AH4924" s="2">
        <v>0</v>
      </c>
      <c r="AI4924" s="2">
        <v>0</v>
      </c>
      <c r="AJ4924" s="2">
        <v>0</v>
      </c>
      <c r="AK4924" s="2">
        <v>0</v>
      </c>
      <c r="AL4924" s="2">
        <v>0</v>
      </c>
      <c r="AM4924" s="2">
        <v>0</v>
      </c>
      <c r="AN4924" s="2">
        <v>0</v>
      </c>
      <c r="AO4924" s="2">
        <v>0</v>
      </c>
      <c r="AP4924" s="2">
        <v>0</v>
      </c>
      <c r="AQ4924" s="2">
        <v>0</v>
      </c>
      <c r="AR4924" s="2">
        <v>0</v>
      </c>
      <c r="AS4924" s="2">
        <v>0</v>
      </c>
      <c r="AT4924" s="2">
        <v>0</v>
      </c>
      <c r="AU4924" s="2">
        <v>0</v>
      </c>
      <c r="AV4924" s="2">
        <v>0</v>
      </c>
      <c r="AW4924" s="2">
        <v>0</v>
      </c>
      <c r="AX4924" s="2">
        <v>0</v>
      </c>
      <c r="AY4924" s="2">
        <v>0</v>
      </c>
      <c r="AZ4924" s="2">
        <v>0</v>
      </c>
      <c r="BA4924" s="2">
        <v>0</v>
      </c>
      <c r="BB4924" s="2">
        <v>0</v>
      </c>
      <c r="BC4924" s="2">
        <v>189</v>
      </c>
      <c r="BD4924" s="2">
        <v>0</v>
      </c>
      <c r="BE4924" s="2">
        <v>0</v>
      </c>
      <c r="BF4924" s="2">
        <v>0</v>
      </c>
      <c r="BG4924" s="2">
        <v>0</v>
      </c>
      <c r="BH4924" s="2">
        <v>0</v>
      </c>
      <c r="BI4924" s="2">
        <v>0</v>
      </c>
      <c r="BJ4924" s="2">
        <v>4</v>
      </c>
      <c r="BK4924" s="2">
        <v>11</v>
      </c>
      <c r="BL4924" s="2">
        <v>7</v>
      </c>
      <c r="BM4924" s="2">
        <v>7</v>
      </c>
      <c r="BN4924" s="2">
        <v>11</v>
      </c>
      <c r="BO4924" s="2">
        <v>2</v>
      </c>
      <c r="BP4924" s="2">
        <v>0</v>
      </c>
      <c r="BQ4924" s="2">
        <v>0</v>
      </c>
      <c r="BR4924" s="2">
        <v>0</v>
      </c>
      <c r="BS4924" s="2">
        <v>0</v>
      </c>
      <c r="BT4924" s="2">
        <v>0</v>
      </c>
      <c r="BU4924" s="2">
        <v>0</v>
      </c>
      <c r="BV4924" s="2">
        <v>0</v>
      </c>
      <c r="BW4924" s="2">
        <v>0</v>
      </c>
      <c r="BX4924" s="2">
        <v>0</v>
      </c>
      <c r="BY4924" s="2">
        <v>0</v>
      </c>
      <c r="BZ4924" s="2">
        <v>0</v>
      </c>
      <c r="CA4924" s="2">
        <v>0</v>
      </c>
      <c r="CB4924" s="2">
        <v>0</v>
      </c>
      <c r="CC4924" s="2">
        <v>0</v>
      </c>
      <c r="CD4924" s="2">
        <v>0</v>
      </c>
      <c r="CE4924" s="2">
        <v>0</v>
      </c>
      <c r="CF4924" s="2">
        <v>0</v>
      </c>
      <c r="CG4924" s="2">
        <v>0</v>
      </c>
      <c r="CH4924" s="2">
        <v>0</v>
      </c>
      <c r="CI4924" s="2">
        <v>0</v>
      </c>
      <c r="CJ4924" s="2">
        <v>0</v>
      </c>
      <c r="CK4924" s="2">
        <v>12</v>
      </c>
      <c r="CL4924" s="2">
        <v>0</v>
      </c>
    </row>
    <row r="4925" spans="1:90" x14ac:dyDescent="0.25">
      <c r="A4925" t="s">
        <v>115</v>
      </c>
      <c r="B4925">
        <v>10317</v>
      </c>
      <c r="C4925" t="s">
        <v>132</v>
      </c>
      <c r="D4925">
        <v>1</v>
      </c>
      <c r="E4925">
        <v>8</v>
      </c>
      <c r="F4925">
        <v>5162</v>
      </c>
      <c r="G4925">
        <v>35005162</v>
      </c>
      <c r="H4925" t="s">
        <v>18565</v>
      </c>
      <c r="I4925">
        <v>100</v>
      </c>
      <c r="J4925" t="s">
        <v>107</v>
      </c>
      <c r="K4925" t="s">
        <v>911</v>
      </c>
      <c r="L4925">
        <v>71</v>
      </c>
      <c r="M4925" t="s">
        <v>911</v>
      </c>
      <c r="N4925">
        <v>4754010</v>
      </c>
      <c r="O4925" t="s">
        <v>102</v>
      </c>
      <c r="P4925" t="s">
        <v>13590</v>
      </c>
      <c r="Q4925">
        <v>120</v>
      </c>
      <c r="R4925">
        <v>11</v>
      </c>
      <c r="S4925">
        <v>55223340</v>
      </c>
      <c r="T4925">
        <v>55245212</v>
      </c>
      <c r="U4925" t="s">
        <v>18566</v>
      </c>
      <c r="V4925">
        <v>1</v>
      </c>
      <c r="W4925" s="2">
        <v>0</v>
      </c>
      <c r="X4925" s="2">
        <v>0</v>
      </c>
      <c r="Y4925" s="2">
        <v>0</v>
      </c>
      <c r="Z4925" s="2">
        <v>0</v>
      </c>
      <c r="AA4925" s="2">
        <v>0</v>
      </c>
      <c r="AB4925" s="2">
        <v>0</v>
      </c>
      <c r="AC4925" s="2">
        <v>0</v>
      </c>
      <c r="AD4925" s="2">
        <v>0</v>
      </c>
      <c r="AE4925" s="2">
        <v>0</v>
      </c>
      <c r="AF4925" s="2">
        <v>0</v>
      </c>
      <c r="AG4925" s="2">
        <v>0</v>
      </c>
      <c r="AH4925" s="2">
        <v>491</v>
      </c>
      <c r="AI4925" s="2">
        <v>613</v>
      </c>
      <c r="AJ4925" s="2">
        <v>639</v>
      </c>
      <c r="AK4925" s="2">
        <v>0</v>
      </c>
      <c r="AL4925" s="2">
        <v>0</v>
      </c>
      <c r="AM4925" s="2">
        <v>0</v>
      </c>
      <c r="AN4925" s="2">
        <v>0</v>
      </c>
      <c r="AO4925" s="2">
        <v>0</v>
      </c>
      <c r="AP4925" s="2">
        <v>0</v>
      </c>
      <c r="AQ4925" s="2">
        <v>0</v>
      </c>
      <c r="AR4925" s="2">
        <v>0</v>
      </c>
      <c r="AS4925" s="2">
        <v>0</v>
      </c>
      <c r="AT4925" s="2">
        <v>0</v>
      </c>
      <c r="AU4925" s="2">
        <v>0</v>
      </c>
      <c r="AV4925" s="2">
        <v>0</v>
      </c>
      <c r="AW4925" s="2">
        <v>0</v>
      </c>
      <c r="AX4925" s="2">
        <v>0</v>
      </c>
      <c r="AY4925" s="2">
        <v>0</v>
      </c>
      <c r="AZ4925" s="2">
        <v>0</v>
      </c>
      <c r="BA4925" s="2">
        <v>0</v>
      </c>
      <c r="BB4925" s="2">
        <v>0</v>
      </c>
      <c r="BC4925" s="2">
        <v>0</v>
      </c>
      <c r="BD4925" s="2">
        <v>0</v>
      </c>
      <c r="BE4925" s="2">
        <v>0</v>
      </c>
      <c r="BF4925" s="2">
        <v>0</v>
      </c>
      <c r="BG4925" s="2">
        <v>0</v>
      </c>
      <c r="BH4925" s="2">
        <v>0</v>
      </c>
      <c r="BI4925" s="2">
        <v>0</v>
      </c>
      <c r="BJ4925" s="2">
        <v>0</v>
      </c>
      <c r="BK4925" s="2">
        <v>0</v>
      </c>
      <c r="BL4925" s="2">
        <v>0</v>
      </c>
      <c r="BM4925" s="2">
        <v>0</v>
      </c>
      <c r="BN4925" s="2">
        <v>0</v>
      </c>
      <c r="BO4925" s="2">
        <v>0</v>
      </c>
      <c r="BP4925" s="2">
        <v>17</v>
      </c>
      <c r="BQ4925" s="2">
        <v>17</v>
      </c>
      <c r="BR4925" s="2">
        <v>20</v>
      </c>
      <c r="BS4925" s="2">
        <v>0</v>
      </c>
      <c r="BT4925" s="2">
        <v>0</v>
      </c>
      <c r="BU4925" s="2">
        <v>0</v>
      </c>
      <c r="BV4925" s="2">
        <v>0</v>
      </c>
      <c r="BW4925" s="2">
        <v>0</v>
      </c>
      <c r="BX4925" s="2">
        <v>0</v>
      </c>
      <c r="BY4925" s="2">
        <v>0</v>
      </c>
      <c r="BZ4925" s="2">
        <v>0</v>
      </c>
      <c r="CA4925" s="2">
        <v>0</v>
      </c>
      <c r="CB4925" s="2">
        <v>0</v>
      </c>
      <c r="CC4925" s="2">
        <v>0</v>
      </c>
      <c r="CD4925" s="2">
        <v>0</v>
      </c>
      <c r="CE4925" s="2">
        <v>0</v>
      </c>
      <c r="CF4925" s="2">
        <v>0</v>
      </c>
      <c r="CG4925" s="2">
        <v>0</v>
      </c>
      <c r="CH4925" s="2">
        <v>0</v>
      </c>
      <c r="CI4925" s="2">
        <v>0</v>
      </c>
      <c r="CJ4925" s="2">
        <v>0</v>
      </c>
      <c r="CK4925" s="2">
        <v>0</v>
      </c>
      <c r="CL4925" s="2">
        <v>0</v>
      </c>
    </row>
    <row r="4926" spans="1:90" x14ac:dyDescent="0.25">
      <c r="A4926" t="s">
        <v>115</v>
      </c>
      <c r="B4926">
        <v>10317</v>
      </c>
      <c r="C4926" t="s">
        <v>132</v>
      </c>
      <c r="D4926">
        <v>1</v>
      </c>
      <c r="E4926">
        <v>8</v>
      </c>
      <c r="F4926">
        <v>901748</v>
      </c>
      <c r="G4926">
        <v>35901748</v>
      </c>
      <c r="H4926" t="s">
        <v>16552</v>
      </c>
      <c r="I4926">
        <v>100</v>
      </c>
      <c r="J4926" t="s">
        <v>107</v>
      </c>
      <c r="K4926" t="s">
        <v>2713</v>
      </c>
      <c r="L4926">
        <v>17</v>
      </c>
      <c r="M4926" t="s">
        <v>133</v>
      </c>
      <c r="N4926">
        <v>5784010</v>
      </c>
      <c r="O4926" t="s">
        <v>92</v>
      </c>
      <c r="P4926" t="s">
        <v>16553</v>
      </c>
      <c r="Q4926">
        <v>251</v>
      </c>
      <c r="R4926">
        <v>11</v>
      </c>
      <c r="S4926">
        <v>58412622</v>
      </c>
      <c r="T4926">
        <v>58449247</v>
      </c>
      <c r="U4926" t="s">
        <v>16554</v>
      </c>
      <c r="V4926">
        <v>1</v>
      </c>
      <c r="W4926" s="2">
        <v>0</v>
      </c>
      <c r="X4926" s="2">
        <v>0</v>
      </c>
      <c r="Y4926" s="2">
        <v>25</v>
      </c>
      <c r="Z4926" s="2">
        <v>16</v>
      </c>
      <c r="AA4926" s="2">
        <v>28</v>
      </c>
      <c r="AB4926" s="2">
        <v>27</v>
      </c>
      <c r="AC4926" s="2">
        <v>29</v>
      </c>
      <c r="AD4926" s="2">
        <v>34</v>
      </c>
      <c r="AE4926" s="2">
        <v>33</v>
      </c>
      <c r="AF4926" s="2">
        <v>62</v>
      </c>
      <c r="AG4926" s="2">
        <v>0</v>
      </c>
      <c r="AH4926" s="2">
        <v>157</v>
      </c>
      <c r="AI4926" s="2">
        <v>200</v>
      </c>
      <c r="AJ4926" s="2">
        <v>169</v>
      </c>
      <c r="AK4926" s="2">
        <v>0</v>
      </c>
      <c r="AL4926" s="2">
        <v>0</v>
      </c>
      <c r="AM4926" s="2">
        <v>0</v>
      </c>
      <c r="AN4926" s="2">
        <v>0</v>
      </c>
      <c r="AO4926" s="2">
        <v>0</v>
      </c>
      <c r="AP4926" s="2">
        <v>0</v>
      </c>
      <c r="AQ4926" s="2">
        <v>0</v>
      </c>
      <c r="AR4926" s="2">
        <v>0</v>
      </c>
      <c r="AS4926" s="2">
        <v>0</v>
      </c>
      <c r="AT4926" s="2">
        <v>0</v>
      </c>
      <c r="AU4926" s="2">
        <v>259</v>
      </c>
      <c r="AV4926" s="2">
        <v>0</v>
      </c>
      <c r="AW4926" s="2">
        <v>0</v>
      </c>
      <c r="AX4926" s="2">
        <v>0</v>
      </c>
      <c r="AY4926" s="2">
        <v>0</v>
      </c>
      <c r="AZ4926" s="2">
        <v>0</v>
      </c>
      <c r="BA4926" s="2">
        <v>0</v>
      </c>
      <c r="BB4926" s="2">
        <v>0</v>
      </c>
      <c r="BC4926" s="2">
        <v>0</v>
      </c>
      <c r="BD4926" s="2">
        <v>0</v>
      </c>
      <c r="BE4926" s="2">
        <v>0</v>
      </c>
      <c r="BF4926" s="2">
        <v>0</v>
      </c>
      <c r="BG4926" s="2">
        <v>1</v>
      </c>
      <c r="BH4926" s="2">
        <v>1</v>
      </c>
      <c r="BI4926" s="2">
        <v>1</v>
      </c>
      <c r="BJ4926" s="2">
        <v>1</v>
      </c>
      <c r="BK4926" s="2">
        <v>1</v>
      </c>
      <c r="BL4926" s="2">
        <v>1</v>
      </c>
      <c r="BM4926" s="2">
        <v>1</v>
      </c>
      <c r="BN4926" s="2">
        <v>2</v>
      </c>
      <c r="BO4926" s="2">
        <v>0</v>
      </c>
      <c r="BP4926" s="2">
        <v>7</v>
      </c>
      <c r="BQ4926" s="2">
        <v>9</v>
      </c>
      <c r="BR4926" s="2">
        <v>5</v>
      </c>
      <c r="BS4926" s="2">
        <v>0</v>
      </c>
      <c r="BT4926" s="2">
        <v>0</v>
      </c>
      <c r="BU4926" s="2">
        <v>0</v>
      </c>
      <c r="BV4926" s="2">
        <v>0</v>
      </c>
      <c r="BW4926" s="2">
        <v>0</v>
      </c>
      <c r="BX4926" s="2">
        <v>0</v>
      </c>
      <c r="BY4926" s="2">
        <v>0</v>
      </c>
      <c r="BZ4926" s="2">
        <v>0</v>
      </c>
      <c r="CA4926" s="2">
        <v>0</v>
      </c>
      <c r="CB4926" s="2">
        <v>0</v>
      </c>
      <c r="CC4926" s="2">
        <v>9</v>
      </c>
      <c r="CD4926" s="2">
        <v>0</v>
      </c>
      <c r="CE4926" s="2">
        <v>0</v>
      </c>
      <c r="CF4926" s="2">
        <v>0</v>
      </c>
      <c r="CG4926" s="2">
        <v>0</v>
      </c>
      <c r="CH4926" s="2">
        <v>0</v>
      </c>
      <c r="CI4926" s="2">
        <v>0</v>
      </c>
      <c r="CJ4926" s="2">
        <v>0</v>
      </c>
      <c r="CK4926" s="2">
        <v>0</v>
      </c>
      <c r="CL4926" s="2">
        <v>0</v>
      </c>
    </row>
    <row r="4927" spans="1:90" x14ac:dyDescent="0.25">
      <c r="A4927" t="s">
        <v>115</v>
      </c>
      <c r="B4927">
        <v>10317</v>
      </c>
      <c r="C4927" t="s">
        <v>132</v>
      </c>
      <c r="D4927">
        <v>1</v>
      </c>
      <c r="E4927">
        <v>8</v>
      </c>
      <c r="F4927">
        <v>44027</v>
      </c>
      <c r="G4927">
        <v>35044027</v>
      </c>
      <c r="H4927" t="s">
        <v>16773</v>
      </c>
      <c r="I4927">
        <v>100</v>
      </c>
      <c r="J4927" t="s">
        <v>107</v>
      </c>
      <c r="K4927" t="s">
        <v>16774</v>
      </c>
      <c r="L4927">
        <v>16</v>
      </c>
      <c r="M4927" t="s">
        <v>1037</v>
      </c>
      <c r="N4927">
        <v>4456000</v>
      </c>
      <c r="O4927" t="s">
        <v>92</v>
      </c>
      <c r="P4927" t="s">
        <v>16775</v>
      </c>
      <c r="Q4927">
        <v>180</v>
      </c>
      <c r="R4927">
        <v>11</v>
      </c>
      <c r="S4927">
        <v>56111910</v>
      </c>
      <c r="T4927">
        <v>56136111</v>
      </c>
      <c r="U4927" t="s">
        <v>16776</v>
      </c>
      <c r="V4927">
        <v>1</v>
      </c>
      <c r="W4927" s="2">
        <v>0</v>
      </c>
      <c r="X4927" s="2">
        <v>0</v>
      </c>
      <c r="Y4927" s="2">
        <v>156</v>
      </c>
      <c r="Z4927" s="2">
        <v>114</v>
      </c>
      <c r="AA4927" s="2">
        <v>152</v>
      </c>
      <c r="AB4927" s="2">
        <v>148</v>
      </c>
      <c r="AC4927" s="2">
        <v>142</v>
      </c>
      <c r="AD4927" s="2">
        <v>0</v>
      </c>
      <c r="AE4927" s="2">
        <v>0</v>
      </c>
      <c r="AF4927" s="2">
        <v>0</v>
      </c>
      <c r="AG4927" s="2">
        <v>0</v>
      </c>
      <c r="AH4927" s="2">
        <v>0</v>
      </c>
      <c r="AI4927" s="2">
        <v>0</v>
      </c>
      <c r="AJ4927" s="2">
        <v>0</v>
      </c>
      <c r="AK4927" s="2">
        <v>0</v>
      </c>
      <c r="AL4927" s="2">
        <v>0</v>
      </c>
      <c r="AM4927" s="2">
        <v>0</v>
      </c>
      <c r="AN4927" s="2">
        <v>0</v>
      </c>
      <c r="AO4927" s="2">
        <v>0</v>
      </c>
      <c r="AP4927" s="2">
        <v>0</v>
      </c>
      <c r="AQ4927" s="2">
        <v>0</v>
      </c>
      <c r="AR4927" s="2">
        <v>0</v>
      </c>
      <c r="AS4927" s="2">
        <v>0</v>
      </c>
      <c r="AT4927" s="2">
        <v>0</v>
      </c>
      <c r="AU4927" s="2">
        <v>0</v>
      </c>
      <c r="AV4927" s="2">
        <v>0</v>
      </c>
      <c r="AW4927" s="2">
        <v>0</v>
      </c>
      <c r="AX4927" s="2">
        <v>0</v>
      </c>
      <c r="AY4927" s="2">
        <v>0</v>
      </c>
      <c r="AZ4927" s="2">
        <v>0</v>
      </c>
      <c r="BA4927" s="2">
        <v>0</v>
      </c>
      <c r="BB4927" s="2">
        <v>0</v>
      </c>
      <c r="BC4927" s="2">
        <v>0</v>
      </c>
      <c r="BD4927" s="2">
        <v>6</v>
      </c>
      <c r="BE4927" s="2">
        <v>0</v>
      </c>
      <c r="BF4927" s="2">
        <v>0</v>
      </c>
      <c r="BG4927" s="2">
        <v>6</v>
      </c>
      <c r="BH4927" s="2">
        <v>5</v>
      </c>
      <c r="BI4927" s="2">
        <v>5</v>
      </c>
      <c r="BJ4927" s="2">
        <v>5</v>
      </c>
      <c r="BK4927" s="2">
        <v>6</v>
      </c>
      <c r="BL4927" s="2">
        <v>0</v>
      </c>
      <c r="BM4927" s="2">
        <v>0</v>
      </c>
      <c r="BN4927" s="2">
        <v>0</v>
      </c>
      <c r="BO4927" s="2">
        <v>0</v>
      </c>
      <c r="BP4927" s="2">
        <v>0</v>
      </c>
      <c r="BQ4927" s="2">
        <v>0</v>
      </c>
      <c r="BR4927" s="2">
        <v>0</v>
      </c>
      <c r="BS4927" s="2">
        <v>0</v>
      </c>
      <c r="BT4927" s="2">
        <v>0</v>
      </c>
      <c r="BU4927" s="2">
        <v>0</v>
      </c>
      <c r="BV4927" s="2">
        <v>0</v>
      </c>
      <c r="BW4927" s="2">
        <v>0</v>
      </c>
      <c r="BX4927" s="2">
        <v>0</v>
      </c>
      <c r="BY4927" s="2">
        <v>0</v>
      </c>
      <c r="BZ4927" s="2">
        <v>0</v>
      </c>
      <c r="CA4927" s="2">
        <v>0</v>
      </c>
      <c r="CB4927" s="2">
        <v>0</v>
      </c>
      <c r="CC4927" s="2">
        <v>0</v>
      </c>
      <c r="CD4927" s="2">
        <v>0</v>
      </c>
      <c r="CE4927" s="2">
        <v>0</v>
      </c>
      <c r="CF4927" s="2">
        <v>0</v>
      </c>
      <c r="CG4927" s="2">
        <v>0</v>
      </c>
      <c r="CH4927" s="2">
        <v>0</v>
      </c>
      <c r="CI4927" s="2">
        <v>0</v>
      </c>
      <c r="CJ4927" s="2">
        <v>0</v>
      </c>
      <c r="CK4927" s="2">
        <v>0</v>
      </c>
      <c r="CL4927" s="2">
        <v>2</v>
      </c>
    </row>
    <row r="4928" spans="1:90" x14ac:dyDescent="0.25">
      <c r="A4928" t="s">
        <v>115</v>
      </c>
      <c r="B4928">
        <v>10317</v>
      </c>
      <c r="C4928" t="s">
        <v>132</v>
      </c>
      <c r="D4928">
        <v>1</v>
      </c>
      <c r="E4928">
        <v>8</v>
      </c>
      <c r="F4928">
        <v>4698</v>
      </c>
      <c r="G4928">
        <v>35004698</v>
      </c>
      <c r="H4928" t="s">
        <v>11656</v>
      </c>
      <c r="I4928">
        <v>100</v>
      </c>
      <c r="J4928" t="s">
        <v>107</v>
      </c>
      <c r="K4928" t="s">
        <v>4859</v>
      </c>
      <c r="L4928">
        <v>38</v>
      </c>
      <c r="M4928" t="s">
        <v>322</v>
      </c>
      <c r="N4928">
        <v>4347110</v>
      </c>
      <c r="O4928" t="s">
        <v>92</v>
      </c>
      <c r="P4928" t="s">
        <v>11657</v>
      </c>
      <c r="Q4928" t="s">
        <v>127</v>
      </c>
      <c r="R4928">
        <v>11</v>
      </c>
      <c r="S4928">
        <v>50112796</v>
      </c>
      <c r="T4928">
        <v>50114899</v>
      </c>
      <c r="U4928" t="s">
        <v>11658</v>
      </c>
      <c r="V4928">
        <v>1</v>
      </c>
      <c r="W4928" s="2">
        <v>0</v>
      </c>
      <c r="X4928" s="2">
        <v>0</v>
      </c>
      <c r="Y4928" s="2">
        <v>0</v>
      </c>
      <c r="Z4928" s="2">
        <v>0</v>
      </c>
      <c r="AA4928" s="2">
        <v>0</v>
      </c>
      <c r="AB4928" s="2">
        <v>0</v>
      </c>
      <c r="AC4928" s="2">
        <v>0</v>
      </c>
      <c r="AD4928" s="2">
        <v>0</v>
      </c>
      <c r="AE4928" s="2">
        <v>0</v>
      </c>
      <c r="AF4928" s="2">
        <v>0</v>
      </c>
      <c r="AG4928" s="2">
        <v>0</v>
      </c>
      <c r="AH4928" s="2">
        <v>153</v>
      </c>
      <c r="AI4928" s="2">
        <v>127</v>
      </c>
      <c r="AJ4928" s="2">
        <v>116</v>
      </c>
      <c r="AK4928" s="2">
        <v>0</v>
      </c>
      <c r="AL4928" s="2">
        <v>0</v>
      </c>
      <c r="AM4928" s="2">
        <v>0</v>
      </c>
      <c r="AN4928" s="2">
        <v>0</v>
      </c>
      <c r="AO4928" s="2">
        <v>0</v>
      </c>
      <c r="AP4928" s="2">
        <v>0</v>
      </c>
      <c r="AQ4928" s="2">
        <v>0</v>
      </c>
      <c r="AR4928" s="2">
        <v>0</v>
      </c>
      <c r="AS4928" s="2">
        <v>0</v>
      </c>
      <c r="AT4928" s="2">
        <v>0</v>
      </c>
      <c r="AU4928" s="2">
        <v>295</v>
      </c>
      <c r="AV4928" s="2">
        <v>0</v>
      </c>
      <c r="AW4928" s="2">
        <v>0</v>
      </c>
      <c r="AX4928" s="2">
        <v>0</v>
      </c>
      <c r="AY4928" s="2">
        <v>0</v>
      </c>
      <c r="AZ4928" s="2">
        <v>0</v>
      </c>
      <c r="BA4928" s="2">
        <v>0</v>
      </c>
      <c r="BB4928" s="2">
        <v>0</v>
      </c>
      <c r="BC4928" s="2">
        <v>0</v>
      </c>
      <c r="BD4928" s="2">
        <v>0</v>
      </c>
      <c r="BE4928" s="2">
        <v>0</v>
      </c>
      <c r="BF4928" s="2">
        <v>0</v>
      </c>
      <c r="BG4928" s="2">
        <v>0</v>
      </c>
      <c r="BH4928" s="2">
        <v>0</v>
      </c>
      <c r="BI4928" s="2">
        <v>0</v>
      </c>
      <c r="BJ4928" s="2">
        <v>0</v>
      </c>
      <c r="BK4928" s="2">
        <v>0</v>
      </c>
      <c r="BL4928" s="2">
        <v>0</v>
      </c>
      <c r="BM4928" s="2">
        <v>0</v>
      </c>
      <c r="BN4928" s="2">
        <v>0</v>
      </c>
      <c r="BO4928" s="2">
        <v>0</v>
      </c>
      <c r="BP4928" s="2">
        <v>8</v>
      </c>
      <c r="BQ4928" s="2">
        <v>7</v>
      </c>
      <c r="BR4928" s="2">
        <v>4</v>
      </c>
      <c r="BS4928" s="2">
        <v>0</v>
      </c>
      <c r="BT4928" s="2">
        <v>0</v>
      </c>
      <c r="BU4928" s="2">
        <v>0</v>
      </c>
      <c r="BV4928" s="2">
        <v>0</v>
      </c>
      <c r="BW4928" s="2">
        <v>0</v>
      </c>
      <c r="BX4928" s="2">
        <v>0</v>
      </c>
      <c r="BY4928" s="2">
        <v>0</v>
      </c>
      <c r="BZ4928" s="2">
        <v>0</v>
      </c>
      <c r="CA4928" s="2">
        <v>0</v>
      </c>
      <c r="CB4928" s="2">
        <v>0</v>
      </c>
      <c r="CC4928" s="2">
        <v>8</v>
      </c>
      <c r="CD4928" s="2">
        <v>0</v>
      </c>
      <c r="CE4928" s="2">
        <v>0</v>
      </c>
      <c r="CF4928" s="2">
        <v>0</v>
      </c>
      <c r="CG4928" s="2">
        <v>0</v>
      </c>
      <c r="CH4928" s="2">
        <v>0</v>
      </c>
      <c r="CI4928" s="2">
        <v>0</v>
      </c>
      <c r="CJ4928" s="2">
        <v>0</v>
      </c>
      <c r="CK4928" s="2">
        <v>0</v>
      </c>
      <c r="CL4928" s="2">
        <v>0</v>
      </c>
    </row>
    <row r="4929" spans="1:90" x14ac:dyDescent="0.25">
      <c r="A4929" t="s">
        <v>115</v>
      </c>
      <c r="B4929">
        <v>10317</v>
      </c>
      <c r="C4929" t="s">
        <v>132</v>
      </c>
      <c r="D4929">
        <v>1</v>
      </c>
      <c r="E4929">
        <v>8</v>
      </c>
      <c r="F4929">
        <v>38180</v>
      </c>
      <c r="G4929">
        <v>35038180</v>
      </c>
      <c r="H4929" t="s">
        <v>14269</v>
      </c>
      <c r="I4929">
        <v>100</v>
      </c>
      <c r="J4929" t="s">
        <v>107</v>
      </c>
      <c r="K4929" t="s">
        <v>9478</v>
      </c>
      <c r="L4929">
        <v>38</v>
      </c>
      <c r="M4929" t="s">
        <v>322</v>
      </c>
      <c r="N4929">
        <v>4326010</v>
      </c>
      <c r="O4929" t="s">
        <v>92</v>
      </c>
      <c r="P4929" t="s">
        <v>14270</v>
      </c>
      <c r="Q4929">
        <v>153</v>
      </c>
      <c r="R4929">
        <v>11</v>
      </c>
      <c r="S4929">
        <v>50213975</v>
      </c>
      <c r="T4929">
        <v>55882699</v>
      </c>
      <c r="U4929" t="s">
        <v>14271</v>
      </c>
      <c r="V4929">
        <v>1</v>
      </c>
      <c r="W4929" s="2">
        <v>0</v>
      </c>
      <c r="X4929" s="2">
        <v>0</v>
      </c>
      <c r="Y4929" s="2">
        <v>164</v>
      </c>
      <c r="Z4929" s="2">
        <v>113</v>
      </c>
      <c r="AA4929" s="2">
        <v>146</v>
      </c>
      <c r="AB4929" s="2">
        <v>132</v>
      </c>
      <c r="AC4929" s="2">
        <v>110</v>
      </c>
      <c r="AD4929" s="2">
        <v>0</v>
      </c>
      <c r="AE4929" s="2">
        <v>0</v>
      </c>
      <c r="AF4929" s="2">
        <v>0</v>
      </c>
      <c r="AG4929" s="2">
        <v>0</v>
      </c>
      <c r="AH4929" s="2">
        <v>0</v>
      </c>
      <c r="AI4929" s="2">
        <v>0</v>
      </c>
      <c r="AJ4929" s="2">
        <v>0</v>
      </c>
      <c r="AK4929" s="2">
        <v>0</v>
      </c>
      <c r="AL4929" s="2">
        <v>0</v>
      </c>
      <c r="AM4929" s="2">
        <v>0</v>
      </c>
      <c r="AN4929" s="2">
        <v>0</v>
      </c>
      <c r="AO4929" s="2">
        <v>0</v>
      </c>
      <c r="AP4929" s="2">
        <v>0</v>
      </c>
      <c r="AQ4929" s="2">
        <v>0</v>
      </c>
      <c r="AR4929" s="2">
        <v>0</v>
      </c>
      <c r="AS4929" s="2">
        <v>0</v>
      </c>
      <c r="AT4929" s="2">
        <v>0</v>
      </c>
      <c r="AU4929" s="2">
        <v>0</v>
      </c>
      <c r="AV4929" s="2">
        <v>0</v>
      </c>
      <c r="AW4929" s="2">
        <v>0</v>
      </c>
      <c r="AX4929" s="2">
        <v>0</v>
      </c>
      <c r="AY4929" s="2">
        <v>0</v>
      </c>
      <c r="AZ4929" s="2">
        <v>0</v>
      </c>
      <c r="BA4929" s="2">
        <v>0</v>
      </c>
      <c r="BB4929" s="2">
        <v>0</v>
      </c>
      <c r="BC4929" s="2">
        <v>0</v>
      </c>
      <c r="BD4929" s="2">
        <v>1</v>
      </c>
      <c r="BE4929" s="2">
        <v>0</v>
      </c>
      <c r="BF4929" s="2">
        <v>0</v>
      </c>
      <c r="BG4929" s="2">
        <v>10</v>
      </c>
      <c r="BH4929" s="2">
        <v>4</v>
      </c>
      <c r="BI4929" s="2">
        <v>5</v>
      </c>
      <c r="BJ4929" s="2">
        <v>5</v>
      </c>
      <c r="BK4929" s="2">
        <v>7</v>
      </c>
      <c r="BL4929" s="2">
        <v>0</v>
      </c>
      <c r="BM4929" s="2">
        <v>0</v>
      </c>
      <c r="BN4929" s="2">
        <v>0</v>
      </c>
      <c r="BO4929" s="2">
        <v>0</v>
      </c>
      <c r="BP4929" s="2">
        <v>0</v>
      </c>
      <c r="BQ4929" s="2">
        <v>0</v>
      </c>
      <c r="BR4929" s="2">
        <v>0</v>
      </c>
      <c r="BS4929" s="2">
        <v>0</v>
      </c>
      <c r="BT4929" s="2">
        <v>0</v>
      </c>
      <c r="BU4929" s="2">
        <v>0</v>
      </c>
      <c r="BV4929" s="2">
        <v>0</v>
      </c>
      <c r="BW4929" s="2">
        <v>0</v>
      </c>
      <c r="BX4929" s="2">
        <v>0</v>
      </c>
      <c r="BY4929" s="2">
        <v>0</v>
      </c>
      <c r="BZ4929" s="2">
        <v>0</v>
      </c>
      <c r="CA4929" s="2">
        <v>0</v>
      </c>
      <c r="CB4929" s="2">
        <v>0</v>
      </c>
      <c r="CC4929" s="2">
        <v>0</v>
      </c>
      <c r="CD4929" s="2">
        <v>0</v>
      </c>
      <c r="CE4929" s="2">
        <v>0</v>
      </c>
      <c r="CF4929" s="2">
        <v>0</v>
      </c>
      <c r="CG4929" s="2">
        <v>0</v>
      </c>
      <c r="CH4929" s="2">
        <v>0</v>
      </c>
      <c r="CI4929" s="2">
        <v>0</v>
      </c>
      <c r="CJ4929" s="2">
        <v>0</v>
      </c>
      <c r="CK4929" s="2">
        <v>0</v>
      </c>
      <c r="CL4929" s="2">
        <v>1</v>
      </c>
    </row>
    <row r="4930" spans="1:90" x14ac:dyDescent="0.25">
      <c r="A4930" t="s">
        <v>115</v>
      </c>
      <c r="B4930">
        <v>10317</v>
      </c>
      <c r="C4930" t="s">
        <v>132</v>
      </c>
      <c r="D4930">
        <v>1</v>
      </c>
      <c r="E4930">
        <v>8</v>
      </c>
      <c r="F4930">
        <v>35646</v>
      </c>
      <c r="G4930">
        <v>35035646</v>
      </c>
      <c r="H4930" t="s">
        <v>16005</v>
      </c>
      <c r="I4930">
        <v>100</v>
      </c>
      <c r="J4930" t="s">
        <v>107</v>
      </c>
      <c r="K4930" t="s">
        <v>2210</v>
      </c>
      <c r="L4930">
        <v>22</v>
      </c>
      <c r="M4930" t="s">
        <v>1071</v>
      </c>
      <c r="N4930">
        <v>4434110</v>
      </c>
      <c r="O4930" t="s">
        <v>92</v>
      </c>
      <c r="P4930" t="s">
        <v>16006</v>
      </c>
      <c r="Q4930">
        <v>150</v>
      </c>
      <c r="R4930">
        <v>11</v>
      </c>
      <c r="S4930">
        <v>56111092</v>
      </c>
      <c r="T4930">
        <v>56141402</v>
      </c>
      <c r="U4930" t="s">
        <v>16007</v>
      </c>
      <c r="V4930">
        <v>1</v>
      </c>
      <c r="W4930" s="2">
        <v>0</v>
      </c>
      <c r="X4930" s="2">
        <v>0</v>
      </c>
      <c r="Y4930" s="2">
        <v>171</v>
      </c>
      <c r="Z4930" s="2">
        <v>208</v>
      </c>
      <c r="AA4930" s="2">
        <v>236</v>
      </c>
      <c r="AB4930" s="2">
        <v>189</v>
      </c>
      <c r="AC4930" s="2">
        <v>204</v>
      </c>
      <c r="AD4930" s="2">
        <v>0</v>
      </c>
      <c r="AE4930" s="2">
        <v>0</v>
      </c>
      <c r="AF4930" s="2">
        <v>0</v>
      </c>
      <c r="AG4930" s="2">
        <v>0</v>
      </c>
      <c r="AH4930" s="2">
        <v>0</v>
      </c>
      <c r="AI4930" s="2">
        <v>0</v>
      </c>
      <c r="AJ4930" s="2">
        <v>0</v>
      </c>
      <c r="AK4930" s="2">
        <v>0</v>
      </c>
      <c r="AL4930" s="2">
        <v>0</v>
      </c>
      <c r="AM4930" s="2">
        <v>0</v>
      </c>
      <c r="AN4930" s="2">
        <v>0</v>
      </c>
      <c r="AO4930" s="2">
        <v>0</v>
      </c>
      <c r="AP4930" s="2">
        <v>0</v>
      </c>
      <c r="AQ4930" s="2">
        <v>0</v>
      </c>
      <c r="AR4930" s="2">
        <v>0</v>
      </c>
      <c r="AS4930" s="2">
        <v>0</v>
      </c>
      <c r="AT4930" s="2">
        <v>0</v>
      </c>
      <c r="AU4930" s="2">
        <v>0</v>
      </c>
      <c r="AV4930" s="2">
        <v>0</v>
      </c>
      <c r="AW4930" s="2">
        <v>0</v>
      </c>
      <c r="AX4930" s="2">
        <v>0</v>
      </c>
      <c r="AY4930" s="2">
        <v>0</v>
      </c>
      <c r="AZ4930" s="2">
        <v>0</v>
      </c>
      <c r="BA4930" s="2">
        <v>0</v>
      </c>
      <c r="BB4930" s="2">
        <v>0</v>
      </c>
      <c r="BC4930" s="2">
        <v>20</v>
      </c>
      <c r="BD4930" s="2">
        <v>17</v>
      </c>
      <c r="BE4930" s="2">
        <v>0</v>
      </c>
      <c r="BF4930" s="2">
        <v>0</v>
      </c>
      <c r="BG4930" s="2">
        <v>7</v>
      </c>
      <c r="BH4930" s="2">
        <v>11</v>
      </c>
      <c r="BI4930" s="2">
        <v>11</v>
      </c>
      <c r="BJ4930" s="2">
        <v>13</v>
      </c>
      <c r="BK4930" s="2">
        <v>8</v>
      </c>
      <c r="BL4930" s="2">
        <v>0</v>
      </c>
      <c r="BM4930" s="2">
        <v>0</v>
      </c>
      <c r="BN4930" s="2">
        <v>0</v>
      </c>
      <c r="BO4930" s="2">
        <v>0</v>
      </c>
      <c r="BP4930" s="2">
        <v>0</v>
      </c>
      <c r="BQ4930" s="2">
        <v>0</v>
      </c>
      <c r="BR4930" s="2">
        <v>0</v>
      </c>
      <c r="BS4930" s="2">
        <v>0</v>
      </c>
      <c r="BT4930" s="2">
        <v>0</v>
      </c>
      <c r="BU4930" s="2">
        <v>0</v>
      </c>
      <c r="BV4930" s="2">
        <v>0</v>
      </c>
      <c r="BW4930" s="2">
        <v>0</v>
      </c>
      <c r="BX4930" s="2">
        <v>0</v>
      </c>
      <c r="BY4930" s="2">
        <v>0</v>
      </c>
      <c r="BZ4930" s="2">
        <v>0</v>
      </c>
      <c r="CA4930" s="2">
        <v>0</v>
      </c>
      <c r="CB4930" s="2">
        <v>0</v>
      </c>
      <c r="CC4930" s="2">
        <v>0</v>
      </c>
      <c r="CD4930" s="2">
        <v>0</v>
      </c>
      <c r="CE4930" s="2">
        <v>0</v>
      </c>
      <c r="CF4930" s="2">
        <v>0</v>
      </c>
      <c r="CG4930" s="2">
        <v>0</v>
      </c>
      <c r="CH4930" s="2">
        <v>0</v>
      </c>
      <c r="CI4930" s="2">
        <v>0</v>
      </c>
      <c r="CJ4930" s="2">
        <v>0</v>
      </c>
      <c r="CK4930" s="2">
        <v>1</v>
      </c>
      <c r="CL4930" s="2">
        <v>5</v>
      </c>
    </row>
    <row r="4931" spans="1:90" x14ac:dyDescent="0.25">
      <c r="A4931" t="s">
        <v>115</v>
      </c>
      <c r="B4931">
        <v>10317</v>
      </c>
      <c r="C4931" t="s">
        <v>132</v>
      </c>
      <c r="D4931">
        <v>1</v>
      </c>
      <c r="E4931">
        <v>8</v>
      </c>
      <c r="F4931">
        <v>39287</v>
      </c>
      <c r="G4931">
        <v>35039287</v>
      </c>
      <c r="H4931" t="s">
        <v>18637</v>
      </c>
      <c r="I4931">
        <v>100</v>
      </c>
      <c r="J4931" t="s">
        <v>107</v>
      </c>
      <c r="K4931" t="s">
        <v>3638</v>
      </c>
      <c r="L4931">
        <v>58</v>
      </c>
      <c r="M4931" t="s">
        <v>1200</v>
      </c>
      <c r="N4931">
        <v>4474220</v>
      </c>
      <c r="O4931" t="s">
        <v>92</v>
      </c>
      <c r="P4931" t="s">
        <v>18638</v>
      </c>
      <c r="Q4931">
        <v>173</v>
      </c>
      <c r="R4931">
        <v>11</v>
      </c>
      <c r="S4931">
        <v>55600863</v>
      </c>
      <c r="T4931">
        <v>55602937</v>
      </c>
      <c r="U4931" t="s">
        <v>18639</v>
      </c>
      <c r="V4931">
        <v>1</v>
      </c>
      <c r="W4931" s="2">
        <v>0</v>
      </c>
      <c r="X4931" s="2">
        <v>0</v>
      </c>
      <c r="Y4931" s="2">
        <v>0</v>
      </c>
      <c r="Z4931" s="2">
        <v>0</v>
      </c>
      <c r="AA4931" s="2">
        <v>0</v>
      </c>
      <c r="AB4931" s="2">
        <v>0</v>
      </c>
      <c r="AC4931" s="2">
        <v>0</v>
      </c>
      <c r="AD4931" s="2">
        <v>237</v>
      </c>
      <c r="AE4931" s="2">
        <v>233</v>
      </c>
      <c r="AF4931" s="2">
        <v>187</v>
      </c>
      <c r="AG4931" s="2">
        <v>206</v>
      </c>
      <c r="AH4931" s="2">
        <v>534</v>
      </c>
      <c r="AI4931" s="2">
        <v>447</v>
      </c>
      <c r="AJ4931" s="2">
        <v>390</v>
      </c>
      <c r="AK4931" s="2">
        <v>0</v>
      </c>
      <c r="AL4931" s="2">
        <v>0</v>
      </c>
      <c r="AM4931" s="2">
        <v>0</v>
      </c>
      <c r="AN4931" s="2">
        <v>0</v>
      </c>
      <c r="AO4931" s="2">
        <v>0</v>
      </c>
      <c r="AP4931" s="2">
        <v>0</v>
      </c>
      <c r="AQ4931" s="2">
        <v>0</v>
      </c>
      <c r="AR4931" s="2">
        <v>0</v>
      </c>
      <c r="AS4931" s="2">
        <v>0</v>
      </c>
      <c r="AT4931" s="2">
        <v>0</v>
      </c>
      <c r="AU4931" s="2">
        <v>0</v>
      </c>
      <c r="AV4931" s="2">
        <v>0</v>
      </c>
      <c r="AW4931" s="2">
        <v>0</v>
      </c>
      <c r="AX4931" s="2">
        <v>0</v>
      </c>
      <c r="AY4931" s="2">
        <v>0</v>
      </c>
      <c r="AZ4931" s="2">
        <v>0</v>
      </c>
      <c r="BA4931" s="2">
        <v>0</v>
      </c>
      <c r="BB4931" s="2">
        <v>0</v>
      </c>
      <c r="BC4931" s="2">
        <v>0</v>
      </c>
      <c r="BD4931" s="2">
        <v>0</v>
      </c>
      <c r="BE4931" s="2">
        <v>0</v>
      </c>
      <c r="BF4931" s="2">
        <v>0</v>
      </c>
      <c r="BG4931" s="2">
        <v>0</v>
      </c>
      <c r="BH4931" s="2">
        <v>0</v>
      </c>
      <c r="BI4931" s="2">
        <v>0</v>
      </c>
      <c r="BJ4931" s="2">
        <v>0</v>
      </c>
      <c r="BK4931" s="2">
        <v>0</v>
      </c>
      <c r="BL4931" s="2">
        <v>8</v>
      </c>
      <c r="BM4931" s="2">
        <v>8</v>
      </c>
      <c r="BN4931" s="2">
        <v>5</v>
      </c>
      <c r="BO4931" s="2">
        <v>6</v>
      </c>
      <c r="BP4931" s="2">
        <v>21</v>
      </c>
      <c r="BQ4931" s="2">
        <v>17</v>
      </c>
      <c r="BR4931" s="2">
        <v>17</v>
      </c>
      <c r="BS4931" s="2">
        <v>0</v>
      </c>
      <c r="BT4931" s="2">
        <v>0</v>
      </c>
      <c r="BU4931" s="2">
        <v>0</v>
      </c>
      <c r="BV4931" s="2">
        <v>0</v>
      </c>
      <c r="BW4931" s="2">
        <v>0</v>
      </c>
      <c r="BX4931" s="2">
        <v>0</v>
      </c>
      <c r="BY4931" s="2">
        <v>0</v>
      </c>
      <c r="BZ4931" s="2">
        <v>0</v>
      </c>
      <c r="CA4931" s="2">
        <v>0</v>
      </c>
      <c r="CB4931" s="2">
        <v>0</v>
      </c>
      <c r="CC4931" s="2">
        <v>0</v>
      </c>
      <c r="CD4931" s="2">
        <v>0</v>
      </c>
      <c r="CE4931" s="2">
        <v>0</v>
      </c>
      <c r="CF4931" s="2">
        <v>0</v>
      </c>
      <c r="CG4931" s="2">
        <v>0</v>
      </c>
      <c r="CH4931" s="2">
        <v>0</v>
      </c>
      <c r="CI4931" s="2">
        <v>0</v>
      </c>
      <c r="CJ4931" s="2">
        <v>0</v>
      </c>
      <c r="CK4931" s="2">
        <v>0</v>
      </c>
      <c r="CL4931" s="2">
        <v>0</v>
      </c>
    </row>
    <row r="4932" spans="1:90" x14ac:dyDescent="0.25">
      <c r="A4932" t="s">
        <v>115</v>
      </c>
      <c r="B4932">
        <v>10317</v>
      </c>
      <c r="C4932" t="s">
        <v>132</v>
      </c>
      <c r="D4932">
        <v>1</v>
      </c>
      <c r="E4932">
        <v>8</v>
      </c>
      <c r="F4932">
        <v>5058</v>
      </c>
      <c r="G4932">
        <v>35005058</v>
      </c>
      <c r="H4932" t="s">
        <v>1198</v>
      </c>
      <c r="I4932">
        <v>100</v>
      </c>
      <c r="J4932" t="s">
        <v>107</v>
      </c>
      <c r="K4932" t="s">
        <v>1199</v>
      </c>
      <c r="L4932">
        <v>58</v>
      </c>
      <c r="M4932" t="s">
        <v>1200</v>
      </c>
      <c r="N4932">
        <v>4475100</v>
      </c>
      <c r="O4932" t="s">
        <v>92</v>
      </c>
      <c r="P4932" t="s">
        <v>1201</v>
      </c>
      <c r="Q4932">
        <v>80</v>
      </c>
      <c r="R4932">
        <v>11</v>
      </c>
      <c r="S4932">
        <v>56740923</v>
      </c>
      <c r="T4932">
        <v>56742837</v>
      </c>
      <c r="U4932" t="s">
        <v>1202</v>
      </c>
      <c r="V4932">
        <v>1</v>
      </c>
      <c r="W4932" s="2">
        <v>0</v>
      </c>
      <c r="X4932" s="2">
        <v>0</v>
      </c>
      <c r="Y4932" s="2">
        <v>0</v>
      </c>
      <c r="Z4932" s="2">
        <v>0</v>
      </c>
      <c r="AA4932" s="2">
        <v>0</v>
      </c>
      <c r="AB4932" s="2">
        <v>0</v>
      </c>
      <c r="AC4932" s="2">
        <v>0</v>
      </c>
      <c r="AD4932" s="2">
        <v>66</v>
      </c>
      <c r="AE4932" s="2">
        <v>77</v>
      </c>
      <c r="AF4932" s="2">
        <v>63</v>
      </c>
      <c r="AG4932" s="2">
        <v>98</v>
      </c>
      <c r="AH4932" s="2">
        <v>349</v>
      </c>
      <c r="AI4932" s="2">
        <v>188</v>
      </c>
      <c r="AJ4932" s="2">
        <v>113</v>
      </c>
      <c r="AK4932" s="2">
        <v>0</v>
      </c>
      <c r="AL4932" s="2">
        <v>0</v>
      </c>
      <c r="AM4932" s="2">
        <v>0</v>
      </c>
      <c r="AN4932" s="2">
        <v>0</v>
      </c>
      <c r="AO4932" s="2">
        <v>0</v>
      </c>
      <c r="AP4932" s="2">
        <v>0</v>
      </c>
      <c r="AQ4932" s="2">
        <v>0</v>
      </c>
      <c r="AR4932" s="2">
        <v>0</v>
      </c>
      <c r="AS4932" s="2">
        <v>0</v>
      </c>
      <c r="AT4932" s="2">
        <v>0</v>
      </c>
      <c r="AU4932" s="2">
        <v>0</v>
      </c>
      <c r="AV4932" s="2">
        <v>0</v>
      </c>
      <c r="AW4932" s="2">
        <v>0</v>
      </c>
      <c r="AX4932" s="2">
        <v>0</v>
      </c>
      <c r="AY4932" s="2">
        <v>0</v>
      </c>
      <c r="AZ4932" s="2">
        <v>0</v>
      </c>
      <c r="BA4932" s="2">
        <v>0</v>
      </c>
      <c r="BB4932" s="2">
        <v>0</v>
      </c>
      <c r="BC4932" s="2">
        <v>0</v>
      </c>
      <c r="BD4932" s="2">
        <v>0</v>
      </c>
      <c r="BE4932" s="2">
        <v>0</v>
      </c>
      <c r="BF4932" s="2">
        <v>0</v>
      </c>
      <c r="BG4932" s="2">
        <v>0</v>
      </c>
      <c r="BH4932" s="2">
        <v>0</v>
      </c>
      <c r="BI4932" s="2">
        <v>0</v>
      </c>
      <c r="BJ4932" s="2">
        <v>0</v>
      </c>
      <c r="BK4932" s="2">
        <v>0</v>
      </c>
      <c r="BL4932" s="2">
        <v>3</v>
      </c>
      <c r="BM4932" s="2">
        <v>3</v>
      </c>
      <c r="BN4932" s="2">
        <v>4</v>
      </c>
      <c r="BO4932" s="2">
        <v>3</v>
      </c>
      <c r="BP4932" s="2">
        <v>12</v>
      </c>
      <c r="BQ4932" s="2">
        <v>7</v>
      </c>
      <c r="BR4932" s="2">
        <v>4</v>
      </c>
      <c r="BS4932" s="2">
        <v>0</v>
      </c>
      <c r="BT4932" s="2">
        <v>0</v>
      </c>
      <c r="BU4932" s="2">
        <v>0</v>
      </c>
      <c r="BV4932" s="2">
        <v>0</v>
      </c>
      <c r="BW4932" s="2">
        <v>0</v>
      </c>
      <c r="BX4932" s="2">
        <v>0</v>
      </c>
      <c r="BY4932" s="2">
        <v>0</v>
      </c>
      <c r="BZ4932" s="2">
        <v>0</v>
      </c>
      <c r="CA4932" s="2">
        <v>0</v>
      </c>
      <c r="CB4932" s="2">
        <v>0</v>
      </c>
      <c r="CC4932" s="2">
        <v>0</v>
      </c>
      <c r="CD4932" s="2">
        <v>0</v>
      </c>
      <c r="CE4932" s="2">
        <v>0</v>
      </c>
      <c r="CF4932" s="2">
        <v>0</v>
      </c>
      <c r="CG4932" s="2">
        <v>0</v>
      </c>
      <c r="CH4932" s="2">
        <v>0</v>
      </c>
      <c r="CI4932" s="2">
        <v>0</v>
      </c>
      <c r="CJ4932" s="2">
        <v>0</v>
      </c>
      <c r="CK4932" s="2">
        <v>0</v>
      </c>
      <c r="CL4932" s="2">
        <v>0</v>
      </c>
    </row>
    <row r="4933" spans="1:90" x14ac:dyDescent="0.25">
      <c r="A4933" t="s">
        <v>115</v>
      </c>
      <c r="B4933">
        <v>10317</v>
      </c>
      <c r="C4933" t="s">
        <v>132</v>
      </c>
      <c r="D4933">
        <v>1</v>
      </c>
      <c r="E4933">
        <v>8</v>
      </c>
      <c r="F4933">
        <v>4704</v>
      </c>
      <c r="G4933">
        <v>35004704</v>
      </c>
      <c r="H4933" t="s">
        <v>8298</v>
      </c>
      <c r="I4933">
        <v>100</v>
      </c>
      <c r="J4933" t="s">
        <v>107</v>
      </c>
      <c r="K4933" t="s">
        <v>322</v>
      </c>
      <c r="L4933">
        <v>38</v>
      </c>
      <c r="M4933" t="s">
        <v>322</v>
      </c>
      <c r="N4933">
        <v>4308000</v>
      </c>
      <c r="O4933" t="s">
        <v>102</v>
      </c>
      <c r="P4933" t="s">
        <v>8299</v>
      </c>
      <c r="Q4933">
        <v>506</v>
      </c>
      <c r="R4933">
        <v>11</v>
      </c>
      <c r="S4933">
        <v>50173988</v>
      </c>
      <c r="T4933">
        <v>55833117</v>
      </c>
      <c r="U4933" t="s">
        <v>8300</v>
      </c>
      <c r="V4933">
        <v>1</v>
      </c>
      <c r="W4933" s="2">
        <v>0</v>
      </c>
      <c r="X4933" s="2">
        <v>0</v>
      </c>
      <c r="Y4933" s="2">
        <v>0</v>
      </c>
      <c r="Z4933" s="2">
        <v>0</v>
      </c>
      <c r="AA4933" s="2">
        <v>0</v>
      </c>
      <c r="AB4933" s="2">
        <v>0</v>
      </c>
      <c r="AC4933" s="2">
        <v>0</v>
      </c>
      <c r="AD4933" s="2">
        <v>0</v>
      </c>
      <c r="AE4933" s="2">
        <v>0</v>
      </c>
      <c r="AF4933" s="2">
        <v>0</v>
      </c>
      <c r="AG4933" s="2">
        <v>0</v>
      </c>
      <c r="AH4933" s="2">
        <v>654</v>
      </c>
      <c r="AI4933" s="2">
        <v>696</v>
      </c>
      <c r="AJ4933" s="2">
        <v>660</v>
      </c>
      <c r="AK4933" s="2">
        <v>0</v>
      </c>
      <c r="AL4933" s="2">
        <v>0</v>
      </c>
      <c r="AM4933" s="2">
        <v>0</v>
      </c>
      <c r="AN4933" s="2">
        <v>0</v>
      </c>
      <c r="AO4933" s="2">
        <v>0</v>
      </c>
      <c r="AP4933" s="2">
        <v>0</v>
      </c>
      <c r="AQ4933" s="2">
        <v>0</v>
      </c>
      <c r="AR4933" s="2">
        <v>0</v>
      </c>
      <c r="AS4933" s="2">
        <v>0</v>
      </c>
      <c r="AT4933" s="2">
        <v>0</v>
      </c>
      <c r="AU4933" s="2">
        <v>0</v>
      </c>
      <c r="AV4933" s="2">
        <v>0</v>
      </c>
      <c r="AW4933" s="2">
        <v>0</v>
      </c>
      <c r="AX4933" s="2">
        <v>0</v>
      </c>
      <c r="AY4933" s="2">
        <v>0</v>
      </c>
      <c r="AZ4933" s="2">
        <v>0</v>
      </c>
      <c r="BA4933" s="2">
        <v>0</v>
      </c>
      <c r="BB4933" s="2">
        <v>0</v>
      </c>
      <c r="BC4933" s="2">
        <v>174</v>
      </c>
      <c r="BD4933" s="2">
        <v>0</v>
      </c>
      <c r="BE4933" s="2">
        <v>0</v>
      </c>
      <c r="BF4933" s="2">
        <v>0</v>
      </c>
      <c r="BG4933" s="2">
        <v>0</v>
      </c>
      <c r="BH4933" s="2">
        <v>0</v>
      </c>
      <c r="BI4933" s="2">
        <v>0</v>
      </c>
      <c r="BJ4933" s="2">
        <v>0</v>
      </c>
      <c r="BK4933" s="2">
        <v>0</v>
      </c>
      <c r="BL4933" s="2">
        <v>0</v>
      </c>
      <c r="BM4933" s="2">
        <v>0</v>
      </c>
      <c r="BN4933" s="2">
        <v>0</v>
      </c>
      <c r="BO4933" s="2">
        <v>0</v>
      </c>
      <c r="BP4933" s="2">
        <v>23</v>
      </c>
      <c r="BQ4933" s="2">
        <v>20</v>
      </c>
      <c r="BR4933" s="2">
        <v>23</v>
      </c>
      <c r="BS4933" s="2">
        <v>0</v>
      </c>
      <c r="BT4933" s="2">
        <v>0</v>
      </c>
      <c r="BU4933" s="2">
        <v>0</v>
      </c>
      <c r="BV4933" s="2">
        <v>0</v>
      </c>
      <c r="BW4933" s="2">
        <v>0</v>
      </c>
      <c r="BX4933" s="2">
        <v>0</v>
      </c>
      <c r="BY4933" s="2">
        <v>0</v>
      </c>
      <c r="BZ4933" s="2">
        <v>0</v>
      </c>
      <c r="CA4933" s="2">
        <v>0</v>
      </c>
      <c r="CB4933" s="2">
        <v>0</v>
      </c>
      <c r="CC4933" s="2">
        <v>0</v>
      </c>
      <c r="CD4933" s="2">
        <v>0</v>
      </c>
      <c r="CE4933" s="2">
        <v>0</v>
      </c>
      <c r="CF4933" s="2">
        <v>0</v>
      </c>
      <c r="CG4933" s="2">
        <v>0</v>
      </c>
      <c r="CH4933" s="2">
        <v>0</v>
      </c>
      <c r="CI4933" s="2">
        <v>0</v>
      </c>
      <c r="CJ4933" s="2">
        <v>0</v>
      </c>
      <c r="CK4933" s="2">
        <v>8</v>
      </c>
      <c r="CL4933" s="2">
        <v>0</v>
      </c>
    </row>
    <row r="4934" spans="1:90" x14ac:dyDescent="0.25">
      <c r="A4934" t="s">
        <v>115</v>
      </c>
      <c r="B4934">
        <v>10317</v>
      </c>
      <c r="C4934" t="s">
        <v>132</v>
      </c>
      <c r="D4934">
        <v>2</v>
      </c>
      <c r="E4934">
        <v>6</v>
      </c>
      <c r="F4934">
        <v>482341</v>
      </c>
      <c r="G4934">
        <v>35482341</v>
      </c>
      <c r="H4934" t="s">
        <v>7131</v>
      </c>
      <c r="I4934">
        <v>100</v>
      </c>
      <c r="J4934" t="s">
        <v>107</v>
      </c>
      <c r="K4934" t="s">
        <v>2932</v>
      </c>
      <c r="L4934">
        <v>71</v>
      </c>
      <c r="M4934" t="s">
        <v>911</v>
      </c>
      <c r="N4934">
        <v>4727001</v>
      </c>
      <c r="O4934" t="s">
        <v>92</v>
      </c>
      <c r="P4934" t="s">
        <v>5896</v>
      </c>
      <c r="Q4934">
        <v>575</v>
      </c>
      <c r="R4934">
        <v>11</v>
      </c>
      <c r="S4934">
        <v>56410626</v>
      </c>
      <c r="T4934">
        <v>56418920</v>
      </c>
      <c r="U4934" t="s">
        <v>19593</v>
      </c>
      <c r="V4934">
        <v>1</v>
      </c>
      <c r="W4934" s="2">
        <v>0</v>
      </c>
      <c r="X4934" s="2">
        <v>0</v>
      </c>
      <c r="Y4934" s="2">
        <v>0</v>
      </c>
      <c r="Z4934" s="2">
        <v>0</v>
      </c>
      <c r="AA4934" s="2">
        <v>0</v>
      </c>
      <c r="AB4934" s="2">
        <v>0</v>
      </c>
      <c r="AC4934" s="2">
        <v>0</v>
      </c>
      <c r="AD4934" s="2">
        <v>0</v>
      </c>
      <c r="AE4934" s="2">
        <v>0</v>
      </c>
      <c r="AF4934" s="2">
        <v>0</v>
      </c>
      <c r="AG4934" s="2">
        <v>0</v>
      </c>
      <c r="AH4934" s="2">
        <v>0</v>
      </c>
      <c r="AI4934" s="2">
        <v>0</v>
      </c>
      <c r="AJ4934" s="2">
        <v>0</v>
      </c>
      <c r="AK4934" s="2">
        <v>0</v>
      </c>
      <c r="AL4934" s="2">
        <v>0</v>
      </c>
      <c r="AM4934" s="2">
        <v>0</v>
      </c>
      <c r="AN4934" s="2">
        <v>0</v>
      </c>
      <c r="AO4934" s="2">
        <v>0</v>
      </c>
      <c r="AP4934" s="2">
        <v>0</v>
      </c>
      <c r="AQ4934" s="2">
        <v>0</v>
      </c>
      <c r="AR4934" s="2">
        <v>0</v>
      </c>
      <c r="AS4934" s="2">
        <v>0</v>
      </c>
      <c r="AT4934" s="2">
        <v>0</v>
      </c>
      <c r="AU4934" s="2">
        <v>0</v>
      </c>
      <c r="AV4934" s="2">
        <v>0</v>
      </c>
      <c r="AW4934" s="2">
        <v>0</v>
      </c>
      <c r="AX4934" s="2">
        <v>0</v>
      </c>
      <c r="AY4934" s="2">
        <v>0</v>
      </c>
      <c r="AZ4934" s="2">
        <v>0</v>
      </c>
      <c r="BA4934" s="2">
        <v>0</v>
      </c>
      <c r="BB4934" s="2">
        <v>0</v>
      </c>
      <c r="BC4934" s="2">
        <v>970</v>
      </c>
      <c r="BD4934" s="2">
        <v>0</v>
      </c>
      <c r="BE4934" s="2">
        <v>0</v>
      </c>
      <c r="BF4934" s="2">
        <v>0</v>
      </c>
      <c r="BG4934" s="2">
        <v>0</v>
      </c>
      <c r="BH4934" s="2">
        <v>0</v>
      </c>
      <c r="BI4934" s="2">
        <v>0</v>
      </c>
      <c r="BJ4934" s="2">
        <v>0</v>
      </c>
      <c r="BK4934" s="2">
        <v>0</v>
      </c>
      <c r="BL4934" s="2">
        <v>0</v>
      </c>
      <c r="BM4934" s="2">
        <v>0</v>
      </c>
      <c r="BN4934" s="2">
        <v>0</v>
      </c>
      <c r="BO4934" s="2">
        <v>0</v>
      </c>
      <c r="BP4934" s="2">
        <v>0</v>
      </c>
      <c r="BQ4934" s="2">
        <v>0</v>
      </c>
      <c r="BR4934" s="2">
        <v>0</v>
      </c>
      <c r="BS4934" s="2">
        <v>0</v>
      </c>
      <c r="BT4934" s="2">
        <v>0</v>
      </c>
      <c r="BU4934" s="2">
        <v>0</v>
      </c>
      <c r="BV4934" s="2">
        <v>0</v>
      </c>
      <c r="BW4934" s="2">
        <v>0</v>
      </c>
      <c r="BX4934" s="2">
        <v>0</v>
      </c>
      <c r="BY4934" s="2">
        <v>0</v>
      </c>
      <c r="BZ4934" s="2">
        <v>0</v>
      </c>
      <c r="CA4934" s="2">
        <v>0</v>
      </c>
      <c r="CB4934" s="2">
        <v>0</v>
      </c>
      <c r="CC4934" s="2">
        <v>0</v>
      </c>
      <c r="CD4934" s="2">
        <v>0</v>
      </c>
      <c r="CE4934" s="2">
        <v>0</v>
      </c>
      <c r="CF4934" s="2">
        <v>0</v>
      </c>
      <c r="CG4934" s="2">
        <v>0</v>
      </c>
      <c r="CH4934" s="2">
        <v>0</v>
      </c>
      <c r="CI4934" s="2">
        <v>0</v>
      </c>
      <c r="CJ4934" s="2">
        <v>0</v>
      </c>
      <c r="CK4934" s="2">
        <v>62</v>
      </c>
      <c r="CL4934" s="2">
        <v>0</v>
      </c>
    </row>
    <row r="4935" spans="1:90" x14ac:dyDescent="0.25">
      <c r="A4935" t="s">
        <v>115</v>
      </c>
      <c r="B4935">
        <v>10317</v>
      </c>
      <c r="C4935" t="s">
        <v>132</v>
      </c>
      <c r="D4935">
        <v>1</v>
      </c>
      <c r="E4935">
        <v>8</v>
      </c>
      <c r="F4935">
        <v>40997</v>
      </c>
      <c r="G4935">
        <v>35040997</v>
      </c>
      <c r="H4935" t="s">
        <v>19118</v>
      </c>
      <c r="I4935">
        <v>100</v>
      </c>
      <c r="J4935" t="s">
        <v>107</v>
      </c>
      <c r="K4935" t="s">
        <v>6009</v>
      </c>
      <c r="L4935">
        <v>17</v>
      </c>
      <c r="M4935" t="s">
        <v>133</v>
      </c>
      <c r="N4935">
        <v>5763450</v>
      </c>
      <c r="O4935" t="s">
        <v>92</v>
      </c>
      <c r="P4935" t="s">
        <v>19119</v>
      </c>
      <c r="Q4935">
        <v>869</v>
      </c>
      <c r="R4935">
        <v>11</v>
      </c>
      <c r="S4935">
        <v>55108781</v>
      </c>
      <c r="T4935">
        <v>55110112</v>
      </c>
      <c r="U4935" t="s">
        <v>19120</v>
      </c>
      <c r="V4935">
        <v>1</v>
      </c>
      <c r="W4935" s="2">
        <v>0</v>
      </c>
      <c r="X4935" s="2">
        <v>0</v>
      </c>
      <c r="Y4935" s="2">
        <v>0</v>
      </c>
      <c r="Z4935" s="2">
        <v>0</v>
      </c>
      <c r="AA4935" s="2">
        <v>49</v>
      </c>
      <c r="AB4935" s="2">
        <v>27</v>
      </c>
      <c r="AC4935" s="2">
        <v>49</v>
      </c>
      <c r="AD4935" s="2">
        <v>65</v>
      </c>
      <c r="AE4935" s="2">
        <v>62</v>
      </c>
      <c r="AF4935" s="2">
        <v>73</v>
      </c>
      <c r="AG4935" s="2">
        <v>0</v>
      </c>
      <c r="AH4935" s="2">
        <v>310</v>
      </c>
      <c r="AI4935" s="2">
        <v>256</v>
      </c>
      <c r="AJ4935" s="2">
        <v>260</v>
      </c>
      <c r="AK4935" s="2">
        <v>0</v>
      </c>
      <c r="AL4935" s="2">
        <v>0</v>
      </c>
      <c r="AM4935" s="2">
        <v>0</v>
      </c>
      <c r="AN4935" s="2">
        <v>0</v>
      </c>
      <c r="AO4935" s="2">
        <v>0</v>
      </c>
      <c r="AP4935" s="2">
        <v>0</v>
      </c>
      <c r="AQ4935" s="2">
        <v>0</v>
      </c>
      <c r="AR4935" s="2">
        <v>0</v>
      </c>
      <c r="AS4935" s="2">
        <v>0</v>
      </c>
      <c r="AT4935" s="2">
        <v>0</v>
      </c>
      <c r="AU4935" s="2">
        <v>0</v>
      </c>
      <c r="AV4935" s="2">
        <v>0</v>
      </c>
      <c r="AW4935" s="2">
        <v>0</v>
      </c>
      <c r="AX4935" s="2">
        <v>0</v>
      </c>
      <c r="AY4935" s="2">
        <v>0</v>
      </c>
      <c r="AZ4935" s="2">
        <v>0</v>
      </c>
      <c r="BA4935" s="2">
        <v>0</v>
      </c>
      <c r="BB4935" s="2">
        <v>0</v>
      </c>
      <c r="BC4935" s="2">
        <v>0</v>
      </c>
      <c r="BD4935" s="2">
        <v>0</v>
      </c>
      <c r="BE4935" s="2">
        <v>0</v>
      </c>
      <c r="BF4935" s="2">
        <v>0</v>
      </c>
      <c r="BG4935" s="2">
        <v>0</v>
      </c>
      <c r="BH4935" s="2">
        <v>0</v>
      </c>
      <c r="BI4935" s="2">
        <v>2</v>
      </c>
      <c r="BJ4935" s="2">
        <v>1</v>
      </c>
      <c r="BK4935" s="2">
        <v>2</v>
      </c>
      <c r="BL4935" s="2">
        <v>2</v>
      </c>
      <c r="BM4935" s="2">
        <v>2</v>
      </c>
      <c r="BN4935" s="2">
        <v>4</v>
      </c>
      <c r="BO4935" s="2">
        <v>0</v>
      </c>
      <c r="BP4935" s="2">
        <v>16</v>
      </c>
      <c r="BQ4935" s="2">
        <v>10</v>
      </c>
      <c r="BR4935" s="2">
        <v>11</v>
      </c>
      <c r="BS4935" s="2">
        <v>0</v>
      </c>
      <c r="BT4935" s="2">
        <v>0</v>
      </c>
      <c r="BU4935" s="2">
        <v>0</v>
      </c>
      <c r="BV4935" s="2">
        <v>0</v>
      </c>
      <c r="BW4935" s="2">
        <v>0</v>
      </c>
      <c r="BX4935" s="2">
        <v>0</v>
      </c>
      <c r="BY4935" s="2">
        <v>0</v>
      </c>
      <c r="BZ4935" s="2">
        <v>0</v>
      </c>
      <c r="CA4935" s="2">
        <v>0</v>
      </c>
      <c r="CB4935" s="2">
        <v>0</v>
      </c>
      <c r="CC4935" s="2">
        <v>0</v>
      </c>
      <c r="CD4935" s="2">
        <v>0</v>
      </c>
      <c r="CE4935" s="2">
        <v>0</v>
      </c>
      <c r="CF4935" s="2">
        <v>0</v>
      </c>
      <c r="CG4935" s="2">
        <v>0</v>
      </c>
      <c r="CH4935" s="2">
        <v>0</v>
      </c>
      <c r="CI4935" s="2">
        <v>0</v>
      </c>
      <c r="CJ4935" s="2">
        <v>0</v>
      </c>
      <c r="CK4935" s="2">
        <v>0</v>
      </c>
      <c r="CL4935" s="2">
        <v>0</v>
      </c>
    </row>
    <row r="4936" spans="1:90" x14ac:dyDescent="0.25">
      <c r="A4936" t="s">
        <v>115</v>
      </c>
      <c r="B4936">
        <v>10317</v>
      </c>
      <c r="C4936" t="s">
        <v>132</v>
      </c>
      <c r="D4936">
        <v>1</v>
      </c>
      <c r="E4936">
        <v>8</v>
      </c>
      <c r="F4936">
        <v>4558</v>
      </c>
      <c r="G4936">
        <v>35004558</v>
      </c>
      <c r="H4936" t="s">
        <v>17841</v>
      </c>
      <c r="I4936">
        <v>100</v>
      </c>
      <c r="J4936" t="s">
        <v>107</v>
      </c>
      <c r="K4936" t="s">
        <v>2584</v>
      </c>
      <c r="L4936">
        <v>38</v>
      </c>
      <c r="M4936" t="s">
        <v>322</v>
      </c>
      <c r="N4936">
        <v>4378300</v>
      </c>
      <c r="O4936" t="s">
        <v>102</v>
      </c>
      <c r="P4936" t="s">
        <v>10478</v>
      </c>
      <c r="Q4936">
        <v>1025</v>
      </c>
      <c r="R4936">
        <v>11</v>
      </c>
      <c r="S4936">
        <v>50314179</v>
      </c>
      <c r="T4936">
        <v>50340013</v>
      </c>
      <c r="U4936" t="s">
        <v>17842</v>
      </c>
      <c r="V4936">
        <v>1</v>
      </c>
      <c r="W4936" s="2">
        <v>0</v>
      </c>
      <c r="X4936" s="2">
        <v>0</v>
      </c>
      <c r="Y4936" s="2">
        <v>103</v>
      </c>
      <c r="Z4936" s="2">
        <v>110</v>
      </c>
      <c r="AA4936" s="2">
        <v>116</v>
      </c>
      <c r="AB4936" s="2">
        <v>117</v>
      </c>
      <c r="AC4936" s="2">
        <v>135</v>
      </c>
      <c r="AD4936" s="2">
        <v>0</v>
      </c>
      <c r="AE4936" s="2">
        <v>0</v>
      </c>
      <c r="AF4936" s="2">
        <v>0</v>
      </c>
      <c r="AG4936" s="2">
        <v>0</v>
      </c>
      <c r="AH4936" s="2">
        <v>0</v>
      </c>
      <c r="AI4936" s="2">
        <v>0</v>
      </c>
      <c r="AJ4936" s="2">
        <v>0</v>
      </c>
      <c r="AK4936" s="2">
        <v>0</v>
      </c>
      <c r="AL4936" s="2">
        <v>0</v>
      </c>
      <c r="AM4936" s="2">
        <v>0</v>
      </c>
      <c r="AN4936" s="2">
        <v>0</v>
      </c>
      <c r="AO4936" s="2">
        <v>0</v>
      </c>
      <c r="AP4936" s="2">
        <v>0</v>
      </c>
      <c r="AQ4936" s="2">
        <v>0</v>
      </c>
      <c r="AR4936" s="2">
        <v>0</v>
      </c>
      <c r="AS4936" s="2">
        <v>0</v>
      </c>
      <c r="AT4936" s="2">
        <v>0</v>
      </c>
      <c r="AU4936" s="2">
        <v>0</v>
      </c>
      <c r="AV4936" s="2">
        <v>0</v>
      </c>
      <c r="AW4936" s="2">
        <v>0</v>
      </c>
      <c r="AX4936" s="2">
        <v>0</v>
      </c>
      <c r="AY4936" s="2">
        <v>0</v>
      </c>
      <c r="AZ4936" s="2">
        <v>0</v>
      </c>
      <c r="BA4936" s="2">
        <v>0</v>
      </c>
      <c r="BB4936" s="2">
        <v>0</v>
      </c>
      <c r="BC4936" s="2">
        <v>0</v>
      </c>
      <c r="BD4936" s="2">
        <v>0</v>
      </c>
      <c r="BE4936" s="2">
        <v>0</v>
      </c>
      <c r="BF4936" s="2">
        <v>0</v>
      </c>
      <c r="BG4936" s="2">
        <v>5</v>
      </c>
      <c r="BH4936" s="2">
        <v>5</v>
      </c>
      <c r="BI4936" s="2">
        <v>6</v>
      </c>
      <c r="BJ4936" s="2">
        <v>4</v>
      </c>
      <c r="BK4936" s="2">
        <v>6</v>
      </c>
      <c r="BL4936" s="2">
        <v>0</v>
      </c>
      <c r="BM4936" s="2">
        <v>0</v>
      </c>
      <c r="BN4936" s="2">
        <v>0</v>
      </c>
      <c r="BO4936" s="2">
        <v>0</v>
      </c>
      <c r="BP4936" s="2">
        <v>0</v>
      </c>
      <c r="BQ4936" s="2">
        <v>0</v>
      </c>
      <c r="BR4936" s="2">
        <v>0</v>
      </c>
      <c r="BS4936" s="2">
        <v>0</v>
      </c>
      <c r="BT4936" s="2">
        <v>0</v>
      </c>
      <c r="BU4936" s="2">
        <v>0</v>
      </c>
      <c r="BV4936" s="2">
        <v>0</v>
      </c>
      <c r="BW4936" s="2">
        <v>0</v>
      </c>
      <c r="BX4936" s="2">
        <v>0</v>
      </c>
      <c r="BY4936" s="2">
        <v>0</v>
      </c>
      <c r="BZ4936" s="2">
        <v>0</v>
      </c>
      <c r="CA4936" s="2">
        <v>0</v>
      </c>
      <c r="CB4936" s="2">
        <v>0</v>
      </c>
      <c r="CC4936" s="2">
        <v>0</v>
      </c>
      <c r="CD4936" s="2">
        <v>0</v>
      </c>
      <c r="CE4936" s="2">
        <v>0</v>
      </c>
      <c r="CF4936" s="2">
        <v>0</v>
      </c>
      <c r="CG4936" s="2">
        <v>0</v>
      </c>
      <c r="CH4936" s="2">
        <v>0</v>
      </c>
      <c r="CI4936" s="2">
        <v>0</v>
      </c>
      <c r="CJ4936" s="2">
        <v>0</v>
      </c>
      <c r="CK4936" s="2">
        <v>0</v>
      </c>
      <c r="CL4936" s="2">
        <v>0</v>
      </c>
    </row>
    <row r="4937" spans="1:90" x14ac:dyDescent="0.25">
      <c r="A4937" t="s">
        <v>115</v>
      </c>
      <c r="B4937">
        <v>10317</v>
      </c>
      <c r="C4937" t="s">
        <v>132</v>
      </c>
      <c r="D4937">
        <v>1</v>
      </c>
      <c r="E4937">
        <v>8</v>
      </c>
      <c r="F4937">
        <v>906542</v>
      </c>
      <c r="G4937">
        <v>35906542</v>
      </c>
      <c r="H4937" t="s">
        <v>6617</v>
      </c>
      <c r="I4937">
        <v>100</v>
      </c>
      <c r="J4937" t="s">
        <v>107</v>
      </c>
      <c r="K4937" t="s">
        <v>6618</v>
      </c>
      <c r="L4937">
        <v>17</v>
      </c>
      <c r="M4937" t="s">
        <v>133</v>
      </c>
      <c r="N4937">
        <v>5793280</v>
      </c>
      <c r="O4937" t="s">
        <v>92</v>
      </c>
      <c r="P4937" t="s">
        <v>6619</v>
      </c>
      <c r="Q4937">
        <v>413</v>
      </c>
      <c r="R4937">
        <v>11</v>
      </c>
      <c r="S4937">
        <v>58415283</v>
      </c>
      <c r="T4937">
        <v>58449246</v>
      </c>
      <c r="U4937" t="s">
        <v>6620</v>
      </c>
      <c r="V4937">
        <v>1</v>
      </c>
      <c r="W4937" s="2">
        <v>0</v>
      </c>
      <c r="X4937" s="2">
        <v>0</v>
      </c>
      <c r="Y4937" s="2">
        <v>0</v>
      </c>
      <c r="Z4937" s="2">
        <v>0</v>
      </c>
      <c r="AA4937" s="2">
        <v>0</v>
      </c>
      <c r="AB4937" s="2">
        <v>0</v>
      </c>
      <c r="AC4937" s="2">
        <v>0</v>
      </c>
      <c r="AD4937" s="2">
        <v>203</v>
      </c>
      <c r="AE4937" s="2">
        <v>192</v>
      </c>
      <c r="AF4937" s="2">
        <v>204</v>
      </c>
      <c r="AG4937" s="2">
        <v>100</v>
      </c>
      <c r="AH4937" s="2">
        <v>148</v>
      </c>
      <c r="AI4937" s="2">
        <v>111</v>
      </c>
      <c r="AJ4937" s="2">
        <v>104</v>
      </c>
      <c r="AK4937" s="2">
        <v>0</v>
      </c>
      <c r="AL4937" s="2">
        <v>0</v>
      </c>
      <c r="AM4937" s="2">
        <v>0</v>
      </c>
      <c r="AN4937" s="2">
        <v>0</v>
      </c>
      <c r="AO4937" s="2">
        <v>0</v>
      </c>
      <c r="AP4937" s="2">
        <v>0</v>
      </c>
      <c r="AQ4937" s="2">
        <v>0</v>
      </c>
      <c r="AR4937" s="2">
        <v>0</v>
      </c>
      <c r="AS4937" s="2">
        <v>0</v>
      </c>
      <c r="AT4937" s="2">
        <v>0</v>
      </c>
      <c r="AU4937" s="2">
        <v>0</v>
      </c>
      <c r="AV4937" s="2">
        <v>0</v>
      </c>
      <c r="AW4937" s="2">
        <v>0</v>
      </c>
      <c r="AX4937" s="2">
        <v>0</v>
      </c>
      <c r="AY4937" s="2">
        <v>0</v>
      </c>
      <c r="AZ4937" s="2">
        <v>0</v>
      </c>
      <c r="BA4937" s="2">
        <v>0</v>
      </c>
      <c r="BB4937" s="2">
        <v>0</v>
      </c>
      <c r="BC4937" s="2">
        <v>0</v>
      </c>
      <c r="BD4937" s="2">
        <v>0</v>
      </c>
      <c r="BE4937" s="2">
        <v>0</v>
      </c>
      <c r="BF4937" s="2">
        <v>0</v>
      </c>
      <c r="BG4937" s="2">
        <v>0</v>
      </c>
      <c r="BH4937" s="2">
        <v>0</v>
      </c>
      <c r="BI4937" s="2">
        <v>0</v>
      </c>
      <c r="BJ4937" s="2">
        <v>0</v>
      </c>
      <c r="BK4937" s="2">
        <v>0</v>
      </c>
      <c r="BL4937" s="2">
        <v>8</v>
      </c>
      <c r="BM4937" s="2">
        <v>12</v>
      </c>
      <c r="BN4937" s="2">
        <v>12</v>
      </c>
      <c r="BO4937" s="2">
        <v>6</v>
      </c>
      <c r="BP4937" s="2">
        <v>8</v>
      </c>
      <c r="BQ4937" s="2">
        <v>4</v>
      </c>
      <c r="BR4937" s="2">
        <v>5</v>
      </c>
      <c r="BS4937" s="2">
        <v>0</v>
      </c>
      <c r="BT4937" s="2">
        <v>0</v>
      </c>
      <c r="BU4937" s="2">
        <v>0</v>
      </c>
      <c r="BV4937" s="2">
        <v>0</v>
      </c>
      <c r="BW4937" s="2">
        <v>0</v>
      </c>
      <c r="BX4937" s="2">
        <v>0</v>
      </c>
      <c r="BY4937" s="2">
        <v>0</v>
      </c>
      <c r="BZ4937" s="2">
        <v>0</v>
      </c>
      <c r="CA4937" s="2">
        <v>0</v>
      </c>
      <c r="CB4937" s="2">
        <v>0</v>
      </c>
      <c r="CC4937" s="2">
        <v>0</v>
      </c>
      <c r="CD4937" s="2">
        <v>0</v>
      </c>
      <c r="CE4937" s="2">
        <v>0</v>
      </c>
      <c r="CF4937" s="2">
        <v>0</v>
      </c>
      <c r="CG4937" s="2">
        <v>0</v>
      </c>
      <c r="CH4937" s="2">
        <v>0</v>
      </c>
      <c r="CI4937" s="2">
        <v>0</v>
      </c>
      <c r="CJ4937" s="2">
        <v>0</v>
      </c>
      <c r="CK4937" s="2">
        <v>0</v>
      </c>
      <c r="CL4937" s="2">
        <v>0</v>
      </c>
    </row>
    <row r="4938" spans="1:90" x14ac:dyDescent="0.25">
      <c r="A4938" t="s">
        <v>115</v>
      </c>
      <c r="B4938">
        <v>10317</v>
      </c>
      <c r="C4938" t="s">
        <v>132</v>
      </c>
      <c r="D4938">
        <v>1</v>
      </c>
      <c r="E4938">
        <v>8</v>
      </c>
      <c r="F4938">
        <v>923503</v>
      </c>
      <c r="G4938">
        <v>35923503</v>
      </c>
      <c r="H4938" t="s">
        <v>18729</v>
      </c>
      <c r="I4938">
        <v>100</v>
      </c>
      <c r="J4938" t="s">
        <v>107</v>
      </c>
      <c r="K4938" t="s">
        <v>10183</v>
      </c>
      <c r="L4938">
        <v>22</v>
      </c>
      <c r="M4938" t="s">
        <v>1071</v>
      </c>
      <c r="N4938">
        <v>4433220</v>
      </c>
      <c r="O4938" t="s">
        <v>92</v>
      </c>
      <c r="P4938" t="s">
        <v>18730</v>
      </c>
      <c r="Q4938">
        <v>101</v>
      </c>
      <c r="R4938">
        <v>11</v>
      </c>
      <c r="S4938">
        <v>56219644</v>
      </c>
      <c r="T4938">
        <v>56247138</v>
      </c>
      <c r="U4938" t="s">
        <v>18731</v>
      </c>
      <c r="V4938">
        <v>1</v>
      </c>
      <c r="W4938" s="2">
        <v>0</v>
      </c>
      <c r="X4938" s="2">
        <v>0</v>
      </c>
      <c r="Y4938" s="2">
        <v>0</v>
      </c>
      <c r="Z4938" s="2">
        <v>0</v>
      </c>
      <c r="AA4938" s="2">
        <v>0</v>
      </c>
      <c r="AB4938" s="2">
        <v>0</v>
      </c>
      <c r="AC4938" s="2">
        <v>0</v>
      </c>
      <c r="AD4938" s="2">
        <v>274</v>
      </c>
      <c r="AE4938" s="2">
        <v>172</v>
      </c>
      <c r="AF4938" s="2">
        <v>172</v>
      </c>
      <c r="AG4938" s="2">
        <v>170</v>
      </c>
      <c r="AH4938" s="2">
        <v>310</v>
      </c>
      <c r="AI4938" s="2">
        <v>306</v>
      </c>
      <c r="AJ4938" s="2">
        <v>232</v>
      </c>
      <c r="AK4938" s="2">
        <v>0</v>
      </c>
      <c r="AL4938" s="2">
        <v>0</v>
      </c>
      <c r="AM4938" s="2">
        <v>0</v>
      </c>
      <c r="AN4938" s="2">
        <v>0</v>
      </c>
      <c r="AO4938" s="2">
        <v>0</v>
      </c>
      <c r="AP4938" s="2">
        <v>0</v>
      </c>
      <c r="AQ4938" s="2">
        <v>0</v>
      </c>
      <c r="AR4938" s="2">
        <v>0</v>
      </c>
      <c r="AS4938" s="2">
        <v>0</v>
      </c>
      <c r="AT4938" s="2">
        <v>0</v>
      </c>
      <c r="AU4938" s="2">
        <v>0</v>
      </c>
      <c r="AV4938" s="2">
        <v>0</v>
      </c>
      <c r="AW4938" s="2">
        <v>0</v>
      </c>
      <c r="AX4938" s="2">
        <v>0</v>
      </c>
      <c r="AY4938" s="2">
        <v>0</v>
      </c>
      <c r="AZ4938" s="2">
        <v>0</v>
      </c>
      <c r="BA4938" s="2">
        <v>0</v>
      </c>
      <c r="BB4938" s="2">
        <v>0</v>
      </c>
      <c r="BC4938" s="2">
        <v>62</v>
      </c>
      <c r="BD4938" s="2">
        <v>0</v>
      </c>
      <c r="BE4938" s="2">
        <v>0</v>
      </c>
      <c r="BF4938" s="2">
        <v>0</v>
      </c>
      <c r="BG4938" s="2">
        <v>0</v>
      </c>
      <c r="BH4938" s="2">
        <v>0</v>
      </c>
      <c r="BI4938" s="2">
        <v>0</v>
      </c>
      <c r="BJ4938" s="2">
        <v>0</v>
      </c>
      <c r="BK4938" s="2">
        <v>0</v>
      </c>
      <c r="BL4938" s="2">
        <v>12</v>
      </c>
      <c r="BM4938" s="2">
        <v>8</v>
      </c>
      <c r="BN4938" s="2">
        <v>7</v>
      </c>
      <c r="BO4938" s="2">
        <v>8</v>
      </c>
      <c r="BP4938" s="2">
        <v>12</v>
      </c>
      <c r="BQ4938" s="2">
        <v>12</v>
      </c>
      <c r="BR4938" s="2">
        <v>8</v>
      </c>
      <c r="BS4938" s="2">
        <v>0</v>
      </c>
      <c r="BT4938" s="2">
        <v>0</v>
      </c>
      <c r="BU4938" s="2">
        <v>0</v>
      </c>
      <c r="BV4938" s="2">
        <v>0</v>
      </c>
      <c r="BW4938" s="2">
        <v>0</v>
      </c>
      <c r="BX4938" s="2">
        <v>0</v>
      </c>
      <c r="BY4938" s="2">
        <v>0</v>
      </c>
      <c r="BZ4938" s="2">
        <v>0</v>
      </c>
      <c r="CA4938" s="2">
        <v>0</v>
      </c>
      <c r="CB4938" s="2">
        <v>0</v>
      </c>
      <c r="CC4938" s="2">
        <v>0</v>
      </c>
      <c r="CD4938" s="2">
        <v>0</v>
      </c>
      <c r="CE4938" s="2">
        <v>0</v>
      </c>
      <c r="CF4938" s="2">
        <v>0</v>
      </c>
      <c r="CG4938" s="2">
        <v>0</v>
      </c>
      <c r="CH4938" s="2">
        <v>0</v>
      </c>
      <c r="CI4938" s="2">
        <v>0</v>
      </c>
      <c r="CJ4938" s="2">
        <v>0</v>
      </c>
      <c r="CK4938" s="2">
        <v>3</v>
      </c>
      <c r="CL4938" s="2">
        <v>0</v>
      </c>
    </row>
    <row r="4939" spans="1:90" x14ac:dyDescent="0.25">
      <c r="A4939" t="s">
        <v>115</v>
      </c>
      <c r="B4939">
        <v>10317</v>
      </c>
      <c r="C4939" t="s">
        <v>132</v>
      </c>
      <c r="D4939">
        <v>1</v>
      </c>
      <c r="E4939">
        <v>8</v>
      </c>
      <c r="F4939">
        <v>4807</v>
      </c>
      <c r="G4939">
        <v>35004807</v>
      </c>
      <c r="H4939" t="s">
        <v>3488</v>
      </c>
      <c r="I4939">
        <v>100</v>
      </c>
      <c r="J4939" t="s">
        <v>107</v>
      </c>
      <c r="K4939" t="s">
        <v>2203</v>
      </c>
      <c r="L4939">
        <v>38</v>
      </c>
      <c r="M4939" t="s">
        <v>322</v>
      </c>
      <c r="N4939">
        <v>4311001</v>
      </c>
      <c r="O4939" t="s">
        <v>102</v>
      </c>
      <c r="P4939" t="s">
        <v>3489</v>
      </c>
      <c r="Q4939">
        <v>681</v>
      </c>
      <c r="R4939">
        <v>11</v>
      </c>
      <c r="S4939">
        <v>22753243</v>
      </c>
      <c r="T4939">
        <v>55833643</v>
      </c>
      <c r="U4939" t="s">
        <v>3490</v>
      </c>
      <c r="V4939">
        <v>1</v>
      </c>
      <c r="W4939" s="2">
        <v>0</v>
      </c>
      <c r="X4939" s="2">
        <v>0</v>
      </c>
      <c r="Y4939" s="2">
        <v>0</v>
      </c>
      <c r="Z4939" s="2">
        <v>0</v>
      </c>
      <c r="AA4939" s="2">
        <v>0</v>
      </c>
      <c r="AB4939" s="2">
        <v>0</v>
      </c>
      <c r="AC4939" s="2">
        <v>0</v>
      </c>
      <c r="AD4939" s="2">
        <v>237</v>
      </c>
      <c r="AE4939" s="2">
        <v>197</v>
      </c>
      <c r="AF4939" s="2">
        <v>133</v>
      </c>
      <c r="AG4939" s="2">
        <v>139</v>
      </c>
      <c r="AH4939" s="2">
        <v>255</v>
      </c>
      <c r="AI4939" s="2">
        <v>217</v>
      </c>
      <c r="AJ4939" s="2">
        <v>152</v>
      </c>
      <c r="AK4939" s="2">
        <v>0</v>
      </c>
      <c r="AL4939" s="2">
        <v>0</v>
      </c>
      <c r="AM4939" s="2">
        <v>0</v>
      </c>
      <c r="AN4939" s="2">
        <v>0</v>
      </c>
      <c r="AO4939" s="2">
        <v>0</v>
      </c>
      <c r="AP4939" s="2">
        <v>0</v>
      </c>
      <c r="AQ4939" s="2">
        <v>0</v>
      </c>
      <c r="AR4939" s="2">
        <v>0</v>
      </c>
      <c r="AS4939" s="2">
        <v>0</v>
      </c>
      <c r="AT4939" s="2">
        <v>0</v>
      </c>
      <c r="AU4939" s="2">
        <v>237</v>
      </c>
      <c r="AV4939" s="2">
        <v>0</v>
      </c>
      <c r="AW4939" s="2">
        <v>0</v>
      </c>
      <c r="AX4939" s="2">
        <v>0</v>
      </c>
      <c r="AY4939" s="2">
        <v>0</v>
      </c>
      <c r="AZ4939" s="2">
        <v>0</v>
      </c>
      <c r="BA4939" s="2">
        <v>0</v>
      </c>
      <c r="BB4939" s="2">
        <v>0</v>
      </c>
      <c r="BC4939" s="2">
        <v>110</v>
      </c>
      <c r="BD4939" s="2">
        <v>0</v>
      </c>
      <c r="BE4939" s="2">
        <v>0</v>
      </c>
      <c r="BF4939" s="2">
        <v>0</v>
      </c>
      <c r="BG4939" s="2">
        <v>0</v>
      </c>
      <c r="BH4939" s="2">
        <v>0</v>
      </c>
      <c r="BI4939" s="2">
        <v>0</v>
      </c>
      <c r="BJ4939" s="2">
        <v>0</v>
      </c>
      <c r="BK4939" s="2">
        <v>0</v>
      </c>
      <c r="BL4939" s="2">
        <v>8</v>
      </c>
      <c r="BM4939" s="2">
        <v>7</v>
      </c>
      <c r="BN4939" s="2">
        <v>6</v>
      </c>
      <c r="BO4939" s="2">
        <v>6</v>
      </c>
      <c r="BP4939" s="2">
        <v>10</v>
      </c>
      <c r="BQ4939" s="2">
        <v>9</v>
      </c>
      <c r="BR4939" s="2">
        <v>7</v>
      </c>
      <c r="BS4939" s="2">
        <v>0</v>
      </c>
      <c r="BT4939" s="2">
        <v>0</v>
      </c>
      <c r="BU4939" s="2">
        <v>0</v>
      </c>
      <c r="BV4939" s="2">
        <v>0</v>
      </c>
      <c r="BW4939" s="2">
        <v>0</v>
      </c>
      <c r="BX4939" s="2">
        <v>0</v>
      </c>
      <c r="BY4939" s="2">
        <v>0</v>
      </c>
      <c r="BZ4939" s="2">
        <v>0</v>
      </c>
      <c r="CA4939" s="2">
        <v>0</v>
      </c>
      <c r="CB4939" s="2">
        <v>0</v>
      </c>
      <c r="CC4939" s="2">
        <v>6</v>
      </c>
      <c r="CD4939" s="2">
        <v>0</v>
      </c>
      <c r="CE4939" s="2">
        <v>0</v>
      </c>
      <c r="CF4939" s="2">
        <v>0</v>
      </c>
      <c r="CG4939" s="2">
        <v>0</v>
      </c>
      <c r="CH4939" s="2">
        <v>0</v>
      </c>
      <c r="CI4939" s="2">
        <v>0</v>
      </c>
      <c r="CJ4939" s="2">
        <v>0</v>
      </c>
      <c r="CK4939" s="2">
        <v>5</v>
      </c>
      <c r="CL4939" s="2">
        <v>0</v>
      </c>
    </row>
    <row r="4940" spans="1:90" x14ac:dyDescent="0.25">
      <c r="A4940" t="s">
        <v>115</v>
      </c>
      <c r="B4940">
        <v>10317</v>
      </c>
      <c r="C4940" t="s">
        <v>132</v>
      </c>
      <c r="D4940">
        <v>1</v>
      </c>
      <c r="E4940">
        <v>8</v>
      </c>
      <c r="F4940">
        <v>41750</v>
      </c>
      <c r="G4940">
        <v>35041750</v>
      </c>
      <c r="H4940" t="s">
        <v>5437</v>
      </c>
      <c r="I4940">
        <v>100</v>
      </c>
      <c r="J4940" t="s">
        <v>107</v>
      </c>
      <c r="K4940" t="s">
        <v>5438</v>
      </c>
      <c r="L4940">
        <v>17</v>
      </c>
      <c r="M4940" t="s">
        <v>133</v>
      </c>
      <c r="N4940">
        <v>5762230</v>
      </c>
      <c r="O4940" t="s">
        <v>102</v>
      </c>
      <c r="P4940" t="s">
        <v>5439</v>
      </c>
      <c r="Q4940">
        <v>529</v>
      </c>
      <c r="R4940">
        <v>11</v>
      </c>
      <c r="S4940">
        <v>55101588</v>
      </c>
      <c r="T4940">
        <v>55111170</v>
      </c>
      <c r="U4940" t="s">
        <v>5440</v>
      </c>
      <c r="V4940">
        <v>1</v>
      </c>
      <c r="W4940" s="2">
        <v>0</v>
      </c>
      <c r="X4940" s="2">
        <v>0</v>
      </c>
      <c r="Y4940" s="2">
        <v>90</v>
      </c>
      <c r="Z4940" s="2">
        <v>108</v>
      </c>
      <c r="AA4940" s="2">
        <v>85</v>
      </c>
      <c r="AB4940" s="2">
        <v>78</v>
      </c>
      <c r="AC4940" s="2">
        <v>65</v>
      </c>
      <c r="AD4940" s="2">
        <v>92</v>
      </c>
      <c r="AE4940" s="2">
        <v>100</v>
      </c>
      <c r="AF4940" s="2">
        <v>101</v>
      </c>
      <c r="AG4940" s="2">
        <v>66</v>
      </c>
      <c r="AH4940" s="2">
        <v>183</v>
      </c>
      <c r="AI4940" s="2">
        <v>169</v>
      </c>
      <c r="AJ4940" s="2">
        <v>197</v>
      </c>
      <c r="AK4940" s="2">
        <v>0</v>
      </c>
      <c r="AL4940" s="2">
        <v>0</v>
      </c>
      <c r="AM4940" s="2">
        <v>0</v>
      </c>
      <c r="AN4940" s="2">
        <v>0</v>
      </c>
      <c r="AO4940" s="2">
        <v>0</v>
      </c>
      <c r="AP4940" s="2">
        <v>0</v>
      </c>
      <c r="AQ4940" s="2">
        <v>0</v>
      </c>
      <c r="AR4940" s="2">
        <v>0</v>
      </c>
      <c r="AS4940" s="2">
        <v>0</v>
      </c>
      <c r="AT4940" s="2">
        <v>0</v>
      </c>
      <c r="AU4940" s="2">
        <v>0</v>
      </c>
      <c r="AV4940" s="2">
        <v>0</v>
      </c>
      <c r="AW4940" s="2">
        <v>0</v>
      </c>
      <c r="AX4940" s="2">
        <v>0</v>
      </c>
      <c r="AY4940" s="2">
        <v>0</v>
      </c>
      <c r="AZ4940" s="2">
        <v>0</v>
      </c>
      <c r="BA4940" s="2">
        <v>0</v>
      </c>
      <c r="BB4940" s="2">
        <v>0</v>
      </c>
      <c r="BC4940" s="2">
        <v>0</v>
      </c>
      <c r="BD4940" s="2">
        <v>0</v>
      </c>
      <c r="BE4940" s="2">
        <v>0</v>
      </c>
      <c r="BF4940" s="2">
        <v>0</v>
      </c>
      <c r="BG4940" s="2">
        <v>5</v>
      </c>
      <c r="BH4940" s="2">
        <v>7</v>
      </c>
      <c r="BI4940" s="2">
        <v>3</v>
      </c>
      <c r="BJ4940" s="2">
        <v>4</v>
      </c>
      <c r="BK4940" s="2">
        <v>3</v>
      </c>
      <c r="BL4940" s="2">
        <v>6</v>
      </c>
      <c r="BM4940" s="2">
        <v>4</v>
      </c>
      <c r="BN4940" s="2">
        <v>3</v>
      </c>
      <c r="BO4940" s="2">
        <v>4</v>
      </c>
      <c r="BP4940" s="2">
        <v>8</v>
      </c>
      <c r="BQ4940" s="2">
        <v>6</v>
      </c>
      <c r="BR4940" s="2">
        <v>5</v>
      </c>
      <c r="BS4940" s="2">
        <v>0</v>
      </c>
      <c r="BT4940" s="2">
        <v>0</v>
      </c>
      <c r="BU4940" s="2">
        <v>0</v>
      </c>
      <c r="BV4940" s="2">
        <v>0</v>
      </c>
      <c r="BW4940" s="2">
        <v>0</v>
      </c>
      <c r="BX4940" s="2">
        <v>0</v>
      </c>
      <c r="BY4940" s="2">
        <v>0</v>
      </c>
      <c r="BZ4940" s="2">
        <v>0</v>
      </c>
      <c r="CA4940" s="2">
        <v>0</v>
      </c>
      <c r="CB4940" s="2">
        <v>0</v>
      </c>
      <c r="CC4940" s="2">
        <v>0</v>
      </c>
      <c r="CD4940" s="2">
        <v>0</v>
      </c>
      <c r="CE4940" s="2">
        <v>0</v>
      </c>
      <c r="CF4940" s="2">
        <v>0</v>
      </c>
      <c r="CG4940" s="2">
        <v>0</v>
      </c>
      <c r="CH4940" s="2">
        <v>0</v>
      </c>
      <c r="CI4940" s="2">
        <v>0</v>
      </c>
      <c r="CJ4940" s="2">
        <v>0</v>
      </c>
      <c r="CK4940" s="2">
        <v>0</v>
      </c>
      <c r="CL4940" s="2">
        <v>0</v>
      </c>
    </row>
    <row r="4941" spans="1:90" x14ac:dyDescent="0.25">
      <c r="A4941" t="s">
        <v>115</v>
      </c>
      <c r="B4941">
        <v>10317</v>
      </c>
      <c r="C4941" t="s">
        <v>132</v>
      </c>
      <c r="D4941">
        <v>1</v>
      </c>
      <c r="E4941">
        <v>8</v>
      </c>
      <c r="F4941">
        <v>4935</v>
      </c>
      <c r="G4941">
        <v>35004935</v>
      </c>
      <c r="H4941" t="s">
        <v>12372</v>
      </c>
      <c r="I4941">
        <v>100</v>
      </c>
      <c r="J4941" t="s">
        <v>107</v>
      </c>
      <c r="K4941" t="s">
        <v>910</v>
      </c>
      <c r="L4941">
        <v>22</v>
      </c>
      <c r="M4941" t="s">
        <v>1071</v>
      </c>
      <c r="N4941">
        <v>4401010</v>
      </c>
      <c r="O4941" t="s">
        <v>100</v>
      </c>
      <c r="P4941" t="s">
        <v>12373</v>
      </c>
      <c r="Q4941">
        <v>53</v>
      </c>
      <c r="R4941">
        <v>11</v>
      </c>
      <c r="S4941">
        <v>55621809</v>
      </c>
      <c r="T4941">
        <v>56787288</v>
      </c>
      <c r="U4941" t="s">
        <v>12374</v>
      </c>
      <c r="V4941">
        <v>1</v>
      </c>
      <c r="W4941" s="2">
        <v>0</v>
      </c>
      <c r="X4941" s="2">
        <v>0</v>
      </c>
      <c r="Y4941" s="2">
        <v>120</v>
      </c>
      <c r="Z4941" s="2">
        <v>120</v>
      </c>
      <c r="AA4941" s="2">
        <v>159</v>
      </c>
      <c r="AB4941" s="2">
        <v>120</v>
      </c>
      <c r="AC4941" s="2">
        <v>119</v>
      </c>
      <c r="AD4941" s="2">
        <v>0</v>
      </c>
      <c r="AE4941" s="2">
        <v>0</v>
      </c>
      <c r="AF4941" s="2">
        <v>0</v>
      </c>
      <c r="AG4941" s="2">
        <v>0</v>
      </c>
      <c r="AH4941" s="2">
        <v>0</v>
      </c>
      <c r="AI4941" s="2">
        <v>0</v>
      </c>
      <c r="AJ4941" s="2">
        <v>0</v>
      </c>
      <c r="AK4941" s="2">
        <v>0</v>
      </c>
      <c r="AL4941" s="2">
        <v>0</v>
      </c>
      <c r="AM4941" s="2">
        <v>0</v>
      </c>
      <c r="AN4941" s="2">
        <v>0</v>
      </c>
      <c r="AO4941" s="2">
        <v>0</v>
      </c>
      <c r="AP4941" s="2">
        <v>0</v>
      </c>
      <c r="AQ4941" s="2">
        <v>0</v>
      </c>
      <c r="AR4941" s="2">
        <v>0</v>
      </c>
      <c r="AS4941" s="2">
        <v>0</v>
      </c>
      <c r="AT4941" s="2">
        <v>0</v>
      </c>
      <c r="AU4941" s="2">
        <v>0</v>
      </c>
      <c r="AV4941" s="2">
        <v>0</v>
      </c>
      <c r="AW4941" s="2">
        <v>0</v>
      </c>
      <c r="AX4941" s="2">
        <v>0</v>
      </c>
      <c r="AY4941" s="2">
        <v>0</v>
      </c>
      <c r="AZ4941" s="2">
        <v>0</v>
      </c>
      <c r="BA4941" s="2">
        <v>0</v>
      </c>
      <c r="BB4941" s="2">
        <v>0</v>
      </c>
      <c r="BC4941" s="2">
        <v>0</v>
      </c>
      <c r="BD4941" s="2">
        <v>0</v>
      </c>
      <c r="BE4941" s="2">
        <v>0</v>
      </c>
      <c r="BF4941" s="2">
        <v>0</v>
      </c>
      <c r="BG4941" s="2">
        <v>6</v>
      </c>
      <c r="BH4941" s="2">
        <v>5</v>
      </c>
      <c r="BI4941" s="2">
        <v>7</v>
      </c>
      <c r="BJ4941" s="2">
        <v>5</v>
      </c>
      <c r="BK4941" s="2">
        <v>4</v>
      </c>
      <c r="BL4941" s="2">
        <v>0</v>
      </c>
      <c r="BM4941" s="2">
        <v>0</v>
      </c>
      <c r="BN4941" s="2">
        <v>0</v>
      </c>
      <c r="BO4941" s="2">
        <v>0</v>
      </c>
      <c r="BP4941" s="2">
        <v>0</v>
      </c>
      <c r="BQ4941" s="2">
        <v>0</v>
      </c>
      <c r="BR4941" s="2">
        <v>0</v>
      </c>
      <c r="BS4941" s="2">
        <v>0</v>
      </c>
      <c r="BT4941" s="2">
        <v>0</v>
      </c>
      <c r="BU4941" s="2">
        <v>0</v>
      </c>
      <c r="BV4941" s="2">
        <v>0</v>
      </c>
      <c r="BW4941" s="2">
        <v>0</v>
      </c>
      <c r="BX4941" s="2">
        <v>0</v>
      </c>
      <c r="BY4941" s="2">
        <v>0</v>
      </c>
      <c r="BZ4941" s="2">
        <v>0</v>
      </c>
      <c r="CA4941" s="2">
        <v>0</v>
      </c>
      <c r="CB4941" s="2">
        <v>0</v>
      </c>
      <c r="CC4941" s="2">
        <v>0</v>
      </c>
      <c r="CD4941" s="2">
        <v>0</v>
      </c>
      <c r="CE4941" s="2">
        <v>0</v>
      </c>
      <c r="CF4941" s="2">
        <v>0</v>
      </c>
      <c r="CG4941" s="2">
        <v>0</v>
      </c>
      <c r="CH4941" s="2">
        <v>0</v>
      </c>
      <c r="CI4941" s="2">
        <v>0</v>
      </c>
      <c r="CJ4941" s="2">
        <v>0</v>
      </c>
      <c r="CK4941" s="2">
        <v>0</v>
      </c>
      <c r="CL4941" s="2">
        <v>0</v>
      </c>
    </row>
    <row r="4942" spans="1:90" x14ac:dyDescent="0.25">
      <c r="A4942" t="s">
        <v>115</v>
      </c>
      <c r="B4942">
        <v>10317</v>
      </c>
      <c r="C4942" t="s">
        <v>132</v>
      </c>
      <c r="D4942">
        <v>1</v>
      </c>
      <c r="E4942">
        <v>8</v>
      </c>
      <c r="F4942">
        <v>4881</v>
      </c>
      <c r="G4942">
        <v>35004881</v>
      </c>
      <c r="H4942" t="s">
        <v>11746</v>
      </c>
      <c r="I4942">
        <v>100</v>
      </c>
      <c r="J4942" t="s">
        <v>107</v>
      </c>
      <c r="K4942" t="s">
        <v>11747</v>
      </c>
      <c r="L4942">
        <v>22</v>
      </c>
      <c r="M4942" t="s">
        <v>1071</v>
      </c>
      <c r="N4942">
        <v>4414170</v>
      </c>
      <c r="O4942" t="s">
        <v>92</v>
      </c>
      <c r="P4942" t="s">
        <v>11748</v>
      </c>
      <c r="Q4942">
        <v>127</v>
      </c>
      <c r="R4942">
        <v>11</v>
      </c>
      <c r="S4942">
        <v>56211639</v>
      </c>
      <c r="T4942">
        <v>56239900</v>
      </c>
      <c r="U4942" t="s">
        <v>11749</v>
      </c>
      <c r="V4942">
        <v>1</v>
      </c>
      <c r="W4942" s="2">
        <v>0</v>
      </c>
      <c r="X4942" s="2">
        <v>0</v>
      </c>
      <c r="Y4942" s="2">
        <v>187</v>
      </c>
      <c r="Z4942" s="2">
        <v>141</v>
      </c>
      <c r="AA4942" s="2">
        <v>190</v>
      </c>
      <c r="AB4942" s="2">
        <v>169</v>
      </c>
      <c r="AC4942" s="2">
        <v>174</v>
      </c>
      <c r="AD4942" s="2">
        <v>0</v>
      </c>
      <c r="AE4942" s="2">
        <v>0</v>
      </c>
      <c r="AF4942" s="2">
        <v>0</v>
      </c>
      <c r="AG4942" s="2">
        <v>0</v>
      </c>
      <c r="AH4942" s="2">
        <v>0</v>
      </c>
      <c r="AI4942" s="2">
        <v>0</v>
      </c>
      <c r="AJ4942" s="2">
        <v>0</v>
      </c>
      <c r="AK4942" s="2">
        <v>0</v>
      </c>
      <c r="AL4942" s="2">
        <v>0</v>
      </c>
      <c r="AM4942" s="2">
        <v>0</v>
      </c>
      <c r="AN4942" s="2">
        <v>0</v>
      </c>
      <c r="AO4942" s="2">
        <v>0</v>
      </c>
      <c r="AP4942" s="2">
        <v>0</v>
      </c>
      <c r="AQ4942" s="2">
        <v>0</v>
      </c>
      <c r="AR4942" s="2">
        <v>0</v>
      </c>
      <c r="AS4942" s="2">
        <v>0</v>
      </c>
      <c r="AT4942" s="2">
        <v>0</v>
      </c>
      <c r="AU4942" s="2">
        <v>0</v>
      </c>
      <c r="AV4942" s="2">
        <v>0</v>
      </c>
      <c r="AW4942" s="2">
        <v>0</v>
      </c>
      <c r="AX4942" s="2">
        <v>0</v>
      </c>
      <c r="AY4942" s="2">
        <v>0</v>
      </c>
      <c r="AZ4942" s="2">
        <v>0</v>
      </c>
      <c r="BA4942" s="2">
        <v>0</v>
      </c>
      <c r="BB4942" s="2">
        <v>0</v>
      </c>
      <c r="BC4942" s="2">
        <v>0</v>
      </c>
      <c r="BD4942" s="2">
        <v>0</v>
      </c>
      <c r="BE4942" s="2">
        <v>0</v>
      </c>
      <c r="BF4942" s="2">
        <v>0</v>
      </c>
      <c r="BG4942" s="2">
        <v>9</v>
      </c>
      <c r="BH4942" s="2">
        <v>7</v>
      </c>
      <c r="BI4942" s="2">
        <v>8</v>
      </c>
      <c r="BJ4942" s="2">
        <v>9</v>
      </c>
      <c r="BK4942" s="2">
        <v>6</v>
      </c>
      <c r="BL4942" s="2">
        <v>0</v>
      </c>
      <c r="BM4942" s="2">
        <v>0</v>
      </c>
      <c r="BN4942" s="2">
        <v>0</v>
      </c>
      <c r="BO4942" s="2">
        <v>0</v>
      </c>
      <c r="BP4942" s="2">
        <v>0</v>
      </c>
      <c r="BQ4942" s="2">
        <v>0</v>
      </c>
      <c r="BR4942" s="2">
        <v>0</v>
      </c>
      <c r="BS4942" s="2">
        <v>0</v>
      </c>
      <c r="BT4942" s="2">
        <v>0</v>
      </c>
      <c r="BU4942" s="2">
        <v>0</v>
      </c>
      <c r="BV4942" s="2">
        <v>0</v>
      </c>
      <c r="BW4942" s="2">
        <v>0</v>
      </c>
      <c r="BX4942" s="2">
        <v>0</v>
      </c>
      <c r="BY4942" s="2">
        <v>0</v>
      </c>
      <c r="BZ4942" s="2">
        <v>0</v>
      </c>
      <c r="CA4942" s="2">
        <v>0</v>
      </c>
      <c r="CB4942" s="2">
        <v>0</v>
      </c>
      <c r="CC4942" s="2">
        <v>0</v>
      </c>
      <c r="CD4942" s="2">
        <v>0</v>
      </c>
      <c r="CE4942" s="2">
        <v>0</v>
      </c>
      <c r="CF4942" s="2">
        <v>0</v>
      </c>
      <c r="CG4942" s="2">
        <v>0</v>
      </c>
      <c r="CH4942" s="2">
        <v>0</v>
      </c>
      <c r="CI4942" s="2">
        <v>0</v>
      </c>
      <c r="CJ4942" s="2">
        <v>0</v>
      </c>
      <c r="CK4942" s="2">
        <v>0</v>
      </c>
      <c r="CL4942" s="2">
        <v>0</v>
      </c>
    </row>
    <row r="4943" spans="1:90" x14ac:dyDescent="0.25">
      <c r="A4943" t="s">
        <v>115</v>
      </c>
      <c r="B4943">
        <v>10317</v>
      </c>
      <c r="C4943" t="s">
        <v>132</v>
      </c>
      <c r="D4943">
        <v>1</v>
      </c>
      <c r="E4943">
        <v>8</v>
      </c>
      <c r="F4943">
        <v>923497</v>
      </c>
      <c r="G4943">
        <v>35923497</v>
      </c>
      <c r="H4943" t="s">
        <v>15975</v>
      </c>
      <c r="I4943">
        <v>100</v>
      </c>
      <c r="J4943" t="s">
        <v>107</v>
      </c>
      <c r="K4943" t="s">
        <v>10208</v>
      </c>
      <c r="L4943">
        <v>58</v>
      </c>
      <c r="M4943" t="s">
        <v>1200</v>
      </c>
      <c r="N4943">
        <v>4475350</v>
      </c>
      <c r="O4943" t="s">
        <v>92</v>
      </c>
      <c r="P4943" t="s">
        <v>10209</v>
      </c>
      <c r="Q4943">
        <v>290</v>
      </c>
      <c r="R4943">
        <v>11</v>
      </c>
      <c r="S4943">
        <v>55605253</v>
      </c>
      <c r="T4943">
        <v>56740318</v>
      </c>
      <c r="U4943" t="s">
        <v>15976</v>
      </c>
      <c r="V4943">
        <v>1</v>
      </c>
      <c r="W4943" s="2">
        <v>0</v>
      </c>
      <c r="X4943" s="2">
        <v>0</v>
      </c>
      <c r="Y4943" s="2">
        <v>0</v>
      </c>
      <c r="Z4943" s="2">
        <v>0</v>
      </c>
      <c r="AA4943" s="2">
        <v>0</v>
      </c>
      <c r="AB4943" s="2">
        <v>0</v>
      </c>
      <c r="AC4943" s="2">
        <v>0</v>
      </c>
      <c r="AD4943" s="2">
        <v>97</v>
      </c>
      <c r="AE4943" s="2">
        <v>154</v>
      </c>
      <c r="AF4943" s="2">
        <v>132</v>
      </c>
      <c r="AG4943" s="2">
        <v>102</v>
      </c>
      <c r="AH4943" s="2">
        <v>125</v>
      </c>
      <c r="AI4943" s="2">
        <v>136</v>
      </c>
      <c r="AJ4943" s="2">
        <v>141</v>
      </c>
      <c r="AK4943" s="2">
        <v>0</v>
      </c>
      <c r="AL4943" s="2">
        <v>0</v>
      </c>
      <c r="AM4943" s="2">
        <v>0</v>
      </c>
      <c r="AN4943" s="2">
        <v>0</v>
      </c>
      <c r="AO4943" s="2">
        <v>0</v>
      </c>
      <c r="AP4943" s="2">
        <v>0</v>
      </c>
      <c r="AQ4943" s="2">
        <v>0</v>
      </c>
      <c r="AR4943" s="2">
        <v>0</v>
      </c>
      <c r="AS4943" s="2">
        <v>0</v>
      </c>
      <c r="AT4943" s="2">
        <v>0</v>
      </c>
      <c r="AU4943" s="2">
        <v>246</v>
      </c>
      <c r="AV4943" s="2">
        <v>0</v>
      </c>
      <c r="AW4943" s="2">
        <v>0</v>
      </c>
      <c r="AX4943" s="2">
        <v>0</v>
      </c>
      <c r="AY4943" s="2">
        <v>0</v>
      </c>
      <c r="AZ4943" s="2">
        <v>0</v>
      </c>
      <c r="BA4943" s="2">
        <v>0</v>
      </c>
      <c r="BB4943" s="2">
        <v>0</v>
      </c>
      <c r="BC4943" s="2">
        <v>0</v>
      </c>
      <c r="BD4943" s="2">
        <v>0</v>
      </c>
      <c r="BE4943" s="2">
        <v>0</v>
      </c>
      <c r="BF4943" s="2">
        <v>0</v>
      </c>
      <c r="BG4943" s="2">
        <v>0</v>
      </c>
      <c r="BH4943" s="2">
        <v>0</v>
      </c>
      <c r="BI4943" s="2">
        <v>0</v>
      </c>
      <c r="BJ4943" s="2">
        <v>0</v>
      </c>
      <c r="BK4943" s="2">
        <v>0</v>
      </c>
      <c r="BL4943" s="2">
        <v>4</v>
      </c>
      <c r="BM4943" s="2">
        <v>5</v>
      </c>
      <c r="BN4943" s="2">
        <v>6</v>
      </c>
      <c r="BO4943" s="2">
        <v>5</v>
      </c>
      <c r="BP4943" s="2">
        <v>6</v>
      </c>
      <c r="BQ4943" s="2">
        <v>6</v>
      </c>
      <c r="BR4943" s="2">
        <v>6</v>
      </c>
      <c r="BS4943" s="2">
        <v>0</v>
      </c>
      <c r="BT4943" s="2">
        <v>0</v>
      </c>
      <c r="BU4943" s="2">
        <v>0</v>
      </c>
      <c r="BV4943" s="2">
        <v>0</v>
      </c>
      <c r="BW4943" s="2">
        <v>0</v>
      </c>
      <c r="BX4943" s="2">
        <v>0</v>
      </c>
      <c r="BY4943" s="2">
        <v>0</v>
      </c>
      <c r="BZ4943" s="2">
        <v>0</v>
      </c>
      <c r="CA4943" s="2">
        <v>0</v>
      </c>
      <c r="CB4943" s="2">
        <v>0</v>
      </c>
      <c r="CC4943" s="2">
        <v>9</v>
      </c>
      <c r="CD4943" s="2">
        <v>0</v>
      </c>
      <c r="CE4943" s="2">
        <v>0</v>
      </c>
      <c r="CF4943" s="2">
        <v>0</v>
      </c>
      <c r="CG4943" s="2">
        <v>0</v>
      </c>
      <c r="CH4943" s="2">
        <v>0</v>
      </c>
      <c r="CI4943" s="2">
        <v>0</v>
      </c>
      <c r="CJ4943" s="2">
        <v>0</v>
      </c>
      <c r="CK4943" s="2">
        <v>0</v>
      </c>
      <c r="CL4943" s="2">
        <v>0</v>
      </c>
    </row>
    <row r="4944" spans="1:90" x14ac:dyDescent="0.25">
      <c r="A4944" t="s">
        <v>115</v>
      </c>
      <c r="B4944">
        <v>10317</v>
      </c>
      <c r="C4944" t="s">
        <v>132</v>
      </c>
      <c r="D4944">
        <v>1</v>
      </c>
      <c r="E4944">
        <v>8</v>
      </c>
      <c r="F4944">
        <v>906530</v>
      </c>
      <c r="G4944">
        <v>35906530</v>
      </c>
      <c r="H4944" t="s">
        <v>4545</v>
      </c>
      <c r="I4944">
        <v>100</v>
      </c>
      <c r="J4944" t="s">
        <v>107</v>
      </c>
      <c r="K4944" t="s">
        <v>2074</v>
      </c>
      <c r="L4944">
        <v>83</v>
      </c>
      <c r="M4944" t="s">
        <v>1524</v>
      </c>
      <c r="N4944">
        <v>5712070</v>
      </c>
      <c r="O4944" t="s">
        <v>92</v>
      </c>
      <c r="P4944" t="s">
        <v>4546</v>
      </c>
      <c r="Q4944">
        <v>10</v>
      </c>
      <c r="R4944">
        <v>11</v>
      </c>
      <c r="S4944">
        <v>37435956</v>
      </c>
      <c r="T4944">
        <v>37737831</v>
      </c>
      <c r="U4944" t="s">
        <v>4547</v>
      </c>
      <c r="V4944">
        <v>1</v>
      </c>
      <c r="W4944" s="2">
        <v>0</v>
      </c>
      <c r="X4944" s="2">
        <v>0</v>
      </c>
      <c r="Y4944" s="2">
        <v>0</v>
      </c>
      <c r="Z4944" s="2">
        <v>0</v>
      </c>
      <c r="AA4944" s="2">
        <v>0</v>
      </c>
      <c r="AB4944" s="2">
        <v>0</v>
      </c>
      <c r="AC4944" s="2">
        <v>0</v>
      </c>
      <c r="AD4944" s="2">
        <v>267</v>
      </c>
      <c r="AE4944" s="2">
        <v>170</v>
      </c>
      <c r="AF4944" s="2">
        <v>172</v>
      </c>
      <c r="AG4944" s="2">
        <v>141</v>
      </c>
      <c r="AH4944" s="2">
        <v>509</v>
      </c>
      <c r="AI4944" s="2">
        <v>380</v>
      </c>
      <c r="AJ4944" s="2">
        <v>309</v>
      </c>
      <c r="AK4944" s="2">
        <v>0</v>
      </c>
      <c r="AL4944" s="2">
        <v>0</v>
      </c>
      <c r="AM4944" s="2">
        <v>0</v>
      </c>
      <c r="AN4944" s="2">
        <v>0</v>
      </c>
      <c r="AO4944" s="2">
        <v>0</v>
      </c>
      <c r="AP4944" s="2">
        <v>0</v>
      </c>
      <c r="AQ4944" s="2">
        <v>0</v>
      </c>
      <c r="AR4944" s="2">
        <v>0</v>
      </c>
      <c r="AS4944" s="2">
        <v>0</v>
      </c>
      <c r="AT4944" s="2">
        <v>0</v>
      </c>
      <c r="AU4944" s="2">
        <v>0</v>
      </c>
      <c r="AV4944" s="2">
        <v>0</v>
      </c>
      <c r="AW4944" s="2">
        <v>0</v>
      </c>
      <c r="AX4944" s="2">
        <v>0</v>
      </c>
      <c r="AY4944" s="2">
        <v>0</v>
      </c>
      <c r="AZ4944" s="2">
        <v>0</v>
      </c>
      <c r="BA4944" s="2">
        <v>0</v>
      </c>
      <c r="BB4944" s="2">
        <v>0</v>
      </c>
      <c r="BC4944" s="2">
        <v>0</v>
      </c>
      <c r="BD4944" s="2">
        <v>0</v>
      </c>
      <c r="BE4944" s="2">
        <v>0</v>
      </c>
      <c r="BF4944" s="2">
        <v>0</v>
      </c>
      <c r="BG4944" s="2">
        <v>0</v>
      </c>
      <c r="BH4944" s="2">
        <v>0</v>
      </c>
      <c r="BI4944" s="2">
        <v>0</v>
      </c>
      <c r="BJ4944" s="2">
        <v>0</v>
      </c>
      <c r="BK4944" s="2">
        <v>0</v>
      </c>
      <c r="BL4944" s="2">
        <v>12</v>
      </c>
      <c r="BM4944" s="2">
        <v>6</v>
      </c>
      <c r="BN4944" s="2">
        <v>6</v>
      </c>
      <c r="BO4944" s="2">
        <v>5</v>
      </c>
      <c r="BP4944" s="2">
        <v>20</v>
      </c>
      <c r="BQ4944" s="2">
        <v>15</v>
      </c>
      <c r="BR4944" s="2">
        <v>10</v>
      </c>
      <c r="BS4944" s="2">
        <v>0</v>
      </c>
      <c r="BT4944" s="2">
        <v>0</v>
      </c>
      <c r="BU4944" s="2">
        <v>0</v>
      </c>
      <c r="BV4944" s="2">
        <v>0</v>
      </c>
      <c r="BW4944" s="2">
        <v>0</v>
      </c>
      <c r="BX4944" s="2">
        <v>0</v>
      </c>
      <c r="BY4944" s="2">
        <v>0</v>
      </c>
      <c r="BZ4944" s="2">
        <v>0</v>
      </c>
      <c r="CA4944" s="2">
        <v>0</v>
      </c>
      <c r="CB4944" s="2">
        <v>0</v>
      </c>
      <c r="CC4944" s="2">
        <v>0</v>
      </c>
      <c r="CD4944" s="2">
        <v>0</v>
      </c>
      <c r="CE4944" s="2">
        <v>0</v>
      </c>
      <c r="CF4944" s="2">
        <v>0</v>
      </c>
      <c r="CG4944" s="2">
        <v>0</v>
      </c>
      <c r="CH4944" s="2">
        <v>0</v>
      </c>
      <c r="CI4944" s="2">
        <v>0</v>
      </c>
      <c r="CJ4944" s="2">
        <v>0</v>
      </c>
      <c r="CK4944" s="2">
        <v>0</v>
      </c>
      <c r="CL4944" s="2">
        <v>0</v>
      </c>
    </row>
    <row r="4945" spans="1:90" x14ac:dyDescent="0.25">
      <c r="A4945" t="s">
        <v>115</v>
      </c>
      <c r="B4945">
        <v>10317</v>
      </c>
      <c r="C4945" t="s">
        <v>132</v>
      </c>
      <c r="D4945">
        <v>1</v>
      </c>
      <c r="E4945">
        <v>8</v>
      </c>
      <c r="F4945">
        <v>4960</v>
      </c>
      <c r="G4945">
        <v>35004960</v>
      </c>
      <c r="H4945" t="s">
        <v>6984</v>
      </c>
      <c r="I4945">
        <v>100</v>
      </c>
      <c r="J4945" t="s">
        <v>107</v>
      </c>
      <c r="K4945" t="s">
        <v>3392</v>
      </c>
      <c r="L4945">
        <v>58</v>
      </c>
      <c r="M4945" t="s">
        <v>1200</v>
      </c>
      <c r="N4945">
        <v>4473040</v>
      </c>
      <c r="O4945" t="s">
        <v>92</v>
      </c>
      <c r="P4945" t="s">
        <v>6985</v>
      </c>
      <c r="Q4945">
        <v>10</v>
      </c>
      <c r="R4945">
        <v>11</v>
      </c>
      <c r="S4945">
        <v>55600866</v>
      </c>
      <c r="T4945">
        <v>55603013</v>
      </c>
      <c r="U4945" t="s">
        <v>6986</v>
      </c>
      <c r="V4945">
        <v>1</v>
      </c>
      <c r="W4945" s="2">
        <v>0</v>
      </c>
      <c r="X4945" s="2">
        <v>0</v>
      </c>
      <c r="Y4945" s="2">
        <v>205</v>
      </c>
      <c r="Z4945" s="2">
        <v>179</v>
      </c>
      <c r="AA4945" s="2">
        <v>166</v>
      </c>
      <c r="AB4945" s="2">
        <v>206</v>
      </c>
      <c r="AC4945" s="2">
        <v>259</v>
      </c>
      <c r="AD4945" s="2">
        <v>0</v>
      </c>
      <c r="AE4945" s="2">
        <v>0</v>
      </c>
      <c r="AF4945" s="2">
        <v>0</v>
      </c>
      <c r="AG4945" s="2">
        <v>0</v>
      </c>
      <c r="AH4945" s="2">
        <v>0</v>
      </c>
      <c r="AI4945" s="2">
        <v>0</v>
      </c>
      <c r="AJ4945" s="2">
        <v>0</v>
      </c>
      <c r="AK4945" s="2">
        <v>0</v>
      </c>
      <c r="AL4945" s="2">
        <v>0</v>
      </c>
      <c r="AM4945" s="2">
        <v>0</v>
      </c>
      <c r="AN4945" s="2">
        <v>0</v>
      </c>
      <c r="AO4945" s="2">
        <v>0</v>
      </c>
      <c r="AP4945" s="2">
        <v>0</v>
      </c>
      <c r="AQ4945" s="2">
        <v>0</v>
      </c>
      <c r="AR4945" s="2">
        <v>0</v>
      </c>
      <c r="AS4945" s="2">
        <v>0</v>
      </c>
      <c r="AT4945" s="2">
        <v>0</v>
      </c>
      <c r="AU4945" s="2">
        <v>0</v>
      </c>
      <c r="AV4945" s="2">
        <v>0</v>
      </c>
      <c r="AW4945" s="2">
        <v>0</v>
      </c>
      <c r="AX4945" s="2">
        <v>0</v>
      </c>
      <c r="AY4945" s="2">
        <v>0</v>
      </c>
      <c r="AZ4945" s="2">
        <v>0</v>
      </c>
      <c r="BA4945" s="2">
        <v>0</v>
      </c>
      <c r="BB4945" s="2">
        <v>0</v>
      </c>
      <c r="BC4945" s="2">
        <v>0</v>
      </c>
      <c r="BD4945" s="2">
        <v>0</v>
      </c>
      <c r="BE4945" s="2">
        <v>0</v>
      </c>
      <c r="BF4945" s="2">
        <v>0</v>
      </c>
      <c r="BG4945" s="2">
        <v>8</v>
      </c>
      <c r="BH4945" s="2">
        <v>6</v>
      </c>
      <c r="BI4945" s="2">
        <v>7</v>
      </c>
      <c r="BJ4945" s="2">
        <v>9</v>
      </c>
      <c r="BK4945" s="2">
        <v>11</v>
      </c>
      <c r="BL4945" s="2">
        <v>0</v>
      </c>
      <c r="BM4945" s="2">
        <v>0</v>
      </c>
      <c r="BN4945" s="2">
        <v>0</v>
      </c>
      <c r="BO4945" s="2">
        <v>0</v>
      </c>
      <c r="BP4945" s="2">
        <v>0</v>
      </c>
      <c r="BQ4945" s="2">
        <v>0</v>
      </c>
      <c r="BR4945" s="2">
        <v>0</v>
      </c>
      <c r="BS4945" s="2">
        <v>0</v>
      </c>
      <c r="BT4945" s="2">
        <v>0</v>
      </c>
      <c r="BU4945" s="2">
        <v>0</v>
      </c>
      <c r="BV4945" s="2">
        <v>0</v>
      </c>
      <c r="BW4945" s="2">
        <v>0</v>
      </c>
      <c r="BX4945" s="2">
        <v>0</v>
      </c>
      <c r="BY4945" s="2">
        <v>0</v>
      </c>
      <c r="BZ4945" s="2">
        <v>0</v>
      </c>
      <c r="CA4945" s="2">
        <v>0</v>
      </c>
      <c r="CB4945" s="2">
        <v>0</v>
      </c>
      <c r="CC4945" s="2">
        <v>0</v>
      </c>
      <c r="CD4945" s="2">
        <v>0</v>
      </c>
      <c r="CE4945" s="2">
        <v>0</v>
      </c>
      <c r="CF4945" s="2">
        <v>0</v>
      </c>
      <c r="CG4945" s="2">
        <v>0</v>
      </c>
      <c r="CH4945" s="2">
        <v>0</v>
      </c>
      <c r="CI4945" s="2">
        <v>0</v>
      </c>
      <c r="CJ4945" s="2">
        <v>0</v>
      </c>
      <c r="CK4945" s="2">
        <v>0</v>
      </c>
      <c r="CL4945" s="2">
        <v>0</v>
      </c>
    </row>
    <row r="4946" spans="1:90" x14ac:dyDescent="0.25">
      <c r="A4946" t="s">
        <v>115</v>
      </c>
      <c r="B4946">
        <v>10317</v>
      </c>
      <c r="C4946" t="s">
        <v>132</v>
      </c>
      <c r="D4946">
        <v>1</v>
      </c>
      <c r="E4946">
        <v>8</v>
      </c>
      <c r="F4946">
        <v>5071</v>
      </c>
      <c r="G4946">
        <v>35005071</v>
      </c>
      <c r="H4946" t="s">
        <v>5028</v>
      </c>
      <c r="I4946">
        <v>100</v>
      </c>
      <c r="J4946" t="s">
        <v>107</v>
      </c>
      <c r="K4946" t="s">
        <v>5029</v>
      </c>
      <c r="L4946">
        <v>16</v>
      </c>
      <c r="M4946" t="s">
        <v>1037</v>
      </c>
      <c r="N4946">
        <v>4455360</v>
      </c>
      <c r="O4946" t="s">
        <v>92</v>
      </c>
      <c r="P4946" t="s">
        <v>5030</v>
      </c>
      <c r="Q4946">
        <v>45</v>
      </c>
      <c r="R4946">
        <v>11</v>
      </c>
      <c r="S4946">
        <v>56126955</v>
      </c>
      <c r="T4946">
        <v>56141401</v>
      </c>
      <c r="U4946" t="s">
        <v>5031</v>
      </c>
      <c r="V4946">
        <v>1</v>
      </c>
      <c r="W4946" s="2">
        <v>0</v>
      </c>
      <c r="X4946" s="2">
        <v>0</v>
      </c>
      <c r="Y4946" s="2">
        <v>0</v>
      </c>
      <c r="Z4946" s="2">
        <v>0</v>
      </c>
      <c r="AA4946" s="2">
        <v>0</v>
      </c>
      <c r="AB4946" s="2">
        <v>0</v>
      </c>
      <c r="AC4946" s="2">
        <v>0</v>
      </c>
      <c r="AD4946" s="2">
        <v>88</v>
      </c>
      <c r="AE4946" s="2">
        <v>86</v>
      </c>
      <c r="AF4946" s="2">
        <v>46</v>
      </c>
      <c r="AG4946" s="2">
        <v>60</v>
      </c>
      <c r="AH4946" s="2">
        <v>114</v>
      </c>
      <c r="AI4946" s="2">
        <v>131</v>
      </c>
      <c r="AJ4946" s="2">
        <v>119</v>
      </c>
      <c r="AK4946" s="2">
        <v>0</v>
      </c>
      <c r="AL4946" s="2">
        <v>0</v>
      </c>
      <c r="AM4946" s="2">
        <v>0</v>
      </c>
      <c r="AN4946" s="2">
        <v>0</v>
      </c>
      <c r="AO4946" s="2">
        <v>0</v>
      </c>
      <c r="AP4946" s="2">
        <v>0</v>
      </c>
      <c r="AQ4946" s="2">
        <v>0</v>
      </c>
      <c r="AR4946" s="2">
        <v>0</v>
      </c>
      <c r="AS4946" s="2">
        <v>0</v>
      </c>
      <c r="AT4946" s="2">
        <v>0</v>
      </c>
      <c r="AU4946" s="2">
        <v>511</v>
      </c>
      <c r="AV4946" s="2">
        <v>0</v>
      </c>
      <c r="AW4946" s="2">
        <v>0</v>
      </c>
      <c r="AX4946" s="2">
        <v>0</v>
      </c>
      <c r="AY4946" s="2">
        <v>0</v>
      </c>
      <c r="AZ4946" s="2">
        <v>0</v>
      </c>
      <c r="BA4946" s="2">
        <v>0</v>
      </c>
      <c r="BB4946" s="2">
        <v>0</v>
      </c>
      <c r="BC4946" s="2">
        <v>24</v>
      </c>
      <c r="BD4946" s="2">
        <v>0</v>
      </c>
      <c r="BE4946" s="2">
        <v>0</v>
      </c>
      <c r="BF4946" s="2">
        <v>0</v>
      </c>
      <c r="BG4946" s="2">
        <v>0</v>
      </c>
      <c r="BH4946" s="2">
        <v>0</v>
      </c>
      <c r="BI4946" s="2">
        <v>0</v>
      </c>
      <c r="BJ4946" s="2">
        <v>0</v>
      </c>
      <c r="BK4946" s="2">
        <v>0</v>
      </c>
      <c r="BL4946" s="2">
        <v>3</v>
      </c>
      <c r="BM4946" s="2">
        <v>3</v>
      </c>
      <c r="BN4946" s="2">
        <v>4</v>
      </c>
      <c r="BO4946" s="2">
        <v>2</v>
      </c>
      <c r="BP4946" s="2">
        <v>4</v>
      </c>
      <c r="BQ4946" s="2">
        <v>6</v>
      </c>
      <c r="BR4946" s="2">
        <v>5</v>
      </c>
      <c r="BS4946" s="2">
        <v>0</v>
      </c>
      <c r="BT4946" s="2">
        <v>0</v>
      </c>
      <c r="BU4946" s="2">
        <v>0</v>
      </c>
      <c r="BV4946" s="2">
        <v>0</v>
      </c>
      <c r="BW4946" s="2">
        <v>0</v>
      </c>
      <c r="BX4946" s="2">
        <v>0</v>
      </c>
      <c r="BY4946" s="2">
        <v>0</v>
      </c>
      <c r="BZ4946" s="2">
        <v>0</v>
      </c>
      <c r="CA4946" s="2">
        <v>0</v>
      </c>
      <c r="CB4946" s="2">
        <v>0</v>
      </c>
      <c r="CC4946" s="2">
        <v>12</v>
      </c>
      <c r="CD4946" s="2">
        <v>0</v>
      </c>
      <c r="CE4946" s="2">
        <v>0</v>
      </c>
      <c r="CF4946" s="2">
        <v>0</v>
      </c>
      <c r="CG4946" s="2">
        <v>0</v>
      </c>
      <c r="CH4946" s="2">
        <v>0</v>
      </c>
      <c r="CI4946" s="2">
        <v>0</v>
      </c>
      <c r="CJ4946" s="2">
        <v>0</v>
      </c>
      <c r="CK4946" s="2">
        <v>2</v>
      </c>
      <c r="CL4946" s="2">
        <v>0</v>
      </c>
    </row>
    <row r="4947" spans="1:90" x14ac:dyDescent="0.25">
      <c r="A4947" t="s">
        <v>115</v>
      </c>
      <c r="B4947">
        <v>10317</v>
      </c>
      <c r="C4947" t="s">
        <v>132</v>
      </c>
      <c r="D4947">
        <v>1</v>
      </c>
      <c r="E4947">
        <v>8</v>
      </c>
      <c r="F4947">
        <v>269384</v>
      </c>
      <c r="G4947">
        <v>35269384</v>
      </c>
      <c r="H4947" t="s">
        <v>5988</v>
      </c>
      <c r="I4947">
        <v>100</v>
      </c>
      <c r="J4947" t="s">
        <v>107</v>
      </c>
      <c r="K4947" t="s">
        <v>904</v>
      </c>
      <c r="L4947">
        <v>17</v>
      </c>
      <c r="M4947" t="s">
        <v>133</v>
      </c>
      <c r="N4947">
        <v>5783150</v>
      </c>
      <c r="O4947" t="s">
        <v>92</v>
      </c>
      <c r="P4947" t="s">
        <v>5989</v>
      </c>
      <c r="Q4947">
        <v>216</v>
      </c>
      <c r="R4947">
        <v>11</v>
      </c>
      <c r="S4947">
        <v>58129280</v>
      </c>
      <c r="T4947">
        <v>58146464</v>
      </c>
      <c r="U4947" t="s">
        <v>5990</v>
      </c>
      <c r="V4947">
        <v>1</v>
      </c>
      <c r="W4947" s="2">
        <v>0</v>
      </c>
      <c r="X4947" s="2">
        <v>0</v>
      </c>
      <c r="Y4947" s="2">
        <v>0</v>
      </c>
      <c r="Z4947" s="2">
        <v>0</v>
      </c>
      <c r="AA4947" s="2">
        <v>0</v>
      </c>
      <c r="AB4947" s="2">
        <v>0</v>
      </c>
      <c r="AC4947" s="2">
        <v>0</v>
      </c>
      <c r="AD4947" s="2">
        <v>159</v>
      </c>
      <c r="AE4947" s="2">
        <v>168</v>
      </c>
      <c r="AF4947" s="2">
        <v>151</v>
      </c>
      <c r="AG4947" s="2">
        <v>70</v>
      </c>
      <c r="AH4947" s="2">
        <v>264</v>
      </c>
      <c r="AI4947" s="2">
        <v>232</v>
      </c>
      <c r="AJ4947" s="2">
        <v>254</v>
      </c>
      <c r="AK4947" s="2">
        <v>0</v>
      </c>
      <c r="AL4947" s="2">
        <v>0</v>
      </c>
      <c r="AM4947" s="2">
        <v>0</v>
      </c>
      <c r="AN4947" s="2">
        <v>0</v>
      </c>
      <c r="AO4947" s="2">
        <v>0</v>
      </c>
      <c r="AP4947" s="2">
        <v>0</v>
      </c>
      <c r="AQ4947" s="2">
        <v>0</v>
      </c>
      <c r="AR4947" s="2">
        <v>0</v>
      </c>
      <c r="AS4947" s="2">
        <v>0</v>
      </c>
      <c r="AT4947" s="2">
        <v>0</v>
      </c>
      <c r="AU4947" s="2">
        <v>130</v>
      </c>
      <c r="AV4947" s="2">
        <v>0</v>
      </c>
      <c r="AW4947" s="2">
        <v>0</v>
      </c>
      <c r="AX4947" s="2">
        <v>0</v>
      </c>
      <c r="AY4947" s="2">
        <v>0</v>
      </c>
      <c r="AZ4947" s="2">
        <v>0</v>
      </c>
      <c r="BA4947" s="2">
        <v>0</v>
      </c>
      <c r="BB4947" s="2">
        <v>0</v>
      </c>
      <c r="BC4947" s="2">
        <v>0</v>
      </c>
      <c r="BD4947" s="2">
        <v>0</v>
      </c>
      <c r="BE4947" s="2">
        <v>0</v>
      </c>
      <c r="BF4947" s="2">
        <v>0</v>
      </c>
      <c r="BG4947" s="2">
        <v>0</v>
      </c>
      <c r="BH4947" s="2">
        <v>0</v>
      </c>
      <c r="BI4947" s="2">
        <v>0</v>
      </c>
      <c r="BJ4947" s="2">
        <v>0</v>
      </c>
      <c r="BK4947" s="2">
        <v>0</v>
      </c>
      <c r="BL4947" s="2">
        <v>7</v>
      </c>
      <c r="BM4947" s="2">
        <v>7</v>
      </c>
      <c r="BN4947" s="2">
        <v>8</v>
      </c>
      <c r="BO4947" s="2">
        <v>3</v>
      </c>
      <c r="BP4947" s="2">
        <v>12</v>
      </c>
      <c r="BQ4947" s="2">
        <v>11</v>
      </c>
      <c r="BR4947" s="2">
        <v>10</v>
      </c>
      <c r="BS4947" s="2">
        <v>0</v>
      </c>
      <c r="BT4947" s="2">
        <v>0</v>
      </c>
      <c r="BU4947" s="2">
        <v>0</v>
      </c>
      <c r="BV4947" s="2">
        <v>0</v>
      </c>
      <c r="BW4947" s="2">
        <v>0</v>
      </c>
      <c r="BX4947" s="2">
        <v>0</v>
      </c>
      <c r="BY4947" s="2">
        <v>0</v>
      </c>
      <c r="BZ4947" s="2">
        <v>0</v>
      </c>
      <c r="CA4947" s="2">
        <v>0</v>
      </c>
      <c r="CB4947" s="2">
        <v>0</v>
      </c>
      <c r="CC4947" s="2">
        <v>4</v>
      </c>
      <c r="CD4947" s="2">
        <v>0</v>
      </c>
      <c r="CE4947" s="2">
        <v>0</v>
      </c>
      <c r="CF4947" s="2">
        <v>0</v>
      </c>
      <c r="CG4947" s="2">
        <v>0</v>
      </c>
      <c r="CH4947" s="2">
        <v>0</v>
      </c>
      <c r="CI4947" s="2">
        <v>0</v>
      </c>
      <c r="CJ4947" s="2">
        <v>0</v>
      </c>
      <c r="CK4947" s="2">
        <v>0</v>
      </c>
      <c r="CL4947" s="2">
        <v>0</v>
      </c>
    </row>
    <row r="4948" spans="1:90" x14ac:dyDescent="0.25">
      <c r="A4948" t="s">
        <v>115</v>
      </c>
      <c r="B4948">
        <v>10317</v>
      </c>
      <c r="C4948" t="s">
        <v>132</v>
      </c>
      <c r="D4948">
        <v>1</v>
      </c>
      <c r="E4948">
        <v>8</v>
      </c>
      <c r="F4948">
        <v>41737</v>
      </c>
      <c r="G4948">
        <v>35041737</v>
      </c>
      <c r="H4948" t="s">
        <v>4991</v>
      </c>
      <c r="I4948">
        <v>100</v>
      </c>
      <c r="J4948" t="s">
        <v>107</v>
      </c>
      <c r="K4948" t="s">
        <v>4992</v>
      </c>
      <c r="L4948">
        <v>17</v>
      </c>
      <c r="M4948" t="s">
        <v>133</v>
      </c>
      <c r="N4948">
        <v>5766300</v>
      </c>
      <c r="O4948" t="s">
        <v>92</v>
      </c>
      <c r="P4948" t="s">
        <v>4993</v>
      </c>
      <c r="Q4948">
        <v>66</v>
      </c>
      <c r="R4948">
        <v>11</v>
      </c>
      <c r="S4948">
        <v>55109455</v>
      </c>
      <c r="T4948">
        <v>55110283</v>
      </c>
      <c r="U4948" t="s">
        <v>4994</v>
      </c>
      <c r="V4948">
        <v>1</v>
      </c>
      <c r="W4948" s="2">
        <v>0</v>
      </c>
      <c r="X4948" s="2">
        <v>0</v>
      </c>
      <c r="Y4948" s="2">
        <v>0</v>
      </c>
      <c r="Z4948" s="2">
        <v>0</v>
      </c>
      <c r="AA4948" s="2">
        <v>0</v>
      </c>
      <c r="AB4948" s="2">
        <v>0</v>
      </c>
      <c r="AC4948" s="2">
        <v>0</v>
      </c>
      <c r="AD4948" s="2">
        <v>154</v>
      </c>
      <c r="AE4948" s="2">
        <v>158</v>
      </c>
      <c r="AF4948" s="2">
        <v>129</v>
      </c>
      <c r="AG4948" s="2">
        <v>60</v>
      </c>
      <c r="AH4948" s="2">
        <v>351</v>
      </c>
      <c r="AI4948" s="2">
        <v>234</v>
      </c>
      <c r="AJ4948" s="2">
        <v>177</v>
      </c>
      <c r="AK4948" s="2">
        <v>0</v>
      </c>
      <c r="AL4948" s="2">
        <v>0</v>
      </c>
      <c r="AM4948" s="2">
        <v>0</v>
      </c>
      <c r="AN4948" s="2">
        <v>0</v>
      </c>
      <c r="AO4948" s="2">
        <v>0</v>
      </c>
      <c r="AP4948" s="2">
        <v>0</v>
      </c>
      <c r="AQ4948" s="2">
        <v>0</v>
      </c>
      <c r="AR4948" s="2">
        <v>0</v>
      </c>
      <c r="AS4948" s="2">
        <v>0</v>
      </c>
      <c r="AT4948" s="2">
        <v>0</v>
      </c>
      <c r="AU4948" s="2">
        <v>0</v>
      </c>
      <c r="AV4948" s="2">
        <v>0</v>
      </c>
      <c r="AW4948" s="2">
        <v>0</v>
      </c>
      <c r="AX4948" s="2">
        <v>0</v>
      </c>
      <c r="AY4948" s="2">
        <v>0</v>
      </c>
      <c r="AZ4948" s="2">
        <v>0</v>
      </c>
      <c r="BA4948" s="2">
        <v>0</v>
      </c>
      <c r="BB4948" s="2">
        <v>0</v>
      </c>
      <c r="BC4948" s="2">
        <v>0</v>
      </c>
      <c r="BD4948" s="2">
        <v>0</v>
      </c>
      <c r="BE4948" s="2">
        <v>0</v>
      </c>
      <c r="BF4948" s="2">
        <v>0</v>
      </c>
      <c r="BG4948" s="2">
        <v>0</v>
      </c>
      <c r="BH4948" s="2">
        <v>0</v>
      </c>
      <c r="BI4948" s="2">
        <v>0</v>
      </c>
      <c r="BJ4948" s="2">
        <v>0</v>
      </c>
      <c r="BK4948" s="2">
        <v>0</v>
      </c>
      <c r="BL4948" s="2">
        <v>10</v>
      </c>
      <c r="BM4948" s="2">
        <v>9</v>
      </c>
      <c r="BN4948" s="2">
        <v>6</v>
      </c>
      <c r="BO4948" s="2">
        <v>3</v>
      </c>
      <c r="BP4948" s="2">
        <v>13</v>
      </c>
      <c r="BQ4948" s="2">
        <v>9</v>
      </c>
      <c r="BR4948" s="2">
        <v>8</v>
      </c>
      <c r="BS4948" s="2">
        <v>0</v>
      </c>
      <c r="BT4948" s="2">
        <v>0</v>
      </c>
      <c r="BU4948" s="2">
        <v>0</v>
      </c>
      <c r="BV4948" s="2">
        <v>0</v>
      </c>
      <c r="BW4948" s="2">
        <v>0</v>
      </c>
      <c r="BX4948" s="2">
        <v>0</v>
      </c>
      <c r="BY4948" s="2">
        <v>0</v>
      </c>
      <c r="BZ4948" s="2">
        <v>0</v>
      </c>
      <c r="CA4948" s="2">
        <v>0</v>
      </c>
      <c r="CB4948" s="2">
        <v>0</v>
      </c>
      <c r="CC4948" s="2">
        <v>0</v>
      </c>
      <c r="CD4948" s="2">
        <v>0</v>
      </c>
      <c r="CE4948" s="2">
        <v>0</v>
      </c>
      <c r="CF4948" s="2">
        <v>0</v>
      </c>
      <c r="CG4948" s="2">
        <v>0</v>
      </c>
      <c r="CH4948" s="2">
        <v>0</v>
      </c>
      <c r="CI4948" s="2">
        <v>0</v>
      </c>
      <c r="CJ4948" s="2">
        <v>0</v>
      </c>
      <c r="CK4948" s="2">
        <v>0</v>
      </c>
      <c r="CL4948" s="2">
        <v>0</v>
      </c>
    </row>
    <row r="4949" spans="1:90" x14ac:dyDescent="0.25">
      <c r="A4949" t="s">
        <v>115</v>
      </c>
      <c r="B4949">
        <v>10317</v>
      </c>
      <c r="C4949" t="s">
        <v>132</v>
      </c>
      <c r="D4949">
        <v>1</v>
      </c>
      <c r="E4949">
        <v>8</v>
      </c>
      <c r="F4949">
        <v>902500</v>
      </c>
      <c r="G4949">
        <v>35902500</v>
      </c>
      <c r="H4949" t="s">
        <v>13278</v>
      </c>
      <c r="I4949">
        <v>100</v>
      </c>
      <c r="J4949" t="s">
        <v>107</v>
      </c>
      <c r="K4949" t="s">
        <v>3388</v>
      </c>
      <c r="L4949">
        <v>58</v>
      </c>
      <c r="M4949" t="s">
        <v>1200</v>
      </c>
      <c r="N4949">
        <v>4470261</v>
      </c>
      <c r="O4949" t="s">
        <v>92</v>
      </c>
      <c r="P4949" t="s">
        <v>13279</v>
      </c>
      <c r="Q4949">
        <v>15</v>
      </c>
      <c r="R4949">
        <v>11</v>
      </c>
      <c r="S4949">
        <v>55600810</v>
      </c>
      <c r="T4949">
        <v>55603117</v>
      </c>
      <c r="U4949" t="s">
        <v>13280</v>
      </c>
      <c r="V4949">
        <v>1</v>
      </c>
      <c r="W4949" s="2">
        <v>0</v>
      </c>
      <c r="X4949" s="2">
        <v>0</v>
      </c>
      <c r="Y4949" s="2">
        <v>0</v>
      </c>
      <c r="Z4949" s="2">
        <v>151</v>
      </c>
      <c r="AA4949" s="2">
        <v>147</v>
      </c>
      <c r="AB4949" s="2">
        <v>118</v>
      </c>
      <c r="AC4949" s="2">
        <v>172</v>
      </c>
      <c r="AD4949" s="2">
        <v>174</v>
      </c>
      <c r="AE4949" s="2">
        <v>134</v>
      </c>
      <c r="AF4949" s="2">
        <v>105</v>
      </c>
      <c r="AG4949" s="2">
        <v>144</v>
      </c>
      <c r="AH4949" s="2">
        <v>170</v>
      </c>
      <c r="AI4949" s="2">
        <v>123</v>
      </c>
      <c r="AJ4949" s="2">
        <v>125</v>
      </c>
      <c r="AK4949" s="2">
        <v>0</v>
      </c>
      <c r="AL4949" s="2">
        <v>0</v>
      </c>
      <c r="AM4949" s="2">
        <v>0</v>
      </c>
      <c r="AN4949" s="2">
        <v>0</v>
      </c>
      <c r="AO4949" s="2">
        <v>0</v>
      </c>
      <c r="AP4949" s="2">
        <v>0</v>
      </c>
      <c r="AQ4949" s="2">
        <v>0</v>
      </c>
      <c r="AR4949" s="2">
        <v>0</v>
      </c>
      <c r="AS4949" s="2">
        <v>0</v>
      </c>
      <c r="AT4949" s="2">
        <v>0</v>
      </c>
      <c r="AU4949" s="2">
        <v>0</v>
      </c>
      <c r="AV4949" s="2">
        <v>0</v>
      </c>
      <c r="AW4949" s="2">
        <v>0</v>
      </c>
      <c r="AX4949" s="2">
        <v>0</v>
      </c>
      <c r="AY4949" s="2">
        <v>0</v>
      </c>
      <c r="AZ4949" s="2">
        <v>0</v>
      </c>
      <c r="BA4949" s="2">
        <v>0</v>
      </c>
      <c r="BB4949" s="2">
        <v>0</v>
      </c>
      <c r="BC4949" s="2">
        <v>0</v>
      </c>
      <c r="BD4949" s="2">
        <v>0</v>
      </c>
      <c r="BE4949" s="2">
        <v>0</v>
      </c>
      <c r="BF4949" s="2">
        <v>0</v>
      </c>
      <c r="BG4949" s="2">
        <v>0</v>
      </c>
      <c r="BH4949" s="2">
        <v>6</v>
      </c>
      <c r="BI4949" s="2">
        <v>6</v>
      </c>
      <c r="BJ4949" s="2">
        <v>5</v>
      </c>
      <c r="BK4949" s="2">
        <v>10</v>
      </c>
      <c r="BL4949" s="2">
        <v>6</v>
      </c>
      <c r="BM4949" s="2">
        <v>6</v>
      </c>
      <c r="BN4949" s="2">
        <v>5</v>
      </c>
      <c r="BO4949" s="2">
        <v>6</v>
      </c>
      <c r="BP4949" s="2">
        <v>7</v>
      </c>
      <c r="BQ4949" s="2">
        <v>6</v>
      </c>
      <c r="BR4949" s="2">
        <v>4</v>
      </c>
      <c r="BS4949" s="2">
        <v>0</v>
      </c>
      <c r="BT4949" s="2">
        <v>0</v>
      </c>
      <c r="BU4949" s="2">
        <v>0</v>
      </c>
      <c r="BV4949" s="2">
        <v>0</v>
      </c>
      <c r="BW4949" s="2">
        <v>0</v>
      </c>
      <c r="BX4949" s="2">
        <v>0</v>
      </c>
      <c r="BY4949" s="2">
        <v>0</v>
      </c>
      <c r="BZ4949" s="2">
        <v>0</v>
      </c>
      <c r="CA4949" s="2">
        <v>0</v>
      </c>
      <c r="CB4949" s="2">
        <v>0</v>
      </c>
      <c r="CC4949" s="2">
        <v>0</v>
      </c>
      <c r="CD4949" s="2">
        <v>0</v>
      </c>
      <c r="CE4949" s="2">
        <v>0</v>
      </c>
      <c r="CF4949" s="2">
        <v>0</v>
      </c>
      <c r="CG4949" s="2">
        <v>0</v>
      </c>
      <c r="CH4949" s="2">
        <v>0</v>
      </c>
      <c r="CI4949" s="2">
        <v>0</v>
      </c>
      <c r="CJ4949" s="2">
        <v>0</v>
      </c>
      <c r="CK4949" s="2">
        <v>0</v>
      </c>
      <c r="CL4949" s="2">
        <v>0</v>
      </c>
    </row>
    <row r="4950" spans="1:90" x14ac:dyDescent="0.25">
      <c r="A4950" t="s">
        <v>115</v>
      </c>
      <c r="B4950">
        <v>10317</v>
      </c>
      <c r="C4950" t="s">
        <v>132</v>
      </c>
      <c r="D4950">
        <v>1</v>
      </c>
      <c r="E4950">
        <v>8</v>
      </c>
      <c r="F4950">
        <v>39317</v>
      </c>
      <c r="G4950">
        <v>35039317</v>
      </c>
      <c r="H4950" t="s">
        <v>12735</v>
      </c>
      <c r="I4950">
        <v>100</v>
      </c>
      <c r="J4950" t="s">
        <v>107</v>
      </c>
      <c r="K4950" t="s">
        <v>7705</v>
      </c>
      <c r="L4950">
        <v>17</v>
      </c>
      <c r="M4950" t="s">
        <v>133</v>
      </c>
      <c r="N4950">
        <v>5754071</v>
      </c>
      <c r="O4950" t="s">
        <v>92</v>
      </c>
      <c r="P4950" t="s">
        <v>7706</v>
      </c>
      <c r="Q4950">
        <v>941</v>
      </c>
      <c r="R4950">
        <v>11</v>
      </c>
      <c r="S4950">
        <v>58450833</v>
      </c>
      <c r="T4950">
        <v>58452697</v>
      </c>
      <c r="U4950" t="s">
        <v>12736</v>
      </c>
      <c r="V4950">
        <v>1</v>
      </c>
      <c r="W4950" s="2">
        <v>0</v>
      </c>
      <c r="X4950" s="2">
        <v>0</v>
      </c>
      <c r="Y4950" s="2">
        <v>118</v>
      </c>
      <c r="Z4950" s="2">
        <v>60</v>
      </c>
      <c r="AA4950" s="2">
        <v>60</v>
      </c>
      <c r="AB4950" s="2">
        <v>90</v>
      </c>
      <c r="AC4950" s="2">
        <v>114</v>
      </c>
      <c r="AD4950" s="2">
        <v>140</v>
      </c>
      <c r="AE4950" s="2">
        <v>166</v>
      </c>
      <c r="AF4950" s="2">
        <v>96</v>
      </c>
      <c r="AG4950" s="2">
        <v>70</v>
      </c>
      <c r="AH4950" s="2">
        <v>128</v>
      </c>
      <c r="AI4950" s="2">
        <v>145</v>
      </c>
      <c r="AJ4950" s="2">
        <v>117</v>
      </c>
      <c r="AK4950" s="2">
        <v>0</v>
      </c>
      <c r="AL4950" s="2">
        <v>0</v>
      </c>
      <c r="AM4950" s="2">
        <v>0</v>
      </c>
      <c r="AN4950" s="2">
        <v>0</v>
      </c>
      <c r="AO4950" s="2">
        <v>0</v>
      </c>
      <c r="AP4950" s="2">
        <v>0</v>
      </c>
      <c r="AQ4950" s="2">
        <v>0</v>
      </c>
      <c r="AR4950" s="2">
        <v>0</v>
      </c>
      <c r="AS4950" s="2">
        <v>0</v>
      </c>
      <c r="AT4950" s="2">
        <v>0</v>
      </c>
      <c r="AU4950" s="2">
        <v>0</v>
      </c>
      <c r="AV4950" s="2">
        <v>0</v>
      </c>
      <c r="AW4950" s="2">
        <v>0</v>
      </c>
      <c r="AX4950" s="2">
        <v>0</v>
      </c>
      <c r="AY4950" s="2">
        <v>0</v>
      </c>
      <c r="AZ4950" s="2">
        <v>0</v>
      </c>
      <c r="BA4950" s="2">
        <v>0</v>
      </c>
      <c r="BB4950" s="2">
        <v>0</v>
      </c>
      <c r="BC4950" s="2">
        <v>0</v>
      </c>
      <c r="BD4950" s="2">
        <v>0</v>
      </c>
      <c r="BE4950" s="2">
        <v>0</v>
      </c>
      <c r="BF4950" s="2">
        <v>0</v>
      </c>
      <c r="BG4950" s="2">
        <v>4</v>
      </c>
      <c r="BH4950" s="2">
        <v>2</v>
      </c>
      <c r="BI4950" s="2">
        <v>2</v>
      </c>
      <c r="BJ4950" s="2">
        <v>3</v>
      </c>
      <c r="BK4950" s="2">
        <v>6</v>
      </c>
      <c r="BL4950" s="2">
        <v>5</v>
      </c>
      <c r="BM4950" s="2">
        <v>6</v>
      </c>
      <c r="BN4950" s="2">
        <v>5</v>
      </c>
      <c r="BO4950" s="2">
        <v>4</v>
      </c>
      <c r="BP4950" s="2">
        <v>4</v>
      </c>
      <c r="BQ4950" s="2">
        <v>6</v>
      </c>
      <c r="BR4950" s="2">
        <v>4</v>
      </c>
      <c r="BS4950" s="2">
        <v>0</v>
      </c>
      <c r="BT4950" s="2">
        <v>0</v>
      </c>
      <c r="BU4950" s="2">
        <v>0</v>
      </c>
      <c r="BV4950" s="2">
        <v>0</v>
      </c>
      <c r="BW4950" s="2">
        <v>0</v>
      </c>
      <c r="BX4950" s="2">
        <v>0</v>
      </c>
      <c r="BY4950" s="2">
        <v>0</v>
      </c>
      <c r="BZ4950" s="2">
        <v>0</v>
      </c>
      <c r="CA4950" s="2">
        <v>0</v>
      </c>
      <c r="CB4950" s="2">
        <v>0</v>
      </c>
      <c r="CC4950" s="2">
        <v>0</v>
      </c>
      <c r="CD4950" s="2">
        <v>0</v>
      </c>
      <c r="CE4950" s="2">
        <v>0</v>
      </c>
      <c r="CF4950" s="2">
        <v>0</v>
      </c>
      <c r="CG4950" s="2">
        <v>0</v>
      </c>
      <c r="CH4950" s="2">
        <v>0</v>
      </c>
      <c r="CI4950" s="2">
        <v>0</v>
      </c>
      <c r="CJ4950" s="2">
        <v>0</v>
      </c>
      <c r="CK4950" s="2">
        <v>0</v>
      </c>
      <c r="CL4950" s="2">
        <v>0</v>
      </c>
    </row>
    <row r="4951" spans="1:90" x14ac:dyDescent="0.25">
      <c r="A4951" t="s">
        <v>115</v>
      </c>
      <c r="B4951">
        <v>10317</v>
      </c>
      <c r="C4951" t="s">
        <v>132</v>
      </c>
      <c r="D4951">
        <v>1</v>
      </c>
      <c r="E4951">
        <v>8</v>
      </c>
      <c r="F4951">
        <v>38258</v>
      </c>
      <c r="G4951">
        <v>35038258</v>
      </c>
      <c r="H4951" t="s">
        <v>11961</v>
      </c>
      <c r="I4951">
        <v>100</v>
      </c>
      <c r="J4951" t="s">
        <v>107</v>
      </c>
      <c r="K4951" t="s">
        <v>3943</v>
      </c>
      <c r="L4951">
        <v>17</v>
      </c>
      <c r="M4951" t="s">
        <v>133</v>
      </c>
      <c r="N4951">
        <v>5791050</v>
      </c>
      <c r="O4951" t="s">
        <v>92</v>
      </c>
      <c r="P4951" t="s">
        <v>3944</v>
      </c>
      <c r="Q4951">
        <v>40</v>
      </c>
      <c r="R4951">
        <v>11</v>
      </c>
      <c r="S4951">
        <v>58253320</v>
      </c>
      <c r="T4951">
        <v>58259681</v>
      </c>
      <c r="U4951" t="s">
        <v>11962</v>
      </c>
      <c r="V4951">
        <v>1</v>
      </c>
      <c r="W4951" s="2">
        <v>0</v>
      </c>
      <c r="X4951" s="2">
        <v>0</v>
      </c>
      <c r="Y4951" s="2">
        <v>113</v>
      </c>
      <c r="Z4951" s="2">
        <v>149</v>
      </c>
      <c r="AA4951" s="2">
        <v>162</v>
      </c>
      <c r="AB4951" s="2">
        <v>146</v>
      </c>
      <c r="AC4951" s="2">
        <v>148</v>
      </c>
      <c r="AD4951" s="2">
        <v>135</v>
      </c>
      <c r="AE4951" s="2">
        <v>110</v>
      </c>
      <c r="AF4951" s="2">
        <v>139</v>
      </c>
      <c r="AG4951" s="2">
        <v>111</v>
      </c>
      <c r="AH4951" s="2">
        <v>423</v>
      </c>
      <c r="AI4951" s="2">
        <v>329</v>
      </c>
      <c r="AJ4951" s="2">
        <v>314</v>
      </c>
      <c r="AK4951" s="2">
        <v>0</v>
      </c>
      <c r="AL4951" s="2">
        <v>0</v>
      </c>
      <c r="AM4951" s="2">
        <v>0</v>
      </c>
      <c r="AN4951" s="2">
        <v>0</v>
      </c>
      <c r="AO4951" s="2">
        <v>0</v>
      </c>
      <c r="AP4951" s="2">
        <v>0</v>
      </c>
      <c r="AQ4951" s="2">
        <v>0</v>
      </c>
      <c r="AR4951" s="2">
        <v>0</v>
      </c>
      <c r="AS4951" s="2">
        <v>0</v>
      </c>
      <c r="AT4951" s="2">
        <v>0</v>
      </c>
      <c r="AU4951" s="2">
        <v>0</v>
      </c>
      <c r="AV4951" s="2">
        <v>0</v>
      </c>
      <c r="AW4951" s="2">
        <v>0</v>
      </c>
      <c r="AX4951" s="2">
        <v>0</v>
      </c>
      <c r="AY4951" s="2">
        <v>0</v>
      </c>
      <c r="AZ4951" s="2">
        <v>0</v>
      </c>
      <c r="BA4951" s="2">
        <v>0</v>
      </c>
      <c r="BB4951" s="2">
        <v>0</v>
      </c>
      <c r="BC4951" s="2">
        <v>0</v>
      </c>
      <c r="BD4951" s="2">
        <v>0</v>
      </c>
      <c r="BE4951" s="2">
        <v>0</v>
      </c>
      <c r="BF4951" s="2">
        <v>0</v>
      </c>
      <c r="BG4951" s="2">
        <v>6</v>
      </c>
      <c r="BH4951" s="2">
        <v>5</v>
      </c>
      <c r="BI4951" s="2">
        <v>7</v>
      </c>
      <c r="BJ4951" s="2">
        <v>5</v>
      </c>
      <c r="BK4951" s="2">
        <v>6</v>
      </c>
      <c r="BL4951" s="2">
        <v>6</v>
      </c>
      <c r="BM4951" s="2">
        <v>5</v>
      </c>
      <c r="BN4951" s="2">
        <v>5</v>
      </c>
      <c r="BO4951" s="2">
        <v>8</v>
      </c>
      <c r="BP4951" s="2">
        <v>19</v>
      </c>
      <c r="BQ4951" s="2">
        <v>11</v>
      </c>
      <c r="BR4951" s="2">
        <v>14</v>
      </c>
      <c r="BS4951" s="2">
        <v>0</v>
      </c>
      <c r="BT4951" s="2">
        <v>0</v>
      </c>
      <c r="BU4951" s="2">
        <v>0</v>
      </c>
      <c r="BV4951" s="2">
        <v>0</v>
      </c>
      <c r="BW4951" s="2">
        <v>0</v>
      </c>
      <c r="BX4951" s="2">
        <v>0</v>
      </c>
      <c r="BY4951" s="2">
        <v>0</v>
      </c>
      <c r="BZ4951" s="2">
        <v>0</v>
      </c>
      <c r="CA4951" s="2">
        <v>0</v>
      </c>
      <c r="CB4951" s="2">
        <v>0</v>
      </c>
      <c r="CC4951" s="2">
        <v>0</v>
      </c>
      <c r="CD4951" s="2">
        <v>0</v>
      </c>
      <c r="CE4951" s="2">
        <v>0</v>
      </c>
      <c r="CF4951" s="2">
        <v>0</v>
      </c>
      <c r="CG4951" s="2">
        <v>0</v>
      </c>
      <c r="CH4951" s="2">
        <v>0</v>
      </c>
      <c r="CI4951" s="2">
        <v>0</v>
      </c>
      <c r="CJ4951" s="2">
        <v>0</v>
      </c>
      <c r="CK4951" s="2">
        <v>0</v>
      </c>
      <c r="CL4951" s="2">
        <v>0</v>
      </c>
    </row>
    <row r="4952" spans="1:90" x14ac:dyDescent="0.25">
      <c r="A4952" t="s">
        <v>115</v>
      </c>
      <c r="B4952">
        <v>10317</v>
      </c>
      <c r="C4952" t="s">
        <v>132</v>
      </c>
      <c r="D4952">
        <v>1</v>
      </c>
      <c r="E4952">
        <v>8</v>
      </c>
      <c r="F4952">
        <v>41014</v>
      </c>
      <c r="G4952">
        <v>35041014</v>
      </c>
      <c r="H4952" t="s">
        <v>16829</v>
      </c>
      <c r="I4952">
        <v>100</v>
      </c>
      <c r="J4952" t="s">
        <v>107</v>
      </c>
      <c r="K4952" t="s">
        <v>16093</v>
      </c>
      <c r="L4952">
        <v>22</v>
      </c>
      <c r="M4952" t="s">
        <v>1071</v>
      </c>
      <c r="N4952">
        <v>4653180</v>
      </c>
      <c r="O4952" t="s">
        <v>92</v>
      </c>
      <c r="P4952" t="s">
        <v>16830</v>
      </c>
      <c r="Q4952">
        <v>21</v>
      </c>
      <c r="R4952">
        <v>11</v>
      </c>
      <c r="S4952">
        <v>55620692</v>
      </c>
      <c r="T4952">
        <v>56787252</v>
      </c>
      <c r="U4952" t="s">
        <v>16831</v>
      </c>
      <c r="V4952">
        <v>1</v>
      </c>
      <c r="W4952" s="2">
        <v>0</v>
      </c>
      <c r="X4952" s="2">
        <v>0</v>
      </c>
      <c r="Y4952" s="2">
        <v>117</v>
      </c>
      <c r="Z4952" s="2">
        <v>130</v>
      </c>
      <c r="AA4952" s="2">
        <v>114</v>
      </c>
      <c r="AB4952" s="2">
        <v>116</v>
      </c>
      <c r="AC4952" s="2">
        <v>117</v>
      </c>
      <c r="AD4952" s="2">
        <v>0</v>
      </c>
      <c r="AE4952" s="2">
        <v>0</v>
      </c>
      <c r="AF4952" s="2">
        <v>0</v>
      </c>
      <c r="AG4952" s="2">
        <v>0</v>
      </c>
      <c r="AH4952" s="2">
        <v>0</v>
      </c>
      <c r="AI4952" s="2">
        <v>0</v>
      </c>
      <c r="AJ4952" s="2">
        <v>0</v>
      </c>
      <c r="AK4952" s="2">
        <v>0</v>
      </c>
      <c r="AL4952" s="2">
        <v>0</v>
      </c>
      <c r="AM4952" s="2">
        <v>0</v>
      </c>
      <c r="AN4952" s="2">
        <v>0</v>
      </c>
      <c r="AO4952" s="2">
        <v>0</v>
      </c>
      <c r="AP4952" s="2">
        <v>0</v>
      </c>
      <c r="AQ4952" s="2">
        <v>0</v>
      </c>
      <c r="AR4952" s="2">
        <v>0</v>
      </c>
      <c r="AS4952" s="2">
        <v>0</v>
      </c>
      <c r="AT4952" s="2">
        <v>0</v>
      </c>
      <c r="AU4952" s="2">
        <v>0</v>
      </c>
      <c r="AV4952" s="2">
        <v>0</v>
      </c>
      <c r="AW4952" s="2">
        <v>0</v>
      </c>
      <c r="AX4952" s="2">
        <v>0</v>
      </c>
      <c r="AY4952" s="2">
        <v>0</v>
      </c>
      <c r="AZ4952" s="2">
        <v>0</v>
      </c>
      <c r="BA4952" s="2">
        <v>0</v>
      </c>
      <c r="BB4952" s="2">
        <v>0</v>
      </c>
      <c r="BC4952" s="2">
        <v>0</v>
      </c>
      <c r="BD4952" s="2">
        <v>8</v>
      </c>
      <c r="BE4952" s="2">
        <v>0</v>
      </c>
      <c r="BF4952" s="2">
        <v>0</v>
      </c>
      <c r="BG4952" s="2">
        <v>5</v>
      </c>
      <c r="BH4952" s="2">
        <v>9</v>
      </c>
      <c r="BI4952" s="2">
        <v>7</v>
      </c>
      <c r="BJ4952" s="2">
        <v>6</v>
      </c>
      <c r="BK4952" s="2">
        <v>5</v>
      </c>
      <c r="BL4952" s="2">
        <v>0</v>
      </c>
      <c r="BM4952" s="2">
        <v>0</v>
      </c>
      <c r="BN4952" s="2">
        <v>0</v>
      </c>
      <c r="BO4952" s="2">
        <v>0</v>
      </c>
      <c r="BP4952" s="2">
        <v>0</v>
      </c>
      <c r="BQ4952" s="2">
        <v>0</v>
      </c>
      <c r="BR4952" s="2">
        <v>0</v>
      </c>
      <c r="BS4952" s="2">
        <v>0</v>
      </c>
      <c r="BT4952" s="2">
        <v>0</v>
      </c>
      <c r="BU4952" s="2">
        <v>0</v>
      </c>
      <c r="BV4952" s="2">
        <v>0</v>
      </c>
      <c r="BW4952" s="2">
        <v>0</v>
      </c>
      <c r="BX4952" s="2">
        <v>0</v>
      </c>
      <c r="BY4952" s="2">
        <v>0</v>
      </c>
      <c r="BZ4952" s="2">
        <v>0</v>
      </c>
      <c r="CA4952" s="2">
        <v>0</v>
      </c>
      <c r="CB4952" s="2">
        <v>0</v>
      </c>
      <c r="CC4952" s="2">
        <v>0</v>
      </c>
      <c r="CD4952" s="2">
        <v>0</v>
      </c>
      <c r="CE4952" s="2">
        <v>0</v>
      </c>
      <c r="CF4952" s="2">
        <v>0</v>
      </c>
      <c r="CG4952" s="2">
        <v>0</v>
      </c>
      <c r="CH4952" s="2">
        <v>0</v>
      </c>
      <c r="CI4952" s="2">
        <v>0</v>
      </c>
      <c r="CJ4952" s="2">
        <v>0</v>
      </c>
      <c r="CK4952" s="2">
        <v>0</v>
      </c>
      <c r="CL4952" s="2">
        <v>3</v>
      </c>
    </row>
    <row r="4953" spans="1:90" x14ac:dyDescent="0.25">
      <c r="A4953" t="s">
        <v>115</v>
      </c>
      <c r="B4953">
        <v>10317</v>
      </c>
      <c r="C4953" t="s">
        <v>132</v>
      </c>
      <c r="D4953">
        <v>1</v>
      </c>
      <c r="E4953">
        <v>8</v>
      </c>
      <c r="F4953">
        <v>35634</v>
      </c>
      <c r="G4953">
        <v>35035634</v>
      </c>
      <c r="H4953" t="s">
        <v>17346</v>
      </c>
      <c r="I4953">
        <v>100</v>
      </c>
      <c r="J4953" t="s">
        <v>107</v>
      </c>
      <c r="K4953" t="s">
        <v>4992</v>
      </c>
      <c r="L4953">
        <v>17</v>
      </c>
      <c r="M4953" t="s">
        <v>133</v>
      </c>
      <c r="N4953">
        <v>5765170</v>
      </c>
      <c r="O4953" t="s">
        <v>92</v>
      </c>
      <c r="P4953" t="s">
        <v>17347</v>
      </c>
      <c r="Q4953">
        <v>30</v>
      </c>
      <c r="R4953">
        <v>11</v>
      </c>
      <c r="S4953">
        <v>58414865</v>
      </c>
      <c r="T4953">
        <v>58446552</v>
      </c>
      <c r="U4953" t="s">
        <v>17348</v>
      </c>
      <c r="V4953">
        <v>1</v>
      </c>
      <c r="W4953" s="2">
        <v>0</v>
      </c>
      <c r="X4953" s="2">
        <v>0</v>
      </c>
      <c r="Y4953" s="2">
        <v>127</v>
      </c>
      <c r="Z4953" s="2">
        <v>138</v>
      </c>
      <c r="AA4953" s="2">
        <v>124</v>
      </c>
      <c r="AB4953" s="2">
        <v>109</v>
      </c>
      <c r="AC4953" s="2">
        <v>121</v>
      </c>
      <c r="AD4953" s="2">
        <v>0</v>
      </c>
      <c r="AE4953" s="2">
        <v>0</v>
      </c>
      <c r="AF4953" s="2">
        <v>0</v>
      </c>
      <c r="AG4953" s="2">
        <v>0</v>
      </c>
      <c r="AH4953" s="2">
        <v>0</v>
      </c>
      <c r="AI4953" s="2">
        <v>0</v>
      </c>
      <c r="AJ4953" s="2">
        <v>0</v>
      </c>
      <c r="AK4953" s="2">
        <v>0</v>
      </c>
      <c r="AL4953" s="2">
        <v>0</v>
      </c>
      <c r="AM4953" s="2">
        <v>0</v>
      </c>
      <c r="AN4953" s="2">
        <v>0</v>
      </c>
      <c r="AO4953" s="2">
        <v>0</v>
      </c>
      <c r="AP4953" s="2">
        <v>0</v>
      </c>
      <c r="AQ4953" s="2">
        <v>0</v>
      </c>
      <c r="AR4953" s="2">
        <v>0</v>
      </c>
      <c r="AS4953" s="2">
        <v>0</v>
      </c>
      <c r="AT4953" s="2">
        <v>0</v>
      </c>
      <c r="AU4953" s="2">
        <v>0</v>
      </c>
      <c r="AV4953" s="2">
        <v>0</v>
      </c>
      <c r="AW4953" s="2">
        <v>0</v>
      </c>
      <c r="AX4953" s="2">
        <v>0</v>
      </c>
      <c r="AY4953" s="2">
        <v>0</v>
      </c>
      <c r="AZ4953" s="2">
        <v>0</v>
      </c>
      <c r="BA4953" s="2">
        <v>0</v>
      </c>
      <c r="BB4953" s="2">
        <v>0</v>
      </c>
      <c r="BC4953" s="2">
        <v>58</v>
      </c>
      <c r="BD4953" s="2">
        <v>11</v>
      </c>
      <c r="BE4953" s="2">
        <v>0</v>
      </c>
      <c r="BF4953" s="2">
        <v>0</v>
      </c>
      <c r="BG4953" s="2">
        <v>7</v>
      </c>
      <c r="BH4953" s="2">
        <v>6</v>
      </c>
      <c r="BI4953" s="2">
        <v>8</v>
      </c>
      <c r="BJ4953" s="2">
        <v>7</v>
      </c>
      <c r="BK4953" s="2">
        <v>6</v>
      </c>
      <c r="BL4953" s="2">
        <v>0</v>
      </c>
      <c r="BM4953" s="2">
        <v>0</v>
      </c>
      <c r="BN4953" s="2">
        <v>0</v>
      </c>
      <c r="BO4953" s="2">
        <v>0</v>
      </c>
      <c r="BP4953" s="2">
        <v>0</v>
      </c>
      <c r="BQ4953" s="2">
        <v>0</v>
      </c>
      <c r="BR4953" s="2">
        <v>0</v>
      </c>
      <c r="BS4953" s="2">
        <v>0</v>
      </c>
      <c r="BT4953" s="2">
        <v>0</v>
      </c>
      <c r="BU4953" s="2">
        <v>0</v>
      </c>
      <c r="BV4953" s="2">
        <v>0</v>
      </c>
      <c r="BW4953" s="2">
        <v>0</v>
      </c>
      <c r="BX4953" s="2">
        <v>0</v>
      </c>
      <c r="BY4953" s="2">
        <v>0</v>
      </c>
      <c r="BZ4953" s="2">
        <v>0</v>
      </c>
      <c r="CA4953" s="2">
        <v>0</v>
      </c>
      <c r="CB4953" s="2">
        <v>0</v>
      </c>
      <c r="CC4953" s="2">
        <v>0</v>
      </c>
      <c r="CD4953" s="2">
        <v>0</v>
      </c>
      <c r="CE4953" s="2">
        <v>0</v>
      </c>
      <c r="CF4953" s="2">
        <v>0</v>
      </c>
      <c r="CG4953" s="2">
        <v>0</v>
      </c>
      <c r="CH4953" s="2">
        <v>0</v>
      </c>
      <c r="CI4953" s="2">
        <v>0</v>
      </c>
      <c r="CJ4953" s="2">
        <v>0</v>
      </c>
      <c r="CK4953" s="2">
        <v>2</v>
      </c>
      <c r="CL4953" s="2">
        <v>4</v>
      </c>
    </row>
    <row r="4954" spans="1:90" x14ac:dyDescent="0.25">
      <c r="A4954" t="s">
        <v>115</v>
      </c>
      <c r="B4954">
        <v>10317</v>
      </c>
      <c r="C4954" t="s">
        <v>132</v>
      </c>
      <c r="D4954">
        <v>1</v>
      </c>
      <c r="E4954">
        <v>8</v>
      </c>
      <c r="F4954">
        <v>4674</v>
      </c>
      <c r="G4954">
        <v>35004674</v>
      </c>
      <c r="H4954" t="s">
        <v>14535</v>
      </c>
      <c r="I4954">
        <v>100</v>
      </c>
      <c r="J4954" t="s">
        <v>107</v>
      </c>
      <c r="K4954" t="s">
        <v>9092</v>
      </c>
      <c r="L4954">
        <v>38</v>
      </c>
      <c r="M4954" t="s">
        <v>322</v>
      </c>
      <c r="N4954">
        <v>4383070</v>
      </c>
      <c r="O4954" t="s">
        <v>92</v>
      </c>
      <c r="P4954" t="s">
        <v>14536</v>
      </c>
      <c r="Q4954">
        <v>58</v>
      </c>
      <c r="R4954">
        <v>11</v>
      </c>
      <c r="S4954">
        <v>55626496</v>
      </c>
      <c r="T4954">
        <v>56772388</v>
      </c>
      <c r="U4954" t="s">
        <v>14537</v>
      </c>
      <c r="V4954">
        <v>1</v>
      </c>
      <c r="W4954" s="2">
        <v>0</v>
      </c>
      <c r="X4954" s="2">
        <v>0</v>
      </c>
      <c r="Y4954" s="2">
        <v>0</v>
      </c>
      <c r="Z4954" s="2">
        <v>0</v>
      </c>
      <c r="AA4954" s="2">
        <v>0</v>
      </c>
      <c r="AB4954" s="2">
        <v>0</v>
      </c>
      <c r="AC4954" s="2">
        <v>0</v>
      </c>
      <c r="AD4954" s="2">
        <v>101</v>
      </c>
      <c r="AE4954" s="2">
        <v>87</v>
      </c>
      <c r="AF4954" s="2">
        <v>54</v>
      </c>
      <c r="AG4954" s="2">
        <v>34</v>
      </c>
      <c r="AH4954" s="2">
        <v>218</v>
      </c>
      <c r="AI4954" s="2">
        <v>214</v>
      </c>
      <c r="AJ4954" s="2">
        <v>202</v>
      </c>
      <c r="AK4954" s="2">
        <v>0</v>
      </c>
      <c r="AL4954" s="2">
        <v>0</v>
      </c>
      <c r="AM4954" s="2">
        <v>0</v>
      </c>
      <c r="AN4954" s="2">
        <v>0</v>
      </c>
      <c r="AO4954" s="2">
        <v>0</v>
      </c>
      <c r="AP4954" s="2">
        <v>0</v>
      </c>
      <c r="AQ4954" s="2">
        <v>0</v>
      </c>
      <c r="AR4954" s="2">
        <v>0</v>
      </c>
      <c r="AS4954" s="2">
        <v>0</v>
      </c>
      <c r="AT4954" s="2">
        <v>0</v>
      </c>
      <c r="AU4954" s="2">
        <v>485</v>
      </c>
      <c r="AV4954" s="2">
        <v>0</v>
      </c>
      <c r="AW4954" s="2">
        <v>0</v>
      </c>
      <c r="AX4954" s="2">
        <v>0</v>
      </c>
      <c r="AY4954" s="2">
        <v>0</v>
      </c>
      <c r="AZ4954" s="2">
        <v>0</v>
      </c>
      <c r="BA4954" s="2">
        <v>0</v>
      </c>
      <c r="BB4954" s="2">
        <v>0</v>
      </c>
      <c r="BC4954" s="2">
        <v>37</v>
      </c>
      <c r="BD4954" s="2">
        <v>18</v>
      </c>
      <c r="BE4954" s="2">
        <v>0</v>
      </c>
      <c r="BF4954" s="2">
        <v>0</v>
      </c>
      <c r="BG4954" s="2">
        <v>0</v>
      </c>
      <c r="BH4954" s="2">
        <v>0</v>
      </c>
      <c r="BI4954" s="2">
        <v>0</v>
      </c>
      <c r="BJ4954" s="2">
        <v>0</v>
      </c>
      <c r="BK4954" s="2">
        <v>0</v>
      </c>
      <c r="BL4954" s="2">
        <v>6</v>
      </c>
      <c r="BM4954" s="2">
        <v>5</v>
      </c>
      <c r="BN4954" s="2">
        <v>3</v>
      </c>
      <c r="BO4954" s="2">
        <v>2</v>
      </c>
      <c r="BP4954" s="2">
        <v>11</v>
      </c>
      <c r="BQ4954" s="2">
        <v>9</v>
      </c>
      <c r="BR4954" s="2">
        <v>9</v>
      </c>
      <c r="BS4954" s="2">
        <v>0</v>
      </c>
      <c r="BT4954" s="2">
        <v>0</v>
      </c>
      <c r="BU4954" s="2">
        <v>0</v>
      </c>
      <c r="BV4954" s="2">
        <v>0</v>
      </c>
      <c r="BW4954" s="2">
        <v>0</v>
      </c>
      <c r="BX4954" s="2">
        <v>0</v>
      </c>
      <c r="BY4954" s="2">
        <v>0</v>
      </c>
      <c r="BZ4954" s="2">
        <v>0</v>
      </c>
      <c r="CA4954" s="2">
        <v>0</v>
      </c>
      <c r="CB4954" s="2">
        <v>0</v>
      </c>
      <c r="CC4954" s="2">
        <v>16</v>
      </c>
      <c r="CD4954" s="2">
        <v>0</v>
      </c>
      <c r="CE4954" s="2">
        <v>0</v>
      </c>
      <c r="CF4954" s="2">
        <v>0</v>
      </c>
      <c r="CG4954" s="2">
        <v>0</v>
      </c>
      <c r="CH4954" s="2">
        <v>0</v>
      </c>
      <c r="CI4954" s="2">
        <v>0</v>
      </c>
      <c r="CJ4954" s="2">
        <v>0</v>
      </c>
      <c r="CK4954" s="2">
        <v>4</v>
      </c>
      <c r="CL4954" s="2">
        <v>6</v>
      </c>
    </row>
    <row r="4955" spans="1:90" x14ac:dyDescent="0.25">
      <c r="A4955" t="s">
        <v>115</v>
      </c>
      <c r="B4955">
        <v>10317</v>
      </c>
      <c r="C4955" t="s">
        <v>132</v>
      </c>
      <c r="D4955">
        <v>1</v>
      </c>
      <c r="E4955">
        <v>8</v>
      </c>
      <c r="F4955">
        <v>39275</v>
      </c>
      <c r="G4955">
        <v>35039275</v>
      </c>
      <c r="H4955" t="s">
        <v>14483</v>
      </c>
      <c r="I4955">
        <v>100</v>
      </c>
      <c r="J4955" t="s">
        <v>107</v>
      </c>
      <c r="K4955" t="s">
        <v>2643</v>
      </c>
      <c r="L4955">
        <v>22</v>
      </c>
      <c r="M4955" t="s">
        <v>1071</v>
      </c>
      <c r="N4955">
        <v>4416330</v>
      </c>
      <c r="O4955" t="s">
        <v>100</v>
      </c>
      <c r="P4955" t="s">
        <v>14484</v>
      </c>
      <c r="Q4955" t="s">
        <v>127</v>
      </c>
      <c r="R4955">
        <v>11</v>
      </c>
      <c r="S4955">
        <v>56214445</v>
      </c>
      <c r="T4955">
        <v>56239899</v>
      </c>
      <c r="U4955" t="s">
        <v>14485</v>
      </c>
      <c r="V4955">
        <v>1</v>
      </c>
      <c r="W4955" s="2">
        <v>0</v>
      </c>
      <c r="X4955" s="2">
        <v>0</v>
      </c>
      <c r="Y4955" s="2">
        <v>156</v>
      </c>
      <c r="Z4955" s="2">
        <v>84</v>
      </c>
      <c r="AA4955" s="2">
        <v>132</v>
      </c>
      <c r="AB4955" s="2">
        <v>97</v>
      </c>
      <c r="AC4955" s="2">
        <v>91</v>
      </c>
      <c r="AD4955" s="2">
        <v>0</v>
      </c>
      <c r="AE4955" s="2">
        <v>0</v>
      </c>
      <c r="AF4955" s="2">
        <v>0</v>
      </c>
      <c r="AG4955" s="2">
        <v>0</v>
      </c>
      <c r="AH4955" s="2">
        <v>0</v>
      </c>
      <c r="AI4955" s="2">
        <v>0</v>
      </c>
      <c r="AJ4955" s="2">
        <v>0</v>
      </c>
      <c r="AK4955" s="2">
        <v>0</v>
      </c>
      <c r="AL4955" s="2">
        <v>0</v>
      </c>
      <c r="AM4955" s="2">
        <v>0</v>
      </c>
      <c r="AN4955" s="2">
        <v>0</v>
      </c>
      <c r="AO4955" s="2">
        <v>0</v>
      </c>
      <c r="AP4955" s="2">
        <v>0</v>
      </c>
      <c r="AQ4955" s="2">
        <v>0</v>
      </c>
      <c r="AR4955" s="2">
        <v>0</v>
      </c>
      <c r="AS4955" s="2">
        <v>0</v>
      </c>
      <c r="AT4955" s="2">
        <v>0</v>
      </c>
      <c r="AU4955" s="2">
        <v>0</v>
      </c>
      <c r="AV4955" s="2">
        <v>0</v>
      </c>
      <c r="AW4955" s="2">
        <v>0</v>
      </c>
      <c r="AX4955" s="2">
        <v>0</v>
      </c>
      <c r="AY4955" s="2">
        <v>0</v>
      </c>
      <c r="AZ4955" s="2">
        <v>0</v>
      </c>
      <c r="BA4955" s="2">
        <v>0</v>
      </c>
      <c r="BB4955" s="2">
        <v>0</v>
      </c>
      <c r="BC4955" s="2">
        <v>0</v>
      </c>
      <c r="BD4955" s="2">
        <v>0</v>
      </c>
      <c r="BE4955" s="2">
        <v>0</v>
      </c>
      <c r="BF4955" s="2">
        <v>0</v>
      </c>
      <c r="BG4955" s="2">
        <v>7</v>
      </c>
      <c r="BH4955" s="2">
        <v>6</v>
      </c>
      <c r="BI4955" s="2">
        <v>7</v>
      </c>
      <c r="BJ4955" s="2">
        <v>5</v>
      </c>
      <c r="BK4955" s="2">
        <v>6</v>
      </c>
      <c r="BL4955" s="2">
        <v>0</v>
      </c>
      <c r="BM4955" s="2">
        <v>0</v>
      </c>
      <c r="BN4955" s="2">
        <v>0</v>
      </c>
      <c r="BO4955" s="2">
        <v>0</v>
      </c>
      <c r="BP4955" s="2">
        <v>0</v>
      </c>
      <c r="BQ4955" s="2">
        <v>0</v>
      </c>
      <c r="BR4955" s="2">
        <v>0</v>
      </c>
      <c r="BS4955" s="2">
        <v>0</v>
      </c>
      <c r="BT4955" s="2">
        <v>0</v>
      </c>
      <c r="BU4955" s="2">
        <v>0</v>
      </c>
      <c r="BV4955" s="2">
        <v>0</v>
      </c>
      <c r="BW4955" s="2">
        <v>0</v>
      </c>
      <c r="BX4955" s="2">
        <v>0</v>
      </c>
      <c r="BY4955" s="2">
        <v>0</v>
      </c>
      <c r="BZ4955" s="2">
        <v>0</v>
      </c>
      <c r="CA4955" s="2">
        <v>0</v>
      </c>
      <c r="CB4955" s="2">
        <v>0</v>
      </c>
      <c r="CC4955" s="2">
        <v>0</v>
      </c>
      <c r="CD4955" s="2">
        <v>0</v>
      </c>
      <c r="CE4955" s="2">
        <v>0</v>
      </c>
      <c r="CF4955" s="2">
        <v>0</v>
      </c>
      <c r="CG4955" s="2">
        <v>0</v>
      </c>
      <c r="CH4955" s="2">
        <v>0</v>
      </c>
      <c r="CI4955" s="2">
        <v>0</v>
      </c>
      <c r="CJ4955" s="2">
        <v>0</v>
      </c>
      <c r="CK4955" s="2">
        <v>0</v>
      </c>
      <c r="CL4955" s="2">
        <v>0</v>
      </c>
    </row>
    <row r="4956" spans="1:90" x14ac:dyDescent="0.25">
      <c r="A4956" t="s">
        <v>115</v>
      </c>
      <c r="B4956">
        <v>10317</v>
      </c>
      <c r="C4956" t="s">
        <v>132</v>
      </c>
      <c r="D4956">
        <v>1</v>
      </c>
      <c r="E4956">
        <v>8</v>
      </c>
      <c r="F4956">
        <v>37606</v>
      </c>
      <c r="G4956">
        <v>35037606</v>
      </c>
      <c r="H4956" t="s">
        <v>12545</v>
      </c>
      <c r="I4956">
        <v>100</v>
      </c>
      <c r="J4956" t="s">
        <v>107</v>
      </c>
      <c r="K4956" t="s">
        <v>1523</v>
      </c>
      <c r="L4956">
        <v>83</v>
      </c>
      <c r="M4956" t="s">
        <v>1524</v>
      </c>
      <c r="N4956">
        <v>5663010</v>
      </c>
      <c r="O4956" t="s">
        <v>92</v>
      </c>
      <c r="P4956" t="s">
        <v>10788</v>
      </c>
      <c r="Q4956">
        <v>113</v>
      </c>
      <c r="R4956">
        <v>11</v>
      </c>
      <c r="S4956">
        <v>37427789</v>
      </c>
      <c r="T4956">
        <v>37736391</v>
      </c>
      <c r="U4956" t="s">
        <v>12546</v>
      </c>
      <c r="V4956">
        <v>1</v>
      </c>
      <c r="W4956" s="2">
        <v>0</v>
      </c>
      <c r="X4956" s="2">
        <v>0</v>
      </c>
      <c r="Y4956" s="2">
        <v>195</v>
      </c>
      <c r="Z4956" s="2">
        <v>252</v>
      </c>
      <c r="AA4956" s="2">
        <v>161</v>
      </c>
      <c r="AB4956" s="2">
        <v>160</v>
      </c>
      <c r="AC4956" s="2">
        <v>292</v>
      </c>
      <c r="AD4956" s="2">
        <v>0</v>
      </c>
      <c r="AE4956" s="2">
        <v>0</v>
      </c>
      <c r="AF4956" s="2">
        <v>0</v>
      </c>
      <c r="AG4956" s="2">
        <v>0</v>
      </c>
      <c r="AH4956" s="2">
        <v>0</v>
      </c>
      <c r="AI4956" s="2">
        <v>0</v>
      </c>
      <c r="AJ4956" s="2">
        <v>0</v>
      </c>
      <c r="AK4956" s="2">
        <v>0</v>
      </c>
      <c r="AL4956" s="2">
        <v>0</v>
      </c>
      <c r="AM4956" s="2">
        <v>0</v>
      </c>
      <c r="AN4956" s="2">
        <v>0</v>
      </c>
      <c r="AO4956" s="2">
        <v>0</v>
      </c>
      <c r="AP4956" s="2">
        <v>0</v>
      </c>
      <c r="AQ4956" s="2">
        <v>0</v>
      </c>
      <c r="AR4956" s="2">
        <v>0</v>
      </c>
      <c r="AS4956" s="2">
        <v>0</v>
      </c>
      <c r="AT4956" s="2">
        <v>0</v>
      </c>
      <c r="AU4956" s="2">
        <v>481</v>
      </c>
      <c r="AV4956" s="2">
        <v>0</v>
      </c>
      <c r="AW4956" s="2">
        <v>0</v>
      </c>
      <c r="AX4956" s="2">
        <v>0</v>
      </c>
      <c r="AY4956" s="2">
        <v>0</v>
      </c>
      <c r="AZ4956" s="2">
        <v>0</v>
      </c>
      <c r="BA4956" s="2">
        <v>0</v>
      </c>
      <c r="BB4956" s="2">
        <v>0</v>
      </c>
      <c r="BC4956" s="2">
        <v>0</v>
      </c>
      <c r="BD4956" s="2">
        <v>1</v>
      </c>
      <c r="BE4956" s="2">
        <v>0</v>
      </c>
      <c r="BF4956" s="2">
        <v>0</v>
      </c>
      <c r="BG4956" s="2">
        <v>6</v>
      </c>
      <c r="BH4956" s="2">
        <v>10</v>
      </c>
      <c r="BI4956" s="2">
        <v>7</v>
      </c>
      <c r="BJ4956" s="2">
        <v>5</v>
      </c>
      <c r="BK4956" s="2">
        <v>11</v>
      </c>
      <c r="BL4956" s="2">
        <v>0</v>
      </c>
      <c r="BM4956" s="2">
        <v>0</v>
      </c>
      <c r="BN4956" s="2">
        <v>0</v>
      </c>
      <c r="BO4956" s="2">
        <v>0</v>
      </c>
      <c r="BP4956" s="2">
        <v>0</v>
      </c>
      <c r="BQ4956" s="2">
        <v>0</v>
      </c>
      <c r="BR4956" s="2">
        <v>0</v>
      </c>
      <c r="BS4956" s="2">
        <v>0</v>
      </c>
      <c r="BT4956" s="2">
        <v>0</v>
      </c>
      <c r="BU4956" s="2">
        <v>0</v>
      </c>
      <c r="BV4956" s="2">
        <v>0</v>
      </c>
      <c r="BW4956" s="2">
        <v>0</v>
      </c>
      <c r="BX4956" s="2">
        <v>0</v>
      </c>
      <c r="BY4956" s="2">
        <v>0</v>
      </c>
      <c r="BZ4956" s="2">
        <v>0</v>
      </c>
      <c r="CA4956" s="2">
        <v>0</v>
      </c>
      <c r="CB4956" s="2">
        <v>0</v>
      </c>
      <c r="CC4956" s="2">
        <v>12</v>
      </c>
      <c r="CD4956" s="2">
        <v>0</v>
      </c>
      <c r="CE4956" s="2">
        <v>0</v>
      </c>
      <c r="CF4956" s="2">
        <v>0</v>
      </c>
      <c r="CG4956" s="2">
        <v>0</v>
      </c>
      <c r="CH4956" s="2">
        <v>0</v>
      </c>
      <c r="CI4956" s="2">
        <v>0</v>
      </c>
      <c r="CJ4956" s="2">
        <v>0</v>
      </c>
      <c r="CK4956" s="2">
        <v>0</v>
      </c>
      <c r="CL4956" s="2">
        <v>1</v>
      </c>
    </row>
    <row r="4957" spans="1:90" x14ac:dyDescent="0.25">
      <c r="A4957" t="s">
        <v>115</v>
      </c>
      <c r="B4957">
        <v>10317</v>
      </c>
      <c r="C4957" t="s">
        <v>132</v>
      </c>
      <c r="D4957">
        <v>1</v>
      </c>
      <c r="E4957">
        <v>8</v>
      </c>
      <c r="F4957">
        <v>5095</v>
      </c>
      <c r="G4957">
        <v>35005095</v>
      </c>
      <c r="H4957" t="s">
        <v>10740</v>
      </c>
      <c r="I4957">
        <v>100</v>
      </c>
      <c r="J4957" t="s">
        <v>107</v>
      </c>
      <c r="K4957" t="s">
        <v>3530</v>
      </c>
      <c r="L4957">
        <v>17</v>
      </c>
      <c r="M4957" t="s">
        <v>133</v>
      </c>
      <c r="N4957">
        <v>5790150</v>
      </c>
      <c r="O4957" t="s">
        <v>92</v>
      </c>
      <c r="P4957" t="s">
        <v>3531</v>
      </c>
      <c r="Q4957">
        <v>190</v>
      </c>
      <c r="R4957">
        <v>11</v>
      </c>
      <c r="S4957">
        <v>58423329</v>
      </c>
      <c r="T4957">
        <v>58449245</v>
      </c>
      <c r="U4957" t="s">
        <v>10741</v>
      </c>
      <c r="V4957">
        <v>1</v>
      </c>
      <c r="W4957" s="2">
        <v>0</v>
      </c>
      <c r="X4957" s="2">
        <v>0</v>
      </c>
      <c r="Y4957" s="2">
        <v>0</v>
      </c>
      <c r="Z4957" s="2">
        <v>0</v>
      </c>
      <c r="AA4957" s="2">
        <v>0</v>
      </c>
      <c r="AB4957" s="2">
        <v>0</v>
      </c>
      <c r="AC4957" s="2">
        <v>0</v>
      </c>
      <c r="AD4957" s="2">
        <v>140</v>
      </c>
      <c r="AE4957" s="2">
        <v>181</v>
      </c>
      <c r="AF4957" s="2">
        <v>154</v>
      </c>
      <c r="AG4957" s="2">
        <v>97</v>
      </c>
      <c r="AH4957" s="2">
        <v>180</v>
      </c>
      <c r="AI4957" s="2">
        <v>182</v>
      </c>
      <c r="AJ4957" s="2">
        <v>192</v>
      </c>
      <c r="AK4957" s="2">
        <v>0</v>
      </c>
      <c r="AL4957" s="2">
        <v>0</v>
      </c>
      <c r="AM4957" s="2">
        <v>0</v>
      </c>
      <c r="AN4957" s="2">
        <v>0</v>
      </c>
      <c r="AO4957" s="2">
        <v>0</v>
      </c>
      <c r="AP4957" s="2">
        <v>0</v>
      </c>
      <c r="AQ4957" s="2">
        <v>0</v>
      </c>
      <c r="AR4957" s="2">
        <v>0</v>
      </c>
      <c r="AS4957" s="2">
        <v>0</v>
      </c>
      <c r="AT4957" s="2">
        <v>0</v>
      </c>
      <c r="AU4957" s="2">
        <v>349</v>
      </c>
      <c r="AV4957" s="2">
        <v>0</v>
      </c>
      <c r="AW4957" s="2">
        <v>0</v>
      </c>
      <c r="AX4957" s="2">
        <v>0</v>
      </c>
      <c r="AY4957" s="2">
        <v>0</v>
      </c>
      <c r="AZ4957" s="2">
        <v>0</v>
      </c>
      <c r="BA4957" s="2">
        <v>0</v>
      </c>
      <c r="BB4957" s="2">
        <v>0</v>
      </c>
      <c r="BC4957" s="2">
        <v>0</v>
      </c>
      <c r="BD4957" s="2">
        <v>0</v>
      </c>
      <c r="BE4957" s="2">
        <v>0</v>
      </c>
      <c r="BF4957" s="2">
        <v>0</v>
      </c>
      <c r="BG4957" s="2">
        <v>0</v>
      </c>
      <c r="BH4957" s="2">
        <v>0</v>
      </c>
      <c r="BI4957" s="2">
        <v>0</v>
      </c>
      <c r="BJ4957" s="2">
        <v>0</v>
      </c>
      <c r="BK4957" s="2">
        <v>0</v>
      </c>
      <c r="BL4957" s="2">
        <v>8</v>
      </c>
      <c r="BM4957" s="2">
        <v>6</v>
      </c>
      <c r="BN4957" s="2">
        <v>6</v>
      </c>
      <c r="BO4957" s="2">
        <v>5</v>
      </c>
      <c r="BP4957" s="2">
        <v>7</v>
      </c>
      <c r="BQ4957" s="2">
        <v>9</v>
      </c>
      <c r="BR4957" s="2">
        <v>5</v>
      </c>
      <c r="BS4957" s="2">
        <v>0</v>
      </c>
      <c r="BT4957" s="2">
        <v>0</v>
      </c>
      <c r="BU4957" s="2">
        <v>0</v>
      </c>
      <c r="BV4957" s="2">
        <v>0</v>
      </c>
      <c r="BW4957" s="2">
        <v>0</v>
      </c>
      <c r="BX4957" s="2">
        <v>0</v>
      </c>
      <c r="BY4957" s="2">
        <v>0</v>
      </c>
      <c r="BZ4957" s="2">
        <v>0</v>
      </c>
      <c r="CA4957" s="2">
        <v>0</v>
      </c>
      <c r="CB4957" s="2">
        <v>0</v>
      </c>
      <c r="CC4957" s="2">
        <v>9</v>
      </c>
      <c r="CD4957" s="2">
        <v>0</v>
      </c>
      <c r="CE4957" s="2">
        <v>0</v>
      </c>
      <c r="CF4957" s="2">
        <v>0</v>
      </c>
      <c r="CG4957" s="2">
        <v>0</v>
      </c>
      <c r="CH4957" s="2">
        <v>0</v>
      </c>
      <c r="CI4957" s="2">
        <v>0</v>
      </c>
      <c r="CJ4957" s="2">
        <v>0</v>
      </c>
      <c r="CK4957" s="2">
        <v>0</v>
      </c>
      <c r="CL4957" s="2">
        <v>0</v>
      </c>
    </row>
    <row r="4958" spans="1:90" x14ac:dyDescent="0.25">
      <c r="A4958" t="s">
        <v>115</v>
      </c>
      <c r="B4958">
        <v>10317</v>
      </c>
      <c r="C4958" t="s">
        <v>132</v>
      </c>
      <c r="D4958">
        <v>1</v>
      </c>
      <c r="E4958">
        <v>8</v>
      </c>
      <c r="F4958">
        <v>39299</v>
      </c>
      <c r="G4958">
        <v>35039299</v>
      </c>
      <c r="H4958" t="s">
        <v>13382</v>
      </c>
      <c r="I4958">
        <v>100</v>
      </c>
      <c r="J4958" t="s">
        <v>107</v>
      </c>
      <c r="K4958" t="s">
        <v>13383</v>
      </c>
      <c r="L4958">
        <v>16</v>
      </c>
      <c r="M4958" t="s">
        <v>1037</v>
      </c>
      <c r="N4958">
        <v>4678020</v>
      </c>
      <c r="O4958" t="s">
        <v>92</v>
      </c>
      <c r="P4958" t="s">
        <v>13384</v>
      </c>
      <c r="Q4958">
        <v>155</v>
      </c>
      <c r="R4958">
        <v>11</v>
      </c>
      <c r="S4958">
        <v>56340311</v>
      </c>
      <c r="U4958" t="s">
        <v>13385</v>
      </c>
      <c r="V4958">
        <v>1</v>
      </c>
      <c r="W4958" s="2">
        <v>0</v>
      </c>
      <c r="X4958" s="2">
        <v>0</v>
      </c>
      <c r="Y4958" s="2">
        <v>0</v>
      </c>
      <c r="Z4958" s="2">
        <v>0</v>
      </c>
      <c r="AA4958" s="2">
        <v>0</v>
      </c>
      <c r="AB4958" s="2">
        <v>0</v>
      </c>
      <c r="AC4958" s="2">
        <v>0</v>
      </c>
      <c r="AD4958" s="2">
        <v>0</v>
      </c>
      <c r="AE4958" s="2">
        <v>0</v>
      </c>
      <c r="AF4958" s="2">
        <v>47</v>
      </c>
      <c r="AG4958" s="2">
        <v>71</v>
      </c>
      <c r="AH4958" s="2">
        <v>202</v>
      </c>
      <c r="AI4958" s="2">
        <v>107</v>
      </c>
      <c r="AJ4958" s="2">
        <v>175</v>
      </c>
      <c r="AK4958" s="2">
        <v>0</v>
      </c>
      <c r="AL4958" s="2">
        <v>0</v>
      </c>
      <c r="AM4958" s="2">
        <v>0</v>
      </c>
      <c r="AN4958" s="2">
        <v>0</v>
      </c>
      <c r="AO4958" s="2">
        <v>0</v>
      </c>
      <c r="AP4958" s="2">
        <v>0</v>
      </c>
      <c r="AQ4958" s="2">
        <v>0</v>
      </c>
      <c r="AR4958" s="2">
        <v>0</v>
      </c>
      <c r="AS4958" s="2">
        <v>0</v>
      </c>
      <c r="AT4958" s="2">
        <v>0</v>
      </c>
      <c r="AU4958" s="2">
        <v>0</v>
      </c>
      <c r="AV4958" s="2">
        <v>0</v>
      </c>
      <c r="AW4958" s="2">
        <v>0</v>
      </c>
      <c r="AX4958" s="2">
        <v>0</v>
      </c>
      <c r="AY4958" s="2">
        <v>0</v>
      </c>
      <c r="AZ4958" s="2">
        <v>0</v>
      </c>
      <c r="BA4958" s="2">
        <v>0</v>
      </c>
      <c r="BB4958" s="2">
        <v>0</v>
      </c>
      <c r="BC4958" s="2">
        <v>0</v>
      </c>
      <c r="BD4958" s="2">
        <v>0</v>
      </c>
      <c r="BE4958" s="2">
        <v>0</v>
      </c>
      <c r="BF4958" s="2">
        <v>0</v>
      </c>
      <c r="BG4958" s="2">
        <v>0</v>
      </c>
      <c r="BH4958" s="2">
        <v>0</v>
      </c>
      <c r="BI4958" s="2">
        <v>0</v>
      </c>
      <c r="BJ4958" s="2">
        <v>0</v>
      </c>
      <c r="BK4958" s="2">
        <v>0</v>
      </c>
      <c r="BL4958" s="2">
        <v>0</v>
      </c>
      <c r="BM4958" s="2">
        <v>0</v>
      </c>
      <c r="BN4958" s="2">
        <v>3</v>
      </c>
      <c r="BO4958" s="2">
        <v>3</v>
      </c>
      <c r="BP4958" s="2">
        <v>9</v>
      </c>
      <c r="BQ4958" s="2">
        <v>4</v>
      </c>
      <c r="BR4958" s="2">
        <v>5</v>
      </c>
      <c r="BS4958" s="2">
        <v>0</v>
      </c>
      <c r="BT4958" s="2">
        <v>0</v>
      </c>
      <c r="BU4958" s="2">
        <v>0</v>
      </c>
      <c r="BV4958" s="2">
        <v>0</v>
      </c>
      <c r="BW4958" s="2">
        <v>0</v>
      </c>
      <c r="BX4958" s="2">
        <v>0</v>
      </c>
      <c r="BY4958" s="2">
        <v>0</v>
      </c>
      <c r="BZ4958" s="2">
        <v>0</v>
      </c>
      <c r="CA4958" s="2">
        <v>0</v>
      </c>
      <c r="CB4958" s="2">
        <v>0</v>
      </c>
      <c r="CC4958" s="2">
        <v>0</v>
      </c>
      <c r="CD4958" s="2">
        <v>0</v>
      </c>
      <c r="CE4958" s="2">
        <v>0</v>
      </c>
      <c r="CF4958" s="2">
        <v>0</v>
      </c>
      <c r="CG4958" s="2">
        <v>0</v>
      </c>
      <c r="CH4958" s="2">
        <v>0</v>
      </c>
      <c r="CI4958" s="2">
        <v>0</v>
      </c>
      <c r="CJ4958" s="2">
        <v>0</v>
      </c>
      <c r="CK4958" s="2">
        <v>0</v>
      </c>
      <c r="CL4958" s="2">
        <v>0</v>
      </c>
    </row>
    <row r="4959" spans="1:90" x14ac:dyDescent="0.25">
      <c r="A4959" t="s">
        <v>115</v>
      </c>
      <c r="B4959">
        <v>10317</v>
      </c>
      <c r="C4959" t="s">
        <v>132</v>
      </c>
      <c r="D4959">
        <v>1</v>
      </c>
      <c r="E4959">
        <v>8</v>
      </c>
      <c r="F4959">
        <v>5216</v>
      </c>
      <c r="G4959">
        <v>35005216</v>
      </c>
      <c r="H4959" t="s">
        <v>17834</v>
      </c>
      <c r="I4959">
        <v>100</v>
      </c>
      <c r="J4959" t="s">
        <v>107</v>
      </c>
      <c r="K4959" t="s">
        <v>3750</v>
      </c>
      <c r="L4959">
        <v>16</v>
      </c>
      <c r="M4959" t="s">
        <v>1037</v>
      </c>
      <c r="N4959">
        <v>4691040</v>
      </c>
      <c r="O4959" t="s">
        <v>92</v>
      </c>
      <c r="P4959" t="s">
        <v>3751</v>
      </c>
      <c r="Q4959">
        <v>73</v>
      </c>
      <c r="R4959">
        <v>11</v>
      </c>
      <c r="S4959">
        <v>56322233</v>
      </c>
      <c r="T4959">
        <v>56340316</v>
      </c>
      <c r="U4959" t="s">
        <v>17835</v>
      </c>
      <c r="V4959">
        <v>1</v>
      </c>
      <c r="W4959" s="2">
        <v>0</v>
      </c>
      <c r="X4959" s="2">
        <v>0</v>
      </c>
      <c r="Y4959" s="2">
        <v>0</v>
      </c>
      <c r="Z4959" s="2">
        <v>0</v>
      </c>
      <c r="AA4959" s="2">
        <v>0</v>
      </c>
      <c r="AB4959" s="2">
        <v>0</v>
      </c>
      <c r="AC4959" s="2">
        <v>0</v>
      </c>
      <c r="AD4959" s="2">
        <v>0</v>
      </c>
      <c r="AE4959" s="2">
        <v>0</v>
      </c>
      <c r="AF4959" s="2">
        <v>0</v>
      </c>
      <c r="AG4959" s="2">
        <v>0</v>
      </c>
      <c r="AH4959" s="2">
        <v>511</v>
      </c>
      <c r="AI4959" s="2">
        <v>461</v>
      </c>
      <c r="AJ4959" s="2">
        <v>434</v>
      </c>
      <c r="AK4959" s="2">
        <v>0</v>
      </c>
      <c r="AL4959" s="2">
        <v>0</v>
      </c>
      <c r="AM4959" s="2">
        <v>0</v>
      </c>
      <c r="AN4959" s="2">
        <v>0</v>
      </c>
      <c r="AO4959" s="2">
        <v>0</v>
      </c>
      <c r="AP4959" s="2">
        <v>0</v>
      </c>
      <c r="AQ4959" s="2">
        <v>0</v>
      </c>
      <c r="AR4959" s="2">
        <v>0</v>
      </c>
      <c r="AS4959" s="2">
        <v>0</v>
      </c>
      <c r="AT4959" s="2">
        <v>0</v>
      </c>
      <c r="AU4959" s="2">
        <v>0</v>
      </c>
      <c r="AV4959" s="2">
        <v>0</v>
      </c>
      <c r="AW4959" s="2">
        <v>0</v>
      </c>
      <c r="AX4959" s="2">
        <v>0</v>
      </c>
      <c r="AY4959" s="2">
        <v>0</v>
      </c>
      <c r="AZ4959" s="2">
        <v>0</v>
      </c>
      <c r="BA4959" s="2">
        <v>0</v>
      </c>
      <c r="BB4959" s="2">
        <v>0</v>
      </c>
      <c r="BC4959" s="2">
        <v>177</v>
      </c>
      <c r="BD4959" s="2">
        <v>0</v>
      </c>
      <c r="BE4959" s="2">
        <v>0</v>
      </c>
      <c r="BF4959" s="2">
        <v>0</v>
      </c>
      <c r="BG4959" s="2">
        <v>0</v>
      </c>
      <c r="BH4959" s="2">
        <v>0</v>
      </c>
      <c r="BI4959" s="2">
        <v>0</v>
      </c>
      <c r="BJ4959" s="2">
        <v>0</v>
      </c>
      <c r="BK4959" s="2">
        <v>0</v>
      </c>
      <c r="BL4959" s="2">
        <v>0</v>
      </c>
      <c r="BM4959" s="2">
        <v>0</v>
      </c>
      <c r="BN4959" s="2">
        <v>0</v>
      </c>
      <c r="BO4959" s="2">
        <v>0</v>
      </c>
      <c r="BP4959" s="2">
        <v>22</v>
      </c>
      <c r="BQ4959" s="2">
        <v>18</v>
      </c>
      <c r="BR4959" s="2">
        <v>14</v>
      </c>
      <c r="BS4959" s="2">
        <v>0</v>
      </c>
      <c r="BT4959" s="2">
        <v>0</v>
      </c>
      <c r="BU4959" s="2">
        <v>0</v>
      </c>
      <c r="BV4959" s="2">
        <v>0</v>
      </c>
      <c r="BW4959" s="2">
        <v>0</v>
      </c>
      <c r="BX4959" s="2">
        <v>0</v>
      </c>
      <c r="BY4959" s="2">
        <v>0</v>
      </c>
      <c r="BZ4959" s="2">
        <v>0</v>
      </c>
      <c r="CA4959" s="2">
        <v>0</v>
      </c>
      <c r="CB4959" s="2">
        <v>0</v>
      </c>
      <c r="CC4959" s="2">
        <v>0</v>
      </c>
      <c r="CD4959" s="2">
        <v>0</v>
      </c>
      <c r="CE4959" s="2">
        <v>0</v>
      </c>
      <c r="CF4959" s="2">
        <v>0</v>
      </c>
      <c r="CG4959" s="2">
        <v>0</v>
      </c>
      <c r="CH4959" s="2">
        <v>0</v>
      </c>
      <c r="CI4959" s="2">
        <v>0</v>
      </c>
      <c r="CJ4959" s="2">
        <v>0</v>
      </c>
      <c r="CK4959" s="2">
        <v>8</v>
      </c>
      <c r="CL4959" s="2">
        <v>0</v>
      </c>
    </row>
    <row r="4960" spans="1:90" x14ac:dyDescent="0.25">
      <c r="A4960" t="s">
        <v>115</v>
      </c>
      <c r="B4960">
        <v>10317</v>
      </c>
      <c r="C4960" t="s">
        <v>132</v>
      </c>
      <c r="D4960">
        <v>1</v>
      </c>
      <c r="E4960">
        <v>8</v>
      </c>
      <c r="F4960">
        <v>4900</v>
      </c>
      <c r="G4960">
        <v>35004900</v>
      </c>
      <c r="H4960" t="s">
        <v>18774</v>
      </c>
      <c r="I4960">
        <v>100</v>
      </c>
      <c r="J4960" t="s">
        <v>107</v>
      </c>
      <c r="K4960" t="s">
        <v>3375</v>
      </c>
      <c r="L4960">
        <v>22</v>
      </c>
      <c r="M4960" t="s">
        <v>1071</v>
      </c>
      <c r="N4960">
        <v>4410080</v>
      </c>
      <c r="O4960" t="s">
        <v>92</v>
      </c>
      <c r="P4960" t="s">
        <v>18775</v>
      </c>
      <c r="Q4960">
        <v>99</v>
      </c>
      <c r="R4960">
        <v>11</v>
      </c>
      <c r="S4960">
        <v>56216603</v>
      </c>
      <c r="T4960">
        <v>56231717</v>
      </c>
      <c r="U4960" t="s">
        <v>18776</v>
      </c>
      <c r="V4960">
        <v>1</v>
      </c>
      <c r="W4960" s="2">
        <v>0</v>
      </c>
      <c r="X4960" s="2">
        <v>0</v>
      </c>
      <c r="Y4960" s="2">
        <v>119</v>
      </c>
      <c r="Z4960" s="2">
        <v>259</v>
      </c>
      <c r="AA4960" s="2">
        <v>202</v>
      </c>
      <c r="AB4960" s="2">
        <v>198</v>
      </c>
      <c r="AC4960" s="2">
        <v>212</v>
      </c>
      <c r="AD4960" s="2">
        <v>0</v>
      </c>
      <c r="AE4960" s="2">
        <v>0</v>
      </c>
      <c r="AF4960" s="2">
        <v>0</v>
      </c>
      <c r="AG4960" s="2">
        <v>0</v>
      </c>
      <c r="AH4960" s="2">
        <v>0</v>
      </c>
      <c r="AI4960" s="2">
        <v>0</v>
      </c>
      <c r="AJ4960" s="2">
        <v>0</v>
      </c>
      <c r="AK4960" s="2">
        <v>0</v>
      </c>
      <c r="AL4960" s="2">
        <v>0</v>
      </c>
      <c r="AM4960" s="2">
        <v>0</v>
      </c>
      <c r="AN4960" s="2">
        <v>0</v>
      </c>
      <c r="AO4960" s="2">
        <v>0</v>
      </c>
      <c r="AP4960" s="2">
        <v>0</v>
      </c>
      <c r="AQ4960" s="2">
        <v>0</v>
      </c>
      <c r="AR4960" s="2">
        <v>0</v>
      </c>
      <c r="AS4960" s="2">
        <v>0</v>
      </c>
      <c r="AT4960" s="2">
        <v>0</v>
      </c>
      <c r="AU4960" s="2">
        <v>0</v>
      </c>
      <c r="AV4960" s="2">
        <v>0</v>
      </c>
      <c r="AW4960" s="2">
        <v>0</v>
      </c>
      <c r="AX4960" s="2">
        <v>0</v>
      </c>
      <c r="AY4960" s="2">
        <v>0</v>
      </c>
      <c r="AZ4960" s="2">
        <v>0</v>
      </c>
      <c r="BA4960" s="2">
        <v>0</v>
      </c>
      <c r="BB4960" s="2">
        <v>0</v>
      </c>
      <c r="BC4960" s="2">
        <v>0</v>
      </c>
      <c r="BD4960" s="2">
        <v>11</v>
      </c>
      <c r="BE4960" s="2">
        <v>0</v>
      </c>
      <c r="BF4960" s="2">
        <v>0</v>
      </c>
      <c r="BG4960" s="2">
        <v>5</v>
      </c>
      <c r="BH4960" s="2">
        <v>10</v>
      </c>
      <c r="BI4960" s="2">
        <v>11</v>
      </c>
      <c r="BJ4960" s="2">
        <v>11</v>
      </c>
      <c r="BK4960" s="2">
        <v>11</v>
      </c>
      <c r="BL4960" s="2">
        <v>0</v>
      </c>
      <c r="BM4960" s="2">
        <v>0</v>
      </c>
      <c r="BN4960" s="2">
        <v>0</v>
      </c>
      <c r="BO4960" s="2">
        <v>0</v>
      </c>
      <c r="BP4960" s="2">
        <v>0</v>
      </c>
      <c r="BQ4960" s="2">
        <v>0</v>
      </c>
      <c r="BR4960" s="2">
        <v>0</v>
      </c>
      <c r="BS4960" s="2">
        <v>0</v>
      </c>
      <c r="BT4960" s="2">
        <v>0</v>
      </c>
      <c r="BU4960" s="2">
        <v>0</v>
      </c>
      <c r="BV4960" s="2">
        <v>0</v>
      </c>
      <c r="BW4960" s="2">
        <v>0</v>
      </c>
      <c r="BX4960" s="2">
        <v>0</v>
      </c>
      <c r="BY4960" s="2">
        <v>0</v>
      </c>
      <c r="BZ4960" s="2">
        <v>0</v>
      </c>
      <c r="CA4960" s="2">
        <v>0</v>
      </c>
      <c r="CB4960" s="2">
        <v>0</v>
      </c>
      <c r="CC4960" s="2">
        <v>0</v>
      </c>
      <c r="CD4960" s="2">
        <v>0</v>
      </c>
      <c r="CE4960" s="2">
        <v>0</v>
      </c>
      <c r="CF4960" s="2">
        <v>0</v>
      </c>
      <c r="CG4960" s="2">
        <v>0</v>
      </c>
      <c r="CH4960" s="2">
        <v>0</v>
      </c>
      <c r="CI4960" s="2">
        <v>0</v>
      </c>
      <c r="CJ4960" s="2">
        <v>0</v>
      </c>
      <c r="CK4960" s="2">
        <v>0</v>
      </c>
      <c r="CL4960" s="2">
        <v>3</v>
      </c>
    </row>
    <row r="4961" spans="1:90" x14ac:dyDescent="0.25">
      <c r="A4961" t="s">
        <v>115</v>
      </c>
      <c r="B4961">
        <v>10317</v>
      </c>
      <c r="C4961" t="s">
        <v>132</v>
      </c>
      <c r="D4961">
        <v>1</v>
      </c>
      <c r="E4961">
        <v>8</v>
      </c>
      <c r="F4961">
        <v>4736</v>
      </c>
      <c r="G4961">
        <v>35004736</v>
      </c>
      <c r="H4961" t="s">
        <v>12977</v>
      </c>
      <c r="I4961">
        <v>100</v>
      </c>
      <c r="J4961" t="s">
        <v>107</v>
      </c>
      <c r="K4961" t="s">
        <v>1252</v>
      </c>
      <c r="L4961">
        <v>38</v>
      </c>
      <c r="M4961" t="s">
        <v>322</v>
      </c>
      <c r="N4961">
        <v>4372050</v>
      </c>
      <c r="O4961" t="s">
        <v>102</v>
      </c>
      <c r="P4961" t="s">
        <v>12978</v>
      </c>
      <c r="Q4961">
        <v>439</v>
      </c>
      <c r="R4961">
        <v>11</v>
      </c>
      <c r="S4961">
        <v>55632355</v>
      </c>
      <c r="T4961">
        <v>56772218</v>
      </c>
      <c r="U4961" t="s">
        <v>12979</v>
      </c>
      <c r="V4961">
        <v>1</v>
      </c>
      <c r="W4961" s="2">
        <v>0</v>
      </c>
      <c r="X4961" s="2">
        <v>0</v>
      </c>
      <c r="Y4961" s="2">
        <v>0</v>
      </c>
      <c r="Z4961" s="2">
        <v>0</v>
      </c>
      <c r="AA4961" s="2">
        <v>0</v>
      </c>
      <c r="AB4961" s="2">
        <v>0</v>
      </c>
      <c r="AC4961" s="2">
        <v>0</v>
      </c>
      <c r="AD4961" s="2">
        <v>141</v>
      </c>
      <c r="AE4961" s="2">
        <v>240</v>
      </c>
      <c r="AF4961" s="2">
        <v>203</v>
      </c>
      <c r="AG4961" s="2">
        <v>203</v>
      </c>
      <c r="AH4961" s="2">
        <v>482</v>
      </c>
      <c r="AI4961" s="2">
        <v>253</v>
      </c>
      <c r="AJ4961" s="2">
        <v>242</v>
      </c>
      <c r="AK4961" s="2">
        <v>0</v>
      </c>
      <c r="AL4961" s="2">
        <v>0</v>
      </c>
      <c r="AM4961" s="2">
        <v>0</v>
      </c>
      <c r="AN4961" s="2">
        <v>0</v>
      </c>
      <c r="AO4961" s="2">
        <v>0</v>
      </c>
      <c r="AP4961" s="2">
        <v>0</v>
      </c>
      <c r="AQ4961" s="2">
        <v>0</v>
      </c>
      <c r="AR4961" s="2">
        <v>0</v>
      </c>
      <c r="AS4961" s="2">
        <v>0</v>
      </c>
      <c r="AT4961" s="2">
        <v>0</v>
      </c>
      <c r="AU4961" s="2">
        <v>0</v>
      </c>
      <c r="AV4961" s="2">
        <v>0</v>
      </c>
      <c r="AW4961" s="2">
        <v>0</v>
      </c>
      <c r="AX4961" s="2">
        <v>0</v>
      </c>
      <c r="AY4961" s="2">
        <v>0</v>
      </c>
      <c r="AZ4961" s="2">
        <v>0</v>
      </c>
      <c r="BA4961" s="2">
        <v>0</v>
      </c>
      <c r="BB4961" s="2">
        <v>0</v>
      </c>
      <c r="BC4961" s="2">
        <v>117</v>
      </c>
      <c r="BD4961" s="2">
        <v>0</v>
      </c>
      <c r="BE4961" s="2">
        <v>0</v>
      </c>
      <c r="BF4961" s="2">
        <v>0</v>
      </c>
      <c r="BG4961" s="2">
        <v>0</v>
      </c>
      <c r="BH4961" s="2">
        <v>0</v>
      </c>
      <c r="BI4961" s="2">
        <v>0</v>
      </c>
      <c r="BJ4961" s="2">
        <v>0</v>
      </c>
      <c r="BK4961" s="2">
        <v>0</v>
      </c>
      <c r="BL4961" s="2">
        <v>4</v>
      </c>
      <c r="BM4961" s="2">
        <v>14</v>
      </c>
      <c r="BN4961" s="2">
        <v>10</v>
      </c>
      <c r="BO4961" s="2">
        <v>8</v>
      </c>
      <c r="BP4961" s="2">
        <v>18</v>
      </c>
      <c r="BQ4961" s="2">
        <v>10</v>
      </c>
      <c r="BR4961" s="2">
        <v>9</v>
      </c>
      <c r="BS4961" s="2">
        <v>0</v>
      </c>
      <c r="BT4961" s="2">
        <v>0</v>
      </c>
      <c r="BU4961" s="2">
        <v>0</v>
      </c>
      <c r="BV4961" s="2">
        <v>0</v>
      </c>
      <c r="BW4961" s="2">
        <v>0</v>
      </c>
      <c r="BX4961" s="2">
        <v>0</v>
      </c>
      <c r="BY4961" s="2">
        <v>0</v>
      </c>
      <c r="BZ4961" s="2">
        <v>0</v>
      </c>
      <c r="CA4961" s="2">
        <v>0</v>
      </c>
      <c r="CB4961" s="2">
        <v>0</v>
      </c>
      <c r="CC4961" s="2">
        <v>0</v>
      </c>
      <c r="CD4961" s="2">
        <v>0</v>
      </c>
      <c r="CE4961" s="2">
        <v>0</v>
      </c>
      <c r="CF4961" s="2">
        <v>0</v>
      </c>
      <c r="CG4961" s="2">
        <v>0</v>
      </c>
      <c r="CH4961" s="2">
        <v>0</v>
      </c>
      <c r="CI4961" s="2">
        <v>0</v>
      </c>
      <c r="CJ4961" s="2">
        <v>0</v>
      </c>
      <c r="CK4961" s="2">
        <v>8</v>
      </c>
      <c r="CL4961" s="2">
        <v>0</v>
      </c>
    </row>
    <row r="4962" spans="1:90" x14ac:dyDescent="0.25">
      <c r="A4962" t="s">
        <v>115</v>
      </c>
      <c r="B4962">
        <v>10317</v>
      </c>
      <c r="C4962" t="s">
        <v>132</v>
      </c>
      <c r="D4962">
        <v>1</v>
      </c>
      <c r="E4962">
        <v>8</v>
      </c>
      <c r="F4962">
        <v>39305</v>
      </c>
      <c r="G4962">
        <v>35039305</v>
      </c>
      <c r="H4962" t="s">
        <v>16597</v>
      </c>
      <c r="I4962">
        <v>100</v>
      </c>
      <c r="J4962" t="s">
        <v>107</v>
      </c>
      <c r="K4962" t="s">
        <v>2576</v>
      </c>
      <c r="L4962">
        <v>58</v>
      </c>
      <c r="M4962" t="s">
        <v>1200</v>
      </c>
      <c r="N4962">
        <v>4430350</v>
      </c>
      <c r="O4962" t="s">
        <v>92</v>
      </c>
      <c r="P4962" t="s">
        <v>16598</v>
      </c>
      <c r="Q4962">
        <v>22</v>
      </c>
      <c r="R4962">
        <v>11</v>
      </c>
      <c r="S4962">
        <v>56119429</v>
      </c>
      <c r="T4962">
        <v>56141398</v>
      </c>
      <c r="U4962" t="s">
        <v>16599</v>
      </c>
      <c r="V4962">
        <v>1</v>
      </c>
      <c r="W4962" s="2">
        <v>0</v>
      </c>
      <c r="X4962" s="2">
        <v>0</v>
      </c>
      <c r="Y4962" s="2">
        <v>168</v>
      </c>
      <c r="Z4962" s="2">
        <v>120</v>
      </c>
      <c r="AA4962" s="2">
        <v>92</v>
      </c>
      <c r="AB4962" s="2">
        <v>115</v>
      </c>
      <c r="AC4962" s="2">
        <v>114</v>
      </c>
      <c r="AD4962" s="2">
        <v>0</v>
      </c>
      <c r="AE4962" s="2">
        <v>0</v>
      </c>
      <c r="AF4962" s="2">
        <v>0</v>
      </c>
      <c r="AG4962" s="2">
        <v>0</v>
      </c>
      <c r="AH4962" s="2">
        <v>0</v>
      </c>
      <c r="AI4962" s="2">
        <v>0</v>
      </c>
      <c r="AJ4962" s="2">
        <v>0</v>
      </c>
      <c r="AK4962" s="2">
        <v>0</v>
      </c>
      <c r="AL4962" s="2">
        <v>0</v>
      </c>
      <c r="AM4962" s="2">
        <v>0</v>
      </c>
      <c r="AN4962" s="2">
        <v>0</v>
      </c>
      <c r="AO4962" s="2">
        <v>0</v>
      </c>
      <c r="AP4962" s="2">
        <v>0</v>
      </c>
      <c r="AQ4962" s="2">
        <v>0</v>
      </c>
      <c r="AR4962" s="2">
        <v>0</v>
      </c>
      <c r="AS4962" s="2">
        <v>0</v>
      </c>
      <c r="AT4962" s="2">
        <v>0</v>
      </c>
      <c r="AU4962" s="2">
        <v>0</v>
      </c>
      <c r="AV4962" s="2">
        <v>0</v>
      </c>
      <c r="AW4962" s="2">
        <v>0</v>
      </c>
      <c r="AX4962" s="2">
        <v>0</v>
      </c>
      <c r="AY4962" s="2">
        <v>0</v>
      </c>
      <c r="AZ4962" s="2">
        <v>0</v>
      </c>
      <c r="BA4962" s="2">
        <v>0</v>
      </c>
      <c r="BB4962" s="2">
        <v>0</v>
      </c>
      <c r="BC4962" s="2">
        <v>0</v>
      </c>
      <c r="BD4962" s="2">
        <v>0</v>
      </c>
      <c r="BE4962" s="2">
        <v>0</v>
      </c>
      <c r="BF4962" s="2">
        <v>0</v>
      </c>
      <c r="BG4962" s="2">
        <v>5</v>
      </c>
      <c r="BH4962" s="2">
        <v>4</v>
      </c>
      <c r="BI4962" s="2">
        <v>4</v>
      </c>
      <c r="BJ4962" s="2">
        <v>7</v>
      </c>
      <c r="BK4962" s="2">
        <v>6</v>
      </c>
      <c r="BL4962" s="2">
        <v>0</v>
      </c>
      <c r="BM4962" s="2">
        <v>0</v>
      </c>
      <c r="BN4962" s="2">
        <v>0</v>
      </c>
      <c r="BO4962" s="2">
        <v>0</v>
      </c>
      <c r="BP4962" s="2">
        <v>0</v>
      </c>
      <c r="BQ4962" s="2">
        <v>0</v>
      </c>
      <c r="BR4962" s="2">
        <v>0</v>
      </c>
      <c r="BS4962" s="2">
        <v>0</v>
      </c>
      <c r="BT4962" s="2">
        <v>0</v>
      </c>
      <c r="BU4962" s="2">
        <v>0</v>
      </c>
      <c r="BV4962" s="2">
        <v>0</v>
      </c>
      <c r="BW4962" s="2">
        <v>0</v>
      </c>
      <c r="BX4962" s="2">
        <v>0</v>
      </c>
      <c r="BY4962" s="2">
        <v>0</v>
      </c>
      <c r="BZ4962" s="2">
        <v>0</v>
      </c>
      <c r="CA4962" s="2">
        <v>0</v>
      </c>
      <c r="CB4962" s="2">
        <v>0</v>
      </c>
      <c r="CC4962" s="2">
        <v>0</v>
      </c>
      <c r="CD4962" s="2">
        <v>0</v>
      </c>
      <c r="CE4962" s="2">
        <v>0</v>
      </c>
      <c r="CF4962" s="2">
        <v>0</v>
      </c>
      <c r="CG4962" s="2">
        <v>0</v>
      </c>
      <c r="CH4962" s="2">
        <v>0</v>
      </c>
      <c r="CI4962" s="2">
        <v>0</v>
      </c>
      <c r="CJ4962" s="2">
        <v>0</v>
      </c>
      <c r="CK4962" s="2">
        <v>0</v>
      </c>
      <c r="CL4962" s="2">
        <v>0</v>
      </c>
    </row>
    <row r="4963" spans="1:90" x14ac:dyDescent="0.25">
      <c r="A4963" t="s">
        <v>115</v>
      </c>
      <c r="B4963">
        <v>10317</v>
      </c>
      <c r="C4963" t="s">
        <v>132</v>
      </c>
      <c r="D4963">
        <v>1</v>
      </c>
      <c r="E4963">
        <v>8</v>
      </c>
      <c r="F4963">
        <v>44374</v>
      </c>
      <c r="G4963">
        <v>35044374</v>
      </c>
      <c r="H4963" t="s">
        <v>18797</v>
      </c>
      <c r="I4963">
        <v>100</v>
      </c>
      <c r="J4963" t="s">
        <v>107</v>
      </c>
      <c r="K4963" t="s">
        <v>11747</v>
      </c>
      <c r="L4963">
        <v>22</v>
      </c>
      <c r="M4963" t="s">
        <v>1071</v>
      </c>
      <c r="N4963">
        <v>4414200</v>
      </c>
      <c r="O4963" t="s">
        <v>102</v>
      </c>
      <c r="P4963" t="s">
        <v>18798</v>
      </c>
      <c r="Q4963">
        <v>141</v>
      </c>
      <c r="R4963">
        <v>11</v>
      </c>
      <c r="S4963">
        <v>56211912</v>
      </c>
      <c r="T4963">
        <v>56239909</v>
      </c>
      <c r="U4963" t="s">
        <v>18799</v>
      </c>
      <c r="V4963">
        <v>1</v>
      </c>
      <c r="W4963" s="2">
        <v>0</v>
      </c>
      <c r="X4963" s="2">
        <v>0</v>
      </c>
      <c r="Y4963" s="2">
        <v>0</v>
      </c>
      <c r="Z4963" s="2">
        <v>0</v>
      </c>
      <c r="AA4963" s="2">
        <v>0</v>
      </c>
      <c r="AB4963" s="2">
        <v>0</v>
      </c>
      <c r="AC4963" s="2">
        <v>0</v>
      </c>
      <c r="AD4963" s="2">
        <v>88</v>
      </c>
      <c r="AE4963" s="2">
        <v>113</v>
      </c>
      <c r="AF4963" s="2">
        <v>62</v>
      </c>
      <c r="AG4963" s="2">
        <v>83</v>
      </c>
      <c r="AH4963" s="2">
        <v>139</v>
      </c>
      <c r="AI4963" s="2">
        <v>94</v>
      </c>
      <c r="AJ4963" s="2">
        <v>103</v>
      </c>
      <c r="AK4963" s="2">
        <v>0</v>
      </c>
      <c r="AL4963" s="2">
        <v>0</v>
      </c>
      <c r="AM4963" s="2">
        <v>0</v>
      </c>
      <c r="AN4963" s="2">
        <v>0</v>
      </c>
      <c r="AO4963" s="2">
        <v>0</v>
      </c>
      <c r="AP4963" s="2">
        <v>0</v>
      </c>
      <c r="AQ4963" s="2">
        <v>0</v>
      </c>
      <c r="AR4963" s="2">
        <v>0</v>
      </c>
      <c r="AS4963" s="2">
        <v>0</v>
      </c>
      <c r="AT4963" s="2">
        <v>0</v>
      </c>
      <c r="AU4963" s="2">
        <v>0</v>
      </c>
      <c r="AV4963" s="2">
        <v>0</v>
      </c>
      <c r="AW4963" s="2">
        <v>0</v>
      </c>
      <c r="AX4963" s="2">
        <v>0</v>
      </c>
      <c r="AY4963" s="2">
        <v>0</v>
      </c>
      <c r="AZ4963" s="2">
        <v>0</v>
      </c>
      <c r="BA4963" s="2">
        <v>0</v>
      </c>
      <c r="BB4963" s="2">
        <v>0</v>
      </c>
      <c r="BC4963" s="2">
        <v>47</v>
      </c>
      <c r="BD4963" s="2">
        <v>0</v>
      </c>
      <c r="BE4963" s="2">
        <v>0</v>
      </c>
      <c r="BF4963" s="2">
        <v>0</v>
      </c>
      <c r="BG4963" s="2">
        <v>0</v>
      </c>
      <c r="BH4963" s="2">
        <v>0</v>
      </c>
      <c r="BI4963" s="2">
        <v>0</v>
      </c>
      <c r="BJ4963" s="2">
        <v>0</v>
      </c>
      <c r="BK4963" s="2">
        <v>0</v>
      </c>
      <c r="BL4963" s="2">
        <v>6</v>
      </c>
      <c r="BM4963" s="2">
        <v>5</v>
      </c>
      <c r="BN4963" s="2">
        <v>3</v>
      </c>
      <c r="BO4963" s="2">
        <v>6</v>
      </c>
      <c r="BP4963" s="2">
        <v>6</v>
      </c>
      <c r="BQ4963" s="2">
        <v>4</v>
      </c>
      <c r="BR4963" s="2">
        <v>4</v>
      </c>
      <c r="BS4963" s="2">
        <v>0</v>
      </c>
      <c r="BT4963" s="2">
        <v>0</v>
      </c>
      <c r="BU4963" s="2">
        <v>0</v>
      </c>
      <c r="BV4963" s="2">
        <v>0</v>
      </c>
      <c r="BW4963" s="2">
        <v>0</v>
      </c>
      <c r="BX4963" s="2">
        <v>0</v>
      </c>
      <c r="BY4963" s="2">
        <v>0</v>
      </c>
      <c r="BZ4963" s="2">
        <v>0</v>
      </c>
      <c r="CA4963" s="2">
        <v>0</v>
      </c>
      <c r="CB4963" s="2">
        <v>0</v>
      </c>
      <c r="CC4963" s="2">
        <v>0</v>
      </c>
      <c r="CD4963" s="2">
        <v>0</v>
      </c>
      <c r="CE4963" s="2">
        <v>0</v>
      </c>
      <c r="CF4963" s="2">
        <v>0</v>
      </c>
      <c r="CG4963" s="2">
        <v>0</v>
      </c>
      <c r="CH4963" s="2">
        <v>0</v>
      </c>
      <c r="CI4963" s="2">
        <v>0</v>
      </c>
      <c r="CJ4963" s="2">
        <v>0</v>
      </c>
      <c r="CK4963" s="2">
        <v>3</v>
      </c>
      <c r="CL4963" s="2">
        <v>0</v>
      </c>
    </row>
    <row r="4964" spans="1:90" x14ac:dyDescent="0.25">
      <c r="A4964" t="s">
        <v>115</v>
      </c>
      <c r="B4964">
        <v>10317</v>
      </c>
      <c r="C4964" t="s">
        <v>132</v>
      </c>
      <c r="D4964">
        <v>1</v>
      </c>
      <c r="E4964">
        <v>8</v>
      </c>
      <c r="F4964">
        <v>5149</v>
      </c>
      <c r="G4964">
        <v>35005149</v>
      </c>
      <c r="H4964" t="s">
        <v>8998</v>
      </c>
      <c r="I4964">
        <v>100</v>
      </c>
      <c r="J4964" t="s">
        <v>107</v>
      </c>
      <c r="K4964" t="s">
        <v>3262</v>
      </c>
      <c r="L4964">
        <v>22</v>
      </c>
      <c r="M4964" t="s">
        <v>1071</v>
      </c>
      <c r="N4964">
        <v>4366000</v>
      </c>
      <c r="O4964" t="s">
        <v>102</v>
      </c>
      <c r="P4964" t="s">
        <v>8999</v>
      </c>
      <c r="Q4964">
        <v>2672</v>
      </c>
      <c r="R4964">
        <v>11</v>
      </c>
      <c r="S4964">
        <v>55623986</v>
      </c>
      <c r="T4964">
        <v>56787350</v>
      </c>
      <c r="U4964" t="s">
        <v>9000</v>
      </c>
      <c r="V4964">
        <v>1</v>
      </c>
      <c r="W4964" s="2">
        <v>0</v>
      </c>
      <c r="X4964" s="2">
        <v>0</v>
      </c>
      <c r="Y4964" s="2">
        <v>0</v>
      </c>
      <c r="Z4964" s="2">
        <v>0</v>
      </c>
      <c r="AA4964" s="2">
        <v>0</v>
      </c>
      <c r="AB4964" s="2">
        <v>0</v>
      </c>
      <c r="AC4964" s="2">
        <v>0</v>
      </c>
      <c r="AD4964" s="2">
        <v>139</v>
      </c>
      <c r="AE4964" s="2">
        <v>171</v>
      </c>
      <c r="AF4964" s="2">
        <v>173</v>
      </c>
      <c r="AG4964" s="2">
        <v>172</v>
      </c>
      <c r="AH4964" s="2">
        <v>310</v>
      </c>
      <c r="AI4964" s="2">
        <v>218</v>
      </c>
      <c r="AJ4964" s="2">
        <v>235</v>
      </c>
      <c r="AK4964" s="2">
        <v>0</v>
      </c>
      <c r="AL4964" s="2">
        <v>0</v>
      </c>
      <c r="AM4964" s="2">
        <v>0</v>
      </c>
      <c r="AN4964" s="2">
        <v>0</v>
      </c>
      <c r="AO4964" s="2">
        <v>0</v>
      </c>
      <c r="AP4964" s="2">
        <v>0</v>
      </c>
      <c r="AQ4964" s="2">
        <v>0</v>
      </c>
      <c r="AR4964" s="2">
        <v>0</v>
      </c>
      <c r="AS4964" s="2">
        <v>0</v>
      </c>
      <c r="AT4964" s="2">
        <v>0</v>
      </c>
      <c r="AU4964" s="2">
        <v>0</v>
      </c>
      <c r="AV4964" s="2">
        <v>0</v>
      </c>
      <c r="AW4964" s="2">
        <v>0</v>
      </c>
      <c r="AX4964" s="2">
        <v>0</v>
      </c>
      <c r="AY4964" s="2">
        <v>0</v>
      </c>
      <c r="AZ4964" s="2">
        <v>0</v>
      </c>
      <c r="BA4964" s="2">
        <v>0</v>
      </c>
      <c r="BB4964" s="2">
        <v>0</v>
      </c>
      <c r="BC4964" s="2">
        <v>41</v>
      </c>
      <c r="BD4964" s="2">
        <v>0</v>
      </c>
      <c r="BE4964" s="2">
        <v>0</v>
      </c>
      <c r="BF4964" s="2">
        <v>0</v>
      </c>
      <c r="BG4964" s="2">
        <v>0</v>
      </c>
      <c r="BH4964" s="2">
        <v>0</v>
      </c>
      <c r="BI4964" s="2">
        <v>0</v>
      </c>
      <c r="BJ4964" s="2">
        <v>0</v>
      </c>
      <c r="BK4964" s="2">
        <v>0</v>
      </c>
      <c r="BL4964" s="2">
        <v>4</v>
      </c>
      <c r="BM4964" s="2">
        <v>6</v>
      </c>
      <c r="BN4964" s="2">
        <v>5</v>
      </c>
      <c r="BO4964" s="2">
        <v>6</v>
      </c>
      <c r="BP4964" s="2">
        <v>9</v>
      </c>
      <c r="BQ4964" s="2">
        <v>9</v>
      </c>
      <c r="BR4964" s="2">
        <v>9</v>
      </c>
      <c r="BS4964" s="2">
        <v>0</v>
      </c>
      <c r="BT4964" s="2">
        <v>0</v>
      </c>
      <c r="BU4964" s="2">
        <v>0</v>
      </c>
      <c r="BV4964" s="2">
        <v>0</v>
      </c>
      <c r="BW4964" s="2">
        <v>0</v>
      </c>
      <c r="BX4964" s="2">
        <v>0</v>
      </c>
      <c r="BY4964" s="2">
        <v>0</v>
      </c>
      <c r="BZ4964" s="2">
        <v>0</v>
      </c>
      <c r="CA4964" s="2">
        <v>0</v>
      </c>
      <c r="CB4964" s="2">
        <v>0</v>
      </c>
      <c r="CC4964" s="2">
        <v>0</v>
      </c>
      <c r="CD4964" s="2">
        <v>0</v>
      </c>
      <c r="CE4964" s="2">
        <v>0</v>
      </c>
      <c r="CF4964" s="2">
        <v>0</v>
      </c>
      <c r="CG4964" s="2">
        <v>0</v>
      </c>
      <c r="CH4964" s="2">
        <v>0</v>
      </c>
      <c r="CI4964" s="2">
        <v>0</v>
      </c>
      <c r="CJ4964" s="2">
        <v>0</v>
      </c>
      <c r="CK4964" s="2">
        <v>2</v>
      </c>
      <c r="CL4964" s="2">
        <v>0</v>
      </c>
    </row>
    <row r="4965" spans="1:90" x14ac:dyDescent="0.25">
      <c r="A4965" t="s">
        <v>115</v>
      </c>
      <c r="B4965">
        <v>10317</v>
      </c>
      <c r="C4965" t="s">
        <v>132</v>
      </c>
      <c r="D4965">
        <v>1</v>
      </c>
      <c r="E4965">
        <v>8</v>
      </c>
      <c r="F4965">
        <v>4728</v>
      </c>
      <c r="G4965">
        <v>35004728</v>
      </c>
      <c r="H4965" t="s">
        <v>18752</v>
      </c>
      <c r="I4965">
        <v>100</v>
      </c>
      <c r="J4965" t="s">
        <v>107</v>
      </c>
      <c r="K4965" t="s">
        <v>3471</v>
      </c>
      <c r="L4965">
        <v>38</v>
      </c>
      <c r="M4965" t="s">
        <v>322</v>
      </c>
      <c r="N4965">
        <v>4330070</v>
      </c>
      <c r="O4965" t="s">
        <v>92</v>
      </c>
      <c r="P4965" t="s">
        <v>18753</v>
      </c>
      <c r="Q4965">
        <v>17</v>
      </c>
      <c r="R4965">
        <v>11</v>
      </c>
      <c r="S4965">
        <v>55630051</v>
      </c>
      <c r="T4965">
        <v>56772335</v>
      </c>
      <c r="U4965" t="s">
        <v>18754</v>
      </c>
      <c r="V4965">
        <v>1</v>
      </c>
      <c r="W4965" s="2">
        <v>0</v>
      </c>
      <c r="X4965" s="2">
        <v>0</v>
      </c>
      <c r="Y4965" s="2">
        <v>187</v>
      </c>
      <c r="Z4965" s="2">
        <v>135</v>
      </c>
      <c r="AA4965" s="2">
        <v>178</v>
      </c>
      <c r="AB4965" s="2">
        <v>142</v>
      </c>
      <c r="AC4965" s="2">
        <v>115</v>
      </c>
      <c r="AD4965" s="2">
        <v>0</v>
      </c>
      <c r="AE4965" s="2">
        <v>0</v>
      </c>
      <c r="AF4965" s="2">
        <v>0</v>
      </c>
      <c r="AG4965" s="2">
        <v>0</v>
      </c>
      <c r="AH4965" s="2">
        <v>0</v>
      </c>
      <c r="AI4965" s="2">
        <v>0</v>
      </c>
      <c r="AJ4965" s="2">
        <v>0</v>
      </c>
      <c r="AK4965" s="2">
        <v>0</v>
      </c>
      <c r="AL4965" s="2">
        <v>0</v>
      </c>
      <c r="AM4965" s="2">
        <v>0</v>
      </c>
      <c r="AN4965" s="2">
        <v>0</v>
      </c>
      <c r="AO4965" s="2">
        <v>0</v>
      </c>
      <c r="AP4965" s="2">
        <v>0</v>
      </c>
      <c r="AQ4965" s="2">
        <v>0</v>
      </c>
      <c r="AR4965" s="2">
        <v>0</v>
      </c>
      <c r="AS4965" s="2">
        <v>0</v>
      </c>
      <c r="AT4965" s="2">
        <v>0</v>
      </c>
      <c r="AU4965" s="2">
        <v>0</v>
      </c>
      <c r="AV4965" s="2">
        <v>0</v>
      </c>
      <c r="AW4965" s="2">
        <v>0</v>
      </c>
      <c r="AX4965" s="2">
        <v>0</v>
      </c>
      <c r="AY4965" s="2">
        <v>0</v>
      </c>
      <c r="AZ4965" s="2">
        <v>0</v>
      </c>
      <c r="BA4965" s="2">
        <v>0</v>
      </c>
      <c r="BB4965" s="2">
        <v>0</v>
      </c>
      <c r="BC4965" s="2">
        <v>0</v>
      </c>
      <c r="BD4965" s="2">
        <v>0</v>
      </c>
      <c r="BE4965" s="2">
        <v>0</v>
      </c>
      <c r="BF4965" s="2">
        <v>0</v>
      </c>
      <c r="BG4965" s="2">
        <v>8</v>
      </c>
      <c r="BH4965" s="2">
        <v>5</v>
      </c>
      <c r="BI4965" s="2">
        <v>7</v>
      </c>
      <c r="BJ4965" s="2">
        <v>7</v>
      </c>
      <c r="BK4965" s="2">
        <v>5</v>
      </c>
      <c r="BL4965" s="2">
        <v>0</v>
      </c>
      <c r="BM4965" s="2">
        <v>0</v>
      </c>
      <c r="BN4965" s="2">
        <v>0</v>
      </c>
      <c r="BO4965" s="2">
        <v>0</v>
      </c>
      <c r="BP4965" s="2">
        <v>0</v>
      </c>
      <c r="BQ4965" s="2">
        <v>0</v>
      </c>
      <c r="BR4965" s="2">
        <v>0</v>
      </c>
      <c r="BS4965" s="2">
        <v>0</v>
      </c>
      <c r="BT4965" s="2">
        <v>0</v>
      </c>
      <c r="BU4965" s="2">
        <v>0</v>
      </c>
      <c r="BV4965" s="2">
        <v>0</v>
      </c>
      <c r="BW4965" s="2">
        <v>0</v>
      </c>
      <c r="BX4965" s="2">
        <v>0</v>
      </c>
      <c r="BY4965" s="2">
        <v>0</v>
      </c>
      <c r="BZ4965" s="2">
        <v>0</v>
      </c>
      <c r="CA4965" s="2">
        <v>0</v>
      </c>
      <c r="CB4965" s="2">
        <v>0</v>
      </c>
      <c r="CC4965" s="2">
        <v>0</v>
      </c>
      <c r="CD4965" s="2">
        <v>0</v>
      </c>
      <c r="CE4965" s="2">
        <v>0</v>
      </c>
      <c r="CF4965" s="2">
        <v>0</v>
      </c>
      <c r="CG4965" s="2">
        <v>0</v>
      </c>
      <c r="CH4965" s="2">
        <v>0</v>
      </c>
      <c r="CI4965" s="2">
        <v>0</v>
      </c>
      <c r="CJ4965" s="2">
        <v>0</v>
      </c>
      <c r="CK4965" s="2">
        <v>0</v>
      </c>
      <c r="CL4965" s="2">
        <v>0</v>
      </c>
    </row>
    <row r="4966" spans="1:90" x14ac:dyDescent="0.25">
      <c r="A4966" t="s">
        <v>115</v>
      </c>
      <c r="B4966">
        <v>10317</v>
      </c>
      <c r="C4966" t="s">
        <v>132</v>
      </c>
      <c r="D4966">
        <v>1</v>
      </c>
      <c r="E4966">
        <v>8</v>
      </c>
      <c r="F4966">
        <v>5083</v>
      </c>
      <c r="G4966">
        <v>35005083</v>
      </c>
      <c r="H4966" t="s">
        <v>7937</v>
      </c>
      <c r="I4966">
        <v>100</v>
      </c>
      <c r="J4966" t="s">
        <v>107</v>
      </c>
      <c r="K4966" t="s">
        <v>2572</v>
      </c>
      <c r="L4966">
        <v>16</v>
      </c>
      <c r="M4966" t="s">
        <v>1037</v>
      </c>
      <c r="N4966">
        <v>4445090</v>
      </c>
      <c r="O4966" t="s">
        <v>92</v>
      </c>
      <c r="P4966" t="s">
        <v>7938</v>
      </c>
      <c r="Q4966">
        <v>16</v>
      </c>
      <c r="R4966">
        <v>11</v>
      </c>
      <c r="S4966">
        <v>56112854</v>
      </c>
      <c r="T4966">
        <v>56141399</v>
      </c>
      <c r="U4966" t="s">
        <v>7939</v>
      </c>
      <c r="V4966">
        <v>1</v>
      </c>
      <c r="W4966" s="2">
        <v>0</v>
      </c>
      <c r="X4966" s="2">
        <v>0</v>
      </c>
      <c r="Y4966" s="2">
        <v>0</v>
      </c>
      <c r="Z4966" s="2">
        <v>0</v>
      </c>
      <c r="AA4966" s="2">
        <v>0</v>
      </c>
      <c r="AB4966" s="2">
        <v>0</v>
      </c>
      <c r="AC4966" s="2">
        <v>0</v>
      </c>
      <c r="AD4966" s="2">
        <v>68</v>
      </c>
      <c r="AE4966" s="2">
        <v>68</v>
      </c>
      <c r="AF4966" s="2">
        <v>102</v>
      </c>
      <c r="AG4966" s="2">
        <v>126</v>
      </c>
      <c r="AH4966" s="2">
        <v>232</v>
      </c>
      <c r="AI4966" s="2">
        <v>175</v>
      </c>
      <c r="AJ4966" s="2">
        <v>160</v>
      </c>
      <c r="AK4966" s="2">
        <v>0</v>
      </c>
      <c r="AL4966" s="2">
        <v>0</v>
      </c>
      <c r="AM4966" s="2">
        <v>0</v>
      </c>
      <c r="AN4966" s="2">
        <v>0</v>
      </c>
      <c r="AO4966" s="2">
        <v>0</v>
      </c>
      <c r="AP4966" s="2">
        <v>0</v>
      </c>
      <c r="AQ4966" s="2">
        <v>0</v>
      </c>
      <c r="AR4966" s="2">
        <v>0</v>
      </c>
      <c r="AS4966" s="2">
        <v>0</v>
      </c>
      <c r="AT4966" s="2">
        <v>0</v>
      </c>
      <c r="AU4966" s="2">
        <v>0</v>
      </c>
      <c r="AV4966" s="2">
        <v>0</v>
      </c>
      <c r="AW4966" s="2">
        <v>0</v>
      </c>
      <c r="AX4966" s="2">
        <v>0</v>
      </c>
      <c r="AY4966" s="2">
        <v>0</v>
      </c>
      <c r="AZ4966" s="2">
        <v>0</v>
      </c>
      <c r="BA4966" s="2">
        <v>0</v>
      </c>
      <c r="BB4966" s="2">
        <v>0</v>
      </c>
      <c r="BC4966" s="2">
        <v>0</v>
      </c>
      <c r="BD4966" s="2">
        <v>0</v>
      </c>
      <c r="BE4966" s="2">
        <v>0</v>
      </c>
      <c r="BF4966" s="2">
        <v>0</v>
      </c>
      <c r="BG4966" s="2">
        <v>0</v>
      </c>
      <c r="BH4966" s="2">
        <v>0</v>
      </c>
      <c r="BI4966" s="2">
        <v>0</v>
      </c>
      <c r="BJ4966" s="2">
        <v>0</v>
      </c>
      <c r="BK4966" s="2">
        <v>0</v>
      </c>
      <c r="BL4966" s="2">
        <v>4</v>
      </c>
      <c r="BM4966" s="2">
        <v>2</v>
      </c>
      <c r="BN4966" s="2">
        <v>3</v>
      </c>
      <c r="BO4966" s="2">
        <v>6</v>
      </c>
      <c r="BP4966" s="2">
        <v>10</v>
      </c>
      <c r="BQ4966" s="2">
        <v>6</v>
      </c>
      <c r="BR4966" s="2">
        <v>8</v>
      </c>
      <c r="BS4966" s="2">
        <v>0</v>
      </c>
      <c r="BT4966" s="2">
        <v>0</v>
      </c>
      <c r="BU4966" s="2">
        <v>0</v>
      </c>
      <c r="BV4966" s="2">
        <v>0</v>
      </c>
      <c r="BW4966" s="2">
        <v>0</v>
      </c>
      <c r="BX4966" s="2">
        <v>0</v>
      </c>
      <c r="BY4966" s="2">
        <v>0</v>
      </c>
      <c r="BZ4966" s="2">
        <v>0</v>
      </c>
      <c r="CA4966" s="2">
        <v>0</v>
      </c>
      <c r="CB4966" s="2">
        <v>0</v>
      </c>
      <c r="CC4966" s="2">
        <v>0</v>
      </c>
      <c r="CD4966" s="2">
        <v>0</v>
      </c>
      <c r="CE4966" s="2">
        <v>0</v>
      </c>
      <c r="CF4966" s="2">
        <v>0</v>
      </c>
      <c r="CG4966" s="2">
        <v>0</v>
      </c>
      <c r="CH4966" s="2">
        <v>0</v>
      </c>
      <c r="CI4966" s="2">
        <v>0</v>
      </c>
      <c r="CJ4966" s="2">
        <v>0</v>
      </c>
      <c r="CK4966" s="2">
        <v>0</v>
      </c>
      <c r="CL4966" s="2">
        <v>0</v>
      </c>
    </row>
    <row r="4967" spans="1:90" x14ac:dyDescent="0.25">
      <c r="A4967" t="s">
        <v>115</v>
      </c>
      <c r="B4967">
        <v>10317</v>
      </c>
      <c r="C4967" t="s">
        <v>132</v>
      </c>
      <c r="D4967">
        <v>1</v>
      </c>
      <c r="E4967">
        <v>8</v>
      </c>
      <c r="F4967">
        <v>910326</v>
      </c>
      <c r="G4967">
        <v>35910326</v>
      </c>
      <c r="H4967" t="s">
        <v>14084</v>
      </c>
      <c r="I4967">
        <v>100</v>
      </c>
      <c r="J4967" t="s">
        <v>107</v>
      </c>
      <c r="K4967" t="s">
        <v>11328</v>
      </c>
      <c r="L4967">
        <v>22</v>
      </c>
      <c r="M4967" t="s">
        <v>1071</v>
      </c>
      <c r="N4967">
        <v>4404080</v>
      </c>
      <c r="O4967" t="s">
        <v>294</v>
      </c>
      <c r="P4967" t="s">
        <v>14085</v>
      </c>
      <c r="Q4967">
        <v>195</v>
      </c>
      <c r="R4967">
        <v>11</v>
      </c>
      <c r="S4967">
        <v>55628520</v>
      </c>
      <c r="T4967">
        <v>56787182</v>
      </c>
      <c r="U4967" t="s">
        <v>14086</v>
      </c>
      <c r="V4967">
        <v>1</v>
      </c>
      <c r="W4967" s="2">
        <v>0</v>
      </c>
      <c r="X4967" s="2">
        <v>0</v>
      </c>
      <c r="Y4967" s="2">
        <v>178</v>
      </c>
      <c r="Z4967" s="2">
        <v>176</v>
      </c>
      <c r="AA4967" s="2">
        <v>159</v>
      </c>
      <c r="AB4967" s="2">
        <v>150</v>
      </c>
      <c r="AC4967" s="2">
        <v>175</v>
      </c>
      <c r="AD4967" s="2">
        <v>0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  <c r="AM4967" s="2">
        <v>0</v>
      </c>
      <c r="AN4967" s="2">
        <v>0</v>
      </c>
      <c r="AO4967" s="2">
        <v>0</v>
      </c>
      <c r="AP4967" s="2">
        <v>0</v>
      </c>
      <c r="AQ4967" s="2">
        <v>0</v>
      </c>
      <c r="AR4967" s="2">
        <v>0</v>
      </c>
      <c r="AS4967" s="2">
        <v>0</v>
      </c>
      <c r="AT4967" s="2">
        <v>0</v>
      </c>
      <c r="AU4967" s="2">
        <v>0</v>
      </c>
      <c r="AV4967" s="2">
        <v>0</v>
      </c>
      <c r="AW4967" s="2">
        <v>0</v>
      </c>
      <c r="AX4967" s="2">
        <v>0</v>
      </c>
      <c r="AY4967" s="2">
        <v>0</v>
      </c>
      <c r="AZ4967" s="2">
        <v>0</v>
      </c>
      <c r="BA4967" s="2">
        <v>0</v>
      </c>
      <c r="BB4967" s="2">
        <v>0</v>
      </c>
      <c r="BC4967" s="2">
        <v>0</v>
      </c>
      <c r="BD4967" s="2">
        <v>8</v>
      </c>
      <c r="BE4967" s="2">
        <v>0</v>
      </c>
      <c r="BF4967" s="2">
        <v>0</v>
      </c>
      <c r="BG4967" s="2">
        <v>6</v>
      </c>
      <c r="BH4967" s="2">
        <v>7</v>
      </c>
      <c r="BI4967" s="2">
        <v>6</v>
      </c>
      <c r="BJ4967" s="2">
        <v>6</v>
      </c>
      <c r="BK4967" s="2">
        <v>7</v>
      </c>
      <c r="BL4967" s="2">
        <v>0</v>
      </c>
      <c r="BM4967" s="2">
        <v>0</v>
      </c>
      <c r="BN4967" s="2">
        <v>0</v>
      </c>
      <c r="BO4967" s="2">
        <v>0</v>
      </c>
      <c r="BP4967" s="2">
        <v>0</v>
      </c>
      <c r="BQ4967" s="2">
        <v>0</v>
      </c>
      <c r="BR4967" s="2">
        <v>0</v>
      </c>
      <c r="BS4967" s="2">
        <v>0</v>
      </c>
      <c r="BT4967" s="2">
        <v>0</v>
      </c>
      <c r="BU4967" s="2">
        <v>0</v>
      </c>
      <c r="BV4967" s="2">
        <v>0</v>
      </c>
      <c r="BW4967" s="2">
        <v>0</v>
      </c>
      <c r="BX4967" s="2">
        <v>0</v>
      </c>
      <c r="BY4967" s="2">
        <v>0</v>
      </c>
      <c r="BZ4967" s="2">
        <v>0</v>
      </c>
      <c r="CA4967" s="2">
        <v>0</v>
      </c>
      <c r="CB4967" s="2">
        <v>0</v>
      </c>
      <c r="CC4967" s="2">
        <v>0</v>
      </c>
      <c r="CD4967" s="2">
        <v>0</v>
      </c>
      <c r="CE4967" s="2">
        <v>0</v>
      </c>
      <c r="CF4967" s="2">
        <v>0</v>
      </c>
      <c r="CG4967" s="2">
        <v>0</v>
      </c>
      <c r="CH4967" s="2">
        <v>0</v>
      </c>
      <c r="CI4967" s="2">
        <v>0</v>
      </c>
      <c r="CJ4967" s="2">
        <v>0</v>
      </c>
      <c r="CK4967" s="2">
        <v>0</v>
      </c>
      <c r="CL4967" s="2">
        <v>2</v>
      </c>
    </row>
    <row r="4968" spans="1:90" x14ac:dyDescent="0.25">
      <c r="A4968" t="s">
        <v>115</v>
      </c>
      <c r="B4968">
        <v>10317</v>
      </c>
      <c r="C4968" t="s">
        <v>132</v>
      </c>
      <c r="D4968">
        <v>1</v>
      </c>
      <c r="E4968">
        <v>8</v>
      </c>
      <c r="F4968">
        <v>901775</v>
      </c>
      <c r="G4968">
        <v>35901775</v>
      </c>
      <c r="H4968" t="s">
        <v>13876</v>
      </c>
      <c r="I4968">
        <v>100</v>
      </c>
      <c r="J4968" t="s">
        <v>107</v>
      </c>
      <c r="K4968" t="s">
        <v>1301</v>
      </c>
      <c r="L4968">
        <v>22</v>
      </c>
      <c r="M4968" t="s">
        <v>1071</v>
      </c>
      <c r="N4968">
        <v>4432110</v>
      </c>
      <c r="O4968" t="s">
        <v>92</v>
      </c>
      <c r="P4968" t="s">
        <v>13877</v>
      </c>
      <c r="Q4968">
        <v>71</v>
      </c>
      <c r="R4968">
        <v>11</v>
      </c>
      <c r="S4968">
        <v>56221204</v>
      </c>
      <c r="T4968">
        <v>56232378</v>
      </c>
      <c r="U4968" t="s">
        <v>13878</v>
      </c>
      <c r="V4968">
        <v>1</v>
      </c>
      <c r="W4968" s="2">
        <v>0</v>
      </c>
      <c r="X4968" s="2">
        <v>0</v>
      </c>
      <c r="Y4968" s="2">
        <v>94</v>
      </c>
      <c r="Z4968" s="2">
        <v>89</v>
      </c>
      <c r="AA4968" s="2">
        <v>30</v>
      </c>
      <c r="AB4968" s="2">
        <v>61</v>
      </c>
      <c r="AC4968" s="2">
        <v>87</v>
      </c>
      <c r="AD4968" s="2">
        <v>0</v>
      </c>
      <c r="AE4968" s="2">
        <v>0</v>
      </c>
      <c r="AF4968" s="2">
        <v>0</v>
      </c>
      <c r="AG4968" s="2">
        <v>0</v>
      </c>
      <c r="AH4968" s="2">
        <v>0</v>
      </c>
      <c r="AI4968" s="2">
        <v>0</v>
      </c>
      <c r="AJ4968" s="2">
        <v>0</v>
      </c>
      <c r="AK4968" s="2">
        <v>0</v>
      </c>
      <c r="AL4968" s="2">
        <v>0</v>
      </c>
      <c r="AM4968" s="2">
        <v>0</v>
      </c>
      <c r="AN4968" s="2">
        <v>0</v>
      </c>
      <c r="AO4968" s="2">
        <v>0</v>
      </c>
      <c r="AP4968" s="2">
        <v>0</v>
      </c>
      <c r="AQ4968" s="2">
        <v>0</v>
      </c>
      <c r="AR4968" s="2">
        <v>0</v>
      </c>
      <c r="AS4968" s="2">
        <v>0</v>
      </c>
      <c r="AT4968" s="2">
        <v>0</v>
      </c>
      <c r="AU4968" s="2">
        <v>0</v>
      </c>
      <c r="AV4968" s="2">
        <v>0</v>
      </c>
      <c r="AW4968" s="2">
        <v>0</v>
      </c>
      <c r="AX4968" s="2">
        <v>0</v>
      </c>
      <c r="AY4968" s="2">
        <v>0</v>
      </c>
      <c r="AZ4968" s="2">
        <v>0</v>
      </c>
      <c r="BA4968" s="2">
        <v>0</v>
      </c>
      <c r="BB4968" s="2">
        <v>0</v>
      </c>
      <c r="BC4968" s="2">
        <v>0</v>
      </c>
      <c r="BD4968" s="2">
        <v>0</v>
      </c>
      <c r="BE4968" s="2">
        <v>0</v>
      </c>
      <c r="BF4968" s="2">
        <v>0</v>
      </c>
      <c r="BG4968" s="2">
        <v>3</v>
      </c>
      <c r="BH4968" s="2">
        <v>5</v>
      </c>
      <c r="BI4968" s="2">
        <v>1</v>
      </c>
      <c r="BJ4968" s="2">
        <v>2</v>
      </c>
      <c r="BK4968" s="2">
        <v>3</v>
      </c>
      <c r="BL4968" s="2">
        <v>0</v>
      </c>
      <c r="BM4968" s="2">
        <v>0</v>
      </c>
      <c r="BN4968" s="2">
        <v>0</v>
      </c>
      <c r="BO4968" s="2">
        <v>0</v>
      </c>
      <c r="BP4968" s="2">
        <v>0</v>
      </c>
      <c r="BQ4968" s="2">
        <v>0</v>
      </c>
      <c r="BR4968" s="2">
        <v>0</v>
      </c>
      <c r="BS4968" s="2">
        <v>0</v>
      </c>
      <c r="BT4968" s="2">
        <v>0</v>
      </c>
      <c r="BU4968" s="2">
        <v>0</v>
      </c>
      <c r="BV4968" s="2">
        <v>0</v>
      </c>
      <c r="BW4968" s="2">
        <v>0</v>
      </c>
      <c r="BX4968" s="2">
        <v>0</v>
      </c>
      <c r="BY4968" s="2">
        <v>0</v>
      </c>
      <c r="BZ4968" s="2">
        <v>0</v>
      </c>
      <c r="CA4968" s="2">
        <v>0</v>
      </c>
      <c r="CB4968" s="2">
        <v>0</v>
      </c>
      <c r="CC4968" s="2">
        <v>0</v>
      </c>
      <c r="CD4968" s="2">
        <v>0</v>
      </c>
      <c r="CE4968" s="2">
        <v>0</v>
      </c>
      <c r="CF4968" s="2">
        <v>0</v>
      </c>
      <c r="CG4968" s="2">
        <v>0</v>
      </c>
      <c r="CH4968" s="2">
        <v>0</v>
      </c>
      <c r="CI4968" s="2">
        <v>0</v>
      </c>
      <c r="CJ4968" s="2">
        <v>0</v>
      </c>
      <c r="CK4968" s="2">
        <v>0</v>
      </c>
      <c r="CL4968" s="2">
        <v>0</v>
      </c>
    </row>
    <row r="4969" spans="1:90" x14ac:dyDescent="0.25">
      <c r="A4969" t="s">
        <v>115</v>
      </c>
      <c r="B4969">
        <v>10317</v>
      </c>
      <c r="C4969" t="s">
        <v>132</v>
      </c>
      <c r="D4969">
        <v>1</v>
      </c>
      <c r="E4969">
        <v>8</v>
      </c>
      <c r="F4969">
        <v>901763</v>
      </c>
      <c r="G4969">
        <v>35901763</v>
      </c>
      <c r="H4969" t="s">
        <v>10755</v>
      </c>
      <c r="I4969">
        <v>100</v>
      </c>
      <c r="J4969" t="s">
        <v>107</v>
      </c>
      <c r="K4969" t="s">
        <v>8598</v>
      </c>
      <c r="L4969">
        <v>22</v>
      </c>
      <c r="M4969" t="s">
        <v>1071</v>
      </c>
      <c r="N4969">
        <v>4652234</v>
      </c>
      <c r="O4969" t="s">
        <v>92</v>
      </c>
      <c r="P4969" t="s">
        <v>10756</v>
      </c>
      <c r="Q4969">
        <v>451</v>
      </c>
      <c r="R4969">
        <v>11</v>
      </c>
      <c r="S4969">
        <v>55621169</v>
      </c>
      <c r="T4969">
        <v>56787141</v>
      </c>
      <c r="U4969" t="s">
        <v>10757</v>
      </c>
      <c r="V4969">
        <v>1</v>
      </c>
      <c r="W4969" s="2">
        <v>0</v>
      </c>
      <c r="X4969" s="2">
        <v>0</v>
      </c>
      <c r="Y4969" s="2">
        <v>166</v>
      </c>
      <c r="Z4969" s="2">
        <v>117</v>
      </c>
      <c r="AA4969" s="2">
        <v>177</v>
      </c>
      <c r="AB4969" s="2">
        <v>145</v>
      </c>
      <c r="AC4969" s="2">
        <v>172</v>
      </c>
      <c r="AD4969" s="2">
        <v>0</v>
      </c>
      <c r="AE4969" s="2">
        <v>0</v>
      </c>
      <c r="AF4969" s="2">
        <v>0</v>
      </c>
      <c r="AG4969" s="2">
        <v>0</v>
      </c>
      <c r="AH4969" s="2">
        <v>0</v>
      </c>
      <c r="AI4969" s="2">
        <v>0</v>
      </c>
      <c r="AJ4969" s="2">
        <v>0</v>
      </c>
      <c r="AK4969" s="2">
        <v>0</v>
      </c>
      <c r="AL4969" s="2">
        <v>0</v>
      </c>
      <c r="AM4969" s="2">
        <v>0</v>
      </c>
      <c r="AN4969" s="2">
        <v>0</v>
      </c>
      <c r="AO4969" s="2">
        <v>0</v>
      </c>
      <c r="AP4969" s="2">
        <v>0</v>
      </c>
      <c r="AQ4969" s="2">
        <v>0</v>
      </c>
      <c r="AR4969" s="2">
        <v>0</v>
      </c>
      <c r="AS4969" s="2">
        <v>0</v>
      </c>
      <c r="AT4969" s="2">
        <v>0</v>
      </c>
      <c r="AU4969" s="2">
        <v>0</v>
      </c>
      <c r="AV4969" s="2">
        <v>0</v>
      </c>
      <c r="AW4969" s="2">
        <v>0</v>
      </c>
      <c r="AX4969" s="2">
        <v>0</v>
      </c>
      <c r="AY4969" s="2">
        <v>0</v>
      </c>
      <c r="AZ4969" s="2">
        <v>0</v>
      </c>
      <c r="BA4969" s="2">
        <v>0</v>
      </c>
      <c r="BB4969" s="2">
        <v>0</v>
      </c>
      <c r="BC4969" s="2">
        <v>0</v>
      </c>
      <c r="BD4969" s="2">
        <v>17</v>
      </c>
      <c r="BE4969" s="2">
        <v>0</v>
      </c>
      <c r="BF4969" s="2">
        <v>0</v>
      </c>
      <c r="BG4969" s="2">
        <v>7</v>
      </c>
      <c r="BH4969" s="2">
        <v>4</v>
      </c>
      <c r="BI4969" s="2">
        <v>8</v>
      </c>
      <c r="BJ4969" s="2">
        <v>7</v>
      </c>
      <c r="BK4969" s="2">
        <v>12</v>
      </c>
      <c r="BL4969" s="2">
        <v>0</v>
      </c>
      <c r="BM4969" s="2">
        <v>0</v>
      </c>
      <c r="BN4969" s="2">
        <v>0</v>
      </c>
      <c r="BO4969" s="2">
        <v>0</v>
      </c>
      <c r="BP4969" s="2">
        <v>0</v>
      </c>
      <c r="BQ4969" s="2">
        <v>0</v>
      </c>
      <c r="BR4969" s="2">
        <v>0</v>
      </c>
      <c r="BS4969" s="2">
        <v>0</v>
      </c>
      <c r="BT4969" s="2">
        <v>0</v>
      </c>
      <c r="BU4969" s="2">
        <v>0</v>
      </c>
      <c r="BV4969" s="2">
        <v>0</v>
      </c>
      <c r="BW4969" s="2">
        <v>0</v>
      </c>
      <c r="BX4969" s="2">
        <v>0</v>
      </c>
      <c r="BY4969" s="2">
        <v>0</v>
      </c>
      <c r="BZ4969" s="2">
        <v>0</v>
      </c>
      <c r="CA4969" s="2">
        <v>0</v>
      </c>
      <c r="CB4969" s="2">
        <v>0</v>
      </c>
      <c r="CC4969" s="2">
        <v>0</v>
      </c>
      <c r="CD4969" s="2">
        <v>0</v>
      </c>
      <c r="CE4969" s="2">
        <v>0</v>
      </c>
      <c r="CF4969" s="2">
        <v>0</v>
      </c>
      <c r="CG4969" s="2">
        <v>0</v>
      </c>
      <c r="CH4969" s="2">
        <v>0</v>
      </c>
      <c r="CI4969" s="2">
        <v>0</v>
      </c>
      <c r="CJ4969" s="2">
        <v>0</v>
      </c>
      <c r="CK4969" s="2">
        <v>0</v>
      </c>
      <c r="CL4969" s="2">
        <v>6</v>
      </c>
    </row>
    <row r="4970" spans="1:90" x14ac:dyDescent="0.25">
      <c r="A4970" t="s">
        <v>115</v>
      </c>
      <c r="B4970">
        <v>10317</v>
      </c>
      <c r="C4970" t="s">
        <v>132</v>
      </c>
      <c r="D4970">
        <v>1</v>
      </c>
      <c r="E4970">
        <v>8</v>
      </c>
      <c r="F4970">
        <v>5046</v>
      </c>
      <c r="G4970">
        <v>35005046</v>
      </c>
      <c r="H4970" t="s">
        <v>14202</v>
      </c>
      <c r="I4970">
        <v>100</v>
      </c>
      <c r="J4970" t="s">
        <v>107</v>
      </c>
      <c r="K4970" t="s">
        <v>6052</v>
      </c>
      <c r="L4970">
        <v>22</v>
      </c>
      <c r="M4970" t="s">
        <v>1071</v>
      </c>
      <c r="N4970">
        <v>4424030</v>
      </c>
      <c r="O4970" t="s">
        <v>92</v>
      </c>
      <c r="P4970" t="s">
        <v>8025</v>
      </c>
      <c r="Q4970">
        <v>48</v>
      </c>
      <c r="R4970">
        <v>11</v>
      </c>
      <c r="S4970">
        <v>56211136</v>
      </c>
      <c r="T4970">
        <v>56215795</v>
      </c>
      <c r="U4970" t="s">
        <v>14203</v>
      </c>
      <c r="V4970">
        <v>1</v>
      </c>
      <c r="W4970" s="2">
        <v>0</v>
      </c>
      <c r="X4970" s="2">
        <v>0</v>
      </c>
      <c r="Y4970" s="2">
        <v>230</v>
      </c>
      <c r="Z4970" s="2">
        <v>173</v>
      </c>
      <c r="AA4970" s="2">
        <v>178</v>
      </c>
      <c r="AB4970" s="2">
        <v>161</v>
      </c>
      <c r="AC4970" s="2">
        <v>207</v>
      </c>
      <c r="AD4970" s="2">
        <v>0</v>
      </c>
      <c r="AE4970" s="2">
        <v>0</v>
      </c>
      <c r="AF4970" s="2">
        <v>0</v>
      </c>
      <c r="AG4970" s="2">
        <v>0</v>
      </c>
      <c r="AH4970" s="2">
        <v>0</v>
      </c>
      <c r="AI4970" s="2">
        <v>0</v>
      </c>
      <c r="AJ4970" s="2">
        <v>0</v>
      </c>
      <c r="AK4970" s="2">
        <v>0</v>
      </c>
      <c r="AL4970" s="2">
        <v>0</v>
      </c>
      <c r="AM4970" s="2">
        <v>0</v>
      </c>
      <c r="AN4970" s="2">
        <v>0</v>
      </c>
      <c r="AO4970" s="2">
        <v>0</v>
      </c>
      <c r="AP4970" s="2">
        <v>0</v>
      </c>
      <c r="AQ4970" s="2">
        <v>0</v>
      </c>
      <c r="AR4970" s="2">
        <v>0</v>
      </c>
      <c r="AS4970" s="2">
        <v>0</v>
      </c>
      <c r="AT4970" s="2">
        <v>0</v>
      </c>
      <c r="AU4970" s="2">
        <v>0</v>
      </c>
      <c r="AV4970" s="2">
        <v>0</v>
      </c>
      <c r="AW4970" s="2">
        <v>0</v>
      </c>
      <c r="AX4970" s="2">
        <v>0</v>
      </c>
      <c r="AY4970" s="2">
        <v>0</v>
      </c>
      <c r="AZ4970" s="2">
        <v>0</v>
      </c>
      <c r="BA4970" s="2">
        <v>0</v>
      </c>
      <c r="BB4970" s="2">
        <v>0</v>
      </c>
      <c r="BC4970" s="2">
        <v>0</v>
      </c>
      <c r="BD4970" s="2">
        <v>4</v>
      </c>
      <c r="BE4970" s="2">
        <v>0</v>
      </c>
      <c r="BF4970" s="2">
        <v>0</v>
      </c>
      <c r="BG4970" s="2">
        <v>9</v>
      </c>
      <c r="BH4970" s="2">
        <v>7</v>
      </c>
      <c r="BI4970" s="2">
        <v>7</v>
      </c>
      <c r="BJ4970" s="2">
        <v>7</v>
      </c>
      <c r="BK4970" s="2">
        <v>8</v>
      </c>
      <c r="BL4970" s="2">
        <v>0</v>
      </c>
      <c r="BM4970" s="2">
        <v>0</v>
      </c>
      <c r="BN4970" s="2">
        <v>0</v>
      </c>
      <c r="BO4970" s="2">
        <v>0</v>
      </c>
      <c r="BP4970" s="2">
        <v>0</v>
      </c>
      <c r="BQ4970" s="2">
        <v>0</v>
      </c>
      <c r="BR4970" s="2">
        <v>0</v>
      </c>
      <c r="BS4970" s="2">
        <v>0</v>
      </c>
      <c r="BT4970" s="2">
        <v>0</v>
      </c>
      <c r="BU4970" s="2">
        <v>0</v>
      </c>
      <c r="BV4970" s="2">
        <v>0</v>
      </c>
      <c r="BW4970" s="2">
        <v>0</v>
      </c>
      <c r="BX4970" s="2">
        <v>0</v>
      </c>
      <c r="BY4970" s="2">
        <v>0</v>
      </c>
      <c r="BZ4970" s="2">
        <v>0</v>
      </c>
      <c r="CA4970" s="2">
        <v>0</v>
      </c>
      <c r="CB4970" s="2">
        <v>0</v>
      </c>
      <c r="CC4970" s="2">
        <v>0</v>
      </c>
      <c r="CD4970" s="2">
        <v>0</v>
      </c>
      <c r="CE4970" s="2">
        <v>0</v>
      </c>
      <c r="CF4970" s="2">
        <v>0</v>
      </c>
      <c r="CG4970" s="2">
        <v>0</v>
      </c>
      <c r="CH4970" s="2">
        <v>0</v>
      </c>
      <c r="CI4970" s="2">
        <v>0</v>
      </c>
      <c r="CJ4970" s="2">
        <v>0</v>
      </c>
      <c r="CK4970" s="2">
        <v>0</v>
      </c>
      <c r="CL4970" s="2">
        <v>2</v>
      </c>
    </row>
    <row r="4971" spans="1:90" x14ac:dyDescent="0.25">
      <c r="A4971" t="s">
        <v>115</v>
      </c>
      <c r="B4971">
        <v>10317</v>
      </c>
      <c r="C4971" t="s">
        <v>132</v>
      </c>
      <c r="D4971">
        <v>1</v>
      </c>
      <c r="E4971">
        <v>8</v>
      </c>
      <c r="F4971">
        <v>43771</v>
      </c>
      <c r="G4971">
        <v>35043771</v>
      </c>
      <c r="H4971" t="s">
        <v>14176</v>
      </c>
      <c r="I4971">
        <v>100</v>
      </c>
      <c r="J4971" t="s">
        <v>107</v>
      </c>
      <c r="K4971" t="s">
        <v>1301</v>
      </c>
      <c r="L4971">
        <v>22</v>
      </c>
      <c r="M4971" t="s">
        <v>1071</v>
      </c>
      <c r="N4971">
        <v>4432110</v>
      </c>
      <c r="O4971" t="s">
        <v>92</v>
      </c>
      <c r="P4971" t="s">
        <v>13877</v>
      </c>
      <c r="Q4971">
        <v>311</v>
      </c>
      <c r="R4971">
        <v>11</v>
      </c>
      <c r="S4971">
        <v>56127179</v>
      </c>
      <c r="T4971">
        <v>56140017</v>
      </c>
      <c r="U4971" t="s">
        <v>14177</v>
      </c>
      <c r="V4971">
        <v>1</v>
      </c>
      <c r="W4971" s="2">
        <v>0</v>
      </c>
      <c r="X4971" s="2">
        <v>0</v>
      </c>
      <c r="Y4971" s="2">
        <v>0</v>
      </c>
      <c r="Z4971" s="2">
        <v>0</v>
      </c>
      <c r="AA4971" s="2">
        <v>0</v>
      </c>
      <c r="AB4971" s="2">
        <v>0</v>
      </c>
      <c r="AC4971" s="2">
        <v>0</v>
      </c>
      <c r="AD4971" s="2">
        <v>120</v>
      </c>
      <c r="AE4971" s="2">
        <v>138</v>
      </c>
      <c r="AF4971" s="2">
        <v>100</v>
      </c>
      <c r="AG4971" s="2">
        <v>92</v>
      </c>
      <c r="AH4971" s="2">
        <v>178</v>
      </c>
      <c r="AI4971" s="2">
        <v>75</v>
      </c>
      <c r="AJ4971" s="2">
        <v>50</v>
      </c>
      <c r="AK4971" s="2">
        <v>0</v>
      </c>
      <c r="AL4971" s="2">
        <v>0</v>
      </c>
      <c r="AM4971" s="2">
        <v>0</v>
      </c>
      <c r="AN4971" s="2">
        <v>0</v>
      </c>
      <c r="AO4971" s="2">
        <v>0</v>
      </c>
      <c r="AP4971" s="2">
        <v>0</v>
      </c>
      <c r="AQ4971" s="2">
        <v>0</v>
      </c>
      <c r="AR4971" s="2">
        <v>0</v>
      </c>
      <c r="AS4971" s="2">
        <v>0</v>
      </c>
      <c r="AT4971" s="2">
        <v>0</v>
      </c>
      <c r="AU4971" s="2">
        <v>0</v>
      </c>
      <c r="AV4971" s="2">
        <v>0</v>
      </c>
      <c r="AW4971" s="2">
        <v>0</v>
      </c>
      <c r="AX4971" s="2">
        <v>0</v>
      </c>
      <c r="AY4971" s="2">
        <v>0</v>
      </c>
      <c r="AZ4971" s="2">
        <v>0</v>
      </c>
      <c r="BA4971" s="2">
        <v>0</v>
      </c>
      <c r="BB4971" s="2">
        <v>0</v>
      </c>
      <c r="BC4971" s="2">
        <v>113</v>
      </c>
      <c r="BD4971" s="2">
        <v>0</v>
      </c>
      <c r="BE4971" s="2">
        <v>0</v>
      </c>
      <c r="BF4971" s="2">
        <v>0</v>
      </c>
      <c r="BG4971" s="2">
        <v>0</v>
      </c>
      <c r="BH4971" s="2">
        <v>0</v>
      </c>
      <c r="BI4971" s="2">
        <v>0</v>
      </c>
      <c r="BJ4971" s="2">
        <v>0</v>
      </c>
      <c r="BK4971" s="2">
        <v>0</v>
      </c>
      <c r="BL4971" s="2">
        <v>5</v>
      </c>
      <c r="BM4971" s="2">
        <v>4</v>
      </c>
      <c r="BN4971" s="2">
        <v>5</v>
      </c>
      <c r="BO4971" s="2">
        <v>5</v>
      </c>
      <c r="BP4971" s="2">
        <v>7</v>
      </c>
      <c r="BQ4971" s="2">
        <v>3</v>
      </c>
      <c r="BR4971" s="2">
        <v>3</v>
      </c>
      <c r="BS4971" s="2">
        <v>0</v>
      </c>
      <c r="BT4971" s="2">
        <v>0</v>
      </c>
      <c r="BU4971" s="2">
        <v>0</v>
      </c>
      <c r="BV4971" s="2">
        <v>0</v>
      </c>
      <c r="BW4971" s="2">
        <v>0</v>
      </c>
      <c r="BX4971" s="2">
        <v>0</v>
      </c>
      <c r="BY4971" s="2">
        <v>0</v>
      </c>
      <c r="BZ4971" s="2">
        <v>0</v>
      </c>
      <c r="CA4971" s="2">
        <v>0</v>
      </c>
      <c r="CB4971" s="2">
        <v>0</v>
      </c>
      <c r="CC4971" s="2">
        <v>0</v>
      </c>
      <c r="CD4971" s="2">
        <v>0</v>
      </c>
      <c r="CE4971" s="2">
        <v>0</v>
      </c>
      <c r="CF4971" s="2">
        <v>0</v>
      </c>
      <c r="CG4971" s="2">
        <v>0</v>
      </c>
      <c r="CH4971" s="2">
        <v>0</v>
      </c>
      <c r="CI4971" s="2">
        <v>0</v>
      </c>
      <c r="CJ4971" s="2">
        <v>0</v>
      </c>
      <c r="CK4971" s="2">
        <v>6</v>
      </c>
      <c r="CL4971" s="2">
        <v>0</v>
      </c>
    </row>
    <row r="4972" spans="1:90" x14ac:dyDescent="0.25">
      <c r="A4972" t="s">
        <v>115</v>
      </c>
      <c r="B4972">
        <v>10317</v>
      </c>
      <c r="C4972" t="s">
        <v>132</v>
      </c>
      <c r="D4972">
        <v>1</v>
      </c>
      <c r="E4972">
        <v>8</v>
      </c>
      <c r="F4972">
        <v>5022</v>
      </c>
      <c r="G4972">
        <v>35005022</v>
      </c>
      <c r="H4972" t="s">
        <v>18808</v>
      </c>
      <c r="I4972">
        <v>100</v>
      </c>
      <c r="J4972" t="s">
        <v>107</v>
      </c>
      <c r="K4972" t="s">
        <v>1071</v>
      </c>
      <c r="L4972">
        <v>22</v>
      </c>
      <c r="M4972" t="s">
        <v>1071</v>
      </c>
      <c r="N4972">
        <v>4405020</v>
      </c>
      <c r="O4972" t="s">
        <v>92</v>
      </c>
      <c r="P4972" t="s">
        <v>19592</v>
      </c>
      <c r="Q4972">
        <v>50</v>
      </c>
      <c r="R4972">
        <v>11</v>
      </c>
      <c r="S4972">
        <v>55620448</v>
      </c>
      <c r="T4972">
        <v>55620776</v>
      </c>
      <c r="U4972" t="s">
        <v>18809</v>
      </c>
      <c r="V4972">
        <v>1</v>
      </c>
      <c r="W4972" s="2">
        <v>0</v>
      </c>
      <c r="X4972" s="2">
        <v>0</v>
      </c>
      <c r="Y4972" s="2">
        <v>208</v>
      </c>
      <c r="Z4972" s="2">
        <v>116</v>
      </c>
      <c r="AA4972" s="2">
        <v>180</v>
      </c>
      <c r="AB4972" s="2">
        <v>120</v>
      </c>
      <c r="AC4972" s="2">
        <v>200</v>
      </c>
      <c r="AD4972" s="2">
        <v>0</v>
      </c>
      <c r="AE4972" s="2">
        <v>0</v>
      </c>
      <c r="AF4972" s="2">
        <v>0</v>
      </c>
      <c r="AG4972" s="2">
        <v>0</v>
      </c>
      <c r="AH4972" s="2">
        <v>0</v>
      </c>
      <c r="AI4972" s="2">
        <v>0</v>
      </c>
      <c r="AJ4972" s="2">
        <v>0</v>
      </c>
      <c r="AK4972" s="2">
        <v>0</v>
      </c>
      <c r="AL4972" s="2">
        <v>0</v>
      </c>
      <c r="AM4972" s="2">
        <v>0</v>
      </c>
      <c r="AN4972" s="2">
        <v>0</v>
      </c>
      <c r="AO4972" s="2">
        <v>0</v>
      </c>
      <c r="AP4972" s="2">
        <v>0</v>
      </c>
      <c r="AQ4972" s="2">
        <v>0</v>
      </c>
      <c r="AR4972" s="2">
        <v>0</v>
      </c>
      <c r="AS4972" s="2">
        <v>0</v>
      </c>
      <c r="AT4972" s="2">
        <v>0</v>
      </c>
      <c r="AU4972" s="2">
        <v>0</v>
      </c>
      <c r="AV4972" s="2">
        <v>0</v>
      </c>
      <c r="AW4972" s="2">
        <v>0</v>
      </c>
      <c r="AX4972" s="2">
        <v>0</v>
      </c>
      <c r="AY4972" s="2">
        <v>0</v>
      </c>
      <c r="AZ4972" s="2">
        <v>0</v>
      </c>
      <c r="BA4972" s="2">
        <v>0</v>
      </c>
      <c r="BB4972" s="2">
        <v>0</v>
      </c>
      <c r="BC4972" s="2">
        <v>0</v>
      </c>
      <c r="BD4972" s="2">
        <v>0</v>
      </c>
      <c r="BE4972" s="2">
        <v>0</v>
      </c>
      <c r="BF4972" s="2">
        <v>0</v>
      </c>
      <c r="BG4972" s="2">
        <v>11</v>
      </c>
      <c r="BH4972" s="2">
        <v>5</v>
      </c>
      <c r="BI4972" s="2">
        <v>7</v>
      </c>
      <c r="BJ4972" s="2">
        <v>5</v>
      </c>
      <c r="BK4972" s="2">
        <v>10</v>
      </c>
      <c r="BL4972" s="2">
        <v>0</v>
      </c>
      <c r="BM4972" s="2">
        <v>0</v>
      </c>
      <c r="BN4972" s="2">
        <v>0</v>
      </c>
      <c r="BO4972" s="2">
        <v>0</v>
      </c>
      <c r="BP4972" s="2">
        <v>0</v>
      </c>
      <c r="BQ4972" s="2">
        <v>0</v>
      </c>
      <c r="BR4972" s="2">
        <v>0</v>
      </c>
      <c r="BS4972" s="2">
        <v>0</v>
      </c>
      <c r="BT4972" s="2">
        <v>0</v>
      </c>
      <c r="BU4972" s="2">
        <v>0</v>
      </c>
      <c r="BV4972" s="2">
        <v>0</v>
      </c>
      <c r="BW4972" s="2">
        <v>0</v>
      </c>
      <c r="BX4972" s="2">
        <v>0</v>
      </c>
      <c r="BY4972" s="2">
        <v>0</v>
      </c>
      <c r="BZ4972" s="2">
        <v>0</v>
      </c>
      <c r="CA4972" s="2">
        <v>0</v>
      </c>
      <c r="CB4972" s="2">
        <v>0</v>
      </c>
      <c r="CC4972" s="2">
        <v>0</v>
      </c>
      <c r="CD4972" s="2">
        <v>0</v>
      </c>
      <c r="CE4972" s="2">
        <v>0</v>
      </c>
      <c r="CF4972" s="2">
        <v>0</v>
      </c>
      <c r="CG4972" s="2">
        <v>0</v>
      </c>
      <c r="CH4972" s="2">
        <v>0</v>
      </c>
      <c r="CI4972" s="2">
        <v>0</v>
      </c>
      <c r="CJ4972" s="2">
        <v>0</v>
      </c>
      <c r="CK4972" s="2">
        <v>0</v>
      </c>
      <c r="CL4972" s="2">
        <v>0</v>
      </c>
    </row>
    <row r="4973" spans="1:90" x14ac:dyDescent="0.25">
      <c r="A4973" t="s">
        <v>115</v>
      </c>
      <c r="B4973">
        <v>10317</v>
      </c>
      <c r="C4973" t="s">
        <v>132</v>
      </c>
      <c r="D4973">
        <v>1</v>
      </c>
      <c r="E4973">
        <v>8</v>
      </c>
      <c r="F4973">
        <v>5204</v>
      </c>
      <c r="G4973">
        <v>35005204</v>
      </c>
      <c r="H4973" t="s">
        <v>861</v>
      </c>
      <c r="I4973">
        <v>100</v>
      </c>
      <c r="J4973" t="s">
        <v>107</v>
      </c>
      <c r="K4973" t="s">
        <v>2257</v>
      </c>
      <c r="L4973">
        <v>17</v>
      </c>
      <c r="M4973" t="s">
        <v>133</v>
      </c>
      <c r="N4973">
        <v>5786110</v>
      </c>
      <c r="O4973" t="s">
        <v>92</v>
      </c>
      <c r="P4973" t="s">
        <v>17782</v>
      </c>
      <c r="Q4973">
        <v>54</v>
      </c>
      <c r="R4973">
        <v>11</v>
      </c>
      <c r="S4973">
        <v>58414220</v>
      </c>
      <c r="T4973">
        <v>58449248</v>
      </c>
      <c r="U4973" t="s">
        <v>17783</v>
      </c>
      <c r="V4973">
        <v>1</v>
      </c>
      <c r="W4973" s="2">
        <v>0</v>
      </c>
      <c r="X4973" s="2">
        <v>0</v>
      </c>
      <c r="Y4973" s="2">
        <v>0</v>
      </c>
      <c r="Z4973" s="2">
        <v>0</v>
      </c>
      <c r="AA4973" s="2">
        <v>0</v>
      </c>
      <c r="AB4973" s="2">
        <v>0</v>
      </c>
      <c r="AC4973" s="2">
        <v>0</v>
      </c>
      <c r="AD4973" s="2">
        <v>0</v>
      </c>
      <c r="AE4973" s="2">
        <v>0</v>
      </c>
      <c r="AF4973" s="2">
        <v>0</v>
      </c>
      <c r="AG4973" s="2">
        <v>0</v>
      </c>
      <c r="AH4973" s="2">
        <v>449</v>
      </c>
      <c r="AI4973" s="2">
        <v>346</v>
      </c>
      <c r="AJ4973" s="2">
        <v>312</v>
      </c>
      <c r="AK4973" s="2">
        <v>0</v>
      </c>
      <c r="AL4973" s="2">
        <v>0</v>
      </c>
      <c r="AM4973" s="2">
        <v>0</v>
      </c>
      <c r="AN4973" s="2">
        <v>0</v>
      </c>
      <c r="AO4973" s="2">
        <v>0</v>
      </c>
      <c r="AP4973" s="2">
        <v>0</v>
      </c>
      <c r="AQ4973" s="2">
        <v>0</v>
      </c>
      <c r="AR4973" s="2">
        <v>0</v>
      </c>
      <c r="AS4973" s="2">
        <v>0</v>
      </c>
      <c r="AT4973" s="2">
        <v>0</v>
      </c>
      <c r="AU4973" s="2">
        <v>117</v>
      </c>
      <c r="AV4973" s="2">
        <v>0</v>
      </c>
      <c r="AW4973" s="2">
        <v>0</v>
      </c>
      <c r="AX4973" s="2">
        <v>0</v>
      </c>
      <c r="AY4973" s="2">
        <v>0</v>
      </c>
      <c r="AZ4973" s="2">
        <v>0</v>
      </c>
      <c r="BA4973" s="2">
        <v>0</v>
      </c>
      <c r="BB4973" s="2">
        <v>0</v>
      </c>
      <c r="BC4973" s="2">
        <v>0</v>
      </c>
      <c r="BD4973" s="2">
        <v>0</v>
      </c>
      <c r="BE4973" s="2">
        <v>0</v>
      </c>
      <c r="BF4973" s="2">
        <v>0</v>
      </c>
      <c r="BG4973" s="2">
        <v>0</v>
      </c>
      <c r="BH4973" s="2">
        <v>0</v>
      </c>
      <c r="BI4973" s="2">
        <v>0</v>
      </c>
      <c r="BJ4973" s="2">
        <v>0</v>
      </c>
      <c r="BK4973" s="2">
        <v>0</v>
      </c>
      <c r="BL4973" s="2">
        <v>0</v>
      </c>
      <c r="BM4973" s="2">
        <v>0</v>
      </c>
      <c r="BN4973" s="2">
        <v>0</v>
      </c>
      <c r="BO4973" s="2">
        <v>0</v>
      </c>
      <c r="BP4973" s="2">
        <v>19</v>
      </c>
      <c r="BQ4973" s="2">
        <v>10</v>
      </c>
      <c r="BR4973" s="2">
        <v>10</v>
      </c>
      <c r="BS4973" s="2">
        <v>0</v>
      </c>
      <c r="BT4973" s="2">
        <v>0</v>
      </c>
      <c r="BU4973" s="2">
        <v>0</v>
      </c>
      <c r="BV4973" s="2">
        <v>0</v>
      </c>
      <c r="BW4973" s="2">
        <v>0</v>
      </c>
      <c r="BX4973" s="2">
        <v>0</v>
      </c>
      <c r="BY4973" s="2">
        <v>0</v>
      </c>
      <c r="BZ4973" s="2">
        <v>0</v>
      </c>
      <c r="CA4973" s="2">
        <v>0</v>
      </c>
      <c r="CB4973" s="2">
        <v>0</v>
      </c>
      <c r="CC4973" s="2">
        <v>3</v>
      </c>
      <c r="CD4973" s="2">
        <v>0</v>
      </c>
      <c r="CE4973" s="2">
        <v>0</v>
      </c>
      <c r="CF4973" s="2">
        <v>0</v>
      </c>
      <c r="CG4973" s="2">
        <v>0</v>
      </c>
      <c r="CH4973" s="2">
        <v>0</v>
      </c>
      <c r="CI4973" s="2">
        <v>0</v>
      </c>
      <c r="CJ4973" s="2">
        <v>0</v>
      </c>
      <c r="CK4973" s="2">
        <v>0</v>
      </c>
      <c r="CL4973" s="2">
        <v>0</v>
      </c>
    </row>
    <row r="4974" spans="1:90" x14ac:dyDescent="0.25">
      <c r="A4974" t="s">
        <v>115</v>
      </c>
      <c r="B4974">
        <v>10317</v>
      </c>
      <c r="C4974" t="s">
        <v>132</v>
      </c>
      <c r="D4974">
        <v>1</v>
      </c>
      <c r="E4974">
        <v>8</v>
      </c>
      <c r="F4974">
        <v>4583</v>
      </c>
      <c r="G4974">
        <v>35004583</v>
      </c>
      <c r="H4974" t="s">
        <v>9121</v>
      </c>
      <c r="I4974">
        <v>100</v>
      </c>
      <c r="J4974" t="s">
        <v>107</v>
      </c>
      <c r="K4974" t="s">
        <v>3471</v>
      </c>
      <c r="L4974">
        <v>38</v>
      </c>
      <c r="M4974" t="s">
        <v>322</v>
      </c>
      <c r="N4974">
        <v>4349210</v>
      </c>
      <c r="O4974" t="s">
        <v>92</v>
      </c>
      <c r="P4974" t="s">
        <v>2249</v>
      </c>
      <c r="Q4974">
        <v>214</v>
      </c>
      <c r="R4974">
        <v>11</v>
      </c>
      <c r="S4974">
        <v>50112648</v>
      </c>
      <c r="T4974">
        <v>50112797</v>
      </c>
      <c r="U4974" t="s">
        <v>9122</v>
      </c>
      <c r="V4974">
        <v>1</v>
      </c>
      <c r="W4974" s="2">
        <v>0</v>
      </c>
      <c r="X4974" s="2">
        <v>0</v>
      </c>
      <c r="Y4974" s="2">
        <v>0</v>
      </c>
      <c r="Z4974" s="2">
        <v>0</v>
      </c>
      <c r="AA4974" s="2">
        <v>0</v>
      </c>
      <c r="AB4974" s="2">
        <v>0</v>
      </c>
      <c r="AC4974" s="2">
        <v>0</v>
      </c>
      <c r="AD4974" s="2">
        <v>120</v>
      </c>
      <c r="AE4974" s="2">
        <v>100</v>
      </c>
      <c r="AF4974" s="2">
        <v>92</v>
      </c>
      <c r="AG4974" s="2">
        <v>48</v>
      </c>
      <c r="AH4974" s="2">
        <v>0</v>
      </c>
      <c r="AI4974" s="2">
        <v>0</v>
      </c>
      <c r="AJ4974" s="2">
        <v>0</v>
      </c>
      <c r="AK4974" s="2">
        <v>0</v>
      </c>
      <c r="AL4974" s="2">
        <v>0</v>
      </c>
      <c r="AM4974" s="2">
        <v>0</v>
      </c>
      <c r="AN4974" s="2">
        <v>0</v>
      </c>
      <c r="AO4974" s="2">
        <v>0</v>
      </c>
      <c r="AP4974" s="2">
        <v>0</v>
      </c>
      <c r="AQ4974" s="2">
        <v>0</v>
      </c>
      <c r="AR4974" s="2">
        <v>0</v>
      </c>
      <c r="AS4974" s="2">
        <v>0</v>
      </c>
      <c r="AT4974" s="2">
        <v>0</v>
      </c>
      <c r="AU4974" s="2">
        <v>0</v>
      </c>
      <c r="AV4974" s="2">
        <v>0</v>
      </c>
      <c r="AW4974" s="2">
        <v>0</v>
      </c>
      <c r="AX4974" s="2">
        <v>0</v>
      </c>
      <c r="AY4974" s="2">
        <v>0</v>
      </c>
      <c r="AZ4974" s="2">
        <v>0</v>
      </c>
      <c r="BA4974" s="2">
        <v>0</v>
      </c>
      <c r="BB4974" s="2">
        <v>0</v>
      </c>
      <c r="BC4974" s="2">
        <v>0</v>
      </c>
      <c r="BD4974" s="2">
        <v>0</v>
      </c>
      <c r="BE4974" s="2">
        <v>0</v>
      </c>
      <c r="BF4974" s="2">
        <v>0</v>
      </c>
      <c r="BG4974" s="2">
        <v>0</v>
      </c>
      <c r="BH4974" s="2">
        <v>0</v>
      </c>
      <c r="BI4974" s="2">
        <v>0</v>
      </c>
      <c r="BJ4974" s="2">
        <v>0</v>
      </c>
      <c r="BK4974" s="2">
        <v>0</v>
      </c>
      <c r="BL4974" s="2">
        <v>6</v>
      </c>
      <c r="BM4974" s="2">
        <v>5</v>
      </c>
      <c r="BN4974" s="2">
        <v>3</v>
      </c>
      <c r="BO4974" s="2">
        <v>2</v>
      </c>
      <c r="BP4974" s="2">
        <v>0</v>
      </c>
      <c r="BQ4974" s="2">
        <v>0</v>
      </c>
      <c r="BR4974" s="2">
        <v>0</v>
      </c>
      <c r="BS4974" s="2">
        <v>0</v>
      </c>
      <c r="BT4974" s="2">
        <v>0</v>
      </c>
      <c r="BU4974" s="2">
        <v>0</v>
      </c>
      <c r="BV4974" s="2">
        <v>0</v>
      </c>
      <c r="BW4974" s="2">
        <v>0</v>
      </c>
      <c r="BX4974" s="2">
        <v>0</v>
      </c>
      <c r="BY4974" s="2">
        <v>0</v>
      </c>
      <c r="BZ4974" s="2">
        <v>0</v>
      </c>
      <c r="CA4974" s="2">
        <v>0</v>
      </c>
      <c r="CB4974" s="2">
        <v>0</v>
      </c>
      <c r="CC4974" s="2">
        <v>0</v>
      </c>
      <c r="CD4974" s="2">
        <v>0</v>
      </c>
      <c r="CE4974" s="2">
        <v>0</v>
      </c>
      <c r="CF4974" s="2">
        <v>0</v>
      </c>
      <c r="CG4974" s="2">
        <v>0</v>
      </c>
      <c r="CH4974" s="2">
        <v>0</v>
      </c>
      <c r="CI4974" s="2">
        <v>0</v>
      </c>
      <c r="CJ4974" s="2">
        <v>0</v>
      </c>
      <c r="CK4974" s="2">
        <v>0</v>
      </c>
      <c r="CL4974" s="2">
        <v>0</v>
      </c>
    </row>
    <row r="4975" spans="1:90" x14ac:dyDescent="0.25">
      <c r="A4975" t="s">
        <v>115</v>
      </c>
      <c r="B4975">
        <v>10317</v>
      </c>
      <c r="C4975" t="s">
        <v>132</v>
      </c>
      <c r="D4975">
        <v>1</v>
      </c>
      <c r="E4975">
        <v>8</v>
      </c>
      <c r="F4975">
        <v>36286</v>
      </c>
      <c r="G4975">
        <v>35036286</v>
      </c>
      <c r="H4975" t="s">
        <v>16814</v>
      </c>
      <c r="I4975">
        <v>100</v>
      </c>
      <c r="J4975" t="s">
        <v>107</v>
      </c>
      <c r="K4975" t="s">
        <v>2576</v>
      </c>
      <c r="L4975">
        <v>58</v>
      </c>
      <c r="M4975" t="s">
        <v>1200</v>
      </c>
      <c r="N4975">
        <v>4430180</v>
      </c>
      <c r="O4975" t="s">
        <v>92</v>
      </c>
      <c r="P4975" t="s">
        <v>16815</v>
      </c>
      <c r="Q4975">
        <v>128</v>
      </c>
      <c r="R4975">
        <v>11</v>
      </c>
      <c r="S4975">
        <v>56119190</v>
      </c>
      <c r="T4975">
        <v>56140075</v>
      </c>
      <c r="U4975" t="s">
        <v>16816</v>
      </c>
      <c r="V4975">
        <v>1</v>
      </c>
      <c r="W4975" s="2">
        <v>0</v>
      </c>
      <c r="X4975" s="2">
        <v>0</v>
      </c>
      <c r="Y4975" s="2">
        <v>0</v>
      </c>
      <c r="Z4975" s="2">
        <v>0</v>
      </c>
      <c r="AA4975" s="2">
        <v>0</v>
      </c>
      <c r="AB4975" s="2">
        <v>0</v>
      </c>
      <c r="AC4975" s="2">
        <v>0</v>
      </c>
      <c r="AD4975" s="2">
        <v>155</v>
      </c>
      <c r="AE4975" s="2">
        <v>136</v>
      </c>
      <c r="AF4975" s="2">
        <v>98</v>
      </c>
      <c r="AG4975" s="2">
        <v>97</v>
      </c>
      <c r="AH4975" s="2">
        <v>368</v>
      </c>
      <c r="AI4975" s="2">
        <v>301</v>
      </c>
      <c r="AJ4975" s="2">
        <v>274</v>
      </c>
      <c r="AK4975" s="2">
        <v>0</v>
      </c>
      <c r="AL4975" s="2">
        <v>0</v>
      </c>
      <c r="AM4975" s="2">
        <v>0</v>
      </c>
      <c r="AN4975" s="2">
        <v>0</v>
      </c>
      <c r="AO4975" s="2">
        <v>0</v>
      </c>
      <c r="AP4975" s="2">
        <v>0</v>
      </c>
      <c r="AQ4975" s="2">
        <v>0</v>
      </c>
      <c r="AR4975" s="2">
        <v>0</v>
      </c>
      <c r="AS4975" s="2">
        <v>0</v>
      </c>
      <c r="AT4975" s="2">
        <v>0</v>
      </c>
      <c r="AU4975" s="2">
        <v>226</v>
      </c>
      <c r="AV4975" s="2">
        <v>0</v>
      </c>
      <c r="AW4975" s="2">
        <v>0</v>
      </c>
      <c r="AX4975" s="2">
        <v>0</v>
      </c>
      <c r="AY4975" s="2">
        <v>0</v>
      </c>
      <c r="AZ4975" s="2">
        <v>0</v>
      </c>
      <c r="BA4975" s="2">
        <v>0</v>
      </c>
      <c r="BB4975" s="2">
        <v>0</v>
      </c>
      <c r="BC4975" s="2">
        <v>0</v>
      </c>
      <c r="BD4975" s="2">
        <v>0</v>
      </c>
      <c r="BE4975" s="2">
        <v>0</v>
      </c>
      <c r="BF4975" s="2">
        <v>0</v>
      </c>
      <c r="BG4975" s="2">
        <v>0</v>
      </c>
      <c r="BH4975" s="2">
        <v>0</v>
      </c>
      <c r="BI4975" s="2">
        <v>0</v>
      </c>
      <c r="BJ4975" s="2">
        <v>0</v>
      </c>
      <c r="BK4975" s="2">
        <v>0</v>
      </c>
      <c r="BL4975" s="2">
        <v>7</v>
      </c>
      <c r="BM4975" s="2">
        <v>5</v>
      </c>
      <c r="BN4975" s="2">
        <v>4</v>
      </c>
      <c r="BO4975" s="2">
        <v>3</v>
      </c>
      <c r="BP4975" s="2">
        <v>16</v>
      </c>
      <c r="BQ4975" s="2">
        <v>14</v>
      </c>
      <c r="BR4975" s="2">
        <v>10</v>
      </c>
      <c r="BS4975" s="2">
        <v>0</v>
      </c>
      <c r="BT4975" s="2">
        <v>0</v>
      </c>
      <c r="BU4975" s="2">
        <v>0</v>
      </c>
      <c r="BV4975" s="2">
        <v>0</v>
      </c>
      <c r="BW4975" s="2">
        <v>0</v>
      </c>
      <c r="BX4975" s="2">
        <v>0</v>
      </c>
      <c r="BY4975" s="2">
        <v>0</v>
      </c>
      <c r="BZ4975" s="2">
        <v>0</v>
      </c>
      <c r="CA4975" s="2">
        <v>0</v>
      </c>
      <c r="CB4975" s="2">
        <v>0</v>
      </c>
      <c r="CC4975" s="2">
        <v>6</v>
      </c>
      <c r="CD4975" s="2">
        <v>0</v>
      </c>
      <c r="CE4975" s="2">
        <v>0</v>
      </c>
      <c r="CF4975" s="2">
        <v>0</v>
      </c>
      <c r="CG4975" s="2">
        <v>0</v>
      </c>
      <c r="CH4975" s="2">
        <v>0</v>
      </c>
      <c r="CI4975" s="2">
        <v>0</v>
      </c>
      <c r="CJ4975" s="2">
        <v>0</v>
      </c>
      <c r="CK4975" s="2">
        <v>0</v>
      </c>
      <c r="CL4975" s="2">
        <v>0</v>
      </c>
    </row>
    <row r="4976" spans="1:90" x14ac:dyDescent="0.25">
      <c r="A4976" t="s">
        <v>115</v>
      </c>
      <c r="B4976">
        <v>10317</v>
      </c>
      <c r="C4976" t="s">
        <v>132</v>
      </c>
      <c r="D4976">
        <v>1</v>
      </c>
      <c r="E4976">
        <v>8</v>
      </c>
      <c r="F4976">
        <v>4868</v>
      </c>
      <c r="G4976">
        <v>35004868</v>
      </c>
      <c r="H4976" t="s">
        <v>13672</v>
      </c>
      <c r="I4976">
        <v>100</v>
      </c>
      <c r="J4976" t="s">
        <v>107</v>
      </c>
      <c r="K4976" t="s">
        <v>2643</v>
      </c>
      <c r="L4976">
        <v>22</v>
      </c>
      <c r="M4976" t="s">
        <v>1071</v>
      </c>
      <c r="N4976">
        <v>4417270</v>
      </c>
      <c r="O4976" t="s">
        <v>92</v>
      </c>
      <c r="P4976" t="s">
        <v>13673</v>
      </c>
      <c r="Q4976" t="s">
        <v>127</v>
      </c>
      <c r="R4976">
        <v>11</v>
      </c>
      <c r="S4976">
        <v>56218072</v>
      </c>
      <c r="T4976">
        <v>56239888</v>
      </c>
      <c r="U4976" t="s">
        <v>13674</v>
      </c>
      <c r="V4976">
        <v>1</v>
      </c>
      <c r="W4976" s="2">
        <v>0</v>
      </c>
      <c r="X4976" s="2">
        <v>0</v>
      </c>
      <c r="Y4976" s="2">
        <v>0</v>
      </c>
      <c r="Z4976" s="2">
        <v>0</v>
      </c>
      <c r="AA4976" s="2">
        <v>0</v>
      </c>
      <c r="AB4976" s="2">
        <v>0</v>
      </c>
      <c r="AC4976" s="2">
        <v>0</v>
      </c>
      <c r="AD4976" s="2">
        <v>194</v>
      </c>
      <c r="AE4976" s="2">
        <v>229</v>
      </c>
      <c r="AF4976" s="2">
        <v>162</v>
      </c>
      <c r="AG4976" s="2">
        <v>161</v>
      </c>
      <c r="AH4976" s="2">
        <v>431</v>
      </c>
      <c r="AI4976" s="2">
        <v>354</v>
      </c>
      <c r="AJ4976" s="2">
        <v>255</v>
      </c>
      <c r="AK4976" s="2">
        <v>0</v>
      </c>
      <c r="AL4976" s="2">
        <v>0</v>
      </c>
      <c r="AM4976" s="2">
        <v>0</v>
      </c>
      <c r="AN4976" s="2">
        <v>0</v>
      </c>
      <c r="AO4976" s="2">
        <v>0</v>
      </c>
      <c r="AP4976" s="2">
        <v>0</v>
      </c>
      <c r="AQ4976" s="2">
        <v>0</v>
      </c>
      <c r="AR4976" s="2">
        <v>0</v>
      </c>
      <c r="AS4976" s="2">
        <v>0</v>
      </c>
      <c r="AT4976" s="2">
        <v>0</v>
      </c>
      <c r="AU4976" s="2">
        <v>0</v>
      </c>
      <c r="AV4976" s="2">
        <v>0</v>
      </c>
      <c r="AW4976" s="2">
        <v>0</v>
      </c>
      <c r="AX4976" s="2">
        <v>0</v>
      </c>
      <c r="AY4976" s="2">
        <v>0</v>
      </c>
      <c r="AZ4976" s="2">
        <v>0</v>
      </c>
      <c r="BA4976" s="2">
        <v>0</v>
      </c>
      <c r="BB4976" s="2">
        <v>0</v>
      </c>
      <c r="BC4976" s="2">
        <v>166</v>
      </c>
      <c r="BD4976" s="2">
        <v>0</v>
      </c>
      <c r="BE4976" s="2">
        <v>0</v>
      </c>
      <c r="BF4976" s="2">
        <v>0</v>
      </c>
      <c r="BG4976" s="2">
        <v>0</v>
      </c>
      <c r="BH4976" s="2">
        <v>0</v>
      </c>
      <c r="BI4976" s="2">
        <v>0</v>
      </c>
      <c r="BJ4976" s="2">
        <v>0</v>
      </c>
      <c r="BK4976" s="2">
        <v>0</v>
      </c>
      <c r="BL4976" s="2">
        <v>10</v>
      </c>
      <c r="BM4976" s="2">
        <v>11</v>
      </c>
      <c r="BN4976" s="2">
        <v>7</v>
      </c>
      <c r="BO4976" s="2">
        <v>7</v>
      </c>
      <c r="BP4976" s="2">
        <v>17</v>
      </c>
      <c r="BQ4976" s="2">
        <v>14</v>
      </c>
      <c r="BR4976" s="2">
        <v>9</v>
      </c>
      <c r="BS4976" s="2">
        <v>0</v>
      </c>
      <c r="BT4976" s="2">
        <v>0</v>
      </c>
      <c r="BU4976" s="2">
        <v>0</v>
      </c>
      <c r="BV4976" s="2">
        <v>0</v>
      </c>
      <c r="BW4976" s="2">
        <v>0</v>
      </c>
      <c r="BX4976" s="2">
        <v>0</v>
      </c>
      <c r="BY4976" s="2">
        <v>0</v>
      </c>
      <c r="BZ4976" s="2">
        <v>0</v>
      </c>
      <c r="CA4976" s="2">
        <v>0</v>
      </c>
      <c r="CB4976" s="2">
        <v>0</v>
      </c>
      <c r="CC4976" s="2">
        <v>0</v>
      </c>
      <c r="CD4976" s="2">
        <v>0</v>
      </c>
      <c r="CE4976" s="2">
        <v>0</v>
      </c>
      <c r="CF4976" s="2">
        <v>0</v>
      </c>
      <c r="CG4976" s="2">
        <v>0</v>
      </c>
      <c r="CH4976" s="2">
        <v>0</v>
      </c>
      <c r="CI4976" s="2">
        <v>0</v>
      </c>
      <c r="CJ4976" s="2">
        <v>0</v>
      </c>
      <c r="CK4976" s="2">
        <v>11</v>
      </c>
      <c r="CL4976" s="2">
        <v>0</v>
      </c>
    </row>
    <row r="4977" spans="1:90" x14ac:dyDescent="0.25">
      <c r="A4977" t="s">
        <v>115</v>
      </c>
      <c r="B4977">
        <v>10317</v>
      </c>
      <c r="C4977" t="s">
        <v>132</v>
      </c>
      <c r="D4977">
        <v>1</v>
      </c>
      <c r="E4977">
        <v>8</v>
      </c>
      <c r="F4977">
        <v>5174</v>
      </c>
      <c r="G4977">
        <v>35005174</v>
      </c>
      <c r="H4977" t="s">
        <v>3761</v>
      </c>
      <c r="I4977">
        <v>100</v>
      </c>
      <c r="J4977" t="s">
        <v>107</v>
      </c>
      <c r="K4977" t="s">
        <v>2932</v>
      </c>
      <c r="L4977">
        <v>71</v>
      </c>
      <c r="M4977" t="s">
        <v>911</v>
      </c>
      <c r="N4977">
        <v>4726070</v>
      </c>
      <c r="O4977" t="s">
        <v>92</v>
      </c>
      <c r="P4977" t="s">
        <v>10569</v>
      </c>
      <c r="Q4977">
        <v>80</v>
      </c>
      <c r="R4977">
        <v>11</v>
      </c>
      <c r="S4977">
        <v>56410621</v>
      </c>
      <c r="T4977">
        <v>56414739</v>
      </c>
      <c r="U4977" t="s">
        <v>10570</v>
      </c>
      <c r="V4977">
        <v>1</v>
      </c>
      <c r="W4977" s="2">
        <v>0</v>
      </c>
      <c r="X4977" s="2">
        <v>0</v>
      </c>
      <c r="Y4977" s="2">
        <v>119</v>
      </c>
      <c r="Z4977" s="2">
        <v>116</v>
      </c>
      <c r="AA4977" s="2">
        <v>116</v>
      </c>
      <c r="AB4977" s="2">
        <v>100</v>
      </c>
      <c r="AC4977" s="2">
        <v>139</v>
      </c>
      <c r="AD4977" s="2">
        <v>0</v>
      </c>
      <c r="AE4977" s="2">
        <v>0</v>
      </c>
      <c r="AF4977" s="2">
        <v>0</v>
      </c>
      <c r="AG4977" s="2">
        <v>0</v>
      </c>
      <c r="AH4977" s="2">
        <v>0</v>
      </c>
      <c r="AI4977" s="2">
        <v>0</v>
      </c>
      <c r="AJ4977" s="2">
        <v>0</v>
      </c>
      <c r="AK4977" s="2">
        <v>0</v>
      </c>
      <c r="AL4977" s="2">
        <v>0</v>
      </c>
      <c r="AM4977" s="2">
        <v>0</v>
      </c>
      <c r="AN4977" s="2">
        <v>0</v>
      </c>
      <c r="AO4977" s="2">
        <v>0</v>
      </c>
      <c r="AP4977" s="2">
        <v>0</v>
      </c>
      <c r="AQ4977" s="2">
        <v>0</v>
      </c>
      <c r="AR4977" s="2">
        <v>0</v>
      </c>
      <c r="AS4977" s="2">
        <v>0</v>
      </c>
      <c r="AT4977" s="2">
        <v>0</v>
      </c>
      <c r="AU4977" s="2">
        <v>0</v>
      </c>
      <c r="AV4977" s="2">
        <v>0</v>
      </c>
      <c r="AW4977" s="2">
        <v>0</v>
      </c>
      <c r="AX4977" s="2">
        <v>0</v>
      </c>
      <c r="AY4977" s="2">
        <v>0</v>
      </c>
      <c r="AZ4977" s="2">
        <v>0</v>
      </c>
      <c r="BA4977" s="2">
        <v>0</v>
      </c>
      <c r="BB4977" s="2">
        <v>0</v>
      </c>
      <c r="BC4977" s="2">
        <v>49</v>
      </c>
      <c r="BD4977" s="2">
        <v>0</v>
      </c>
      <c r="BE4977" s="2">
        <v>0</v>
      </c>
      <c r="BF4977" s="2">
        <v>0</v>
      </c>
      <c r="BG4977" s="2">
        <v>6</v>
      </c>
      <c r="BH4977" s="2">
        <v>6</v>
      </c>
      <c r="BI4977" s="2">
        <v>5</v>
      </c>
      <c r="BJ4977" s="2">
        <v>6</v>
      </c>
      <c r="BK4977" s="2">
        <v>6</v>
      </c>
      <c r="BL4977" s="2">
        <v>0</v>
      </c>
      <c r="BM4977" s="2">
        <v>0</v>
      </c>
      <c r="BN4977" s="2">
        <v>0</v>
      </c>
      <c r="BO4977" s="2">
        <v>0</v>
      </c>
      <c r="BP4977" s="2">
        <v>0</v>
      </c>
      <c r="BQ4977" s="2">
        <v>0</v>
      </c>
      <c r="BR4977" s="2">
        <v>0</v>
      </c>
      <c r="BS4977" s="2">
        <v>0</v>
      </c>
      <c r="BT4977" s="2">
        <v>0</v>
      </c>
      <c r="BU4977" s="2">
        <v>0</v>
      </c>
      <c r="BV4977" s="2">
        <v>0</v>
      </c>
      <c r="BW4977" s="2">
        <v>0</v>
      </c>
      <c r="BX4977" s="2">
        <v>0</v>
      </c>
      <c r="BY4977" s="2">
        <v>0</v>
      </c>
      <c r="BZ4977" s="2">
        <v>0</v>
      </c>
      <c r="CA4977" s="2">
        <v>0</v>
      </c>
      <c r="CB4977" s="2">
        <v>0</v>
      </c>
      <c r="CC4977" s="2">
        <v>0</v>
      </c>
      <c r="CD4977" s="2">
        <v>0</v>
      </c>
      <c r="CE4977" s="2">
        <v>0</v>
      </c>
      <c r="CF4977" s="2">
        <v>0</v>
      </c>
      <c r="CG4977" s="2">
        <v>0</v>
      </c>
      <c r="CH4977" s="2">
        <v>0</v>
      </c>
      <c r="CI4977" s="2">
        <v>0</v>
      </c>
      <c r="CJ4977" s="2">
        <v>0</v>
      </c>
      <c r="CK4977" s="2">
        <v>3</v>
      </c>
      <c r="CL4977" s="2">
        <v>0</v>
      </c>
    </row>
    <row r="4978" spans="1:90" x14ac:dyDescent="0.25">
      <c r="A4978" t="s">
        <v>115</v>
      </c>
      <c r="B4978">
        <v>10317</v>
      </c>
      <c r="C4978" t="s">
        <v>132</v>
      </c>
      <c r="D4978">
        <v>1</v>
      </c>
      <c r="E4978">
        <v>8</v>
      </c>
      <c r="F4978">
        <v>46334</v>
      </c>
      <c r="G4978">
        <v>35046334</v>
      </c>
      <c r="H4978" t="s">
        <v>7127</v>
      </c>
      <c r="I4978">
        <v>100</v>
      </c>
      <c r="J4978" t="s">
        <v>107</v>
      </c>
      <c r="K4978" t="s">
        <v>2677</v>
      </c>
      <c r="L4978">
        <v>83</v>
      </c>
      <c r="M4978" t="s">
        <v>1524</v>
      </c>
      <c r="N4978">
        <v>5723330</v>
      </c>
      <c r="O4978" t="s">
        <v>92</v>
      </c>
      <c r="P4978" t="s">
        <v>7128</v>
      </c>
      <c r="Q4978">
        <v>600</v>
      </c>
      <c r="R4978">
        <v>11</v>
      </c>
      <c r="S4978">
        <v>37466641</v>
      </c>
      <c r="U4978" t="s">
        <v>7129</v>
      </c>
      <c r="V4978">
        <v>1</v>
      </c>
      <c r="W4978" s="2">
        <v>0</v>
      </c>
      <c r="X4978" s="2">
        <v>0</v>
      </c>
      <c r="Y4978" s="2">
        <v>36</v>
      </c>
      <c r="Z4978" s="2">
        <v>48</v>
      </c>
      <c r="AA4978" s="2">
        <v>57</v>
      </c>
      <c r="AB4978" s="2">
        <v>53</v>
      </c>
      <c r="AC4978" s="2">
        <v>37</v>
      </c>
      <c r="AD4978" s="2">
        <v>45</v>
      </c>
      <c r="AE4978" s="2">
        <v>58</v>
      </c>
      <c r="AF4978" s="2">
        <v>46</v>
      </c>
      <c r="AG4978" s="2">
        <v>39</v>
      </c>
      <c r="AH4978" s="2">
        <v>68</v>
      </c>
      <c r="AI4978" s="2">
        <v>65</v>
      </c>
      <c r="AJ4978" s="2">
        <v>61</v>
      </c>
      <c r="AK4978" s="2">
        <v>0</v>
      </c>
      <c r="AL4978" s="2">
        <v>0</v>
      </c>
      <c r="AM4978" s="2">
        <v>0</v>
      </c>
      <c r="AN4978" s="2">
        <v>0</v>
      </c>
      <c r="AO4978" s="2">
        <v>0</v>
      </c>
      <c r="AP4978" s="2">
        <v>0</v>
      </c>
      <c r="AQ4978" s="2">
        <v>0</v>
      </c>
      <c r="AR4978" s="2">
        <v>0</v>
      </c>
      <c r="AS4978" s="2">
        <v>0</v>
      </c>
      <c r="AT4978" s="2">
        <v>0</v>
      </c>
      <c r="AU4978" s="2">
        <v>0</v>
      </c>
      <c r="AV4978" s="2">
        <v>0</v>
      </c>
      <c r="AW4978" s="2">
        <v>0</v>
      </c>
      <c r="AX4978" s="2">
        <v>0</v>
      </c>
      <c r="AY4978" s="2">
        <v>0</v>
      </c>
      <c r="AZ4978" s="2">
        <v>0</v>
      </c>
      <c r="BA4978" s="2">
        <v>0</v>
      </c>
      <c r="BB4978" s="2">
        <v>0</v>
      </c>
      <c r="BC4978" s="2">
        <v>59</v>
      </c>
      <c r="BD4978" s="2">
        <v>16</v>
      </c>
      <c r="BE4978" s="2">
        <v>0</v>
      </c>
      <c r="BF4978" s="2">
        <v>0</v>
      </c>
      <c r="BG4978" s="2">
        <v>3</v>
      </c>
      <c r="BH4978" s="2">
        <v>3</v>
      </c>
      <c r="BI4978" s="2">
        <v>4</v>
      </c>
      <c r="BJ4978" s="2">
        <v>5</v>
      </c>
      <c r="BK4978" s="2">
        <v>2</v>
      </c>
      <c r="BL4978" s="2">
        <v>4</v>
      </c>
      <c r="BM4978" s="2">
        <v>4</v>
      </c>
      <c r="BN4978" s="2">
        <v>4</v>
      </c>
      <c r="BO4978" s="2">
        <v>4</v>
      </c>
      <c r="BP4978" s="2">
        <v>4</v>
      </c>
      <c r="BQ4978" s="2">
        <v>4</v>
      </c>
      <c r="BR4978" s="2">
        <v>4</v>
      </c>
      <c r="BS4978" s="2">
        <v>0</v>
      </c>
      <c r="BT4978" s="2">
        <v>0</v>
      </c>
      <c r="BU4978" s="2">
        <v>0</v>
      </c>
      <c r="BV4978" s="2">
        <v>0</v>
      </c>
      <c r="BW4978" s="2">
        <v>0</v>
      </c>
      <c r="BX4978" s="2">
        <v>0</v>
      </c>
      <c r="BY4978" s="2">
        <v>0</v>
      </c>
      <c r="BZ4978" s="2">
        <v>0</v>
      </c>
      <c r="CA4978" s="2">
        <v>0</v>
      </c>
      <c r="CB4978" s="2">
        <v>0</v>
      </c>
      <c r="CC4978" s="2">
        <v>0</v>
      </c>
      <c r="CD4978" s="2">
        <v>0</v>
      </c>
      <c r="CE4978" s="2">
        <v>0</v>
      </c>
      <c r="CF4978" s="2">
        <v>0</v>
      </c>
      <c r="CG4978" s="2">
        <v>0</v>
      </c>
      <c r="CH4978" s="2">
        <v>0</v>
      </c>
      <c r="CI4978" s="2">
        <v>0</v>
      </c>
      <c r="CJ4978" s="2">
        <v>0</v>
      </c>
      <c r="CK4978" s="2">
        <v>5</v>
      </c>
      <c r="CL4978" s="2">
        <v>4</v>
      </c>
    </row>
    <row r="4979" spans="1:90" x14ac:dyDescent="0.25">
      <c r="A4979" t="s">
        <v>115</v>
      </c>
      <c r="B4979">
        <v>10317</v>
      </c>
      <c r="C4979" t="s">
        <v>132</v>
      </c>
      <c r="D4979">
        <v>1</v>
      </c>
      <c r="E4979">
        <v>8</v>
      </c>
      <c r="F4979">
        <v>37459</v>
      </c>
      <c r="G4979">
        <v>35037459</v>
      </c>
      <c r="H4979" t="s">
        <v>11363</v>
      </c>
      <c r="I4979">
        <v>100</v>
      </c>
      <c r="J4979" t="s">
        <v>107</v>
      </c>
      <c r="K4979" t="s">
        <v>3262</v>
      </c>
      <c r="L4979">
        <v>22</v>
      </c>
      <c r="M4979" t="s">
        <v>1071</v>
      </c>
      <c r="N4979">
        <v>4649110</v>
      </c>
      <c r="O4979" t="s">
        <v>92</v>
      </c>
      <c r="P4979" t="s">
        <v>11364</v>
      </c>
      <c r="Q4979">
        <v>282</v>
      </c>
      <c r="R4979">
        <v>11</v>
      </c>
      <c r="S4979">
        <v>55223996</v>
      </c>
      <c r="T4979">
        <v>56870005</v>
      </c>
      <c r="U4979" t="s">
        <v>11365</v>
      </c>
      <c r="V4979">
        <v>1</v>
      </c>
      <c r="W4979" s="2">
        <v>0</v>
      </c>
      <c r="X4979" s="2">
        <v>0</v>
      </c>
      <c r="Y4979" s="2">
        <v>0</v>
      </c>
      <c r="Z4979" s="2">
        <v>0</v>
      </c>
      <c r="AA4979" s="2">
        <v>0</v>
      </c>
      <c r="AB4979" s="2">
        <v>0</v>
      </c>
      <c r="AC4979" s="2">
        <v>0</v>
      </c>
      <c r="AD4979" s="2">
        <v>166</v>
      </c>
      <c r="AE4979" s="2">
        <v>122</v>
      </c>
      <c r="AF4979" s="2">
        <v>106</v>
      </c>
      <c r="AG4979" s="2">
        <v>96</v>
      </c>
      <c r="AH4979" s="2">
        <v>281</v>
      </c>
      <c r="AI4979" s="2">
        <v>182</v>
      </c>
      <c r="AJ4979" s="2">
        <v>158</v>
      </c>
      <c r="AK4979" s="2">
        <v>0</v>
      </c>
      <c r="AL4979" s="2">
        <v>0</v>
      </c>
      <c r="AM4979" s="2">
        <v>0</v>
      </c>
      <c r="AN4979" s="2">
        <v>0</v>
      </c>
      <c r="AO4979" s="2">
        <v>0</v>
      </c>
      <c r="AP4979" s="2">
        <v>0</v>
      </c>
      <c r="AQ4979" s="2">
        <v>0</v>
      </c>
      <c r="AR4979" s="2">
        <v>0</v>
      </c>
      <c r="AS4979" s="2">
        <v>0</v>
      </c>
      <c r="AT4979" s="2">
        <v>0</v>
      </c>
      <c r="AU4979" s="2">
        <v>226</v>
      </c>
      <c r="AV4979" s="2">
        <v>0</v>
      </c>
      <c r="AW4979" s="2">
        <v>0</v>
      </c>
      <c r="AX4979" s="2">
        <v>0</v>
      </c>
      <c r="AY4979" s="2">
        <v>0</v>
      </c>
      <c r="AZ4979" s="2">
        <v>0</v>
      </c>
      <c r="BA4979" s="2">
        <v>0</v>
      </c>
      <c r="BB4979" s="2">
        <v>0</v>
      </c>
      <c r="BC4979" s="2">
        <v>0</v>
      </c>
      <c r="BD4979" s="2">
        <v>0</v>
      </c>
      <c r="BE4979" s="2">
        <v>0</v>
      </c>
      <c r="BF4979" s="2">
        <v>0</v>
      </c>
      <c r="BG4979" s="2">
        <v>0</v>
      </c>
      <c r="BH4979" s="2">
        <v>0</v>
      </c>
      <c r="BI4979" s="2">
        <v>0</v>
      </c>
      <c r="BJ4979" s="2">
        <v>0</v>
      </c>
      <c r="BK4979" s="2">
        <v>0</v>
      </c>
      <c r="BL4979" s="2">
        <v>6</v>
      </c>
      <c r="BM4979" s="2">
        <v>7</v>
      </c>
      <c r="BN4979" s="2">
        <v>4</v>
      </c>
      <c r="BO4979" s="2">
        <v>5</v>
      </c>
      <c r="BP4979" s="2">
        <v>13</v>
      </c>
      <c r="BQ4979" s="2">
        <v>11</v>
      </c>
      <c r="BR4979" s="2">
        <v>7</v>
      </c>
      <c r="BS4979" s="2">
        <v>0</v>
      </c>
      <c r="BT4979" s="2">
        <v>0</v>
      </c>
      <c r="BU4979" s="2">
        <v>0</v>
      </c>
      <c r="BV4979" s="2">
        <v>0</v>
      </c>
      <c r="BW4979" s="2">
        <v>0</v>
      </c>
      <c r="BX4979" s="2">
        <v>0</v>
      </c>
      <c r="BY4979" s="2">
        <v>0</v>
      </c>
      <c r="BZ4979" s="2">
        <v>0</v>
      </c>
      <c r="CA4979" s="2">
        <v>0</v>
      </c>
      <c r="CB4979" s="2">
        <v>0</v>
      </c>
      <c r="CC4979" s="2">
        <v>7</v>
      </c>
      <c r="CD4979" s="2">
        <v>0</v>
      </c>
      <c r="CE4979" s="2">
        <v>0</v>
      </c>
      <c r="CF4979" s="2">
        <v>0</v>
      </c>
      <c r="CG4979" s="2">
        <v>0</v>
      </c>
      <c r="CH4979" s="2">
        <v>0</v>
      </c>
      <c r="CI4979" s="2">
        <v>0</v>
      </c>
      <c r="CJ4979" s="2">
        <v>0</v>
      </c>
      <c r="CK4979" s="2">
        <v>0</v>
      </c>
      <c r="CL4979" s="2">
        <v>0</v>
      </c>
    </row>
    <row r="4980" spans="1:90" x14ac:dyDescent="0.25">
      <c r="A4980" t="s">
        <v>115</v>
      </c>
      <c r="B4980">
        <v>10317</v>
      </c>
      <c r="C4980" t="s">
        <v>132</v>
      </c>
      <c r="D4980">
        <v>1</v>
      </c>
      <c r="E4980">
        <v>8</v>
      </c>
      <c r="F4980">
        <v>4959</v>
      </c>
      <c r="G4980">
        <v>35004959</v>
      </c>
      <c r="H4980" t="s">
        <v>16906</v>
      </c>
      <c r="I4980">
        <v>100</v>
      </c>
      <c r="J4980" t="s">
        <v>107</v>
      </c>
      <c r="K4980" t="s">
        <v>16590</v>
      </c>
      <c r="L4980">
        <v>58</v>
      </c>
      <c r="M4980" t="s">
        <v>1200</v>
      </c>
      <c r="N4980">
        <v>4476050</v>
      </c>
      <c r="O4980" t="s">
        <v>92</v>
      </c>
      <c r="P4980" t="s">
        <v>7437</v>
      </c>
      <c r="Q4980">
        <v>5110</v>
      </c>
      <c r="R4980">
        <v>11</v>
      </c>
      <c r="S4980">
        <v>56740805</v>
      </c>
      <c r="T4980">
        <v>56743034</v>
      </c>
      <c r="U4980" t="s">
        <v>16907</v>
      </c>
      <c r="V4980">
        <v>1</v>
      </c>
      <c r="W4980" s="2">
        <v>0</v>
      </c>
      <c r="X4980" s="2">
        <v>0</v>
      </c>
      <c r="Y4980" s="2">
        <v>156</v>
      </c>
      <c r="Z4980" s="2">
        <v>89</v>
      </c>
      <c r="AA4980" s="2">
        <v>174</v>
      </c>
      <c r="AB4980" s="2">
        <v>134</v>
      </c>
      <c r="AC4980" s="2">
        <v>116</v>
      </c>
      <c r="AD4980" s="2">
        <v>0</v>
      </c>
      <c r="AE4980" s="2">
        <v>0</v>
      </c>
      <c r="AF4980" s="2">
        <v>0</v>
      </c>
      <c r="AG4980" s="2">
        <v>0</v>
      </c>
      <c r="AH4980" s="2">
        <v>0</v>
      </c>
      <c r="AI4980" s="2">
        <v>0</v>
      </c>
      <c r="AJ4980" s="2">
        <v>0</v>
      </c>
      <c r="AK4980" s="2">
        <v>0</v>
      </c>
      <c r="AL4980" s="2">
        <v>0</v>
      </c>
      <c r="AM4980" s="2">
        <v>0</v>
      </c>
      <c r="AN4980" s="2">
        <v>0</v>
      </c>
      <c r="AO4980" s="2">
        <v>0</v>
      </c>
      <c r="AP4980" s="2">
        <v>0</v>
      </c>
      <c r="AQ4980" s="2">
        <v>0</v>
      </c>
      <c r="AR4980" s="2">
        <v>0</v>
      </c>
      <c r="AS4980" s="2">
        <v>0</v>
      </c>
      <c r="AT4980" s="2">
        <v>0</v>
      </c>
      <c r="AU4980" s="2">
        <v>0</v>
      </c>
      <c r="AV4980" s="2">
        <v>0</v>
      </c>
      <c r="AW4980" s="2">
        <v>0</v>
      </c>
      <c r="AX4980" s="2">
        <v>0</v>
      </c>
      <c r="AY4980" s="2">
        <v>0</v>
      </c>
      <c r="AZ4980" s="2">
        <v>0</v>
      </c>
      <c r="BA4980" s="2">
        <v>0</v>
      </c>
      <c r="BB4980" s="2">
        <v>0</v>
      </c>
      <c r="BC4980" s="2">
        <v>0</v>
      </c>
      <c r="BD4980" s="2">
        <v>0</v>
      </c>
      <c r="BE4980" s="2">
        <v>0</v>
      </c>
      <c r="BF4980" s="2">
        <v>0</v>
      </c>
      <c r="BG4980" s="2">
        <v>9</v>
      </c>
      <c r="BH4980" s="2">
        <v>4</v>
      </c>
      <c r="BI4980" s="2">
        <v>8</v>
      </c>
      <c r="BJ4980" s="2">
        <v>5</v>
      </c>
      <c r="BK4980" s="2">
        <v>6</v>
      </c>
      <c r="BL4980" s="2">
        <v>0</v>
      </c>
      <c r="BM4980" s="2">
        <v>0</v>
      </c>
      <c r="BN4980" s="2">
        <v>0</v>
      </c>
      <c r="BO4980" s="2">
        <v>0</v>
      </c>
      <c r="BP4980" s="2">
        <v>0</v>
      </c>
      <c r="BQ4980" s="2">
        <v>0</v>
      </c>
      <c r="BR4980" s="2">
        <v>0</v>
      </c>
      <c r="BS4980" s="2">
        <v>0</v>
      </c>
      <c r="BT4980" s="2">
        <v>0</v>
      </c>
      <c r="BU4980" s="2">
        <v>0</v>
      </c>
      <c r="BV4980" s="2">
        <v>0</v>
      </c>
      <c r="BW4980" s="2">
        <v>0</v>
      </c>
      <c r="BX4980" s="2">
        <v>0</v>
      </c>
      <c r="BY4980" s="2">
        <v>0</v>
      </c>
      <c r="BZ4980" s="2">
        <v>0</v>
      </c>
      <c r="CA4980" s="2">
        <v>0</v>
      </c>
      <c r="CB4980" s="2">
        <v>0</v>
      </c>
      <c r="CC4980" s="2">
        <v>0</v>
      </c>
      <c r="CD4980" s="2">
        <v>0</v>
      </c>
      <c r="CE4980" s="2">
        <v>0</v>
      </c>
      <c r="CF4980" s="2">
        <v>0</v>
      </c>
      <c r="CG4980" s="2">
        <v>0</v>
      </c>
      <c r="CH4980" s="2">
        <v>0</v>
      </c>
      <c r="CI4980" s="2">
        <v>0</v>
      </c>
      <c r="CJ4980" s="2">
        <v>0</v>
      </c>
      <c r="CK4980" s="2">
        <v>0</v>
      </c>
      <c r="CL4980" s="2">
        <v>0</v>
      </c>
    </row>
    <row r="4981" spans="1:90" x14ac:dyDescent="0.25">
      <c r="A4981" t="s">
        <v>115</v>
      </c>
      <c r="B4981">
        <v>10317</v>
      </c>
      <c r="C4981" t="s">
        <v>132</v>
      </c>
      <c r="D4981">
        <v>1</v>
      </c>
      <c r="E4981">
        <v>8</v>
      </c>
      <c r="F4981">
        <v>41048</v>
      </c>
      <c r="G4981">
        <v>35041048</v>
      </c>
      <c r="H4981" t="s">
        <v>17904</v>
      </c>
      <c r="I4981">
        <v>100</v>
      </c>
      <c r="J4981" t="s">
        <v>107</v>
      </c>
      <c r="K4981" t="s">
        <v>1200</v>
      </c>
      <c r="L4981">
        <v>58</v>
      </c>
      <c r="M4981" t="s">
        <v>1200</v>
      </c>
      <c r="N4981">
        <v>4459290</v>
      </c>
      <c r="O4981" t="s">
        <v>92</v>
      </c>
      <c r="P4981" t="s">
        <v>17905</v>
      </c>
      <c r="Q4981">
        <v>247</v>
      </c>
      <c r="R4981">
        <v>11</v>
      </c>
      <c r="S4981">
        <v>56117364</v>
      </c>
      <c r="T4981">
        <v>56140144</v>
      </c>
      <c r="U4981" t="s">
        <v>17906</v>
      </c>
      <c r="V4981">
        <v>1</v>
      </c>
      <c r="W4981" s="2">
        <v>0</v>
      </c>
      <c r="X4981" s="2">
        <v>0</v>
      </c>
      <c r="Y4981" s="2">
        <v>0</v>
      </c>
      <c r="Z4981" s="2">
        <v>0</v>
      </c>
      <c r="AA4981" s="2">
        <v>0</v>
      </c>
      <c r="AB4981" s="2">
        <v>0</v>
      </c>
      <c r="AC4981" s="2">
        <v>0</v>
      </c>
      <c r="AD4981" s="2">
        <v>120</v>
      </c>
      <c r="AE4981" s="2">
        <v>104</v>
      </c>
      <c r="AF4981" s="2">
        <v>92</v>
      </c>
      <c r="AG4981" s="2">
        <v>32</v>
      </c>
      <c r="AH4981" s="2">
        <v>238</v>
      </c>
      <c r="AI4981" s="2">
        <v>172</v>
      </c>
      <c r="AJ4981" s="2">
        <v>135</v>
      </c>
      <c r="AK4981" s="2">
        <v>0</v>
      </c>
      <c r="AL4981" s="2">
        <v>0</v>
      </c>
      <c r="AM4981" s="2">
        <v>0</v>
      </c>
      <c r="AN4981" s="2">
        <v>0</v>
      </c>
      <c r="AO4981" s="2">
        <v>0</v>
      </c>
      <c r="AP4981" s="2">
        <v>0</v>
      </c>
      <c r="AQ4981" s="2">
        <v>0</v>
      </c>
      <c r="AR4981" s="2">
        <v>0</v>
      </c>
      <c r="AS4981" s="2">
        <v>0</v>
      </c>
      <c r="AT4981" s="2">
        <v>0</v>
      </c>
      <c r="AU4981" s="2">
        <v>226</v>
      </c>
      <c r="AV4981" s="2">
        <v>0</v>
      </c>
      <c r="AW4981" s="2">
        <v>0</v>
      </c>
      <c r="AX4981" s="2">
        <v>0</v>
      </c>
      <c r="AY4981" s="2">
        <v>0</v>
      </c>
      <c r="AZ4981" s="2">
        <v>0</v>
      </c>
      <c r="BA4981" s="2">
        <v>0</v>
      </c>
      <c r="BB4981" s="2">
        <v>0</v>
      </c>
      <c r="BC4981" s="2">
        <v>0</v>
      </c>
      <c r="BD4981" s="2">
        <v>0</v>
      </c>
      <c r="BE4981" s="2">
        <v>0</v>
      </c>
      <c r="BF4981" s="2">
        <v>0</v>
      </c>
      <c r="BG4981" s="2">
        <v>0</v>
      </c>
      <c r="BH4981" s="2">
        <v>0</v>
      </c>
      <c r="BI4981" s="2">
        <v>0</v>
      </c>
      <c r="BJ4981" s="2">
        <v>0</v>
      </c>
      <c r="BK4981" s="2">
        <v>0</v>
      </c>
      <c r="BL4981" s="2">
        <v>6</v>
      </c>
      <c r="BM4981" s="2">
        <v>5</v>
      </c>
      <c r="BN4981" s="2">
        <v>4</v>
      </c>
      <c r="BO4981" s="2">
        <v>2</v>
      </c>
      <c r="BP4981" s="2">
        <v>9</v>
      </c>
      <c r="BQ4981" s="2">
        <v>8</v>
      </c>
      <c r="BR4981" s="2">
        <v>6</v>
      </c>
      <c r="BS4981" s="2">
        <v>0</v>
      </c>
      <c r="BT4981" s="2">
        <v>0</v>
      </c>
      <c r="BU4981" s="2">
        <v>0</v>
      </c>
      <c r="BV4981" s="2">
        <v>0</v>
      </c>
      <c r="BW4981" s="2">
        <v>0</v>
      </c>
      <c r="BX4981" s="2">
        <v>0</v>
      </c>
      <c r="BY4981" s="2">
        <v>0</v>
      </c>
      <c r="BZ4981" s="2">
        <v>0</v>
      </c>
      <c r="CA4981" s="2">
        <v>0</v>
      </c>
      <c r="CB4981" s="2">
        <v>0</v>
      </c>
      <c r="CC4981" s="2">
        <v>6</v>
      </c>
      <c r="CD4981" s="2">
        <v>0</v>
      </c>
      <c r="CE4981" s="2">
        <v>0</v>
      </c>
      <c r="CF4981" s="2">
        <v>0</v>
      </c>
      <c r="CG4981" s="2">
        <v>0</v>
      </c>
      <c r="CH4981" s="2">
        <v>0</v>
      </c>
      <c r="CI4981" s="2">
        <v>0</v>
      </c>
      <c r="CJ4981" s="2">
        <v>0</v>
      </c>
      <c r="CK4981" s="2">
        <v>0</v>
      </c>
      <c r="CL4981" s="2">
        <v>0</v>
      </c>
    </row>
    <row r="4982" spans="1:90" x14ac:dyDescent="0.25">
      <c r="A4982" t="s">
        <v>115</v>
      </c>
      <c r="B4982">
        <v>10317</v>
      </c>
      <c r="C4982" t="s">
        <v>132</v>
      </c>
      <c r="D4982">
        <v>1</v>
      </c>
      <c r="E4982">
        <v>8</v>
      </c>
      <c r="F4982">
        <v>5150</v>
      </c>
      <c r="G4982">
        <v>35005150</v>
      </c>
      <c r="H4982" t="s">
        <v>3206</v>
      </c>
      <c r="I4982">
        <v>100</v>
      </c>
      <c r="J4982" t="s">
        <v>107</v>
      </c>
      <c r="K4982" t="s">
        <v>1544</v>
      </c>
      <c r="L4982">
        <v>58</v>
      </c>
      <c r="M4982" t="s">
        <v>1200</v>
      </c>
      <c r="N4982">
        <v>4462000</v>
      </c>
      <c r="O4982" t="s">
        <v>261</v>
      </c>
      <c r="P4982" t="s">
        <v>3207</v>
      </c>
      <c r="Q4982">
        <v>179</v>
      </c>
      <c r="R4982">
        <v>11</v>
      </c>
      <c r="S4982">
        <v>56125427</v>
      </c>
      <c r="T4982">
        <v>56140705</v>
      </c>
      <c r="U4982" t="s">
        <v>3208</v>
      </c>
      <c r="V4982">
        <v>1</v>
      </c>
      <c r="W4982" s="2">
        <v>0</v>
      </c>
      <c r="X4982" s="2">
        <v>0</v>
      </c>
      <c r="Y4982" s="2">
        <v>134</v>
      </c>
      <c r="Z4982" s="2">
        <v>119</v>
      </c>
      <c r="AA4982" s="2">
        <v>129</v>
      </c>
      <c r="AB4982" s="2">
        <v>121</v>
      </c>
      <c r="AC4982" s="2">
        <v>122</v>
      </c>
      <c r="AD4982" s="2">
        <v>0</v>
      </c>
      <c r="AE4982" s="2">
        <v>0</v>
      </c>
      <c r="AF4982" s="2">
        <v>0</v>
      </c>
      <c r="AG4982" s="2">
        <v>0</v>
      </c>
      <c r="AH4982" s="2">
        <v>0</v>
      </c>
      <c r="AI4982" s="2">
        <v>0</v>
      </c>
      <c r="AJ4982" s="2">
        <v>0</v>
      </c>
      <c r="AK4982" s="2">
        <v>0</v>
      </c>
      <c r="AL4982" s="2">
        <v>0</v>
      </c>
      <c r="AM4982" s="2">
        <v>0</v>
      </c>
      <c r="AN4982" s="2">
        <v>0</v>
      </c>
      <c r="AO4982" s="2">
        <v>0</v>
      </c>
      <c r="AP4982" s="2">
        <v>0</v>
      </c>
      <c r="AQ4982" s="2">
        <v>0</v>
      </c>
      <c r="AR4982" s="2">
        <v>0</v>
      </c>
      <c r="AS4982" s="2">
        <v>0</v>
      </c>
      <c r="AT4982" s="2">
        <v>0</v>
      </c>
      <c r="AU4982" s="2">
        <v>0</v>
      </c>
      <c r="AV4982" s="2">
        <v>0</v>
      </c>
      <c r="AW4982" s="2">
        <v>0</v>
      </c>
      <c r="AX4982" s="2">
        <v>0</v>
      </c>
      <c r="AY4982" s="2">
        <v>0</v>
      </c>
      <c r="AZ4982" s="2">
        <v>0</v>
      </c>
      <c r="BA4982" s="2">
        <v>0</v>
      </c>
      <c r="BB4982" s="2">
        <v>0</v>
      </c>
      <c r="BC4982" s="2">
        <v>0</v>
      </c>
      <c r="BD4982" s="2">
        <v>15</v>
      </c>
      <c r="BE4982" s="2">
        <v>0</v>
      </c>
      <c r="BF4982" s="2">
        <v>0</v>
      </c>
      <c r="BG4982" s="2">
        <v>5</v>
      </c>
      <c r="BH4982" s="2">
        <v>6</v>
      </c>
      <c r="BI4982" s="2">
        <v>5</v>
      </c>
      <c r="BJ4982" s="2">
        <v>8</v>
      </c>
      <c r="BK4982" s="2">
        <v>7</v>
      </c>
      <c r="BL4982" s="2">
        <v>0</v>
      </c>
      <c r="BM4982" s="2">
        <v>0</v>
      </c>
      <c r="BN4982" s="2">
        <v>0</v>
      </c>
      <c r="BO4982" s="2">
        <v>0</v>
      </c>
      <c r="BP4982" s="2">
        <v>0</v>
      </c>
      <c r="BQ4982" s="2">
        <v>0</v>
      </c>
      <c r="BR4982" s="2">
        <v>0</v>
      </c>
      <c r="BS4982" s="2">
        <v>0</v>
      </c>
      <c r="BT4982" s="2">
        <v>0</v>
      </c>
      <c r="BU4982" s="2">
        <v>0</v>
      </c>
      <c r="BV4982" s="2">
        <v>0</v>
      </c>
      <c r="BW4982" s="2">
        <v>0</v>
      </c>
      <c r="BX4982" s="2">
        <v>0</v>
      </c>
      <c r="BY4982" s="2">
        <v>0</v>
      </c>
      <c r="BZ4982" s="2">
        <v>0</v>
      </c>
      <c r="CA4982" s="2">
        <v>0</v>
      </c>
      <c r="CB4982" s="2">
        <v>0</v>
      </c>
      <c r="CC4982" s="2">
        <v>0</v>
      </c>
      <c r="CD4982" s="2">
        <v>0</v>
      </c>
      <c r="CE4982" s="2">
        <v>0</v>
      </c>
      <c r="CF4982" s="2">
        <v>0</v>
      </c>
      <c r="CG4982" s="2">
        <v>0</v>
      </c>
      <c r="CH4982" s="2">
        <v>0</v>
      </c>
      <c r="CI4982" s="2">
        <v>0</v>
      </c>
      <c r="CJ4982" s="2">
        <v>0</v>
      </c>
      <c r="CK4982" s="2">
        <v>0</v>
      </c>
      <c r="CL4982" s="2">
        <v>4</v>
      </c>
    </row>
    <row r="4983" spans="1:90" x14ac:dyDescent="0.25">
      <c r="A4983" t="s">
        <v>115</v>
      </c>
      <c r="B4983">
        <v>10317</v>
      </c>
      <c r="C4983" t="s">
        <v>132</v>
      </c>
      <c r="D4983">
        <v>1</v>
      </c>
      <c r="E4983">
        <v>8</v>
      </c>
      <c r="F4983">
        <v>4613</v>
      </c>
      <c r="G4983">
        <v>35004613</v>
      </c>
      <c r="H4983" t="s">
        <v>15209</v>
      </c>
      <c r="I4983">
        <v>100</v>
      </c>
      <c r="J4983" t="s">
        <v>107</v>
      </c>
      <c r="K4983" t="s">
        <v>3375</v>
      </c>
      <c r="L4983">
        <v>38</v>
      </c>
      <c r="M4983" t="s">
        <v>322</v>
      </c>
      <c r="N4983">
        <v>4340040</v>
      </c>
      <c r="O4983" t="s">
        <v>92</v>
      </c>
      <c r="P4983" t="s">
        <v>15210</v>
      </c>
      <c r="Q4983">
        <v>508</v>
      </c>
      <c r="R4983">
        <v>11</v>
      </c>
      <c r="S4983">
        <v>56221171</v>
      </c>
      <c r="T4983">
        <v>56239848</v>
      </c>
      <c r="U4983" t="s">
        <v>15211</v>
      </c>
      <c r="V4983">
        <v>1</v>
      </c>
      <c r="W4983" s="2">
        <v>0</v>
      </c>
      <c r="X4983" s="2">
        <v>0</v>
      </c>
      <c r="Y4983" s="2">
        <v>0</v>
      </c>
      <c r="Z4983" s="2">
        <v>0</v>
      </c>
      <c r="AA4983" s="2">
        <v>0</v>
      </c>
      <c r="AB4983" s="2">
        <v>0</v>
      </c>
      <c r="AC4983" s="2">
        <v>0</v>
      </c>
      <c r="AD4983" s="2">
        <v>181</v>
      </c>
      <c r="AE4983" s="2">
        <v>158</v>
      </c>
      <c r="AF4983" s="2">
        <v>91</v>
      </c>
      <c r="AG4983" s="2">
        <v>105</v>
      </c>
      <c r="AH4983" s="2">
        <v>269</v>
      </c>
      <c r="AI4983" s="2">
        <v>177</v>
      </c>
      <c r="AJ4983" s="2">
        <v>144</v>
      </c>
      <c r="AK4983" s="2">
        <v>0</v>
      </c>
      <c r="AL4983" s="2">
        <v>0</v>
      </c>
      <c r="AM4983" s="2">
        <v>0</v>
      </c>
      <c r="AN4983" s="2">
        <v>0</v>
      </c>
      <c r="AO4983" s="2">
        <v>0</v>
      </c>
      <c r="AP4983" s="2">
        <v>0</v>
      </c>
      <c r="AQ4983" s="2">
        <v>0</v>
      </c>
      <c r="AR4983" s="2">
        <v>0</v>
      </c>
      <c r="AS4983" s="2">
        <v>0</v>
      </c>
      <c r="AT4983" s="2">
        <v>0</v>
      </c>
      <c r="AU4983" s="2">
        <v>111</v>
      </c>
      <c r="AV4983" s="2">
        <v>0</v>
      </c>
      <c r="AW4983" s="2">
        <v>0</v>
      </c>
      <c r="AX4983" s="2">
        <v>0</v>
      </c>
      <c r="AY4983" s="2">
        <v>0</v>
      </c>
      <c r="AZ4983" s="2">
        <v>0</v>
      </c>
      <c r="BA4983" s="2">
        <v>0</v>
      </c>
      <c r="BB4983" s="2">
        <v>0</v>
      </c>
      <c r="BC4983" s="2">
        <v>0</v>
      </c>
      <c r="BD4983" s="2">
        <v>0</v>
      </c>
      <c r="BE4983" s="2">
        <v>0</v>
      </c>
      <c r="BF4983" s="2">
        <v>0</v>
      </c>
      <c r="BG4983" s="2">
        <v>0</v>
      </c>
      <c r="BH4983" s="2">
        <v>0</v>
      </c>
      <c r="BI4983" s="2">
        <v>0</v>
      </c>
      <c r="BJ4983" s="2">
        <v>0</v>
      </c>
      <c r="BK4983" s="2">
        <v>0</v>
      </c>
      <c r="BL4983" s="2">
        <v>8</v>
      </c>
      <c r="BM4983" s="2">
        <v>7</v>
      </c>
      <c r="BN4983" s="2">
        <v>5</v>
      </c>
      <c r="BO4983" s="2">
        <v>6</v>
      </c>
      <c r="BP4983" s="2">
        <v>12</v>
      </c>
      <c r="BQ4983" s="2">
        <v>7</v>
      </c>
      <c r="BR4983" s="2">
        <v>7</v>
      </c>
      <c r="BS4983" s="2">
        <v>0</v>
      </c>
      <c r="BT4983" s="2">
        <v>0</v>
      </c>
      <c r="BU4983" s="2">
        <v>0</v>
      </c>
      <c r="BV4983" s="2">
        <v>0</v>
      </c>
      <c r="BW4983" s="2">
        <v>0</v>
      </c>
      <c r="BX4983" s="2">
        <v>0</v>
      </c>
      <c r="BY4983" s="2">
        <v>0</v>
      </c>
      <c r="BZ4983" s="2">
        <v>0</v>
      </c>
      <c r="CA4983" s="2">
        <v>0</v>
      </c>
      <c r="CB4983" s="2">
        <v>0</v>
      </c>
      <c r="CC4983" s="2">
        <v>3</v>
      </c>
      <c r="CD4983" s="2">
        <v>0</v>
      </c>
      <c r="CE4983" s="2">
        <v>0</v>
      </c>
      <c r="CF4983" s="2">
        <v>0</v>
      </c>
      <c r="CG4983" s="2">
        <v>0</v>
      </c>
      <c r="CH4983" s="2">
        <v>0</v>
      </c>
      <c r="CI4983" s="2">
        <v>0</v>
      </c>
      <c r="CJ4983" s="2">
        <v>0</v>
      </c>
      <c r="CK4983" s="2">
        <v>0</v>
      </c>
      <c r="CL4983" s="2">
        <v>0</v>
      </c>
    </row>
    <row r="4984" spans="1:90" x14ac:dyDescent="0.25">
      <c r="A4984" t="s">
        <v>115</v>
      </c>
      <c r="B4984">
        <v>10317</v>
      </c>
      <c r="C4984" t="s">
        <v>132</v>
      </c>
      <c r="D4984">
        <v>1</v>
      </c>
      <c r="E4984">
        <v>8</v>
      </c>
      <c r="F4984">
        <v>4984</v>
      </c>
      <c r="G4984">
        <v>35004984</v>
      </c>
      <c r="H4984" t="s">
        <v>17497</v>
      </c>
      <c r="I4984">
        <v>100</v>
      </c>
      <c r="J4984" t="s">
        <v>107</v>
      </c>
      <c r="K4984" t="s">
        <v>911</v>
      </c>
      <c r="L4984">
        <v>71</v>
      </c>
      <c r="M4984" t="s">
        <v>911</v>
      </c>
      <c r="N4984">
        <v>4754010</v>
      </c>
      <c r="O4984" t="s">
        <v>102</v>
      </c>
      <c r="P4984" t="s">
        <v>13590</v>
      </c>
      <c r="Q4984">
        <v>1050</v>
      </c>
      <c r="R4984">
        <v>11</v>
      </c>
      <c r="S4984">
        <v>55219887</v>
      </c>
      <c r="T4984">
        <v>56860499</v>
      </c>
      <c r="U4984" t="s">
        <v>17498</v>
      </c>
      <c r="V4984">
        <v>1</v>
      </c>
      <c r="W4984" s="2">
        <v>0</v>
      </c>
      <c r="X4984" s="2">
        <v>0</v>
      </c>
      <c r="Y4984" s="2">
        <v>0</v>
      </c>
      <c r="Z4984" s="2">
        <v>0</v>
      </c>
      <c r="AA4984" s="2">
        <v>0</v>
      </c>
      <c r="AB4984" s="2">
        <v>0</v>
      </c>
      <c r="AC4984" s="2">
        <v>0</v>
      </c>
      <c r="AD4984" s="2">
        <v>97</v>
      </c>
      <c r="AE4984" s="2">
        <v>204</v>
      </c>
      <c r="AF4984" s="2">
        <v>151</v>
      </c>
      <c r="AG4984" s="2">
        <v>166</v>
      </c>
      <c r="AH4984" s="2">
        <v>223</v>
      </c>
      <c r="AI4984" s="2">
        <v>212</v>
      </c>
      <c r="AJ4984" s="2">
        <v>153</v>
      </c>
      <c r="AK4984" s="2">
        <v>0</v>
      </c>
      <c r="AL4984" s="2">
        <v>0</v>
      </c>
      <c r="AM4984" s="2">
        <v>0</v>
      </c>
      <c r="AN4984" s="2">
        <v>0</v>
      </c>
      <c r="AO4984" s="2">
        <v>0</v>
      </c>
      <c r="AP4984" s="2">
        <v>0</v>
      </c>
      <c r="AQ4984" s="2">
        <v>0</v>
      </c>
      <c r="AR4984" s="2">
        <v>0</v>
      </c>
      <c r="AS4984" s="2">
        <v>0</v>
      </c>
      <c r="AT4984" s="2">
        <v>0</v>
      </c>
      <c r="AU4984" s="2">
        <v>0</v>
      </c>
      <c r="AV4984" s="2">
        <v>0</v>
      </c>
      <c r="AW4984" s="2">
        <v>0</v>
      </c>
      <c r="AX4984" s="2">
        <v>0</v>
      </c>
      <c r="AY4984" s="2">
        <v>0</v>
      </c>
      <c r="AZ4984" s="2">
        <v>0</v>
      </c>
      <c r="BA4984" s="2">
        <v>0</v>
      </c>
      <c r="BB4984" s="2">
        <v>0</v>
      </c>
      <c r="BC4984" s="2">
        <v>0</v>
      </c>
      <c r="BD4984" s="2">
        <v>0</v>
      </c>
      <c r="BE4984" s="2">
        <v>0</v>
      </c>
      <c r="BF4984" s="2">
        <v>0</v>
      </c>
      <c r="BG4984" s="2">
        <v>0</v>
      </c>
      <c r="BH4984" s="2">
        <v>0</v>
      </c>
      <c r="BI4984" s="2">
        <v>0</v>
      </c>
      <c r="BJ4984" s="2">
        <v>0</v>
      </c>
      <c r="BK4984" s="2">
        <v>0</v>
      </c>
      <c r="BL4984" s="2">
        <v>5</v>
      </c>
      <c r="BM4984" s="2">
        <v>9</v>
      </c>
      <c r="BN4984" s="2">
        <v>7</v>
      </c>
      <c r="BO4984" s="2">
        <v>8</v>
      </c>
      <c r="BP4984" s="2">
        <v>8</v>
      </c>
      <c r="BQ4984" s="2">
        <v>9</v>
      </c>
      <c r="BR4984" s="2">
        <v>9</v>
      </c>
      <c r="BS4984" s="2">
        <v>0</v>
      </c>
      <c r="BT4984" s="2">
        <v>0</v>
      </c>
      <c r="BU4984" s="2">
        <v>0</v>
      </c>
      <c r="BV4984" s="2">
        <v>0</v>
      </c>
      <c r="BW4984" s="2">
        <v>0</v>
      </c>
      <c r="BX4984" s="2">
        <v>0</v>
      </c>
      <c r="BY4984" s="2">
        <v>0</v>
      </c>
      <c r="BZ4984" s="2">
        <v>0</v>
      </c>
      <c r="CA4984" s="2">
        <v>0</v>
      </c>
      <c r="CB4984" s="2">
        <v>0</v>
      </c>
      <c r="CC4984" s="2">
        <v>0</v>
      </c>
      <c r="CD4984" s="2">
        <v>0</v>
      </c>
      <c r="CE4984" s="2">
        <v>0</v>
      </c>
      <c r="CF4984" s="2">
        <v>0</v>
      </c>
      <c r="CG4984" s="2">
        <v>0</v>
      </c>
      <c r="CH4984" s="2">
        <v>0</v>
      </c>
      <c r="CI4984" s="2">
        <v>0</v>
      </c>
      <c r="CJ4984" s="2">
        <v>0</v>
      </c>
      <c r="CK4984" s="2">
        <v>0</v>
      </c>
      <c r="CL4984" s="2">
        <v>0</v>
      </c>
    </row>
    <row r="4985" spans="1:90" x14ac:dyDescent="0.25">
      <c r="A4985" t="s">
        <v>115</v>
      </c>
      <c r="B4985">
        <v>10317</v>
      </c>
      <c r="C4985" t="s">
        <v>132</v>
      </c>
      <c r="D4985">
        <v>1</v>
      </c>
      <c r="E4985">
        <v>8</v>
      </c>
      <c r="F4985">
        <v>925469</v>
      </c>
      <c r="G4985">
        <v>35925469</v>
      </c>
      <c r="H4985" t="s">
        <v>8232</v>
      </c>
      <c r="I4985">
        <v>100</v>
      </c>
      <c r="J4985" t="s">
        <v>107</v>
      </c>
      <c r="K4985" t="s">
        <v>2074</v>
      </c>
      <c r="L4985">
        <v>83</v>
      </c>
      <c r="M4985" t="s">
        <v>1524</v>
      </c>
      <c r="N4985">
        <v>5712070</v>
      </c>
      <c r="O4985" t="s">
        <v>92</v>
      </c>
      <c r="P4985" t="s">
        <v>4546</v>
      </c>
      <c r="Q4985" t="s">
        <v>127</v>
      </c>
      <c r="R4985">
        <v>11</v>
      </c>
      <c r="S4985">
        <v>35016322</v>
      </c>
      <c r="T4985">
        <v>35017255</v>
      </c>
      <c r="U4985" t="s">
        <v>8233</v>
      </c>
      <c r="V4985">
        <v>1</v>
      </c>
      <c r="W4985" s="2">
        <v>0</v>
      </c>
      <c r="X4985" s="2">
        <v>0</v>
      </c>
      <c r="Y4985" s="2">
        <v>0</v>
      </c>
      <c r="Z4985" s="2">
        <v>0</v>
      </c>
      <c r="AA4985" s="2">
        <v>0</v>
      </c>
      <c r="AB4985" s="2">
        <v>0</v>
      </c>
      <c r="AC4985" s="2">
        <v>0</v>
      </c>
      <c r="AD4985" s="2">
        <v>277</v>
      </c>
      <c r="AE4985" s="2">
        <v>271</v>
      </c>
      <c r="AF4985" s="2">
        <v>195</v>
      </c>
      <c r="AG4985" s="2">
        <v>144</v>
      </c>
      <c r="AH4985" s="2">
        <v>339</v>
      </c>
      <c r="AI4985" s="2">
        <v>256</v>
      </c>
      <c r="AJ4985" s="2">
        <v>276</v>
      </c>
      <c r="AK4985" s="2">
        <v>0</v>
      </c>
      <c r="AL4985" s="2">
        <v>0</v>
      </c>
      <c r="AM4985" s="2">
        <v>0</v>
      </c>
      <c r="AN4985" s="2">
        <v>0</v>
      </c>
      <c r="AO4985" s="2">
        <v>0</v>
      </c>
      <c r="AP4985" s="2">
        <v>0</v>
      </c>
      <c r="AQ4985" s="2">
        <v>0</v>
      </c>
      <c r="AR4985" s="2">
        <v>0</v>
      </c>
      <c r="AS4985" s="2">
        <v>0</v>
      </c>
      <c r="AT4985" s="2">
        <v>0</v>
      </c>
      <c r="AU4985" s="2">
        <v>0</v>
      </c>
      <c r="AV4985" s="2">
        <v>0</v>
      </c>
      <c r="AW4985" s="2">
        <v>0</v>
      </c>
      <c r="AX4985" s="2">
        <v>0</v>
      </c>
      <c r="AY4985" s="2">
        <v>0</v>
      </c>
      <c r="AZ4985" s="2">
        <v>0</v>
      </c>
      <c r="BA4985" s="2">
        <v>0</v>
      </c>
      <c r="BB4985" s="2">
        <v>0</v>
      </c>
      <c r="BC4985" s="2">
        <v>0</v>
      </c>
      <c r="BD4985" s="2">
        <v>0</v>
      </c>
      <c r="BE4985" s="2">
        <v>0</v>
      </c>
      <c r="BF4985" s="2">
        <v>0</v>
      </c>
      <c r="BG4985" s="2">
        <v>0</v>
      </c>
      <c r="BH4985" s="2">
        <v>0</v>
      </c>
      <c r="BI4985" s="2">
        <v>0</v>
      </c>
      <c r="BJ4985" s="2">
        <v>0</v>
      </c>
      <c r="BK4985" s="2">
        <v>0</v>
      </c>
      <c r="BL4985" s="2">
        <v>8</v>
      </c>
      <c r="BM4985" s="2">
        <v>11</v>
      </c>
      <c r="BN4985" s="2">
        <v>8</v>
      </c>
      <c r="BO4985" s="2">
        <v>7</v>
      </c>
      <c r="BP4985" s="2">
        <v>12</v>
      </c>
      <c r="BQ4985" s="2">
        <v>11</v>
      </c>
      <c r="BR4985" s="2">
        <v>8</v>
      </c>
      <c r="BS4985" s="2">
        <v>0</v>
      </c>
      <c r="BT4985" s="2">
        <v>0</v>
      </c>
      <c r="BU4985" s="2">
        <v>0</v>
      </c>
      <c r="BV4985" s="2">
        <v>0</v>
      </c>
      <c r="BW4985" s="2">
        <v>0</v>
      </c>
      <c r="BX4985" s="2">
        <v>0</v>
      </c>
      <c r="BY4985" s="2">
        <v>0</v>
      </c>
      <c r="BZ4985" s="2">
        <v>0</v>
      </c>
      <c r="CA4985" s="2">
        <v>0</v>
      </c>
      <c r="CB4985" s="2">
        <v>0</v>
      </c>
      <c r="CC4985" s="2">
        <v>0</v>
      </c>
      <c r="CD4985" s="2">
        <v>0</v>
      </c>
      <c r="CE4985" s="2">
        <v>0</v>
      </c>
      <c r="CF4985" s="2">
        <v>0</v>
      </c>
      <c r="CG4985" s="2">
        <v>0</v>
      </c>
      <c r="CH4985" s="2">
        <v>0</v>
      </c>
      <c r="CI4985" s="2">
        <v>0</v>
      </c>
      <c r="CJ4985" s="2">
        <v>0</v>
      </c>
      <c r="CK4985" s="2">
        <v>0</v>
      </c>
      <c r="CL4985" s="2">
        <v>0</v>
      </c>
    </row>
    <row r="4986" spans="1:90" x14ac:dyDescent="0.25">
      <c r="A4986" t="s">
        <v>115</v>
      </c>
      <c r="B4986">
        <v>10317</v>
      </c>
      <c r="C4986" t="s">
        <v>132</v>
      </c>
      <c r="D4986">
        <v>1</v>
      </c>
      <c r="E4986">
        <v>8</v>
      </c>
      <c r="F4986">
        <v>5034</v>
      </c>
      <c r="G4986">
        <v>35005034</v>
      </c>
      <c r="H4986" t="s">
        <v>16417</v>
      </c>
      <c r="I4986">
        <v>100</v>
      </c>
      <c r="J4986" t="s">
        <v>107</v>
      </c>
      <c r="K4986" t="s">
        <v>3375</v>
      </c>
      <c r="L4986">
        <v>22</v>
      </c>
      <c r="M4986" t="s">
        <v>1071</v>
      </c>
      <c r="N4986">
        <v>4405030</v>
      </c>
      <c r="O4986" t="s">
        <v>92</v>
      </c>
      <c r="P4986" t="s">
        <v>16418</v>
      </c>
      <c r="Q4986">
        <v>150</v>
      </c>
      <c r="R4986">
        <v>11</v>
      </c>
      <c r="S4986">
        <v>55621977</v>
      </c>
      <c r="T4986">
        <v>55623371</v>
      </c>
      <c r="U4986" t="s">
        <v>16419</v>
      </c>
      <c r="V4986">
        <v>1</v>
      </c>
      <c r="W4986" s="2">
        <v>0</v>
      </c>
      <c r="X4986" s="2">
        <v>0</v>
      </c>
      <c r="Y4986" s="2">
        <v>0</v>
      </c>
      <c r="Z4986" s="2">
        <v>0</v>
      </c>
      <c r="AA4986" s="2">
        <v>0</v>
      </c>
      <c r="AB4986" s="2">
        <v>0</v>
      </c>
      <c r="AC4986" s="2">
        <v>0</v>
      </c>
      <c r="AD4986" s="2">
        <v>230</v>
      </c>
      <c r="AE4986" s="2">
        <v>234</v>
      </c>
      <c r="AF4986" s="2">
        <v>168</v>
      </c>
      <c r="AG4986" s="2">
        <v>169</v>
      </c>
      <c r="AH4986" s="2">
        <v>293</v>
      </c>
      <c r="AI4986" s="2">
        <v>259</v>
      </c>
      <c r="AJ4986" s="2">
        <v>284</v>
      </c>
      <c r="AK4986" s="2">
        <v>0</v>
      </c>
      <c r="AL4986" s="2">
        <v>0</v>
      </c>
      <c r="AM4986" s="2">
        <v>0</v>
      </c>
      <c r="AN4986" s="2">
        <v>0</v>
      </c>
      <c r="AO4986" s="2">
        <v>0</v>
      </c>
      <c r="AP4986" s="2">
        <v>0</v>
      </c>
      <c r="AQ4986" s="2">
        <v>0</v>
      </c>
      <c r="AR4986" s="2">
        <v>0</v>
      </c>
      <c r="AS4986" s="2">
        <v>0</v>
      </c>
      <c r="AT4986" s="2">
        <v>0</v>
      </c>
      <c r="AU4986" s="2">
        <v>0</v>
      </c>
      <c r="AV4986" s="2">
        <v>0</v>
      </c>
      <c r="AW4986" s="2">
        <v>0</v>
      </c>
      <c r="AX4986" s="2">
        <v>0</v>
      </c>
      <c r="AY4986" s="2">
        <v>0</v>
      </c>
      <c r="AZ4986" s="2">
        <v>0</v>
      </c>
      <c r="BA4986" s="2">
        <v>0</v>
      </c>
      <c r="BB4986" s="2">
        <v>0</v>
      </c>
      <c r="BC4986" s="2">
        <v>83</v>
      </c>
      <c r="BD4986" s="2">
        <v>0</v>
      </c>
      <c r="BE4986" s="2">
        <v>0</v>
      </c>
      <c r="BF4986" s="2">
        <v>0</v>
      </c>
      <c r="BG4986" s="2">
        <v>0</v>
      </c>
      <c r="BH4986" s="2">
        <v>0</v>
      </c>
      <c r="BI4986" s="2">
        <v>0</v>
      </c>
      <c r="BJ4986" s="2">
        <v>0</v>
      </c>
      <c r="BK4986" s="2">
        <v>0</v>
      </c>
      <c r="BL4986" s="2">
        <v>8</v>
      </c>
      <c r="BM4986" s="2">
        <v>10</v>
      </c>
      <c r="BN4986" s="2">
        <v>7</v>
      </c>
      <c r="BO4986" s="2">
        <v>6</v>
      </c>
      <c r="BP4986" s="2">
        <v>13</v>
      </c>
      <c r="BQ4986" s="2">
        <v>12</v>
      </c>
      <c r="BR4986" s="2">
        <v>11</v>
      </c>
      <c r="BS4986" s="2">
        <v>0</v>
      </c>
      <c r="BT4986" s="2">
        <v>0</v>
      </c>
      <c r="BU4986" s="2">
        <v>0</v>
      </c>
      <c r="BV4986" s="2">
        <v>0</v>
      </c>
      <c r="BW4986" s="2">
        <v>0</v>
      </c>
      <c r="BX4986" s="2">
        <v>0</v>
      </c>
      <c r="BY4986" s="2">
        <v>0</v>
      </c>
      <c r="BZ4986" s="2">
        <v>0</v>
      </c>
      <c r="CA4986" s="2">
        <v>0</v>
      </c>
      <c r="CB4986" s="2">
        <v>0</v>
      </c>
      <c r="CC4986" s="2">
        <v>0</v>
      </c>
      <c r="CD4986" s="2">
        <v>0</v>
      </c>
      <c r="CE4986" s="2">
        <v>0</v>
      </c>
      <c r="CF4986" s="2">
        <v>0</v>
      </c>
      <c r="CG4986" s="2">
        <v>0</v>
      </c>
      <c r="CH4986" s="2">
        <v>0</v>
      </c>
      <c r="CI4986" s="2">
        <v>0</v>
      </c>
      <c r="CJ4986" s="2">
        <v>0</v>
      </c>
      <c r="CK4986" s="2">
        <v>4</v>
      </c>
      <c r="CL4986" s="2">
        <v>0</v>
      </c>
    </row>
    <row r="4987" spans="1:90" x14ac:dyDescent="0.25">
      <c r="A4987" t="s">
        <v>115</v>
      </c>
      <c r="B4987">
        <v>10317</v>
      </c>
      <c r="C4987" t="s">
        <v>132</v>
      </c>
      <c r="D4987">
        <v>1</v>
      </c>
      <c r="E4987">
        <v>8</v>
      </c>
      <c r="F4987">
        <v>904338</v>
      </c>
      <c r="G4987">
        <v>35904338</v>
      </c>
      <c r="H4987" t="s">
        <v>18758</v>
      </c>
      <c r="I4987">
        <v>100</v>
      </c>
      <c r="J4987" t="s">
        <v>107</v>
      </c>
      <c r="K4987" t="s">
        <v>4586</v>
      </c>
      <c r="L4987">
        <v>83</v>
      </c>
      <c r="M4987" t="s">
        <v>1524</v>
      </c>
      <c r="N4987">
        <v>5750000</v>
      </c>
      <c r="O4987" t="s">
        <v>102</v>
      </c>
      <c r="P4987" t="s">
        <v>3469</v>
      </c>
      <c r="Q4987">
        <v>257</v>
      </c>
      <c r="R4987">
        <v>11</v>
      </c>
      <c r="S4987">
        <v>37430190</v>
      </c>
      <c r="T4987">
        <v>37737834</v>
      </c>
      <c r="U4987" t="s">
        <v>18759</v>
      </c>
      <c r="V4987">
        <v>1</v>
      </c>
      <c r="W4987" s="2">
        <v>0</v>
      </c>
      <c r="X4987" s="2">
        <v>0</v>
      </c>
      <c r="Y4987" s="2">
        <v>51</v>
      </c>
      <c r="Z4987" s="2">
        <v>60</v>
      </c>
      <c r="AA4987" s="2">
        <v>85</v>
      </c>
      <c r="AB4987" s="2">
        <v>58</v>
      </c>
      <c r="AC4987" s="2">
        <v>72</v>
      </c>
      <c r="AD4987" s="2">
        <v>0</v>
      </c>
      <c r="AE4987" s="2">
        <v>0</v>
      </c>
      <c r="AF4987" s="2">
        <v>0</v>
      </c>
      <c r="AG4987" s="2">
        <v>0</v>
      </c>
      <c r="AH4987" s="2">
        <v>0</v>
      </c>
      <c r="AI4987" s="2">
        <v>0</v>
      </c>
      <c r="AJ4987" s="2">
        <v>0</v>
      </c>
      <c r="AK4987" s="2">
        <v>0</v>
      </c>
      <c r="AL4987" s="2">
        <v>0</v>
      </c>
      <c r="AM4987" s="2">
        <v>0</v>
      </c>
      <c r="AN4987" s="2">
        <v>0</v>
      </c>
      <c r="AO4987" s="2">
        <v>0</v>
      </c>
      <c r="AP4987" s="2">
        <v>0</v>
      </c>
      <c r="AQ4987" s="2">
        <v>0</v>
      </c>
      <c r="AR4987" s="2">
        <v>0</v>
      </c>
      <c r="AS4987" s="2">
        <v>0</v>
      </c>
      <c r="AT4987" s="2">
        <v>0</v>
      </c>
      <c r="AU4987" s="2">
        <v>0</v>
      </c>
      <c r="AV4987" s="2">
        <v>0</v>
      </c>
      <c r="AW4987" s="2">
        <v>0</v>
      </c>
      <c r="AX4987" s="2">
        <v>0</v>
      </c>
      <c r="AY4987" s="2">
        <v>0</v>
      </c>
      <c r="AZ4987" s="2">
        <v>0</v>
      </c>
      <c r="BA4987" s="2">
        <v>0</v>
      </c>
      <c r="BB4987" s="2">
        <v>0</v>
      </c>
      <c r="BC4987" s="2">
        <v>0</v>
      </c>
      <c r="BD4987" s="2">
        <v>0</v>
      </c>
      <c r="BE4987" s="2">
        <v>0</v>
      </c>
      <c r="BF4987" s="2">
        <v>0</v>
      </c>
      <c r="BG4987" s="2">
        <v>3</v>
      </c>
      <c r="BH4987" s="2">
        <v>2</v>
      </c>
      <c r="BI4987" s="2">
        <v>4</v>
      </c>
      <c r="BJ4987" s="2">
        <v>2</v>
      </c>
      <c r="BK4987" s="2">
        <v>3</v>
      </c>
      <c r="BL4987" s="2">
        <v>0</v>
      </c>
      <c r="BM4987" s="2">
        <v>0</v>
      </c>
      <c r="BN4987" s="2">
        <v>0</v>
      </c>
      <c r="BO4987" s="2">
        <v>0</v>
      </c>
      <c r="BP4987" s="2">
        <v>0</v>
      </c>
      <c r="BQ4987" s="2">
        <v>0</v>
      </c>
      <c r="BR4987" s="2">
        <v>0</v>
      </c>
      <c r="BS4987" s="2">
        <v>0</v>
      </c>
      <c r="BT4987" s="2">
        <v>0</v>
      </c>
      <c r="BU4987" s="2">
        <v>0</v>
      </c>
      <c r="BV4987" s="2">
        <v>0</v>
      </c>
      <c r="BW4987" s="2">
        <v>0</v>
      </c>
      <c r="BX4987" s="2">
        <v>0</v>
      </c>
      <c r="BY4987" s="2">
        <v>0</v>
      </c>
      <c r="BZ4987" s="2">
        <v>0</v>
      </c>
      <c r="CA4987" s="2">
        <v>0</v>
      </c>
      <c r="CB4987" s="2">
        <v>0</v>
      </c>
      <c r="CC4987" s="2">
        <v>0</v>
      </c>
      <c r="CD4987" s="2">
        <v>0</v>
      </c>
      <c r="CE4987" s="2">
        <v>0</v>
      </c>
      <c r="CF4987" s="2">
        <v>0</v>
      </c>
      <c r="CG4987" s="2">
        <v>0</v>
      </c>
      <c r="CH4987" s="2">
        <v>0</v>
      </c>
      <c r="CI4987" s="2">
        <v>0</v>
      </c>
      <c r="CJ4987" s="2">
        <v>0</v>
      </c>
      <c r="CK4987" s="2">
        <v>0</v>
      </c>
      <c r="CL4987" s="2">
        <v>0</v>
      </c>
    </row>
    <row r="4988" spans="1:90" x14ac:dyDescent="0.25">
      <c r="A4988" t="s">
        <v>115</v>
      </c>
      <c r="B4988">
        <v>10317</v>
      </c>
      <c r="C4988" t="s">
        <v>132</v>
      </c>
      <c r="D4988">
        <v>1</v>
      </c>
      <c r="E4988">
        <v>8</v>
      </c>
      <c r="F4988">
        <v>37461</v>
      </c>
      <c r="G4988">
        <v>35037461</v>
      </c>
      <c r="H4988" t="s">
        <v>4948</v>
      </c>
      <c r="I4988">
        <v>100</v>
      </c>
      <c r="J4988" t="s">
        <v>107</v>
      </c>
      <c r="K4988" t="s">
        <v>3997</v>
      </c>
      <c r="L4988">
        <v>17</v>
      </c>
      <c r="M4988" t="s">
        <v>133</v>
      </c>
      <c r="N4988">
        <v>5792070</v>
      </c>
      <c r="O4988" t="s">
        <v>92</v>
      </c>
      <c r="P4988" t="s">
        <v>4949</v>
      </c>
      <c r="Q4988">
        <v>18</v>
      </c>
      <c r="R4988">
        <v>11</v>
      </c>
      <c r="S4988">
        <v>58413950</v>
      </c>
      <c r="T4988">
        <v>58449249</v>
      </c>
      <c r="U4988" t="s">
        <v>4950</v>
      </c>
      <c r="V4988">
        <v>1</v>
      </c>
      <c r="W4988" s="2">
        <v>0</v>
      </c>
      <c r="X4988" s="2">
        <v>0</v>
      </c>
      <c r="Y4988" s="2">
        <v>78</v>
      </c>
      <c r="Z4988" s="2">
        <v>86</v>
      </c>
      <c r="AA4988" s="2">
        <v>83</v>
      </c>
      <c r="AB4988" s="2">
        <v>99</v>
      </c>
      <c r="AC4988" s="2">
        <v>77</v>
      </c>
      <c r="AD4988" s="2">
        <v>104</v>
      </c>
      <c r="AE4988" s="2">
        <v>104</v>
      </c>
      <c r="AF4988" s="2">
        <v>97</v>
      </c>
      <c r="AG4988" s="2">
        <v>66</v>
      </c>
      <c r="AH4988" s="2">
        <v>146</v>
      </c>
      <c r="AI4988" s="2">
        <v>180</v>
      </c>
      <c r="AJ4988" s="2">
        <v>154</v>
      </c>
      <c r="AK4988" s="2">
        <v>0</v>
      </c>
      <c r="AL4988" s="2">
        <v>0</v>
      </c>
      <c r="AM4988" s="2">
        <v>0</v>
      </c>
      <c r="AN4988" s="2">
        <v>0</v>
      </c>
      <c r="AO4988" s="2">
        <v>0</v>
      </c>
      <c r="AP4988" s="2">
        <v>0</v>
      </c>
      <c r="AQ4988" s="2">
        <v>0</v>
      </c>
      <c r="AR4988" s="2">
        <v>0</v>
      </c>
      <c r="AS4988" s="2">
        <v>0</v>
      </c>
      <c r="AT4988" s="2">
        <v>0</v>
      </c>
      <c r="AU4988" s="2">
        <v>213</v>
      </c>
      <c r="AV4988" s="2">
        <v>0</v>
      </c>
      <c r="AW4988" s="2">
        <v>0</v>
      </c>
      <c r="AX4988" s="2">
        <v>0</v>
      </c>
      <c r="AY4988" s="2">
        <v>0</v>
      </c>
      <c r="AZ4988" s="2">
        <v>0</v>
      </c>
      <c r="BA4988" s="2">
        <v>0</v>
      </c>
      <c r="BB4988" s="2">
        <v>0</v>
      </c>
      <c r="BC4988" s="2">
        <v>0</v>
      </c>
      <c r="BD4988" s="2">
        <v>0</v>
      </c>
      <c r="BE4988" s="2">
        <v>0</v>
      </c>
      <c r="BF4988" s="2">
        <v>0</v>
      </c>
      <c r="BG4988" s="2">
        <v>4</v>
      </c>
      <c r="BH4988" s="2">
        <v>5</v>
      </c>
      <c r="BI4988" s="2">
        <v>3</v>
      </c>
      <c r="BJ4988" s="2">
        <v>5</v>
      </c>
      <c r="BK4988" s="2">
        <v>4</v>
      </c>
      <c r="BL4988" s="2">
        <v>5</v>
      </c>
      <c r="BM4988" s="2">
        <v>4</v>
      </c>
      <c r="BN4988" s="2">
        <v>4</v>
      </c>
      <c r="BO4988" s="2">
        <v>3</v>
      </c>
      <c r="BP4988" s="2">
        <v>6</v>
      </c>
      <c r="BQ4988" s="2">
        <v>5</v>
      </c>
      <c r="BR4988" s="2">
        <v>5</v>
      </c>
      <c r="BS4988" s="2">
        <v>0</v>
      </c>
      <c r="BT4988" s="2">
        <v>0</v>
      </c>
      <c r="BU4988" s="2">
        <v>0</v>
      </c>
      <c r="BV4988" s="2">
        <v>0</v>
      </c>
      <c r="BW4988" s="2">
        <v>0</v>
      </c>
      <c r="BX4988" s="2">
        <v>0</v>
      </c>
      <c r="BY4988" s="2">
        <v>0</v>
      </c>
      <c r="BZ4988" s="2">
        <v>0</v>
      </c>
      <c r="CA4988" s="2">
        <v>0</v>
      </c>
      <c r="CB4988" s="2">
        <v>0</v>
      </c>
      <c r="CC4988" s="2">
        <v>6</v>
      </c>
      <c r="CD4988" s="2">
        <v>0</v>
      </c>
      <c r="CE4988" s="2">
        <v>0</v>
      </c>
      <c r="CF4988" s="2">
        <v>0</v>
      </c>
      <c r="CG4988" s="2">
        <v>0</v>
      </c>
      <c r="CH4988" s="2">
        <v>0</v>
      </c>
      <c r="CI4988" s="2">
        <v>0</v>
      </c>
      <c r="CJ4988" s="2">
        <v>0</v>
      </c>
      <c r="CK4988" s="2">
        <v>0</v>
      </c>
      <c r="CL4988" s="2">
        <v>0</v>
      </c>
    </row>
    <row r="4989" spans="1:90" x14ac:dyDescent="0.25">
      <c r="A4989" t="s">
        <v>115</v>
      </c>
      <c r="B4989">
        <v>10317</v>
      </c>
      <c r="C4989" t="s">
        <v>132</v>
      </c>
      <c r="D4989">
        <v>1</v>
      </c>
      <c r="E4989">
        <v>8</v>
      </c>
      <c r="F4989">
        <v>5113</v>
      </c>
      <c r="G4989">
        <v>35005113</v>
      </c>
      <c r="H4989" t="s">
        <v>14072</v>
      </c>
      <c r="I4989">
        <v>100</v>
      </c>
      <c r="J4989" t="s">
        <v>107</v>
      </c>
      <c r="K4989" t="s">
        <v>14073</v>
      </c>
      <c r="L4989">
        <v>22</v>
      </c>
      <c r="M4989" t="s">
        <v>1071</v>
      </c>
      <c r="N4989">
        <v>4403360</v>
      </c>
      <c r="O4989" t="s">
        <v>92</v>
      </c>
      <c r="P4989" t="s">
        <v>14074</v>
      </c>
      <c r="Q4989">
        <v>82</v>
      </c>
      <c r="R4989">
        <v>11</v>
      </c>
      <c r="S4989">
        <v>56212212</v>
      </c>
      <c r="T4989">
        <v>56246836</v>
      </c>
      <c r="U4989" t="s">
        <v>14075</v>
      </c>
      <c r="V4989">
        <v>1</v>
      </c>
      <c r="W4989" s="2">
        <v>0</v>
      </c>
      <c r="X4989" s="2">
        <v>0</v>
      </c>
      <c r="Y4989" s="2">
        <v>0</v>
      </c>
      <c r="Z4989" s="2">
        <v>0</v>
      </c>
      <c r="AA4989" s="2">
        <v>0</v>
      </c>
      <c r="AB4989" s="2">
        <v>0</v>
      </c>
      <c r="AC4989" s="2">
        <v>0</v>
      </c>
      <c r="AD4989" s="2">
        <v>176</v>
      </c>
      <c r="AE4989" s="2">
        <v>167</v>
      </c>
      <c r="AF4989" s="2">
        <v>169</v>
      </c>
      <c r="AG4989" s="2">
        <v>171</v>
      </c>
      <c r="AH4989" s="2">
        <v>403</v>
      </c>
      <c r="AI4989" s="2">
        <v>412</v>
      </c>
      <c r="AJ4989" s="2">
        <v>313</v>
      </c>
      <c r="AK4989" s="2">
        <v>0</v>
      </c>
      <c r="AL4989" s="2">
        <v>0</v>
      </c>
      <c r="AM4989" s="2">
        <v>0</v>
      </c>
      <c r="AN4989" s="2">
        <v>0</v>
      </c>
      <c r="AO4989" s="2">
        <v>0</v>
      </c>
      <c r="AP4989" s="2">
        <v>0</v>
      </c>
      <c r="AQ4989" s="2">
        <v>0</v>
      </c>
      <c r="AR4989" s="2">
        <v>0</v>
      </c>
      <c r="AS4989" s="2">
        <v>0</v>
      </c>
      <c r="AT4989" s="2">
        <v>0</v>
      </c>
      <c r="AU4989" s="2">
        <v>0</v>
      </c>
      <c r="AV4989" s="2">
        <v>0</v>
      </c>
      <c r="AW4989" s="2">
        <v>0</v>
      </c>
      <c r="AX4989" s="2">
        <v>0</v>
      </c>
      <c r="AY4989" s="2">
        <v>0</v>
      </c>
      <c r="AZ4989" s="2">
        <v>0</v>
      </c>
      <c r="BA4989" s="2">
        <v>0</v>
      </c>
      <c r="BB4989" s="2">
        <v>0</v>
      </c>
      <c r="BC4989" s="2">
        <v>154</v>
      </c>
      <c r="BD4989" s="2">
        <v>0</v>
      </c>
      <c r="BE4989" s="2">
        <v>0</v>
      </c>
      <c r="BF4989" s="2">
        <v>0</v>
      </c>
      <c r="BG4989" s="2">
        <v>0</v>
      </c>
      <c r="BH4989" s="2">
        <v>0</v>
      </c>
      <c r="BI4989" s="2">
        <v>0</v>
      </c>
      <c r="BJ4989" s="2">
        <v>0</v>
      </c>
      <c r="BK4989" s="2">
        <v>0</v>
      </c>
      <c r="BL4989" s="2">
        <v>6</v>
      </c>
      <c r="BM4989" s="2">
        <v>8</v>
      </c>
      <c r="BN4989" s="2">
        <v>7</v>
      </c>
      <c r="BO4989" s="2">
        <v>8</v>
      </c>
      <c r="BP4989" s="2">
        <v>16</v>
      </c>
      <c r="BQ4989" s="2">
        <v>12</v>
      </c>
      <c r="BR4989" s="2">
        <v>9</v>
      </c>
      <c r="BS4989" s="2">
        <v>0</v>
      </c>
      <c r="BT4989" s="2">
        <v>0</v>
      </c>
      <c r="BU4989" s="2">
        <v>0</v>
      </c>
      <c r="BV4989" s="2">
        <v>0</v>
      </c>
      <c r="BW4989" s="2">
        <v>0</v>
      </c>
      <c r="BX4989" s="2">
        <v>0</v>
      </c>
      <c r="BY4989" s="2">
        <v>0</v>
      </c>
      <c r="BZ4989" s="2">
        <v>0</v>
      </c>
      <c r="CA4989" s="2">
        <v>0</v>
      </c>
      <c r="CB4989" s="2">
        <v>0</v>
      </c>
      <c r="CC4989" s="2">
        <v>0</v>
      </c>
      <c r="CD4989" s="2">
        <v>0</v>
      </c>
      <c r="CE4989" s="2">
        <v>0</v>
      </c>
      <c r="CF4989" s="2">
        <v>0</v>
      </c>
      <c r="CG4989" s="2">
        <v>0</v>
      </c>
      <c r="CH4989" s="2">
        <v>0</v>
      </c>
      <c r="CI4989" s="2">
        <v>0</v>
      </c>
      <c r="CJ4989" s="2">
        <v>0</v>
      </c>
      <c r="CK4989" s="2">
        <v>8</v>
      </c>
      <c r="CL4989" s="2">
        <v>0</v>
      </c>
    </row>
    <row r="4990" spans="1:90" x14ac:dyDescent="0.25">
      <c r="A4990" t="s">
        <v>115</v>
      </c>
      <c r="B4990">
        <v>10317</v>
      </c>
      <c r="C4990" t="s">
        <v>132</v>
      </c>
      <c r="D4990">
        <v>1</v>
      </c>
      <c r="E4990">
        <v>8</v>
      </c>
      <c r="F4990">
        <v>296740</v>
      </c>
      <c r="G4990">
        <v>35296740</v>
      </c>
      <c r="H4990" t="s">
        <v>17527</v>
      </c>
      <c r="I4990">
        <v>100</v>
      </c>
      <c r="J4990" t="s">
        <v>107</v>
      </c>
      <c r="K4990" t="s">
        <v>1523</v>
      </c>
      <c r="L4990">
        <v>83</v>
      </c>
      <c r="M4990" t="s">
        <v>1524</v>
      </c>
      <c r="N4990">
        <v>5663010</v>
      </c>
      <c r="O4990" t="s">
        <v>92</v>
      </c>
      <c r="P4990" t="s">
        <v>10788</v>
      </c>
      <c r="Q4990" t="s">
        <v>127</v>
      </c>
      <c r="R4990">
        <v>11</v>
      </c>
      <c r="S4990">
        <v>37394974</v>
      </c>
      <c r="T4990">
        <v>37422303</v>
      </c>
      <c r="U4990" t="s">
        <v>17528</v>
      </c>
      <c r="V4990">
        <v>1</v>
      </c>
      <c r="W4990" s="2">
        <v>0</v>
      </c>
      <c r="X4990" s="2">
        <v>0</v>
      </c>
      <c r="Y4990" s="2">
        <v>169</v>
      </c>
      <c r="Z4990" s="2">
        <v>178</v>
      </c>
      <c r="AA4990" s="2">
        <v>190</v>
      </c>
      <c r="AB4990" s="2">
        <v>146</v>
      </c>
      <c r="AC4990" s="2">
        <v>175</v>
      </c>
      <c r="AD4990" s="2">
        <v>0</v>
      </c>
      <c r="AE4990" s="2">
        <v>0</v>
      </c>
      <c r="AF4990" s="2">
        <v>0</v>
      </c>
      <c r="AG4990" s="2">
        <v>0</v>
      </c>
      <c r="AH4990" s="2">
        <v>0</v>
      </c>
      <c r="AI4990" s="2">
        <v>0</v>
      </c>
      <c r="AJ4990" s="2">
        <v>0</v>
      </c>
      <c r="AK4990" s="2">
        <v>0</v>
      </c>
      <c r="AL4990" s="2">
        <v>0</v>
      </c>
      <c r="AM4990" s="2">
        <v>0</v>
      </c>
      <c r="AN4990" s="2">
        <v>0</v>
      </c>
      <c r="AO4990" s="2">
        <v>0</v>
      </c>
      <c r="AP4990" s="2">
        <v>0</v>
      </c>
      <c r="AQ4990" s="2">
        <v>0</v>
      </c>
      <c r="AR4990" s="2">
        <v>0</v>
      </c>
      <c r="AS4990" s="2">
        <v>0</v>
      </c>
      <c r="AT4990" s="2">
        <v>0</v>
      </c>
      <c r="AU4990" s="2">
        <v>0</v>
      </c>
      <c r="AV4990" s="2">
        <v>0</v>
      </c>
      <c r="AW4990" s="2">
        <v>0</v>
      </c>
      <c r="AX4990" s="2">
        <v>0</v>
      </c>
      <c r="AY4990" s="2">
        <v>0</v>
      </c>
      <c r="AZ4990" s="2">
        <v>0</v>
      </c>
      <c r="BA4990" s="2">
        <v>0</v>
      </c>
      <c r="BB4990" s="2">
        <v>0</v>
      </c>
      <c r="BC4990" s="2">
        <v>0</v>
      </c>
      <c r="BD4990" s="2">
        <v>0</v>
      </c>
      <c r="BE4990" s="2">
        <v>0</v>
      </c>
      <c r="BF4990" s="2">
        <v>0</v>
      </c>
      <c r="BG4990" s="2">
        <v>8</v>
      </c>
      <c r="BH4990" s="2">
        <v>8</v>
      </c>
      <c r="BI4990" s="2">
        <v>8</v>
      </c>
      <c r="BJ4990" s="2">
        <v>5</v>
      </c>
      <c r="BK4990" s="2">
        <v>8</v>
      </c>
      <c r="BL4990" s="2">
        <v>0</v>
      </c>
      <c r="BM4990" s="2">
        <v>0</v>
      </c>
      <c r="BN4990" s="2">
        <v>0</v>
      </c>
      <c r="BO4990" s="2">
        <v>0</v>
      </c>
      <c r="BP4990" s="2">
        <v>0</v>
      </c>
      <c r="BQ4990" s="2">
        <v>0</v>
      </c>
      <c r="BR4990" s="2">
        <v>0</v>
      </c>
      <c r="BS4990" s="2">
        <v>0</v>
      </c>
      <c r="BT4990" s="2">
        <v>0</v>
      </c>
      <c r="BU4990" s="2">
        <v>0</v>
      </c>
      <c r="BV4990" s="2">
        <v>0</v>
      </c>
      <c r="BW4990" s="2">
        <v>0</v>
      </c>
      <c r="BX4990" s="2">
        <v>0</v>
      </c>
      <c r="BY4990" s="2">
        <v>0</v>
      </c>
      <c r="BZ4990" s="2">
        <v>0</v>
      </c>
      <c r="CA4990" s="2">
        <v>0</v>
      </c>
      <c r="CB4990" s="2">
        <v>0</v>
      </c>
      <c r="CC4990" s="2">
        <v>0</v>
      </c>
      <c r="CD4990" s="2">
        <v>0</v>
      </c>
      <c r="CE4990" s="2">
        <v>0</v>
      </c>
      <c r="CF4990" s="2">
        <v>0</v>
      </c>
      <c r="CG4990" s="2">
        <v>0</v>
      </c>
      <c r="CH4990" s="2">
        <v>0</v>
      </c>
      <c r="CI4990" s="2">
        <v>0</v>
      </c>
      <c r="CJ4990" s="2">
        <v>0</v>
      </c>
      <c r="CK4990" s="2">
        <v>0</v>
      </c>
      <c r="CL4990" s="2">
        <v>0</v>
      </c>
    </row>
    <row r="4991" spans="1:90" x14ac:dyDescent="0.25">
      <c r="A4991" t="s">
        <v>115</v>
      </c>
      <c r="B4991">
        <v>10317</v>
      </c>
      <c r="C4991" t="s">
        <v>132</v>
      </c>
      <c r="D4991">
        <v>1</v>
      </c>
      <c r="E4991">
        <v>8</v>
      </c>
      <c r="F4991">
        <v>907637</v>
      </c>
      <c r="G4991">
        <v>35907637</v>
      </c>
      <c r="H4991" t="s">
        <v>4549</v>
      </c>
      <c r="I4991">
        <v>100</v>
      </c>
      <c r="J4991" t="s">
        <v>107</v>
      </c>
      <c r="K4991" t="s">
        <v>14378</v>
      </c>
      <c r="L4991">
        <v>17</v>
      </c>
      <c r="M4991" t="s">
        <v>133</v>
      </c>
      <c r="N4991">
        <v>5752590</v>
      </c>
      <c r="O4991" t="s">
        <v>261</v>
      </c>
      <c r="P4991" t="s">
        <v>14379</v>
      </c>
      <c r="Q4991">
        <v>40</v>
      </c>
      <c r="R4991">
        <v>11</v>
      </c>
      <c r="S4991">
        <v>58427624</v>
      </c>
      <c r="T4991">
        <v>58449526</v>
      </c>
      <c r="U4991" t="s">
        <v>14380</v>
      </c>
      <c r="V4991">
        <v>1</v>
      </c>
      <c r="W4991" s="2">
        <v>0</v>
      </c>
      <c r="X4991" s="2">
        <v>0</v>
      </c>
      <c r="Y4991" s="2">
        <v>0</v>
      </c>
      <c r="Z4991" s="2">
        <v>0</v>
      </c>
      <c r="AA4991" s="2">
        <v>0</v>
      </c>
      <c r="AB4991" s="2">
        <v>0</v>
      </c>
      <c r="AC4991" s="2">
        <v>0</v>
      </c>
      <c r="AD4991" s="2">
        <v>110</v>
      </c>
      <c r="AE4991" s="2">
        <v>90</v>
      </c>
      <c r="AF4991" s="2">
        <v>103</v>
      </c>
      <c r="AG4991" s="2">
        <v>93</v>
      </c>
      <c r="AH4991" s="2">
        <v>462</v>
      </c>
      <c r="AI4991" s="2">
        <v>351</v>
      </c>
      <c r="AJ4991" s="2">
        <v>292</v>
      </c>
      <c r="AK4991" s="2">
        <v>0</v>
      </c>
      <c r="AL4991" s="2">
        <v>0</v>
      </c>
      <c r="AM4991" s="2">
        <v>0</v>
      </c>
      <c r="AN4991" s="2">
        <v>0</v>
      </c>
      <c r="AO4991" s="2">
        <v>0</v>
      </c>
      <c r="AP4991" s="2">
        <v>0</v>
      </c>
      <c r="AQ4991" s="2">
        <v>0</v>
      </c>
      <c r="AR4991" s="2">
        <v>0</v>
      </c>
      <c r="AS4991" s="2">
        <v>0</v>
      </c>
      <c r="AT4991" s="2">
        <v>0</v>
      </c>
      <c r="AU4991" s="2">
        <v>0</v>
      </c>
      <c r="AV4991" s="2">
        <v>0</v>
      </c>
      <c r="AW4991" s="2">
        <v>0</v>
      </c>
      <c r="AX4991" s="2">
        <v>0</v>
      </c>
      <c r="AY4991" s="2">
        <v>0</v>
      </c>
      <c r="AZ4991" s="2">
        <v>0</v>
      </c>
      <c r="BA4991" s="2">
        <v>0</v>
      </c>
      <c r="BB4991" s="2">
        <v>0</v>
      </c>
      <c r="BC4991" s="2">
        <v>0</v>
      </c>
      <c r="BD4991" s="2">
        <v>0</v>
      </c>
      <c r="BE4991" s="2">
        <v>0</v>
      </c>
      <c r="BF4991" s="2">
        <v>0</v>
      </c>
      <c r="BG4991" s="2">
        <v>0</v>
      </c>
      <c r="BH4991" s="2">
        <v>0</v>
      </c>
      <c r="BI4991" s="2">
        <v>0</v>
      </c>
      <c r="BJ4991" s="2">
        <v>0</v>
      </c>
      <c r="BK4991" s="2">
        <v>0</v>
      </c>
      <c r="BL4991" s="2">
        <v>5</v>
      </c>
      <c r="BM4991" s="2">
        <v>4</v>
      </c>
      <c r="BN4991" s="2">
        <v>3</v>
      </c>
      <c r="BO4991" s="2">
        <v>3</v>
      </c>
      <c r="BP4991" s="2">
        <v>22</v>
      </c>
      <c r="BQ4991" s="2">
        <v>14</v>
      </c>
      <c r="BR4991" s="2">
        <v>9</v>
      </c>
      <c r="BS4991" s="2">
        <v>0</v>
      </c>
      <c r="BT4991" s="2">
        <v>0</v>
      </c>
      <c r="BU4991" s="2">
        <v>0</v>
      </c>
      <c r="BV4991" s="2">
        <v>0</v>
      </c>
      <c r="BW4991" s="2">
        <v>0</v>
      </c>
      <c r="BX4991" s="2">
        <v>0</v>
      </c>
      <c r="BY4991" s="2">
        <v>0</v>
      </c>
      <c r="BZ4991" s="2">
        <v>0</v>
      </c>
      <c r="CA4991" s="2">
        <v>0</v>
      </c>
      <c r="CB4991" s="2">
        <v>0</v>
      </c>
      <c r="CC4991" s="2">
        <v>0</v>
      </c>
      <c r="CD4991" s="2">
        <v>0</v>
      </c>
      <c r="CE4991" s="2">
        <v>0</v>
      </c>
      <c r="CF4991" s="2">
        <v>0</v>
      </c>
      <c r="CG4991" s="2">
        <v>0</v>
      </c>
      <c r="CH4991" s="2">
        <v>0</v>
      </c>
      <c r="CI4991" s="2">
        <v>0</v>
      </c>
      <c r="CJ4991" s="2">
        <v>0</v>
      </c>
      <c r="CK4991" s="2">
        <v>0</v>
      </c>
      <c r="CL4991" s="2">
        <v>0</v>
      </c>
    </row>
    <row r="4992" spans="1:90" x14ac:dyDescent="0.25">
      <c r="A4992" t="s">
        <v>115</v>
      </c>
      <c r="B4992">
        <v>10317</v>
      </c>
      <c r="C4992" t="s">
        <v>132</v>
      </c>
      <c r="D4992">
        <v>1</v>
      </c>
      <c r="E4992">
        <v>8</v>
      </c>
      <c r="F4992">
        <v>38209</v>
      </c>
      <c r="G4992">
        <v>35038209</v>
      </c>
      <c r="H4992" t="s">
        <v>2202</v>
      </c>
      <c r="I4992">
        <v>100</v>
      </c>
      <c r="J4992" t="s">
        <v>107</v>
      </c>
      <c r="K4992" t="s">
        <v>2203</v>
      </c>
      <c r="L4992">
        <v>38</v>
      </c>
      <c r="M4992" t="s">
        <v>322</v>
      </c>
      <c r="N4992">
        <v>4317000</v>
      </c>
      <c r="O4992" t="s">
        <v>92</v>
      </c>
      <c r="P4992" t="s">
        <v>2204</v>
      </c>
      <c r="Q4992">
        <v>455</v>
      </c>
      <c r="R4992">
        <v>11</v>
      </c>
      <c r="S4992">
        <v>50112311</v>
      </c>
      <c r="T4992">
        <v>50113071</v>
      </c>
      <c r="U4992" t="s">
        <v>2205</v>
      </c>
      <c r="V4992">
        <v>1</v>
      </c>
      <c r="W4992" s="2">
        <v>0</v>
      </c>
      <c r="X4992" s="2">
        <v>0</v>
      </c>
      <c r="Y4992" s="2">
        <v>61</v>
      </c>
      <c r="Z4992" s="2">
        <v>118</v>
      </c>
      <c r="AA4992" s="2">
        <v>121</v>
      </c>
      <c r="AB4992" s="2">
        <v>122</v>
      </c>
      <c r="AC4992" s="2">
        <v>147</v>
      </c>
      <c r="AD4992" s="2">
        <v>0</v>
      </c>
      <c r="AE4992" s="2">
        <v>0</v>
      </c>
      <c r="AF4992" s="2">
        <v>0</v>
      </c>
      <c r="AG4992" s="2">
        <v>0</v>
      </c>
      <c r="AH4992" s="2">
        <v>0</v>
      </c>
      <c r="AI4992" s="2">
        <v>0</v>
      </c>
      <c r="AJ4992" s="2">
        <v>0</v>
      </c>
      <c r="AK4992" s="2">
        <v>0</v>
      </c>
      <c r="AL4992" s="2">
        <v>0</v>
      </c>
      <c r="AM4992" s="2">
        <v>0</v>
      </c>
      <c r="AN4992" s="2">
        <v>0</v>
      </c>
      <c r="AO4992" s="2">
        <v>0</v>
      </c>
      <c r="AP4992" s="2">
        <v>0</v>
      </c>
      <c r="AQ4992" s="2">
        <v>0</v>
      </c>
      <c r="AR4992" s="2">
        <v>0</v>
      </c>
      <c r="AS4992" s="2">
        <v>0</v>
      </c>
      <c r="AT4992" s="2">
        <v>0</v>
      </c>
      <c r="AU4992" s="2">
        <v>0</v>
      </c>
      <c r="AV4992" s="2">
        <v>0</v>
      </c>
      <c r="AW4992" s="2">
        <v>0</v>
      </c>
      <c r="AX4992" s="2">
        <v>0</v>
      </c>
      <c r="AY4992" s="2">
        <v>0</v>
      </c>
      <c r="AZ4992" s="2">
        <v>0</v>
      </c>
      <c r="BA4992" s="2">
        <v>0</v>
      </c>
      <c r="BB4992" s="2">
        <v>0</v>
      </c>
      <c r="BC4992" s="2">
        <v>0</v>
      </c>
      <c r="BD4992" s="2">
        <v>0</v>
      </c>
      <c r="BE4992" s="2">
        <v>0</v>
      </c>
      <c r="BF4992" s="2">
        <v>0</v>
      </c>
      <c r="BG4992" s="2">
        <v>2</v>
      </c>
      <c r="BH4992" s="2">
        <v>4</v>
      </c>
      <c r="BI4992" s="2">
        <v>4</v>
      </c>
      <c r="BJ4992" s="2">
        <v>6</v>
      </c>
      <c r="BK4992" s="2">
        <v>7</v>
      </c>
      <c r="BL4992" s="2">
        <v>0</v>
      </c>
      <c r="BM4992" s="2">
        <v>0</v>
      </c>
      <c r="BN4992" s="2">
        <v>0</v>
      </c>
      <c r="BO4992" s="2">
        <v>0</v>
      </c>
      <c r="BP4992" s="2">
        <v>0</v>
      </c>
      <c r="BQ4992" s="2">
        <v>0</v>
      </c>
      <c r="BR4992" s="2">
        <v>0</v>
      </c>
      <c r="BS4992" s="2">
        <v>0</v>
      </c>
      <c r="BT4992" s="2">
        <v>0</v>
      </c>
      <c r="BU4992" s="2">
        <v>0</v>
      </c>
      <c r="BV4992" s="2">
        <v>0</v>
      </c>
      <c r="BW4992" s="2">
        <v>0</v>
      </c>
      <c r="BX4992" s="2">
        <v>0</v>
      </c>
      <c r="BY4992" s="2">
        <v>0</v>
      </c>
      <c r="BZ4992" s="2">
        <v>0</v>
      </c>
      <c r="CA4992" s="2">
        <v>0</v>
      </c>
      <c r="CB4992" s="2">
        <v>0</v>
      </c>
      <c r="CC4992" s="2">
        <v>0</v>
      </c>
      <c r="CD4992" s="2">
        <v>0</v>
      </c>
      <c r="CE4992" s="2">
        <v>0</v>
      </c>
      <c r="CF4992" s="2">
        <v>0</v>
      </c>
      <c r="CG4992" s="2">
        <v>0</v>
      </c>
      <c r="CH4992" s="2">
        <v>0</v>
      </c>
      <c r="CI4992" s="2">
        <v>0</v>
      </c>
      <c r="CJ4992" s="2">
        <v>0</v>
      </c>
      <c r="CK4992" s="2">
        <v>0</v>
      </c>
      <c r="CL4992" s="2">
        <v>0</v>
      </c>
    </row>
    <row r="4993" spans="1:90" x14ac:dyDescent="0.25">
      <c r="A4993" t="s">
        <v>115</v>
      </c>
      <c r="B4993">
        <v>10317</v>
      </c>
      <c r="C4993" t="s">
        <v>132</v>
      </c>
      <c r="D4993">
        <v>1</v>
      </c>
      <c r="E4993">
        <v>8</v>
      </c>
      <c r="F4993">
        <v>902536</v>
      </c>
      <c r="G4993">
        <v>35902536</v>
      </c>
      <c r="H4993" t="s">
        <v>15540</v>
      </c>
      <c r="I4993">
        <v>100</v>
      </c>
      <c r="J4993" t="s">
        <v>107</v>
      </c>
      <c r="K4993" t="s">
        <v>904</v>
      </c>
      <c r="L4993">
        <v>17</v>
      </c>
      <c r="M4993" t="s">
        <v>133</v>
      </c>
      <c r="N4993">
        <v>5783130</v>
      </c>
      <c r="O4993" t="s">
        <v>92</v>
      </c>
      <c r="P4993" t="s">
        <v>15541</v>
      </c>
      <c r="Q4993">
        <v>100</v>
      </c>
      <c r="R4993">
        <v>11</v>
      </c>
      <c r="S4993">
        <v>55108214</v>
      </c>
      <c r="T4993">
        <v>55119099</v>
      </c>
      <c r="U4993" t="s">
        <v>15542</v>
      </c>
      <c r="V4993">
        <v>1</v>
      </c>
      <c r="W4993" s="2">
        <v>0</v>
      </c>
      <c r="X4993" s="2">
        <v>0</v>
      </c>
      <c r="Y4993" s="2">
        <v>146</v>
      </c>
      <c r="Z4993" s="2">
        <v>117</v>
      </c>
      <c r="AA4993" s="2">
        <v>171</v>
      </c>
      <c r="AB4993" s="2">
        <v>113</v>
      </c>
      <c r="AC4993" s="2">
        <v>161</v>
      </c>
      <c r="AD4993" s="2">
        <v>0</v>
      </c>
      <c r="AE4993" s="2">
        <v>0</v>
      </c>
      <c r="AF4993" s="2">
        <v>0</v>
      </c>
      <c r="AG4993" s="2">
        <v>0</v>
      </c>
      <c r="AH4993" s="2">
        <v>0</v>
      </c>
      <c r="AI4993" s="2">
        <v>0</v>
      </c>
      <c r="AJ4993" s="2">
        <v>0</v>
      </c>
      <c r="AK4993" s="2">
        <v>0</v>
      </c>
      <c r="AL4993" s="2">
        <v>0</v>
      </c>
      <c r="AM4993" s="2">
        <v>0</v>
      </c>
      <c r="AN4993" s="2">
        <v>0</v>
      </c>
      <c r="AO4993" s="2">
        <v>0</v>
      </c>
      <c r="AP4993" s="2">
        <v>0</v>
      </c>
      <c r="AQ4993" s="2">
        <v>0</v>
      </c>
      <c r="AR4993" s="2">
        <v>0</v>
      </c>
      <c r="AS4993" s="2">
        <v>0</v>
      </c>
      <c r="AT4993" s="2">
        <v>0</v>
      </c>
      <c r="AU4993" s="2">
        <v>0</v>
      </c>
      <c r="AV4993" s="2">
        <v>0</v>
      </c>
      <c r="AW4993" s="2">
        <v>0</v>
      </c>
      <c r="AX4993" s="2">
        <v>0</v>
      </c>
      <c r="AY4993" s="2">
        <v>0</v>
      </c>
      <c r="AZ4993" s="2">
        <v>0</v>
      </c>
      <c r="BA4993" s="2">
        <v>0</v>
      </c>
      <c r="BB4993" s="2">
        <v>0</v>
      </c>
      <c r="BC4993" s="2">
        <v>0</v>
      </c>
      <c r="BD4993" s="2">
        <v>0</v>
      </c>
      <c r="BE4993" s="2">
        <v>0</v>
      </c>
      <c r="BF4993" s="2">
        <v>0</v>
      </c>
      <c r="BG4993" s="2">
        <v>7</v>
      </c>
      <c r="BH4993" s="2">
        <v>5</v>
      </c>
      <c r="BI4993" s="2">
        <v>6</v>
      </c>
      <c r="BJ4993" s="2">
        <v>4</v>
      </c>
      <c r="BK4993" s="2">
        <v>7</v>
      </c>
      <c r="BL4993" s="2">
        <v>0</v>
      </c>
      <c r="BM4993" s="2">
        <v>0</v>
      </c>
      <c r="BN4993" s="2">
        <v>0</v>
      </c>
      <c r="BO4993" s="2">
        <v>0</v>
      </c>
      <c r="BP4993" s="2">
        <v>0</v>
      </c>
      <c r="BQ4993" s="2">
        <v>0</v>
      </c>
      <c r="BR4993" s="2">
        <v>0</v>
      </c>
      <c r="BS4993" s="2">
        <v>0</v>
      </c>
      <c r="BT4993" s="2">
        <v>0</v>
      </c>
      <c r="BU4993" s="2">
        <v>0</v>
      </c>
      <c r="BV4993" s="2">
        <v>0</v>
      </c>
      <c r="BW4993" s="2">
        <v>0</v>
      </c>
      <c r="BX4993" s="2">
        <v>0</v>
      </c>
      <c r="BY4993" s="2">
        <v>0</v>
      </c>
      <c r="BZ4993" s="2">
        <v>0</v>
      </c>
      <c r="CA4993" s="2">
        <v>0</v>
      </c>
      <c r="CB4993" s="2">
        <v>0</v>
      </c>
      <c r="CC4993" s="2">
        <v>0</v>
      </c>
      <c r="CD4993" s="2">
        <v>0</v>
      </c>
      <c r="CE4993" s="2">
        <v>0</v>
      </c>
      <c r="CF4993" s="2">
        <v>0</v>
      </c>
      <c r="CG4993" s="2">
        <v>0</v>
      </c>
      <c r="CH4993" s="2">
        <v>0</v>
      </c>
      <c r="CI4993" s="2">
        <v>0</v>
      </c>
      <c r="CJ4993" s="2">
        <v>0</v>
      </c>
      <c r="CK4993" s="2">
        <v>0</v>
      </c>
      <c r="CL4993" s="2">
        <v>0</v>
      </c>
    </row>
    <row r="4994" spans="1:90" x14ac:dyDescent="0.25">
      <c r="A4994" t="s">
        <v>115</v>
      </c>
      <c r="B4994">
        <v>10317</v>
      </c>
      <c r="C4994" t="s">
        <v>132</v>
      </c>
      <c r="D4994">
        <v>1</v>
      </c>
      <c r="E4994">
        <v>8</v>
      </c>
      <c r="F4994">
        <v>923813</v>
      </c>
      <c r="G4994">
        <v>35923813</v>
      </c>
      <c r="H4994" t="s">
        <v>19028</v>
      </c>
      <c r="I4994">
        <v>100</v>
      </c>
      <c r="J4994" t="s">
        <v>107</v>
      </c>
      <c r="K4994" t="s">
        <v>6618</v>
      </c>
      <c r="L4994">
        <v>17</v>
      </c>
      <c r="M4994" t="s">
        <v>133</v>
      </c>
      <c r="N4994">
        <v>5793280</v>
      </c>
      <c r="O4994" t="s">
        <v>92</v>
      </c>
      <c r="P4994" t="s">
        <v>6619</v>
      </c>
      <c r="Q4994">
        <v>221</v>
      </c>
      <c r="R4994">
        <v>11</v>
      </c>
      <c r="S4994">
        <v>58413370</v>
      </c>
      <c r="T4994">
        <v>58413371</v>
      </c>
      <c r="U4994" t="s">
        <v>19029</v>
      </c>
      <c r="V4994">
        <v>1</v>
      </c>
      <c r="W4994" s="2">
        <v>0</v>
      </c>
      <c r="X4994" s="2">
        <v>0</v>
      </c>
      <c r="Y4994" s="2">
        <v>172</v>
      </c>
      <c r="Z4994" s="2">
        <v>177</v>
      </c>
      <c r="AA4994" s="2">
        <v>146</v>
      </c>
      <c r="AB4994" s="2">
        <v>147</v>
      </c>
      <c r="AC4994" s="2">
        <v>167</v>
      </c>
      <c r="AD4994" s="2">
        <v>0</v>
      </c>
      <c r="AE4994" s="2">
        <v>0</v>
      </c>
      <c r="AF4994" s="2">
        <v>0</v>
      </c>
      <c r="AG4994" s="2">
        <v>0</v>
      </c>
      <c r="AH4994" s="2">
        <v>0</v>
      </c>
      <c r="AI4994" s="2">
        <v>0</v>
      </c>
      <c r="AJ4994" s="2">
        <v>0</v>
      </c>
      <c r="AK4994" s="2">
        <v>0</v>
      </c>
      <c r="AL4994" s="2">
        <v>0</v>
      </c>
      <c r="AM4994" s="2">
        <v>0</v>
      </c>
      <c r="AN4994" s="2">
        <v>0</v>
      </c>
      <c r="AO4994" s="2">
        <v>0</v>
      </c>
      <c r="AP4994" s="2">
        <v>0</v>
      </c>
      <c r="AQ4994" s="2">
        <v>0</v>
      </c>
      <c r="AR4994" s="2">
        <v>0</v>
      </c>
      <c r="AS4994" s="2">
        <v>0</v>
      </c>
      <c r="AT4994" s="2">
        <v>0</v>
      </c>
      <c r="AU4994" s="2">
        <v>0</v>
      </c>
      <c r="AV4994" s="2">
        <v>0</v>
      </c>
      <c r="AW4994" s="2">
        <v>0</v>
      </c>
      <c r="AX4994" s="2">
        <v>0</v>
      </c>
      <c r="AY4994" s="2">
        <v>0</v>
      </c>
      <c r="AZ4994" s="2">
        <v>0</v>
      </c>
      <c r="BA4994" s="2">
        <v>0</v>
      </c>
      <c r="BB4994" s="2">
        <v>0</v>
      </c>
      <c r="BC4994" s="2">
        <v>0</v>
      </c>
      <c r="BD4994" s="2">
        <v>14</v>
      </c>
      <c r="BE4994" s="2">
        <v>0</v>
      </c>
      <c r="BF4994" s="2">
        <v>0</v>
      </c>
      <c r="BG4994" s="2">
        <v>8</v>
      </c>
      <c r="BH4994" s="2">
        <v>8</v>
      </c>
      <c r="BI4994" s="2">
        <v>5</v>
      </c>
      <c r="BJ4994" s="2">
        <v>7</v>
      </c>
      <c r="BK4994" s="2">
        <v>11</v>
      </c>
      <c r="BL4994" s="2">
        <v>0</v>
      </c>
      <c r="BM4994" s="2">
        <v>0</v>
      </c>
      <c r="BN4994" s="2">
        <v>0</v>
      </c>
      <c r="BO4994" s="2">
        <v>0</v>
      </c>
      <c r="BP4994" s="2">
        <v>0</v>
      </c>
      <c r="BQ4994" s="2">
        <v>0</v>
      </c>
      <c r="BR4994" s="2">
        <v>0</v>
      </c>
      <c r="BS4994" s="2">
        <v>0</v>
      </c>
      <c r="BT4994" s="2">
        <v>0</v>
      </c>
      <c r="BU4994" s="2">
        <v>0</v>
      </c>
      <c r="BV4994" s="2">
        <v>0</v>
      </c>
      <c r="BW4994" s="2">
        <v>0</v>
      </c>
      <c r="BX4994" s="2">
        <v>0</v>
      </c>
      <c r="BY4994" s="2">
        <v>0</v>
      </c>
      <c r="BZ4994" s="2">
        <v>0</v>
      </c>
      <c r="CA4994" s="2">
        <v>0</v>
      </c>
      <c r="CB4994" s="2">
        <v>0</v>
      </c>
      <c r="CC4994" s="2">
        <v>0</v>
      </c>
      <c r="CD4994" s="2">
        <v>0</v>
      </c>
      <c r="CE4994" s="2">
        <v>0</v>
      </c>
      <c r="CF4994" s="2">
        <v>0</v>
      </c>
      <c r="CG4994" s="2">
        <v>0</v>
      </c>
      <c r="CH4994" s="2">
        <v>0</v>
      </c>
      <c r="CI4994" s="2">
        <v>0</v>
      </c>
      <c r="CJ4994" s="2">
        <v>0</v>
      </c>
      <c r="CK4994" s="2">
        <v>0</v>
      </c>
      <c r="CL4994" s="2">
        <v>6</v>
      </c>
    </row>
    <row r="4995" spans="1:90" x14ac:dyDescent="0.25">
      <c r="A4995" t="s">
        <v>115</v>
      </c>
      <c r="B4995">
        <v>10317</v>
      </c>
      <c r="C4995" t="s">
        <v>132</v>
      </c>
      <c r="D4995">
        <v>1</v>
      </c>
      <c r="E4995">
        <v>8</v>
      </c>
      <c r="F4995">
        <v>4753</v>
      </c>
      <c r="G4995">
        <v>35004753</v>
      </c>
      <c r="H4995" t="s">
        <v>2892</v>
      </c>
      <c r="I4995">
        <v>100</v>
      </c>
      <c r="J4995" t="s">
        <v>107</v>
      </c>
      <c r="K4995" t="s">
        <v>2203</v>
      </c>
      <c r="L4995">
        <v>38</v>
      </c>
      <c r="M4995" t="s">
        <v>322</v>
      </c>
      <c r="N4995">
        <v>4317240</v>
      </c>
      <c r="O4995" t="s">
        <v>92</v>
      </c>
      <c r="P4995" t="s">
        <v>11806</v>
      </c>
      <c r="Q4995">
        <v>57</v>
      </c>
      <c r="R4995">
        <v>11</v>
      </c>
      <c r="S4995">
        <v>50112171</v>
      </c>
      <c r="T4995">
        <v>50118966</v>
      </c>
      <c r="U4995" t="s">
        <v>11807</v>
      </c>
      <c r="V4995">
        <v>1</v>
      </c>
      <c r="W4995" s="2">
        <v>0</v>
      </c>
      <c r="X4995" s="2">
        <v>0</v>
      </c>
      <c r="Y4995" s="2">
        <v>119</v>
      </c>
      <c r="Z4995" s="2">
        <v>145</v>
      </c>
      <c r="AA4995" s="2">
        <v>149</v>
      </c>
      <c r="AB4995" s="2">
        <v>145</v>
      </c>
      <c r="AC4995" s="2">
        <v>203</v>
      </c>
      <c r="AD4995" s="2">
        <v>0</v>
      </c>
      <c r="AE4995" s="2">
        <v>0</v>
      </c>
      <c r="AF4995" s="2">
        <v>0</v>
      </c>
      <c r="AG4995" s="2">
        <v>0</v>
      </c>
      <c r="AH4995" s="2">
        <v>0</v>
      </c>
      <c r="AI4995" s="2">
        <v>0</v>
      </c>
      <c r="AJ4995" s="2">
        <v>0</v>
      </c>
      <c r="AK4995" s="2">
        <v>0</v>
      </c>
      <c r="AL4995" s="2">
        <v>0</v>
      </c>
      <c r="AM4995" s="2">
        <v>0</v>
      </c>
      <c r="AN4995" s="2">
        <v>0</v>
      </c>
      <c r="AO4995" s="2">
        <v>0</v>
      </c>
      <c r="AP4995" s="2">
        <v>0</v>
      </c>
      <c r="AQ4995" s="2">
        <v>0</v>
      </c>
      <c r="AR4995" s="2">
        <v>0</v>
      </c>
      <c r="AS4995" s="2">
        <v>0</v>
      </c>
      <c r="AT4995" s="2">
        <v>0</v>
      </c>
      <c r="AU4995" s="2">
        <v>0</v>
      </c>
      <c r="AV4995" s="2">
        <v>0</v>
      </c>
      <c r="AW4995" s="2">
        <v>0</v>
      </c>
      <c r="AX4995" s="2">
        <v>0</v>
      </c>
      <c r="AY4995" s="2">
        <v>0</v>
      </c>
      <c r="AZ4995" s="2">
        <v>0</v>
      </c>
      <c r="BA4995" s="2">
        <v>0</v>
      </c>
      <c r="BB4995" s="2">
        <v>0</v>
      </c>
      <c r="BC4995" s="2">
        <v>0</v>
      </c>
      <c r="BD4995" s="2">
        <v>0</v>
      </c>
      <c r="BE4995" s="2">
        <v>0</v>
      </c>
      <c r="BF4995" s="2">
        <v>0</v>
      </c>
      <c r="BG4995" s="2">
        <v>4</v>
      </c>
      <c r="BH4995" s="2">
        <v>7</v>
      </c>
      <c r="BI4995" s="2">
        <v>7</v>
      </c>
      <c r="BJ4995" s="2">
        <v>7</v>
      </c>
      <c r="BK4995" s="2">
        <v>9</v>
      </c>
      <c r="BL4995" s="2">
        <v>0</v>
      </c>
      <c r="BM4995" s="2">
        <v>0</v>
      </c>
      <c r="BN4995" s="2">
        <v>0</v>
      </c>
      <c r="BO4995" s="2">
        <v>0</v>
      </c>
      <c r="BP4995" s="2">
        <v>0</v>
      </c>
      <c r="BQ4995" s="2">
        <v>0</v>
      </c>
      <c r="BR4995" s="2">
        <v>0</v>
      </c>
      <c r="BS4995" s="2">
        <v>0</v>
      </c>
      <c r="BT4995" s="2">
        <v>0</v>
      </c>
      <c r="BU4995" s="2">
        <v>0</v>
      </c>
      <c r="BV4995" s="2">
        <v>0</v>
      </c>
      <c r="BW4995" s="2">
        <v>0</v>
      </c>
      <c r="BX4995" s="2">
        <v>0</v>
      </c>
      <c r="BY4995" s="2">
        <v>0</v>
      </c>
      <c r="BZ4995" s="2">
        <v>0</v>
      </c>
      <c r="CA4995" s="2">
        <v>0</v>
      </c>
      <c r="CB4995" s="2">
        <v>0</v>
      </c>
      <c r="CC4995" s="2">
        <v>0</v>
      </c>
      <c r="CD4995" s="2">
        <v>0</v>
      </c>
      <c r="CE4995" s="2">
        <v>0</v>
      </c>
      <c r="CF4995" s="2">
        <v>0</v>
      </c>
      <c r="CG4995" s="2">
        <v>0</v>
      </c>
      <c r="CH4995" s="2">
        <v>0</v>
      </c>
      <c r="CI4995" s="2">
        <v>0</v>
      </c>
      <c r="CJ4995" s="2">
        <v>0</v>
      </c>
      <c r="CK4995" s="2">
        <v>0</v>
      </c>
      <c r="CL4995" s="2">
        <v>0</v>
      </c>
    </row>
    <row r="4996" spans="1:90" x14ac:dyDescent="0.25">
      <c r="A4996" t="s">
        <v>115</v>
      </c>
      <c r="B4996">
        <v>10317</v>
      </c>
      <c r="C4996" t="s">
        <v>132</v>
      </c>
      <c r="D4996">
        <v>1</v>
      </c>
      <c r="E4996">
        <v>8</v>
      </c>
      <c r="F4996">
        <v>4947</v>
      </c>
      <c r="G4996">
        <v>35004947</v>
      </c>
      <c r="H4996" t="s">
        <v>9335</v>
      </c>
      <c r="I4996">
        <v>100</v>
      </c>
      <c r="J4996" t="s">
        <v>107</v>
      </c>
      <c r="K4996" t="s">
        <v>5134</v>
      </c>
      <c r="L4996">
        <v>83</v>
      </c>
      <c r="M4996" t="s">
        <v>1524</v>
      </c>
      <c r="N4996">
        <v>5749300</v>
      </c>
      <c r="O4996" t="s">
        <v>92</v>
      </c>
      <c r="P4996" t="s">
        <v>5135</v>
      </c>
      <c r="Q4996">
        <v>696</v>
      </c>
      <c r="R4996">
        <v>11</v>
      </c>
      <c r="S4996">
        <v>58450678</v>
      </c>
      <c r="T4996">
        <v>58452452</v>
      </c>
      <c r="U4996" t="s">
        <v>9336</v>
      </c>
      <c r="V4996">
        <v>1</v>
      </c>
      <c r="W4996" s="2">
        <v>0</v>
      </c>
      <c r="X4996" s="2">
        <v>0</v>
      </c>
      <c r="Y4996" s="2">
        <v>56</v>
      </c>
      <c r="Z4996" s="2">
        <v>104</v>
      </c>
      <c r="AA4996" s="2">
        <v>57</v>
      </c>
      <c r="AB4996" s="2">
        <v>52</v>
      </c>
      <c r="AC4996" s="2">
        <v>59</v>
      </c>
      <c r="AD4996" s="2">
        <v>134</v>
      </c>
      <c r="AE4996" s="2">
        <v>122</v>
      </c>
      <c r="AF4996" s="2">
        <v>117</v>
      </c>
      <c r="AG4996" s="2">
        <v>66</v>
      </c>
      <c r="AH4996" s="2">
        <v>121</v>
      </c>
      <c r="AI4996" s="2">
        <v>91</v>
      </c>
      <c r="AJ4996" s="2">
        <v>101</v>
      </c>
      <c r="AK4996" s="2">
        <v>0</v>
      </c>
      <c r="AL4996" s="2">
        <v>0</v>
      </c>
      <c r="AM4996" s="2">
        <v>0</v>
      </c>
      <c r="AN4996" s="2">
        <v>0</v>
      </c>
      <c r="AO4996" s="2">
        <v>0</v>
      </c>
      <c r="AP4996" s="2">
        <v>0</v>
      </c>
      <c r="AQ4996" s="2">
        <v>0</v>
      </c>
      <c r="AR4996" s="2">
        <v>0</v>
      </c>
      <c r="AS4996" s="2">
        <v>0</v>
      </c>
      <c r="AT4996" s="2">
        <v>0</v>
      </c>
      <c r="AU4996" s="2">
        <v>0</v>
      </c>
      <c r="AV4996" s="2">
        <v>0</v>
      </c>
      <c r="AW4996" s="2">
        <v>0</v>
      </c>
      <c r="AX4996" s="2">
        <v>0</v>
      </c>
      <c r="AY4996" s="2">
        <v>0</v>
      </c>
      <c r="AZ4996" s="2">
        <v>0</v>
      </c>
      <c r="BA4996" s="2">
        <v>0</v>
      </c>
      <c r="BB4996" s="2">
        <v>0</v>
      </c>
      <c r="BC4996" s="2">
        <v>0</v>
      </c>
      <c r="BD4996" s="2">
        <v>0</v>
      </c>
      <c r="BE4996" s="2">
        <v>0</v>
      </c>
      <c r="BF4996" s="2">
        <v>0</v>
      </c>
      <c r="BG4996" s="2">
        <v>3</v>
      </c>
      <c r="BH4996" s="2">
        <v>4</v>
      </c>
      <c r="BI4996" s="2">
        <v>2</v>
      </c>
      <c r="BJ4996" s="2">
        <v>3</v>
      </c>
      <c r="BK4996" s="2">
        <v>4</v>
      </c>
      <c r="BL4996" s="2">
        <v>4</v>
      </c>
      <c r="BM4996" s="2">
        <v>4</v>
      </c>
      <c r="BN4996" s="2">
        <v>5</v>
      </c>
      <c r="BO4996" s="2">
        <v>3</v>
      </c>
      <c r="BP4996" s="2">
        <v>5</v>
      </c>
      <c r="BQ4996" s="2">
        <v>4</v>
      </c>
      <c r="BR4996" s="2">
        <v>3</v>
      </c>
      <c r="BS4996" s="2">
        <v>0</v>
      </c>
      <c r="BT4996" s="2">
        <v>0</v>
      </c>
      <c r="BU4996" s="2">
        <v>0</v>
      </c>
      <c r="BV4996" s="2">
        <v>0</v>
      </c>
      <c r="BW4996" s="2">
        <v>0</v>
      </c>
      <c r="BX4996" s="2">
        <v>0</v>
      </c>
      <c r="BY4996" s="2">
        <v>0</v>
      </c>
      <c r="BZ4996" s="2">
        <v>0</v>
      </c>
      <c r="CA4996" s="2">
        <v>0</v>
      </c>
      <c r="CB4996" s="2">
        <v>0</v>
      </c>
      <c r="CC4996" s="2">
        <v>0</v>
      </c>
      <c r="CD4996" s="2">
        <v>0</v>
      </c>
      <c r="CE4996" s="2">
        <v>0</v>
      </c>
      <c r="CF4996" s="2">
        <v>0</v>
      </c>
      <c r="CG4996" s="2">
        <v>0</v>
      </c>
      <c r="CH4996" s="2">
        <v>0</v>
      </c>
      <c r="CI4996" s="2">
        <v>0</v>
      </c>
      <c r="CJ4996" s="2">
        <v>0</v>
      </c>
      <c r="CK4996" s="2">
        <v>0</v>
      </c>
      <c r="CL4996" s="2">
        <v>0</v>
      </c>
    </row>
    <row r="4997" spans="1:90" x14ac:dyDescent="0.25">
      <c r="A4997" t="s">
        <v>115</v>
      </c>
      <c r="B4997">
        <v>10317</v>
      </c>
      <c r="C4997" t="s">
        <v>132</v>
      </c>
      <c r="D4997">
        <v>1</v>
      </c>
      <c r="E4997">
        <v>8</v>
      </c>
      <c r="F4997">
        <v>4972</v>
      </c>
      <c r="G4997">
        <v>35004972</v>
      </c>
      <c r="H4997" t="s">
        <v>15389</v>
      </c>
      <c r="I4997">
        <v>100</v>
      </c>
      <c r="J4997" t="s">
        <v>107</v>
      </c>
      <c r="K4997" t="s">
        <v>6786</v>
      </c>
      <c r="L4997">
        <v>17</v>
      </c>
      <c r="M4997" t="s">
        <v>133</v>
      </c>
      <c r="N4997">
        <v>5743210</v>
      </c>
      <c r="O4997" t="s">
        <v>92</v>
      </c>
      <c r="P4997" t="s">
        <v>15390</v>
      </c>
      <c r="Q4997">
        <v>182</v>
      </c>
      <c r="R4997">
        <v>11</v>
      </c>
      <c r="S4997">
        <v>58451657</v>
      </c>
      <c r="T4997">
        <v>58452437</v>
      </c>
      <c r="U4997" t="s">
        <v>15391</v>
      </c>
      <c r="V4997">
        <v>1</v>
      </c>
      <c r="W4997" s="2">
        <v>0</v>
      </c>
      <c r="X4997" s="2">
        <v>0</v>
      </c>
      <c r="Y4997" s="2">
        <v>86</v>
      </c>
      <c r="Z4997" s="2">
        <v>91</v>
      </c>
      <c r="AA4997" s="2">
        <v>87</v>
      </c>
      <c r="AB4997" s="2">
        <v>93</v>
      </c>
      <c r="AC4997" s="2">
        <v>73</v>
      </c>
      <c r="AD4997" s="2">
        <v>0</v>
      </c>
      <c r="AE4997" s="2">
        <v>0</v>
      </c>
      <c r="AF4997" s="2">
        <v>0</v>
      </c>
      <c r="AG4997" s="2">
        <v>0</v>
      </c>
      <c r="AH4997" s="2">
        <v>0</v>
      </c>
      <c r="AI4997" s="2">
        <v>0</v>
      </c>
      <c r="AJ4997" s="2">
        <v>0</v>
      </c>
      <c r="AK4997" s="2">
        <v>0</v>
      </c>
      <c r="AL4997" s="2">
        <v>0</v>
      </c>
      <c r="AM4997" s="2">
        <v>0</v>
      </c>
      <c r="AN4997" s="2">
        <v>0</v>
      </c>
      <c r="AO4997" s="2">
        <v>0</v>
      </c>
      <c r="AP4997" s="2">
        <v>0</v>
      </c>
      <c r="AQ4997" s="2">
        <v>0</v>
      </c>
      <c r="AR4997" s="2">
        <v>0</v>
      </c>
      <c r="AS4997" s="2">
        <v>0</v>
      </c>
      <c r="AT4997" s="2">
        <v>0</v>
      </c>
      <c r="AU4997" s="2">
        <v>0</v>
      </c>
      <c r="AV4997" s="2">
        <v>0</v>
      </c>
      <c r="AW4997" s="2">
        <v>0</v>
      </c>
      <c r="AX4997" s="2">
        <v>0</v>
      </c>
      <c r="AY4997" s="2">
        <v>0</v>
      </c>
      <c r="AZ4997" s="2">
        <v>0</v>
      </c>
      <c r="BA4997" s="2">
        <v>0</v>
      </c>
      <c r="BB4997" s="2">
        <v>0</v>
      </c>
      <c r="BC4997" s="2">
        <v>0</v>
      </c>
      <c r="BD4997" s="2">
        <v>0</v>
      </c>
      <c r="BE4997" s="2">
        <v>0</v>
      </c>
      <c r="BF4997" s="2">
        <v>0</v>
      </c>
      <c r="BG4997" s="2">
        <v>4</v>
      </c>
      <c r="BH4997" s="2">
        <v>3</v>
      </c>
      <c r="BI4997" s="2">
        <v>3</v>
      </c>
      <c r="BJ4997" s="2">
        <v>4</v>
      </c>
      <c r="BK4997" s="2">
        <v>4</v>
      </c>
      <c r="BL4997" s="2">
        <v>0</v>
      </c>
      <c r="BM4997" s="2">
        <v>0</v>
      </c>
      <c r="BN4997" s="2">
        <v>0</v>
      </c>
      <c r="BO4997" s="2">
        <v>0</v>
      </c>
      <c r="BP4997" s="2">
        <v>0</v>
      </c>
      <c r="BQ4997" s="2">
        <v>0</v>
      </c>
      <c r="BR4997" s="2">
        <v>0</v>
      </c>
      <c r="BS4997" s="2">
        <v>0</v>
      </c>
      <c r="BT4997" s="2">
        <v>0</v>
      </c>
      <c r="BU4997" s="2">
        <v>0</v>
      </c>
      <c r="BV4997" s="2">
        <v>0</v>
      </c>
      <c r="BW4997" s="2">
        <v>0</v>
      </c>
      <c r="BX4997" s="2">
        <v>0</v>
      </c>
      <c r="BY4997" s="2">
        <v>0</v>
      </c>
      <c r="BZ4997" s="2">
        <v>0</v>
      </c>
      <c r="CA4997" s="2">
        <v>0</v>
      </c>
      <c r="CB4997" s="2">
        <v>0</v>
      </c>
      <c r="CC4997" s="2">
        <v>0</v>
      </c>
      <c r="CD4997" s="2">
        <v>0</v>
      </c>
      <c r="CE4997" s="2">
        <v>0</v>
      </c>
      <c r="CF4997" s="2">
        <v>0</v>
      </c>
      <c r="CG4997" s="2">
        <v>0</v>
      </c>
      <c r="CH4997" s="2">
        <v>0</v>
      </c>
      <c r="CI4997" s="2">
        <v>0</v>
      </c>
      <c r="CJ4997" s="2">
        <v>0</v>
      </c>
      <c r="CK4997" s="2">
        <v>0</v>
      </c>
      <c r="CL4997" s="2">
        <v>0</v>
      </c>
    </row>
    <row r="4998" spans="1:90" x14ac:dyDescent="0.25">
      <c r="A4998" t="s">
        <v>115</v>
      </c>
      <c r="B4998">
        <v>10317</v>
      </c>
      <c r="C4998" t="s">
        <v>132</v>
      </c>
      <c r="D4998">
        <v>1</v>
      </c>
      <c r="E4998">
        <v>8</v>
      </c>
      <c r="F4998">
        <v>477977</v>
      </c>
      <c r="G4998">
        <v>35477977</v>
      </c>
      <c r="H4998" t="s">
        <v>3529</v>
      </c>
      <c r="I4998">
        <v>100</v>
      </c>
      <c r="J4998" t="s">
        <v>107</v>
      </c>
      <c r="K4998" t="s">
        <v>3530</v>
      </c>
      <c r="L4998">
        <v>17</v>
      </c>
      <c r="M4998" t="s">
        <v>133</v>
      </c>
      <c r="N4998">
        <v>5790150</v>
      </c>
      <c r="O4998" t="s">
        <v>92</v>
      </c>
      <c r="P4998" t="s">
        <v>3531</v>
      </c>
      <c r="Q4998" t="s">
        <v>127</v>
      </c>
      <c r="R4998">
        <v>11</v>
      </c>
      <c r="S4998">
        <v>58419137</v>
      </c>
      <c r="U4998" t="s">
        <v>3532</v>
      </c>
      <c r="V4998">
        <v>1</v>
      </c>
      <c r="W4998" s="2">
        <v>0</v>
      </c>
      <c r="X4998" s="2">
        <v>0</v>
      </c>
      <c r="Y4998" s="2">
        <v>146</v>
      </c>
      <c r="Z4998" s="2">
        <v>164</v>
      </c>
      <c r="AA4998" s="2">
        <v>147</v>
      </c>
      <c r="AB4998" s="2">
        <v>127</v>
      </c>
      <c r="AC4998" s="2">
        <v>106</v>
      </c>
      <c r="AD4998" s="2">
        <v>0</v>
      </c>
      <c r="AE4998" s="2">
        <v>0</v>
      </c>
      <c r="AF4998" s="2">
        <v>0</v>
      </c>
      <c r="AG4998" s="2">
        <v>0</v>
      </c>
      <c r="AH4998" s="2">
        <v>0</v>
      </c>
      <c r="AI4998" s="2">
        <v>0</v>
      </c>
      <c r="AJ4998" s="2">
        <v>0</v>
      </c>
      <c r="AK4998" s="2">
        <v>0</v>
      </c>
      <c r="AL4998" s="2">
        <v>0</v>
      </c>
      <c r="AM4998" s="2">
        <v>0</v>
      </c>
      <c r="AN4998" s="2">
        <v>0</v>
      </c>
      <c r="AO4998" s="2">
        <v>0</v>
      </c>
      <c r="AP4998" s="2">
        <v>0</v>
      </c>
      <c r="AQ4998" s="2">
        <v>0</v>
      </c>
      <c r="AR4998" s="2">
        <v>0</v>
      </c>
      <c r="AS4998" s="2">
        <v>0</v>
      </c>
      <c r="AT4998" s="2">
        <v>0</v>
      </c>
      <c r="AU4998" s="2">
        <v>0</v>
      </c>
      <c r="AV4998" s="2">
        <v>0</v>
      </c>
      <c r="AW4998" s="2">
        <v>0</v>
      </c>
      <c r="AX4998" s="2">
        <v>0</v>
      </c>
      <c r="AY4998" s="2">
        <v>0</v>
      </c>
      <c r="AZ4998" s="2">
        <v>0</v>
      </c>
      <c r="BA4998" s="2">
        <v>0</v>
      </c>
      <c r="BB4998" s="2">
        <v>0</v>
      </c>
      <c r="BC4998" s="2">
        <v>0</v>
      </c>
      <c r="BD4998" s="2">
        <v>11</v>
      </c>
      <c r="BE4998" s="2">
        <v>0</v>
      </c>
      <c r="BF4998" s="2">
        <v>0</v>
      </c>
      <c r="BG4998" s="2">
        <v>7</v>
      </c>
      <c r="BH4998" s="2">
        <v>7</v>
      </c>
      <c r="BI4998" s="2">
        <v>7</v>
      </c>
      <c r="BJ4998" s="2">
        <v>6</v>
      </c>
      <c r="BK4998" s="2">
        <v>5</v>
      </c>
      <c r="BL4998" s="2">
        <v>0</v>
      </c>
      <c r="BM4998" s="2">
        <v>0</v>
      </c>
      <c r="BN4998" s="2">
        <v>0</v>
      </c>
      <c r="BO4998" s="2">
        <v>0</v>
      </c>
      <c r="BP4998" s="2">
        <v>0</v>
      </c>
      <c r="BQ4998" s="2">
        <v>0</v>
      </c>
      <c r="BR4998" s="2">
        <v>0</v>
      </c>
      <c r="BS4998" s="2">
        <v>0</v>
      </c>
      <c r="BT4998" s="2">
        <v>0</v>
      </c>
      <c r="BU4998" s="2">
        <v>0</v>
      </c>
      <c r="BV4998" s="2">
        <v>0</v>
      </c>
      <c r="BW4998" s="2">
        <v>0</v>
      </c>
      <c r="BX4998" s="2">
        <v>0</v>
      </c>
      <c r="BY4998" s="2">
        <v>0</v>
      </c>
      <c r="BZ4998" s="2">
        <v>0</v>
      </c>
      <c r="CA4998" s="2">
        <v>0</v>
      </c>
      <c r="CB4998" s="2">
        <v>0</v>
      </c>
      <c r="CC4998" s="2">
        <v>0</v>
      </c>
      <c r="CD4998" s="2">
        <v>0</v>
      </c>
      <c r="CE4998" s="2">
        <v>0</v>
      </c>
      <c r="CF4998" s="2">
        <v>0</v>
      </c>
      <c r="CG4998" s="2">
        <v>0</v>
      </c>
      <c r="CH4998" s="2">
        <v>0</v>
      </c>
      <c r="CI4998" s="2">
        <v>0</v>
      </c>
      <c r="CJ4998" s="2">
        <v>0</v>
      </c>
      <c r="CK4998" s="2">
        <v>0</v>
      </c>
      <c r="CL4998" s="2">
        <v>4</v>
      </c>
    </row>
    <row r="4999" spans="1:90" x14ac:dyDescent="0.25">
      <c r="A4999" t="s">
        <v>115</v>
      </c>
      <c r="B4999">
        <v>10317</v>
      </c>
      <c r="C4999" t="s">
        <v>132</v>
      </c>
      <c r="D4999">
        <v>1</v>
      </c>
      <c r="E4999">
        <v>8</v>
      </c>
      <c r="F4999">
        <v>566020</v>
      </c>
      <c r="G4999">
        <v>35566020</v>
      </c>
      <c r="H4999" t="s">
        <v>3638</v>
      </c>
      <c r="I4999">
        <v>100</v>
      </c>
      <c r="J4999" t="s">
        <v>107</v>
      </c>
      <c r="K4999" t="s">
        <v>3638</v>
      </c>
      <c r="L4999">
        <v>58</v>
      </c>
      <c r="M4999" t="s">
        <v>1200</v>
      </c>
      <c r="N4999">
        <v>4474270</v>
      </c>
      <c r="O4999" t="s">
        <v>92</v>
      </c>
      <c r="P4999" t="s">
        <v>3639</v>
      </c>
      <c r="Q4999">
        <v>60</v>
      </c>
      <c r="R4999">
        <v>11</v>
      </c>
      <c r="S4999">
        <v>56733713</v>
      </c>
      <c r="U4999" t="s">
        <v>3640</v>
      </c>
      <c r="V4999">
        <v>1</v>
      </c>
      <c r="W4999" s="2">
        <v>0</v>
      </c>
      <c r="X4999" s="2">
        <v>0</v>
      </c>
      <c r="Y4999" s="2">
        <v>136</v>
      </c>
      <c r="Z4999" s="2">
        <v>114</v>
      </c>
      <c r="AA4999" s="2">
        <v>121</v>
      </c>
      <c r="AB4999" s="2">
        <v>28</v>
      </c>
      <c r="AC4999" s="2">
        <v>30</v>
      </c>
      <c r="AD4999" s="2">
        <v>65</v>
      </c>
      <c r="AE4999" s="2">
        <v>104</v>
      </c>
      <c r="AF4999" s="2">
        <v>30</v>
      </c>
      <c r="AG4999" s="2">
        <v>0</v>
      </c>
      <c r="AH4999" s="2">
        <v>0</v>
      </c>
      <c r="AI4999" s="2">
        <v>0</v>
      </c>
      <c r="AJ4999" s="2">
        <v>0</v>
      </c>
      <c r="AK4999" s="2">
        <v>0</v>
      </c>
      <c r="AL4999" s="2">
        <v>0</v>
      </c>
      <c r="AM4999" s="2">
        <v>0</v>
      </c>
      <c r="AN4999" s="2">
        <v>0</v>
      </c>
      <c r="AO4999" s="2">
        <v>0</v>
      </c>
      <c r="AP4999" s="2">
        <v>0</v>
      </c>
      <c r="AQ4999" s="2">
        <v>0</v>
      </c>
      <c r="AR4999" s="2">
        <v>0</v>
      </c>
      <c r="AS4999" s="2">
        <v>0</v>
      </c>
      <c r="AT4999" s="2">
        <v>0</v>
      </c>
      <c r="AU4999" s="2">
        <v>0</v>
      </c>
      <c r="AV4999" s="2">
        <v>0</v>
      </c>
      <c r="AW4999" s="2">
        <v>0</v>
      </c>
      <c r="AX4999" s="2">
        <v>0</v>
      </c>
      <c r="AY4999" s="2">
        <v>0</v>
      </c>
      <c r="AZ4999" s="2">
        <v>0</v>
      </c>
      <c r="BA4999" s="2">
        <v>0</v>
      </c>
      <c r="BB4999" s="2">
        <v>0</v>
      </c>
      <c r="BC4999" s="2">
        <v>0</v>
      </c>
      <c r="BD4999" s="2">
        <v>0</v>
      </c>
      <c r="BE4999" s="2">
        <v>0</v>
      </c>
      <c r="BF4999" s="2">
        <v>0</v>
      </c>
      <c r="BG4999" s="2">
        <v>6</v>
      </c>
      <c r="BH4999" s="2">
        <v>5</v>
      </c>
      <c r="BI4999" s="2">
        <v>5</v>
      </c>
      <c r="BJ4999" s="2">
        <v>1</v>
      </c>
      <c r="BK4999" s="2">
        <v>1</v>
      </c>
      <c r="BL4999" s="2">
        <v>3</v>
      </c>
      <c r="BM4999" s="2">
        <v>5</v>
      </c>
      <c r="BN4999" s="2">
        <v>1</v>
      </c>
      <c r="BO4999" s="2">
        <v>0</v>
      </c>
      <c r="BP4999" s="2">
        <v>0</v>
      </c>
      <c r="BQ4999" s="2">
        <v>0</v>
      </c>
      <c r="BR4999" s="2">
        <v>0</v>
      </c>
      <c r="BS4999" s="2">
        <v>0</v>
      </c>
      <c r="BT4999" s="2">
        <v>0</v>
      </c>
      <c r="BU4999" s="2">
        <v>0</v>
      </c>
      <c r="BV4999" s="2">
        <v>0</v>
      </c>
      <c r="BW4999" s="2">
        <v>0</v>
      </c>
      <c r="BX4999" s="2">
        <v>0</v>
      </c>
      <c r="BY4999" s="2">
        <v>0</v>
      </c>
      <c r="BZ4999" s="2">
        <v>0</v>
      </c>
      <c r="CA4999" s="2">
        <v>0</v>
      </c>
      <c r="CB4999" s="2">
        <v>0</v>
      </c>
      <c r="CC4999" s="2">
        <v>0</v>
      </c>
      <c r="CD4999" s="2">
        <v>0</v>
      </c>
      <c r="CE4999" s="2">
        <v>0</v>
      </c>
      <c r="CF4999" s="2">
        <v>0</v>
      </c>
      <c r="CG4999" s="2">
        <v>0</v>
      </c>
      <c r="CH4999" s="2">
        <v>0</v>
      </c>
      <c r="CI4999" s="2">
        <v>0</v>
      </c>
      <c r="CJ4999" s="2">
        <v>0</v>
      </c>
      <c r="CK4999" s="2">
        <v>0</v>
      </c>
      <c r="CL4999" s="2">
        <v>0</v>
      </c>
    </row>
    <row r="5000" spans="1:90" x14ac:dyDescent="0.25">
      <c r="A5000" t="s">
        <v>115</v>
      </c>
      <c r="B5000">
        <v>10317</v>
      </c>
      <c r="C5000" t="s">
        <v>132</v>
      </c>
      <c r="D5000">
        <v>1</v>
      </c>
      <c r="E5000">
        <v>8</v>
      </c>
      <c r="F5000">
        <v>914824</v>
      </c>
      <c r="G5000">
        <v>35914824</v>
      </c>
      <c r="H5000" t="s">
        <v>10207</v>
      </c>
      <c r="I5000">
        <v>100</v>
      </c>
      <c r="J5000" t="s">
        <v>107</v>
      </c>
      <c r="K5000" t="s">
        <v>10208</v>
      </c>
      <c r="L5000">
        <v>58</v>
      </c>
      <c r="M5000" t="s">
        <v>1200</v>
      </c>
      <c r="N5000">
        <v>4475350</v>
      </c>
      <c r="O5000" t="s">
        <v>92</v>
      </c>
      <c r="P5000" t="s">
        <v>10209</v>
      </c>
      <c r="Q5000">
        <v>240</v>
      </c>
      <c r="R5000">
        <v>11</v>
      </c>
      <c r="S5000">
        <v>55605252</v>
      </c>
      <c r="T5000">
        <v>56740926</v>
      </c>
      <c r="U5000" t="s">
        <v>10210</v>
      </c>
      <c r="V5000">
        <v>1</v>
      </c>
      <c r="W5000" s="2">
        <v>0</v>
      </c>
      <c r="X5000" s="2">
        <v>0</v>
      </c>
      <c r="Y5000" s="2">
        <v>239</v>
      </c>
      <c r="Z5000" s="2">
        <v>205</v>
      </c>
      <c r="AA5000" s="2">
        <v>239</v>
      </c>
      <c r="AB5000" s="2">
        <v>236</v>
      </c>
      <c r="AC5000" s="2">
        <v>238</v>
      </c>
      <c r="AD5000" s="2">
        <v>0</v>
      </c>
      <c r="AE5000" s="2">
        <v>0</v>
      </c>
      <c r="AF5000" s="2">
        <v>0</v>
      </c>
      <c r="AG5000" s="2">
        <v>0</v>
      </c>
      <c r="AH5000" s="2">
        <v>0</v>
      </c>
      <c r="AI5000" s="2">
        <v>0</v>
      </c>
      <c r="AJ5000" s="2">
        <v>0</v>
      </c>
      <c r="AK5000" s="2">
        <v>0</v>
      </c>
      <c r="AL5000" s="2">
        <v>0</v>
      </c>
      <c r="AM5000" s="2">
        <v>0</v>
      </c>
      <c r="AN5000" s="2">
        <v>0</v>
      </c>
      <c r="AO5000" s="2">
        <v>0</v>
      </c>
      <c r="AP5000" s="2">
        <v>0</v>
      </c>
      <c r="AQ5000" s="2">
        <v>0</v>
      </c>
      <c r="AR5000" s="2">
        <v>0</v>
      </c>
      <c r="AS5000" s="2">
        <v>0</v>
      </c>
      <c r="AT5000" s="2">
        <v>0</v>
      </c>
      <c r="AU5000" s="2">
        <v>0</v>
      </c>
      <c r="AV5000" s="2">
        <v>0</v>
      </c>
      <c r="AW5000" s="2">
        <v>0</v>
      </c>
      <c r="AX5000" s="2">
        <v>0</v>
      </c>
      <c r="AY5000" s="2">
        <v>0</v>
      </c>
      <c r="AZ5000" s="2">
        <v>0</v>
      </c>
      <c r="BA5000" s="2">
        <v>0</v>
      </c>
      <c r="BB5000" s="2">
        <v>0</v>
      </c>
      <c r="BC5000" s="2">
        <v>0</v>
      </c>
      <c r="BD5000" s="2">
        <v>0</v>
      </c>
      <c r="BE5000" s="2">
        <v>0</v>
      </c>
      <c r="BF5000" s="2">
        <v>0</v>
      </c>
      <c r="BG5000" s="2">
        <v>11</v>
      </c>
      <c r="BH5000" s="2">
        <v>8</v>
      </c>
      <c r="BI5000" s="2">
        <v>12</v>
      </c>
      <c r="BJ5000" s="2">
        <v>10</v>
      </c>
      <c r="BK5000" s="2">
        <v>11</v>
      </c>
      <c r="BL5000" s="2">
        <v>0</v>
      </c>
      <c r="BM5000" s="2">
        <v>0</v>
      </c>
      <c r="BN5000" s="2">
        <v>0</v>
      </c>
      <c r="BO5000" s="2">
        <v>0</v>
      </c>
      <c r="BP5000" s="2">
        <v>0</v>
      </c>
      <c r="BQ5000" s="2">
        <v>0</v>
      </c>
      <c r="BR5000" s="2">
        <v>0</v>
      </c>
      <c r="BS5000" s="2">
        <v>0</v>
      </c>
      <c r="BT5000" s="2">
        <v>0</v>
      </c>
      <c r="BU5000" s="2">
        <v>0</v>
      </c>
      <c r="BV5000" s="2">
        <v>0</v>
      </c>
      <c r="BW5000" s="2">
        <v>0</v>
      </c>
      <c r="BX5000" s="2">
        <v>0</v>
      </c>
      <c r="BY5000" s="2">
        <v>0</v>
      </c>
      <c r="BZ5000" s="2">
        <v>0</v>
      </c>
      <c r="CA5000" s="2">
        <v>0</v>
      </c>
      <c r="CB5000" s="2">
        <v>0</v>
      </c>
      <c r="CC5000" s="2">
        <v>0</v>
      </c>
      <c r="CD5000" s="2">
        <v>0</v>
      </c>
      <c r="CE5000" s="2">
        <v>0</v>
      </c>
      <c r="CF5000" s="2">
        <v>0</v>
      </c>
      <c r="CG5000" s="2">
        <v>0</v>
      </c>
      <c r="CH5000" s="2">
        <v>0</v>
      </c>
      <c r="CI5000" s="2">
        <v>0</v>
      </c>
      <c r="CJ5000" s="2">
        <v>0</v>
      </c>
      <c r="CK5000" s="2">
        <v>0</v>
      </c>
      <c r="CL5000" s="2">
        <v>0</v>
      </c>
    </row>
    <row r="5001" spans="1:90" x14ac:dyDescent="0.25">
      <c r="A5001" t="s">
        <v>115</v>
      </c>
      <c r="B5001">
        <v>10317</v>
      </c>
      <c r="C5001" t="s">
        <v>132</v>
      </c>
      <c r="D5001">
        <v>1</v>
      </c>
      <c r="E5001">
        <v>8</v>
      </c>
      <c r="F5001">
        <v>5125</v>
      </c>
      <c r="G5001">
        <v>35005125</v>
      </c>
      <c r="H5001" t="s">
        <v>12118</v>
      </c>
      <c r="I5001">
        <v>100</v>
      </c>
      <c r="J5001" t="s">
        <v>107</v>
      </c>
      <c r="K5001" t="s">
        <v>911</v>
      </c>
      <c r="L5001">
        <v>71</v>
      </c>
      <c r="M5001" t="s">
        <v>911</v>
      </c>
      <c r="N5001">
        <v>4753060</v>
      </c>
      <c r="O5001" t="s">
        <v>92</v>
      </c>
      <c r="P5001" t="s">
        <v>12119</v>
      </c>
      <c r="Q5001">
        <v>210</v>
      </c>
      <c r="R5001">
        <v>11</v>
      </c>
      <c r="S5001">
        <v>56863729</v>
      </c>
      <c r="T5001">
        <v>56874090</v>
      </c>
      <c r="U5001" t="s">
        <v>12120</v>
      </c>
      <c r="V5001">
        <v>1</v>
      </c>
      <c r="W5001" s="2">
        <v>0</v>
      </c>
      <c r="X5001" s="2">
        <v>0</v>
      </c>
      <c r="Y5001" s="2">
        <v>62</v>
      </c>
      <c r="Z5001" s="2">
        <v>30</v>
      </c>
      <c r="AA5001" s="2">
        <v>65</v>
      </c>
      <c r="AB5001" s="2">
        <v>86</v>
      </c>
      <c r="AC5001" s="2">
        <v>86</v>
      </c>
      <c r="AD5001" s="2">
        <v>0</v>
      </c>
      <c r="AE5001" s="2">
        <v>0</v>
      </c>
      <c r="AF5001" s="2">
        <v>0</v>
      </c>
      <c r="AG5001" s="2">
        <v>0</v>
      </c>
      <c r="AH5001" s="2">
        <v>0</v>
      </c>
      <c r="AI5001" s="2">
        <v>0</v>
      </c>
      <c r="AJ5001" s="2">
        <v>0</v>
      </c>
      <c r="AK5001" s="2">
        <v>0</v>
      </c>
      <c r="AL5001" s="2">
        <v>0</v>
      </c>
      <c r="AM5001" s="2">
        <v>0</v>
      </c>
      <c r="AN5001" s="2">
        <v>0</v>
      </c>
      <c r="AO5001" s="2">
        <v>0</v>
      </c>
      <c r="AP5001" s="2">
        <v>0</v>
      </c>
      <c r="AQ5001" s="2">
        <v>0</v>
      </c>
      <c r="AR5001" s="2">
        <v>0</v>
      </c>
      <c r="AS5001" s="2">
        <v>0</v>
      </c>
      <c r="AT5001" s="2">
        <v>0</v>
      </c>
      <c r="AU5001" s="2">
        <v>0</v>
      </c>
      <c r="AV5001" s="2">
        <v>0</v>
      </c>
      <c r="AW5001" s="2">
        <v>0</v>
      </c>
      <c r="AX5001" s="2">
        <v>0</v>
      </c>
      <c r="AY5001" s="2">
        <v>0</v>
      </c>
      <c r="AZ5001" s="2">
        <v>0</v>
      </c>
      <c r="BA5001" s="2">
        <v>0</v>
      </c>
      <c r="BB5001" s="2">
        <v>0</v>
      </c>
      <c r="BC5001" s="2">
        <v>0</v>
      </c>
      <c r="BD5001" s="2">
        <v>11</v>
      </c>
      <c r="BE5001" s="2">
        <v>0</v>
      </c>
      <c r="BF5001" s="2">
        <v>0</v>
      </c>
      <c r="BG5001" s="2">
        <v>2</v>
      </c>
      <c r="BH5001" s="2">
        <v>1</v>
      </c>
      <c r="BI5001" s="2">
        <v>3</v>
      </c>
      <c r="BJ5001" s="2">
        <v>5</v>
      </c>
      <c r="BK5001" s="2">
        <v>4</v>
      </c>
      <c r="BL5001" s="2">
        <v>0</v>
      </c>
      <c r="BM5001" s="2">
        <v>0</v>
      </c>
      <c r="BN5001" s="2">
        <v>0</v>
      </c>
      <c r="BO5001" s="2">
        <v>0</v>
      </c>
      <c r="BP5001" s="2">
        <v>0</v>
      </c>
      <c r="BQ5001" s="2">
        <v>0</v>
      </c>
      <c r="BR5001" s="2">
        <v>0</v>
      </c>
      <c r="BS5001" s="2">
        <v>0</v>
      </c>
      <c r="BT5001" s="2">
        <v>0</v>
      </c>
      <c r="BU5001" s="2">
        <v>0</v>
      </c>
      <c r="BV5001" s="2">
        <v>0</v>
      </c>
      <c r="BW5001" s="2">
        <v>0</v>
      </c>
      <c r="BX5001" s="2">
        <v>0</v>
      </c>
      <c r="BY5001" s="2">
        <v>0</v>
      </c>
      <c r="BZ5001" s="2">
        <v>0</v>
      </c>
      <c r="CA5001" s="2">
        <v>0</v>
      </c>
      <c r="CB5001" s="2">
        <v>0</v>
      </c>
      <c r="CC5001" s="2">
        <v>0</v>
      </c>
      <c r="CD5001" s="2">
        <v>0</v>
      </c>
      <c r="CE5001" s="2">
        <v>0</v>
      </c>
      <c r="CF5001" s="2">
        <v>0</v>
      </c>
      <c r="CG5001" s="2">
        <v>0</v>
      </c>
      <c r="CH5001" s="2">
        <v>0</v>
      </c>
      <c r="CI5001" s="2">
        <v>0</v>
      </c>
      <c r="CJ5001" s="2">
        <v>0</v>
      </c>
      <c r="CK5001" s="2">
        <v>0</v>
      </c>
      <c r="CL5001" s="2">
        <v>3</v>
      </c>
    </row>
    <row r="5002" spans="1:90" x14ac:dyDescent="0.25">
      <c r="A5002" t="s">
        <v>115</v>
      </c>
      <c r="B5002">
        <v>10317</v>
      </c>
      <c r="C5002" t="s">
        <v>132</v>
      </c>
      <c r="D5002">
        <v>1</v>
      </c>
      <c r="E5002">
        <v>8</v>
      </c>
      <c r="F5002">
        <v>44362</v>
      </c>
      <c r="G5002">
        <v>35044362</v>
      </c>
      <c r="H5002" t="s">
        <v>18279</v>
      </c>
      <c r="I5002">
        <v>100</v>
      </c>
      <c r="J5002" t="s">
        <v>107</v>
      </c>
      <c r="K5002" t="s">
        <v>9076</v>
      </c>
      <c r="L5002">
        <v>38</v>
      </c>
      <c r="M5002" t="s">
        <v>322</v>
      </c>
      <c r="N5002">
        <v>4387002</v>
      </c>
      <c r="O5002" t="s">
        <v>102</v>
      </c>
      <c r="P5002" t="s">
        <v>18280</v>
      </c>
      <c r="Q5002">
        <v>395</v>
      </c>
      <c r="R5002">
        <v>11</v>
      </c>
      <c r="S5002">
        <v>55621041</v>
      </c>
      <c r="T5002">
        <v>56772237</v>
      </c>
      <c r="U5002" t="s">
        <v>18281</v>
      </c>
      <c r="V5002">
        <v>1</v>
      </c>
      <c r="W5002" s="2">
        <v>0</v>
      </c>
      <c r="X5002" s="2">
        <v>0</v>
      </c>
      <c r="Y5002" s="2">
        <v>200</v>
      </c>
      <c r="Z5002" s="2">
        <v>148</v>
      </c>
      <c r="AA5002" s="2">
        <v>216</v>
      </c>
      <c r="AB5002" s="2">
        <v>155</v>
      </c>
      <c r="AC5002" s="2">
        <v>116</v>
      </c>
      <c r="AD5002" s="2">
        <v>0</v>
      </c>
      <c r="AE5002" s="2">
        <v>0</v>
      </c>
      <c r="AF5002" s="2">
        <v>0</v>
      </c>
      <c r="AG5002" s="2">
        <v>0</v>
      </c>
      <c r="AH5002" s="2">
        <v>0</v>
      </c>
      <c r="AI5002" s="2">
        <v>0</v>
      </c>
      <c r="AJ5002" s="2">
        <v>0</v>
      </c>
      <c r="AK5002" s="2">
        <v>0</v>
      </c>
      <c r="AL5002" s="2">
        <v>0</v>
      </c>
      <c r="AM5002" s="2">
        <v>0</v>
      </c>
      <c r="AN5002" s="2">
        <v>0</v>
      </c>
      <c r="AO5002" s="2">
        <v>0</v>
      </c>
      <c r="AP5002" s="2">
        <v>0</v>
      </c>
      <c r="AQ5002" s="2">
        <v>0</v>
      </c>
      <c r="AR5002" s="2">
        <v>0</v>
      </c>
      <c r="AS5002" s="2">
        <v>0</v>
      </c>
      <c r="AT5002" s="2">
        <v>0</v>
      </c>
      <c r="AU5002" s="2">
        <v>0</v>
      </c>
      <c r="AV5002" s="2">
        <v>0</v>
      </c>
      <c r="AW5002" s="2">
        <v>0</v>
      </c>
      <c r="AX5002" s="2">
        <v>0</v>
      </c>
      <c r="AY5002" s="2">
        <v>0</v>
      </c>
      <c r="AZ5002" s="2">
        <v>0</v>
      </c>
      <c r="BA5002" s="2">
        <v>0</v>
      </c>
      <c r="BB5002" s="2">
        <v>0</v>
      </c>
      <c r="BC5002" s="2">
        <v>0</v>
      </c>
      <c r="BD5002" s="2">
        <v>0</v>
      </c>
      <c r="BE5002" s="2">
        <v>0</v>
      </c>
      <c r="BF5002" s="2">
        <v>0</v>
      </c>
      <c r="BG5002" s="2">
        <v>7</v>
      </c>
      <c r="BH5002" s="2">
        <v>9</v>
      </c>
      <c r="BI5002" s="2">
        <v>10</v>
      </c>
      <c r="BJ5002" s="2">
        <v>6</v>
      </c>
      <c r="BK5002" s="2">
        <v>8</v>
      </c>
      <c r="BL5002" s="2">
        <v>0</v>
      </c>
      <c r="BM5002" s="2">
        <v>0</v>
      </c>
      <c r="BN5002" s="2">
        <v>0</v>
      </c>
      <c r="BO5002" s="2">
        <v>0</v>
      </c>
      <c r="BP5002" s="2">
        <v>0</v>
      </c>
      <c r="BQ5002" s="2">
        <v>0</v>
      </c>
      <c r="BR5002" s="2">
        <v>0</v>
      </c>
      <c r="BS5002" s="2">
        <v>0</v>
      </c>
      <c r="BT5002" s="2">
        <v>0</v>
      </c>
      <c r="BU5002" s="2">
        <v>0</v>
      </c>
      <c r="BV5002" s="2">
        <v>0</v>
      </c>
      <c r="BW5002" s="2">
        <v>0</v>
      </c>
      <c r="BX5002" s="2">
        <v>0</v>
      </c>
      <c r="BY5002" s="2">
        <v>0</v>
      </c>
      <c r="BZ5002" s="2">
        <v>0</v>
      </c>
      <c r="CA5002" s="2">
        <v>0</v>
      </c>
      <c r="CB5002" s="2">
        <v>0</v>
      </c>
      <c r="CC5002" s="2">
        <v>0</v>
      </c>
      <c r="CD5002" s="2">
        <v>0</v>
      </c>
      <c r="CE5002" s="2">
        <v>0</v>
      </c>
      <c r="CF5002" s="2">
        <v>0</v>
      </c>
      <c r="CG5002" s="2">
        <v>0</v>
      </c>
      <c r="CH5002" s="2">
        <v>0</v>
      </c>
      <c r="CI5002" s="2">
        <v>0</v>
      </c>
      <c r="CJ5002" s="2">
        <v>0</v>
      </c>
      <c r="CK5002" s="2">
        <v>0</v>
      </c>
      <c r="CL5002" s="2">
        <v>0</v>
      </c>
    </row>
    <row r="5003" spans="1:90" x14ac:dyDescent="0.25">
      <c r="A5003" t="s">
        <v>115</v>
      </c>
      <c r="B5003">
        <v>10317</v>
      </c>
      <c r="C5003" t="s">
        <v>132</v>
      </c>
      <c r="D5003">
        <v>1</v>
      </c>
      <c r="E5003">
        <v>8</v>
      </c>
      <c r="F5003">
        <v>4686</v>
      </c>
      <c r="G5003">
        <v>35004686</v>
      </c>
      <c r="H5003" t="s">
        <v>3374</v>
      </c>
      <c r="I5003">
        <v>100</v>
      </c>
      <c r="J5003" t="s">
        <v>107</v>
      </c>
      <c r="K5003" t="s">
        <v>3375</v>
      </c>
      <c r="L5003">
        <v>38</v>
      </c>
      <c r="M5003" t="s">
        <v>322</v>
      </c>
      <c r="N5003">
        <v>4336160</v>
      </c>
      <c r="O5003" t="s">
        <v>92</v>
      </c>
      <c r="P5003" t="s">
        <v>3376</v>
      </c>
      <c r="Q5003">
        <v>150</v>
      </c>
      <c r="R5003">
        <v>11</v>
      </c>
      <c r="S5003">
        <v>55655913</v>
      </c>
      <c r="T5003">
        <v>55657222</v>
      </c>
      <c r="U5003" t="s">
        <v>3377</v>
      </c>
      <c r="V5003">
        <v>1</v>
      </c>
      <c r="W5003" s="2">
        <v>0</v>
      </c>
      <c r="X5003" s="2">
        <v>0</v>
      </c>
      <c r="Y5003" s="2">
        <v>0</v>
      </c>
      <c r="Z5003" s="2">
        <v>0</v>
      </c>
      <c r="AA5003" s="2">
        <v>0</v>
      </c>
      <c r="AB5003" s="2">
        <v>0</v>
      </c>
      <c r="AC5003" s="2">
        <v>0</v>
      </c>
      <c r="AD5003" s="2">
        <v>161</v>
      </c>
      <c r="AE5003" s="2">
        <v>125</v>
      </c>
      <c r="AF5003" s="2">
        <v>96</v>
      </c>
      <c r="AG5003" s="2">
        <v>99</v>
      </c>
      <c r="AH5003" s="2">
        <v>163</v>
      </c>
      <c r="AI5003" s="2">
        <v>144</v>
      </c>
      <c r="AJ5003" s="2">
        <v>147</v>
      </c>
      <c r="AK5003" s="2">
        <v>0</v>
      </c>
      <c r="AL5003" s="2">
        <v>0</v>
      </c>
      <c r="AM5003" s="2">
        <v>0</v>
      </c>
      <c r="AN5003" s="2">
        <v>0</v>
      </c>
      <c r="AO5003" s="2">
        <v>0</v>
      </c>
      <c r="AP5003" s="2">
        <v>0</v>
      </c>
      <c r="AQ5003" s="2">
        <v>0</v>
      </c>
      <c r="AR5003" s="2">
        <v>0</v>
      </c>
      <c r="AS5003" s="2">
        <v>0</v>
      </c>
      <c r="AT5003" s="2">
        <v>0</v>
      </c>
      <c r="AU5003" s="2">
        <v>0</v>
      </c>
      <c r="AV5003" s="2">
        <v>0</v>
      </c>
      <c r="AW5003" s="2">
        <v>0</v>
      </c>
      <c r="AX5003" s="2">
        <v>0</v>
      </c>
      <c r="AY5003" s="2">
        <v>0</v>
      </c>
      <c r="AZ5003" s="2">
        <v>0</v>
      </c>
      <c r="BA5003" s="2">
        <v>0</v>
      </c>
      <c r="BB5003" s="2">
        <v>0</v>
      </c>
      <c r="BC5003" s="2">
        <v>0</v>
      </c>
      <c r="BD5003" s="2">
        <v>0</v>
      </c>
      <c r="BE5003" s="2">
        <v>0</v>
      </c>
      <c r="BF5003" s="2">
        <v>0</v>
      </c>
      <c r="BG5003" s="2">
        <v>0</v>
      </c>
      <c r="BH5003" s="2">
        <v>0</v>
      </c>
      <c r="BI5003" s="2">
        <v>0</v>
      </c>
      <c r="BJ5003" s="2">
        <v>0</v>
      </c>
      <c r="BK5003" s="2">
        <v>0</v>
      </c>
      <c r="BL5003" s="2">
        <v>7</v>
      </c>
      <c r="BM5003" s="2">
        <v>5</v>
      </c>
      <c r="BN5003" s="2">
        <v>4</v>
      </c>
      <c r="BO5003" s="2">
        <v>3</v>
      </c>
      <c r="BP5003" s="2">
        <v>7</v>
      </c>
      <c r="BQ5003" s="2">
        <v>6</v>
      </c>
      <c r="BR5003" s="2">
        <v>5</v>
      </c>
      <c r="BS5003" s="2">
        <v>0</v>
      </c>
      <c r="BT5003" s="2">
        <v>0</v>
      </c>
      <c r="BU5003" s="2">
        <v>0</v>
      </c>
      <c r="BV5003" s="2">
        <v>0</v>
      </c>
      <c r="BW5003" s="2">
        <v>0</v>
      </c>
      <c r="BX5003" s="2">
        <v>0</v>
      </c>
      <c r="BY5003" s="2">
        <v>0</v>
      </c>
      <c r="BZ5003" s="2">
        <v>0</v>
      </c>
      <c r="CA5003" s="2">
        <v>0</v>
      </c>
      <c r="CB5003" s="2">
        <v>0</v>
      </c>
      <c r="CC5003" s="2">
        <v>0</v>
      </c>
      <c r="CD5003" s="2">
        <v>0</v>
      </c>
      <c r="CE5003" s="2">
        <v>0</v>
      </c>
      <c r="CF5003" s="2">
        <v>0</v>
      </c>
      <c r="CG5003" s="2">
        <v>0</v>
      </c>
      <c r="CH5003" s="2">
        <v>0</v>
      </c>
      <c r="CI5003" s="2">
        <v>0</v>
      </c>
      <c r="CJ5003" s="2">
        <v>0</v>
      </c>
      <c r="CK5003" s="2">
        <v>0</v>
      </c>
      <c r="CL5003" s="2">
        <v>0</v>
      </c>
    </row>
    <row r="5004" spans="1:90" x14ac:dyDescent="0.25">
      <c r="A5004" t="s">
        <v>115</v>
      </c>
      <c r="B5004">
        <v>10317</v>
      </c>
      <c r="C5004" t="s">
        <v>132</v>
      </c>
      <c r="D5004">
        <v>1</v>
      </c>
      <c r="E5004">
        <v>8</v>
      </c>
      <c r="F5004">
        <v>5198</v>
      </c>
      <c r="G5004">
        <v>35005198</v>
      </c>
      <c r="H5004" t="s">
        <v>13229</v>
      </c>
      <c r="I5004">
        <v>100</v>
      </c>
      <c r="J5004" t="s">
        <v>107</v>
      </c>
      <c r="K5004" t="s">
        <v>2932</v>
      </c>
      <c r="L5004">
        <v>71</v>
      </c>
      <c r="M5004" t="s">
        <v>911</v>
      </c>
      <c r="N5004">
        <v>4727001</v>
      </c>
      <c r="O5004" t="s">
        <v>92</v>
      </c>
      <c r="P5004" t="s">
        <v>5896</v>
      </c>
      <c r="Q5004">
        <v>575</v>
      </c>
      <c r="R5004">
        <v>11</v>
      </c>
      <c r="S5004">
        <v>56410626</v>
      </c>
      <c r="T5004">
        <v>56410962</v>
      </c>
      <c r="U5004" t="s">
        <v>13230</v>
      </c>
      <c r="V5004">
        <v>1</v>
      </c>
      <c r="W5004" s="2">
        <v>0</v>
      </c>
      <c r="X5004" s="2">
        <v>0</v>
      </c>
      <c r="Y5004" s="2">
        <v>0</v>
      </c>
      <c r="Z5004" s="2">
        <v>0</v>
      </c>
      <c r="AA5004" s="2">
        <v>0</v>
      </c>
      <c r="AB5004" s="2">
        <v>0</v>
      </c>
      <c r="AC5004" s="2">
        <v>0</v>
      </c>
      <c r="AD5004" s="2">
        <v>135</v>
      </c>
      <c r="AE5004" s="2">
        <v>96</v>
      </c>
      <c r="AF5004" s="2">
        <v>141</v>
      </c>
      <c r="AG5004" s="2">
        <v>118</v>
      </c>
      <c r="AH5004" s="2">
        <v>243</v>
      </c>
      <c r="AI5004" s="2">
        <v>256</v>
      </c>
      <c r="AJ5004" s="2">
        <v>245</v>
      </c>
      <c r="AK5004" s="2">
        <v>0</v>
      </c>
      <c r="AL5004" s="2">
        <v>0</v>
      </c>
      <c r="AM5004" s="2">
        <v>0</v>
      </c>
      <c r="AN5004" s="2">
        <v>0</v>
      </c>
      <c r="AO5004" s="2">
        <v>0</v>
      </c>
      <c r="AP5004" s="2">
        <v>0</v>
      </c>
      <c r="AQ5004" s="2">
        <v>0</v>
      </c>
      <c r="AR5004" s="2">
        <v>0</v>
      </c>
      <c r="AS5004" s="2">
        <v>0</v>
      </c>
      <c r="AT5004" s="2">
        <v>0</v>
      </c>
      <c r="AU5004" s="2">
        <v>307</v>
      </c>
      <c r="AV5004" s="2">
        <v>0</v>
      </c>
      <c r="AW5004" s="2">
        <v>0</v>
      </c>
      <c r="AX5004" s="2">
        <v>0</v>
      </c>
      <c r="AY5004" s="2">
        <v>0</v>
      </c>
      <c r="AZ5004" s="2">
        <v>0</v>
      </c>
      <c r="BA5004" s="2">
        <v>0</v>
      </c>
      <c r="BB5004" s="2">
        <v>0</v>
      </c>
      <c r="BC5004" s="2">
        <v>43</v>
      </c>
      <c r="BD5004" s="2">
        <v>0</v>
      </c>
      <c r="BE5004" s="2">
        <v>0</v>
      </c>
      <c r="BF5004" s="2">
        <v>0</v>
      </c>
      <c r="BG5004" s="2">
        <v>0</v>
      </c>
      <c r="BH5004" s="2">
        <v>0</v>
      </c>
      <c r="BI5004" s="2">
        <v>0</v>
      </c>
      <c r="BJ5004" s="2">
        <v>0</v>
      </c>
      <c r="BK5004" s="2">
        <v>0</v>
      </c>
      <c r="BL5004" s="2">
        <v>5</v>
      </c>
      <c r="BM5004" s="2">
        <v>3</v>
      </c>
      <c r="BN5004" s="2">
        <v>5</v>
      </c>
      <c r="BO5004" s="2">
        <v>6</v>
      </c>
      <c r="BP5004" s="2">
        <v>9</v>
      </c>
      <c r="BQ5004" s="2">
        <v>9</v>
      </c>
      <c r="BR5004" s="2">
        <v>9</v>
      </c>
      <c r="BS5004" s="2">
        <v>0</v>
      </c>
      <c r="BT5004" s="2">
        <v>0</v>
      </c>
      <c r="BU5004" s="2">
        <v>0</v>
      </c>
      <c r="BV5004" s="2">
        <v>0</v>
      </c>
      <c r="BW5004" s="2">
        <v>0</v>
      </c>
      <c r="BX5004" s="2">
        <v>0</v>
      </c>
      <c r="BY5004" s="2">
        <v>0</v>
      </c>
      <c r="BZ5004" s="2">
        <v>0</v>
      </c>
      <c r="CA5004" s="2">
        <v>0</v>
      </c>
      <c r="CB5004" s="2">
        <v>0</v>
      </c>
      <c r="CC5004" s="2">
        <v>9</v>
      </c>
      <c r="CD5004" s="2">
        <v>0</v>
      </c>
      <c r="CE5004" s="2">
        <v>0</v>
      </c>
      <c r="CF5004" s="2">
        <v>0</v>
      </c>
      <c r="CG5004" s="2">
        <v>0</v>
      </c>
      <c r="CH5004" s="2">
        <v>0</v>
      </c>
      <c r="CI5004" s="2">
        <v>0</v>
      </c>
      <c r="CJ5004" s="2">
        <v>0</v>
      </c>
      <c r="CK5004" s="2">
        <v>2</v>
      </c>
      <c r="CL5004" s="2">
        <v>0</v>
      </c>
    </row>
    <row r="5005" spans="1:90" x14ac:dyDescent="0.25">
      <c r="A5005" t="s">
        <v>115</v>
      </c>
      <c r="B5005">
        <v>10317</v>
      </c>
      <c r="C5005" t="s">
        <v>132</v>
      </c>
      <c r="D5005">
        <v>1</v>
      </c>
      <c r="E5005">
        <v>8</v>
      </c>
      <c r="F5005">
        <v>4534</v>
      </c>
      <c r="G5005">
        <v>35004534</v>
      </c>
      <c r="H5005" t="s">
        <v>8564</v>
      </c>
      <c r="I5005">
        <v>100</v>
      </c>
      <c r="J5005" t="s">
        <v>107</v>
      </c>
      <c r="K5005" t="s">
        <v>1252</v>
      </c>
      <c r="L5005">
        <v>38</v>
      </c>
      <c r="M5005" t="s">
        <v>322</v>
      </c>
      <c r="N5005">
        <v>4369000</v>
      </c>
      <c r="O5005" t="s">
        <v>92</v>
      </c>
      <c r="P5005" t="s">
        <v>8565</v>
      </c>
      <c r="Q5005">
        <v>322</v>
      </c>
      <c r="R5005">
        <v>11</v>
      </c>
      <c r="S5005">
        <v>55624327</v>
      </c>
      <c r="T5005">
        <v>55772008</v>
      </c>
      <c r="U5005" t="s">
        <v>8566</v>
      </c>
      <c r="V5005">
        <v>1</v>
      </c>
      <c r="W5005" s="2">
        <v>0</v>
      </c>
      <c r="X5005" s="2">
        <v>0</v>
      </c>
      <c r="Y5005" s="2">
        <v>156</v>
      </c>
      <c r="Z5005" s="2">
        <v>166</v>
      </c>
      <c r="AA5005" s="2">
        <v>177</v>
      </c>
      <c r="AB5005" s="2">
        <v>145</v>
      </c>
      <c r="AC5005" s="2">
        <v>107</v>
      </c>
      <c r="AD5005" s="2">
        <v>0</v>
      </c>
      <c r="AE5005" s="2">
        <v>0</v>
      </c>
      <c r="AF5005" s="2">
        <v>0</v>
      </c>
      <c r="AG5005" s="2">
        <v>0</v>
      </c>
      <c r="AH5005" s="2">
        <v>0</v>
      </c>
      <c r="AI5005" s="2">
        <v>0</v>
      </c>
      <c r="AJ5005" s="2">
        <v>0</v>
      </c>
      <c r="AK5005" s="2">
        <v>0</v>
      </c>
      <c r="AL5005" s="2">
        <v>0</v>
      </c>
      <c r="AM5005" s="2">
        <v>0</v>
      </c>
      <c r="AN5005" s="2">
        <v>0</v>
      </c>
      <c r="AO5005" s="2">
        <v>0</v>
      </c>
      <c r="AP5005" s="2">
        <v>0</v>
      </c>
      <c r="AQ5005" s="2">
        <v>0</v>
      </c>
      <c r="AR5005" s="2">
        <v>0</v>
      </c>
      <c r="AS5005" s="2">
        <v>0</v>
      </c>
      <c r="AT5005" s="2">
        <v>0</v>
      </c>
      <c r="AU5005" s="2">
        <v>0</v>
      </c>
      <c r="AV5005" s="2">
        <v>0</v>
      </c>
      <c r="AW5005" s="2">
        <v>0</v>
      </c>
      <c r="AX5005" s="2">
        <v>0</v>
      </c>
      <c r="AY5005" s="2">
        <v>0</v>
      </c>
      <c r="AZ5005" s="2">
        <v>0</v>
      </c>
      <c r="BA5005" s="2">
        <v>0</v>
      </c>
      <c r="BB5005" s="2">
        <v>0</v>
      </c>
      <c r="BC5005" s="2">
        <v>0</v>
      </c>
      <c r="BD5005" s="2">
        <v>0</v>
      </c>
      <c r="BE5005" s="2">
        <v>0</v>
      </c>
      <c r="BF5005" s="2">
        <v>0</v>
      </c>
      <c r="BG5005" s="2">
        <v>8</v>
      </c>
      <c r="BH5005" s="2">
        <v>7</v>
      </c>
      <c r="BI5005" s="2">
        <v>7</v>
      </c>
      <c r="BJ5005" s="2">
        <v>8</v>
      </c>
      <c r="BK5005" s="2">
        <v>6</v>
      </c>
      <c r="BL5005" s="2">
        <v>0</v>
      </c>
      <c r="BM5005" s="2">
        <v>0</v>
      </c>
      <c r="BN5005" s="2">
        <v>0</v>
      </c>
      <c r="BO5005" s="2">
        <v>0</v>
      </c>
      <c r="BP5005" s="2">
        <v>0</v>
      </c>
      <c r="BQ5005" s="2">
        <v>0</v>
      </c>
      <c r="BR5005" s="2">
        <v>0</v>
      </c>
      <c r="BS5005" s="2">
        <v>0</v>
      </c>
      <c r="BT5005" s="2">
        <v>0</v>
      </c>
      <c r="BU5005" s="2">
        <v>0</v>
      </c>
      <c r="BV5005" s="2">
        <v>0</v>
      </c>
      <c r="BW5005" s="2">
        <v>0</v>
      </c>
      <c r="BX5005" s="2">
        <v>0</v>
      </c>
      <c r="BY5005" s="2">
        <v>0</v>
      </c>
      <c r="BZ5005" s="2">
        <v>0</v>
      </c>
      <c r="CA5005" s="2">
        <v>0</v>
      </c>
      <c r="CB5005" s="2">
        <v>0</v>
      </c>
      <c r="CC5005" s="2">
        <v>0</v>
      </c>
      <c r="CD5005" s="2">
        <v>0</v>
      </c>
      <c r="CE5005" s="2">
        <v>0</v>
      </c>
      <c r="CF5005" s="2">
        <v>0</v>
      </c>
      <c r="CG5005" s="2">
        <v>0</v>
      </c>
      <c r="CH5005" s="2">
        <v>0</v>
      </c>
      <c r="CI5005" s="2">
        <v>0</v>
      </c>
      <c r="CJ5005" s="2">
        <v>0</v>
      </c>
      <c r="CK5005" s="2">
        <v>0</v>
      </c>
      <c r="CL5005" s="2">
        <v>0</v>
      </c>
    </row>
    <row r="5006" spans="1:90" x14ac:dyDescent="0.25">
      <c r="A5006" t="s">
        <v>115</v>
      </c>
      <c r="B5006">
        <v>10317</v>
      </c>
      <c r="C5006" t="s">
        <v>132</v>
      </c>
      <c r="D5006">
        <v>1</v>
      </c>
      <c r="E5006">
        <v>8</v>
      </c>
      <c r="F5006">
        <v>437050</v>
      </c>
      <c r="G5006">
        <v>35437050</v>
      </c>
      <c r="H5006" t="s">
        <v>16589</v>
      </c>
      <c r="I5006">
        <v>100</v>
      </c>
      <c r="J5006" t="s">
        <v>107</v>
      </c>
      <c r="K5006" t="s">
        <v>16590</v>
      </c>
      <c r="L5006">
        <v>58</v>
      </c>
      <c r="M5006" t="s">
        <v>1200</v>
      </c>
      <c r="N5006">
        <v>4476050</v>
      </c>
      <c r="O5006" t="s">
        <v>92</v>
      </c>
      <c r="P5006" t="s">
        <v>7437</v>
      </c>
      <c r="Q5006">
        <v>5112</v>
      </c>
      <c r="R5006">
        <v>11</v>
      </c>
      <c r="S5006">
        <v>55603734</v>
      </c>
      <c r="T5006">
        <v>56725277</v>
      </c>
      <c r="U5006" t="s">
        <v>16591</v>
      </c>
      <c r="V5006">
        <v>1</v>
      </c>
      <c r="W5006" s="2">
        <v>0</v>
      </c>
      <c r="X5006" s="2">
        <v>0</v>
      </c>
      <c r="Y5006" s="2">
        <v>0</v>
      </c>
      <c r="Z5006" s="2">
        <v>0</v>
      </c>
      <c r="AA5006" s="2">
        <v>0</v>
      </c>
      <c r="AB5006" s="2">
        <v>0</v>
      </c>
      <c r="AC5006" s="2">
        <v>0</v>
      </c>
      <c r="AD5006" s="2">
        <v>113</v>
      </c>
      <c r="AE5006" s="2">
        <v>142</v>
      </c>
      <c r="AF5006" s="2">
        <v>110</v>
      </c>
      <c r="AG5006" s="2">
        <v>69</v>
      </c>
      <c r="AH5006" s="2">
        <v>175</v>
      </c>
      <c r="AI5006" s="2">
        <v>100</v>
      </c>
      <c r="AJ5006" s="2">
        <v>120</v>
      </c>
      <c r="AK5006" s="2">
        <v>0</v>
      </c>
      <c r="AL5006" s="2">
        <v>0</v>
      </c>
      <c r="AM5006" s="2">
        <v>0</v>
      </c>
      <c r="AN5006" s="2">
        <v>0</v>
      </c>
      <c r="AO5006" s="2">
        <v>0</v>
      </c>
      <c r="AP5006" s="2">
        <v>0</v>
      </c>
      <c r="AQ5006" s="2">
        <v>0</v>
      </c>
      <c r="AR5006" s="2">
        <v>0</v>
      </c>
      <c r="AS5006" s="2">
        <v>0</v>
      </c>
      <c r="AT5006" s="2">
        <v>0</v>
      </c>
      <c r="AU5006" s="2">
        <v>0</v>
      </c>
      <c r="AV5006" s="2">
        <v>0</v>
      </c>
      <c r="AW5006" s="2">
        <v>0</v>
      </c>
      <c r="AX5006" s="2">
        <v>0</v>
      </c>
      <c r="AY5006" s="2">
        <v>0</v>
      </c>
      <c r="AZ5006" s="2">
        <v>0</v>
      </c>
      <c r="BA5006" s="2">
        <v>0</v>
      </c>
      <c r="BB5006" s="2">
        <v>0</v>
      </c>
      <c r="BC5006" s="2">
        <v>0</v>
      </c>
      <c r="BD5006" s="2">
        <v>0</v>
      </c>
      <c r="BE5006" s="2">
        <v>0</v>
      </c>
      <c r="BF5006" s="2">
        <v>0</v>
      </c>
      <c r="BG5006" s="2">
        <v>0</v>
      </c>
      <c r="BH5006" s="2">
        <v>0</v>
      </c>
      <c r="BI5006" s="2">
        <v>0</v>
      </c>
      <c r="BJ5006" s="2">
        <v>0</v>
      </c>
      <c r="BK5006" s="2">
        <v>0</v>
      </c>
      <c r="BL5006" s="2">
        <v>5</v>
      </c>
      <c r="BM5006" s="2">
        <v>5</v>
      </c>
      <c r="BN5006" s="2">
        <v>7</v>
      </c>
      <c r="BO5006" s="2">
        <v>4</v>
      </c>
      <c r="BP5006" s="2">
        <v>8</v>
      </c>
      <c r="BQ5006" s="2">
        <v>4</v>
      </c>
      <c r="BR5006" s="2">
        <v>5</v>
      </c>
      <c r="BS5006" s="2">
        <v>0</v>
      </c>
      <c r="BT5006" s="2">
        <v>0</v>
      </c>
      <c r="BU5006" s="2">
        <v>0</v>
      </c>
      <c r="BV5006" s="2">
        <v>0</v>
      </c>
      <c r="BW5006" s="2">
        <v>0</v>
      </c>
      <c r="BX5006" s="2">
        <v>0</v>
      </c>
      <c r="BY5006" s="2">
        <v>0</v>
      </c>
      <c r="BZ5006" s="2">
        <v>0</v>
      </c>
      <c r="CA5006" s="2">
        <v>0</v>
      </c>
      <c r="CB5006" s="2">
        <v>0</v>
      </c>
      <c r="CC5006" s="2">
        <v>0</v>
      </c>
      <c r="CD5006" s="2">
        <v>0</v>
      </c>
      <c r="CE5006" s="2">
        <v>0</v>
      </c>
      <c r="CF5006" s="2">
        <v>0</v>
      </c>
      <c r="CG5006" s="2">
        <v>0</v>
      </c>
      <c r="CH5006" s="2">
        <v>0</v>
      </c>
      <c r="CI5006" s="2">
        <v>0</v>
      </c>
      <c r="CJ5006" s="2">
        <v>0</v>
      </c>
      <c r="CK5006" s="2">
        <v>0</v>
      </c>
      <c r="CL5006" s="2">
        <v>0</v>
      </c>
    </row>
    <row r="5007" spans="1:90" x14ac:dyDescent="0.25">
      <c r="A5007" t="s">
        <v>115</v>
      </c>
      <c r="B5007">
        <v>10317</v>
      </c>
      <c r="C5007" t="s">
        <v>132</v>
      </c>
      <c r="D5007">
        <v>1</v>
      </c>
      <c r="E5007">
        <v>8</v>
      </c>
      <c r="F5007">
        <v>478416</v>
      </c>
      <c r="G5007">
        <v>35478416</v>
      </c>
      <c r="H5007" t="s">
        <v>12042</v>
      </c>
      <c r="I5007">
        <v>100</v>
      </c>
      <c r="J5007" t="s">
        <v>107</v>
      </c>
      <c r="K5007" t="s">
        <v>4992</v>
      </c>
      <c r="L5007">
        <v>17</v>
      </c>
      <c r="M5007" t="s">
        <v>133</v>
      </c>
      <c r="N5007">
        <v>5766270</v>
      </c>
      <c r="O5007" t="s">
        <v>92</v>
      </c>
      <c r="P5007" t="s">
        <v>12043</v>
      </c>
      <c r="Q5007">
        <v>253</v>
      </c>
      <c r="R5007">
        <v>11</v>
      </c>
      <c r="S5007">
        <v>58421938</v>
      </c>
      <c r="U5007" t="s">
        <v>12044</v>
      </c>
      <c r="V5007">
        <v>1</v>
      </c>
      <c r="W5007" s="2">
        <v>0</v>
      </c>
      <c r="X5007" s="2">
        <v>0</v>
      </c>
      <c r="Y5007" s="2">
        <v>59</v>
      </c>
      <c r="Z5007" s="2">
        <v>30</v>
      </c>
      <c r="AA5007" s="2">
        <v>117</v>
      </c>
      <c r="AB5007" s="2">
        <v>104</v>
      </c>
      <c r="AC5007" s="2">
        <v>59</v>
      </c>
      <c r="AD5007" s="2">
        <v>0</v>
      </c>
      <c r="AE5007" s="2">
        <v>0</v>
      </c>
      <c r="AF5007" s="2">
        <v>0</v>
      </c>
      <c r="AG5007" s="2">
        <v>0</v>
      </c>
      <c r="AH5007" s="2">
        <v>0</v>
      </c>
      <c r="AI5007" s="2">
        <v>0</v>
      </c>
      <c r="AJ5007" s="2">
        <v>0</v>
      </c>
      <c r="AK5007" s="2">
        <v>0</v>
      </c>
      <c r="AL5007" s="2">
        <v>0</v>
      </c>
      <c r="AM5007" s="2">
        <v>0</v>
      </c>
      <c r="AN5007" s="2">
        <v>0</v>
      </c>
      <c r="AO5007" s="2">
        <v>0</v>
      </c>
      <c r="AP5007" s="2">
        <v>0</v>
      </c>
      <c r="AQ5007" s="2">
        <v>0</v>
      </c>
      <c r="AR5007" s="2">
        <v>0</v>
      </c>
      <c r="AS5007" s="2">
        <v>0</v>
      </c>
      <c r="AT5007" s="2">
        <v>0</v>
      </c>
      <c r="AU5007" s="2">
        <v>0</v>
      </c>
      <c r="AV5007" s="2">
        <v>0</v>
      </c>
      <c r="AW5007" s="2">
        <v>0</v>
      </c>
      <c r="AX5007" s="2">
        <v>0</v>
      </c>
      <c r="AY5007" s="2">
        <v>0</v>
      </c>
      <c r="AZ5007" s="2">
        <v>0</v>
      </c>
      <c r="BA5007" s="2">
        <v>0</v>
      </c>
      <c r="BB5007" s="2">
        <v>0</v>
      </c>
      <c r="BC5007" s="2">
        <v>0</v>
      </c>
      <c r="BD5007" s="2">
        <v>0</v>
      </c>
      <c r="BE5007" s="2">
        <v>0</v>
      </c>
      <c r="BF5007" s="2">
        <v>0</v>
      </c>
      <c r="BG5007" s="2">
        <v>2</v>
      </c>
      <c r="BH5007" s="2">
        <v>1</v>
      </c>
      <c r="BI5007" s="2">
        <v>4</v>
      </c>
      <c r="BJ5007" s="2">
        <v>4</v>
      </c>
      <c r="BK5007" s="2">
        <v>2</v>
      </c>
      <c r="BL5007" s="2">
        <v>0</v>
      </c>
      <c r="BM5007" s="2">
        <v>0</v>
      </c>
      <c r="BN5007" s="2">
        <v>0</v>
      </c>
      <c r="BO5007" s="2">
        <v>0</v>
      </c>
      <c r="BP5007" s="2">
        <v>0</v>
      </c>
      <c r="BQ5007" s="2">
        <v>0</v>
      </c>
      <c r="BR5007" s="2">
        <v>0</v>
      </c>
      <c r="BS5007" s="2">
        <v>0</v>
      </c>
      <c r="BT5007" s="2">
        <v>0</v>
      </c>
      <c r="BU5007" s="2">
        <v>0</v>
      </c>
      <c r="BV5007" s="2">
        <v>0</v>
      </c>
      <c r="BW5007" s="2">
        <v>0</v>
      </c>
      <c r="BX5007" s="2">
        <v>0</v>
      </c>
      <c r="BY5007" s="2">
        <v>0</v>
      </c>
      <c r="BZ5007" s="2">
        <v>0</v>
      </c>
      <c r="CA5007" s="2">
        <v>0</v>
      </c>
      <c r="CB5007" s="2">
        <v>0</v>
      </c>
      <c r="CC5007" s="2">
        <v>0</v>
      </c>
      <c r="CD5007" s="2">
        <v>0</v>
      </c>
      <c r="CE5007" s="2">
        <v>0</v>
      </c>
      <c r="CF5007" s="2">
        <v>0</v>
      </c>
      <c r="CG5007" s="2">
        <v>0</v>
      </c>
      <c r="CH5007" s="2">
        <v>0</v>
      </c>
      <c r="CI5007" s="2">
        <v>0</v>
      </c>
      <c r="CJ5007" s="2">
        <v>0</v>
      </c>
      <c r="CK5007" s="2">
        <v>0</v>
      </c>
      <c r="CL5007" s="2">
        <v>0</v>
      </c>
    </row>
    <row r="5008" spans="1:90" x14ac:dyDescent="0.25">
      <c r="A5008" t="s">
        <v>115</v>
      </c>
      <c r="B5008">
        <v>10317</v>
      </c>
      <c r="C5008" t="s">
        <v>132</v>
      </c>
      <c r="D5008">
        <v>1</v>
      </c>
      <c r="E5008">
        <v>8</v>
      </c>
      <c r="F5008">
        <v>5228</v>
      </c>
      <c r="G5008">
        <v>35005228</v>
      </c>
      <c r="H5008" t="s">
        <v>19421</v>
      </c>
      <c r="I5008">
        <v>100</v>
      </c>
      <c r="J5008" t="s">
        <v>107</v>
      </c>
      <c r="K5008" t="s">
        <v>4554</v>
      </c>
      <c r="L5008">
        <v>71</v>
      </c>
      <c r="M5008" t="s">
        <v>911</v>
      </c>
      <c r="N5008">
        <v>4715002</v>
      </c>
      <c r="O5008" t="s">
        <v>92</v>
      </c>
      <c r="P5008" t="s">
        <v>4555</v>
      </c>
      <c r="Q5008">
        <v>1297</v>
      </c>
      <c r="R5008">
        <v>11</v>
      </c>
      <c r="S5008">
        <v>51810132</v>
      </c>
      <c r="T5008">
        <v>51815800</v>
      </c>
      <c r="U5008" t="s">
        <v>19422</v>
      </c>
      <c r="V5008">
        <v>1</v>
      </c>
      <c r="W5008" s="2">
        <v>0</v>
      </c>
      <c r="X5008" s="2">
        <v>0</v>
      </c>
      <c r="Y5008" s="2">
        <v>0</v>
      </c>
      <c r="Z5008" s="2">
        <v>0</v>
      </c>
      <c r="AA5008" s="2">
        <v>0</v>
      </c>
      <c r="AB5008" s="2">
        <v>0</v>
      </c>
      <c r="AC5008" s="2">
        <v>0</v>
      </c>
      <c r="AD5008" s="2">
        <v>0</v>
      </c>
      <c r="AE5008" s="2">
        <v>0</v>
      </c>
      <c r="AF5008" s="2">
        <v>0</v>
      </c>
      <c r="AG5008" s="2">
        <v>0</v>
      </c>
      <c r="AH5008" s="2">
        <v>156</v>
      </c>
      <c r="AI5008" s="2">
        <v>123</v>
      </c>
      <c r="AJ5008" s="2">
        <v>114</v>
      </c>
      <c r="AK5008" s="2">
        <v>0</v>
      </c>
      <c r="AL5008" s="2">
        <v>0</v>
      </c>
      <c r="AM5008" s="2">
        <v>0</v>
      </c>
      <c r="AN5008" s="2">
        <v>0</v>
      </c>
      <c r="AO5008" s="2">
        <v>0</v>
      </c>
      <c r="AP5008" s="2">
        <v>0</v>
      </c>
      <c r="AQ5008" s="2">
        <v>0</v>
      </c>
      <c r="AR5008" s="2">
        <v>0</v>
      </c>
      <c r="AS5008" s="2">
        <v>0</v>
      </c>
      <c r="AT5008" s="2">
        <v>0</v>
      </c>
      <c r="AU5008" s="2">
        <v>247</v>
      </c>
      <c r="AV5008" s="2">
        <v>0</v>
      </c>
      <c r="AW5008" s="2">
        <v>0</v>
      </c>
      <c r="AX5008" s="2">
        <v>0</v>
      </c>
      <c r="AY5008" s="2">
        <v>0</v>
      </c>
      <c r="AZ5008" s="2">
        <v>0</v>
      </c>
      <c r="BA5008" s="2">
        <v>0</v>
      </c>
      <c r="BB5008" s="2">
        <v>0</v>
      </c>
      <c r="BC5008" s="2">
        <v>103</v>
      </c>
      <c r="BD5008" s="2">
        <v>0</v>
      </c>
      <c r="BE5008" s="2">
        <v>0</v>
      </c>
      <c r="BF5008" s="2">
        <v>0</v>
      </c>
      <c r="BG5008" s="2">
        <v>0</v>
      </c>
      <c r="BH5008" s="2">
        <v>0</v>
      </c>
      <c r="BI5008" s="2">
        <v>0</v>
      </c>
      <c r="BJ5008" s="2">
        <v>0</v>
      </c>
      <c r="BK5008" s="2">
        <v>0</v>
      </c>
      <c r="BL5008" s="2">
        <v>0</v>
      </c>
      <c r="BM5008" s="2">
        <v>0</v>
      </c>
      <c r="BN5008" s="2">
        <v>0</v>
      </c>
      <c r="BO5008" s="2">
        <v>0</v>
      </c>
      <c r="BP5008" s="2">
        <v>4</v>
      </c>
      <c r="BQ5008" s="2">
        <v>6</v>
      </c>
      <c r="BR5008" s="2">
        <v>4</v>
      </c>
      <c r="BS5008" s="2">
        <v>0</v>
      </c>
      <c r="BT5008" s="2">
        <v>0</v>
      </c>
      <c r="BU5008" s="2">
        <v>0</v>
      </c>
      <c r="BV5008" s="2">
        <v>0</v>
      </c>
      <c r="BW5008" s="2">
        <v>0</v>
      </c>
      <c r="BX5008" s="2">
        <v>0</v>
      </c>
      <c r="BY5008" s="2">
        <v>0</v>
      </c>
      <c r="BZ5008" s="2">
        <v>0</v>
      </c>
      <c r="CA5008" s="2">
        <v>0</v>
      </c>
      <c r="CB5008" s="2">
        <v>0</v>
      </c>
      <c r="CC5008" s="2">
        <v>8</v>
      </c>
      <c r="CD5008" s="2">
        <v>0</v>
      </c>
      <c r="CE5008" s="2">
        <v>0</v>
      </c>
      <c r="CF5008" s="2">
        <v>0</v>
      </c>
      <c r="CG5008" s="2">
        <v>0</v>
      </c>
      <c r="CH5008" s="2">
        <v>0</v>
      </c>
      <c r="CI5008" s="2">
        <v>0</v>
      </c>
      <c r="CJ5008" s="2">
        <v>0</v>
      </c>
      <c r="CK5008" s="2">
        <v>6</v>
      </c>
      <c r="CL5008" s="2">
        <v>0</v>
      </c>
    </row>
    <row r="5009" spans="1:90" x14ac:dyDescent="0.25">
      <c r="A5009" t="s">
        <v>115</v>
      </c>
      <c r="B5009">
        <v>10317</v>
      </c>
      <c r="C5009" t="s">
        <v>132</v>
      </c>
      <c r="D5009">
        <v>1</v>
      </c>
      <c r="E5009">
        <v>8</v>
      </c>
      <c r="F5009">
        <v>35580</v>
      </c>
      <c r="G5009">
        <v>35035580</v>
      </c>
      <c r="H5009" t="s">
        <v>10182</v>
      </c>
      <c r="I5009">
        <v>100</v>
      </c>
      <c r="J5009" t="s">
        <v>107</v>
      </c>
      <c r="K5009" t="s">
        <v>10183</v>
      </c>
      <c r="L5009">
        <v>22</v>
      </c>
      <c r="M5009" t="s">
        <v>1071</v>
      </c>
      <c r="N5009">
        <v>4433250</v>
      </c>
      <c r="O5009" t="s">
        <v>92</v>
      </c>
      <c r="P5009" t="s">
        <v>10184</v>
      </c>
      <c r="Q5009">
        <v>101</v>
      </c>
      <c r="R5009">
        <v>11</v>
      </c>
      <c r="S5009">
        <v>56220001</v>
      </c>
      <c r="T5009">
        <v>56246730</v>
      </c>
      <c r="U5009" t="s">
        <v>10185</v>
      </c>
      <c r="V5009">
        <v>1</v>
      </c>
      <c r="W5009" s="2">
        <v>0</v>
      </c>
      <c r="X5009" s="2">
        <v>0</v>
      </c>
      <c r="Y5009" s="2">
        <v>274</v>
      </c>
      <c r="Z5009" s="2">
        <v>148</v>
      </c>
      <c r="AA5009" s="2">
        <v>177</v>
      </c>
      <c r="AB5009" s="2">
        <v>146</v>
      </c>
      <c r="AC5009" s="2">
        <v>235</v>
      </c>
      <c r="AD5009" s="2">
        <v>0</v>
      </c>
      <c r="AE5009" s="2">
        <v>0</v>
      </c>
      <c r="AF5009" s="2">
        <v>0</v>
      </c>
      <c r="AG5009" s="2">
        <v>0</v>
      </c>
      <c r="AH5009" s="2">
        <v>0</v>
      </c>
      <c r="AI5009" s="2">
        <v>0</v>
      </c>
      <c r="AJ5009" s="2">
        <v>0</v>
      </c>
      <c r="AK5009" s="2">
        <v>0</v>
      </c>
      <c r="AL5009" s="2">
        <v>0</v>
      </c>
      <c r="AM5009" s="2">
        <v>0</v>
      </c>
      <c r="AN5009" s="2">
        <v>0</v>
      </c>
      <c r="AO5009" s="2">
        <v>0</v>
      </c>
      <c r="AP5009" s="2">
        <v>0</v>
      </c>
      <c r="AQ5009" s="2">
        <v>0</v>
      </c>
      <c r="AR5009" s="2">
        <v>0</v>
      </c>
      <c r="AS5009" s="2">
        <v>0</v>
      </c>
      <c r="AT5009" s="2">
        <v>0</v>
      </c>
      <c r="AU5009" s="2">
        <v>0</v>
      </c>
      <c r="AV5009" s="2">
        <v>0</v>
      </c>
      <c r="AW5009" s="2">
        <v>0</v>
      </c>
      <c r="AX5009" s="2">
        <v>0</v>
      </c>
      <c r="AY5009" s="2">
        <v>0</v>
      </c>
      <c r="AZ5009" s="2">
        <v>0</v>
      </c>
      <c r="BA5009" s="2">
        <v>0</v>
      </c>
      <c r="BB5009" s="2">
        <v>0</v>
      </c>
      <c r="BC5009" s="2">
        <v>0</v>
      </c>
      <c r="BD5009" s="2">
        <v>0</v>
      </c>
      <c r="BE5009" s="2">
        <v>0</v>
      </c>
      <c r="BF5009" s="2">
        <v>0</v>
      </c>
      <c r="BG5009" s="2">
        <v>10</v>
      </c>
      <c r="BH5009" s="2">
        <v>6</v>
      </c>
      <c r="BI5009" s="2">
        <v>6</v>
      </c>
      <c r="BJ5009" s="2">
        <v>5</v>
      </c>
      <c r="BK5009" s="2">
        <v>9</v>
      </c>
      <c r="BL5009" s="2">
        <v>0</v>
      </c>
      <c r="BM5009" s="2">
        <v>0</v>
      </c>
      <c r="BN5009" s="2">
        <v>0</v>
      </c>
      <c r="BO5009" s="2">
        <v>0</v>
      </c>
      <c r="BP5009" s="2">
        <v>0</v>
      </c>
      <c r="BQ5009" s="2">
        <v>0</v>
      </c>
      <c r="BR5009" s="2">
        <v>0</v>
      </c>
      <c r="BS5009" s="2">
        <v>0</v>
      </c>
      <c r="BT5009" s="2">
        <v>0</v>
      </c>
      <c r="BU5009" s="2">
        <v>0</v>
      </c>
      <c r="BV5009" s="2">
        <v>0</v>
      </c>
      <c r="BW5009" s="2">
        <v>0</v>
      </c>
      <c r="BX5009" s="2">
        <v>0</v>
      </c>
      <c r="BY5009" s="2">
        <v>0</v>
      </c>
      <c r="BZ5009" s="2">
        <v>0</v>
      </c>
      <c r="CA5009" s="2">
        <v>0</v>
      </c>
      <c r="CB5009" s="2">
        <v>0</v>
      </c>
      <c r="CC5009" s="2">
        <v>0</v>
      </c>
      <c r="CD5009" s="2">
        <v>0</v>
      </c>
      <c r="CE5009" s="2">
        <v>0</v>
      </c>
      <c r="CF5009" s="2">
        <v>0</v>
      </c>
      <c r="CG5009" s="2">
        <v>0</v>
      </c>
      <c r="CH5009" s="2">
        <v>0</v>
      </c>
      <c r="CI5009" s="2">
        <v>0</v>
      </c>
      <c r="CJ5009" s="2">
        <v>0</v>
      </c>
      <c r="CK5009" s="2">
        <v>0</v>
      </c>
      <c r="CL5009" s="2">
        <v>0</v>
      </c>
    </row>
    <row r="5010" spans="1:90" x14ac:dyDescent="0.25">
      <c r="A5010" t="s">
        <v>115</v>
      </c>
      <c r="B5010">
        <v>10317</v>
      </c>
      <c r="C5010" t="s">
        <v>132</v>
      </c>
      <c r="D5010">
        <v>1</v>
      </c>
      <c r="E5010">
        <v>8</v>
      </c>
      <c r="F5010">
        <v>38210</v>
      </c>
      <c r="G5010">
        <v>35038210</v>
      </c>
      <c r="H5010" t="s">
        <v>6468</v>
      </c>
      <c r="I5010">
        <v>100</v>
      </c>
      <c r="J5010" t="s">
        <v>107</v>
      </c>
      <c r="K5010" t="s">
        <v>877</v>
      </c>
      <c r="L5010">
        <v>38</v>
      </c>
      <c r="M5010" t="s">
        <v>322</v>
      </c>
      <c r="N5010">
        <v>4320110</v>
      </c>
      <c r="O5010" t="s">
        <v>92</v>
      </c>
      <c r="P5010" t="s">
        <v>6469</v>
      </c>
      <c r="Q5010">
        <v>51</v>
      </c>
      <c r="R5010">
        <v>11</v>
      </c>
      <c r="S5010">
        <v>50213004</v>
      </c>
      <c r="T5010">
        <v>55882112</v>
      </c>
      <c r="U5010" t="s">
        <v>6470</v>
      </c>
      <c r="V5010">
        <v>1</v>
      </c>
      <c r="W5010" s="2">
        <v>0</v>
      </c>
      <c r="X5010" s="2">
        <v>0</v>
      </c>
      <c r="Y5010" s="2">
        <v>0</v>
      </c>
      <c r="Z5010" s="2">
        <v>0</v>
      </c>
      <c r="AA5010" s="2">
        <v>0</v>
      </c>
      <c r="AB5010" s="2">
        <v>0</v>
      </c>
      <c r="AC5010" s="2">
        <v>0</v>
      </c>
      <c r="AD5010" s="2">
        <v>107</v>
      </c>
      <c r="AE5010" s="2">
        <v>79</v>
      </c>
      <c r="AF5010" s="2">
        <v>54</v>
      </c>
      <c r="AG5010" s="2">
        <v>63</v>
      </c>
      <c r="AH5010" s="2">
        <v>115</v>
      </c>
      <c r="AI5010" s="2">
        <v>132</v>
      </c>
      <c r="AJ5010" s="2">
        <v>97</v>
      </c>
      <c r="AK5010" s="2">
        <v>0</v>
      </c>
      <c r="AL5010" s="2">
        <v>0</v>
      </c>
      <c r="AM5010" s="2">
        <v>0</v>
      </c>
      <c r="AN5010" s="2">
        <v>0</v>
      </c>
      <c r="AO5010" s="2">
        <v>0</v>
      </c>
      <c r="AP5010" s="2">
        <v>0</v>
      </c>
      <c r="AQ5010" s="2">
        <v>0</v>
      </c>
      <c r="AR5010" s="2">
        <v>0</v>
      </c>
      <c r="AS5010" s="2">
        <v>0</v>
      </c>
      <c r="AT5010" s="2">
        <v>0</v>
      </c>
      <c r="AU5010" s="2">
        <v>131</v>
      </c>
      <c r="AV5010" s="2">
        <v>0</v>
      </c>
      <c r="AW5010" s="2">
        <v>0</v>
      </c>
      <c r="AX5010" s="2">
        <v>0</v>
      </c>
      <c r="AY5010" s="2">
        <v>0</v>
      </c>
      <c r="AZ5010" s="2">
        <v>0</v>
      </c>
      <c r="BA5010" s="2">
        <v>0</v>
      </c>
      <c r="BB5010" s="2">
        <v>0</v>
      </c>
      <c r="BC5010" s="2">
        <v>0</v>
      </c>
      <c r="BD5010" s="2">
        <v>0</v>
      </c>
      <c r="BE5010" s="2">
        <v>0</v>
      </c>
      <c r="BF5010" s="2">
        <v>0</v>
      </c>
      <c r="BG5010" s="2">
        <v>0</v>
      </c>
      <c r="BH5010" s="2">
        <v>0</v>
      </c>
      <c r="BI5010" s="2">
        <v>0</v>
      </c>
      <c r="BJ5010" s="2">
        <v>0</v>
      </c>
      <c r="BK5010" s="2">
        <v>0</v>
      </c>
      <c r="BL5010" s="2">
        <v>5</v>
      </c>
      <c r="BM5010" s="2">
        <v>5</v>
      </c>
      <c r="BN5010" s="2">
        <v>3</v>
      </c>
      <c r="BO5010" s="2">
        <v>2</v>
      </c>
      <c r="BP5010" s="2">
        <v>10</v>
      </c>
      <c r="BQ5010" s="2">
        <v>5</v>
      </c>
      <c r="BR5010" s="2">
        <v>5</v>
      </c>
      <c r="BS5010" s="2">
        <v>0</v>
      </c>
      <c r="BT5010" s="2">
        <v>0</v>
      </c>
      <c r="BU5010" s="2">
        <v>0</v>
      </c>
      <c r="BV5010" s="2">
        <v>0</v>
      </c>
      <c r="BW5010" s="2">
        <v>0</v>
      </c>
      <c r="BX5010" s="2">
        <v>0</v>
      </c>
      <c r="BY5010" s="2">
        <v>0</v>
      </c>
      <c r="BZ5010" s="2">
        <v>0</v>
      </c>
      <c r="CA5010" s="2">
        <v>0</v>
      </c>
      <c r="CB5010" s="2">
        <v>0</v>
      </c>
      <c r="CC5010" s="2">
        <v>4</v>
      </c>
      <c r="CD5010" s="2">
        <v>0</v>
      </c>
      <c r="CE5010" s="2">
        <v>0</v>
      </c>
      <c r="CF5010" s="2">
        <v>0</v>
      </c>
      <c r="CG5010" s="2">
        <v>0</v>
      </c>
      <c r="CH5010" s="2">
        <v>0</v>
      </c>
      <c r="CI5010" s="2">
        <v>0</v>
      </c>
      <c r="CJ5010" s="2">
        <v>0</v>
      </c>
      <c r="CK5010" s="2">
        <v>0</v>
      </c>
      <c r="CL5010" s="2">
        <v>0</v>
      </c>
    </row>
    <row r="5011" spans="1:90" x14ac:dyDescent="0.25">
      <c r="A5011" t="s">
        <v>115</v>
      </c>
      <c r="B5011">
        <v>10317</v>
      </c>
      <c r="C5011" t="s">
        <v>132</v>
      </c>
      <c r="D5011">
        <v>1</v>
      </c>
      <c r="E5011">
        <v>8</v>
      </c>
      <c r="F5011">
        <v>46358</v>
      </c>
      <c r="G5011">
        <v>35046358</v>
      </c>
      <c r="H5011" t="s">
        <v>4005</v>
      </c>
      <c r="I5011">
        <v>100</v>
      </c>
      <c r="J5011" t="s">
        <v>107</v>
      </c>
      <c r="K5011" t="s">
        <v>6052</v>
      </c>
      <c r="L5011">
        <v>22</v>
      </c>
      <c r="M5011" t="s">
        <v>1071</v>
      </c>
      <c r="N5011">
        <v>4424000</v>
      </c>
      <c r="O5011" t="s">
        <v>102</v>
      </c>
      <c r="P5011" t="s">
        <v>15591</v>
      </c>
      <c r="Q5011">
        <v>1434</v>
      </c>
      <c r="R5011">
        <v>11</v>
      </c>
      <c r="S5011">
        <v>56213046</v>
      </c>
      <c r="T5011">
        <v>56247925</v>
      </c>
      <c r="U5011" t="s">
        <v>15592</v>
      </c>
      <c r="V5011">
        <v>1</v>
      </c>
      <c r="W5011" s="2">
        <v>0</v>
      </c>
      <c r="X5011" s="2">
        <v>0</v>
      </c>
      <c r="Y5011" s="2">
        <v>0</v>
      </c>
      <c r="Z5011" s="2">
        <v>0</v>
      </c>
      <c r="AA5011" s="2">
        <v>0</v>
      </c>
      <c r="AB5011" s="2">
        <v>0</v>
      </c>
      <c r="AC5011" s="2">
        <v>0</v>
      </c>
      <c r="AD5011" s="2">
        <v>248</v>
      </c>
      <c r="AE5011" s="2">
        <v>220</v>
      </c>
      <c r="AF5011" s="2">
        <v>208</v>
      </c>
      <c r="AG5011" s="2">
        <v>140</v>
      </c>
      <c r="AH5011" s="2">
        <v>304</v>
      </c>
      <c r="AI5011" s="2">
        <v>374</v>
      </c>
      <c r="AJ5011" s="2">
        <v>430</v>
      </c>
      <c r="AK5011" s="2">
        <v>0</v>
      </c>
      <c r="AL5011" s="2">
        <v>0</v>
      </c>
      <c r="AM5011" s="2">
        <v>0</v>
      </c>
      <c r="AN5011" s="2">
        <v>0</v>
      </c>
      <c r="AO5011" s="2">
        <v>0</v>
      </c>
      <c r="AP5011" s="2">
        <v>0</v>
      </c>
      <c r="AQ5011" s="2">
        <v>0</v>
      </c>
      <c r="AR5011" s="2">
        <v>0</v>
      </c>
      <c r="AS5011" s="2">
        <v>0</v>
      </c>
      <c r="AT5011" s="2">
        <v>0</v>
      </c>
      <c r="AU5011" s="2">
        <v>0</v>
      </c>
      <c r="AV5011" s="2">
        <v>0</v>
      </c>
      <c r="AW5011" s="2">
        <v>0</v>
      </c>
      <c r="AX5011" s="2">
        <v>0</v>
      </c>
      <c r="AY5011" s="2">
        <v>0</v>
      </c>
      <c r="AZ5011" s="2">
        <v>0</v>
      </c>
      <c r="BA5011" s="2">
        <v>0</v>
      </c>
      <c r="BB5011" s="2">
        <v>0</v>
      </c>
      <c r="BC5011" s="2">
        <v>0</v>
      </c>
      <c r="BD5011" s="2">
        <v>0</v>
      </c>
      <c r="BE5011" s="2">
        <v>0</v>
      </c>
      <c r="BF5011" s="2">
        <v>0</v>
      </c>
      <c r="BG5011" s="2">
        <v>0</v>
      </c>
      <c r="BH5011" s="2">
        <v>0</v>
      </c>
      <c r="BI5011" s="2">
        <v>0</v>
      </c>
      <c r="BJ5011" s="2">
        <v>0</v>
      </c>
      <c r="BK5011" s="2">
        <v>0</v>
      </c>
      <c r="BL5011" s="2">
        <v>10</v>
      </c>
      <c r="BM5011" s="2">
        <v>9</v>
      </c>
      <c r="BN5011" s="2">
        <v>9</v>
      </c>
      <c r="BO5011" s="2">
        <v>7</v>
      </c>
      <c r="BP5011" s="2">
        <v>15</v>
      </c>
      <c r="BQ5011" s="2">
        <v>16</v>
      </c>
      <c r="BR5011" s="2">
        <v>19</v>
      </c>
      <c r="BS5011" s="2">
        <v>0</v>
      </c>
      <c r="BT5011" s="2">
        <v>0</v>
      </c>
      <c r="BU5011" s="2">
        <v>0</v>
      </c>
      <c r="BV5011" s="2">
        <v>0</v>
      </c>
      <c r="BW5011" s="2">
        <v>0</v>
      </c>
      <c r="BX5011" s="2">
        <v>0</v>
      </c>
      <c r="BY5011" s="2">
        <v>0</v>
      </c>
      <c r="BZ5011" s="2">
        <v>0</v>
      </c>
      <c r="CA5011" s="2">
        <v>0</v>
      </c>
      <c r="CB5011" s="2">
        <v>0</v>
      </c>
      <c r="CC5011" s="2">
        <v>0</v>
      </c>
      <c r="CD5011" s="2">
        <v>0</v>
      </c>
      <c r="CE5011" s="2">
        <v>0</v>
      </c>
      <c r="CF5011" s="2">
        <v>0</v>
      </c>
      <c r="CG5011" s="2">
        <v>0</v>
      </c>
      <c r="CH5011" s="2">
        <v>0</v>
      </c>
      <c r="CI5011" s="2">
        <v>0</v>
      </c>
      <c r="CJ5011" s="2">
        <v>0</v>
      </c>
      <c r="CK5011" s="2">
        <v>0</v>
      </c>
      <c r="CL5011" s="2">
        <v>0</v>
      </c>
    </row>
    <row r="5012" spans="1:90" x14ac:dyDescent="0.25">
      <c r="A5012" t="s">
        <v>115</v>
      </c>
      <c r="B5012">
        <v>10317</v>
      </c>
      <c r="C5012" t="s">
        <v>132</v>
      </c>
      <c r="D5012">
        <v>1</v>
      </c>
      <c r="E5012">
        <v>8</v>
      </c>
      <c r="F5012">
        <v>38234</v>
      </c>
      <c r="G5012">
        <v>35038234</v>
      </c>
      <c r="H5012" t="s">
        <v>9959</v>
      </c>
      <c r="I5012">
        <v>100</v>
      </c>
      <c r="J5012" t="s">
        <v>107</v>
      </c>
      <c r="K5012" t="s">
        <v>3375</v>
      </c>
      <c r="L5012">
        <v>22</v>
      </c>
      <c r="M5012" t="s">
        <v>1071</v>
      </c>
      <c r="N5012">
        <v>4409020</v>
      </c>
      <c r="O5012" t="s">
        <v>92</v>
      </c>
      <c r="P5012" t="s">
        <v>9960</v>
      </c>
      <c r="Q5012">
        <v>368</v>
      </c>
      <c r="R5012">
        <v>11</v>
      </c>
      <c r="S5012">
        <v>56217654</v>
      </c>
      <c r="T5012">
        <v>56247983</v>
      </c>
      <c r="U5012" t="s">
        <v>9961</v>
      </c>
      <c r="V5012">
        <v>1</v>
      </c>
      <c r="W5012" s="2">
        <v>0</v>
      </c>
      <c r="X5012" s="2">
        <v>0</v>
      </c>
      <c r="Y5012" s="2">
        <v>0</v>
      </c>
      <c r="Z5012" s="2">
        <v>0</v>
      </c>
      <c r="AA5012" s="2">
        <v>0</v>
      </c>
      <c r="AB5012" s="2">
        <v>0</v>
      </c>
      <c r="AC5012" s="2">
        <v>0</v>
      </c>
      <c r="AD5012" s="2">
        <v>210</v>
      </c>
      <c r="AE5012" s="2">
        <v>243</v>
      </c>
      <c r="AF5012" s="2">
        <v>201</v>
      </c>
      <c r="AG5012" s="2">
        <v>202</v>
      </c>
      <c r="AH5012" s="2">
        <v>232</v>
      </c>
      <c r="AI5012" s="2">
        <v>206</v>
      </c>
      <c r="AJ5012" s="2">
        <v>162</v>
      </c>
      <c r="AK5012" s="2">
        <v>0</v>
      </c>
      <c r="AL5012" s="2">
        <v>0</v>
      </c>
      <c r="AM5012" s="2">
        <v>0</v>
      </c>
      <c r="AN5012" s="2">
        <v>0</v>
      </c>
      <c r="AO5012" s="2">
        <v>0</v>
      </c>
      <c r="AP5012" s="2">
        <v>0</v>
      </c>
      <c r="AQ5012" s="2">
        <v>0</v>
      </c>
      <c r="AR5012" s="2">
        <v>0</v>
      </c>
      <c r="AS5012" s="2">
        <v>0</v>
      </c>
      <c r="AT5012" s="2">
        <v>0</v>
      </c>
      <c r="AU5012" s="2">
        <v>0</v>
      </c>
      <c r="AV5012" s="2">
        <v>0</v>
      </c>
      <c r="AW5012" s="2">
        <v>0</v>
      </c>
      <c r="AX5012" s="2">
        <v>0</v>
      </c>
      <c r="AY5012" s="2">
        <v>0</v>
      </c>
      <c r="AZ5012" s="2">
        <v>0</v>
      </c>
      <c r="BA5012" s="2">
        <v>0</v>
      </c>
      <c r="BB5012" s="2">
        <v>0</v>
      </c>
      <c r="BC5012" s="2">
        <v>0</v>
      </c>
      <c r="BD5012" s="2">
        <v>0</v>
      </c>
      <c r="BE5012" s="2">
        <v>0</v>
      </c>
      <c r="BF5012" s="2">
        <v>0</v>
      </c>
      <c r="BG5012" s="2">
        <v>0</v>
      </c>
      <c r="BH5012" s="2">
        <v>0</v>
      </c>
      <c r="BI5012" s="2">
        <v>0</v>
      </c>
      <c r="BJ5012" s="2">
        <v>0</v>
      </c>
      <c r="BK5012" s="2">
        <v>0</v>
      </c>
      <c r="BL5012" s="2">
        <v>12</v>
      </c>
      <c r="BM5012" s="2">
        <v>11</v>
      </c>
      <c r="BN5012" s="2">
        <v>11</v>
      </c>
      <c r="BO5012" s="2">
        <v>7</v>
      </c>
      <c r="BP5012" s="2">
        <v>7</v>
      </c>
      <c r="BQ5012" s="2">
        <v>7</v>
      </c>
      <c r="BR5012" s="2">
        <v>7</v>
      </c>
      <c r="BS5012" s="2">
        <v>0</v>
      </c>
      <c r="BT5012" s="2">
        <v>0</v>
      </c>
      <c r="BU5012" s="2">
        <v>0</v>
      </c>
      <c r="BV5012" s="2">
        <v>0</v>
      </c>
      <c r="BW5012" s="2">
        <v>0</v>
      </c>
      <c r="BX5012" s="2">
        <v>0</v>
      </c>
      <c r="BY5012" s="2">
        <v>0</v>
      </c>
      <c r="BZ5012" s="2">
        <v>0</v>
      </c>
      <c r="CA5012" s="2">
        <v>0</v>
      </c>
      <c r="CB5012" s="2">
        <v>0</v>
      </c>
      <c r="CC5012" s="2">
        <v>0</v>
      </c>
      <c r="CD5012" s="2">
        <v>0</v>
      </c>
      <c r="CE5012" s="2">
        <v>0</v>
      </c>
      <c r="CF5012" s="2">
        <v>0</v>
      </c>
      <c r="CG5012" s="2">
        <v>0</v>
      </c>
      <c r="CH5012" s="2">
        <v>0</v>
      </c>
      <c r="CI5012" s="2">
        <v>0</v>
      </c>
      <c r="CJ5012" s="2">
        <v>0</v>
      </c>
      <c r="CK5012" s="2">
        <v>0</v>
      </c>
      <c r="CL5012" s="2">
        <v>0</v>
      </c>
    </row>
    <row r="5013" spans="1:90" x14ac:dyDescent="0.25">
      <c r="A5013" t="s">
        <v>115</v>
      </c>
      <c r="B5013">
        <v>10317</v>
      </c>
      <c r="C5013" t="s">
        <v>132</v>
      </c>
      <c r="D5013">
        <v>1</v>
      </c>
      <c r="E5013">
        <v>8</v>
      </c>
      <c r="F5013">
        <v>910338</v>
      </c>
      <c r="G5013">
        <v>35910338</v>
      </c>
      <c r="H5013" t="s">
        <v>12582</v>
      </c>
      <c r="I5013">
        <v>100</v>
      </c>
      <c r="J5013" t="s">
        <v>107</v>
      </c>
      <c r="K5013" t="s">
        <v>12583</v>
      </c>
      <c r="L5013">
        <v>22</v>
      </c>
      <c r="M5013" t="s">
        <v>1071</v>
      </c>
      <c r="N5013">
        <v>4434280</v>
      </c>
      <c r="O5013" t="s">
        <v>92</v>
      </c>
      <c r="P5013" t="s">
        <v>12584</v>
      </c>
      <c r="Q5013">
        <v>20</v>
      </c>
      <c r="R5013">
        <v>11</v>
      </c>
      <c r="S5013">
        <v>56116196</v>
      </c>
      <c r="T5013">
        <v>56140545</v>
      </c>
      <c r="U5013" t="s">
        <v>12585</v>
      </c>
      <c r="V5013">
        <v>1</v>
      </c>
      <c r="W5013" s="2">
        <v>0</v>
      </c>
      <c r="X5013" s="2">
        <v>0</v>
      </c>
      <c r="Y5013" s="2">
        <v>0</v>
      </c>
      <c r="Z5013" s="2">
        <v>0</v>
      </c>
      <c r="AA5013" s="2">
        <v>0</v>
      </c>
      <c r="AB5013" s="2">
        <v>0</v>
      </c>
      <c r="AC5013" s="2">
        <v>0</v>
      </c>
      <c r="AD5013" s="2">
        <v>195</v>
      </c>
      <c r="AE5013" s="2">
        <v>139</v>
      </c>
      <c r="AF5013" s="2">
        <v>138</v>
      </c>
      <c r="AG5013" s="2">
        <v>65</v>
      </c>
      <c r="AH5013" s="2">
        <v>340</v>
      </c>
      <c r="AI5013" s="2">
        <v>305</v>
      </c>
      <c r="AJ5013" s="2">
        <v>244</v>
      </c>
      <c r="AK5013" s="2">
        <v>0</v>
      </c>
      <c r="AL5013" s="2">
        <v>0</v>
      </c>
      <c r="AM5013" s="2">
        <v>0</v>
      </c>
      <c r="AN5013" s="2">
        <v>0</v>
      </c>
      <c r="AO5013" s="2">
        <v>0</v>
      </c>
      <c r="AP5013" s="2">
        <v>0</v>
      </c>
      <c r="AQ5013" s="2">
        <v>0</v>
      </c>
      <c r="AR5013" s="2">
        <v>0</v>
      </c>
      <c r="AS5013" s="2">
        <v>0</v>
      </c>
      <c r="AT5013" s="2">
        <v>0</v>
      </c>
      <c r="AU5013" s="2">
        <v>0</v>
      </c>
      <c r="AV5013" s="2">
        <v>0</v>
      </c>
      <c r="AW5013" s="2">
        <v>0</v>
      </c>
      <c r="AX5013" s="2">
        <v>0</v>
      </c>
      <c r="AY5013" s="2">
        <v>0</v>
      </c>
      <c r="AZ5013" s="2">
        <v>0</v>
      </c>
      <c r="BA5013" s="2">
        <v>0</v>
      </c>
      <c r="BB5013" s="2">
        <v>0</v>
      </c>
      <c r="BC5013" s="2">
        <v>0</v>
      </c>
      <c r="BD5013" s="2">
        <v>0</v>
      </c>
      <c r="BE5013" s="2">
        <v>0</v>
      </c>
      <c r="BF5013" s="2">
        <v>0</v>
      </c>
      <c r="BG5013" s="2">
        <v>0</v>
      </c>
      <c r="BH5013" s="2">
        <v>0</v>
      </c>
      <c r="BI5013" s="2">
        <v>0</v>
      </c>
      <c r="BJ5013" s="2">
        <v>0</v>
      </c>
      <c r="BK5013" s="2">
        <v>0</v>
      </c>
      <c r="BL5013" s="2">
        <v>9</v>
      </c>
      <c r="BM5013" s="2">
        <v>7</v>
      </c>
      <c r="BN5013" s="2">
        <v>7</v>
      </c>
      <c r="BO5013" s="2">
        <v>4</v>
      </c>
      <c r="BP5013" s="2">
        <v>13</v>
      </c>
      <c r="BQ5013" s="2">
        <v>12</v>
      </c>
      <c r="BR5013" s="2">
        <v>12</v>
      </c>
      <c r="BS5013" s="2">
        <v>0</v>
      </c>
      <c r="BT5013" s="2">
        <v>0</v>
      </c>
      <c r="BU5013" s="2">
        <v>0</v>
      </c>
      <c r="BV5013" s="2">
        <v>0</v>
      </c>
      <c r="BW5013" s="2">
        <v>0</v>
      </c>
      <c r="BX5013" s="2">
        <v>0</v>
      </c>
      <c r="BY5013" s="2">
        <v>0</v>
      </c>
      <c r="BZ5013" s="2">
        <v>0</v>
      </c>
      <c r="CA5013" s="2">
        <v>0</v>
      </c>
      <c r="CB5013" s="2">
        <v>0</v>
      </c>
      <c r="CC5013" s="2">
        <v>0</v>
      </c>
      <c r="CD5013" s="2">
        <v>0</v>
      </c>
      <c r="CE5013" s="2">
        <v>0</v>
      </c>
      <c r="CF5013" s="2">
        <v>0</v>
      </c>
      <c r="CG5013" s="2">
        <v>0</v>
      </c>
      <c r="CH5013" s="2">
        <v>0</v>
      </c>
      <c r="CI5013" s="2">
        <v>0</v>
      </c>
      <c r="CJ5013" s="2">
        <v>0</v>
      </c>
      <c r="CK5013" s="2">
        <v>0</v>
      </c>
      <c r="CL5013" s="2">
        <v>0</v>
      </c>
    </row>
    <row r="5014" spans="1:90" x14ac:dyDescent="0.25">
      <c r="A5014" t="s">
        <v>115</v>
      </c>
      <c r="B5014">
        <v>10317</v>
      </c>
      <c r="C5014" t="s">
        <v>132</v>
      </c>
      <c r="D5014">
        <v>1</v>
      </c>
      <c r="E5014">
        <v>8</v>
      </c>
      <c r="F5014">
        <v>904824</v>
      </c>
      <c r="G5014">
        <v>35904824</v>
      </c>
      <c r="H5014" t="s">
        <v>11906</v>
      </c>
      <c r="I5014">
        <v>100</v>
      </c>
      <c r="J5014" t="s">
        <v>107</v>
      </c>
      <c r="K5014" t="s">
        <v>2643</v>
      </c>
      <c r="L5014">
        <v>22</v>
      </c>
      <c r="M5014" t="s">
        <v>1071</v>
      </c>
      <c r="N5014">
        <v>4417260</v>
      </c>
      <c r="O5014" t="s">
        <v>92</v>
      </c>
      <c r="P5014" t="s">
        <v>11754</v>
      </c>
      <c r="Q5014" t="s">
        <v>127</v>
      </c>
      <c r="R5014">
        <v>11</v>
      </c>
      <c r="S5014">
        <v>56212969</v>
      </c>
      <c r="T5014">
        <v>56239880</v>
      </c>
      <c r="U5014" t="s">
        <v>11907</v>
      </c>
      <c r="V5014">
        <v>1</v>
      </c>
      <c r="W5014" s="2">
        <v>0</v>
      </c>
      <c r="X5014" s="2">
        <v>0</v>
      </c>
      <c r="Y5014" s="2">
        <v>209</v>
      </c>
      <c r="Z5014" s="2">
        <v>192</v>
      </c>
      <c r="AA5014" s="2">
        <v>125</v>
      </c>
      <c r="AB5014" s="2">
        <v>123</v>
      </c>
      <c r="AC5014" s="2">
        <v>214</v>
      </c>
      <c r="AD5014" s="2">
        <v>0</v>
      </c>
      <c r="AE5014" s="2">
        <v>0</v>
      </c>
      <c r="AF5014" s="2">
        <v>0</v>
      </c>
      <c r="AG5014" s="2">
        <v>0</v>
      </c>
      <c r="AH5014" s="2">
        <v>0</v>
      </c>
      <c r="AI5014" s="2">
        <v>0</v>
      </c>
      <c r="AJ5014" s="2">
        <v>0</v>
      </c>
      <c r="AK5014" s="2">
        <v>0</v>
      </c>
      <c r="AL5014" s="2">
        <v>0</v>
      </c>
      <c r="AM5014" s="2">
        <v>0</v>
      </c>
      <c r="AN5014" s="2">
        <v>0</v>
      </c>
      <c r="AO5014" s="2">
        <v>0</v>
      </c>
      <c r="AP5014" s="2">
        <v>0</v>
      </c>
      <c r="AQ5014" s="2">
        <v>0</v>
      </c>
      <c r="AR5014" s="2">
        <v>0</v>
      </c>
      <c r="AS5014" s="2">
        <v>0</v>
      </c>
      <c r="AT5014" s="2">
        <v>0</v>
      </c>
      <c r="AU5014" s="2">
        <v>0</v>
      </c>
      <c r="AV5014" s="2">
        <v>0</v>
      </c>
      <c r="AW5014" s="2">
        <v>0</v>
      </c>
      <c r="AX5014" s="2">
        <v>0</v>
      </c>
      <c r="AY5014" s="2">
        <v>0</v>
      </c>
      <c r="AZ5014" s="2">
        <v>0</v>
      </c>
      <c r="BA5014" s="2">
        <v>0</v>
      </c>
      <c r="BB5014" s="2">
        <v>0</v>
      </c>
      <c r="BC5014" s="2">
        <v>0</v>
      </c>
      <c r="BD5014" s="2">
        <v>25</v>
      </c>
      <c r="BE5014" s="2">
        <v>0</v>
      </c>
      <c r="BF5014" s="2">
        <v>0</v>
      </c>
      <c r="BG5014" s="2">
        <v>8</v>
      </c>
      <c r="BH5014" s="2">
        <v>9</v>
      </c>
      <c r="BI5014" s="2">
        <v>6</v>
      </c>
      <c r="BJ5014" s="2">
        <v>6</v>
      </c>
      <c r="BK5014" s="2">
        <v>16</v>
      </c>
      <c r="BL5014" s="2">
        <v>0</v>
      </c>
      <c r="BM5014" s="2">
        <v>0</v>
      </c>
      <c r="BN5014" s="2">
        <v>0</v>
      </c>
      <c r="BO5014" s="2">
        <v>0</v>
      </c>
      <c r="BP5014" s="2">
        <v>0</v>
      </c>
      <c r="BQ5014" s="2">
        <v>0</v>
      </c>
      <c r="BR5014" s="2">
        <v>0</v>
      </c>
      <c r="BS5014" s="2">
        <v>0</v>
      </c>
      <c r="BT5014" s="2">
        <v>0</v>
      </c>
      <c r="BU5014" s="2">
        <v>0</v>
      </c>
      <c r="BV5014" s="2">
        <v>0</v>
      </c>
      <c r="BW5014" s="2">
        <v>0</v>
      </c>
      <c r="BX5014" s="2">
        <v>0</v>
      </c>
      <c r="BY5014" s="2">
        <v>0</v>
      </c>
      <c r="BZ5014" s="2">
        <v>0</v>
      </c>
      <c r="CA5014" s="2">
        <v>0</v>
      </c>
      <c r="CB5014" s="2">
        <v>0</v>
      </c>
      <c r="CC5014" s="2">
        <v>0</v>
      </c>
      <c r="CD5014" s="2">
        <v>0</v>
      </c>
      <c r="CE5014" s="2">
        <v>0</v>
      </c>
      <c r="CF5014" s="2">
        <v>0</v>
      </c>
      <c r="CG5014" s="2">
        <v>0</v>
      </c>
      <c r="CH5014" s="2">
        <v>0</v>
      </c>
      <c r="CI5014" s="2">
        <v>0</v>
      </c>
      <c r="CJ5014" s="2">
        <v>0</v>
      </c>
      <c r="CK5014" s="2">
        <v>0</v>
      </c>
      <c r="CL5014" s="2">
        <v>6</v>
      </c>
    </row>
    <row r="5015" spans="1:90" x14ac:dyDescent="0.25">
      <c r="A5015" t="s">
        <v>115</v>
      </c>
      <c r="B5015">
        <v>10317</v>
      </c>
      <c r="C5015" t="s">
        <v>132</v>
      </c>
      <c r="D5015">
        <v>1</v>
      </c>
      <c r="E5015">
        <v>8</v>
      </c>
      <c r="F5015">
        <v>5137</v>
      </c>
      <c r="G5015">
        <v>35005137</v>
      </c>
      <c r="H5015" t="s">
        <v>15163</v>
      </c>
      <c r="I5015">
        <v>100</v>
      </c>
      <c r="J5015" t="s">
        <v>107</v>
      </c>
      <c r="K5015" t="s">
        <v>2282</v>
      </c>
      <c r="L5015">
        <v>22</v>
      </c>
      <c r="M5015" t="s">
        <v>1071</v>
      </c>
      <c r="N5015">
        <v>4658240</v>
      </c>
      <c r="O5015" t="s">
        <v>102</v>
      </c>
      <c r="P5015" t="s">
        <v>15164</v>
      </c>
      <c r="Q5015">
        <v>375</v>
      </c>
      <c r="R5015">
        <v>11</v>
      </c>
      <c r="S5015">
        <v>55629595</v>
      </c>
      <c r="U5015" t="s">
        <v>15165</v>
      </c>
      <c r="V5015">
        <v>1</v>
      </c>
      <c r="W5015" s="2">
        <v>0</v>
      </c>
      <c r="X5015" s="2">
        <v>0</v>
      </c>
      <c r="Y5015" s="2">
        <v>0</v>
      </c>
      <c r="Z5015" s="2">
        <v>0</v>
      </c>
      <c r="AA5015" s="2">
        <v>0</v>
      </c>
      <c r="AB5015" s="2">
        <v>0</v>
      </c>
      <c r="AC5015" s="2">
        <v>0</v>
      </c>
      <c r="AD5015" s="2">
        <v>205</v>
      </c>
      <c r="AE5015" s="2">
        <v>201</v>
      </c>
      <c r="AF5015" s="2">
        <v>133</v>
      </c>
      <c r="AG5015" s="2">
        <v>141</v>
      </c>
      <c r="AH5015" s="2">
        <v>384</v>
      </c>
      <c r="AI5015" s="2">
        <v>352</v>
      </c>
      <c r="AJ5015" s="2">
        <v>301</v>
      </c>
      <c r="AK5015" s="2">
        <v>0</v>
      </c>
      <c r="AL5015" s="2">
        <v>0</v>
      </c>
      <c r="AM5015" s="2">
        <v>0</v>
      </c>
      <c r="AN5015" s="2">
        <v>0</v>
      </c>
      <c r="AO5015" s="2">
        <v>0</v>
      </c>
      <c r="AP5015" s="2">
        <v>0</v>
      </c>
      <c r="AQ5015" s="2">
        <v>0</v>
      </c>
      <c r="AR5015" s="2">
        <v>0</v>
      </c>
      <c r="AS5015" s="2">
        <v>0</v>
      </c>
      <c r="AT5015" s="2">
        <v>0</v>
      </c>
      <c r="AU5015" s="2">
        <v>0</v>
      </c>
      <c r="AV5015" s="2">
        <v>0</v>
      </c>
      <c r="AW5015" s="2">
        <v>0</v>
      </c>
      <c r="AX5015" s="2">
        <v>0</v>
      </c>
      <c r="AY5015" s="2">
        <v>0</v>
      </c>
      <c r="AZ5015" s="2">
        <v>0</v>
      </c>
      <c r="BA5015" s="2">
        <v>0</v>
      </c>
      <c r="BB5015" s="2">
        <v>0</v>
      </c>
      <c r="BC5015" s="2">
        <v>38</v>
      </c>
      <c r="BD5015" s="2">
        <v>26</v>
      </c>
      <c r="BE5015" s="2">
        <v>0</v>
      </c>
      <c r="BF5015" s="2">
        <v>0</v>
      </c>
      <c r="BG5015" s="2">
        <v>0</v>
      </c>
      <c r="BH5015" s="2">
        <v>0</v>
      </c>
      <c r="BI5015" s="2">
        <v>0</v>
      </c>
      <c r="BJ5015" s="2">
        <v>0</v>
      </c>
      <c r="BK5015" s="2">
        <v>0</v>
      </c>
      <c r="BL5015" s="2">
        <v>11</v>
      </c>
      <c r="BM5015" s="2">
        <v>11</v>
      </c>
      <c r="BN5015" s="2">
        <v>5</v>
      </c>
      <c r="BO5015" s="2">
        <v>8</v>
      </c>
      <c r="BP5015" s="2">
        <v>17</v>
      </c>
      <c r="BQ5015" s="2">
        <v>14</v>
      </c>
      <c r="BR5015" s="2">
        <v>14</v>
      </c>
      <c r="BS5015" s="2">
        <v>0</v>
      </c>
      <c r="BT5015" s="2">
        <v>0</v>
      </c>
      <c r="BU5015" s="2">
        <v>0</v>
      </c>
      <c r="BV5015" s="2">
        <v>0</v>
      </c>
      <c r="BW5015" s="2">
        <v>0</v>
      </c>
      <c r="BX5015" s="2">
        <v>0</v>
      </c>
      <c r="BY5015" s="2">
        <v>0</v>
      </c>
      <c r="BZ5015" s="2">
        <v>0</v>
      </c>
      <c r="CA5015" s="2">
        <v>0</v>
      </c>
      <c r="CB5015" s="2">
        <v>0</v>
      </c>
      <c r="CC5015" s="2">
        <v>0</v>
      </c>
      <c r="CD5015" s="2">
        <v>0</v>
      </c>
      <c r="CE5015" s="2">
        <v>0</v>
      </c>
      <c r="CF5015" s="2">
        <v>0</v>
      </c>
      <c r="CG5015" s="2">
        <v>0</v>
      </c>
      <c r="CH5015" s="2">
        <v>0</v>
      </c>
      <c r="CI5015" s="2">
        <v>0</v>
      </c>
      <c r="CJ5015" s="2">
        <v>0</v>
      </c>
      <c r="CK5015" s="2">
        <v>3</v>
      </c>
      <c r="CL5015" s="2">
        <v>7</v>
      </c>
    </row>
    <row r="5016" spans="1:90" x14ac:dyDescent="0.25">
      <c r="A5016" t="s">
        <v>115</v>
      </c>
      <c r="B5016">
        <v>10314</v>
      </c>
      <c r="C5016" t="s">
        <v>204</v>
      </c>
      <c r="D5016">
        <v>1</v>
      </c>
      <c r="E5016">
        <v>8</v>
      </c>
      <c r="F5016">
        <v>916791</v>
      </c>
      <c r="G5016">
        <v>35916791</v>
      </c>
      <c r="H5016" t="s">
        <v>14988</v>
      </c>
      <c r="I5016">
        <v>100</v>
      </c>
      <c r="J5016" t="s">
        <v>107</v>
      </c>
      <c r="K5016" t="s">
        <v>715</v>
      </c>
      <c r="L5016">
        <v>19</v>
      </c>
      <c r="M5016" t="s">
        <v>332</v>
      </c>
      <c r="N5016">
        <v>5885540</v>
      </c>
      <c r="O5016" t="s">
        <v>92</v>
      </c>
      <c r="P5016" t="s">
        <v>14989</v>
      </c>
      <c r="Q5016" t="s">
        <v>127</v>
      </c>
      <c r="R5016">
        <v>11</v>
      </c>
      <c r="S5016">
        <v>58212333</v>
      </c>
      <c r="T5016">
        <v>58215368</v>
      </c>
      <c r="U5016" t="s">
        <v>14990</v>
      </c>
      <c r="V5016">
        <v>1</v>
      </c>
      <c r="W5016" s="2">
        <v>0</v>
      </c>
      <c r="X5016" s="2">
        <v>0</v>
      </c>
      <c r="Y5016" s="2">
        <v>0</v>
      </c>
      <c r="Z5016" s="2">
        <v>0</v>
      </c>
      <c r="AA5016" s="2">
        <v>0</v>
      </c>
      <c r="AB5016" s="2">
        <v>0</v>
      </c>
      <c r="AC5016" s="2">
        <v>0</v>
      </c>
      <c r="AD5016" s="2">
        <v>106</v>
      </c>
      <c r="AE5016" s="2">
        <v>180</v>
      </c>
      <c r="AF5016" s="2">
        <v>187</v>
      </c>
      <c r="AG5016" s="2">
        <v>69</v>
      </c>
      <c r="AH5016" s="2">
        <v>469</v>
      </c>
      <c r="AI5016" s="2">
        <v>333</v>
      </c>
      <c r="AJ5016" s="2">
        <v>238</v>
      </c>
      <c r="AK5016" s="2">
        <v>0</v>
      </c>
      <c r="AL5016" s="2">
        <v>0</v>
      </c>
      <c r="AM5016" s="2">
        <v>0</v>
      </c>
      <c r="AN5016" s="2">
        <v>0</v>
      </c>
      <c r="AO5016" s="2">
        <v>0</v>
      </c>
      <c r="AP5016" s="2">
        <v>0</v>
      </c>
      <c r="AQ5016" s="2">
        <v>0</v>
      </c>
      <c r="AR5016" s="2">
        <v>0</v>
      </c>
      <c r="AS5016" s="2">
        <v>0</v>
      </c>
      <c r="AT5016" s="2">
        <v>0</v>
      </c>
      <c r="AU5016" s="2">
        <v>0</v>
      </c>
      <c r="AV5016" s="2">
        <v>0</v>
      </c>
      <c r="AW5016" s="2">
        <v>0</v>
      </c>
      <c r="AX5016" s="2">
        <v>0</v>
      </c>
      <c r="AY5016" s="2">
        <v>0</v>
      </c>
      <c r="AZ5016" s="2">
        <v>0</v>
      </c>
      <c r="BA5016" s="2">
        <v>0</v>
      </c>
      <c r="BB5016" s="2">
        <v>0</v>
      </c>
      <c r="BC5016" s="2">
        <v>171</v>
      </c>
      <c r="BD5016" s="2">
        <v>0</v>
      </c>
      <c r="BE5016" s="2">
        <v>0</v>
      </c>
      <c r="BF5016" s="2">
        <v>0</v>
      </c>
      <c r="BG5016" s="2">
        <v>0</v>
      </c>
      <c r="BH5016" s="2">
        <v>0</v>
      </c>
      <c r="BI5016" s="2">
        <v>0</v>
      </c>
      <c r="BJ5016" s="2">
        <v>0</v>
      </c>
      <c r="BK5016" s="2">
        <v>0</v>
      </c>
      <c r="BL5016" s="2">
        <v>3</v>
      </c>
      <c r="BM5016" s="2">
        <v>8</v>
      </c>
      <c r="BN5016" s="2">
        <v>7</v>
      </c>
      <c r="BO5016" s="2">
        <v>3</v>
      </c>
      <c r="BP5016" s="2">
        <v>21</v>
      </c>
      <c r="BQ5016" s="2">
        <v>14</v>
      </c>
      <c r="BR5016" s="2">
        <v>7</v>
      </c>
      <c r="BS5016" s="2">
        <v>0</v>
      </c>
      <c r="BT5016" s="2">
        <v>0</v>
      </c>
      <c r="BU5016" s="2">
        <v>0</v>
      </c>
      <c r="BV5016" s="2">
        <v>0</v>
      </c>
      <c r="BW5016" s="2">
        <v>0</v>
      </c>
      <c r="BX5016" s="2">
        <v>0</v>
      </c>
      <c r="BY5016" s="2">
        <v>0</v>
      </c>
      <c r="BZ5016" s="2">
        <v>0</v>
      </c>
      <c r="CA5016" s="2">
        <v>0</v>
      </c>
      <c r="CB5016" s="2">
        <v>0</v>
      </c>
      <c r="CC5016" s="2">
        <v>0</v>
      </c>
      <c r="CD5016" s="2">
        <v>0</v>
      </c>
      <c r="CE5016" s="2">
        <v>0</v>
      </c>
      <c r="CF5016" s="2">
        <v>0</v>
      </c>
      <c r="CG5016" s="2">
        <v>0</v>
      </c>
      <c r="CH5016" s="2">
        <v>0</v>
      </c>
      <c r="CI5016" s="2">
        <v>0</v>
      </c>
      <c r="CJ5016" s="2">
        <v>0</v>
      </c>
      <c r="CK5016" s="2">
        <v>8</v>
      </c>
      <c r="CL5016" s="2">
        <v>0</v>
      </c>
    </row>
    <row r="5017" spans="1:90" x14ac:dyDescent="0.25">
      <c r="A5017" t="s">
        <v>115</v>
      </c>
      <c r="B5017">
        <v>10314</v>
      </c>
      <c r="C5017" t="s">
        <v>204</v>
      </c>
      <c r="D5017">
        <v>1</v>
      </c>
      <c r="E5017">
        <v>8</v>
      </c>
      <c r="F5017">
        <v>438054</v>
      </c>
      <c r="G5017">
        <v>35438054</v>
      </c>
      <c r="H5017" t="s">
        <v>4196</v>
      </c>
      <c r="I5017">
        <v>100</v>
      </c>
      <c r="J5017" t="s">
        <v>107</v>
      </c>
      <c r="K5017" t="s">
        <v>4197</v>
      </c>
      <c r="L5017">
        <v>43</v>
      </c>
      <c r="M5017" t="s">
        <v>205</v>
      </c>
      <c r="N5017">
        <v>5877150</v>
      </c>
      <c r="O5017" t="s">
        <v>92</v>
      </c>
      <c r="P5017" t="s">
        <v>4198</v>
      </c>
      <c r="Q5017" t="s">
        <v>127</v>
      </c>
      <c r="R5017">
        <v>11</v>
      </c>
      <c r="S5017">
        <v>58741693</v>
      </c>
      <c r="T5017">
        <v>58741726</v>
      </c>
      <c r="U5017" t="s">
        <v>4199</v>
      </c>
      <c r="V5017">
        <v>1</v>
      </c>
      <c r="W5017" s="2">
        <v>0</v>
      </c>
      <c r="X5017" s="2">
        <v>0</v>
      </c>
      <c r="Y5017" s="2">
        <v>189</v>
      </c>
      <c r="Z5017" s="2">
        <v>131</v>
      </c>
      <c r="AA5017" s="2">
        <v>147</v>
      </c>
      <c r="AB5017" s="2">
        <v>159</v>
      </c>
      <c r="AC5017" s="2">
        <v>158</v>
      </c>
      <c r="AD5017" s="2">
        <v>0</v>
      </c>
      <c r="AE5017" s="2">
        <v>0</v>
      </c>
      <c r="AF5017" s="2">
        <v>0</v>
      </c>
      <c r="AG5017" s="2">
        <v>0</v>
      </c>
      <c r="AH5017" s="2">
        <v>0</v>
      </c>
      <c r="AI5017" s="2">
        <v>0</v>
      </c>
      <c r="AJ5017" s="2">
        <v>0</v>
      </c>
      <c r="AK5017" s="2">
        <v>0</v>
      </c>
      <c r="AL5017" s="2">
        <v>0</v>
      </c>
      <c r="AM5017" s="2">
        <v>0</v>
      </c>
      <c r="AN5017" s="2">
        <v>0</v>
      </c>
      <c r="AO5017" s="2">
        <v>0</v>
      </c>
      <c r="AP5017" s="2">
        <v>0</v>
      </c>
      <c r="AQ5017" s="2">
        <v>0</v>
      </c>
      <c r="AR5017" s="2">
        <v>0</v>
      </c>
      <c r="AS5017" s="2">
        <v>0</v>
      </c>
      <c r="AT5017" s="2">
        <v>0</v>
      </c>
      <c r="AU5017" s="2">
        <v>0</v>
      </c>
      <c r="AV5017" s="2">
        <v>0</v>
      </c>
      <c r="AW5017" s="2">
        <v>0</v>
      </c>
      <c r="AX5017" s="2">
        <v>0</v>
      </c>
      <c r="AY5017" s="2">
        <v>0</v>
      </c>
      <c r="AZ5017" s="2">
        <v>0</v>
      </c>
      <c r="BA5017" s="2">
        <v>0</v>
      </c>
      <c r="BB5017" s="2">
        <v>0</v>
      </c>
      <c r="BC5017" s="2">
        <v>167</v>
      </c>
      <c r="BD5017" s="2">
        <v>14</v>
      </c>
      <c r="BE5017" s="2">
        <v>0</v>
      </c>
      <c r="BF5017" s="2">
        <v>0</v>
      </c>
      <c r="BG5017" s="2">
        <v>7</v>
      </c>
      <c r="BH5017" s="2">
        <v>4</v>
      </c>
      <c r="BI5017" s="2">
        <v>7</v>
      </c>
      <c r="BJ5017" s="2">
        <v>8</v>
      </c>
      <c r="BK5017" s="2">
        <v>7</v>
      </c>
      <c r="BL5017" s="2">
        <v>0</v>
      </c>
      <c r="BM5017" s="2">
        <v>0</v>
      </c>
      <c r="BN5017" s="2">
        <v>0</v>
      </c>
      <c r="BO5017" s="2">
        <v>0</v>
      </c>
      <c r="BP5017" s="2">
        <v>0</v>
      </c>
      <c r="BQ5017" s="2">
        <v>0</v>
      </c>
      <c r="BR5017" s="2">
        <v>0</v>
      </c>
      <c r="BS5017" s="2">
        <v>0</v>
      </c>
      <c r="BT5017" s="2">
        <v>0</v>
      </c>
      <c r="BU5017" s="2">
        <v>0</v>
      </c>
      <c r="BV5017" s="2">
        <v>0</v>
      </c>
      <c r="BW5017" s="2">
        <v>0</v>
      </c>
      <c r="BX5017" s="2">
        <v>0</v>
      </c>
      <c r="BY5017" s="2">
        <v>0</v>
      </c>
      <c r="BZ5017" s="2">
        <v>0</v>
      </c>
      <c r="CA5017" s="2">
        <v>0</v>
      </c>
      <c r="CB5017" s="2">
        <v>0</v>
      </c>
      <c r="CC5017" s="2">
        <v>0</v>
      </c>
      <c r="CD5017" s="2">
        <v>0</v>
      </c>
      <c r="CE5017" s="2">
        <v>0</v>
      </c>
      <c r="CF5017" s="2">
        <v>0</v>
      </c>
      <c r="CG5017" s="2">
        <v>0</v>
      </c>
      <c r="CH5017" s="2">
        <v>0</v>
      </c>
      <c r="CI5017" s="2">
        <v>0</v>
      </c>
      <c r="CJ5017" s="2">
        <v>0</v>
      </c>
      <c r="CK5017" s="2">
        <v>10</v>
      </c>
      <c r="CL5017" s="2">
        <v>4</v>
      </c>
    </row>
    <row r="5018" spans="1:90" x14ac:dyDescent="0.25">
      <c r="A5018" t="s">
        <v>115</v>
      </c>
      <c r="B5018">
        <v>10314</v>
      </c>
      <c r="C5018" t="s">
        <v>204</v>
      </c>
      <c r="D5018">
        <v>1</v>
      </c>
      <c r="E5018">
        <v>8</v>
      </c>
      <c r="F5018">
        <v>41749</v>
      </c>
      <c r="G5018">
        <v>35041749</v>
      </c>
      <c r="H5018" t="s">
        <v>10098</v>
      </c>
      <c r="I5018">
        <v>100</v>
      </c>
      <c r="J5018" t="s">
        <v>107</v>
      </c>
      <c r="K5018" t="s">
        <v>3928</v>
      </c>
      <c r="L5018">
        <v>46</v>
      </c>
      <c r="M5018" t="s">
        <v>813</v>
      </c>
      <c r="N5018">
        <v>5840060</v>
      </c>
      <c r="O5018" t="s">
        <v>92</v>
      </c>
      <c r="P5018" t="s">
        <v>10099</v>
      </c>
      <c r="Q5018">
        <v>90</v>
      </c>
      <c r="R5018">
        <v>11</v>
      </c>
      <c r="S5018">
        <v>55115342</v>
      </c>
      <c r="T5018">
        <v>55127088</v>
      </c>
      <c r="U5018" t="s">
        <v>10100</v>
      </c>
      <c r="V5018">
        <v>1</v>
      </c>
      <c r="W5018" s="2">
        <v>0</v>
      </c>
      <c r="X5018" s="2">
        <v>0</v>
      </c>
      <c r="Y5018" s="2">
        <v>100</v>
      </c>
      <c r="Z5018" s="2">
        <v>119</v>
      </c>
      <c r="AA5018" s="2">
        <v>99</v>
      </c>
      <c r="AB5018" s="2">
        <v>121</v>
      </c>
      <c r="AC5018" s="2">
        <v>115</v>
      </c>
      <c r="AD5018" s="2">
        <v>0</v>
      </c>
      <c r="AE5018" s="2">
        <v>0</v>
      </c>
      <c r="AF5018" s="2">
        <v>0</v>
      </c>
      <c r="AG5018" s="2">
        <v>0</v>
      </c>
      <c r="AH5018" s="2">
        <v>0</v>
      </c>
      <c r="AI5018" s="2">
        <v>0</v>
      </c>
      <c r="AJ5018" s="2">
        <v>0</v>
      </c>
      <c r="AK5018" s="2">
        <v>0</v>
      </c>
      <c r="AL5018" s="2">
        <v>0</v>
      </c>
      <c r="AM5018" s="2">
        <v>0</v>
      </c>
      <c r="AN5018" s="2">
        <v>0</v>
      </c>
      <c r="AO5018" s="2">
        <v>0</v>
      </c>
      <c r="AP5018" s="2">
        <v>0</v>
      </c>
      <c r="AQ5018" s="2">
        <v>0</v>
      </c>
      <c r="AR5018" s="2">
        <v>0</v>
      </c>
      <c r="AS5018" s="2">
        <v>0</v>
      </c>
      <c r="AT5018" s="2">
        <v>0</v>
      </c>
      <c r="AU5018" s="2">
        <v>0</v>
      </c>
      <c r="AV5018" s="2">
        <v>0</v>
      </c>
      <c r="AW5018" s="2">
        <v>0</v>
      </c>
      <c r="AX5018" s="2">
        <v>0</v>
      </c>
      <c r="AY5018" s="2">
        <v>0</v>
      </c>
      <c r="AZ5018" s="2">
        <v>0</v>
      </c>
      <c r="BA5018" s="2">
        <v>0</v>
      </c>
      <c r="BB5018" s="2">
        <v>0</v>
      </c>
      <c r="BC5018" s="2">
        <v>0</v>
      </c>
      <c r="BD5018" s="2">
        <v>0</v>
      </c>
      <c r="BE5018" s="2">
        <v>0</v>
      </c>
      <c r="BF5018" s="2">
        <v>0</v>
      </c>
      <c r="BG5018" s="2">
        <v>3</v>
      </c>
      <c r="BH5018" s="2">
        <v>4</v>
      </c>
      <c r="BI5018" s="2">
        <v>4</v>
      </c>
      <c r="BJ5018" s="2">
        <v>6</v>
      </c>
      <c r="BK5018" s="2">
        <v>4</v>
      </c>
      <c r="BL5018" s="2">
        <v>0</v>
      </c>
      <c r="BM5018" s="2">
        <v>0</v>
      </c>
      <c r="BN5018" s="2">
        <v>0</v>
      </c>
      <c r="BO5018" s="2">
        <v>0</v>
      </c>
      <c r="BP5018" s="2">
        <v>0</v>
      </c>
      <c r="BQ5018" s="2">
        <v>0</v>
      </c>
      <c r="BR5018" s="2">
        <v>0</v>
      </c>
      <c r="BS5018" s="2">
        <v>0</v>
      </c>
      <c r="BT5018" s="2">
        <v>0</v>
      </c>
      <c r="BU5018" s="2">
        <v>0</v>
      </c>
      <c r="BV5018" s="2">
        <v>0</v>
      </c>
      <c r="BW5018" s="2">
        <v>0</v>
      </c>
      <c r="BX5018" s="2">
        <v>0</v>
      </c>
      <c r="BY5018" s="2">
        <v>0</v>
      </c>
      <c r="BZ5018" s="2">
        <v>0</v>
      </c>
      <c r="CA5018" s="2">
        <v>0</v>
      </c>
      <c r="CB5018" s="2">
        <v>0</v>
      </c>
      <c r="CC5018" s="2">
        <v>0</v>
      </c>
      <c r="CD5018" s="2">
        <v>0</v>
      </c>
      <c r="CE5018" s="2">
        <v>0</v>
      </c>
      <c r="CF5018" s="2">
        <v>0</v>
      </c>
      <c r="CG5018" s="2">
        <v>0</v>
      </c>
      <c r="CH5018" s="2">
        <v>0</v>
      </c>
      <c r="CI5018" s="2">
        <v>0</v>
      </c>
      <c r="CJ5018" s="2">
        <v>0</v>
      </c>
      <c r="CK5018" s="2">
        <v>0</v>
      </c>
      <c r="CL5018" s="2">
        <v>0</v>
      </c>
    </row>
    <row r="5019" spans="1:90" x14ac:dyDescent="0.25">
      <c r="A5019" t="s">
        <v>115</v>
      </c>
      <c r="B5019">
        <v>10314</v>
      </c>
      <c r="C5019" t="s">
        <v>204</v>
      </c>
      <c r="D5019">
        <v>1</v>
      </c>
      <c r="E5019">
        <v>8</v>
      </c>
      <c r="F5019">
        <v>5400</v>
      </c>
      <c r="G5019">
        <v>35005400</v>
      </c>
      <c r="H5019" t="s">
        <v>10917</v>
      </c>
      <c r="I5019">
        <v>100</v>
      </c>
      <c r="J5019" t="s">
        <v>107</v>
      </c>
      <c r="K5019" t="s">
        <v>10918</v>
      </c>
      <c r="L5019">
        <v>46</v>
      </c>
      <c r="M5019" t="s">
        <v>813</v>
      </c>
      <c r="N5019">
        <v>5818260</v>
      </c>
      <c r="O5019" t="s">
        <v>92</v>
      </c>
      <c r="P5019" t="s">
        <v>10919</v>
      </c>
      <c r="Q5019" t="s">
        <v>127</v>
      </c>
      <c r="R5019">
        <v>11</v>
      </c>
      <c r="S5019">
        <v>55151750</v>
      </c>
      <c r="T5019">
        <v>58923662</v>
      </c>
      <c r="U5019" t="s">
        <v>10920</v>
      </c>
      <c r="V5019">
        <v>1</v>
      </c>
      <c r="W5019" s="2">
        <v>0</v>
      </c>
      <c r="X5019" s="2">
        <v>0</v>
      </c>
      <c r="Y5019" s="2">
        <v>122</v>
      </c>
      <c r="Z5019" s="2">
        <v>165</v>
      </c>
      <c r="AA5019" s="2">
        <v>66</v>
      </c>
      <c r="AB5019" s="2">
        <v>74</v>
      </c>
      <c r="AC5019" s="2">
        <v>62</v>
      </c>
      <c r="AD5019" s="2">
        <v>134</v>
      </c>
      <c r="AE5019" s="2">
        <v>74</v>
      </c>
      <c r="AF5019" s="2">
        <v>135</v>
      </c>
      <c r="AG5019" s="2">
        <v>55</v>
      </c>
      <c r="AH5019" s="2">
        <v>154</v>
      </c>
      <c r="AI5019" s="2">
        <v>155</v>
      </c>
      <c r="AJ5019" s="2">
        <v>142</v>
      </c>
      <c r="AK5019" s="2">
        <v>0</v>
      </c>
      <c r="AL5019" s="2">
        <v>0</v>
      </c>
      <c r="AM5019" s="2">
        <v>0</v>
      </c>
      <c r="AN5019" s="2">
        <v>0</v>
      </c>
      <c r="AO5019" s="2">
        <v>0</v>
      </c>
      <c r="AP5019" s="2">
        <v>0</v>
      </c>
      <c r="AQ5019" s="2">
        <v>0</v>
      </c>
      <c r="AR5019" s="2">
        <v>0</v>
      </c>
      <c r="AS5019" s="2">
        <v>0</v>
      </c>
      <c r="AT5019" s="2">
        <v>0</v>
      </c>
      <c r="AU5019" s="2">
        <v>107</v>
      </c>
      <c r="AV5019" s="2">
        <v>0</v>
      </c>
      <c r="AW5019" s="2">
        <v>0</v>
      </c>
      <c r="AX5019" s="2">
        <v>0</v>
      </c>
      <c r="AY5019" s="2">
        <v>0</v>
      </c>
      <c r="AZ5019" s="2">
        <v>0</v>
      </c>
      <c r="BA5019" s="2">
        <v>0</v>
      </c>
      <c r="BB5019" s="2">
        <v>0</v>
      </c>
      <c r="BC5019" s="2">
        <v>0</v>
      </c>
      <c r="BD5019" s="2">
        <v>0</v>
      </c>
      <c r="BE5019" s="2">
        <v>0</v>
      </c>
      <c r="BF5019" s="2">
        <v>0</v>
      </c>
      <c r="BG5019" s="2">
        <v>4</v>
      </c>
      <c r="BH5019" s="2">
        <v>6</v>
      </c>
      <c r="BI5019" s="2">
        <v>3</v>
      </c>
      <c r="BJ5019" s="2">
        <v>4</v>
      </c>
      <c r="BK5019" s="2">
        <v>3</v>
      </c>
      <c r="BL5019" s="2">
        <v>4</v>
      </c>
      <c r="BM5019" s="2">
        <v>2</v>
      </c>
      <c r="BN5019" s="2">
        <v>7</v>
      </c>
      <c r="BO5019" s="2">
        <v>2</v>
      </c>
      <c r="BP5019" s="2">
        <v>5</v>
      </c>
      <c r="BQ5019" s="2">
        <v>7</v>
      </c>
      <c r="BR5019" s="2">
        <v>6</v>
      </c>
      <c r="BS5019" s="2">
        <v>0</v>
      </c>
      <c r="BT5019" s="2">
        <v>0</v>
      </c>
      <c r="BU5019" s="2">
        <v>0</v>
      </c>
      <c r="BV5019" s="2">
        <v>0</v>
      </c>
      <c r="BW5019" s="2">
        <v>0</v>
      </c>
      <c r="BX5019" s="2">
        <v>0</v>
      </c>
      <c r="BY5019" s="2">
        <v>0</v>
      </c>
      <c r="BZ5019" s="2">
        <v>0</v>
      </c>
      <c r="CA5019" s="2">
        <v>0</v>
      </c>
      <c r="CB5019" s="2">
        <v>0</v>
      </c>
      <c r="CC5019" s="2">
        <v>5</v>
      </c>
      <c r="CD5019" s="2">
        <v>0</v>
      </c>
      <c r="CE5019" s="2">
        <v>0</v>
      </c>
      <c r="CF5019" s="2">
        <v>0</v>
      </c>
      <c r="CG5019" s="2">
        <v>0</v>
      </c>
      <c r="CH5019" s="2">
        <v>0</v>
      </c>
      <c r="CI5019" s="2">
        <v>0</v>
      </c>
      <c r="CJ5019" s="2">
        <v>0</v>
      </c>
      <c r="CK5019" s="2">
        <v>0</v>
      </c>
      <c r="CL5019" s="2">
        <v>0</v>
      </c>
    </row>
    <row r="5020" spans="1:90" x14ac:dyDescent="0.25">
      <c r="A5020" t="s">
        <v>115</v>
      </c>
      <c r="B5020">
        <v>10314</v>
      </c>
      <c r="C5020" t="s">
        <v>204</v>
      </c>
      <c r="D5020">
        <v>1</v>
      </c>
      <c r="E5020">
        <v>8</v>
      </c>
      <c r="F5020">
        <v>5411</v>
      </c>
      <c r="G5020">
        <v>35005411</v>
      </c>
      <c r="H5020" t="s">
        <v>8423</v>
      </c>
      <c r="I5020">
        <v>100</v>
      </c>
      <c r="J5020" t="s">
        <v>107</v>
      </c>
      <c r="K5020" t="s">
        <v>8424</v>
      </c>
      <c r="L5020">
        <v>43</v>
      </c>
      <c r="M5020" t="s">
        <v>205</v>
      </c>
      <c r="N5020">
        <v>4962000</v>
      </c>
      <c r="O5020" t="s">
        <v>102</v>
      </c>
      <c r="P5020" t="s">
        <v>8425</v>
      </c>
      <c r="Q5020">
        <v>1355</v>
      </c>
      <c r="R5020">
        <v>11</v>
      </c>
      <c r="S5020">
        <v>55170164</v>
      </c>
      <c r="T5020">
        <v>55170897</v>
      </c>
      <c r="U5020" t="s">
        <v>8426</v>
      </c>
      <c r="V5020">
        <v>1</v>
      </c>
      <c r="W5020" s="2">
        <v>0</v>
      </c>
      <c r="X5020" s="2">
        <v>0</v>
      </c>
      <c r="Y5020" s="2">
        <v>0</v>
      </c>
      <c r="Z5020" s="2">
        <v>0</v>
      </c>
      <c r="AA5020" s="2">
        <v>0</v>
      </c>
      <c r="AB5020" s="2">
        <v>0</v>
      </c>
      <c r="AC5020" s="2">
        <v>0</v>
      </c>
      <c r="AD5020" s="2">
        <v>234</v>
      </c>
      <c r="AE5020" s="2">
        <v>234</v>
      </c>
      <c r="AF5020" s="2">
        <v>166</v>
      </c>
      <c r="AG5020" s="2">
        <v>185</v>
      </c>
      <c r="AH5020" s="2">
        <v>477</v>
      </c>
      <c r="AI5020" s="2">
        <v>352</v>
      </c>
      <c r="AJ5020" s="2">
        <v>171</v>
      </c>
      <c r="AK5020" s="2">
        <v>0</v>
      </c>
      <c r="AL5020" s="2">
        <v>0</v>
      </c>
      <c r="AM5020" s="2">
        <v>0</v>
      </c>
      <c r="AN5020" s="2">
        <v>0</v>
      </c>
      <c r="AO5020" s="2">
        <v>0</v>
      </c>
      <c r="AP5020" s="2">
        <v>0</v>
      </c>
      <c r="AQ5020" s="2">
        <v>0</v>
      </c>
      <c r="AR5020" s="2">
        <v>0</v>
      </c>
      <c r="AS5020" s="2">
        <v>0</v>
      </c>
      <c r="AT5020" s="2">
        <v>0</v>
      </c>
      <c r="AU5020" s="2">
        <v>220</v>
      </c>
      <c r="AV5020" s="2">
        <v>0</v>
      </c>
      <c r="AW5020" s="2">
        <v>0</v>
      </c>
      <c r="AX5020" s="2">
        <v>0</v>
      </c>
      <c r="AY5020" s="2">
        <v>0</v>
      </c>
      <c r="AZ5020" s="2">
        <v>0</v>
      </c>
      <c r="BA5020" s="2">
        <v>0</v>
      </c>
      <c r="BB5020" s="2">
        <v>0</v>
      </c>
      <c r="BC5020" s="2">
        <v>393</v>
      </c>
      <c r="BD5020" s="2">
        <v>0</v>
      </c>
      <c r="BE5020" s="2">
        <v>0</v>
      </c>
      <c r="BF5020" s="2">
        <v>0</v>
      </c>
      <c r="BG5020" s="2">
        <v>0</v>
      </c>
      <c r="BH5020" s="2">
        <v>0</v>
      </c>
      <c r="BI5020" s="2">
        <v>0</v>
      </c>
      <c r="BJ5020" s="2">
        <v>0</v>
      </c>
      <c r="BK5020" s="2">
        <v>0</v>
      </c>
      <c r="BL5020" s="2">
        <v>12</v>
      </c>
      <c r="BM5020" s="2">
        <v>10</v>
      </c>
      <c r="BN5020" s="2">
        <v>8</v>
      </c>
      <c r="BO5020" s="2">
        <v>6</v>
      </c>
      <c r="BP5020" s="2">
        <v>19</v>
      </c>
      <c r="BQ5020" s="2">
        <v>15</v>
      </c>
      <c r="BR5020" s="2">
        <v>7</v>
      </c>
      <c r="BS5020" s="2">
        <v>0</v>
      </c>
      <c r="BT5020" s="2">
        <v>0</v>
      </c>
      <c r="BU5020" s="2">
        <v>0</v>
      </c>
      <c r="BV5020" s="2">
        <v>0</v>
      </c>
      <c r="BW5020" s="2">
        <v>0</v>
      </c>
      <c r="BX5020" s="2">
        <v>0</v>
      </c>
      <c r="BY5020" s="2">
        <v>0</v>
      </c>
      <c r="BZ5020" s="2">
        <v>0</v>
      </c>
      <c r="CA5020" s="2">
        <v>0</v>
      </c>
      <c r="CB5020" s="2">
        <v>0</v>
      </c>
      <c r="CC5020" s="2">
        <v>6</v>
      </c>
      <c r="CD5020" s="2">
        <v>0</v>
      </c>
      <c r="CE5020" s="2">
        <v>0</v>
      </c>
      <c r="CF5020" s="2">
        <v>0</v>
      </c>
      <c r="CG5020" s="2">
        <v>0</v>
      </c>
      <c r="CH5020" s="2">
        <v>0</v>
      </c>
      <c r="CI5020" s="2">
        <v>0</v>
      </c>
      <c r="CJ5020" s="2">
        <v>0</v>
      </c>
      <c r="CK5020" s="2">
        <v>22</v>
      </c>
      <c r="CL5020" s="2">
        <v>0</v>
      </c>
    </row>
    <row r="5021" spans="1:90" x14ac:dyDescent="0.25">
      <c r="A5021" t="s">
        <v>115</v>
      </c>
      <c r="B5021">
        <v>10314</v>
      </c>
      <c r="C5021" t="s">
        <v>204</v>
      </c>
      <c r="D5021">
        <v>1</v>
      </c>
      <c r="E5021">
        <v>8</v>
      </c>
      <c r="F5021">
        <v>46061</v>
      </c>
      <c r="G5021">
        <v>35046061</v>
      </c>
      <c r="H5021" t="s">
        <v>10229</v>
      </c>
      <c r="I5021">
        <v>100</v>
      </c>
      <c r="J5021" t="s">
        <v>107</v>
      </c>
      <c r="K5021" t="s">
        <v>4576</v>
      </c>
      <c r="L5021">
        <v>46</v>
      </c>
      <c r="M5021" t="s">
        <v>813</v>
      </c>
      <c r="N5021">
        <v>4912040</v>
      </c>
      <c r="O5021" t="s">
        <v>92</v>
      </c>
      <c r="P5021" t="s">
        <v>10230</v>
      </c>
      <c r="Q5021">
        <v>16</v>
      </c>
      <c r="R5021">
        <v>11</v>
      </c>
      <c r="S5021">
        <v>55146398</v>
      </c>
      <c r="T5021">
        <v>55150806</v>
      </c>
      <c r="U5021" t="s">
        <v>10231</v>
      </c>
      <c r="V5021">
        <v>1</v>
      </c>
      <c r="W5021" s="2">
        <v>0</v>
      </c>
      <c r="X5021" s="2">
        <v>0</v>
      </c>
      <c r="Y5021" s="2">
        <v>0</v>
      </c>
      <c r="Z5021" s="2">
        <v>0</v>
      </c>
      <c r="AA5021" s="2">
        <v>77</v>
      </c>
      <c r="AB5021" s="2">
        <v>86</v>
      </c>
      <c r="AC5021" s="2">
        <v>65</v>
      </c>
      <c r="AD5021" s="2">
        <v>144</v>
      </c>
      <c r="AE5021" s="2">
        <v>168</v>
      </c>
      <c r="AF5021" s="2">
        <v>126</v>
      </c>
      <c r="AG5021" s="2">
        <v>62</v>
      </c>
      <c r="AH5021" s="2">
        <v>163</v>
      </c>
      <c r="AI5021" s="2">
        <v>115</v>
      </c>
      <c r="AJ5021" s="2">
        <v>120</v>
      </c>
      <c r="AK5021" s="2">
        <v>0</v>
      </c>
      <c r="AL5021" s="2">
        <v>0</v>
      </c>
      <c r="AM5021" s="2">
        <v>0</v>
      </c>
      <c r="AN5021" s="2">
        <v>0</v>
      </c>
      <c r="AO5021" s="2">
        <v>0</v>
      </c>
      <c r="AP5021" s="2">
        <v>0</v>
      </c>
      <c r="AQ5021" s="2">
        <v>0</v>
      </c>
      <c r="AR5021" s="2">
        <v>0</v>
      </c>
      <c r="AS5021" s="2">
        <v>0</v>
      </c>
      <c r="AT5021" s="2">
        <v>0</v>
      </c>
      <c r="AU5021" s="2">
        <v>0</v>
      </c>
      <c r="AV5021" s="2">
        <v>0</v>
      </c>
      <c r="AW5021" s="2">
        <v>0</v>
      </c>
      <c r="AX5021" s="2">
        <v>0</v>
      </c>
      <c r="AY5021" s="2">
        <v>0</v>
      </c>
      <c r="AZ5021" s="2">
        <v>0</v>
      </c>
      <c r="BA5021" s="2">
        <v>0</v>
      </c>
      <c r="BB5021" s="2">
        <v>0</v>
      </c>
      <c r="BC5021" s="2">
        <v>95</v>
      </c>
      <c r="BD5021" s="2">
        <v>0</v>
      </c>
      <c r="BE5021" s="2">
        <v>0</v>
      </c>
      <c r="BF5021" s="2">
        <v>0</v>
      </c>
      <c r="BG5021" s="2">
        <v>0</v>
      </c>
      <c r="BH5021" s="2">
        <v>0</v>
      </c>
      <c r="BI5021" s="2">
        <v>3</v>
      </c>
      <c r="BJ5021" s="2">
        <v>3</v>
      </c>
      <c r="BK5021" s="2">
        <v>2</v>
      </c>
      <c r="BL5021" s="2">
        <v>5</v>
      </c>
      <c r="BM5021" s="2">
        <v>6</v>
      </c>
      <c r="BN5021" s="2">
        <v>6</v>
      </c>
      <c r="BO5021" s="2">
        <v>3</v>
      </c>
      <c r="BP5021" s="2">
        <v>4</v>
      </c>
      <c r="BQ5021" s="2">
        <v>3</v>
      </c>
      <c r="BR5021" s="2">
        <v>4</v>
      </c>
      <c r="BS5021" s="2">
        <v>0</v>
      </c>
      <c r="BT5021" s="2">
        <v>0</v>
      </c>
      <c r="BU5021" s="2">
        <v>0</v>
      </c>
      <c r="BV5021" s="2">
        <v>0</v>
      </c>
      <c r="BW5021" s="2">
        <v>0</v>
      </c>
      <c r="BX5021" s="2">
        <v>0</v>
      </c>
      <c r="BY5021" s="2">
        <v>0</v>
      </c>
      <c r="BZ5021" s="2">
        <v>0</v>
      </c>
      <c r="CA5021" s="2">
        <v>0</v>
      </c>
      <c r="CB5021" s="2">
        <v>0</v>
      </c>
      <c r="CC5021" s="2">
        <v>0</v>
      </c>
      <c r="CD5021" s="2">
        <v>0</v>
      </c>
      <c r="CE5021" s="2">
        <v>0</v>
      </c>
      <c r="CF5021" s="2">
        <v>0</v>
      </c>
      <c r="CG5021" s="2">
        <v>0</v>
      </c>
      <c r="CH5021" s="2">
        <v>0</v>
      </c>
      <c r="CI5021" s="2">
        <v>0</v>
      </c>
      <c r="CJ5021" s="2">
        <v>0</v>
      </c>
      <c r="CK5021" s="2">
        <v>6</v>
      </c>
      <c r="CL5021" s="2">
        <v>0</v>
      </c>
    </row>
    <row r="5022" spans="1:90" x14ac:dyDescent="0.25">
      <c r="A5022" t="s">
        <v>115</v>
      </c>
      <c r="B5022">
        <v>10314</v>
      </c>
      <c r="C5022" t="s">
        <v>204</v>
      </c>
      <c r="D5022">
        <v>1</v>
      </c>
      <c r="E5022">
        <v>8</v>
      </c>
      <c r="F5022">
        <v>44398</v>
      </c>
      <c r="G5022">
        <v>35044398</v>
      </c>
      <c r="H5022" t="s">
        <v>12644</v>
      </c>
      <c r="I5022">
        <v>100</v>
      </c>
      <c r="J5022" t="s">
        <v>107</v>
      </c>
      <c r="K5022" t="s">
        <v>12469</v>
      </c>
      <c r="L5022">
        <v>46</v>
      </c>
      <c r="M5022" t="s">
        <v>813</v>
      </c>
      <c r="N5022">
        <v>4917040</v>
      </c>
      <c r="O5022" t="s">
        <v>92</v>
      </c>
      <c r="P5022" t="s">
        <v>12645</v>
      </c>
      <c r="Q5022">
        <v>12</v>
      </c>
      <c r="R5022">
        <v>11</v>
      </c>
      <c r="S5022">
        <v>55143564</v>
      </c>
      <c r="T5022">
        <v>55146409</v>
      </c>
      <c r="U5022" t="s">
        <v>12646</v>
      </c>
      <c r="V5022">
        <v>1</v>
      </c>
      <c r="W5022" s="2">
        <v>0</v>
      </c>
      <c r="X5022" s="2">
        <v>0</v>
      </c>
      <c r="Y5022" s="2">
        <v>0</v>
      </c>
      <c r="Z5022" s="2">
        <v>0</v>
      </c>
      <c r="AA5022" s="2">
        <v>0</v>
      </c>
      <c r="AB5022" s="2">
        <v>0</v>
      </c>
      <c r="AC5022" s="2">
        <v>0</v>
      </c>
      <c r="AD5022" s="2">
        <v>118</v>
      </c>
      <c r="AE5022" s="2">
        <v>90</v>
      </c>
      <c r="AF5022" s="2">
        <v>90</v>
      </c>
      <c r="AG5022" s="2">
        <v>70</v>
      </c>
      <c r="AH5022" s="2">
        <v>140</v>
      </c>
      <c r="AI5022" s="2">
        <v>180</v>
      </c>
      <c r="AJ5022" s="2">
        <v>114</v>
      </c>
      <c r="AK5022" s="2">
        <v>0</v>
      </c>
      <c r="AL5022" s="2">
        <v>0</v>
      </c>
      <c r="AM5022" s="2">
        <v>0</v>
      </c>
      <c r="AN5022" s="2">
        <v>0</v>
      </c>
      <c r="AO5022" s="2">
        <v>0</v>
      </c>
      <c r="AP5022" s="2">
        <v>0</v>
      </c>
      <c r="AQ5022" s="2">
        <v>0</v>
      </c>
      <c r="AR5022" s="2">
        <v>0</v>
      </c>
      <c r="AS5022" s="2">
        <v>0</v>
      </c>
      <c r="AT5022" s="2">
        <v>0</v>
      </c>
      <c r="AU5022" s="2">
        <v>0</v>
      </c>
      <c r="AV5022" s="2">
        <v>0</v>
      </c>
      <c r="AW5022" s="2">
        <v>0</v>
      </c>
      <c r="AX5022" s="2">
        <v>0</v>
      </c>
      <c r="AY5022" s="2">
        <v>0</v>
      </c>
      <c r="AZ5022" s="2">
        <v>0</v>
      </c>
      <c r="BA5022" s="2">
        <v>0</v>
      </c>
      <c r="BB5022" s="2">
        <v>0</v>
      </c>
      <c r="BC5022" s="2">
        <v>127</v>
      </c>
      <c r="BD5022" s="2">
        <v>0</v>
      </c>
      <c r="BE5022" s="2">
        <v>0</v>
      </c>
      <c r="BF5022" s="2">
        <v>0</v>
      </c>
      <c r="BG5022" s="2">
        <v>0</v>
      </c>
      <c r="BH5022" s="2">
        <v>0</v>
      </c>
      <c r="BI5022" s="2">
        <v>0</v>
      </c>
      <c r="BJ5022" s="2">
        <v>0</v>
      </c>
      <c r="BK5022" s="2">
        <v>0</v>
      </c>
      <c r="BL5022" s="2">
        <v>5</v>
      </c>
      <c r="BM5022" s="2">
        <v>3</v>
      </c>
      <c r="BN5022" s="2">
        <v>6</v>
      </c>
      <c r="BO5022" s="2">
        <v>2</v>
      </c>
      <c r="BP5022" s="2">
        <v>5</v>
      </c>
      <c r="BQ5022" s="2">
        <v>5</v>
      </c>
      <c r="BR5022" s="2">
        <v>4</v>
      </c>
      <c r="BS5022" s="2">
        <v>0</v>
      </c>
      <c r="BT5022" s="2">
        <v>0</v>
      </c>
      <c r="BU5022" s="2">
        <v>0</v>
      </c>
      <c r="BV5022" s="2">
        <v>0</v>
      </c>
      <c r="BW5022" s="2">
        <v>0</v>
      </c>
      <c r="BX5022" s="2">
        <v>0</v>
      </c>
      <c r="BY5022" s="2">
        <v>0</v>
      </c>
      <c r="BZ5022" s="2">
        <v>0</v>
      </c>
      <c r="CA5022" s="2">
        <v>0</v>
      </c>
      <c r="CB5022" s="2">
        <v>0</v>
      </c>
      <c r="CC5022" s="2">
        <v>0</v>
      </c>
      <c r="CD5022" s="2">
        <v>0</v>
      </c>
      <c r="CE5022" s="2">
        <v>0</v>
      </c>
      <c r="CF5022" s="2">
        <v>0</v>
      </c>
      <c r="CG5022" s="2">
        <v>0</v>
      </c>
      <c r="CH5022" s="2">
        <v>0</v>
      </c>
      <c r="CI5022" s="2">
        <v>0</v>
      </c>
      <c r="CJ5022" s="2">
        <v>0</v>
      </c>
      <c r="CK5022" s="2">
        <v>6</v>
      </c>
      <c r="CL5022" s="2">
        <v>0</v>
      </c>
    </row>
    <row r="5023" spans="1:90" x14ac:dyDescent="0.25">
      <c r="A5023" t="s">
        <v>115</v>
      </c>
      <c r="B5023">
        <v>10314</v>
      </c>
      <c r="C5023" t="s">
        <v>204</v>
      </c>
      <c r="D5023">
        <v>1</v>
      </c>
      <c r="E5023">
        <v>8</v>
      </c>
      <c r="F5023">
        <v>41038</v>
      </c>
      <c r="G5023">
        <v>35041038</v>
      </c>
      <c r="H5023" t="s">
        <v>10993</v>
      </c>
      <c r="I5023">
        <v>100</v>
      </c>
      <c r="J5023" t="s">
        <v>107</v>
      </c>
      <c r="K5023" t="s">
        <v>2128</v>
      </c>
      <c r="L5023">
        <v>46</v>
      </c>
      <c r="M5023" t="s">
        <v>813</v>
      </c>
      <c r="N5023">
        <v>5815055</v>
      </c>
      <c r="O5023" t="s">
        <v>92</v>
      </c>
      <c r="P5023" t="s">
        <v>10994</v>
      </c>
      <c r="Q5023">
        <v>7</v>
      </c>
      <c r="R5023">
        <v>11</v>
      </c>
      <c r="S5023">
        <v>58518188</v>
      </c>
      <c r="T5023">
        <v>58525979</v>
      </c>
      <c r="U5023" t="s">
        <v>10995</v>
      </c>
      <c r="V5023">
        <v>1</v>
      </c>
      <c r="W5023" s="2">
        <v>0</v>
      </c>
      <c r="X5023" s="2">
        <v>0</v>
      </c>
      <c r="Y5023" s="2">
        <v>0</v>
      </c>
      <c r="Z5023" s="2">
        <v>0</v>
      </c>
      <c r="AA5023" s="2">
        <v>0</v>
      </c>
      <c r="AB5023" s="2">
        <v>0</v>
      </c>
      <c r="AC5023" s="2">
        <v>0</v>
      </c>
      <c r="AD5023" s="2">
        <v>63</v>
      </c>
      <c r="AE5023" s="2">
        <v>115</v>
      </c>
      <c r="AF5023" s="2">
        <v>145</v>
      </c>
      <c r="AG5023" s="2">
        <v>94</v>
      </c>
      <c r="AH5023" s="2">
        <v>268</v>
      </c>
      <c r="AI5023" s="2">
        <v>222</v>
      </c>
      <c r="AJ5023" s="2">
        <v>245</v>
      </c>
      <c r="AK5023" s="2">
        <v>0</v>
      </c>
      <c r="AL5023" s="2">
        <v>0</v>
      </c>
      <c r="AM5023" s="2">
        <v>0</v>
      </c>
      <c r="AN5023" s="2">
        <v>0</v>
      </c>
      <c r="AO5023" s="2">
        <v>0</v>
      </c>
      <c r="AP5023" s="2">
        <v>0</v>
      </c>
      <c r="AQ5023" s="2">
        <v>0</v>
      </c>
      <c r="AR5023" s="2">
        <v>0</v>
      </c>
      <c r="AS5023" s="2">
        <v>0</v>
      </c>
      <c r="AT5023" s="2">
        <v>0</v>
      </c>
      <c r="AU5023" s="2">
        <v>428</v>
      </c>
      <c r="AV5023" s="2">
        <v>0</v>
      </c>
      <c r="AW5023" s="2">
        <v>0</v>
      </c>
      <c r="AX5023" s="2">
        <v>0</v>
      </c>
      <c r="AY5023" s="2">
        <v>0</v>
      </c>
      <c r="AZ5023" s="2">
        <v>0</v>
      </c>
      <c r="BA5023" s="2">
        <v>0</v>
      </c>
      <c r="BB5023" s="2">
        <v>0</v>
      </c>
      <c r="BC5023" s="2">
        <v>83</v>
      </c>
      <c r="BD5023" s="2">
        <v>0</v>
      </c>
      <c r="BE5023" s="2">
        <v>0</v>
      </c>
      <c r="BF5023" s="2">
        <v>0</v>
      </c>
      <c r="BG5023" s="2">
        <v>0</v>
      </c>
      <c r="BH5023" s="2">
        <v>0</v>
      </c>
      <c r="BI5023" s="2">
        <v>0</v>
      </c>
      <c r="BJ5023" s="2">
        <v>0</v>
      </c>
      <c r="BK5023" s="2">
        <v>0</v>
      </c>
      <c r="BL5023" s="2">
        <v>4</v>
      </c>
      <c r="BM5023" s="2">
        <v>5</v>
      </c>
      <c r="BN5023" s="2">
        <v>8</v>
      </c>
      <c r="BO5023" s="2">
        <v>4</v>
      </c>
      <c r="BP5023" s="2">
        <v>11</v>
      </c>
      <c r="BQ5023" s="2">
        <v>7</v>
      </c>
      <c r="BR5023" s="2">
        <v>7</v>
      </c>
      <c r="BS5023" s="2">
        <v>0</v>
      </c>
      <c r="BT5023" s="2">
        <v>0</v>
      </c>
      <c r="BU5023" s="2">
        <v>0</v>
      </c>
      <c r="BV5023" s="2">
        <v>0</v>
      </c>
      <c r="BW5023" s="2">
        <v>0</v>
      </c>
      <c r="BX5023" s="2">
        <v>0</v>
      </c>
      <c r="BY5023" s="2">
        <v>0</v>
      </c>
      <c r="BZ5023" s="2">
        <v>0</v>
      </c>
      <c r="CA5023" s="2">
        <v>0</v>
      </c>
      <c r="CB5023" s="2">
        <v>0</v>
      </c>
      <c r="CC5023" s="2">
        <v>13</v>
      </c>
      <c r="CD5023" s="2">
        <v>0</v>
      </c>
      <c r="CE5023" s="2">
        <v>0</v>
      </c>
      <c r="CF5023" s="2">
        <v>0</v>
      </c>
      <c r="CG5023" s="2">
        <v>0</v>
      </c>
      <c r="CH5023" s="2">
        <v>0</v>
      </c>
      <c r="CI5023" s="2">
        <v>0</v>
      </c>
      <c r="CJ5023" s="2">
        <v>0</v>
      </c>
      <c r="CK5023" s="2">
        <v>4</v>
      </c>
      <c r="CL5023" s="2">
        <v>0</v>
      </c>
    </row>
    <row r="5024" spans="1:90" x14ac:dyDescent="0.25">
      <c r="A5024" t="s">
        <v>115</v>
      </c>
      <c r="B5024">
        <v>10314</v>
      </c>
      <c r="C5024" t="s">
        <v>204</v>
      </c>
      <c r="D5024">
        <v>1</v>
      </c>
      <c r="E5024">
        <v>8</v>
      </c>
      <c r="F5024">
        <v>924404</v>
      </c>
      <c r="G5024">
        <v>35924404</v>
      </c>
      <c r="H5024" t="s">
        <v>13046</v>
      </c>
      <c r="I5024">
        <v>100</v>
      </c>
      <c r="J5024" t="s">
        <v>107</v>
      </c>
      <c r="K5024" t="s">
        <v>13047</v>
      </c>
      <c r="L5024">
        <v>43</v>
      </c>
      <c r="M5024" t="s">
        <v>205</v>
      </c>
      <c r="N5024">
        <v>4945230</v>
      </c>
      <c r="O5024" t="s">
        <v>92</v>
      </c>
      <c r="P5024" t="s">
        <v>13048</v>
      </c>
      <c r="Q5024">
        <v>64</v>
      </c>
      <c r="R5024">
        <v>11</v>
      </c>
      <c r="S5024">
        <v>55171259</v>
      </c>
      <c r="T5024">
        <v>55172229</v>
      </c>
      <c r="U5024" t="s">
        <v>13049</v>
      </c>
      <c r="V5024">
        <v>1</v>
      </c>
      <c r="W5024" s="2">
        <v>0</v>
      </c>
      <c r="X5024" s="2">
        <v>0</v>
      </c>
      <c r="Y5024" s="2">
        <v>194</v>
      </c>
      <c r="Z5024" s="2">
        <v>0</v>
      </c>
      <c r="AA5024" s="2">
        <v>114</v>
      </c>
      <c r="AB5024" s="2">
        <v>100</v>
      </c>
      <c r="AC5024" s="2">
        <v>111</v>
      </c>
      <c r="AD5024" s="2">
        <v>0</v>
      </c>
      <c r="AE5024" s="2">
        <v>0</v>
      </c>
      <c r="AF5024" s="2">
        <v>0</v>
      </c>
      <c r="AG5024" s="2">
        <v>0</v>
      </c>
      <c r="AH5024" s="2">
        <v>0</v>
      </c>
      <c r="AI5024" s="2">
        <v>0</v>
      </c>
      <c r="AJ5024" s="2">
        <v>0</v>
      </c>
      <c r="AK5024" s="2">
        <v>0</v>
      </c>
      <c r="AL5024" s="2">
        <v>0</v>
      </c>
      <c r="AM5024" s="2">
        <v>0</v>
      </c>
      <c r="AN5024" s="2">
        <v>0</v>
      </c>
      <c r="AO5024" s="2">
        <v>0</v>
      </c>
      <c r="AP5024" s="2">
        <v>0</v>
      </c>
      <c r="AQ5024" s="2">
        <v>0</v>
      </c>
      <c r="AR5024" s="2">
        <v>0</v>
      </c>
      <c r="AS5024" s="2">
        <v>0</v>
      </c>
      <c r="AT5024" s="2">
        <v>0</v>
      </c>
      <c r="AU5024" s="2">
        <v>0</v>
      </c>
      <c r="AV5024" s="2">
        <v>0</v>
      </c>
      <c r="AW5024" s="2">
        <v>0</v>
      </c>
      <c r="AX5024" s="2">
        <v>0</v>
      </c>
      <c r="AY5024" s="2">
        <v>0</v>
      </c>
      <c r="AZ5024" s="2">
        <v>0</v>
      </c>
      <c r="BA5024" s="2">
        <v>0</v>
      </c>
      <c r="BB5024" s="2">
        <v>0</v>
      </c>
      <c r="BC5024" s="2">
        <v>0</v>
      </c>
      <c r="BD5024" s="2">
        <v>16</v>
      </c>
      <c r="BE5024" s="2">
        <v>0</v>
      </c>
      <c r="BF5024" s="2">
        <v>0</v>
      </c>
      <c r="BG5024" s="2">
        <v>7</v>
      </c>
      <c r="BH5024" s="2">
        <v>0</v>
      </c>
      <c r="BI5024" s="2">
        <v>5</v>
      </c>
      <c r="BJ5024" s="2">
        <v>6</v>
      </c>
      <c r="BK5024" s="2">
        <v>7</v>
      </c>
      <c r="BL5024" s="2">
        <v>0</v>
      </c>
      <c r="BM5024" s="2">
        <v>0</v>
      </c>
      <c r="BN5024" s="2">
        <v>0</v>
      </c>
      <c r="BO5024" s="2">
        <v>0</v>
      </c>
      <c r="BP5024" s="2">
        <v>0</v>
      </c>
      <c r="BQ5024" s="2">
        <v>0</v>
      </c>
      <c r="BR5024" s="2">
        <v>0</v>
      </c>
      <c r="BS5024" s="2">
        <v>0</v>
      </c>
      <c r="BT5024" s="2">
        <v>0</v>
      </c>
      <c r="BU5024" s="2">
        <v>0</v>
      </c>
      <c r="BV5024" s="2">
        <v>0</v>
      </c>
      <c r="BW5024" s="2">
        <v>0</v>
      </c>
      <c r="BX5024" s="2">
        <v>0</v>
      </c>
      <c r="BY5024" s="2">
        <v>0</v>
      </c>
      <c r="BZ5024" s="2">
        <v>0</v>
      </c>
      <c r="CA5024" s="2">
        <v>0</v>
      </c>
      <c r="CB5024" s="2">
        <v>0</v>
      </c>
      <c r="CC5024" s="2">
        <v>0</v>
      </c>
      <c r="CD5024" s="2">
        <v>0</v>
      </c>
      <c r="CE5024" s="2">
        <v>0</v>
      </c>
      <c r="CF5024" s="2">
        <v>0</v>
      </c>
      <c r="CG5024" s="2">
        <v>0</v>
      </c>
      <c r="CH5024" s="2">
        <v>0</v>
      </c>
      <c r="CI5024" s="2">
        <v>0</v>
      </c>
      <c r="CJ5024" s="2">
        <v>0</v>
      </c>
      <c r="CK5024" s="2">
        <v>0</v>
      </c>
      <c r="CL5024" s="2">
        <v>4</v>
      </c>
    </row>
    <row r="5025" spans="1:90" x14ac:dyDescent="0.25">
      <c r="A5025" t="s">
        <v>115</v>
      </c>
      <c r="B5025">
        <v>10314</v>
      </c>
      <c r="C5025" t="s">
        <v>204</v>
      </c>
      <c r="D5025">
        <v>1</v>
      </c>
      <c r="E5025">
        <v>8</v>
      </c>
      <c r="F5025">
        <v>48720</v>
      </c>
      <c r="G5025">
        <v>35048720</v>
      </c>
      <c r="H5025" t="s">
        <v>18313</v>
      </c>
      <c r="I5025">
        <v>100</v>
      </c>
      <c r="J5025" t="s">
        <v>107</v>
      </c>
      <c r="K5025" t="s">
        <v>3894</v>
      </c>
      <c r="L5025">
        <v>19</v>
      </c>
      <c r="M5025" t="s">
        <v>332</v>
      </c>
      <c r="N5025">
        <v>5893000</v>
      </c>
      <c r="O5025" t="s">
        <v>92</v>
      </c>
      <c r="P5025" t="s">
        <v>18314</v>
      </c>
      <c r="Q5025">
        <v>444</v>
      </c>
      <c r="R5025">
        <v>11</v>
      </c>
      <c r="S5025">
        <v>58217555</v>
      </c>
      <c r="T5025">
        <v>58218588</v>
      </c>
      <c r="U5025" t="s">
        <v>18315</v>
      </c>
      <c r="V5025">
        <v>1</v>
      </c>
      <c r="W5025" s="2">
        <v>0</v>
      </c>
      <c r="X5025" s="2">
        <v>0</v>
      </c>
      <c r="Y5025" s="2">
        <v>0</v>
      </c>
      <c r="Z5025" s="2">
        <v>0</v>
      </c>
      <c r="AA5025" s="2">
        <v>0</v>
      </c>
      <c r="AB5025" s="2">
        <v>0</v>
      </c>
      <c r="AC5025" s="2">
        <v>0</v>
      </c>
      <c r="AD5025" s="2">
        <v>199</v>
      </c>
      <c r="AE5025" s="2">
        <v>213</v>
      </c>
      <c r="AF5025" s="2">
        <v>197</v>
      </c>
      <c r="AG5025" s="2">
        <v>159</v>
      </c>
      <c r="AH5025" s="2">
        <v>370</v>
      </c>
      <c r="AI5025" s="2">
        <v>283</v>
      </c>
      <c r="AJ5025" s="2">
        <v>203</v>
      </c>
      <c r="AK5025" s="2">
        <v>0</v>
      </c>
      <c r="AL5025" s="2">
        <v>0</v>
      </c>
      <c r="AM5025" s="2">
        <v>0</v>
      </c>
      <c r="AN5025" s="2">
        <v>0</v>
      </c>
      <c r="AO5025" s="2">
        <v>0</v>
      </c>
      <c r="AP5025" s="2">
        <v>0</v>
      </c>
      <c r="AQ5025" s="2">
        <v>0</v>
      </c>
      <c r="AR5025" s="2">
        <v>0</v>
      </c>
      <c r="AS5025" s="2">
        <v>0</v>
      </c>
      <c r="AT5025" s="2">
        <v>0</v>
      </c>
      <c r="AU5025" s="2">
        <v>0</v>
      </c>
      <c r="AV5025" s="2">
        <v>0</v>
      </c>
      <c r="AW5025" s="2">
        <v>0</v>
      </c>
      <c r="AX5025" s="2">
        <v>0</v>
      </c>
      <c r="AY5025" s="2">
        <v>0</v>
      </c>
      <c r="AZ5025" s="2">
        <v>0</v>
      </c>
      <c r="BA5025" s="2">
        <v>0</v>
      </c>
      <c r="BB5025" s="2">
        <v>0</v>
      </c>
      <c r="BC5025" s="2">
        <v>0</v>
      </c>
      <c r="BD5025" s="2">
        <v>0</v>
      </c>
      <c r="BE5025" s="2">
        <v>0</v>
      </c>
      <c r="BF5025" s="2">
        <v>0</v>
      </c>
      <c r="BG5025" s="2">
        <v>0</v>
      </c>
      <c r="BH5025" s="2">
        <v>0</v>
      </c>
      <c r="BI5025" s="2">
        <v>0</v>
      </c>
      <c r="BJ5025" s="2">
        <v>0</v>
      </c>
      <c r="BK5025" s="2">
        <v>0</v>
      </c>
      <c r="BL5025" s="2">
        <v>9</v>
      </c>
      <c r="BM5025" s="2">
        <v>6</v>
      </c>
      <c r="BN5025" s="2">
        <v>6</v>
      </c>
      <c r="BO5025" s="2">
        <v>6</v>
      </c>
      <c r="BP5025" s="2">
        <v>11</v>
      </c>
      <c r="BQ5025" s="2">
        <v>11</v>
      </c>
      <c r="BR5025" s="2">
        <v>8</v>
      </c>
      <c r="BS5025" s="2">
        <v>0</v>
      </c>
      <c r="BT5025" s="2">
        <v>0</v>
      </c>
      <c r="BU5025" s="2">
        <v>0</v>
      </c>
      <c r="BV5025" s="2">
        <v>0</v>
      </c>
      <c r="BW5025" s="2">
        <v>0</v>
      </c>
      <c r="BX5025" s="2">
        <v>0</v>
      </c>
      <c r="BY5025" s="2">
        <v>0</v>
      </c>
      <c r="BZ5025" s="2">
        <v>0</v>
      </c>
      <c r="CA5025" s="2">
        <v>0</v>
      </c>
      <c r="CB5025" s="2">
        <v>0</v>
      </c>
      <c r="CC5025" s="2">
        <v>0</v>
      </c>
      <c r="CD5025" s="2">
        <v>0</v>
      </c>
      <c r="CE5025" s="2">
        <v>0</v>
      </c>
      <c r="CF5025" s="2">
        <v>0</v>
      </c>
      <c r="CG5025" s="2">
        <v>0</v>
      </c>
      <c r="CH5025" s="2">
        <v>0</v>
      </c>
      <c r="CI5025" s="2">
        <v>0</v>
      </c>
      <c r="CJ5025" s="2">
        <v>0</v>
      </c>
      <c r="CK5025" s="2">
        <v>0</v>
      </c>
      <c r="CL5025" s="2">
        <v>0</v>
      </c>
    </row>
    <row r="5026" spans="1:90" x14ac:dyDescent="0.25">
      <c r="A5026" t="s">
        <v>115</v>
      </c>
      <c r="B5026">
        <v>10314</v>
      </c>
      <c r="C5026" t="s">
        <v>204</v>
      </c>
      <c r="D5026">
        <v>1</v>
      </c>
      <c r="E5026">
        <v>8</v>
      </c>
      <c r="F5026">
        <v>46346</v>
      </c>
      <c r="G5026">
        <v>35046346</v>
      </c>
      <c r="H5026" t="s">
        <v>8257</v>
      </c>
      <c r="I5026">
        <v>100</v>
      </c>
      <c r="J5026" t="s">
        <v>107</v>
      </c>
      <c r="K5026" t="s">
        <v>812</v>
      </c>
      <c r="L5026">
        <v>46</v>
      </c>
      <c r="M5026" t="s">
        <v>813</v>
      </c>
      <c r="N5026">
        <v>5822000</v>
      </c>
      <c r="O5026" t="s">
        <v>92</v>
      </c>
      <c r="P5026" t="s">
        <v>8258</v>
      </c>
      <c r="Q5026">
        <v>110</v>
      </c>
      <c r="R5026">
        <v>11</v>
      </c>
      <c r="S5026">
        <v>55146435</v>
      </c>
      <c r="T5026">
        <v>58924890</v>
      </c>
      <c r="U5026" t="s">
        <v>8259</v>
      </c>
      <c r="V5026">
        <v>1</v>
      </c>
      <c r="W5026" s="2">
        <v>0</v>
      </c>
      <c r="X5026" s="2">
        <v>0</v>
      </c>
      <c r="Y5026" s="2">
        <v>82</v>
      </c>
      <c r="Z5026" s="2">
        <v>32</v>
      </c>
      <c r="AA5026" s="2">
        <v>66</v>
      </c>
      <c r="AB5026" s="2">
        <v>86</v>
      </c>
      <c r="AC5026" s="2">
        <v>85</v>
      </c>
      <c r="AD5026" s="2">
        <v>90</v>
      </c>
      <c r="AE5026" s="2">
        <v>101</v>
      </c>
      <c r="AF5026" s="2">
        <v>101</v>
      </c>
      <c r="AG5026" s="2">
        <v>72</v>
      </c>
      <c r="AH5026" s="2">
        <v>241</v>
      </c>
      <c r="AI5026" s="2">
        <v>277</v>
      </c>
      <c r="AJ5026" s="2">
        <v>161</v>
      </c>
      <c r="AK5026" s="2">
        <v>0</v>
      </c>
      <c r="AL5026" s="2">
        <v>0</v>
      </c>
      <c r="AM5026" s="2">
        <v>0</v>
      </c>
      <c r="AN5026" s="2">
        <v>0</v>
      </c>
      <c r="AO5026" s="2">
        <v>0</v>
      </c>
      <c r="AP5026" s="2">
        <v>0</v>
      </c>
      <c r="AQ5026" s="2">
        <v>0</v>
      </c>
      <c r="AR5026" s="2">
        <v>0</v>
      </c>
      <c r="AS5026" s="2">
        <v>0</v>
      </c>
      <c r="AT5026" s="2">
        <v>0</v>
      </c>
      <c r="AU5026" s="2">
        <v>80</v>
      </c>
      <c r="AV5026" s="2">
        <v>0</v>
      </c>
      <c r="AW5026" s="2">
        <v>0</v>
      </c>
      <c r="AX5026" s="2">
        <v>0</v>
      </c>
      <c r="AY5026" s="2">
        <v>0</v>
      </c>
      <c r="AZ5026" s="2">
        <v>0</v>
      </c>
      <c r="BA5026" s="2">
        <v>0</v>
      </c>
      <c r="BB5026" s="2">
        <v>0</v>
      </c>
      <c r="BC5026" s="2">
        <v>71</v>
      </c>
      <c r="BD5026" s="2">
        <v>0</v>
      </c>
      <c r="BE5026" s="2">
        <v>0</v>
      </c>
      <c r="BF5026" s="2">
        <v>0</v>
      </c>
      <c r="BG5026" s="2">
        <v>4</v>
      </c>
      <c r="BH5026" s="2">
        <v>1</v>
      </c>
      <c r="BI5026" s="2">
        <v>2</v>
      </c>
      <c r="BJ5026" s="2">
        <v>4</v>
      </c>
      <c r="BK5026" s="2">
        <v>3</v>
      </c>
      <c r="BL5026" s="2">
        <v>4</v>
      </c>
      <c r="BM5026" s="2">
        <v>3</v>
      </c>
      <c r="BN5026" s="2">
        <v>3</v>
      </c>
      <c r="BO5026" s="2">
        <v>3</v>
      </c>
      <c r="BP5026" s="2">
        <v>10</v>
      </c>
      <c r="BQ5026" s="2">
        <v>12</v>
      </c>
      <c r="BR5026" s="2">
        <v>5</v>
      </c>
      <c r="BS5026" s="2">
        <v>0</v>
      </c>
      <c r="BT5026" s="2">
        <v>0</v>
      </c>
      <c r="BU5026" s="2">
        <v>0</v>
      </c>
      <c r="BV5026" s="2">
        <v>0</v>
      </c>
      <c r="BW5026" s="2">
        <v>0</v>
      </c>
      <c r="BX5026" s="2">
        <v>0</v>
      </c>
      <c r="BY5026" s="2">
        <v>0</v>
      </c>
      <c r="BZ5026" s="2">
        <v>0</v>
      </c>
      <c r="CA5026" s="2">
        <v>0</v>
      </c>
      <c r="CB5026" s="2">
        <v>0</v>
      </c>
      <c r="CC5026" s="2">
        <v>2</v>
      </c>
      <c r="CD5026" s="2">
        <v>0</v>
      </c>
      <c r="CE5026" s="2">
        <v>0</v>
      </c>
      <c r="CF5026" s="2">
        <v>0</v>
      </c>
      <c r="CG5026" s="2">
        <v>0</v>
      </c>
      <c r="CH5026" s="2">
        <v>0</v>
      </c>
      <c r="CI5026" s="2">
        <v>0</v>
      </c>
      <c r="CJ5026" s="2">
        <v>0</v>
      </c>
      <c r="CK5026" s="2">
        <v>6</v>
      </c>
      <c r="CL5026" s="2">
        <v>0</v>
      </c>
    </row>
    <row r="5027" spans="1:90" x14ac:dyDescent="0.25">
      <c r="A5027" t="s">
        <v>115</v>
      </c>
      <c r="B5027">
        <v>10314</v>
      </c>
      <c r="C5027" t="s">
        <v>204</v>
      </c>
      <c r="D5027">
        <v>1</v>
      </c>
      <c r="E5027">
        <v>8</v>
      </c>
      <c r="F5027">
        <v>5009</v>
      </c>
      <c r="G5027">
        <v>35005009</v>
      </c>
      <c r="H5027" t="s">
        <v>18446</v>
      </c>
      <c r="I5027">
        <v>100</v>
      </c>
      <c r="J5027" t="s">
        <v>107</v>
      </c>
      <c r="K5027" t="s">
        <v>1728</v>
      </c>
      <c r="L5027">
        <v>19</v>
      </c>
      <c r="M5027" t="s">
        <v>332</v>
      </c>
      <c r="N5027">
        <v>5888160</v>
      </c>
      <c r="O5027" t="s">
        <v>92</v>
      </c>
      <c r="P5027" t="s">
        <v>18447</v>
      </c>
      <c r="Q5027">
        <v>3</v>
      </c>
      <c r="R5027">
        <v>11</v>
      </c>
      <c r="S5027">
        <v>58215444</v>
      </c>
      <c r="T5027">
        <v>58217636</v>
      </c>
      <c r="U5027" t="s">
        <v>18448</v>
      </c>
      <c r="V5027">
        <v>1</v>
      </c>
      <c r="W5027" s="2">
        <v>0</v>
      </c>
      <c r="X5027" s="2">
        <v>0</v>
      </c>
      <c r="Y5027" s="2">
        <v>0</v>
      </c>
      <c r="Z5027" s="2">
        <v>0</v>
      </c>
      <c r="AA5027" s="2">
        <v>0</v>
      </c>
      <c r="AB5027" s="2">
        <v>0</v>
      </c>
      <c r="AC5027" s="2">
        <v>0</v>
      </c>
      <c r="AD5027" s="2">
        <v>93</v>
      </c>
      <c r="AE5027" s="2">
        <v>66</v>
      </c>
      <c r="AF5027" s="2">
        <v>111</v>
      </c>
      <c r="AG5027" s="2">
        <v>72</v>
      </c>
      <c r="AH5027" s="2">
        <v>345</v>
      </c>
      <c r="AI5027" s="2">
        <v>287</v>
      </c>
      <c r="AJ5027" s="2">
        <v>294</v>
      </c>
      <c r="AK5027" s="2">
        <v>0</v>
      </c>
      <c r="AL5027" s="2">
        <v>0</v>
      </c>
      <c r="AM5027" s="2">
        <v>0</v>
      </c>
      <c r="AN5027" s="2">
        <v>0</v>
      </c>
      <c r="AO5027" s="2">
        <v>0</v>
      </c>
      <c r="AP5027" s="2">
        <v>0</v>
      </c>
      <c r="AQ5027" s="2">
        <v>0</v>
      </c>
      <c r="AR5027" s="2">
        <v>0</v>
      </c>
      <c r="AS5027" s="2">
        <v>0</v>
      </c>
      <c r="AT5027" s="2">
        <v>0</v>
      </c>
      <c r="AU5027" s="2">
        <v>0</v>
      </c>
      <c r="AV5027" s="2">
        <v>0</v>
      </c>
      <c r="AW5027" s="2">
        <v>0</v>
      </c>
      <c r="AX5027" s="2">
        <v>0</v>
      </c>
      <c r="AY5027" s="2">
        <v>0</v>
      </c>
      <c r="AZ5027" s="2">
        <v>0</v>
      </c>
      <c r="BA5027" s="2">
        <v>0</v>
      </c>
      <c r="BB5027" s="2">
        <v>0</v>
      </c>
      <c r="BC5027" s="2">
        <v>0</v>
      </c>
      <c r="BD5027" s="2">
        <v>0</v>
      </c>
      <c r="BE5027" s="2">
        <v>0</v>
      </c>
      <c r="BF5027" s="2">
        <v>0</v>
      </c>
      <c r="BG5027" s="2">
        <v>0</v>
      </c>
      <c r="BH5027" s="2">
        <v>0</v>
      </c>
      <c r="BI5027" s="2">
        <v>0</v>
      </c>
      <c r="BJ5027" s="2">
        <v>0</v>
      </c>
      <c r="BK5027" s="2">
        <v>0</v>
      </c>
      <c r="BL5027" s="2">
        <v>4</v>
      </c>
      <c r="BM5027" s="2">
        <v>2</v>
      </c>
      <c r="BN5027" s="2">
        <v>4</v>
      </c>
      <c r="BO5027" s="2">
        <v>2</v>
      </c>
      <c r="BP5027" s="2">
        <v>19</v>
      </c>
      <c r="BQ5027" s="2">
        <v>11</v>
      </c>
      <c r="BR5027" s="2">
        <v>12</v>
      </c>
      <c r="BS5027" s="2">
        <v>0</v>
      </c>
      <c r="BT5027" s="2">
        <v>0</v>
      </c>
      <c r="BU5027" s="2">
        <v>0</v>
      </c>
      <c r="BV5027" s="2">
        <v>0</v>
      </c>
      <c r="BW5027" s="2">
        <v>0</v>
      </c>
      <c r="BX5027" s="2">
        <v>0</v>
      </c>
      <c r="BY5027" s="2">
        <v>0</v>
      </c>
      <c r="BZ5027" s="2">
        <v>0</v>
      </c>
      <c r="CA5027" s="2">
        <v>0</v>
      </c>
      <c r="CB5027" s="2">
        <v>0</v>
      </c>
      <c r="CC5027" s="2">
        <v>0</v>
      </c>
      <c r="CD5027" s="2">
        <v>0</v>
      </c>
      <c r="CE5027" s="2">
        <v>0</v>
      </c>
      <c r="CF5027" s="2">
        <v>0</v>
      </c>
      <c r="CG5027" s="2">
        <v>0</v>
      </c>
      <c r="CH5027" s="2">
        <v>0</v>
      </c>
      <c r="CI5027" s="2">
        <v>0</v>
      </c>
      <c r="CJ5027" s="2">
        <v>0</v>
      </c>
      <c r="CK5027" s="2">
        <v>0</v>
      </c>
      <c r="CL5027" s="2">
        <v>0</v>
      </c>
    </row>
    <row r="5028" spans="1:90" x14ac:dyDescent="0.25">
      <c r="A5028" t="s">
        <v>115</v>
      </c>
      <c r="B5028">
        <v>10314</v>
      </c>
      <c r="C5028" t="s">
        <v>204</v>
      </c>
      <c r="D5028">
        <v>1</v>
      </c>
      <c r="E5028">
        <v>8</v>
      </c>
      <c r="F5028">
        <v>461313</v>
      </c>
      <c r="G5028">
        <v>35461313</v>
      </c>
      <c r="H5028" t="s">
        <v>14055</v>
      </c>
      <c r="I5028">
        <v>100</v>
      </c>
      <c r="J5028" t="s">
        <v>107</v>
      </c>
      <c r="K5028" t="s">
        <v>309</v>
      </c>
      <c r="L5028">
        <v>19</v>
      </c>
      <c r="M5028" t="s">
        <v>332</v>
      </c>
      <c r="N5028">
        <v>5879450</v>
      </c>
      <c r="O5028" t="s">
        <v>92</v>
      </c>
      <c r="P5028" t="s">
        <v>1804</v>
      </c>
      <c r="Q5028" t="s">
        <v>127</v>
      </c>
      <c r="R5028">
        <v>11</v>
      </c>
      <c r="S5028">
        <v>58719460</v>
      </c>
      <c r="U5028" t="s">
        <v>14056</v>
      </c>
      <c r="V5028">
        <v>1</v>
      </c>
      <c r="W5028" s="2">
        <v>0</v>
      </c>
      <c r="X5028" s="2">
        <v>0</v>
      </c>
      <c r="Y5028" s="2">
        <v>0</v>
      </c>
      <c r="Z5028" s="2">
        <v>0</v>
      </c>
      <c r="AA5028" s="2">
        <v>0</v>
      </c>
      <c r="AB5028" s="2">
        <v>0</v>
      </c>
      <c r="AC5028" s="2">
        <v>0</v>
      </c>
      <c r="AD5028" s="2">
        <v>0</v>
      </c>
      <c r="AE5028" s="2">
        <v>114</v>
      </c>
      <c r="AF5028" s="2">
        <v>0</v>
      </c>
      <c r="AG5028" s="2">
        <v>0</v>
      </c>
      <c r="AH5028" s="2">
        <v>73</v>
      </c>
      <c r="AI5028" s="2">
        <v>75</v>
      </c>
      <c r="AJ5028" s="2">
        <v>28</v>
      </c>
      <c r="AK5028" s="2">
        <v>0</v>
      </c>
      <c r="AL5028" s="2">
        <v>0</v>
      </c>
      <c r="AM5028" s="2">
        <v>0</v>
      </c>
      <c r="AN5028" s="2">
        <v>0</v>
      </c>
      <c r="AO5028" s="2">
        <v>0</v>
      </c>
      <c r="AP5028" s="2">
        <v>0</v>
      </c>
      <c r="AQ5028" s="2">
        <v>0</v>
      </c>
      <c r="AR5028" s="2">
        <v>0</v>
      </c>
      <c r="AS5028" s="2">
        <v>0</v>
      </c>
      <c r="AT5028" s="2">
        <v>0</v>
      </c>
      <c r="AU5028" s="2">
        <v>0</v>
      </c>
      <c r="AV5028" s="2">
        <v>0</v>
      </c>
      <c r="AW5028" s="2">
        <v>0</v>
      </c>
      <c r="AX5028" s="2">
        <v>0</v>
      </c>
      <c r="AY5028" s="2">
        <v>0</v>
      </c>
      <c r="AZ5028" s="2">
        <v>0</v>
      </c>
      <c r="BA5028" s="2">
        <v>0</v>
      </c>
      <c r="BB5028" s="2">
        <v>0</v>
      </c>
      <c r="BC5028" s="2">
        <v>0</v>
      </c>
      <c r="BD5028" s="2">
        <v>0</v>
      </c>
      <c r="BE5028" s="2">
        <v>0</v>
      </c>
      <c r="BF5028" s="2">
        <v>0</v>
      </c>
      <c r="BG5028" s="2">
        <v>0</v>
      </c>
      <c r="BH5028" s="2">
        <v>0</v>
      </c>
      <c r="BI5028" s="2">
        <v>0</v>
      </c>
      <c r="BJ5028" s="2">
        <v>0</v>
      </c>
      <c r="BK5028" s="2">
        <v>0</v>
      </c>
      <c r="BL5028" s="2">
        <v>0</v>
      </c>
      <c r="BM5028" s="2">
        <v>3</v>
      </c>
      <c r="BN5028" s="2">
        <v>0</v>
      </c>
      <c r="BO5028" s="2">
        <v>0</v>
      </c>
      <c r="BP5028" s="2">
        <v>4</v>
      </c>
      <c r="BQ5028" s="2">
        <v>5</v>
      </c>
      <c r="BR5028" s="2">
        <v>2</v>
      </c>
      <c r="BS5028" s="2">
        <v>0</v>
      </c>
      <c r="BT5028" s="2">
        <v>0</v>
      </c>
      <c r="BU5028" s="2">
        <v>0</v>
      </c>
      <c r="BV5028" s="2">
        <v>0</v>
      </c>
      <c r="BW5028" s="2">
        <v>0</v>
      </c>
      <c r="BX5028" s="2">
        <v>0</v>
      </c>
      <c r="BY5028" s="2">
        <v>0</v>
      </c>
      <c r="BZ5028" s="2">
        <v>0</v>
      </c>
      <c r="CA5028" s="2">
        <v>0</v>
      </c>
      <c r="CB5028" s="2">
        <v>0</v>
      </c>
      <c r="CC5028" s="2">
        <v>0</v>
      </c>
      <c r="CD5028" s="2">
        <v>0</v>
      </c>
      <c r="CE5028" s="2">
        <v>0</v>
      </c>
      <c r="CF5028" s="2">
        <v>0</v>
      </c>
      <c r="CG5028" s="2">
        <v>0</v>
      </c>
      <c r="CH5028" s="2">
        <v>0</v>
      </c>
      <c r="CI5028" s="2">
        <v>0</v>
      </c>
      <c r="CJ5028" s="2">
        <v>0</v>
      </c>
      <c r="CK5028" s="2">
        <v>0</v>
      </c>
      <c r="CL5028" s="2">
        <v>0</v>
      </c>
    </row>
    <row r="5029" spans="1:90" x14ac:dyDescent="0.25">
      <c r="A5029" t="s">
        <v>115</v>
      </c>
      <c r="B5029">
        <v>10314</v>
      </c>
      <c r="C5029" t="s">
        <v>204</v>
      </c>
      <c r="D5029">
        <v>1</v>
      </c>
      <c r="E5029">
        <v>8</v>
      </c>
      <c r="F5029">
        <v>37624</v>
      </c>
      <c r="G5029">
        <v>35037624</v>
      </c>
      <c r="H5029" t="s">
        <v>11886</v>
      </c>
      <c r="I5029">
        <v>100</v>
      </c>
      <c r="J5029" t="s">
        <v>107</v>
      </c>
      <c r="K5029" t="s">
        <v>3355</v>
      </c>
      <c r="L5029">
        <v>19</v>
      </c>
      <c r="M5029" t="s">
        <v>332</v>
      </c>
      <c r="N5029">
        <v>5797000</v>
      </c>
      <c r="O5029" t="s">
        <v>92</v>
      </c>
      <c r="P5029" t="s">
        <v>11887</v>
      </c>
      <c r="Q5029">
        <v>401</v>
      </c>
      <c r="R5029">
        <v>11</v>
      </c>
      <c r="S5029">
        <v>58250146</v>
      </c>
      <c r="T5029">
        <v>58256702</v>
      </c>
      <c r="U5029" t="s">
        <v>11888</v>
      </c>
      <c r="V5029">
        <v>1</v>
      </c>
      <c r="W5029" s="2">
        <v>0</v>
      </c>
      <c r="X5029" s="2">
        <v>0</v>
      </c>
      <c r="Y5029" s="2">
        <v>0</v>
      </c>
      <c r="Z5029" s="2">
        <v>0</v>
      </c>
      <c r="AA5029" s="2">
        <v>0</v>
      </c>
      <c r="AB5029" s="2">
        <v>0</v>
      </c>
      <c r="AC5029" s="2">
        <v>0</v>
      </c>
      <c r="AD5029" s="2">
        <v>340</v>
      </c>
      <c r="AE5029" s="2">
        <v>224</v>
      </c>
      <c r="AF5029" s="2">
        <v>226</v>
      </c>
      <c r="AG5029" s="2">
        <v>134</v>
      </c>
      <c r="AH5029" s="2">
        <v>305</v>
      </c>
      <c r="AI5029" s="2">
        <v>244</v>
      </c>
      <c r="AJ5029" s="2">
        <v>194</v>
      </c>
      <c r="AK5029" s="2">
        <v>0</v>
      </c>
      <c r="AL5029" s="2">
        <v>0</v>
      </c>
      <c r="AM5029" s="2">
        <v>0</v>
      </c>
      <c r="AN5029" s="2">
        <v>0</v>
      </c>
      <c r="AO5029" s="2">
        <v>0</v>
      </c>
      <c r="AP5029" s="2">
        <v>0</v>
      </c>
      <c r="AQ5029" s="2">
        <v>0</v>
      </c>
      <c r="AR5029" s="2">
        <v>0</v>
      </c>
      <c r="AS5029" s="2">
        <v>0</v>
      </c>
      <c r="AT5029" s="2">
        <v>0</v>
      </c>
      <c r="AU5029" s="2">
        <v>0</v>
      </c>
      <c r="AV5029" s="2">
        <v>0</v>
      </c>
      <c r="AW5029" s="2">
        <v>0</v>
      </c>
      <c r="AX5029" s="2">
        <v>0</v>
      </c>
      <c r="AY5029" s="2">
        <v>0</v>
      </c>
      <c r="AZ5029" s="2">
        <v>0</v>
      </c>
      <c r="BA5029" s="2">
        <v>0</v>
      </c>
      <c r="BB5029" s="2">
        <v>0</v>
      </c>
      <c r="BC5029" s="2">
        <v>189</v>
      </c>
      <c r="BD5029" s="2">
        <v>0</v>
      </c>
      <c r="BE5029" s="2">
        <v>0</v>
      </c>
      <c r="BF5029" s="2">
        <v>0</v>
      </c>
      <c r="BG5029" s="2">
        <v>0</v>
      </c>
      <c r="BH5029" s="2">
        <v>0</v>
      </c>
      <c r="BI5029" s="2">
        <v>0</v>
      </c>
      <c r="BJ5029" s="2">
        <v>0</v>
      </c>
      <c r="BK5029" s="2">
        <v>0</v>
      </c>
      <c r="BL5029" s="2">
        <v>11</v>
      </c>
      <c r="BM5029" s="2">
        <v>11</v>
      </c>
      <c r="BN5029" s="2">
        <v>10</v>
      </c>
      <c r="BO5029" s="2">
        <v>5</v>
      </c>
      <c r="BP5029" s="2">
        <v>11</v>
      </c>
      <c r="BQ5029" s="2">
        <v>8</v>
      </c>
      <c r="BR5029" s="2">
        <v>6</v>
      </c>
      <c r="BS5029" s="2">
        <v>0</v>
      </c>
      <c r="BT5029" s="2">
        <v>0</v>
      </c>
      <c r="BU5029" s="2">
        <v>0</v>
      </c>
      <c r="BV5029" s="2">
        <v>0</v>
      </c>
      <c r="BW5029" s="2">
        <v>0</v>
      </c>
      <c r="BX5029" s="2">
        <v>0</v>
      </c>
      <c r="BY5029" s="2">
        <v>0</v>
      </c>
      <c r="BZ5029" s="2">
        <v>0</v>
      </c>
      <c r="CA5029" s="2">
        <v>0</v>
      </c>
      <c r="CB5029" s="2">
        <v>0</v>
      </c>
      <c r="CC5029" s="2">
        <v>0</v>
      </c>
      <c r="CD5029" s="2">
        <v>0</v>
      </c>
      <c r="CE5029" s="2">
        <v>0</v>
      </c>
      <c r="CF5029" s="2">
        <v>0</v>
      </c>
      <c r="CG5029" s="2">
        <v>0</v>
      </c>
      <c r="CH5029" s="2">
        <v>0</v>
      </c>
      <c r="CI5029" s="2">
        <v>0</v>
      </c>
      <c r="CJ5029" s="2">
        <v>0</v>
      </c>
      <c r="CK5029" s="2">
        <v>12</v>
      </c>
      <c r="CL5029" s="2">
        <v>0</v>
      </c>
    </row>
    <row r="5030" spans="1:90" x14ac:dyDescent="0.25">
      <c r="A5030" t="s">
        <v>115</v>
      </c>
      <c r="B5030">
        <v>10314</v>
      </c>
      <c r="C5030" t="s">
        <v>204</v>
      </c>
      <c r="D5030">
        <v>1</v>
      </c>
      <c r="E5030">
        <v>8</v>
      </c>
      <c r="F5030">
        <v>923473</v>
      </c>
      <c r="G5030">
        <v>35923473</v>
      </c>
      <c r="H5030" t="s">
        <v>15482</v>
      </c>
      <c r="I5030">
        <v>100</v>
      </c>
      <c r="J5030" t="s">
        <v>107</v>
      </c>
      <c r="K5030" t="s">
        <v>3928</v>
      </c>
      <c r="L5030">
        <v>46</v>
      </c>
      <c r="M5030" t="s">
        <v>813</v>
      </c>
      <c r="N5030">
        <v>5842070</v>
      </c>
      <c r="O5030" t="s">
        <v>15483</v>
      </c>
      <c r="P5030" t="s">
        <v>15484</v>
      </c>
      <c r="Q5030">
        <v>101</v>
      </c>
      <c r="R5030">
        <v>11</v>
      </c>
      <c r="S5030">
        <v>55114994</v>
      </c>
      <c r="T5030">
        <v>55116828</v>
      </c>
      <c r="U5030" t="s">
        <v>15485</v>
      </c>
      <c r="V5030">
        <v>1</v>
      </c>
      <c r="W5030" s="2">
        <v>0</v>
      </c>
      <c r="X5030" s="2">
        <v>0</v>
      </c>
      <c r="Y5030" s="2">
        <v>0</v>
      </c>
      <c r="Z5030" s="2">
        <v>0</v>
      </c>
      <c r="AA5030" s="2">
        <v>0</v>
      </c>
      <c r="AB5030" s="2">
        <v>0</v>
      </c>
      <c r="AC5030" s="2">
        <v>0</v>
      </c>
      <c r="AD5030" s="2">
        <v>0</v>
      </c>
      <c r="AE5030" s="2">
        <v>33</v>
      </c>
      <c r="AF5030" s="2">
        <v>141</v>
      </c>
      <c r="AG5030" s="2">
        <v>110</v>
      </c>
      <c r="AH5030" s="2">
        <v>378</v>
      </c>
      <c r="AI5030" s="2">
        <v>313</v>
      </c>
      <c r="AJ5030" s="2">
        <v>316</v>
      </c>
      <c r="AK5030" s="2">
        <v>0</v>
      </c>
      <c r="AL5030" s="2">
        <v>0</v>
      </c>
      <c r="AM5030" s="2">
        <v>0</v>
      </c>
      <c r="AN5030" s="2">
        <v>0</v>
      </c>
      <c r="AO5030" s="2">
        <v>0</v>
      </c>
      <c r="AP5030" s="2">
        <v>0</v>
      </c>
      <c r="AQ5030" s="2">
        <v>0</v>
      </c>
      <c r="AR5030" s="2">
        <v>0</v>
      </c>
      <c r="AS5030" s="2">
        <v>0</v>
      </c>
      <c r="AT5030" s="2">
        <v>0</v>
      </c>
      <c r="AU5030" s="2">
        <v>485</v>
      </c>
      <c r="AV5030" s="2">
        <v>0</v>
      </c>
      <c r="AW5030" s="2">
        <v>0</v>
      </c>
      <c r="AX5030" s="2">
        <v>0</v>
      </c>
      <c r="AY5030" s="2">
        <v>0</v>
      </c>
      <c r="AZ5030" s="2">
        <v>0</v>
      </c>
      <c r="BA5030" s="2">
        <v>0</v>
      </c>
      <c r="BB5030" s="2">
        <v>0</v>
      </c>
      <c r="BC5030" s="2">
        <v>0</v>
      </c>
      <c r="BD5030" s="2">
        <v>0</v>
      </c>
      <c r="BE5030" s="2">
        <v>0</v>
      </c>
      <c r="BF5030" s="2">
        <v>0</v>
      </c>
      <c r="BG5030" s="2">
        <v>0</v>
      </c>
      <c r="BH5030" s="2">
        <v>0</v>
      </c>
      <c r="BI5030" s="2">
        <v>0</v>
      </c>
      <c r="BJ5030" s="2">
        <v>0</v>
      </c>
      <c r="BK5030" s="2">
        <v>0</v>
      </c>
      <c r="BL5030" s="2">
        <v>0</v>
      </c>
      <c r="BM5030" s="2">
        <v>2</v>
      </c>
      <c r="BN5030" s="2">
        <v>6</v>
      </c>
      <c r="BO5030" s="2">
        <v>4</v>
      </c>
      <c r="BP5030" s="2">
        <v>14</v>
      </c>
      <c r="BQ5030" s="2">
        <v>13</v>
      </c>
      <c r="BR5030" s="2">
        <v>11</v>
      </c>
      <c r="BS5030" s="2">
        <v>0</v>
      </c>
      <c r="BT5030" s="2">
        <v>0</v>
      </c>
      <c r="BU5030" s="2">
        <v>0</v>
      </c>
      <c r="BV5030" s="2">
        <v>0</v>
      </c>
      <c r="BW5030" s="2">
        <v>0</v>
      </c>
      <c r="BX5030" s="2">
        <v>0</v>
      </c>
      <c r="BY5030" s="2">
        <v>0</v>
      </c>
      <c r="BZ5030" s="2">
        <v>0</v>
      </c>
      <c r="CA5030" s="2">
        <v>0</v>
      </c>
      <c r="CB5030" s="2">
        <v>0</v>
      </c>
      <c r="CC5030" s="2">
        <v>14</v>
      </c>
      <c r="CD5030" s="2">
        <v>0</v>
      </c>
      <c r="CE5030" s="2">
        <v>0</v>
      </c>
      <c r="CF5030" s="2">
        <v>0</v>
      </c>
      <c r="CG5030" s="2">
        <v>0</v>
      </c>
      <c r="CH5030" s="2">
        <v>0</v>
      </c>
      <c r="CI5030" s="2">
        <v>0</v>
      </c>
      <c r="CJ5030" s="2">
        <v>0</v>
      </c>
      <c r="CK5030" s="2">
        <v>0</v>
      </c>
      <c r="CL5030" s="2">
        <v>0</v>
      </c>
    </row>
    <row r="5031" spans="1:90" x14ac:dyDescent="0.25">
      <c r="A5031" t="s">
        <v>115</v>
      </c>
      <c r="B5031">
        <v>10314</v>
      </c>
      <c r="C5031" t="s">
        <v>204</v>
      </c>
      <c r="D5031">
        <v>1</v>
      </c>
      <c r="E5031">
        <v>8</v>
      </c>
      <c r="F5031">
        <v>41051</v>
      </c>
      <c r="G5031">
        <v>35041051</v>
      </c>
      <c r="H5031" t="s">
        <v>12434</v>
      </c>
      <c r="I5031">
        <v>100</v>
      </c>
      <c r="J5031" t="s">
        <v>107</v>
      </c>
      <c r="K5031" t="s">
        <v>416</v>
      </c>
      <c r="L5031">
        <v>19</v>
      </c>
      <c r="M5031" t="s">
        <v>332</v>
      </c>
      <c r="N5031">
        <v>5855300</v>
      </c>
      <c r="O5031" t="s">
        <v>92</v>
      </c>
      <c r="P5031" t="s">
        <v>11905</v>
      </c>
      <c r="Q5031">
        <v>226</v>
      </c>
      <c r="R5031">
        <v>11</v>
      </c>
      <c r="S5031">
        <v>55112450</v>
      </c>
      <c r="T5031">
        <v>55126598</v>
      </c>
      <c r="U5031" t="s">
        <v>12435</v>
      </c>
      <c r="V5031">
        <v>1</v>
      </c>
      <c r="W5031" s="2">
        <v>0</v>
      </c>
      <c r="X5031" s="2">
        <v>0</v>
      </c>
      <c r="Y5031" s="2">
        <v>0</v>
      </c>
      <c r="Z5031" s="2">
        <v>0</v>
      </c>
      <c r="AA5031" s="2">
        <v>51</v>
      </c>
      <c r="AB5031" s="2">
        <v>25</v>
      </c>
      <c r="AC5031" s="2">
        <v>33</v>
      </c>
      <c r="AD5031" s="2">
        <v>101</v>
      </c>
      <c r="AE5031" s="2">
        <v>71</v>
      </c>
      <c r="AF5031" s="2">
        <v>111</v>
      </c>
      <c r="AG5031" s="2">
        <v>72</v>
      </c>
      <c r="AH5031" s="2">
        <v>373</v>
      </c>
      <c r="AI5031" s="2">
        <v>258</v>
      </c>
      <c r="AJ5031" s="2">
        <v>246</v>
      </c>
      <c r="AK5031" s="2">
        <v>0</v>
      </c>
      <c r="AL5031" s="2">
        <v>0</v>
      </c>
      <c r="AM5031" s="2">
        <v>0</v>
      </c>
      <c r="AN5031" s="2">
        <v>0</v>
      </c>
      <c r="AO5031" s="2">
        <v>0</v>
      </c>
      <c r="AP5031" s="2">
        <v>0</v>
      </c>
      <c r="AQ5031" s="2">
        <v>0</v>
      </c>
      <c r="AR5031" s="2">
        <v>0</v>
      </c>
      <c r="AS5031" s="2">
        <v>0</v>
      </c>
      <c r="AT5031" s="2">
        <v>0</v>
      </c>
      <c r="AU5031" s="2">
        <v>503</v>
      </c>
      <c r="AV5031" s="2">
        <v>0</v>
      </c>
      <c r="AW5031" s="2">
        <v>0</v>
      </c>
      <c r="AX5031" s="2">
        <v>0</v>
      </c>
      <c r="AY5031" s="2">
        <v>0</v>
      </c>
      <c r="AZ5031" s="2">
        <v>0</v>
      </c>
      <c r="BA5031" s="2">
        <v>0</v>
      </c>
      <c r="BB5031" s="2">
        <v>0</v>
      </c>
      <c r="BC5031" s="2">
        <v>7</v>
      </c>
      <c r="BD5031" s="2">
        <v>10</v>
      </c>
      <c r="BE5031" s="2">
        <v>0</v>
      </c>
      <c r="BF5031" s="2">
        <v>0</v>
      </c>
      <c r="BG5031" s="2">
        <v>0</v>
      </c>
      <c r="BH5031" s="2">
        <v>0</v>
      </c>
      <c r="BI5031" s="2">
        <v>2</v>
      </c>
      <c r="BJ5031" s="2">
        <v>1</v>
      </c>
      <c r="BK5031" s="2">
        <v>2</v>
      </c>
      <c r="BL5031" s="2">
        <v>4</v>
      </c>
      <c r="BM5031" s="2">
        <v>3</v>
      </c>
      <c r="BN5031" s="2">
        <v>3</v>
      </c>
      <c r="BO5031" s="2">
        <v>3</v>
      </c>
      <c r="BP5031" s="2">
        <v>19</v>
      </c>
      <c r="BQ5031" s="2">
        <v>12</v>
      </c>
      <c r="BR5031" s="2">
        <v>11</v>
      </c>
      <c r="BS5031" s="2">
        <v>0</v>
      </c>
      <c r="BT5031" s="2">
        <v>0</v>
      </c>
      <c r="BU5031" s="2">
        <v>0</v>
      </c>
      <c r="BV5031" s="2">
        <v>0</v>
      </c>
      <c r="BW5031" s="2">
        <v>0</v>
      </c>
      <c r="BX5031" s="2">
        <v>0</v>
      </c>
      <c r="BY5031" s="2">
        <v>0</v>
      </c>
      <c r="BZ5031" s="2">
        <v>0</v>
      </c>
      <c r="CA5031" s="2">
        <v>0</v>
      </c>
      <c r="CB5031" s="2">
        <v>0</v>
      </c>
      <c r="CC5031" s="2">
        <v>16</v>
      </c>
      <c r="CD5031" s="2">
        <v>0</v>
      </c>
      <c r="CE5031" s="2">
        <v>0</v>
      </c>
      <c r="CF5031" s="2">
        <v>0</v>
      </c>
      <c r="CG5031" s="2">
        <v>0</v>
      </c>
      <c r="CH5031" s="2">
        <v>0</v>
      </c>
      <c r="CI5031" s="2">
        <v>0</v>
      </c>
      <c r="CJ5031" s="2">
        <v>0</v>
      </c>
      <c r="CK5031" s="2">
        <v>6</v>
      </c>
      <c r="CL5031" s="2">
        <v>2</v>
      </c>
    </row>
    <row r="5032" spans="1:90" x14ac:dyDescent="0.25">
      <c r="A5032" t="s">
        <v>115</v>
      </c>
      <c r="B5032">
        <v>10314</v>
      </c>
      <c r="C5032" t="s">
        <v>204</v>
      </c>
      <c r="D5032">
        <v>2</v>
      </c>
      <c r="E5032">
        <v>6</v>
      </c>
      <c r="F5032">
        <v>985156</v>
      </c>
      <c r="G5032">
        <v>35985156</v>
      </c>
      <c r="H5032" t="s">
        <v>14518</v>
      </c>
      <c r="I5032">
        <v>100</v>
      </c>
      <c r="J5032" t="s">
        <v>107</v>
      </c>
      <c r="K5032" t="s">
        <v>332</v>
      </c>
      <c r="L5032">
        <v>19</v>
      </c>
      <c r="M5032" t="s">
        <v>332</v>
      </c>
      <c r="N5032">
        <v>5859100</v>
      </c>
      <c r="O5032" t="s">
        <v>92</v>
      </c>
      <c r="P5032" t="s">
        <v>14519</v>
      </c>
      <c r="Q5032">
        <v>151</v>
      </c>
      <c r="R5032">
        <v>11</v>
      </c>
      <c r="S5032">
        <v>55111501</v>
      </c>
      <c r="T5032">
        <v>55120670</v>
      </c>
      <c r="U5032" t="s">
        <v>14520</v>
      </c>
      <c r="V5032">
        <v>1</v>
      </c>
      <c r="W5032" s="2">
        <v>0</v>
      </c>
      <c r="X5032" s="2">
        <v>0</v>
      </c>
      <c r="Y5032" s="2">
        <v>0</v>
      </c>
      <c r="Z5032" s="2">
        <v>0</v>
      </c>
      <c r="AA5032" s="2">
        <v>0</v>
      </c>
      <c r="AB5032" s="2">
        <v>0</v>
      </c>
      <c r="AC5032" s="2">
        <v>0</v>
      </c>
      <c r="AD5032" s="2">
        <v>0</v>
      </c>
      <c r="AE5032" s="2">
        <v>0</v>
      </c>
      <c r="AF5032" s="2">
        <v>0</v>
      </c>
      <c r="AG5032" s="2">
        <v>0</v>
      </c>
      <c r="AH5032" s="2">
        <v>0</v>
      </c>
      <c r="AI5032" s="2">
        <v>0</v>
      </c>
      <c r="AJ5032" s="2">
        <v>0</v>
      </c>
      <c r="AK5032" s="2">
        <v>0</v>
      </c>
      <c r="AL5032" s="2">
        <v>0</v>
      </c>
      <c r="AM5032" s="2">
        <v>0</v>
      </c>
      <c r="AN5032" s="2">
        <v>0</v>
      </c>
      <c r="AO5032" s="2">
        <v>0</v>
      </c>
      <c r="AP5032" s="2">
        <v>0</v>
      </c>
      <c r="AQ5032" s="2">
        <v>0</v>
      </c>
      <c r="AR5032" s="2">
        <v>0</v>
      </c>
      <c r="AS5032" s="2">
        <v>0</v>
      </c>
      <c r="AT5032" s="2">
        <v>0</v>
      </c>
      <c r="AU5032" s="2">
        <v>0</v>
      </c>
      <c r="AV5032" s="2">
        <v>0</v>
      </c>
      <c r="AW5032" s="2">
        <v>0</v>
      </c>
      <c r="AX5032" s="2">
        <v>0</v>
      </c>
      <c r="AY5032" s="2">
        <v>0</v>
      </c>
      <c r="AZ5032" s="2">
        <v>0</v>
      </c>
      <c r="BA5032" s="2">
        <v>0</v>
      </c>
      <c r="BB5032" s="2">
        <v>0</v>
      </c>
      <c r="BC5032" s="2">
        <v>480</v>
      </c>
      <c r="BD5032" s="2">
        <v>0</v>
      </c>
      <c r="BE5032" s="2">
        <v>0</v>
      </c>
      <c r="BF5032" s="2">
        <v>0</v>
      </c>
      <c r="BG5032" s="2">
        <v>0</v>
      </c>
      <c r="BH5032" s="2">
        <v>0</v>
      </c>
      <c r="BI5032" s="2">
        <v>0</v>
      </c>
      <c r="BJ5032" s="2">
        <v>0</v>
      </c>
      <c r="BK5032" s="2">
        <v>0</v>
      </c>
      <c r="BL5032" s="2">
        <v>0</v>
      </c>
      <c r="BM5032" s="2">
        <v>0</v>
      </c>
      <c r="BN5032" s="2">
        <v>0</v>
      </c>
      <c r="BO5032" s="2">
        <v>0</v>
      </c>
      <c r="BP5032" s="2">
        <v>0</v>
      </c>
      <c r="BQ5032" s="2">
        <v>0</v>
      </c>
      <c r="BR5032" s="2">
        <v>0</v>
      </c>
      <c r="BS5032" s="2">
        <v>0</v>
      </c>
      <c r="BT5032" s="2">
        <v>0</v>
      </c>
      <c r="BU5032" s="2">
        <v>0</v>
      </c>
      <c r="BV5032" s="2">
        <v>0</v>
      </c>
      <c r="BW5032" s="2">
        <v>0</v>
      </c>
      <c r="BX5032" s="2">
        <v>0</v>
      </c>
      <c r="BY5032" s="2">
        <v>0</v>
      </c>
      <c r="BZ5032" s="2">
        <v>0</v>
      </c>
      <c r="CA5032" s="2">
        <v>0</v>
      </c>
      <c r="CB5032" s="2">
        <v>0</v>
      </c>
      <c r="CC5032" s="2">
        <v>0</v>
      </c>
      <c r="CD5032" s="2">
        <v>0</v>
      </c>
      <c r="CE5032" s="2">
        <v>0</v>
      </c>
      <c r="CF5032" s="2">
        <v>0</v>
      </c>
      <c r="CG5032" s="2">
        <v>0</v>
      </c>
      <c r="CH5032" s="2">
        <v>0</v>
      </c>
      <c r="CI5032" s="2">
        <v>0</v>
      </c>
      <c r="CJ5032" s="2">
        <v>0</v>
      </c>
      <c r="CK5032" s="2">
        <v>24</v>
      </c>
      <c r="CL5032" s="2">
        <v>0</v>
      </c>
    </row>
    <row r="5033" spans="1:90" x14ac:dyDescent="0.25">
      <c r="A5033" t="s">
        <v>115</v>
      </c>
      <c r="B5033">
        <v>10314</v>
      </c>
      <c r="C5033" t="s">
        <v>204</v>
      </c>
      <c r="D5033">
        <v>2</v>
      </c>
      <c r="E5033">
        <v>34</v>
      </c>
      <c r="F5033">
        <v>404718</v>
      </c>
      <c r="G5033">
        <v>35404718</v>
      </c>
      <c r="H5033" t="s">
        <v>11001</v>
      </c>
      <c r="I5033">
        <v>100</v>
      </c>
      <c r="J5033" t="s">
        <v>107</v>
      </c>
      <c r="K5033" t="s">
        <v>2299</v>
      </c>
      <c r="L5033">
        <v>46</v>
      </c>
      <c r="M5033" t="s">
        <v>813</v>
      </c>
      <c r="N5033">
        <v>5818270</v>
      </c>
      <c r="O5033" t="s">
        <v>92</v>
      </c>
      <c r="P5033" t="s">
        <v>11002</v>
      </c>
      <c r="Q5033" t="s">
        <v>127</v>
      </c>
      <c r="R5033">
        <v>11</v>
      </c>
      <c r="S5033">
        <v>55117298</v>
      </c>
      <c r="U5033" t="s">
        <v>19590</v>
      </c>
      <c r="V5033">
        <v>1</v>
      </c>
      <c r="W5033" s="2">
        <v>0</v>
      </c>
      <c r="X5033" s="2">
        <v>0</v>
      </c>
      <c r="Y5033" s="2">
        <v>0</v>
      </c>
      <c r="Z5033" s="2">
        <v>0</v>
      </c>
      <c r="AA5033" s="2">
        <v>1</v>
      </c>
      <c r="AB5033" s="2">
        <v>2</v>
      </c>
      <c r="AC5033" s="2">
        <v>6</v>
      </c>
      <c r="AD5033" s="2">
        <v>5</v>
      </c>
      <c r="AE5033" s="2">
        <v>7</v>
      </c>
      <c r="AF5033" s="2">
        <v>11</v>
      </c>
      <c r="AG5033" s="2">
        <v>5</v>
      </c>
      <c r="AH5033" s="2">
        <v>0</v>
      </c>
      <c r="AI5033" s="2">
        <v>0</v>
      </c>
      <c r="AJ5033" s="2">
        <v>0</v>
      </c>
      <c r="AK5033" s="2">
        <v>0</v>
      </c>
      <c r="AL5033" s="2">
        <v>12</v>
      </c>
      <c r="AM5033" s="2">
        <v>0</v>
      </c>
      <c r="AN5033" s="2">
        <v>0</v>
      </c>
      <c r="AO5033" s="2">
        <v>0</v>
      </c>
      <c r="AP5033" s="2">
        <v>0</v>
      </c>
      <c r="AQ5033" s="2">
        <v>0</v>
      </c>
      <c r="AR5033" s="2">
        <v>0</v>
      </c>
      <c r="AS5033" s="2">
        <v>0</v>
      </c>
      <c r="AT5033" s="2">
        <v>0</v>
      </c>
      <c r="AU5033" s="2">
        <v>0</v>
      </c>
      <c r="AV5033" s="2">
        <v>0</v>
      </c>
      <c r="AW5033" s="2">
        <v>0</v>
      </c>
      <c r="AX5033" s="2">
        <v>0</v>
      </c>
      <c r="AY5033" s="2">
        <v>0</v>
      </c>
      <c r="AZ5033" s="2">
        <v>0</v>
      </c>
      <c r="BA5033" s="2">
        <v>0</v>
      </c>
      <c r="BB5033" s="2">
        <v>0</v>
      </c>
      <c r="BC5033" s="2">
        <v>0</v>
      </c>
      <c r="BD5033" s="2">
        <v>0</v>
      </c>
      <c r="BE5033" s="2">
        <v>0</v>
      </c>
      <c r="BF5033" s="2">
        <v>0</v>
      </c>
      <c r="BG5033" s="2">
        <v>0</v>
      </c>
      <c r="BH5033" s="2">
        <v>0</v>
      </c>
      <c r="BI5033" s="2">
        <v>1</v>
      </c>
      <c r="BJ5033" s="2">
        <v>1</v>
      </c>
      <c r="BK5033" s="2">
        <v>1</v>
      </c>
      <c r="BL5033" s="2">
        <v>1</v>
      </c>
      <c r="BM5033" s="2">
        <v>1</v>
      </c>
      <c r="BN5033" s="2">
        <v>1</v>
      </c>
      <c r="BO5033" s="2">
        <v>1</v>
      </c>
      <c r="BP5033" s="2">
        <v>0</v>
      </c>
      <c r="BQ5033" s="2">
        <v>0</v>
      </c>
      <c r="BR5033" s="2">
        <v>0</v>
      </c>
      <c r="BS5033" s="2">
        <v>0</v>
      </c>
      <c r="BT5033" s="2">
        <v>2</v>
      </c>
      <c r="BU5033" s="2">
        <v>0</v>
      </c>
      <c r="BV5033" s="2">
        <v>0</v>
      </c>
      <c r="BW5033" s="2">
        <v>0</v>
      </c>
      <c r="BX5033" s="2">
        <v>0</v>
      </c>
      <c r="BY5033" s="2">
        <v>0</v>
      </c>
      <c r="BZ5033" s="2">
        <v>0</v>
      </c>
      <c r="CA5033" s="2">
        <v>0</v>
      </c>
      <c r="CB5033" s="2">
        <v>0</v>
      </c>
      <c r="CC5033" s="2">
        <v>0</v>
      </c>
      <c r="CD5033" s="2">
        <v>0</v>
      </c>
      <c r="CE5033" s="2">
        <v>0</v>
      </c>
      <c r="CF5033" s="2">
        <v>0</v>
      </c>
      <c r="CG5033" s="2">
        <v>0</v>
      </c>
      <c r="CH5033" s="2">
        <v>0</v>
      </c>
      <c r="CI5033" s="2">
        <v>0</v>
      </c>
      <c r="CJ5033" s="2">
        <v>0</v>
      </c>
      <c r="CK5033" s="2">
        <v>0</v>
      </c>
      <c r="CL5033" s="2">
        <v>0</v>
      </c>
    </row>
    <row r="5034" spans="1:90" x14ac:dyDescent="0.25">
      <c r="A5034" t="s">
        <v>115</v>
      </c>
      <c r="B5034">
        <v>10314</v>
      </c>
      <c r="C5034" t="s">
        <v>204</v>
      </c>
      <c r="D5034">
        <v>2</v>
      </c>
      <c r="E5034">
        <v>34</v>
      </c>
      <c r="F5034">
        <v>412961</v>
      </c>
      <c r="G5034">
        <v>35412961</v>
      </c>
      <c r="H5034" t="s">
        <v>11574</v>
      </c>
      <c r="I5034">
        <v>100</v>
      </c>
      <c r="J5034" t="s">
        <v>107</v>
      </c>
      <c r="K5034" t="s">
        <v>2299</v>
      </c>
      <c r="L5034">
        <v>46</v>
      </c>
      <c r="M5034" t="s">
        <v>813</v>
      </c>
      <c r="N5034">
        <v>5818270</v>
      </c>
      <c r="O5034" t="s">
        <v>92</v>
      </c>
      <c r="P5034" t="s">
        <v>11002</v>
      </c>
      <c r="Q5034" t="s">
        <v>127</v>
      </c>
      <c r="R5034">
        <v>11</v>
      </c>
      <c r="S5034">
        <v>58161817</v>
      </c>
      <c r="T5034">
        <v>58165196</v>
      </c>
      <c r="U5034" t="s">
        <v>19590</v>
      </c>
      <c r="V5034">
        <v>1</v>
      </c>
      <c r="W5034" s="2">
        <v>0</v>
      </c>
      <c r="X5034" s="2">
        <v>0</v>
      </c>
      <c r="Y5034" s="2">
        <v>0</v>
      </c>
      <c r="Z5034" s="2">
        <v>0</v>
      </c>
      <c r="AA5034" s="2">
        <v>0</v>
      </c>
      <c r="AB5034" s="2">
        <v>0</v>
      </c>
      <c r="AC5034" s="2">
        <v>1</v>
      </c>
      <c r="AD5034" s="2">
        <v>4</v>
      </c>
      <c r="AE5034" s="2">
        <v>8</v>
      </c>
      <c r="AF5034" s="2">
        <v>7</v>
      </c>
      <c r="AG5034" s="2">
        <v>11</v>
      </c>
      <c r="AH5034" s="2">
        <v>0</v>
      </c>
      <c r="AI5034" s="2">
        <v>0</v>
      </c>
      <c r="AJ5034" s="2">
        <v>0</v>
      </c>
      <c r="AK5034" s="2">
        <v>0</v>
      </c>
      <c r="AL5034" s="2">
        <v>23</v>
      </c>
      <c r="AM5034" s="2">
        <v>0</v>
      </c>
      <c r="AN5034" s="2">
        <v>0</v>
      </c>
      <c r="AO5034" s="2">
        <v>0</v>
      </c>
      <c r="AP5034" s="2">
        <v>0</v>
      </c>
      <c r="AQ5034" s="2">
        <v>0</v>
      </c>
      <c r="AR5034" s="2">
        <v>0</v>
      </c>
      <c r="AS5034" s="2">
        <v>0</v>
      </c>
      <c r="AT5034" s="2">
        <v>0</v>
      </c>
      <c r="AU5034" s="2">
        <v>0</v>
      </c>
      <c r="AV5034" s="2">
        <v>0</v>
      </c>
      <c r="AW5034" s="2">
        <v>0</v>
      </c>
      <c r="AX5034" s="2">
        <v>0</v>
      </c>
      <c r="AY5034" s="2">
        <v>0</v>
      </c>
      <c r="AZ5034" s="2">
        <v>0</v>
      </c>
      <c r="BA5034" s="2">
        <v>0</v>
      </c>
      <c r="BB5034" s="2">
        <v>0</v>
      </c>
      <c r="BC5034" s="2">
        <v>0</v>
      </c>
      <c r="BD5034" s="2">
        <v>0</v>
      </c>
      <c r="BE5034" s="2">
        <v>0</v>
      </c>
      <c r="BF5034" s="2">
        <v>0</v>
      </c>
      <c r="BG5034" s="2">
        <v>0</v>
      </c>
      <c r="BH5034" s="2">
        <v>0</v>
      </c>
      <c r="BI5034" s="2">
        <v>0</v>
      </c>
      <c r="BJ5034" s="2">
        <v>0</v>
      </c>
      <c r="BK5034" s="2">
        <v>1</v>
      </c>
      <c r="BL5034" s="2">
        <v>1</v>
      </c>
      <c r="BM5034" s="2">
        <v>2</v>
      </c>
      <c r="BN5034" s="2">
        <v>2</v>
      </c>
      <c r="BO5034" s="2">
        <v>1</v>
      </c>
      <c r="BP5034" s="2">
        <v>0</v>
      </c>
      <c r="BQ5034" s="2">
        <v>0</v>
      </c>
      <c r="BR5034" s="2">
        <v>0</v>
      </c>
      <c r="BS5034" s="2">
        <v>0</v>
      </c>
      <c r="BT5034" s="2">
        <v>2</v>
      </c>
      <c r="BU5034" s="2">
        <v>0</v>
      </c>
      <c r="BV5034" s="2">
        <v>0</v>
      </c>
      <c r="BW5034" s="2">
        <v>0</v>
      </c>
      <c r="BX5034" s="2">
        <v>0</v>
      </c>
      <c r="BY5034" s="2">
        <v>0</v>
      </c>
      <c r="BZ5034" s="2">
        <v>0</v>
      </c>
      <c r="CA5034" s="2">
        <v>0</v>
      </c>
      <c r="CB5034" s="2">
        <v>0</v>
      </c>
      <c r="CC5034" s="2">
        <v>0</v>
      </c>
      <c r="CD5034" s="2">
        <v>0</v>
      </c>
      <c r="CE5034" s="2">
        <v>0</v>
      </c>
      <c r="CF5034" s="2">
        <v>0</v>
      </c>
      <c r="CG5034" s="2">
        <v>0</v>
      </c>
      <c r="CH5034" s="2">
        <v>0</v>
      </c>
      <c r="CI5034" s="2">
        <v>0</v>
      </c>
      <c r="CJ5034" s="2">
        <v>0</v>
      </c>
      <c r="CK5034" s="2">
        <v>0</v>
      </c>
      <c r="CL5034" s="2">
        <v>0</v>
      </c>
    </row>
    <row r="5035" spans="1:90" x14ac:dyDescent="0.25">
      <c r="A5035" t="s">
        <v>115</v>
      </c>
      <c r="B5035">
        <v>10314</v>
      </c>
      <c r="C5035" t="s">
        <v>204</v>
      </c>
      <c r="D5035">
        <v>1</v>
      </c>
      <c r="E5035">
        <v>8</v>
      </c>
      <c r="F5035">
        <v>902524</v>
      </c>
      <c r="G5035">
        <v>35902524</v>
      </c>
      <c r="H5035" t="s">
        <v>15089</v>
      </c>
      <c r="I5035">
        <v>100</v>
      </c>
      <c r="J5035" t="s">
        <v>107</v>
      </c>
      <c r="K5035" t="s">
        <v>485</v>
      </c>
      <c r="L5035">
        <v>19</v>
      </c>
      <c r="M5035" t="s">
        <v>332</v>
      </c>
      <c r="N5035">
        <v>5894440</v>
      </c>
      <c r="O5035" t="s">
        <v>92</v>
      </c>
      <c r="P5035" t="s">
        <v>15090</v>
      </c>
      <c r="Q5035">
        <v>100</v>
      </c>
      <c r="R5035">
        <v>11</v>
      </c>
      <c r="S5035">
        <v>58211010</v>
      </c>
      <c r="T5035">
        <v>58214234</v>
      </c>
      <c r="U5035" t="s">
        <v>15091</v>
      </c>
      <c r="V5035">
        <v>1</v>
      </c>
      <c r="W5035" s="2">
        <v>0</v>
      </c>
      <c r="X5035" s="2">
        <v>0</v>
      </c>
      <c r="Y5035" s="2">
        <v>109</v>
      </c>
      <c r="Z5035" s="2">
        <v>111</v>
      </c>
      <c r="AA5035" s="2">
        <v>86</v>
      </c>
      <c r="AB5035" s="2">
        <v>85</v>
      </c>
      <c r="AC5035" s="2">
        <v>58</v>
      </c>
      <c r="AD5035" s="2">
        <v>0</v>
      </c>
      <c r="AE5035" s="2">
        <v>0</v>
      </c>
      <c r="AF5035" s="2">
        <v>0</v>
      </c>
      <c r="AG5035" s="2">
        <v>0</v>
      </c>
      <c r="AH5035" s="2">
        <v>0</v>
      </c>
      <c r="AI5035" s="2">
        <v>0</v>
      </c>
      <c r="AJ5035" s="2">
        <v>0</v>
      </c>
      <c r="AK5035" s="2">
        <v>0</v>
      </c>
      <c r="AL5035" s="2">
        <v>0</v>
      </c>
      <c r="AM5035" s="2">
        <v>0</v>
      </c>
      <c r="AN5035" s="2">
        <v>0</v>
      </c>
      <c r="AO5035" s="2">
        <v>0</v>
      </c>
      <c r="AP5035" s="2">
        <v>0</v>
      </c>
      <c r="AQ5035" s="2">
        <v>0</v>
      </c>
      <c r="AR5035" s="2">
        <v>0</v>
      </c>
      <c r="AS5035" s="2">
        <v>0</v>
      </c>
      <c r="AT5035" s="2">
        <v>0</v>
      </c>
      <c r="AU5035" s="2">
        <v>0</v>
      </c>
      <c r="AV5035" s="2">
        <v>0</v>
      </c>
      <c r="AW5035" s="2">
        <v>0</v>
      </c>
      <c r="AX5035" s="2">
        <v>0</v>
      </c>
      <c r="AY5035" s="2">
        <v>0</v>
      </c>
      <c r="AZ5035" s="2">
        <v>0</v>
      </c>
      <c r="BA5035" s="2">
        <v>0</v>
      </c>
      <c r="BB5035" s="2">
        <v>0</v>
      </c>
      <c r="BC5035" s="2">
        <v>117</v>
      </c>
      <c r="BD5035" s="2">
        <v>0</v>
      </c>
      <c r="BE5035" s="2">
        <v>0</v>
      </c>
      <c r="BF5035" s="2">
        <v>0</v>
      </c>
      <c r="BG5035" s="2">
        <v>5</v>
      </c>
      <c r="BH5035" s="2">
        <v>4</v>
      </c>
      <c r="BI5035" s="2">
        <v>4</v>
      </c>
      <c r="BJ5035" s="2">
        <v>3</v>
      </c>
      <c r="BK5035" s="2">
        <v>2</v>
      </c>
      <c r="BL5035" s="2">
        <v>0</v>
      </c>
      <c r="BM5035" s="2">
        <v>0</v>
      </c>
      <c r="BN5035" s="2">
        <v>0</v>
      </c>
      <c r="BO5035" s="2">
        <v>0</v>
      </c>
      <c r="BP5035" s="2">
        <v>0</v>
      </c>
      <c r="BQ5035" s="2">
        <v>0</v>
      </c>
      <c r="BR5035" s="2">
        <v>0</v>
      </c>
      <c r="BS5035" s="2">
        <v>0</v>
      </c>
      <c r="BT5035" s="2">
        <v>0</v>
      </c>
      <c r="BU5035" s="2">
        <v>0</v>
      </c>
      <c r="BV5035" s="2">
        <v>0</v>
      </c>
      <c r="BW5035" s="2">
        <v>0</v>
      </c>
      <c r="BX5035" s="2">
        <v>0</v>
      </c>
      <c r="BY5035" s="2">
        <v>0</v>
      </c>
      <c r="BZ5035" s="2">
        <v>0</v>
      </c>
      <c r="CA5035" s="2">
        <v>0</v>
      </c>
      <c r="CB5035" s="2">
        <v>0</v>
      </c>
      <c r="CC5035" s="2">
        <v>0</v>
      </c>
      <c r="CD5035" s="2">
        <v>0</v>
      </c>
      <c r="CE5035" s="2">
        <v>0</v>
      </c>
      <c r="CF5035" s="2">
        <v>0</v>
      </c>
      <c r="CG5035" s="2">
        <v>0</v>
      </c>
      <c r="CH5035" s="2">
        <v>0</v>
      </c>
      <c r="CI5035" s="2">
        <v>0</v>
      </c>
      <c r="CJ5035" s="2">
        <v>0</v>
      </c>
      <c r="CK5035" s="2">
        <v>10</v>
      </c>
      <c r="CL5035" s="2">
        <v>0</v>
      </c>
    </row>
    <row r="5036" spans="1:90" x14ac:dyDescent="0.25">
      <c r="A5036" t="s">
        <v>115</v>
      </c>
      <c r="B5036">
        <v>10314</v>
      </c>
      <c r="C5036" t="s">
        <v>204</v>
      </c>
      <c r="D5036">
        <v>1</v>
      </c>
      <c r="E5036">
        <v>8</v>
      </c>
      <c r="F5036">
        <v>461301</v>
      </c>
      <c r="G5036">
        <v>35461301</v>
      </c>
      <c r="H5036" t="s">
        <v>309</v>
      </c>
      <c r="I5036">
        <v>100</v>
      </c>
      <c r="J5036" t="s">
        <v>107</v>
      </c>
      <c r="K5036" t="s">
        <v>5321</v>
      </c>
      <c r="L5036">
        <v>43</v>
      </c>
      <c r="M5036" t="s">
        <v>205</v>
      </c>
      <c r="N5036">
        <v>5880280</v>
      </c>
      <c r="O5036" t="s">
        <v>92</v>
      </c>
      <c r="P5036" t="s">
        <v>16630</v>
      </c>
      <c r="Q5036">
        <v>158</v>
      </c>
      <c r="R5036">
        <v>11</v>
      </c>
      <c r="S5036">
        <v>58706193</v>
      </c>
      <c r="U5036" t="s">
        <v>16631</v>
      </c>
      <c r="V5036">
        <v>1</v>
      </c>
      <c r="W5036" s="2">
        <v>0</v>
      </c>
      <c r="X5036" s="2">
        <v>0</v>
      </c>
      <c r="Y5036" s="2">
        <v>211</v>
      </c>
      <c r="Z5036" s="2">
        <v>133</v>
      </c>
      <c r="AA5036" s="2">
        <v>198</v>
      </c>
      <c r="AB5036" s="2">
        <v>253</v>
      </c>
      <c r="AC5036" s="2">
        <v>189</v>
      </c>
      <c r="AD5036" s="2">
        <v>0</v>
      </c>
      <c r="AE5036" s="2">
        <v>0</v>
      </c>
      <c r="AF5036" s="2">
        <v>0</v>
      </c>
      <c r="AG5036" s="2">
        <v>0</v>
      </c>
      <c r="AH5036" s="2">
        <v>0</v>
      </c>
      <c r="AI5036" s="2">
        <v>0</v>
      </c>
      <c r="AJ5036" s="2">
        <v>0</v>
      </c>
      <c r="AK5036" s="2">
        <v>0</v>
      </c>
      <c r="AL5036" s="2">
        <v>0</v>
      </c>
      <c r="AM5036" s="2">
        <v>0</v>
      </c>
      <c r="AN5036" s="2">
        <v>0</v>
      </c>
      <c r="AO5036" s="2">
        <v>0</v>
      </c>
      <c r="AP5036" s="2">
        <v>0</v>
      </c>
      <c r="AQ5036" s="2">
        <v>0</v>
      </c>
      <c r="AR5036" s="2">
        <v>0</v>
      </c>
      <c r="AS5036" s="2">
        <v>0</v>
      </c>
      <c r="AT5036" s="2">
        <v>0</v>
      </c>
      <c r="AU5036" s="2">
        <v>0</v>
      </c>
      <c r="AV5036" s="2">
        <v>0</v>
      </c>
      <c r="AW5036" s="2">
        <v>0</v>
      </c>
      <c r="AX5036" s="2">
        <v>0</v>
      </c>
      <c r="AY5036" s="2">
        <v>0</v>
      </c>
      <c r="AZ5036" s="2">
        <v>0</v>
      </c>
      <c r="BA5036" s="2">
        <v>0</v>
      </c>
      <c r="BB5036" s="2">
        <v>0</v>
      </c>
      <c r="BC5036" s="2">
        <v>59</v>
      </c>
      <c r="BD5036" s="2">
        <v>0</v>
      </c>
      <c r="BE5036" s="2">
        <v>0</v>
      </c>
      <c r="BF5036" s="2">
        <v>0</v>
      </c>
      <c r="BG5036" s="2">
        <v>7</v>
      </c>
      <c r="BH5036" s="2">
        <v>6</v>
      </c>
      <c r="BI5036" s="2">
        <v>8</v>
      </c>
      <c r="BJ5036" s="2">
        <v>11</v>
      </c>
      <c r="BK5036" s="2">
        <v>7</v>
      </c>
      <c r="BL5036" s="2">
        <v>0</v>
      </c>
      <c r="BM5036" s="2">
        <v>0</v>
      </c>
      <c r="BN5036" s="2">
        <v>0</v>
      </c>
      <c r="BO5036" s="2">
        <v>0</v>
      </c>
      <c r="BP5036" s="2">
        <v>0</v>
      </c>
      <c r="BQ5036" s="2">
        <v>0</v>
      </c>
      <c r="BR5036" s="2">
        <v>0</v>
      </c>
      <c r="BS5036" s="2">
        <v>0</v>
      </c>
      <c r="BT5036" s="2">
        <v>0</v>
      </c>
      <c r="BU5036" s="2">
        <v>0</v>
      </c>
      <c r="BV5036" s="2">
        <v>0</v>
      </c>
      <c r="BW5036" s="2">
        <v>0</v>
      </c>
      <c r="BX5036" s="2">
        <v>0</v>
      </c>
      <c r="BY5036" s="2">
        <v>0</v>
      </c>
      <c r="BZ5036" s="2">
        <v>0</v>
      </c>
      <c r="CA5036" s="2">
        <v>0</v>
      </c>
      <c r="CB5036" s="2">
        <v>0</v>
      </c>
      <c r="CC5036" s="2">
        <v>0</v>
      </c>
      <c r="CD5036" s="2">
        <v>0</v>
      </c>
      <c r="CE5036" s="2">
        <v>0</v>
      </c>
      <c r="CF5036" s="2">
        <v>0</v>
      </c>
      <c r="CG5036" s="2">
        <v>0</v>
      </c>
      <c r="CH5036" s="2">
        <v>0</v>
      </c>
      <c r="CI5036" s="2">
        <v>0</v>
      </c>
      <c r="CJ5036" s="2">
        <v>0</v>
      </c>
      <c r="CK5036" s="2">
        <v>3</v>
      </c>
      <c r="CL5036" s="2">
        <v>0</v>
      </c>
    </row>
    <row r="5037" spans="1:90" x14ac:dyDescent="0.25">
      <c r="A5037" t="s">
        <v>115</v>
      </c>
      <c r="B5037">
        <v>10314</v>
      </c>
      <c r="C5037" t="s">
        <v>204</v>
      </c>
      <c r="D5037">
        <v>1</v>
      </c>
      <c r="E5037">
        <v>8</v>
      </c>
      <c r="F5037">
        <v>48719</v>
      </c>
      <c r="G5037">
        <v>35048719</v>
      </c>
      <c r="H5037" t="s">
        <v>12541</v>
      </c>
      <c r="I5037">
        <v>100</v>
      </c>
      <c r="J5037" t="s">
        <v>107</v>
      </c>
      <c r="K5037" t="s">
        <v>12542</v>
      </c>
      <c r="L5037">
        <v>43</v>
      </c>
      <c r="M5037" t="s">
        <v>205</v>
      </c>
      <c r="N5037">
        <v>5873190</v>
      </c>
      <c r="O5037" t="s">
        <v>92</v>
      </c>
      <c r="P5037" t="s">
        <v>12543</v>
      </c>
      <c r="Q5037">
        <v>37</v>
      </c>
      <c r="R5037">
        <v>11</v>
      </c>
      <c r="S5037">
        <v>58313435</v>
      </c>
      <c r="T5037">
        <v>58334316</v>
      </c>
      <c r="U5037" t="s">
        <v>12544</v>
      </c>
      <c r="V5037">
        <v>1</v>
      </c>
      <c r="W5037" s="2">
        <v>0</v>
      </c>
      <c r="X5037" s="2">
        <v>0</v>
      </c>
      <c r="Y5037" s="2">
        <v>160</v>
      </c>
      <c r="Z5037" s="2">
        <v>154</v>
      </c>
      <c r="AA5037" s="2">
        <v>127</v>
      </c>
      <c r="AB5037" s="2">
        <v>109</v>
      </c>
      <c r="AC5037" s="2">
        <v>108</v>
      </c>
      <c r="AD5037" s="2">
        <v>109</v>
      </c>
      <c r="AE5037" s="2">
        <v>145</v>
      </c>
      <c r="AF5037" s="2">
        <v>139</v>
      </c>
      <c r="AG5037" s="2">
        <v>72</v>
      </c>
      <c r="AH5037" s="2">
        <v>146</v>
      </c>
      <c r="AI5037" s="2">
        <v>124</v>
      </c>
      <c r="AJ5037" s="2">
        <v>132</v>
      </c>
      <c r="AK5037" s="2">
        <v>0</v>
      </c>
      <c r="AL5037" s="2">
        <v>0</v>
      </c>
      <c r="AM5037" s="2">
        <v>0</v>
      </c>
      <c r="AN5037" s="2">
        <v>0</v>
      </c>
      <c r="AO5037" s="2">
        <v>0</v>
      </c>
      <c r="AP5037" s="2">
        <v>0</v>
      </c>
      <c r="AQ5037" s="2">
        <v>0</v>
      </c>
      <c r="AR5037" s="2">
        <v>0</v>
      </c>
      <c r="AS5037" s="2">
        <v>0</v>
      </c>
      <c r="AT5037" s="2">
        <v>0</v>
      </c>
      <c r="AU5037" s="2">
        <v>128</v>
      </c>
      <c r="AV5037" s="2">
        <v>0</v>
      </c>
      <c r="AW5037" s="2">
        <v>0</v>
      </c>
      <c r="AX5037" s="2">
        <v>0</v>
      </c>
      <c r="AY5037" s="2">
        <v>0</v>
      </c>
      <c r="AZ5037" s="2">
        <v>0</v>
      </c>
      <c r="BA5037" s="2">
        <v>0</v>
      </c>
      <c r="BB5037" s="2">
        <v>0</v>
      </c>
      <c r="BC5037" s="2">
        <v>130</v>
      </c>
      <c r="BD5037" s="2">
        <v>13</v>
      </c>
      <c r="BE5037" s="2">
        <v>0</v>
      </c>
      <c r="BF5037" s="2">
        <v>0</v>
      </c>
      <c r="BG5037" s="2">
        <v>7</v>
      </c>
      <c r="BH5037" s="2">
        <v>8</v>
      </c>
      <c r="BI5037" s="2">
        <v>5</v>
      </c>
      <c r="BJ5037" s="2">
        <v>5</v>
      </c>
      <c r="BK5037" s="2">
        <v>6</v>
      </c>
      <c r="BL5037" s="2">
        <v>5</v>
      </c>
      <c r="BM5037" s="2">
        <v>6</v>
      </c>
      <c r="BN5037" s="2">
        <v>5</v>
      </c>
      <c r="BO5037" s="2">
        <v>2</v>
      </c>
      <c r="BP5037" s="2">
        <v>7</v>
      </c>
      <c r="BQ5037" s="2">
        <v>5</v>
      </c>
      <c r="BR5037" s="2">
        <v>4</v>
      </c>
      <c r="BS5037" s="2">
        <v>0</v>
      </c>
      <c r="BT5037" s="2">
        <v>0</v>
      </c>
      <c r="BU5037" s="2">
        <v>0</v>
      </c>
      <c r="BV5037" s="2">
        <v>0</v>
      </c>
      <c r="BW5037" s="2">
        <v>0</v>
      </c>
      <c r="BX5037" s="2">
        <v>0</v>
      </c>
      <c r="BY5037" s="2">
        <v>0</v>
      </c>
      <c r="BZ5037" s="2">
        <v>0</v>
      </c>
      <c r="CA5037" s="2">
        <v>0</v>
      </c>
      <c r="CB5037" s="2">
        <v>0</v>
      </c>
      <c r="CC5037" s="2">
        <v>3</v>
      </c>
      <c r="CD5037" s="2">
        <v>0</v>
      </c>
      <c r="CE5037" s="2">
        <v>0</v>
      </c>
      <c r="CF5037" s="2">
        <v>0</v>
      </c>
      <c r="CG5037" s="2">
        <v>0</v>
      </c>
      <c r="CH5037" s="2">
        <v>0</v>
      </c>
      <c r="CI5037" s="2">
        <v>0</v>
      </c>
      <c r="CJ5037" s="2">
        <v>0</v>
      </c>
      <c r="CK5037" s="2">
        <v>7</v>
      </c>
      <c r="CL5037" s="2">
        <v>3</v>
      </c>
    </row>
    <row r="5038" spans="1:90" x14ac:dyDescent="0.25">
      <c r="A5038" t="s">
        <v>115</v>
      </c>
      <c r="B5038">
        <v>10314</v>
      </c>
      <c r="C5038" t="s">
        <v>204</v>
      </c>
      <c r="D5038">
        <v>1</v>
      </c>
      <c r="E5038">
        <v>8</v>
      </c>
      <c r="F5038">
        <v>925408</v>
      </c>
      <c r="G5038">
        <v>35925408</v>
      </c>
      <c r="H5038" t="s">
        <v>19388</v>
      </c>
      <c r="I5038">
        <v>100</v>
      </c>
      <c r="J5038" t="s">
        <v>107</v>
      </c>
      <c r="K5038" t="s">
        <v>3928</v>
      </c>
      <c r="L5038">
        <v>46</v>
      </c>
      <c r="M5038" t="s">
        <v>813</v>
      </c>
      <c r="N5038">
        <v>5842070</v>
      </c>
      <c r="O5038" t="s">
        <v>92</v>
      </c>
      <c r="P5038" t="s">
        <v>15484</v>
      </c>
      <c r="Q5038" t="s">
        <v>127</v>
      </c>
      <c r="R5038">
        <v>11</v>
      </c>
      <c r="S5038">
        <v>55115889</v>
      </c>
      <c r="T5038">
        <v>55118847</v>
      </c>
      <c r="U5038" t="s">
        <v>19389</v>
      </c>
      <c r="V5038">
        <v>1</v>
      </c>
      <c r="W5038" s="2">
        <v>0</v>
      </c>
      <c r="X5038" s="2">
        <v>0</v>
      </c>
      <c r="Y5038" s="2">
        <v>90</v>
      </c>
      <c r="Z5038" s="2">
        <v>87</v>
      </c>
      <c r="AA5038" s="2">
        <v>88</v>
      </c>
      <c r="AB5038" s="2">
        <v>115</v>
      </c>
      <c r="AC5038" s="2">
        <v>111</v>
      </c>
      <c r="AD5038" s="2">
        <v>0</v>
      </c>
      <c r="AE5038" s="2">
        <v>0</v>
      </c>
      <c r="AF5038" s="2">
        <v>0</v>
      </c>
      <c r="AG5038" s="2">
        <v>0</v>
      </c>
      <c r="AH5038" s="2">
        <v>0</v>
      </c>
      <c r="AI5038" s="2">
        <v>0</v>
      </c>
      <c r="AJ5038" s="2">
        <v>0</v>
      </c>
      <c r="AK5038" s="2">
        <v>0</v>
      </c>
      <c r="AL5038" s="2">
        <v>0</v>
      </c>
      <c r="AM5038" s="2">
        <v>0</v>
      </c>
      <c r="AN5038" s="2">
        <v>0</v>
      </c>
      <c r="AO5038" s="2">
        <v>0</v>
      </c>
      <c r="AP5038" s="2">
        <v>0</v>
      </c>
      <c r="AQ5038" s="2">
        <v>0</v>
      </c>
      <c r="AR5038" s="2">
        <v>0</v>
      </c>
      <c r="AS5038" s="2">
        <v>0</v>
      </c>
      <c r="AT5038" s="2">
        <v>0</v>
      </c>
      <c r="AU5038" s="2">
        <v>0</v>
      </c>
      <c r="AV5038" s="2">
        <v>0</v>
      </c>
      <c r="AW5038" s="2">
        <v>0</v>
      </c>
      <c r="AX5038" s="2">
        <v>0</v>
      </c>
      <c r="AY5038" s="2">
        <v>0</v>
      </c>
      <c r="AZ5038" s="2">
        <v>0</v>
      </c>
      <c r="BA5038" s="2">
        <v>0</v>
      </c>
      <c r="BB5038" s="2">
        <v>0</v>
      </c>
      <c r="BC5038" s="2">
        <v>0</v>
      </c>
      <c r="BD5038" s="2">
        <v>0</v>
      </c>
      <c r="BE5038" s="2">
        <v>0</v>
      </c>
      <c r="BF5038" s="2">
        <v>0</v>
      </c>
      <c r="BG5038" s="2">
        <v>4</v>
      </c>
      <c r="BH5038" s="2">
        <v>3</v>
      </c>
      <c r="BI5038" s="2">
        <v>4</v>
      </c>
      <c r="BJ5038" s="2">
        <v>5</v>
      </c>
      <c r="BK5038" s="2">
        <v>5</v>
      </c>
      <c r="BL5038" s="2">
        <v>0</v>
      </c>
      <c r="BM5038" s="2">
        <v>0</v>
      </c>
      <c r="BN5038" s="2">
        <v>0</v>
      </c>
      <c r="BO5038" s="2">
        <v>0</v>
      </c>
      <c r="BP5038" s="2">
        <v>0</v>
      </c>
      <c r="BQ5038" s="2">
        <v>0</v>
      </c>
      <c r="BR5038" s="2">
        <v>0</v>
      </c>
      <c r="BS5038" s="2">
        <v>0</v>
      </c>
      <c r="BT5038" s="2">
        <v>0</v>
      </c>
      <c r="BU5038" s="2">
        <v>0</v>
      </c>
      <c r="BV5038" s="2">
        <v>0</v>
      </c>
      <c r="BW5038" s="2">
        <v>0</v>
      </c>
      <c r="BX5038" s="2">
        <v>0</v>
      </c>
      <c r="BY5038" s="2">
        <v>0</v>
      </c>
      <c r="BZ5038" s="2">
        <v>0</v>
      </c>
      <c r="CA5038" s="2">
        <v>0</v>
      </c>
      <c r="CB5038" s="2">
        <v>0</v>
      </c>
      <c r="CC5038" s="2">
        <v>0</v>
      </c>
      <c r="CD5038" s="2">
        <v>0</v>
      </c>
      <c r="CE5038" s="2">
        <v>0</v>
      </c>
      <c r="CF5038" s="2">
        <v>0</v>
      </c>
      <c r="CG5038" s="2">
        <v>0</v>
      </c>
      <c r="CH5038" s="2">
        <v>0</v>
      </c>
      <c r="CI5038" s="2">
        <v>0</v>
      </c>
      <c r="CJ5038" s="2">
        <v>0</v>
      </c>
      <c r="CK5038" s="2">
        <v>0</v>
      </c>
      <c r="CL5038" s="2">
        <v>0</v>
      </c>
    </row>
    <row r="5039" spans="1:90" x14ac:dyDescent="0.25">
      <c r="A5039" t="s">
        <v>115</v>
      </c>
      <c r="B5039">
        <v>10314</v>
      </c>
      <c r="C5039" t="s">
        <v>204</v>
      </c>
      <c r="D5039">
        <v>1</v>
      </c>
      <c r="E5039">
        <v>8</v>
      </c>
      <c r="F5039">
        <v>44386</v>
      </c>
      <c r="G5039">
        <v>35044386</v>
      </c>
      <c r="H5039" t="s">
        <v>2062</v>
      </c>
      <c r="I5039">
        <v>100</v>
      </c>
      <c r="J5039" t="s">
        <v>107</v>
      </c>
      <c r="K5039" t="s">
        <v>485</v>
      </c>
      <c r="L5039">
        <v>19</v>
      </c>
      <c r="M5039" t="s">
        <v>332</v>
      </c>
      <c r="N5039">
        <v>5894430</v>
      </c>
      <c r="O5039" t="s">
        <v>92</v>
      </c>
      <c r="P5039" t="s">
        <v>2063</v>
      </c>
      <c r="Q5039">
        <v>280</v>
      </c>
      <c r="R5039">
        <v>11</v>
      </c>
      <c r="S5039">
        <v>58210999</v>
      </c>
      <c r="T5039">
        <v>58214869</v>
      </c>
      <c r="U5039" t="s">
        <v>2064</v>
      </c>
      <c r="V5039">
        <v>1</v>
      </c>
      <c r="W5039" s="2">
        <v>0</v>
      </c>
      <c r="X5039" s="2">
        <v>0</v>
      </c>
      <c r="Y5039" s="2">
        <v>63</v>
      </c>
      <c r="Z5039" s="2">
        <v>27</v>
      </c>
      <c r="AA5039" s="2">
        <v>59</v>
      </c>
      <c r="AB5039" s="2">
        <v>56</v>
      </c>
      <c r="AC5039" s="2">
        <v>51</v>
      </c>
      <c r="AD5039" s="2">
        <v>129</v>
      </c>
      <c r="AE5039" s="2">
        <v>153</v>
      </c>
      <c r="AF5039" s="2">
        <v>151</v>
      </c>
      <c r="AG5039" s="2">
        <v>37</v>
      </c>
      <c r="AH5039" s="2">
        <v>234</v>
      </c>
      <c r="AI5039" s="2">
        <v>202</v>
      </c>
      <c r="AJ5039" s="2">
        <v>186</v>
      </c>
      <c r="AK5039" s="2">
        <v>0</v>
      </c>
      <c r="AL5039" s="2">
        <v>0</v>
      </c>
      <c r="AM5039" s="2">
        <v>0</v>
      </c>
      <c r="AN5039" s="2">
        <v>0</v>
      </c>
      <c r="AO5039" s="2">
        <v>0</v>
      </c>
      <c r="AP5039" s="2">
        <v>0</v>
      </c>
      <c r="AQ5039" s="2">
        <v>0</v>
      </c>
      <c r="AR5039" s="2">
        <v>0</v>
      </c>
      <c r="AS5039" s="2">
        <v>0</v>
      </c>
      <c r="AT5039" s="2">
        <v>0</v>
      </c>
      <c r="AU5039" s="2">
        <v>128</v>
      </c>
      <c r="AV5039" s="2">
        <v>0</v>
      </c>
      <c r="AW5039" s="2">
        <v>0</v>
      </c>
      <c r="AX5039" s="2">
        <v>0</v>
      </c>
      <c r="AY5039" s="2">
        <v>0</v>
      </c>
      <c r="AZ5039" s="2">
        <v>0</v>
      </c>
      <c r="BA5039" s="2">
        <v>0</v>
      </c>
      <c r="BB5039" s="2">
        <v>0</v>
      </c>
      <c r="BC5039" s="2">
        <v>0</v>
      </c>
      <c r="BD5039" s="2">
        <v>23</v>
      </c>
      <c r="BE5039" s="2">
        <v>0</v>
      </c>
      <c r="BF5039" s="2">
        <v>0</v>
      </c>
      <c r="BG5039" s="2">
        <v>5</v>
      </c>
      <c r="BH5039" s="2">
        <v>1</v>
      </c>
      <c r="BI5039" s="2">
        <v>4</v>
      </c>
      <c r="BJ5039" s="2">
        <v>3</v>
      </c>
      <c r="BK5039" s="2">
        <v>3</v>
      </c>
      <c r="BL5039" s="2">
        <v>7</v>
      </c>
      <c r="BM5039" s="2">
        <v>8</v>
      </c>
      <c r="BN5039" s="2">
        <v>7</v>
      </c>
      <c r="BO5039" s="2">
        <v>2</v>
      </c>
      <c r="BP5039" s="2">
        <v>9</v>
      </c>
      <c r="BQ5039" s="2">
        <v>10</v>
      </c>
      <c r="BR5039" s="2">
        <v>6</v>
      </c>
      <c r="BS5039" s="2">
        <v>0</v>
      </c>
      <c r="BT5039" s="2">
        <v>0</v>
      </c>
      <c r="BU5039" s="2">
        <v>0</v>
      </c>
      <c r="BV5039" s="2">
        <v>0</v>
      </c>
      <c r="BW5039" s="2">
        <v>0</v>
      </c>
      <c r="BX5039" s="2">
        <v>0</v>
      </c>
      <c r="BY5039" s="2">
        <v>0</v>
      </c>
      <c r="BZ5039" s="2">
        <v>0</v>
      </c>
      <c r="CA5039" s="2">
        <v>0</v>
      </c>
      <c r="CB5039" s="2">
        <v>0</v>
      </c>
      <c r="CC5039" s="2">
        <v>3</v>
      </c>
      <c r="CD5039" s="2">
        <v>0</v>
      </c>
      <c r="CE5039" s="2">
        <v>0</v>
      </c>
      <c r="CF5039" s="2">
        <v>0</v>
      </c>
      <c r="CG5039" s="2">
        <v>0</v>
      </c>
      <c r="CH5039" s="2">
        <v>0</v>
      </c>
      <c r="CI5039" s="2">
        <v>0</v>
      </c>
      <c r="CJ5039" s="2">
        <v>0</v>
      </c>
      <c r="CK5039" s="2">
        <v>0</v>
      </c>
      <c r="CL5039" s="2">
        <v>5</v>
      </c>
    </row>
    <row r="5040" spans="1:90" x14ac:dyDescent="0.25">
      <c r="A5040" t="s">
        <v>115</v>
      </c>
      <c r="B5040">
        <v>10314</v>
      </c>
      <c r="C5040" t="s">
        <v>204</v>
      </c>
      <c r="D5040">
        <v>1</v>
      </c>
      <c r="E5040">
        <v>8</v>
      </c>
      <c r="F5040">
        <v>4996</v>
      </c>
      <c r="G5040">
        <v>35004996</v>
      </c>
      <c r="H5040" t="s">
        <v>13485</v>
      </c>
      <c r="I5040">
        <v>100</v>
      </c>
      <c r="J5040" t="s">
        <v>107</v>
      </c>
      <c r="K5040" t="s">
        <v>6697</v>
      </c>
      <c r="L5040">
        <v>19</v>
      </c>
      <c r="M5040" t="s">
        <v>332</v>
      </c>
      <c r="N5040">
        <v>5863100</v>
      </c>
      <c r="P5040" t="s">
        <v>12316</v>
      </c>
      <c r="Q5040" t="s">
        <v>127</v>
      </c>
      <c r="R5040">
        <v>11</v>
      </c>
      <c r="S5040">
        <v>55140343</v>
      </c>
      <c r="T5040">
        <v>58925666</v>
      </c>
      <c r="U5040" t="s">
        <v>13486</v>
      </c>
      <c r="V5040">
        <v>1</v>
      </c>
      <c r="W5040" s="2">
        <v>0</v>
      </c>
      <c r="X5040" s="2">
        <v>0</v>
      </c>
      <c r="Y5040" s="2">
        <v>69</v>
      </c>
      <c r="Z5040" s="2">
        <v>30</v>
      </c>
      <c r="AA5040" s="2">
        <v>42</v>
      </c>
      <c r="AB5040" s="2">
        <v>45</v>
      </c>
      <c r="AC5040" s="2">
        <v>66</v>
      </c>
      <c r="AD5040" s="2">
        <v>70</v>
      </c>
      <c r="AE5040" s="2">
        <v>63</v>
      </c>
      <c r="AF5040" s="2">
        <v>89</v>
      </c>
      <c r="AG5040" s="2">
        <v>60</v>
      </c>
      <c r="AH5040" s="2">
        <v>121</v>
      </c>
      <c r="AI5040" s="2">
        <v>96</v>
      </c>
      <c r="AJ5040" s="2">
        <v>77</v>
      </c>
      <c r="AK5040" s="2">
        <v>0</v>
      </c>
      <c r="AL5040" s="2">
        <v>0</v>
      </c>
      <c r="AM5040" s="2">
        <v>0</v>
      </c>
      <c r="AN5040" s="2">
        <v>0</v>
      </c>
      <c r="AO5040" s="2">
        <v>0</v>
      </c>
      <c r="AP5040" s="2">
        <v>0</v>
      </c>
      <c r="AQ5040" s="2">
        <v>0</v>
      </c>
      <c r="AR5040" s="2">
        <v>0</v>
      </c>
      <c r="AS5040" s="2">
        <v>0</v>
      </c>
      <c r="AT5040" s="2">
        <v>0</v>
      </c>
      <c r="AU5040" s="2">
        <v>150</v>
      </c>
      <c r="AV5040" s="2">
        <v>0</v>
      </c>
      <c r="AW5040" s="2">
        <v>0</v>
      </c>
      <c r="AX5040" s="2">
        <v>0</v>
      </c>
      <c r="AY5040" s="2">
        <v>0</v>
      </c>
      <c r="AZ5040" s="2">
        <v>0</v>
      </c>
      <c r="BA5040" s="2">
        <v>0</v>
      </c>
      <c r="BB5040" s="2">
        <v>0</v>
      </c>
      <c r="BC5040" s="2">
        <v>207</v>
      </c>
      <c r="BD5040" s="2">
        <v>10</v>
      </c>
      <c r="BE5040" s="2">
        <v>0</v>
      </c>
      <c r="BF5040" s="2">
        <v>0</v>
      </c>
      <c r="BG5040" s="2">
        <v>3</v>
      </c>
      <c r="BH5040" s="2">
        <v>1</v>
      </c>
      <c r="BI5040" s="2">
        <v>2</v>
      </c>
      <c r="BJ5040" s="2">
        <v>2</v>
      </c>
      <c r="BK5040" s="2">
        <v>2</v>
      </c>
      <c r="BL5040" s="2">
        <v>2</v>
      </c>
      <c r="BM5040" s="2">
        <v>2</v>
      </c>
      <c r="BN5040" s="2">
        <v>4</v>
      </c>
      <c r="BO5040" s="2">
        <v>2</v>
      </c>
      <c r="BP5040" s="2">
        <v>6</v>
      </c>
      <c r="BQ5040" s="2">
        <v>4</v>
      </c>
      <c r="BR5040" s="2">
        <v>3</v>
      </c>
      <c r="BS5040" s="2">
        <v>0</v>
      </c>
      <c r="BT5040" s="2">
        <v>0</v>
      </c>
      <c r="BU5040" s="2">
        <v>0</v>
      </c>
      <c r="BV5040" s="2">
        <v>0</v>
      </c>
      <c r="BW5040" s="2">
        <v>0</v>
      </c>
      <c r="BX5040" s="2">
        <v>0</v>
      </c>
      <c r="BY5040" s="2">
        <v>0</v>
      </c>
      <c r="BZ5040" s="2">
        <v>0</v>
      </c>
      <c r="CA5040" s="2">
        <v>0</v>
      </c>
      <c r="CB5040" s="2">
        <v>0</v>
      </c>
      <c r="CC5040" s="2">
        <v>7</v>
      </c>
      <c r="CD5040" s="2">
        <v>0</v>
      </c>
      <c r="CE5040" s="2">
        <v>0</v>
      </c>
      <c r="CF5040" s="2">
        <v>0</v>
      </c>
      <c r="CG5040" s="2">
        <v>0</v>
      </c>
      <c r="CH5040" s="2">
        <v>0</v>
      </c>
      <c r="CI5040" s="2">
        <v>0</v>
      </c>
      <c r="CJ5040" s="2">
        <v>0</v>
      </c>
      <c r="CK5040" s="2">
        <v>11</v>
      </c>
      <c r="CL5040" s="2">
        <v>2</v>
      </c>
    </row>
    <row r="5041" spans="1:90" x14ac:dyDescent="0.25">
      <c r="A5041" t="s">
        <v>115</v>
      </c>
      <c r="B5041">
        <v>10314</v>
      </c>
      <c r="C5041" t="s">
        <v>204</v>
      </c>
      <c r="D5041">
        <v>1</v>
      </c>
      <c r="E5041">
        <v>8</v>
      </c>
      <c r="F5041">
        <v>925949</v>
      </c>
      <c r="G5041">
        <v>35925949</v>
      </c>
      <c r="H5041" t="s">
        <v>7190</v>
      </c>
      <c r="I5041">
        <v>100</v>
      </c>
      <c r="J5041" t="s">
        <v>107</v>
      </c>
      <c r="K5041" t="s">
        <v>2195</v>
      </c>
      <c r="L5041">
        <v>43</v>
      </c>
      <c r="M5041" t="s">
        <v>205</v>
      </c>
      <c r="N5041">
        <v>4962020</v>
      </c>
      <c r="O5041" t="s">
        <v>92</v>
      </c>
      <c r="P5041" t="s">
        <v>7191</v>
      </c>
      <c r="Q5041">
        <v>1860</v>
      </c>
      <c r="R5041">
        <v>11</v>
      </c>
      <c r="S5041">
        <v>58955351</v>
      </c>
      <c r="T5041">
        <v>58964556</v>
      </c>
      <c r="U5041" t="s">
        <v>7192</v>
      </c>
      <c r="V5041">
        <v>1</v>
      </c>
      <c r="W5041" s="2">
        <v>0</v>
      </c>
      <c r="X5041" s="2">
        <v>0</v>
      </c>
      <c r="Y5041" s="2">
        <v>236</v>
      </c>
      <c r="Z5041" s="2">
        <v>365</v>
      </c>
      <c r="AA5041" s="2">
        <v>262</v>
      </c>
      <c r="AB5041" s="2">
        <v>210</v>
      </c>
      <c r="AC5041" s="2">
        <v>276</v>
      </c>
      <c r="AD5041" s="2">
        <v>0</v>
      </c>
      <c r="AE5041" s="2">
        <v>0</v>
      </c>
      <c r="AF5041" s="2">
        <v>0</v>
      </c>
      <c r="AG5041" s="2">
        <v>0</v>
      </c>
      <c r="AH5041" s="2">
        <v>0</v>
      </c>
      <c r="AI5041" s="2">
        <v>0</v>
      </c>
      <c r="AJ5041" s="2">
        <v>0</v>
      </c>
      <c r="AK5041" s="2">
        <v>0</v>
      </c>
      <c r="AL5041" s="2">
        <v>0</v>
      </c>
      <c r="AM5041" s="2">
        <v>0</v>
      </c>
      <c r="AN5041" s="2">
        <v>0</v>
      </c>
      <c r="AO5041" s="2">
        <v>0</v>
      </c>
      <c r="AP5041" s="2">
        <v>0</v>
      </c>
      <c r="AQ5041" s="2">
        <v>0</v>
      </c>
      <c r="AR5041" s="2">
        <v>0</v>
      </c>
      <c r="AS5041" s="2">
        <v>0</v>
      </c>
      <c r="AT5041" s="2">
        <v>0</v>
      </c>
      <c r="AU5041" s="2">
        <v>0</v>
      </c>
      <c r="AV5041" s="2">
        <v>0</v>
      </c>
      <c r="AW5041" s="2">
        <v>0</v>
      </c>
      <c r="AX5041" s="2">
        <v>0</v>
      </c>
      <c r="AY5041" s="2">
        <v>0</v>
      </c>
      <c r="AZ5041" s="2">
        <v>0</v>
      </c>
      <c r="BA5041" s="2">
        <v>0</v>
      </c>
      <c r="BB5041" s="2">
        <v>0</v>
      </c>
      <c r="BC5041" s="2">
        <v>29</v>
      </c>
      <c r="BD5041" s="2">
        <v>16</v>
      </c>
      <c r="BE5041" s="2">
        <v>0</v>
      </c>
      <c r="BF5041" s="2">
        <v>0</v>
      </c>
      <c r="BG5041" s="2">
        <v>9</v>
      </c>
      <c r="BH5041" s="2">
        <v>13</v>
      </c>
      <c r="BI5041" s="2">
        <v>12</v>
      </c>
      <c r="BJ5041" s="2">
        <v>11</v>
      </c>
      <c r="BK5041" s="2">
        <v>15</v>
      </c>
      <c r="BL5041" s="2">
        <v>0</v>
      </c>
      <c r="BM5041" s="2">
        <v>0</v>
      </c>
      <c r="BN5041" s="2">
        <v>0</v>
      </c>
      <c r="BO5041" s="2">
        <v>0</v>
      </c>
      <c r="BP5041" s="2">
        <v>0</v>
      </c>
      <c r="BQ5041" s="2">
        <v>0</v>
      </c>
      <c r="BR5041" s="2">
        <v>0</v>
      </c>
      <c r="BS5041" s="2">
        <v>0</v>
      </c>
      <c r="BT5041" s="2">
        <v>0</v>
      </c>
      <c r="BU5041" s="2">
        <v>0</v>
      </c>
      <c r="BV5041" s="2">
        <v>0</v>
      </c>
      <c r="BW5041" s="2">
        <v>0</v>
      </c>
      <c r="BX5041" s="2">
        <v>0</v>
      </c>
      <c r="BY5041" s="2">
        <v>0</v>
      </c>
      <c r="BZ5041" s="2">
        <v>0</v>
      </c>
      <c r="CA5041" s="2">
        <v>0</v>
      </c>
      <c r="CB5041" s="2">
        <v>0</v>
      </c>
      <c r="CC5041" s="2">
        <v>0</v>
      </c>
      <c r="CD5041" s="2">
        <v>0</v>
      </c>
      <c r="CE5041" s="2">
        <v>0</v>
      </c>
      <c r="CF5041" s="2">
        <v>0</v>
      </c>
      <c r="CG5041" s="2">
        <v>0</v>
      </c>
      <c r="CH5041" s="2">
        <v>0</v>
      </c>
      <c r="CI5041" s="2">
        <v>0</v>
      </c>
      <c r="CJ5041" s="2">
        <v>0</v>
      </c>
      <c r="CK5041" s="2">
        <v>2</v>
      </c>
      <c r="CL5041" s="2">
        <v>5</v>
      </c>
    </row>
    <row r="5042" spans="1:90" x14ac:dyDescent="0.25">
      <c r="A5042" t="s">
        <v>115</v>
      </c>
      <c r="B5042">
        <v>10314</v>
      </c>
      <c r="C5042" t="s">
        <v>204</v>
      </c>
      <c r="D5042">
        <v>1</v>
      </c>
      <c r="E5042">
        <v>8</v>
      </c>
      <c r="F5042">
        <v>39408</v>
      </c>
      <c r="G5042">
        <v>35039408</v>
      </c>
      <c r="H5042" t="s">
        <v>14730</v>
      </c>
      <c r="I5042">
        <v>100</v>
      </c>
      <c r="J5042" t="s">
        <v>107</v>
      </c>
      <c r="K5042" t="s">
        <v>1144</v>
      </c>
      <c r="L5042">
        <v>46</v>
      </c>
      <c r="M5042" t="s">
        <v>813</v>
      </c>
      <c r="N5042">
        <v>4914060</v>
      </c>
      <c r="O5042" t="s">
        <v>92</v>
      </c>
      <c r="P5042" t="s">
        <v>2244</v>
      </c>
      <c r="Q5042">
        <v>147</v>
      </c>
      <c r="R5042">
        <v>11</v>
      </c>
      <c r="S5042">
        <v>55146588</v>
      </c>
      <c r="T5042">
        <v>55150021</v>
      </c>
      <c r="U5042" t="s">
        <v>14731</v>
      </c>
      <c r="V5042">
        <v>1</v>
      </c>
      <c r="W5042" s="2">
        <v>0</v>
      </c>
      <c r="X5042" s="2">
        <v>0</v>
      </c>
      <c r="Y5042" s="2">
        <v>165</v>
      </c>
      <c r="Z5042" s="2">
        <v>173</v>
      </c>
      <c r="AA5042" s="2">
        <v>172</v>
      </c>
      <c r="AB5042" s="2">
        <v>125</v>
      </c>
      <c r="AC5042" s="2">
        <v>152</v>
      </c>
      <c r="AD5042" s="2">
        <v>0</v>
      </c>
      <c r="AE5042" s="2">
        <v>0</v>
      </c>
      <c r="AF5042" s="2">
        <v>0</v>
      </c>
      <c r="AG5042" s="2">
        <v>0</v>
      </c>
      <c r="AH5042" s="2">
        <v>0</v>
      </c>
      <c r="AI5042" s="2">
        <v>0</v>
      </c>
      <c r="AJ5042" s="2">
        <v>0</v>
      </c>
      <c r="AK5042" s="2">
        <v>0</v>
      </c>
      <c r="AL5042" s="2">
        <v>0</v>
      </c>
      <c r="AM5042" s="2">
        <v>0</v>
      </c>
      <c r="AN5042" s="2">
        <v>0</v>
      </c>
      <c r="AO5042" s="2">
        <v>0</v>
      </c>
      <c r="AP5042" s="2">
        <v>0</v>
      </c>
      <c r="AQ5042" s="2">
        <v>0</v>
      </c>
      <c r="AR5042" s="2">
        <v>0</v>
      </c>
      <c r="AS5042" s="2">
        <v>0</v>
      </c>
      <c r="AT5042" s="2">
        <v>0</v>
      </c>
      <c r="AU5042" s="2">
        <v>0</v>
      </c>
      <c r="AV5042" s="2">
        <v>0</v>
      </c>
      <c r="AW5042" s="2">
        <v>0</v>
      </c>
      <c r="AX5042" s="2">
        <v>0</v>
      </c>
      <c r="AY5042" s="2">
        <v>0</v>
      </c>
      <c r="AZ5042" s="2">
        <v>0</v>
      </c>
      <c r="BA5042" s="2">
        <v>0</v>
      </c>
      <c r="BB5042" s="2">
        <v>0</v>
      </c>
      <c r="BC5042" s="2">
        <v>149</v>
      </c>
      <c r="BD5042" s="2">
        <v>4</v>
      </c>
      <c r="BE5042" s="2">
        <v>0</v>
      </c>
      <c r="BF5042" s="2">
        <v>0</v>
      </c>
      <c r="BG5042" s="2">
        <v>6</v>
      </c>
      <c r="BH5042" s="2">
        <v>6</v>
      </c>
      <c r="BI5042" s="2">
        <v>8</v>
      </c>
      <c r="BJ5042" s="2">
        <v>7</v>
      </c>
      <c r="BK5042" s="2">
        <v>8</v>
      </c>
      <c r="BL5042" s="2">
        <v>0</v>
      </c>
      <c r="BM5042" s="2">
        <v>0</v>
      </c>
      <c r="BN5042" s="2">
        <v>0</v>
      </c>
      <c r="BO5042" s="2">
        <v>0</v>
      </c>
      <c r="BP5042" s="2">
        <v>0</v>
      </c>
      <c r="BQ5042" s="2">
        <v>0</v>
      </c>
      <c r="BR5042" s="2">
        <v>0</v>
      </c>
      <c r="BS5042" s="2">
        <v>0</v>
      </c>
      <c r="BT5042" s="2">
        <v>0</v>
      </c>
      <c r="BU5042" s="2">
        <v>0</v>
      </c>
      <c r="BV5042" s="2">
        <v>0</v>
      </c>
      <c r="BW5042" s="2">
        <v>0</v>
      </c>
      <c r="BX5042" s="2">
        <v>0</v>
      </c>
      <c r="BY5042" s="2">
        <v>0</v>
      </c>
      <c r="BZ5042" s="2">
        <v>0</v>
      </c>
      <c r="CA5042" s="2">
        <v>0</v>
      </c>
      <c r="CB5042" s="2">
        <v>0</v>
      </c>
      <c r="CC5042" s="2">
        <v>0</v>
      </c>
      <c r="CD5042" s="2">
        <v>0</v>
      </c>
      <c r="CE5042" s="2">
        <v>0</v>
      </c>
      <c r="CF5042" s="2">
        <v>0</v>
      </c>
      <c r="CG5042" s="2">
        <v>0</v>
      </c>
      <c r="CH5042" s="2">
        <v>0</v>
      </c>
      <c r="CI5042" s="2">
        <v>0</v>
      </c>
      <c r="CJ5042" s="2">
        <v>0</v>
      </c>
      <c r="CK5042" s="2">
        <v>9</v>
      </c>
      <c r="CL5042" s="2">
        <v>2</v>
      </c>
    </row>
    <row r="5043" spans="1:90" x14ac:dyDescent="0.25">
      <c r="A5043" t="s">
        <v>115</v>
      </c>
      <c r="B5043">
        <v>10314</v>
      </c>
      <c r="C5043" t="s">
        <v>204</v>
      </c>
      <c r="D5043">
        <v>1</v>
      </c>
      <c r="E5043">
        <v>8</v>
      </c>
      <c r="F5043">
        <v>191905</v>
      </c>
      <c r="G5043">
        <v>35191905</v>
      </c>
      <c r="H5043" t="s">
        <v>15930</v>
      </c>
      <c r="I5043">
        <v>100</v>
      </c>
      <c r="J5043" t="s">
        <v>107</v>
      </c>
      <c r="K5043" t="s">
        <v>4105</v>
      </c>
      <c r="L5043">
        <v>43</v>
      </c>
      <c r="M5043" t="s">
        <v>205</v>
      </c>
      <c r="N5043">
        <v>4937000</v>
      </c>
      <c r="O5043" t="s">
        <v>261</v>
      </c>
      <c r="P5043" t="s">
        <v>15931</v>
      </c>
      <c r="Q5043">
        <v>600</v>
      </c>
      <c r="R5043">
        <v>11</v>
      </c>
      <c r="S5043">
        <v>58317057</v>
      </c>
      <c r="T5043">
        <v>58319398</v>
      </c>
      <c r="U5043" t="s">
        <v>15932</v>
      </c>
      <c r="V5043">
        <v>1</v>
      </c>
      <c r="W5043" s="2">
        <v>0</v>
      </c>
      <c r="X5043" s="2">
        <v>0</v>
      </c>
      <c r="Y5043" s="2">
        <v>0</v>
      </c>
      <c r="Z5043" s="2">
        <v>0</v>
      </c>
      <c r="AA5043" s="2">
        <v>83</v>
      </c>
      <c r="AB5043" s="2">
        <v>76</v>
      </c>
      <c r="AC5043" s="2">
        <v>90</v>
      </c>
      <c r="AD5043" s="2">
        <v>104</v>
      </c>
      <c r="AE5043" s="2">
        <v>125</v>
      </c>
      <c r="AF5043" s="2">
        <v>144</v>
      </c>
      <c r="AG5043" s="2">
        <v>141</v>
      </c>
      <c r="AH5043" s="2">
        <v>236</v>
      </c>
      <c r="AI5043" s="2">
        <v>152</v>
      </c>
      <c r="AJ5043" s="2">
        <v>101</v>
      </c>
      <c r="AK5043" s="2">
        <v>0</v>
      </c>
      <c r="AL5043" s="2">
        <v>0</v>
      </c>
      <c r="AM5043" s="2">
        <v>0</v>
      </c>
      <c r="AN5043" s="2">
        <v>0</v>
      </c>
      <c r="AO5043" s="2">
        <v>0</v>
      </c>
      <c r="AP5043" s="2">
        <v>0</v>
      </c>
      <c r="AQ5043" s="2">
        <v>0</v>
      </c>
      <c r="AR5043" s="2">
        <v>0</v>
      </c>
      <c r="AS5043" s="2">
        <v>0</v>
      </c>
      <c r="AT5043" s="2">
        <v>0</v>
      </c>
      <c r="AU5043" s="2">
        <v>0</v>
      </c>
      <c r="AV5043" s="2">
        <v>0</v>
      </c>
      <c r="AW5043" s="2">
        <v>0</v>
      </c>
      <c r="AX5043" s="2">
        <v>0</v>
      </c>
      <c r="AY5043" s="2">
        <v>0</v>
      </c>
      <c r="AZ5043" s="2">
        <v>0</v>
      </c>
      <c r="BA5043" s="2">
        <v>0</v>
      </c>
      <c r="BB5043" s="2">
        <v>0</v>
      </c>
      <c r="BC5043" s="2">
        <v>373</v>
      </c>
      <c r="BD5043" s="2">
        <v>0</v>
      </c>
      <c r="BE5043" s="2">
        <v>0</v>
      </c>
      <c r="BF5043" s="2">
        <v>0</v>
      </c>
      <c r="BG5043" s="2">
        <v>0</v>
      </c>
      <c r="BH5043" s="2">
        <v>0</v>
      </c>
      <c r="BI5043" s="2">
        <v>4</v>
      </c>
      <c r="BJ5043" s="2">
        <v>3</v>
      </c>
      <c r="BK5043" s="2">
        <v>4</v>
      </c>
      <c r="BL5043" s="2">
        <v>3</v>
      </c>
      <c r="BM5043" s="2">
        <v>5</v>
      </c>
      <c r="BN5043" s="2">
        <v>7</v>
      </c>
      <c r="BO5043" s="2">
        <v>5</v>
      </c>
      <c r="BP5043" s="2">
        <v>10</v>
      </c>
      <c r="BQ5043" s="2">
        <v>7</v>
      </c>
      <c r="BR5043" s="2">
        <v>3</v>
      </c>
      <c r="BS5043" s="2">
        <v>0</v>
      </c>
      <c r="BT5043" s="2">
        <v>0</v>
      </c>
      <c r="BU5043" s="2">
        <v>0</v>
      </c>
      <c r="BV5043" s="2">
        <v>0</v>
      </c>
      <c r="BW5043" s="2">
        <v>0</v>
      </c>
      <c r="BX5043" s="2">
        <v>0</v>
      </c>
      <c r="BY5043" s="2">
        <v>0</v>
      </c>
      <c r="BZ5043" s="2">
        <v>0</v>
      </c>
      <c r="CA5043" s="2">
        <v>0</v>
      </c>
      <c r="CB5043" s="2">
        <v>0</v>
      </c>
      <c r="CC5043" s="2">
        <v>0</v>
      </c>
      <c r="CD5043" s="2">
        <v>0</v>
      </c>
      <c r="CE5043" s="2">
        <v>0</v>
      </c>
      <c r="CF5043" s="2">
        <v>0</v>
      </c>
      <c r="CG5043" s="2">
        <v>0</v>
      </c>
      <c r="CH5043" s="2">
        <v>0</v>
      </c>
      <c r="CI5043" s="2">
        <v>0</v>
      </c>
      <c r="CJ5043" s="2">
        <v>0</v>
      </c>
      <c r="CK5043" s="2">
        <v>32</v>
      </c>
      <c r="CL5043" s="2">
        <v>0</v>
      </c>
    </row>
    <row r="5044" spans="1:90" x14ac:dyDescent="0.25">
      <c r="A5044" t="s">
        <v>115</v>
      </c>
      <c r="B5044">
        <v>10314</v>
      </c>
      <c r="C5044" t="s">
        <v>204</v>
      </c>
      <c r="D5044">
        <v>1</v>
      </c>
      <c r="E5044">
        <v>8</v>
      </c>
      <c r="F5044">
        <v>902305</v>
      </c>
      <c r="G5044">
        <v>35902305</v>
      </c>
      <c r="H5044" t="s">
        <v>11043</v>
      </c>
      <c r="I5044">
        <v>100</v>
      </c>
      <c r="J5044" t="s">
        <v>107</v>
      </c>
      <c r="K5044" t="s">
        <v>4544</v>
      </c>
      <c r="L5044">
        <v>46</v>
      </c>
      <c r="M5044" t="s">
        <v>813</v>
      </c>
      <c r="N5044">
        <v>4922120</v>
      </c>
      <c r="O5044" t="s">
        <v>92</v>
      </c>
      <c r="P5044" t="s">
        <v>11044</v>
      </c>
      <c r="Q5044">
        <v>100</v>
      </c>
      <c r="R5044">
        <v>11</v>
      </c>
      <c r="S5044">
        <v>55141745</v>
      </c>
      <c r="T5044">
        <v>55146415</v>
      </c>
      <c r="U5044" t="s">
        <v>11045</v>
      </c>
      <c r="V5044">
        <v>1</v>
      </c>
      <c r="W5044" s="2">
        <v>0</v>
      </c>
      <c r="X5044" s="2">
        <v>0</v>
      </c>
      <c r="Y5044" s="2">
        <v>36</v>
      </c>
      <c r="Z5044" s="2">
        <v>43</v>
      </c>
      <c r="AA5044" s="2">
        <v>39</v>
      </c>
      <c r="AB5044" s="2">
        <v>59</v>
      </c>
      <c r="AC5044" s="2">
        <v>50</v>
      </c>
      <c r="AD5044" s="2">
        <v>95</v>
      </c>
      <c r="AE5044" s="2">
        <v>121</v>
      </c>
      <c r="AF5044" s="2">
        <v>91</v>
      </c>
      <c r="AG5044" s="2">
        <v>66</v>
      </c>
      <c r="AH5044" s="2">
        <v>217</v>
      </c>
      <c r="AI5044" s="2">
        <v>146</v>
      </c>
      <c r="AJ5044" s="2">
        <v>118</v>
      </c>
      <c r="AK5044" s="2">
        <v>0</v>
      </c>
      <c r="AL5044" s="2">
        <v>0</v>
      </c>
      <c r="AM5044" s="2">
        <v>0</v>
      </c>
      <c r="AN5044" s="2">
        <v>0</v>
      </c>
      <c r="AO5044" s="2">
        <v>0</v>
      </c>
      <c r="AP5044" s="2">
        <v>0</v>
      </c>
      <c r="AQ5044" s="2">
        <v>0</v>
      </c>
      <c r="AR5044" s="2">
        <v>38</v>
      </c>
      <c r="AS5044" s="2">
        <v>0</v>
      </c>
      <c r="AT5044" s="2">
        <v>0</v>
      </c>
      <c r="AU5044" s="2">
        <v>209</v>
      </c>
      <c r="AV5044" s="2">
        <v>0</v>
      </c>
      <c r="AW5044" s="2">
        <v>0</v>
      </c>
      <c r="AX5044" s="2">
        <v>0</v>
      </c>
      <c r="AY5044" s="2">
        <v>0</v>
      </c>
      <c r="AZ5044" s="2">
        <v>0</v>
      </c>
      <c r="BA5044" s="2">
        <v>0</v>
      </c>
      <c r="BB5044" s="2">
        <v>0</v>
      </c>
      <c r="BC5044" s="2">
        <v>362</v>
      </c>
      <c r="BD5044" s="2">
        <v>0</v>
      </c>
      <c r="BE5044" s="2">
        <v>0</v>
      </c>
      <c r="BF5044" s="2">
        <v>0</v>
      </c>
      <c r="BG5044" s="2">
        <v>2</v>
      </c>
      <c r="BH5044" s="2">
        <v>3</v>
      </c>
      <c r="BI5044" s="2">
        <v>3</v>
      </c>
      <c r="BJ5044" s="2">
        <v>4</v>
      </c>
      <c r="BK5044" s="2">
        <v>3</v>
      </c>
      <c r="BL5044" s="2">
        <v>3</v>
      </c>
      <c r="BM5044" s="2">
        <v>6</v>
      </c>
      <c r="BN5044" s="2">
        <v>4</v>
      </c>
      <c r="BO5044" s="2">
        <v>4</v>
      </c>
      <c r="BP5044" s="2">
        <v>8</v>
      </c>
      <c r="BQ5044" s="2">
        <v>5</v>
      </c>
      <c r="BR5044" s="2">
        <v>5</v>
      </c>
      <c r="BS5044" s="2">
        <v>0</v>
      </c>
      <c r="BT5044" s="2">
        <v>0</v>
      </c>
      <c r="BU5044" s="2">
        <v>0</v>
      </c>
      <c r="BV5044" s="2">
        <v>0</v>
      </c>
      <c r="BW5044" s="2">
        <v>0</v>
      </c>
      <c r="BX5044" s="2">
        <v>0</v>
      </c>
      <c r="BY5044" s="2">
        <v>0</v>
      </c>
      <c r="BZ5044" s="2">
        <v>1</v>
      </c>
      <c r="CA5044" s="2">
        <v>0</v>
      </c>
      <c r="CB5044" s="2">
        <v>0</v>
      </c>
      <c r="CC5044" s="2">
        <v>5</v>
      </c>
      <c r="CD5044" s="2">
        <v>0</v>
      </c>
      <c r="CE5044" s="2">
        <v>0</v>
      </c>
      <c r="CF5044" s="2">
        <v>0</v>
      </c>
      <c r="CG5044" s="2">
        <v>0</v>
      </c>
      <c r="CH5044" s="2">
        <v>0</v>
      </c>
      <c r="CI5044" s="2">
        <v>0</v>
      </c>
      <c r="CJ5044" s="2">
        <v>0</v>
      </c>
      <c r="CK5044" s="2">
        <v>29</v>
      </c>
      <c r="CL5044" s="2">
        <v>0</v>
      </c>
    </row>
    <row r="5045" spans="1:90" x14ac:dyDescent="0.25">
      <c r="A5045" t="s">
        <v>115</v>
      </c>
      <c r="B5045">
        <v>10314</v>
      </c>
      <c r="C5045" t="s">
        <v>204</v>
      </c>
      <c r="D5045">
        <v>1</v>
      </c>
      <c r="E5045">
        <v>8</v>
      </c>
      <c r="F5045">
        <v>36274</v>
      </c>
      <c r="G5045">
        <v>35036274</v>
      </c>
      <c r="H5045" t="s">
        <v>16669</v>
      </c>
      <c r="I5045">
        <v>100</v>
      </c>
      <c r="J5045" t="s">
        <v>107</v>
      </c>
      <c r="K5045" t="s">
        <v>373</v>
      </c>
      <c r="L5045">
        <v>43</v>
      </c>
      <c r="M5045" t="s">
        <v>205</v>
      </c>
      <c r="N5045">
        <v>4931030</v>
      </c>
      <c r="O5045" t="s">
        <v>92</v>
      </c>
      <c r="P5045" t="s">
        <v>16670</v>
      </c>
      <c r="Q5045">
        <v>337</v>
      </c>
      <c r="R5045">
        <v>11</v>
      </c>
      <c r="S5045">
        <v>55140308</v>
      </c>
      <c r="T5045">
        <v>58925001</v>
      </c>
      <c r="U5045" t="s">
        <v>16671</v>
      </c>
      <c r="V5045">
        <v>1</v>
      </c>
      <c r="W5045" s="2">
        <v>0</v>
      </c>
      <c r="X5045" s="2">
        <v>0</v>
      </c>
      <c r="Y5045" s="2">
        <v>85</v>
      </c>
      <c r="Z5045" s="2">
        <v>89</v>
      </c>
      <c r="AA5045" s="2">
        <v>98</v>
      </c>
      <c r="AB5045" s="2">
        <v>96</v>
      </c>
      <c r="AC5045" s="2">
        <v>115</v>
      </c>
      <c r="AD5045" s="2">
        <v>102</v>
      </c>
      <c r="AE5045" s="2">
        <v>74</v>
      </c>
      <c r="AF5045" s="2">
        <v>0</v>
      </c>
      <c r="AG5045" s="2">
        <v>28</v>
      </c>
      <c r="AH5045" s="2">
        <v>182</v>
      </c>
      <c r="AI5045" s="2">
        <v>134</v>
      </c>
      <c r="AJ5045" s="2">
        <v>74</v>
      </c>
      <c r="AK5045" s="2">
        <v>0</v>
      </c>
      <c r="AL5045" s="2">
        <v>0</v>
      </c>
      <c r="AM5045" s="2">
        <v>0</v>
      </c>
      <c r="AN5045" s="2">
        <v>0</v>
      </c>
      <c r="AO5045" s="2">
        <v>0</v>
      </c>
      <c r="AP5045" s="2">
        <v>0</v>
      </c>
      <c r="AQ5045" s="2">
        <v>0</v>
      </c>
      <c r="AR5045" s="2">
        <v>0</v>
      </c>
      <c r="AS5045" s="2">
        <v>0</v>
      </c>
      <c r="AT5045" s="2">
        <v>0</v>
      </c>
      <c r="AU5045" s="2">
        <v>86</v>
      </c>
      <c r="AV5045" s="2">
        <v>0</v>
      </c>
      <c r="AW5045" s="2">
        <v>0</v>
      </c>
      <c r="AX5045" s="2">
        <v>0</v>
      </c>
      <c r="AY5045" s="2">
        <v>0</v>
      </c>
      <c r="AZ5045" s="2">
        <v>0</v>
      </c>
      <c r="BA5045" s="2">
        <v>0</v>
      </c>
      <c r="BB5045" s="2">
        <v>0</v>
      </c>
      <c r="BC5045" s="2">
        <v>91</v>
      </c>
      <c r="BD5045" s="2">
        <v>7</v>
      </c>
      <c r="BE5045" s="2">
        <v>0</v>
      </c>
      <c r="BF5045" s="2">
        <v>0</v>
      </c>
      <c r="BG5045" s="2">
        <v>3</v>
      </c>
      <c r="BH5045" s="2">
        <v>4</v>
      </c>
      <c r="BI5045" s="2">
        <v>4</v>
      </c>
      <c r="BJ5045" s="2">
        <v>3</v>
      </c>
      <c r="BK5045" s="2">
        <v>7</v>
      </c>
      <c r="BL5045" s="2">
        <v>3</v>
      </c>
      <c r="BM5045" s="2">
        <v>4</v>
      </c>
      <c r="BN5045" s="2">
        <v>0</v>
      </c>
      <c r="BO5045" s="2">
        <v>2</v>
      </c>
      <c r="BP5045" s="2">
        <v>8</v>
      </c>
      <c r="BQ5045" s="2">
        <v>4</v>
      </c>
      <c r="BR5045" s="2">
        <v>3</v>
      </c>
      <c r="BS5045" s="2">
        <v>0</v>
      </c>
      <c r="BT5045" s="2">
        <v>0</v>
      </c>
      <c r="BU5045" s="2">
        <v>0</v>
      </c>
      <c r="BV5045" s="2">
        <v>0</v>
      </c>
      <c r="BW5045" s="2">
        <v>0</v>
      </c>
      <c r="BX5045" s="2">
        <v>0</v>
      </c>
      <c r="BY5045" s="2">
        <v>0</v>
      </c>
      <c r="BZ5045" s="2">
        <v>0</v>
      </c>
      <c r="CA5045" s="2">
        <v>0</v>
      </c>
      <c r="CB5045" s="2">
        <v>0</v>
      </c>
      <c r="CC5045" s="2">
        <v>4</v>
      </c>
      <c r="CD5045" s="2">
        <v>0</v>
      </c>
      <c r="CE5045" s="2">
        <v>0</v>
      </c>
      <c r="CF5045" s="2">
        <v>0</v>
      </c>
      <c r="CG5045" s="2">
        <v>0</v>
      </c>
      <c r="CH5045" s="2">
        <v>0</v>
      </c>
      <c r="CI5045" s="2">
        <v>0</v>
      </c>
      <c r="CJ5045" s="2">
        <v>0</v>
      </c>
      <c r="CK5045" s="2">
        <v>5</v>
      </c>
      <c r="CL5045" s="2">
        <v>3</v>
      </c>
    </row>
    <row r="5046" spans="1:90" x14ac:dyDescent="0.25">
      <c r="A5046" t="s">
        <v>115</v>
      </c>
      <c r="B5046">
        <v>10314</v>
      </c>
      <c r="C5046" t="s">
        <v>204</v>
      </c>
      <c r="D5046">
        <v>1</v>
      </c>
      <c r="E5046">
        <v>8</v>
      </c>
      <c r="F5046">
        <v>38246</v>
      </c>
      <c r="G5046">
        <v>35038246</v>
      </c>
      <c r="H5046" t="s">
        <v>4350</v>
      </c>
      <c r="I5046">
        <v>100</v>
      </c>
      <c r="J5046" t="s">
        <v>107</v>
      </c>
      <c r="K5046" t="s">
        <v>813</v>
      </c>
      <c r="L5046">
        <v>46</v>
      </c>
      <c r="M5046" t="s">
        <v>813</v>
      </c>
      <c r="N5046">
        <v>5843240</v>
      </c>
      <c r="O5046" t="s">
        <v>92</v>
      </c>
      <c r="P5046" t="s">
        <v>4351</v>
      </c>
      <c r="Q5046" t="s">
        <v>127</v>
      </c>
      <c r="R5046">
        <v>11</v>
      </c>
      <c r="S5046">
        <v>58516922</v>
      </c>
      <c r="T5046">
        <v>58526444</v>
      </c>
      <c r="U5046" t="s">
        <v>4352</v>
      </c>
      <c r="V5046">
        <v>1</v>
      </c>
      <c r="W5046" s="2">
        <v>0</v>
      </c>
      <c r="X5046" s="2">
        <v>0</v>
      </c>
      <c r="Y5046" s="2">
        <v>132</v>
      </c>
      <c r="Z5046" s="2">
        <v>128</v>
      </c>
      <c r="AA5046" s="2">
        <v>121</v>
      </c>
      <c r="AB5046" s="2">
        <v>67</v>
      </c>
      <c r="AC5046" s="2">
        <v>129</v>
      </c>
      <c r="AD5046" s="2">
        <v>0</v>
      </c>
      <c r="AE5046" s="2">
        <v>0</v>
      </c>
      <c r="AF5046" s="2">
        <v>0</v>
      </c>
      <c r="AG5046" s="2">
        <v>0</v>
      </c>
      <c r="AH5046" s="2">
        <v>0</v>
      </c>
      <c r="AI5046" s="2">
        <v>0</v>
      </c>
      <c r="AJ5046" s="2">
        <v>0</v>
      </c>
      <c r="AK5046" s="2">
        <v>0</v>
      </c>
      <c r="AL5046" s="2">
        <v>0</v>
      </c>
      <c r="AM5046" s="2">
        <v>0</v>
      </c>
      <c r="AN5046" s="2">
        <v>0</v>
      </c>
      <c r="AO5046" s="2">
        <v>0</v>
      </c>
      <c r="AP5046" s="2">
        <v>0</v>
      </c>
      <c r="AQ5046" s="2">
        <v>0</v>
      </c>
      <c r="AR5046" s="2">
        <v>0</v>
      </c>
      <c r="AS5046" s="2">
        <v>0</v>
      </c>
      <c r="AT5046" s="2">
        <v>0</v>
      </c>
      <c r="AU5046" s="2">
        <v>0</v>
      </c>
      <c r="AV5046" s="2">
        <v>0</v>
      </c>
      <c r="AW5046" s="2">
        <v>0</v>
      </c>
      <c r="AX5046" s="2">
        <v>0</v>
      </c>
      <c r="AY5046" s="2">
        <v>0</v>
      </c>
      <c r="AZ5046" s="2">
        <v>0</v>
      </c>
      <c r="BA5046" s="2">
        <v>0</v>
      </c>
      <c r="BB5046" s="2">
        <v>0</v>
      </c>
      <c r="BC5046" s="2">
        <v>0</v>
      </c>
      <c r="BD5046" s="2">
        <v>0</v>
      </c>
      <c r="BE5046" s="2">
        <v>0</v>
      </c>
      <c r="BF5046" s="2">
        <v>0</v>
      </c>
      <c r="BG5046" s="2">
        <v>6</v>
      </c>
      <c r="BH5046" s="2">
        <v>4</v>
      </c>
      <c r="BI5046" s="2">
        <v>4</v>
      </c>
      <c r="BJ5046" s="2">
        <v>3</v>
      </c>
      <c r="BK5046" s="2">
        <v>7</v>
      </c>
      <c r="BL5046" s="2">
        <v>0</v>
      </c>
      <c r="BM5046" s="2">
        <v>0</v>
      </c>
      <c r="BN5046" s="2">
        <v>0</v>
      </c>
      <c r="BO5046" s="2">
        <v>0</v>
      </c>
      <c r="BP5046" s="2">
        <v>0</v>
      </c>
      <c r="BQ5046" s="2">
        <v>0</v>
      </c>
      <c r="BR5046" s="2">
        <v>0</v>
      </c>
      <c r="BS5046" s="2">
        <v>0</v>
      </c>
      <c r="BT5046" s="2">
        <v>0</v>
      </c>
      <c r="BU5046" s="2">
        <v>0</v>
      </c>
      <c r="BV5046" s="2">
        <v>0</v>
      </c>
      <c r="BW5046" s="2">
        <v>0</v>
      </c>
      <c r="BX5046" s="2">
        <v>0</v>
      </c>
      <c r="BY5046" s="2">
        <v>0</v>
      </c>
      <c r="BZ5046" s="2">
        <v>0</v>
      </c>
      <c r="CA5046" s="2">
        <v>0</v>
      </c>
      <c r="CB5046" s="2">
        <v>0</v>
      </c>
      <c r="CC5046" s="2">
        <v>0</v>
      </c>
      <c r="CD5046" s="2">
        <v>0</v>
      </c>
      <c r="CE5046" s="2">
        <v>0</v>
      </c>
      <c r="CF5046" s="2">
        <v>0</v>
      </c>
      <c r="CG5046" s="2">
        <v>0</v>
      </c>
      <c r="CH5046" s="2">
        <v>0</v>
      </c>
      <c r="CI5046" s="2">
        <v>0</v>
      </c>
      <c r="CJ5046" s="2">
        <v>0</v>
      </c>
      <c r="CK5046" s="2">
        <v>0</v>
      </c>
      <c r="CL5046" s="2">
        <v>0</v>
      </c>
    </row>
    <row r="5047" spans="1:90" x14ac:dyDescent="0.25">
      <c r="A5047" t="s">
        <v>115</v>
      </c>
      <c r="B5047">
        <v>10314</v>
      </c>
      <c r="C5047" t="s">
        <v>204</v>
      </c>
      <c r="D5047">
        <v>1</v>
      </c>
      <c r="E5047">
        <v>8</v>
      </c>
      <c r="F5047">
        <v>914733</v>
      </c>
      <c r="G5047">
        <v>35914733</v>
      </c>
      <c r="H5047" t="s">
        <v>9841</v>
      </c>
      <c r="I5047">
        <v>100</v>
      </c>
      <c r="J5047" t="s">
        <v>107</v>
      </c>
      <c r="K5047" t="s">
        <v>9214</v>
      </c>
      <c r="L5047">
        <v>43</v>
      </c>
      <c r="M5047" t="s">
        <v>205</v>
      </c>
      <c r="N5047">
        <v>4940070</v>
      </c>
      <c r="O5047" t="s">
        <v>92</v>
      </c>
      <c r="P5047" t="s">
        <v>9842</v>
      </c>
      <c r="Q5047">
        <v>240</v>
      </c>
      <c r="R5047">
        <v>11</v>
      </c>
      <c r="S5047">
        <v>58315836</v>
      </c>
      <c r="T5047">
        <v>58334314</v>
      </c>
      <c r="U5047" t="s">
        <v>9843</v>
      </c>
      <c r="V5047">
        <v>1</v>
      </c>
      <c r="W5047" s="2">
        <v>0</v>
      </c>
      <c r="X5047" s="2">
        <v>0</v>
      </c>
      <c r="Y5047" s="2">
        <v>0</v>
      </c>
      <c r="Z5047" s="2">
        <v>0</v>
      </c>
      <c r="AA5047" s="2">
        <v>71</v>
      </c>
      <c r="AB5047" s="2">
        <v>78</v>
      </c>
      <c r="AC5047" s="2">
        <v>120</v>
      </c>
      <c r="AD5047" s="2">
        <v>117</v>
      </c>
      <c r="AE5047" s="2">
        <v>106</v>
      </c>
      <c r="AF5047" s="2">
        <v>71</v>
      </c>
      <c r="AG5047" s="2">
        <v>0</v>
      </c>
      <c r="AH5047" s="2">
        <v>236</v>
      </c>
      <c r="AI5047" s="2">
        <v>187</v>
      </c>
      <c r="AJ5047" s="2">
        <v>135</v>
      </c>
      <c r="AK5047" s="2">
        <v>0</v>
      </c>
      <c r="AL5047" s="2">
        <v>0</v>
      </c>
      <c r="AM5047" s="2">
        <v>0</v>
      </c>
      <c r="AN5047" s="2">
        <v>0</v>
      </c>
      <c r="AO5047" s="2">
        <v>0</v>
      </c>
      <c r="AP5047" s="2">
        <v>0</v>
      </c>
      <c r="AQ5047" s="2">
        <v>0</v>
      </c>
      <c r="AR5047" s="2">
        <v>0</v>
      </c>
      <c r="AS5047" s="2">
        <v>0</v>
      </c>
      <c r="AT5047" s="2">
        <v>0</v>
      </c>
      <c r="AU5047" s="2">
        <v>201</v>
      </c>
      <c r="AV5047" s="2">
        <v>0</v>
      </c>
      <c r="AW5047" s="2">
        <v>0</v>
      </c>
      <c r="AX5047" s="2">
        <v>0</v>
      </c>
      <c r="AY5047" s="2">
        <v>0</v>
      </c>
      <c r="AZ5047" s="2">
        <v>0</v>
      </c>
      <c r="BA5047" s="2">
        <v>0</v>
      </c>
      <c r="BB5047" s="2">
        <v>0</v>
      </c>
      <c r="BC5047" s="2">
        <v>258</v>
      </c>
      <c r="BD5047" s="2">
        <v>0</v>
      </c>
      <c r="BE5047" s="2">
        <v>0</v>
      </c>
      <c r="BF5047" s="2">
        <v>0</v>
      </c>
      <c r="BG5047" s="2">
        <v>0</v>
      </c>
      <c r="BH5047" s="2">
        <v>0</v>
      </c>
      <c r="BI5047" s="2">
        <v>3</v>
      </c>
      <c r="BJ5047" s="2">
        <v>5</v>
      </c>
      <c r="BK5047" s="2">
        <v>4</v>
      </c>
      <c r="BL5047" s="2">
        <v>3</v>
      </c>
      <c r="BM5047" s="2">
        <v>5</v>
      </c>
      <c r="BN5047" s="2">
        <v>3</v>
      </c>
      <c r="BO5047" s="2">
        <v>0</v>
      </c>
      <c r="BP5047" s="2">
        <v>12</v>
      </c>
      <c r="BQ5047" s="2">
        <v>6</v>
      </c>
      <c r="BR5047" s="2">
        <v>5</v>
      </c>
      <c r="BS5047" s="2">
        <v>0</v>
      </c>
      <c r="BT5047" s="2">
        <v>0</v>
      </c>
      <c r="BU5047" s="2">
        <v>0</v>
      </c>
      <c r="BV5047" s="2">
        <v>0</v>
      </c>
      <c r="BW5047" s="2">
        <v>0</v>
      </c>
      <c r="BX5047" s="2">
        <v>0</v>
      </c>
      <c r="BY5047" s="2">
        <v>0</v>
      </c>
      <c r="BZ5047" s="2">
        <v>0</v>
      </c>
      <c r="CA5047" s="2">
        <v>0</v>
      </c>
      <c r="CB5047" s="2">
        <v>0</v>
      </c>
      <c r="CC5047" s="2">
        <v>9</v>
      </c>
      <c r="CD5047" s="2">
        <v>0</v>
      </c>
      <c r="CE5047" s="2">
        <v>0</v>
      </c>
      <c r="CF5047" s="2">
        <v>0</v>
      </c>
      <c r="CG5047" s="2">
        <v>0</v>
      </c>
      <c r="CH5047" s="2">
        <v>0</v>
      </c>
      <c r="CI5047" s="2">
        <v>0</v>
      </c>
      <c r="CJ5047" s="2">
        <v>0</v>
      </c>
      <c r="CK5047" s="2">
        <v>15</v>
      </c>
      <c r="CL5047" s="2">
        <v>0</v>
      </c>
    </row>
    <row r="5048" spans="1:90" x14ac:dyDescent="0.25">
      <c r="A5048" t="s">
        <v>115</v>
      </c>
      <c r="B5048">
        <v>10314</v>
      </c>
      <c r="C5048" t="s">
        <v>204</v>
      </c>
      <c r="D5048">
        <v>1</v>
      </c>
      <c r="E5048">
        <v>8</v>
      </c>
      <c r="F5048">
        <v>35592</v>
      </c>
      <c r="G5048">
        <v>35035592</v>
      </c>
      <c r="H5048" t="s">
        <v>14421</v>
      </c>
      <c r="I5048">
        <v>100</v>
      </c>
      <c r="J5048" t="s">
        <v>107</v>
      </c>
      <c r="K5048" t="s">
        <v>7608</v>
      </c>
      <c r="L5048">
        <v>19</v>
      </c>
      <c r="M5048" t="s">
        <v>332</v>
      </c>
      <c r="N5048">
        <v>5881270</v>
      </c>
      <c r="O5048" t="s">
        <v>92</v>
      </c>
      <c r="P5048" t="s">
        <v>14422</v>
      </c>
      <c r="Q5048" t="s">
        <v>127</v>
      </c>
      <c r="R5048">
        <v>11</v>
      </c>
      <c r="S5048">
        <v>58721155</v>
      </c>
      <c r="T5048">
        <v>58732765</v>
      </c>
      <c r="U5048" t="s">
        <v>14423</v>
      </c>
      <c r="V5048">
        <v>1</v>
      </c>
      <c r="W5048" s="2">
        <v>0</v>
      </c>
      <c r="X5048" s="2">
        <v>0</v>
      </c>
      <c r="Y5048" s="2">
        <v>125</v>
      </c>
      <c r="Z5048" s="2">
        <v>92</v>
      </c>
      <c r="AA5048" s="2">
        <v>98</v>
      </c>
      <c r="AB5048" s="2">
        <v>93</v>
      </c>
      <c r="AC5048" s="2">
        <v>70</v>
      </c>
      <c r="AD5048" s="2">
        <v>97</v>
      </c>
      <c r="AE5048" s="2">
        <v>99</v>
      </c>
      <c r="AF5048" s="2">
        <v>87</v>
      </c>
      <c r="AG5048" s="2">
        <v>101</v>
      </c>
      <c r="AH5048" s="2">
        <v>99</v>
      </c>
      <c r="AI5048" s="2">
        <v>66</v>
      </c>
      <c r="AJ5048" s="2">
        <v>73</v>
      </c>
      <c r="AK5048" s="2">
        <v>0</v>
      </c>
      <c r="AL5048" s="2">
        <v>0</v>
      </c>
      <c r="AM5048" s="2">
        <v>0</v>
      </c>
      <c r="AN5048" s="2">
        <v>0</v>
      </c>
      <c r="AO5048" s="2">
        <v>0</v>
      </c>
      <c r="AP5048" s="2">
        <v>0</v>
      </c>
      <c r="AQ5048" s="2">
        <v>0</v>
      </c>
      <c r="AR5048" s="2">
        <v>0</v>
      </c>
      <c r="AS5048" s="2">
        <v>0</v>
      </c>
      <c r="AT5048" s="2">
        <v>0</v>
      </c>
      <c r="AU5048" s="2">
        <v>0</v>
      </c>
      <c r="AV5048" s="2">
        <v>0</v>
      </c>
      <c r="AW5048" s="2">
        <v>0</v>
      </c>
      <c r="AX5048" s="2">
        <v>0</v>
      </c>
      <c r="AY5048" s="2">
        <v>0</v>
      </c>
      <c r="AZ5048" s="2">
        <v>0</v>
      </c>
      <c r="BA5048" s="2">
        <v>0</v>
      </c>
      <c r="BB5048" s="2">
        <v>0</v>
      </c>
      <c r="BC5048" s="2">
        <v>536</v>
      </c>
      <c r="BD5048" s="2">
        <v>0</v>
      </c>
      <c r="BE5048" s="2">
        <v>0</v>
      </c>
      <c r="BF5048" s="2">
        <v>0</v>
      </c>
      <c r="BG5048" s="2">
        <v>4</v>
      </c>
      <c r="BH5048" s="2">
        <v>3</v>
      </c>
      <c r="BI5048" s="2">
        <v>4</v>
      </c>
      <c r="BJ5048" s="2">
        <v>4</v>
      </c>
      <c r="BK5048" s="2">
        <v>4</v>
      </c>
      <c r="BL5048" s="2">
        <v>3</v>
      </c>
      <c r="BM5048" s="2">
        <v>3</v>
      </c>
      <c r="BN5048" s="2">
        <v>3</v>
      </c>
      <c r="BO5048" s="2">
        <v>3</v>
      </c>
      <c r="BP5048" s="2">
        <v>4</v>
      </c>
      <c r="BQ5048" s="2">
        <v>3</v>
      </c>
      <c r="BR5048" s="2">
        <v>2</v>
      </c>
      <c r="BS5048" s="2">
        <v>0</v>
      </c>
      <c r="BT5048" s="2">
        <v>0</v>
      </c>
      <c r="BU5048" s="2">
        <v>0</v>
      </c>
      <c r="BV5048" s="2">
        <v>0</v>
      </c>
      <c r="BW5048" s="2">
        <v>0</v>
      </c>
      <c r="BX5048" s="2">
        <v>0</v>
      </c>
      <c r="BY5048" s="2">
        <v>0</v>
      </c>
      <c r="BZ5048" s="2">
        <v>0</v>
      </c>
      <c r="CA5048" s="2">
        <v>0</v>
      </c>
      <c r="CB5048" s="2">
        <v>0</v>
      </c>
      <c r="CC5048" s="2">
        <v>0</v>
      </c>
      <c r="CD5048" s="2">
        <v>0</v>
      </c>
      <c r="CE5048" s="2">
        <v>0</v>
      </c>
      <c r="CF5048" s="2">
        <v>0</v>
      </c>
      <c r="CG5048" s="2">
        <v>0</v>
      </c>
      <c r="CH5048" s="2">
        <v>0</v>
      </c>
      <c r="CI5048" s="2">
        <v>0</v>
      </c>
      <c r="CJ5048" s="2">
        <v>0</v>
      </c>
      <c r="CK5048" s="2">
        <v>42</v>
      </c>
      <c r="CL5048" s="2">
        <v>0</v>
      </c>
    </row>
    <row r="5049" spans="1:90" x14ac:dyDescent="0.25">
      <c r="A5049" t="s">
        <v>115</v>
      </c>
      <c r="B5049">
        <v>10314</v>
      </c>
      <c r="C5049" t="s">
        <v>204</v>
      </c>
      <c r="D5049">
        <v>1</v>
      </c>
      <c r="E5049">
        <v>8</v>
      </c>
      <c r="F5049">
        <v>36717</v>
      </c>
      <c r="G5049">
        <v>35036717</v>
      </c>
      <c r="H5049" t="s">
        <v>13629</v>
      </c>
      <c r="I5049">
        <v>100</v>
      </c>
      <c r="J5049" t="s">
        <v>107</v>
      </c>
      <c r="K5049" t="s">
        <v>2545</v>
      </c>
      <c r="L5049">
        <v>43</v>
      </c>
      <c r="M5049" t="s">
        <v>205</v>
      </c>
      <c r="N5049">
        <v>4941110</v>
      </c>
      <c r="O5049" t="s">
        <v>92</v>
      </c>
      <c r="P5049" t="s">
        <v>11640</v>
      </c>
      <c r="Q5049">
        <v>72</v>
      </c>
      <c r="R5049">
        <v>11</v>
      </c>
      <c r="S5049">
        <v>58333344</v>
      </c>
      <c r="T5049">
        <v>58335919</v>
      </c>
      <c r="U5049" t="s">
        <v>13630</v>
      </c>
      <c r="V5049">
        <v>1</v>
      </c>
      <c r="W5049" s="2">
        <v>0</v>
      </c>
      <c r="X5049" s="2">
        <v>0</v>
      </c>
      <c r="Y5049" s="2">
        <v>119</v>
      </c>
      <c r="Z5049" s="2">
        <v>90</v>
      </c>
      <c r="AA5049" s="2">
        <v>92</v>
      </c>
      <c r="AB5049" s="2">
        <v>108</v>
      </c>
      <c r="AC5049" s="2">
        <v>119</v>
      </c>
      <c r="AD5049" s="2">
        <v>124</v>
      </c>
      <c r="AE5049" s="2">
        <v>94</v>
      </c>
      <c r="AF5049" s="2">
        <v>72</v>
      </c>
      <c r="AG5049" s="2">
        <v>51</v>
      </c>
      <c r="AH5049" s="2">
        <v>0</v>
      </c>
      <c r="AI5049" s="2">
        <v>0</v>
      </c>
      <c r="AJ5049" s="2">
        <v>0</v>
      </c>
      <c r="AK5049" s="2">
        <v>0</v>
      </c>
      <c r="AL5049" s="2">
        <v>0</v>
      </c>
      <c r="AM5049" s="2">
        <v>0</v>
      </c>
      <c r="AN5049" s="2">
        <v>0</v>
      </c>
      <c r="AO5049" s="2">
        <v>0</v>
      </c>
      <c r="AP5049" s="2">
        <v>0</v>
      </c>
      <c r="AQ5049" s="2">
        <v>0</v>
      </c>
      <c r="AR5049" s="2">
        <v>0</v>
      </c>
      <c r="AS5049" s="2">
        <v>0</v>
      </c>
      <c r="AT5049" s="2">
        <v>0</v>
      </c>
      <c r="AU5049" s="2">
        <v>0</v>
      </c>
      <c r="AV5049" s="2">
        <v>0</v>
      </c>
      <c r="AW5049" s="2">
        <v>0</v>
      </c>
      <c r="AX5049" s="2">
        <v>0</v>
      </c>
      <c r="AY5049" s="2">
        <v>0</v>
      </c>
      <c r="AZ5049" s="2">
        <v>0</v>
      </c>
      <c r="BA5049" s="2">
        <v>0</v>
      </c>
      <c r="BB5049" s="2">
        <v>0</v>
      </c>
      <c r="BC5049" s="2">
        <v>0</v>
      </c>
      <c r="BD5049" s="2">
        <v>0</v>
      </c>
      <c r="BE5049" s="2">
        <v>0</v>
      </c>
      <c r="BF5049" s="2">
        <v>0</v>
      </c>
      <c r="BG5049" s="2">
        <v>4</v>
      </c>
      <c r="BH5049" s="2">
        <v>3</v>
      </c>
      <c r="BI5049" s="2">
        <v>3</v>
      </c>
      <c r="BJ5049" s="2">
        <v>4</v>
      </c>
      <c r="BK5049" s="2">
        <v>4</v>
      </c>
      <c r="BL5049" s="2">
        <v>4</v>
      </c>
      <c r="BM5049" s="2">
        <v>4</v>
      </c>
      <c r="BN5049" s="2">
        <v>2</v>
      </c>
      <c r="BO5049" s="2">
        <v>2</v>
      </c>
      <c r="BP5049" s="2">
        <v>0</v>
      </c>
      <c r="BQ5049" s="2">
        <v>0</v>
      </c>
      <c r="BR5049" s="2">
        <v>0</v>
      </c>
      <c r="BS5049" s="2">
        <v>0</v>
      </c>
      <c r="BT5049" s="2">
        <v>0</v>
      </c>
      <c r="BU5049" s="2">
        <v>0</v>
      </c>
      <c r="BV5049" s="2">
        <v>0</v>
      </c>
      <c r="BW5049" s="2">
        <v>0</v>
      </c>
      <c r="BX5049" s="2">
        <v>0</v>
      </c>
      <c r="BY5049" s="2">
        <v>0</v>
      </c>
      <c r="BZ5049" s="2">
        <v>0</v>
      </c>
      <c r="CA5049" s="2">
        <v>0</v>
      </c>
      <c r="CB5049" s="2">
        <v>0</v>
      </c>
      <c r="CC5049" s="2">
        <v>0</v>
      </c>
      <c r="CD5049" s="2">
        <v>0</v>
      </c>
      <c r="CE5049" s="2">
        <v>0</v>
      </c>
      <c r="CF5049" s="2">
        <v>0</v>
      </c>
      <c r="CG5049" s="2">
        <v>0</v>
      </c>
      <c r="CH5049" s="2">
        <v>0</v>
      </c>
      <c r="CI5049" s="2">
        <v>0</v>
      </c>
      <c r="CJ5049" s="2">
        <v>0</v>
      </c>
      <c r="CK5049" s="2">
        <v>0</v>
      </c>
      <c r="CL5049" s="2">
        <v>0</v>
      </c>
    </row>
    <row r="5050" spans="1:90" x14ac:dyDescent="0.25">
      <c r="A5050" t="s">
        <v>115</v>
      </c>
      <c r="B5050">
        <v>10314</v>
      </c>
      <c r="C5050" t="s">
        <v>204</v>
      </c>
      <c r="D5050">
        <v>1</v>
      </c>
      <c r="E5050">
        <v>8</v>
      </c>
      <c r="F5050">
        <v>904879</v>
      </c>
      <c r="G5050">
        <v>35904879</v>
      </c>
      <c r="H5050" t="s">
        <v>2573</v>
      </c>
      <c r="I5050">
        <v>100</v>
      </c>
      <c r="J5050" t="s">
        <v>107</v>
      </c>
      <c r="K5050" t="s">
        <v>674</v>
      </c>
      <c r="L5050">
        <v>43</v>
      </c>
      <c r="M5050" t="s">
        <v>205</v>
      </c>
      <c r="N5050">
        <v>4945005</v>
      </c>
      <c r="O5050" t="s">
        <v>92</v>
      </c>
      <c r="P5050" t="s">
        <v>2574</v>
      </c>
      <c r="Q5050">
        <v>240</v>
      </c>
      <c r="R5050">
        <v>11</v>
      </c>
      <c r="S5050">
        <v>55170105</v>
      </c>
      <c r="T5050">
        <v>55172905</v>
      </c>
      <c r="U5050" t="s">
        <v>2575</v>
      </c>
      <c r="V5050">
        <v>1</v>
      </c>
      <c r="W5050" s="2">
        <v>0</v>
      </c>
      <c r="X5050" s="2">
        <v>0</v>
      </c>
      <c r="Y5050" s="2">
        <v>127</v>
      </c>
      <c r="Z5050" s="2">
        <v>138</v>
      </c>
      <c r="AA5050" s="2">
        <v>113</v>
      </c>
      <c r="AB5050" s="2">
        <v>92</v>
      </c>
      <c r="AC5050" s="2">
        <v>121</v>
      </c>
      <c r="AD5050" s="2">
        <v>140</v>
      </c>
      <c r="AE5050" s="2">
        <v>128</v>
      </c>
      <c r="AF5050" s="2">
        <v>139</v>
      </c>
      <c r="AG5050" s="2">
        <v>87</v>
      </c>
      <c r="AH5050" s="2">
        <v>114</v>
      </c>
      <c r="AI5050" s="2">
        <v>122</v>
      </c>
      <c r="AJ5050" s="2">
        <v>84</v>
      </c>
      <c r="AK5050" s="2">
        <v>0</v>
      </c>
      <c r="AL5050" s="2">
        <v>0</v>
      </c>
      <c r="AM5050" s="2">
        <v>0</v>
      </c>
      <c r="AN5050" s="2">
        <v>0</v>
      </c>
      <c r="AO5050" s="2">
        <v>0</v>
      </c>
      <c r="AP5050" s="2">
        <v>0</v>
      </c>
      <c r="AQ5050" s="2">
        <v>0</v>
      </c>
      <c r="AR5050" s="2">
        <v>0</v>
      </c>
      <c r="AS5050" s="2">
        <v>0</v>
      </c>
      <c r="AT5050" s="2">
        <v>0</v>
      </c>
      <c r="AU5050" s="2">
        <v>0</v>
      </c>
      <c r="AV5050" s="2">
        <v>0</v>
      </c>
      <c r="AW5050" s="2">
        <v>0</v>
      </c>
      <c r="AX5050" s="2">
        <v>0</v>
      </c>
      <c r="AY5050" s="2">
        <v>0</v>
      </c>
      <c r="AZ5050" s="2">
        <v>0</v>
      </c>
      <c r="BA5050" s="2">
        <v>0</v>
      </c>
      <c r="BB5050" s="2">
        <v>0</v>
      </c>
      <c r="BC5050" s="2">
        <v>0</v>
      </c>
      <c r="BD5050" s="2">
        <v>0</v>
      </c>
      <c r="BE5050" s="2">
        <v>0</v>
      </c>
      <c r="BF5050" s="2">
        <v>0</v>
      </c>
      <c r="BG5050" s="2">
        <v>5</v>
      </c>
      <c r="BH5050" s="2">
        <v>6</v>
      </c>
      <c r="BI5050" s="2">
        <v>5</v>
      </c>
      <c r="BJ5050" s="2">
        <v>3</v>
      </c>
      <c r="BK5050" s="2">
        <v>7</v>
      </c>
      <c r="BL5050" s="2">
        <v>6</v>
      </c>
      <c r="BM5050" s="2">
        <v>4</v>
      </c>
      <c r="BN5050" s="2">
        <v>5</v>
      </c>
      <c r="BO5050" s="2">
        <v>5</v>
      </c>
      <c r="BP5050" s="2">
        <v>6</v>
      </c>
      <c r="BQ5050" s="2">
        <v>6</v>
      </c>
      <c r="BR5050" s="2">
        <v>3</v>
      </c>
      <c r="BS5050" s="2">
        <v>0</v>
      </c>
      <c r="BT5050" s="2">
        <v>0</v>
      </c>
      <c r="BU5050" s="2">
        <v>0</v>
      </c>
      <c r="BV5050" s="2">
        <v>0</v>
      </c>
      <c r="BW5050" s="2">
        <v>0</v>
      </c>
      <c r="BX5050" s="2">
        <v>0</v>
      </c>
      <c r="BY5050" s="2">
        <v>0</v>
      </c>
      <c r="BZ5050" s="2">
        <v>0</v>
      </c>
      <c r="CA5050" s="2">
        <v>0</v>
      </c>
      <c r="CB5050" s="2">
        <v>0</v>
      </c>
      <c r="CC5050" s="2">
        <v>0</v>
      </c>
      <c r="CD5050" s="2">
        <v>0</v>
      </c>
      <c r="CE5050" s="2">
        <v>0</v>
      </c>
      <c r="CF5050" s="2">
        <v>0</v>
      </c>
      <c r="CG5050" s="2">
        <v>0</v>
      </c>
      <c r="CH5050" s="2">
        <v>0</v>
      </c>
      <c r="CI5050" s="2">
        <v>0</v>
      </c>
      <c r="CJ5050" s="2">
        <v>0</v>
      </c>
      <c r="CK5050" s="2">
        <v>0</v>
      </c>
      <c r="CL5050" s="2">
        <v>0</v>
      </c>
    </row>
    <row r="5051" spans="1:90" x14ac:dyDescent="0.25">
      <c r="A5051" t="s">
        <v>115</v>
      </c>
      <c r="B5051">
        <v>10314</v>
      </c>
      <c r="C5051" t="s">
        <v>204</v>
      </c>
      <c r="D5051">
        <v>1</v>
      </c>
      <c r="E5051">
        <v>8</v>
      </c>
      <c r="F5051">
        <v>923564</v>
      </c>
      <c r="G5051">
        <v>35923564</v>
      </c>
      <c r="H5051" t="s">
        <v>11031</v>
      </c>
      <c r="I5051">
        <v>100</v>
      </c>
      <c r="J5051" t="s">
        <v>107</v>
      </c>
      <c r="K5051" t="s">
        <v>812</v>
      </c>
      <c r="L5051">
        <v>46</v>
      </c>
      <c r="M5051" t="s">
        <v>813</v>
      </c>
      <c r="N5051">
        <v>5852480</v>
      </c>
      <c r="O5051" t="s">
        <v>92</v>
      </c>
      <c r="P5051" t="s">
        <v>11032</v>
      </c>
      <c r="Q5051">
        <v>299</v>
      </c>
      <c r="R5051">
        <v>11</v>
      </c>
      <c r="S5051">
        <v>55151388</v>
      </c>
      <c r="T5051">
        <v>58924886</v>
      </c>
      <c r="U5051" t="s">
        <v>11033</v>
      </c>
      <c r="V5051">
        <v>1</v>
      </c>
      <c r="W5051" s="2">
        <v>0</v>
      </c>
      <c r="X5051" s="2">
        <v>0</v>
      </c>
      <c r="Y5051" s="2">
        <v>172</v>
      </c>
      <c r="Z5051" s="2">
        <v>164</v>
      </c>
      <c r="AA5051" s="2">
        <v>153</v>
      </c>
      <c r="AB5051" s="2">
        <v>180</v>
      </c>
      <c r="AC5051" s="2">
        <v>171</v>
      </c>
      <c r="AD5051" s="2">
        <v>0</v>
      </c>
      <c r="AE5051" s="2">
        <v>0</v>
      </c>
      <c r="AF5051" s="2">
        <v>0</v>
      </c>
      <c r="AG5051" s="2">
        <v>0</v>
      </c>
      <c r="AH5051" s="2">
        <v>0</v>
      </c>
      <c r="AI5051" s="2">
        <v>0</v>
      </c>
      <c r="AJ5051" s="2">
        <v>0</v>
      </c>
      <c r="AK5051" s="2">
        <v>0</v>
      </c>
      <c r="AL5051" s="2">
        <v>0</v>
      </c>
      <c r="AM5051" s="2">
        <v>0</v>
      </c>
      <c r="AN5051" s="2">
        <v>0</v>
      </c>
      <c r="AO5051" s="2">
        <v>0</v>
      </c>
      <c r="AP5051" s="2">
        <v>0</v>
      </c>
      <c r="AQ5051" s="2">
        <v>0</v>
      </c>
      <c r="AR5051" s="2">
        <v>0</v>
      </c>
      <c r="AS5051" s="2">
        <v>0</v>
      </c>
      <c r="AT5051" s="2">
        <v>0</v>
      </c>
      <c r="AU5051" s="2">
        <v>0</v>
      </c>
      <c r="AV5051" s="2">
        <v>0</v>
      </c>
      <c r="AW5051" s="2">
        <v>0</v>
      </c>
      <c r="AX5051" s="2">
        <v>0</v>
      </c>
      <c r="AY5051" s="2">
        <v>0</v>
      </c>
      <c r="AZ5051" s="2">
        <v>0</v>
      </c>
      <c r="BA5051" s="2">
        <v>0</v>
      </c>
      <c r="BB5051" s="2">
        <v>0</v>
      </c>
      <c r="BC5051" s="2">
        <v>38</v>
      </c>
      <c r="BD5051" s="2">
        <v>0</v>
      </c>
      <c r="BE5051" s="2">
        <v>0</v>
      </c>
      <c r="BF5051" s="2">
        <v>0</v>
      </c>
      <c r="BG5051" s="2">
        <v>7</v>
      </c>
      <c r="BH5051" s="2">
        <v>7</v>
      </c>
      <c r="BI5051" s="2">
        <v>7</v>
      </c>
      <c r="BJ5051" s="2">
        <v>6</v>
      </c>
      <c r="BK5051" s="2">
        <v>7</v>
      </c>
      <c r="BL5051" s="2">
        <v>0</v>
      </c>
      <c r="BM5051" s="2">
        <v>0</v>
      </c>
      <c r="BN5051" s="2">
        <v>0</v>
      </c>
      <c r="BO5051" s="2">
        <v>0</v>
      </c>
      <c r="BP5051" s="2">
        <v>0</v>
      </c>
      <c r="BQ5051" s="2">
        <v>0</v>
      </c>
      <c r="BR5051" s="2">
        <v>0</v>
      </c>
      <c r="BS5051" s="2">
        <v>0</v>
      </c>
      <c r="BT5051" s="2">
        <v>0</v>
      </c>
      <c r="BU5051" s="2">
        <v>0</v>
      </c>
      <c r="BV5051" s="2">
        <v>0</v>
      </c>
      <c r="BW5051" s="2">
        <v>0</v>
      </c>
      <c r="BX5051" s="2">
        <v>0</v>
      </c>
      <c r="BY5051" s="2">
        <v>0</v>
      </c>
      <c r="BZ5051" s="2">
        <v>0</v>
      </c>
      <c r="CA5051" s="2">
        <v>0</v>
      </c>
      <c r="CB5051" s="2">
        <v>0</v>
      </c>
      <c r="CC5051" s="2">
        <v>0</v>
      </c>
      <c r="CD5051" s="2">
        <v>0</v>
      </c>
      <c r="CE5051" s="2">
        <v>0</v>
      </c>
      <c r="CF5051" s="2">
        <v>0</v>
      </c>
      <c r="CG5051" s="2">
        <v>0</v>
      </c>
      <c r="CH5051" s="2">
        <v>0</v>
      </c>
      <c r="CI5051" s="2">
        <v>0</v>
      </c>
      <c r="CJ5051" s="2">
        <v>0</v>
      </c>
      <c r="CK5051" s="2">
        <v>2</v>
      </c>
      <c r="CL5051" s="2">
        <v>0</v>
      </c>
    </row>
    <row r="5052" spans="1:90" x14ac:dyDescent="0.25">
      <c r="A5052" t="s">
        <v>115</v>
      </c>
      <c r="B5052">
        <v>10314</v>
      </c>
      <c r="C5052" t="s">
        <v>204</v>
      </c>
      <c r="D5052">
        <v>1</v>
      </c>
      <c r="E5052">
        <v>8</v>
      </c>
      <c r="F5052">
        <v>43953</v>
      </c>
      <c r="G5052">
        <v>35043953</v>
      </c>
      <c r="H5052" t="s">
        <v>9811</v>
      </c>
      <c r="I5052">
        <v>100</v>
      </c>
      <c r="J5052" t="s">
        <v>107</v>
      </c>
      <c r="K5052" t="s">
        <v>2685</v>
      </c>
      <c r="L5052">
        <v>43</v>
      </c>
      <c r="M5052" t="s">
        <v>205</v>
      </c>
      <c r="N5052">
        <v>4929170</v>
      </c>
      <c r="O5052" t="s">
        <v>102</v>
      </c>
      <c r="P5052" t="s">
        <v>9812</v>
      </c>
      <c r="Q5052">
        <v>7</v>
      </c>
      <c r="R5052">
        <v>11</v>
      </c>
      <c r="S5052">
        <v>58310052</v>
      </c>
      <c r="T5052">
        <v>58311525</v>
      </c>
      <c r="U5052" t="s">
        <v>9813</v>
      </c>
      <c r="V5052">
        <v>1</v>
      </c>
      <c r="W5052" s="2">
        <v>0</v>
      </c>
      <c r="X5052" s="2">
        <v>0</v>
      </c>
      <c r="Y5052" s="2">
        <v>0</v>
      </c>
      <c r="Z5052" s="2">
        <v>0</v>
      </c>
      <c r="AA5052" s="2">
        <v>0</v>
      </c>
      <c r="AB5052" s="2">
        <v>0</v>
      </c>
      <c r="AC5052" s="2">
        <v>0</v>
      </c>
      <c r="AD5052" s="2">
        <v>104</v>
      </c>
      <c r="AE5052" s="2">
        <v>95</v>
      </c>
      <c r="AF5052" s="2">
        <v>102</v>
      </c>
      <c r="AG5052" s="2">
        <v>67</v>
      </c>
      <c r="AH5052" s="2">
        <v>246</v>
      </c>
      <c r="AI5052" s="2">
        <v>166</v>
      </c>
      <c r="AJ5052" s="2">
        <v>189</v>
      </c>
      <c r="AK5052" s="2">
        <v>0</v>
      </c>
      <c r="AL5052" s="2">
        <v>0</v>
      </c>
      <c r="AM5052" s="2">
        <v>0</v>
      </c>
      <c r="AN5052" s="2">
        <v>0</v>
      </c>
      <c r="AO5052" s="2">
        <v>0</v>
      </c>
      <c r="AP5052" s="2">
        <v>0</v>
      </c>
      <c r="AQ5052" s="2">
        <v>0</v>
      </c>
      <c r="AR5052" s="2">
        <v>0</v>
      </c>
      <c r="AS5052" s="2">
        <v>0</v>
      </c>
      <c r="AT5052" s="2">
        <v>0</v>
      </c>
      <c r="AU5052" s="2">
        <v>147</v>
      </c>
      <c r="AV5052" s="2">
        <v>0</v>
      </c>
      <c r="AW5052" s="2">
        <v>0</v>
      </c>
      <c r="AX5052" s="2">
        <v>0</v>
      </c>
      <c r="AY5052" s="2">
        <v>0</v>
      </c>
      <c r="AZ5052" s="2">
        <v>0</v>
      </c>
      <c r="BA5052" s="2">
        <v>0</v>
      </c>
      <c r="BB5052" s="2">
        <v>0</v>
      </c>
      <c r="BC5052" s="2">
        <v>172</v>
      </c>
      <c r="BD5052" s="2">
        <v>0</v>
      </c>
      <c r="BE5052" s="2">
        <v>0</v>
      </c>
      <c r="BF5052" s="2">
        <v>0</v>
      </c>
      <c r="BG5052" s="2">
        <v>0</v>
      </c>
      <c r="BH5052" s="2">
        <v>0</v>
      </c>
      <c r="BI5052" s="2">
        <v>0</v>
      </c>
      <c r="BJ5052" s="2">
        <v>0</v>
      </c>
      <c r="BK5052" s="2">
        <v>0</v>
      </c>
      <c r="BL5052" s="2">
        <v>6</v>
      </c>
      <c r="BM5052" s="2">
        <v>3</v>
      </c>
      <c r="BN5052" s="2">
        <v>4</v>
      </c>
      <c r="BO5052" s="2">
        <v>2</v>
      </c>
      <c r="BP5052" s="2">
        <v>11</v>
      </c>
      <c r="BQ5052" s="2">
        <v>6</v>
      </c>
      <c r="BR5052" s="2">
        <v>6</v>
      </c>
      <c r="BS5052" s="2">
        <v>0</v>
      </c>
      <c r="BT5052" s="2">
        <v>0</v>
      </c>
      <c r="BU5052" s="2">
        <v>0</v>
      </c>
      <c r="BV5052" s="2">
        <v>0</v>
      </c>
      <c r="BW5052" s="2">
        <v>0</v>
      </c>
      <c r="BX5052" s="2">
        <v>0</v>
      </c>
      <c r="BY5052" s="2">
        <v>0</v>
      </c>
      <c r="BZ5052" s="2">
        <v>0</v>
      </c>
      <c r="CA5052" s="2">
        <v>0</v>
      </c>
      <c r="CB5052" s="2">
        <v>0</v>
      </c>
      <c r="CC5052" s="2">
        <v>4</v>
      </c>
      <c r="CD5052" s="2">
        <v>0</v>
      </c>
      <c r="CE5052" s="2">
        <v>0</v>
      </c>
      <c r="CF5052" s="2">
        <v>0</v>
      </c>
      <c r="CG5052" s="2">
        <v>0</v>
      </c>
      <c r="CH5052" s="2">
        <v>0</v>
      </c>
      <c r="CI5052" s="2">
        <v>0</v>
      </c>
      <c r="CJ5052" s="2">
        <v>0</v>
      </c>
      <c r="CK5052" s="2">
        <v>7</v>
      </c>
      <c r="CL5052" s="2">
        <v>0</v>
      </c>
    </row>
    <row r="5053" spans="1:90" x14ac:dyDescent="0.25">
      <c r="A5053" t="s">
        <v>115</v>
      </c>
      <c r="B5053">
        <v>10314</v>
      </c>
      <c r="C5053" t="s">
        <v>204</v>
      </c>
      <c r="D5053">
        <v>1</v>
      </c>
      <c r="E5053">
        <v>8</v>
      </c>
      <c r="F5053">
        <v>36705</v>
      </c>
      <c r="G5053">
        <v>35036705</v>
      </c>
      <c r="H5053" t="s">
        <v>13296</v>
      </c>
      <c r="I5053">
        <v>100</v>
      </c>
      <c r="J5053" t="s">
        <v>107</v>
      </c>
      <c r="K5053" t="s">
        <v>2649</v>
      </c>
      <c r="L5053">
        <v>43</v>
      </c>
      <c r="M5053" t="s">
        <v>205</v>
      </c>
      <c r="N5053">
        <v>4961150</v>
      </c>
      <c r="O5053" t="s">
        <v>100</v>
      </c>
      <c r="P5053" t="s">
        <v>13297</v>
      </c>
      <c r="Q5053">
        <v>80</v>
      </c>
      <c r="R5053">
        <v>11</v>
      </c>
      <c r="S5053">
        <v>55170187</v>
      </c>
      <c r="T5053">
        <v>55171392</v>
      </c>
      <c r="U5053" t="s">
        <v>13298</v>
      </c>
      <c r="V5053">
        <v>1</v>
      </c>
      <c r="W5053" s="2">
        <v>0</v>
      </c>
      <c r="X5053" s="2">
        <v>0</v>
      </c>
      <c r="Y5053" s="2">
        <v>135</v>
      </c>
      <c r="Z5053" s="2">
        <v>143</v>
      </c>
      <c r="AA5053" s="2">
        <v>120</v>
      </c>
      <c r="AB5053" s="2">
        <v>95</v>
      </c>
      <c r="AC5053" s="2">
        <v>150</v>
      </c>
      <c r="AD5053" s="2">
        <v>197</v>
      </c>
      <c r="AE5053" s="2">
        <v>142</v>
      </c>
      <c r="AF5053" s="2">
        <v>132</v>
      </c>
      <c r="AG5053" s="2">
        <v>63</v>
      </c>
      <c r="AH5053" s="2">
        <v>215</v>
      </c>
      <c r="AI5053" s="2">
        <v>145</v>
      </c>
      <c r="AJ5053" s="2">
        <v>105</v>
      </c>
      <c r="AK5053" s="2">
        <v>0</v>
      </c>
      <c r="AL5053" s="2">
        <v>0</v>
      </c>
      <c r="AM5053" s="2">
        <v>0</v>
      </c>
      <c r="AN5053" s="2">
        <v>0</v>
      </c>
      <c r="AO5053" s="2">
        <v>0</v>
      </c>
      <c r="AP5053" s="2">
        <v>0</v>
      </c>
      <c r="AQ5053" s="2">
        <v>0</v>
      </c>
      <c r="AR5053" s="2">
        <v>0</v>
      </c>
      <c r="AS5053" s="2">
        <v>0</v>
      </c>
      <c r="AT5053" s="2">
        <v>0</v>
      </c>
      <c r="AU5053" s="2">
        <v>165</v>
      </c>
      <c r="AV5053" s="2">
        <v>0</v>
      </c>
      <c r="AW5053" s="2">
        <v>0</v>
      </c>
      <c r="AX5053" s="2">
        <v>0</v>
      </c>
      <c r="AY5053" s="2">
        <v>0</v>
      </c>
      <c r="AZ5053" s="2">
        <v>0</v>
      </c>
      <c r="BA5053" s="2">
        <v>0</v>
      </c>
      <c r="BB5053" s="2">
        <v>0</v>
      </c>
      <c r="BC5053" s="2">
        <v>100</v>
      </c>
      <c r="BD5053" s="2">
        <v>0</v>
      </c>
      <c r="BE5053" s="2">
        <v>0</v>
      </c>
      <c r="BF5053" s="2">
        <v>0</v>
      </c>
      <c r="BG5053" s="2">
        <v>6</v>
      </c>
      <c r="BH5053" s="2">
        <v>8</v>
      </c>
      <c r="BI5053" s="2">
        <v>5</v>
      </c>
      <c r="BJ5053" s="2">
        <v>4</v>
      </c>
      <c r="BK5053" s="2">
        <v>7</v>
      </c>
      <c r="BL5053" s="2">
        <v>7</v>
      </c>
      <c r="BM5053" s="2">
        <v>5</v>
      </c>
      <c r="BN5053" s="2">
        <v>4</v>
      </c>
      <c r="BO5053" s="2">
        <v>4</v>
      </c>
      <c r="BP5053" s="2">
        <v>10</v>
      </c>
      <c r="BQ5053" s="2">
        <v>6</v>
      </c>
      <c r="BR5053" s="2">
        <v>4</v>
      </c>
      <c r="BS5053" s="2">
        <v>0</v>
      </c>
      <c r="BT5053" s="2">
        <v>0</v>
      </c>
      <c r="BU5053" s="2">
        <v>0</v>
      </c>
      <c r="BV5053" s="2">
        <v>0</v>
      </c>
      <c r="BW5053" s="2">
        <v>0</v>
      </c>
      <c r="BX5053" s="2">
        <v>0</v>
      </c>
      <c r="BY5053" s="2">
        <v>0</v>
      </c>
      <c r="BZ5053" s="2">
        <v>0</v>
      </c>
      <c r="CA5053" s="2">
        <v>0</v>
      </c>
      <c r="CB5053" s="2">
        <v>0</v>
      </c>
      <c r="CC5053" s="2">
        <v>4</v>
      </c>
      <c r="CD5053" s="2">
        <v>0</v>
      </c>
      <c r="CE5053" s="2">
        <v>0</v>
      </c>
      <c r="CF5053" s="2">
        <v>0</v>
      </c>
      <c r="CG5053" s="2">
        <v>0</v>
      </c>
      <c r="CH5053" s="2">
        <v>0</v>
      </c>
      <c r="CI5053" s="2">
        <v>0</v>
      </c>
      <c r="CJ5053" s="2">
        <v>0</v>
      </c>
      <c r="CK5053" s="2">
        <v>5</v>
      </c>
      <c r="CL5053" s="2">
        <v>0</v>
      </c>
    </row>
    <row r="5054" spans="1:90" x14ac:dyDescent="0.25">
      <c r="A5054" t="s">
        <v>115</v>
      </c>
      <c r="B5054">
        <v>10314</v>
      </c>
      <c r="C5054" t="s">
        <v>204</v>
      </c>
      <c r="D5054">
        <v>1</v>
      </c>
      <c r="E5054">
        <v>8</v>
      </c>
      <c r="F5054">
        <v>35609</v>
      </c>
      <c r="G5054">
        <v>35035609</v>
      </c>
      <c r="H5054" t="s">
        <v>18943</v>
      </c>
      <c r="I5054">
        <v>100</v>
      </c>
      <c r="J5054" t="s">
        <v>107</v>
      </c>
      <c r="K5054" t="s">
        <v>8829</v>
      </c>
      <c r="L5054">
        <v>43</v>
      </c>
      <c r="M5054" t="s">
        <v>205</v>
      </c>
      <c r="N5054">
        <v>5870150</v>
      </c>
      <c r="O5054" t="s">
        <v>92</v>
      </c>
      <c r="P5054" t="s">
        <v>18944</v>
      </c>
      <c r="Q5054">
        <v>120</v>
      </c>
      <c r="R5054">
        <v>11</v>
      </c>
      <c r="S5054">
        <v>58709591</v>
      </c>
      <c r="T5054">
        <v>58722200</v>
      </c>
      <c r="U5054" t="s">
        <v>18945</v>
      </c>
      <c r="V5054">
        <v>1</v>
      </c>
      <c r="W5054" s="2">
        <v>0</v>
      </c>
      <c r="X5054" s="2">
        <v>0</v>
      </c>
      <c r="Y5054" s="2">
        <v>86</v>
      </c>
      <c r="Z5054" s="2">
        <v>61</v>
      </c>
      <c r="AA5054" s="2">
        <v>80</v>
      </c>
      <c r="AB5054" s="2">
        <v>69</v>
      </c>
      <c r="AC5054" s="2">
        <v>100</v>
      </c>
      <c r="AD5054" s="2">
        <v>117</v>
      </c>
      <c r="AE5054" s="2">
        <v>85</v>
      </c>
      <c r="AF5054" s="2">
        <v>93</v>
      </c>
      <c r="AG5054" s="2">
        <v>73</v>
      </c>
      <c r="AH5054" s="2">
        <v>120</v>
      </c>
      <c r="AI5054" s="2">
        <v>118</v>
      </c>
      <c r="AJ5054" s="2">
        <v>119</v>
      </c>
      <c r="AK5054" s="2">
        <v>0</v>
      </c>
      <c r="AL5054" s="2">
        <v>0</v>
      </c>
      <c r="AM5054" s="2">
        <v>0</v>
      </c>
      <c r="AN5054" s="2">
        <v>0</v>
      </c>
      <c r="AO5054" s="2">
        <v>0</v>
      </c>
      <c r="AP5054" s="2">
        <v>0</v>
      </c>
      <c r="AQ5054" s="2">
        <v>0</v>
      </c>
      <c r="AR5054" s="2">
        <v>0</v>
      </c>
      <c r="AS5054" s="2">
        <v>0</v>
      </c>
      <c r="AT5054" s="2">
        <v>0</v>
      </c>
      <c r="AU5054" s="2">
        <v>221</v>
      </c>
      <c r="AV5054" s="2">
        <v>0</v>
      </c>
      <c r="AW5054" s="2">
        <v>0</v>
      </c>
      <c r="AX5054" s="2">
        <v>0</v>
      </c>
      <c r="AY5054" s="2">
        <v>0</v>
      </c>
      <c r="AZ5054" s="2">
        <v>0</v>
      </c>
      <c r="BA5054" s="2">
        <v>0</v>
      </c>
      <c r="BB5054" s="2">
        <v>0</v>
      </c>
      <c r="BC5054" s="2">
        <v>0</v>
      </c>
      <c r="BD5054" s="2">
        <v>0</v>
      </c>
      <c r="BE5054" s="2">
        <v>0</v>
      </c>
      <c r="BF5054" s="2">
        <v>0</v>
      </c>
      <c r="BG5054" s="2">
        <v>4</v>
      </c>
      <c r="BH5054" s="2">
        <v>2</v>
      </c>
      <c r="BI5054" s="2">
        <v>3</v>
      </c>
      <c r="BJ5054" s="2">
        <v>4</v>
      </c>
      <c r="BK5054" s="2">
        <v>5</v>
      </c>
      <c r="BL5054" s="2">
        <v>5</v>
      </c>
      <c r="BM5054" s="2">
        <v>4</v>
      </c>
      <c r="BN5054" s="2">
        <v>5</v>
      </c>
      <c r="BO5054" s="2">
        <v>4</v>
      </c>
      <c r="BP5054" s="2">
        <v>7</v>
      </c>
      <c r="BQ5054" s="2">
        <v>5</v>
      </c>
      <c r="BR5054" s="2">
        <v>5</v>
      </c>
      <c r="BS5054" s="2">
        <v>0</v>
      </c>
      <c r="BT5054" s="2">
        <v>0</v>
      </c>
      <c r="BU5054" s="2">
        <v>0</v>
      </c>
      <c r="BV5054" s="2">
        <v>0</v>
      </c>
      <c r="BW5054" s="2">
        <v>0</v>
      </c>
      <c r="BX5054" s="2">
        <v>0</v>
      </c>
      <c r="BY5054" s="2">
        <v>0</v>
      </c>
      <c r="BZ5054" s="2">
        <v>0</v>
      </c>
      <c r="CA5054" s="2">
        <v>0</v>
      </c>
      <c r="CB5054" s="2">
        <v>0</v>
      </c>
      <c r="CC5054" s="2">
        <v>8</v>
      </c>
      <c r="CD5054" s="2">
        <v>0</v>
      </c>
      <c r="CE5054" s="2">
        <v>0</v>
      </c>
      <c r="CF5054" s="2">
        <v>0</v>
      </c>
      <c r="CG5054" s="2">
        <v>0</v>
      </c>
      <c r="CH5054" s="2">
        <v>0</v>
      </c>
      <c r="CI5054" s="2">
        <v>0</v>
      </c>
      <c r="CJ5054" s="2">
        <v>0</v>
      </c>
      <c r="CK5054" s="2">
        <v>0</v>
      </c>
      <c r="CL5054" s="2">
        <v>0</v>
      </c>
    </row>
    <row r="5055" spans="1:90" x14ac:dyDescent="0.25">
      <c r="A5055" t="s">
        <v>115</v>
      </c>
      <c r="B5055">
        <v>10314</v>
      </c>
      <c r="C5055" t="s">
        <v>204</v>
      </c>
      <c r="D5055">
        <v>1</v>
      </c>
      <c r="E5055">
        <v>8</v>
      </c>
      <c r="F5055">
        <v>915725</v>
      </c>
      <c r="G5055">
        <v>35915725</v>
      </c>
      <c r="H5055" t="s">
        <v>12029</v>
      </c>
      <c r="I5055">
        <v>100</v>
      </c>
      <c r="J5055" t="s">
        <v>107</v>
      </c>
      <c r="K5055" t="s">
        <v>812</v>
      </c>
      <c r="L5055">
        <v>46</v>
      </c>
      <c r="M5055" t="s">
        <v>813</v>
      </c>
      <c r="N5055">
        <v>5822010</v>
      </c>
      <c r="O5055" t="s">
        <v>92</v>
      </c>
      <c r="P5055" t="s">
        <v>12030</v>
      </c>
      <c r="Q5055">
        <v>100</v>
      </c>
      <c r="R5055">
        <v>11</v>
      </c>
      <c r="S5055">
        <v>55122183</v>
      </c>
      <c r="T5055">
        <v>55139559</v>
      </c>
      <c r="U5055" t="s">
        <v>12031</v>
      </c>
      <c r="V5055">
        <v>1</v>
      </c>
      <c r="W5055" s="2">
        <v>0</v>
      </c>
      <c r="X5055" s="2">
        <v>0</v>
      </c>
      <c r="Y5055" s="2">
        <v>50</v>
      </c>
      <c r="Z5055" s="2">
        <v>61</v>
      </c>
      <c r="AA5055" s="2">
        <v>63</v>
      </c>
      <c r="AB5055" s="2">
        <v>32</v>
      </c>
      <c r="AC5055" s="2">
        <v>0</v>
      </c>
      <c r="AD5055" s="2">
        <v>74</v>
      </c>
      <c r="AE5055" s="2">
        <v>71</v>
      </c>
      <c r="AF5055" s="2">
        <v>101</v>
      </c>
      <c r="AG5055" s="2">
        <v>34</v>
      </c>
      <c r="AH5055" s="2">
        <v>268</v>
      </c>
      <c r="AI5055" s="2">
        <v>309</v>
      </c>
      <c r="AJ5055" s="2">
        <v>294</v>
      </c>
      <c r="AK5055" s="2">
        <v>0</v>
      </c>
      <c r="AL5055" s="2">
        <v>0</v>
      </c>
      <c r="AM5055" s="2">
        <v>0</v>
      </c>
      <c r="AN5055" s="2">
        <v>0</v>
      </c>
      <c r="AO5055" s="2">
        <v>0</v>
      </c>
      <c r="AP5055" s="2">
        <v>0</v>
      </c>
      <c r="AQ5055" s="2">
        <v>0</v>
      </c>
      <c r="AR5055" s="2">
        <v>0</v>
      </c>
      <c r="AS5055" s="2">
        <v>0</v>
      </c>
      <c r="AT5055" s="2">
        <v>0</v>
      </c>
      <c r="AU5055" s="2">
        <v>286</v>
      </c>
      <c r="AV5055" s="2">
        <v>0</v>
      </c>
      <c r="AW5055" s="2">
        <v>0</v>
      </c>
      <c r="AX5055" s="2">
        <v>0</v>
      </c>
      <c r="AY5055" s="2">
        <v>0</v>
      </c>
      <c r="AZ5055" s="2">
        <v>0</v>
      </c>
      <c r="BA5055" s="2">
        <v>0</v>
      </c>
      <c r="BB5055" s="2">
        <v>0</v>
      </c>
      <c r="BC5055" s="2">
        <v>0</v>
      </c>
      <c r="BD5055" s="2">
        <v>0</v>
      </c>
      <c r="BE5055" s="2">
        <v>0</v>
      </c>
      <c r="BF5055" s="2">
        <v>0</v>
      </c>
      <c r="BG5055" s="2">
        <v>2</v>
      </c>
      <c r="BH5055" s="2">
        <v>3</v>
      </c>
      <c r="BI5055" s="2">
        <v>2</v>
      </c>
      <c r="BJ5055" s="2">
        <v>1</v>
      </c>
      <c r="BK5055" s="2">
        <v>0</v>
      </c>
      <c r="BL5055" s="2">
        <v>2</v>
      </c>
      <c r="BM5055" s="2">
        <v>3</v>
      </c>
      <c r="BN5055" s="2">
        <v>5</v>
      </c>
      <c r="BO5055" s="2">
        <v>2</v>
      </c>
      <c r="BP5055" s="2">
        <v>11</v>
      </c>
      <c r="BQ5055" s="2">
        <v>10</v>
      </c>
      <c r="BR5055" s="2">
        <v>10</v>
      </c>
      <c r="BS5055" s="2">
        <v>0</v>
      </c>
      <c r="BT5055" s="2">
        <v>0</v>
      </c>
      <c r="BU5055" s="2">
        <v>0</v>
      </c>
      <c r="BV5055" s="2">
        <v>0</v>
      </c>
      <c r="BW5055" s="2">
        <v>0</v>
      </c>
      <c r="BX5055" s="2">
        <v>0</v>
      </c>
      <c r="BY5055" s="2">
        <v>0</v>
      </c>
      <c r="BZ5055" s="2">
        <v>0</v>
      </c>
      <c r="CA5055" s="2">
        <v>0</v>
      </c>
      <c r="CB5055" s="2">
        <v>0</v>
      </c>
      <c r="CC5055" s="2">
        <v>8</v>
      </c>
      <c r="CD5055" s="2">
        <v>0</v>
      </c>
      <c r="CE5055" s="2">
        <v>0</v>
      </c>
      <c r="CF5055" s="2">
        <v>0</v>
      </c>
      <c r="CG5055" s="2">
        <v>0</v>
      </c>
      <c r="CH5055" s="2">
        <v>0</v>
      </c>
      <c r="CI5055" s="2">
        <v>0</v>
      </c>
      <c r="CJ5055" s="2">
        <v>0</v>
      </c>
      <c r="CK5055" s="2">
        <v>0</v>
      </c>
      <c r="CL5055" s="2">
        <v>0</v>
      </c>
    </row>
    <row r="5056" spans="1:90" x14ac:dyDescent="0.25">
      <c r="A5056" t="s">
        <v>115</v>
      </c>
      <c r="B5056">
        <v>10314</v>
      </c>
      <c r="C5056" t="s">
        <v>204</v>
      </c>
      <c r="D5056">
        <v>1</v>
      </c>
      <c r="E5056">
        <v>8</v>
      </c>
      <c r="F5056">
        <v>924684</v>
      </c>
      <c r="G5056">
        <v>35924684</v>
      </c>
      <c r="H5056" t="s">
        <v>12481</v>
      </c>
      <c r="I5056">
        <v>100</v>
      </c>
      <c r="J5056" t="s">
        <v>107</v>
      </c>
      <c r="K5056" t="s">
        <v>12168</v>
      </c>
      <c r="L5056">
        <v>43</v>
      </c>
      <c r="M5056" t="s">
        <v>205</v>
      </c>
      <c r="N5056">
        <v>4949110</v>
      </c>
      <c r="O5056" t="s">
        <v>92</v>
      </c>
      <c r="P5056" t="s">
        <v>12482</v>
      </c>
      <c r="Q5056">
        <v>170</v>
      </c>
      <c r="R5056">
        <v>11</v>
      </c>
      <c r="S5056">
        <v>55170727</v>
      </c>
      <c r="T5056">
        <v>55170835</v>
      </c>
      <c r="U5056" t="s">
        <v>12483</v>
      </c>
      <c r="V5056">
        <v>1</v>
      </c>
      <c r="W5056" s="2">
        <v>0</v>
      </c>
      <c r="X5056" s="2">
        <v>0</v>
      </c>
      <c r="Y5056" s="2">
        <v>298</v>
      </c>
      <c r="Z5056" s="2">
        <v>249</v>
      </c>
      <c r="AA5056" s="2">
        <v>249</v>
      </c>
      <c r="AB5056" s="2">
        <v>220</v>
      </c>
      <c r="AC5056" s="2">
        <v>388</v>
      </c>
      <c r="AD5056" s="2">
        <v>0</v>
      </c>
      <c r="AE5056" s="2">
        <v>0</v>
      </c>
      <c r="AF5056" s="2">
        <v>0</v>
      </c>
      <c r="AG5056" s="2">
        <v>0</v>
      </c>
      <c r="AH5056" s="2">
        <v>171</v>
      </c>
      <c r="AI5056" s="2">
        <v>72</v>
      </c>
      <c r="AJ5056" s="2">
        <v>51</v>
      </c>
      <c r="AK5056" s="2">
        <v>0</v>
      </c>
      <c r="AL5056" s="2">
        <v>0</v>
      </c>
      <c r="AM5056" s="2">
        <v>0</v>
      </c>
      <c r="AN5056" s="2">
        <v>0</v>
      </c>
      <c r="AO5056" s="2">
        <v>0</v>
      </c>
      <c r="AP5056" s="2">
        <v>0</v>
      </c>
      <c r="AQ5056" s="2">
        <v>0</v>
      </c>
      <c r="AR5056" s="2">
        <v>0</v>
      </c>
      <c r="AS5056" s="2">
        <v>0</v>
      </c>
      <c r="AT5056" s="2">
        <v>0</v>
      </c>
      <c r="AU5056" s="2">
        <v>343</v>
      </c>
      <c r="AV5056" s="2">
        <v>0</v>
      </c>
      <c r="AW5056" s="2">
        <v>0</v>
      </c>
      <c r="AX5056" s="2">
        <v>0</v>
      </c>
      <c r="AY5056" s="2">
        <v>0</v>
      </c>
      <c r="AZ5056" s="2">
        <v>0</v>
      </c>
      <c r="BA5056" s="2">
        <v>0</v>
      </c>
      <c r="BB5056" s="2">
        <v>0</v>
      </c>
      <c r="BC5056" s="2">
        <v>48</v>
      </c>
      <c r="BD5056" s="2">
        <v>0</v>
      </c>
      <c r="BE5056" s="2">
        <v>0</v>
      </c>
      <c r="BF5056" s="2">
        <v>0</v>
      </c>
      <c r="BG5056" s="2">
        <v>12</v>
      </c>
      <c r="BH5056" s="2">
        <v>11</v>
      </c>
      <c r="BI5056" s="2">
        <v>9</v>
      </c>
      <c r="BJ5056" s="2">
        <v>10</v>
      </c>
      <c r="BK5056" s="2">
        <v>16</v>
      </c>
      <c r="BL5056" s="2">
        <v>0</v>
      </c>
      <c r="BM5056" s="2">
        <v>0</v>
      </c>
      <c r="BN5056" s="2">
        <v>0</v>
      </c>
      <c r="BO5056" s="2">
        <v>0</v>
      </c>
      <c r="BP5056" s="2">
        <v>7</v>
      </c>
      <c r="BQ5056" s="2">
        <v>3</v>
      </c>
      <c r="BR5056" s="2">
        <v>2</v>
      </c>
      <c r="BS5056" s="2">
        <v>0</v>
      </c>
      <c r="BT5056" s="2">
        <v>0</v>
      </c>
      <c r="BU5056" s="2">
        <v>0</v>
      </c>
      <c r="BV5056" s="2">
        <v>0</v>
      </c>
      <c r="BW5056" s="2">
        <v>0</v>
      </c>
      <c r="BX5056" s="2">
        <v>0</v>
      </c>
      <c r="BY5056" s="2">
        <v>0</v>
      </c>
      <c r="BZ5056" s="2">
        <v>0</v>
      </c>
      <c r="CA5056" s="2">
        <v>0</v>
      </c>
      <c r="CB5056" s="2">
        <v>0</v>
      </c>
      <c r="CC5056" s="2">
        <v>11</v>
      </c>
      <c r="CD5056" s="2">
        <v>0</v>
      </c>
      <c r="CE5056" s="2">
        <v>0</v>
      </c>
      <c r="CF5056" s="2">
        <v>0</v>
      </c>
      <c r="CG5056" s="2">
        <v>0</v>
      </c>
      <c r="CH5056" s="2">
        <v>0</v>
      </c>
      <c r="CI5056" s="2">
        <v>0</v>
      </c>
      <c r="CJ5056" s="2">
        <v>0</v>
      </c>
      <c r="CK5056" s="2">
        <v>3</v>
      </c>
      <c r="CL5056" s="2">
        <v>0</v>
      </c>
    </row>
    <row r="5057" spans="1:90" x14ac:dyDescent="0.25">
      <c r="A5057" t="s">
        <v>115</v>
      </c>
      <c r="B5057">
        <v>10314</v>
      </c>
      <c r="C5057" t="s">
        <v>204</v>
      </c>
      <c r="D5057">
        <v>1</v>
      </c>
      <c r="E5057">
        <v>8</v>
      </c>
      <c r="F5057">
        <v>191224</v>
      </c>
      <c r="G5057">
        <v>35191224</v>
      </c>
      <c r="H5057" t="s">
        <v>16285</v>
      </c>
      <c r="I5057">
        <v>100</v>
      </c>
      <c r="J5057" t="s">
        <v>107</v>
      </c>
      <c r="K5057" t="s">
        <v>2545</v>
      </c>
      <c r="L5057">
        <v>43</v>
      </c>
      <c r="M5057" t="s">
        <v>205</v>
      </c>
      <c r="N5057">
        <v>4941175</v>
      </c>
      <c r="O5057" t="s">
        <v>261</v>
      </c>
      <c r="P5057" t="s">
        <v>2546</v>
      </c>
      <c r="Q5057">
        <v>100</v>
      </c>
      <c r="R5057">
        <v>11</v>
      </c>
      <c r="S5057">
        <v>55172117</v>
      </c>
      <c r="T5057">
        <v>55173801</v>
      </c>
      <c r="U5057" t="s">
        <v>16286</v>
      </c>
      <c r="V5057">
        <v>1</v>
      </c>
      <c r="W5057" s="2">
        <v>0</v>
      </c>
      <c r="X5057" s="2">
        <v>0</v>
      </c>
      <c r="Y5057" s="2">
        <v>33</v>
      </c>
      <c r="Z5057" s="2">
        <v>139</v>
      </c>
      <c r="AA5057" s="2">
        <v>62</v>
      </c>
      <c r="AB5057" s="2">
        <v>79</v>
      </c>
      <c r="AC5057" s="2">
        <v>86</v>
      </c>
      <c r="AD5057" s="2">
        <v>189</v>
      </c>
      <c r="AE5057" s="2">
        <v>176</v>
      </c>
      <c r="AF5057" s="2">
        <v>128</v>
      </c>
      <c r="AG5057" s="2">
        <v>35</v>
      </c>
      <c r="AH5057" s="2">
        <v>157</v>
      </c>
      <c r="AI5057" s="2">
        <v>138</v>
      </c>
      <c r="AJ5057" s="2">
        <v>160</v>
      </c>
      <c r="AK5057" s="2">
        <v>0</v>
      </c>
      <c r="AL5057" s="2">
        <v>0</v>
      </c>
      <c r="AM5057" s="2">
        <v>0</v>
      </c>
      <c r="AN5057" s="2">
        <v>0</v>
      </c>
      <c r="AO5057" s="2">
        <v>0</v>
      </c>
      <c r="AP5057" s="2">
        <v>0</v>
      </c>
      <c r="AQ5057" s="2">
        <v>0</v>
      </c>
      <c r="AR5057" s="2">
        <v>0</v>
      </c>
      <c r="AS5057" s="2">
        <v>0</v>
      </c>
      <c r="AT5057" s="2">
        <v>0</v>
      </c>
      <c r="AU5057" s="2">
        <v>0</v>
      </c>
      <c r="AV5057" s="2">
        <v>0</v>
      </c>
      <c r="AW5057" s="2">
        <v>0</v>
      </c>
      <c r="AX5057" s="2">
        <v>0</v>
      </c>
      <c r="AY5057" s="2">
        <v>0</v>
      </c>
      <c r="AZ5057" s="2">
        <v>0</v>
      </c>
      <c r="BA5057" s="2">
        <v>0</v>
      </c>
      <c r="BB5057" s="2">
        <v>0</v>
      </c>
      <c r="BC5057" s="2">
        <v>480</v>
      </c>
      <c r="BD5057" s="2">
        <v>0</v>
      </c>
      <c r="BE5057" s="2">
        <v>0</v>
      </c>
      <c r="BF5057" s="2">
        <v>0</v>
      </c>
      <c r="BG5057" s="2">
        <v>2</v>
      </c>
      <c r="BH5057" s="2">
        <v>6</v>
      </c>
      <c r="BI5057" s="2">
        <v>2</v>
      </c>
      <c r="BJ5057" s="2">
        <v>3</v>
      </c>
      <c r="BK5057" s="2">
        <v>4</v>
      </c>
      <c r="BL5057" s="2">
        <v>8</v>
      </c>
      <c r="BM5057" s="2">
        <v>8</v>
      </c>
      <c r="BN5057" s="2">
        <v>7</v>
      </c>
      <c r="BO5057" s="2">
        <v>1</v>
      </c>
      <c r="BP5057" s="2">
        <v>6</v>
      </c>
      <c r="BQ5057" s="2">
        <v>5</v>
      </c>
      <c r="BR5057" s="2">
        <v>6</v>
      </c>
      <c r="BS5057" s="2">
        <v>0</v>
      </c>
      <c r="BT5057" s="2">
        <v>0</v>
      </c>
      <c r="BU5057" s="2">
        <v>0</v>
      </c>
      <c r="BV5057" s="2">
        <v>0</v>
      </c>
      <c r="BW5057" s="2">
        <v>0</v>
      </c>
      <c r="BX5057" s="2">
        <v>0</v>
      </c>
      <c r="BY5057" s="2">
        <v>0</v>
      </c>
      <c r="BZ5057" s="2">
        <v>0</v>
      </c>
      <c r="CA5057" s="2">
        <v>0</v>
      </c>
      <c r="CB5057" s="2">
        <v>0</v>
      </c>
      <c r="CC5057" s="2">
        <v>0</v>
      </c>
      <c r="CD5057" s="2">
        <v>0</v>
      </c>
      <c r="CE5057" s="2">
        <v>0</v>
      </c>
      <c r="CF5057" s="2">
        <v>0</v>
      </c>
      <c r="CG5057" s="2">
        <v>0</v>
      </c>
      <c r="CH5057" s="2">
        <v>0</v>
      </c>
      <c r="CI5057" s="2">
        <v>0</v>
      </c>
      <c r="CJ5057" s="2">
        <v>0</v>
      </c>
      <c r="CK5057" s="2">
        <v>27</v>
      </c>
      <c r="CL5057" s="2">
        <v>0</v>
      </c>
    </row>
    <row r="5058" spans="1:90" x14ac:dyDescent="0.25">
      <c r="A5058" t="s">
        <v>115</v>
      </c>
      <c r="B5058">
        <v>10314</v>
      </c>
      <c r="C5058" t="s">
        <v>204</v>
      </c>
      <c r="D5058">
        <v>1</v>
      </c>
      <c r="E5058">
        <v>8</v>
      </c>
      <c r="F5058">
        <v>461325</v>
      </c>
      <c r="G5058">
        <v>35461325</v>
      </c>
      <c r="H5058" t="s">
        <v>3355</v>
      </c>
      <c r="I5058">
        <v>100</v>
      </c>
      <c r="J5058" t="s">
        <v>107</v>
      </c>
      <c r="K5058" t="s">
        <v>3355</v>
      </c>
      <c r="L5058">
        <v>19</v>
      </c>
      <c r="M5058" t="s">
        <v>332</v>
      </c>
      <c r="N5058">
        <v>5797000</v>
      </c>
      <c r="O5058" t="s">
        <v>92</v>
      </c>
      <c r="P5058" t="s">
        <v>11887</v>
      </c>
      <c r="Q5058">
        <v>401</v>
      </c>
      <c r="R5058">
        <v>11</v>
      </c>
      <c r="S5058">
        <v>58271245</v>
      </c>
      <c r="U5058" t="s">
        <v>15690</v>
      </c>
      <c r="V5058">
        <v>1</v>
      </c>
      <c r="W5058" s="2">
        <v>0</v>
      </c>
      <c r="X5058" s="2">
        <v>0</v>
      </c>
      <c r="Y5058" s="2">
        <v>156</v>
      </c>
      <c r="Z5058" s="2">
        <v>245</v>
      </c>
      <c r="AA5058" s="2">
        <v>214</v>
      </c>
      <c r="AB5058" s="2">
        <v>212</v>
      </c>
      <c r="AC5058" s="2">
        <v>175</v>
      </c>
      <c r="AD5058" s="2">
        <v>0</v>
      </c>
      <c r="AE5058" s="2">
        <v>0</v>
      </c>
      <c r="AF5058" s="2">
        <v>0</v>
      </c>
      <c r="AG5058" s="2">
        <v>0</v>
      </c>
      <c r="AH5058" s="2">
        <v>0</v>
      </c>
      <c r="AI5058" s="2">
        <v>0</v>
      </c>
      <c r="AJ5058" s="2">
        <v>0</v>
      </c>
      <c r="AK5058" s="2">
        <v>0</v>
      </c>
      <c r="AL5058" s="2">
        <v>0</v>
      </c>
      <c r="AM5058" s="2">
        <v>0</v>
      </c>
      <c r="AN5058" s="2">
        <v>0</v>
      </c>
      <c r="AO5058" s="2">
        <v>0</v>
      </c>
      <c r="AP5058" s="2">
        <v>0</v>
      </c>
      <c r="AQ5058" s="2">
        <v>0</v>
      </c>
      <c r="AR5058" s="2">
        <v>0</v>
      </c>
      <c r="AS5058" s="2">
        <v>0</v>
      </c>
      <c r="AT5058" s="2">
        <v>0</v>
      </c>
      <c r="AU5058" s="2">
        <v>0</v>
      </c>
      <c r="AV5058" s="2">
        <v>0</v>
      </c>
      <c r="AW5058" s="2">
        <v>0</v>
      </c>
      <c r="AX5058" s="2">
        <v>0</v>
      </c>
      <c r="AY5058" s="2">
        <v>0</v>
      </c>
      <c r="AZ5058" s="2">
        <v>0</v>
      </c>
      <c r="BA5058" s="2">
        <v>0</v>
      </c>
      <c r="BB5058" s="2">
        <v>0</v>
      </c>
      <c r="BC5058" s="2">
        <v>0</v>
      </c>
      <c r="BD5058" s="2">
        <v>7</v>
      </c>
      <c r="BE5058" s="2">
        <v>0</v>
      </c>
      <c r="BF5058" s="2">
        <v>0</v>
      </c>
      <c r="BG5058" s="2">
        <v>7</v>
      </c>
      <c r="BH5058" s="2">
        <v>12</v>
      </c>
      <c r="BI5058" s="2">
        <v>11</v>
      </c>
      <c r="BJ5058" s="2">
        <v>9</v>
      </c>
      <c r="BK5058" s="2">
        <v>7</v>
      </c>
      <c r="BL5058" s="2">
        <v>0</v>
      </c>
      <c r="BM5058" s="2">
        <v>0</v>
      </c>
      <c r="BN5058" s="2">
        <v>0</v>
      </c>
      <c r="BO5058" s="2">
        <v>0</v>
      </c>
      <c r="BP5058" s="2">
        <v>0</v>
      </c>
      <c r="BQ5058" s="2">
        <v>0</v>
      </c>
      <c r="BR5058" s="2">
        <v>0</v>
      </c>
      <c r="BS5058" s="2">
        <v>0</v>
      </c>
      <c r="BT5058" s="2">
        <v>0</v>
      </c>
      <c r="BU5058" s="2">
        <v>0</v>
      </c>
      <c r="BV5058" s="2">
        <v>0</v>
      </c>
      <c r="BW5058" s="2">
        <v>0</v>
      </c>
      <c r="BX5058" s="2">
        <v>0</v>
      </c>
      <c r="BY5058" s="2">
        <v>0</v>
      </c>
      <c r="BZ5058" s="2">
        <v>0</v>
      </c>
      <c r="CA5058" s="2">
        <v>0</v>
      </c>
      <c r="CB5058" s="2">
        <v>0</v>
      </c>
      <c r="CC5058" s="2">
        <v>0</v>
      </c>
      <c r="CD5058" s="2">
        <v>0</v>
      </c>
      <c r="CE5058" s="2">
        <v>0</v>
      </c>
      <c r="CF5058" s="2">
        <v>0</v>
      </c>
      <c r="CG5058" s="2">
        <v>0</v>
      </c>
      <c r="CH5058" s="2">
        <v>0</v>
      </c>
      <c r="CI5058" s="2">
        <v>0</v>
      </c>
      <c r="CJ5058" s="2">
        <v>0</v>
      </c>
      <c r="CK5058" s="2">
        <v>0</v>
      </c>
      <c r="CL5058" s="2">
        <v>2</v>
      </c>
    </row>
    <row r="5059" spans="1:90" x14ac:dyDescent="0.25">
      <c r="A5059" t="s">
        <v>115</v>
      </c>
      <c r="B5059">
        <v>10314</v>
      </c>
      <c r="C5059" t="s">
        <v>204</v>
      </c>
      <c r="D5059">
        <v>1</v>
      </c>
      <c r="E5059">
        <v>8</v>
      </c>
      <c r="F5059">
        <v>924696</v>
      </c>
      <c r="G5059">
        <v>35924696</v>
      </c>
      <c r="H5059" t="s">
        <v>16429</v>
      </c>
      <c r="I5059">
        <v>100</v>
      </c>
      <c r="J5059" t="s">
        <v>107</v>
      </c>
      <c r="K5059" t="s">
        <v>3060</v>
      </c>
      <c r="L5059">
        <v>19</v>
      </c>
      <c r="M5059" t="s">
        <v>332</v>
      </c>
      <c r="N5059">
        <v>5890300</v>
      </c>
      <c r="O5059" t="s">
        <v>92</v>
      </c>
      <c r="P5059" t="s">
        <v>19589</v>
      </c>
      <c r="Q5059">
        <v>627</v>
      </c>
      <c r="R5059">
        <v>11</v>
      </c>
      <c r="S5059">
        <v>58217324</v>
      </c>
      <c r="T5059">
        <v>58217331</v>
      </c>
      <c r="U5059" t="s">
        <v>16430</v>
      </c>
      <c r="V5059">
        <v>1</v>
      </c>
      <c r="W5059" s="2">
        <v>0</v>
      </c>
      <c r="X5059" s="2">
        <v>0</v>
      </c>
      <c r="Y5059" s="2">
        <v>132</v>
      </c>
      <c r="Z5059" s="2">
        <v>121</v>
      </c>
      <c r="AA5059" s="2">
        <v>92</v>
      </c>
      <c r="AB5059" s="2">
        <v>88</v>
      </c>
      <c r="AC5059" s="2">
        <v>91</v>
      </c>
      <c r="AD5059" s="2">
        <v>0</v>
      </c>
      <c r="AE5059" s="2">
        <v>0</v>
      </c>
      <c r="AF5059" s="2">
        <v>0</v>
      </c>
      <c r="AG5059" s="2">
        <v>0</v>
      </c>
      <c r="AH5059" s="2">
        <v>0</v>
      </c>
      <c r="AI5059" s="2">
        <v>0</v>
      </c>
      <c r="AJ5059" s="2">
        <v>0</v>
      </c>
      <c r="AK5059" s="2">
        <v>0</v>
      </c>
      <c r="AL5059" s="2">
        <v>0</v>
      </c>
      <c r="AM5059" s="2">
        <v>0</v>
      </c>
      <c r="AN5059" s="2">
        <v>0</v>
      </c>
      <c r="AO5059" s="2">
        <v>0</v>
      </c>
      <c r="AP5059" s="2">
        <v>0</v>
      </c>
      <c r="AQ5059" s="2">
        <v>0</v>
      </c>
      <c r="AR5059" s="2">
        <v>0</v>
      </c>
      <c r="AS5059" s="2">
        <v>0</v>
      </c>
      <c r="AT5059" s="2">
        <v>0</v>
      </c>
      <c r="AU5059" s="2">
        <v>0</v>
      </c>
      <c r="AV5059" s="2">
        <v>0</v>
      </c>
      <c r="AW5059" s="2">
        <v>0</v>
      </c>
      <c r="AX5059" s="2">
        <v>0</v>
      </c>
      <c r="AY5059" s="2">
        <v>0</v>
      </c>
      <c r="AZ5059" s="2">
        <v>0</v>
      </c>
      <c r="BA5059" s="2">
        <v>0</v>
      </c>
      <c r="BB5059" s="2">
        <v>0</v>
      </c>
      <c r="BC5059" s="2">
        <v>209</v>
      </c>
      <c r="BD5059" s="2">
        <v>0</v>
      </c>
      <c r="BE5059" s="2">
        <v>0</v>
      </c>
      <c r="BF5059" s="2">
        <v>0</v>
      </c>
      <c r="BG5059" s="2">
        <v>5</v>
      </c>
      <c r="BH5059" s="2">
        <v>4</v>
      </c>
      <c r="BI5059" s="2">
        <v>4</v>
      </c>
      <c r="BJ5059" s="2">
        <v>3</v>
      </c>
      <c r="BK5059" s="2">
        <v>6</v>
      </c>
      <c r="BL5059" s="2">
        <v>0</v>
      </c>
      <c r="BM5059" s="2">
        <v>0</v>
      </c>
      <c r="BN5059" s="2">
        <v>0</v>
      </c>
      <c r="BO5059" s="2">
        <v>0</v>
      </c>
      <c r="BP5059" s="2">
        <v>0</v>
      </c>
      <c r="BQ5059" s="2">
        <v>0</v>
      </c>
      <c r="BR5059" s="2">
        <v>0</v>
      </c>
      <c r="BS5059" s="2">
        <v>0</v>
      </c>
      <c r="BT5059" s="2">
        <v>0</v>
      </c>
      <c r="BU5059" s="2">
        <v>0</v>
      </c>
      <c r="BV5059" s="2">
        <v>0</v>
      </c>
      <c r="BW5059" s="2">
        <v>0</v>
      </c>
      <c r="BX5059" s="2">
        <v>0</v>
      </c>
      <c r="BY5059" s="2">
        <v>0</v>
      </c>
      <c r="BZ5059" s="2">
        <v>0</v>
      </c>
      <c r="CA5059" s="2">
        <v>0</v>
      </c>
      <c r="CB5059" s="2">
        <v>0</v>
      </c>
      <c r="CC5059" s="2">
        <v>0</v>
      </c>
      <c r="CD5059" s="2">
        <v>0</v>
      </c>
      <c r="CE5059" s="2">
        <v>0</v>
      </c>
      <c r="CF5059" s="2">
        <v>0</v>
      </c>
      <c r="CG5059" s="2">
        <v>0</v>
      </c>
      <c r="CH5059" s="2">
        <v>0</v>
      </c>
      <c r="CI5059" s="2">
        <v>0</v>
      </c>
      <c r="CJ5059" s="2">
        <v>0</v>
      </c>
      <c r="CK5059" s="2">
        <v>14</v>
      </c>
      <c r="CL5059" s="2">
        <v>0</v>
      </c>
    </row>
    <row r="5060" spans="1:90" x14ac:dyDescent="0.25">
      <c r="A5060" t="s">
        <v>115</v>
      </c>
      <c r="B5060">
        <v>10314</v>
      </c>
      <c r="C5060" t="s">
        <v>204</v>
      </c>
      <c r="D5060">
        <v>1</v>
      </c>
      <c r="E5060">
        <v>8</v>
      </c>
      <c r="F5060">
        <v>925238</v>
      </c>
      <c r="G5060">
        <v>35925238</v>
      </c>
      <c r="H5060" t="s">
        <v>7020</v>
      </c>
      <c r="I5060">
        <v>100</v>
      </c>
      <c r="J5060" t="s">
        <v>107</v>
      </c>
      <c r="K5060" t="s">
        <v>715</v>
      </c>
      <c r="L5060">
        <v>19</v>
      </c>
      <c r="M5060" t="s">
        <v>332</v>
      </c>
      <c r="N5060">
        <v>5885680</v>
      </c>
      <c r="O5060" t="s">
        <v>92</v>
      </c>
      <c r="P5060" t="s">
        <v>1090</v>
      </c>
      <c r="Q5060" t="s">
        <v>127</v>
      </c>
      <c r="R5060">
        <v>11</v>
      </c>
      <c r="S5060">
        <v>58244134</v>
      </c>
      <c r="T5060">
        <v>58244310</v>
      </c>
      <c r="U5060" t="s">
        <v>7021</v>
      </c>
      <c r="V5060">
        <v>1</v>
      </c>
      <c r="W5060" s="2">
        <v>0</v>
      </c>
      <c r="X5060" s="2">
        <v>0</v>
      </c>
      <c r="Y5060" s="2">
        <v>0</v>
      </c>
      <c r="Z5060" s="2">
        <v>0</v>
      </c>
      <c r="AA5060" s="2">
        <v>91</v>
      </c>
      <c r="AB5060" s="2">
        <v>96</v>
      </c>
      <c r="AC5060" s="2">
        <v>102</v>
      </c>
      <c r="AD5060" s="2">
        <v>0</v>
      </c>
      <c r="AE5060" s="2">
        <v>0</v>
      </c>
      <c r="AF5060" s="2">
        <v>0</v>
      </c>
      <c r="AG5060" s="2">
        <v>0</v>
      </c>
      <c r="AH5060" s="2">
        <v>0</v>
      </c>
      <c r="AI5060" s="2">
        <v>0</v>
      </c>
      <c r="AJ5060" s="2">
        <v>0</v>
      </c>
      <c r="AK5060" s="2">
        <v>0</v>
      </c>
      <c r="AL5060" s="2">
        <v>0</v>
      </c>
      <c r="AM5060" s="2">
        <v>0</v>
      </c>
      <c r="AN5060" s="2">
        <v>0</v>
      </c>
      <c r="AO5060" s="2">
        <v>0</v>
      </c>
      <c r="AP5060" s="2">
        <v>0</v>
      </c>
      <c r="AQ5060" s="2">
        <v>0</v>
      </c>
      <c r="AR5060" s="2">
        <v>0</v>
      </c>
      <c r="AS5060" s="2">
        <v>0</v>
      </c>
      <c r="AT5060" s="2">
        <v>0</v>
      </c>
      <c r="AU5060" s="2">
        <v>0</v>
      </c>
      <c r="AV5060" s="2">
        <v>0</v>
      </c>
      <c r="AW5060" s="2">
        <v>0</v>
      </c>
      <c r="AX5060" s="2">
        <v>0</v>
      </c>
      <c r="AY5060" s="2">
        <v>0</v>
      </c>
      <c r="AZ5060" s="2">
        <v>0</v>
      </c>
      <c r="BA5060" s="2">
        <v>0</v>
      </c>
      <c r="BB5060" s="2">
        <v>0</v>
      </c>
      <c r="BC5060" s="2">
        <v>0</v>
      </c>
      <c r="BD5060" s="2">
        <v>0</v>
      </c>
      <c r="BE5060" s="2">
        <v>0</v>
      </c>
      <c r="BF5060" s="2">
        <v>0</v>
      </c>
      <c r="BG5060" s="2">
        <v>0</v>
      </c>
      <c r="BH5060" s="2">
        <v>0</v>
      </c>
      <c r="BI5060" s="2">
        <v>4</v>
      </c>
      <c r="BJ5060" s="2">
        <v>5</v>
      </c>
      <c r="BK5060" s="2">
        <v>4</v>
      </c>
      <c r="BL5060" s="2">
        <v>0</v>
      </c>
      <c r="BM5060" s="2">
        <v>0</v>
      </c>
      <c r="BN5060" s="2">
        <v>0</v>
      </c>
      <c r="BO5060" s="2">
        <v>0</v>
      </c>
      <c r="BP5060" s="2">
        <v>0</v>
      </c>
      <c r="BQ5060" s="2">
        <v>0</v>
      </c>
      <c r="BR5060" s="2">
        <v>0</v>
      </c>
      <c r="BS5060" s="2">
        <v>0</v>
      </c>
      <c r="BT5060" s="2">
        <v>0</v>
      </c>
      <c r="BU5060" s="2">
        <v>0</v>
      </c>
      <c r="BV5060" s="2">
        <v>0</v>
      </c>
      <c r="BW5060" s="2">
        <v>0</v>
      </c>
      <c r="BX5060" s="2">
        <v>0</v>
      </c>
      <c r="BY5060" s="2">
        <v>0</v>
      </c>
      <c r="BZ5060" s="2">
        <v>0</v>
      </c>
      <c r="CA5060" s="2">
        <v>0</v>
      </c>
      <c r="CB5060" s="2">
        <v>0</v>
      </c>
      <c r="CC5060" s="2">
        <v>0</v>
      </c>
      <c r="CD5060" s="2">
        <v>0</v>
      </c>
      <c r="CE5060" s="2">
        <v>0</v>
      </c>
      <c r="CF5060" s="2">
        <v>0</v>
      </c>
      <c r="CG5060" s="2">
        <v>0</v>
      </c>
      <c r="CH5060" s="2">
        <v>0</v>
      </c>
      <c r="CI5060" s="2">
        <v>0</v>
      </c>
      <c r="CJ5060" s="2">
        <v>0</v>
      </c>
      <c r="CK5060" s="2">
        <v>0</v>
      </c>
      <c r="CL5060" s="2">
        <v>0</v>
      </c>
    </row>
    <row r="5061" spans="1:90" x14ac:dyDescent="0.25">
      <c r="A5061" t="s">
        <v>115</v>
      </c>
      <c r="B5061">
        <v>10314</v>
      </c>
      <c r="C5061" t="s">
        <v>204</v>
      </c>
      <c r="D5061">
        <v>1</v>
      </c>
      <c r="E5061">
        <v>8</v>
      </c>
      <c r="F5061">
        <v>5484</v>
      </c>
      <c r="G5061">
        <v>35005484</v>
      </c>
      <c r="H5061" t="s">
        <v>11359</v>
      </c>
      <c r="I5061">
        <v>100</v>
      </c>
      <c r="J5061" t="s">
        <v>107</v>
      </c>
      <c r="K5061" t="s">
        <v>9793</v>
      </c>
      <c r="L5061">
        <v>46</v>
      </c>
      <c r="M5061" t="s">
        <v>813</v>
      </c>
      <c r="N5061">
        <v>5834090</v>
      </c>
      <c r="P5061" t="s">
        <v>11360</v>
      </c>
      <c r="Q5061">
        <v>13</v>
      </c>
      <c r="R5061">
        <v>11</v>
      </c>
      <c r="S5061">
        <v>55140167</v>
      </c>
      <c r="T5061">
        <v>58925390</v>
      </c>
      <c r="U5061" t="s">
        <v>11361</v>
      </c>
      <c r="V5061">
        <v>1</v>
      </c>
      <c r="W5061" s="2">
        <v>0</v>
      </c>
      <c r="X5061" s="2">
        <v>0</v>
      </c>
      <c r="Y5061" s="2">
        <v>0</v>
      </c>
      <c r="Z5061" s="2">
        <v>27</v>
      </c>
      <c r="AA5061" s="2">
        <v>63</v>
      </c>
      <c r="AB5061" s="2">
        <v>32</v>
      </c>
      <c r="AC5061" s="2">
        <v>66</v>
      </c>
      <c r="AD5061" s="2">
        <v>53</v>
      </c>
      <c r="AE5061" s="2">
        <v>80</v>
      </c>
      <c r="AF5061" s="2">
        <v>86</v>
      </c>
      <c r="AG5061" s="2">
        <v>0</v>
      </c>
      <c r="AH5061" s="2">
        <v>349</v>
      </c>
      <c r="AI5061" s="2">
        <v>275</v>
      </c>
      <c r="AJ5061" s="2">
        <v>228</v>
      </c>
      <c r="AK5061" s="2">
        <v>0</v>
      </c>
      <c r="AL5061" s="2">
        <v>0</v>
      </c>
      <c r="AM5061" s="2">
        <v>0</v>
      </c>
      <c r="AN5061" s="2">
        <v>0</v>
      </c>
      <c r="AO5061" s="2">
        <v>0</v>
      </c>
      <c r="AP5061" s="2">
        <v>0</v>
      </c>
      <c r="AQ5061" s="2">
        <v>0</v>
      </c>
      <c r="AR5061" s="2">
        <v>0</v>
      </c>
      <c r="AS5061" s="2">
        <v>0</v>
      </c>
      <c r="AT5061" s="2">
        <v>0</v>
      </c>
      <c r="AU5061" s="2">
        <v>175</v>
      </c>
      <c r="AV5061" s="2">
        <v>0</v>
      </c>
      <c r="AW5061" s="2">
        <v>0</v>
      </c>
      <c r="AX5061" s="2">
        <v>0</v>
      </c>
      <c r="AY5061" s="2">
        <v>0</v>
      </c>
      <c r="AZ5061" s="2">
        <v>0</v>
      </c>
      <c r="BA5061" s="2">
        <v>0</v>
      </c>
      <c r="BB5061" s="2">
        <v>0</v>
      </c>
      <c r="BC5061" s="2">
        <v>414</v>
      </c>
      <c r="BD5061" s="2">
        <v>0</v>
      </c>
      <c r="BE5061" s="2">
        <v>0</v>
      </c>
      <c r="BF5061" s="2">
        <v>0</v>
      </c>
      <c r="BG5061" s="2">
        <v>0</v>
      </c>
      <c r="BH5061" s="2">
        <v>1</v>
      </c>
      <c r="BI5061" s="2">
        <v>3</v>
      </c>
      <c r="BJ5061" s="2">
        <v>2</v>
      </c>
      <c r="BK5061" s="2">
        <v>4</v>
      </c>
      <c r="BL5061" s="2">
        <v>2</v>
      </c>
      <c r="BM5061" s="2">
        <v>5</v>
      </c>
      <c r="BN5061" s="2">
        <v>5</v>
      </c>
      <c r="BO5061" s="2">
        <v>0</v>
      </c>
      <c r="BP5061" s="2">
        <v>14</v>
      </c>
      <c r="BQ5061" s="2">
        <v>12</v>
      </c>
      <c r="BR5061" s="2">
        <v>10</v>
      </c>
      <c r="BS5061" s="2">
        <v>0</v>
      </c>
      <c r="BT5061" s="2">
        <v>0</v>
      </c>
      <c r="BU5061" s="2">
        <v>0</v>
      </c>
      <c r="BV5061" s="2">
        <v>0</v>
      </c>
      <c r="BW5061" s="2">
        <v>0</v>
      </c>
      <c r="BX5061" s="2">
        <v>0</v>
      </c>
      <c r="BY5061" s="2">
        <v>0</v>
      </c>
      <c r="BZ5061" s="2">
        <v>0</v>
      </c>
      <c r="CA5061" s="2">
        <v>0</v>
      </c>
      <c r="CB5061" s="2">
        <v>0</v>
      </c>
      <c r="CC5061" s="2">
        <v>6</v>
      </c>
      <c r="CD5061" s="2">
        <v>0</v>
      </c>
      <c r="CE5061" s="2">
        <v>0</v>
      </c>
      <c r="CF5061" s="2">
        <v>0</v>
      </c>
      <c r="CG5061" s="2">
        <v>0</v>
      </c>
      <c r="CH5061" s="2">
        <v>0</v>
      </c>
      <c r="CI5061" s="2">
        <v>0</v>
      </c>
      <c r="CJ5061" s="2">
        <v>0</v>
      </c>
      <c r="CK5061" s="2">
        <v>24</v>
      </c>
      <c r="CL5061" s="2">
        <v>0</v>
      </c>
    </row>
    <row r="5062" spans="1:90" x14ac:dyDescent="0.25">
      <c r="A5062" t="s">
        <v>115</v>
      </c>
      <c r="B5062">
        <v>10314</v>
      </c>
      <c r="C5062" t="s">
        <v>204</v>
      </c>
      <c r="D5062">
        <v>1</v>
      </c>
      <c r="E5062">
        <v>8</v>
      </c>
      <c r="F5062">
        <v>924714</v>
      </c>
      <c r="G5062">
        <v>35924714</v>
      </c>
      <c r="H5062" t="s">
        <v>4134</v>
      </c>
      <c r="I5062">
        <v>100</v>
      </c>
      <c r="J5062" t="s">
        <v>107</v>
      </c>
      <c r="K5062" t="s">
        <v>4135</v>
      </c>
      <c r="L5062">
        <v>43</v>
      </c>
      <c r="M5062" t="s">
        <v>205</v>
      </c>
      <c r="N5062">
        <v>5874080</v>
      </c>
      <c r="O5062" t="s">
        <v>92</v>
      </c>
      <c r="P5062" t="s">
        <v>4136</v>
      </c>
      <c r="Q5062">
        <v>36</v>
      </c>
      <c r="R5062">
        <v>11</v>
      </c>
      <c r="S5062">
        <v>58326622</v>
      </c>
      <c r="T5062">
        <v>58326667</v>
      </c>
      <c r="U5062" t="s">
        <v>4137</v>
      </c>
      <c r="V5062">
        <v>1</v>
      </c>
      <c r="W5062" s="2">
        <v>0</v>
      </c>
      <c r="X5062" s="2">
        <v>0</v>
      </c>
      <c r="Y5062" s="2">
        <v>158</v>
      </c>
      <c r="Z5062" s="2">
        <v>96</v>
      </c>
      <c r="AA5062" s="2">
        <v>47</v>
      </c>
      <c r="AB5062" s="2">
        <v>0</v>
      </c>
      <c r="AC5062" s="2">
        <v>137</v>
      </c>
      <c r="AD5062" s="2">
        <v>0</v>
      </c>
      <c r="AE5062" s="2">
        <v>0</v>
      </c>
      <c r="AF5062" s="2">
        <v>0</v>
      </c>
      <c r="AG5062" s="2">
        <v>0</v>
      </c>
      <c r="AH5062" s="2">
        <v>0</v>
      </c>
      <c r="AI5062" s="2">
        <v>0</v>
      </c>
      <c r="AJ5062" s="2">
        <v>0</v>
      </c>
      <c r="AK5062" s="2">
        <v>0</v>
      </c>
      <c r="AL5062" s="2">
        <v>0</v>
      </c>
      <c r="AM5062" s="2">
        <v>0</v>
      </c>
      <c r="AN5062" s="2">
        <v>0</v>
      </c>
      <c r="AO5062" s="2">
        <v>0</v>
      </c>
      <c r="AP5062" s="2">
        <v>0</v>
      </c>
      <c r="AQ5062" s="2">
        <v>0</v>
      </c>
      <c r="AR5062" s="2">
        <v>0</v>
      </c>
      <c r="AS5062" s="2">
        <v>0</v>
      </c>
      <c r="AT5062" s="2">
        <v>0</v>
      </c>
      <c r="AU5062" s="2">
        <v>0</v>
      </c>
      <c r="AV5062" s="2">
        <v>0</v>
      </c>
      <c r="AW5062" s="2">
        <v>0</v>
      </c>
      <c r="AX5062" s="2">
        <v>0</v>
      </c>
      <c r="AY5062" s="2">
        <v>0</v>
      </c>
      <c r="AZ5062" s="2">
        <v>0</v>
      </c>
      <c r="BA5062" s="2">
        <v>0</v>
      </c>
      <c r="BB5062" s="2">
        <v>0</v>
      </c>
      <c r="BC5062" s="2">
        <v>0</v>
      </c>
      <c r="BD5062" s="2">
        <v>0</v>
      </c>
      <c r="BE5062" s="2">
        <v>0</v>
      </c>
      <c r="BF5062" s="2">
        <v>0</v>
      </c>
      <c r="BG5062" s="2">
        <v>6</v>
      </c>
      <c r="BH5062" s="2">
        <v>5</v>
      </c>
      <c r="BI5062" s="2">
        <v>2</v>
      </c>
      <c r="BJ5062" s="2">
        <v>0</v>
      </c>
      <c r="BK5062" s="2">
        <v>6</v>
      </c>
      <c r="BL5062" s="2">
        <v>0</v>
      </c>
      <c r="BM5062" s="2">
        <v>0</v>
      </c>
      <c r="BN5062" s="2">
        <v>0</v>
      </c>
      <c r="BO5062" s="2">
        <v>0</v>
      </c>
      <c r="BP5062" s="2">
        <v>0</v>
      </c>
      <c r="BQ5062" s="2">
        <v>0</v>
      </c>
      <c r="BR5062" s="2">
        <v>0</v>
      </c>
      <c r="BS5062" s="2">
        <v>0</v>
      </c>
      <c r="BT5062" s="2">
        <v>0</v>
      </c>
      <c r="BU5062" s="2">
        <v>0</v>
      </c>
      <c r="BV5062" s="2">
        <v>0</v>
      </c>
      <c r="BW5062" s="2">
        <v>0</v>
      </c>
      <c r="BX5062" s="2">
        <v>0</v>
      </c>
      <c r="BY5062" s="2">
        <v>0</v>
      </c>
      <c r="BZ5062" s="2">
        <v>0</v>
      </c>
      <c r="CA5062" s="2">
        <v>0</v>
      </c>
      <c r="CB5062" s="2">
        <v>0</v>
      </c>
      <c r="CC5062" s="2">
        <v>0</v>
      </c>
      <c r="CD5062" s="2">
        <v>0</v>
      </c>
      <c r="CE5062" s="2">
        <v>0</v>
      </c>
      <c r="CF5062" s="2">
        <v>0</v>
      </c>
      <c r="CG5062" s="2">
        <v>0</v>
      </c>
      <c r="CH5062" s="2">
        <v>0</v>
      </c>
      <c r="CI5062" s="2">
        <v>0</v>
      </c>
      <c r="CJ5062" s="2">
        <v>0</v>
      </c>
      <c r="CK5062" s="2">
        <v>0</v>
      </c>
      <c r="CL5062" s="2">
        <v>0</v>
      </c>
    </row>
    <row r="5063" spans="1:90" x14ac:dyDescent="0.25">
      <c r="A5063" t="s">
        <v>115</v>
      </c>
      <c r="B5063">
        <v>10314</v>
      </c>
      <c r="C5063" t="s">
        <v>204</v>
      </c>
      <c r="D5063">
        <v>1</v>
      </c>
      <c r="E5063">
        <v>8</v>
      </c>
      <c r="F5063">
        <v>5253</v>
      </c>
      <c r="G5063">
        <v>35005253</v>
      </c>
      <c r="H5063" t="s">
        <v>8952</v>
      </c>
      <c r="I5063">
        <v>100</v>
      </c>
      <c r="J5063" t="s">
        <v>107</v>
      </c>
      <c r="K5063" t="s">
        <v>8953</v>
      </c>
      <c r="L5063">
        <v>46</v>
      </c>
      <c r="M5063" t="s">
        <v>813</v>
      </c>
      <c r="N5063">
        <v>4917070</v>
      </c>
      <c r="O5063" t="s">
        <v>92</v>
      </c>
      <c r="P5063" t="s">
        <v>8954</v>
      </c>
      <c r="Q5063">
        <v>192</v>
      </c>
      <c r="R5063">
        <v>11</v>
      </c>
      <c r="S5063">
        <v>55146386</v>
      </c>
      <c r="T5063">
        <v>55150581</v>
      </c>
      <c r="U5063" t="s">
        <v>8955</v>
      </c>
      <c r="V5063">
        <v>1</v>
      </c>
      <c r="W5063" s="2">
        <v>0</v>
      </c>
      <c r="X5063" s="2">
        <v>0</v>
      </c>
      <c r="Y5063" s="2">
        <v>221</v>
      </c>
      <c r="Z5063" s="2">
        <v>224</v>
      </c>
      <c r="AA5063" s="2">
        <v>161</v>
      </c>
      <c r="AB5063" s="2">
        <v>128</v>
      </c>
      <c r="AC5063" s="2">
        <v>146</v>
      </c>
      <c r="AD5063" s="2">
        <v>0</v>
      </c>
      <c r="AE5063" s="2">
        <v>0</v>
      </c>
      <c r="AF5063" s="2">
        <v>0</v>
      </c>
      <c r="AG5063" s="2">
        <v>0</v>
      </c>
      <c r="AH5063" s="2">
        <v>0</v>
      </c>
      <c r="AI5063" s="2">
        <v>0</v>
      </c>
      <c r="AJ5063" s="2">
        <v>0</v>
      </c>
      <c r="AK5063" s="2">
        <v>0</v>
      </c>
      <c r="AL5063" s="2">
        <v>0</v>
      </c>
      <c r="AM5063" s="2">
        <v>0</v>
      </c>
      <c r="AN5063" s="2">
        <v>0</v>
      </c>
      <c r="AO5063" s="2">
        <v>0</v>
      </c>
      <c r="AP5063" s="2">
        <v>0</v>
      </c>
      <c r="AQ5063" s="2">
        <v>0</v>
      </c>
      <c r="AR5063" s="2">
        <v>0</v>
      </c>
      <c r="AS5063" s="2">
        <v>0</v>
      </c>
      <c r="AT5063" s="2">
        <v>0</v>
      </c>
      <c r="AU5063" s="2">
        <v>0</v>
      </c>
      <c r="AV5063" s="2">
        <v>0</v>
      </c>
      <c r="AW5063" s="2">
        <v>0</v>
      </c>
      <c r="AX5063" s="2">
        <v>0</v>
      </c>
      <c r="AY5063" s="2">
        <v>0</v>
      </c>
      <c r="AZ5063" s="2">
        <v>0</v>
      </c>
      <c r="BA5063" s="2">
        <v>0</v>
      </c>
      <c r="BB5063" s="2">
        <v>0</v>
      </c>
      <c r="BC5063" s="2">
        <v>268</v>
      </c>
      <c r="BD5063" s="2">
        <v>5</v>
      </c>
      <c r="BE5063" s="2">
        <v>0</v>
      </c>
      <c r="BF5063" s="2">
        <v>0</v>
      </c>
      <c r="BG5063" s="2">
        <v>10</v>
      </c>
      <c r="BH5063" s="2">
        <v>8</v>
      </c>
      <c r="BI5063" s="2">
        <v>9</v>
      </c>
      <c r="BJ5063" s="2">
        <v>6</v>
      </c>
      <c r="BK5063" s="2">
        <v>6</v>
      </c>
      <c r="BL5063" s="2">
        <v>0</v>
      </c>
      <c r="BM5063" s="2">
        <v>0</v>
      </c>
      <c r="BN5063" s="2">
        <v>0</v>
      </c>
      <c r="BO5063" s="2">
        <v>0</v>
      </c>
      <c r="BP5063" s="2">
        <v>0</v>
      </c>
      <c r="BQ5063" s="2">
        <v>0</v>
      </c>
      <c r="BR5063" s="2">
        <v>0</v>
      </c>
      <c r="BS5063" s="2">
        <v>0</v>
      </c>
      <c r="BT5063" s="2">
        <v>0</v>
      </c>
      <c r="BU5063" s="2">
        <v>0</v>
      </c>
      <c r="BV5063" s="2">
        <v>0</v>
      </c>
      <c r="BW5063" s="2">
        <v>0</v>
      </c>
      <c r="BX5063" s="2">
        <v>0</v>
      </c>
      <c r="BY5063" s="2">
        <v>0</v>
      </c>
      <c r="BZ5063" s="2">
        <v>0</v>
      </c>
      <c r="CA5063" s="2">
        <v>0</v>
      </c>
      <c r="CB5063" s="2">
        <v>0</v>
      </c>
      <c r="CC5063" s="2">
        <v>0</v>
      </c>
      <c r="CD5063" s="2">
        <v>0</v>
      </c>
      <c r="CE5063" s="2">
        <v>0</v>
      </c>
      <c r="CF5063" s="2">
        <v>0</v>
      </c>
      <c r="CG5063" s="2">
        <v>0</v>
      </c>
      <c r="CH5063" s="2">
        <v>0</v>
      </c>
      <c r="CI5063" s="2">
        <v>0</v>
      </c>
      <c r="CJ5063" s="2">
        <v>0</v>
      </c>
      <c r="CK5063" s="2">
        <v>13</v>
      </c>
      <c r="CL5063" s="2">
        <v>2</v>
      </c>
    </row>
    <row r="5064" spans="1:90" x14ac:dyDescent="0.25">
      <c r="A5064" t="s">
        <v>115</v>
      </c>
      <c r="B5064">
        <v>10314</v>
      </c>
      <c r="C5064" t="s">
        <v>204</v>
      </c>
      <c r="D5064">
        <v>1</v>
      </c>
      <c r="E5064">
        <v>8</v>
      </c>
      <c r="F5064">
        <v>4923</v>
      </c>
      <c r="G5064">
        <v>35004923</v>
      </c>
      <c r="H5064" t="s">
        <v>12759</v>
      </c>
      <c r="I5064">
        <v>100</v>
      </c>
      <c r="J5064" t="s">
        <v>107</v>
      </c>
      <c r="K5064" t="s">
        <v>1155</v>
      </c>
      <c r="L5064">
        <v>43</v>
      </c>
      <c r="M5064" t="s">
        <v>205</v>
      </c>
      <c r="N5064">
        <v>5881020</v>
      </c>
      <c r="P5064" t="s">
        <v>10761</v>
      </c>
      <c r="Q5064">
        <v>243</v>
      </c>
      <c r="R5064">
        <v>11</v>
      </c>
      <c r="S5064">
        <v>58720222</v>
      </c>
      <c r="T5064">
        <v>58723030</v>
      </c>
      <c r="U5064" t="s">
        <v>12760</v>
      </c>
      <c r="V5064">
        <v>1</v>
      </c>
      <c r="W5064" s="2">
        <v>0</v>
      </c>
      <c r="X5064" s="2">
        <v>0</v>
      </c>
      <c r="Y5064" s="2">
        <v>0</v>
      </c>
      <c r="Z5064" s="2">
        <v>0</v>
      </c>
      <c r="AA5064" s="2">
        <v>0</v>
      </c>
      <c r="AB5064" s="2">
        <v>0</v>
      </c>
      <c r="AC5064" s="2">
        <v>0</v>
      </c>
      <c r="AD5064" s="2">
        <v>297</v>
      </c>
      <c r="AE5064" s="2">
        <v>255</v>
      </c>
      <c r="AF5064" s="2">
        <v>246</v>
      </c>
      <c r="AG5064" s="2">
        <v>145</v>
      </c>
      <c r="AH5064" s="2">
        <v>305</v>
      </c>
      <c r="AI5064" s="2">
        <v>239</v>
      </c>
      <c r="AJ5064" s="2">
        <v>215</v>
      </c>
      <c r="AK5064" s="2">
        <v>0</v>
      </c>
      <c r="AL5064" s="2">
        <v>0</v>
      </c>
      <c r="AM5064" s="2">
        <v>0</v>
      </c>
      <c r="AN5064" s="2">
        <v>0</v>
      </c>
      <c r="AO5064" s="2">
        <v>0</v>
      </c>
      <c r="AP5064" s="2">
        <v>0</v>
      </c>
      <c r="AQ5064" s="2">
        <v>0</v>
      </c>
      <c r="AR5064" s="2">
        <v>0</v>
      </c>
      <c r="AS5064" s="2">
        <v>0</v>
      </c>
      <c r="AT5064" s="2">
        <v>0</v>
      </c>
      <c r="AU5064" s="2">
        <v>0</v>
      </c>
      <c r="AV5064" s="2">
        <v>0</v>
      </c>
      <c r="AW5064" s="2">
        <v>0</v>
      </c>
      <c r="AX5064" s="2">
        <v>0</v>
      </c>
      <c r="AY5064" s="2">
        <v>0</v>
      </c>
      <c r="AZ5064" s="2">
        <v>0</v>
      </c>
      <c r="BA5064" s="2">
        <v>0</v>
      </c>
      <c r="BB5064" s="2">
        <v>0</v>
      </c>
      <c r="BC5064" s="2">
        <v>141</v>
      </c>
      <c r="BD5064" s="2">
        <v>0</v>
      </c>
      <c r="BE5064" s="2">
        <v>0</v>
      </c>
      <c r="BF5064" s="2">
        <v>0</v>
      </c>
      <c r="BG5064" s="2">
        <v>0</v>
      </c>
      <c r="BH5064" s="2">
        <v>0</v>
      </c>
      <c r="BI5064" s="2">
        <v>0</v>
      </c>
      <c r="BJ5064" s="2">
        <v>0</v>
      </c>
      <c r="BK5064" s="2">
        <v>0</v>
      </c>
      <c r="BL5064" s="2">
        <v>11</v>
      </c>
      <c r="BM5064" s="2">
        <v>9</v>
      </c>
      <c r="BN5064" s="2">
        <v>8</v>
      </c>
      <c r="BO5064" s="2">
        <v>4</v>
      </c>
      <c r="BP5064" s="2">
        <v>9</v>
      </c>
      <c r="BQ5064" s="2">
        <v>8</v>
      </c>
      <c r="BR5064" s="2">
        <v>7</v>
      </c>
      <c r="BS5064" s="2">
        <v>0</v>
      </c>
      <c r="BT5064" s="2">
        <v>0</v>
      </c>
      <c r="BU5064" s="2">
        <v>0</v>
      </c>
      <c r="BV5064" s="2">
        <v>0</v>
      </c>
      <c r="BW5064" s="2">
        <v>0</v>
      </c>
      <c r="BX5064" s="2">
        <v>0</v>
      </c>
      <c r="BY5064" s="2">
        <v>0</v>
      </c>
      <c r="BZ5064" s="2">
        <v>0</v>
      </c>
      <c r="CA5064" s="2">
        <v>0</v>
      </c>
      <c r="CB5064" s="2">
        <v>0</v>
      </c>
      <c r="CC5064" s="2">
        <v>0</v>
      </c>
      <c r="CD5064" s="2">
        <v>0</v>
      </c>
      <c r="CE5064" s="2">
        <v>0</v>
      </c>
      <c r="CF5064" s="2">
        <v>0</v>
      </c>
      <c r="CG5064" s="2">
        <v>0</v>
      </c>
      <c r="CH5064" s="2">
        <v>0</v>
      </c>
      <c r="CI5064" s="2">
        <v>0</v>
      </c>
      <c r="CJ5064" s="2">
        <v>0</v>
      </c>
      <c r="CK5064" s="2">
        <v>6</v>
      </c>
      <c r="CL5064" s="2">
        <v>0</v>
      </c>
    </row>
    <row r="5065" spans="1:90" x14ac:dyDescent="0.25">
      <c r="A5065" t="s">
        <v>115</v>
      </c>
      <c r="B5065">
        <v>10314</v>
      </c>
      <c r="C5065" t="s">
        <v>204</v>
      </c>
      <c r="D5065">
        <v>1</v>
      </c>
      <c r="E5065">
        <v>8</v>
      </c>
      <c r="F5065">
        <v>36298</v>
      </c>
      <c r="G5065">
        <v>35036298</v>
      </c>
      <c r="H5065" t="s">
        <v>7221</v>
      </c>
      <c r="I5065">
        <v>100</v>
      </c>
      <c r="J5065" t="s">
        <v>107</v>
      </c>
      <c r="K5065" t="s">
        <v>332</v>
      </c>
      <c r="L5065">
        <v>19</v>
      </c>
      <c r="M5065" t="s">
        <v>332</v>
      </c>
      <c r="N5065">
        <v>5861260</v>
      </c>
      <c r="O5065" t="s">
        <v>92</v>
      </c>
      <c r="P5065" t="s">
        <v>7222</v>
      </c>
      <c r="Q5065">
        <v>936</v>
      </c>
      <c r="R5065">
        <v>11</v>
      </c>
      <c r="S5065">
        <v>55113353</v>
      </c>
      <c r="T5065">
        <v>55122155</v>
      </c>
      <c r="U5065" t="s">
        <v>7223</v>
      </c>
      <c r="V5065">
        <v>1</v>
      </c>
      <c r="W5065" s="2">
        <v>0</v>
      </c>
      <c r="X5065" s="2">
        <v>0</v>
      </c>
      <c r="Y5065" s="2">
        <v>0</v>
      </c>
      <c r="Z5065" s="2">
        <v>0</v>
      </c>
      <c r="AA5065" s="2">
        <v>0</v>
      </c>
      <c r="AB5065" s="2">
        <v>0</v>
      </c>
      <c r="AC5065" s="2">
        <v>0</v>
      </c>
      <c r="AD5065" s="2">
        <v>84</v>
      </c>
      <c r="AE5065" s="2">
        <v>110</v>
      </c>
      <c r="AF5065" s="2">
        <v>88</v>
      </c>
      <c r="AG5065" s="2">
        <v>57</v>
      </c>
      <c r="AH5065" s="2">
        <v>103</v>
      </c>
      <c r="AI5065" s="2">
        <v>116</v>
      </c>
      <c r="AJ5065" s="2">
        <v>43</v>
      </c>
      <c r="AK5065" s="2">
        <v>0</v>
      </c>
      <c r="AL5065" s="2">
        <v>0</v>
      </c>
      <c r="AM5065" s="2">
        <v>0</v>
      </c>
      <c r="AN5065" s="2">
        <v>0</v>
      </c>
      <c r="AO5065" s="2">
        <v>0</v>
      </c>
      <c r="AP5065" s="2">
        <v>0</v>
      </c>
      <c r="AQ5065" s="2">
        <v>0</v>
      </c>
      <c r="AR5065" s="2">
        <v>0</v>
      </c>
      <c r="AS5065" s="2">
        <v>0</v>
      </c>
      <c r="AT5065" s="2">
        <v>0</v>
      </c>
      <c r="AU5065" s="2">
        <v>0</v>
      </c>
      <c r="AV5065" s="2">
        <v>0</v>
      </c>
      <c r="AW5065" s="2">
        <v>0</v>
      </c>
      <c r="AX5065" s="2">
        <v>0</v>
      </c>
      <c r="AY5065" s="2">
        <v>0</v>
      </c>
      <c r="AZ5065" s="2">
        <v>0</v>
      </c>
      <c r="BA5065" s="2">
        <v>0</v>
      </c>
      <c r="BB5065" s="2">
        <v>0</v>
      </c>
      <c r="BC5065" s="2">
        <v>115</v>
      </c>
      <c r="BD5065" s="2">
        <v>0</v>
      </c>
      <c r="BE5065" s="2">
        <v>0</v>
      </c>
      <c r="BF5065" s="2">
        <v>0</v>
      </c>
      <c r="BG5065" s="2">
        <v>0</v>
      </c>
      <c r="BH5065" s="2">
        <v>0</v>
      </c>
      <c r="BI5065" s="2">
        <v>0</v>
      </c>
      <c r="BJ5065" s="2">
        <v>0</v>
      </c>
      <c r="BK5065" s="2">
        <v>0</v>
      </c>
      <c r="BL5065" s="2">
        <v>4</v>
      </c>
      <c r="BM5065" s="2">
        <v>5</v>
      </c>
      <c r="BN5065" s="2">
        <v>4</v>
      </c>
      <c r="BO5065" s="2">
        <v>2</v>
      </c>
      <c r="BP5065" s="2">
        <v>5</v>
      </c>
      <c r="BQ5065" s="2">
        <v>6</v>
      </c>
      <c r="BR5065" s="2">
        <v>3</v>
      </c>
      <c r="BS5065" s="2">
        <v>0</v>
      </c>
      <c r="BT5065" s="2">
        <v>0</v>
      </c>
      <c r="BU5065" s="2">
        <v>0</v>
      </c>
      <c r="BV5065" s="2">
        <v>0</v>
      </c>
      <c r="BW5065" s="2">
        <v>0</v>
      </c>
      <c r="BX5065" s="2">
        <v>0</v>
      </c>
      <c r="BY5065" s="2">
        <v>0</v>
      </c>
      <c r="BZ5065" s="2">
        <v>0</v>
      </c>
      <c r="CA5065" s="2">
        <v>0</v>
      </c>
      <c r="CB5065" s="2">
        <v>0</v>
      </c>
      <c r="CC5065" s="2">
        <v>0</v>
      </c>
      <c r="CD5065" s="2">
        <v>0</v>
      </c>
      <c r="CE5065" s="2">
        <v>0</v>
      </c>
      <c r="CF5065" s="2">
        <v>0</v>
      </c>
      <c r="CG5065" s="2">
        <v>0</v>
      </c>
      <c r="CH5065" s="2">
        <v>0</v>
      </c>
      <c r="CI5065" s="2">
        <v>0</v>
      </c>
      <c r="CJ5065" s="2">
        <v>0</v>
      </c>
      <c r="CK5065" s="2">
        <v>5</v>
      </c>
      <c r="CL5065" s="2">
        <v>0</v>
      </c>
    </row>
    <row r="5066" spans="1:90" x14ac:dyDescent="0.25">
      <c r="A5066" t="s">
        <v>115</v>
      </c>
      <c r="B5066">
        <v>10314</v>
      </c>
      <c r="C5066" t="s">
        <v>204</v>
      </c>
      <c r="D5066">
        <v>1</v>
      </c>
      <c r="E5066">
        <v>8</v>
      </c>
      <c r="F5066">
        <v>41026</v>
      </c>
      <c r="G5066">
        <v>35041026</v>
      </c>
      <c r="H5066" t="s">
        <v>18252</v>
      </c>
      <c r="I5066">
        <v>100</v>
      </c>
      <c r="J5066" t="s">
        <v>107</v>
      </c>
      <c r="K5066" t="s">
        <v>309</v>
      </c>
      <c r="L5066">
        <v>19</v>
      </c>
      <c r="M5066" t="s">
        <v>332</v>
      </c>
      <c r="N5066">
        <v>5879450</v>
      </c>
      <c r="O5066" t="s">
        <v>92</v>
      </c>
      <c r="P5066" t="s">
        <v>1804</v>
      </c>
      <c r="Q5066">
        <v>165</v>
      </c>
      <c r="R5066">
        <v>11</v>
      </c>
      <c r="S5066">
        <v>58722266</v>
      </c>
      <c r="T5066">
        <v>58732855</v>
      </c>
      <c r="U5066" t="s">
        <v>18253</v>
      </c>
      <c r="V5066">
        <v>1</v>
      </c>
      <c r="W5066" s="2">
        <v>0</v>
      </c>
      <c r="X5066" s="2">
        <v>0</v>
      </c>
      <c r="Y5066" s="2">
        <v>124</v>
      </c>
      <c r="Z5066" s="2">
        <v>109</v>
      </c>
      <c r="AA5066" s="2">
        <v>129</v>
      </c>
      <c r="AB5066" s="2">
        <v>109</v>
      </c>
      <c r="AC5066" s="2">
        <v>66</v>
      </c>
      <c r="AD5066" s="2">
        <v>34</v>
      </c>
      <c r="AE5066" s="2">
        <v>0</v>
      </c>
      <c r="AF5066" s="2">
        <v>97</v>
      </c>
      <c r="AG5066" s="2">
        <v>67</v>
      </c>
      <c r="AH5066" s="2">
        <v>298</v>
      </c>
      <c r="AI5066" s="2">
        <v>223</v>
      </c>
      <c r="AJ5066" s="2">
        <v>196</v>
      </c>
      <c r="AK5066" s="2">
        <v>0</v>
      </c>
      <c r="AL5066" s="2">
        <v>0</v>
      </c>
      <c r="AM5066" s="2">
        <v>0</v>
      </c>
      <c r="AN5066" s="2">
        <v>0</v>
      </c>
      <c r="AO5066" s="2">
        <v>0</v>
      </c>
      <c r="AP5066" s="2">
        <v>0</v>
      </c>
      <c r="AQ5066" s="2">
        <v>0</v>
      </c>
      <c r="AR5066" s="2">
        <v>0</v>
      </c>
      <c r="AS5066" s="2">
        <v>0</v>
      </c>
      <c r="AT5066" s="2">
        <v>0</v>
      </c>
      <c r="AU5066" s="2">
        <v>0</v>
      </c>
      <c r="AV5066" s="2">
        <v>0</v>
      </c>
      <c r="AW5066" s="2">
        <v>0</v>
      </c>
      <c r="AX5066" s="2">
        <v>0</v>
      </c>
      <c r="AY5066" s="2">
        <v>0</v>
      </c>
      <c r="AZ5066" s="2">
        <v>0</v>
      </c>
      <c r="BA5066" s="2">
        <v>0</v>
      </c>
      <c r="BB5066" s="2">
        <v>0</v>
      </c>
      <c r="BC5066" s="2">
        <v>190</v>
      </c>
      <c r="BD5066" s="2">
        <v>0</v>
      </c>
      <c r="BE5066" s="2">
        <v>0</v>
      </c>
      <c r="BF5066" s="2">
        <v>0</v>
      </c>
      <c r="BG5066" s="2">
        <v>6</v>
      </c>
      <c r="BH5066" s="2">
        <v>4</v>
      </c>
      <c r="BI5066" s="2">
        <v>5</v>
      </c>
      <c r="BJ5066" s="2">
        <v>4</v>
      </c>
      <c r="BK5066" s="2">
        <v>2</v>
      </c>
      <c r="BL5066" s="2">
        <v>1</v>
      </c>
      <c r="BM5066" s="2">
        <v>0</v>
      </c>
      <c r="BN5066" s="2">
        <v>5</v>
      </c>
      <c r="BO5066" s="2">
        <v>2</v>
      </c>
      <c r="BP5066" s="2">
        <v>13</v>
      </c>
      <c r="BQ5066" s="2">
        <v>7</v>
      </c>
      <c r="BR5066" s="2">
        <v>9</v>
      </c>
      <c r="BS5066" s="2">
        <v>0</v>
      </c>
      <c r="BT5066" s="2">
        <v>0</v>
      </c>
      <c r="BU5066" s="2">
        <v>0</v>
      </c>
      <c r="BV5066" s="2">
        <v>0</v>
      </c>
      <c r="BW5066" s="2">
        <v>0</v>
      </c>
      <c r="BX5066" s="2">
        <v>0</v>
      </c>
      <c r="BY5066" s="2">
        <v>0</v>
      </c>
      <c r="BZ5066" s="2">
        <v>0</v>
      </c>
      <c r="CA5066" s="2">
        <v>0</v>
      </c>
      <c r="CB5066" s="2">
        <v>0</v>
      </c>
      <c r="CC5066" s="2">
        <v>0</v>
      </c>
      <c r="CD5066" s="2">
        <v>0</v>
      </c>
      <c r="CE5066" s="2">
        <v>0</v>
      </c>
      <c r="CF5066" s="2">
        <v>0</v>
      </c>
      <c r="CG5066" s="2">
        <v>0</v>
      </c>
      <c r="CH5066" s="2">
        <v>0</v>
      </c>
      <c r="CI5066" s="2">
        <v>0</v>
      </c>
      <c r="CJ5066" s="2">
        <v>0</v>
      </c>
      <c r="CK5066" s="2">
        <v>10</v>
      </c>
      <c r="CL5066" s="2">
        <v>0</v>
      </c>
    </row>
    <row r="5067" spans="1:90" x14ac:dyDescent="0.25">
      <c r="A5067" t="s">
        <v>115</v>
      </c>
      <c r="B5067">
        <v>10314</v>
      </c>
      <c r="C5067" t="s">
        <v>204</v>
      </c>
      <c r="D5067">
        <v>1</v>
      </c>
      <c r="E5067">
        <v>8</v>
      </c>
      <c r="F5067">
        <v>902640</v>
      </c>
      <c r="G5067">
        <v>35902640</v>
      </c>
      <c r="H5067" t="s">
        <v>12698</v>
      </c>
      <c r="I5067">
        <v>100</v>
      </c>
      <c r="J5067" t="s">
        <v>107</v>
      </c>
      <c r="K5067" t="s">
        <v>416</v>
      </c>
      <c r="L5067">
        <v>19</v>
      </c>
      <c r="M5067" t="s">
        <v>332</v>
      </c>
      <c r="N5067">
        <v>5854090</v>
      </c>
      <c r="O5067" t="s">
        <v>92</v>
      </c>
      <c r="P5067" t="s">
        <v>1813</v>
      </c>
      <c r="Q5067" t="s">
        <v>12699</v>
      </c>
      <c r="R5067">
        <v>11</v>
      </c>
      <c r="S5067">
        <v>55114190</v>
      </c>
      <c r="T5067">
        <v>55121766</v>
      </c>
      <c r="U5067" t="s">
        <v>12700</v>
      </c>
      <c r="V5067">
        <v>1</v>
      </c>
      <c r="W5067" s="2">
        <v>0</v>
      </c>
      <c r="X5067" s="2">
        <v>0</v>
      </c>
      <c r="Y5067" s="2">
        <v>128</v>
      </c>
      <c r="Z5067" s="2">
        <v>75</v>
      </c>
      <c r="AA5067" s="2">
        <v>74</v>
      </c>
      <c r="AB5067" s="2">
        <v>65</v>
      </c>
      <c r="AC5067" s="2">
        <v>73</v>
      </c>
      <c r="AD5067" s="2">
        <v>0</v>
      </c>
      <c r="AE5067" s="2">
        <v>0</v>
      </c>
      <c r="AF5067" s="2">
        <v>0</v>
      </c>
      <c r="AG5067" s="2">
        <v>0</v>
      </c>
      <c r="AH5067" s="2">
        <v>0</v>
      </c>
      <c r="AI5067" s="2">
        <v>0</v>
      </c>
      <c r="AJ5067" s="2">
        <v>0</v>
      </c>
      <c r="AK5067" s="2">
        <v>0</v>
      </c>
      <c r="AL5067" s="2">
        <v>0</v>
      </c>
      <c r="AM5067" s="2">
        <v>0</v>
      </c>
      <c r="AN5067" s="2">
        <v>0</v>
      </c>
      <c r="AO5067" s="2">
        <v>0</v>
      </c>
      <c r="AP5067" s="2">
        <v>0</v>
      </c>
      <c r="AQ5067" s="2">
        <v>0</v>
      </c>
      <c r="AR5067" s="2">
        <v>0</v>
      </c>
      <c r="AS5067" s="2">
        <v>0</v>
      </c>
      <c r="AT5067" s="2">
        <v>0</v>
      </c>
      <c r="AU5067" s="2">
        <v>0</v>
      </c>
      <c r="AV5067" s="2">
        <v>0</v>
      </c>
      <c r="AW5067" s="2">
        <v>0</v>
      </c>
      <c r="AX5067" s="2">
        <v>0</v>
      </c>
      <c r="AY5067" s="2">
        <v>0</v>
      </c>
      <c r="AZ5067" s="2">
        <v>0</v>
      </c>
      <c r="BA5067" s="2">
        <v>0</v>
      </c>
      <c r="BB5067" s="2">
        <v>0</v>
      </c>
      <c r="BC5067" s="2">
        <v>39</v>
      </c>
      <c r="BD5067" s="2">
        <v>0</v>
      </c>
      <c r="BE5067" s="2">
        <v>0</v>
      </c>
      <c r="BF5067" s="2">
        <v>0</v>
      </c>
      <c r="BG5067" s="2">
        <v>6</v>
      </c>
      <c r="BH5067" s="2">
        <v>3</v>
      </c>
      <c r="BI5067" s="2">
        <v>3</v>
      </c>
      <c r="BJ5067" s="2">
        <v>3</v>
      </c>
      <c r="BK5067" s="2">
        <v>5</v>
      </c>
      <c r="BL5067" s="2">
        <v>0</v>
      </c>
      <c r="BM5067" s="2">
        <v>0</v>
      </c>
      <c r="BN5067" s="2">
        <v>0</v>
      </c>
      <c r="BO5067" s="2">
        <v>0</v>
      </c>
      <c r="BP5067" s="2">
        <v>0</v>
      </c>
      <c r="BQ5067" s="2">
        <v>0</v>
      </c>
      <c r="BR5067" s="2">
        <v>0</v>
      </c>
      <c r="BS5067" s="2">
        <v>0</v>
      </c>
      <c r="BT5067" s="2">
        <v>0</v>
      </c>
      <c r="BU5067" s="2">
        <v>0</v>
      </c>
      <c r="BV5067" s="2">
        <v>0</v>
      </c>
      <c r="BW5067" s="2">
        <v>0</v>
      </c>
      <c r="BX5067" s="2">
        <v>0</v>
      </c>
      <c r="BY5067" s="2">
        <v>0</v>
      </c>
      <c r="BZ5067" s="2">
        <v>0</v>
      </c>
      <c r="CA5067" s="2">
        <v>0</v>
      </c>
      <c r="CB5067" s="2">
        <v>0</v>
      </c>
      <c r="CC5067" s="2">
        <v>0</v>
      </c>
      <c r="CD5067" s="2">
        <v>0</v>
      </c>
      <c r="CE5067" s="2">
        <v>0</v>
      </c>
      <c r="CF5067" s="2">
        <v>0</v>
      </c>
      <c r="CG5067" s="2">
        <v>0</v>
      </c>
      <c r="CH5067" s="2">
        <v>0</v>
      </c>
      <c r="CI5067" s="2">
        <v>0</v>
      </c>
      <c r="CJ5067" s="2">
        <v>0</v>
      </c>
      <c r="CK5067" s="2">
        <v>2</v>
      </c>
      <c r="CL5067" s="2">
        <v>0</v>
      </c>
    </row>
    <row r="5068" spans="1:90" x14ac:dyDescent="0.25">
      <c r="A5068" t="s">
        <v>115</v>
      </c>
      <c r="B5068">
        <v>10314</v>
      </c>
      <c r="C5068" t="s">
        <v>204</v>
      </c>
      <c r="D5068">
        <v>1</v>
      </c>
      <c r="E5068">
        <v>8</v>
      </c>
      <c r="F5068">
        <v>38222</v>
      </c>
      <c r="G5068">
        <v>35038222</v>
      </c>
      <c r="H5068" t="s">
        <v>3893</v>
      </c>
      <c r="I5068">
        <v>100</v>
      </c>
      <c r="J5068" t="s">
        <v>107</v>
      </c>
      <c r="K5068" t="s">
        <v>3894</v>
      </c>
      <c r="L5068">
        <v>19</v>
      </c>
      <c r="M5068" t="s">
        <v>332</v>
      </c>
      <c r="N5068">
        <v>5893200</v>
      </c>
      <c r="O5068" t="s">
        <v>92</v>
      </c>
      <c r="P5068" t="s">
        <v>3895</v>
      </c>
      <c r="Q5068">
        <v>95</v>
      </c>
      <c r="R5068">
        <v>11</v>
      </c>
      <c r="S5068">
        <v>58216294</v>
      </c>
      <c r="T5068">
        <v>58218059</v>
      </c>
      <c r="U5068" t="s">
        <v>3896</v>
      </c>
      <c r="V5068">
        <v>1</v>
      </c>
      <c r="W5068" s="2">
        <v>0</v>
      </c>
      <c r="X5068" s="2">
        <v>0</v>
      </c>
      <c r="Y5068" s="2">
        <v>222</v>
      </c>
      <c r="Z5068" s="2">
        <v>189</v>
      </c>
      <c r="AA5068" s="2">
        <v>197</v>
      </c>
      <c r="AB5068" s="2">
        <v>168</v>
      </c>
      <c r="AC5068" s="2">
        <v>179</v>
      </c>
      <c r="AD5068" s="2">
        <v>0</v>
      </c>
      <c r="AE5068" s="2">
        <v>0</v>
      </c>
      <c r="AF5068" s="2">
        <v>0</v>
      </c>
      <c r="AG5068" s="2">
        <v>0</v>
      </c>
      <c r="AH5068" s="2">
        <v>0</v>
      </c>
      <c r="AI5068" s="2">
        <v>0</v>
      </c>
      <c r="AJ5068" s="2">
        <v>0</v>
      </c>
      <c r="AK5068" s="2">
        <v>0</v>
      </c>
      <c r="AL5068" s="2">
        <v>0</v>
      </c>
      <c r="AM5068" s="2">
        <v>0</v>
      </c>
      <c r="AN5068" s="2">
        <v>0</v>
      </c>
      <c r="AO5068" s="2">
        <v>0</v>
      </c>
      <c r="AP5068" s="2">
        <v>0</v>
      </c>
      <c r="AQ5068" s="2">
        <v>0</v>
      </c>
      <c r="AR5068" s="2">
        <v>0</v>
      </c>
      <c r="AS5068" s="2">
        <v>0</v>
      </c>
      <c r="AT5068" s="2">
        <v>0</v>
      </c>
      <c r="AU5068" s="2">
        <v>0</v>
      </c>
      <c r="AV5068" s="2">
        <v>0</v>
      </c>
      <c r="AW5068" s="2">
        <v>0</v>
      </c>
      <c r="AX5068" s="2">
        <v>0</v>
      </c>
      <c r="AY5068" s="2">
        <v>0</v>
      </c>
      <c r="AZ5068" s="2">
        <v>0</v>
      </c>
      <c r="BA5068" s="2">
        <v>0</v>
      </c>
      <c r="BB5068" s="2">
        <v>0</v>
      </c>
      <c r="BC5068" s="2">
        <v>206</v>
      </c>
      <c r="BD5068" s="2">
        <v>0</v>
      </c>
      <c r="BE5068" s="2">
        <v>0</v>
      </c>
      <c r="BF5068" s="2">
        <v>0</v>
      </c>
      <c r="BG5068" s="2">
        <v>8</v>
      </c>
      <c r="BH5068" s="2">
        <v>9</v>
      </c>
      <c r="BI5068" s="2">
        <v>7</v>
      </c>
      <c r="BJ5068" s="2">
        <v>7</v>
      </c>
      <c r="BK5068" s="2">
        <v>8</v>
      </c>
      <c r="BL5068" s="2">
        <v>0</v>
      </c>
      <c r="BM5068" s="2">
        <v>0</v>
      </c>
      <c r="BN5068" s="2">
        <v>0</v>
      </c>
      <c r="BO5068" s="2">
        <v>0</v>
      </c>
      <c r="BP5068" s="2">
        <v>0</v>
      </c>
      <c r="BQ5068" s="2">
        <v>0</v>
      </c>
      <c r="BR5068" s="2">
        <v>0</v>
      </c>
      <c r="BS5068" s="2">
        <v>0</v>
      </c>
      <c r="BT5068" s="2">
        <v>0</v>
      </c>
      <c r="BU5068" s="2">
        <v>0</v>
      </c>
      <c r="BV5068" s="2">
        <v>0</v>
      </c>
      <c r="BW5068" s="2">
        <v>0</v>
      </c>
      <c r="BX5068" s="2">
        <v>0</v>
      </c>
      <c r="BY5068" s="2">
        <v>0</v>
      </c>
      <c r="BZ5068" s="2">
        <v>0</v>
      </c>
      <c r="CA5068" s="2">
        <v>0</v>
      </c>
      <c r="CB5068" s="2">
        <v>0</v>
      </c>
      <c r="CC5068" s="2">
        <v>0</v>
      </c>
      <c r="CD5068" s="2">
        <v>0</v>
      </c>
      <c r="CE5068" s="2">
        <v>0</v>
      </c>
      <c r="CF5068" s="2">
        <v>0</v>
      </c>
      <c r="CG5068" s="2">
        <v>0</v>
      </c>
      <c r="CH5068" s="2">
        <v>0</v>
      </c>
      <c r="CI5068" s="2">
        <v>0</v>
      </c>
      <c r="CJ5068" s="2">
        <v>0</v>
      </c>
      <c r="CK5068" s="2">
        <v>17</v>
      </c>
      <c r="CL5068" s="2">
        <v>0</v>
      </c>
    </row>
    <row r="5069" spans="1:90" x14ac:dyDescent="0.25">
      <c r="A5069" t="s">
        <v>115</v>
      </c>
      <c r="B5069">
        <v>10314</v>
      </c>
      <c r="C5069" t="s">
        <v>204</v>
      </c>
      <c r="D5069">
        <v>1</v>
      </c>
      <c r="E5069">
        <v>8</v>
      </c>
      <c r="F5069">
        <v>38295</v>
      </c>
      <c r="G5069">
        <v>35038295</v>
      </c>
      <c r="H5069" t="s">
        <v>15947</v>
      </c>
      <c r="I5069">
        <v>100</v>
      </c>
      <c r="J5069" t="s">
        <v>107</v>
      </c>
      <c r="K5069" t="s">
        <v>367</v>
      </c>
      <c r="L5069">
        <v>43</v>
      </c>
      <c r="M5069" t="s">
        <v>205</v>
      </c>
      <c r="N5069">
        <v>4905022</v>
      </c>
      <c r="O5069" t="s">
        <v>261</v>
      </c>
      <c r="P5069" t="s">
        <v>675</v>
      </c>
      <c r="Q5069">
        <v>2463</v>
      </c>
      <c r="R5069">
        <v>11</v>
      </c>
      <c r="S5069">
        <v>55140115</v>
      </c>
      <c r="T5069">
        <v>58925276</v>
      </c>
      <c r="U5069" t="s">
        <v>15948</v>
      </c>
      <c r="V5069">
        <v>1</v>
      </c>
      <c r="W5069" s="2">
        <v>0</v>
      </c>
      <c r="X5069" s="2">
        <v>0</v>
      </c>
      <c r="Y5069" s="2">
        <v>0</v>
      </c>
      <c r="Z5069" s="2">
        <v>0</v>
      </c>
      <c r="AA5069" s="2">
        <v>0</v>
      </c>
      <c r="AB5069" s="2">
        <v>0</v>
      </c>
      <c r="AC5069" s="2">
        <v>0</v>
      </c>
      <c r="AD5069" s="2">
        <v>0</v>
      </c>
      <c r="AE5069" s="2">
        <v>0</v>
      </c>
      <c r="AF5069" s="2">
        <v>0</v>
      </c>
      <c r="AG5069" s="2">
        <v>0</v>
      </c>
      <c r="AH5069" s="2">
        <v>627</v>
      </c>
      <c r="AI5069" s="2">
        <v>579</v>
      </c>
      <c r="AJ5069" s="2">
        <v>502</v>
      </c>
      <c r="AK5069" s="2">
        <v>0</v>
      </c>
      <c r="AL5069" s="2">
        <v>0</v>
      </c>
      <c r="AM5069" s="2">
        <v>0</v>
      </c>
      <c r="AN5069" s="2">
        <v>0</v>
      </c>
      <c r="AO5069" s="2">
        <v>0</v>
      </c>
      <c r="AP5069" s="2">
        <v>0</v>
      </c>
      <c r="AQ5069" s="2">
        <v>0</v>
      </c>
      <c r="AR5069" s="2">
        <v>0</v>
      </c>
      <c r="AS5069" s="2">
        <v>0</v>
      </c>
      <c r="AT5069" s="2">
        <v>0</v>
      </c>
      <c r="AU5069" s="2">
        <v>0</v>
      </c>
      <c r="AV5069" s="2">
        <v>0</v>
      </c>
      <c r="AW5069" s="2">
        <v>0</v>
      </c>
      <c r="AX5069" s="2">
        <v>0</v>
      </c>
      <c r="AY5069" s="2">
        <v>0</v>
      </c>
      <c r="AZ5069" s="2">
        <v>0</v>
      </c>
      <c r="BA5069" s="2">
        <v>0</v>
      </c>
      <c r="BB5069" s="2">
        <v>0</v>
      </c>
      <c r="BC5069" s="2">
        <v>0</v>
      </c>
      <c r="BD5069" s="2">
        <v>0</v>
      </c>
      <c r="BE5069" s="2">
        <v>0</v>
      </c>
      <c r="BF5069" s="2">
        <v>0</v>
      </c>
      <c r="BG5069" s="2">
        <v>0</v>
      </c>
      <c r="BH5069" s="2">
        <v>0</v>
      </c>
      <c r="BI5069" s="2">
        <v>0</v>
      </c>
      <c r="BJ5069" s="2">
        <v>0</v>
      </c>
      <c r="BK5069" s="2">
        <v>0</v>
      </c>
      <c r="BL5069" s="2">
        <v>0</v>
      </c>
      <c r="BM5069" s="2">
        <v>0</v>
      </c>
      <c r="BN5069" s="2">
        <v>0</v>
      </c>
      <c r="BO5069" s="2">
        <v>0</v>
      </c>
      <c r="BP5069" s="2">
        <v>26</v>
      </c>
      <c r="BQ5069" s="2">
        <v>20</v>
      </c>
      <c r="BR5069" s="2">
        <v>17</v>
      </c>
      <c r="BS5069" s="2">
        <v>0</v>
      </c>
      <c r="BT5069" s="2">
        <v>0</v>
      </c>
      <c r="BU5069" s="2">
        <v>0</v>
      </c>
      <c r="BV5069" s="2">
        <v>0</v>
      </c>
      <c r="BW5069" s="2">
        <v>0</v>
      </c>
      <c r="BX5069" s="2">
        <v>0</v>
      </c>
      <c r="BY5069" s="2">
        <v>0</v>
      </c>
      <c r="BZ5069" s="2">
        <v>0</v>
      </c>
      <c r="CA5069" s="2">
        <v>0</v>
      </c>
      <c r="CB5069" s="2">
        <v>0</v>
      </c>
      <c r="CC5069" s="2">
        <v>0</v>
      </c>
      <c r="CD5069" s="2">
        <v>0</v>
      </c>
      <c r="CE5069" s="2">
        <v>0</v>
      </c>
      <c r="CF5069" s="2">
        <v>0</v>
      </c>
      <c r="CG5069" s="2">
        <v>0</v>
      </c>
      <c r="CH5069" s="2">
        <v>0</v>
      </c>
      <c r="CI5069" s="2">
        <v>0</v>
      </c>
      <c r="CJ5069" s="2">
        <v>0</v>
      </c>
      <c r="CK5069" s="2">
        <v>0</v>
      </c>
      <c r="CL5069" s="2">
        <v>0</v>
      </c>
    </row>
    <row r="5070" spans="1:90" x14ac:dyDescent="0.25">
      <c r="A5070" t="s">
        <v>115</v>
      </c>
      <c r="B5070">
        <v>10314</v>
      </c>
      <c r="C5070" t="s">
        <v>204</v>
      </c>
      <c r="D5070">
        <v>1</v>
      </c>
      <c r="E5070">
        <v>8</v>
      </c>
      <c r="F5070">
        <v>901751</v>
      </c>
      <c r="G5070">
        <v>35901751</v>
      </c>
      <c r="H5070" t="s">
        <v>15027</v>
      </c>
      <c r="I5070">
        <v>100</v>
      </c>
      <c r="J5070" t="s">
        <v>107</v>
      </c>
      <c r="K5070" t="s">
        <v>4135</v>
      </c>
      <c r="L5070">
        <v>43</v>
      </c>
      <c r="M5070" t="s">
        <v>205</v>
      </c>
      <c r="N5070">
        <v>5874000</v>
      </c>
      <c r="O5070" t="s">
        <v>92</v>
      </c>
      <c r="P5070" t="s">
        <v>10305</v>
      </c>
      <c r="Q5070">
        <v>870</v>
      </c>
      <c r="R5070">
        <v>11</v>
      </c>
      <c r="S5070">
        <v>58310286</v>
      </c>
      <c r="T5070">
        <v>58334313</v>
      </c>
      <c r="U5070" t="s">
        <v>15028</v>
      </c>
      <c r="V5070">
        <v>1</v>
      </c>
      <c r="W5070" s="2">
        <v>0</v>
      </c>
      <c r="X5070" s="2">
        <v>0</v>
      </c>
      <c r="Y5070" s="2">
        <v>0</v>
      </c>
      <c r="Z5070" s="2">
        <v>0</v>
      </c>
      <c r="AA5070" s="2">
        <v>0</v>
      </c>
      <c r="AB5070" s="2">
        <v>0</v>
      </c>
      <c r="AC5070" s="2">
        <v>0</v>
      </c>
      <c r="AD5070" s="2">
        <v>158</v>
      </c>
      <c r="AE5070" s="2">
        <v>166</v>
      </c>
      <c r="AF5070" s="2">
        <v>157</v>
      </c>
      <c r="AG5070" s="2">
        <v>111</v>
      </c>
      <c r="AH5070" s="2">
        <v>310</v>
      </c>
      <c r="AI5070" s="2">
        <v>244</v>
      </c>
      <c r="AJ5070" s="2">
        <v>190</v>
      </c>
      <c r="AK5070" s="2">
        <v>0</v>
      </c>
      <c r="AL5070" s="2">
        <v>0</v>
      </c>
      <c r="AM5070" s="2">
        <v>0</v>
      </c>
      <c r="AN5070" s="2">
        <v>0</v>
      </c>
      <c r="AO5070" s="2">
        <v>0</v>
      </c>
      <c r="AP5070" s="2">
        <v>0</v>
      </c>
      <c r="AQ5070" s="2">
        <v>0</v>
      </c>
      <c r="AR5070" s="2">
        <v>0</v>
      </c>
      <c r="AS5070" s="2">
        <v>0</v>
      </c>
      <c r="AT5070" s="2">
        <v>0</v>
      </c>
      <c r="AU5070" s="2">
        <v>0</v>
      </c>
      <c r="AV5070" s="2">
        <v>0</v>
      </c>
      <c r="AW5070" s="2">
        <v>0</v>
      </c>
      <c r="AX5070" s="2">
        <v>0</v>
      </c>
      <c r="AY5070" s="2">
        <v>0</v>
      </c>
      <c r="AZ5070" s="2">
        <v>0</v>
      </c>
      <c r="BA5070" s="2">
        <v>0</v>
      </c>
      <c r="BB5070" s="2">
        <v>0</v>
      </c>
      <c r="BC5070" s="2">
        <v>196</v>
      </c>
      <c r="BD5070" s="2">
        <v>0</v>
      </c>
      <c r="BE5070" s="2">
        <v>0</v>
      </c>
      <c r="BF5070" s="2">
        <v>0</v>
      </c>
      <c r="BG5070" s="2">
        <v>0</v>
      </c>
      <c r="BH5070" s="2">
        <v>0</v>
      </c>
      <c r="BI5070" s="2">
        <v>0</v>
      </c>
      <c r="BJ5070" s="2">
        <v>0</v>
      </c>
      <c r="BK5070" s="2">
        <v>0</v>
      </c>
      <c r="BL5070" s="2">
        <v>5</v>
      </c>
      <c r="BM5070" s="2">
        <v>7</v>
      </c>
      <c r="BN5070" s="2">
        <v>8</v>
      </c>
      <c r="BO5070" s="2">
        <v>4</v>
      </c>
      <c r="BP5070" s="2">
        <v>11</v>
      </c>
      <c r="BQ5070" s="2">
        <v>11</v>
      </c>
      <c r="BR5070" s="2">
        <v>8</v>
      </c>
      <c r="BS5070" s="2">
        <v>0</v>
      </c>
      <c r="BT5070" s="2">
        <v>0</v>
      </c>
      <c r="BU5070" s="2">
        <v>0</v>
      </c>
      <c r="BV5070" s="2">
        <v>0</v>
      </c>
      <c r="BW5070" s="2">
        <v>0</v>
      </c>
      <c r="BX5070" s="2">
        <v>0</v>
      </c>
      <c r="BY5070" s="2">
        <v>0</v>
      </c>
      <c r="BZ5070" s="2">
        <v>0</v>
      </c>
      <c r="CA5070" s="2">
        <v>0</v>
      </c>
      <c r="CB5070" s="2">
        <v>0</v>
      </c>
      <c r="CC5070" s="2">
        <v>0</v>
      </c>
      <c r="CD5070" s="2">
        <v>0</v>
      </c>
      <c r="CE5070" s="2">
        <v>0</v>
      </c>
      <c r="CF5070" s="2">
        <v>0</v>
      </c>
      <c r="CG5070" s="2">
        <v>0</v>
      </c>
      <c r="CH5070" s="2">
        <v>0</v>
      </c>
      <c r="CI5070" s="2">
        <v>0</v>
      </c>
      <c r="CJ5070" s="2">
        <v>0</v>
      </c>
      <c r="CK5070" s="2">
        <v>12</v>
      </c>
      <c r="CL5070" s="2">
        <v>0</v>
      </c>
    </row>
    <row r="5071" spans="1:90" x14ac:dyDescent="0.25">
      <c r="A5071" t="s">
        <v>115</v>
      </c>
      <c r="B5071">
        <v>10314</v>
      </c>
      <c r="C5071" t="s">
        <v>204</v>
      </c>
      <c r="D5071">
        <v>1</v>
      </c>
      <c r="E5071">
        <v>8</v>
      </c>
      <c r="F5071">
        <v>916808</v>
      </c>
      <c r="G5071">
        <v>35916808</v>
      </c>
      <c r="H5071" t="s">
        <v>15276</v>
      </c>
      <c r="I5071">
        <v>100</v>
      </c>
      <c r="J5071" t="s">
        <v>107</v>
      </c>
      <c r="K5071" t="s">
        <v>9214</v>
      </c>
      <c r="L5071">
        <v>43</v>
      </c>
      <c r="M5071" t="s">
        <v>205</v>
      </c>
      <c r="N5071">
        <v>4937010</v>
      </c>
      <c r="O5071" t="s">
        <v>92</v>
      </c>
      <c r="P5071" t="s">
        <v>9215</v>
      </c>
      <c r="Q5071">
        <v>665</v>
      </c>
      <c r="R5071">
        <v>11</v>
      </c>
      <c r="S5071">
        <v>58313367</v>
      </c>
      <c r="U5071" t="s">
        <v>15277</v>
      </c>
      <c r="V5071">
        <v>1</v>
      </c>
      <c r="W5071" s="2">
        <v>0</v>
      </c>
      <c r="X5071" s="2">
        <v>0</v>
      </c>
      <c r="Y5071" s="2">
        <v>129</v>
      </c>
      <c r="Z5071" s="2">
        <v>87</v>
      </c>
      <c r="AA5071" s="2">
        <v>84</v>
      </c>
      <c r="AB5071" s="2">
        <v>99</v>
      </c>
      <c r="AC5071" s="2">
        <v>89</v>
      </c>
      <c r="AD5071" s="2">
        <v>157</v>
      </c>
      <c r="AE5071" s="2">
        <v>75</v>
      </c>
      <c r="AF5071" s="2">
        <v>53</v>
      </c>
      <c r="AG5071" s="2">
        <v>0</v>
      </c>
      <c r="AH5071" s="2">
        <v>79</v>
      </c>
      <c r="AI5071" s="2">
        <v>95</v>
      </c>
      <c r="AJ5071" s="2">
        <v>98</v>
      </c>
      <c r="AK5071" s="2">
        <v>0</v>
      </c>
      <c r="AL5071" s="2">
        <v>0</v>
      </c>
      <c r="AM5071" s="2">
        <v>0</v>
      </c>
      <c r="AN5071" s="2">
        <v>0</v>
      </c>
      <c r="AO5071" s="2">
        <v>0</v>
      </c>
      <c r="AP5071" s="2">
        <v>0</v>
      </c>
      <c r="AQ5071" s="2">
        <v>0</v>
      </c>
      <c r="AR5071" s="2">
        <v>0</v>
      </c>
      <c r="AS5071" s="2">
        <v>0</v>
      </c>
      <c r="AT5071" s="2">
        <v>0</v>
      </c>
      <c r="AU5071" s="2">
        <v>0</v>
      </c>
      <c r="AV5071" s="2">
        <v>0</v>
      </c>
      <c r="AW5071" s="2">
        <v>0</v>
      </c>
      <c r="AX5071" s="2">
        <v>0</v>
      </c>
      <c r="AY5071" s="2">
        <v>0</v>
      </c>
      <c r="AZ5071" s="2">
        <v>0</v>
      </c>
      <c r="BA5071" s="2">
        <v>0</v>
      </c>
      <c r="BB5071" s="2">
        <v>0</v>
      </c>
      <c r="BC5071" s="2">
        <v>375</v>
      </c>
      <c r="BD5071" s="2">
        <v>0</v>
      </c>
      <c r="BE5071" s="2">
        <v>0</v>
      </c>
      <c r="BF5071" s="2">
        <v>0</v>
      </c>
      <c r="BG5071" s="2">
        <v>5</v>
      </c>
      <c r="BH5071" s="2">
        <v>4</v>
      </c>
      <c r="BI5071" s="2">
        <v>4</v>
      </c>
      <c r="BJ5071" s="2">
        <v>5</v>
      </c>
      <c r="BK5071" s="2">
        <v>3</v>
      </c>
      <c r="BL5071" s="2">
        <v>6</v>
      </c>
      <c r="BM5071" s="2">
        <v>3</v>
      </c>
      <c r="BN5071" s="2">
        <v>3</v>
      </c>
      <c r="BO5071" s="2">
        <v>0</v>
      </c>
      <c r="BP5071" s="2">
        <v>4</v>
      </c>
      <c r="BQ5071" s="2">
        <v>3</v>
      </c>
      <c r="BR5071" s="2">
        <v>3</v>
      </c>
      <c r="BS5071" s="2">
        <v>0</v>
      </c>
      <c r="BT5071" s="2">
        <v>0</v>
      </c>
      <c r="BU5071" s="2">
        <v>0</v>
      </c>
      <c r="BV5071" s="2">
        <v>0</v>
      </c>
      <c r="BW5071" s="2">
        <v>0</v>
      </c>
      <c r="BX5071" s="2">
        <v>0</v>
      </c>
      <c r="BY5071" s="2">
        <v>0</v>
      </c>
      <c r="BZ5071" s="2">
        <v>0</v>
      </c>
      <c r="CA5071" s="2">
        <v>0</v>
      </c>
      <c r="CB5071" s="2">
        <v>0</v>
      </c>
      <c r="CC5071" s="2">
        <v>0</v>
      </c>
      <c r="CD5071" s="2">
        <v>0</v>
      </c>
      <c r="CE5071" s="2">
        <v>0</v>
      </c>
      <c r="CF5071" s="2">
        <v>0</v>
      </c>
      <c r="CG5071" s="2">
        <v>0</v>
      </c>
      <c r="CH5071" s="2">
        <v>0</v>
      </c>
      <c r="CI5071" s="2">
        <v>0</v>
      </c>
      <c r="CJ5071" s="2">
        <v>0</v>
      </c>
      <c r="CK5071" s="2">
        <v>22</v>
      </c>
      <c r="CL5071" s="2">
        <v>0</v>
      </c>
    </row>
    <row r="5072" spans="1:90" x14ac:dyDescent="0.25">
      <c r="A5072" t="s">
        <v>115</v>
      </c>
      <c r="B5072">
        <v>10314</v>
      </c>
      <c r="C5072" t="s">
        <v>204</v>
      </c>
      <c r="D5072">
        <v>1</v>
      </c>
      <c r="E5072">
        <v>8</v>
      </c>
      <c r="F5072">
        <v>35658</v>
      </c>
      <c r="G5072">
        <v>35035658</v>
      </c>
      <c r="H5072" t="s">
        <v>18040</v>
      </c>
      <c r="I5072">
        <v>100</v>
      </c>
      <c r="J5072" t="s">
        <v>107</v>
      </c>
      <c r="K5072" t="s">
        <v>2685</v>
      </c>
      <c r="L5072">
        <v>43</v>
      </c>
      <c r="M5072" t="s">
        <v>205</v>
      </c>
      <c r="N5072">
        <v>4929080</v>
      </c>
      <c r="O5072" t="s">
        <v>102</v>
      </c>
      <c r="P5072" t="s">
        <v>18041</v>
      </c>
      <c r="Q5072">
        <v>31</v>
      </c>
      <c r="R5072">
        <v>11</v>
      </c>
      <c r="S5072">
        <v>55176430</v>
      </c>
      <c r="T5072">
        <v>55176732</v>
      </c>
      <c r="U5072" t="s">
        <v>18042</v>
      </c>
      <c r="V5072">
        <v>1</v>
      </c>
      <c r="W5072" s="2">
        <v>0</v>
      </c>
      <c r="X5072" s="2">
        <v>0</v>
      </c>
      <c r="Y5072" s="2">
        <v>95</v>
      </c>
      <c r="Z5072" s="2">
        <v>111</v>
      </c>
      <c r="AA5072" s="2">
        <v>140</v>
      </c>
      <c r="AB5072" s="2">
        <v>113</v>
      </c>
      <c r="AC5072" s="2">
        <v>143</v>
      </c>
      <c r="AD5072" s="2">
        <v>0</v>
      </c>
      <c r="AE5072" s="2">
        <v>0</v>
      </c>
      <c r="AF5072" s="2">
        <v>0</v>
      </c>
      <c r="AG5072" s="2">
        <v>0</v>
      </c>
      <c r="AH5072" s="2">
        <v>0</v>
      </c>
      <c r="AI5072" s="2">
        <v>0</v>
      </c>
      <c r="AJ5072" s="2">
        <v>0</v>
      </c>
      <c r="AK5072" s="2">
        <v>0</v>
      </c>
      <c r="AL5072" s="2">
        <v>0</v>
      </c>
      <c r="AM5072" s="2">
        <v>0</v>
      </c>
      <c r="AN5072" s="2">
        <v>0</v>
      </c>
      <c r="AO5072" s="2">
        <v>0</v>
      </c>
      <c r="AP5072" s="2">
        <v>0</v>
      </c>
      <c r="AQ5072" s="2">
        <v>0</v>
      </c>
      <c r="AR5072" s="2">
        <v>0</v>
      </c>
      <c r="AS5072" s="2">
        <v>0</v>
      </c>
      <c r="AT5072" s="2">
        <v>0</v>
      </c>
      <c r="AU5072" s="2">
        <v>0</v>
      </c>
      <c r="AV5072" s="2">
        <v>0</v>
      </c>
      <c r="AW5072" s="2">
        <v>0</v>
      </c>
      <c r="AX5072" s="2">
        <v>0</v>
      </c>
      <c r="AY5072" s="2">
        <v>0</v>
      </c>
      <c r="AZ5072" s="2">
        <v>0</v>
      </c>
      <c r="BA5072" s="2">
        <v>0</v>
      </c>
      <c r="BB5072" s="2">
        <v>0</v>
      </c>
      <c r="BC5072" s="2">
        <v>49</v>
      </c>
      <c r="BD5072" s="2">
        <v>0</v>
      </c>
      <c r="BE5072" s="2">
        <v>0</v>
      </c>
      <c r="BF5072" s="2">
        <v>0</v>
      </c>
      <c r="BG5072" s="2">
        <v>4</v>
      </c>
      <c r="BH5072" s="2">
        <v>5</v>
      </c>
      <c r="BI5072" s="2">
        <v>6</v>
      </c>
      <c r="BJ5072" s="2">
        <v>5</v>
      </c>
      <c r="BK5072" s="2">
        <v>5</v>
      </c>
      <c r="BL5072" s="2">
        <v>0</v>
      </c>
      <c r="BM5072" s="2">
        <v>0</v>
      </c>
      <c r="BN5072" s="2">
        <v>0</v>
      </c>
      <c r="BO5072" s="2">
        <v>0</v>
      </c>
      <c r="BP5072" s="2">
        <v>0</v>
      </c>
      <c r="BQ5072" s="2">
        <v>0</v>
      </c>
      <c r="BR5072" s="2">
        <v>0</v>
      </c>
      <c r="BS5072" s="2">
        <v>0</v>
      </c>
      <c r="BT5072" s="2">
        <v>0</v>
      </c>
      <c r="BU5072" s="2">
        <v>0</v>
      </c>
      <c r="BV5072" s="2">
        <v>0</v>
      </c>
      <c r="BW5072" s="2">
        <v>0</v>
      </c>
      <c r="BX5072" s="2">
        <v>0</v>
      </c>
      <c r="BY5072" s="2">
        <v>0</v>
      </c>
      <c r="BZ5072" s="2">
        <v>0</v>
      </c>
      <c r="CA5072" s="2">
        <v>0</v>
      </c>
      <c r="CB5072" s="2">
        <v>0</v>
      </c>
      <c r="CC5072" s="2">
        <v>0</v>
      </c>
      <c r="CD5072" s="2">
        <v>0</v>
      </c>
      <c r="CE5072" s="2">
        <v>0</v>
      </c>
      <c r="CF5072" s="2">
        <v>0</v>
      </c>
      <c r="CG5072" s="2">
        <v>0</v>
      </c>
      <c r="CH5072" s="2">
        <v>0</v>
      </c>
      <c r="CI5072" s="2">
        <v>0</v>
      </c>
      <c r="CJ5072" s="2">
        <v>0</v>
      </c>
      <c r="CK5072" s="2">
        <v>3</v>
      </c>
      <c r="CL5072" s="2">
        <v>0</v>
      </c>
    </row>
    <row r="5073" spans="1:90" x14ac:dyDescent="0.25">
      <c r="A5073" t="s">
        <v>115</v>
      </c>
      <c r="B5073">
        <v>10314</v>
      </c>
      <c r="C5073" t="s">
        <v>204</v>
      </c>
      <c r="D5073">
        <v>1</v>
      </c>
      <c r="E5073">
        <v>8</v>
      </c>
      <c r="F5073">
        <v>41786</v>
      </c>
      <c r="G5073">
        <v>35041786</v>
      </c>
      <c r="H5073" t="s">
        <v>3572</v>
      </c>
      <c r="I5073">
        <v>100</v>
      </c>
      <c r="J5073" t="s">
        <v>107</v>
      </c>
      <c r="K5073" t="s">
        <v>3573</v>
      </c>
      <c r="L5073">
        <v>43</v>
      </c>
      <c r="M5073" t="s">
        <v>205</v>
      </c>
      <c r="N5073">
        <v>4943120</v>
      </c>
      <c r="O5073" t="s">
        <v>261</v>
      </c>
      <c r="P5073" t="s">
        <v>3574</v>
      </c>
      <c r="Q5073">
        <v>152</v>
      </c>
      <c r="R5073">
        <v>11</v>
      </c>
      <c r="S5073">
        <v>58332777</v>
      </c>
      <c r="T5073">
        <v>58333355</v>
      </c>
      <c r="U5073" t="s">
        <v>3575</v>
      </c>
      <c r="V5073">
        <v>1</v>
      </c>
      <c r="W5073" s="2">
        <v>0</v>
      </c>
      <c r="X5073" s="2">
        <v>0</v>
      </c>
      <c r="Y5073" s="2">
        <v>107</v>
      </c>
      <c r="Z5073" s="2">
        <v>109</v>
      </c>
      <c r="AA5073" s="2">
        <v>138</v>
      </c>
      <c r="AB5073" s="2">
        <v>146</v>
      </c>
      <c r="AC5073" s="2">
        <v>128</v>
      </c>
      <c r="AD5073" s="2">
        <v>128</v>
      </c>
      <c r="AE5073" s="2">
        <v>104</v>
      </c>
      <c r="AF5073" s="2">
        <v>101</v>
      </c>
      <c r="AG5073" s="2">
        <v>75</v>
      </c>
      <c r="AH5073" s="2">
        <v>154</v>
      </c>
      <c r="AI5073" s="2">
        <v>74</v>
      </c>
      <c r="AJ5073" s="2">
        <v>82</v>
      </c>
      <c r="AK5073" s="2">
        <v>0</v>
      </c>
      <c r="AL5073" s="2">
        <v>0</v>
      </c>
      <c r="AM5073" s="2">
        <v>0</v>
      </c>
      <c r="AN5073" s="2">
        <v>0</v>
      </c>
      <c r="AO5073" s="2">
        <v>0</v>
      </c>
      <c r="AP5073" s="2">
        <v>0</v>
      </c>
      <c r="AQ5073" s="2">
        <v>0</v>
      </c>
      <c r="AR5073" s="2">
        <v>0</v>
      </c>
      <c r="AS5073" s="2">
        <v>0</v>
      </c>
      <c r="AT5073" s="2">
        <v>0</v>
      </c>
      <c r="AU5073" s="2">
        <v>74</v>
      </c>
      <c r="AV5073" s="2">
        <v>0</v>
      </c>
      <c r="AW5073" s="2">
        <v>0</v>
      </c>
      <c r="AX5073" s="2">
        <v>0</v>
      </c>
      <c r="AY5073" s="2">
        <v>0</v>
      </c>
      <c r="AZ5073" s="2">
        <v>0</v>
      </c>
      <c r="BA5073" s="2">
        <v>0</v>
      </c>
      <c r="BB5073" s="2">
        <v>0</v>
      </c>
      <c r="BC5073" s="2">
        <v>158</v>
      </c>
      <c r="BD5073" s="2">
        <v>0</v>
      </c>
      <c r="BE5073" s="2">
        <v>0</v>
      </c>
      <c r="BF5073" s="2">
        <v>0</v>
      </c>
      <c r="BG5073" s="2">
        <v>5</v>
      </c>
      <c r="BH5073" s="2">
        <v>4</v>
      </c>
      <c r="BI5073" s="2">
        <v>5</v>
      </c>
      <c r="BJ5073" s="2">
        <v>7</v>
      </c>
      <c r="BK5073" s="2">
        <v>6</v>
      </c>
      <c r="BL5073" s="2">
        <v>6</v>
      </c>
      <c r="BM5073" s="2">
        <v>4</v>
      </c>
      <c r="BN5073" s="2">
        <v>3</v>
      </c>
      <c r="BO5073" s="2">
        <v>2</v>
      </c>
      <c r="BP5073" s="2">
        <v>6</v>
      </c>
      <c r="BQ5073" s="2">
        <v>4</v>
      </c>
      <c r="BR5073" s="2">
        <v>3</v>
      </c>
      <c r="BS5073" s="2">
        <v>0</v>
      </c>
      <c r="BT5073" s="2">
        <v>0</v>
      </c>
      <c r="BU5073" s="2">
        <v>0</v>
      </c>
      <c r="BV5073" s="2">
        <v>0</v>
      </c>
      <c r="BW5073" s="2">
        <v>0</v>
      </c>
      <c r="BX5073" s="2">
        <v>0</v>
      </c>
      <c r="BY5073" s="2">
        <v>0</v>
      </c>
      <c r="BZ5073" s="2">
        <v>0</v>
      </c>
      <c r="CA5073" s="2">
        <v>0</v>
      </c>
      <c r="CB5073" s="2">
        <v>0</v>
      </c>
      <c r="CC5073" s="2">
        <v>3</v>
      </c>
      <c r="CD5073" s="2">
        <v>0</v>
      </c>
      <c r="CE5073" s="2">
        <v>0</v>
      </c>
      <c r="CF5073" s="2">
        <v>0</v>
      </c>
      <c r="CG5073" s="2">
        <v>0</v>
      </c>
      <c r="CH5073" s="2">
        <v>0</v>
      </c>
      <c r="CI5073" s="2">
        <v>0</v>
      </c>
      <c r="CJ5073" s="2">
        <v>0</v>
      </c>
      <c r="CK5073" s="2">
        <v>13</v>
      </c>
      <c r="CL5073" s="2">
        <v>0</v>
      </c>
    </row>
    <row r="5074" spans="1:90" x14ac:dyDescent="0.25">
      <c r="A5074" t="s">
        <v>115</v>
      </c>
      <c r="B5074">
        <v>10314</v>
      </c>
      <c r="C5074" t="s">
        <v>204</v>
      </c>
      <c r="D5074">
        <v>1</v>
      </c>
      <c r="E5074">
        <v>8</v>
      </c>
      <c r="F5074">
        <v>900102</v>
      </c>
      <c r="G5074">
        <v>35900102</v>
      </c>
      <c r="H5074" t="s">
        <v>19452</v>
      </c>
      <c r="I5074">
        <v>100</v>
      </c>
      <c r="J5074" t="s">
        <v>107</v>
      </c>
      <c r="K5074" t="s">
        <v>9950</v>
      </c>
      <c r="L5074">
        <v>46</v>
      </c>
      <c r="M5074" t="s">
        <v>813</v>
      </c>
      <c r="N5074">
        <v>4925040</v>
      </c>
      <c r="O5074" t="s">
        <v>92</v>
      </c>
      <c r="P5074" t="s">
        <v>19453</v>
      </c>
      <c r="Q5074">
        <v>300</v>
      </c>
      <c r="R5074">
        <v>11</v>
      </c>
      <c r="S5074">
        <v>55176340</v>
      </c>
      <c r="T5074">
        <v>55176389</v>
      </c>
      <c r="U5074" t="s">
        <v>19454</v>
      </c>
      <c r="V5074">
        <v>1</v>
      </c>
      <c r="W5074" s="2">
        <v>0</v>
      </c>
      <c r="X5074" s="2">
        <v>0</v>
      </c>
      <c r="Y5074" s="2">
        <v>40</v>
      </c>
      <c r="Z5074" s="2">
        <v>55</v>
      </c>
      <c r="AA5074" s="2">
        <v>58</v>
      </c>
      <c r="AB5074" s="2">
        <v>68</v>
      </c>
      <c r="AC5074" s="2">
        <v>64</v>
      </c>
      <c r="AD5074" s="2">
        <v>99</v>
      </c>
      <c r="AE5074" s="2">
        <v>71</v>
      </c>
      <c r="AF5074" s="2">
        <v>75</v>
      </c>
      <c r="AG5074" s="2">
        <v>70</v>
      </c>
      <c r="AH5074" s="2">
        <v>89</v>
      </c>
      <c r="AI5074" s="2">
        <v>93</v>
      </c>
      <c r="AJ5074" s="2">
        <v>97</v>
      </c>
      <c r="AK5074" s="2">
        <v>0</v>
      </c>
      <c r="AL5074" s="2">
        <v>0</v>
      </c>
      <c r="AM5074" s="2">
        <v>0</v>
      </c>
      <c r="AN5074" s="2">
        <v>0</v>
      </c>
      <c r="AO5074" s="2">
        <v>0</v>
      </c>
      <c r="AP5074" s="2">
        <v>0</v>
      </c>
      <c r="AQ5074" s="2">
        <v>0</v>
      </c>
      <c r="AR5074" s="2">
        <v>0</v>
      </c>
      <c r="AS5074" s="2">
        <v>0</v>
      </c>
      <c r="AT5074" s="2">
        <v>0</v>
      </c>
      <c r="AU5074" s="2">
        <v>0</v>
      </c>
      <c r="AV5074" s="2">
        <v>0</v>
      </c>
      <c r="AW5074" s="2">
        <v>0</v>
      </c>
      <c r="AX5074" s="2">
        <v>0</v>
      </c>
      <c r="AY5074" s="2">
        <v>0</v>
      </c>
      <c r="AZ5074" s="2">
        <v>0</v>
      </c>
      <c r="BA5074" s="2">
        <v>0</v>
      </c>
      <c r="BB5074" s="2">
        <v>0</v>
      </c>
      <c r="BC5074" s="2">
        <v>88</v>
      </c>
      <c r="BD5074" s="2">
        <v>0</v>
      </c>
      <c r="BE5074" s="2">
        <v>0</v>
      </c>
      <c r="BF5074" s="2">
        <v>0</v>
      </c>
      <c r="BG5074" s="2">
        <v>2</v>
      </c>
      <c r="BH5074" s="2">
        <v>2</v>
      </c>
      <c r="BI5074" s="2">
        <v>2</v>
      </c>
      <c r="BJ5074" s="2">
        <v>3</v>
      </c>
      <c r="BK5074" s="2">
        <v>3</v>
      </c>
      <c r="BL5074" s="2">
        <v>4</v>
      </c>
      <c r="BM5074" s="2">
        <v>2</v>
      </c>
      <c r="BN5074" s="2">
        <v>3</v>
      </c>
      <c r="BO5074" s="2">
        <v>3</v>
      </c>
      <c r="BP5074" s="2">
        <v>4</v>
      </c>
      <c r="BQ5074" s="2">
        <v>5</v>
      </c>
      <c r="BR5074" s="2">
        <v>4</v>
      </c>
      <c r="BS5074" s="2">
        <v>0</v>
      </c>
      <c r="BT5074" s="2">
        <v>0</v>
      </c>
      <c r="BU5074" s="2">
        <v>0</v>
      </c>
      <c r="BV5074" s="2">
        <v>0</v>
      </c>
      <c r="BW5074" s="2">
        <v>0</v>
      </c>
      <c r="BX5074" s="2">
        <v>0</v>
      </c>
      <c r="BY5074" s="2">
        <v>0</v>
      </c>
      <c r="BZ5074" s="2">
        <v>0</v>
      </c>
      <c r="CA5074" s="2">
        <v>0</v>
      </c>
      <c r="CB5074" s="2">
        <v>0</v>
      </c>
      <c r="CC5074" s="2">
        <v>0</v>
      </c>
      <c r="CD5074" s="2">
        <v>0</v>
      </c>
      <c r="CE5074" s="2">
        <v>0</v>
      </c>
      <c r="CF5074" s="2">
        <v>0</v>
      </c>
      <c r="CG5074" s="2">
        <v>0</v>
      </c>
      <c r="CH5074" s="2">
        <v>0</v>
      </c>
      <c r="CI5074" s="2">
        <v>0</v>
      </c>
      <c r="CJ5074" s="2">
        <v>0</v>
      </c>
      <c r="CK5074" s="2">
        <v>6</v>
      </c>
      <c r="CL5074" s="2">
        <v>0</v>
      </c>
    </row>
    <row r="5075" spans="1:90" x14ac:dyDescent="0.25">
      <c r="A5075" t="s">
        <v>115</v>
      </c>
      <c r="B5075">
        <v>10314</v>
      </c>
      <c r="C5075" t="s">
        <v>204</v>
      </c>
      <c r="D5075">
        <v>1</v>
      </c>
      <c r="E5075">
        <v>8</v>
      </c>
      <c r="F5075">
        <v>5010</v>
      </c>
      <c r="G5075">
        <v>35005010</v>
      </c>
      <c r="H5075" t="s">
        <v>7733</v>
      </c>
      <c r="I5075">
        <v>100</v>
      </c>
      <c r="J5075" t="s">
        <v>107</v>
      </c>
      <c r="K5075" t="s">
        <v>332</v>
      </c>
      <c r="L5075">
        <v>19</v>
      </c>
      <c r="M5075" t="s">
        <v>332</v>
      </c>
      <c r="N5075">
        <v>5859100</v>
      </c>
      <c r="O5075" t="s">
        <v>92</v>
      </c>
      <c r="P5075" t="s">
        <v>7734</v>
      </c>
      <c r="Q5075">
        <v>151</v>
      </c>
      <c r="R5075">
        <v>11</v>
      </c>
      <c r="S5075">
        <v>55111501</v>
      </c>
      <c r="T5075">
        <v>55120670</v>
      </c>
      <c r="U5075" t="s">
        <v>7735</v>
      </c>
      <c r="V5075">
        <v>1</v>
      </c>
      <c r="W5075" s="2">
        <v>0</v>
      </c>
      <c r="X5075" s="2">
        <v>0</v>
      </c>
      <c r="Y5075" s="2">
        <v>0</v>
      </c>
      <c r="Z5075" s="2">
        <v>0</v>
      </c>
      <c r="AA5075" s="2">
        <v>0</v>
      </c>
      <c r="AB5075" s="2">
        <v>0</v>
      </c>
      <c r="AC5075" s="2">
        <v>0</v>
      </c>
      <c r="AD5075" s="2">
        <v>0</v>
      </c>
      <c r="AE5075" s="2">
        <v>0</v>
      </c>
      <c r="AF5075" s="2">
        <v>0</v>
      </c>
      <c r="AG5075" s="2">
        <v>0</v>
      </c>
      <c r="AH5075" s="2">
        <v>610</v>
      </c>
      <c r="AI5075" s="2">
        <v>662</v>
      </c>
      <c r="AJ5075" s="2">
        <v>639</v>
      </c>
      <c r="AK5075" s="2">
        <v>0</v>
      </c>
      <c r="AL5075" s="2">
        <v>0</v>
      </c>
      <c r="AM5075" s="2">
        <v>0</v>
      </c>
      <c r="AN5075" s="2">
        <v>0</v>
      </c>
      <c r="AO5075" s="2">
        <v>0</v>
      </c>
      <c r="AP5075" s="2">
        <v>0</v>
      </c>
      <c r="AQ5075" s="2">
        <v>0</v>
      </c>
      <c r="AR5075" s="2">
        <v>0</v>
      </c>
      <c r="AS5075" s="2">
        <v>0</v>
      </c>
      <c r="AT5075" s="2">
        <v>0</v>
      </c>
      <c r="AU5075" s="2">
        <v>0</v>
      </c>
      <c r="AV5075" s="2">
        <v>0</v>
      </c>
      <c r="AW5075" s="2">
        <v>0</v>
      </c>
      <c r="AX5075" s="2">
        <v>0</v>
      </c>
      <c r="AY5075" s="2">
        <v>0</v>
      </c>
      <c r="AZ5075" s="2">
        <v>0</v>
      </c>
      <c r="BA5075" s="2">
        <v>0</v>
      </c>
      <c r="BB5075" s="2">
        <v>0</v>
      </c>
      <c r="BC5075" s="2">
        <v>160</v>
      </c>
      <c r="BD5075" s="2">
        <v>0</v>
      </c>
      <c r="BE5075" s="2">
        <v>0</v>
      </c>
      <c r="BF5075" s="2">
        <v>0</v>
      </c>
      <c r="BG5075" s="2">
        <v>0</v>
      </c>
      <c r="BH5075" s="2">
        <v>0</v>
      </c>
      <c r="BI5075" s="2">
        <v>0</v>
      </c>
      <c r="BJ5075" s="2">
        <v>0</v>
      </c>
      <c r="BK5075" s="2">
        <v>0</v>
      </c>
      <c r="BL5075" s="2">
        <v>0</v>
      </c>
      <c r="BM5075" s="2">
        <v>0</v>
      </c>
      <c r="BN5075" s="2">
        <v>0</v>
      </c>
      <c r="BO5075" s="2">
        <v>0</v>
      </c>
      <c r="BP5075" s="2">
        <v>18</v>
      </c>
      <c r="BQ5075" s="2">
        <v>21</v>
      </c>
      <c r="BR5075" s="2">
        <v>20</v>
      </c>
      <c r="BS5075" s="2">
        <v>0</v>
      </c>
      <c r="BT5075" s="2">
        <v>0</v>
      </c>
      <c r="BU5075" s="2">
        <v>0</v>
      </c>
      <c r="BV5075" s="2">
        <v>0</v>
      </c>
      <c r="BW5075" s="2">
        <v>0</v>
      </c>
      <c r="BX5075" s="2">
        <v>0</v>
      </c>
      <c r="BY5075" s="2">
        <v>0</v>
      </c>
      <c r="BZ5075" s="2">
        <v>0</v>
      </c>
      <c r="CA5075" s="2">
        <v>0</v>
      </c>
      <c r="CB5075" s="2">
        <v>0</v>
      </c>
      <c r="CC5075" s="2">
        <v>0</v>
      </c>
      <c r="CD5075" s="2">
        <v>0</v>
      </c>
      <c r="CE5075" s="2">
        <v>0</v>
      </c>
      <c r="CF5075" s="2">
        <v>0</v>
      </c>
      <c r="CG5075" s="2">
        <v>0</v>
      </c>
      <c r="CH5075" s="2">
        <v>0</v>
      </c>
      <c r="CI5075" s="2">
        <v>0</v>
      </c>
      <c r="CJ5075" s="2">
        <v>0</v>
      </c>
      <c r="CK5075" s="2">
        <v>7</v>
      </c>
      <c r="CL5075" s="2">
        <v>0</v>
      </c>
    </row>
    <row r="5076" spans="1:90" x14ac:dyDescent="0.25">
      <c r="A5076" t="s">
        <v>115</v>
      </c>
      <c r="B5076">
        <v>10314</v>
      </c>
      <c r="C5076" t="s">
        <v>204</v>
      </c>
      <c r="D5076">
        <v>1</v>
      </c>
      <c r="E5076">
        <v>8</v>
      </c>
      <c r="F5076">
        <v>41063</v>
      </c>
      <c r="G5076">
        <v>35041063</v>
      </c>
      <c r="H5076" t="s">
        <v>7185</v>
      </c>
      <c r="I5076">
        <v>100</v>
      </c>
      <c r="J5076" t="s">
        <v>107</v>
      </c>
      <c r="K5076" t="s">
        <v>367</v>
      </c>
      <c r="L5076">
        <v>43</v>
      </c>
      <c r="M5076" t="s">
        <v>205</v>
      </c>
      <c r="N5076">
        <v>4905023</v>
      </c>
      <c r="O5076" t="s">
        <v>261</v>
      </c>
      <c r="P5076" t="s">
        <v>675</v>
      </c>
      <c r="Q5076">
        <v>3583</v>
      </c>
      <c r="R5076">
        <v>11</v>
      </c>
      <c r="S5076">
        <v>58313423</v>
      </c>
      <c r="T5076">
        <v>58334318</v>
      </c>
      <c r="U5076" t="s">
        <v>7186</v>
      </c>
      <c r="V5076">
        <v>1</v>
      </c>
      <c r="W5076" s="2">
        <v>0</v>
      </c>
      <c r="X5076" s="2">
        <v>0</v>
      </c>
      <c r="Y5076" s="2">
        <v>0</v>
      </c>
      <c r="Z5076" s="2">
        <v>0</v>
      </c>
      <c r="AA5076" s="2">
        <v>0</v>
      </c>
      <c r="AB5076" s="2">
        <v>0</v>
      </c>
      <c r="AC5076" s="2">
        <v>0</v>
      </c>
      <c r="AD5076" s="2">
        <v>0</v>
      </c>
      <c r="AE5076" s="2">
        <v>0</v>
      </c>
      <c r="AF5076" s="2">
        <v>0</v>
      </c>
      <c r="AG5076" s="2">
        <v>0</v>
      </c>
      <c r="AH5076" s="2">
        <v>715</v>
      </c>
      <c r="AI5076" s="2">
        <v>591</v>
      </c>
      <c r="AJ5076" s="2">
        <v>428</v>
      </c>
      <c r="AK5076" s="2">
        <v>0</v>
      </c>
      <c r="AL5076" s="2">
        <v>0</v>
      </c>
      <c r="AM5076" s="2">
        <v>0</v>
      </c>
      <c r="AN5076" s="2">
        <v>0</v>
      </c>
      <c r="AO5076" s="2">
        <v>0</v>
      </c>
      <c r="AP5076" s="2">
        <v>0</v>
      </c>
      <c r="AQ5076" s="2">
        <v>0</v>
      </c>
      <c r="AR5076" s="2">
        <v>0</v>
      </c>
      <c r="AS5076" s="2">
        <v>0</v>
      </c>
      <c r="AT5076" s="2">
        <v>0</v>
      </c>
      <c r="AU5076" s="2">
        <v>0</v>
      </c>
      <c r="AV5076" s="2">
        <v>0</v>
      </c>
      <c r="AW5076" s="2">
        <v>0</v>
      </c>
      <c r="AX5076" s="2">
        <v>0</v>
      </c>
      <c r="AY5076" s="2">
        <v>0</v>
      </c>
      <c r="AZ5076" s="2">
        <v>0</v>
      </c>
      <c r="BA5076" s="2">
        <v>0</v>
      </c>
      <c r="BB5076" s="2">
        <v>0</v>
      </c>
      <c r="BC5076" s="2">
        <v>107</v>
      </c>
      <c r="BD5076" s="2">
        <v>0</v>
      </c>
      <c r="BE5076" s="2">
        <v>0</v>
      </c>
      <c r="BF5076" s="2">
        <v>0</v>
      </c>
      <c r="BG5076" s="2">
        <v>0</v>
      </c>
      <c r="BH5076" s="2">
        <v>0</v>
      </c>
      <c r="BI5076" s="2">
        <v>0</v>
      </c>
      <c r="BJ5076" s="2">
        <v>0</v>
      </c>
      <c r="BK5076" s="2">
        <v>0</v>
      </c>
      <c r="BL5076" s="2">
        <v>0</v>
      </c>
      <c r="BM5076" s="2">
        <v>0</v>
      </c>
      <c r="BN5076" s="2">
        <v>0</v>
      </c>
      <c r="BO5076" s="2">
        <v>0</v>
      </c>
      <c r="BP5076" s="2">
        <v>28</v>
      </c>
      <c r="BQ5076" s="2">
        <v>23</v>
      </c>
      <c r="BR5076" s="2">
        <v>14</v>
      </c>
      <c r="BS5076" s="2">
        <v>0</v>
      </c>
      <c r="BT5076" s="2">
        <v>0</v>
      </c>
      <c r="BU5076" s="2">
        <v>0</v>
      </c>
      <c r="BV5076" s="2">
        <v>0</v>
      </c>
      <c r="BW5076" s="2">
        <v>0</v>
      </c>
      <c r="BX5076" s="2">
        <v>0</v>
      </c>
      <c r="BY5076" s="2">
        <v>0</v>
      </c>
      <c r="BZ5076" s="2">
        <v>0</v>
      </c>
      <c r="CA5076" s="2">
        <v>0</v>
      </c>
      <c r="CB5076" s="2">
        <v>0</v>
      </c>
      <c r="CC5076" s="2">
        <v>0</v>
      </c>
      <c r="CD5076" s="2">
        <v>0</v>
      </c>
      <c r="CE5076" s="2">
        <v>0</v>
      </c>
      <c r="CF5076" s="2">
        <v>0</v>
      </c>
      <c r="CG5076" s="2">
        <v>0</v>
      </c>
      <c r="CH5076" s="2">
        <v>0</v>
      </c>
      <c r="CI5076" s="2">
        <v>0</v>
      </c>
      <c r="CJ5076" s="2">
        <v>0</v>
      </c>
      <c r="CK5076" s="2">
        <v>4</v>
      </c>
      <c r="CL5076" s="2">
        <v>0</v>
      </c>
    </row>
    <row r="5077" spans="1:90" x14ac:dyDescent="0.25">
      <c r="A5077" t="s">
        <v>115</v>
      </c>
      <c r="B5077">
        <v>10314</v>
      </c>
      <c r="C5077" t="s">
        <v>204</v>
      </c>
      <c r="D5077">
        <v>1</v>
      </c>
      <c r="E5077">
        <v>8</v>
      </c>
      <c r="F5077">
        <v>5186</v>
      </c>
      <c r="G5077">
        <v>35005186</v>
      </c>
      <c r="H5077" t="s">
        <v>5230</v>
      </c>
      <c r="I5077">
        <v>100</v>
      </c>
      <c r="J5077" t="s">
        <v>107</v>
      </c>
      <c r="K5077" t="s">
        <v>813</v>
      </c>
      <c r="L5077">
        <v>46</v>
      </c>
      <c r="M5077" t="s">
        <v>813</v>
      </c>
      <c r="N5077">
        <v>5843000</v>
      </c>
      <c r="O5077" t="s">
        <v>92</v>
      </c>
      <c r="P5077" t="s">
        <v>5231</v>
      </c>
      <c r="Q5077">
        <v>324</v>
      </c>
      <c r="R5077">
        <v>11</v>
      </c>
      <c r="S5077">
        <v>58514602</v>
      </c>
      <c r="U5077" t="s">
        <v>5232</v>
      </c>
      <c r="V5077">
        <v>1</v>
      </c>
      <c r="W5077" s="2">
        <v>0</v>
      </c>
      <c r="X5077" s="2">
        <v>0</v>
      </c>
      <c r="Y5077" s="2">
        <v>0</v>
      </c>
      <c r="Z5077" s="2">
        <v>0</v>
      </c>
      <c r="AA5077" s="2">
        <v>0</v>
      </c>
      <c r="AB5077" s="2">
        <v>0</v>
      </c>
      <c r="AC5077" s="2">
        <v>0</v>
      </c>
      <c r="AD5077" s="2">
        <v>159</v>
      </c>
      <c r="AE5077" s="2">
        <v>163</v>
      </c>
      <c r="AF5077" s="2">
        <v>135</v>
      </c>
      <c r="AG5077" s="2">
        <v>75</v>
      </c>
      <c r="AH5077" s="2">
        <v>309</v>
      </c>
      <c r="AI5077" s="2">
        <v>260</v>
      </c>
      <c r="AJ5077" s="2">
        <v>222</v>
      </c>
      <c r="AK5077" s="2">
        <v>0</v>
      </c>
      <c r="AL5077" s="2">
        <v>0</v>
      </c>
      <c r="AM5077" s="2">
        <v>0</v>
      </c>
      <c r="AN5077" s="2">
        <v>0</v>
      </c>
      <c r="AO5077" s="2">
        <v>0</v>
      </c>
      <c r="AP5077" s="2">
        <v>0</v>
      </c>
      <c r="AQ5077" s="2">
        <v>0</v>
      </c>
      <c r="AR5077" s="2">
        <v>0</v>
      </c>
      <c r="AS5077" s="2">
        <v>0</v>
      </c>
      <c r="AT5077" s="2">
        <v>0</v>
      </c>
      <c r="AU5077" s="2">
        <v>0</v>
      </c>
      <c r="AV5077" s="2">
        <v>0</v>
      </c>
      <c r="AW5077" s="2">
        <v>0</v>
      </c>
      <c r="AX5077" s="2">
        <v>0</v>
      </c>
      <c r="AY5077" s="2">
        <v>0</v>
      </c>
      <c r="AZ5077" s="2">
        <v>0</v>
      </c>
      <c r="BA5077" s="2">
        <v>0</v>
      </c>
      <c r="BB5077" s="2">
        <v>0</v>
      </c>
      <c r="BC5077" s="2">
        <v>0</v>
      </c>
      <c r="BD5077" s="2">
        <v>18</v>
      </c>
      <c r="BE5077" s="2">
        <v>0</v>
      </c>
      <c r="BF5077" s="2">
        <v>0</v>
      </c>
      <c r="BG5077" s="2">
        <v>0</v>
      </c>
      <c r="BH5077" s="2">
        <v>0</v>
      </c>
      <c r="BI5077" s="2">
        <v>0</v>
      </c>
      <c r="BJ5077" s="2">
        <v>0</v>
      </c>
      <c r="BK5077" s="2">
        <v>0</v>
      </c>
      <c r="BL5077" s="2">
        <v>8</v>
      </c>
      <c r="BM5077" s="2">
        <v>8</v>
      </c>
      <c r="BN5077" s="2">
        <v>5</v>
      </c>
      <c r="BO5077" s="2">
        <v>2</v>
      </c>
      <c r="BP5077" s="2">
        <v>11</v>
      </c>
      <c r="BQ5077" s="2">
        <v>11</v>
      </c>
      <c r="BR5077" s="2">
        <v>9</v>
      </c>
      <c r="BS5077" s="2">
        <v>0</v>
      </c>
      <c r="BT5077" s="2">
        <v>0</v>
      </c>
      <c r="BU5077" s="2">
        <v>0</v>
      </c>
      <c r="BV5077" s="2">
        <v>0</v>
      </c>
      <c r="BW5077" s="2">
        <v>0</v>
      </c>
      <c r="BX5077" s="2">
        <v>0</v>
      </c>
      <c r="BY5077" s="2">
        <v>0</v>
      </c>
      <c r="BZ5077" s="2">
        <v>0</v>
      </c>
      <c r="CA5077" s="2">
        <v>0</v>
      </c>
      <c r="CB5077" s="2">
        <v>0</v>
      </c>
      <c r="CC5077" s="2">
        <v>0</v>
      </c>
      <c r="CD5077" s="2">
        <v>0</v>
      </c>
      <c r="CE5077" s="2">
        <v>0</v>
      </c>
      <c r="CF5077" s="2">
        <v>0</v>
      </c>
      <c r="CG5077" s="2">
        <v>0</v>
      </c>
      <c r="CH5077" s="2">
        <v>0</v>
      </c>
      <c r="CI5077" s="2">
        <v>0</v>
      </c>
      <c r="CJ5077" s="2">
        <v>0</v>
      </c>
      <c r="CK5077" s="2">
        <v>0</v>
      </c>
      <c r="CL5077" s="2">
        <v>5</v>
      </c>
    </row>
    <row r="5078" spans="1:90" x14ac:dyDescent="0.25">
      <c r="A5078" t="s">
        <v>115</v>
      </c>
      <c r="B5078">
        <v>10314</v>
      </c>
      <c r="C5078" t="s">
        <v>204</v>
      </c>
      <c r="D5078">
        <v>1</v>
      </c>
      <c r="E5078">
        <v>8</v>
      </c>
      <c r="F5078">
        <v>908952</v>
      </c>
      <c r="G5078">
        <v>35908952</v>
      </c>
      <c r="H5078" t="s">
        <v>13439</v>
      </c>
      <c r="I5078">
        <v>100</v>
      </c>
      <c r="J5078" t="s">
        <v>107</v>
      </c>
      <c r="K5078" t="s">
        <v>5522</v>
      </c>
      <c r="L5078">
        <v>19</v>
      </c>
      <c r="M5078" t="s">
        <v>332</v>
      </c>
      <c r="N5078">
        <v>5867490</v>
      </c>
      <c r="O5078" t="s">
        <v>92</v>
      </c>
      <c r="P5078" t="s">
        <v>13440</v>
      </c>
      <c r="Q5078" t="s">
        <v>127</v>
      </c>
      <c r="R5078">
        <v>11</v>
      </c>
      <c r="S5078">
        <v>58722269</v>
      </c>
      <c r="T5078">
        <v>58737648</v>
      </c>
      <c r="U5078" t="s">
        <v>13441</v>
      </c>
      <c r="V5078">
        <v>1</v>
      </c>
      <c r="W5078" s="2">
        <v>0</v>
      </c>
      <c r="X5078" s="2">
        <v>0</v>
      </c>
      <c r="Y5078" s="2">
        <v>89</v>
      </c>
      <c r="Z5078" s="2">
        <v>115</v>
      </c>
      <c r="AA5078" s="2">
        <v>135</v>
      </c>
      <c r="AB5078" s="2">
        <v>94</v>
      </c>
      <c r="AC5078" s="2">
        <v>110</v>
      </c>
      <c r="AD5078" s="2">
        <v>0</v>
      </c>
      <c r="AE5078" s="2">
        <v>0</v>
      </c>
      <c r="AF5078" s="2">
        <v>0</v>
      </c>
      <c r="AG5078" s="2">
        <v>0</v>
      </c>
      <c r="AH5078" s="2">
        <v>0</v>
      </c>
      <c r="AI5078" s="2">
        <v>0</v>
      </c>
      <c r="AJ5078" s="2">
        <v>0</v>
      </c>
      <c r="AK5078" s="2">
        <v>0</v>
      </c>
      <c r="AL5078" s="2">
        <v>0</v>
      </c>
      <c r="AM5078" s="2">
        <v>0</v>
      </c>
      <c r="AN5078" s="2">
        <v>0</v>
      </c>
      <c r="AO5078" s="2">
        <v>0</v>
      </c>
      <c r="AP5078" s="2">
        <v>0</v>
      </c>
      <c r="AQ5078" s="2">
        <v>0</v>
      </c>
      <c r="AR5078" s="2">
        <v>0</v>
      </c>
      <c r="AS5078" s="2">
        <v>0</v>
      </c>
      <c r="AT5078" s="2">
        <v>0</v>
      </c>
      <c r="AU5078" s="2">
        <v>0</v>
      </c>
      <c r="AV5078" s="2">
        <v>0</v>
      </c>
      <c r="AW5078" s="2">
        <v>0</v>
      </c>
      <c r="AX5078" s="2">
        <v>0</v>
      </c>
      <c r="AY5078" s="2">
        <v>0</v>
      </c>
      <c r="AZ5078" s="2">
        <v>0</v>
      </c>
      <c r="BA5078" s="2">
        <v>0</v>
      </c>
      <c r="BB5078" s="2">
        <v>0</v>
      </c>
      <c r="BC5078" s="2">
        <v>0</v>
      </c>
      <c r="BD5078" s="2">
        <v>0</v>
      </c>
      <c r="BE5078" s="2">
        <v>0</v>
      </c>
      <c r="BF5078" s="2">
        <v>0</v>
      </c>
      <c r="BG5078" s="2">
        <v>3</v>
      </c>
      <c r="BH5078" s="2">
        <v>4</v>
      </c>
      <c r="BI5078" s="2">
        <v>7</v>
      </c>
      <c r="BJ5078" s="2">
        <v>4</v>
      </c>
      <c r="BK5078" s="2">
        <v>6</v>
      </c>
      <c r="BL5078" s="2">
        <v>0</v>
      </c>
      <c r="BM5078" s="2">
        <v>0</v>
      </c>
      <c r="BN5078" s="2">
        <v>0</v>
      </c>
      <c r="BO5078" s="2">
        <v>0</v>
      </c>
      <c r="BP5078" s="2">
        <v>0</v>
      </c>
      <c r="BQ5078" s="2">
        <v>0</v>
      </c>
      <c r="BR5078" s="2">
        <v>0</v>
      </c>
      <c r="BS5078" s="2">
        <v>0</v>
      </c>
      <c r="BT5078" s="2">
        <v>0</v>
      </c>
      <c r="BU5078" s="2">
        <v>0</v>
      </c>
      <c r="BV5078" s="2">
        <v>0</v>
      </c>
      <c r="BW5078" s="2">
        <v>0</v>
      </c>
      <c r="BX5078" s="2">
        <v>0</v>
      </c>
      <c r="BY5078" s="2">
        <v>0</v>
      </c>
      <c r="BZ5078" s="2">
        <v>0</v>
      </c>
      <c r="CA5078" s="2">
        <v>0</v>
      </c>
      <c r="CB5078" s="2">
        <v>0</v>
      </c>
      <c r="CC5078" s="2">
        <v>0</v>
      </c>
      <c r="CD5078" s="2">
        <v>0</v>
      </c>
      <c r="CE5078" s="2">
        <v>0</v>
      </c>
      <c r="CF5078" s="2">
        <v>0</v>
      </c>
      <c r="CG5078" s="2">
        <v>0</v>
      </c>
      <c r="CH5078" s="2">
        <v>0</v>
      </c>
      <c r="CI5078" s="2">
        <v>0</v>
      </c>
      <c r="CJ5078" s="2">
        <v>0</v>
      </c>
      <c r="CK5078" s="2">
        <v>0</v>
      </c>
      <c r="CL5078" s="2">
        <v>0</v>
      </c>
    </row>
    <row r="5079" spans="1:90" x14ac:dyDescent="0.25">
      <c r="A5079" t="s">
        <v>115</v>
      </c>
      <c r="B5079">
        <v>10314</v>
      </c>
      <c r="C5079" t="s">
        <v>204</v>
      </c>
      <c r="D5079">
        <v>1</v>
      </c>
      <c r="E5079">
        <v>8</v>
      </c>
      <c r="F5079">
        <v>902263</v>
      </c>
      <c r="G5079">
        <v>35902263</v>
      </c>
      <c r="H5079" t="s">
        <v>16363</v>
      </c>
      <c r="I5079">
        <v>100</v>
      </c>
      <c r="J5079" t="s">
        <v>107</v>
      </c>
      <c r="K5079" t="s">
        <v>5321</v>
      </c>
      <c r="L5079">
        <v>43</v>
      </c>
      <c r="M5079" t="s">
        <v>205</v>
      </c>
      <c r="N5079">
        <v>5880280</v>
      </c>
      <c r="O5079" t="s">
        <v>92</v>
      </c>
      <c r="P5079" t="s">
        <v>16364</v>
      </c>
      <c r="Q5079">
        <v>180</v>
      </c>
      <c r="R5079">
        <v>11</v>
      </c>
      <c r="S5079">
        <v>58721100</v>
      </c>
      <c r="T5079">
        <v>58734438</v>
      </c>
      <c r="U5079" t="s">
        <v>16365</v>
      </c>
      <c r="V5079">
        <v>1</v>
      </c>
      <c r="W5079" s="2">
        <v>0</v>
      </c>
      <c r="X5079" s="2">
        <v>0</v>
      </c>
      <c r="Y5079" s="2">
        <v>0</v>
      </c>
      <c r="Z5079" s="2">
        <v>0</v>
      </c>
      <c r="AA5079" s="2">
        <v>0</v>
      </c>
      <c r="AB5079" s="2">
        <v>0</v>
      </c>
      <c r="AC5079" s="2">
        <v>0</v>
      </c>
      <c r="AD5079" s="2">
        <v>196</v>
      </c>
      <c r="AE5079" s="2">
        <v>163</v>
      </c>
      <c r="AF5079" s="2">
        <v>158</v>
      </c>
      <c r="AG5079" s="2">
        <v>99</v>
      </c>
      <c r="AH5079" s="2">
        <v>320</v>
      </c>
      <c r="AI5079" s="2">
        <v>218</v>
      </c>
      <c r="AJ5079" s="2">
        <v>273</v>
      </c>
      <c r="AK5079" s="2">
        <v>0</v>
      </c>
      <c r="AL5079" s="2">
        <v>0</v>
      </c>
      <c r="AM5079" s="2">
        <v>0</v>
      </c>
      <c r="AN5079" s="2">
        <v>0</v>
      </c>
      <c r="AO5079" s="2">
        <v>0</v>
      </c>
      <c r="AP5079" s="2">
        <v>0</v>
      </c>
      <c r="AQ5079" s="2">
        <v>0</v>
      </c>
      <c r="AR5079" s="2">
        <v>0</v>
      </c>
      <c r="AS5079" s="2">
        <v>0</v>
      </c>
      <c r="AT5079" s="2">
        <v>0</v>
      </c>
      <c r="AU5079" s="2">
        <v>443</v>
      </c>
      <c r="AV5079" s="2">
        <v>0</v>
      </c>
      <c r="AW5079" s="2">
        <v>0</v>
      </c>
      <c r="AX5079" s="2">
        <v>0</v>
      </c>
      <c r="AY5079" s="2">
        <v>0</v>
      </c>
      <c r="AZ5079" s="2">
        <v>0</v>
      </c>
      <c r="BA5079" s="2">
        <v>0</v>
      </c>
      <c r="BB5079" s="2">
        <v>0</v>
      </c>
      <c r="BC5079" s="2">
        <v>98</v>
      </c>
      <c r="BD5079" s="2">
        <v>0</v>
      </c>
      <c r="BE5079" s="2">
        <v>0</v>
      </c>
      <c r="BF5079" s="2">
        <v>0</v>
      </c>
      <c r="BG5079" s="2">
        <v>0</v>
      </c>
      <c r="BH5079" s="2">
        <v>0</v>
      </c>
      <c r="BI5079" s="2">
        <v>0</v>
      </c>
      <c r="BJ5079" s="2">
        <v>0</v>
      </c>
      <c r="BK5079" s="2">
        <v>0</v>
      </c>
      <c r="BL5079" s="2">
        <v>7</v>
      </c>
      <c r="BM5079" s="2">
        <v>6</v>
      </c>
      <c r="BN5079" s="2">
        <v>7</v>
      </c>
      <c r="BO5079" s="2">
        <v>3</v>
      </c>
      <c r="BP5079" s="2">
        <v>14</v>
      </c>
      <c r="BQ5079" s="2">
        <v>10</v>
      </c>
      <c r="BR5079" s="2">
        <v>10</v>
      </c>
      <c r="BS5079" s="2">
        <v>0</v>
      </c>
      <c r="BT5079" s="2">
        <v>0</v>
      </c>
      <c r="BU5079" s="2">
        <v>0</v>
      </c>
      <c r="BV5079" s="2">
        <v>0</v>
      </c>
      <c r="BW5079" s="2">
        <v>0</v>
      </c>
      <c r="BX5079" s="2">
        <v>0</v>
      </c>
      <c r="BY5079" s="2">
        <v>0</v>
      </c>
      <c r="BZ5079" s="2">
        <v>0</v>
      </c>
      <c r="CA5079" s="2">
        <v>0</v>
      </c>
      <c r="CB5079" s="2">
        <v>0</v>
      </c>
      <c r="CC5079" s="2">
        <v>10</v>
      </c>
      <c r="CD5079" s="2">
        <v>0</v>
      </c>
      <c r="CE5079" s="2">
        <v>0</v>
      </c>
      <c r="CF5079" s="2">
        <v>0</v>
      </c>
      <c r="CG5079" s="2">
        <v>0</v>
      </c>
      <c r="CH5079" s="2">
        <v>0</v>
      </c>
      <c r="CI5079" s="2">
        <v>0</v>
      </c>
      <c r="CJ5079" s="2">
        <v>0</v>
      </c>
      <c r="CK5079" s="2">
        <v>5</v>
      </c>
      <c r="CL5079" s="2">
        <v>0</v>
      </c>
    </row>
    <row r="5080" spans="1:90" x14ac:dyDescent="0.25">
      <c r="A5080" t="s">
        <v>115</v>
      </c>
      <c r="B5080">
        <v>10314</v>
      </c>
      <c r="C5080" t="s">
        <v>204</v>
      </c>
      <c r="D5080">
        <v>1</v>
      </c>
      <c r="E5080">
        <v>8</v>
      </c>
      <c r="F5080">
        <v>923576</v>
      </c>
      <c r="G5080">
        <v>35923576</v>
      </c>
      <c r="H5080" t="s">
        <v>1154</v>
      </c>
      <c r="I5080">
        <v>100</v>
      </c>
      <c r="J5080" t="s">
        <v>107</v>
      </c>
      <c r="K5080" t="s">
        <v>1155</v>
      </c>
      <c r="L5080">
        <v>43</v>
      </c>
      <c r="M5080" t="s">
        <v>205</v>
      </c>
      <c r="N5080">
        <v>5872080</v>
      </c>
      <c r="O5080" t="s">
        <v>92</v>
      </c>
      <c r="P5080" t="s">
        <v>1156</v>
      </c>
      <c r="Q5080">
        <v>506</v>
      </c>
      <c r="R5080">
        <v>11</v>
      </c>
      <c r="S5080">
        <v>58709838</v>
      </c>
      <c r="U5080" t="s">
        <v>1157</v>
      </c>
      <c r="V5080">
        <v>1</v>
      </c>
      <c r="W5080" s="2">
        <v>0</v>
      </c>
      <c r="X5080" s="2">
        <v>0</v>
      </c>
      <c r="Y5080" s="2">
        <v>164</v>
      </c>
      <c r="Z5080" s="2">
        <v>180</v>
      </c>
      <c r="AA5080" s="2">
        <v>193</v>
      </c>
      <c r="AB5080" s="2">
        <v>171</v>
      </c>
      <c r="AC5080" s="2">
        <v>250</v>
      </c>
      <c r="AD5080" s="2">
        <v>0</v>
      </c>
      <c r="AE5080" s="2">
        <v>0</v>
      </c>
      <c r="AF5080" s="2">
        <v>0</v>
      </c>
      <c r="AG5080" s="2">
        <v>0</v>
      </c>
      <c r="AH5080" s="2">
        <v>0</v>
      </c>
      <c r="AI5080" s="2">
        <v>0</v>
      </c>
      <c r="AJ5080" s="2">
        <v>0</v>
      </c>
      <c r="AK5080" s="2">
        <v>0</v>
      </c>
      <c r="AL5080" s="2">
        <v>0</v>
      </c>
      <c r="AM5080" s="2">
        <v>0</v>
      </c>
      <c r="AN5080" s="2">
        <v>0</v>
      </c>
      <c r="AO5080" s="2">
        <v>0</v>
      </c>
      <c r="AP5080" s="2">
        <v>0</v>
      </c>
      <c r="AQ5080" s="2">
        <v>0</v>
      </c>
      <c r="AR5080" s="2">
        <v>0</v>
      </c>
      <c r="AS5080" s="2">
        <v>0</v>
      </c>
      <c r="AT5080" s="2">
        <v>0</v>
      </c>
      <c r="AU5080" s="2">
        <v>0</v>
      </c>
      <c r="AV5080" s="2">
        <v>0</v>
      </c>
      <c r="AW5080" s="2">
        <v>0</v>
      </c>
      <c r="AX5080" s="2">
        <v>0</v>
      </c>
      <c r="AY5080" s="2">
        <v>0</v>
      </c>
      <c r="AZ5080" s="2">
        <v>0</v>
      </c>
      <c r="BA5080" s="2">
        <v>0</v>
      </c>
      <c r="BB5080" s="2">
        <v>0</v>
      </c>
      <c r="BC5080" s="2">
        <v>0</v>
      </c>
      <c r="BD5080" s="2">
        <v>0</v>
      </c>
      <c r="BE5080" s="2">
        <v>0</v>
      </c>
      <c r="BF5080" s="2">
        <v>0</v>
      </c>
      <c r="BG5080" s="2">
        <v>5</v>
      </c>
      <c r="BH5080" s="2">
        <v>6</v>
      </c>
      <c r="BI5080" s="2">
        <v>7</v>
      </c>
      <c r="BJ5080" s="2">
        <v>7</v>
      </c>
      <c r="BK5080" s="2">
        <v>9</v>
      </c>
      <c r="BL5080" s="2">
        <v>0</v>
      </c>
      <c r="BM5080" s="2">
        <v>0</v>
      </c>
      <c r="BN5080" s="2">
        <v>0</v>
      </c>
      <c r="BO5080" s="2">
        <v>0</v>
      </c>
      <c r="BP5080" s="2">
        <v>0</v>
      </c>
      <c r="BQ5080" s="2">
        <v>0</v>
      </c>
      <c r="BR5080" s="2">
        <v>0</v>
      </c>
      <c r="BS5080" s="2">
        <v>0</v>
      </c>
      <c r="BT5080" s="2">
        <v>0</v>
      </c>
      <c r="BU5080" s="2">
        <v>0</v>
      </c>
      <c r="BV5080" s="2">
        <v>0</v>
      </c>
      <c r="BW5080" s="2">
        <v>0</v>
      </c>
      <c r="BX5080" s="2">
        <v>0</v>
      </c>
      <c r="BY5080" s="2">
        <v>0</v>
      </c>
      <c r="BZ5080" s="2">
        <v>0</v>
      </c>
      <c r="CA5080" s="2">
        <v>0</v>
      </c>
      <c r="CB5080" s="2">
        <v>0</v>
      </c>
      <c r="CC5080" s="2">
        <v>0</v>
      </c>
      <c r="CD5080" s="2">
        <v>0</v>
      </c>
      <c r="CE5080" s="2">
        <v>0</v>
      </c>
      <c r="CF5080" s="2">
        <v>0</v>
      </c>
      <c r="CG5080" s="2">
        <v>0</v>
      </c>
      <c r="CH5080" s="2">
        <v>0</v>
      </c>
      <c r="CI5080" s="2">
        <v>0</v>
      </c>
      <c r="CJ5080" s="2">
        <v>0</v>
      </c>
      <c r="CK5080" s="2">
        <v>0</v>
      </c>
      <c r="CL5080" s="2">
        <v>0</v>
      </c>
    </row>
    <row r="5081" spans="1:90" x14ac:dyDescent="0.25">
      <c r="A5081" t="s">
        <v>115</v>
      </c>
      <c r="B5081">
        <v>10314</v>
      </c>
      <c r="C5081" t="s">
        <v>204</v>
      </c>
      <c r="D5081">
        <v>1</v>
      </c>
      <c r="E5081">
        <v>8</v>
      </c>
      <c r="F5081">
        <v>902780</v>
      </c>
      <c r="G5081">
        <v>35902780</v>
      </c>
      <c r="H5081" t="s">
        <v>4697</v>
      </c>
      <c r="I5081">
        <v>100</v>
      </c>
      <c r="J5081" t="s">
        <v>107</v>
      </c>
      <c r="K5081" t="s">
        <v>1728</v>
      </c>
      <c r="L5081">
        <v>19</v>
      </c>
      <c r="M5081" t="s">
        <v>332</v>
      </c>
      <c r="N5081">
        <v>5858002</v>
      </c>
      <c r="O5081" t="s">
        <v>261</v>
      </c>
      <c r="P5081" t="s">
        <v>4698</v>
      </c>
      <c r="Q5081">
        <v>9950</v>
      </c>
      <c r="R5081">
        <v>11</v>
      </c>
      <c r="S5081">
        <v>58215096</v>
      </c>
      <c r="T5081">
        <v>58217900</v>
      </c>
      <c r="U5081" t="s">
        <v>4699</v>
      </c>
      <c r="V5081">
        <v>1</v>
      </c>
      <c r="W5081" s="2">
        <v>0</v>
      </c>
      <c r="X5081" s="2">
        <v>0</v>
      </c>
      <c r="Y5081" s="2">
        <v>158</v>
      </c>
      <c r="Z5081" s="2">
        <v>97</v>
      </c>
      <c r="AA5081" s="2">
        <v>170</v>
      </c>
      <c r="AB5081" s="2">
        <v>152</v>
      </c>
      <c r="AC5081" s="2">
        <v>154</v>
      </c>
      <c r="AD5081" s="2">
        <v>0</v>
      </c>
      <c r="AE5081" s="2">
        <v>0</v>
      </c>
      <c r="AF5081" s="2">
        <v>0</v>
      </c>
      <c r="AG5081" s="2">
        <v>0</v>
      </c>
      <c r="AH5081" s="2">
        <v>0</v>
      </c>
      <c r="AI5081" s="2">
        <v>0</v>
      </c>
      <c r="AJ5081" s="2">
        <v>0</v>
      </c>
      <c r="AK5081" s="2">
        <v>0</v>
      </c>
      <c r="AL5081" s="2">
        <v>0</v>
      </c>
      <c r="AM5081" s="2">
        <v>0</v>
      </c>
      <c r="AN5081" s="2">
        <v>0</v>
      </c>
      <c r="AO5081" s="2">
        <v>0</v>
      </c>
      <c r="AP5081" s="2">
        <v>0</v>
      </c>
      <c r="AQ5081" s="2">
        <v>0</v>
      </c>
      <c r="AR5081" s="2">
        <v>0</v>
      </c>
      <c r="AS5081" s="2">
        <v>0</v>
      </c>
      <c r="AT5081" s="2">
        <v>0</v>
      </c>
      <c r="AU5081" s="2">
        <v>0</v>
      </c>
      <c r="AV5081" s="2">
        <v>0</v>
      </c>
      <c r="AW5081" s="2">
        <v>0</v>
      </c>
      <c r="AX5081" s="2">
        <v>0</v>
      </c>
      <c r="AY5081" s="2">
        <v>0</v>
      </c>
      <c r="AZ5081" s="2">
        <v>0</v>
      </c>
      <c r="BA5081" s="2">
        <v>0</v>
      </c>
      <c r="BB5081" s="2">
        <v>0</v>
      </c>
      <c r="BC5081" s="2">
        <v>232</v>
      </c>
      <c r="BD5081" s="2">
        <v>0</v>
      </c>
      <c r="BE5081" s="2">
        <v>0</v>
      </c>
      <c r="BF5081" s="2">
        <v>0</v>
      </c>
      <c r="BG5081" s="2">
        <v>6</v>
      </c>
      <c r="BH5081" s="2">
        <v>5</v>
      </c>
      <c r="BI5081" s="2">
        <v>7</v>
      </c>
      <c r="BJ5081" s="2">
        <v>6</v>
      </c>
      <c r="BK5081" s="2">
        <v>6</v>
      </c>
      <c r="BL5081" s="2">
        <v>0</v>
      </c>
      <c r="BM5081" s="2">
        <v>0</v>
      </c>
      <c r="BN5081" s="2">
        <v>0</v>
      </c>
      <c r="BO5081" s="2">
        <v>0</v>
      </c>
      <c r="BP5081" s="2">
        <v>0</v>
      </c>
      <c r="BQ5081" s="2">
        <v>0</v>
      </c>
      <c r="BR5081" s="2">
        <v>0</v>
      </c>
      <c r="BS5081" s="2">
        <v>0</v>
      </c>
      <c r="BT5081" s="2">
        <v>0</v>
      </c>
      <c r="BU5081" s="2">
        <v>0</v>
      </c>
      <c r="BV5081" s="2">
        <v>0</v>
      </c>
      <c r="BW5081" s="2">
        <v>0</v>
      </c>
      <c r="BX5081" s="2">
        <v>0</v>
      </c>
      <c r="BY5081" s="2">
        <v>0</v>
      </c>
      <c r="BZ5081" s="2">
        <v>0</v>
      </c>
      <c r="CA5081" s="2">
        <v>0</v>
      </c>
      <c r="CB5081" s="2">
        <v>0</v>
      </c>
      <c r="CC5081" s="2">
        <v>0</v>
      </c>
      <c r="CD5081" s="2">
        <v>0</v>
      </c>
      <c r="CE5081" s="2">
        <v>0</v>
      </c>
      <c r="CF5081" s="2">
        <v>0</v>
      </c>
      <c r="CG5081" s="2">
        <v>0</v>
      </c>
      <c r="CH5081" s="2">
        <v>0</v>
      </c>
      <c r="CI5081" s="2">
        <v>0</v>
      </c>
      <c r="CJ5081" s="2">
        <v>0</v>
      </c>
      <c r="CK5081" s="2">
        <v>14</v>
      </c>
      <c r="CL5081" s="2">
        <v>0</v>
      </c>
    </row>
    <row r="5082" spans="1:90" x14ac:dyDescent="0.25">
      <c r="A5082" t="s">
        <v>115</v>
      </c>
      <c r="B5082">
        <v>10314</v>
      </c>
      <c r="C5082" t="s">
        <v>204</v>
      </c>
      <c r="D5082">
        <v>1</v>
      </c>
      <c r="E5082">
        <v>8</v>
      </c>
      <c r="F5082">
        <v>5236</v>
      </c>
      <c r="G5082">
        <v>35005236</v>
      </c>
      <c r="H5082" t="s">
        <v>8321</v>
      </c>
      <c r="I5082">
        <v>100</v>
      </c>
      <c r="J5082" t="s">
        <v>107</v>
      </c>
      <c r="K5082" t="s">
        <v>373</v>
      </c>
      <c r="L5082">
        <v>43</v>
      </c>
      <c r="M5082" t="s">
        <v>205</v>
      </c>
      <c r="N5082">
        <v>4930055</v>
      </c>
      <c r="O5082" t="s">
        <v>92</v>
      </c>
      <c r="P5082" t="s">
        <v>6310</v>
      </c>
      <c r="Q5082">
        <v>179</v>
      </c>
      <c r="R5082">
        <v>11</v>
      </c>
      <c r="S5082">
        <v>58911586</v>
      </c>
      <c r="T5082">
        <v>58925002</v>
      </c>
      <c r="U5082" t="s">
        <v>8322</v>
      </c>
      <c r="V5082">
        <v>1</v>
      </c>
      <c r="W5082" s="2">
        <v>0</v>
      </c>
      <c r="X5082" s="2">
        <v>0</v>
      </c>
      <c r="Y5082" s="2">
        <v>113</v>
      </c>
      <c r="Z5082" s="2">
        <v>109</v>
      </c>
      <c r="AA5082" s="2">
        <v>118</v>
      </c>
      <c r="AB5082" s="2">
        <v>110</v>
      </c>
      <c r="AC5082" s="2">
        <v>111</v>
      </c>
      <c r="AD5082" s="2">
        <v>129</v>
      </c>
      <c r="AE5082" s="2">
        <v>200</v>
      </c>
      <c r="AF5082" s="2">
        <v>112</v>
      </c>
      <c r="AG5082" s="2">
        <v>72</v>
      </c>
      <c r="AH5082" s="2">
        <v>0</v>
      </c>
      <c r="AI5082" s="2">
        <v>42</v>
      </c>
      <c r="AJ5082" s="2">
        <v>111</v>
      </c>
      <c r="AK5082" s="2">
        <v>0</v>
      </c>
      <c r="AL5082" s="2">
        <v>0</v>
      </c>
      <c r="AM5082" s="2">
        <v>0</v>
      </c>
      <c r="AN5082" s="2">
        <v>0</v>
      </c>
      <c r="AO5082" s="2">
        <v>0</v>
      </c>
      <c r="AP5082" s="2">
        <v>0</v>
      </c>
      <c r="AQ5082" s="2">
        <v>0</v>
      </c>
      <c r="AR5082" s="2">
        <v>0</v>
      </c>
      <c r="AS5082" s="2">
        <v>0</v>
      </c>
      <c r="AT5082" s="2">
        <v>0</v>
      </c>
      <c r="AU5082" s="2">
        <v>172</v>
      </c>
      <c r="AV5082" s="2">
        <v>0</v>
      </c>
      <c r="AW5082" s="2">
        <v>0</v>
      </c>
      <c r="AX5082" s="2">
        <v>0</v>
      </c>
      <c r="AY5082" s="2">
        <v>0</v>
      </c>
      <c r="AZ5082" s="2">
        <v>0</v>
      </c>
      <c r="BA5082" s="2">
        <v>0</v>
      </c>
      <c r="BB5082" s="2">
        <v>0</v>
      </c>
      <c r="BC5082" s="2">
        <v>426</v>
      </c>
      <c r="BD5082" s="2">
        <v>0</v>
      </c>
      <c r="BE5082" s="2">
        <v>0</v>
      </c>
      <c r="BF5082" s="2">
        <v>0</v>
      </c>
      <c r="BG5082" s="2">
        <v>4</v>
      </c>
      <c r="BH5082" s="2">
        <v>4</v>
      </c>
      <c r="BI5082" s="2">
        <v>4</v>
      </c>
      <c r="BJ5082" s="2">
        <v>6</v>
      </c>
      <c r="BK5082" s="2">
        <v>6</v>
      </c>
      <c r="BL5082" s="2">
        <v>5</v>
      </c>
      <c r="BM5082" s="2">
        <v>9</v>
      </c>
      <c r="BN5082" s="2">
        <v>4</v>
      </c>
      <c r="BO5082" s="2">
        <v>2</v>
      </c>
      <c r="BP5082" s="2">
        <v>0</v>
      </c>
      <c r="BQ5082" s="2">
        <v>1</v>
      </c>
      <c r="BR5082" s="2">
        <v>4</v>
      </c>
      <c r="BS5082" s="2">
        <v>0</v>
      </c>
      <c r="BT5082" s="2">
        <v>0</v>
      </c>
      <c r="BU5082" s="2">
        <v>0</v>
      </c>
      <c r="BV5082" s="2">
        <v>0</v>
      </c>
      <c r="BW5082" s="2">
        <v>0</v>
      </c>
      <c r="BX5082" s="2">
        <v>0</v>
      </c>
      <c r="BY5082" s="2">
        <v>0</v>
      </c>
      <c r="BZ5082" s="2">
        <v>0</v>
      </c>
      <c r="CA5082" s="2">
        <v>0</v>
      </c>
      <c r="CB5082" s="2">
        <v>0</v>
      </c>
      <c r="CC5082" s="2">
        <v>7</v>
      </c>
      <c r="CD5082" s="2">
        <v>0</v>
      </c>
      <c r="CE5082" s="2">
        <v>0</v>
      </c>
      <c r="CF5082" s="2">
        <v>0</v>
      </c>
      <c r="CG5082" s="2">
        <v>0</v>
      </c>
      <c r="CH5082" s="2">
        <v>0</v>
      </c>
      <c r="CI5082" s="2">
        <v>0</v>
      </c>
      <c r="CJ5082" s="2">
        <v>0</v>
      </c>
      <c r="CK5082" s="2">
        <v>20</v>
      </c>
      <c r="CL5082" s="2">
        <v>0</v>
      </c>
    </row>
    <row r="5083" spans="1:90" x14ac:dyDescent="0.25">
      <c r="A5083" t="s">
        <v>115</v>
      </c>
      <c r="B5083">
        <v>10314</v>
      </c>
      <c r="C5083" t="s">
        <v>204</v>
      </c>
      <c r="D5083">
        <v>1</v>
      </c>
      <c r="E5083">
        <v>8</v>
      </c>
      <c r="F5083">
        <v>191917</v>
      </c>
      <c r="G5083">
        <v>35191917</v>
      </c>
      <c r="H5083" t="s">
        <v>18486</v>
      </c>
      <c r="I5083">
        <v>100</v>
      </c>
      <c r="J5083" t="s">
        <v>107</v>
      </c>
      <c r="K5083" t="s">
        <v>813</v>
      </c>
      <c r="L5083">
        <v>46</v>
      </c>
      <c r="M5083" t="s">
        <v>813</v>
      </c>
      <c r="N5083">
        <v>5844190</v>
      </c>
      <c r="O5083" t="s">
        <v>92</v>
      </c>
      <c r="P5083" t="s">
        <v>18487</v>
      </c>
      <c r="Q5083" t="s">
        <v>13547</v>
      </c>
      <c r="R5083">
        <v>11</v>
      </c>
      <c r="S5083">
        <v>58120462</v>
      </c>
      <c r="T5083">
        <v>58149525</v>
      </c>
      <c r="U5083" t="s">
        <v>18488</v>
      </c>
      <c r="V5083">
        <v>1</v>
      </c>
      <c r="W5083" s="2">
        <v>0</v>
      </c>
      <c r="X5083" s="2">
        <v>0</v>
      </c>
      <c r="Y5083" s="2">
        <v>79</v>
      </c>
      <c r="Z5083" s="2">
        <v>91</v>
      </c>
      <c r="AA5083" s="2">
        <v>66</v>
      </c>
      <c r="AB5083" s="2">
        <v>62</v>
      </c>
      <c r="AC5083" s="2">
        <v>79</v>
      </c>
      <c r="AD5083" s="2">
        <v>68</v>
      </c>
      <c r="AE5083" s="2">
        <v>58</v>
      </c>
      <c r="AF5083" s="2">
        <v>55</v>
      </c>
      <c r="AG5083" s="2">
        <v>65</v>
      </c>
      <c r="AH5083" s="2">
        <v>77</v>
      </c>
      <c r="AI5083" s="2">
        <v>69</v>
      </c>
      <c r="AJ5083" s="2">
        <v>68</v>
      </c>
      <c r="AK5083" s="2">
        <v>0</v>
      </c>
      <c r="AL5083" s="2">
        <v>0</v>
      </c>
      <c r="AM5083" s="2">
        <v>0</v>
      </c>
      <c r="AN5083" s="2">
        <v>0</v>
      </c>
      <c r="AO5083" s="2">
        <v>0</v>
      </c>
      <c r="AP5083" s="2">
        <v>0</v>
      </c>
      <c r="AQ5083" s="2">
        <v>0</v>
      </c>
      <c r="AR5083" s="2">
        <v>0</v>
      </c>
      <c r="AS5083" s="2">
        <v>0</v>
      </c>
      <c r="AT5083" s="2">
        <v>0</v>
      </c>
      <c r="AU5083" s="2">
        <v>0</v>
      </c>
      <c r="AV5083" s="2">
        <v>0</v>
      </c>
      <c r="AW5083" s="2">
        <v>0</v>
      </c>
      <c r="AX5083" s="2">
        <v>0</v>
      </c>
      <c r="AY5083" s="2">
        <v>0</v>
      </c>
      <c r="AZ5083" s="2">
        <v>0</v>
      </c>
      <c r="BA5083" s="2">
        <v>0</v>
      </c>
      <c r="BB5083" s="2">
        <v>0</v>
      </c>
      <c r="BC5083" s="2">
        <v>0</v>
      </c>
      <c r="BD5083" s="2">
        <v>1</v>
      </c>
      <c r="BE5083" s="2">
        <v>0</v>
      </c>
      <c r="BF5083" s="2">
        <v>0</v>
      </c>
      <c r="BG5083" s="2">
        <v>4</v>
      </c>
      <c r="BH5083" s="2">
        <v>4</v>
      </c>
      <c r="BI5083" s="2">
        <v>3</v>
      </c>
      <c r="BJ5083" s="2">
        <v>3</v>
      </c>
      <c r="BK5083" s="2">
        <v>3</v>
      </c>
      <c r="BL5083" s="2">
        <v>2</v>
      </c>
      <c r="BM5083" s="2">
        <v>2</v>
      </c>
      <c r="BN5083" s="2">
        <v>2</v>
      </c>
      <c r="BO5083" s="2">
        <v>4</v>
      </c>
      <c r="BP5083" s="2">
        <v>4</v>
      </c>
      <c r="BQ5083" s="2">
        <v>4</v>
      </c>
      <c r="BR5083" s="2">
        <v>3</v>
      </c>
      <c r="BS5083" s="2">
        <v>0</v>
      </c>
      <c r="BT5083" s="2">
        <v>0</v>
      </c>
      <c r="BU5083" s="2">
        <v>0</v>
      </c>
      <c r="BV5083" s="2">
        <v>0</v>
      </c>
      <c r="BW5083" s="2">
        <v>0</v>
      </c>
      <c r="BX5083" s="2">
        <v>0</v>
      </c>
      <c r="BY5083" s="2">
        <v>0</v>
      </c>
      <c r="BZ5083" s="2">
        <v>0</v>
      </c>
      <c r="CA5083" s="2">
        <v>0</v>
      </c>
      <c r="CB5083" s="2">
        <v>0</v>
      </c>
      <c r="CC5083" s="2">
        <v>0</v>
      </c>
      <c r="CD5083" s="2">
        <v>0</v>
      </c>
      <c r="CE5083" s="2">
        <v>0</v>
      </c>
      <c r="CF5083" s="2">
        <v>0</v>
      </c>
      <c r="CG5083" s="2">
        <v>0</v>
      </c>
      <c r="CH5083" s="2">
        <v>0</v>
      </c>
      <c r="CI5083" s="2">
        <v>0</v>
      </c>
      <c r="CJ5083" s="2">
        <v>0</v>
      </c>
      <c r="CK5083" s="2">
        <v>0</v>
      </c>
      <c r="CL5083" s="2">
        <v>1</v>
      </c>
    </row>
    <row r="5084" spans="1:90" x14ac:dyDescent="0.25">
      <c r="A5084" t="s">
        <v>115</v>
      </c>
      <c r="B5084">
        <v>10314</v>
      </c>
      <c r="C5084" t="s">
        <v>204</v>
      </c>
      <c r="D5084">
        <v>1</v>
      </c>
      <c r="E5084">
        <v>8</v>
      </c>
      <c r="F5084">
        <v>904348</v>
      </c>
      <c r="G5084">
        <v>35904348</v>
      </c>
      <c r="H5084" t="s">
        <v>11603</v>
      </c>
      <c r="I5084">
        <v>100</v>
      </c>
      <c r="J5084" t="s">
        <v>107</v>
      </c>
      <c r="K5084" t="s">
        <v>11604</v>
      </c>
      <c r="L5084">
        <v>43</v>
      </c>
      <c r="M5084" t="s">
        <v>205</v>
      </c>
      <c r="N5084">
        <v>5861260</v>
      </c>
      <c r="O5084" t="s">
        <v>92</v>
      </c>
      <c r="P5084" t="s">
        <v>7222</v>
      </c>
      <c r="Q5084">
        <v>1800</v>
      </c>
      <c r="R5084">
        <v>11</v>
      </c>
      <c r="S5084">
        <v>55140924</v>
      </c>
      <c r="T5084">
        <v>58925241</v>
      </c>
      <c r="U5084" t="s">
        <v>11605</v>
      </c>
      <c r="V5084">
        <v>1</v>
      </c>
      <c r="W5084" s="2">
        <v>0</v>
      </c>
      <c r="X5084" s="2">
        <v>0</v>
      </c>
      <c r="Y5084" s="2">
        <v>70</v>
      </c>
      <c r="Z5084" s="2">
        <v>57</v>
      </c>
      <c r="AA5084" s="2">
        <v>67</v>
      </c>
      <c r="AB5084" s="2">
        <v>75</v>
      </c>
      <c r="AC5084" s="2">
        <v>66</v>
      </c>
      <c r="AD5084" s="2">
        <v>96</v>
      </c>
      <c r="AE5084" s="2">
        <v>110</v>
      </c>
      <c r="AF5084" s="2">
        <v>102</v>
      </c>
      <c r="AG5084" s="2">
        <v>61</v>
      </c>
      <c r="AH5084" s="2">
        <v>94</v>
      </c>
      <c r="AI5084" s="2">
        <v>68</v>
      </c>
      <c r="AJ5084" s="2">
        <v>54</v>
      </c>
      <c r="AK5084" s="2">
        <v>0</v>
      </c>
      <c r="AL5084" s="2">
        <v>0</v>
      </c>
      <c r="AM5084" s="2">
        <v>0</v>
      </c>
      <c r="AN5084" s="2">
        <v>0</v>
      </c>
      <c r="AO5084" s="2">
        <v>0</v>
      </c>
      <c r="AP5084" s="2">
        <v>0</v>
      </c>
      <c r="AQ5084" s="2">
        <v>0</v>
      </c>
      <c r="AR5084" s="2">
        <v>0</v>
      </c>
      <c r="AS5084" s="2">
        <v>0</v>
      </c>
      <c r="AT5084" s="2">
        <v>0</v>
      </c>
      <c r="AU5084" s="2">
        <v>0</v>
      </c>
      <c r="AV5084" s="2">
        <v>0</v>
      </c>
      <c r="AW5084" s="2">
        <v>0</v>
      </c>
      <c r="AX5084" s="2">
        <v>0</v>
      </c>
      <c r="AY5084" s="2">
        <v>0</v>
      </c>
      <c r="AZ5084" s="2">
        <v>0</v>
      </c>
      <c r="BA5084" s="2">
        <v>0</v>
      </c>
      <c r="BB5084" s="2">
        <v>0</v>
      </c>
      <c r="BC5084" s="2">
        <v>112</v>
      </c>
      <c r="BD5084" s="2">
        <v>0</v>
      </c>
      <c r="BE5084" s="2">
        <v>0</v>
      </c>
      <c r="BF5084" s="2">
        <v>0</v>
      </c>
      <c r="BG5084" s="2">
        <v>4</v>
      </c>
      <c r="BH5084" s="2">
        <v>2</v>
      </c>
      <c r="BI5084" s="2">
        <v>2</v>
      </c>
      <c r="BJ5084" s="2">
        <v>3</v>
      </c>
      <c r="BK5084" s="2">
        <v>2</v>
      </c>
      <c r="BL5084" s="2">
        <v>3</v>
      </c>
      <c r="BM5084" s="2">
        <v>3</v>
      </c>
      <c r="BN5084" s="2">
        <v>4</v>
      </c>
      <c r="BO5084" s="2">
        <v>2</v>
      </c>
      <c r="BP5084" s="2">
        <v>5</v>
      </c>
      <c r="BQ5084" s="2">
        <v>2</v>
      </c>
      <c r="BR5084" s="2">
        <v>2</v>
      </c>
      <c r="BS5084" s="2">
        <v>0</v>
      </c>
      <c r="BT5084" s="2">
        <v>0</v>
      </c>
      <c r="BU5084" s="2">
        <v>0</v>
      </c>
      <c r="BV5084" s="2">
        <v>0</v>
      </c>
      <c r="BW5084" s="2">
        <v>0</v>
      </c>
      <c r="BX5084" s="2">
        <v>0</v>
      </c>
      <c r="BY5084" s="2">
        <v>0</v>
      </c>
      <c r="BZ5084" s="2">
        <v>0</v>
      </c>
      <c r="CA5084" s="2">
        <v>0</v>
      </c>
      <c r="CB5084" s="2">
        <v>0</v>
      </c>
      <c r="CC5084" s="2">
        <v>0</v>
      </c>
      <c r="CD5084" s="2">
        <v>0</v>
      </c>
      <c r="CE5084" s="2">
        <v>0</v>
      </c>
      <c r="CF5084" s="2">
        <v>0</v>
      </c>
      <c r="CG5084" s="2">
        <v>0</v>
      </c>
      <c r="CH5084" s="2">
        <v>0</v>
      </c>
      <c r="CI5084" s="2">
        <v>0</v>
      </c>
      <c r="CJ5084" s="2">
        <v>0</v>
      </c>
      <c r="CK5084" s="2">
        <v>5</v>
      </c>
      <c r="CL5084" s="2">
        <v>0</v>
      </c>
    </row>
    <row r="5085" spans="1:90" x14ac:dyDescent="0.25">
      <c r="A5085" t="s">
        <v>115</v>
      </c>
      <c r="B5085">
        <v>10314</v>
      </c>
      <c r="C5085" t="s">
        <v>204</v>
      </c>
      <c r="D5085">
        <v>1</v>
      </c>
      <c r="E5085">
        <v>8</v>
      </c>
      <c r="F5085">
        <v>908373</v>
      </c>
      <c r="G5085">
        <v>35908373</v>
      </c>
      <c r="H5085" t="s">
        <v>9665</v>
      </c>
      <c r="I5085">
        <v>100</v>
      </c>
      <c r="J5085" t="s">
        <v>107</v>
      </c>
      <c r="K5085" t="s">
        <v>6829</v>
      </c>
      <c r="L5085">
        <v>19</v>
      </c>
      <c r="M5085" t="s">
        <v>332</v>
      </c>
      <c r="N5085">
        <v>5885240</v>
      </c>
      <c r="O5085" t="s">
        <v>92</v>
      </c>
      <c r="P5085" t="s">
        <v>9666</v>
      </c>
      <c r="Q5085">
        <v>240</v>
      </c>
      <c r="R5085">
        <v>11</v>
      </c>
      <c r="S5085">
        <v>58211626</v>
      </c>
      <c r="T5085">
        <v>58218659</v>
      </c>
      <c r="U5085" t="s">
        <v>9667</v>
      </c>
      <c r="V5085">
        <v>1</v>
      </c>
      <c r="W5085" s="2">
        <v>0</v>
      </c>
      <c r="X5085" s="2">
        <v>0</v>
      </c>
      <c r="Y5085" s="2">
        <v>0</v>
      </c>
      <c r="Z5085" s="2">
        <v>0</v>
      </c>
      <c r="AA5085" s="2">
        <v>86</v>
      </c>
      <c r="AB5085" s="2">
        <v>66</v>
      </c>
      <c r="AC5085" s="2">
        <v>74</v>
      </c>
      <c r="AD5085" s="2">
        <v>124</v>
      </c>
      <c r="AE5085" s="2">
        <v>130</v>
      </c>
      <c r="AF5085" s="2">
        <v>102</v>
      </c>
      <c r="AG5085" s="2">
        <v>81</v>
      </c>
      <c r="AH5085" s="2">
        <v>208</v>
      </c>
      <c r="AI5085" s="2">
        <v>231</v>
      </c>
      <c r="AJ5085" s="2">
        <v>228</v>
      </c>
      <c r="AK5085" s="2">
        <v>0</v>
      </c>
      <c r="AL5085" s="2">
        <v>0</v>
      </c>
      <c r="AM5085" s="2">
        <v>0</v>
      </c>
      <c r="AN5085" s="2">
        <v>0</v>
      </c>
      <c r="AO5085" s="2">
        <v>0</v>
      </c>
      <c r="AP5085" s="2">
        <v>0</v>
      </c>
      <c r="AQ5085" s="2">
        <v>0</v>
      </c>
      <c r="AR5085" s="2">
        <v>0</v>
      </c>
      <c r="AS5085" s="2">
        <v>0</v>
      </c>
      <c r="AT5085" s="2">
        <v>0</v>
      </c>
      <c r="AU5085" s="2">
        <v>103</v>
      </c>
      <c r="AV5085" s="2">
        <v>0</v>
      </c>
      <c r="AW5085" s="2">
        <v>0</v>
      </c>
      <c r="AX5085" s="2">
        <v>0</v>
      </c>
      <c r="AY5085" s="2">
        <v>0</v>
      </c>
      <c r="AZ5085" s="2">
        <v>0</v>
      </c>
      <c r="BA5085" s="2">
        <v>0</v>
      </c>
      <c r="BB5085" s="2">
        <v>0</v>
      </c>
      <c r="BC5085" s="2">
        <v>242</v>
      </c>
      <c r="BD5085" s="2">
        <v>0</v>
      </c>
      <c r="BE5085" s="2">
        <v>0</v>
      </c>
      <c r="BF5085" s="2">
        <v>0</v>
      </c>
      <c r="BG5085" s="2">
        <v>0</v>
      </c>
      <c r="BH5085" s="2">
        <v>0</v>
      </c>
      <c r="BI5085" s="2">
        <v>3</v>
      </c>
      <c r="BJ5085" s="2">
        <v>2</v>
      </c>
      <c r="BK5085" s="2">
        <v>3</v>
      </c>
      <c r="BL5085" s="2">
        <v>5</v>
      </c>
      <c r="BM5085" s="2">
        <v>5</v>
      </c>
      <c r="BN5085" s="2">
        <v>3</v>
      </c>
      <c r="BO5085" s="2">
        <v>4</v>
      </c>
      <c r="BP5085" s="2">
        <v>8</v>
      </c>
      <c r="BQ5085" s="2">
        <v>8</v>
      </c>
      <c r="BR5085" s="2">
        <v>7</v>
      </c>
      <c r="BS5085" s="2">
        <v>0</v>
      </c>
      <c r="BT5085" s="2">
        <v>0</v>
      </c>
      <c r="BU5085" s="2">
        <v>0</v>
      </c>
      <c r="BV5085" s="2">
        <v>0</v>
      </c>
      <c r="BW5085" s="2">
        <v>0</v>
      </c>
      <c r="BX5085" s="2">
        <v>0</v>
      </c>
      <c r="BY5085" s="2">
        <v>0</v>
      </c>
      <c r="BZ5085" s="2">
        <v>0</v>
      </c>
      <c r="CA5085" s="2">
        <v>0</v>
      </c>
      <c r="CB5085" s="2">
        <v>0</v>
      </c>
      <c r="CC5085" s="2">
        <v>4</v>
      </c>
      <c r="CD5085" s="2">
        <v>0</v>
      </c>
      <c r="CE5085" s="2">
        <v>0</v>
      </c>
      <c r="CF5085" s="2">
        <v>0</v>
      </c>
      <c r="CG5085" s="2">
        <v>0</v>
      </c>
      <c r="CH5085" s="2">
        <v>0</v>
      </c>
      <c r="CI5085" s="2">
        <v>0</v>
      </c>
      <c r="CJ5085" s="2">
        <v>0</v>
      </c>
      <c r="CK5085" s="2">
        <v>17</v>
      </c>
      <c r="CL5085" s="2">
        <v>0</v>
      </c>
    </row>
    <row r="5086" spans="1:90" x14ac:dyDescent="0.25">
      <c r="A5086" t="s">
        <v>115</v>
      </c>
      <c r="B5086">
        <v>10314</v>
      </c>
      <c r="C5086" t="s">
        <v>204</v>
      </c>
      <c r="D5086">
        <v>1</v>
      </c>
      <c r="E5086">
        <v>8</v>
      </c>
      <c r="F5086">
        <v>902512</v>
      </c>
      <c r="G5086">
        <v>35902512</v>
      </c>
      <c r="H5086" t="s">
        <v>14668</v>
      </c>
      <c r="I5086">
        <v>100</v>
      </c>
      <c r="J5086" t="s">
        <v>107</v>
      </c>
      <c r="K5086" t="s">
        <v>8037</v>
      </c>
      <c r="L5086">
        <v>19</v>
      </c>
      <c r="M5086" t="s">
        <v>332</v>
      </c>
      <c r="N5086">
        <v>5848000</v>
      </c>
      <c r="O5086" t="s">
        <v>102</v>
      </c>
      <c r="P5086" t="s">
        <v>14669</v>
      </c>
      <c r="Q5086">
        <v>301</v>
      </c>
      <c r="R5086">
        <v>11</v>
      </c>
      <c r="S5086">
        <v>55110224</v>
      </c>
      <c r="T5086">
        <v>55121637</v>
      </c>
      <c r="U5086" t="s">
        <v>14670</v>
      </c>
      <c r="V5086">
        <v>1</v>
      </c>
      <c r="W5086" s="2">
        <v>0</v>
      </c>
      <c r="X5086" s="2">
        <v>0</v>
      </c>
      <c r="Y5086" s="2">
        <v>0</v>
      </c>
      <c r="Z5086" s="2">
        <v>0</v>
      </c>
      <c r="AA5086" s="2">
        <v>0</v>
      </c>
      <c r="AB5086" s="2">
        <v>0</v>
      </c>
      <c r="AC5086" s="2">
        <v>0</v>
      </c>
      <c r="AD5086" s="2">
        <v>184</v>
      </c>
      <c r="AE5086" s="2">
        <v>210</v>
      </c>
      <c r="AF5086" s="2">
        <v>163</v>
      </c>
      <c r="AG5086" s="2">
        <v>164</v>
      </c>
      <c r="AH5086" s="2">
        <v>274</v>
      </c>
      <c r="AI5086" s="2">
        <v>261</v>
      </c>
      <c r="AJ5086" s="2">
        <v>214</v>
      </c>
      <c r="AK5086" s="2">
        <v>0</v>
      </c>
      <c r="AL5086" s="2">
        <v>0</v>
      </c>
      <c r="AM5086" s="2">
        <v>0</v>
      </c>
      <c r="AN5086" s="2">
        <v>0</v>
      </c>
      <c r="AO5086" s="2">
        <v>0</v>
      </c>
      <c r="AP5086" s="2">
        <v>0</v>
      </c>
      <c r="AQ5086" s="2">
        <v>0</v>
      </c>
      <c r="AR5086" s="2">
        <v>0</v>
      </c>
      <c r="AS5086" s="2">
        <v>0</v>
      </c>
      <c r="AT5086" s="2">
        <v>0</v>
      </c>
      <c r="AU5086" s="2">
        <v>0</v>
      </c>
      <c r="AV5086" s="2">
        <v>0</v>
      </c>
      <c r="AW5086" s="2">
        <v>0</v>
      </c>
      <c r="AX5086" s="2">
        <v>0</v>
      </c>
      <c r="AY5086" s="2">
        <v>0</v>
      </c>
      <c r="AZ5086" s="2">
        <v>0</v>
      </c>
      <c r="BA5086" s="2">
        <v>0</v>
      </c>
      <c r="BB5086" s="2">
        <v>0</v>
      </c>
      <c r="BC5086" s="2">
        <v>60</v>
      </c>
      <c r="BD5086" s="2">
        <v>0</v>
      </c>
      <c r="BE5086" s="2">
        <v>0</v>
      </c>
      <c r="BF5086" s="2">
        <v>0</v>
      </c>
      <c r="BG5086" s="2">
        <v>0</v>
      </c>
      <c r="BH5086" s="2">
        <v>0</v>
      </c>
      <c r="BI5086" s="2">
        <v>0</v>
      </c>
      <c r="BJ5086" s="2">
        <v>0</v>
      </c>
      <c r="BK5086" s="2">
        <v>0</v>
      </c>
      <c r="BL5086" s="2">
        <v>8</v>
      </c>
      <c r="BM5086" s="2">
        <v>9</v>
      </c>
      <c r="BN5086" s="2">
        <v>10</v>
      </c>
      <c r="BO5086" s="2">
        <v>6</v>
      </c>
      <c r="BP5086" s="2">
        <v>9</v>
      </c>
      <c r="BQ5086" s="2">
        <v>10</v>
      </c>
      <c r="BR5086" s="2">
        <v>11</v>
      </c>
      <c r="BS5086" s="2">
        <v>0</v>
      </c>
      <c r="BT5086" s="2">
        <v>0</v>
      </c>
      <c r="BU5086" s="2">
        <v>0</v>
      </c>
      <c r="BV5086" s="2">
        <v>0</v>
      </c>
      <c r="BW5086" s="2">
        <v>0</v>
      </c>
      <c r="BX5086" s="2">
        <v>0</v>
      </c>
      <c r="BY5086" s="2">
        <v>0</v>
      </c>
      <c r="BZ5086" s="2">
        <v>0</v>
      </c>
      <c r="CA5086" s="2">
        <v>0</v>
      </c>
      <c r="CB5086" s="2">
        <v>0</v>
      </c>
      <c r="CC5086" s="2">
        <v>0</v>
      </c>
      <c r="CD5086" s="2">
        <v>0</v>
      </c>
      <c r="CE5086" s="2">
        <v>0</v>
      </c>
      <c r="CF5086" s="2">
        <v>0</v>
      </c>
      <c r="CG5086" s="2">
        <v>0</v>
      </c>
      <c r="CH5086" s="2">
        <v>0</v>
      </c>
      <c r="CI5086" s="2">
        <v>0</v>
      </c>
      <c r="CJ5086" s="2">
        <v>0</v>
      </c>
      <c r="CK5086" s="2">
        <v>4</v>
      </c>
      <c r="CL5086" s="2">
        <v>0</v>
      </c>
    </row>
    <row r="5087" spans="1:90" x14ac:dyDescent="0.25">
      <c r="A5087" t="s">
        <v>115</v>
      </c>
      <c r="B5087">
        <v>10314</v>
      </c>
      <c r="C5087" t="s">
        <v>204</v>
      </c>
      <c r="D5087">
        <v>1</v>
      </c>
      <c r="E5087">
        <v>8</v>
      </c>
      <c r="F5087">
        <v>438042</v>
      </c>
      <c r="G5087">
        <v>35438042</v>
      </c>
      <c r="H5087" t="s">
        <v>6309</v>
      </c>
      <c r="I5087">
        <v>100</v>
      </c>
      <c r="J5087" t="s">
        <v>107</v>
      </c>
      <c r="K5087" t="s">
        <v>373</v>
      </c>
      <c r="L5087">
        <v>43</v>
      </c>
      <c r="M5087" t="s">
        <v>205</v>
      </c>
      <c r="N5087">
        <v>4930055</v>
      </c>
      <c r="O5087" t="s">
        <v>2483</v>
      </c>
      <c r="P5087" t="s">
        <v>6310</v>
      </c>
      <c r="Q5087">
        <v>215</v>
      </c>
      <c r="R5087">
        <v>11</v>
      </c>
      <c r="S5087">
        <v>55182016</v>
      </c>
      <c r="T5087">
        <v>55182324</v>
      </c>
      <c r="U5087" t="s">
        <v>6311</v>
      </c>
      <c r="V5087">
        <v>1</v>
      </c>
      <c r="W5087" s="2">
        <v>0</v>
      </c>
      <c r="X5087" s="2">
        <v>0</v>
      </c>
      <c r="Y5087" s="2">
        <v>0</v>
      </c>
      <c r="Z5087" s="2">
        <v>0</v>
      </c>
      <c r="AA5087" s="2">
        <v>0</v>
      </c>
      <c r="AB5087" s="2">
        <v>0</v>
      </c>
      <c r="AC5087" s="2">
        <v>0</v>
      </c>
      <c r="AD5087" s="2">
        <v>0</v>
      </c>
      <c r="AE5087" s="2">
        <v>0</v>
      </c>
      <c r="AF5087" s="2">
        <v>115</v>
      </c>
      <c r="AG5087" s="2">
        <v>67</v>
      </c>
      <c r="AH5087" s="2">
        <v>213</v>
      </c>
      <c r="AI5087" s="2">
        <v>146</v>
      </c>
      <c r="AJ5087" s="2">
        <v>39</v>
      </c>
      <c r="AK5087" s="2">
        <v>0</v>
      </c>
      <c r="AL5087" s="2">
        <v>0</v>
      </c>
      <c r="AM5087" s="2">
        <v>0</v>
      </c>
      <c r="AN5087" s="2">
        <v>0</v>
      </c>
      <c r="AO5087" s="2">
        <v>0</v>
      </c>
      <c r="AP5087" s="2">
        <v>0</v>
      </c>
      <c r="AQ5087" s="2">
        <v>0</v>
      </c>
      <c r="AR5087" s="2">
        <v>0</v>
      </c>
      <c r="AS5087" s="2">
        <v>0</v>
      </c>
      <c r="AT5087" s="2">
        <v>0</v>
      </c>
      <c r="AU5087" s="2">
        <v>0</v>
      </c>
      <c r="AV5087" s="2">
        <v>0</v>
      </c>
      <c r="AW5087" s="2">
        <v>0</v>
      </c>
      <c r="AX5087" s="2">
        <v>0</v>
      </c>
      <c r="AY5087" s="2">
        <v>0</v>
      </c>
      <c r="AZ5087" s="2">
        <v>0</v>
      </c>
      <c r="BA5087" s="2">
        <v>0</v>
      </c>
      <c r="BB5087" s="2">
        <v>0</v>
      </c>
      <c r="BC5087" s="2">
        <v>125</v>
      </c>
      <c r="BD5087" s="2">
        <v>0</v>
      </c>
      <c r="BE5087" s="2">
        <v>0</v>
      </c>
      <c r="BF5087" s="2">
        <v>0</v>
      </c>
      <c r="BG5087" s="2">
        <v>0</v>
      </c>
      <c r="BH5087" s="2">
        <v>0</v>
      </c>
      <c r="BI5087" s="2">
        <v>0</v>
      </c>
      <c r="BJ5087" s="2">
        <v>0</v>
      </c>
      <c r="BK5087" s="2">
        <v>0</v>
      </c>
      <c r="BL5087" s="2">
        <v>0</v>
      </c>
      <c r="BM5087" s="2">
        <v>0</v>
      </c>
      <c r="BN5087" s="2">
        <v>5</v>
      </c>
      <c r="BO5087" s="2">
        <v>2</v>
      </c>
      <c r="BP5087" s="2">
        <v>10</v>
      </c>
      <c r="BQ5087" s="2">
        <v>8</v>
      </c>
      <c r="BR5087" s="2">
        <v>1</v>
      </c>
      <c r="BS5087" s="2">
        <v>0</v>
      </c>
      <c r="BT5087" s="2">
        <v>0</v>
      </c>
      <c r="BU5087" s="2">
        <v>0</v>
      </c>
      <c r="BV5087" s="2">
        <v>0</v>
      </c>
      <c r="BW5087" s="2">
        <v>0</v>
      </c>
      <c r="BX5087" s="2">
        <v>0</v>
      </c>
      <c r="BY5087" s="2">
        <v>0</v>
      </c>
      <c r="BZ5087" s="2">
        <v>0</v>
      </c>
      <c r="CA5087" s="2">
        <v>0</v>
      </c>
      <c r="CB5087" s="2">
        <v>0</v>
      </c>
      <c r="CC5087" s="2">
        <v>0</v>
      </c>
      <c r="CD5087" s="2">
        <v>0</v>
      </c>
      <c r="CE5087" s="2">
        <v>0</v>
      </c>
      <c r="CF5087" s="2">
        <v>0</v>
      </c>
      <c r="CG5087" s="2">
        <v>0</v>
      </c>
      <c r="CH5087" s="2">
        <v>0</v>
      </c>
      <c r="CI5087" s="2">
        <v>0</v>
      </c>
      <c r="CJ5087" s="2">
        <v>0</v>
      </c>
      <c r="CK5087" s="2">
        <v>5</v>
      </c>
      <c r="CL5087" s="2">
        <v>0</v>
      </c>
    </row>
    <row r="5088" spans="1:90" x14ac:dyDescent="0.25">
      <c r="A5088" t="s">
        <v>115</v>
      </c>
      <c r="B5088">
        <v>10314</v>
      </c>
      <c r="C5088" t="s">
        <v>204</v>
      </c>
      <c r="D5088">
        <v>1</v>
      </c>
      <c r="E5088">
        <v>8</v>
      </c>
      <c r="F5088">
        <v>914745</v>
      </c>
      <c r="G5088">
        <v>35914745</v>
      </c>
      <c r="H5088" t="s">
        <v>17363</v>
      </c>
      <c r="I5088">
        <v>100</v>
      </c>
      <c r="J5088" t="s">
        <v>107</v>
      </c>
      <c r="K5088" t="s">
        <v>13218</v>
      </c>
      <c r="L5088">
        <v>46</v>
      </c>
      <c r="M5088" t="s">
        <v>813</v>
      </c>
      <c r="N5088">
        <v>5832230</v>
      </c>
      <c r="O5088" t="s">
        <v>92</v>
      </c>
      <c r="P5088" t="s">
        <v>13219</v>
      </c>
      <c r="Q5088">
        <v>50</v>
      </c>
      <c r="R5088">
        <v>11</v>
      </c>
      <c r="S5088">
        <v>55151271</v>
      </c>
      <c r="T5088">
        <v>58924666</v>
      </c>
      <c r="U5088" t="s">
        <v>17364</v>
      </c>
      <c r="V5088">
        <v>1</v>
      </c>
      <c r="W5088" s="2">
        <v>0</v>
      </c>
      <c r="X5088" s="2">
        <v>0</v>
      </c>
      <c r="Y5088" s="2">
        <v>100</v>
      </c>
      <c r="Z5088" s="2">
        <v>97</v>
      </c>
      <c r="AA5088" s="2">
        <v>58</v>
      </c>
      <c r="AB5088" s="2">
        <v>72</v>
      </c>
      <c r="AC5088" s="2">
        <v>85</v>
      </c>
      <c r="AD5088" s="2">
        <v>94</v>
      </c>
      <c r="AE5088" s="2">
        <v>100</v>
      </c>
      <c r="AF5088" s="2">
        <v>74</v>
      </c>
      <c r="AG5088" s="2">
        <v>101</v>
      </c>
      <c r="AH5088" s="2">
        <v>0</v>
      </c>
      <c r="AI5088" s="2">
        <v>0</v>
      </c>
      <c r="AJ5088" s="2">
        <v>0</v>
      </c>
      <c r="AK5088" s="2">
        <v>0</v>
      </c>
      <c r="AL5088" s="2">
        <v>0</v>
      </c>
      <c r="AM5088" s="2">
        <v>0</v>
      </c>
      <c r="AN5088" s="2">
        <v>0</v>
      </c>
      <c r="AO5088" s="2">
        <v>0</v>
      </c>
      <c r="AP5088" s="2">
        <v>0</v>
      </c>
      <c r="AQ5088" s="2">
        <v>0</v>
      </c>
      <c r="AR5088" s="2">
        <v>43</v>
      </c>
      <c r="AS5088" s="2">
        <v>0</v>
      </c>
      <c r="AT5088" s="2">
        <v>0</v>
      </c>
      <c r="AU5088" s="2">
        <v>503</v>
      </c>
      <c r="AV5088" s="2">
        <v>0</v>
      </c>
      <c r="AW5088" s="2">
        <v>0</v>
      </c>
      <c r="AX5088" s="2">
        <v>0</v>
      </c>
      <c r="AY5088" s="2">
        <v>0</v>
      </c>
      <c r="AZ5088" s="2">
        <v>0</v>
      </c>
      <c r="BA5088" s="2">
        <v>0</v>
      </c>
      <c r="BB5088" s="2">
        <v>0</v>
      </c>
      <c r="BC5088" s="2">
        <v>0</v>
      </c>
      <c r="BD5088" s="2">
        <v>29</v>
      </c>
      <c r="BE5088" s="2">
        <v>0</v>
      </c>
      <c r="BF5088" s="2">
        <v>0</v>
      </c>
      <c r="BG5088" s="2">
        <v>6</v>
      </c>
      <c r="BH5088" s="2">
        <v>4</v>
      </c>
      <c r="BI5088" s="2">
        <v>2</v>
      </c>
      <c r="BJ5088" s="2">
        <v>4</v>
      </c>
      <c r="BK5088" s="2">
        <v>5</v>
      </c>
      <c r="BL5088" s="2">
        <v>5</v>
      </c>
      <c r="BM5088" s="2">
        <v>5</v>
      </c>
      <c r="BN5088" s="2">
        <v>4</v>
      </c>
      <c r="BO5088" s="2">
        <v>4</v>
      </c>
      <c r="BP5088" s="2">
        <v>0</v>
      </c>
      <c r="BQ5088" s="2">
        <v>0</v>
      </c>
      <c r="BR5088" s="2">
        <v>0</v>
      </c>
      <c r="BS5088" s="2">
        <v>0</v>
      </c>
      <c r="BT5088" s="2">
        <v>0</v>
      </c>
      <c r="BU5088" s="2">
        <v>0</v>
      </c>
      <c r="BV5088" s="2">
        <v>0</v>
      </c>
      <c r="BW5088" s="2">
        <v>0</v>
      </c>
      <c r="BX5088" s="2">
        <v>0</v>
      </c>
      <c r="BY5088" s="2">
        <v>0</v>
      </c>
      <c r="BZ5088" s="2">
        <v>1</v>
      </c>
      <c r="CA5088" s="2">
        <v>0</v>
      </c>
      <c r="CB5088" s="2">
        <v>0</v>
      </c>
      <c r="CC5088" s="2">
        <v>18</v>
      </c>
      <c r="CD5088" s="2">
        <v>0</v>
      </c>
      <c r="CE5088" s="2">
        <v>0</v>
      </c>
      <c r="CF5088" s="2">
        <v>0</v>
      </c>
      <c r="CG5088" s="2">
        <v>0</v>
      </c>
      <c r="CH5088" s="2">
        <v>0</v>
      </c>
      <c r="CI5088" s="2">
        <v>0</v>
      </c>
      <c r="CJ5088" s="2">
        <v>0</v>
      </c>
      <c r="CK5088" s="2">
        <v>0</v>
      </c>
      <c r="CL5088" s="2">
        <v>8</v>
      </c>
    </row>
    <row r="5089" spans="1:90" x14ac:dyDescent="0.25">
      <c r="A5089" t="s">
        <v>115</v>
      </c>
      <c r="B5089">
        <v>10314</v>
      </c>
      <c r="C5089" t="s">
        <v>204</v>
      </c>
      <c r="D5089">
        <v>1</v>
      </c>
      <c r="E5089">
        <v>8</v>
      </c>
      <c r="F5089">
        <v>35622</v>
      </c>
      <c r="G5089">
        <v>35035622</v>
      </c>
      <c r="H5089" t="s">
        <v>17826</v>
      </c>
      <c r="I5089">
        <v>100</v>
      </c>
      <c r="J5089" t="s">
        <v>107</v>
      </c>
      <c r="K5089" t="s">
        <v>11604</v>
      </c>
      <c r="L5089">
        <v>46</v>
      </c>
      <c r="M5089" t="s">
        <v>813</v>
      </c>
      <c r="N5089">
        <v>5833080</v>
      </c>
      <c r="O5089" t="s">
        <v>92</v>
      </c>
      <c r="P5089" t="s">
        <v>17827</v>
      </c>
      <c r="Q5089">
        <v>1</v>
      </c>
      <c r="R5089">
        <v>11</v>
      </c>
      <c r="S5089">
        <v>55140157</v>
      </c>
      <c r="T5089">
        <v>58924624</v>
      </c>
      <c r="U5089" t="s">
        <v>17828</v>
      </c>
      <c r="V5089">
        <v>1</v>
      </c>
      <c r="W5089" s="2">
        <v>0</v>
      </c>
      <c r="X5089" s="2">
        <v>0</v>
      </c>
      <c r="Y5089" s="2">
        <v>0</v>
      </c>
      <c r="Z5089" s="2">
        <v>0</v>
      </c>
      <c r="AA5089" s="2">
        <v>0</v>
      </c>
      <c r="AB5089" s="2">
        <v>0</v>
      </c>
      <c r="AC5089" s="2">
        <v>0</v>
      </c>
      <c r="AD5089" s="2">
        <v>194</v>
      </c>
      <c r="AE5089" s="2">
        <v>169</v>
      </c>
      <c r="AF5089" s="2">
        <v>158</v>
      </c>
      <c r="AG5089" s="2">
        <v>92</v>
      </c>
      <c r="AH5089" s="2">
        <v>241</v>
      </c>
      <c r="AI5089" s="2">
        <v>193</v>
      </c>
      <c r="AJ5089" s="2">
        <v>170</v>
      </c>
      <c r="AK5089" s="2">
        <v>0</v>
      </c>
      <c r="AL5089" s="2">
        <v>0</v>
      </c>
      <c r="AM5089" s="2">
        <v>0</v>
      </c>
      <c r="AN5089" s="2">
        <v>0</v>
      </c>
      <c r="AO5089" s="2">
        <v>0</v>
      </c>
      <c r="AP5089" s="2">
        <v>0</v>
      </c>
      <c r="AQ5089" s="2">
        <v>0</v>
      </c>
      <c r="AR5089" s="2">
        <v>0</v>
      </c>
      <c r="AS5089" s="2">
        <v>0</v>
      </c>
      <c r="AT5089" s="2">
        <v>0</v>
      </c>
      <c r="AU5089" s="2">
        <v>0</v>
      </c>
      <c r="AV5089" s="2">
        <v>0</v>
      </c>
      <c r="AW5089" s="2">
        <v>0</v>
      </c>
      <c r="AX5089" s="2">
        <v>0</v>
      </c>
      <c r="AY5089" s="2">
        <v>0</v>
      </c>
      <c r="AZ5089" s="2">
        <v>0</v>
      </c>
      <c r="BA5089" s="2">
        <v>0</v>
      </c>
      <c r="BB5089" s="2">
        <v>0</v>
      </c>
      <c r="BC5089" s="2">
        <v>82</v>
      </c>
      <c r="BD5089" s="2">
        <v>0</v>
      </c>
      <c r="BE5089" s="2">
        <v>0</v>
      </c>
      <c r="BF5089" s="2">
        <v>0</v>
      </c>
      <c r="BG5089" s="2">
        <v>0</v>
      </c>
      <c r="BH5089" s="2">
        <v>0</v>
      </c>
      <c r="BI5089" s="2">
        <v>0</v>
      </c>
      <c r="BJ5089" s="2">
        <v>0</v>
      </c>
      <c r="BK5089" s="2">
        <v>0</v>
      </c>
      <c r="BL5089" s="2">
        <v>8</v>
      </c>
      <c r="BM5089" s="2">
        <v>8</v>
      </c>
      <c r="BN5089" s="2">
        <v>7</v>
      </c>
      <c r="BO5089" s="2">
        <v>3</v>
      </c>
      <c r="BP5089" s="2">
        <v>9</v>
      </c>
      <c r="BQ5089" s="2">
        <v>6</v>
      </c>
      <c r="BR5089" s="2">
        <v>7</v>
      </c>
      <c r="BS5089" s="2">
        <v>0</v>
      </c>
      <c r="BT5089" s="2">
        <v>0</v>
      </c>
      <c r="BU5089" s="2">
        <v>0</v>
      </c>
      <c r="BV5089" s="2">
        <v>0</v>
      </c>
      <c r="BW5089" s="2">
        <v>0</v>
      </c>
      <c r="BX5089" s="2">
        <v>0</v>
      </c>
      <c r="BY5089" s="2">
        <v>0</v>
      </c>
      <c r="BZ5089" s="2">
        <v>0</v>
      </c>
      <c r="CA5089" s="2">
        <v>0</v>
      </c>
      <c r="CB5089" s="2">
        <v>0</v>
      </c>
      <c r="CC5089" s="2">
        <v>0</v>
      </c>
      <c r="CD5089" s="2">
        <v>0</v>
      </c>
      <c r="CE5089" s="2">
        <v>0</v>
      </c>
      <c r="CF5089" s="2">
        <v>0</v>
      </c>
      <c r="CG5089" s="2">
        <v>0</v>
      </c>
      <c r="CH5089" s="2">
        <v>0</v>
      </c>
      <c r="CI5089" s="2">
        <v>0</v>
      </c>
      <c r="CJ5089" s="2">
        <v>0</v>
      </c>
      <c r="CK5089" s="2">
        <v>4</v>
      </c>
      <c r="CL5089" s="2">
        <v>0</v>
      </c>
    </row>
    <row r="5090" spans="1:90" x14ac:dyDescent="0.25">
      <c r="A5090" t="s">
        <v>115</v>
      </c>
      <c r="B5090">
        <v>10314</v>
      </c>
      <c r="C5090" t="s">
        <v>204</v>
      </c>
      <c r="D5090">
        <v>1</v>
      </c>
      <c r="E5090">
        <v>8</v>
      </c>
      <c r="F5090">
        <v>5265</v>
      </c>
      <c r="G5090">
        <v>35005265</v>
      </c>
      <c r="H5090" t="s">
        <v>17226</v>
      </c>
      <c r="I5090">
        <v>100</v>
      </c>
      <c r="J5090" t="s">
        <v>107</v>
      </c>
      <c r="K5090" t="s">
        <v>2545</v>
      </c>
      <c r="L5090">
        <v>43</v>
      </c>
      <c r="M5090" t="s">
        <v>205</v>
      </c>
      <c r="N5090">
        <v>4941175</v>
      </c>
      <c r="P5090" t="s">
        <v>2546</v>
      </c>
      <c r="Q5090">
        <v>100</v>
      </c>
      <c r="R5090">
        <v>11</v>
      </c>
      <c r="S5090">
        <v>55170278</v>
      </c>
      <c r="T5090">
        <v>55171865</v>
      </c>
      <c r="U5090" t="s">
        <v>17227</v>
      </c>
      <c r="V5090">
        <v>1</v>
      </c>
      <c r="W5090" s="2">
        <v>0</v>
      </c>
      <c r="X5090" s="2">
        <v>0</v>
      </c>
      <c r="Y5090" s="2">
        <v>0</v>
      </c>
      <c r="Z5090" s="2">
        <v>0</v>
      </c>
      <c r="AA5090" s="2">
        <v>0</v>
      </c>
      <c r="AB5090" s="2">
        <v>0</v>
      </c>
      <c r="AC5090" s="2">
        <v>0</v>
      </c>
      <c r="AD5090" s="2">
        <v>109</v>
      </c>
      <c r="AE5090" s="2">
        <v>126</v>
      </c>
      <c r="AF5090" s="2">
        <v>153</v>
      </c>
      <c r="AG5090" s="2">
        <v>119</v>
      </c>
      <c r="AH5090" s="2">
        <v>377</v>
      </c>
      <c r="AI5090" s="2">
        <v>290</v>
      </c>
      <c r="AJ5090" s="2">
        <v>441</v>
      </c>
      <c r="AK5090" s="2">
        <v>0</v>
      </c>
      <c r="AL5090" s="2">
        <v>0</v>
      </c>
      <c r="AM5090" s="2">
        <v>0</v>
      </c>
      <c r="AN5090" s="2">
        <v>0</v>
      </c>
      <c r="AO5090" s="2">
        <v>0</v>
      </c>
      <c r="AP5090" s="2">
        <v>0</v>
      </c>
      <c r="AQ5090" s="2">
        <v>0</v>
      </c>
      <c r="AR5090" s="2">
        <v>0</v>
      </c>
      <c r="AS5090" s="2">
        <v>0</v>
      </c>
      <c r="AT5090" s="2">
        <v>0</v>
      </c>
      <c r="AU5090" s="2">
        <v>178</v>
      </c>
      <c r="AV5090" s="2">
        <v>0</v>
      </c>
      <c r="AW5090" s="2">
        <v>0</v>
      </c>
      <c r="AX5090" s="2">
        <v>0</v>
      </c>
      <c r="AY5090" s="2">
        <v>0</v>
      </c>
      <c r="AZ5090" s="2">
        <v>0</v>
      </c>
      <c r="BA5090" s="2">
        <v>0</v>
      </c>
      <c r="BB5090" s="2">
        <v>0</v>
      </c>
      <c r="BC5090" s="2">
        <v>228</v>
      </c>
      <c r="BD5090" s="2">
        <v>0</v>
      </c>
      <c r="BE5090" s="2">
        <v>0</v>
      </c>
      <c r="BF5090" s="2">
        <v>0</v>
      </c>
      <c r="BG5090" s="2">
        <v>0</v>
      </c>
      <c r="BH5090" s="2">
        <v>0</v>
      </c>
      <c r="BI5090" s="2">
        <v>0</v>
      </c>
      <c r="BJ5090" s="2">
        <v>0</v>
      </c>
      <c r="BK5090" s="2">
        <v>0</v>
      </c>
      <c r="BL5090" s="2">
        <v>3</v>
      </c>
      <c r="BM5090" s="2">
        <v>6</v>
      </c>
      <c r="BN5090" s="2">
        <v>9</v>
      </c>
      <c r="BO5090" s="2">
        <v>5</v>
      </c>
      <c r="BP5090" s="2">
        <v>12</v>
      </c>
      <c r="BQ5090" s="2">
        <v>9</v>
      </c>
      <c r="BR5090" s="2">
        <v>14</v>
      </c>
      <c r="BS5090" s="2">
        <v>0</v>
      </c>
      <c r="BT5090" s="2">
        <v>0</v>
      </c>
      <c r="BU5090" s="2">
        <v>0</v>
      </c>
      <c r="BV5090" s="2">
        <v>0</v>
      </c>
      <c r="BW5090" s="2">
        <v>0</v>
      </c>
      <c r="BX5090" s="2">
        <v>0</v>
      </c>
      <c r="BY5090" s="2">
        <v>0</v>
      </c>
      <c r="BZ5090" s="2">
        <v>0</v>
      </c>
      <c r="CA5090" s="2">
        <v>0</v>
      </c>
      <c r="CB5090" s="2">
        <v>0</v>
      </c>
      <c r="CC5090" s="2">
        <v>4</v>
      </c>
      <c r="CD5090" s="2">
        <v>0</v>
      </c>
      <c r="CE5090" s="2">
        <v>0</v>
      </c>
      <c r="CF5090" s="2">
        <v>0</v>
      </c>
      <c r="CG5090" s="2">
        <v>0</v>
      </c>
      <c r="CH5090" s="2">
        <v>0</v>
      </c>
      <c r="CI5090" s="2">
        <v>0</v>
      </c>
      <c r="CJ5090" s="2">
        <v>0</v>
      </c>
      <c r="CK5090" s="2">
        <v>19</v>
      </c>
      <c r="CL5090" s="2">
        <v>0</v>
      </c>
    </row>
    <row r="5091" spans="1:90" x14ac:dyDescent="0.25">
      <c r="A5091" t="s">
        <v>115</v>
      </c>
      <c r="B5091">
        <v>10314</v>
      </c>
      <c r="C5091" t="s">
        <v>204</v>
      </c>
      <c r="D5091">
        <v>1</v>
      </c>
      <c r="E5091">
        <v>8</v>
      </c>
      <c r="F5091">
        <v>906566</v>
      </c>
      <c r="G5091">
        <v>35906566</v>
      </c>
      <c r="H5091" t="s">
        <v>7383</v>
      </c>
      <c r="I5091">
        <v>100</v>
      </c>
      <c r="J5091" t="s">
        <v>107</v>
      </c>
      <c r="K5091" t="s">
        <v>7384</v>
      </c>
      <c r="L5091">
        <v>43</v>
      </c>
      <c r="M5091" t="s">
        <v>205</v>
      </c>
      <c r="N5091">
        <v>4942040</v>
      </c>
      <c r="O5091" t="s">
        <v>92</v>
      </c>
      <c r="P5091" t="s">
        <v>7385</v>
      </c>
      <c r="Q5091">
        <v>96</v>
      </c>
      <c r="R5091">
        <v>11</v>
      </c>
      <c r="S5091">
        <v>58310331</v>
      </c>
      <c r="T5091">
        <v>58334317</v>
      </c>
      <c r="U5091" t="s">
        <v>7386</v>
      </c>
      <c r="V5091">
        <v>1</v>
      </c>
      <c r="W5091" s="2">
        <v>0</v>
      </c>
      <c r="X5091" s="2">
        <v>0</v>
      </c>
      <c r="Y5091" s="2">
        <v>105</v>
      </c>
      <c r="Z5091" s="2">
        <v>150</v>
      </c>
      <c r="AA5091" s="2">
        <v>130</v>
      </c>
      <c r="AB5091" s="2">
        <v>124</v>
      </c>
      <c r="AC5091" s="2">
        <v>65</v>
      </c>
      <c r="AD5091" s="2">
        <v>103</v>
      </c>
      <c r="AE5091" s="2">
        <v>103</v>
      </c>
      <c r="AF5091" s="2">
        <v>127</v>
      </c>
      <c r="AG5091" s="2">
        <v>33</v>
      </c>
      <c r="AH5091" s="2">
        <v>178</v>
      </c>
      <c r="AI5091" s="2">
        <v>156</v>
      </c>
      <c r="AJ5091" s="2">
        <v>129</v>
      </c>
      <c r="AK5091" s="2">
        <v>0</v>
      </c>
      <c r="AL5091" s="2">
        <v>0</v>
      </c>
      <c r="AM5091" s="2">
        <v>0</v>
      </c>
      <c r="AN5091" s="2">
        <v>0</v>
      </c>
      <c r="AO5091" s="2">
        <v>0</v>
      </c>
      <c r="AP5091" s="2">
        <v>0</v>
      </c>
      <c r="AQ5091" s="2">
        <v>0</v>
      </c>
      <c r="AR5091" s="2">
        <v>0</v>
      </c>
      <c r="AS5091" s="2">
        <v>0</v>
      </c>
      <c r="AT5091" s="2">
        <v>0</v>
      </c>
      <c r="AU5091" s="2">
        <v>85</v>
      </c>
      <c r="AV5091" s="2">
        <v>0</v>
      </c>
      <c r="AW5091" s="2">
        <v>0</v>
      </c>
      <c r="AX5091" s="2">
        <v>0</v>
      </c>
      <c r="AY5091" s="2">
        <v>0</v>
      </c>
      <c r="AZ5091" s="2">
        <v>0</v>
      </c>
      <c r="BA5091" s="2">
        <v>0</v>
      </c>
      <c r="BB5091" s="2">
        <v>0</v>
      </c>
      <c r="BC5091" s="2">
        <v>553</v>
      </c>
      <c r="BD5091" s="2">
        <v>0</v>
      </c>
      <c r="BE5091" s="2">
        <v>0</v>
      </c>
      <c r="BF5091" s="2">
        <v>0</v>
      </c>
      <c r="BG5091" s="2">
        <v>6</v>
      </c>
      <c r="BH5091" s="2">
        <v>6</v>
      </c>
      <c r="BI5091" s="2">
        <v>5</v>
      </c>
      <c r="BJ5091" s="2">
        <v>4</v>
      </c>
      <c r="BK5091" s="2">
        <v>3</v>
      </c>
      <c r="BL5091" s="2">
        <v>3</v>
      </c>
      <c r="BM5091" s="2">
        <v>3</v>
      </c>
      <c r="BN5091" s="2">
        <v>5</v>
      </c>
      <c r="BO5091" s="2">
        <v>2</v>
      </c>
      <c r="BP5091" s="2">
        <v>7</v>
      </c>
      <c r="BQ5091" s="2">
        <v>4</v>
      </c>
      <c r="BR5091" s="2">
        <v>5</v>
      </c>
      <c r="BS5091" s="2">
        <v>0</v>
      </c>
      <c r="BT5091" s="2">
        <v>0</v>
      </c>
      <c r="BU5091" s="2">
        <v>0</v>
      </c>
      <c r="BV5091" s="2">
        <v>0</v>
      </c>
      <c r="BW5091" s="2">
        <v>0</v>
      </c>
      <c r="BX5091" s="2">
        <v>0</v>
      </c>
      <c r="BY5091" s="2">
        <v>0</v>
      </c>
      <c r="BZ5091" s="2">
        <v>0</v>
      </c>
      <c r="CA5091" s="2">
        <v>0</v>
      </c>
      <c r="CB5091" s="2">
        <v>0</v>
      </c>
      <c r="CC5091" s="2">
        <v>2</v>
      </c>
      <c r="CD5091" s="2">
        <v>0</v>
      </c>
      <c r="CE5091" s="2">
        <v>0</v>
      </c>
      <c r="CF5091" s="2">
        <v>0</v>
      </c>
      <c r="CG5091" s="2">
        <v>0</v>
      </c>
      <c r="CH5091" s="2">
        <v>0</v>
      </c>
      <c r="CI5091" s="2">
        <v>0</v>
      </c>
      <c r="CJ5091" s="2">
        <v>0</v>
      </c>
      <c r="CK5091" s="2">
        <v>30</v>
      </c>
      <c r="CL5091" s="2">
        <v>0</v>
      </c>
    </row>
    <row r="5092" spans="1:90" x14ac:dyDescent="0.25">
      <c r="A5092" t="s">
        <v>115</v>
      </c>
      <c r="B5092">
        <v>10314</v>
      </c>
      <c r="C5092" t="s">
        <v>204</v>
      </c>
      <c r="D5092">
        <v>1</v>
      </c>
      <c r="E5092">
        <v>8</v>
      </c>
      <c r="F5092">
        <v>37400</v>
      </c>
      <c r="G5092">
        <v>35037400</v>
      </c>
      <c r="H5092" t="s">
        <v>8026</v>
      </c>
      <c r="I5092">
        <v>100</v>
      </c>
      <c r="J5092" t="s">
        <v>107</v>
      </c>
      <c r="K5092" t="s">
        <v>6248</v>
      </c>
      <c r="L5092">
        <v>43</v>
      </c>
      <c r="M5092" t="s">
        <v>205</v>
      </c>
      <c r="N5092">
        <v>4920010</v>
      </c>
      <c r="O5092" t="s">
        <v>92</v>
      </c>
      <c r="P5092" t="s">
        <v>8027</v>
      </c>
      <c r="Q5092">
        <v>300</v>
      </c>
      <c r="R5092">
        <v>11</v>
      </c>
      <c r="S5092">
        <v>58311931</v>
      </c>
      <c r="T5092">
        <v>58330001</v>
      </c>
      <c r="U5092" t="s">
        <v>8028</v>
      </c>
      <c r="V5092">
        <v>1</v>
      </c>
      <c r="W5092" s="2">
        <v>0</v>
      </c>
      <c r="X5092" s="2">
        <v>0</v>
      </c>
      <c r="Y5092" s="2">
        <v>121</v>
      </c>
      <c r="Z5092" s="2">
        <v>145</v>
      </c>
      <c r="AA5092" s="2">
        <v>83</v>
      </c>
      <c r="AB5092" s="2">
        <v>82</v>
      </c>
      <c r="AC5092" s="2">
        <v>0</v>
      </c>
      <c r="AD5092" s="2">
        <v>0</v>
      </c>
      <c r="AE5092" s="2">
        <v>93</v>
      </c>
      <c r="AF5092" s="2">
        <v>112</v>
      </c>
      <c r="AG5092" s="2">
        <v>72</v>
      </c>
      <c r="AH5092" s="2">
        <v>0</v>
      </c>
      <c r="AI5092" s="2">
        <v>0</v>
      </c>
      <c r="AJ5092" s="2">
        <v>0</v>
      </c>
      <c r="AK5092" s="2">
        <v>0</v>
      </c>
      <c r="AL5092" s="2">
        <v>0</v>
      </c>
      <c r="AM5092" s="2">
        <v>0</v>
      </c>
      <c r="AN5092" s="2">
        <v>0</v>
      </c>
      <c r="AO5092" s="2">
        <v>0</v>
      </c>
      <c r="AP5092" s="2">
        <v>0</v>
      </c>
      <c r="AQ5092" s="2">
        <v>0</v>
      </c>
      <c r="AR5092" s="2">
        <v>0</v>
      </c>
      <c r="AS5092" s="2">
        <v>0</v>
      </c>
      <c r="AT5092" s="2">
        <v>0</v>
      </c>
      <c r="AU5092" s="2">
        <v>0</v>
      </c>
      <c r="AV5092" s="2">
        <v>0</v>
      </c>
      <c r="AW5092" s="2">
        <v>0</v>
      </c>
      <c r="AX5092" s="2">
        <v>0</v>
      </c>
      <c r="AY5092" s="2">
        <v>0</v>
      </c>
      <c r="AZ5092" s="2">
        <v>0</v>
      </c>
      <c r="BA5092" s="2">
        <v>0</v>
      </c>
      <c r="BB5092" s="2">
        <v>0</v>
      </c>
      <c r="BC5092" s="2">
        <v>119</v>
      </c>
      <c r="BD5092" s="2">
        <v>0</v>
      </c>
      <c r="BE5092" s="2">
        <v>0</v>
      </c>
      <c r="BF5092" s="2">
        <v>0</v>
      </c>
      <c r="BG5092" s="2">
        <v>4</v>
      </c>
      <c r="BH5092" s="2">
        <v>5</v>
      </c>
      <c r="BI5092" s="2">
        <v>4</v>
      </c>
      <c r="BJ5092" s="2">
        <v>3</v>
      </c>
      <c r="BK5092" s="2">
        <v>0</v>
      </c>
      <c r="BL5092" s="2">
        <v>0</v>
      </c>
      <c r="BM5092" s="2">
        <v>4</v>
      </c>
      <c r="BN5092" s="2">
        <v>5</v>
      </c>
      <c r="BO5092" s="2">
        <v>3</v>
      </c>
      <c r="BP5092" s="2">
        <v>0</v>
      </c>
      <c r="BQ5092" s="2">
        <v>0</v>
      </c>
      <c r="BR5092" s="2">
        <v>0</v>
      </c>
      <c r="BS5092" s="2">
        <v>0</v>
      </c>
      <c r="BT5092" s="2">
        <v>0</v>
      </c>
      <c r="BU5092" s="2">
        <v>0</v>
      </c>
      <c r="BV5092" s="2">
        <v>0</v>
      </c>
      <c r="BW5092" s="2">
        <v>0</v>
      </c>
      <c r="BX5092" s="2">
        <v>0</v>
      </c>
      <c r="BY5092" s="2">
        <v>0</v>
      </c>
      <c r="BZ5092" s="2">
        <v>0</v>
      </c>
      <c r="CA5092" s="2">
        <v>0</v>
      </c>
      <c r="CB5092" s="2">
        <v>0</v>
      </c>
      <c r="CC5092" s="2">
        <v>0</v>
      </c>
      <c r="CD5092" s="2">
        <v>0</v>
      </c>
      <c r="CE5092" s="2">
        <v>0</v>
      </c>
      <c r="CF5092" s="2">
        <v>0</v>
      </c>
      <c r="CG5092" s="2">
        <v>0</v>
      </c>
      <c r="CH5092" s="2">
        <v>0</v>
      </c>
      <c r="CI5092" s="2">
        <v>0</v>
      </c>
      <c r="CJ5092" s="2">
        <v>0</v>
      </c>
      <c r="CK5092" s="2">
        <v>6</v>
      </c>
      <c r="CL5092" s="2">
        <v>0</v>
      </c>
    </row>
    <row r="5093" spans="1:90" x14ac:dyDescent="0.25">
      <c r="A5093" t="s">
        <v>115</v>
      </c>
      <c r="B5093">
        <v>10314</v>
      </c>
      <c r="C5093" t="s">
        <v>204</v>
      </c>
      <c r="D5093">
        <v>1</v>
      </c>
      <c r="E5093">
        <v>8</v>
      </c>
      <c r="F5093">
        <v>5241</v>
      </c>
      <c r="G5093">
        <v>35005241</v>
      </c>
      <c r="H5093" t="s">
        <v>11743</v>
      </c>
      <c r="I5093">
        <v>100</v>
      </c>
      <c r="J5093" t="s">
        <v>107</v>
      </c>
      <c r="K5093" t="s">
        <v>10817</v>
      </c>
      <c r="L5093">
        <v>46</v>
      </c>
      <c r="M5093" t="s">
        <v>813</v>
      </c>
      <c r="N5093">
        <v>4913110</v>
      </c>
      <c r="O5093" t="s">
        <v>92</v>
      </c>
      <c r="P5093" t="s">
        <v>11744</v>
      </c>
      <c r="Q5093">
        <v>440</v>
      </c>
      <c r="R5093">
        <v>11</v>
      </c>
      <c r="S5093">
        <v>55146352</v>
      </c>
      <c r="U5093" t="s">
        <v>11745</v>
      </c>
      <c r="V5093">
        <v>1</v>
      </c>
      <c r="W5093" s="2">
        <v>0</v>
      </c>
      <c r="X5093" s="2">
        <v>0</v>
      </c>
      <c r="Y5093" s="2">
        <v>86</v>
      </c>
      <c r="Z5093" s="2">
        <v>65</v>
      </c>
      <c r="AA5093" s="2">
        <v>121</v>
      </c>
      <c r="AB5093" s="2">
        <v>132</v>
      </c>
      <c r="AC5093" s="2">
        <v>93</v>
      </c>
      <c r="AD5093" s="2">
        <v>158</v>
      </c>
      <c r="AE5093" s="2">
        <v>163</v>
      </c>
      <c r="AF5093" s="2">
        <v>104</v>
      </c>
      <c r="AG5093" s="2">
        <v>110</v>
      </c>
      <c r="AH5093" s="2">
        <v>120</v>
      </c>
      <c r="AI5093" s="2">
        <v>134</v>
      </c>
      <c r="AJ5093" s="2">
        <v>86</v>
      </c>
      <c r="AK5093" s="2">
        <v>0</v>
      </c>
      <c r="AL5093" s="2">
        <v>0</v>
      </c>
      <c r="AM5093" s="2">
        <v>0</v>
      </c>
      <c r="AN5093" s="2">
        <v>0</v>
      </c>
      <c r="AO5093" s="2">
        <v>0</v>
      </c>
      <c r="AP5093" s="2">
        <v>0</v>
      </c>
      <c r="AQ5093" s="2">
        <v>0</v>
      </c>
      <c r="AR5093" s="2">
        <v>0</v>
      </c>
      <c r="AS5093" s="2">
        <v>0</v>
      </c>
      <c r="AT5093" s="2">
        <v>0</v>
      </c>
      <c r="AU5093" s="2">
        <v>0</v>
      </c>
      <c r="AV5093" s="2">
        <v>0</v>
      </c>
      <c r="AW5093" s="2">
        <v>0</v>
      </c>
      <c r="AX5093" s="2">
        <v>0</v>
      </c>
      <c r="AY5093" s="2">
        <v>0</v>
      </c>
      <c r="AZ5093" s="2">
        <v>0</v>
      </c>
      <c r="BA5093" s="2">
        <v>0</v>
      </c>
      <c r="BB5093" s="2">
        <v>0</v>
      </c>
      <c r="BC5093" s="2">
        <v>225</v>
      </c>
      <c r="BD5093" s="2">
        <v>15</v>
      </c>
      <c r="BE5093" s="2">
        <v>0</v>
      </c>
      <c r="BF5093" s="2">
        <v>0</v>
      </c>
      <c r="BG5093" s="2">
        <v>4</v>
      </c>
      <c r="BH5093" s="2">
        <v>2</v>
      </c>
      <c r="BI5093" s="2">
        <v>7</v>
      </c>
      <c r="BJ5093" s="2">
        <v>5</v>
      </c>
      <c r="BK5093" s="2">
        <v>4</v>
      </c>
      <c r="BL5093" s="2">
        <v>6</v>
      </c>
      <c r="BM5093" s="2">
        <v>7</v>
      </c>
      <c r="BN5093" s="2">
        <v>4</v>
      </c>
      <c r="BO5093" s="2">
        <v>7</v>
      </c>
      <c r="BP5093" s="2">
        <v>7</v>
      </c>
      <c r="BQ5093" s="2">
        <v>6</v>
      </c>
      <c r="BR5093" s="2">
        <v>4</v>
      </c>
      <c r="BS5093" s="2">
        <v>0</v>
      </c>
      <c r="BT5093" s="2">
        <v>0</v>
      </c>
      <c r="BU5093" s="2">
        <v>0</v>
      </c>
      <c r="BV5093" s="2">
        <v>0</v>
      </c>
      <c r="BW5093" s="2">
        <v>0</v>
      </c>
      <c r="BX5093" s="2">
        <v>0</v>
      </c>
      <c r="BY5093" s="2">
        <v>0</v>
      </c>
      <c r="BZ5093" s="2">
        <v>0</v>
      </c>
      <c r="CA5093" s="2">
        <v>0</v>
      </c>
      <c r="CB5093" s="2">
        <v>0</v>
      </c>
      <c r="CC5093" s="2">
        <v>0</v>
      </c>
      <c r="CD5093" s="2">
        <v>0</v>
      </c>
      <c r="CE5093" s="2">
        <v>0</v>
      </c>
      <c r="CF5093" s="2">
        <v>0</v>
      </c>
      <c r="CG5093" s="2">
        <v>0</v>
      </c>
      <c r="CH5093" s="2">
        <v>0</v>
      </c>
      <c r="CI5093" s="2">
        <v>0</v>
      </c>
      <c r="CJ5093" s="2">
        <v>0</v>
      </c>
      <c r="CK5093" s="2">
        <v>14</v>
      </c>
      <c r="CL5093" s="2">
        <v>4</v>
      </c>
    </row>
    <row r="5094" spans="1:90" x14ac:dyDescent="0.25">
      <c r="A5094" t="s">
        <v>115</v>
      </c>
      <c r="B5094">
        <v>10314</v>
      </c>
      <c r="C5094" t="s">
        <v>204</v>
      </c>
      <c r="D5094">
        <v>1</v>
      </c>
      <c r="E5094">
        <v>8</v>
      </c>
      <c r="F5094">
        <v>461295</v>
      </c>
      <c r="G5094">
        <v>35461295</v>
      </c>
      <c r="H5094" t="s">
        <v>7832</v>
      </c>
      <c r="I5094">
        <v>100</v>
      </c>
      <c r="J5094" t="s">
        <v>107</v>
      </c>
      <c r="K5094" t="s">
        <v>7833</v>
      </c>
      <c r="L5094">
        <v>46</v>
      </c>
      <c r="M5094" t="s">
        <v>813</v>
      </c>
      <c r="N5094">
        <v>5815085</v>
      </c>
      <c r="O5094" t="s">
        <v>92</v>
      </c>
      <c r="P5094" t="s">
        <v>7834</v>
      </c>
      <c r="Q5094" t="s">
        <v>127</v>
      </c>
      <c r="R5094">
        <v>11</v>
      </c>
      <c r="S5094">
        <v>58515883</v>
      </c>
      <c r="T5094">
        <v>58516406</v>
      </c>
      <c r="U5094" t="s">
        <v>7835</v>
      </c>
      <c r="V5094">
        <v>1</v>
      </c>
      <c r="W5094" s="2">
        <v>0</v>
      </c>
      <c r="X5094" s="2">
        <v>0</v>
      </c>
      <c r="Y5094" s="2">
        <v>70</v>
      </c>
      <c r="Z5094" s="2">
        <v>0</v>
      </c>
      <c r="AA5094" s="2">
        <v>93</v>
      </c>
      <c r="AB5094" s="2">
        <v>163</v>
      </c>
      <c r="AC5094" s="2">
        <v>105</v>
      </c>
      <c r="AD5094" s="2">
        <v>214</v>
      </c>
      <c r="AE5094" s="2">
        <v>69</v>
      </c>
      <c r="AF5094" s="2">
        <v>0</v>
      </c>
      <c r="AG5094" s="2">
        <v>0</v>
      </c>
      <c r="AH5094" s="2">
        <v>160</v>
      </c>
      <c r="AI5094" s="2">
        <v>78</v>
      </c>
      <c r="AJ5094" s="2">
        <v>63</v>
      </c>
      <c r="AK5094" s="2">
        <v>0</v>
      </c>
      <c r="AL5094" s="2">
        <v>0</v>
      </c>
      <c r="AM5094" s="2">
        <v>0</v>
      </c>
      <c r="AN5094" s="2">
        <v>0</v>
      </c>
      <c r="AO5094" s="2">
        <v>0</v>
      </c>
      <c r="AP5094" s="2">
        <v>0</v>
      </c>
      <c r="AQ5094" s="2">
        <v>0</v>
      </c>
      <c r="AR5094" s="2">
        <v>0</v>
      </c>
      <c r="AS5094" s="2">
        <v>0</v>
      </c>
      <c r="AT5094" s="2">
        <v>0</v>
      </c>
      <c r="AU5094" s="2">
        <v>0</v>
      </c>
      <c r="AV5094" s="2">
        <v>0</v>
      </c>
      <c r="AW5094" s="2">
        <v>0</v>
      </c>
      <c r="AX5094" s="2">
        <v>0</v>
      </c>
      <c r="AY5094" s="2">
        <v>0</v>
      </c>
      <c r="AZ5094" s="2">
        <v>0</v>
      </c>
      <c r="BA5094" s="2">
        <v>0</v>
      </c>
      <c r="BB5094" s="2">
        <v>0</v>
      </c>
      <c r="BC5094" s="2">
        <v>0</v>
      </c>
      <c r="BD5094" s="2">
        <v>0</v>
      </c>
      <c r="BE5094" s="2">
        <v>0</v>
      </c>
      <c r="BF5094" s="2">
        <v>0</v>
      </c>
      <c r="BG5094" s="2">
        <v>2</v>
      </c>
      <c r="BH5094" s="2">
        <v>0</v>
      </c>
      <c r="BI5094" s="2">
        <v>6</v>
      </c>
      <c r="BJ5094" s="2">
        <v>7</v>
      </c>
      <c r="BK5094" s="2">
        <v>5</v>
      </c>
      <c r="BL5094" s="2">
        <v>10</v>
      </c>
      <c r="BM5094" s="2">
        <v>3</v>
      </c>
      <c r="BN5094" s="2">
        <v>0</v>
      </c>
      <c r="BO5094" s="2">
        <v>0</v>
      </c>
      <c r="BP5094" s="2">
        <v>10</v>
      </c>
      <c r="BQ5094" s="2">
        <v>5</v>
      </c>
      <c r="BR5094" s="2">
        <v>2</v>
      </c>
      <c r="BS5094" s="2">
        <v>0</v>
      </c>
      <c r="BT5094" s="2">
        <v>0</v>
      </c>
      <c r="BU5094" s="2">
        <v>0</v>
      </c>
      <c r="BV5094" s="2">
        <v>0</v>
      </c>
      <c r="BW5094" s="2">
        <v>0</v>
      </c>
      <c r="BX5094" s="2">
        <v>0</v>
      </c>
      <c r="BY5094" s="2">
        <v>0</v>
      </c>
      <c r="BZ5094" s="2">
        <v>0</v>
      </c>
      <c r="CA5094" s="2">
        <v>0</v>
      </c>
      <c r="CB5094" s="2">
        <v>0</v>
      </c>
      <c r="CC5094" s="2">
        <v>0</v>
      </c>
      <c r="CD5094" s="2">
        <v>0</v>
      </c>
      <c r="CE5094" s="2">
        <v>0</v>
      </c>
      <c r="CF5094" s="2">
        <v>0</v>
      </c>
      <c r="CG5094" s="2">
        <v>0</v>
      </c>
      <c r="CH5094" s="2">
        <v>0</v>
      </c>
      <c r="CI5094" s="2">
        <v>0</v>
      </c>
      <c r="CJ5094" s="2">
        <v>0</v>
      </c>
      <c r="CK5094" s="2">
        <v>0</v>
      </c>
      <c r="CL5094" s="2">
        <v>0</v>
      </c>
    </row>
    <row r="5095" spans="1:90" x14ac:dyDescent="0.25">
      <c r="A5095" t="s">
        <v>115</v>
      </c>
      <c r="B5095">
        <v>10314</v>
      </c>
      <c r="C5095" t="s">
        <v>204</v>
      </c>
      <c r="D5095">
        <v>1</v>
      </c>
      <c r="E5095">
        <v>8</v>
      </c>
      <c r="F5095">
        <v>35610</v>
      </c>
      <c r="G5095">
        <v>35035610</v>
      </c>
      <c r="H5095" t="s">
        <v>7848</v>
      </c>
      <c r="I5095">
        <v>100</v>
      </c>
      <c r="J5095" t="s">
        <v>107</v>
      </c>
      <c r="K5095" t="s">
        <v>4197</v>
      </c>
      <c r="L5095">
        <v>43</v>
      </c>
      <c r="M5095" t="s">
        <v>205</v>
      </c>
      <c r="N5095">
        <v>5877150</v>
      </c>
      <c r="O5095" t="s">
        <v>92</v>
      </c>
      <c r="P5095" t="s">
        <v>4198</v>
      </c>
      <c r="Q5095">
        <v>100</v>
      </c>
      <c r="R5095">
        <v>11</v>
      </c>
      <c r="S5095">
        <v>58722333</v>
      </c>
      <c r="T5095">
        <v>58733286</v>
      </c>
      <c r="U5095" t="s">
        <v>7849</v>
      </c>
      <c r="V5095">
        <v>1</v>
      </c>
      <c r="W5095" s="2">
        <v>0</v>
      </c>
      <c r="X5095" s="2">
        <v>0</v>
      </c>
      <c r="Y5095" s="2">
        <v>0</v>
      </c>
      <c r="Z5095" s="2">
        <v>0</v>
      </c>
      <c r="AA5095" s="2">
        <v>0</v>
      </c>
      <c r="AB5095" s="2">
        <v>0</v>
      </c>
      <c r="AC5095" s="2">
        <v>0</v>
      </c>
      <c r="AD5095" s="2">
        <v>189</v>
      </c>
      <c r="AE5095" s="2">
        <v>149</v>
      </c>
      <c r="AF5095" s="2">
        <v>155</v>
      </c>
      <c r="AG5095" s="2">
        <v>91</v>
      </c>
      <c r="AH5095" s="2">
        <v>240</v>
      </c>
      <c r="AI5095" s="2">
        <v>209</v>
      </c>
      <c r="AJ5095" s="2">
        <v>182</v>
      </c>
      <c r="AK5095" s="2">
        <v>0</v>
      </c>
      <c r="AL5095" s="2">
        <v>0</v>
      </c>
      <c r="AM5095" s="2">
        <v>0</v>
      </c>
      <c r="AN5095" s="2">
        <v>0</v>
      </c>
      <c r="AO5095" s="2">
        <v>0</v>
      </c>
      <c r="AP5095" s="2">
        <v>0</v>
      </c>
      <c r="AQ5095" s="2">
        <v>0</v>
      </c>
      <c r="AR5095" s="2">
        <v>0</v>
      </c>
      <c r="AS5095" s="2">
        <v>0</v>
      </c>
      <c r="AT5095" s="2">
        <v>0</v>
      </c>
      <c r="AU5095" s="2">
        <v>0</v>
      </c>
      <c r="AV5095" s="2">
        <v>0</v>
      </c>
      <c r="AW5095" s="2">
        <v>0</v>
      </c>
      <c r="AX5095" s="2">
        <v>0</v>
      </c>
      <c r="AY5095" s="2">
        <v>0</v>
      </c>
      <c r="AZ5095" s="2">
        <v>0</v>
      </c>
      <c r="BA5095" s="2">
        <v>0</v>
      </c>
      <c r="BB5095" s="2">
        <v>0</v>
      </c>
      <c r="BC5095" s="2">
        <v>213</v>
      </c>
      <c r="BD5095" s="2">
        <v>0</v>
      </c>
      <c r="BE5095" s="2">
        <v>0</v>
      </c>
      <c r="BF5095" s="2">
        <v>0</v>
      </c>
      <c r="BG5095" s="2">
        <v>0</v>
      </c>
      <c r="BH5095" s="2">
        <v>0</v>
      </c>
      <c r="BI5095" s="2">
        <v>0</v>
      </c>
      <c r="BJ5095" s="2">
        <v>0</v>
      </c>
      <c r="BK5095" s="2">
        <v>0</v>
      </c>
      <c r="BL5095" s="2">
        <v>9</v>
      </c>
      <c r="BM5095" s="2">
        <v>5</v>
      </c>
      <c r="BN5095" s="2">
        <v>6</v>
      </c>
      <c r="BO5095" s="2">
        <v>5</v>
      </c>
      <c r="BP5095" s="2">
        <v>9</v>
      </c>
      <c r="BQ5095" s="2">
        <v>8</v>
      </c>
      <c r="BR5095" s="2">
        <v>7</v>
      </c>
      <c r="BS5095" s="2">
        <v>0</v>
      </c>
      <c r="BT5095" s="2">
        <v>0</v>
      </c>
      <c r="BU5095" s="2">
        <v>0</v>
      </c>
      <c r="BV5095" s="2">
        <v>0</v>
      </c>
      <c r="BW5095" s="2">
        <v>0</v>
      </c>
      <c r="BX5095" s="2">
        <v>0</v>
      </c>
      <c r="BY5095" s="2">
        <v>0</v>
      </c>
      <c r="BZ5095" s="2">
        <v>0</v>
      </c>
      <c r="CA5095" s="2">
        <v>0</v>
      </c>
      <c r="CB5095" s="2">
        <v>0</v>
      </c>
      <c r="CC5095" s="2">
        <v>0</v>
      </c>
      <c r="CD5095" s="2">
        <v>0</v>
      </c>
      <c r="CE5095" s="2">
        <v>0</v>
      </c>
      <c r="CF5095" s="2">
        <v>0</v>
      </c>
      <c r="CG5095" s="2">
        <v>0</v>
      </c>
      <c r="CH5095" s="2">
        <v>0</v>
      </c>
      <c r="CI5095" s="2">
        <v>0</v>
      </c>
      <c r="CJ5095" s="2">
        <v>0</v>
      </c>
      <c r="CK5095" s="2">
        <v>13</v>
      </c>
      <c r="CL5095" s="2">
        <v>0</v>
      </c>
    </row>
    <row r="5096" spans="1:90" x14ac:dyDescent="0.25">
      <c r="A5096" t="s">
        <v>115</v>
      </c>
      <c r="B5096">
        <v>10314</v>
      </c>
      <c r="C5096" t="s">
        <v>204</v>
      </c>
      <c r="D5096">
        <v>1</v>
      </c>
      <c r="E5096">
        <v>8</v>
      </c>
      <c r="F5096">
        <v>4911</v>
      </c>
      <c r="G5096">
        <v>35004911</v>
      </c>
      <c r="H5096" t="s">
        <v>6381</v>
      </c>
      <c r="I5096">
        <v>100</v>
      </c>
      <c r="J5096" t="s">
        <v>107</v>
      </c>
      <c r="K5096" t="s">
        <v>6382</v>
      </c>
      <c r="L5096">
        <v>46</v>
      </c>
      <c r="M5096" t="s">
        <v>813</v>
      </c>
      <c r="N5096">
        <v>5842020</v>
      </c>
      <c r="O5096" t="s">
        <v>92</v>
      </c>
      <c r="P5096" t="s">
        <v>6383</v>
      </c>
      <c r="Q5096">
        <v>465</v>
      </c>
      <c r="R5096">
        <v>11</v>
      </c>
      <c r="S5096">
        <v>55113584</v>
      </c>
      <c r="T5096">
        <v>55121205</v>
      </c>
      <c r="U5096" t="s">
        <v>6384</v>
      </c>
      <c r="V5096">
        <v>1</v>
      </c>
      <c r="W5096" s="2">
        <v>0</v>
      </c>
      <c r="X5096" s="2">
        <v>0</v>
      </c>
      <c r="Y5096" s="2">
        <v>0</v>
      </c>
      <c r="Z5096" s="2">
        <v>0</v>
      </c>
      <c r="AA5096" s="2">
        <v>0</v>
      </c>
      <c r="AB5096" s="2">
        <v>0</v>
      </c>
      <c r="AC5096" s="2">
        <v>0</v>
      </c>
      <c r="AD5096" s="2">
        <v>177</v>
      </c>
      <c r="AE5096" s="2">
        <v>154</v>
      </c>
      <c r="AF5096" s="2">
        <v>82</v>
      </c>
      <c r="AG5096" s="2">
        <v>79</v>
      </c>
      <c r="AH5096" s="2">
        <v>169</v>
      </c>
      <c r="AI5096" s="2">
        <v>143</v>
      </c>
      <c r="AJ5096" s="2">
        <v>172</v>
      </c>
      <c r="AK5096" s="2">
        <v>0</v>
      </c>
      <c r="AL5096" s="2">
        <v>0</v>
      </c>
      <c r="AM5096" s="2">
        <v>0</v>
      </c>
      <c r="AN5096" s="2">
        <v>0</v>
      </c>
      <c r="AO5096" s="2">
        <v>0</v>
      </c>
      <c r="AP5096" s="2">
        <v>0</v>
      </c>
      <c r="AQ5096" s="2">
        <v>0</v>
      </c>
      <c r="AR5096" s="2">
        <v>0</v>
      </c>
      <c r="AS5096" s="2">
        <v>0</v>
      </c>
      <c r="AT5096" s="2">
        <v>0</v>
      </c>
      <c r="AU5096" s="2">
        <v>0</v>
      </c>
      <c r="AV5096" s="2">
        <v>0</v>
      </c>
      <c r="AW5096" s="2">
        <v>0</v>
      </c>
      <c r="AX5096" s="2">
        <v>0</v>
      </c>
      <c r="AY5096" s="2">
        <v>0</v>
      </c>
      <c r="AZ5096" s="2">
        <v>0</v>
      </c>
      <c r="BA5096" s="2">
        <v>0</v>
      </c>
      <c r="BB5096" s="2">
        <v>0</v>
      </c>
      <c r="BC5096" s="2">
        <v>195</v>
      </c>
      <c r="BD5096" s="2">
        <v>0</v>
      </c>
      <c r="BE5096" s="2">
        <v>0</v>
      </c>
      <c r="BF5096" s="2">
        <v>0</v>
      </c>
      <c r="BG5096" s="2">
        <v>0</v>
      </c>
      <c r="BH5096" s="2">
        <v>0</v>
      </c>
      <c r="BI5096" s="2">
        <v>0</v>
      </c>
      <c r="BJ5096" s="2">
        <v>0</v>
      </c>
      <c r="BK5096" s="2">
        <v>0</v>
      </c>
      <c r="BL5096" s="2">
        <v>7</v>
      </c>
      <c r="BM5096" s="2">
        <v>6</v>
      </c>
      <c r="BN5096" s="2">
        <v>3</v>
      </c>
      <c r="BO5096" s="2">
        <v>4</v>
      </c>
      <c r="BP5096" s="2">
        <v>6</v>
      </c>
      <c r="BQ5096" s="2">
        <v>5</v>
      </c>
      <c r="BR5096" s="2">
        <v>5</v>
      </c>
      <c r="BS5096" s="2">
        <v>0</v>
      </c>
      <c r="BT5096" s="2">
        <v>0</v>
      </c>
      <c r="BU5096" s="2">
        <v>0</v>
      </c>
      <c r="BV5096" s="2">
        <v>0</v>
      </c>
      <c r="BW5096" s="2">
        <v>0</v>
      </c>
      <c r="BX5096" s="2">
        <v>0</v>
      </c>
      <c r="BY5096" s="2">
        <v>0</v>
      </c>
      <c r="BZ5096" s="2">
        <v>0</v>
      </c>
      <c r="CA5096" s="2">
        <v>0</v>
      </c>
      <c r="CB5096" s="2">
        <v>0</v>
      </c>
      <c r="CC5096" s="2">
        <v>0</v>
      </c>
      <c r="CD5096" s="2">
        <v>0</v>
      </c>
      <c r="CE5096" s="2">
        <v>0</v>
      </c>
      <c r="CF5096" s="2">
        <v>0</v>
      </c>
      <c r="CG5096" s="2">
        <v>0</v>
      </c>
      <c r="CH5096" s="2">
        <v>0</v>
      </c>
      <c r="CI5096" s="2">
        <v>0</v>
      </c>
      <c r="CJ5096" s="2">
        <v>0</v>
      </c>
      <c r="CK5096" s="2">
        <v>10</v>
      </c>
      <c r="CL5096" s="2">
        <v>0</v>
      </c>
    </row>
    <row r="5097" spans="1:90" x14ac:dyDescent="0.25">
      <c r="A5097" t="s">
        <v>115</v>
      </c>
      <c r="B5097">
        <v>10314</v>
      </c>
      <c r="C5097" t="s">
        <v>204</v>
      </c>
      <c r="D5097">
        <v>1</v>
      </c>
      <c r="E5097">
        <v>8</v>
      </c>
      <c r="F5097">
        <v>297501</v>
      </c>
      <c r="G5097">
        <v>35297501</v>
      </c>
      <c r="H5097" t="s">
        <v>19350</v>
      </c>
      <c r="I5097">
        <v>100</v>
      </c>
      <c r="J5097" t="s">
        <v>107</v>
      </c>
      <c r="K5097" t="s">
        <v>3164</v>
      </c>
      <c r="L5097">
        <v>46</v>
      </c>
      <c r="M5097" t="s">
        <v>813</v>
      </c>
      <c r="N5097">
        <v>5777120</v>
      </c>
      <c r="O5097" t="s">
        <v>92</v>
      </c>
      <c r="P5097" t="s">
        <v>19351</v>
      </c>
      <c r="Q5097">
        <v>75</v>
      </c>
      <c r="R5097">
        <v>11</v>
      </c>
      <c r="S5097">
        <v>58120864</v>
      </c>
      <c r="T5097">
        <v>58120879</v>
      </c>
      <c r="U5097" t="s">
        <v>19352</v>
      </c>
      <c r="V5097">
        <v>1</v>
      </c>
      <c r="W5097" s="2">
        <v>0</v>
      </c>
      <c r="X5097" s="2">
        <v>0</v>
      </c>
      <c r="Y5097" s="2">
        <v>0</v>
      </c>
      <c r="Z5097" s="2">
        <v>0</v>
      </c>
      <c r="AA5097" s="2">
        <v>55</v>
      </c>
      <c r="AB5097" s="2">
        <v>63</v>
      </c>
      <c r="AC5097" s="2">
        <v>64</v>
      </c>
      <c r="AD5097" s="2">
        <v>94</v>
      </c>
      <c r="AE5097" s="2">
        <v>73</v>
      </c>
      <c r="AF5097" s="2">
        <v>36</v>
      </c>
      <c r="AG5097" s="2">
        <v>87</v>
      </c>
      <c r="AH5097" s="2">
        <v>461</v>
      </c>
      <c r="AI5097" s="2">
        <v>392</v>
      </c>
      <c r="AJ5097" s="2">
        <v>262</v>
      </c>
      <c r="AK5097" s="2">
        <v>0</v>
      </c>
      <c r="AL5097" s="2">
        <v>0</v>
      </c>
      <c r="AM5097" s="2">
        <v>0</v>
      </c>
      <c r="AN5097" s="2">
        <v>0</v>
      </c>
      <c r="AO5097" s="2">
        <v>0</v>
      </c>
      <c r="AP5097" s="2">
        <v>0</v>
      </c>
      <c r="AQ5097" s="2">
        <v>0</v>
      </c>
      <c r="AR5097" s="2">
        <v>0</v>
      </c>
      <c r="AS5097" s="2">
        <v>0</v>
      </c>
      <c r="AT5097" s="2">
        <v>0</v>
      </c>
      <c r="AU5097" s="2">
        <v>0</v>
      </c>
      <c r="AV5097" s="2">
        <v>0</v>
      </c>
      <c r="AW5097" s="2">
        <v>0</v>
      </c>
      <c r="AX5097" s="2">
        <v>0</v>
      </c>
      <c r="AY5097" s="2">
        <v>0</v>
      </c>
      <c r="AZ5097" s="2">
        <v>0</v>
      </c>
      <c r="BA5097" s="2">
        <v>0</v>
      </c>
      <c r="BB5097" s="2">
        <v>0</v>
      </c>
      <c r="BC5097" s="2">
        <v>197</v>
      </c>
      <c r="BD5097" s="2">
        <v>0</v>
      </c>
      <c r="BE5097" s="2">
        <v>0</v>
      </c>
      <c r="BF5097" s="2">
        <v>0</v>
      </c>
      <c r="BG5097" s="2">
        <v>0</v>
      </c>
      <c r="BH5097" s="2">
        <v>0</v>
      </c>
      <c r="BI5097" s="2">
        <v>2</v>
      </c>
      <c r="BJ5097" s="2">
        <v>2</v>
      </c>
      <c r="BK5097" s="2">
        <v>2</v>
      </c>
      <c r="BL5097" s="2">
        <v>3</v>
      </c>
      <c r="BM5097" s="2">
        <v>4</v>
      </c>
      <c r="BN5097" s="2">
        <v>2</v>
      </c>
      <c r="BO5097" s="2">
        <v>5</v>
      </c>
      <c r="BP5097" s="2">
        <v>18</v>
      </c>
      <c r="BQ5097" s="2">
        <v>15</v>
      </c>
      <c r="BR5097" s="2">
        <v>8</v>
      </c>
      <c r="BS5097" s="2">
        <v>0</v>
      </c>
      <c r="BT5097" s="2">
        <v>0</v>
      </c>
      <c r="BU5097" s="2">
        <v>0</v>
      </c>
      <c r="BV5097" s="2">
        <v>0</v>
      </c>
      <c r="BW5097" s="2">
        <v>0</v>
      </c>
      <c r="BX5097" s="2">
        <v>0</v>
      </c>
      <c r="BY5097" s="2">
        <v>0</v>
      </c>
      <c r="BZ5097" s="2">
        <v>0</v>
      </c>
      <c r="CA5097" s="2">
        <v>0</v>
      </c>
      <c r="CB5097" s="2">
        <v>0</v>
      </c>
      <c r="CC5097" s="2">
        <v>0</v>
      </c>
      <c r="CD5097" s="2">
        <v>0</v>
      </c>
      <c r="CE5097" s="2">
        <v>0</v>
      </c>
      <c r="CF5097" s="2">
        <v>0</v>
      </c>
      <c r="CG5097" s="2">
        <v>0</v>
      </c>
      <c r="CH5097" s="2">
        <v>0</v>
      </c>
      <c r="CI5097" s="2">
        <v>0</v>
      </c>
      <c r="CJ5097" s="2">
        <v>0</v>
      </c>
      <c r="CK5097" s="2">
        <v>8</v>
      </c>
      <c r="CL5097" s="2">
        <v>0</v>
      </c>
    </row>
    <row r="5098" spans="1:90" x14ac:dyDescent="0.25">
      <c r="A5098" t="s">
        <v>115</v>
      </c>
      <c r="B5098">
        <v>10314</v>
      </c>
      <c r="C5098" t="s">
        <v>204</v>
      </c>
      <c r="D5098">
        <v>1</v>
      </c>
      <c r="E5098">
        <v>8</v>
      </c>
      <c r="F5098">
        <v>41002</v>
      </c>
      <c r="G5098">
        <v>35041002</v>
      </c>
      <c r="H5098" t="s">
        <v>4359</v>
      </c>
      <c r="I5098">
        <v>100</v>
      </c>
      <c r="J5098" t="s">
        <v>107</v>
      </c>
      <c r="K5098" t="s">
        <v>1646</v>
      </c>
      <c r="L5098">
        <v>19</v>
      </c>
      <c r="M5098" t="s">
        <v>332</v>
      </c>
      <c r="N5098">
        <v>5891160</v>
      </c>
      <c r="O5098" t="s">
        <v>92</v>
      </c>
      <c r="P5098" t="s">
        <v>1647</v>
      </c>
      <c r="Q5098">
        <v>691</v>
      </c>
      <c r="R5098">
        <v>11</v>
      </c>
      <c r="S5098">
        <v>58214293</v>
      </c>
      <c r="T5098">
        <v>58218603</v>
      </c>
      <c r="U5098" t="s">
        <v>4360</v>
      </c>
      <c r="V5098">
        <v>1</v>
      </c>
      <c r="W5098" s="2">
        <v>0</v>
      </c>
      <c r="X5098" s="2">
        <v>0</v>
      </c>
      <c r="Y5098" s="2">
        <v>0</v>
      </c>
      <c r="Z5098" s="2">
        <v>64</v>
      </c>
      <c r="AA5098" s="2">
        <v>97</v>
      </c>
      <c r="AB5098" s="2">
        <v>86</v>
      </c>
      <c r="AC5098" s="2">
        <v>60</v>
      </c>
      <c r="AD5098" s="2">
        <v>155</v>
      </c>
      <c r="AE5098" s="2">
        <v>169</v>
      </c>
      <c r="AF5098" s="2">
        <v>117</v>
      </c>
      <c r="AG5098" s="2">
        <v>71</v>
      </c>
      <c r="AH5098" s="2">
        <v>229</v>
      </c>
      <c r="AI5098" s="2">
        <v>206</v>
      </c>
      <c r="AJ5098" s="2">
        <v>195</v>
      </c>
      <c r="AK5098" s="2">
        <v>0</v>
      </c>
      <c r="AL5098" s="2">
        <v>0</v>
      </c>
      <c r="AM5098" s="2">
        <v>0</v>
      </c>
      <c r="AN5098" s="2">
        <v>0</v>
      </c>
      <c r="AO5098" s="2">
        <v>0</v>
      </c>
      <c r="AP5098" s="2">
        <v>0</v>
      </c>
      <c r="AQ5098" s="2">
        <v>0</v>
      </c>
      <c r="AR5098" s="2">
        <v>0</v>
      </c>
      <c r="AS5098" s="2">
        <v>0</v>
      </c>
      <c r="AT5098" s="2">
        <v>0</v>
      </c>
      <c r="AU5098" s="2">
        <v>187</v>
      </c>
      <c r="AV5098" s="2">
        <v>0</v>
      </c>
      <c r="AW5098" s="2">
        <v>0</v>
      </c>
      <c r="AX5098" s="2">
        <v>0</v>
      </c>
      <c r="AY5098" s="2">
        <v>0</v>
      </c>
      <c r="AZ5098" s="2">
        <v>0</v>
      </c>
      <c r="BA5098" s="2">
        <v>0</v>
      </c>
      <c r="BB5098" s="2">
        <v>0</v>
      </c>
      <c r="BC5098" s="2">
        <v>0</v>
      </c>
      <c r="BD5098" s="2">
        <v>0</v>
      </c>
      <c r="BE5098" s="2">
        <v>0</v>
      </c>
      <c r="BF5098" s="2">
        <v>0</v>
      </c>
      <c r="BG5098" s="2">
        <v>0</v>
      </c>
      <c r="BH5098" s="2">
        <v>4</v>
      </c>
      <c r="BI5098" s="2">
        <v>3</v>
      </c>
      <c r="BJ5098" s="2">
        <v>6</v>
      </c>
      <c r="BK5098" s="2">
        <v>2</v>
      </c>
      <c r="BL5098" s="2">
        <v>7</v>
      </c>
      <c r="BM5098" s="2">
        <v>7</v>
      </c>
      <c r="BN5098" s="2">
        <v>5</v>
      </c>
      <c r="BO5098" s="2">
        <v>2</v>
      </c>
      <c r="BP5098" s="2">
        <v>6</v>
      </c>
      <c r="BQ5098" s="2">
        <v>6</v>
      </c>
      <c r="BR5098" s="2">
        <v>6</v>
      </c>
      <c r="BS5098" s="2">
        <v>0</v>
      </c>
      <c r="BT5098" s="2">
        <v>0</v>
      </c>
      <c r="BU5098" s="2">
        <v>0</v>
      </c>
      <c r="BV5098" s="2">
        <v>0</v>
      </c>
      <c r="BW5098" s="2">
        <v>0</v>
      </c>
      <c r="BX5098" s="2">
        <v>0</v>
      </c>
      <c r="BY5098" s="2">
        <v>0</v>
      </c>
      <c r="BZ5098" s="2">
        <v>0</v>
      </c>
      <c r="CA5098" s="2">
        <v>0</v>
      </c>
      <c r="CB5098" s="2">
        <v>0</v>
      </c>
      <c r="CC5098" s="2">
        <v>5</v>
      </c>
      <c r="CD5098" s="2">
        <v>0</v>
      </c>
      <c r="CE5098" s="2">
        <v>0</v>
      </c>
      <c r="CF5098" s="2">
        <v>0</v>
      </c>
      <c r="CG5098" s="2">
        <v>0</v>
      </c>
      <c r="CH5098" s="2">
        <v>0</v>
      </c>
      <c r="CI5098" s="2">
        <v>0</v>
      </c>
      <c r="CJ5098" s="2">
        <v>0</v>
      </c>
      <c r="CK5098" s="2">
        <v>0</v>
      </c>
      <c r="CL5098" s="2">
        <v>0</v>
      </c>
    </row>
    <row r="5099" spans="1:90" x14ac:dyDescent="0.25">
      <c r="A5099" t="s">
        <v>115</v>
      </c>
      <c r="B5099">
        <v>10314</v>
      </c>
      <c r="C5099" t="s">
        <v>204</v>
      </c>
      <c r="D5099">
        <v>1</v>
      </c>
      <c r="E5099">
        <v>8</v>
      </c>
      <c r="F5099">
        <v>902664</v>
      </c>
      <c r="G5099">
        <v>35902664</v>
      </c>
      <c r="H5099" t="s">
        <v>13714</v>
      </c>
      <c r="I5099">
        <v>100</v>
      </c>
      <c r="J5099" t="s">
        <v>107</v>
      </c>
      <c r="K5099" t="s">
        <v>3022</v>
      </c>
      <c r="L5099">
        <v>43</v>
      </c>
      <c r="M5099" t="s">
        <v>205</v>
      </c>
      <c r="N5099">
        <v>4932430</v>
      </c>
      <c r="O5099" t="s">
        <v>92</v>
      </c>
      <c r="P5099" t="s">
        <v>13715</v>
      </c>
      <c r="Q5099">
        <v>28</v>
      </c>
      <c r="R5099">
        <v>11</v>
      </c>
      <c r="S5099">
        <v>55143765</v>
      </c>
      <c r="T5099">
        <v>58924414</v>
      </c>
      <c r="U5099" t="s">
        <v>13716</v>
      </c>
      <c r="V5099">
        <v>1</v>
      </c>
      <c r="W5099" s="2">
        <v>0</v>
      </c>
      <c r="X5099" s="2">
        <v>0</v>
      </c>
      <c r="Y5099" s="2">
        <v>34</v>
      </c>
      <c r="Z5099" s="2">
        <v>66</v>
      </c>
      <c r="AA5099" s="2">
        <v>34</v>
      </c>
      <c r="AB5099" s="2">
        <v>55</v>
      </c>
      <c r="AC5099" s="2">
        <v>58</v>
      </c>
      <c r="AD5099" s="2">
        <v>62</v>
      </c>
      <c r="AE5099" s="2">
        <v>56</v>
      </c>
      <c r="AF5099" s="2">
        <v>44</v>
      </c>
      <c r="AG5099" s="2">
        <v>26</v>
      </c>
      <c r="AH5099" s="2">
        <v>43</v>
      </c>
      <c r="AI5099" s="2">
        <v>33</v>
      </c>
      <c r="AJ5099" s="2">
        <v>26</v>
      </c>
      <c r="AK5099" s="2">
        <v>0</v>
      </c>
      <c r="AL5099" s="2">
        <v>0</v>
      </c>
      <c r="AM5099" s="2">
        <v>0</v>
      </c>
      <c r="AN5099" s="2">
        <v>0</v>
      </c>
      <c r="AO5099" s="2">
        <v>0</v>
      </c>
      <c r="AP5099" s="2">
        <v>0</v>
      </c>
      <c r="AQ5099" s="2">
        <v>0</v>
      </c>
      <c r="AR5099" s="2">
        <v>0</v>
      </c>
      <c r="AS5099" s="2">
        <v>0</v>
      </c>
      <c r="AT5099" s="2">
        <v>0</v>
      </c>
      <c r="AU5099" s="2">
        <v>0</v>
      </c>
      <c r="AV5099" s="2">
        <v>0</v>
      </c>
      <c r="AW5099" s="2">
        <v>0</v>
      </c>
      <c r="AX5099" s="2">
        <v>0</v>
      </c>
      <c r="AY5099" s="2">
        <v>0</v>
      </c>
      <c r="AZ5099" s="2">
        <v>0</v>
      </c>
      <c r="BA5099" s="2">
        <v>0</v>
      </c>
      <c r="BB5099" s="2">
        <v>0</v>
      </c>
      <c r="BC5099" s="2">
        <v>0</v>
      </c>
      <c r="BD5099" s="2">
        <v>0</v>
      </c>
      <c r="BE5099" s="2">
        <v>0</v>
      </c>
      <c r="BF5099" s="2">
        <v>0</v>
      </c>
      <c r="BG5099" s="2">
        <v>2</v>
      </c>
      <c r="BH5099" s="2">
        <v>3</v>
      </c>
      <c r="BI5099" s="2">
        <v>1</v>
      </c>
      <c r="BJ5099" s="2">
        <v>2</v>
      </c>
      <c r="BK5099" s="2">
        <v>2</v>
      </c>
      <c r="BL5099" s="2">
        <v>2</v>
      </c>
      <c r="BM5099" s="2">
        <v>2</v>
      </c>
      <c r="BN5099" s="2">
        <v>2</v>
      </c>
      <c r="BO5099" s="2">
        <v>1</v>
      </c>
      <c r="BP5099" s="2">
        <v>2</v>
      </c>
      <c r="BQ5099" s="2">
        <v>1</v>
      </c>
      <c r="BR5099" s="2">
        <v>1</v>
      </c>
      <c r="BS5099" s="2">
        <v>0</v>
      </c>
      <c r="BT5099" s="2">
        <v>0</v>
      </c>
      <c r="BU5099" s="2">
        <v>0</v>
      </c>
      <c r="BV5099" s="2">
        <v>0</v>
      </c>
      <c r="BW5099" s="2">
        <v>0</v>
      </c>
      <c r="BX5099" s="2">
        <v>0</v>
      </c>
      <c r="BY5099" s="2">
        <v>0</v>
      </c>
      <c r="BZ5099" s="2">
        <v>0</v>
      </c>
      <c r="CA5099" s="2">
        <v>0</v>
      </c>
      <c r="CB5099" s="2">
        <v>0</v>
      </c>
      <c r="CC5099" s="2">
        <v>0</v>
      </c>
      <c r="CD5099" s="2">
        <v>0</v>
      </c>
      <c r="CE5099" s="2">
        <v>0</v>
      </c>
      <c r="CF5099" s="2">
        <v>0</v>
      </c>
      <c r="CG5099" s="2">
        <v>0</v>
      </c>
      <c r="CH5099" s="2">
        <v>0</v>
      </c>
      <c r="CI5099" s="2">
        <v>0</v>
      </c>
      <c r="CJ5099" s="2">
        <v>0</v>
      </c>
      <c r="CK5099" s="2">
        <v>0</v>
      </c>
      <c r="CL5099" s="2">
        <v>0</v>
      </c>
    </row>
    <row r="5100" spans="1:90" x14ac:dyDescent="0.25">
      <c r="A5100" t="s">
        <v>115</v>
      </c>
      <c r="B5100">
        <v>10314</v>
      </c>
      <c r="C5100" t="s">
        <v>204</v>
      </c>
      <c r="D5100">
        <v>1</v>
      </c>
      <c r="E5100">
        <v>8</v>
      </c>
      <c r="F5100">
        <v>37473</v>
      </c>
      <c r="G5100">
        <v>35037473</v>
      </c>
      <c r="H5100" t="s">
        <v>14479</v>
      </c>
      <c r="I5100">
        <v>100</v>
      </c>
      <c r="J5100" t="s">
        <v>107</v>
      </c>
      <c r="K5100" t="s">
        <v>7742</v>
      </c>
      <c r="L5100">
        <v>43</v>
      </c>
      <c r="M5100" t="s">
        <v>205</v>
      </c>
      <c r="N5100">
        <v>4960020</v>
      </c>
      <c r="O5100" t="s">
        <v>102</v>
      </c>
      <c r="P5100" t="s">
        <v>7743</v>
      </c>
      <c r="Q5100" t="s">
        <v>127</v>
      </c>
      <c r="R5100">
        <v>11</v>
      </c>
      <c r="S5100">
        <v>55170109</v>
      </c>
      <c r="T5100">
        <v>55170141</v>
      </c>
      <c r="U5100" t="s">
        <v>14480</v>
      </c>
      <c r="V5100">
        <v>1</v>
      </c>
      <c r="W5100" s="2">
        <v>0</v>
      </c>
      <c r="X5100" s="2">
        <v>0</v>
      </c>
      <c r="Y5100" s="2">
        <v>170</v>
      </c>
      <c r="Z5100" s="2">
        <v>168</v>
      </c>
      <c r="AA5100" s="2">
        <v>99</v>
      </c>
      <c r="AB5100" s="2">
        <v>121</v>
      </c>
      <c r="AC5100" s="2">
        <v>95</v>
      </c>
      <c r="AD5100" s="2">
        <v>80</v>
      </c>
      <c r="AE5100" s="2">
        <v>150</v>
      </c>
      <c r="AF5100" s="2">
        <v>130</v>
      </c>
      <c r="AG5100" s="2">
        <v>64</v>
      </c>
      <c r="AH5100" s="2">
        <v>219</v>
      </c>
      <c r="AI5100" s="2">
        <v>160</v>
      </c>
      <c r="AJ5100" s="2">
        <v>137</v>
      </c>
      <c r="AK5100" s="2">
        <v>0</v>
      </c>
      <c r="AL5100" s="2">
        <v>0</v>
      </c>
      <c r="AM5100" s="2">
        <v>0</v>
      </c>
      <c r="AN5100" s="2">
        <v>0</v>
      </c>
      <c r="AO5100" s="2">
        <v>0</v>
      </c>
      <c r="AP5100" s="2">
        <v>0</v>
      </c>
      <c r="AQ5100" s="2">
        <v>0</v>
      </c>
      <c r="AR5100" s="2">
        <v>0</v>
      </c>
      <c r="AS5100" s="2">
        <v>0</v>
      </c>
      <c r="AT5100" s="2">
        <v>0</v>
      </c>
      <c r="AU5100" s="2">
        <v>0</v>
      </c>
      <c r="AV5100" s="2">
        <v>0</v>
      </c>
      <c r="AW5100" s="2">
        <v>0</v>
      </c>
      <c r="AX5100" s="2">
        <v>0</v>
      </c>
      <c r="AY5100" s="2">
        <v>0</v>
      </c>
      <c r="AZ5100" s="2">
        <v>0</v>
      </c>
      <c r="BA5100" s="2">
        <v>0</v>
      </c>
      <c r="BB5100" s="2">
        <v>0</v>
      </c>
      <c r="BC5100" s="2">
        <v>75</v>
      </c>
      <c r="BD5100" s="2">
        <v>0</v>
      </c>
      <c r="BE5100" s="2">
        <v>0</v>
      </c>
      <c r="BF5100" s="2">
        <v>0</v>
      </c>
      <c r="BG5100" s="2">
        <v>5</v>
      </c>
      <c r="BH5100" s="2">
        <v>9</v>
      </c>
      <c r="BI5100" s="2">
        <v>5</v>
      </c>
      <c r="BJ5100" s="2">
        <v>4</v>
      </c>
      <c r="BK5100" s="2">
        <v>4</v>
      </c>
      <c r="BL5100" s="2">
        <v>4</v>
      </c>
      <c r="BM5100" s="2">
        <v>7</v>
      </c>
      <c r="BN5100" s="2">
        <v>5</v>
      </c>
      <c r="BO5100" s="2">
        <v>3</v>
      </c>
      <c r="BP5100" s="2">
        <v>9</v>
      </c>
      <c r="BQ5100" s="2">
        <v>5</v>
      </c>
      <c r="BR5100" s="2">
        <v>6</v>
      </c>
      <c r="BS5100" s="2">
        <v>0</v>
      </c>
      <c r="BT5100" s="2">
        <v>0</v>
      </c>
      <c r="BU5100" s="2">
        <v>0</v>
      </c>
      <c r="BV5100" s="2">
        <v>0</v>
      </c>
      <c r="BW5100" s="2">
        <v>0</v>
      </c>
      <c r="BX5100" s="2">
        <v>0</v>
      </c>
      <c r="BY5100" s="2">
        <v>0</v>
      </c>
      <c r="BZ5100" s="2">
        <v>0</v>
      </c>
      <c r="CA5100" s="2">
        <v>0</v>
      </c>
      <c r="CB5100" s="2">
        <v>0</v>
      </c>
      <c r="CC5100" s="2">
        <v>0</v>
      </c>
      <c r="CD5100" s="2">
        <v>0</v>
      </c>
      <c r="CE5100" s="2">
        <v>0</v>
      </c>
      <c r="CF5100" s="2">
        <v>0</v>
      </c>
      <c r="CG5100" s="2">
        <v>0</v>
      </c>
      <c r="CH5100" s="2">
        <v>0</v>
      </c>
      <c r="CI5100" s="2">
        <v>0</v>
      </c>
      <c r="CJ5100" s="2">
        <v>0</v>
      </c>
      <c r="CK5100" s="2">
        <v>6</v>
      </c>
      <c r="CL5100" s="2">
        <v>0</v>
      </c>
    </row>
    <row r="5101" spans="1:90" x14ac:dyDescent="0.25">
      <c r="A5101" t="s">
        <v>115</v>
      </c>
      <c r="B5101">
        <v>10314</v>
      </c>
      <c r="C5101" t="s">
        <v>204</v>
      </c>
      <c r="D5101">
        <v>1</v>
      </c>
      <c r="E5101">
        <v>8</v>
      </c>
      <c r="F5101">
        <v>906554</v>
      </c>
      <c r="G5101">
        <v>35906554</v>
      </c>
      <c r="H5101" t="s">
        <v>7596</v>
      </c>
      <c r="I5101">
        <v>100</v>
      </c>
      <c r="J5101" t="s">
        <v>107</v>
      </c>
      <c r="K5101" t="s">
        <v>7597</v>
      </c>
      <c r="L5101">
        <v>19</v>
      </c>
      <c r="M5101" t="s">
        <v>332</v>
      </c>
      <c r="N5101">
        <v>5796150</v>
      </c>
      <c r="O5101" t="s">
        <v>92</v>
      </c>
      <c r="P5101" t="s">
        <v>7598</v>
      </c>
      <c r="Q5101">
        <v>80</v>
      </c>
      <c r="R5101">
        <v>11</v>
      </c>
      <c r="S5101">
        <v>58257093</v>
      </c>
      <c r="T5101">
        <v>58258388</v>
      </c>
      <c r="U5101" t="s">
        <v>7599</v>
      </c>
      <c r="V5101">
        <v>1</v>
      </c>
      <c r="W5101" s="2">
        <v>0</v>
      </c>
      <c r="X5101" s="2">
        <v>0</v>
      </c>
      <c r="Y5101" s="2">
        <v>254</v>
      </c>
      <c r="Z5101" s="2">
        <v>198</v>
      </c>
      <c r="AA5101" s="2">
        <v>151</v>
      </c>
      <c r="AB5101" s="2">
        <v>156</v>
      </c>
      <c r="AC5101" s="2">
        <v>232</v>
      </c>
      <c r="AD5101" s="2">
        <v>0</v>
      </c>
      <c r="AE5101" s="2">
        <v>0</v>
      </c>
      <c r="AF5101" s="2">
        <v>0</v>
      </c>
      <c r="AG5101" s="2">
        <v>0</v>
      </c>
      <c r="AH5101" s="2">
        <v>0</v>
      </c>
      <c r="AI5101" s="2">
        <v>0</v>
      </c>
      <c r="AJ5101" s="2">
        <v>0</v>
      </c>
      <c r="AK5101" s="2">
        <v>0</v>
      </c>
      <c r="AL5101" s="2">
        <v>0</v>
      </c>
      <c r="AM5101" s="2">
        <v>0</v>
      </c>
      <c r="AN5101" s="2">
        <v>0</v>
      </c>
      <c r="AO5101" s="2">
        <v>0</v>
      </c>
      <c r="AP5101" s="2">
        <v>0</v>
      </c>
      <c r="AQ5101" s="2">
        <v>0</v>
      </c>
      <c r="AR5101" s="2">
        <v>0</v>
      </c>
      <c r="AS5101" s="2">
        <v>0</v>
      </c>
      <c r="AT5101" s="2">
        <v>0</v>
      </c>
      <c r="AU5101" s="2">
        <v>0</v>
      </c>
      <c r="AV5101" s="2">
        <v>0</v>
      </c>
      <c r="AW5101" s="2">
        <v>0</v>
      </c>
      <c r="AX5101" s="2">
        <v>0</v>
      </c>
      <c r="AY5101" s="2">
        <v>0</v>
      </c>
      <c r="AZ5101" s="2">
        <v>0</v>
      </c>
      <c r="BA5101" s="2">
        <v>0</v>
      </c>
      <c r="BB5101" s="2">
        <v>0</v>
      </c>
      <c r="BC5101" s="2">
        <v>978</v>
      </c>
      <c r="BD5101" s="2">
        <v>0</v>
      </c>
      <c r="BE5101" s="2">
        <v>0</v>
      </c>
      <c r="BF5101" s="2">
        <v>0</v>
      </c>
      <c r="BG5101" s="2">
        <v>9</v>
      </c>
      <c r="BH5101" s="2">
        <v>6</v>
      </c>
      <c r="BI5101" s="2">
        <v>6</v>
      </c>
      <c r="BJ5101" s="2">
        <v>6</v>
      </c>
      <c r="BK5101" s="2">
        <v>12</v>
      </c>
      <c r="BL5101" s="2">
        <v>0</v>
      </c>
      <c r="BM5101" s="2">
        <v>0</v>
      </c>
      <c r="BN5101" s="2">
        <v>0</v>
      </c>
      <c r="BO5101" s="2">
        <v>0</v>
      </c>
      <c r="BP5101" s="2">
        <v>0</v>
      </c>
      <c r="BQ5101" s="2">
        <v>0</v>
      </c>
      <c r="BR5101" s="2">
        <v>0</v>
      </c>
      <c r="BS5101" s="2">
        <v>0</v>
      </c>
      <c r="BT5101" s="2">
        <v>0</v>
      </c>
      <c r="BU5101" s="2">
        <v>0</v>
      </c>
      <c r="BV5101" s="2">
        <v>0</v>
      </c>
      <c r="BW5101" s="2">
        <v>0</v>
      </c>
      <c r="BX5101" s="2">
        <v>0</v>
      </c>
      <c r="BY5101" s="2">
        <v>0</v>
      </c>
      <c r="BZ5101" s="2">
        <v>0</v>
      </c>
      <c r="CA5101" s="2">
        <v>0</v>
      </c>
      <c r="CB5101" s="2">
        <v>0</v>
      </c>
      <c r="CC5101" s="2">
        <v>0</v>
      </c>
      <c r="CD5101" s="2">
        <v>0</v>
      </c>
      <c r="CE5101" s="2">
        <v>0</v>
      </c>
      <c r="CF5101" s="2">
        <v>0</v>
      </c>
      <c r="CG5101" s="2">
        <v>0</v>
      </c>
      <c r="CH5101" s="2">
        <v>0</v>
      </c>
      <c r="CI5101" s="2">
        <v>0</v>
      </c>
      <c r="CJ5101" s="2">
        <v>0</v>
      </c>
      <c r="CK5101" s="2">
        <v>52</v>
      </c>
      <c r="CL5101" s="2">
        <v>0</v>
      </c>
    </row>
    <row r="5102" spans="1:90" x14ac:dyDescent="0.25">
      <c r="A5102" t="s">
        <v>115</v>
      </c>
      <c r="B5102">
        <v>10314</v>
      </c>
      <c r="C5102" t="s">
        <v>204</v>
      </c>
      <c r="D5102">
        <v>1</v>
      </c>
      <c r="E5102">
        <v>8</v>
      </c>
      <c r="F5102">
        <v>5472</v>
      </c>
      <c r="G5102">
        <v>35005472</v>
      </c>
      <c r="H5102" t="s">
        <v>4510</v>
      </c>
      <c r="I5102">
        <v>100</v>
      </c>
      <c r="J5102" t="s">
        <v>107</v>
      </c>
      <c r="K5102" t="s">
        <v>4511</v>
      </c>
      <c r="L5102">
        <v>46</v>
      </c>
      <c r="M5102" t="s">
        <v>813</v>
      </c>
      <c r="N5102">
        <v>5816220</v>
      </c>
      <c r="O5102" t="s">
        <v>92</v>
      </c>
      <c r="P5102" t="s">
        <v>4512</v>
      </c>
      <c r="Q5102" t="s">
        <v>127</v>
      </c>
      <c r="R5102">
        <v>11</v>
      </c>
      <c r="S5102">
        <v>55146468</v>
      </c>
      <c r="T5102">
        <v>58925249</v>
      </c>
      <c r="U5102" t="s">
        <v>4513</v>
      </c>
      <c r="V5102">
        <v>1</v>
      </c>
      <c r="W5102" s="2">
        <v>0</v>
      </c>
      <c r="X5102" s="2">
        <v>0</v>
      </c>
      <c r="Y5102" s="2">
        <v>0</v>
      </c>
      <c r="Z5102" s="2">
        <v>0</v>
      </c>
      <c r="AA5102" s="2">
        <v>28</v>
      </c>
      <c r="AB5102" s="2">
        <v>26</v>
      </c>
      <c r="AC5102" s="2">
        <v>39</v>
      </c>
      <c r="AD5102" s="2">
        <v>30</v>
      </c>
      <c r="AE5102" s="2">
        <v>40</v>
      </c>
      <c r="AF5102" s="2">
        <v>39</v>
      </c>
      <c r="AG5102" s="2">
        <v>27</v>
      </c>
      <c r="AH5102" s="2">
        <v>109</v>
      </c>
      <c r="AI5102" s="2">
        <v>49</v>
      </c>
      <c r="AJ5102" s="2">
        <v>28</v>
      </c>
      <c r="AK5102" s="2">
        <v>0</v>
      </c>
      <c r="AL5102" s="2">
        <v>0</v>
      </c>
      <c r="AM5102" s="2">
        <v>0</v>
      </c>
      <c r="AN5102" s="2">
        <v>0</v>
      </c>
      <c r="AO5102" s="2">
        <v>0</v>
      </c>
      <c r="AP5102" s="2">
        <v>0</v>
      </c>
      <c r="AQ5102" s="2">
        <v>0</v>
      </c>
      <c r="AR5102" s="2">
        <v>0</v>
      </c>
      <c r="AS5102" s="2">
        <v>0</v>
      </c>
      <c r="AT5102" s="2">
        <v>0</v>
      </c>
      <c r="AU5102" s="2">
        <v>0</v>
      </c>
      <c r="AV5102" s="2">
        <v>0</v>
      </c>
      <c r="AW5102" s="2">
        <v>0</v>
      </c>
      <c r="AX5102" s="2">
        <v>0</v>
      </c>
      <c r="AY5102" s="2">
        <v>0</v>
      </c>
      <c r="AZ5102" s="2">
        <v>0</v>
      </c>
      <c r="BA5102" s="2">
        <v>0</v>
      </c>
      <c r="BB5102" s="2">
        <v>0</v>
      </c>
      <c r="BC5102" s="2">
        <v>197</v>
      </c>
      <c r="BD5102" s="2">
        <v>0</v>
      </c>
      <c r="BE5102" s="2">
        <v>0</v>
      </c>
      <c r="BF5102" s="2">
        <v>0</v>
      </c>
      <c r="BG5102" s="2">
        <v>0</v>
      </c>
      <c r="BH5102" s="2">
        <v>0</v>
      </c>
      <c r="BI5102" s="2">
        <v>1</v>
      </c>
      <c r="BJ5102" s="2">
        <v>1</v>
      </c>
      <c r="BK5102" s="2">
        <v>3</v>
      </c>
      <c r="BL5102" s="2">
        <v>1</v>
      </c>
      <c r="BM5102" s="2">
        <v>2</v>
      </c>
      <c r="BN5102" s="2">
        <v>3</v>
      </c>
      <c r="BO5102" s="2">
        <v>1</v>
      </c>
      <c r="BP5102" s="2">
        <v>6</v>
      </c>
      <c r="BQ5102" s="2">
        <v>2</v>
      </c>
      <c r="BR5102" s="2">
        <v>1</v>
      </c>
      <c r="BS5102" s="2">
        <v>0</v>
      </c>
      <c r="BT5102" s="2">
        <v>0</v>
      </c>
      <c r="BU5102" s="2">
        <v>0</v>
      </c>
      <c r="BV5102" s="2">
        <v>0</v>
      </c>
      <c r="BW5102" s="2">
        <v>0</v>
      </c>
      <c r="BX5102" s="2">
        <v>0</v>
      </c>
      <c r="BY5102" s="2">
        <v>0</v>
      </c>
      <c r="BZ5102" s="2">
        <v>0</v>
      </c>
      <c r="CA5102" s="2">
        <v>0</v>
      </c>
      <c r="CB5102" s="2">
        <v>0</v>
      </c>
      <c r="CC5102" s="2">
        <v>0</v>
      </c>
      <c r="CD5102" s="2">
        <v>0</v>
      </c>
      <c r="CE5102" s="2">
        <v>0</v>
      </c>
      <c r="CF5102" s="2">
        <v>0</v>
      </c>
      <c r="CG5102" s="2">
        <v>0</v>
      </c>
      <c r="CH5102" s="2">
        <v>0</v>
      </c>
      <c r="CI5102" s="2">
        <v>0</v>
      </c>
      <c r="CJ5102" s="2">
        <v>0</v>
      </c>
      <c r="CK5102" s="2">
        <v>12</v>
      </c>
      <c r="CL5102" s="2">
        <v>0</v>
      </c>
    </row>
    <row r="5103" spans="1:90" x14ac:dyDescent="0.25">
      <c r="A5103" t="s">
        <v>115</v>
      </c>
      <c r="B5103">
        <v>10314</v>
      </c>
      <c r="C5103" t="s">
        <v>204</v>
      </c>
      <c r="D5103">
        <v>1</v>
      </c>
      <c r="E5103">
        <v>8</v>
      </c>
      <c r="F5103">
        <v>48744</v>
      </c>
      <c r="G5103">
        <v>35048744</v>
      </c>
      <c r="H5103" t="s">
        <v>12167</v>
      </c>
      <c r="I5103">
        <v>100</v>
      </c>
      <c r="J5103" t="s">
        <v>107</v>
      </c>
      <c r="K5103" t="s">
        <v>12168</v>
      </c>
      <c r="L5103">
        <v>43</v>
      </c>
      <c r="M5103" t="s">
        <v>205</v>
      </c>
      <c r="N5103">
        <v>4949120</v>
      </c>
      <c r="O5103" t="s">
        <v>92</v>
      </c>
      <c r="P5103" t="s">
        <v>12169</v>
      </c>
      <c r="Q5103">
        <v>24</v>
      </c>
      <c r="R5103">
        <v>11</v>
      </c>
      <c r="S5103">
        <v>55172667</v>
      </c>
      <c r="T5103">
        <v>58999948</v>
      </c>
      <c r="U5103" t="s">
        <v>12170</v>
      </c>
      <c r="V5103">
        <v>1</v>
      </c>
      <c r="W5103" s="2">
        <v>0</v>
      </c>
      <c r="X5103" s="2">
        <v>0</v>
      </c>
      <c r="Y5103" s="2">
        <v>0</v>
      </c>
      <c r="Z5103" s="2">
        <v>0</v>
      </c>
      <c r="AA5103" s="2">
        <v>0</v>
      </c>
      <c r="AB5103" s="2">
        <v>0</v>
      </c>
      <c r="AC5103" s="2">
        <v>0</v>
      </c>
      <c r="AD5103" s="2">
        <v>371</v>
      </c>
      <c r="AE5103" s="2">
        <v>336</v>
      </c>
      <c r="AF5103" s="2">
        <v>274</v>
      </c>
      <c r="AG5103" s="2">
        <v>196</v>
      </c>
      <c r="AH5103" s="2">
        <v>317</v>
      </c>
      <c r="AI5103" s="2">
        <v>307</v>
      </c>
      <c r="AJ5103" s="2">
        <v>310</v>
      </c>
      <c r="AK5103" s="2">
        <v>0</v>
      </c>
      <c r="AL5103" s="2">
        <v>0</v>
      </c>
      <c r="AM5103" s="2">
        <v>0</v>
      </c>
      <c r="AN5103" s="2">
        <v>0</v>
      </c>
      <c r="AO5103" s="2">
        <v>0</v>
      </c>
      <c r="AP5103" s="2">
        <v>0</v>
      </c>
      <c r="AQ5103" s="2">
        <v>0</v>
      </c>
      <c r="AR5103" s="2">
        <v>0</v>
      </c>
      <c r="AS5103" s="2">
        <v>0</v>
      </c>
      <c r="AT5103" s="2">
        <v>0</v>
      </c>
      <c r="AU5103" s="2">
        <v>0</v>
      </c>
      <c r="AV5103" s="2">
        <v>0</v>
      </c>
      <c r="AW5103" s="2">
        <v>0</v>
      </c>
      <c r="AX5103" s="2">
        <v>0</v>
      </c>
      <c r="AY5103" s="2">
        <v>0</v>
      </c>
      <c r="AZ5103" s="2">
        <v>0</v>
      </c>
      <c r="BA5103" s="2">
        <v>0</v>
      </c>
      <c r="BB5103" s="2">
        <v>0</v>
      </c>
      <c r="BC5103" s="2">
        <v>192</v>
      </c>
      <c r="BD5103" s="2">
        <v>0</v>
      </c>
      <c r="BE5103" s="2">
        <v>0</v>
      </c>
      <c r="BF5103" s="2">
        <v>0</v>
      </c>
      <c r="BG5103" s="2">
        <v>0</v>
      </c>
      <c r="BH5103" s="2">
        <v>0</v>
      </c>
      <c r="BI5103" s="2">
        <v>0</v>
      </c>
      <c r="BJ5103" s="2">
        <v>0</v>
      </c>
      <c r="BK5103" s="2">
        <v>0</v>
      </c>
      <c r="BL5103" s="2">
        <v>12</v>
      </c>
      <c r="BM5103" s="2">
        <v>11</v>
      </c>
      <c r="BN5103" s="2">
        <v>9</v>
      </c>
      <c r="BO5103" s="2">
        <v>6</v>
      </c>
      <c r="BP5103" s="2">
        <v>11</v>
      </c>
      <c r="BQ5103" s="2">
        <v>12</v>
      </c>
      <c r="BR5103" s="2">
        <v>10</v>
      </c>
      <c r="BS5103" s="2">
        <v>0</v>
      </c>
      <c r="BT5103" s="2">
        <v>0</v>
      </c>
      <c r="BU5103" s="2">
        <v>0</v>
      </c>
      <c r="BV5103" s="2">
        <v>0</v>
      </c>
      <c r="BW5103" s="2">
        <v>0</v>
      </c>
      <c r="BX5103" s="2">
        <v>0</v>
      </c>
      <c r="BY5103" s="2">
        <v>0</v>
      </c>
      <c r="BZ5103" s="2">
        <v>0</v>
      </c>
      <c r="CA5103" s="2">
        <v>0</v>
      </c>
      <c r="CB5103" s="2">
        <v>0</v>
      </c>
      <c r="CC5103" s="2">
        <v>0</v>
      </c>
      <c r="CD5103" s="2">
        <v>0</v>
      </c>
      <c r="CE5103" s="2">
        <v>0</v>
      </c>
      <c r="CF5103" s="2">
        <v>0</v>
      </c>
      <c r="CG5103" s="2">
        <v>0</v>
      </c>
      <c r="CH5103" s="2">
        <v>0</v>
      </c>
      <c r="CI5103" s="2">
        <v>0</v>
      </c>
      <c r="CJ5103" s="2">
        <v>0</v>
      </c>
      <c r="CK5103" s="2">
        <v>14</v>
      </c>
      <c r="CL5103" s="2">
        <v>0</v>
      </c>
    </row>
    <row r="5104" spans="1:90" x14ac:dyDescent="0.25">
      <c r="A5104" t="s">
        <v>115</v>
      </c>
      <c r="B5104">
        <v>10314</v>
      </c>
      <c r="C5104" t="s">
        <v>204</v>
      </c>
      <c r="D5104">
        <v>1</v>
      </c>
      <c r="E5104">
        <v>8</v>
      </c>
      <c r="F5104">
        <v>924702</v>
      </c>
      <c r="G5104">
        <v>35924702</v>
      </c>
      <c r="H5104" t="s">
        <v>15656</v>
      </c>
      <c r="I5104">
        <v>100</v>
      </c>
      <c r="J5104" t="s">
        <v>107</v>
      </c>
      <c r="K5104" t="s">
        <v>2128</v>
      </c>
      <c r="L5104">
        <v>46</v>
      </c>
      <c r="M5104" t="s">
        <v>813</v>
      </c>
      <c r="N5104">
        <v>5815055</v>
      </c>
      <c r="O5104" t="s">
        <v>92</v>
      </c>
      <c r="P5104" t="s">
        <v>10994</v>
      </c>
      <c r="Q5104" t="s">
        <v>127</v>
      </c>
      <c r="R5104">
        <v>11</v>
      </c>
      <c r="S5104">
        <v>58517379</v>
      </c>
      <c r="T5104">
        <v>58517385</v>
      </c>
      <c r="U5104" t="s">
        <v>15657</v>
      </c>
      <c r="V5104">
        <v>1</v>
      </c>
      <c r="W5104" s="2">
        <v>0</v>
      </c>
      <c r="X5104" s="2">
        <v>0</v>
      </c>
      <c r="Y5104" s="2">
        <v>0</v>
      </c>
      <c r="Z5104" s="2">
        <v>0</v>
      </c>
      <c r="AA5104" s="2">
        <v>109</v>
      </c>
      <c r="AB5104" s="2">
        <v>81</v>
      </c>
      <c r="AC5104" s="2">
        <v>101</v>
      </c>
      <c r="AD5104" s="2">
        <v>0</v>
      </c>
      <c r="AE5104" s="2">
        <v>0</v>
      </c>
      <c r="AF5104" s="2">
        <v>0</v>
      </c>
      <c r="AG5104" s="2">
        <v>0</v>
      </c>
      <c r="AH5104" s="2">
        <v>0</v>
      </c>
      <c r="AI5104" s="2">
        <v>0</v>
      </c>
      <c r="AJ5104" s="2">
        <v>0</v>
      </c>
      <c r="AK5104" s="2">
        <v>0</v>
      </c>
      <c r="AL5104" s="2">
        <v>0</v>
      </c>
      <c r="AM5104" s="2">
        <v>0</v>
      </c>
      <c r="AN5104" s="2">
        <v>0</v>
      </c>
      <c r="AO5104" s="2">
        <v>0</v>
      </c>
      <c r="AP5104" s="2">
        <v>0</v>
      </c>
      <c r="AQ5104" s="2">
        <v>0</v>
      </c>
      <c r="AR5104" s="2">
        <v>0</v>
      </c>
      <c r="AS5104" s="2">
        <v>0</v>
      </c>
      <c r="AT5104" s="2">
        <v>0</v>
      </c>
      <c r="AU5104" s="2">
        <v>0</v>
      </c>
      <c r="AV5104" s="2">
        <v>0</v>
      </c>
      <c r="AW5104" s="2">
        <v>0</v>
      </c>
      <c r="AX5104" s="2">
        <v>0</v>
      </c>
      <c r="AY5104" s="2">
        <v>0</v>
      </c>
      <c r="AZ5104" s="2">
        <v>0</v>
      </c>
      <c r="BA5104" s="2">
        <v>0</v>
      </c>
      <c r="BB5104" s="2">
        <v>0</v>
      </c>
      <c r="BC5104" s="2">
        <v>0</v>
      </c>
      <c r="BD5104" s="2">
        <v>0</v>
      </c>
      <c r="BE5104" s="2">
        <v>0</v>
      </c>
      <c r="BF5104" s="2">
        <v>0</v>
      </c>
      <c r="BG5104" s="2">
        <v>0</v>
      </c>
      <c r="BH5104" s="2">
        <v>0</v>
      </c>
      <c r="BI5104" s="2">
        <v>4</v>
      </c>
      <c r="BJ5104" s="2">
        <v>4</v>
      </c>
      <c r="BK5104" s="2">
        <v>6</v>
      </c>
      <c r="BL5104" s="2">
        <v>0</v>
      </c>
      <c r="BM5104" s="2">
        <v>0</v>
      </c>
      <c r="BN5104" s="2">
        <v>0</v>
      </c>
      <c r="BO5104" s="2">
        <v>0</v>
      </c>
      <c r="BP5104" s="2">
        <v>0</v>
      </c>
      <c r="BQ5104" s="2">
        <v>0</v>
      </c>
      <c r="BR5104" s="2">
        <v>0</v>
      </c>
      <c r="BS5104" s="2">
        <v>0</v>
      </c>
      <c r="BT5104" s="2">
        <v>0</v>
      </c>
      <c r="BU5104" s="2">
        <v>0</v>
      </c>
      <c r="BV5104" s="2">
        <v>0</v>
      </c>
      <c r="BW5104" s="2">
        <v>0</v>
      </c>
      <c r="BX5104" s="2">
        <v>0</v>
      </c>
      <c r="BY5104" s="2">
        <v>0</v>
      </c>
      <c r="BZ5104" s="2">
        <v>0</v>
      </c>
      <c r="CA5104" s="2">
        <v>0</v>
      </c>
      <c r="CB5104" s="2">
        <v>0</v>
      </c>
      <c r="CC5104" s="2">
        <v>0</v>
      </c>
      <c r="CD5104" s="2">
        <v>0</v>
      </c>
      <c r="CE5104" s="2">
        <v>0</v>
      </c>
      <c r="CF5104" s="2">
        <v>0</v>
      </c>
      <c r="CG5104" s="2">
        <v>0</v>
      </c>
      <c r="CH5104" s="2">
        <v>0</v>
      </c>
      <c r="CI5104" s="2">
        <v>0</v>
      </c>
      <c r="CJ5104" s="2">
        <v>0</v>
      </c>
      <c r="CK5104" s="2">
        <v>0</v>
      </c>
      <c r="CL5104" s="2">
        <v>0</v>
      </c>
    </row>
    <row r="5105" spans="1:90" x14ac:dyDescent="0.25">
      <c r="A5105" t="s">
        <v>115</v>
      </c>
      <c r="B5105">
        <v>10314</v>
      </c>
      <c r="C5105" t="s">
        <v>204</v>
      </c>
      <c r="D5105">
        <v>1</v>
      </c>
      <c r="E5105">
        <v>8</v>
      </c>
      <c r="F5105">
        <v>5435</v>
      </c>
      <c r="G5105">
        <v>35005435</v>
      </c>
      <c r="H5105" t="s">
        <v>11233</v>
      </c>
      <c r="I5105">
        <v>100</v>
      </c>
      <c r="J5105" t="s">
        <v>107</v>
      </c>
      <c r="K5105" t="s">
        <v>367</v>
      </c>
      <c r="L5105">
        <v>46</v>
      </c>
      <c r="M5105" t="s">
        <v>813</v>
      </c>
      <c r="N5105">
        <v>4904120</v>
      </c>
      <c r="O5105" t="s">
        <v>92</v>
      </c>
      <c r="P5105" t="s">
        <v>11234</v>
      </c>
      <c r="Q5105">
        <v>555</v>
      </c>
      <c r="R5105">
        <v>11</v>
      </c>
      <c r="S5105">
        <v>55141159</v>
      </c>
      <c r="T5105">
        <v>55153884</v>
      </c>
      <c r="U5105" t="s">
        <v>11235</v>
      </c>
      <c r="V5105">
        <v>1</v>
      </c>
      <c r="W5105" s="2">
        <v>0</v>
      </c>
      <c r="X5105" s="2">
        <v>0</v>
      </c>
      <c r="Y5105" s="2">
        <v>0</v>
      </c>
      <c r="Z5105" s="2">
        <v>0</v>
      </c>
      <c r="AA5105" s="2">
        <v>0</v>
      </c>
      <c r="AB5105" s="2">
        <v>0</v>
      </c>
      <c r="AC5105" s="2">
        <v>0</v>
      </c>
      <c r="AD5105" s="2">
        <v>0</v>
      </c>
      <c r="AE5105" s="2">
        <v>0</v>
      </c>
      <c r="AF5105" s="2">
        <v>130</v>
      </c>
      <c r="AG5105" s="2">
        <v>110</v>
      </c>
      <c r="AH5105" s="2">
        <v>396</v>
      </c>
      <c r="AI5105" s="2">
        <v>275</v>
      </c>
      <c r="AJ5105" s="2">
        <v>229</v>
      </c>
      <c r="AK5105" s="2">
        <v>0</v>
      </c>
      <c r="AL5105" s="2">
        <v>0</v>
      </c>
      <c r="AM5105" s="2">
        <v>0</v>
      </c>
      <c r="AN5105" s="2">
        <v>0</v>
      </c>
      <c r="AO5105" s="2">
        <v>0</v>
      </c>
      <c r="AP5105" s="2">
        <v>0</v>
      </c>
      <c r="AQ5105" s="2">
        <v>0</v>
      </c>
      <c r="AR5105" s="2">
        <v>0</v>
      </c>
      <c r="AS5105" s="2">
        <v>0</v>
      </c>
      <c r="AT5105" s="2">
        <v>0</v>
      </c>
      <c r="AU5105" s="2">
        <v>279</v>
      </c>
      <c r="AV5105" s="2">
        <v>0</v>
      </c>
      <c r="AW5105" s="2">
        <v>0</v>
      </c>
      <c r="AX5105" s="2">
        <v>0</v>
      </c>
      <c r="AY5105" s="2">
        <v>0</v>
      </c>
      <c r="AZ5105" s="2">
        <v>0</v>
      </c>
      <c r="BA5105" s="2">
        <v>0</v>
      </c>
      <c r="BB5105" s="2">
        <v>0</v>
      </c>
      <c r="BC5105" s="2">
        <v>343</v>
      </c>
      <c r="BD5105" s="2">
        <v>0</v>
      </c>
      <c r="BE5105" s="2">
        <v>0</v>
      </c>
      <c r="BF5105" s="2">
        <v>0</v>
      </c>
      <c r="BG5105" s="2">
        <v>0</v>
      </c>
      <c r="BH5105" s="2">
        <v>0</v>
      </c>
      <c r="BI5105" s="2">
        <v>0</v>
      </c>
      <c r="BJ5105" s="2">
        <v>0</v>
      </c>
      <c r="BK5105" s="2">
        <v>0</v>
      </c>
      <c r="BL5105" s="2">
        <v>0</v>
      </c>
      <c r="BM5105" s="2">
        <v>0</v>
      </c>
      <c r="BN5105" s="2">
        <v>7</v>
      </c>
      <c r="BO5105" s="2">
        <v>7</v>
      </c>
      <c r="BP5105" s="2">
        <v>17</v>
      </c>
      <c r="BQ5105" s="2">
        <v>9</v>
      </c>
      <c r="BR5105" s="2">
        <v>9</v>
      </c>
      <c r="BS5105" s="2">
        <v>0</v>
      </c>
      <c r="BT5105" s="2">
        <v>0</v>
      </c>
      <c r="BU5105" s="2">
        <v>0</v>
      </c>
      <c r="BV5105" s="2">
        <v>0</v>
      </c>
      <c r="BW5105" s="2">
        <v>0</v>
      </c>
      <c r="BX5105" s="2">
        <v>0</v>
      </c>
      <c r="BY5105" s="2">
        <v>0</v>
      </c>
      <c r="BZ5105" s="2">
        <v>0</v>
      </c>
      <c r="CA5105" s="2">
        <v>0</v>
      </c>
      <c r="CB5105" s="2">
        <v>0</v>
      </c>
      <c r="CC5105" s="2">
        <v>10</v>
      </c>
      <c r="CD5105" s="2">
        <v>0</v>
      </c>
      <c r="CE5105" s="2">
        <v>0</v>
      </c>
      <c r="CF5105" s="2">
        <v>0</v>
      </c>
      <c r="CG5105" s="2">
        <v>0</v>
      </c>
      <c r="CH5105" s="2">
        <v>0</v>
      </c>
      <c r="CI5105" s="2">
        <v>0</v>
      </c>
      <c r="CJ5105" s="2">
        <v>0</v>
      </c>
      <c r="CK5105" s="2">
        <v>23</v>
      </c>
      <c r="CL5105" s="2">
        <v>0</v>
      </c>
    </row>
    <row r="5106" spans="1:90" x14ac:dyDescent="0.25">
      <c r="A5106" t="s">
        <v>115</v>
      </c>
      <c r="B5106">
        <v>10314</v>
      </c>
      <c r="C5106" t="s">
        <v>204</v>
      </c>
      <c r="D5106">
        <v>1</v>
      </c>
      <c r="E5106">
        <v>8</v>
      </c>
      <c r="F5106">
        <v>925524</v>
      </c>
      <c r="G5106">
        <v>35925524</v>
      </c>
      <c r="H5106" t="s">
        <v>17326</v>
      </c>
      <c r="I5106">
        <v>100</v>
      </c>
      <c r="J5106" t="s">
        <v>107</v>
      </c>
      <c r="K5106" t="s">
        <v>331</v>
      </c>
      <c r="L5106">
        <v>19</v>
      </c>
      <c r="M5106" t="s">
        <v>332</v>
      </c>
      <c r="N5106">
        <v>5868820</v>
      </c>
      <c r="P5106" t="s">
        <v>17327</v>
      </c>
      <c r="Q5106" t="s">
        <v>127</v>
      </c>
      <c r="R5106">
        <v>11</v>
      </c>
      <c r="S5106">
        <v>58240337</v>
      </c>
      <c r="T5106">
        <v>58240377</v>
      </c>
      <c r="U5106" t="s">
        <v>17328</v>
      </c>
      <c r="V5106">
        <v>1</v>
      </c>
      <c r="W5106" s="2">
        <v>0</v>
      </c>
      <c r="X5106" s="2">
        <v>0</v>
      </c>
      <c r="Y5106" s="2">
        <v>0</v>
      </c>
      <c r="Z5106" s="2">
        <v>0</v>
      </c>
      <c r="AA5106" s="2">
        <v>0</v>
      </c>
      <c r="AB5106" s="2">
        <v>0</v>
      </c>
      <c r="AC5106" s="2">
        <v>0</v>
      </c>
      <c r="AD5106" s="2">
        <v>0</v>
      </c>
      <c r="AE5106" s="2">
        <v>0</v>
      </c>
      <c r="AF5106" s="2">
        <v>59</v>
      </c>
      <c r="AG5106" s="2">
        <v>37</v>
      </c>
      <c r="AH5106" s="2">
        <v>272</v>
      </c>
      <c r="AI5106" s="2">
        <v>182</v>
      </c>
      <c r="AJ5106" s="2">
        <v>171</v>
      </c>
      <c r="AK5106" s="2">
        <v>0</v>
      </c>
      <c r="AL5106" s="2">
        <v>0</v>
      </c>
      <c r="AM5106" s="2">
        <v>0</v>
      </c>
      <c r="AN5106" s="2">
        <v>0</v>
      </c>
      <c r="AO5106" s="2">
        <v>0</v>
      </c>
      <c r="AP5106" s="2">
        <v>0</v>
      </c>
      <c r="AQ5106" s="2">
        <v>0</v>
      </c>
      <c r="AR5106" s="2">
        <v>0</v>
      </c>
      <c r="AS5106" s="2">
        <v>0</v>
      </c>
      <c r="AT5106" s="2">
        <v>0</v>
      </c>
      <c r="AU5106" s="2">
        <v>315</v>
      </c>
      <c r="AV5106" s="2">
        <v>0</v>
      </c>
      <c r="AW5106" s="2">
        <v>0</v>
      </c>
      <c r="AX5106" s="2">
        <v>0</v>
      </c>
      <c r="AY5106" s="2">
        <v>0</v>
      </c>
      <c r="AZ5106" s="2">
        <v>0</v>
      </c>
      <c r="BA5106" s="2">
        <v>0</v>
      </c>
      <c r="BB5106" s="2">
        <v>0</v>
      </c>
      <c r="BC5106" s="2">
        <v>31</v>
      </c>
      <c r="BD5106" s="2">
        <v>0</v>
      </c>
      <c r="BE5106" s="2">
        <v>0</v>
      </c>
      <c r="BF5106" s="2">
        <v>0</v>
      </c>
      <c r="BG5106" s="2">
        <v>0</v>
      </c>
      <c r="BH5106" s="2">
        <v>0</v>
      </c>
      <c r="BI5106" s="2">
        <v>0</v>
      </c>
      <c r="BJ5106" s="2">
        <v>0</v>
      </c>
      <c r="BK5106" s="2">
        <v>0</v>
      </c>
      <c r="BL5106" s="2">
        <v>0</v>
      </c>
      <c r="BM5106" s="2">
        <v>0</v>
      </c>
      <c r="BN5106" s="2">
        <v>2</v>
      </c>
      <c r="BO5106" s="2">
        <v>2</v>
      </c>
      <c r="BP5106" s="2">
        <v>11</v>
      </c>
      <c r="BQ5106" s="2">
        <v>7</v>
      </c>
      <c r="BR5106" s="2">
        <v>6</v>
      </c>
      <c r="BS5106" s="2">
        <v>0</v>
      </c>
      <c r="BT5106" s="2">
        <v>0</v>
      </c>
      <c r="BU5106" s="2">
        <v>0</v>
      </c>
      <c r="BV5106" s="2">
        <v>0</v>
      </c>
      <c r="BW5106" s="2">
        <v>0</v>
      </c>
      <c r="BX5106" s="2">
        <v>0</v>
      </c>
      <c r="BY5106" s="2">
        <v>0</v>
      </c>
      <c r="BZ5106" s="2">
        <v>0</v>
      </c>
      <c r="CA5106" s="2">
        <v>0</v>
      </c>
      <c r="CB5106" s="2">
        <v>0</v>
      </c>
      <c r="CC5106" s="2">
        <v>11</v>
      </c>
      <c r="CD5106" s="2">
        <v>0</v>
      </c>
      <c r="CE5106" s="2">
        <v>0</v>
      </c>
      <c r="CF5106" s="2">
        <v>0</v>
      </c>
      <c r="CG5106" s="2">
        <v>0</v>
      </c>
      <c r="CH5106" s="2">
        <v>0</v>
      </c>
      <c r="CI5106" s="2">
        <v>0</v>
      </c>
      <c r="CJ5106" s="2">
        <v>0</v>
      </c>
      <c r="CK5106" s="2">
        <v>3</v>
      </c>
      <c r="CL5106" s="2">
        <v>0</v>
      </c>
    </row>
    <row r="5107" spans="1:90" x14ac:dyDescent="0.25">
      <c r="A5107" t="s">
        <v>115</v>
      </c>
      <c r="B5107">
        <v>10314</v>
      </c>
      <c r="C5107" t="s">
        <v>204</v>
      </c>
      <c r="D5107">
        <v>1</v>
      </c>
      <c r="E5107">
        <v>8</v>
      </c>
      <c r="F5107">
        <v>121484</v>
      </c>
      <c r="G5107">
        <v>35121484</v>
      </c>
      <c r="H5107" t="s">
        <v>9627</v>
      </c>
      <c r="I5107">
        <v>100</v>
      </c>
      <c r="J5107" t="s">
        <v>107</v>
      </c>
      <c r="K5107" t="s">
        <v>812</v>
      </c>
      <c r="L5107">
        <v>46</v>
      </c>
      <c r="M5107" t="s">
        <v>813</v>
      </c>
      <c r="N5107">
        <v>5851260</v>
      </c>
      <c r="O5107" t="s">
        <v>92</v>
      </c>
      <c r="P5107" t="s">
        <v>9628</v>
      </c>
      <c r="Q5107">
        <v>427</v>
      </c>
      <c r="R5107">
        <v>11</v>
      </c>
      <c r="S5107">
        <v>58148369</v>
      </c>
      <c r="T5107">
        <v>58148400</v>
      </c>
      <c r="U5107" t="s">
        <v>9629</v>
      </c>
      <c r="V5107">
        <v>1</v>
      </c>
      <c r="W5107" s="2">
        <v>0</v>
      </c>
      <c r="X5107" s="2">
        <v>0</v>
      </c>
      <c r="Y5107" s="2">
        <v>0</v>
      </c>
      <c r="Z5107" s="2">
        <v>37</v>
      </c>
      <c r="AA5107" s="2">
        <v>50</v>
      </c>
      <c r="AB5107" s="2">
        <v>48</v>
      </c>
      <c r="AC5107" s="2">
        <v>52</v>
      </c>
      <c r="AD5107" s="2">
        <v>86</v>
      </c>
      <c r="AE5107" s="2">
        <v>105</v>
      </c>
      <c r="AF5107" s="2">
        <v>57</v>
      </c>
      <c r="AG5107" s="2">
        <v>0</v>
      </c>
      <c r="AH5107" s="2">
        <v>68</v>
      </c>
      <c r="AI5107" s="2">
        <v>71</v>
      </c>
      <c r="AJ5107" s="2">
        <v>54</v>
      </c>
      <c r="AK5107" s="2">
        <v>0</v>
      </c>
      <c r="AL5107" s="2">
        <v>0</v>
      </c>
      <c r="AM5107" s="2">
        <v>0</v>
      </c>
      <c r="AN5107" s="2">
        <v>0</v>
      </c>
      <c r="AO5107" s="2">
        <v>0</v>
      </c>
      <c r="AP5107" s="2">
        <v>0</v>
      </c>
      <c r="AQ5107" s="2">
        <v>0</v>
      </c>
      <c r="AR5107" s="2">
        <v>0</v>
      </c>
      <c r="AS5107" s="2">
        <v>0</v>
      </c>
      <c r="AT5107" s="2">
        <v>0</v>
      </c>
      <c r="AU5107" s="2">
        <v>0</v>
      </c>
      <c r="AV5107" s="2">
        <v>0</v>
      </c>
      <c r="AW5107" s="2">
        <v>0</v>
      </c>
      <c r="AX5107" s="2">
        <v>0</v>
      </c>
      <c r="AY5107" s="2">
        <v>0</v>
      </c>
      <c r="AZ5107" s="2">
        <v>0</v>
      </c>
      <c r="BA5107" s="2">
        <v>0</v>
      </c>
      <c r="BB5107" s="2">
        <v>0</v>
      </c>
      <c r="BC5107" s="2">
        <v>166</v>
      </c>
      <c r="BD5107" s="2">
        <v>0</v>
      </c>
      <c r="BE5107" s="2">
        <v>0</v>
      </c>
      <c r="BF5107" s="2">
        <v>0</v>
      </c>
      <c r="BG5107" s="2">
        <v>0</v>
      </c>
      <c r="BH5107" s="2">
        <v>2</v>
      </c>
      <c r="BI5107" s="2">
        <v>2</v>
      </c>
      <c r="BJ5107" s="2">
        <v>2</v>
      </c>
      <c r="BK5107" s="2">
        <v>2</v>
      </c>
      <c r="BL5107" s="2">
        <v>5</v>
      </c>
      <c r="BM5107" s="2">
        <v>5</v>
      </c>
      <c r="BN5107" s="2">
        <v>3</v>
      </c>
      <c r="BO5107" s="2">
        <v>0</v>
      </c>
      <c r="BP5107" s="2">
        <v>3</v>
      </c>
      <c r="BQ5107" s="2">
        <v>2</v>
      </c>
      <c r="BR5107" s="2">
        <v>2</v>
      </c>
      <c r="BS5107" s="2">
        <v>0</v>
      </c>
      <c r="BT5107" s="2">
        <v>0</v>
      </c>
      <c r="BU5107" s="2">
        <v>0</v>
      </c>
      <c r="BV5107" s="2">
        <v>0</v>
      </c>
      <c r="BW5107" s="2">
        <v>0</v>
      </c>
      <c r="BX5107" s="2">
        <v>0</v>
      </c>
      <c r="BY5107" s="2">
        <v>0</v>
      </c>
      <c r="BZ5107" s="2">
        <v>0</v>
      </c>
      <c r="CA5107" s="2">
        <v>0</v>
      </c>
      <c r="CB5107" s="2">
        <v>0</v>
      </c>
      <c r="CC5107" s="2">
        <v>0</v>
      </c>
      <c r="CD5107" s="2">
        <v>0</v>
      </c>
      <c r="CE5107" s="2">
        <v>0</v>
      </c>
      <c r="CF5107" s="2">
        <v>0</v>
      </c>
      <c r="CG5107" s="2">
        <v>0</v>
      </c>
      <c r="CH5107" s="2">
        <v>0</v>
      </c>
      <c r="CI5107" s="2">
        <v>0</v>
      </c>
      <c r="CJ5107" s="2">
        <v>0</v>
      </c>
      <c r="CK5107" s="2">
        <v>11</v>
      </c>
      <c r="CL5107" s="2">
        <v>0</v>
      </c>
    </row>
    <row r="5108" spans="1:90" x14ac:dyDescent="0.25">
      <c r="A5108" t="s">
        <v>115</v>
      </c>
      <c r="B5108">
        <v>10314</v>
      </c>
      <c r="C5108" t="s">
        <v>204</v>
      </c>
      <c r="D5108">
        <v>1</v>
      </c>
      <c r="E5108">
        <v>8</v>
      </c>
      <c r="F5108">
        <v>908964</v>
      </c>
      <c r="G5108">
        <v>35908964</v>
      </c>
      <c r="H5108" t="s">
        <v>3041</v>
      </c>
      <c r="I5108">
        <v>100</v>
      </c>
      <c r="J5108" t="s">
        <v>107</v>
      </c>
      <c r="K5108" t="s">
        <v>3042</v>
      </c>
      <c r="L5108">
        <v>19</v>
      </c>
      <c r="M5108" t="s">
        <v>332</v>
      </c>
      <c r="N5108">
        <v>5884100</v>
      </c>
      <c r="O5108" t="s">
        <v>92</v>
      </c>
      <c r="P5108" t="s">
        <v>3043</v>
      </c>
      <c r="Q5108">
        <v>100</v>
      </c>
      <c r="R5108">
        <v>11</v>
      </c>
      <c r="S5108">
        <v>58720777</v>
      </c>
      <c r="T5108">
        <v>58733414</v>
      </c>
      <c r="U5108" t="s">
        <v>3044</v>
      </c>
      <c r="V5108">
        <v>1</v>
      </c>
      <c r="W5108" s="2">
        <v>0</v>
      </c>
      <c r="X5108" s="2">
        <v>0</v>
      </c>
      <c r="Y5108" s="2">
        <v>132</v>
      </c>
      <c r="Z5108" s="2">
        <v>132</v>
      </c>
      <c r="AA5108" s="2">
        <v>161</v>
      </c>
      <c r="AB5108" s="2">
        <v>148</v>
      </c>
      <c r="AC5108" s="2">
        <v>115</v>
      </c>
      <c r="AD5108" s="2">
        <v>0</v>
      </c>
      <c r="AE5108" s="2">
        <v>0</v>
      </c>
      <c r="AF5108" s="2">
        <v>0</v>
      </c>
      <c r="AG5108" s="2">
        <v>0</v>
      </c>
      <c r="AH5108" s="2">
        <v>0</v>
      </c>
      <c r="AI5108" s="2">
        <v>0</v>
      </c>
      <c r="AJ5108" s="2">
        <v>0</v>
      </c>
      <c r="AK5108" s="2">
        <v>0</v>
      </c>
      <c r="AL5108" s="2">
        <v>0</v>
      </c>
      <c r="AM5108" s="2">
        <v>0</v>
      </c>
      <c r="AN5108" s="2">
        <v>0</v>
      </c>
      <c r="AO5108" s="2">
        <v>0</v>
      </c>
      <c r="AP5108" s="2">
        <v>0</v>
      </c>
      <c r="AQ5108" s="2">
        <v>0</v>
      </c>
      <c r="AR5108" s="2">
        <v>0</v>
      </c>
      <c r="AS5108" s="2">
        <v>0</v>
      </c>
      <c r="AT5108" s="2">
        <v>0</v>
      </c>
      <c r="AU5108" s="2">
        <v>0</v>
      </c>
      <c r="AV5108" s="2">
        <v>0</v>
      </c>
      <c r="AW5108" s="2">
        <v>0</v>
      </c>
      <c r="AX5108" s="2">
        <v>0</v>
      </c>
      <c r="AY5108" s="2">
        <v>0</v>
      </c>
      <c r="AZ5108" s="2">
        <v>0</v>
      </c>
      <c r="BA5108" s="2">
        <v>0</v>
      </c>
      <c r="BB5108" s="2">
        <v>0</v>
      </c>
      <c r="BC5108" s="2">
        <v>0</v>
      </c>
      <c r="BD5108" s="2">
        <v>4</v>
      </c>
      <c r="BE5108" s="2">
        <v>0</v>
      </c>
      <c r="BF5108" s="2">
        <v>0</v>
      </c>
      <c r="BG5108" s="2">
        <v>4</v>
      </c>
      <c r="BH5108" s="2">
        <v>5</v>
      </c>
      <c r="BI5108" s="2">
        <v>7</v>
      </c>
      <c r="BJ5108" s="2">
        <v>5</v>
      </c>
      <c r="BK5108" s="2">
        <v>6</v>
      </c>
      <c r="BL5108" s="2">
        <v>0</v>
      </c>
      <c r="BM5108" s="2">
        <v>0</v>
      </c>
      <c r="BN5108" s="2">
        <v>0</v>
      </c>
      <c r="BO5108" s="2">
        <v>0</v>
      </c>
      <c r="BP5108" s="2">
        <v>0</v>
      </c>
      <c r="BQ5108" s="2">
        <v>0</v>
      </c>
      <c r="BR5108" s="2">
        <v>0</v>
      </c>
      <c r="BS5108" s="2">
        <v>0</v>
      </c>
      <c r="BT5108" s="2">
        <v>0</v>
      </c>
      <c r="BU5108" s="2">
        <v>0</v>
      </c>
      <c r="BV5108" s="2">
        <v>0</v>
      </c>
      <c r="BW5108" s="2">
        <v>0</v>
      </c>
      <c r="BX5108" s="2">
        <v>0</v>
      </c>
      <c r="BY5108" s="2">
        <v>0</v>
      </c>
      <c r="BZ5108" s="2">
        <v>0</v>
      </c>
      <c r="CA5108" s="2">
        <v>0</v>
      </c>
      <c r="CB5108" s="2">
        <v>0</v>
      </c>
      <c r="CC5108" s="2">
        <v>0</v>
      </c>
      <c r="CD5108" s="2">
        <v>0</v>
      </c>
      <c r="CE5108" s="2">
        <v>0</v>
      </c>
      <c r="CF5108" s="2">
        <v>0</v>
      </c>
      <c r="CG5108" s="2">
        <v>0</v>
      </c>
      <c r="CH5108" s="2">
        <v>0</v>
      </c>
      <c r="CI5108" s="2">
        <v>0</v>
      </c>
      <c r="CJ5108" s="2">
        <v>0</v>
      </c>
      <c r="CK5108" s="2">
        <v>0</v>
      </c>
      <c r="CL5108" s="2">
        <v>3</v>
      </c>
    </row>
    <row r="5109" spans="1:90" x14ac:dyDescent="0.25">
      <c r="A5109" t="s">
        <v>115</v>
      </c>
      <c r="B5109">
        <v>10314</v>
      </c>
      <c r="C5109" t="s">
        <v>204</v>
      </c>
      <c r="D5109">
        <v>1</v>
      </c>
      <c r="E5109">
        <v>8</v>
      </c>
      <c r="F5109">
        <v>923552</v>
      </c>
      <c r="G5109">
        <v>35923552</v>
      </c>
      <c r="H5109" t="s">
        <v>15238</v>
      </c>
      <c r="I5109">
        <v>100</v>
      </c>
      <c r="J5109" t="s">
        <v>107</v>
      </c>
      <c r="K5109" t="s">
        <v>8037</v>
      </c>
      <c r="L5109">
        <v>19</v>
      </c>
      <c r="M5109" t="s">
        <v>332</v>
      </c>
      <c r="N5109">
        <v>5848050</v>
      </c>
      <c r="O5109" t="s">
        <v>92</v>
      </c>
      <c r="P5109" t="s">
        <v>15239</v>
      </c>
      <c r="Q5109">
        <v>179</v>
      </c>
      <c r="R5109">
        <v>11</v>
      </c>
      <c r="S5109">
        <v>55120688</v>
      </c>
      <c r="T5109">
        <v>55127499</v>
      </c>
      <c r="U5109" t="s">
        <v>15240</v>
      </c>
      <c r="V5109">
        <v>1</v>
      </c>
      <c r="W5109" s="2">
        <v>0</v>
      </c>
      <c r="X5109" s="2">
        <v>0</v>
      </c>
      <c r="Y5109" s="2">
        <v>122</v>
      </c>
      <c r="Z5109" s="2">
        <v>99</v>
      </c>
      <c r="AA5109" s="2">
        <v>123</v>
      </c>
      <c r="AB5109" s="2">
        <v>163</v>
      </c>
      <c r="AC5109" s="2">
        <v>149</v>
      </c>
      <c r="AD5109" s="2">
        <v>0</v>
      </c>
      <c r="AE5109" s="2">
        <v>0</v>
      </c>
      <c r="AF5109" s="2">
        <v>0</v>
      </c>
      <c r="AG5109" s="2">
        <v>0</v>
      </c>
      <c r="AH5109" s="2">
        <v>0</v>
      </c>
      <c r="AI5109" s="2">
        <v>0</v>
      </c>
      <c r="AJ5109" s="2">
        <v>0</v>
      </c>
      <c r="AK5109" s="2">
        <v>0</v>
      </c>
      <c r="AL5109" s="2">
        <v>0</v>
      </c>
      <c r="AM5109" s="2">
        <v>0</v>
      </c>
      <c r="AN5109" s="2">
        <v>0</v>
      </c>
      <c r="AO5109" s="2">
        <v>0</v>
      </c>
      <c r="AP5109" s="2">
        <v>0</v>
      </c>
      <c r="AQ5109" s="2">
        <v>0</v>
      </c>
      <c r="AR5109" s="2">
        <v>0</v>
      </c>
      <c r="AS5109" s="2">
        <v>0</v>
      </c>
      <c r="AT5109" s="2">
        <v>0</v>
      </c>
      <c r="AU5109" s="2">
        <v>0</v>
      </c>
      <c r="AV5109" s="2">
        <v>0</v>
      </c>
      <c r="AW5109" s="2">
        <v>0</v>
      </c>
      <c r="AX5109" s="2">
        <v>0</v>
      </c>
      <c r="AY5109" s="2">
        <v>0</v>
      </c>
      <c r="AZ5109" s="2">
        <v>0</v>
      </c>
      <c r="BA5109" s="2">
        <v>0</v>
      </c>
      <c r="BB5109" s="2">
        <v>5</v>
      </c>
      <c r="BC5109" s="2">
        <v>0</v>
      </c>
      <c r="BD5109" s="2">
        <v>7</v>
      </c>
      <c r="BE5109" s="2">
        <v>0</v>
      </c>
      <c r="BF5109" s="2">
        <v>0</v>
      </c>
      <c r="BG5109" s="2">
        <v>5</v>
      </c>
      <c r="BH5109" s="2">
        <v>4</v>
      </c>
      <c r="BI5109" s="2">
        <v>5</v>
      </c>
      <c r="BJ5109" s="2">
        <v>8</v>
      </c>
      <c r="BK5109" s="2">
        <v>8</v>
      </c>
      <c r="BL5109" s="2">
        <v>0</v>
      </c>
      <c r="BM5109" s="2">
        <v>0</v>
      </c>
      <c r="BN5109" s="2">
        <v>0</v>
      </c>
      <c r="BO5109" s="2">
        <v>0</v>
      </c>
      <c r="BP5109" s="2">
        <v>0</v>
      </c>
      <c r="BQ5109" s="2">
        <v>0</v>
      </c>
      <c r="BR5109" s="2">
        <v>0</v>
      </c>
      <c r="BS5109" s="2">
        <v>0</v>
      </c>
      <c r="BT5109" s="2">
        <v>0</v>
      </c>
      <c r="BU5109" s="2">
        <v>0</v>
      </c>
      <c r="BV5109" s="2">
        <v>0</v>
      </c>
      <c r="BW5109" s="2">
        <v>0</v>
      </c>
      <c r="BX5109" s="2">
        <v>0</v>
      </c>
      <c r="BY5109" s="2">
        <v>0</v>
      </c>
      <c r="BZ5109" s="2">
        <v>0</v>
      </c>
      <c r="CA5109" s="2">
        <v>0</v>
      </c>
      <c r="CB5109" s="2">
        <v>0</v>
      </c>
      <c r="CC5109" s="2">
        <v>0</v>
      </c>
      <c r="CD5109" s="2">
        <v>0</v>
      </c>
      <c r="CE5109" s="2">
        <v>0</v>
      </c>
      <c r="CF5109" s="2">
        <v>0</v>
      </c>
      <c r="CG5109" s="2">
        <v>0</v>
      </c>
      <c r="CH5109" s="2">
        <v>0</v>
      </c>
      <c r="CI5109" s="2">
        <v>0</v>
      </c>
      <c r="CJ5109" s="2">
        <v>1</v>
      </c>
      <c r="CK5109" s="2">
        <v>0</v>
      </c>
      <c r="CL5109" s="2">
        <v>2</v>
      </c>
    </row>
    <row r="5110" spans="1:90" x14ac:dyDescent="0.25">
      <c r="A5110" t="s">
        <v>115</v>
      </c>
      <c r="B5110">
        <v>10314</v>
      </c>
      <c r="C5110" t="s">
        <v>204</v>
      </c>
      <c r="D5110">
        <v>1</v>
      </c>
      <c r="E5110">
        <v>8</v>
      </c>
      <c r="F5110">
        <v>5061</v>
      </c>
      <c r="G5110">
        <v>35005061</v>
      </c>
      <c r="H5110" t="s">
        <v>5245</v>
      </c>
      <c r="I5110">
        <v>100</v>
      </c>
      <c r="J5110" t="s">
        <v>107</v>
      </c>
      <c r="K5110" t="s">
        <v>3268</v>
      </c>
      <c r="L5110">
        <v>46</v>
      </c>
      <c r="M5110" t="s">
        <v>813</v>
      </c>
      <c r="N5110">
        <v>5801050</v>
      </c>
      <c r="O5110" t="s">
        <v>92</v>
      </c>
      <c r="P5110" t="s">
        <v>5246</v>
      </c>
      <c r="Q5110">
        <v>216</v>
      </c>
      <c r="R5110">
        <v>11</v>
      </c>
      <c r="S5110">
        <v>58519377</v>
      </c>
      <c r="T5110">
        <v>58526365</v>
      </c>
      <c r="U5110" t="s">
        <v>5247</v>
      </c>
      <c r="V5110">
        <v>1</v>
      </c>
      <c r="W5110" s="2">
        <v>0</v>
      </c>
      <c r="X5110" s="2">
        <v>0</v>
      </c>
      <c r="Y5110" s="2">
        <v>70</v>
      </c>
      <c r="Z5110" s="2">
        <v>76</v>
      </c>
      <c r="AA5110" s="2">
        <v>69</v>
      </c>
      <c r="AB5110" s="2">
        <v>59</v>
      </c>
      <c r="AC5110" s="2">
        <v>35</v>
      </c>
      <c r="AD5110" s="2">
        <v>88</v>
      </c>
      <c r="AE5110" s="2">
        <v>88</v>
      </c>
      <c r="AF5110" s="2">
        <v>71</v>
      </c>
      <c r="AG5110" s="2">
        <v>75</v>
      </c>
      <c r="AH5110" s="2">
        <v>139</v>
      </c>
      <c r="AI5110" s="2">
        <v>105</v>
      </c>
      <c r="AJ5110" s="2">
        <v>105</v>
      </c>
      <c r="AK5110" s="2">
        <v>0</v>
      </c>
      <c r="AL5110" s="2">
        <v>0</v>
      </c>
      <c r="AM5110" s="2">
        <v>0</v>
      </c>
      <c r="AN5110" s="2">
        <v>0</v>
      </c>
      <c r="AO5110" s="2">
        <v>0</v>
      </c>
      <c r="AP5110" s="2">
        <v>0</v>
      </c>
      <c r="AQ5110" s="2">
        <v>0</v>
      </c>
      <c r="AR5110" s="2">
        <v>0</v>
      </c>
      <c r="AS5110" s="2">
        <v>0</v>
      </c>
      <c r="AT5110" s="2">
        <v>0</v>
      </c>
      <c r="AU5110" s="2">
        <v>33</v>
      </c>
      <c r="AV5110" s="2">
        <v>0</v>
      </c>
      <c r="AW5110" s="2">
        <v>0</v>
      </c>
      <c r="AX5110" s="2">
        <v>0</v>
      </c>
      <c r="AY5110" s="2">
        <v>0</v>
      </c>
      <c r="AZ5110" s="2">
        <v>0</v>
      </c>
      <c r="BA5110" s="2">
        <v>0</v>
      </c>
      <c r="BB5110" s="2">
        <v>0</v>
      </c>
      <c r="BC5110" s="2">
        <v>149</v>
      </c>
      <c r="BD5110" s="2">
        <v>18</v>
      </c>
      <c r="BE5110" s="2">
        <v>0</v>
      </c>
      <c r="BF5110" s="2">
        <v>0</v>
      </c>
      <c r="BG5110" s="2">
        <v>4</v>
      </c>
      <c r="BH5110" s="2">
        <v>4</v>
      </c>
      <c r="BI5110" s="2">
        <v>5</v>
      </c>
      <c r="BJ5110" s="2">
        <v>3</v>
      </c>
      <c r="BK5110" s="2">
        <v>3</v>
      </c>
      <c r="BL5110" s="2">
        <v>6</v>
      </c>
      <c r="BM5110" s="2">
        <v>5</v>
      </c>
      <c r="BN5110" s="2">
        <v>3</v>
      </c>
      <c r="BO5110" s="2">
        <v>4</v>
      </c>
      <c r="BP5110" s="2">
        <v>7</v>
      </c>
      <c r="BQ5110" s="2">
        <v>4</v>
      </c>
      <c r="BR5110" s="2">
        <v>4</v>
      </c>
      <c r="BS5110" s="2">
        <v>0</v>
      </c>
      <c r="BT5110" s="2">
        <v>0</v>
      </c>
      <c r="BU5110" s="2">
        <v>0</v>
      </c>
      <c r="BV5110" s="2">
        <v>0</v>
      </c>
      <c r="BW5110" s="2">
        <v>0</v>
      </c>
      <c r="BX5110" s="2">
        <v>0</v>
      </c>
      <c r="BY5110" s="2">
        <v>0</v>
      </c>
      <c r="BZ5110" s="2">
        <v>0</v>
      </c>
      <c r="CA5110" s="2">
        <v>0</v>
      </c>
      <c r="CB5110" s="2">
        <v>0</v>
      </c>
      <c r="CC5110" s="2">
        <v>1</v>
      </c>
      <c r="CD5110" s="2">
        <v>0</v>
      </c>
      <c r="CE5110" s="2">
        <v>0</v>
      </c>
      <c r="CF5110" s="2">
        <v>0</v>
      </c>
      <c r="CG5110" s="2">
        <v>0</v>
      </c>
      <c r="CH5110" s="2">
        <v>0</v>
      </c>
      <c r="CI5110" s="2">
        <v>0</v>
      </c>
      <c r="CJ5110" s="2">
        <v>0</v>
      </c>
      <c r="CK5110" s="2">
        <v>7</v>
      </c>
      <c r="CL5110" s="2">
        <v>6</v>
      </c>
    </row>
    <row r="5111" spans="1:90" x14ac:dyDescent="0.25">
      <c r="A5111" t="s">
        <v>115</v>
      </c>
      <c r="B5111">
        <v>10318</v>
      </c>
      <c r="C5111" t="s">
        <v>264</v>
      </c>
      <c r="D5111">
        <v>1</v>
      </c>
      <c r="E5111">
        <v>8</v>
      </c>
      <c r="F5111">
        <v>925329</v>
      </c>
      <c r="G5111">
        <v>35925329</v>
      </c>
      <c r="H5111" t="s">
        <v>19596</v>
      </c>
      <c r="I5111">
        <v>100</v>
      </c>
      <c r="J5111" t="s">
        <v>107</v>
      </c>
      <c r="K5111" t="s">
        <v>8051</v>
      </c>
      <c r="L5111">
        <v>30</v>
      </c>
      <c r="M5111" t="s">
        <v>390</v>
      </c>
      <c r="N5111">
        <v>4855440</v>
      </c>
      <c r="O5111" t="s">
        <v>92</v>
      </c>
      <c r="P5111" t="s">
        <v>8052</v>
      </c>
      <c r="Q5111" t="s">
        <v>19088</v>
      </c>
      <c r="R5111">
        <v>11</v>
      </c>
      <c r="S5111">
        <v>59336601</v>
      </c>
      <c r="T5111">
        <v>59336603</v>
      </c>
      <c r="U5111" t="s">
        <v>19089</v>
      </c>
      <c r="V5111">
        <v>1</v>
      </c>
      <c r="W5111" s="2">
        <v>0</v>
      </c>
      <c r="X5111" s="2">
        <v>0</v>
      </c>
      <c r="Y5111" s="2">
        <v>129</v>
      </c>
      <c r="Z5111" s="2">
        <v>122</v>
      </c>
      <c r="AA5111" s="2">
        <v>109</v>
      </c>
      <c r="AB5111" s="2">
        <v>188</v>
      </c>
      <c r="AC5111" s="2">
        <v>167</v>
      </c>
      <c r="AD5111" s="2">
        <v>0</v>
      </c>
      <c r="AE5111" s="2">
        <v>0</v>
      </c>
      <c r="AF5111" s="2">
        <v>0</v>
      </c>
      <c r="AG5111" s="2">
        <v>0</v>
      </c>
      <c r="AH5111" s="2">
        <v>0</v>
      </c>
      <c r="AI5111" s="2">
        <v>0</v>
      </c>
      <c r="AJ5111" s="2">
        <v>0</v>
      </c>
      <c r="AK5111" s="2">
        <v>0</v>
      </c>
      <c r="AL5111" s="2">
        <v>0</v>
      </c>
      <c r="AM5111" s="2">
        <v>0</v>
      </c>
      <c r="AN5111" s="2">
        <v>0</v>
      </c>
      <c r="AO5111" s="2">
        <v>0</v>
      </c>
      <c r="AP5111" s="2">
        <v>0</v>
      </c>
      <c r="AQ5111" s="2">
        <v>0</v>
      </c>
      <c r="AR5111" s="2">
        <v>0</v>
      </c>
      <c r="AS5111" s="2">
        <v>0</v>
      </c>
      <c r="AT5111" s="2">
        <v>0</v>
      </c>
      <c r="AU5111" s="2">
        <v>0</v>
      </c>
      <c r="AV5111" s="2">
        <v>0</v>
      </c>
      <c r="AW5111" s="2">
        <v>0</v>
      </c>
      <c r="AX5111" s="2">
        <v>0</v>
      </c>
      <c r="AY5111" s="2">
        <v>0</v>
      </c>
      <c r="AZ5111" s="2">
        <v>0</v>
      </c>
      <c r="BA5111" s="2">
        <v>0</v>
      </c>
      <c r="BB5111" s="2">
        <v>0</v>
      </c>
      <c r="BC5111" s="2">
        <v>0</v>
      </c>
      <c r="BD5111" s="2">
        <v>0</v>
      </c>
      <c r="BE5111" s="2">
        <v>0</v>
      </c>
      <c r="BF5111" s="2">
        <v>0</v>
      </c>
      <c r="BG5111" s="2">
        <v>5</v>
      </c>
      <c r="BH5111" s="2">
        <v>5</v>
      </c>
      <c r="BI5111" s="2">
        <v>4</v>
      </c>
      <c r="BJ5111" s="2">
        <v>7</v>
      </c>
      <c r="BK5111" s="2">
        <v>9</v>
      </c>
      <c r="BL5111" s="2">
        <v>0</v>
      </c>
      <c r="BM5111" s="2">
        <v>0</v>
      </c>
      <c r="BN5111" s="2">
        <v>0</v>
      </c>
      <c r="BO5111" s="2">
        <v>0</v>
      </c>
      <c r="BP5111" s="2">
        <v>0</v>
      </c>
      <c r="BQ5111" s="2">
        <v>0</v>
      </c>
      <c r="BR5111" s="2">
        <v>0</v>
      </c>
      <c r="BS5111" s="2">
        <v>0</v>
      </c>
      <c r="BT5111" s="2">
        <v>0</v>
      </c>
      <c r="BU5111" s="2">
        <v>0</v>
      </c>
      <c r="BV5111" s="2">
        <v>0</v>
      </c>
      <c r="BW5111" s="2">
        <v>0</v>
      </c>
      <c r="BX5111" s="2">
        <v>0</v>
      </c>
      <c r="BY5111" s="2">
        <v>0</v>
      </c>
      <c r="BZ5111" s="2">
        <v>0</v>
      </c>
      <c r="CA5111" s="2">
        <v>0</v>
      </c>
      <c r="CB5111" s="2">
        <v>0</v>
      </c>
      <c r="CC5111" s="2">
        <v>0</v>
      </c>
      <c r="CD5111" s="2">
        <v>0</v>
      </c>
      <c r="CE5111" s="2">
        <v>0</v>
      </c>
      <c r="CF5111" s="2">
        <v>0</v>
      </c>
      <c r="CG5111" s="2">
        <v>0</v>
      </c>
      <c r="CH5111" s="2">
        <v>0</v>
      </c>
      <c r="CI5111" s="2">
        <v>0</v>
      </c>
      <c r="CJ5111" s="2">
        <v>0</v>
      </c>
      <c r="CK5111" s="2">
        <v>0</v>
      </c>
      <c r="CL5111" s="2">
        <v>0</v>
      </c>
    </row>
    <row r="5112" spans="1:90" x14ac:dyDescent="0.25">
      <c r="A5112" t="s">
        <v>115</v>
      </c>
      <c r="B5112">
        <v>10318</v>
      </c>
      <c r="C5112" t="s">
        <v>264</v>
      </c>
      <c r="D5112">
        <v>1</v>
      </c>
      <c r="E5112">
        <v>8</v>
      </c>
      <c r="F5112">
        <v>925998</v>
      </c>
      <c r="G5112">
        <v>35925998</v>
      </c>
      <c r="H5112" t="s">
        <v>10374</v>
      </c>
      <c r="I5112">
        <v>100</v>
      </c>
      <c r="J5112" t="s">
        <v>107</v>
      </c>
      <c r="K5112" t="s">
        <v>1427</v>
      </c>
      <c r="L5112">
        <v>30</v>
      </c>
      <c r="M5112" t="s">
        <v>390</v>
      </c>
      <c r="N5112">
        <v>4846000</v>
      </c>
      <c r="O5112" t="s">
        <v>102</v>
      </c>
      <c r="P5112" t="s">
        <v>10375</v>
      </c>
      <c r="Q5112">
        <v>3312</v>
      </c>
      <c r="R5112">
        <v>11</v>
      </c>
      <c r="S5112">
        <v>59316622</v>
      </c>
      <c r="T5112">
        <v>59329070</v>
      </c>
      <c r="U5112" t="s">
        <v>10376</v>
      </c>
      <c r="V5112">
        <v>1</v>
      </c>
      <c r="W5112" s="2">
        <v>0</v>
      </c>
      <c r="X5112" s="2">
        <v>0</v>
      </c>
      <c r="Y5112" s="2">
        <v>0</v>
      </c>
      <c r="Z5112" s="2">
        <v>0</v>
      </c>
      <c r="AA5112" s="2">
        <v>0</v>
      </c>
      <c r="AB5112" s="2">
        <v>0</v>
      </c>
      <c r="AC5112" s="2">
        <v>0</v>
      </c>
      <c r="AD5112" s="2">
        <v>106</v>
      </c>
      <c r="AE5112" s="2">
        <v>88</v>
      </c>
      <c r="AF5112" s="2">
        <v>54</v>
      </c>
      <c r="AG5112" s="2">
        <v>52</v>
      </c>
      <c r="AH5112" s="2">
        <v>104</v>
      </c>
      <c r="AI5112" s="2">
        <v>71</v>
      </c>
      <c r="AJ5112" s="2">
        <v>83</v>
      </c>
      <c r="AK5112" s="2">
        <v>0</v>
      </c>
      <c r="AL5112" s="2">
        <v>0</v>
      </c>
      <c r="AM5112" s="2">
        <v>0</v>
      </c>
      <c r="AN5112" s="2">
        <v>0</v>
      </c>
      <c r="AO5112" s="2">
        <v>0</v>
      </c>
      <c r="AP5112" s="2">
        <v>0</v>
      </c>
      <c r="AQ5112" s="2">
        <v>0</v>
      </c>
      <c r="AR5112" s="2">
        <v>0</v>
      </c>
      <c r="AS5112" s="2">
        <v>0</v>
      </c>
      <c r="AT5112" s="2">
        <v>0</v>
      </c>
      <c r="AU5112" s="2">
        <v>450</v>
      </c>
      <c r="AV5112" s="2">
        <v>0</v>
      </c>
      <c r="AW5112" s="2">
        <v>0</v>
      </c>
      <c r="AX5112" s="2">
        <v>0</v>
      </c>
      <c r="AY5112" s="2">
        <v>0</v>
      </c>
      <c r="AZ5112" s="2">
        <v>0</v>
      </c>
      <c r="BA5112" s="2">
        <v>0</v>
      </c>
      <c r="BB5112" s="2">
        <v>0</v>
      </c>
      <c r="BC5112" s="2">
        <v>137</v>
      </c>
      <c r="BD5112" s="2">
        <v>0</v>
      </c>
      <c r="BE5112" s="2">
        <v>0</v>
      </c>
      <c r="BF5112" s="2">
        <v>0</v>
      </c>
      <c r="BG5112" s="2">
        <v>0</v>
      </c>
      <c r="BH5112" s="2">
        <v>0</v>
      </c>
      <c r="BI5112" s="2">
        <v>0</v>
      </c>
      <c r="BJ5112" s="2">
        <v>0</v>
      </c>
      <c r="BK5112" s="2">
        <v>0</v>
      </c>
      <c r="BL5112" s="2">
        <v>5</v>
      </c>
      <c r="BM5112" s="2">
        <v>3</v>
      </c>
      <c r="BN5112" s="2">
        <v>2</v>
      </c>
      <c r="BO5112" s="2">
        <v>2</v>
      </c>
      <c r="BP5112" s="2">
        <v>5</v>
      </c>
      <c r="BQ5112" s="2">
        <v>4</v>
      </c>
      <c r="BR5112" s="2">
        <v>5</v>
      </c>
      <c r="BS5112" s="2">
        <v>0</v>
      </c>
      <c r="BT5112" s="2">
        <v>0</v>
      </c>
      <c r="BU5112" s="2">
        <v>0</v>
      </c>
      <c r="BV5112" s="2">
        <v>0</v>
      </c>
      <c r="BW5112" s="2">
        <v>0</v>
      </c>
      <c r="BX5112" s="2">
        <v>0</v>
      </c>
      <c r="BY5112" s="2">
        <v>0</v>
      </c>
      <c r="BZ5112" s="2">
        <v>0</v>
      </c>
      <c r="CA5112" s="2">
        <v>0</v>
      </c>
      <c r="CB5112" s="2">
        <v>0</v>
      </c>
      <c r="CC5112" s="2">
        <v>12</v>
      </c>
      <c r="CD5112" s="2">
        <v>0</v>
      </c>
      <c r="CE5112" s="2">
        <v>0</v>
      </c>
      <c r="CF5112" s="2">
        <v>0</v>
      </c>
      <c r="CG5112" s="2">
        <v>0</v>
      </c>
      <c r="CH5112" s="2">
        <v>0</v>
      </c>
      <c r="CI5112" s="2">
        <v>0</v>
      </c>
      <c r="CJ5112" s="2">
        <v>0</v>
      </c>
      <c r="CK5112" s="2">
        <v>9</v>
      </c>
      <c r="CL5112" s="2">
        <v>0</v>
      </c>
    </row>
    <row r="5113" spans="1:90" x14ac:dyDescent="0.25">
      <c r="A5113" t="s">
        <v>115</v>
      </c>
      <c r="B5113">
        <v>10318</v>
      </c>
      <c r="C5113" t="s">
        <v>264</v>
      </c>
      <c r="D5113">
        <v>1</v>
      </c>
      <c r="E5113">
        <v>8</v>
      </c>
      <c r="F5113">
        <v>5381</v>
      </c>
      <c r="G5113">
        <v>35005381</v>
      </c>
      <c r="H5113" t="s">
        <v>8609</v>
      </c>
      <c r="I5113">
        <v>100</v>
      </c>
      <c r="J5113" t="s">
        <v>107</v>
      </c>
      <c r="K5113" t="s">
        <v>2287</v>
      </c>
      <c r="L5113">
        <v>23</v>
      </c>
      <c r="M5113" t="s">
        <v>265</v>
      </c>
      <c r="N5113">
        <v>4821270</v>
      </c>
      <c r="O5113" t="s">
        <v>102</v>
      </c>
      <c r="P5113" t="s">
        <v>7978</v>
      </c>
      <c r="Q5113">
        <v>659</v>
      </c>
      <c r="R5113">
        <v>11</v>
      </c>
      <c r="S5113">
        <v>56611392</v>
      </c>
      <c r="T5113">
        <v>56616078</v>
      </c>
      <c r="U5113" t="s">
        <v>8610</v>
      </c>
      <c r="V5113">
        <v>1</v>
      </c>
      <c r="W5113" s="2">
        <v>0</v>
      </c>
      <c r="X5113" s="2">
        <v>0</v>
      </c>
      <c r="Y5113" s="2">
        <v>0</v>
      </c>
      <c r="Z5113" s="2">
        <v>0</v>
      </c>
      <c r="AA5113" s="2">
        <v>0</v>
      </c>
      <c r="AB5113" s="2">
        <v>0</v>
      </c>
      <c r="AC5113" s="2">
        <v>0</v>
      </c>
      <c r="AD5113" s="2">
        <v>109</v>
      </c>
      <c r="AE5113" s="2">
        <v>75</v>
      </c>
      <c r="AF5113" s="2">
        <v>58</v>
      </c>
      <c r="AG5113" s="2">
        <v>64</v>
      </c>
      <c r="AH5113" s="2">
        <v>196</v>
      </c>
      <c r="AI5113" s="2">
        <v>150</v>
      </c>
      <c r="AJ5113" s="2">
        <v>127</v>
      </c>
      <c r="AK5113" s="2">
        <v>0</v>
      </c>
      <c r="AL5113" s="2">
        <v>0</v>
      </c>
      <c r="AM5113" s="2">
        <v>0</v>
      </c>
      <c r="AN5113" s="2">
        <v>0</v>
      </c>
      <c r="AO5113" s="2">
        <v>0</v>
      </c>
      <c r="AP5113" s="2">
        <v>0</v>
      </c>
      <c r="AQ5113" s="2">
        <v>0</v>
      </c>
      <c r="AR5113" s="2">
        <v>0</v>
      </c>
      <c r="AS5113" s="2">
        <v>0</v>
      </c>
      <c r="AT5113" s="2">
        <v>0</v>
      </c>
      <c r="AU5113" s="2">
        <v>314</v>
      </c>
      <c r="AV5113" s="2">
        <v>0</v>
      </c>
      <c r="AW5113" s="2">
        <v>0</v>
      </c>
      <c r="AX5113" s="2">
        <v>0</v>
      </c>
      <c r="AY5113" s="2">
        <v>0</v>
      </c>
      <c r="AZ5113" s="2">
        <v>0</v>
      </c>
      <c r="BA5113" s="2">
        <v>0</v>
      </c>
      <c r="BB5113" s="2">
        <v>0</v>
      </c>
      <c r="BC5113" s="2">
        <v>87</v>
      </c>
      <c r="BD5113" s="2">
        <v>0</v>
      </c>
      <c r="BE5113" s="2">
        <v>0</v>
      </c>
      <c r="BF5113" s="2">
        <v>0</v>
      </c>
      <c r="BG5113" s="2">
        <v>0</v>
      </c>
      <c r="BH5113" s="2">
        <v>0</v>
      </c>
      <c r="BI5113" s="2">
        <v>0</v>
      </c>
      <c r="BJ5113" s="2">
        <v>0</v>
      </c>
      <c r="BK5113" s="2">
        <v>0</v>
      </c>
      <c r="BL5113" s="2">
        <v>5</v>
      </c>
      <c r="BM5113" s="2">
        <v>3</v>
      </c>
      <c r="BN5113" s="2">
        <v>3</v>
      </c>
      <c r="BO5113" s="2">
        <v>4</v>
      </c>
      <c r="BP5113" s="2">
        <v>8</v>
      </c>
      <c r="BQ5113" s="2">
        <v>6</v>
      </c>
      <c r="BR5113" s="2">
        <v>6</v>
      </c>
      <c r="BS5113" s="2">
        <v>0</v>
      </c>
      <c r="BT5113" s="2">
        <v>0</v>
      </c>
      <c r="BU5113" s="2">
        <v>0</v>
      </c>
      <c r="BV5113" s="2">
        <v>0</v>
      </c>
      <c r="BW5113" s="2">
        <v>0</v>
      </c>
      <c r="BX5113" s="2">
        <v>0</v>
      </c>
      <c r="BY5113" s="2">
        <v>0</v>
      </c>
      <c r="BZ5113" s="2">
        <v>0</v>
      </c>
      <c r="CA5113" s="2">
        <v>0</v>
      </c>
      <c r="CB5113" s="2">
        <v>0</v>
      </c>
      <c r="CC5113" s="2">
        <v>10</v>
      </c>
      <c r="CD5113" s="2">
        <v>0</v>
      </c>
      <c r="CE5113" s="2">
        <v>0</v>
      </c>
      <c r="CF5113" s="2">
        <v>0</v>
      </c>
      <c r="CG5113" s="2">
        <v>0</v>
      </c>
      <c r="CH5113" s="2">
        <v>0</v>
      </c>
      <c r="CI5113" s="2">
        <v>0</v>
      </c>
      <c r="CJ5113" s="2">
        <v>0</v>
      </c>
      <c r="CK5113" s="2">
        <v>6</v>
      </c>
      <c r="CL5113" s="2">
        <v>0</v>
      </c>
    </row>
    <row r="5114" spans="1:90" x14ac:dyDescent="0.25">
      <c r="A5114" t="s">
        <v>115</v>
      </c>
      <c r="B5114">
        <v>10318</v>
      </c>
      <c r="C5114" t="s">
        <v>264</v>
      </c>
      <c r="D5114">
        <v>1</v>
      </c>
      <c r="E5114">
        <v>8</v>
      </c>
      <c r="F5114">
        <v>38261</v>
      </c>
      <c r="G5114">
        <v>35038261</v>
      </c>
      <c r="H5114" t="s">
        <v>19367</v>
      </c>
      <c r="I5114">
        <v>100</v>
      </c>
      <c r="J5114" t="s">
        <v>107</v>
      </c>
      <c r="K5114" t="s">
        <v>4086</v>
      </c>
      <c r="L5114">
        <v>30</v>
      </c>
      <c r="M5114" t="s">
        <v>390</v>
      </c>
      <c r="N5114">
        <v>4872060</v>
      </c>
      <c r="O5114" t="s">
        <v>261</v>
      </c>
      <c r="P5114" t="s">
        <v>3273</v>
      </c>
      <c r="Q5114">
        <v>9953</v>
      </c>
      <c r="R5114">
        <v>11</v>
      </c>
      <c r="S5114">
        <v>59742042</v>
      </c>
      <c r="T5114">
        <v>59742092</v>
      </c>
      <c r="U5114" t="s">
        <v>19368</v>
      </c>
      <c r="V5114">
        <v>1</v>
      </c>
      <c r="W5114" s="2">
        <v>0</v>
      </c>
      <c r="X5114" s="2">
        <v>0</v>
      </c>
      <c r="Y5114" s="2">
        <v>44</v>
      </c>
      <c r="Z5114" s="2">
        <v>28</v>
      </c>
      <c r="AA5114" s="2">
        <v>44</v>
      </c>
      <c r="AB5114" s="2">
        <v>31</v>
      </c>
      <c r="AC5114" s="2">
        <v>47</v>
      </c>
      <c r="AD5114" s="2">
        <v>39</v>
      </c>
      <c r="AE5114" s="2">
        <v>42</v>
      </c>
      <c r="AF5114" s="2">
        <v>51</v>
      </c>
      <c r="AG5114" s="2">
        <v>48</v>
      </c>
      <c r="AH5114" s="2">
        <v>51</v>
      </c>
      <c r="AI5114" s="2">
        <v>41</v>
      </c>
      <c r="AJ5114" s="2">
        <v>43</v>
      </c>
      <c r="AK5114" s="2">
        <v>0</v>
      </c>
      <c r="AL5114" s="2">
        <v>0</v>
      </c>
      <c r="AM5114" s="2">
        <v>0</v>
      </c>
      <c r="AN5114" s="2">
        <v>0</v>
      </c>
      <c r="AO5114" s="2">
        <v>0</v>
      </c>
      <c r="AP5114" s="2">
        <v>0</v>
      </c>
      <c r="AQ5114" s="2">
        <v>0</v>
      </c>
      <c r="AR5114" s="2">
        <v>0</v>
      </c>
      <c r="AS5114" s="2">
        <v>0</v>
      </c>
      <c r="AT5114" s="2">
        <v>0</v>
      </c>
      <c r="AU5114" s="2">
        <v>0</v>
      </c>
      <c r="AV5114" s="2">
        <v>0</v>
      </c>
      <c r="AW5114" s="2">
        <v>0</v>
      </c>
      <c r="AX5114" s="2">
        <v>0</v>
      </c>
      <c r="AY5114" s="2">
        <v>0</v>
      </c>
      <c r="AZ5114" s="2">
        <v>0</v>
      </c>
      <c r="BA5114" s="2">
        <v>0</v>
      </c>
      <c r="BB5114" s="2">
        <v>0</v>
      </c>
      <c r="BC5114" s="2">
        <v>515</v>
      </c>
      <c r="BD5114" s="2">
        <v>0</v>
      </c>
      <c r="BE5114" s="2">
        <v>0</v>
      </c>
      <c r="BF5114" s="2">
        <v>0</v>
      </c>
      <c r="BG5114" s="2">
        <v>3</v>
      </c>
      <c r="BH5114" s="2">
        <v>2</v>
      </c>
      <c r="BI5114" s="2">
        <v>2</v>
      </c>
      <c r="BJ5114" s="2">
        <v>1</v>
      </c>
      <c r="BK5114" s="2">
        <v>3</v>
      </c>
      <c r="BL5114" s="2">
        <v>3</v>
      </c>
      <c r="BM5114" s="2">
        <v>3</v>
      </c>
      <c r="BN5114" s="2">
        <v>2</v>
      </c>
      <c r="BO5114" s="2">
        <v>2</v>
      </c>
      <c r="BP5114" s="2">
        <v>2</v>
      </c>
      <c r="BQ5114" s="2">
        <v>3</v>
      </c>
      <c r="BR5114" s="2">
        <v>2</v>
      </c>
      <c r="BS5114" s="2">
        <v>0</v>
      </c>
      <c r="BT5114" s="2">
        <v>0</v>
      </c>
      <c r="BU5114" s="2">
        <v>0</v>
      </c>
      <c r="BV5114" s="2">
        <v>0</v>
      </c>
      <c r="BW5114" s="2">
        <v>0</v>
      </c>
      <c r="BX5114" s="2">
        <v>0</v>
      </c>
      <c r="BY5114" s="2">
        <v>0</v>
      </c>
      <c r="BZ5114" s="2">
        <v>0</v>
      </c>
      <c r="CA5114" s="2">
        <v>0</v>
      </c>
      <c r="CB5114" s="2">
        <v>0</v>
      </c>
      <c r="CC5114" s="2">
        <v>0</v>
      </c>
      <c r="CD5114" s="2">
        <v>0</v>
      </c>
      <c r="CE5114" s="2">
        <v>0</v>
      </c>
      <c r="CF5114" s="2">
        <v>0</v>
      </c>
      <c r="CG5114" s="2">
        <v>0</v>
      </c>
      <c r="CH5114" s="2">
        <v>0</v>
      </c>
      <c r="CI5114" s="2">
        <v>0</v>
      </c>
      <c r="CJ5114" s="2">
        <v>0</v>
      </c>
      <c r="CK5114" s="2">
        <v>28</v>
      </c>
      <c r="CL5114" s="2">
        <v>0</v>
      </c>
    </row>
    <row r="5115" spans="1:90" x14ac:dyDescent="0.25">
      <c r="A5115" t="s">
        <v>115</v>
      </c>
      <c r="B5115">
        <v>10318</v>
      </c>
      <c r="C5115" t="s">
        <v>264</v>
      </c>
      <c r="D5115">
        <v>1</v>
      </c>
      <c r="E5115">
        <v>8</v>
      </c>
      <c r="F5115">
        <v>907194</v>
      </c>
      <c r="G5115">
        <v>35907194</v>
      </c>
      <c r="H5115" t="s">
        <v>15757</v>
      </c>
      <c r="I5115">
        <v>100</v>
      </c>
      <c r="J5115" t="s">
        <v>107</v>
      </c>
      <c r="K5115" t="s">
        <v>5423</v>
      </c>
      <c r="L5115">
        <v>30</v>
      </c>
      <c r="M5115" t="s">
        <v>390</v>
      </c>
      <c r="N5115">
        <v>4844300</v>
      </c>
      <c r="O5115" t="s">
        <v>92</v>
      </c>
      <c r="P5115" t="s">
        <v>6015</v>
      </c>
      <c r="Q5115">
        <v>818</v>
      </c>
      <c r="R5115">
        <v>11</v>
      </c>
      <c r="S5115">
        <v>59281747</v>
      </c>
      <c r="T5115">
        <v>59282088</v>
      </c>
      <c r="U5115" t="s">
        <v>15758</v>
      </c>
      <c r="V5115">
        <v>1</v>
      </c>
      <c r="W5115" s="2">
        <v>0</v>
      </c>
      <c r="X5115" s="2">
        <v>0</v>
      </c>
      <c r="Y5115" s="2">
        <v>0</v>
      </c>
      <c r="Z5115" s="2">
        <v>0</v>
      </c>
      <c r="AA5115" s="2">
        <v>0</v>
      </c>
      <c r="AB5115" s="2">
        <v>0</v>
      </c>
      <c r="AC5115" s="2">
        <v>0</v>
      </c>
      <c r="AD5115" s="2">
        <v>204</v>
      </c>
      <c r="AE5115" s="2">
        <v>220</v>
      </c>
      <c r="AF5115" s="2">
        <v>138</v>
      </c>
      <c r="AG5115" s="2">
        <v>155</v>
      </c>
      <c r="AH5115" s="2">
        <v>242</v>
      </c>
      <c r="AI5115" s="2">
        <v>208</v>
      </c>
      <c r="AJ5115" s="2">
        <v>196</v>
      </c>
      <c r="AK5115" s="2">
        <v>0</v>
      </c>
      <c r="AL5115" s="2">
        <v>0</v>
      </c>
      <c r="AM5115" s="2">
        <v>0</v>
      </c>
      <c r="AN5115" s="2">
        <v>0</v>
      </c>
      <c r="AO5115" s="2">
        <v>0</v>
      </c>
      <c r="AP5115" s="2">
        <v>0</v>
      </c>
      <c r="AQ5115" s="2">
        <v>0</v>
      </c>
      <c r="AR5115" s="2">
        <v>0</v>
      </c>
      <c r="AS5115" s="2">
        <v>0</v>
      </c>
      <c r="AT5115" s="2">
        <v>0</v>
      </c>
      <c r="AU5115" s="2">
        <v>0</v>
      </c>
      <c r="AV5115" s="2">
        <v>0</v>
      </c>
      <c r="AW5115" s="2">
        <v>0</v>
      </c>
      <c r="AX5115" s="2">
        <v>0</v>
      </c>
      <c r="AY5115" s="2">
        <v>0</v>
      </c>
      <c r="AZ5115" s="2">
        <v>0</v>
      </c>
      <c r="BA5115" s="2">
        <v>0</v>
      </c>
      <c r="BB5115" s="2">
        <v>0</v>
      </c>
      <c r="BC5115" s="2">
        <v>315</v>
      </c>
      <c r="BD5115" s="2">
        <v>0</v>
      </c>
      <c r="BE5115" s="2">
        <v>0</v>
      </c>
      <c r="BF5115" s="2">
        <v>0</v>
      </c>
      <c r="BG5115" s="2">
        <v>0</v>
      </c>
      <c r="BH5115" s="2">
        <v>0</v>
      </c>
      <c r="BI5115" s="2">
        <v>0</v>
      </c>
      <c r="BJ5115" s="2">
        <v>0</v>
      </c>
      <c r="BK5115" s="2">
        <v>0</v>
      </c>
      <c r="BL5115" s="2">
        <v>6</v>
      </c>
      <c r="BM5115" s="2">
        <v>7</v>
      </c>
      <c r="BN5115" s="2">
        <v>4</v>
      </c>
      <c r="BO5115" s="2">
        <v>6</v>
      </c>
      <c r="BP5115" s="2">
        <v>11</v>
      </c>
      <c r="BQ5115" s="2">
        <v>6</v>
      </c>
      <c r="BR5115" s="2">
        <v>5</v>
      </c>
      <c r="BS5115" s="2">
        <v>0</v>
      </c>
      <c r="BT5115" s="2">
        <v>0</v>
      </c>
      <c r="BU5115" s="2">
        <v>0</v>
      </c>
      <c r="BV5115" s="2">
        <v>0</v>
      </c>
      <c r="BW5115" s="2">
        <v>0</v>
      </c>
      <c r="BX5115" s="2">
        <v>0</v>
      </c>
      <c r="BY5115" s="2">
        <v>0</v>
      </c>
      <c r="BZ5115" s="2">
        <v>0</v>
      </c>
      <c r="CA5115" s="2">
        <v>0</v>
      </c>
      <c r="CB5115" s="2">
        <v>0</v>
      </c>
      <c r="CC5115" s="2">
        <v>0</v>
      </c>
      <c r="CD5115" s="2">
        <v>0</v>
      </c>
      <c r="CE5115" s="2">
        <v>0</v>
      </c>
      <c r="CF5115" s="2">
        <v>0</v>
      </c>
      <c r="CG5115" s="2">
        <v>0</v>
      </c>
      <c r="CH5115" s="2">
        <v>0</v>
      </c>
      <c r="CI5115" s="2">
        <v>0</v>
      </c>
      <c r="CJ5115" s="2">
        <v>0</v>
      </c>
      <c r="CK5115" s="2">
        <v>18</v>
      </c>
      <c r="CL5115" s="2">
        <v>0</v>
      </c>
    </row>
    <row r="5116" spans="1:90" x14ac:dyDescent="0.25">
      <c r="A5116" t="s">
        <v>115</v>
      </c>
      <c r="B5116">
        <v>10318</v>
      </c>
      <c r="C5116" t="s">
        <v>264</v>
      </c>
      <c r="D5116">
        <v>1</v>
      </c>
      <c r="E5116">
        <v>8</v>
      </c>
      <c r="F5116">
        <v>5289</v>
      </c>
      <c r="G5116">
        <v>35005289</v>
      </c>
      <c r="H5116" t="s">
        <v>5375</v>
      </c>
      <c r="I5116">
        <v>100</v>
      </c>
      <c r="J5116" t="s">
        <v>107</v>
      </c>
      <c r="K5116" t="s">
        <v>5376</v>
      </c>
      <c r="L5116">
        <v>23</v>
      </c>
      <c r="M5116" t="s">
        <v>265</v>
      </c>
      <c r="N5116">
        <v>4836130</v>
      </c>
      <c r="O5116" t="s">
        <v>102</v>
      </c>
      <c r="P5116" t="s">
        <v>5377</v>
      </c>
      <c r="Q5116">
        <v>90</v>
      </c>
      <c r="R5116">
        <v>11</v>
      </c>
      <c r="S5116">
        <v>59280685</v>
      </c>
      <c r="T5116">
        <v>59286332</v>
      </c>
      <c r="U5116" t="s">
        <v>5378</v>
      </c>
      <c r="V5116">
        <v>1</v>
      </c>
      <c r="W5116" s="2">
        <v>0</v>
      </c>
      <c r="X5116" s="2">
        <v>0</v>
      </c>
      <c r="Y5116" s="2">
        <v>0</v>
      </c>
      <c r="Z5116" s="2">
        <v>0</v>
      </c>
      <c r="AA5116" s="2">
        <v>0</v>
      </c>
      <c r="AB5116" s="2">
        <v>0</v>
      </c>
      <c r="AC5116" s="2">
        <v>0</v>
      </c>
      <c r="AD5116" s="2">
        <v>0</v>
      </c>
      <c r="AE5116" s="2">
        <v>0</v>
      </c>
      <c r="AF5116" s="2">
        <v>0</v>
      </c>
      <c r="AG5116" s="2">
        <v>0</v>
      </c>
      <c r="AH5116" s="2">
        <v>553</v>
      </c>
      <c r="AI5116" s="2">
        <v>368</v>
      </c>
      <c r="AJ5116" s="2">
        <v>313</v>
      </c>
      <c r="AK5116" s="2">
        <v>0</v>
      </c>
      <c r="AL5116" s="2">
        <v>0</v>
      </c>
      <c r="AM5116" s="2">
        <v>0</v>
      </c>
      <c r="AN5116" s="2">
        <v>0</v>
      </c>
      <c r="AO5116" s="2">
        <v>0</v>
      </c>
      <c r="AP5116" s="2">
        <v>0</v>
      </c>
      <c r="AQ5116" s="2">
        <v>0</v>
      </c>
      <c r="AR5116" s="2">
        <v>0</v>
      </c>
      <c r="AS5116" s="2">
        <v>0</v>
      </c>
      <c r="AT5116" s="2">
        <v>0</v>
      </c>
      <c r="AU5116" s="2">
        <v>0</v>
      </c>
      <c r="AV5116" s="2">
        <v>0</v>
      </c>
      <c r="AW5116" s="2">
        <v>0</v>
      </c>
      <c r="AX5116" s="2">
        <v>0</v>
      </c>
      <c r="AY5116" s="2">
        <v>0</v>
      </c>
      <c r="AZ5116" s="2">
        <v>0</v>
      </c>
      <c r="BA5116" s="2">
        <v>0</v>
      </c>
      <c r="BB5116" s="2">
        <v>0</v>
      </c>
      <c r="BC5116" s="2">
        <v>0</v>
      </c>
      <c r="BD5116" s="2">
        <v>0</v>
      </c>
      <c r="BE5116" s="2">
        <v>0</v>
      </c>
      <c r="BF5116" s="2">
        <v>0</v>
      </c>
      <c r="BG5116" s="2">
        <v>0</v>
      </c>
      <c r="BH5116" s="2">
        <v>0</v>
      </c>
      <c r="BI5116" s="2">
        <v>0</v>
      </c>
      <c r="BJ5116" s="2">
        <v>0</v>
      </c>
      <c r="BK5116" s="2">
        <v>0</v>
      </c>
      <c r="BL5116" s="2">
        <v>0</v>
      </c>
      <c r="BM5116" s="2">
        <v>0</v>
      </c>
      <c r="BN5116" s="2">
        <v>0</v>
      </c>
      <c r="BO5116" s="2">
        <v>0</v>
      </c>
      <c r="BP5116" s="2">
        <v>22</v>
      </c>
      <c r="BQ5116" s="2">
        <v>12</v>
      </c>
      <c r="BR5116" s="2">
        <v>13</v>
      </c>
      <c r="BS5116" s="2">
        <v>0</v>
      </c>
      <c r="BT5116" s="2">
        <v>0</v>
      </c>
      <c r="BU5116" s="2">
        <v>0</v>
      </c>
      <c r="BV5116" s="2">
        <v>0</v>
      </c>
      <c r="BW5116" s="2">
        <v>0</v>
      </c>
      <c r="BX5116" s="2">
        <v>0</v>
      </c>
      <c r="BY5116" s="2">
        <v>0</v>
      </c>
      <c r="BZ5116" s="2">
        <v>0</v>
      </c>
      <c r="CA5116" s="2">
        <v>0</v>
      </c>
      <c r="CB5116" s="2">
        <v>0</v>
      </c>
      <c r="CC5116" s="2">
        <v>0</v>
      </c>
      <c r="CD5116" s="2">
        <v>0</v>
      </c>
      <c r="CE5116" s="2">
        <v>0</v>
      </c>
      <c r="CF5116" s="2">
        <v>0</v>
      </c>
      <c r="CG5116" s="2">
        <v>0</v>
      </c>
      <c r="CH5116" s="2">
        <v>0</v>
      </c>
      <c r="CI5116" s="2">
        <v>0</v>
      </c>
      <c r="CJ5116" s="2">
        <v>0</v>
      </c>
      <c r="CK5116" s="2">
        <v>0</v>
      </c>
      <c r="CL5116" s="2">
        <v>0</v>
      </c>
    </row>
    <row r="5117" spans="1:90" x14ac:dyDescent="0.25">
      <c r="A5117" t="s">
        <v>115</v>
      </c>
      <c r="B5117">
        <v>10318</v>
      </c>
      <c r="C5117" t="s">
        <v>264</v>
      </c>
      <c r="D5117">
        <v>1</v>
      </c>
      <c r="E5117">
        <v>8</v>
      </c>
      <c r="F5117">
        <v>909212</v>
      </c>
      <c r="G5117">
        <v>35909212</v>
      </c>
      <c r="H5117" t="s">
        <v>7940</v>
      </c>
      <c r="I5117">
        <v>100</v>
      </c>
      <c r="J5117" t="s">
        <v>107</v>
      </c>
      <c r="K5117" t="s">
        <v>7472</v>
      </c>
      <c r="L5117">
        <v>23</v>
      </c>
      <c r="M5117" t="s">
        <v>265</v>
      </c>
      <c r="N5117">
        <v>4814150</v>
      </c>
      <c r="O5117" t="s">
        <v>92</v>
      </c>
      <c r="P5117" t="s">
        <v>7941</v>
      </c>
      <c r="Q5117">
        <v>180</v>
      </c>
      <c r="R5117">
        <v>11</v>
      </c>
      <c r="S5117">
        <v>56612275</v>
      </c>
      <c r="T5117">
        <v>56616656</v>
      </c>
      <c r="U5117" t="s">
        <v>7942</v>
      </c>
      <c r="V5117">
        <v>1</v>
      </c>
      <c r="W5117" s="2">
        <v>0</v>
      </c>
      <c r="X5117" s="2">
        <v>0</v>
      </c>
      <c r="Y5117" s="2">
        <v>147</v>
      </c>
      <c r="Z5117" s="2">
        <v>168</v>
      </c>
      <c r="AA5117" s="2">
        <v>159</v>
      </c>
      <c r="AB5117" s="2">
        <v>124</v>
      </c>
      <c r="AC5117" s="2">
        <v>148</v>
      </c>
      <c r="AD5117" s="2">
        <v>0</v>
      </c>
      <c r="AE5117" s="2">
        <v>0</v>
      </c>
      <c r="AF5117" s="2">
        <v>0</v>
      </c>
      <c r="AG5117" s="2">
        <v>0</v>
      </c>
      <c r="AH5117" s="2">
        <v>0</v>
      </c>
      <c r="AI5117" s="2">
        <v>0</v>
      </c>
      <c r="AJ5117" s="2">
        <v>0</v>
      </c>
      <c r="AK5117" s="2">
        <v>0</v>
      </c>
      <c r="AL5117" s="2">
        <v>0</v>
      </c>
      <c r="AM5117" s="2">
        <v>0</v>
      </c>
      <c r="AN5117" s="2">
        <v>0</v>
      </c>
      <c r="AO5117" s="2">
        <v>0</v>
      </c>
      <c r="AP5117" s="2">
        <v>0</v>
      </c>
      <c r="AQ5117" s="2">
        <v>0</v>
      </c>
      <c r="AR5117" s="2">
        <v>0</v>
      </c>
      <c r="AS5117" s="2">
        <v>0</v>
      </c>
      <c r="AT5117" s="2">
        <v>0</v>
      </c>
      <c r="AU5117" s="2">
        <v>0</v>
      </c>
      <c r="AV5117" s="2">
        <v>0</v>
      </c>
      <c r="AW5117" s="2">
        <v>0</v>
      </c>
      <c r="AX5117" s="2">
        <v>0</v>
      </c>
      <c r="AY5117" s="2">
        <v>0</v>
      </c>
      <c r="AZ5117" s="2">
        <v>0</v>
      </c>
      <c r="BA5117" s="2">
        <v>0</v>
      </c>
      <c r="BB5117" s="2">
        <v>0</v>
      </c>
      <c r="BC5117" s="2">
        <v>0</v>
      </c>
      <c r="BD5117" s="2">
        <v>0</v>
      </c>
      <c r="BE5117" s="2">
        <v>0</v>
      </c>
      <c r="BF5117" s="2">
        <v>0</v>
      </c>
      <c r="BG5117" s="2">
        <v>6</v>
      </c>
      <c r="BH5117" s="2">
        <v>6</v>
      </c>
      <c r="BI5117" s="2">
        <v>7</v>
      </c>
      <c r="BJ5117" s="2">
        <v>5</v>
      </c>
      <c r="BK5117" s="2">
        <v>8</v>
      </c>
      <c r="BL5117" s="2">
        <v>0</v>
      </c>
      <c r="BM5117" s="2">
        <v>0</v>
      </c>
      <c r="BN5117" s="2">
        <v>0</v>
      </c>
      <c r="BO5117" s="2">
        <v>0</v>
      </c>
      <c r="BP5117" s="2">
        <v>0</v>
      </c>
      <c r="BQ5117" s="2">
        <v>0</v>
      </c>
      <c r="BR5117" s="2">
        <v>0</v>
      </c>
      <c r="BS5117" s="2">
        <v>0</v>
      </c>
      <c r="BT5117" s="2">
        <v>0</v>
      </c>
      <c r="BU5117" s="2">
        <v>0</v>
      </c>
      <c r="BV5117" s="2">
        <v>0</v>
      </c>
      <c r="BW5117" s="2">
        <v>0</v>
      </c>
      <c r="BX5117" s="2">
        <v>0</v>
      </c>
      <c r="BY5117" s="2">
        <v>0</v>
      </c>
      <c r="BZ5117" s="2">
        <v>0</v>
      </c>
      <c r="CA5117" s="2">
        <v>0</v>
      </c>
      <c r="CB5117" s="2">
        <v>0</v>
      </c>
      <c r="CC5117" s="2">
        <v>0</v>
      </c>
      <c r="CD5117" s="2">
        <v>0</v>
      </c>
      <c r="CE5117" s="2">
        <v>0</v>
      </c>
      <c r="CF5117" s="2">
        <v>0</v>
      </c>
      <c r="CG5117" s="2">
        <v>0</v>
      </c>
      <c r="CH5117" s="2">
        <v>0</v>
      </c>
      <c r="CI5117" s="2">
        <v>0</v>
      </c>
      <c r="CJ5117" s="2">
        <v>0</v>
      </c>
      <c r="CK5117" s="2">
        <v>0</v>
      </c>
      <c r="CL5117" s="2">
        <v>0</v>
      </c>
    </row>
    <row r="5118" spans="1:90" x14ac:dyDescent="0.25">
      <c r="A5118" t="s">
        <v>115</v>
      </c>
      <c r="B5118">
        <v>10318</v>
      </c>
      <c r="C5118" t="s">
        <v>264</v>
      </c>
      <c r="D5118">
        <v>1</v>
      </c>
      <c r="E5118">
        <v>8</v>
      </c>
      <c r="F5118">
        <v>5319</v>
      </c>
      <c r="G5118">
        <v>35005319</v>
      </c>
      <c r="H5118" t="s">
        <v>17075</v>
      </c>
      <c r="I5118">
        <v>100</v>
      </c>
      <c r="J5118" t="s">
        <v>107</v>
      </c>
      <c r="K5118" t="s">
        <v>5584</v>
      </c>
      <c r="L5118">
        <v>55</v>
      </c>
      <c r="M5118" t="s">
        <v>377</v>
      </c>
      <c r="N5118">
        <v>4890400</v>
      </c>
      <c r="O5118" t="s">
        <v>92</v>
      </c>
      <c r="P5118" t="s">
        <v>17076</v>
      </c>
      <c r="Q5118">
        <v>690</v>
      </c>
      <c r="R5118">
        <v>11</v>
      </c>
      <c r="S5118">
        <v>59208140</v>
      </c>
      <c r="T5118">
        <v>59219770</v>
      </c>
      <c r="U5118" t="s">
        <v>17077</v>
      </c>
      <c r="V5118">
        <v>1</v>
      </c>
      <c r="W5118" s="2">
        <v>0</v>
      </c>
      <c r="X5118" s="2">
        <v>0</v>
      </c>
      <c r="Y5118" s="2">
        <v>175</v>
      </c>
      <c r="Z5118" s="2">
        <v>127</v>
      </c>
      <c r="AA5118" s="2">
        <v>155</v>
      </c>
      <c r="AB5118" s="2">
        <v>131</v>
      </c>
      <c r="AC5118" s="2">
        <v>160</v>
      </c>
      <c r="AD5118" s="2">
        <v>0</v>
      </c>
      <c r="AE5118" s="2">
        <v>0</v>
      </c>
      <c r="AF5118" s="2">
        <v>0</v>
      </c>
      <c r="AG5118" s="2">
        <v>0</v>
      </c>
      <c r="AH5118" s="2">
        <v>0</v>
      </c>
      <c r="AI5118" s="2">
        <v>0</v>
      </c>
      <c r="AJ5118" s="2">
        <v>0</v>
      </c>
      <c r="AK5118" s="2">
        <v>0</v>
      </c>
      <c r="AL5118" s="2">
        <v>0</v>
      </c>
      <c r="AM5118" s="2">
        <v>0</v>
      </c>
      <c r="AN5118" s="2">
        <v>0</v>
      </c>
      <c r="AO5118" s="2">
        <v>0</v>
      </c>
      <c r="AP5118" s="2">
        <v>0</v>
      </c>
      <c r="AQ5118" s="2">
        <v>0</v>
      </c>
      <c r="AR5118" s="2">
        <v>0</v>
      </c>
      <c r="AS5118" s="2">
        <v>0</v>
      </c>
      <c r="AT5118" s="2">
        <v>0</v>
      </c>
      <c r="AU5118" s="2">
        <v>0</v>
      </c>
      <c r="AV5118" s="2">
        <v>0</v>
      </c>
      <c r="AW5118" s="2">
        <v>0</v>
      </c>
      <c r="AX5118" s="2">
        <v>0</v>
      </c>
      <c r="AY5118" s="2">
        <v>0</v>
      </c>
      <c r="AZ5118" s="2">
        <v>0</v>
      </c>
      <c r="BA5118" s="2">
        <v>0</v>
      </c>
      <c r="BB5118" s="2">
        <v>0</v>
      </c>
      <c r="BC5118" s="2">
        <v>0</v>
      </c>
      <c r="BD5118" s="2">
        <v>0</v>
      </c>
      <c r="BE5118" s="2">
        <v>0</v>
      </c>
      <c r="BF5118" s="2">
        <v>0</v>
      </c>
      <c r="BG5118" s="2">
        <v>5</v>
      </c>
      <c r="BH5118" s="2">
        <v>5</v>
      </c>
      <c r="BI5118" s="2">
        <v>6</v>
      </c>
      <c r="BJ5118" s="2">
        <v>5</v>
      </c>
      <c r="BK5118" s="2">
        <v>7</v>
      </c>
      <c r="BL5118" s="2">
        <v>0</v>
      </c>
      <c r="BM5118" s="2">
        <v>0</v>
      </c>
      <c r="BN5118" s="2">
        <v>0</v>
      </c>
      <c r="BO5118" s="2">
        <v>0</v>
      </c>
      <c r="BP5118" s="2">
        <v>0</v>
      </c>
      <c r="BQ5118" s="2">
        <v>0</v>
      </c>
      <c r="BR5118" s="2">
        <v>0</v>
      </c>
      <c r="BS5118" s="2">
        <v>0</v>
      </c>
      <c r="BT5118" s="2">
        <v>0</v>
      </c>
      <c r="BU5118" s="2">
        <v>0</v>
      </c>
      <c r="BV5118" s="2">
        <v>0</v>
      </c>
      <c r="BW5118" s="2">
        <v>0</v>
      </c>
      <c r="BX5118" s="2">
        <v>0</v>
      </c>
      <c r="BY5118" s="2">
        <v>0</v>
      </c>
      <c r="BZ5118" s="2">
        <v>0</v>
      </c>
      <c r="CA5118" s="2">
        <v>0</v>
      </c>
      <c r="CB5118" s="2">
        <v>0</v>
      </c>
      <c r="CC5118" s="2">
        <v>0</v>
      </c>
      <c r="CD5118" s="2">
        <v>0</v>
      </c>
      <c r="CE5118" s="2">
        <v>0</v>
      </c>
      <c r="CF5118" s="2">
        <v>0</v>
      </c>
      <c r="CG5118" s="2">
        <v>0</v>
      </c>
      <c r="CH5118" s="2">
        <v>0</v>
      </c>
      <c r="CI5118" s="2">
        <v>0</v>
      </c>
      <c r="CJ5118" s="2">
        <v>0</v>
      </c>
      <c r="CK5118" s="2">
        <v>0</v>
      </c>
      <c r="CL5118" s="2">
        <v>0</v>
      </c>
    </row>
    <row r="5119" spans="1:90" x14ac:dyDescent="0.25">
      <c r="A5119" t="s">
        <v>115</v>
      </c>
      <c r="B5119">
        <v>10318</v>
      </c>
      <c r="C5119" t="s">
        <v>264</v>
      </c>
      <c r="D5119">
        <v>1</v>
      </c>
      <c r="E5119">
        <v>8</v>
      </c>
      <c r="F5119">
        <v>39172</v>
      </c>
      <c r="G5119">
        <v>35039172</v>
      </c>
      <c r="H5119" t="s">
        <v>3974</v>
      </c>
      <c r="I5119">
        <v>100</v>
      </c>
      <c r="J5119" t="s">
        <v>107</v>
      </c>
      <c r="K5119" t="s">
        <v>3975</v>
      </c>
      <c r="L5119">
        <v>55</v>
      </c>
      <c r="M5119" t="s">
        <v>377</v>
      </c>
      <c r="N5119">
        <v>4892010</v>
      </c>
      <c r="O5119" t="s">
        <v>92</v>
      </c>
      <c r="P5119" t="s">
        <v>3976</v>
      </c>
      <c r="Q5119">
        <v>25</v>
      </c>
      <c r="R5119">
        <v>11</v>
      </c>
      <c r="S5119">
        <v>59203931</v>
      </c>
      <c r="T5119">
        <v>59208208</v>
      </c>
      <c r="U5119" t="s">
        <v>3977</v>
      </c>
      <c r="V5119">
        <v>1</v>
      </c>
      <c r="W5119" s="2">
        <v>0</v>
      </c>
      <c r="X5119" s="2">
        <v>0</v>
      </c>
      <c r="Y5119" s="2">
        <v>0</v>
      </c>
      <c r="Z5119" s="2">
        <v>0</v>
      </c>
      <c r="AA5119" s="2">
        <v>0</v>
      </c>
      <c r="AB5119" s="2">
        <v>0</v>
      </c>
      <c r="AC5119" s="2">
        <v>0</v>
      </c>
      <c r="AD5119" s="2">
        <v>87</v>
      </c>
      <c r="AE5119" s="2">
        <v>68</v>
      </c>
      <c r="AF5119" s="2">
        <v>56</v>
      </c>
      <c r="AG5119" s="2">
        <v>0</v>
      </c>
      <c r="AH5119" s="2">
        <v>85</v>
      </c>
      <c r="AI5119" s="2">
        <v>70</v>
      </c>
      <c r="AJ5119" s="2">
        <v>68</v>
      </c>
      <c r="AK5119" s="2">
        <v>0</v>
      </c>
      <c r="AL5119" s="2">
        <v>0</v>
      </c>
      <c r="AM5119" s="2">
        <v>0</v>
      </c>
      <c r="AN5119" s="2">
        <v>0</v>
      </c>
      <c r="AO5119" s="2">
        <v>0</v>
      </c>
      <c r="AP5119" s="2">
        <v>0</v>
      </c>
      <c r="AQ5119" s="2">
        <v>0</v>
      </c>
      <c r="AR5119" s="2">
        <v>0</v>
      </c>
      <c r="AS5119" s="2">
        <v>0</v>
      </c>
      <c r="AT5119" s="2">
        <v>0</v>
      </c>
      <c r="AU5119" s="2">
        <v>158</v>
      </c>
      <c r="AV5119" s="2">
        <v>0</v>
      </c>
      <c r="AW5119" s="2">
        <v>0</v>
      </c>
      <c r="AX5119" s="2">
        <v>0</v>
      </c>
      <c r="AY5119" s="2">
        <v>0</v>
      </c>
      <c r="AZ5119" s="2">
        <v>0</v>
      </c>
      <c r="BA5119" s="2">
        <v>0</v>
      </c>
      <c r="BB5119" s="2">
        <v>0</v>
      </c>
      <c r="BC5119" s="2">
        <v>90</v>
      </c>
      <c r="BD5119" s="2">
        <v>0</v>
      </c>
      <c r="BE5119" s="2">
        <v>0</v>
      </c>
      <c r="BF5119" s="2">
        <v>0</v>
      </c>
      <c r="BG5119" s="2">
        <v>0</v>
      </c>
      <c r="BH5119" s="2">
        <v>0</v>
      </c>
      <c r="BI5119" s="2">
        <v>0</v>
      </c>
      <c r="BJ5119" s="2">
        <v>0</v>
      </c>
      <c r="BK5119" s="2">
        <v>0</v>
      </c>
      <c r="BL5119" s="2">
        <v>3</v>
      </c>
      <c r="BM5119" s="2">
        <v>2</v>
      </c>
      <c r="BN5119" s="2">
        <v>3</v>
      </c>
      <c r="BO5119" s="2">
        <v>0</v>
      </c>
      <c r="BP5119" s="2">
        <v>5</v>
      </c>
      <c r="BQ5119" s="2">
        <v>2</v>
      </c>
      <c r="BR5119" s="2">
        <v>4</v>
      </c>
      <c r="BS5119" s="2">
        <v>0</v>
      </c>
      <c r="BT5119" s="2">
        <v>0</v>
      </c>
      <c r="BU5119" s="2">
        <v>0</v>
      </c>
      <c r="BV5119" s="2">
        <v>0</v>
      </c>
      <c r="BW5119" s="2">
        <v>0</v>
      </c>
      <c r="BX5119" s="2">
        <v>0</v>
      </c>
      <c r="BY5119" s="2">
        <v>0</v>
      </c>
      <c r="BZ5119" s="2">
        <v>0</v>
      </c>
      <c r="CA5119" s="2">
        <v>0</v>
      </c>
      <c r="CB5119" s="2">
        <v>0</v>
      </c>
      <c r="CC5119" s="2">
        <v>5</v>
      </c>
      <c r="CD5119" s="2">
        <v>0</v>
      </c>
      <c r="CE5119" s="2">
        <v>0</v>
      </c>
      <c r="CF5119" s="2">
        <v>0</v>
      </c>
      <c r="CG5119" s="2">
        <v>0</v>
      </c>
      <c r="CH5119" s="2">
        <v>0</v>
      </c>
      <c r="CI5119" s="2">
        <v>0</v>
      </c>
      <c r="CJ5119" s="2">
        <v>0</v>
      </c>
      <c r="CK5119" s="2">
        <v>4</v>
      </c>
      <c r="CL5119" s="2">
        <v>0</v>
      </c>
    </row>
    <row r="5120" spans="1:90" x14ac:dyDescent="0.25">
      <c r="A5120" t="s">
        <v>115</v>
      </c>
      <c r="B5120">
        <v>10318</v>
      </c>
      <c r="C5120" t="s">
        <v>264</v>
      </c>
      <c r="D5120">
        <v>1</v>
      </c>
      <c r="E5120">
        <v>8</v>
      </c>
      <c r="F5120">
        <v>50398</v>
      </c>
      <c r="G5120">
        <v>35050398</v>
      </c>
      <c r="H5120" t="s">
        <v>16472</v>
      </c>
      <c r="I5120">
        <v>100</v>
      </c>
      <c r="J5120" t="s">
        <v>107</v>
      </c>
      <c r="K5120" t="s">
        <v>1384</v>
      </c>
      <c r="L5120">
        <v>30</v>
      </c>
      <c r="M5120" t="s">
        <v>390</v>
      </c>
      <c r="N5120">
        <v>4849080</v>
      </c>
      <c r="O5120" t="s">
        <v>92</v>
      </c>
      <c r="P5120" t="s">
        <v>11733</v>
      </c>
      <c r="Q5120">
        <v>94</v>
      </c>
      <c r="R5120">
        <v>11</v>
      </c>
      <c r="S5120">
        <v>55284498</v>
      </c>
      <c r="T5120">
        <v>59322826</v>
      </c>
      <c r="U5120" t="s">
        <v>16473</v>
      </c>
      <c r="V5120">
        <v>1</v>
      </c>
      <c r="W5120" s="2">
        <v>0</v>
      </c>
      <c r="X5120" s="2">
        <v>0</v>
      </c>
      <c r="Y5120" s="2">
        <v>184</v>
      </c>
      <c r="Z5120" s="2">
        <v>205</v>
      </c>
      <c r="AA5120" s="2">
        <v>143</v>
      </c>
      <c r="AB5120" s="2">
        <v>118</v>
      </c>
      <c r="AC5120" s="2">
        <v>206</v>
      </c>
      <c r="AD5120" s="2">
        <v>0</v>
      </c>
      <c r="AE5120" s="2">
        <v>0</v>
      </c>
      <c r="AF5120" s="2">
        <v>0</v>
      </c>
      <c r="AG5120" s="2">
        <v>0</v>
      </c>
      <c r="AH5120" s="2">
        <v>0</v>
      </c>
      <c r="AI5120" s="2">
        <v>0</v>
      </c>
      <c r="AJ5120" s="2">
        <v>0</v>
      </c>
      <c r="AK5120" s="2">
        <v>0</v>
      </c>
      <c r="AL5120" s="2">
        <v>0</v>
      </c>
      <c r="AM5120" s="2">
        <v>0</v>
      </c>
      <c r="AN5120" s="2">
        <v>0</v>
      </c>
      <c r="AO5120" s="2">
        <v>0</v>
      </c>
      <c r="AP5120" s="2">
        <v>0</v>
      </c>
      <c r="AQ5120" s="2">
        <v>0</v>
      </c>
      <c r="AR5120" s="2">
        <v>0</v>
      </c>
      <c r="AS5120" s="2">
        <v>0</v>
      </c>
      <c r="AT5120" s="2">
        <v>0</v>
      </c>
      <c r="AU5120" s="2">
        <v>0</v>
      </c>
      <c r="AV5120" s="2">
        <v>0</v>
      </c>
      <c r="AW5120" s="2">
        <v>0</v>
      </c>
      <c r="AX5120" s="2">
        <v>0</v>
      </c>
      <c r="AY5120" s="2">
        <v>0</v>
      </c>
      <c r="AZ5120" s="2">
        <v>0</v>
      </c>
      <c r="BA5120" s="2">
        <v>0</v>
      </c>
      <c r="BB5120" s="2">
        <v>0</v>
      </c>
      <c r="BC5120" s="2">
        <v>96</v>
      </c>
      <c r="BD5120" s="2">
        <v>0</v>
      </c>
      <c r="BE5120" s="2">
        <v>0</v>
      </c>
      <c r="BF5120" s="2">
        <v>0</v>
      </c>
      <c r="BG5120" s="2">
        <v>9</v>
      </c>
      <c r="BH5120" s="2">
        <v>10</v>
      </c>
      <c r="BI5120" s="2">
        <v>6</v>
      </c>
      <c r="BJ5120" s="2">
        <v>8</v>
      </c>
      <c r="BK5120" s="2">
        <v>8</v>
      </c>
      <c r="BL5120" s="2">
        <v>0</v>
      </c>
      <c r="BM5120" s="2">
        <v>0</v>
      </c>
      <c r="BN5120" s="2">
        <v>0</v>
      </c>
      <c r="BO5120" s="2">
        <v>0</v>
      </c>
      <c r="BP5120" s="2">
        <v>0</v>
      </c>
      <c r="BQ5120" s="2">
        <v>0</v>
      </c>
      <c r="BR5120" s="2">
        <v>0</v>
      </c>
      <c r="BS5120" s="2">
        <v>0</v>
      </c>
      <c r="BT5120" s="2">
        <v>0</v>
      </c>
      <c r="BU5120" s="2">
        <v>0</v>
      </c>
      <c r="BV5120" s="2">
        <v>0</v>
      </c>
      <c r="BW5120" s="2">
        <v>0</v>
      </c>
      <c r="BX5120" s="2">
        <v>0</v>
      </c>
      <c r="BY5120" s="2">
        <v>0</v>
      </c>
      <c r="BZ5120" s="2">
        <v>0</v>
      </c>
      <c r="CA5120" s="2">
        <v>0</v>
      </c>
      <c r="CB5120" s="2">
        <v>0</v>
      </c>
      <c r="CC5120" s="2">
        <v>0</v>
      </c>
      <c r="CD5120" s="2">
        <v>0</v>
      </c>
      <c r="CE5120" s="2">
        <v>0</v>
      </c>
      <c r="CF5120" s="2">
        <v>0</v>
      </c>
      <c r="CG5120" s="2">
        <v>0</v>
      </c>
      <c r="CH5120" s="2">
        <v>0</v>
      </c>
      <c r="CI5120" s="2">
        <v>0</v>
      </c>
      <c r="CJ5120" s="2">
        <v>0</v>
      </c>
      <c r="CK5120" s="2">
        <v>5</v>
      </c>
      <c r="CL5120" s="2">
        <v>0</v>
      </c>
    </row>
    <row r="5121" spans="1:90" x14ac:dyDescent="0.25">
      <c r="A5121" t="s">
        <v>115</v>
      </c>
      <c r="B5121">
        <v>10318</v>
      </c>
      <c r="C5121" t="s">
        <v>264</v>
      </c>
      <c r="D5121">
        <v>1</v>
      </c>
      <c r="E5121">
        <v>8</v>
      </c>
      <c r="F5121">
        <v>917394</v>
      </c>
      <c r="G5121">
        <v>35917394</v>
      </c>
      <c r="H5121" t="s">
        <v>11732</v>
      </c>
      <c r="I5121">
        <v>100</v>
      </c>
      <c r="J5121" t="s">
        <v>107</v>
      </c>
      <c r="K5121" t="s">
        <v>1384</v>
      </c>
      <c r="L5121">
        <v>30</v>
      </c>
      <c r="M5121" t="s">
        <v>390</v>
      </c>
      <c r="N5121">
        <v>4849080</v>
      </c>
      <c r="O5121" t="s">
        <v>92</v>
      </c>
      <c r="P5121" t="s">
        <v>11733</v>
      </c>
      <c r="Q5121">
        <v>112</v>
      </c>
      <c r="R5121">
        <v>11</v>
      </c>
      <c r="S5121">
        <v>55281836</v>
      </c>
      <c r="T5121">
        <v>59762178</v>
      </c>
      <c r="U5121" t="s">
        <v>11734</v>
      </c>
      <c r="V5121">
        <v>1</v>
      </c>
      <c r="W5121" s="2">
        <v>0</v>
      </c>
      <c r="X5121" s="2">
        <v>0</v>
      </c>
      <c r="Y5121" s="2">
        <v>139</v>
      </c>
      <c r="Z5121" s="2">
        <v>205</v>
      </c>
      <c r="AA5121" s="2">
        <v>181</v>
      </c>
      <c r="AB5121" s="2">
        <v>174</v>
      </c>
      <c r="AC5121" s="2">
        <v>189</v>
      </c>
      <c r="AD5121" s="2">
        <v>0</v>
      </c>
      <c r="AE5121" s="2">
        <v>0</v>
      </c>
      <c r="AF5121" s="2">
        <v>0</v>
      </c>
      <c r="AG5121" s="2">
        <v>0</v>
      </c>
      <c r="AH5121" s="2">
        <v>0</v>
      </c>
      <c r="AI5121" s="2">
        <v>0</v>
      </c>
      <c r="AJ5121" s="2">
        <v>0</v>
      </c>
      <c r="AK5121" s="2">
        <v>0</v>
      </c>
      <c r="AL5121" s="2">
        <v>0</v>
      </c>
      <c r="AM5121" s="2">
        <v>0</v>
      </c>
      <c r="AN5121" s="2">
        <v>0</v>
      </c>
      <c r="AO5121" s="2">
        <v>0</v>
      </c>
      <c r="AP5121" s="2">
        <v>0</v>
      </c>
      <c r="AQ5121" s="2">
        <v>0</v>
      </c>
      <c r="AR5121" s="2">
        <v>0</v>
      </c>
      <c r="AS5121" s="2">
        <v>0</v>
      </c>
      <c r="AT5121" s="2">
        <v>0</v>
      </c>
      <c r="AU5121" s="2">
        <v>0</v>
      </c>
      <c r="AV5121" s="2">
        <v>0</v>
      </c>
      <c r="AW5121" s="2">
        <v>0</v>
      </c>
      <c r="AX5121" s="2">
        <v>0</v>
      </c>
      <c r="AY5121" s="2">
        <v>0</v>
      </c>
      <c r="AZ5121" s="2">
        <v>0</v>
      </c>
      <c r="BA5121" s="2">
        <v>0</v>
      </c>
      <c r="BB5121" s="2">
        <v>0</v>
      </c>
      <c r="BC5121" s="2">
        <v>0</v>
      </c>
      <c r="BD5121" s="2">
        <v>0</v>
      </c>
      <c r="BE5121" s="2">
        <v>0</v>
      </c>
      <c r="BF5121" s="2">
        <v>0</v>
      </c>
      <c r="BG5121" s="2">
        <v>7</v>
      </c>
      <c r="BH5121" s="2">
        <v>6</v>
      </c>
      <c r="BI5121" s="2">
        <v>6</v>
      </c>
      <c r="BJ5121" s="2">
        <v>7</v>
      </c>
      <c r="BK5121" s="2">
        <v>10</v>
      </c>
      <c r="BL5121" s="2">
        <v>0</v>
      </c>
      <c r="BM5121" s="2">
        <v>0</v>
      </c>
      <c r="BN5121" s="2">
        <v>0</v>
      </c>
      <c r="BO5121" s="2">
        <v>0</v>
      </c>
      <c r="BP5121" s="2">
        <v>0</v>
      </c>
      <c r="BQ5121" s="2">
        <v>0</v>
      </c>
      <c r="BR5121" s="2">
        <v>0</v>
      </c>
      <c r="BS5121" s="2">
        <v>0</v>
      </c>
      <c r="BT5121" s="2">
        <v>0</v>
      </c>
      <c r="BU5121" s="2">
        <v>0</v>
      </c>
      <c r="BV5121" s="2">
        <v>0</v>
      </c>
      <c r="BW5121" s="2">
        <v>0</v>
      </c>
      <c r="BX5121" s="2">
        <v>0</v>
      </c>
      <c r="BY5121" s="2">
        <v>0</v>
      </c>
      <c r="BZ5121" s="2">
        <v>0</v>
      </c>
      <c r="CA5121" s="2">
        <v>0</v>
      </c>
      <c r="CB5121" s="2">
        <v>0</v>
      </c>
      <c r="CC5121" s="2">
        <v>0</v>
      </c>
      <c r="CD5121" s="2">
        <v>0</v>
      </c>
      <c r="CE5121" s="2">
        <v>0</v>
      </c>
      <c r="CF5121" s="2">
        <v>0</v>
      </c>
      <c r="CG5121" s="2">
        <v>0</v>
      </c>
      <c r="CH5121" s="2">
        <v>0</v>
      </c>
      <c r="CI5121" s="2">
        <v>0</v>
      </c>
      <c r="CJ5121" s="2">
        <v>0</v>
      </c>
      <c r="CK5121" s="2">
        <v>0</v>
      </c>
      <c r="CL5121" s="2">
        <v>0</v>
      </c>
    </row>
    <row r="5122" spans="1:90" x14ac:dyDescent="0.25">
      <c r="A5122" t="s">
        <v>115</v>
      </c>
      <c r="B5122">
        <v>10318</v>
      </c>
      <c r="C5122" t="s">
        <v>264</v>
      </c>
      <c r="D5122">
        <v>1</v>
      </c>
      <c r="E5122">
        <v>8</v>
      </c>
      <c r="F5122">
        <v>924805</v>
      </c>
      <c r="G5122">
        <v>35924805</v>
      </c>
      <c r="H5122" t="s">
        <v>19594</v>
      </c>
      <c r="I5122">
        <v>100</v>
      </c>
      <c r="J5122" t="s">
        <v>107</v>
      </c>
      <c r="K5122" t="s">
        <v>1167</v>
      </c>
      <c r="L5122">
        <v>30</v>
      </c>
      <c r="M5122" t="s">
        <v>390</v>
      </c>
      <c r="N5122">
        <v>4849308</v>
      </c>
      <c r="O5122" t="s">
        <v>102</v>
      </c>
      <c r="P5122" t="s">
        <v>1168</v>
      </c>
      <c r="Q5122" t="s">
        <v>127</v>
      </c>
      <c r="R5122">
        <v>11</v>
      </c>
      <c r="S5122">
        <v>59334355</v>
      </c>
      <c r="T5122">
        <v>59334787</v>
      </c>
      <c r="U5122" t="s">
        <v>1169</v>
      </c>
      <c r="V5122">
        <v>1</v>
      </c>
      <c r="W5122" s="2">
        <v>0</v>
      </c>
      <c r="X5122" s="2">
        <v>0</v>
      </c>
      <c r="Y5122" s="2">
        <v>101</v>
      </c>
      <c r="Z5122" s="2">
        <v>156</v>
      </c>
      <c r="AA5122" s="2">
        <v>151</v>
      </c>
      <c r="AB5122" s="2">
        <v>113</v>
      </c>
      <c r="AC5122" s="2">
        <v>94</v>
      </c>
      <c r="AD5122" s="2">
        <v>0</v>
      </c>
      <c r="AE5122" s="2">
        <v>0</v>
      </c>
      <c r="AF5122" s="2">
        <v>0</v>
      </c>
      <c r="AG5122" s="2">
        <v>0</v>
      </c>
      <c r="AH5122" s="2">
        <v>0</v>
      </c>
      <c r="AI5122" s="2">
        <v>0</v>
      </c>
      <c r="AJ5122" s="2">
        <v>0</v>
      </c>
      <c r="AK5122" s="2">
        <v>0</v>
      </c>
      <c r="AL5122" s="2">
        <v>0</v>
      </c>
      <c r="AM5122" s="2">
        <v>0</v>
      </c>
      <c r="AN5122" s="2">
        <v>0</v>
      </c>
      <c r="AO5122" s="2">
        <v>0</v>
      </c>
      <c r="AP5122" s="2">
        <v>0</v>
      </c>
      <c r="AQ5122" s="2">
        <v>0</v>
      </c>
      <c r="AR5122" s="2">
        <v>0</v>
      </c>
      <c r="AS5122" s="2">
        <v>0</v>
      </c>
      <c r="AT5122" s="2">
        <v>0</v>
      </c>
      <c r="AU5122" s="2">
        <v>0</v>
      </c>
      <c r="AV5122" s="2">
        <v>0</v>
      </c>
      <c r="AW5122" s="2">
        <v>0</v>
      </c>
      <c r="AX5122" s="2">
        <v>0</v>
      </c>
      <c r="AY5122" s="2">
        <v>0</v>
      </c>
      <c r="AZ5122" s="2">
        <v>0</v>
      </c>
      <c r="BA5122" s="2">
        <v>0</v>
      </c>
      <c r="BB5122" s="2">
        <v>0</v>
      </c>
      <c r="BC5122" s="2">
        <v>191</v>
      </c>
      <c r="BD5122" s="2">
        <v>0</v>
      </c>
      <c r="BE5122" s="2">
        <v>0</v>
      </c>
      <c r="BF5122" s="2">
        <v>0</v>
      </c>
      <c r="BG5122" s="2">
        <v>3</v>
      </c>
      <c r="BH5122" s="2">
        <v>5</v>
      </c>
      <c r="BI5122" s="2">
        <v>5</v>
      </c>
      <c r="BJ5122" s="2">
        <v>4</v>
      </c>
      <c r="BK5122" s="2">
        <v>3</v>
      </c>
      <c r="BL5122" s="2">
        <v>0</v>
      </c>
      <c r="BM5122" s="2">
        <v>0</v>
      </c>
      <c r="BN5122" s="2">
        <v>0</v>
      </c>
      <c r="BO5122" s="2">
        <v>0</v>
      </c>
      <c r="BP5122" s="2">
        <v>0</v>
      </c>
      <c r="BQ5122" s="2">
        <v>0</v>
      </c>
      <c r="BR5122" s="2">
        <v>0</v>
      </c>
      <c r="BS5122" s="2">
        <v>0</v>
      </c>
      <c r="BT5122" s="2">
        <v>0</v>
      </c>
      <c r="BU5122" s="2">
        <v>0</v>
      </c>
      <c r="BV5122" s="2">
        <v>0</v>
      </c>
      <c r="BW5122" s="2">
        <v>0</v>
      </c>
      <c r="BX5122" s="2">
        <v>0</v>
      </c>
      <c r="BY5122" s="2">
        <v>0</v>
      </c>
      <c r="BZ5122" s="2">
        <v>0</v>
      </c>
      <c r="CA5122" s="2">
        <v>0</v>
      </c>
      <c r="CB5122" s="2">
        <v>0</v>
      </c>
      <c r="CC5122" s="2">
        <v>0</v>
      </c>
      <c r="CD5122" s="2">
        <v>0</v>
      </c>
      <c r="CE5122" s="2">
        <v>0</v>
      </c>
      <c r="CF5122" s="2">
        <v>0</v>
      </c>
      <c r="CG5122" s="2">
        <v>0</v>
      </c>
      <c r="CH5122" s="2">
        <v>0</v>
      </c>
      <c r="CI5122" s="2">
        <v>0</v>
      </c>
      <c r="CJ5122" s="2">
        <v>0</v>
      </c>
      <c r="CK5122" s="2">
        <v>10</v>
      </c>
      <c r="CL5122" s="2">
        <v>0</v>
      </c>
    </row>
    <row r="5123" spans="1:90" x14ac:dyDescent="0.25">
      <c r="A5123" t="s">
        <v>115</v>
      </c>
      <c r="B5123">
        <v>10318</v>
      </c>
      <c r="C5123" t="s">
        <v>264</v>
      </c>
      <c r="D5123">
        <v>1</v>
      </c>
      <c r="E5123">
        <v>8</v>
      </c>
      <c r="F5123">
        <v>44465</v>
      </c>
      <c r="G5123">
        <v>35044465</v>
      </c>
      <c r="H5123" t="s">
        <v>16793</v>
      </c>
      <c r="I5123">
        <v>100</v>
      </c>
      <c r="J5123" t="s">
        <v>107</v>
      </c>
      <c r="K5123" t="s">
        <v>377</v>
      </c>
      <c r="L5123">
        <v>55</v>
      </c>
      <c r="M5123" t="s">
        <v>377</v>
      </c>
      <c r="N5123">
        <v>4889000</v>
      </c>
      <c r="O5123" t="s">
        <v>92</v>
      </c>
      <c r="P5123" t="s">
        <v>16794</v>
      </c>
      <c r="Q5123">
        <v>1414</v>
      </c>
      <c r="R5123">
        <v>11</v>
      </c>
      <c r="S5123">
        <v>59208952</v>
      </c>
      <c r="U5123" t="s">
        <v>16795</v>
      </c>
      <c r="V5123">
        <v>1</v>
      </c>
      <c r="W5123" s="2">
        <v>0</v>
      </c>
      <c r="X5123" s="2">
        <v>0</v>
      </c>
      <c r="Y5123" s="2">
        <v>0</v>
      </c>
      <c r="Z5123" s="2">
        <v>0</v>
      </c>
      <c r="AA5123" s="2">
        <v>0</v>
      </c>
      <c r="AB5123" s="2">
        <v>0</v>
      </c>
      <c r="AC5123" s="2">
        <v>0</v>
      </c>
      <c r="AD5123" s="2">
        <v>76</v>
      </c>
      <c r="AE5123" s="2">
        <v>60</v>
      </c>
      <c r="AF5123" s="2">
        <v>58</v>
      </c>
      <c r="AG5123" s="2">
        <v>39</v>
      </c>
      <c r="AH5123" s="2">
        <v>69</v>
      </c>
      <c r="AI5123" s="2">
        <v>60</v>
      </c>
      <c r="AJ5123" s="2">
        <v>52</v>
      </c>
      <c r="AK5123" s="2">
        <v>0</v>
      </c>
      <c r="AL5123" s="2">
        <v>0</v>
      </c>
      <c r="AM5123" s="2">
        <v>0</v>
      </c>
      <c r="AN5123" s="2">
        <v>0</v>
      </c>
      <c r="AO5123" s="2">
        <v>0</v>
      </c>
      <c r="AP5123" s="2">
        <v>0</v>
      </c>
      <c r="AQ5123" s="2">
        <v>0</v>
      </c>
      <c r="AR5123" s="2">
        <v>0</v>
      </c>
      <c r="AS5123" s="2">
        <v>0</v>
      </c>
      <c r="AT5123" s="2">
        <v>0</v>
      </c>
      <c r="AU5123" s="2">
        <v>0</v>
      </c>
      <c r="AV5123" s="2">
        <v>0</v>
      </c>
      <c r="AW5123" s="2">
        <v>0</v>
      </c>
      <c r="AX5123" s="2">
        <v>0</v>
      </c>
      <c r="AY5123" s="2">
        <v>0</v>
      </c>
      <c r="AZ5123" s="2">
        <v>0</v>
      </c>
      <c r="BA5123" s="2">
        <v>0</v>
      </c>
      <c r="BB5123" s="2">
        <v>0</v>
      </c>
      <c r="BC5123" s="2">
        <v>0</v>
      </c>
      <c r="BD5123" s="2">
        <v>0</v>
      </c>
      <c r="BE5123" s="2">
        <v>0</v>
      </c>
      <c r="BF5123" s="2">
        <v>0</v>
      </c>
      <c r="BG5123" s="2">
        <v>0</v>
      </c>
      <c r="BH5123" s="2">
        <v>0</v>
      </c>
      <c r="BI5123" s="2">
        <v>0</v>
      </c>
      <c r="BJ5123" s="2">
        <v>0</v>
      </c>
      <c r="BK5123" s="2">
        <v>0</v>
      </c>
      <c r="BL5123" s="2">
        <v>4</v>
      </c>
      <c r="BM5123" s="2">
        <v>3</v>
      </c>
      <c r="BN5123" s="2">
        <v>4</v>
      </c>
      <c r="BO5123" s="2">
        <v>1</v>
      </c>
      <c r="BP5123" s="2">
        <v>4</v>
      </c>
      <c r="BQ5123" s="2">
        <v>4</v>
      </c>
      <c r="BR5123" s="2">
        <v>3</v>
      </c>
      <c r="BS5123" s="2">
        <v>0</v>
      </c>
      <c r="BT5123" s="2">
        <v>0</v>
      </c>
      <c r="BU5123" s="2">
        <v>0</v>
      </c>
      <c r="BV5123" s="2">
        <v>0</v>
      </c>
      <c r="BW5123" s="2">
        <v>0</v>
      </c>
      <c r="BX5123" s="2">
        <v>0</v>
      </c>
      <c r="BY5123" s="2">
        <v>0</v>
      </c>
      <c r="BZ5123" s="2">
        <v>0</v>
      </c>
      <c r="CA5123" s="2">
        <v>0</v>
      </c>
      <c r="CB5123" s="2">
        <v>0</v>
      </c>
      <c r="CC5123" s="2">
        <v>0</v>
      </c>
      <c r="CD5123" s="2">
        <v>0</v>
      </c>
      <c r="CE5123" s="2">
        <v>0</v>
      </c>
      <c r="CF5123" s="2">
        <v>0</v>
      </c>
      <c r="CG5123" s="2">
        <v>0</v>
      </c>
      <c r="CH5123" s="2">
        <v>0</v>
      </c>
      <c r="CI5123" s="2">
        <v>0</v>
      </c>
      <c r="CJ5123" s="2">
        <v>0</v>
      </c>
      <c r="CK5123" s="2">
        <v>0</v>
      </c>
      <c r="CL5123" s="2">
        <v>0</v>
      </c>
    </row>
    <row r="5124" spans="1:90" x14ac:dyDescent="0.25">
      <c r="A5124" t="s">
        <v>115</v>
      </c>
      <c r="B5124">
        <v>10318</v>
      </c>
      <c r="C5124" t="s">
        <v>264</v>
      </c>
      <c r="D5124">
        <v>1</v>
      </c>
      <c r="E5124">
        <v>8</v>
      </c>
      <c r="F5124">
        <v>46059</v>
      </c>
      <c r="G5124">
        <v>35046059</v>
      </c>
      <c r="H5124" t="s">
        <v>12269</v>
      </c>
      <c r="I5124">
        <v>100</v>
      </c>
      <c r="J5124" t="s">
        <v>107</v>
      </c>
      <c r="K5124" t="s">
        <v>4343</v>
      </c>
      <c r="L5124">
        <v>30</v>
      </c>
      <c r="M5124" t="s">
        <v>390</v>
      </c>
      <c r="N5124">
        <v>4857350</v>
      </c>
      <c r="O5124" t="s">
        <v>92</v>
      </c>
      <c r="P5124" t="s">
        <v>12270</v>
      </c>
      <c r="Q5124">
        <v>22</v>
      </c>
      <c r="R5124">
        <v>11</v>
      </c>
      <c r="S5124">
        <v>55265534</v>
      </c>
      <c r="U5124" t="s">
        <v>12271</v>
      </c>
      <c r="V5124">
        <v>1</v>
      </c>
      <c r="W5124" s="2">
        <v>0</v>
      </c>
      <c r="X5124" s="2">
        <v>0</v>
      </c>
      <c r="Y5124" s="2">
        <v>0</v>
      </c>
      <c r="Z5124" s="2">
        <v>0</v>
      </c>
      <c r="AA5124" s="2">
        <v>0</v>
      </c>
      <c r="AB5124" s="2">
        <v>0</v>
      </c>
      <c r="AC5124" s="2">
        <v>0</v>
      </c>
      <c r="AD5124" s="2">
        <v>336</v>
      </c>
      <c r="AE5124" s="2">
        <v>205</v>
      </c>
      <c r="AF5124" s="2">
        <v>174</v>
      </c>
      <c r="AG5124" s="2">
        <v>168</v>
      </c>
      <c r="AH5124" s="2">
        <v>294</v>
      </c>
      <c r="AI5124" s="2">
        <v>225</v>
      </c>
      <c r="AJ5124" s="2">
        <v>183</v>
      </c>
      <c r="AK5124" s="2">
        <v>0</v>
      </c>
      <c r="AL5124" s="2">
        <v>0</v>
      </c>
      <c r="AM5124" s="2">
        <v>0</v>
      </c>
      <c r="AN5124" s="2">
        <v>0</v>
      </c>
      <c r="AO5124" s="2">
        <v>0</v>
      </c>
      <c r="AP5124" s="2">
        <v>0</v>
      </c>
      <c r="AQ5124" s="2">
        <v>0</v>
      </c>
      <c r="AR5124" s="2">
        <v>0</v>
      </c>
      <c r="AS5124" s="2">
        <v>0</v>
      </c>
      <c r="AT5124" s="2">
        <v>0</v>
      </c>
      <c r="AU5124" s="2">
        <v>0</v>
      </c>
      <c r="AV5124" s="2">
        <v>0</v>
      </c>
      <c r="AW5124" s="2">
        <v>0</v>
      </c>
      <c r="AX5124" s="2">
        <v>0</v>
      </c>
      <c r="AY5124" s="2">
        <v>0</v>
      </c>
      <c r="AZ5124" s="2">
        <v>0</v>
      </c>
      <c r="BA5124" s="2">
        <v>0</v>
      </c>
      <c r="BB5124" s="2">
        <v>0</v>
      </c>
      <c r="BC5124" s="2">
        <v>108</v>
      </c>
      <c r="BD5124" s="2">
        <v>0</v>
      </c>
      <c r="BE5124" s="2">
        <v>0</v>
      </c>
      <c r="BF5124" s="2">
        <v>0</v>
      </c>
      <c r="BG5124" s="2">
        <v>0</v>
      </c>
      <c r="BH5124" s="2">
        <v>0</v>
      </c>
      <c r="BI5124" s="2">
        <v>0</v>
      </c>
      <c r="BJ5124" s="2">
        <v>0</v>
      </c>
      <c r="BK5124" s="2">
        <v>0</v>
      </c>
      <c r="BL5124" s="2">
        <v>14</v>
      </c>
      <c r="BM5124" s="2">
        <v>9</v>
      </c>
      <c r="BN5124" s="2">
        <v>9</v>
      </c>
      <c r="BO5124" s="2">
        <v>8</v>
      </c>
      <c r="BP5124" s="2">
        <v>11</v>
      </c>
      <c r="BQ5124" s="2">
        <v>11</v>
      </c>
      <c r="BR5124" s="2">
        <v>5</v>
      </c>
      <c r="BS5124" s="2">
        <v>0</v>
      </c>
      <c r="BT5124" s="2">
        <v>0</v>
      </c>
      <c r="BU5124" s="2">
        <v>0</v>
      </c>
      <c r="BV5124" s="2">
        <v>0</v>
      </c>
      <c r="BW5124" s="2">
        <v>0</v>
      </c>
      <c r="BX5124" s="2">
        <v>0</v>
      </c>
      <c r="BY5124" s="2">
        <v>0</v>
      </c>
      <c r="BZ5124" s="2">
        <v>0</v>
      </c>
      <c r="CA5124" s="2">
        <v>0</v>
      </c>
      <c r="CB5124" s="2">
        <v>0</v>
      </c>
      <c r="CC5124" s="2">
        <v>0</v>
      </c>
      <c r="CD5124" s="2">
        <v>0</v>
      </c>
      <c r="CE5124" s="2">
        <v>0</v>
      </c>
      <c r="CF5124" s="2">
        <v>0</v>
      </c>
      <c r="CG5124" s="2">
        <v>0</v>
      </c>
      <c r="CH5124" s="2">
        <v>0</v>
      </c>
      <c r="CI5124" s="2">
        <v>0</v>
      </c>
      <c r="CJ5124" s="2">
        <v>0</v>
      </c>
      <c r="CK5124" s="2">
        <v>5</v>
      </c>
      <c r="CL5124" s="2">
        <v>0</v>
      </c>
    </row>
    <row r="5125" spans="1:90" x14ac:dyDescent="0.25">
      <c r="A5125" t="s">
        <v>115</v>
      </c>
      <c r="B5125">
        <v>10318</v>
      </c>
      <c r="C5125" t="s">
        <v>264</v>
      </c>
      <c r="D5125">
        <v>1</v>
      </c>
      <c r="E5125">
        <v>8</v>
      </c>
      <c r="F5125">
        <v>44428</v>
      </c>
      <c r="G5125">
        <v>35044428</v>
      </c>
      <c r="H5125" t="s">
        <v>18646</v>
      </c>
      <c r="I5125">
        <v>100</v>
      </c>
      <c r="J5125" t="s">
        <v>107</v>
      </c>
      <c r="K5125" t="s">
        <v>15467</v>
      </c>
      <c r="L5125">
        <v>23</v>
      </c>
      <c r="M5125" t="s">
        <v>265</v>
      </c>
      <c r="N5125">
        <v>4777040</v>
      </c>
      <c r="O5125" t="s">
        <v>92</v>
      </c>
      <c r="P5125" t="s">
        <v>18647</v>
      </c>
      <c r="Q5125">
        <v>137</v>
      </c>
      <c r="R5125">
        <v>11</v>
      </c>
      <c r="S5125">
        <v>56666579</v>
      </c>
      <c r="T5125">
        <v>56669830</v>
      </c>
      <c r="U5125" t="s">
        <v>18648</v>
      </c>
      <c r="V5125">
        <v>1</v>
      </c>
      <c r="W5125" s="2">
        <v>0</v>
      </c>
      <c r="X5125" s="2">
        <v>0</v>
      </c>
      <c r="Y5125" s="2">
        <v>105</v>
      </c>
      <c r="Z5125" s="2">
        <v>86</v>
      </c>
      <c r="AA5125" s="2">
        <v>97</v>
      </c>
      <c r="AB5125" s="2">
        <v>102</v>
      </c>
      <c r="AC5125" s="2">
        <v>62</v>
      </c>
      <c r="AD5125" s="2">
        <v>0</v>
      </c>
      <c r="AE5125" s="2">
        <v>0</v>
      </c>
      <c r="AF5125" s="2">
        <v>0</v>
      </c>
      <c r="AG5125" s="2">
        <v>0</v>
      </c>
      <c r="AH5125" s="2">
        <v>0</v>
      </c>
      <c r="AI5125" s="2">
        <v>0</v>
      </c>
      <c r="AJ5125" s="2">
        <v>0</v>
      </c>
      <c r="AK5125" s="2">
        <v>0</v>
      </c>
      <c r="AL5125" s="2">
        <v>0</v>
      </c>
      <c r="AM5125" s="2">
        <v>0</v>
      </c>
      <c r="AN5125" s="2">
        <v>0</v>
      </c>
      <c r="AO5125" s="2">
        <v>0</v>
      </c>
      <c r="AP5125" s="2">
        <v>0</v>
      </c>
      <c r="AQ5125" s="2">
        <v>0</v>
      </c>
      <c r="AR5125" s="2">
        <v>0</v>
      </c>
      <c r="AS5125" s="2">
        <v>0</v>
      </c>
      <c r="AT5125" s="2">
        <v>0</v>
      </c>
      <c r="AU5125" s="2">
        <v>0</v>
      </c>
      <c r="AV5125" s="2">
        <v>0</v>
      </c>
      <c r="AW5125" s="2">
        <v>0</v>
      </c>
      <c r="AX5125" s="2">
        <v>0</v>
      </c>
      <c r="AY5125" s="2">
        <v>0</v>
      </c>
      <c r="AZ5125" s="2">
        <v>0</v>
      </c>
      <c r="BA5125" s="2">
        <v>0</v>
      </c>
      <c r="BB5125" s="2">
        <v>0</v>
      </c>
      <c r="BC5125" s="2">
        <v>97</v>
      </c>
      <c r="BD5125" s="2">
        <v>0</v>
      </c>
      <c r="BE5125" s="2">
        <v>0</v>
      </c>
      <c r="BF5125" s="2">
        <v>0</v>
      </c>
      <c r="BG5125" s="2">
        <v>5</v>
      </c>
      <c r="BH5125" s="2">
        <v>3</v>
      </c>
      <c r="BI5125" s="2">
        <v>5</v>
      </c>
      <c r="BJ5125" s="2">
        <v>7</v>
      </c>
      <c r="BK5125" s="2">
        <v>3</v>
      </c>
      <c r="BL5125" s="2">
        <v>0</v>
      </c>
      <c r="BM5125" s="2">
        <v>0</v>
      </c>
      <c r="BN5125" s="2">
        <v>0</v>
      </c>
      <c r="BO5125" s="2">
        <v>0</v>
      </c>
      <c r="BP5125" s="2">
        <v>0</v>
      </c>
      <c r="BQ5125" s="2">
        <v>0</v>
      </c>
      <c r="BR5125" s="2">
        <v>0</v>
      </c>
      <c r="BS5125" s="2">
        <v>0</v>
      </c>
      <c r="BT5125" s="2">
        <v>0</v>
      </c>
      <c r="BU5125" s="2">
        <v>0</v>
      </c>
      <c r="BV5125" s="2">
        <v>0</v>
      </c>
      <c r="BW5125" s="2">
        <v>0</v>
      </c>
      <c r="BX5125" s="2">
        <v>0</v>
      </c>
      <c r="BY5125" s="2">
        <v>0</v>
      </c>
      <c r="BZ5125" s="2">
        <v>0</v>
      </c>
      <c r="CA5125" s="2">
        <v>0</v>
      </c>
      <c r="CB5125" s="2">
        <v>0</v>
      </c>
      <c r="CC5125" s="2">
        <v>0</v>
      </c>
      <c r="CD5125" s="2">
        <v>0</v>
      </c>
      <c r="CE5125" s="2">
        <v>0</v>
      </c>
      <c r="CF5125" s="2">
        <v>0</v>
      </c>
      <c r="CG5125" s="2">
        <v>0</v>
      </c>
      <c r="CH5125" s="2">
        <v>0</v>
      </c>
      <c r="CI5125" s="2">
        <v>0</v>
      </c>
      <c r="CJ5125" s="2">
        <v>0</v>
      </c>
      <c r="CK5125" s="2">
        <v>8</v>
      </c>
      <c r="CL5125" s="2">
        <v>0</v>
      </c>
    </row>
    <row r="5126" spans="1:90" x14ac:dyDescent="0.25">
      <c r="A5126" t="s">
        <v>115</v>
      </c>
      <c r="B5126">
        <v>10318</v>
      </c>
      <c r="C5126" t="s">
        <v>264</v>
      </c>
      <c r="D5126">
        <v>1</v>
      </c>
      <c r="E5126">
        <v>8</v>
      </c>
      <c r="F5126">
        <v>924799</v>
      </c>
      <c r="G5126">
        <v>35924799</v>
      </c>
      <c r="H5126" t="s">
        <v>16298</v>
      </c>
      <c r="I5126">
        <v>100</v>
      </c>
      <c r="J5126" t="s">
        <v>107</v>
      </c>
      <c r="K5126" t="s">
        <v>2004</v>
      </c>
      <c r="L5126">
        <v>55</v>
      </c>
      <c r="M5126" t="s">
        <v>377</v>
      </c>
      <c r="N5126">
        <v>4896260</v>
      </c>
      <c r="O5126" t="s">
        <v>92</v>
      </c>
      <c r="P5126" t="s">
        <v>16299</v>
      </c>
      <c r="Q5126">
        <v>112</v>
      </c>
      <c r="R5126">
        <v>11</v>
      </c>
      <c r="S5126">
        <v>59213455</v>
      </c>
      <c r="T5126">
        <v>59218899</v>
      </c>
      <c r="U5126" t="s">
        <v>16300</v>
      </c>
      <c r="V5126">
        <v>1</v>
      </c>
      <c r="W5126" s="2">
        <v>0</v>
      </c>
      <c r="X5126" s="2">
        <v>0</v>
      </c>
      <c r="Y5126" s="2">
        <v>161</v>
      </c>
      <c r="Z5126" s="2">
        <v>130</v>
      </c>
      <c r="AA5126" s="2">
        <v>131</v>
      </c>
      <c r="AB5126" s="2">
        <v>123</v>
      </c>
      <c r="AC5126" s="2">
        <v>155</v>
      </c>
      <c r="AD5126" s="2">
        <v>0</v>
      </c>
      <c r="AE5126" s="2">
        <v>0</v>
      </c>
      <c r="AF5126" s="2">
        <v>0</v>
      </c>
      <c r="AG5126" s="2">
        <v>0</v>
      </c>
      <c r="AH5126" s="2">
        <v>0</v>
      </c>
      <c r="AI5126" s="2">
        <v>0</v>
      </c>
      <c r="AJ5126" s="2">
        <v>0</v>
      </c>
      <c r="AK5126" s="2">
        <v>0</v>
      </c>
      <c r="AL5126" s="2">
        <v>0</v>
      </c>
      <c r="AM5126" s="2">
        <v>0</v>
      </c>
      <c r="AN5126" s="2">
        <v>0</v>
      </c>
      <c r="AO5126" s="2">
        <v>0</v>
      </c>
      <c r="AP5126" s="2">
        <v>0</v>
      </c>
      <c r="AQ5126" s="2">
        <v>0</v>
      </c>
      <c r="AR5126" s="2">
        <v>0</v>
      </c>
      <c r="AS5126" s="2">
        <v>0</v>
      </c>
      <c r="AT5126" s="2">
        <v>0</v>
      </c>
      <c r="AU5126" s="2">
        <v>0</v>
      </c>
      <c r="AV5126" s="2">
        <v>0</v>
      </c>
      <c r="AW5126" s="2">
        <v>0</v>
      </c>
      <c r="AX5126" s="2">
        <v>0</v>
      </c>
      <c r="AY5126" s="2">
        <v>0</v>
      </c>
      <c r="AZ5126" s="2">
        <v>0</v>
      </c>
      <c r="BA5126" s="2">
        <v>0</v>
      </c>
      <c r="BB5126" s="2">
        <v>0</v>
      </c>
      <c r="BC5126" s="2">
        <v>505</v>
      </c>
      <c r="BD5126" s="2">
        <v>0</v>
      </c>
      <c r="BE5126" s="2">
        <v>0</v>
      </c>
      <c r="BF5126" s="2">
        <v>0</v>
      </c>
      <c r="BG5126" s="2">
        <v>6</v>
      </c>
      <c r="BH5126" s="2">
        <v>5</v>
      </c>
      <c r="BI5126" s="2">
        <v>4</v>
      </c>
      <c r="BJ5126" s="2">
        <v>5</v>
      </c>
      <c r="BK5126" s="2">
        <v>7</v>
      </c>
      <c r="BL5126" s="2">
        <v>0</v>
      </c>
      <c r="BM5126" s="2">
        <v>0</v>
      </c>
      <c r="BN5126" s="2">
        <v>0</v>
      </c>
      <c r="BO5126" s="2">
        <v>0</v>
      </c>
      <c r="BP5126" s="2">
        <v>0</v>
      </c>
      <c r="BQ5126" s="2">
        <v>0</v>
      </c>
      <c r="BR5126" s="2">
        <v>0</v>
      </c>
      <c r="BS5126" s="2">
        <v>0</v>
      </c>
      <c r="BT5126" s="2">
        <v>0</v>
      </c>
      <c r="BU5126" s="2">
        <v>0</v>
      </c>
      <c r="BV5126" s="2">
        <v>0</v>
      </c>
      <c r="BW5126" s="2">
        <v>0</v>
      </c>
      <c r="BX5126" s="2">
        <v>0</v>
      </c>
      <c r="BY5126" s="2">
        <v>0</v>
      </c>
      <c r="BZ5126" s="2">
        <v>0</v>
      </c>
      <c r="CA5126" s="2">
        <v>0</v>
      </c>
      <c r="CB5126" s="2">
        <v>0</v>
      </c>
      <c r="CC5126" s="2">
        <v>0</v>
      </c>
      <c r="CD5126" s="2">
        <v>0</v>
      </c>
      <c r="CE5126" s="2">
        <v>0</v>
      </c>
      <c r="CF5126" s="2">
        <v>0</v>
      </c>
      <c r="CG5126" s="2">
        <v>0</v>
      </c>
      <c r="CH5126" s="2">
        <v>0</v>
      </c>
      <c r="CI5126" s="2">
        <v>0</v>
      </c>
      <c r="CJ5126" s="2">
        <v>0</v>
      </c>
      <c r="CK5126" s="2">
        <v>28</v>
      </c>
      <c r="CL5126" s="2">
        <v>0</v>
      </c>
    </row>
    <row r="5127" spans="1:90" x14ac:dyDescent="0.25">
      <c r="A5127" t="s">
        <v>115</v>
      </c>
      <c r="B5127">
        <v>10318</v>
      </c>
      <c r="C5127" t="s">
        <v>264</v>
      </c>
      <c r="D5127">
        <v>1</v>
      </c>
      <c r="E5127">
        <v>8</v>
      </c>
      <c r="F5127">
        <v>5277</v>
      </c>
      <c r="G5127">
        <v>35005277</v>
      </c>
      <c r="H5127" t="s">
        <v>16440</v>
      </c>
      <c r="I5127">
        <v>100</v>
      </c>
      <c r="J5127" t="s">
        <v>107</v>
      </c>
      <c r="K5127" t="s">
        <v>265</v>
      </c>
      <c r="L5127">
        <v>23</v>
      </c>
      <c r="M5127" t="s">
        <v>265</v>
      </c>
      <c r="N5127">
        <v>4807030</v>
      </c>
      <c r="O5127" t="s">
        <v>92</v>
      </c>
      <c r="P5127" t="s">
        <v>16441</v>
      </c>
      <c r="Q5127">
        <v>384</v>
      </c>
      <c r="R5127">
        <v>11</v>
      </c>
      <c r="S5127">
        <v>56661440</v>
      </c>
      <c r="T5127">
        <v>56863850</v>
      </c>
      <c r="U5127" t="s">
        <v>16442</v>
      </c>
      <c r="V5127">
        <v>1</v>
      </c>
      <c r="W5127" s="2">
        <v>0</v>
      </c>
      <c r="X5127" s="2">
        <v>0</v>
      </c>
      <c r="Y5127" s="2">
        <v>0</v>
      </c>
      <c r="Z5127" s="2">
        <v>0</v>
      </c>
      <c r="AA5127" s="2">
        <v>0</v>
      </c>
      <c r="AB5127" s="2">
        <v>0</v>
      </c>
      <c r="AC5127" s="2">
        <v>0</v>
      </c>
      <c r="AD5127" s="2">
        <v>0</v>
      </c>
      <c r="AE5127" s="2">
        <v>0</v>
      </c>
      <c r="AF5127" s="2">
        <v>0</v>
      </c>
      <c r="AG5127" s="2">
        <v>0</v>
      </c>
      <c r="AH5127" s="2">
        <v>288</v>
      </c>
      <c r="AI5127" s="2">
        <v>249</v>
      </c>
      <c r="AJ5127" s="2">
        <v>205</v>
      </c>
      <c r="AK5127" s="2">
        <v>0</v>
      </c>
      <c r="AL5127" s="2">
        <v>0</v>
      </c>
      <c r="AM5127" s="2">
        <v>0</v>
      </c>
      <c r="AN5127" s="2">
        <v>0</v>
      </c>
      <c r="AO5127" s="2">
        <v>0</v>
      </c>
      <c r="AP5127" s="2">
        <v>0</v>
      </c>
      <c r="AQ5127" s="2">
        <v>0</v>
      </c>
      <c r="AR5127" s="2">
        <v>0</v>
      </c>
      <c r="AS5127" s="2">
        <v>0</v>
      </c>
      <c r="AT5127" s="2">
        <v>0</v>
      </c>
      <c r="AU5127" s="2">
        <v>468</v>
      </c>
      <c r="AV5127" s="2">
        <v>0</v>
      </c>
      <c r="AW5127" s="2">
        <v>0</v>
      </c>
      <c r="AX5127" s="2">
        <v>0</v>
      </c>
      <c r="AY5127" s="2">
        <v>0</v>
      </c>
      <c r="AZ5127" s="2">
        <v>0</v>
      </c>
      <c r="BA5127" s="2">
        <v>0</v>
      </c>
      <c r="BB5127" s="2">
        <v>0</v>
      </c>
      <c r="BC5127" s="2">
        <v>163</v>
      </c>
      <c r="BD5127" s="2">
        <v>0</v>
      </c>
      <c r="BE5127" s="2">
        <v>0</v>
      </c>
      <c r="BF5127" s="2">
        <v>0</v>
      </c>
      <c r="BG5127" s="2">
        <v>0</v>
      </c>
      <c r="BH5127" s="2">
        <v>0</v>
      </c>
      <c r="BI5127" s="2">
        <v>0</v>
      </c>
      <c r="BJ5127" s="2">
        <v>0</v>
      </c>
      <c r="BK5127" s="2">
        <v>0</v>
      </c>
      <c r="BL5127" s="2">
        <v>0</v>
      </c>
      <c r="BM5127" s="2">
        <v>0</v>
      </c>
      <c r="BN5127" s="2">
        <v>0</v>
      </c>
      <c r="BO5127" s="2">
        <v>0</v>
      </c>
      <c r="BP5127" s="2">
        <v>10</v>
      </c>
      <c r="BQ5127" s="2">
        <v>9</v>
      </c>
      <c r="BR5127" s="2">
        <v>9</v>
      </c>
      <c r="BS5127" s="2">
        <v>0</v>
      </c>
      <c r="BT5127" s="2">
        <v>0</v>
      </c>
      <c r="BU5127" s="2">
        <v>0</v>
      </c>
      <c r="BV5127" s="2">
        <v>0</v>
      </c>
      <c r="BW5127" s="2">
        <v>0</v>
      </c>
      <c r="BX5127" s="2">
        <v>0</v>
      </c>
      <c r="BY5127" s="2">
        <v>0</v>
      </c>
      <c r="BZ5127" s="2">
        <v>0</v>
      </c>
      <c r="CA5127" s="2">
        <v>0</v>
      </c>
      <c r="CB5127" s="2">
        <v>0</v>
      </c>
      <c r="CC5127" s="2">
        <v>13</v>
      </c>
      <c r="CD5127" s="2">
        <v>0</v>
      </c>
      <c r="CE5127" s="2">
        <v>0</v>
      </c>
      <c r="CF5127" s="2">
        <v>0</v>
      </c>
      <c r="CG5127" s="2">
        <v>0</v>
      </c>
      <c r="CH5127" s="2">
        <v>0</v>
      </c>
      <c r="CI5127" s="2">
        <v>0</v>
      </c>
      <c r="CJ5127" s="2">
        <v>0</v>
      </c>
      <c r="CK5127" s="2">
        <v>9</v>
      </c>
      <c r="CL5127" s="2">
        <v>0</v>
      </c>
    </row>
    <row r="5128" spans="1:90" x14ac:dyDescent="0.25">
      <c r="A5128" t="s">
        <v>115</v>
      </c>
      <c r="B5128">
        <v>10318</v>
      </c>
      <c r="C5128" t="s">
        <v>264</v>
      </c>
      <c r="D5128">
        <v>1</v>
      </c>
      <c r="E5128">
        <v>8</v>
      </c>
      <c r="F5128">
        <v>916812</v>
      </c>
      <c r="G5128">
        <v>35916812</v>
      </c>
      <c r="H5128" t="s">
        <v>13140</v>
      </c>
      <c r="I5128">
        <v>100</v>
      </c>
      <c r="J5128" t="s">
        <v>107</v>
      </c>
      <c r="K5128" t="s">
        <v>13141</v>
      </c>
      <c r="L5128">
        <v>55</v>
      </c>
      <c r="M5128" t="s">
        <v>377</v>
      </c>
      <c r="N5128">
        <v>4897340</v>
      </c>
      <c r="O5128" t="s">
        <v>92</v>
      </c>
      <c r="P5128" t="s">
        <v>13142</v>
      </c>
      <c r="Q5128" t="s">
        <v>127</v>
      </c>
      <c r="R5128">
        <v>11</v>
      </c>
      <c r="S5128">
        <v>59784158</v>
      </c>
      <c r="T5128">
        <v>59784480</v>
      </c>
      <c r="U5128" t="s">
        <v>13143</v>
      </c>
      <c r="V5128">
        <v>1</v>
      </c>
      <c r="W5128" s="2">
        <v>0</v>
      </c>
      <c r="X5128" s="2">
        <v>0</v>
      </c>
      <c r="Y5128" s="2">
        <v>55</v>
      </c>
      <c r="Z5128" s="2">
        <v>56</v>
      </c>
      <c r="AA5128" s="2">
        <v>62</v>
      </c>
      <c r="AB5128" s="2">
        <v>57</v>
      </c>
      <c r="AC5128" s="2">
        <v>54</v>
      </c>
      <c r="AD5128" s="2">
        <v>0</v>
      </c>
      <c r="AE5128" s="2">
        <v>0</v>
      </c>
      <c r="AF5128" s="2">
        <v>0</v>
      </c>
      <c r="AG5128" s="2">
        <v>0</v>
      </c>
      <c r="AH5128" s="2">
        <v>40</v>
      </c>
      <c r="AI5128" s="2">
        <v>38</v>
      </c>
      <c r="AJ5128" s="2">
        <v>36</v>
      </c>
      <c r="AK5128" s="2">
        <v>0</v>
      </c>
      <c r="AL5128" s="2">
        <v>0</v>
      </c>
      <c r="AM5128" s="2">
        <v>0</v>
      </c>
      <c r="AN5128" s="2">
        <v>0</v>
      </c>
      <c r="AO5128" s="2">
        <v>0</v>
      </c>
      <c r="AP5128" s="2">
        <v>0</v>
      </c>
      <c r="AQ5128" s="2">
        <v>0</v>
      </c>
      <c r="AR5128" s="2">
        <v>0</v>
      </c>
      <c r="AS5128" s="2">
        <v>0</v>
      </c>
      <c r="AT5128" s="2">
        <v>0</v>
      </c>
      <c r="AU5128" s="2">
        <v>0</v>
      </c>
      <c r="AV5128" s="2">
        <v>0</v>
      </c>
      <c r="AW5128" s="2">
        <v>0</v>
      </c>
      <c r="AX5128" s="2">
        <v>0</v>
      </c>
      <c r="AY5128" s="2">
        <v>0</v>
      </c>
      <c r="AZ5128" s="2">
        <v>0</v>
      </c>
      <c r="BA5128" s="2">
        <v>0</v>
      </c>
      <c r="BB5128" s="2">
        <v>0</v>
      </c>
      <c r="BC5128" s="2">
        <v>0</v>
      </c>
      <c r="BD5128" s="2">
        <v>0</v>
      </c>
      <c r="BE5128" s="2">
        <v>0</v>
      </c>
      <c r="BF5128" s="2">
        <v>0</v>
      </c>
      <c r="BG5128" s="2">
        <v>3</v>
      </c>
      <c r="BH5128" s="2">
        <v>2</v>
      </c>
      <c r="BI5128" s="2">
        <v>2</v>
      </c>
      <c r="BJ5128" s="2">
        <v>2</v>
      </c>
      <c r="BK5128" s="2">
        <v>2</v>
      </c>
      <c r="BL5128" s="2">
        <v>0</v>
      </c>
      <c r="BM5128" s="2">
        <v>0</v>
      </c>
      <c r="BN5128" s="2">
        <v>0</v>
      </c>
      <c r="BO5128" s="2">
        <v>0</v>
      </c>
      <c r="BP5128" s="2">
        <v>1</v>
      </c>
      <c r="BQ5128" s="2">
        <v>2</v>
      </c>
      <c r="BR5128" s="2">
        <v>1</v>
      </c>
      <c r="BS5128" s="2">
        <v>0</v>
      </c>
      <c r="BT5128" s="2">
        <v>0</v>
      </c>
      <c r="BU5128" s="2">
        <v>0</v>
      </c>
      <c r="BV5128" s="2">
        <v>0</v>
      </c>
      <c r="BW5128" s="2">
        <v>0</v>
      </c>
      <c r="BX5128" s="2">
        <v>0</v>
      </c>
      <c r="BY5128" s="2">
        <v>0</v>
      </c>
      <c r="BZ5128" s="2">
        <v>0</v>
      </c>
      <c r="CA5128" s="2">
        <v>0</v>
      </c>
      <c r="CB5128" s="2">
        <v>0</v>
      </c>
      <c r="CC5128" s="2">
        <v>0</v>
      </c>
      <c r="CD5128" s="2">
        <v>0</v>
      </c>
      <c r="CE5128" s="2">
        <v>0</v>
      </c>
      <c r="CF5128" s="2">
        <v>0</v>
      </c>
      <c r="CG5128" s="2">
        <v>0</v>
      </c>
      <c r="CH5128" s="2">
        <v>0</v>
      </c>
      <c r="CI5128" s="2">
        <v>0</v>
      </c>
      <c r="CJ5128" s="2">
        <v>0</v>
      </c>
      <c r="CK5128" s="2">
        <v>0</v>
      </c>
      <c r="CL5128" s="2">
        <v>0</v>
      </c>
    </row>
    <row r="5129" spans="1:90" x14ac:dyDescent="0.25">
      <c r="A5129" t="s">
        <v>115</v>
      </c>
      <c r="B5129">
        <v>10318</v>
      </c>
      <c r="C5129" t="s">
        <v>264</v>
      </c>
      <c r="D5129">
        <v>1</v>
      </c>
      <c r="E5129">
        <v>8</v>
      </c>
      <c r="F5129">
        <v>39385</v>
      </c>
      <c r="G5129">
        <v>35039385</v>
      </c>
      <c r="H5129" t="s">
        <v>13401</v>
      </c>
      <c r="I5129">
        <v>100</v>
      </c>
      <c r="J5129" t="s">
        <v>107</v>
      </c>
      <c r="K5129" t="s">
        <v>13402</v>
      </c>
      <c r="L5129">
        <v>55</v>
      </c>
      <c r="M5129" t="s">
        <v>377</v>
      </c>
      <c r="N5129">
        <v>4891070</v>
      </c>
      <c r="O5129" t="s">
        <v>92</v>
      </c>
      <c r="P5129" t="s">
        <v>13403</v>
      </c>
      <c r="Q5129">
        <v>266</v>
      </c>
      <c r="R5129">
        <v>11</v>
      </c>
      <c r="S5129">
        <v>59202888</v>
      </c>
      <c r="T5129">
        <v>59208238</v>
      </c>
      <c r="U5129" t="s">
        <v>13404</v>
      </c>
      <c r="V5129">
        <v>1</v>
      </c>
      <c r="W5129" s="2">
        <v>0</v>
      </c>
      <c r="X5129" s="2">
        <v>0</v>
      </c>
      <c r="Y5129" s="2">
        <v>68</v>
      </c>
      <c r="Z5129" s="2">
        <v>57</v>
      </c>
      <c r="AA5129" s="2">
        <v>48</v>
      </c>
      <c r="AB5129" s="2">
        <v>61</v>
      </c>
      <c r="AC5129" s="2">
        <v>68</v>
      </c>
      <c r="AD5129" s="2">
        <v>85</v>
      </c>
      <c r="AE5129" s="2">
        <v>72</v>
      </c>
      <c r="AF5129" s="2">
        <v>54</v>
      </c>
      <c r="AG5129" s="2">
        <v>58</v>
      </c>
      <c r="AH5129" s="2">
        <v>113</v>
      </c>
      <c r="AI5129" s="2">
        <v>78</v>
      </c>
      <c r="AJ5129" s="2">
        <v>65</v>
      </c>
      <c r="AK5129" s="2">
        <v>0</v>
      </c>
      <c r="AL5129" s="2">
        <v>0</v>
      </c>
      <c r="AM5129" s="2">
        <v>0</v>
      </c>
      <c r="AN5129" s="2">
        <v>0</v>
      </c>
      <c r="AO5129" s="2">
        <v>0</v>
      </c>
      <c r="AP5129" s="2">
        <v>0</v>
      </c>
      <c r="AQ5129" s="2">
        <v>0</v>
      </c>
      <c r="AR5129" s="2">
        <v>0</v>
      </c>
      <c r="AS5129" s="2">
        <v>0</v>
      </c>
      <c r="AT5129" s="2">
        <v>0</v>
      </c>
      <c r="AU5129" s="2">
        <v>0</v>
      </c>
      <c r="AV5129" s="2">
        <v>0</v>
      </c>
      <c r="AW5129" s="2">
        <v>0</v>
      </c>
      <c r="AX5129" s="2">
        <v>0</v>
      </c>
      <c r="AY5129" s="2">
        <v>0</v>
      </c>
      <c r="AZ5129" s="2">
        <v>0</v>
      </c>
      <c r="BA5129" s="2">
        <v>0</v>
      </c>
      <c r="BB5129" s="2">
        <v>0</v>
      </c>
      <c r="BC5129" s="2">
        <v>278</v>
      </c>
      <c r="BD5129" s="2">
        <v>0</v>
      </c>
      <c r="BE5129" s="2">
        <v>0</v>
      </c>
      <c r="BF5129" s="2">
        <v>0</v>
      </c>
      <c r="BG5129" s="2">
        <v>3</v>
      </c>
      <c r="BH5129" s="2">
        <v>3</v>
      </c>
      <c r="BI5129" s="2">
        <v>3</v>
      </c>
      <c r="BJ5129" s="2">
        <v>5</v>
      </c>
      <c r="BK5129" s="2">
        <v>2</v>
      </c>
      <c r="BL5129" s="2">
        <v>4</v>
      </c>
      <c r="BM5129" s="2">
        <v>2</v>
      </c>
      <c r="BN5129" s="2">
        <v>3</v>
      </c>
      <c r="BO5129" s="2">
        <v>2</v>
      </c>
      <c r="BP5129" s="2">
        <v>3</v>
      </c>
      <c r="BQ5129" s="2">
        <v>3</v>
      </c>
      <c r="BR5129" s="2">
        <v>2</v>
      </c>
      <c r="BS5129" s="2">
        <v>0</v>
      </c>
      <c r="BT5129" s="2">
        <v>0</v>
      </c>
      <c r="BU5129" s="2">
        <v>0</v>
      </c>
      <c r="BV5129" s="2">
        <v>0</v>
      </c>
      <c r="BW5129" s="2">
        <v>0</v>
      </c>
      <c r="BX5129" s="2">
        <v>0</v>
      </c>
      <c r="BY5129" s="2">
        <v>0</v>
      </c>
      <c r="BZ5129" s="2">
        <v>0</v>
      </c>
      <c r="CA5129" s="2">
        <v>0</v>
      </c>
      <c r="CB5129" s="2">
        <v>0</v>
      </c>
      <c r="CC5129" s="2">
        <v>0</v>
      </c>
      <c r="CD5129" s="2">
        <v>0</v>
      </c>
      <c r="CE5129" s="2">
        <v>0</v>
      </c>
      <c r="CF5129" s="2">
        <v>0</v>
      </c>
      <c r="CG5129" s="2">
        <v>0</v>
      </c>
      <c r="CH5129" s="2">
        <v>0</v>
      </c>
      <c r="CI5129" s="2">
        <v>0</v>
      </c>
      <c r="CJ5129" s="2">
        <v>0</v>
      </c>
      <c r="CK5129" s="2">
        <v>15</v>
      </c>
      <c r="CL5129" s="2">
        <v>0</v>
      </c>
    </row>
    <row r="5130" spans="1:90" x14ac:dyDescent="0.25">
      <c r="A5130" t="s">
        <v>115</v>
      </c>
      <c r="B5130">
        <v>10318</v>
      </c>
      <c r="C5130" t="s">
        <v>264</v>
      </c>
      <c r="D5130">
        <v>1</v>
      </c>
      <c r="E5130">
        <v>8</v>
      </c>
      <c r="F5130">
        <v>902925</v>
      </c>
      <c r="G5130">
        <v>35902925</v>
      </c>
      <c r="H5130" t="s">
        <v>14627</v>
      </c>
      <c r="I5130">
        <v>100</v>
      </c>
      <c r="J5130" t="s">
        <v>107</v>
      </c>
      <c r="K5130" t="s">
        <v>10386</v>
      </c>
      <c r="L5130">
        <v>79</v>
      </c>
      <c r="M5130" t="s">
        <v>537</v>
      </c>
      <c r="N5130">
        <v>4775090</v>
      </c>
      <c r="O5130" t="s">
        <v>92</v>
      </c>
      <c r="P5130" t="s">
        <v>14628</v>
      </c>
      <c r="Q5130" t="s">
        <v>127</v>
      </c>
      <c r="R5130">
        <v>11</v>
      </c>
      <c r="S5130">
        <v>55237692</v>
      </c>
      <c r="T5130">
        <v>56815381</v>
      </c>
      <c r="U5130" t="s">
        <v>14629</v>
      </c>
      <c r="V5130">
        <v>1</v>
      </c>
      <c r="W5130" s="2">
        <v>0</v>
      </c>
      <c r="X5130" s="2">
        <v>0</v>
      </c>
      <c r="Y5130" s="2">
        <v>52</v>
      </c>
      <c r="Z5130" s="2">
        <v>59</v>
      </c>
      <c r="AA5130" s="2">
        <v>62</v>
      </c>
      <c r="AB5130" s="2">
        <v>80</v>
      </c>
      <c r="AC5130" s="2">
        <v>97</v>
      </c>
      <c r="AD5130" s="2">
        <v>219</v>
      </c>
      <c r="AE5130" s="2">
        <v>138</v>
      </c>
      <c r="AF5130" s="2">
        <v>173</v>
      </c>
      <c r="AG5130" s="2">
        <v>171</v>
      </c>
      <c r="AH5130" s="2">
        <v>232</v>
      </c>
      <c r="AI5130" s="2">
        <v>245</v>
      </c>
      <c r="AJ5130" s="2">
        <v>143</v>
      </c>
      <c r="AK5130" s="2">
        <v>0</v>
      </c>
      <c r="AL5130" s="2">
        <v>0</v>
      </c>
      <c r="AM5130" s="2">
        <v>0</v>
      </c>
      <c r="AN5130" s="2">
        <v>0</v>
      </c>
      <c r="AO5130" s="2">
        <v>0</v>
      </c>
      <c r="AP5130" s="2">
        <v>0</v>
      </c>
      <c r="AQ5130" s="2">
        <v>0</v>
      </c>
      <c r="AR5130" s="2">
        <v>0</v>
      </c>
      <c r="AS5130" s="2">
        <v>0</v>
      </c>
      <c r="AT5130" s="2">
        <v>0</v>
      </c>
      <c r="AU5130" s="2">
        <v>0</v>
      </c>
      <c r="AV5130" s="2">
        <v>0</v>
      </c>
      <c r="AW5130" s="2">
        <v>0</v>
      </c>
      <c r="AX5130" s="2">
        <v>0</v>
      </c>
      <c r="AY5130" s="2">
        <v>0</v>
      </c>
      <c r="AZ5130" s="2">
        <v>0</v>
      </c>
      <c r="BA5130" s="2">
        <v>0</v>
      </c>
      <c r="BB5130" s="2">
        <v>4</v>
      </c>
      <c r="BC5130" s="2">
        <v>399</v>
      </c>
      <c r="BD5130" s="2">
        <v>17</v>
      </c>
      <c r="BE5130" s="2">
        <v>0</v>
      </c>
      <c r="BF5130" s="2">
        <v>0</v>
      </c>
      <c r="BG5130" s="2">
        <v>2</v>
      </c>
      <c r="BH5130" s="2">
        <v>3</v>
      </c>
      <c r="BI5130" s="2">
        <v>2</v>
      </c>
      <c r="BJ5130" s="2">
        <v>3</v>
      </c>
      <c r="BK5130" s="2">
        <v>4</v>
      </c>
      <c r="BL5130" s="2">
        <v>9</v>
      </c>
      <c r="BM5130" s="2">
        <v>5</v>
      </c>
      <c r="BN5130" s="2">
        <v>7</v>
      </c>
      <c r="BO5130" s="2">
        <v>7</v>
      </c>
      <c r="BP5130" s="2">
        <v>9</v>
      </c>
      <c r="BQ5130" s="2">
        <v>8</v>
      </c>
      <c r="BR5130" s="2">
        <v>5</v>
      </c>
      <c r="BS5130" s="2">
        <v>0</v>
      </c>
      <c r="BT5130" s="2">
        <v>0</v>
      </c>
      <c r="BU5130" s="2">
        <v>0</v>
      </c>
      <c r="BV5130" s="2">
        <v>0</v>
      </c>
      <c r="BW5130" s="2">
        <v>0</v>
      </c>
      <c r="BX5130" s="2">
        <v>0</v>
      </c>
      <c r="BY5130" s="2">
        <v>0</v>
      </c>
      <c r="BZ5130" s="2">
        <v>0</v>
      </c>
      <c r="CA5130" s="2">
        <v>0</v>
      </c>
      <c r="CB5130" s="2">
        <v>0</v>
      </c>
      <c r="CC5130" s="2">
        <v>0</v>
      </c>
      <c r="CD5130" s="2">
        <v>0</v>
      </c>
      <c r="CE5130" s="2">
        <v>0</v>
      </c>
      <c r="CF5130" s="2">
        <v>0</v>
      </c>
      <c r="CG5130" s="2">
        <v>0</v>
      </c>
      <c r="CH5130" s="2">
        <v>0</v>
      </c>
      <c r="CI5130" s="2">
        <v>0</v>
      </c>
      <c r="CJ5130" s="2">
        <v>2</v>
      </c>
      <c r="CK5130" s="2">
        <v>22</v>
      </c>
      <c r="CL5130" s="2">
        <v>2</v>
      </c>
    </row>
    <row r="5131" spans="1:90" x14ac:dyDescent="0.25">
      <c r="A5131" t="s">
        <v>115</v>
      </c>
      <c r="B5131">
        <v>10318</v>
      </c>
      <c r="C5131" t="s">
        <v>264</v>
      </c>
      <c r="D5131">
        <v>1</v>
      </c>
      <c r="E5131">
        <v>8</v>
      </c>
      <c r="F5131">
        <v>38271</v>
      </c>
      <c r="G5131">
        <v>35038271</v>
      </c>
      <c r="H5131" t="s">
        <v>17093</v>
      </c>
      <c r="I5131">
        <v>100</v>
      </c>
      <c r="J5131" t="s">
        <v>107</v>
      </c>
      <c r="K5131" t="s">
        <v>17094</v>
      </c>
      <c r="L5131">
        <v>23</v>
      </c>
      <c r="M5131" t="s">
        <v>265</v>
      </c>
      <c r="N5131">
        <v>4812240</v>
      </c>
      <c r="O5131" t="s">
        <v>92</v>
      </c>
      <c r="P5131" t="s">
        <v>17095</v>
      </c>
      <c r="Q5131">
        <v>249</v>
      </c>
      <c r="R5131">
        <v>11</v>
      </c>
      <c r="S5131">
        <v>56611737</v>
      </c>
      <c r="T5131">
        <v>56612699</v>
      </c>
      <c r="U5131" t="s">
        <v>17096</v>
      </c>
      <c r="V5131">
        <v>1</v>
      </c>
      <c r="W5131" s="2">
        <v>0</v>
      </c>
      <c r="X5131" s="2">
        <v>0</v>
      </c>
      <c r="Y5131" s="2">
        <v>52</v>
      </c>
      <c r="Z5131" s="2">
        <v>54</v>
      </c>
      <c r="AA5131" s="2">
        <v>67</v>
      </c>
      <c r="AB5131" s="2">
        <v>52</v>
      </c>
      <c r="AC5131" s="2">
        <v>80</v>
      </c>
      <c r="AD5131" s="2">
        <v>67</v>
      </c>
      <c r="AE5131" s="2">
        <v>68</v>
      </c>
      <c r="AF5131" s="2">
        <v>71</v>
      </c>
      <c r="AG5131" s="2">
        <v>86</v>
      </c>
      <c r="AH5131" s="2">
        <v>229</v>
      </c>
      <c r="AI5131" s="2">
        <v>158</v>
      </c>
      <c r="AJ5131" s="2">
        <v>146</v>
      </c>
      <c r="AK5131" s="2">
        <v>0</v>
      </c>
      <c r="AL5131" s="2">
        <v>0</v>
      </c>
      <c r="AM5131" s="2">
        <v>0</v>
      </c>
      <c r="AN5131" s="2">
        <v>0</v>
      </c>
      <c r="AO5131" s="2">
        <v>0</v>
      </c>
      <c r="AP5131" s="2">
        <v>0</v>
      </c>
      <c r="AQ5131" s="2">
        <v>0</v>
      </c>
      <c r="AR5131" s="2">
        <v>0</v>
      </c>
      <c r="AS5131" s="2">
        <v>0</v>
      </c>
      <c r="AT5131" s="2">
        <v>0</v>
      </c>
      <c r="AU5131" s="2">
        <v>0</v>
      </c>
      <c r="AV5131" s="2">
        <v>0</v>
      </c>
      <c r="AW5131" s="2">
        <v>0</v>
      </c>
      <c r="AX5131" s="2">
        <v>0</v>
      </c>
      <c r="AY5131" s="2">
        <v>0</v>
      </c>
      <c r="AZ5131" s="2">
        <v>0</v>
      </c>
      <c r="BA5131" s="2">
        <v>0</v>
      </c>
      <c r="BB5131" s="2">
        <v>0</v>
      </c>
      <c r="BC5131" s="2">
        <v>38</v>
      </c>
      <c r="BD5131" s="2">
        <v>0</v>
      </c>
      <c r="BE5131" s="2">
        <v>0</v>
      </c>
      <c r="BF5131" s="2">
        <v>0</v>
      </c>
      <c r="BG5131" s="2">
        <v>3</v>
      </c>
      <c r="BH5131" s="2">
        <v>2</v>
      </c>
      <c r="BI5131" s="2">
        <v>4</v>
      </c>
      <c r="BJ5131" s="2">
        <v>2</v>
      </c>
      <c r="BK5131" s="2">
        <v>3</v>
      </c>
      <c r="BL5131" s="2">
        <v>3</v>
      </c>
      <c r="BM5131" s="2">
        <v>3</v>
      </c>
      <c r="BN5131" s="2">
        <v>2</v>
      </c>
      <c r="BO5131" s="2">
        <v>3</v>
      </c>
      <c r="BP5131" s="2">
        <v>12</v>
      </c>
      <c r="BQ5131" s="2">
        <v>6</v>
      </c>
      <c r="BR5131" s="2">
        <v>6</v>
      </c>
      <c r="BS5131" s="2">
        <v>0</v>
      </c>
      <c r="BT5131" s="2">
        <v>0</v>
      </c>
      <c r="BU5131" s="2">
        <v>0</v>
      </c>
      <c r="BV5131" s="2">
        <v>0</v>
      </c>
      <c r="BW5131" s="2">
        <v>0</v>
      </c>
      <c r="BX5131" s="2">
        <v>0</v>
      </c>
      <c r="BY5131" s="2">
        <v>0</v>
      </c>
      <c r="BZ5131" s="2">
        <v>0</v>
      </c>
      <c r="CA5131" s="2">
        <v>0</v>
      </c>
      <c r="CB5131" s="2">
        <v>0</v>
      </c>
      <c r="CC5131" s="2">
        <v>0</v>
      </c>
      <c r="CD5131" s="2">
        <v>0</v>
      </c>
      <c r="CE5131" s="2">
        <v>0</v>
      </c>
      <c r="CF5131" s="2">
        <v>0</v>
      </c>
      <c r="CG5131" s="2">
        <v>0</v>
      </c>
      <c r="CH5131" s="2">
        <v>0</v>
      </c>
      <c r="CI5131" s="2">
        <v>0</v>
      </c>
      <c r="CJ5131" s="2">
        <v>0</v>
      </c>
      <c r="CK5131" s="2">
        <v>2</v>
      </c>
      <c r="CL5131" s="2">
        <v>0</v>
      </c>
    </row>
    <row r="5132" spans="1:90" x14ac:dyDescent="0.25">
      <c r="A5132" t="s">
        <v>115</v>
      </c>
      <c r="B5132">
        <v>10318</v>
      </c>
      <c r="C5132" t="s">
        <v>264</v>
      </c>
      <c r="D5132">
        <v>1</v>
      </c>
      <c r="E5132">
        <v>8</v>
      </c>
      <c r="F5132">
        <v>37588</v>
      </c>
      <c r="G5132">
        <v>35037588</v>
      </c>
      <c r="H5132" t="s">
        <v>12330</v>
      </c>
      <c r="I5132">
        <v>100</v>
      </c>
      <c r="J5132" t="s">
        <v>107</v>
      </c>
      <c r="K5132" t="s">
        <v>12245</v>
      </c>
      <c r="L5132">
        <v>55</v>
      </c>
      <c r="M5132" t="s">
        <v>377</v>
      </c>
      <c r="N5132">
        <v>4883200</v>
      </c>
      <c r="O5132" t="s">
        <v>92</v>
      </c>
      <c r="P5132" t="s">
        <v>12331</v>
      </c>
      <c r="Q5132">
        <v>29</v>
      </c>
      <c r="R5132">
        <v>11</v>
      </c>
      <c r="S5132">
        <v>59202732</v>
      </c>
      <c r="T5132">
        <v>59208668</v>
      </c>
      <c r="U5132" t="s">
        <v>12332</v>
      </c>
      <c r="V5132">
        <v>1</v>
      </c>
      <c r="W5132" s="2">
        <v>0</v>
      </c>
      <c r="X5132" s="2">
        <v>0</v>
      </c>
      <c r="Y5132" s="2">
        <v>157</v>
      </c>
      <c r="Z5132" s="2">
        <v>131</v>
      </c>
      <c r="AA5132" s="2">
        <v>172</v>
      </c>
      <c r="AB5132" s="2">
        <v>147</v>
      </c>
      <c r="AC5132" s="2">
        <v>150</v>
      </c>
      <c r="AD5132" s="2">
        <v>0</v>
      </c>
      <c r="AE5132" s="2">
        <v>0</v>
      </c>
      <c r="AF5132" s="2">
        <v>0</v>
      </c>
      <c r="AG5132" s="2">
        <v>0</v>
      </c>
      <c r="AH5132" s="2">
        <v>0</v>
      </c>
      <c r="AI5132" s="2">
        <v>0</v>
      </c>
      <c r="AJ5132" s="2">
        <v>0</v>
      </c>
      <c r="AK5132" s="2">
        <v>0</v>
      </c>
      <c r="AL5132" s="2">
        <v>0</v>
      </c>
      <c r="AM5132" s="2">
        <v>0</v>
      </c>
      <c r="AN5132" s="2">
        <v>0</v>
      </c>
      <c r="AO5132" s="2">
        <v>0</v>
      </c>
      <c r="AP5132" s="2">
        <v>0</v>
      </c>
      <c r="AQ5132" s="2">
        <v>0</v>
      </c>
      <c r="AR5132" s="2">
        <v>0</v>
      </c>
      <c r="AS5132" s="2">
        <v>0</v>
      </c>
      <c r="AT5132" s="2">
        <v>0</v>
      </c>
      <c r="AU5132" s="2">
        <v>0</v>
      </c>
      <c r="AV5132" s="2">
        <v>0</v>
      </c>
      <c r="AW5132" s="2">
        <v>0</v>
      </c>
      <c r="AX5132" s="2">
        <v>0</v>
      </c>
      <c r="AY5132" s="2">
        <v>0</v>
      </c>
      <c r="AZ5132" s="2">
        <v>0</v>
      </c>
      <c r="BA5132" s="2">
        <v>0</v>
      </c>
      <c r="BB5132" s="2">
        <v>0</v>
      </c>
      <c r="BC5132" s="2">
        <v>197</v>
      </c>
      <c r="BD5132" s="2">
        <v>0</v>
      </c>
      <c r="BE5132" s="2">
        <v>0</v>
      </c>
      <c r="BF5132" s="2">
        <v>0</v>
      </c>
      <c r="BG5132" s="2">
        <v>7</v>
      </c>
      <c r="BH5132" s="2">
        <v>6</v>
      </c>
      <c r="BI5132" s="2">
        <v>6</v>
      </c>
      <c r="BJ5132" s="2">
        <v>9</v>
      </c>
      <c r="BK5132" s="2">
        <v>8</v>
      </c>
      <c r="BL5132" s="2">
        <v>0</v>
      </c>
      <c r="BM5132" s="2">
        <v>0</v>
      </c>
      <c r="BN5132" s="2">
        <v>0</v>
      </c>
      <c r="BO5132" s="2">
        <v>0</v>
      </c>
      <c r="BP5132" s="2">
        <v>0</v>
      </c>
      <c r="BQ5132" s="2">
        <v>0</v>
      </c>
      <c r="BR5132" s="2">
        <v>0</v>
      </c>
      <c r="BS5132" s="2">
        <v>0</v>
      </c>
      <c r="BT5132" s="2">
        <v>0</v>
      </c>
      <c r="BU5132" s="2">
        <v>0</v>
      </c>
      <c r="BV5132" s="2">
        <v>0</v>
      </c>
      <c r="BW5132" s="2">
        <v>0</v>
      </c>
      <c r="BX5132" s="2">
        <v>0</v>
      </c>
      <c r="BY5132" s="2">
        <v>0</v>
      </c>
      <c r="BZ5132" s="2">
        <v>0</v>
      </c>
      <c r="CA5132" s="2">
        <v>0</v>
      </c>
      <c r="CB5132" s="2">
        <v>0</v>
      </c>
      <c r="CC5132" s="2">
        <v>0</v>
      </c>
      <c r="CD5132" s="2">
        <v>0</v>
      </c>
      <c r="CE5132" s="2">
        <v>0</v>
      </c>
      <c r="CF5132" s="2">
        <v>0</v>
      </c>
      <c r="CG5132" s="2">
        <v>0</v>
      </c>
      <c r="CH5132" s="2">
        <v>0</v>
      </c>
      <c r="CI5132" s="2">
        <v>0</v>
      </c>
      <c r="CJ5132" s="2">
        <v>0</v>
      </c>
      <c r="CK5132" s="2">
        <v>11</v>
      </c>
      <c r="CL5132" s="2">
        <v>0</v>
      </c>
    </row>
    <row r="5133" spans="1:90" x14ac:dyDescent="0.25">
      <c r="A5133" t="s">
        <v>115</v>
      </c>
      <c r="B5133">
        <v>10318</v>
      </c>
      <c r="C5133" t="s">
        <v>264</v>
      </c>
      <c r="D5133">
        <v>1</v>
      </c>
      <c r="E5133">
        <v>8</v>
      </c>
      <c r="F5133">
        <v>36730</v>
      </c>
      <c r="G5133">
        <v>35036730</v>
      </c>
      <c r="H5133" t="s">
        <v>16070</v>
      </c>
      <c r="I5133">
        <v>100</v>
      </c>
      <c r="J5133" t="s">
        <v>107</v>
      </c>
      <c r="K5133" t="s">
        <v>1427</v>
      </c>
      <c r="L5133">
        <v>30</v>
      </c>
      <c r="M5133" t="s">
        <v>390</v>
      </c>
      <c r="N5133">
        <v>4846010</v>
      </c>
      <c r="O5133" t="s">
        <v>102</v>
      </c>
      <c r="P5133" t="s">
        <v>1428</v>
      </c>
      <c r="Q5133">
        <v>595</v>
      </c>
      <c r="R5133">
        <v>11</v>
      </c>
      <c r="S5133">
        <v>59282521</v>
      </c>
      <c r="T5133">
        <v>59287884</v>
      </c>
      <c r="U5133" t="s">
        <v>16071</v>
      </c>
      <c r="V5133">
        <v>1</v>
      </c>
      <c r="W5133" s="2">
        <v>0</v>
      </c>
      <c r="X5133" s="2">
        <v>0</v>
      </c>
      <c r="Y5133" s="2">
        <v>0</v>
      </c>
      <c r="Z5133" s="2">
        <v>0</v>
      </c>
      <c r="AA5133" s="2">
        <v>0</v>
      </c>
      <c r="AB5133" s="2">
        <v>0</v>
      </c>
      <c r="AC5133" s="2">
        <v>0</v>
      </c>
      <c r="AD5133" s="2">
        <v>192</v>
      </c>
      <c r="AE5133" s="2">
        <v>167</v>
      </c>
      <c r="AF5133" s="2">
        <v>137</v>
      </c>
      <c r="AG5133" s="2">
        <v>133</v>
      </c>
      <c r="AH5133" s="2">
        <v>464</v>
      </c>
      <c r="AI5133" s="2">
        <v>393</v>
      </c>
      <c r="AJ5133" s="2">
        <v>274</v>
      </c>
      <c r="AK5133" s="2">
        <v>0</v>
      </c>
      <c r="AL5133" s="2">
        <v>0</v>
      </c>
      <c r="AM5133" s="2">
        <v>0</v>
      </c>
      <c r="AN5133" s="2">
        <v>0</v>
      </c>
      <c r="AO5133" s="2">
        <v>0</v>
      </c>
      <c r="AP5133" s="2">
        <v>0</v>
      </c>
      <c r="AQ5133" s="2">
        <v>0</v>
      </c>
      <c r="AR5133" s="2">
        <v>0</v>
      </c>
      <c r="AS5133" s="2">
        <v>0</v>
      </c>
      <c r="AT5133" s="2">
        <v>0</v>
      </c>
      <c r="AU5133" s="2">
        <v>399</v>
      </c>
      <c r="AV5133" s="2">
        <v>0</v>
      </c>
      <c r="AW5133" s="2">
        <v>0</v>
      </c>
      <c r="AX5133" s="2">
        <v>0</v>
      </c>
      <c r="AY5133" s="2">
        <v>0</v>
      </c>
      <c r="AZ5133" s="2">
        <v>0</v>
      </c>
      <c r="BA5133" s="2">
        <v>0</v>
      </c>
      <c r="BB5133" s="2">
        <v>0</v>
      </c>
      <c r="BC5133" s="2">
        <v>234</v>
      </c>
      <c r="BD5133" s="2">
        <v>0</v>
      </c>
      <c r="BE5133" s="2">
        <v>0</v>
      </c>
      <c r="BF5133" s="2">
        <v>0</v>
      </c>
      <c r="BG5133" s="2">
        <v>0</v>
      </c>
      <c r="BH5133" s="2">
        <v>0</v>
      </c>
      <c r="BI5133" s="2">
        <v>0</v>
      </c>
      <c r="BJ5133" s="2">
        <v>0</v>
      </c>
      <c r="BK5133" s="2">
        <v>0</v>
      </c>
      <c r="BL5133" s="2">
        <v>6</v>
      </c>
      <c r="BM5133" s="2">
        <v>5</v>
      </c>
      <c r="BN5133" s="2">
        <v>4</v>
      </c>
      <c r="BO5133" s="2">
        <v>5</v>
      </c>
      <c r="BP5133" s="2">
        <v>17</v>
      </c>
      <c r="BQ5133" s="2">
        <v>14</v>
      </c>
      <c r="BR5133" s="2">
        <v>9</v>
      </c>
      <c r="BS5133" s="2">
        <v>0</v>
      </c>
      <c r="BT5133" s="2">
        <v>0</v>
      </c>
      <c r="BU5133" s="2">
        <v>0</v>
      </c>
      <c r="BV5133" s="2">
        <v>0</v>
      </c>
      <c r="BW5133" s="2">
        <v>0</v>
      </c>
      <c r="BX5133" s="2">
        <v>0</v>
      </c>
      <c r="BY5133" s="2">
        <v>0</v>
      </c>
      <c r="BZ5133" s="2">
        <v>0</v>
      </c>
      <c r="CA5133" s="2">
        <v>0</v>
      </c>
      <c r="CB5133" s="2">
        <v>0</v>
      </c>
      <c r="CC5133" s="2">
        <v>11</v>
      </c>
      <c r="CD5133" s="2">
        <v>0</v>
      </c>
      <c r="CE5133" s="2">
        <v>0</v>
      </c>
      <c r="CF5133" s="2">
        <v>0</v>
      </c>
      <c r="CG5133" s="2">
        <v>0</v>
      </c>
      <c r="CH5133" s="2">
        <v>0</v>
      </c>
      <c r="CI5133" s="2">
        <v>0</v>
      </c>
      <c r="CJ5133" s="2">
        <v>0</v>
      </c>
      <c r="CK5133" s="2">
        <v>8</v>
      </c>
      <c r="CL5133" s="2">
        <v>0</v>
      </c>
    </row>
    <row r="5134" spans="1:90" x14ac:dyDescent="0.25">
      <c r="A5134" t="s">
        <v>115</v>
      </c>
      <c r="B5134">
        <v>10318</v>
      </c>
      <c r="C5134" t="s">
        <v>264</v>
      </c>
      <c r="D5134">
        <v>1</v>
      </c>
      <c r="E5134">
        <v>8</v>
      </c>
      <c r="F5134">
        <v>44436</v>
      </c>
      <c r="G5134">
        <v>35044436</v>
      </c>
      <c r="H5134" t="s">
        <v>18145</v>
      </c>
      <c r="I5134">
        <v>100</v>
      </c>
      <c r="J5134" t="s">
        <v>107</v>
      </c>
      <c r="K5134" t="s">
        <v>3929</v>
      </c>
      <c r="L5134">
        <v>55</v>
      </c>
      <c r="M5134" t="s">
        <v>377</v>
      </c>
      <c r="N5134">
        <v>4870425</v>
      </c>
      <c r="O5134" t="s">
        <v>102</v>
      </c>
      <c r="P5134" t="s">
        <v>18146</v>
      </c>
      <c r="Q5134">
        <v>11</v>
      </c>
      <c r="R5134">
        <v>11</v>
      </c>
      <c r="S5134">
        <v>59792287</v>
      </c>
      <c r="T5134">
        <v>59792579</v>
      </c>
      <c r="U5134" t="s">
        <v>18147</v>
      </c>
      <c r="V5134">
        <v>1</v>
      </c>
      <c r="W5134" s="2">
        <v>0</v>
      </c>
      <c r="X5134" s="2">
        <v>0</v>
      </c>
      <c r="Y5134" s="2">
        <v>57</v>
      </c>
      <c r="Z5134" s="2">
        <v>57</v>
      </c>
      <c r="AA5134" s="2">
        <v>63</v>
      </c>
      <c r="AB5134" s="2">
        <v>64</v>
      </c>
      <c r="AC5134" s="2">
        <v>68</v>
      </c>
      <c r="AD5134" s="2">
        <v>74</v>
      </c>
      <c r="AE5134" s="2">
        <v>75</v>
      </c>
      <c r="AF5134" s="2">
        <v>61</v>
      </c>
      <c r="AG5134" s="2">
        <v>57</v>
      </c>
      <c r="AH5134" s="2">
        <v>83</v>
      </c>
      <c r="AI5134" s="2">
        <v>60</v>
      </c>
      <c r="AJ5134" s="2">
        <v>48</v>
      </c>
      <c r="AK5134" s="2">
        <v>0</v>
      </c>
      <c r="AL5134" s="2">
        <v>0</v>
      </c>
      <c r="AM5134" s="2">
        <v>0</v>
      </c>
      <c r="AN5134" s="2">
        <v>0</v>
      </c>
      <c r="AO5134" s="2">
        <v>0</v>
      </c>
      <c r="AP5134" s="2">
        <v>0</v>
      </c>
      <c r="AQ5134" s="2">
        <v>0</v>
      </c>
      <c r="AR5134" s="2">
        <v>0</v>
      </c>
      <c r="AS5134" s="2">
        <v>0</v>
      </c>
      <c r="AT5134" s="2">
        <v>0</v>
      </c>
      <c r="AU5134" s="2">
        <v>0</v>
      </c>
      <c r="AV5134" s="2">
        <v>0</v>
      </c>
      <c r="AW5134" s="2">
        <v>0</v>
      </c>
      <c r="AX5134" s="2">
        <v>0</v>
      </c>
      <c r="AY5134" s="2">
        <v>0</v>
      </c>
      <c r="AZ5134" s="2">
        <v>0</v>
      </c>
      <c r="BA5134" s="2">
        <v>0</v>
      </c>
      <c r="BB5134" s="2">
        <v>0</v>
      </c>
      <c r="BC5134" s="2">
        <v>0</v>
      </c>
      <c r="BD5134" s="2">
        <v>0</v>
      </c>
      <c r="BE5134" s="2">
        <v>0</v>
      </c>
      <c r="BF5134" s="2">
        <v>0</v>
      </c>
      <c r="BG5134" s="2">
        <v>2</v>
      </c>
      <c r="BH5134" s="2">
        <v>2</v>
      </c>
      <c r="BI5134" s="2">
        <v>2</v>
      </c>
      <c r="BJ5134" s="2">
        <v>2</v>
      </c>
      <c r="BK5134" s="2">
        <v>2</v>
      </c>
      <c r="BL5134" s="2">
        <v>3</v>
      </c>
      <c r="BM5134" s="2">
        <v>3</v>
      </c>
      <c r="BN5134" s="2">
        <v>3</v>
      </c>
      <c r="BO5134" s="2">
        <v>4</v>
      </c>
      <c r="BP5134" s="2">
        <v>4</v>
      </c>
      <c r="BQ5134" s="2">
        <v>3</v>
      </c>
      <c r="BR5134" s="2">
        <v>3</v>
      </c>
      <c r="BS5134" s="2">
        <v>0</v>
      </c>
      <c r="BT5134" s="2">
        <v>0</v>
      </c>
      <c r="BU5134" s="2">
        <v>0</v>
      </c>
      <c r="BV5134" s="2">
        <v>0</v>
      </c>
      <c r="BW5134" s="2">
        <v>0</v>
      </c>
      <c r="BX5134" s="2">
        <v>0</v>
      </c>
      <c r="BY5134" s="2">
        <v>0</v>
      </c>
      <c r="BZ5134" s="2">
        <v>0</v>
      </c>
      <c r="CA5134" s="2">
        <v>0</v>
      </c>
      <c r="CB5134" s="2">
        <v>0</v>
      </c>
      <c r="CC5134" s="2">
        <v>0</v>
      </c>
      <c r="CD5134" s="2">
        <v>0</v>
      </c>
      <c r="CE5134" s="2">
        <v>0</v>
      </c>
      <c r="CF5134" s="2">
        <v>0</v>
      </c>
      <c r="CG5134" s="2">
        <v>0</v>
      </c>
      <c r="CH5134" s="2">
        <v>0</v>
      </c>
      <c r="CI5134" s="2">
        <v>0</v>
      </c>
      <c r="CJ5134" s="2">
        <v>0</v>
      </c>
      <c r="CK5134" s="2">
        <v>0</v>
      </c>
      <c r="CL5134" s="2">
        <v>0</v>
      </c>
    </row>
    <row r="5135" spans="1:90" x14ac:dyDescent="0.25">
      <c r="A5135" t="s">
        <v>115</v>
      </c>
      <c r="B5135">
        <v>10318</v>
      </c>
      <c r="C5135" t="s">
        <v>264</v>
      </c>
      <c r="D5135">
        <v>1</v>
      </c>
      <c r="E5135">
        <v>8</v>
      </c>
      <c r="F5135">
        <v>36729</v>
      </c>
      <c r="G5135">
        <v>35036729</v>
      </c>
      <c r="H5135" t="s">
        <v>13911</v>
      </c>
      <c r="I5135">
        <v>100</v>
      </c>
      <c r="J5135" t="s">
        <v>107</v>
      </c>
      <c r="K5135" t="s">
        <v>1427</v>
      </c>
      <c r="L5135">
        <v>30</v>
      </c>
      <c r="M5135" t="s">
        <v>390</v>
      </c>
      <c r="N5135">
        <v>4846000</v>
      </c>
      <c r="O5135" t="s">
        <v>102</v>
      </c>
      <c r="P5135" t="s">
        <v>1428</v>
      </c>
      <c r="Q5135">
        <v>2440</v>
      </c>
      <c r="R5135">
        <v>11</v>
      </c>
      <c r="S5135">
        <v>59282571</v>
      </c>
      <c r="T5135">
        <v>59285635</v>
      </c>
      <c r="U5135" t="s">
        <v>13912</v>
      </c>
      <c r="V5135">
        <v>1</v>
      </c>
      <c r="W5135" s="2">
        <v>0</v>
      </c>
      <c r="X5135" s="2">
        <v>0</v>
      </c>
      <c r="Y5135" s="2">
        <v>0</v>
      </c>
      <c r="Z5135" s="2">
        <v>0</v>
      </c>
      <c r="AA5135" s="2">
        <v>0</v>
      </c>
      <c r="AB5135" s="2">
        <v>0</v>
      </c>
      <c r="AC5135" s="2">
        <v>0</v>
      </c>
      <c r="AD5135" s="2">
        <v>134</v>
      </c>
      <c r="AE5135" s="2">
        <v>128</v>
      </c>
      <c r="AF5135" s="2">
        <v>123</v>
      </c>
      <c r="AG5135" s="2">
        <v>60</v>
      </c>
      <c r="AH5135" s="2">
        <v>209</v>
      </c>
      <c r="AI5135" s="2">
        <v>196</v>
      </c>
      <c r="AJ5135" s="2">
        <v>169</v>
      </c>
      <c r="AK5135" s="2">
        <v>0</v>
      </c>
      <c r="AL5135" s="2">
        <v>0</v>
      </c>
      <c r="AM5135" s="2">
        <v>0</v>
      </c>
      <c r="AN5135" s="2">
        <v>0</v>
      </c>
      <c r="AO5135" s="2">
        <v>0</v>
      </c>
      <c r="AP5135" s="2">
        <v>0</v>
      </c>
      <c r="AQ5135" s="2">
        <v>0</v>
      </c>
      <c r="AR5135" s="2">
        <v>0</v>
      </c>
      <c r="AS5135" s="2">
        <v>0</v>
      </c>
      <c r="AT5135" s="2">
        <v>0</v>
      </c>
      <c r="AU5135" s="2">
        <v>0</v>
      </c>
      <c r="AV5135" s="2">
        <v>0</v>
      </c>
      <c r="AW5135" s="2">
        <v>0</v>
      </c>
      <c r="AX5135" s="2">
        <v>0</v>
      </c>
      <c r="AY5135" s="2">
        <v>0</v>
      </c>
      <c r="AZ5135" s="2">
        <v>0</v>
      </c>
      <c r="BA5135" s="2">
        <v>0</v>
      </c>
      <c r="BB5135" s="2">
        <v>0</v>
      </c>
      <c r="BC5135" s="2">
        <v>195</v>
      </c>
      <c r="BD5135" s="2">
        <v>0</v>
      </c>
      <c r="BE5135" s="2">
        <v>0</v>
      </c>
      <c r="BF5135" s="2">
        <v>0</v>
      </c>
      <c r="BG5135" s="2">
        <v>0</v>
      </c>
      <c r="BH5135" s="2">
        <v>0</v>
      </c>
      <c r="BI5135" s="2">
        <v>0</v>
      </c>
      <c r="BJ5135" s="2">
        <v>0</v>
      </c>
      <c r="BK5135" s="2">
        <v>0</v>
      </c>
      <c r="BL5135" s="2">
        <v>4</v>
      </c>
      <c r="BM5135" s="2">
        <v>4</v>
      </c>
      <c r="BN5135" s="2">
        <v>4</v>
      </c>
      <c r="BO5135" s="2">
        <v>3</v>
      </c>
      <c r="BP5135" s="2">
        <v>6</v>
      </c>
      <c r="BQ5135" s="2">
        <v>6</v>
      </c>
      <c r="BR5135" s="2">
        <v>6</v>
      </c>
      <c r="BS5135" s="2">
        <v>0</v>
      </c>
      <c r="BT5135" s="2">
        <v>0</v>
      </c>
      <c r="BU5135" s="2">
        <v>0</v>
      </c>
      <c r="BV5135" s="2">
        <v>0</v>
      </c>
      <c r="BW5135" s="2">
        <v>0</v>
      </c>
      <c r="BX5135" s="2">
        <v>0</v>
      </c>
      <c r="BY5135" s="2">
        <v>0</v>
      </c>
      <c r="BZ5135" s="2">
        <v>0</v>
      </c>
      <c r="CA5135" s="2">
        <v>0</v>
      </c>
      <c r="CB5135" s="2">
        <v>0</v>
      </c>
      <c r="CC5135" s="2">
        <v>0</v>
      </c>
      <c r="CD5135" s="2">
        <v>0</v>
      </c>
      <c r="CE5135" s="2">
        <v>0</v>
      </c>
      <c r="CF5135" s="2">
        <v>0</v>
      </c>
      <c r="CG5135" s="2">
        <v>0</v>
      </c>
      <c r="CH5135" s="2">
        <v>0</v>
      </c>
      <c r="CI5135" s="2">
        <v>0</v>
      </c>
      <c r="CJ5135" s="2">
        <v>0</v>
      </c>
      <c r="CK5135" s="2">
        <v>10</v>
      </c>
      <c r="CL5135" s="2">
        <v>0</v>
      </c>
    </row>
    <row r="5136" spans="1:90" x14ac:dyDescent="0.25">
      <c r="A5136" t="s">
        <v>115</v>
      </c>
      <c r="B5136">
        <v>10318</v>
      </c>
      <c r="C5136" t="s">
        <v>264</v>
      </c>
      <c r="D5136">
        <v>2</v>
      </c>
      <c r="E5136">
        <v>6</v>
      </c>
      <c r="F5136">
        <v>458399</v>
      </c>
      <c r="G5136">
        <v>35458399</v>
      </c>
      <c r="H5136" t="s">
        <v>8710</v>
      </c>
      <c r="I5136">
        <v>100</v>
      </c>
      <c r="J5136" t="s">
        <v>107</v>
      </c>
      <c r="K5136" t="s">
        <v>5376</v>
      </c>
      <c r="L5136">
        <v>23</v>
      </c>
      <c r="M5136" t="s">
        <v>265</v>
      </c>
      <c r="N5136">
        <v>4836130</v>
      </c>
      <c r="O5136" t="s">
        <v>102</v>
      </c>
      <c r="P5136" t="s">
        <v>5377</v>
      </c>
      <c r="Q5136">
        <v>90</v>
      </c>
      <c r="R5136">
        <v>11</v>
      </c>
      <c r="S5136">
        <v>59280685</v>
      </c>
      <c r="T5136">
        <v>59286332</v>
      </c>
      <c r="U5136" t="s">
        <v>5378</v>
      </c>
      <c r="V5136">
        <v>1</v>
      </c>
      <c r="W5136" s="2">
        <v>0</v>
      </c>
      <c r="X5136" s="2">
        <v>0</v>
      </c>
      <c r="Y5136" s="2">
        <v>0</v>
      </c>
      <c r="Z5136" s="2">
        <v>0</v>
      </c>
      <c r="AA5136" s="2">
        <v>0</v>
      </c>
      <c r="AB5136" s="2">
        <v>0</v>
      </c>
      <c r="AC5136" s="2">
        <v>0</v>
      </c>
      <c r="AD5136" s="2">
        <v>0</v>
      </c>
      <c r="AE5136" s="2">
        <v>0</v>
      </c>
      <c r="AF5136" s="2">
        <v>0</v>
      </c>
      <c r="AG5136" s="2">
        <v>0</v>
      </c>
      <c r="AH5136" s="2">
        <v>0</v>
      </c>
      <c r="AI5136" s="2">
        <v>0</v>
      </c>
      <c r="AJ5136" s="2">
        <v>0</v>
      </c>
      <c r="AK5136" s="2">
        <v>0</v>
      </c>
      <c r="AL5136" s="2">
        <v>0</v>
      </c>
      <c r="AM5136" s="2">
        <v>0</v>
      </c>
      <c r="AN5136" s="2">
        <v>0</v>
      </c>
      <c r="AO5136" s="2">
        <v>0</v>
      </c>
      <c r="AP5136" s="2">
        <v>0</v>
      </c>
      <c r="AQ5136" s="2">
        <v>0</v>
      </c>
      <c r="AR5136" s="2">
        <v>0</v>
      </c>
      <c r="AS5136" s="2">
        <v>0</v>
      </c>
      <c r="AT5136" s="2">
        <v>0</v>
      </c>
      <c r="AU5136" s="2">
        <v>0</v>
      </c>
      <c r="AV5136" s="2">
        <v>0</v>
      </c>
      <c r="AW5136" s="2">
        <v>0</v>
      </c>
      <c r="AX5136" s="2">
        <v>0</v>
      </c>
      <c r="AY5136" s="2">
        <v>0</v>
      </c>
      <c r="AZ5136" s="2">
        <v>0</v>
      </c>
      <c r="BA5136" s="2">
        <v>0</v>
      </c>
      <c r="BB5136" s="2">
        <v>0</v>
      </c>
      <c r="BC5136" s="2">
        <v>250</v>
      </c>
      <c r="BD5136" s="2">
        <v>0</v>
      </c>
      <c r="BE5136" s="2">
        <v>0</v>
      </c>
      <c r="BF5136" s="2">
        <v>0</v>
      </c>
      <c r="BG5136" s="2">
        <v>0</v>
      </c>
      <c r="BH5136" s="2">
        <v>0</v>
      </c>
      <c r="BI5136" s="2">
        <v>0</v>
      </c>
      <c r="BJ5136" s="2">
        <v>0</v>
      </c>
      <c r="BK5136" s="2">
        <v>0</v>
      </c>
      <c r="BL5136" s="2">
        <v>0</v>
      </c>
      <c r="BM5136" s="2">
        <v>0</v>
      </c>
      <c r="BN5136" s="2">
        <v>0</v>
      </c>
      <c r="BO5136" s="2">
        <v>0</v>
      </c>
      <c r="BP5136" s="2">
        <v>0</v>
      </c>
      <c r="BQ5136" s="2">
        <v>0</v>
      </c>
      <c r="BR5136" s="2">
        <v>0</v>
      </c>
      <c r="BS5136" s="2">
        <v>0</v>
      </c>
      <c r="BT5136" s="2">
        <v>0</v>
      </c>
      <c r="BU5136" s="2">
        <v>0</v>
      </c>
      <c r="BV5136" s="2">
        <v>0</v>
      </c>
      <c r="BW5136" s="2">
        <v>0</v>
      </c>
      <c r="BX5136" s="2">
        <v>0</v>
      </c>
      <c r="BY5136" s="2">
        <v>0</v>
      </c>
      <c r="BZ5136" s="2">
        <v>0</v>
      </c>
      <c r="CA5136" s="2">
        <v>0</v>
      </c>
      <c r="CB5136" s="2">
        <v>0</v>
      </c>
      <c r="CC5136" s="2">
        <v>0</v>
      </c>
      <c r="CD5136" s="2">
        <v>0</v>
      </c>
      <c r="CE5136" s="2">
        <v>0</v>
      </c>
      <c r="CF5136" s="2">
        <v>0</v>
      </c>
      <c r="CG5136" s="2">
        <v>0</v>
      </c>
      <c r="CH5136" s="2">
        <v>0</v>
      </c>
      <c r="CI5136" s="2">
        <v>0</v>
      </c>
      <c r="CJ5136" s="2">
        <v>0</v>
      </c>
      <c r="CK5136" s="2">
        <v>12</v>
      </c>
      <c r="CL5136" s="2">
        <v>0</v>
      </c>
    </row>
    <row r="5137" spans="1:90" x14ac:dyDescent="0.25">
      <c r="A5137" t="s">
        <v>115</v>
      </c>
      <c r="B5137">
        <v>10318</v>
      </c>
      <c r="C5137" t="s">
        <v>264</v>
      </c>
      <c r="D5137">
        <v>2</v>
      </c>
      <c r="E5137">
        <v>6</v>
      </c>
      <c r="F5137">
        <v>458351</v>
      </c>
      <c r="G5137">
        <v>35458351</v>
      </c>
      <c r="H5137" t="s">
        <v>11433</v>
      </c>
      <c r="I5137">
        <v>100</v>
      </c>
      <c r="J5137" t="s">
        <v>107</v>
      </c>
      <c r="K5137" t="s">
        <v>3779</v>
      </c>
      <c r="L5137">
        <v>30</v>
      </c>
      <c r="M5137" t="s">
        <v>390</v>
      </c>
      <c r="N5137">
        <v>4856070</v>
      </c>
      <c r="O5137" t="s">
        <v>102</v>
      </c>
      <c r="P5137" t="s">
        <v>11434</v>
      </c>
      <c r="Q5137">
        <v>858</v>
      </c>
      <c r="R5137">
        <v>11</v>
      </c>
      <c r="S5137">
        <v>59284836</v>
      </c>
      <c r="T5137">
        <v>59723243</v>
      </c>
      <c r="U5137" t="s">
        <v>3781</v>
      </c>
      <c r="V5137">
        <v>1</v>
      </c>
      <c r="W5137" s="2">
        <v>0</v>
      </c>
      <c r="X5137" s="2">
        <v>0</v>
      </c>
      <c r="Y5137" s="2">
        <v>0</v>
      </c>
      <c r="Z5137" s="2">
        <v>0</v>
      </c>
      <c r="AA5137" s="2">
        <v>0</v>
      </c>
      <c r="AB5137" s="2">
        <v>0</v>
      </c>
      <c r="AC5137" s="2">
        <v>0</v>
      </c>
      <c r="AD5137" s="2">
        <v>0</v>
      </c>
      <c r="AE5137" s="2">
        <v>0</v>
      </c>
      <c r="AF5137" s="2">
        <v>0</v>
      </c>
      <c r="AG5137" s="2">
        <v>0</v>
      </c>
      <c r="AH5137" s="2">
        <v>0</v>
      </c>
      <c r="AI5137" s="2">
        <v>0</v>
      </c>
      <c r="AJ5137" s="2">
        <v>0</v>
      </c>
      <c r="AK5137" s="2">
        <v>0</v>
      </c>
      <c r="AL5137" s="2">
        <v>0</v>
      </c>
      <c r="AM5137" s="2">
        <v>0</v>
      </c>
      <c r="AN5137" s="2">
        <v>0</v>
      </c>
      <c r="AO5137" s="2">
        <v>0</v>
      </c>
      <c r="AP5137" s="2">
        <v>0</v>
      </c>
      <c r="AQ5137" s="2">
        <v>0</v>
      </c>
      <c r="AR5137" s="2">
        <v>0</v>
      </c>
      <c r="AS5137" s="2">
        <v>0</v>
      </c>
      <c r="AT5137" s="2">
        <v>0</v>
      </c>
      <c r="AU5137" s="2">
        <v>0</v>
      </c>
      <c r="AV5137" s="2">
        <v>0</v>
      </c>
      <c r="AW5137" s="2">
        <v>0</v>
      </c>
      <c r="AX5137" s="2">
        <v>0</v>
      </c>
      <c r="AY5137" s="2">
        <v>0</v>
      </c>
      <c r="AZ5137" s="2">
        <v>0</v>
      </c>
      <c r="BA5137" s="2">
        <v>0</v>
      </c>
      <c r="BB5137" s="2">
        <v>0</v>
      </c>
      <c r="BC5137" s="2">
        <v>106</v>
      </c>
      <c r="BD5137" s="2">
        <v>0</v>
      </c>
      <c r="BE5137" s="2">
        <v>0</v>
      </c>
      <c r="BF5137" s="2">
        <v>0</v>
      </c>
      <c r="BG5137" s="2">
        <v>0</v>
      </c>
      <c r="BH5137" s="2">
        <v>0</v>
      </c>
      <c r="BI5137" s="2">
        <v>0</v>
      </c>
      <c r="BJ5137" s="2">
        <v>0</v>
      </c>
      <c r="BK5137" s="2">
        <v>0</v>
      </c>
      <c r="BL5137" s="2">
        <v>0</v>
      </c>
      <c r="BM5137" s="2">
        <v>0</v>
      </c>
      <c r="BN5137" s="2">
        <v>0</v>
      </c>
      <c r="BO5137" s="2">
        <v>0</v>
      </c>
      <c r="BP5137" s="2">
        <v>0</v>
      </c>
      <c r="BQ5137" s="2">
        <v>0</v>
      </c>
      <c r="BR5137" s="2">
        <v>0</v>
      </c>
      <c r="BS5137" s="2">
        <v>0</v>
      </c>
      <c r="BT5137" s="2">
        <v>0</v>
      </c>
      <c r="BU5137" s="2">
        <v>0</v>
      </c>
      <c r="BV5137" s="2">
        <v>0</v>
      </c>
      <c r="BW5137" s="2">
        <v>0</v>
      </c>
      <c r="BX5137" s="2">
        <v>0</v>
      </c>
      <c r="BY5137" s="2">
        <v>0</v>
      </c>
      <c r="BZ5137" s="2">
        <v>0</v>
      </c>
      <c r="CA5137" s="2">
        <v>0</v>
      </c>
      <c r="CB5137" s="2">
        <v>0</v>
      </c>
      <c r="CC5137" s="2">
        <v>0</v>
      </c>
      <c r="CD5137" s="2">
        <v>0</v>
      </c>
      <c r="CE5137" s="2">
        <v>0</v>
      </c>
      <c r="CF5137" s="2">
        <v>0</v>
      </c>
      <c r="CG5137" s="2">
        <v>0</v>
      </c>
      <c r="CH5137" s="2">
        <v>0</v>
      </c>
      <c r="CI5137" s="2">
        <v>0</v>
      </c>
      <c r="CJ5137" s="2">
        <v>0</v>
      </c>
      <c r="CK5137" s="2">
        <v>12</v>
      </c>
      <c r="CL5137" s="2">
        <v>0</v>
      </c>
    </row>
    <row r="5138" spans="1:90" x14ac:dyDescent="0.25">
      <c r="A5138" t="s">
        <v>115</v>
      </c>
      <c r="B5138">
        <v>10318</v>
      </c>
      <c r="C5138" t="s">
        <v>264</v>
      </c>
      <c r="D5138">
        <v>2</v>
      </c>
      <c r="E5138">
        <v>6</v>
      </c>
      <c r="F5138">
        <v>29828</v>
      </c>
      <c r="G5138">
        <v>35029828</v>
      </c>
      <c r="H5138" t="s">
        <v>14663</v>
      </c>
      <c r="I5138">
        <v>100</v>
      </c>
      <c r="J5138" t="s">
        <v>107</v>
      </c>
      <c r="K5138" t="s">
        <v>1062</v>
      </c>
      <c r="L5138">
        <v>23</v>
      </c>
      <c r="M5138" t="s">
        <v>265</v>
      </c>
      <c r="N5138">
        <v>4810050</v>
      </c>
      <c r="O5138" t="s">
        <v>92</v>
      </c>
      <c r="P5138" t="s">
        <v>5898</v>
      </c>
      <c r="Q5138">
        <v>5</v>
      </c>
      <c r="R5138">
        <v>11</v>
      </c>
      <c r="S5138">
        <v>56668886</v>
      </c>
      <c r="U5138" t="s">
        <v>14664</v>
      </c>
      <c r="V5138">
        <v>1</v>
      </c>
      <c r="W5138" s="2">
        <v>0</v>
      </c>
      <c r="X5138" s="2">
        <v>0</v>
      </c>
      <c r="Y5138" s="2">
        <v>0</v>
      </c>
      <c r="Z5138" s="2">
        <v>0</v>
      </c>
      <c r="AA5138" s="2">
        <v>0</v>
      </c>
      <c r="AB5138" s="2">
        <v>0</v>
      </c>
      <c r="AC5138" s="2">
        <v>0</v>
      </c>
      <c r="AD5138" s="2">
        <v>0</v>
      </c>
      <c r="AE5138" s="2">
        <v>0</v>
      </c>
      <c r="AF5138" s="2">
        <v>0</v>
      </c>
      <c r="AG5138" s="2">
        <v>0</v>
      </c>
      <c r="AH5138" s="2">
        <v>0</v>
      </c>
      <c r="AI5138" s="2">
        <v>0</v>
      </c>
      <c r="AJ5138" s="2">
        <v>0</v>
      </c>
      <c r="AK5138" s="2">
        <v>0</v>
      </c>
      <c r="AL5138" s="2">
        <v>0</v>
      </c>
      <c r="AM5138" s="2">
        <v>0</v>
      </c>
      <c r="AN5138" s="2">
        <v>0</v>
      </c>
      <c r="AO5138" s="2">
        <v>0</v>
      </c>
      <c r="AP5138" s="2">
        <v>0</v>
      </c>
      <c r="AQ5138" s="2">
        <v>0</v>
      </c>
      <c r="AR5138" s="2">
        <v>0</v>
      </c>
      <c r="AS5138" s="2">
        <v>0</v>
      </c>
      <c r="AT5138" s="2">
        <v>0</v>
      </c>
      <c r="AU5138" s="2">
        <v>0</v>
      </c>
      <c r="AV5138" s="2">
        <v>0</v>
      </c>
      <c r="AW5138" s="2">
        <v>0</v>
      </c>
      <c r="AX5138" s="2">
        <v>0</v>
      </c>
      <c r="AY5138" s="2">
        <v>0</v>
      </c>
      <c r="AZ5138" s="2">
        <v>0</v>
      </c>
      <c r="BA5138" s="2">
        <v>0</v>
      </c>
      <c r="BB5138" s="2">
        <v>0</v>
      </c>
      <c r="BC5138" s="2">
        <v>714</v>
      </c>
      <c r="BD5138" s="2">
        <v>0</v>
      </c>
      <c r="BE5138" s="2">
        <v>0</v>
      </c>
      <c r="BF5138" s="2">
        <v>0</v>
      </c>
      <c r="BG5138" s="2">
        <v>0</v>
      </c>
      <c r="BH5138" s="2">
        <v>0</v>
      </c>
      <c r="BI5138" s="2">
        <v>0</v>
      </c>
      <c r="BJ5138" s="2">
        <v>0</v>
      </c>
      <c r="BK5138" s="2">
        <v>0</v>
      </c>
      <c r="BL5138" s="2">
        <v>0</v>
      </c>
      <c r="BM5138" s="2">
        <v>0</v>
      </c>
      <c r="BN5138" s="2">
        <v>0</v>
      </c>
      <c r="BO5138" s="2">
        <v>0</v>
      </c>
      <c r="BP5138" s="2">
        <v>0</v>
      </c>
      <c r="BQ5138" s="2">
        <v>0</v>
      </c>
      <c r="BR5138" s="2">
        <v>0</v>
      </c>
      <c r="BS5138" s="2">
        <v>0</v>
      </c>
      <c r="BT5138" s="2">
        <v>0</v>
      </c>
      <c r="BU5138" s="2">
        <v>0</v>
      </c>
      <c r="BV5138" s="2">
        <v>0</v>
      </c>
      <c r="BW5138" s="2">
        <v>0</v>
      </c>
      <c r="BX5138" s="2">
        <v>0</v>
      </c>
      <c r="BY5138" s="2">
        <v>0</v>
      </c>
      <c r="BZ5138" s="2">
        <v>0</v>
      </c>
      <c r="CA5138" s="2">
        <v>0</v>
      </c>
      <c r="CB5138" s="2">
        <v>0</v>
      </c>
      <c r="CC5138" s="2">
        <v>0</v>
      </c>
      <c r="CD5138" s="2">
        <v>0</v>
      </c>
      <c r="CE5138" s="2">
        <v>0</v>
      </c>
      <c r="CF5138" s="2">
        <v>0</v>
      </c>
      <c r="CG5138" s="2">
        <v>0</v>
      </c>
      <c r="CH5138" s="2">
        <v>0</v>
      </c>
      <c r="CI5138" s="2">
        <v>0</v>
      </c>
      <c r="CJ5138" s="2">
        <v>0</v>
      </c>
      <c r="CK5138" s="2">
        <v>31</v>
      </c>
      <c r="CL5138" s="2">
        <v>0</v>
      </c>
    </row>
    <row r="5139" spans="1:90" x14ac:dyDescent="0.25">
      <c r="A5139" t="s">
        <v>115</v>
      </c>
      <c r="B5139">
        <v>10318</v>
      </c>
      <c r="C5139" t="s">
        <v>264</v>
      </c>
      <c r="D5139">
        <v>2</v>
      </c>
      <c r="E5139">
        <v>6</v>
      </c>
      <c r="F5139">
        <v>985168</v>
      </c>
      <c r="G5139">
        <v>35985168</v>
      </c>
      <c r="H5139" t="s">
        <v>9593</v>
      </c>
      <c r="I5139">
        <v>100</v>
      </c>
      <c r="J5139" t="s">
        <v>107</v>
      </c>
      <c r="K5139" t="s">
        <v>5459</v>
      </c>
      <c r="L5139">
        <v>55</v>
      </c>
      <c r="M5139" t="s">
        <v>377</v>
      </c>
      <c r="N5139">
        <v>4865005</v>
      </c>
      <c r="O5139" t="s">
        <v>102</v>
      </c>
      <c r="P5139" t="s">
        <v>9594</v>
      </c>
      <c r="Q5139">
        <v>365</v>
      </c>
      <c r="R5139">
        <v>11</v>
      </c>
      <c r="S5139">
        <v>59792515</v>
      </c>
      <c r="U5139" t="s">
        <v>9595</v>
      </c>
      <c r="V5139">
        <v>1</v>
      </c>
      <c r="W5139" s="2">
        <v>0</v>
      </c>
      <c r="X5139" s="2">
        <v>0</v>
      </c>
      <c r="Y5139" s="2">
        <v>0</v>
      </c>
      <c r="Z5139" s="2">
        <v>0</v>
      </c>
      <c r="AA5139" s="2">
        <v>0</v>
      </c>
      <c r="AB5139" s="2">
        <v>0</v>
      </c>
      <c r="AC5139" s="2">
        <v>0</v>
      </c>
      <c r="AD5139" s="2">
        <v>0</v>
      </c>
      <c r="AE5139" s="2">
        <v>0</v>
      </c>
      <c r="AF5139" s="2">
        <v>0</v>
      </c>
      <c r="AG5139" s="2">
        <v>0</v>
      </c>
      <c r="AH5139" s="2">
        <v>0</v>
      </c>
      <c r="AI5139" s="2">
        <v>0</v>
      </c>
      <c r="AJ5139" s="2">
        <v>0</v>
      </c>
      <c r="AK5139" s="2">
        <v>0</v>
      </c>
      <c r="AL5139" s="2">
        <v>0</v>
      </c>
      <c r="AM5139" s="2">
        <v>0</v>
      </c>
      <c r="AN5139" s="2">
        <v>0</v>
      </c>
      <c r="AO5139" s="2">
        <v>0</v>
      </c>
      <c r="AP5139" s="2">
        <v>0</v>
      </c>
      <c r="AQ5139" s="2">
        <v>0</v>
      </c>
      <c r="AR5139" s="2">
        <v>0</v>
      </c>
      <c r="AS5139" s="2">
        <v>0</v>
      </c>
      <c r="AT5139" s="2">
        <v>0</v>
      </c>
      <c r="AU5139" s="2">
        <v>0</v>
      </c>
      <c r="AV5139" s="2">
        <v>0</v>
      </c>
      <c r="AW5139" s="2">
        <v>0</v>
      </c>
      <c r="AX5139" s="2">
        <v>0</v>
      </c>
      <c r="AY5139" s="2">
        <v>0</v>
      </c>
      <c r="AZ5139" s="2">
        <v>0</v>
      </c>
      <c r="BA5139" s="2">
        <v>0</v>
      </c>
      <c r="BB5139" s="2">
        <v>0</v>
      </c>
      <c r="BC5139" s="2">
        <v>487</v>
      </c>
      <c r="BD5139" s="2">
        <v>0</v>
      </c>
      <c r="BE5139" s="2">
        <v>0</v>
      </c>
      <c r="BF5139" s="2">
        <v>0</v>
      </c>
      <c r="BG5139" s="2">
        <v>0</v>
      </c>
      <c r="BH5139" s="2">
        <v>0</v>
      </c>
      <c r="BI5139" s="2">
        <v>0</v>
      </c>
      <c r="BJ5139" s="2">
        <v>0</v>
      </c>
      <c r="BK5139" s="2">
        <v>0</v>
      </c>
      <c r="BL5139" s="2">
        <v>0</v>
      </c>
      <c r="BM5139" s="2">
        <v>0</v>
      </c>
      <c r="BN5139" s="2">
        <v>0</v>
      </c>
      <c r="BO5139" s="2">
        <v>0</v>
      </c>
      <c r="BP5139" s="2">
        <v>0</v>
      </c>
      <c r="BQ5139" s="2">
        <v>0</v>
      </c>
      <c r="BR5139" s="2">
        <v>0</v>
      </c>
      <c r="BS5139" s="2">
        <v>0</v>
      </c>
      <c r="BT5139" s="2">
        <v>0</v>
      </c>
      <c r="BU5139" s="2">
        <v>0</v>
      </c>
      <c r="BV5139" s="2">
        <v>0</v>
      </c>
      <c r="BW5139" s="2">
        <v>0</v>
      </c>
      <c r="BX5139" s="2">
        <v>0</v>
      </c>
      <c r="BY5139" s="2">
        <v>0</v>
      </c>
      <c r="BZ5139" s="2">
        <v>0</v>
      </c>
      <c r="CA5139" s="2">
        <v>0</v>
      </c>
      <c r="CB5139" s="2">
        <v>0</v>
      </c>
      <c r="CC5139" s="2">
        <v>0</v>
      </c>
      <c r="CD5139" s="2">
        <v>0</v>
      </c>
      <c r="CE5139" s="2">
        <v>0</v>
      </c>
      <c r="CF5139" s="2">
        <v>0</v>
      </c>
      <c r="CG5139" s="2">
        <v>0</v>
      </c>
      <c r="CH5139" s="2">
        <v>0</v>
      </c>
      <c r="CI5139" s="2">
        <v>0</v>
      </c>
      <c r="CJ5139" s="2">
        <v>0</v>
      </c>
      <c r="CK5139" s="2">
        <v>21</v>
      </c>
      <c r="CL5139" s="2">
        <v>0</v>
      </c>
    </row>
    <row r="5140" spans="1:90" x14ac:dyDescent="0.25">
      <c r="A5140" t="s">
        <v>115</v>
      </c>
      <c r="B5140">
        <v>10318</v>
      </c>
      <c r="C5140" t="s">
        <v>264</v>
      </c>
      <c r="D5140">
        <v>1</v>
      </c>
      <c r="E5140">
        <v>8</v>
      </c>
      <c r="F5140">
        <v>924775</v>
      </c>
      <c r="G5140">
        <v>35924775</v>
      </c>
      <c r="H5140" t="s">
        <v>19519</v>
      </c>
      <c r="I5140">
        <v>100</v>
      </c>
      <c r="J5140" t="s">
        <v>107</v>
      </c>
      <c r="K5140" t="s">
        <v>8155</v>
      </c>
      <c r="L5140">
        <v>30</v>
      </c>
      <c r="M5140" t="s">
        <v>390</v>
      </c>
      <c r="N5140">
        <v>4842470</v>
      </c>
      <c r="O5140" t="s">
        <v>92</v>
      </c>
      <c r="P5140" t="s">
        <v>19520</v>
      </c>
      <c r="Q5140">
        <v>95</v>
      </c>
      <c r="R5140">
        <v>11</v>
      </c>
      <c r="S5140">
        <v>56635664</v>
      </c>
      <c r="T5140">
        <v>56635665</v>
      </c>
      <c r="U5140" t="s">
        <v>19521</v>
      </c>
      <c r="V5140">
        <v>1</v>
      </c>
      <c r="W5140" s="2">
        <v>0</v>
      </c>
      <c r="X5140" s="2">
        <v>0</v>
      </c>
      <c r="Y5140" s="2">
        <v>45</v>
      </c>
      <c r="Z5140" s="2">
        <v>25</v>
      </c>
      <c r="AA5140" s="2">
        <v>0</v>
      </c>
      <c r="AB5140" s="2">
        <v>36</v>
      </c>
      <c r="AC5140" s="2">
        <v>43</v>
      </c>
      <c r="AD5140" s="2">
        <v>0</v>
      </c>
      <c r="AE5140" s="2">
        <v>0</v>
      </c>
      <c r="AF5140" s="2">
        <v>0</v>
      </c>
      <c r="AG5140" s="2">
        <v>0</v>
      </c>
      <c r="AH5140" s="2">
        <v>0</v>
      </c>
      <c r="AI5140" s="2">
        <v>0</v>
      </c>
      <c r="AJ5140" s="2">
        <v>0</v>
      </c>
      <c r="AK5140" s="2">
        <v>0</v>
      </c>
      <c r="AL5140" s="2">
        <v>0</v>
      </c>
      <c r="AM5140" s="2">
        <v>0</v>
      </c>
      <c r="AN5140" s="2">
        <v>0</v>
      </c>
      <c r="AO5140" s="2">
        <v>0</v>
      </c>
      <c r="AP5140" s="2">
        <v>0</v>
      </c>
      <c r="AQ5140" s="2">
        <v>0</v>
      </c>
      <c r="AR5140" s="2">
        <v>0</v>
      </c>
      <c r="AS5140" s="2">
        <v>0</v>
      </c>
      <c r="AT5140" s="2">
        <v>0</v>
      </c>
      <c r="AU5140" s="2">
        <v>0</v>
      </c>
      <c r="AV5140" s="2">
        <v>0</v>
      </c>
      <c r="AW5140" s="2">
        <v>0</v>
      </c>
      <c r="AX5140" s="2">
        <v>0</v>
      </c>
      <c r="AY5140" s="2">
        <v>0</v>
      </c>
      <c r="AZ5140" s="2">
        <v>0</v>
      </c>
      <c r="BA5140" s="2">
        <v>0</v>
      </c>
      <c r="BB5140" s="2">
        <v>0</v>
      </c>
      <c r="BC5140" s="2">
        <v>0</v>
      </c>
      <c r="BD5140" s="2">
        <v>0</v>
      </c>
      <c r="BE5140" s="2">
        <v>0</v>
      </c>
      <c r="BF5140" s="2">
        <v>0</v>
      </c>
      <c r="BG5140" s="2">
        <v>4</v>
      </c>
      <c r="BH5140" s="2">
        <v>1</v>
      </c>
      <c r="BI5140" s="2">
        <v>0</v>
      </c>
      <c r="BJ5140" s="2">
        <v>3</v>
      </c>
      <c r="BK5140" s="2">
        <v>3</v>
      </c>
      <c r="BL5140" s="2">
        <v>0</v>
      </c>
      <c r="BM5140" s="2">
        <v>0</v>
      </c>
      <c r="BN5140" s="2">
        <v>0</v>
      </c>
      <c r="BO5140" s="2">
        <v>0</v>
      </c>
      <c r="BP5140" s="2">
        <v>0</v>
      </c>
      <c r="BQ5140" s="2">
        <v>0</v>
      </c>
      <c r="BR5140" s="2">
        <v>0</v>
      </c>
      <c r="BS5140" s="2">
        <v>0</v>
      </c>
      <c r="BT5140" s="2">
        <v>0</v>
      </c>
      <c r="BU5140" s="2">
        <v>0</v>
      </c>
      <c r="BV5140" s="2">
        <v>0</v>
      </c>
      <c r="BW5140" s="2">
        <v>0</v>
      </c>
      <c r="BX5140" s="2">
        <v>0</v>
      </c>
      <c r="BY5140" s="2">
        <v>0</v>
      </c>
      <c r="BZ5140" s="2">
        <v>0</v>
      </c>
      <c r="CA5140" s="2">
        <v>0</v>
      </c>
      <c r="CB5140" s="2">
        <v>0</v>
      </c>
      <c r="CC5140" s="2">
        <v>0</v>
      </c>
      <c r="CD5140" s="2">
        <v>0</v>
      </c>
      <c r="CE5140" s="2">
        <v>0</v>
      </c>
      <c r="CF5140" s="2">
        <v>0</v>
      </c>
      <c r="CG5140" s="2">
        <v>0</v>
      </c>
      <c r="CH5140" s="2">
        <v>0</v>
      </c>
      <c r="CI5140" s="2">
        <v>0</v>
      </c>
      <c r="CJ5140" s="2">
        <v>0</v>
      </c>
      <c r="CK5140" s="2">
        <v>0</v>
      </c>
      <c r="CL5140" s="2">
        <v>0</v>
      </c>
    </row>
    <row r="5141" spans="1:90" x14ac:dyDescent="0.25">
      <c r="A5141" t="s">
        <v>115</v>
      </c>
      <c r="B5141">
        <v>10318</v>
      </c>
      <c r="C5141" t="s">
        <v>264</v>
      </c>
      <c r="D5141">
        <v>1</v>
      </c>
      <c r="E5141">
        <v>8</v>
      </c>
      <c r="F5141">
        <v>902913</v>
      </c>
      <c r="G5141">
        <v>35902913</v>
      </c>
      <c r="H5141" t="s">
        <v>19282</v>
      </c>
      <c r="I5141">
        <v>100</v>
      </c>
      <c r="J5141" t="s">
        <v>107</v>
      </c>
      <c r="K5141" t="s">
        <v>4493</v>
      </c>
      <c r="L5141">
        <v>30</v>
      </c>
      <c r="M5141" t="s">
        <v>390</v>
      </c>
      <c r="N5141">
        <v>4859100</v>
      </c>
      <c r="O5141" t="s">
        <v>92</v>
      </c>
      <c r="P5141" t="s">
        <v>19283</v>
      </c>
      <c r="Q5141">
        <v>45</v>
      </c>
      <c r="R5141">
        <v>11</v>
      </c>
      <c r="S5141">
        <v>55264891</v>
      </c>
      <c r="U5141" t="s">
        <v>19284</v>
      </c>
      <c r="V5141">
        <v>1</v>
      </c>
      <c r="W5141" s="2">
        <v>0</v>
      </c>
      <c r="X5141" s="2">
        <v>0</v>
      </c>
      <c r="Y5141" s="2">
        <v>0</v>
      </c>
      <c r="Z5141" s="2">
        <v>0</v>
      </c>
      <c r="AA5141" s="2">
        <v>0</v>
      </c>
      <c r="AB5141" s="2">
        <v>0</v>
      </c>
      <c r="AC5141" s="2">
        <v>0</v>
      </c>
      <c r="AD5141" s="2">
        <v>169</v>
      </c>
      <c r="AE5141" s="2">
        <v>162</v>
      </c>
      <c r="AF5141" s="2">
        <v>131</v>
      </c>
      <c r="AG5141" s="2">
        <v>146</v>
      </c>
      <c r="AH5141" s="2">
        <v>457</v>
      </c>
      <c r="AI5141" s="2">
        <v>277</v>
      </c>
      <c r="AJ5141" s="2">
        <v>259</v>
      </c>
      <c r="AK5141" s="2">
        <v>0</v>
      </c>
      <c r="AL5141" s="2">
        <v>0</v>
      </c>
      <c r="AM5141" s="2">
        <v>0</v>
      </c>
      <c r="AN5141" s="2">
        <v>0</v>
      </c>
      <c r="AO5141" s="2">
        <v>0</v>
      </c>
      <c r="AP5141" s="2">
        <v>0</v>
      </c>
      <c r="AQ5141" s="2">
        <v>0</v>
      </c>
      <c r="AR5141" s="2">
        <v>0</v>
      </c>
      <c r="AS5141" s="2">
        <v>0</v>
      </c>
      <c r="AT5141" s="2">
        <v>0</v>
      </c>
      <c r="AU5141" s="2">
        <v>177</v>
      </c>
      <c r="AV5141" s="2">
        <v>0</v>
      </c>
      <c r="AW5141" s="2">
        <v>0</v>
      </c>
      <c r="AX5141" s="2">
        <v>0</v>
      </c>
      <c r="AY5141" s="2">
        <v>0</v>
      </c>
      <c r="AZ5141" s="2">
        <v>0</v>
      </c>
      <c r="BA5141" s="2">
        <v>0</v>
      </c>
      <c r="BB5141" s="2">
        <v>0</v>
      </c>
      <c r="BC5141" s="2">
        <v>367</v>
      </c>
      <c r="BD5141" s="2">
        <v>0</v>
      </c>
      <c r="BE5141" s="2">
        <v>0</v>
      </c>
      <c r="BF5141" s="2">
        <v>0</v>
      </c>
      <c r="BG5141" s="2">
        <v>0</v>
      </c>
      <c r="BH5141" s="2">
        <v>0</v>
      </c>
      <c r="BI5141" s="2">
        <v>0</v>
      </c>
      <c r="BJ5141" s="2">
        <v>0</v>
      </c>
      <c r="BK5141" s="2">
        <v>0</v>
      </c>
      <c r="BL5141" s="2">
        <v>7</v>
      </c>
      <c r="BM5141" s="2">
        <v>6</v>
      </c>
      <c r="BN5141" s="2">
        <v>5</v>
      </c>
      <c r="BO5141" s="2">
        <v>8</v>
      </c>
      <c r="BP5141" s="2">
        <v>17</v>
      </c>
      <c r="BQ5141" s="2">
        <v>12</v>
      </c>
      <c r="BR5141" s="2">
        <v>8</v>
      </c>
      <c r="BS5141" s="2">
        <v>0</v>
      </c>
      <c r="BT5141" s="2">
        <v>0</v>
      </c>
      <c r="BU5141" s="2">
        <v>0</v>
      </c>
      <c r="BV5141" s="2">
        <v>0</v>
      </c>
      <c r="BW5141" s="2">
        <v>0</v>
      </c>
      <c r="BX5141" s="2">
        <v>0</v>
      </c>
      <c r="BY5141" s="2">
        <v>0</v>
      </c>
      <c r="BZ5141" s="2">
        <v>0</v>
      </c>
      <c r="CA5141" s="2">
        <v>0</v>
      </c>
      <c r="CB5141" s="2">
        <v>0</v>
      </c>
      <c r="CC5141" s="2">
        <v>4</v>
      </c>
      <c r="CD5141" s="2">
        <v>0</v>
      </c>
      <c r="CE5141" s="2">
        <v>0</v>
      </c>
      <c r="CF5141" s="2">
        <v>0</v>
      </c>
      <c r="CG5141" s="2">
        <v>0</v>
      </c>
      <c r="CH5141" s="2">
        <v>0</v>
      </c>
      <c r="CI5141" s="2">
        <v>0</v>
      </c>
      <c r="CJ5141" s="2">
        <v>0</v>
      </c>
      <c r="CK5141" s="2">
        <v>35</v>
      </c>
      <c r="CL5141" s="2">
        <v>0</v>
      </c>
    </row>
    <row r="5142" spans="1:90" x14ac:dyDescent="0.25">
      <c r="A5142" t="s">
        <v>115</v>
      </c>
      <c r="B5142">
        <v>10318</v>
      </c>
      <c r="C5142" t="s">
        <v>264</v>
      </c>
      <c r="D5142">
        <v>1</v>
      </c>
      <c r="E5142">
        <v>8</v>
      </c>
      <c r="F5142">
        <v>923679</v>
      </c>
      <c r="G5142">
        <v>35923679</v>
      </c>
      <c r="H5142" t="s">
        <v>16474</v>
      </c>
      <c r="I5142">
        <v>100</v>
      </c>
      <c r="J5142" t="s">
        <v>107</v>
      </c>
      <c r="K5142" t="s">
        <v>12405</v>
      </c>
      <c r="L5142">
        <v>23</v>
      </c>
      <c r="M5142" t="s">
        <v>265</v>
      </c>
      <c r="N5142">
        <v>4814720</v>
      </c>
      <c r="O5142" t="s">
        <v>102</v>
      </c>
      <c r="P5142" t="s">
        <v>16475</v>
      </c>
      <c r="Q5142">
        <v>1051</v>
      </c>
      <c r="R5142">
        <v>11</v>
      </c>
      <c r="S5142">
        <v>56614515</v>
      </c>
      <c r="U5142" t="s">
        <v>16476</v>
      </c>
      <c r="V5142">
        <v>1</v>
      </c>
      <c r="W5142" s="2">
        <v>0</v>
      </c>
      <c r="X5142" s="2">
        <v>0</v>
      </c>
      <c r="Y5142" s="2">
        <v>0</v>
      </c>
      <c r="Z5142" s="2">
        <v>0</v>
      </c>
      <c r="AA5142" s="2">
        <v>0</v>
      </c>
      <c r="AB5142" s="2">
        <v>0</v>
      </c>
      <c r="AC5142" s="2">
        <v>0</v>
      </c>
      <c r="AD5142" s="2">
        <v>105</v>
      </c>
      <c r="AE5142" s="2">
        <v>119</v>
      </c>
      <c r="AF5142" s="2">
        <v>61</v>
      </c>
      <c r="AG5142" s="2">
        <v>97</v>
      </c>
      <c r="AH5142" s="2">
        <v>208</v>
      </c>
      <c r="AI5142" s="2">
        <v>215</v>
      </c>
      <c r="AJ5142" s="2">
        <v>177</v>
      </c>
      <c r="AK5142" s="2">
        <v>0</v>
      </c>
      <c r="AL5142" s="2">
        <v>0</v>
      </c>
      <c r="AM5142" s="2">
        <v>0</v>
      </c>
      <c r="AN5142" s="2">
        <v>0</v>
      </c>
      <c r="AO5142" s="2">
        <v>0</v>
      </c>
      <c r="AP5142" s="2">
        <v>0</v>
      </c>
      <c r="AQ5142" s="2">
        <v>0</v>
      </c>
      <c r="AR5142" s="2">
        <v>0</v>
      </c>
      <c r="AS5142" s="2">
        <v>0</v>
      </c>
      <c r="AT5142" s="2">
        <v>0</v>
      </c>
      <c r="AU5142" s="2">
        <v>0</v>
      </c>
      <c r="AV5142" s="2">
        <v>0</v>
      </c>
      <c r="AW5142" s="2">
        <v>0</v>
      </c>
      <c r="AX5142" s="2">
        <v>0</v>
      </c>
      <c r="AY5142" s="2">
        <v>0</v>
      </c>
      <c r="AZ5142" s="2">
        <v>0</v>
      </c>
      <c r="BA5142" s="2">
        <v>0</v>
      </c>
      <c r="BB5142" s="2">
        <v>0</v>
      </c>
      <c r="BC5142" s="2">
        <v>205</v>
      </c>
      <c r="BD5142" s="2">
        <v>0</v>
      </c>
      <c r="BE5142" s="2">
        <v>0</v>
      </c>
      <c r="BF5142" s="2">
        <v>0</v>
      </c>
      <c r="BG5142" s="2">
        <v>0</v>
      </c>
      <c r="BH5142" s="2">
        <v>0</v>
      </c>
      <c r="BI5142" s="2">
        <v>0</v>
      </c>
      <c r="BJ5142" s="2">
        <v>0</v>
      </c>
      <c r="BK5142" s="2">
        <v>0</v>
      </c>
      <c r="BL5142" s="2">
        <v>5</v>
      </c>
      <c r="BM5142" s="2">
        <v>6</v>
      </c>
      <c r="BN5142" s="2">
        <v>4</v>
      </c>
      <c r="BO5142" s="2">
        <v>4</v>
      </c>
      <c r="BP5142" s="2">
        <v>9</v>
      </c>
      <c r="BQ5142" s="2">
        <v>6</v>
      </c>
      <c r="BR5142" s="2">
        <v>8</v>
      </c>
      <c r="BS5142" s="2">
        <v>0</v>
      </c>
      <c r="BT5142" s="2">
        <v>0</v>
      </c>
      <c r="BU5142" s="2">
        <v>0</v>
      </c>
      <c r="BV5142" s="2">
        <v>0</v>
      </c>
      <c r="BW5142" s="2">
        <v>0</v>
      </c>
      <c r="BX5142" s="2">
        <v>0</v>
      </c>
      <c r="BY5142" s="2">
        <v>0</v>
      </c>
      <c r="BZ5142" s="2">
        <v>0</v>
      </c>
      <c r="CA5142" s="2">
        <v>0</v>
      </c>
      <c r="CB5142" s="2">
        <v>0</v>
      </c>
      <c r="CC5142" s="2">
        <v>0</v>
      </c>
      <c r="CD5142" s="2">
        <v>0</v>
      </c>
      <c r="CE5142" s="2">
        <v>0</v>
      </c>
      <c r="CF5142" s="2">
        <v>0</v>
      </c>
      <c r="CG5142" s="2">
        <v>0</v>
      </c>
      <c r="CH5142" s="2">
        <v>0</v>
      </c>
      <c r="CI5142" s="2">
        <v>0</v>
      </c>
      <c r="CJ5142" s="2">
        <v>0</v>
      </c>
      <c r="CK5142" s="2">
        <v>10</v>
      </c>
      <c r="CL5142" s="2">
        <v>0</v>
      </c>
    </row>
    <row r="5143" spans="1:90" x14ac:dyDescent="0.25">
      <c r="A5143" t="s">
        <v>115</v>
      </c>
      <c r="B5143">
        <v>10318</v>
      </c>
      <c r="C5143" t="s">
        <v>264</v>
      </c>
      <c r="D5143">
        <v>1</v>
      </c>
      <c r="E5143">
        <v>8</v>
      </c>
      <c r="F5143">
        <v>5423</v>
      </c>
      <c r="G5143">
        <v>35005423</v>
      </c>
      <c r="H5143" t="s">
        <v>9736</v>
      </c>
      <c r="I5143">
        <v>100</v>
      </c>
      <c r="J5143" t="s">
        <v>107</v>
      </c>
      <c r="K5143" t="s">
        <v>8640</v>
      </c>
      <c r="L5143">
        <v>30</v>
      </c>
      <c r="M5143" t="s">
        <v>390</v>
      </c>
      <c r="N5143">
        <v>4852006</v>
      </c>
      <c r="O5143" t="s">
        <v>162</v>
      </c>
      <c r="P5143" t="s">
        <v>9737</v>
      </c>
      <c r="Q5143" t="s">
        <v>127</v>
      </c>
      <c r="R5143">
        <v>11</v>
      </c>
      <c r="S5143">
        <v>55281877</v>
      </c>
      <c r="T5143">
        <v>55285473</v>
      </c>
      <c r="U5143" t="s">
        <v>9738</v>
      </c>
      <c r="V5143">
        <v>1</v>
      </c>
      <c r="W5143" s="2">
        <v>0</v>
      </c>
      <c r="X5143" s="2">
        <v>0</v>
      </c>
      <c r="Y5143" s="2">
        <v>98</v>
      </c>
      <c r="Z5143" s="2">
        <v>100</v>
      </c>
      <c r="AA5143" s="2">
        <v>144</v>
      </c>
      <c r="AB5143" s="2">
        <v>92</v>
      </c>
      <c r="AC5143" s="2">
        <v>109</v>
      </c>
      <c r="AD5143" s="2">
        <v>0</v>
      </c>
      <c r="AE5143" s="2">
        <v>0</v>
      </c>
      <c r="AF5143" s="2">
        <v>0</v>
      </c>
      <c r="AG5143" s="2">
        <v>0</v>
      </c>
      <c r="AH5143" s="2">
        <v>0</v>
      </c>
      <c r="AI5143" s="2">
        <v>0</v>
      </c>
      <c r="AJ5143" s="2">
        <v>0</v>
      </c>
      <c r="AK5143" s="2">
        <v>0</v>
      </c>
      <c r="AL5143" s="2">
        <v>0</v>
      </c>
      <c r="AM5143" s="2">
        <v>0</v>
      </c>
      <c r="AN5143" s="2">
        <v>0</v>
      </c>
      <c r="AO5143" s="2">
        <v>0</v>
      </c>
      <c r="AP5143" s="2">
        <v>0</v>
      </c>
      <c r="AQ5143" s="2">
        <v>0</v>
      </c>
      <c r="AR5143" s="2">
        <v>0</v>
      </c>
      <c r="AS5143" s="2">
        <v>0</v>
      </c>
      <c r="AT5143" s="2">
        <v>0</v>
      </c>
      <c r="AU5143" s="2">
        <v>0</v>
      </c>
      <c r="AV5143" s="2">
        <v>0</v>
      </c>
      <c r="AW5143" s="2">
        <v>0</v>
      </c>
      <c r="AX5143" s="2">
        <v>0</v>
      </c>
      <c r="AY5143" s="2">
        <v>0</v>
      </c>
      <c r="AZ5143" s="2">
        <v>0</v>
      </c>
      <c r="BA5143" s="2">
        <v>0</v>
      </c>
      <c r="BB5143" s="2">
        <v>0</v>
      </c>
      <c r="BC5143" s="2">
        <v>0</v>
      </c>
      <c r="BD5143" s="2">
        <v>0</v>
      </c>
      <c r="BE5143" s="2">
        <v>0</v>
      </c>
      <c r="BF5143" s="2">
        <v>0</v>
      </c>
      <c r="BG5143" s="2">
        <v>3</v>
      </c>
      <c r="BH5143" s="2">
        <v>3</v>
      </c>
      <c r="BI5143" s="2">
        <v>4</v>
      </c>
      <c r="BJ5143" s="2">
        <v>4</v>
      </c>
      <c r="BK5143" s="2">
        <v>3</v>
      </c>
      <c r="BL5143" s="2">
        <v>0</v>
      </c>
      <c r="BM5143" s="2">
        <v>0</v>
      </c>
      <c r="BN5143" s="2">
        <v>0</v>
      </c>
      <c r="BO5143" s="2">
        <v>0</v>
      </c>
      <c r="BP5143" s="2">
        <v>0</v>
      </c>
      <c r="BQ5143" s="2">
        <v>0</v>
      </c>
      <c r="BR5143" s="2">
        <v>0</v>
      </c>
      <c r="BS5143" s="2">
        <v>0</v>
      </c>
      <c r="BT5143" s="2">
        <v>0</v>
      </c>
      <c r="BU5143" s="2">
        <v>0</v>
      </c>
      <c r="BV5143" s="2">
        <v>0</v>
      </c>
      <c r="BW5143" s="2">
        <v>0</v>
      </c>
      <c r="BX5143" s="2">
        <v>0</v>
      </c>
      <c r="BY5143" s="2">
        <v>0</v>
      </c>
      <c r="BZ5143" s="2">
        <v>0</v>
      </c>
      <c r="CA5143" s="2">
        <v>0</v>
      </c>
      <c r="CB5143" s="2">
        <v>0</v>
      </c>
      <c r="CC5143" s="2">
        <v>0</v>
      </c>
      <c r="CD5143" s="2">
        <v>0</v>
      </c>
      <c r="CE5143" s="2">
        <v>0</v>
      </c>
      <c r="CF5143" s="2">
        <v>0</v>
      </c>
      <c r="CG5143" s="2">
        <v>0</v>
      </c>
      <c r="CH5143" s="2">
        <v>0</v>
      </c>
      <c r="CI5143" s="2">
        <v>0</v>
      </c>
      <c r="CJ5143" s="2">
        <v>0</v>
      </c>
      <c r="CK5143" s="2">
        <v>0</v>
      </c>
      <c r="CL5143" s="2">
        <v>0</v>
      </c>
    </row>
    <row r="5144" spans="1:90" x14ac:dyDescent="0.25">
      <c r="A5144" t="s">
        <v>115</v>
      </c>
      <c r="B5144">
        <v>10318</v>
      </c>
      <c r="C5144" t="s">
        <v>264</v>
      </c>
      <c r="D5144">
        <v>1</v>
      </c>
      <c r="E5144">
        <v>8</v>
      </c>
      <c r="F5144">
        <v>925317</v>
      </c>
      <c r="G5144">
        <v>35925317</v>
      </c>
      <c r="H5144" t="s">
        <v>17697</v>
      </c>
      <c r="I5144">
        <v>100</v>
      </c>
      <c r="J5144" t="s">
        <v>107</v>
      </c>
      <c r="K5144" t="s">
        <v>12929</v>
      </c>
      <c r="L5144">
        <v>30</v>
      </c>
      <c r="M5144" t="s">
        <v>390</v>
      </c>
      <c r="N5144">
        <v>4851506</v>
      </c>
      <c r="O5144" t="s">
        <v>92</v>
      </c>
      <c r="P5144" t="s">
        <v>14626</v>
      </c>
      <c r="Q5144">
        <v>100</v>
      </c>
      <c r="R5144">
        <v>11</v>
      </c>
      <c r="S5144">
        <v>59326060</v>
      </c>
      <c r="T5144">
        <v>59326363</v>
      </c>
      <c r="U5144" t="s">
        <v>17698</v>
      </c>
      <c r="V5144">
        <v>1</v>
      </c>
      <c r="W5144" s="2">
        <v>0</v>
      </c>
      <c r="X5144" s="2">
        <v>0</v>
      </c>
      <c r="Y5144" s="2">
        <v>0</v>
      </c>
      <c r="Z5144" s="2">
        <v>0</v>
      </c>
      <c r="AA5144" s="2">
        <v>0</v>
      </c>
      <c r="AB5144" s="2">
        <v>0</v>
      </c>
      <c r="AC5144" s="2">
        <v>201</v>
      </c>
      <c r="AD5144" s="2">
        <v>219</v>
      </c>
      <c r="AE5144" s="2">
        <v>216</v>
      </c>
      <c r="AF5144" s="2">
        <v>111</v>
      </c>
      <c r="AG5144" s="2">
        <v>111</v>
      </c>
      <c r="AH5144" s="2">
        <v>353</v>
      </c>
      <c r="AI5144" s="2">
        <v>294</v>
      </c>
      <c r="AJ5144" s="2">
        <v>183</v>
      </c>
      <c r="AK5144" s="2">
        <v>0</v>
      </c>
      <c r="AL5144" s="2">
        <v>0</v>
      </c>
      <c r="AM5144" s="2">
        <v>0</v>
      </c>
      <c r="AN5144" s="2">
        <v>0</v>
      </c>
      <c r="AO5144" s="2">
        <v>0</v>
      </c>
      <c r="AP5144" s="2">
        <v>0</v>
      </c>
      <c r="AQ5144" s="2">
        <v>0</v>
      </c>
      <c r="AR5144" s="2">
        <v>0</v>
      </c>
      <c r="AS5144" s="2">
        <v>0</v>
      </c>
      <c r="AT5144" s="2">
        <v>0</v>
      </c>
      <c r="AU5144" s="2">
        <v>111</v>
      </c>
      <c r="AV5144" s="2">
        <v>0</v>
      </c>
      <c r="AW5144" s="2">
        <v>0</v>
      </c>
      <c r="AX5144" s="2">
        <v>0</v>
      </c>
      <c r="AY5144" s="2">
        <v>0</v>
      </c>
      <c r="AZ5144" s="2">
        <v>0</v>
      </c>
      <c r="BA5144" s="2">
        <v>0</v>
      </c>
      <c r="BB5144" s="2">
        <v>0</v>
      </c>
      <c r="BC5144" s="2">
        <v>149</v>
      </c>
      <c r="BD5144" s="2">
        <v>0</v>
      </c>
      <c r="BE5144" s="2">
        <v>0</v>
      </c>
      <c r="BF5144" s="2">
        <v>0</v>
      </c>
      <c r="BG5144" s="2">
        <v>0</v>
      </c>
      <c r="BH5144" s="2">
        <v>0</v>
      </c>
      <c r="BI5144" s="2">
        <v>0</v>
      </c>
      <c r="BJ5144" s="2">
        <v>0</v>
      </c>
      <c r="BK5144" s="2">
        <v>7</v>
      </c>
      <c r="BL5144" s="2">
        <v>9</v>
      </c>
      <c r="BM5144" s="2">
        <v>11</v>
      </c>
      <c r="BN5144" s="2">
        <v>4</v>
      </c>
      <c r="BO5144" s="2">
        <v>5</v>
      </c>
      <c r="BP5144" s="2">
        <v>13</v>
      </c>
      <c r="BQ5144" s="2">
        <v>12</v>
      </c>
      <c r="BR5144" s="2">
        <v>6</v>
      </c>
      <c r="BS5144" s="2">
        <v>0</v>
      </c>
      <c r="BT5144" s="2">
        <v>0</v>
      </c>
      <c r="BU5144" s="2">
        <v>0</v>
      </c>
      <c r="BV5144" s="2">
        <v>0</v>
      </c>
      <c r="BW5144" s="2">
        <v>0</v>
      </c>
      <c r="BX5144" s="2">
        <v>0</v>
      </c>
      <c r="BY5144" s="2">
        <v>0</v>
      </c>
      <c r="BZ5144" s="2">
        <v>0</v>
      </c>
      <c r="CA5144" s="2">
        <v>0</v>
      </c>
      <c r="CB5144" s="2">
        <v>0</v>
      </c>
      <c r="CC5144" s="2">
        <v>3</v>
      </c>
      <c r="CD5144" s="2">
        <v>0</v>
      </c>
      <c r="CE5144" s="2">
        <v>0</v>
      </c>
      <c r="CF5144" s="2">
        <v>0</v>
      </c>
      <c r="CG5144" s="2">
        <v>0</v>
      </c>
      <c r="CH5144" s="2">
        <v>0</v>
      </c>
      <c r="CI5144" s="2">
        <v>0</v>
      </c>
      <c r="CJ5144" s="2">
        <v>0</v>
      </c>
      <c r="CK5144" s="2">
        <v>7</v>
      </c>
      <c r="CL5144" s="2">
        <v>0</v>
      </c>
    </row>
    <row r="5145" spans="1:90" x14ac:dyDescent="0.25">
      <c r="A5145" t="s">
        <v>115</v>
      </c>
      <c r="B5145">
        <v>10318</v>
      </c>
      <c r="C5145" t="s">
        <v>264</v>
      </c>
      <c r="D5145">
        <v>1</v>
      </c>
      <c r="E5145">
        <v>8</v>
      </c>
      <c r="F5145">
        <v>925159</v>
      </c>
      <c r="G5145">
        <v>35925159</v>
      </c>
      <c r="H5145" t="s">
        <v>18168</v>
      </c>
      <c r="I5145">
        <v>100</v>
      </c>
      <c r="J5145" t="s">
        <v>107</v>
      </c>
      <c r="K5145" t="s">
        <v>439</v>
      </c>
      <c r="L5145">
        <v>55</v>
      </c>
      <c r="M5145" t="s">
        <v>377</v>
      </c>
      <c r="N5145">
        <v>4896360</v>
      </c>
      <c r="O5145" t="s">
        <v>92</v>
      </c>
      <c r="P5145" t="s">
        <v>13521</v>
      </c>
      <c r="Q5145">
        <v>120</v>
      </c>
      <c r="R5145">
        <v>11</v>
      </c>
      <c r="S5145">
        <v>59212331</v>
      </c>
      <c r="T5145">
        <v>59219981</v>
      </c>
      <c r="U5145" t="s">
        <v>18169</v>
      </c>
      <c r="V5145">
        <v>1</v>
      </c>
      <c r="W5145" s="2">
        <v>0</v>
      </c>
      <c r="X5145" s="2">
        <v>0</v>
      </c>
      <c r="Y5145" s="2">
        <v>0</v>
      </c>
      <c r="Z5145" s="2">
        <v>0</v>
      </c>
      <c r="AA5145" s="2">
        <v>0</v>
      </c>
      <c r="AB5145" s="2">
        <v>0</v>
      </c>
      <c r="AC5145" s="2">
        <v>0</v>
      </c>
      <c r="AD5145" s="2">
        <v>231</v>
      </c>
      <c r="AE5145" s="2">
        <v>167</v>
      </c>
      <c r="AF5145" s="2">
        <v>137</v>
      </c>
      <c r="AG5145" s="2">
        <v>125</v>
      </c>
      <c r="AH5145" s="2">
        <v>300</v>
      </c>
      <c r="AI5145" s="2">
        <v>189</v>
      </c>
      <c r="AJ5145" s="2">
        <v>202</v>
      </c>
      <c r="AK5145" s="2">
        <v>0</v>
      </c>
      <c r="AL5145" s="2">
        <v>0</v>
      </c>
      <c r="AM5145" s="2">
        <v>0</v>
      </c>
      <c r="AN5145" s="2">
        <v>0</v>
      </c>
      <c r="AO5145" s="2">
        <v>0</v>
      </c>
      <c r="AP5145" s="2">
        <v>0</v>
      </c>
      <c r="AQ5145" s="2">
        <v>0</v>
      </c>
      <c r="AR5145" s="2">
        <v>0</v>
      </c>
      <c r="AS5145" s="2">
        <v>0</v>
      </c>
      <c r="AT5145" s="2">
        <v>0</v>
      </c>
      <c r="AU5145" s="2">
        <v>0</v>
      </c>
      <c r="AV5145" s="2">
        <v>0</v>
      </c>
      <c r="AW5145" s="2">
        <v>0</v>
      </c>
      <c r="AX5145" s="2">
        <v>0</v>
      </c>
      <c r="AY5145" s="2">
        <v>0</v>
      </c>
      <c r="AZ5145" s="2">
        <v>0</v>
      </c>
      <c r="BA5145" s="2">
        <v>0</v>
      </c>
      <c r="BB5145" s="2">
        <v>0</v>
      </c>
      <c r="BC5145" s="2">
        <v>310</v>
      </c>
      <c r="BD5145" s="2">
        <v>0</v>
      </c>
      <c r="BE5145" s="2">
        <v>0</v>
      </c>
      <c r="BF5145" s="2">
        <v>0</v>
      </c>
      <c r="BG5145" s="2">
        <v>0</v>
      </c>
      <c r="BH5145" s="2">
        <v>0</v>
      </c>
      <c r="BI5145" s="2">
        <v>0</v>
      </c>
      <c r="BJ5145" s="2">
        <v>0</v>
      </c>
      <c r="BK5145" s="2">
        <v>0</v>
      </c>
      <c r="BL5145" s="2">
        <v>9</v>
      </c>
      <c r="BM5145" s="2">
        <v>6</v>
      </c>
      <c r="BN5145" s="2">
        <v>6</v>
      </c>
      <c r="BO5145" s="2">
        <v>5</v>
      </c>
      <c r="BP5145" s="2">
        <v>12</v>
      </c>
      <c r="BQ5145" s="2">
        <v>7</v>
      </c>
      <c r="BR5145" s="2">
        <v>6</v>
      </c>
      <c r="BS5145" s="2">
        <v>0</v>
      </c>
      <c r="BT5145" s="2">
        <v>0</v>
      </c>
      <c r="BU5145" s="2">
        <v>0</v>
      </c>
      <c r="BV5145" s="2">
        <v>0</v>
      </c>
      <c r="BW5145" s="2">
        <v>0</v>
      </c>
      <c r="BX5145" s="2">
        <v>0</v>
      </c>
      <c r="BY5145" s="2">
        <v>0</v>
      </c>
      <c r="BZ5145" s="2">
        <v>0</v>
      </c>
      <c r="CA5145" s="2">
        <v>0</v>
      </c>
      <c r="CB5145" s="2">
        <v>0</v>
      </c>
      <c r="CC5145" s="2">
        <v>0</v>
      </c>
      <c r="CD5145" s="2">
        <v>0</v>
      </c>
      <c r="CE5145" s="2">
        <v>0</v>
      </c>
      <c r="CF5145" s="2">
        <v>0</v>
      </c>
      <c r="CG5145" s="2">
        <v>0</v>
      </c>
      <c r="CH5145" s="2">
        <v>0</v>
      </c>
      <c r="CI5145" s="2">
        <v>0</v>
      </c>
      <c r="CJ5145" s="2">
        <v>0</v>
      </c>
      <c r="CK5145" s="2">
        <v>17</v>
      </c>
      <c r="CL5145" s="2">
        <v>0</v>
      </c>
    </row>
    <row r="5146" spans="1:90" x14ac:dyDescent="0.25">
      <c r="A5146" t="s">
        <v>115</v>
      </c>
      <c r="B5146">
        <v>10318</v>
      </c>
      <c r="C5146" t="s">
        <v>264</v>
      </c>
      <c r="D5146">
        <v>1</v>
      </c>
      <c r="E5146">
        <v>8</v>
      </c>
      <c r="F5146">
        <v>44404</v>
      </c>
      <c r="G5146">
        <v>35044404</v>
      </c>
      <c r="H5146" t="s">
        <v>15019</v>
      </c>
      <c r="I5146">
        <v>100</v>
      </c>
      <c r="J5146" t="s">
        <v>107</v>
      </c>
      <c r="K5146" t="s">
        <v>1612</v>
      </c>
      <c r="L5146">
        <v>55</v>
      </c>
      <c r="M5146" t="s">
        <v>377</v>
      </c>
      <c r="N5146">
        <v>4858520</v>
      </c>
      <c r="O5146" t="s">
        <v>92</v>
      </c>
      <c r="P5146" t="s">
        <v>1613</v>
      </c>
      <c r="Q5146">
        <v>30</v>
      </c>
      <c r="R5146">
        <v>11</v>
      </c>
      <c r="S5146">
        <v>55273510</v>
      </c>
      <c r="T5146">
        <v>55273555</v>
      </c>
      <c r="U5146" t="s">
        <v>15020</v>
      </c>
      <c r="V5146">
        <v>1</v>
      </c>
      <c r="W5146" s="2">
        <v>0</v>
      </c>
      <c r="X5146" s="2">
        <v>0</v>
      </c>
      <c r="Y5146" s="2">
        <v>0</v>
      </c>
      <c r="Z5146" s="2">
        <v>0</v>
      </c>
      <c r="AA5146" s="2">
        <v>0</v>
      </c>
      <c r="AB5146" s="2">
        <v>0</v>
      </c>
      <c r="AC5146" s="2">
        <v>0</v>
      </c>
      <c r="AD5146" s="2">
        <v>105</v>
      </c>
      <c r="AE5146" s="2">
        <v>137</v>
      </c>
      <c r="AF5146" s="2">
        <v>83</v>
      </c>
      <c r="AG5146" s="2">
        <v>108</v>
      </c>
      <c r="AH5146" s="2">
        <v>264</v>
      </c>
      <c r="AI5146" s="2">
        <v>196</v>
      </c>
      <c r="AJ5146" s="2">
        <v>179</v>
      </c>
      <c r="AK5146" s="2">
        <v>0</v>
      </c>
      <c r="AL5146" s="2">
        <v>0</v>
      </c>
      <c r="AM5146" s="2">
        <v>0</v>
      </c>
      <c r="AN5146" s="2">
        <v>0</v>
      </c>
      <c r="AO5146" s="2">
        <v>0</v>
      </c>
      <c r="AP5146" s="2">
        <v>0</v>
      </c>
      <c r="AQ5146" s="2">
        <v>0</v>
      </c>
      <c r="AR5146" s="2">
        <v>0</v>
      </c>
      <c r="AS5146" s="2">
        <v>0</v>
      </c>
      <c r="AT5146" s="2">
        <v>0</v>
      </c>
      <c r="AU5146" s="2">
        <v>0</v>
      </c>
      <c r="AV5146" s="2">
        <v>0</v>
      </c>
      <c r="AW5146" s="2">
        <v>0</v>
      </c>
      <c r="AX5146" s="2">
        <v>0</v>
      </c>
      <c r="AY5146" s="2">
        <v>0</v>
      </c>
      <c r="AZ5146" s="2">
        <v>0</v>
      </c>
      <c r="BA5146" s="2">
        <v>0</v>
      </c>
      <c r="BB5146" s="2">
        <v>0</v>
      </c>
      <c r="BC5146" s="2">
        <v>40</v>
      </c>
      <c r="BD5146" s="2">
        <v>0</v>
      </c>
      <c r="BE5146" s="2">
        <v>0</v>
      </c>
      <c r="BF5146" s="2">
        <v>0</v>
      </c>
      <c r="BG5146" s="2">
        <v>0</v>
      </c>
      <c r="BH5146" s="2">
        <v>0</v>
      </c>
      <c r="BI5146" s="2">
        <v>0</v>
      </c>
      <c r="BJ5146" s="2">
        <v>0</v>
      </c>
      <c r="BK5146" s="2">
        <v>0</v>
      </c>
      <c r="BL5146" s="2">
        <v>6</v>
      </c>
      <c r="BM5146" s="2">
        <v>6</v>
      </c>
      <c r="BN5146" s="2">
        <v>6</v>
      </c>
      <c r="BO5146" s="2">
        <v>3</v>
      </c>
      <c r="BP5146" s="2">
        <v>11</v>
      </c>
      <c r="BQ5146" s="2">
        <v>8</v>
      </c>
      <c r="BR5146" s="2">
        <v>7</v>
      </c>
      <c r="BS5146" s="2">
        <v>0</v>
      </c>
      <c r="BT5146" s="2">
        <v>0</v>
      </c>
      <c r="BU5146" s="2">
        <v>0</v>
      </c>
      <c r="BV5146" s="2">
        <v>0</v>
      </c>
      <c r="BW5146" s="2">
        <v>0</v>
      </c>
      <c r="BX5146" s="2">
        <v>0</v>
      </c>
      <c r="BY5146" s="2">
        <v>0</v>
      </c>
      <c r="BZ5146" s="2">
        <v>0</v>
      </c>
      <c r="CA5146" s="2">
        <v>0</v>
      </c>
      <c r="CB5146" s="2">
        <v>0</v>
      </c>
      <c r="CC5146" s="2">
        <v>0</v>
      </c>
      <c r="CD5146" s="2">
        <v>0</v>
      </c>
      <c r="CE5146" s="2">
        <v>0</v>
      </c>
      <c r="CF5146" s="2">
        <v>0</v>
      </c>
      <c r="CG5146" s="2">
        <v>0</v>
      </c>
      <c r="CH5146" s="2">
        <v>0</v>
      </c>
      <c r="CI5146" s="2">
        <v>0</v>
      </c>
      <c r="CJ5146" s="2">
        <v>0</v>
      </c>
      <c r="CK5146" s="2">
        <v>2</v>
      </c>
      <c r="CL5146" s="2">
        <v>0</v>
      </c>
    </row>
    <row r="5147" spans="1:90" x14ac:dyDescent="0.25">
      <c r="A5147" t="s">
        <v>115</v>
      </c>
      <c r="B5147">
        <v>10318</v>
      </c>
      <c r="C5147" t="s">
        <v>264</v>
      </c>
      <c r="D5147">
        <v>1</v>
      </c>
      <c r="E5147">
        <v>8</v>
      </c>
      <c r="F5147">
        <v>5356</v>
      </c>
      <c r="G5147">
        <v>35005356</v>
      </c>
      <c r="H5147" t="s">
        <v>10623</v>
      </c>
      <c r="I5147">
        <v>100</v>
      </c>
      <c r="J5147" t="s">
        <v>107</v>
      </c>
      <c r="K5147" t="s">
        <v>537</v>
      </c>
      <c r="L5147">
        <v>79</v>
      </c>
      <c r="M5147" t="s">
        <v>537</v>
      </c>
      <c r="N5147">
        <v>4764001</v>
      </c>
      <c r="O5147" t="s">
        <v>102</v>
      </c>
      <c r="P5147" t="s">
        <v>10624</v>
      </c>
      <c r="Q5147">
        <v>577</v>
      </c>
      <c r="R5147">
        <v>11</v>
      </c>
      <c r="S5147">
        <v>55221861</v>
      </c>
      <c r="T5147">
        <v>56854311</v>
      </c>
      <c r="U5147" t="s">
        <v>10625</v>
      </c>
      <c r="V5147">
        <v>1</v>
      </c>
      <c r="W5147" s="2">
        <v>0</v>
      </c>
      <c r="X5147" s="2">
        <v>0</v>
      </c>
      <c r="Y5147" s="2">
        <v>0</v>
      </c>
      <c r="Z5147" s="2">
        <v>0</v>
      </c>
      <c r="AA5147" s="2">
        <v>0</v>
      </c>
      <c r="AB5147" s="2">
        <v>0</v>
      </c>
      <c r="AC5147" s="2">
        <v>0</v>
      </c>
      <c r="AD5147" s="2">
        <v>66</v>
      </c>
      <c r="AE5147" s="2">
        <v>98</v>
      </c>
      <c r="AF5147" s="2">
        <v>92</v>
      </c>
      <c r="AG5147" s="2">
        <v>108</v>
      </c>
      <c r="AH5147" s="2">
        <v>326</v>
      </c>
      <c r="AI5147" s="2">
        <v>305</v>
      </c>
      <c r="AJ5147" s="2">
        <v>193</v>
      </c>
      <c r="AK5147" s="2">
        <v>0</v>
      </c>
      <c r="AL5147" s="2">
        <v>0</v>
      </c>
      <c r="AM5147" s="2">
        <v>0</v>
      </c>
      <c r="AN5147" s="2">
        <v>0</v>
      </c>
      <c r="AO5147" s="2">
        <v>0</v>
      </c>
      <c r="AP5147" s="2">
        <v>0</v>
      </c>
      <c r="AQ5147" s="2">
        <v>0</v>
      </c>
      <c r="AR5147" s="2">
        <v>0</v>
      </c>
      <c r="AS5147" s="2">
        <v>0</v>
      </c>
      <c r="AT5147" s="2">
        <v>0</v>
      </c>
      <c r="AU5147" s="2">
        <v>134</v>
      </c>
      <c r="AV5147" s="2">
        <v>0</v>
      </c>
      <c r="AW5147" s="2">
        <v>0</v>
      </c>
      <c r="AX5147" s="2">
        <v>0</v>
      </c>
      <c r="AY5147" s="2">
        <v>0</v>
      </c>
      <c r="AZ5147" s="2">
        <v>0</v>
      </c>
      <c r="BA5147" s="2">
        <v>0</v>
      </c>
      <c r="BB5147" s="2">
        <v>0</v>
      </c>
      <c r="BC5147" s="2">
        <v>0</v>
      </c>
      <c r="BD5147" s="2">
        <v>0</v>
      </c>
      <c r="BE5147" s="2">
        <v>0</v>
      </c>
      <c r="BF5147" s="2">
        <v>0</v>
      </c>
      <c r="BG5147" s="2">
        <v>0</v>
      </c>
      <c r="BH5147" s="2">
        <v>0</v>
      </c>
      <c r="BI5147" s="2">
        <v>0</v>
      </c>
      <c r="BJ5147" s="2">
        <v>0</v>
      </c>
      <c r="BK5147" s="2">
        <v>0</v>
      </c>
      <c r="BL5147" s="2">
        <v>2</v>
      </c>
      <c r="BM5147" s="2">
        <v>4</v>
      </c>
      <c r="BN5147" s="2">
        <v>4</v>
      </c>
      <c r="BO5147" s="2">
        <v>3</v>
      </c>
      <c r="BP5147" s="2">
        <v>15</v>
      </c>
      <c r="BQ5147" s="2">
        <v>11</v>
      </c>
      <c r="BR5147" s="2">
        <v>6</v>
      </c>
      <c r="BS5147" s="2">
        <v>0</v>
      </c>
      <c r="BT5147" s="2">
        <v>0</v>
      </c>
      <c r="BU5147" s="2">
        <v>0</v>
      </c>
      <c r="BV5147" s="2">
        <v>0</v>
      </c>
      <c r="BW5147" s="2">
        <v>0</v>
      </c>
      <c r="BX5147" s="2">
        <v>0</v>
      </c>
      <c r="BY5147" s="2">
        <v>0</v>
      </c>
      <c r="BZ5147" s="2">
        <v>0</v>
      </c>
      <c r="CA5147" s="2">
        <v>0</v>
      </c>
      <c r="CB5147" s="2">
        <v>0</v>
      </c>
      <c r="CC5147" s="2">
        <v>4</v>
      </c>
      <c r="CD5147" s="2">
        <v>0</v>
      </c>
      <c r="CE5147" s="2">
        <v>0</v>
      </c>
      <c r="CF5147" s="2">
        <v>0</v>
      </c>
      <c r="CG5147" s="2">
        <v>0</v>
      </c>
      <c r="CH5147" s="2">
        <v>0</v>
      </c>
      <c r="CI5147" s="2">
        <v>0</v>
      </c>
      <c r="CJ5147" s="2">
        <v>0</v>
      </c>
      <c r="CK5147" s="2">
        <v>0</v>
      </c>
      <c r="CL5147" s="2">
        <v>0</v>
      </c>
    </row>
    <row r="5148" spans="1:90" x14ac:dyDescent="0.25">
      <c r="A5148" t="s">
        <v>115</v>
      </c>
      <c r="B5148">
        <v>10318</v>
      </c>
      <c r="C5148" t="s">
        <v>264</v>
      </c>
      <c r="D5148">
        <v>1</v>
      </c>
      <c r="E5148">
        <v>8</v>
      </c>
      <c r="F5148">
        <v>41774</v>
      </c>
      <c r="G5148">
        <v>35041774</v>
      </c>
      <c r="H5148" t="s">
        <v>16282</v>
      </c>
      <c r="I5148">
        <v>100</v>
      </c>
      <c r="J5148" t="s">
        <v>107</v>
      </c>
      <c r="K5148" t="s">
        <v>6033</v>
      </c>
      <c r="L5148">
        <v>30</v>
      </c>
      <c r="M5148" t="s">
        <v>390</v>
      </c>
      <c r="N5148">
        <v>4845270</v>
      </c>
      <c r="O5148" t="s">
        <v>92</v>
      </c>
      <c r="P5148" t="s">
        <v>16283</v>
      </c>
      <c r="Q5148">
        <v>700</v>
      </c>
      <c r="R5148">
        <v>11</v>
      </c>
      <c r="S5148">
        <v>56611893</v>
      </c>
      <c r="T5148">
        <v>59281336</v>
      </c>
      <c r="U5148" t="s">
        <v>16284</v>
      </c>
      <c r="V5148">
        <v>1</v>
      </c>
      <c r="W5148" s="2">
        <v>0</v>
      </c>
      <c r="X5148" s="2">
        <v>0</v>
      </c>
      <c r="Y5148" s="2">
        <v>57</v>
      </c>
      <c r="Z5148" s="2">
        <v>59</v>
      </c>
      <c r="AA5148" s="2">
        <v>98</v>
      </c>
      <c r="AB5148" s="2">
        <v>92</v>
      </c>
      <c r="AC5148" s="2">
        <v>90</v>
      </c>
      <c r="AD5148" s="2">
        <v>179</v>
      </c>
      <c r="AE5148" s="2">
        <v>140</v>
      </c>
      <c r="AF5148" s="2">
        <v>124</v>
      </c>
      <c r="AG5148" s="2">
        <v>39</v>
      </c>
      <c r="AH5148" s="2">
        <v>81</v>
      </c>
      <c r="AI5148" s="2">
        <v>75</v>
      </c>
      <c r="AJ5148" s="2">
        <v>78</v>
      </c>
      <c r="AK5148" s="2">
        <v>0</v>
      </c>
      <c r="AL5148" s="2">
        <v>0</v>
      </c>
      <c r="AM5148" s="2">
        <v>0</v>
      </c>
      <c r="AN5148" s="2">
        <v>0</v>
      </c>
      <c r="AO5148" s="2">
        <v>0</v>
      </c>
      <c r="AP5148" s="2">
        <v>0</v>
      </c>
      <c r="AQ5148" s="2">
        <v>0</v>
      </c>
      <c r="AR5148" s="2">
        <v>0</v>
      </c>
      <c r="AS5148" s="2">
        <v>0</v>
      </c>
      <c r="AT5148" s="2">
        <v>0</v>
      </c>
      <c r="AU5148" s="2">
        <v>0</v>
      </c>
      <c r="AV5148" s="2">
        <v>0</v>
      </c>
      <c r="AW5148" s="2">
        <v>0</v>
      </c>
      <c r="AX5148" s="2">
        <v>0</v>
      </c>
      <c r="AY5148" s="2">
        <v>0</v>
      </c>
      <c r="AZ5148" s="2">
        <v>0</v>
      </c>
      <c r="BA5148" s="2">
        <v>0</v>
      </c>
      <c r="BB5148" s="2">
        <v>6</v>
      </c>
      <c r="BC5148" s="2">
        <v>0</v>
      </c>
      <c r="BD5148" s="2">
        <v>15</v>
      </c>
      <c r="BE5148" s="2">
        <v>0</v>
      </c>
      <c r="BF5148" s="2">
        <v>0</v>
      </c>
      <c r="BG5148" s="2">
        <v>3</v>
      </c>
      <c r="BH5148" s="2">
        <v>2</v>
      </c>
      <c r="BI5148" s="2">
        <v>4</v>
      </c>
      <c r="BJ5148" s="2">
        <v>3</v>
      </c>
      <c r="BK5148" s="2">
        <v>6</v>
      </c>
      <c r="BL5148" s="2">
        <v>8</v>
      </c>
      <c r="BM5148" s="2">
        <v>6</v>
      </c>
      <c r="BN5148" s="2">
        <v>8</v>
      </c>
      <c r="BO5148" s="2">
        <v>3</v>
      </c>
      <c r="BP5148" s="2">
        <v>3</v>
      </c>
      <c r="BQ5148" s="2">
        <v>3</v>
      </c>
      <c r="BR5148" s="2">
        <v>3</v>
      </c>
      <c r="BS5148" s="2">
        <v>0</v>
      </c>
      <c r="BT5148" s="2">
        <v>0</v>
      </c>
      <c r="BU5148" s="2">
        <v>0</v>
      </c>
      <c r="BV5148" s="2">
        <v>0</v>
      </c>
      <c r="BW5148" s="2">
        <v>0</v>
      </c>
      <c r="BX5148" s="2">
        <v>0</v>
      </c>
      <c r="BY5148" s="2">
        <v>0</v>
      </c>
      <c r="BZ5148" s="2">
        <v>0</v>
      </c>
      <c r="CA5148" s="2">
        <v>0</v>
      </c>
      <c r="CB5148" s="2">
        <v>0</v>
      </c>
      <c r="CC5148" s="2">
        <v>0</v>
      </c>
      <c r="CD5148" s="2">
        <v>0</v>
      </c>
      <c r="CE5148" s="2">
        <v>0</v>
      </c>
      <c r="CF5148" s="2">
        <v>0</v>
      </c>
      <c r="CG5148" s="2">
        <v>0</v>
      </c>
      <c r="CH5148" s="2">
        <v>0</v>
      </c>
      <c r="CI5148" s="2">
        <v>0</v>
      </c>
      <c r="CJ5148" s="2">
        <v>3</v>
      </c>
      <c r="CK5148" s="2">
        <v>0</v>
      </c>
      <c r="CL5148" s="2">
        <v>2</v>
      </c>
    </row>
    <row r="5149" spans="1:90" x14ac:dyDescent="0.25">
      <c r="A5149" t="s">
        <v>115</v>
      </c>
      <c r="B5149">
        <v>10318</v>
      </c>
      <c r="C5149" t="s">
        <v>264</v>
      </c>
      <c r="D5149">
        <v>1</v>
      </c>
      <c r="E5149">
        <v>8</v>
      </c>
      <c r="F5149">
        <v>5332</v>
      </c>
      <c r="G5149">
        <v>35005332</v>
      </c>
      <c r="H5149" t="s">
        <v>438</v>
      </c>
      <c r="I5149">
        <v>100</v>
      </c>
      <c r="J5149" t="s">
        <v>107</v>
      </c>
      <c r="K5149" t="s">
        <v>439</v>
      </c>
      <c r="L5149">
        <v>55</v>
      </c>
      <c r="M5149" t="s">
        <v>377</v>
      </c>
      <c r="N5149">
        <v>4892190</v>
      </c>
      <c r="O5149" t="s">
        <v>92</v>
      </c>
      <c r="P5149" t="s">
        <v>440</v>
      </c>
      <c r="Q5149" t="s">
        <v>127</v>
      </c>
      <c r="R5149">
        <v>11</v>
      </c>
      <c r="S5149">
        <v>59203932</v>
      </c>
      <c r="T5149">
        <v>59208458</v>
      </c>
      <c r="U5149" t="s">
        <v>441</v>
      </c>
      <c r="V5149">
        <v>1</v>
      </c>
      <c r="W5149" s="2">
        <v>0</v>
      </c>
      <c r="X5149" s="2">
        <v>0</v>
      </c>
      <c r="Y5149" s="2">
        <v>65</v>
      </c>
      <c r="Z5149" s="2">
        <v>93</v>
      </c>
      <c r="AA5149" s="2">
        <v>118</v>
      </c>
      <c r="AB5149" s="2">
        <v>128</v>
      </c>
      <c r="AC5149" s="2">
        <v>118</v>
      </c>
      <c r="AD5149" s="2">
        <v>0</v>
      </c>
      <c r="AE5149" s="2">
        <v>0</v>
      </c>
      <c r="AF5149" s="2">
        <v>0</v>
      </c>
      <c r="AG5149" s="2">
        <v>0</v>
      </c>
      <c r="AH5149" s="2">
        <v>0</v>
      </c>
      <c r="AI5149" s="2">
        <v>0</v>
      </c>
      <c r="AJ5149" s="2">
        <v>0</v>
      </c>
      <c r="AK5149" s="2">
        <v>0</v>
      </c>
      <c r="AL5149" s="2">
        <v>0</v>
      </c>
      <c r="AM5149" s="2">
        <v>0</v>
      </c>
      <c r="AN5149" s="2">
        <v>0</v>
      </c>
      <c r="AO5149" s="2">
        <v>0</v>
      </c>
      <c r="AP5149" s="2">
        <v>0</v>
      </c>
      <c r="AQ5149" s="2">
        <v>0</v>
      </c>
      <c r="AR5149" s="2">
        <v>0</v>
      </c>
      <c r="AS5149" s="2">
        <v>0</v>
      </c>
      <c r="AT5149" s="2">
        <v>0</v>
      </c>
      <c r="AU5149" s="2">
        <v>0</v>
      </c>
      <c r="AV5149" s="2">
        <v>0</v>
      </c>
      <c r="AW5149" s="2">
        <v>0</v>
      </c>
      <c r="AX5149" s="2">
        <v>0</v>
      </c>
      <c r="AY5149" s="2">
        <v>0</v>
      </c>
      <c r="AZ5149" s="2">
        <v>0</v>
      </c>
      <c r="BA5149" s="2">
        <v>0</v>
      </c>
      <c r="BB5149" s="2">
        <v>0</v>
      </c>
      <c r="BC5149" s="2">
        <v>899</v>
      </c>
      <c r="BD5149" s="2">
        <v>0</v>
      </c>
      <c r="BE5149" s="2">
        <v>0</v>
      </c>
      <c r="BF5149" s="2">
        <v>0</v>
      </c>
      <c r="BG5149" s="2">
        <v>2</v>
      </c>
      <c r="BH5149" s="2">
        <v>3</v>
      </c>
      <c r="BI5149" s="2">
        <v>4</v>
      </c>
      <c r="BJ5149" s="2">
        <v>5</v>
      </c>
      <c r="BK5149" s="2">
        <v>6</v>
      </c>
      <c r="BL5149" s="2">
        <v>0</v>
      </c>
      <c r="BM5149" s="2">
        <v>0</v>
      </c>
      <c r="BN5149" s="2">
        <v>0</v>
      </c>
      <c r="BO5149" s="2">
        <v>0</v>
      </c>
      <c r="BP5149" s="2">
        <v>0</v>
      </c>
      <c r="BQ5149" s="2">
        <v>0</v>
      </c>
      <c r="BR5149" s="2">
        <v>0</v>
      </c>
      <c r="BS5149" s="2">
        <v>0</v>
      </c>
      <c r="BT5149" s="2">
        <v>0</v>
      </c>
      <c r="BU5149" s="2">
        <v>0</v>
      </c>
      <c r="BV5149" s="2">
        <v>0</v>
      </c>
      <c r="BW5149" s="2">
        <v>0</v>
      </c>
      <c r="BX5149" s="2">
        <v>0</v>
      </c>
      <c r="BY5149" s="2">
        <v>0</v>
      </c>
      <c r="BZ5149" s="2">
        <v>0</v>
      </c>
      <c r="CA5149" s="2">
        <v>0</v>
      </c>
      <c r="CB5149" s="2">
        <v>0</v>
      </c>
      <c r="CC5149" s="2">
        <v>0</v>
      </c>
      <c r="CD5149" s="2">
        <v>0</v>
      </c>
      <c r="CE5149" s="2">
        <v>0</v>
      </c>
      <c r="CF5149" s="2">
        <v>0</v>
      </c>
      <c r="CG5149" s="2">
        <v>0</v>
      </c>
      <c r="CH5149" s="2">
        <v>0</v>
      </c>
      <c r="CI5149" s="2">
        <v>0</v>
      </c>
      <c r="CJ5149" s="2">
        <v>0</v>
      </c>
      <c r="CK5149" s="2">
        <v>45</v>
      </c>
      <c r="CL5149" s="2">
        <v>0</v>
      </c>
    </row>
    <row r="5150" spans="1:90" x14ac:dyDescent="0.25">
      <c r="A5150" t="s">
        <v>115</v>
      </c>
      <c r="B5150">
        <v>10318</v>
      </c>
      <c r="C5150" t="s">
        <v>264</v>
      </c>
      <c r="D5150">
        <v>1</v>
      </c>
      <c r="E5150">
        <v>8</v>
      </c>
      <c r="F5150">
        <v>41798</v>
      </c>
      <c r="G5150">
        <v>35041798</v>
      </c>
      <c r="H5150" t="s">
        <v>9880</v>
      </c>
      <c r="I5150">
        <v>100</v>
      </c>
      <c r="J5150" t="s">
        <v>107</v>
      </c>
      <c r="K5150" t="s">
        <v>5459</v>
      </c>
      <c r="L5150">
        <v>55</v>
      </c>
      <c r="M5150" t="s">
        <v>377</v>
      </c>
      <c r="N5150">
        <v>4865000</v>
      </c>
      <c r="O5150" t="s">
        <v>102</v>
      </c>
      <c r="P5150" t="s">
        <v>9881</v>
      </c>
      <c r="Q5150">
        <v>1500</v>
      </c>
      <c r="R5150">
        <v>11</v>
      </c>
      <c r="S5150">
        <v>59796785</v>
      </c>
      <c r="T5150">
        <v>59796959</v>
      </c>
      <c r="U5150" t="s">
        <v>9882</v>
      </c>
      <c r="V5150">
        <v>1</v>
      </c>
      <c r="W5150" s="2">
        <v>0</v>
      </c>
      <c r="X5150" s="2">
        <v>0</v>
      </c>
      <c r="Y5150" s="2">
        <v>177</v>
      </c>
      <c r="Z5150" s="2">
        <v>161</v>
      </c>
      <c r="AA5150" s="2">
        <v>202</v>
      </c>
      <c r="AB5150" s="2">
        <v>150</v>
      </c>
      <c r="AC5150" s="2">
        <v>179</v>
      </c>
      <c r="AD5150" s="2">
        <v>209</v>
      </c>
      <c r="AE5150" s="2">
        <v>216</v>
      </c>
      <c r="AF5150" s="2">
        <v>170</v>
      </c>
      <c r="AG5150" s="2">
        <v>159</v>
      </c>
      <c r="AH5150" s="2">
        <v>320</v>
      </c>
      <c r="AI5150" s="2">
        <v>203</v>
      </c>
      <c r="AJ5150" s="2">
        <v>166</v>
      </c>
      <c r="AK5150" s="2">
        <v>0</v>
      </c>
      <c r="AL5150" s="2">
        <v>0</v>
      </c>
      <c r="AM5150" s="2">
        <v>0</v>
      </c>
      <c r="AN5150" s="2">
        <v>0</v>
      </c>
      <c r="AO5150" s="2">
        <v>0</v>
      </c>
      <c r="AP5150" s="2">
        <v>0</v>
      </c>
      <c r="AQ5150" s="2">
        <v>0</v>
      </c>
      <c r="AR5150" s="2">
        <v>0</v>
      </c>
      <c r="AS5150" s="2">
        <v>0</v>
      </c>
      <c r="AT5150" s="2">
        <v>0</v>
      </c>
      <c r="AU5150" s="2">
        <v>0</v>
      </c>
      <c r="AV5150" s="2">
        <v>0</v>
      </c>
      <c r="AW5150" s="2">
        <v>0</v>
      </c>
      <c r="AX5150" s="2">
        <v>0</v>
      </c>
      <c r="AY5150" s="2">
        <v>0</v>
      </c>
      <c r="AZ5150" s="2">
        <v>0</v>
      </c>
      <c r="BA5150" s="2">
        <v>0</v>
      </c>
      <c r="BB5150" s="2">
        <v>0</v>
      </c>
      <c r="BC5150" s="2">
        <v>0</v>
      </c>
      <c r="BD5150" s="2">
        <v>0</v>
      </c>
      <c r="BE5150" s="2">
        <v>0</v>
      </c>
      <c r="BF5150" s="2">
        <v>0</v>
      </c>
      <c r="BG5150" s="2">
        <v>8</v>
      </c>
      <c r="BH5150" s="2">
        <v>6</v>
      </c>
      <c r="BI5150" s="2">
        <v>7</v>
      </c>
      <c r="BJ5150" s="2">
        <v>8</v>
      </c>
      <c r="BK5150" s="2">
        <v>8</v>
      </c>
      <c r="BL5150" s="2">
        <v>7</v>
      </c>
      <c r="BM5150" s="2">
        <v>8</v>
      </c>
      <c r="BN5150" s="2">
        <v>9</v>
      </c>
      <c r="BO5150" s="2">
        <v>7</v>
      </c>
      <c r="BP5150" s="2">
        <v>11</v>
      </c>
      <c r="BQ5150" s="2">
        <v>6</v>
      </c>
      <c r="BR5150" s="2">
        <v>4</v>
      </c>
      <c r="BS5150" s="2">
        <v>0</v>
      </c>
      <c r="BT5150" s="2">
        <v>0</v>
      </c>
      <c r="BU5150" s="2">
        <v>0</v>
      </c>
      <c r="BV5150" s="2">
        <v>0</v>
      </c>
      <c r="BW5150" s="2">
        <v>0</v>
      </c>
      <c r="BX5150" s="2">
        <v>0</v>
      </c>
      <c r="BY5150" s="2">
        <v>0</v>
      </c>
      <c r="BZ5150" s="2">
        <v>0</v>
      </c>
      <c r="CA5150" s="2">
        <v>0</v>
      </c>
      <c r="CB5150" s="2">
        <v>0</v>
      </c>
      <c r="CC5150" s="2">
        <v>0</v>
      </c>
      <c r="CD5150" s="2">
        <v>0</v>
      </c>
      <c r="CE5150" s="2">
        <v>0</v>
      </c>
      <c r="CF5150" s="2">
        <v>0</v>
      </c>
      <c r="CG5150" s="2">
        <v>0</v>
      </c>
      <c r="CH5150" s="2">
        <v>0</v>
      </c>
      <c r="CI5150" s="2">
        <v>0</v>
      </c>
      <c r="CJ5150" s="2">
        <v>0</v>
      </c>
      <c r="CK5150" s="2">
        <v>0</v>
      </c>
      <c r="CL5150" s="2">
        <v>0</v>
      </c>
    </row>
    <row r="5151" spans="1:90" x14ac:dyDescent="0.25">
      <c r="A5151" t="s">
        <v>115</v>
      </c>
      <c r="B5151">
        <v>10318</v>
      </c>
      <c r="C5151" t="s">
        <v>264</v>
      </c>
      <c r="D5151">
        <v>1</v>
      </c>
      <c r="E5151">
        <v>8</v>
      </c>
      <c r="F5151">
        <v>46361</v>
      </c>
      <c r="G5151">
        <v>35046361</v>
      </c>
      <c r="H5151" t="s">
        <v>3778</v>
      </c>
      <c r="I5151">
        <v>100</v>
      </c>
      <c r="J5151" t="s">
        <v>107</v>
      </c>
      <c r="K5151" t="s">
        <v>3779</v>
      </c>
      <c r="L5151">
        <v>30</v>
      </c>
      <c r="M5151" t="s">
        <v>390</v>
      </c>
      <c r="N5151">
        <v>4856070</v>
      </c>
      <c r="O5151" t="s">
        <v>102</v>
      </c>
      <c r="P5151" t="s">
        <v>3780</v>
      </c>
      <c r="Q5151">
        <v>858</v>
      </c>
      <c r="R5151">
        <v>11</v>
      </c>
      <c r="S5151">
        <v>59284836</v>
      </c>
      <c r="T5151">
        <v>59723243</v>
      </c>
      <c r="U5151" t="s">
        <v>3781</v>
      </c>
      <c r="V5151">
        <v>1</v>
      </c>
      <c r="W5151" s="2">
        <v>0</v>
      </c>
      <c r="X5151" s="2">
        <v>0</v>
      </c>
      <c r="Y5151" s="2">
        <v>0</v>
      </c>
      <c r="Z5151" s="2">
        <v>0</v>
      </c>
      <c r="AA5151" s="2">
        <v>0</v>
      </c>
      <c r="AB5151" s="2">
        <v>0</v>
      </c>
      <c r="AC5151" s="2">
        <v>0</v>
      </c>
      <c r="AD5151" s="2">
        <v>173</v>
      </c>
      <c r="AE5151" s="2">
        <v>129</v>
      </c>
      <c r="AF5151" s="2">
        <v>93</v>
      </c>
      <c r="AG5151" s="2">
        <v>93</v>
      </c>
      <c r="AH5151" s="2">
        <v>234</v>
      </c>
      <c r="AI5151" s="2">
        <v>134</v>
      </c>
      <c r="AJ5151" s="2">
        <v>143</v>
      </c>
      <c r="AK5151" s="2">
        <v>0</v>
      </c>
      <c r="AL5151" s="2">
        <v>0</v>
      </c>
      <c r="AM5151" s="2">
        <v>0</v>
      </c>
      <c r="AN5151" s="2">
        <v>0</v>
      </c>
      <c r="AO5151" s="2">
        <v>0</v>
      </c>
      <c r="AP5151" s="2">
        <v>0</v>
      </c>
      <c r="AQ5151" s="2">
        <v>0</v>
      </c>
      <c r="AR5151" s="2">
        <v>0</v>
      </c>
      <c r="AS5151" s="2">
        <v>0</v>
      </c>
      <c r="AT5151" s="2">
        <v>0</v>
      </c>
      <c r="AU5151" s="2">
        <v>220</v>
      </c>
      <c r="AV5151" s="2">
        <v>0</v>
      </c>
      <c r="AW5151" s="2">
        <v>0</v>
      </c>
      <c r="AX5151" s="2">
        <v>0</v>
      </c>
      <c r="AY5151" s="2">
        <v>0</v>
      </c>
      <c r="AZ5151" s="2">
        <v>0</v>
      </c>
      <c r="BA5151" s="2">
        <v>0</v>
      </c>
      <c r="BB5151" s="2">
        <v>0</v>
      </c>
      <c r="BC5151" s="2">
        <v>209</v>
      </c>
      <c r="BD5151" s="2">
        <v>0</v>
      </c>
      <c r="BE5151" s="2">
        <v>0</v>
      </c>
      <c r="BF5151" s="2">
        <v>0</v>
      </c>
      <c r="BG5151" s="2">
        <v>0</v>
      </c>
      <c r="BH5151" s="2">
        <v>0</v>
      </c>
      <c r="BI5151" s="2">
        <v>0</v>
      </c>
      <c r="BJ5151" s="2">
        <v>0</v>
      </c>
      <c r="BK5151" s="2">
        <v>0</v>
      </c>
      <c r="BL5151" s="2">
        <v>6</v>
      </c>
      <c r="BM5151" s="2">
        <v>5</v>
      </c>
      <c r="BN5151" s="2">
        <v>5</v>
      </c>
      <c r="BO5151" s="2">
        <v>3</v>
      </c>
      <c r="BP5151" s="2">
        <v>10</v>
      </c>
      <c r="BQ5151" s="2">
        <v>4</v>
      </c>
      <c r="BR5151" s="2">
        <v>5</v>
      </c>
      <c r="BS5151" s="2">
        <v>0</v>
      </c>
      <c r="BT5151" s="2">
        <v>0</v>
      </c>
      <c r="BU5151" s="2">
        <v>0</v>
      </c>
      <c r="BV5151" s="2">
        <v>0</v>
      </c>
      <c r="BW5151" s="2">
        <v>0</v>
      </c>
      <c r="BX5151" s="2">
        <v>0</v>
      </c>
      <c r="BY5151" s="2">
        <v>0</v>
      </c>
      <c r="BZ5151" s="2">
        <v>0</v>
      </c>
      <c r="CA5151" s="2">
        <v>0</v>
      </c>
      <c r="CB5151" s="2">
        <v>0</v>
      </c>
      <c r="CC5151" s="2">
        <v>6</v>
      </c>
      <c r="CD5151" s="2">
        <v>0</v>
      </c>
      <c r="CE5151" s="2">
        <v>0</v>
      </c>
      <c r="CF5151" s="2">
        <v>0</v>
      </c>
      <c r="CG5151" s="2">
        <v>0</v>
      </c>
      <c r="CH5151" s="2">
        <v>0</v>
      </c>
      <c r="CI5151" s="2">
        <v>0</v>
      </c>
      <c r="CJ5151" s="2">
        <v>0</v>
      </c>
      <c r="CK5151" s="2">
        <v>13</v>
      </c>
      <c r="CL5151" s="2">
        <v>0</v>
      </c>
    </row>
    <row r="5152" spans="1:90" x14ac:dyDescent="0.25">
      <c r="A5152" t="s">
        <v>115</v>
      </c>
      <c r="B5152">
        <v>10318</v>
      </c>
      <c r="C5152" t="s">
        <v>264</v>
      </c>
      <c r="D5152">
        <v>1</v>
      </c>
      <c r="E5152">
        <v>8</v>
      </c>
      <c r="F5152">
        <v>44441</v>
      </c>
      <c r="G5152">
        <v>35044441</v>
      </c>
      <c r="H5152" t="s">
        <v>18401</v>
      </c>
      <c r="I5152">
        <v>100</v>
      </c>
      <c r="J5152" t="s">
        <v>107</v>
      </c>
      <c r="K5152" t="s">
        <v>6644</v>
      </c>
      <c r="L5152">
        <v>30</v>
      </c>
      <c r="M5152" t="s">
        <v>390</v>
      </c>
      <c r="N5152">
        <v>4852218</v>
      </c>
      <c r="O5152" t="s">
        <v>92</v>
      </c>
      <c r="P5152" t="s">
        <v>18402</v>
      </c>
      <c r="Q5152">
        <v>30</v>
      </c>
      <c r="R5152">
        <v>11</v>
      </c>
      <c r="S5152">
        <v>55281861</v>
      </c>
      <c r="T5152">
        <v>59763357</v>
      </c>
      <c r="U5152" t="s">
        <v>18403</v>
      </c>
      <c r="V5152">
        <v>1</v>
      </c>
      <c r="W5152" s="2">
        <v>0</v>
      </c>
      <c r="X5152" s="2">
        <v>0</v>
      </c>
      <c r="Y5152" s="2">
        <v>0</v>
      </c>
      <c r="Z5152" s="2">
        <v>0</v>
      </c>
      <c r="AA5152" s="2">
        <v>0</v>
      </c>
      <c r="AB5152" s="2">
        <v>0</v>
      </c>
      <c r="AC5152" s="2">
        <v>0</v>
      </c>
      <c r="AD5152" s="2">
        <v>273</v>
      </c>
      <c r="AE5152" s="2">
        <v>242</v>
      </c>
      <c r="AF5152" s="2">
        <v>169</v>
      </c>
      <c r="AG5152" s="2">
        <v>183</v>
      </c>
      <c r="AH5152" s="2">
        <v>305</v>
      </c>
      <c r="AI5152" s="2">
        <v>269</v>
      </c>
      <c r="AJ5152" s="2">
        <v>230</v>
      </c>
      <c r="AK5152" s="2">
        <v>0</v>
      </c>
      <c r="AL5152" s="2">
        <v>0</v>
      </c>
      <c r="AM5152" s="2">
        <v>0</v>
      </c>
      <c r="AN5152" s="2">
        <v>0</v>
      </c>
      <c r="AO5152" s="2">
        <v>0</v>
      </c>
      <c r="AP5152" s="2">
        <v>0</v>
      </c>
      <c r="AQ5152" s="2">
        <v>0</v>
      </c>
      <c r="AR5152" s="2">
        <v>0</v>
      </c>
      <c r="AS5152" s="2">
        <v>0</v>
      </c>
      <c r="AT5152" s="2">
        <v>0</v>
      </c>
      <c r="AU5152" s="2">
        <v>0</v>
      </c>
      <c r="AV5152" s="2">
        <v>0</v>
      </c>
      <c r="AW5152" s="2">
        <v>0</v>
      </c>
      <c r="AX5152" s="2">
        <v>0</v>
      </c>
      <c r="AY5152" s="2">
        <v>0</v>
      </c>
      <c r="AZ5152" s="2">
        <v>0</v>
      </c>
      <c r="BA5152" s="2">
        <v>0</v>
      </c>
      <c r="BB5152" s="2">
        <v>0</v>
      </c>
      <c r="BC5152" s="2">
        <v>565</v>
      </c>
      <c r="BD5152" s="2">
        <v>0</v>
      </c>
      <c r="BE5152" s="2">
        <v>0</v>
      </c>
      <c r="BF5152" s="2">
        <v>0</v>
      </c>
      <c r="BG5152" s="2">
        <v>0</v>
      </c>
      <c r="BH5152" s="2">
        <v>0</v>
      </c>
      <c r="BI5152" s="2">
        <v>0</v>
      </c>
      <c r="BJ5152" s="2">
        <v>0</v>
      </c>
      <c r="BK5152" s="2">
        <v>0</v>
      </c>
      <c r="BL5152" s="2">
        <v>9</v>
      </c>
      <c r="BM5152" s="2">
        <v>10</v>
      </c>
      <c r="BN5152" s="2">
        <v>7</v>
      </c>
      <c r="BO5152" s="2">
        <v>8</v>
      </c>
      <c r="BP5152" s="2">
        <v>11</v>
      </c>
      <c r="BQ5152" s="2">
        <v>11</v>
      </c>
      <c r="BR5152" s="2">
        <v>7</v>
      </c>
      <c r="BS5152" s="2">
        <v>0</v>
      </c>
      <c r="BT5152" s="2">
        <v>0</v>
      </c>
      <c r="BU5152" s="2">
        <v>0</v>
      </c>
      <c r="BV5152" s="2">
        <v>0</v>
      </c>
      <c r="BW5152" s="2">
        <v>0</v>
      </c>
      <c r="BX5152" s="2">
        <v>0</v>
      </c>
      <c r="BY5152" s="2">
        <v>0</v>
      </c>
      <c r="BZ5152" s="2">
        <v>0</v>
      </c>
      <c r="CA5152" s="2">
        <v>0</v>
      </c>
      <c r="CB5152" s="2">
        <v>0</v>
      </c>
      <c r="CC5152" s="2">
        <v>0</v>
      </c>
      <c r="CD5152" s="2">
        <v>0</v>
      </c>
      <c r="CE5152" s="2">
        <v>0</v>
      </c>
      <c r="CF5152" s="2">
        <v>0</v>
      </c>
      <c r="CG5152" s="2">
        <v>0</v>
      </c>
      <c r="CH5152" s="2">
        <v>0</v>
      </c>
      <c r="CI5152" s="2">
        <v>0</v>
      </c>
      <c r="CJ5152" s="2">
        <v>0</v>
      </c>
      <c r="CK5152" s="2">
        <v>33</v>
      </c>
      <c r="CL5152" s="2">
        <v>0</v>
      </c>
    </row>
    <row r="5153" spans="1:90" x14ac:dyDescent="0.25">
      <c r="A5153" t="s">
        <v>115</v>
      </c>
      <c r="B5153">
        <v>10318</v>
      </c>
      <c r="C5153" t="s">
        <v>264</v>
      </c>
      <c r="D5153">
        <v>1</v>
      </c>
      <c r="E5153">
        <v>8</v>
      </c>
      <c r="F5153">
        <v>923667</v>
      </c>
      <c r="G5153">
        <v>35923667</v>
      </c>
      <c r="H5153" t="s">
        <v>14336</v>
      </c>
      <c r="I5153">
        <v>100</v>
      </c>
      <c r="J5153" t="s">
        <v>107</v>
      </c>
      <c r="K5153" t="s">
        <v>3986</v>
      </c>
      <c r="L5153">
        <v>30</v>
      </c>
      <c r="M5153" t="s">
        <v>390</v>
      </c>
      <c r="N5153">
        <v>4848200</v>
      </c>
      <c r="O5153" t="s">
        <v>92</v>
      </c>
      <c r="P5153" t="s">
        <v>14337</v>
      </c>
      <c r="Q5153">
        <v>47</v>
      </c>
      <c r="R5153">
        <v>11</v>
      </c>
      <c r="S5153">
        <v>56618364</v>
      </c>
      <c r="T5153">
        <v>56619738</v>
      </c>
      <c r="U5153" t="s">
        <v>14338</v>
      </c>
      <c r="V5153">
        <v>1</v>
      </c>
      <c r="W5153" s="2">
        <v>0</v>
      </c>
      <c r="X5153" s="2">
        <v>0</v>
      </c>
      <c r="Y5153" s="2">
        <v>83</v>
      </c>
      <c r="Z5153" s="2">
        <v>61</v>
      </c>
      <c r="AA5153" s="2">
        <v>183</v>
      </c>
      <c r="AB5153" s="2">
        <v>137</v>
      </c>
      <c r="AC5153" s="2">
        <v>114</v>
      </c>
      <c r="AD5153" s="2">
        <v>94</v>
      </c>
      <c r="AE5153" s="2">
        <v>88</v>
      </c>
      <c r="AF5153" s="2">
        <v>48</v>
      </c>
      <c r="AG5153" s="2">
        <v>0</v>
      </c>
      <c r="AH5153" s="2">
        <v>0</v>
      </c>
      <c r="AI5153" s="2">
        <v>0</v>
      </c>
      <c r="AJ5153" s="2">
        <v>0</v>
      </c>
      <c r="AK5153" s="2">
        <v>0</v>
      </c>
      <c r="AL5153" s="2">
        <v>0</v>
      </c>
      <c r="AM5153" s="2">
        <v>0</v>
      </c>
      <c r="AN5153" s="2">
        <v>0</v>
      </c>
      <c r="AO5153" s="2">
        <v>0</v>
      </c>
      <c r="AP5153" s="2">
        <v>0</v>
      </c>
      <c r="AQ5153" s="2">
        <v>0</v>
      </c>
      <c r="AR5153" s="2">
        <v>0</v>
      </c>
      <c r="AS5153" s="2">
        <v>0</v>
      </c>
      <c r="AT5153" s="2">
        <v>0</v>
      </c>
      <c r="AU5153" s="2">
        <v>0</v>
      </c>
      <c r="AV5153" s="2">
        <v>0</v>
      </c>
      <c r="AW5153" s="2">
        <v>0</v>
      </c>
      <c r="AX5153" s="2">
        <v>0</v>
      </c>
      <c r="AY5153" s="2">
        <v>0</v>
      </c>
      <c r="AZ5153" s="2">
        <v>0</v>
      </c>
      <c r="BA5153" s="2">
        <v>0</v>
      </c>
      <c r="BB5153" s="2">
        <v>0</v>
      </c>
      <c r="BC5153" s="2">
        <v>0</v>
      </c>
      <c r="BD5153" s="2">
        <v>0</v>
      </c>
      <c r="BE5153" s="2">
        <v>0</v>
      </c>
      <c r="BF5153" s="2">
        <v>0</v>
      </c>
      <c r="BG5153" s="2">
        <v>3</v>
      </c>
      <c r="BH5153" s="2">
        <v>2</v>
      </c>
      <c r="BI5153" s="2">
        <v>7</v>
      </c>
      <c r="BJ5153" s="2">
        <v>5</v>
      </c>
      <c r="BK5153" s="2">
        <v>5</v>
      </c>
      <c r="BL5153" s="2">
        <v>4</v>
      </c>
      <c r="BM5153" s="2">
        <v>4</v>
      </c>
      <c r="BN5153" s="2">
        <v>2</v>
      </c>
      <c r="BO5153" s="2">
        <v>0</v>
      </c>
      <c r="BP5153" s="2">
        <v>0</v>
      </c>
      <c r="BQ5153" s="2">
        <v>0</v>
      </c>
      <c r="BR5153" s="2">
        <v>0</v>
      </c>
      <c r="BS5153" s="2">
        <v>0</v>
      </c>
      <c r="BT5153" s="2">
        <v>0</v>
      </c>
      <c r="BU5153" s="2">
        <v>0</v>
      </c>
      <c r="BV5153" s="2">
        <v>0</v>
      </c>
      <c r="BW5153" s="2">
        <v>0</v>
      </c>
      <c r="BX5153" s="2">
        <v>0</v>
      </c>
      <c r="BY5153" s="2">
        <v>0</v>
      </c>
      <c r="BZ5153" s="2">
        <v>0</v>
      </c>
      <c r="CA5153" s="2">
        <v>0</v>
      </c>
      <c r="CB5153" s="2">
        <v>0</v>
      </c>
      <c r="CC5153" s="2">
        <v>0</v>
      </c>
      <c r="CD5153" s="2">
        <v>0</v>
      </c>
      <c r="CE5153" s="2">
        <v>0</v>
      </c>
      <c r="CF5153" s="2">
        <v>0</v>
      </c>
      <c r="CG5153" s="2">
        <v>0</v>
      </c>
      <c r="CH5153" s="2">
        <v>0</v>
      </c>
      <c r="CI5153" s="2">
        <v>0</v>
      </c>
      <c r="CJ5153" s="2">
        <v>0</v>
      </c>
      <c r="CK5153" s="2">
        <v>0</v>
      </c>
      <c r="CL5153" s="2">
        <v>0</v>
      </c>
    </row>
    <row r="5154" spans="1:90" x14ac:dyDescent="0.25">
      <c r="A5154" t="s">
        <v>115</v>
      </c>
      <c r="B5154">
        <v>10318</v>
      </c>
      <c r="C5154" t="s">
        <v>264</v>
      </c>
      <c r="D5154">
        <v>1</v>
      </c>
      <c r="E5154">
        <v>8</v>
      </c>
      <c r="F5154">
        <v>37394</v>
      </c>
      <c r="G5154">
        <v>35037394</v>
      </c>
      <c r="H5154" t="s">
        <v>422</v>
      </c>
      <c r="I5154">
        <v>100</v>
      </c>
      <c r="J5154" t="s">
        <v>107</v>
      </c>
      <c r="K5154" t="s">
        <v>423</v>
      </c>
      <c r="L5154">
        <v>23</v>
      </c>
      <c r="M5154" t="s">
        <v>265</v>
      </c>
      <c r="N5154">
        <v>4803170</v>
      </c>
      <c r="O5154" t="s">
        <v>102</v>
      </c>
      <c r="P5154" t="s">
        <v>424</v>
      </c>
      <c r="Q5154">
        <v>2</v>
      </c>
      <c r="R5154">
        <v>11</v>
      </c>
      <c r="S5154">
        <v>56667820</v>
      </c>
      <c r="T5154">
        <v>56668956</v>
      </c>
      <c r="U5154" t="s">
        <v>425</v>
      </c>
      <c r="V5154">
        <v>1</v>
      </c>
      <c r="W5154" s="2">
        <v>0</v>
      </c>
      <c r="X5154" s="2">
        <v>0</v>
      </c>
      <c r="Y5154" s="2">
        <v>57</v>
      </c>
      <c r="Z5154" s="2">
        <v>60</v>
      </c>
      <c r="AA5154" s="2">
        <v>59</v>
      </c>
      <c r="AB5154" s="2">
        <v>88</v>
      </c>
      <c r="AC5154" s="2">
        <v>60</v>
      </c>
      <c r="AD5154" s="2">
        <v>82</v>
      </c>
      <c r="AE5154" s="2">
        <v>95</v>
      </c>
      <c r="AF5154" s="2">
        <v>68</v>
      </c>
      <c r="AG5154" s="2">
        <v>103</v>
      </c>
      <c r="AH5154" s="2">
        <v>0</v>
      </c>
      <c r="AI5154" s="2">
        <v>0</v>
      </c>
      <c r="AJ5154" s="2">
        <v>0</v>
      </c>
      <c r="AK5154" s="2">
        <v>0</v>
      </c>
      <c r="AL5154" s="2">
        <v>0</v>
      </c>
      <c r="AM5154" s="2">
        <v>0</v>
      </c>
      <c r="AN5154" s="2">
        <v>0</v>
      </c>
      <c r="AO5154" s="2">
        <v>0</v>
      </c>
      <c r="AP5154" s="2">
        <v>0</v>
      </c>
      <c r="AQ5154" s="2">
        <v>0</v>
      </c>
      <c r="AR5154" s="2">
        <v>0</v>
      </c>
      <c r="AS5154" s="2">
        <v>0</v>
      </c>
      <c r="AT5154" s="2">
        <v>0</v>
      </c>
      <c r="AU5154" s="2">
        <v>0</v>
      </c>
      <c r="AV5154" s="2">
        <v>0</v>
      </c>
      <c r="AW5154" s="2">
        <v>0</v>
      </c>
      <c r="AX5154" s="2">
        <v>0</v>
      </c>
      <c r="AY5154" s="2">
        <v>0</v>
      </c>
      <c r="AZ5154" s="2">
        <v>0</v>
      </c>
      <c r="BA5154" s="2">
        <v>0</v>
      </c>
      <c r="BB5154" s="2">
        <v>0</v>
      </c>
      <c r="BC5154" s="2">
        <v>0</v>
      </c>
      <c r="BD5154" s="2">
        <v>0</v>
      </c>
      <c r="BE5154" s="2">
        <v>0</v>
      </c>
      <c r="BF5154" s="2">
        <v>0</v>
      </c>
      <c r="BG5154" s="2">
        <v>2</v>
      </c>
      <c r="BH5154" s="2">
        <v>2</v>
      </c>
      <c r="BI5154" s="2">
        <v>3</v>
      </c>
      <c r="BJ5154" s="2">
        <v>3</v>
      </c>
      <c r="BK5154" s="2">
        <v>3</v>
      </c>
      <c r="BL5154" s="2">
        <v>4</v>
      </c>
      <c r="BM5154" s="2">
        <v>4</v>
      </c>
      <c r="BN5154" s="2">
        <v>2</v>
      </c>
      <c r="BO5154" s="2">
        <v>5</v>
      </c>
      <c r="BP5154" s="2">
        <v>0</v>
      </c>
      <c r="BQ5154" s="2">
        <v>0</v>
      </c>
      <c r="BR5154" s="2">
        <v>0</v>
      </c>
      <c r="BS5154" s="2">
        <v>0</v>
      </c>
      <c r="BT5154" s="2">
        <v>0</v>
      </c>
      <c r="BU5154" s="2">
        <v>0</v>
      </c>
      <c r="BV5154" s="2">
        <v>0</v>
      </c>
      <c r="BW5154" s="2">
        <v>0</v>
      </c>
      <c r="BX5154" s="2">
        <v>0</v>
      </c>
      <c r="BY5154" s="2">
        <v>0</v>
      </c>
      <c r="BZ5154" s="2">
        <v>0</v>
      </c>
      <c r="CA5154" s="2">
        <v>0</v>
      </c>
      <c r="CB5154" s="2">
        <v>0</v>
      </c>
      <c r="CC5154" s="2">
        <v>0</v>
      </c>
      <c r="CD5154" s="2">
        <v>0</v>
      </c>
      <c r="CE5154" s="2">
        <v>0</v>
      </c>
      <c r="CF5154" s="2">
        <v>0</v>
      </c>
      <c r="CG5154" s="2">
        <v>0</v>
      </c>
      <c r="CH5154" s="2">
        <v>0</v>
      </c>
      <c r="CI5154" s="2">
        <v>0</v>
      </c>
      <c r="CJ5154" s="2">
        <v>0</v>
      </c>
      <c r="CK5154" s="2">
        <v>0</v>
      </c>
      <c r="CL5154" s="2">
        <v>0</v>
      </c>
    </row>
    <row r="5155" spans="1:90" x14ac:dyDescent="0.25">
      <c r="A5155" t="s">
        <v>115</v>
      </c>
      <c r="B5155">
        <v>10318</v>
      </c>
      <c r="C5155" t="s">
        <v>264</v>
      </c>
      <c r="D5155">
        <v>1</v>
      </c>
      <c r="E5155">
        <v>8</v>
      </c>
      <c r="F5155">
        <v>36262</v>
      </c>
      <c r="G5155">
        <v>35036262</v>
      </c>
      <c r="H5155" t="s">
        <v>6520</v>
      </c>
      <c r="I5155">
        <v>100</v>
      </c>
      <c r="J5155" t="s">
        <v>107</v>
      </c>
      <c r="K5155" t="s">
        <v>1427</v>
      </c>
      <c r="L5155">
        <v>30</v>
      </c>
      <c r="M5155" t="s">
        <v>390</v>
      </c>
      <c r="N5155">
        <v>4843070</v>
      </c>
      <c r="O5155" t="s">
        <v>92</v>
      </c>
      <c r="P5155" t="s">
        <v>6521</v>
      </c>
      <c r="Q5155">
        <v>199</v>
      </c>
      <c r="R5155">
        <v>11</v>
      </c>
      <c r="S5155">
        <v>59280938</v>
      </c>
      <c r="T5155">
        <v>59282652</v>
      </c>
      <c r="U5155" t="s">
        <v>6522</v>
      </c>
      <c r="V5155">
        <v>1</v>
      </c>
      <c r="W5155" s="2">
        <v>0</v>
      </c>
      <c r="X5155" s="2">
        <v>0</v>
      </c>
      <c r="Y5155" s="2">
        <v>100</v>
      </c>
      <c r="Z5155" s="2">
        <v>91</v>
      </c>
      <c r="AA5155" s="2">
        <v>75</v>
      </c>
      <c r="AB5155" s="2">
        <v>88</v>
      </c>
      <c r="AC5155" s="2">
        <v>116</v>
      </c>
      <c r="AD5155" s="2">
        <v>82</v>
      </c>
      <c r="AE5155" s="2">
        <v>95</v>
      </c>
      <c r="AF5155" s="2">
        <v>74</v>
      </c>
      <c r="AG5155" s="2">
        <v>85</v>
      </c>
      <c r="AH5155" s="2">
        <v>0</v>
      </c>
      <c r="AI5155" s="2">
        <v>0</v>
      </c>
      <c r="AJ5155" s="2">
        <v>0</v>
      </c>
      <c r="AK5155" s="2">
        <v>0</v>
      </c>
      <c r="AL5155" s="2">
        <v>0</v>
      </c>
      <c r="AM5155" s="2">
        <v>0</v>
      </c>
      <c r="AN5155" s="2">
        <v>0</v>
      </c>
      <c r="AO5155" s="2">
        <v>0</v>
      </c>
      <c r="AP5155" s="2">
        <v>0</v>
      </c>
      <c r="AQ5155" s="2">
        <v>0</v>
      </c>
      <c r="AR5155" s="2">
        <v>0</v>
      </c>
      <c r="AS5155" s="2">
        <v>0</v>
      </c>
      <c r="AT5155" s="2">
        <v>0</v>
      </c>
      <c r="AU5155" s="2">
        <v>0</v>
      </c>
      <c r="AV5155" s="2">
        <v>0</v>
      </c>
      <c r="AW5155" s="2">
        <v>0</v>
      </c>
      <c r="AX5155" s="2">
        <v>0</v>
      </c>
      <c r="AY5155" s="2">
        <v>0</v>
      </c>
      <c r="AZ5155" s="2">
        <v>0</v>
      </c>
      <c r="BA5155" s="2">
        <v>0</v>
      </c>
      <c r="BB5155" s="2">
        <v>0</v>
      </c>
      <c r="BC5155" s="2">
        <v>0</v>
      </c>
      <c r="BD5155" s="2">
        <v>0</v>
      </c>
      <c r="BE5155" s="2">
        <v>0</v>
      </c>
      <c r="BF5155" s="2">
        <v>0</v>
      </c>
      <c r="BG5155" s="2">
        <v>5</v>
      </c>
      <c r="BH5155" s="2">
        <v>6</v>
      </c>
      <c r="BI5155" s="2">
        <v>4</v>
      </c>
      <c r="BJ5155" s="2">
        <v>4</v>
      </c>
      <c r="BK5155" s="2">
        <v>5</v>
      </c>
      <c r="BL5155" s="2">
        <v>3</v>
      </c>
      <c r="BM5155" s="2">
        <v>4</v>
      </c>
      <c r="BN5155" s="2">
        <v>4</v>
      </c>
      <c r="BO5155" s="2">
        <v>5</v>
      </c>
      <c r="BP5155" s="2">
        <v>0</v>
      </c>
      <c r="BQ5155" s="2">
        <v>0</v>
      </c>
      <c r="BR5155" s="2">
        <v>0</v>
      </c>
      <c r="BS5155" s="2">
        <v>0</v>
      </c>
      <c r="BT5155" s="2">
        <v>0</v>
      </c>
      <c r="BU5155" s="2">
        <v>0</v>
      </c>
      <c r="BV5155" s="2">
        <v>0</v>
      </c>
      <c r="BW5155" s="2">
        <v>0</v>
      </c>
      <c r="BX5155" s="2">
        <v>0</v>
      </c>
      <c r="BY5155" s="2">
        <v>0</v>
      </c>
      <c r="BZ5155" s="2">
        <v>0</v>
      </c>
      <c r="CA5155" s="2">
        <v>0</v>
      </c>
      <c r="CB5155" s="2">
        <v>0</v>
      </c>
      <c r="CC5155" s="2">
        <v>0</v>
      </c>
      <c r="CD5155" s="2">
        <v>0</v>
      </c>
      <c r="CE5155" s="2">
        <v>0</v>
      </c>
      <c r="CF5155" s="2">
        <v>0</v>
      </c>
      <c r="CG5155" s="2">
        <v>0</v>
      </c>
      <c r="CH5155" s="2">
        <v>0</v>
      </c>
      <c r="CI5155" s="2">
        <v>0</v>
      </c>
      <c r="CJ5155" s="2">
        <v>0</v>
      </c>
      <c r="CK5155" s="2">
        <v>0</v>
      </c>
      <c r="CL5155" s="2">
        <v>0</v>
      </c>
    </row>
    <row r="5156" spans="1:90" x14ac:dyDescent="0.25">
      <c r="A5156" t="s">
        <v>115</v>
      </c>
      <c r="B5156">
        <v>10318</v>
      </c>
      <c r="C5156" t="s">
        <v>264</v>
      </c>
      <c r="D5156">
        <v>1</v>
      </c>
      <c r="E5156">
        <v>8</v>
      </c>
      <c r="F5156">
        <v>906578</v>
      </c>
      <c r="G5156">
        <v>35906578</v>
      </c>
      <c r="H5156" t="s">
        <v>5209</v>
      </c>
      <c r="I5156">
        <v>100</v>
      </c>
      <c r="J5156" t="s">
        <v>107</v>
      </c>
      <c r="K5156" t="s">
        <v>1950</v>
      </c>
      <c r="L5156">
        <v>30</v>
      </c>
      <c r="M5156" t="s">
        <v>390</v>
      </c>
      <c r="N5156">
        <v>4856080</v>
      </c>
      <c r="O5156" t="s">
        <v>102</v>
      </c>
      <c r="P5156" t="s">
        <v>5210</v>
      </c>
      <c r="Q5156" t="s">
        <v>127</v>
      </c>
      <c r="R5156">
        <v>11</v>
      </c>
      <c r="S5156">
        <v>55262310</v>
      </c>
      <c r="T5156">
        <v>55263365</v>
      </c>
      <c r="U5156" t="s">
        <v>5211</v>
      </c>
      <c r="V5156">
        <v>1</v>
      </c>
      <c r="W5156" s="2">
        <v>0</v>
      </c>
      <c r="X5156" s="2">
        <v>0</v>
      </c>
      <c r="Y5156" s="2">
        <v>97</v>
      </c>
      <c r="Z5156" s="2">
        <v>128</v>
      </c>
      <c r="AA5156" s="2">
        <v>161</v>
      </c>
      <c r="AB5156" s="2">
        <v>161</v>
      </c>
      <c r="AC5156" s="2">
        <v>160</v>
      </c>
      <c r="AD5156" s="2">
        <v>0</v>
      </c>
      <c r="AE5156" s="2">
        <v>0</v>
      </c>
      <c r="AF5156" s="2">
        <v>0</v>
      </c>
      <c r="AG5156" s="2">
        <v>0</v>
      </c>
      <c r="AH5156" s="2">
        <v>0</v>
      </c>
      <c r="AI5156" s="2">
        <v>0</v>
      </c>
      <c r="AJ5156" s="2">
        <v>0</v>
      </c>
      <c r="AK5156" s="2">
        <v>0</v>
      </c>
      <c r="AL5156" s="2">
        <v>0</v>
      </c>
      <c r="AM5156" s="2">
        <v>0</v>
      </c>
      <c r="AN5156" s="2">
        <v>0</v>
      </c>
      <c r="AO5156" s="2">
        <v>0</v>
      </c>
      <c r="AP5156" s="2">
        <v>0</v>
      </c>
      <c r="AQ5156" s="2">
        <v>0</v>
      </c>
      <c r="AR5156" s="2">
        <v>0</v>
      </c>
      <c r="AS5156" s="2">
        <v>0</v>
      </c>
      <c r="AT5156" s="2">
        <v>0</v>
      </c>
      <c r="AU5156" s="2">
        <v>0</v>
      </c>
      <c r="AV5156" s="2">
        <v>0</v>
      </c>
      <c r="AW5156" s="2">
        <v>0</v>
      </c>
      <c r="AX5156" s="2">
        <v>0</v>
      </c>
      <c r="AY5156" s="2">
        <v>0</v>
      </c>
      <c r="AZ5156" s="2">
        <v>0</v>
      </c>
      <c r="BA5156" s="2">
        <v>0</v>
      </c>
      <c r="BB5156" s="2">
        <v>0</v>
      </c>
      <c r="BC5156" s="2">
        <v>0</v>
      </c>
      <c r="BD5156" s="2">
        <v>0</v>
      </c>
      <c r="BE5156" s="2">
        <v>0</v>
      </c>
      <c r="BF5156" s="2">
        <v>0</v>
      </c>
      <c r="BG5156" s="2">
        <v>3</v>
      </c>
      <c r="BH5156" s="2">
        <v>4</v>
      </c>
      <c r="BI5156" s="2">
        <v>5</v>
      </c>
      <c r="BJ5156" s="2">
        <v>5</v>
      </c>
      <c r="BK5156" s="2">
        <v>7</v>
      </c>
      <c r="BL5156" s="2">
        <v>0</v>
      </c>
      <c r="BM5156" s="2">
        <v>0</v>
      </c>
      <c r="BN5156" s="2">
        <v>0</v>
      </c>
      <c r="BO5156" s="2">
        <v>0</v>
      </c>
      <c r="BP5156" s="2">
        <v>0</v>
      </c>
      <c r="BQ5156" s="2">
        <v>0</v>
      </c>
      <c r="BR5156" s="2">
        <v>0</v>
      </c>
      <c r="BS5156" s="2">
        <v>0</v>
      </c>
      <c r="BT5156" s="2">
        <v>0</v>
      </c>
      <c r="BU5156" s="2">
        <v>0</v>
      </c>
      <c r="BV5156" s="2">
        <v>0</v>
      </c>
      <c r="BW5156" s="2">
        <v>0</v>
      </c>
      <c r="BX5156" s="2">
        <v>0</v>
      </c>
      <c r="BY5156" s="2">
        <v>0</v>
      </c>
      <c r="BZ5156" s="2">
        <v>0</v>
      </c>
      <c r="CA5156" s="2">
        <v>0</v>
      </c>
      <c r="CB5156" s="2">
        <v>0</v>
      </c>
      <c r="CC5156" s="2">
        <v>0</v>
      </c>
      <c r="CD5156" s="2">
        <v>0</v>
      </c>
      <c r="CE5156" s="2">
        <v>0</v>
      </c>
      <c r="CF5156" s="2">
        <v>0</v>
      </c>
      <c r="CG5156" s="2">
        <v>0</v>
      </c>
      <c r="CH5156" s="2">
        <v>0</v>
      </c>
      <c r="CI5156" s="2">
        <v>0</v>
      </c>
      <c r="CJ5156" s="2">
        <v>0</v>
      </c>
      <c r="CK5156" s="2">
        <v>0</v>
      </c>
      <c r="CL5156" s="2">
        <v>0</v>
      </c>
    </row>
    <row r="5157" spans="1:90" x14ac:dyDescent="0.25">
      <c r="A5157" t="s">
        <v>115</v>
      </c>
      <c r="B5157">
        <v>10318</v>
      </c>
      <c r="C5157" t="s">
        <v>264</v>
      </c>
      <c r="D5157">
        <v>1</v>
      </c>
      <c r="E5157">
        <v>8</v>
      </c>
      <c r="F5157">
        <v>36742</v>
      </c>
      <c r="G5157">
        <v>35036742</v>
      </c>
      <c r="H5157" t="s">
        <v>14388</v>
      </c>
      <c r="I5157">
        <v>100</v>
      </c>
      <c r="J5157" t="s">
        <v>107</v>
      </c>
      <c r="K5157" t="s">
        <v>2473</v>
      </c>
      <c r="L5157">
        <v>23</v>
      </c>
      <c r="M5157" t="s">
        <v>265</v>
      </c>
      <c r="N5157">
        <v>4830180</v>
      </c>
      <c r="O5157" t="s">
        <v>92</v>
      </c>
      <c r="P5157" t="s">
        <v>14389</v>
      </c>
      <c r="Q5157">
        <v>91</v>
      </c>
      <c r="R5157">
        <v>11</v>
      </c>
      <c r="S5157">
        <v>59280014</v>
      </c>
      <c r="T5157">
        <v>59280268</v>
      </c>
      <c r="U5157" t="s">
        <v>14390</v>
      </c>
      <c r="V5157">
        <v>1</v>
      </c>
      <c r="W5157" s="2">
        <v>0</v>
      </c>
      <c r="X5157" s="2">
        <v>0</v>
      </c>
      <c r="Y5157" s="2">
        <v>0</v>
      </c>
      <c r="Z5157" s="2">
        <v>0</v>
      </c>
      <c r="AA5157" s="2">
        <v>0</v>
      </c>
      <c r="AB5157" s="2">
        <v>0</v>
      </c>
      <c r="AC5157" s="2">
        <v>0</v>
      </c>
      <c r="AD5157" s="2">
        <v>167</v>
      </c>
      <c r="AE5157" s="2">
        <v>133</v>
      </c>
      <c r="AF5157" s="2">
        <v>65</v>
      </c>
      <c r="AG5157" s="2">
        <v>136</v>
      </c>
      <c r="AH5157" s="2">
        <v>299</v>
      </c>
      <c r="AI5157" s="2">
        <v>169</v>
      </c>
      <c r="AJ5157" s="2">
        <v>175</v>
      </c>
      <c r="AK5157" s="2">
        <v>0</v>
      </c>
      <c r="AL5157" s="2">
        <v>0</v>
      </c>
      <c r="AM5157" s="2">
        <v>0</v>
      </c>
      <c r="AN5157" s="2">
        <v>0</v>
      </c>
      <c r="AO5157" s="2">
        <v>0</v>
      </c>
      <c r="AP5157" s="2">
        <v>0</v>
      </c>
      <c r="AQ5157" s="2">
        <v>0</v>
      </c>
      <c r="AR5157" s="2">
        <v>0</v>
      </c>
      <c r="AS5157" s="2">
        <v>0</v>
      </c>
      <c r="AT5157" s="2">
        <v>0</v>
      </c>
      <c r="AU5157" s="2">
        <v>288</v>
      </c>
      <c r="AV5157" s="2">
        <v>0</v>
      </c>
      <c r="AW5157" s="2">
        <v>0</v>
      </c>
      <c r="AX5157" s="2">
        <v>0</v>
      </c>
      <c r="AY5157" s="2">
        <v>0</v>
      </c>
      <c r="AZ5157" s="2">
        <v>0</v>
      </c>
      <c r="BA5157" s="2">
        <v>0</v>
      </c>
      <c r="BB5157" s="2">
        <v>0</v>
      </c>
      <c r="BC5157" s="2">
        <v>250</v>
      </c>
      <c r="BD5157" s="2">
        <v>0</v>
      </c>
      <c r="BE5157" s="2">
        <v>0</v>
      </c>
      <c r="BF5157" s="2">
        <v>0</v>
      </c>
      <c r="BG5157" s="2">
        <v>0</v>
      </c>
      <c r="BH5157" s="2">
        <v>0</v>
      </c>
      <c r="BI5157" s="2">
        <v>0</v>
      </c>
      <c r="BJ5157" s="2">
        <v>0</v>
      </c>
      <c r="BK5157" s="2">
        <v>0</v>
      </c>
      <c r="BL5157" s="2">
        <v>7</v>
      </c>
      <c r="BM5157" s="2">
        <v>7</v>
      </c>
      <c r="BN5157" s="2">
        <v>3</v>
      </c>
      <c r="BO5157" s="2">
        <v>6</v>
      </c>
      <c r="BP5157" s="2">
        <v>12</v>
      </c>
      <c r="BQ5157" s="2">
        <v>7</v>
      </c>
      <c r="BR5157" s="2">
        <v>6</v>
      </c>
      <c r="BS5157" s="2">
        <v>0</v>
      </c>
      <c r="BT5157" s="2">
        <v>0</v>
      </c>
      <c r="BU5157" s="2">
        <v>0</v>
      </c>
      <c r="BV5157" s="2">
        <v>0</v>
      </c>
      <c r="BW5157" s="2">
        <v>0</v>
      </c>
      <c r="BX5157" s="2">
        <v>0</v>
      </c>
      <c r="BY5157" s="2">
        <v>0</v>
      </c>
      <c r="BZ5157" s="2">
        <v>0</v>
      </c>
      <c r="CA5157" s="2">
        <v>0</v>
      </c>
      <c r="CB5157" s="2">
        <v>0</v>
      </c>
      <c r="CC5157" s="2">
        <v>8</v>
      </c>
      <c r="CD5157" s="2">
        <v>0</v>
      </c>
      <c r="CE5157" s="2">
        <v>0</v>
      </c>
      <c r="CF5157" s="2">
        <v>0</v>
      </c>
      <c r="CG5157" s="2">
        <v>0</v>
      </c>
      <c r="CH5157" s="2">
        <v>0</v>
      </c>
      <c r="CI5157" s="2">
        <v>0</v>
      </c>
      <c r="CJ5157" s="2">
        <v>0</v>
      </c>
      <c r="CK5157" s="2">
        <v>16</v>
      </c>
      <c r="CL5157" s="2">
        <v>0</v>
      </c>
    </row>
    <row r="5158" spans="1:90" x14ac:dyDescent="0.25">
      <c r="A5158" t="s">
        <v>115</v>
      </c>
      <c r="B5158">
        <v>10318</v>
      </c>
      <c r="C5158" t="s">
        <v>264</v>
      </c>
      <c r="D5158">
        <v>1</v>
      </c>
      <c r="E5158">
        <v>8</v>
      </c>
      <c r="F5158">
        <v>923461</v>
      </c>
      <c r="G5158">
        <v>35923461</v>
      </c>
      <c r="H5158" t="s">
        <v>15386</v>
      </c>
      <c r="I5158">
        <v>100</v>
      </c>
      <c r="J5158" t="s">
        <v>107</v>
      </c>
      <c r="K5158" t="s">
        <v>218</v>
      </c>
      <c r="L5158">
        <v>23</v>
      </c>
      <c r="M5158" t="s">
        <v>265</v>
      </c>
      <c r="N5158">
        <v>4824010</v>
      </c>
      <c r="O5158" t="s">
        <v>102</v>
      </c>
      <c r="P5158" t="s">
        <v>15387</v>
      </c>
      <c r="Q5158">
        <v>107</v>
      </c>
      <c r="R5158">
        <v>11</v>
      </c>
      <c r="S5158">
        <v>59283355</v>
      </c>
      <c r="T5158">
        <v>59294786</v>
      </c>
      <c r="U5158" t="s">
        <v>15388</v>
      </c>
      <c r="V5158">
        <v>1</v>
      </c>
      <c r="W5158" s="2">
        <v>0</v>
      </c>
      <c r="X5158" s="2">
        <v>0</v>
      </c>
      <c r="Y5158" s="2">
        <v>0</v>
      </c>
      <c r="Z5158" s="2">
        <v>0</v>
      </c>
      <c r="AA5158" s="2">
        <v>0</v>
      </c>
      <c r="AB5158" s="2">
        <v>0</v>
      </c>
      <c r="AC5158" s="2">
        <v>0</v>
      </c>
      <c r="AD5158" s="2">
        <v>114</v>
      </c>
      <c r="AE5158" s="2">
        <v>70</v>
      </c>
      <c r="AF5158" s="2">
        <v>62</v>
      </c>
      <c r="AG5158" s="2">
        <v>65</v>
      </c>
      <c r="AH5158" s="2">
        <v>304</v>
      </c>
      <c r="AI5158" s="2">
        <v>186</v>
      </c>
      <c r="AJ5158" s="2">
        <v>141</v>
      </c>
      <c r="AK5158" s="2">
        <v>0</v>
      </c>
      <c r="AL5158" s="2">
        <v>0</v>
      </c>
      <c r="AM5158" s="2">
        <v>0</v>
      </c>
      <c r="AN5158" s="2">
        <v>0</v>
      </c>
      <c r="AO5158" s="2">
        <v>0</v>
      </c>
      <c r="AP5158" s="2">
        <v>0</v>
      </c>
      <c r="AQ5158" s="2">
        <v>0</v>
      </c>
      <c r="AR5158" s="2">
        <v>0</v>
      </c>
      <c r="AS5158" s="2">
        <v>0</v>
      </c>
      <c r="AT5158" s="2">
        <v>0</v>
      </c>
      <c r="AU5158" s="2">
        <v>0</v>
      </c>
      <c r="AV5158" s="2">
        <v>0</v>
      </c>
      <c r="AW5158" s="2">
        <v>0</v>
      </c>
      <c r="AX5158" s="2">
        <v>0</v>
      </c>
      <c r="AY5158" s="2">
        <v>0</v>
      </c>
      <c r="AZ5158" s="2">
        <v>0</v>
      </c>
      <c r="BA5158" s="2">
        <v>0</v>
      </c>
      <c r="BB5158" s="2">
        <v>0</v>
      </c>
      <c r="BC5158" s="2">
        <v>0</v>
      </c>
      <c r="BD5158" s="2">
        <v>0</v>
      </c>
      <c r="BE5158" s="2">
        <v>0</v>
      </c>
      <c r="BF5158" s="2">
        <v>0</v>
      </c>
      <c r="BG5158" s="2">
        <v>0</v>
      </c>
      <c r="BH5158" s="2">
        <v>0</v>
      </c>
      <c r="BI5158" s="2">
        <v>0</v>
      </c>
      <c r="BJ5158" s="2">
        <v>0</v>
      </c>
      <c r="BK5158" s="2">
        <v>0</v>
      </c>
      <c r="BL5158" s="2">
        <v>5</v>
      </c>
      <c r="BM5158" s="2">
        <v>2</v>
      </c>
      <c r="BN5158" s="2">
        <v>2</v>
      </c>
      <c r="BO5158" s="2">
        <v>2</v>
      </c>
      <c r="BP5158" s="2">
        <v>12</v>
      </c>
      <c r="BQ5158" s="2">
        <v>6</v>
      </c>
      <c r="BR5158" s="2">
        <v>6</v>
      </c>
      <c r="BS5158" s="2">
        <v>0</v>
      </c>
      <c r="BT5158" s="2">
        <v>0</v>
      </c>
      <c r="BU5158" s="2">
        <v>0</v>
      </c>
      <c r="BV5158" s="2">
        <v>0</v>
      </c>
      <c r="BW5158" s="2">
        <v>0</v>
      </c>
      <c r="BX5158" s="2">
        <v>0</v>
      </c>
      <c r="BY5158" s="2">
        <v>0</v>
      </c>
      <c r="BZ5158" s="2">
        <v>0</v>
      </c>
      <c r="CA5158" s="2">
        <v>0</v>
      </c>
      <c r="CB5158" s="2">
        <v>0</v>
      </c>
      <c r="CC5158" s="2">
        <v>0</v>
      </c>
      <c r="CD5158" s="2">
        <v>0</v>
      </c>
      <c r="CE5158" s="2">
        <v>0</v>
      </c>
      <c r="CF5158" s="2">
        <v>0</v>
      </c>
      <c r="CG5158" s="2">
        <v>0</v>
      </c>
      <c r="CH5158" s="2">
        <v>0</v>
      </c>
      <c r="CI5158" s="2">
        <v>0</v>
      </c>
      <c r="CJ5158" s="2">
        <v>0</v>
      </c>
      <c r="CK5158" s="2">
        <v>0</v>
      </c>
      <c r="CL5158" s="2">
        <v>0</v>
      </c>
    </row>
    <row r="5159" spans="1:90" x14ac:dyDescent="0.25">
      <c r="A5159" t="s">
        <v>115</v>
      </c>
      <c r="B5159">
        <v>10318</v>
      </c>
      <c r="C5159" t="s">
        <v>264</v>
      </c>
      <c r="D5159">
        <v>1</v>
      </c>
      <c r="E5159">
        <v>8</v>
      </c>
      <c r="F5159">
        <v>5459</v>
      </c>
      <c r="G5159">
        <v>35005459</v>
      </c>
      <c r="H5159" t="s">
        <v>10317</v>
      </c>
      <c r="I5159">
        <v>100</v>
      </c>
      <c r="J5159" t="s">
        <v>107</v>
      </c>
      <c r="K5159" t="s">
        <v>5423</v>
      </c>
      <c r="L5159">
        <v>30</v>
      </c>
      <c r="M5159" t="s">
        <v>390</v>
      </c>
      <c r="N5159">
        <v>4844560</v>
      </c>
      <c r="O5159" t="s">
        <v>92</v>
      </c>
      <c r="P5159" t="s">
        <v>10318</v>
      </c>
      <c r="Q5159">
        <v>100</v>
      </c>
      <c r="R5159">
        <v>11</v>
      </c>
      <c r="S5159">
        <v>59280280</v>
      </c>
      <c r="T5159">
        <v>59717358</v>
      </c>
      <c r="U5159" t="s">
        <v>10319</v>
      </c>
      <c r="V5159">
        <v>1</v>
      </c>
      <c r="W5159" s="2">
        <v>0</v>
      </c>
      <c r="X5159" s="2">
        <v>0</v>
      </c>
      <c r="Y5159" s="2">
        <v>0</v>
      </c>
      <c r="Z5159" s="2">
        <v>0</v>
      </c>
      <c r="AA5159" s="2">
        <v>0</v>
      </c>
      <c r="AB5159" s="2">
        <v>0</v>
      </c>
      <c r="AC5159" s="2">
        <v>0</v>
      </c>
      <c r="AD5159" s="2">
        <v>147</v>
      </c>
      <c r="AE5159" s="2">
        <v>104</v>
      </c>
      <c r="AF5159" s="2">
        <v>147</v>
      </c>
      <c r="AG5159" s="2">
        <v>140</v>
      </c>
      <c r="AH5159" s="2">
        <v>228</v>
      </c>
      <c r="AI5159" s="2">
        <v>161</v>
      </c>
      <c r="AJ5159" s="2">
        <v>243</v>
      </c>
      <c r="AK5159" s="2">
        <v>0</v>
      </c>
      <c r="AL5159" s="2">
        <v>0</v>
      </c>
      <c r="AM5159" s="2">
        <v>0</v>
      </c>
      <c r="AN5159" s="2">
        <v>0</v>
      </c>
      <c r="AO5159" s="2">
        <v>0</v>
      </c>
      <c r="AP5159" s="2">
        <v>0</v>
      </c>
      <c r="AQ5159" s="2">
        <v>0</v>
      </c>
      <c r="AR5159" s="2">
        <v>0</v>
      </c>
      <c r="AS5159" s="2">
        <v>0</v>
      </c>
      <c r="AT5159" s="2">
        <v>0</v>
      </c>
      <c r="AU5159" s="2">
        <v>0</v>
      </c>
      <c r="AV5159" s="2">
        <v>0</v>
      </c>
      <c r="AW5159" s="2">
        <v>0</v>
      </c>
      <c r="AX5159" s="2">
        <v>0</v>
      </c>
      <c r="AY5159" s="2">
        <v>0</v>
      </c>
      <c r="AZ5159" s="2">
        <v>0</v>
      </c>
      <c r="BA5159" s="2">
        <v>0</v>
      </c>
      <c r="BB5159" s="2">
        <v>0</v>
      </c>
      <c r="BC5159" s="2">
        <v>334</v>
      </c>
      <c r="BD5159" s="2">
        <v>0</v>
      </c>
      <c r="BE5159" s="2">
        <v>0</v>
      </c>
      <c r="BF5159" s="2">
        <v>0</v>
      </c>
      <c r="BG5159" s="2">
        <v>0</v>
      </c>
      <c r="BH5159" s="2">
        <v>0</v>
      </c>
      <c r="BI5159" s="2">
        <v>0</v>
      </c>
      <c r="BJ5159" s="2">
        <v>0</v>
      </c>
      <c r="BK5159" s="2">
        <v>0</v>
      </c>
      <c r="BL5159" s="2">
        <v>6</v>
      </c>
      <c r="BM5159" s="2">
        <v>5</v>
      </c>
      <c r="BN5159" s="2">
        <v>6</v>
      </c>
      <c r="BO5159" s="2">
        <v>5</v>
      </c>
      <c r="BP5159" s="2">
        <v>8</v>
      </c>
      <c r="BQ5159" s="2">
        <v>4</v>
      </c>
      <c r="BR5159" s="2">
        <v>9</v>
      </c>
      <c r="BS5159" s="2">
        <v>0</v>
      </c>
      <c r="BT5159" s="2">
        <v>0</v>
      </c>
      <c r="BU5159" s="2">
        <v>0</v>
      </c>
      <c r="BV5159" s="2">
        <v>0</v>
      </c>
      <c r="BW5159" s="2">
        <v>0</v>
      </c>
      <c r="BX5159" s="2">
        <v>0</v>
      </c>
      <c r="BY5159" s="2">
        <v>0</v>
      </c>
      <c r="BZ5159" s="2">
        <v>0</v>
      </c>
      <c r="CA5159" s="2">
        <v>0</v>
      </c>
      <c r="CB5159" s="2">
        <v>0</v>
      </c>
      <c r="CC5159" s="2">
        <v>0</v>
      </c>
      <c r="CD5159" s="2">
        <v>0</v>
      </c>
      <c r="CE5159" s="2">
        <v>0</v>
      </c>
      <c r="CF5159" s="2">
        <v>0</v>
      </c>
      <c r="CG5159" s="2">
        <v>0</v>
      </c>
      <c r="CH5159" s="2">
        <v>0</v>
      </c>
      <c r="CI5159" s="2">
        <v>0</v>
      </c>
      <c r="CJ5159" s="2">
        <v>0</v>
      </c>
      <c r="CK5159" s="2">
        <v>22</v>
      </c>
      <c r="CL5159" s="2">
        <v>0</v>
      </c>
    </row>
    <row r="5160" spans="1:90" x14ac:dyDescent="0.25">
      <c r="A5160" t="s">
        <v>115</v>
      </c>
      <c r="B5160">
        <v>10318</v>
      </c>
      <c r="C5160" t="s">
        <v>264</v>
      </c>
      <c r="D5160">
        <v>1</v>
      </c>
      <c r="E5160">
        <v>8</v>
      </c>
      <c r="F5160">
        <v>901799</v>
      </c>
      <c r="G5160">
        <v>35901799</v>
      </c>
      <c r="H5160" t="s">
        <v>388</v>
      </c>
      <c r="I5160">
        <v>100</v>
      </c>
      <c r="J5160" t="s">
        <v>107</v>
      </c>
      <c r="K5160" t="s">
        <v>389</v>
      </c>
      <c r="L5160">
        <v>30</v>
      </c>
      <c r="M5160" t="s">
        <v>390</v>
      </c>
      <c r="N5160">
        <v>4858570</v>
      </c>
      <c r="O5160" t="s">
        <v>102</v>
      </c>
      <c r="P5160" t="s">
        <v>391</v>
      </c>
      <c r="Q5160">
        <v>9865</v>
      </c>
      <c r="R5160">
        <v>11</v>
      </c>
      <c r="S5160">
        <v>59742113</v>
      </c>
      <c r="T5160">
        <v>59742441</v>
      </c>
      <c r="U5160" t="s">
        <v>392</v>
      </c>
      <c r="V5160">
        <v>1</v>
      </c>
      <c r="W5160" s="2">
        <v>0</v>
      </c>
      <c r="X5160" s="2">
        <v>0</v>
      </c>
      <c r="Y5160" s="2">
        <v>55</v>
      </c>
      <c r="Z5160" s="2">
        <v>49</v>
      </c>
      <c r="AA5160" s="2">
        <v>68</v>
      </c>
      <c r="AB5160" s="2">
        <v>73</v>
      </c>
      <c r="AC5160" s="2">
        <v>56</v>
      </c>
      <c r="AD5160" s="2">
        <v>73</v>
      </c>
      <c r="AE5160" s="2">
        <v>85</v>
      </c>
      <c r="AF5160" s="2">
        <v>51</v>
      </c>
      <c r="AG5160" s="2">
        <v>62</v>
      </c>
      <c r="AH5160" s="2">
        <v>70</v>
      </c>
      <c r="AI5160" s="2">
        <v>52</v>
      </c>
      <c r="AJ5160" s="2">
        <v>32</v>
      </c>
      <c r="AK5160" s="2">
        <v>0</v>
      </c>
      <c r="AL5160" s="2">
        <v>0</v>
      </c>
      <c r="AM5160" s="2">
        <v>0</v>
      </c>
      <c r="AN5160" s="2">
        <v>0</v>
      </c>
      <c r="AO5160" s="2">
        <v>0</v>
      </c>
      <c r="AP5160" s="2">
        <v>0</v>
      </c>
      <c r="AQ5160" s="2">
        <v>0</v>
      </c>
      <c r="AR5160" s="2">
        <v>0</v>
      </c>
      <c r="AS5160" s="2">
        <v>0</v>
      </c>
      <c r="AT5160" s="2">
        <v>0</v>
      </c>
      <c r="AU5160" s="2">
        <v>0</v>
      </c>
      <c r="AV5160" s="2">
        <v>0</v>
      </c>
      <c r="AW5160" s="2">
        <v>0</v>
      </c>
      <c r="AX5160" s="2">
        <v>0</v>
      </c>
      <c r="AY5160" s="2">
        <v>0</v>
      </c>
      <c r="AZ5160" s="2">
        <v>0</v>
      </c>
      <c r="BA5160" s="2">
        <v>0</v>
      </c>
      <c r="BB5160" s="2">
        <v>0</v>
      </c>
      <c r="BC5160" s="2">
        <v>197</v>
      </c>
      <c r="BD5160" s="2">
        <v>0</v>
      </c>
      <c r="BE5160" s="2">
        <v>0</v>
      </c>
      <c r="BF5160" s="2">
        <v>0</v>
      </c>
      <c r="BG5160" s="2">
        <v>2</v>
      </c>
      <c r="BH5160" s="2">
        <v>2</v>
      </c>
      <c r="BI5160" s="2">
        <v>2</v>
      </c>
      <c r="BJ5160" s="2">
        <v>3</v>
      </c>
      <c r="BK5160" s="2">
        <v>3</v>
      </c>
      <c r="BL5160" s="2">
        <v>2</v>
      </c>
      <c r="BM5160" s="2">
        <v>4</v>
      </c>
      <c r="BN5160" s="2">
        <v>4</v>
      </c>
      <c r="BO5160" s="2">
        <v>3</v>
      </c>
      <c r="BP5160" s="2">
        <v>3</v>
      </c>
      <c r="BQ5160" s="2">
        <v>2</v>
      </c>
      <c r="BR5160" s="2">
        <v>2</v>
      </c>
      <c r="BS5160" s="2">
        <v>0</v>
      </c>
      <c r="BT5160" s="2">
        <v>0</v>
      </c>
      <c r="BU5160" s="2">
        <v>0</v>
      </c>
      <c r="BV5160" s="2">
        <v>0</v>
      </c>
      <c r="BW5160" s="2">
        <v>0</v>
      </c>
      <c r="BX5160" s="2">
        <v>0</v>
      </c>
      <c r="BY5160" s="2">
        <v>0</v>
      </c>
      <c r="BZ5160" s="2">
        <v>0</v>
      </c>
      <c r="CA5160" s="2">
        <v>0</v>
      </c>
      <c r="CB5160" s="2">
        <v>0</v>
      </c>
      <c r="CC5160" s="2">
        <v>0</v>
      </c>
      <c r="CD5160" s="2">
        <v>0</v>
      </c>
      <c r="CE5160" s="2">
        <v>0</v>
      </c>
      <c r="CF5160" s="2">
        <v>0</v>
      </c>
      <c r="CG5160" s="2">
        <v>0</v>
      </c>
      <c r="CH5160" s="2">
        <v>0</v>
      </c>
      <c r="CI5160" s="2">
        <v>0</v>
      </c>
      <c r="CJ5160" s="2">
        <v>0</v>
      </c>
      <c r="CK5160" s="2">
        <v>14</v>
      </c>
      <c r="CL5160" s="2">
        <v>0</v>
      </c>
    </row>
    <row r="5161" spans="1:90" x14ac:dyDescent="0.25">
      <c r="A5161" t="s">
        <v>115</v>
      </c>
      <c r="B5161">
        <v>10318</v>
      </c>
      <c r="C5161" t="s">
        <v>264</v>
      </c>
      <c r="D5161">
        <v>1</v>
      </c>
      <c r="E5161">
        <v>8</v>
      </c>
      <c r="F5161">
        <v>925366</v>
      </c>
      <c r="G5161">
        <v>35925366</v>
      </c>
      <c r="H5161" t="s">
        <v>16613</v>
      </c>
      <c r="I5161">
        <v>100</v>
      </c>
      <c r="J5161" t="s">
        <v>107</v>
      </c>
      <c r="K5161" t="s">
        <v>5423</v>
      </c>
      <c r="L5161">
        <v>30</v>
      </c>
      <c r="M5161" t="s">
        <v>390</v>
      </c>
      <c r="N5161">
        <v>4844560</v>
      </c>
      <c r="O5161" t="s">
        <v>92</v>
      </c>
      <c r="P5161" t="s">
        <v>10318</v>
      </c>
      <c r="Q5161">
        <v>112</v>
      </c>
      <c r="R5161">
        <v>11</v>
      </c>
      <c r="S5161">
        <v>59393581</v>
      </c>
      <c r="T5161">
        <v>59398078</v>
      </c>
      <c r="U5161" t="s">
        <v>16614</v>
      </c>
      <c r="V5161">
        <v>1</v>
      </c>
      <c r="W5161" s="2">
        <v>0</v>
      </c>
      <c r="X5161" s="2">
        <v>0</v>
      </c>
      <c r="Y5161" s="2">
        <v>30</v>
      </c>
      <c r="Z5161" s="2">
        <v>119</v>
      </c>
      <c r="AA5161" s="2">
        <v>121</v>
      </c>
      <c r="AB5161" s="2">
        <v>124</v>
      </c>
      <c r="AC5161" s="2">
        <v>121</v>
      </c>
      <c r="AD5161" s="2">
        <v>0</v>
      </c>
      <c r="AE5161" s="2">
        <v>0</v>
      </c>
      <c r="AF5161" s="2">
        <v>0</v>
      </c>
      <c r="AG5161" s="2">
        <v>0</v>
      </c>
      <c r="AH5161" s="2">
        <v>0</v>
      </c>
      <c r="AI5161" s="2">
        <v>0</v>
      </c>
      <c r="AJ5161" s="2">
        <v>0</v>
      </c>
      <c r="AK5161" s="2">
        <v>0</v>
      </c>
      <c r="AL5161" s="2">
        <v>0</v>
      </c>
      <c r="AM5161" s="2">
        <v>0</v>
      </c>
      <c r="AN5161" s="2">
        <v>0</v>
      </c>
      <c r="AO5161" s="2">
        <v>0</v>
      </c>
      <c r="AP5161" s="2">
        <v>0</v>
      </c>
      <c r="AQ5161" s="2">
        <v>0</v>
      </c>
      <c r="AR5161" s="2">
        <v>0</v>
      </c>
      <c r="AS5161" s="2">
        <v>0</v>
      </c>
      <c r="AT5161" s="2">
        <v>0</v>
      </c>
      <c r="AU5161" s="2">
        <v>0</v>
      </c>
      <c r="AV5161" s="2">
        <v>0</v>
      </c>
      <c r="AW5161" s="2">
        <v>0</v>
      </c>
      <c r="AX5161" s="2">
        <v>0</v>
      </c>
      <c r="AY5161" s="2">
        <v>0</v>
      </c>
      <c r="AZ5161" s="2">
        <v>0</v>
      </c>
      <c r="BA5161" s="2">
        <v>0</v>
      </c>
      <c r="BB5161" s="2">
        <v>0</v>
      </c>
      <c r="BC5161" s="2">
        <v>0</v>
      </c>
      <c r="BD5161" s="2">
        <v>0</v>
      </c>
      <c r="BE5161" s="2">
        <v>0</v>
      </c>
      <c r="BF5161" s="2">
        <v>0</v>
      </c>
      <c r="BG5161" s="2">
        <v>1</v>
      </c>
      <c r="BH5161" s="2">
        <v>4</v>
      </c>
      <c r="BI5161" s="2">
        <v>4</v>
      </c>
      <c r="BJ5161" s="2">
        <v>5</v>
      </c>
      <c r="BK5161" s="2">
        <v>4</v>
      </c>
      <c r="BL5161" s="2">
        <v>0</v>
      </c>
      <c r="BM5161" s="2">
        <v>0</v>
      </c>
      <c r="BN5161" s="2">
        <v>0</v>
      </c>
      <c r="BO5161" s="2">
        <v>0</v>
      </c>
      <c r="BP5161" s="2">
        <v>0</v>
      </c>
      <c r="BQ5161" s="2">
        <v>0</v>
      </c>
      <c r="BR5161" s="2">
        <v>0</v>
      </c>
      <c r="BS5161" s="2">
        <v>0</v>
      </c>
      <c r="BT5161" s="2">
        <v>0</v>
      </c>
      <c r="BU5161" s="2">
        <v>0</v>
      </c>
      <c r="BV5161" s="2">
        <v>0</v>
      </c>
      <c r="BW5161" s="2">
        <v>0</v>
      </c>
      <c r="BX5161" s="2">
        <v>0</v>
      </c>
      <c r="BY5161" s="2">
        <v>0</v>
      </c>
      <c r="BZ5161" s="2">
        <v>0</v>
      </c>
      <c r="CA5161" s="2">
        <v>0</v>
      </c>
      <c r="CB5161" s="2">
        <v>0</v>
      </c>
      <c r="CC5161" s="2">
        <v>0</v>
      </c>
      <c r="CD5161" s="2">
        <v>0</v>
      </c>
      <c r="CE5161" s="2">
        <v>0</v>
      </c>
      <c r="CF5161" s="2">
        <v>0</v>
      </c>
      <c r="CG5161" s="2">
        <v>0</v>
      </c>
      <c r="CH5161" s="2">
        <v>0</v>
      </c>
      <c r="CI5161" s="2">
        <v>0</v>
      </c>
      <c r="CJ5161" s="2">
        <v>0</v>
      </c>
      <c r="CK5161" s="2">
        <v>0</v>
      </c>
      <c r="CL5161" s="2">
        <v>0</v>
      </c>
    </row>
    <row r="5162" spans="1:90" x14ac:dyDescent="0.25">
      <c r="A5162" t="s">
        <v>115</v>
      </c>
      <c r="B5162">
        <v>10318</v>
      </c>
      <c r="C5162" t="s">
        <v>264</v>
      </c>
      <c r="D5162">
        <v>1</v>
      </c>
      <c r="E5162">
        <v>8</v>
      </c>
      <c r="F5162">
        <v>5344</v>
      </c>
      <c r="G5162">
        <v>35005344</v>
      </c>
      <c r="H5162" t="s">
        <v>17688</v>
      </c>
      <c r="I5162">
        <v>100</v>
      </c>
      <c r="J5162" t="s">
        <v>107</v>
      </c>
      <c r="K5162" t="s">
        <v>8314</v>
      </c>
      <c r="L5162">
        <v>52</v>
      </c>
      <c r="M5162" t="s">
        <v>7898</v>
      </c>
      <c r="N5162">
        <v>4893000</v>
      </c>
      <c r="O5162" t="s">
        <v>17689</v>
      </c>
      <c r="P5162" t="s">
        <v>6249</v>
      </c>
      <c r="Q5162">
        <v>8029</v>
      </c>
      <c r="R5162">
        <v>11</v>
      </c>
      <c r="S5162">
        <v>59786227</v>
      </c>
      <c r="T5162">
        <v>59786792</v>
      </c>
      <c r="U5162" t="s">
        <v>17690</v>
      </c>
      <c r="V5162">
        <v>1</v>
      </c>
      <c r="W5162" s="2">
        <v>0</v>
      </c>
      <c r="X5162" s="2">
        <v>0</v>
      </c>
      <c r="Y5162" s="2">
        <v>84</v>
      </c>
      <c r="Z5162" s="2">
        <v>80</v>
      </c>
      <c r="AA5162" s="2">
        <v>98</v>
      </c>
      <c r="AB5162" s="2">
        <v>92</v>
      </c>
      <c r="AC5162" s="2">
        <v>89</v>
      </c>
      <c r="AD5162" s="2">
        <v>115</v>
      </c>
      <c r="AE5162" s="2">
        <v>127</v>
      </c>
      <c r="AF5162" s="2">
        <v>61</v>
      </c>
      <c r="AG5162" s="2">
        <v>69</v>
      </c>
      <c r="AH5162" s="2">
        <v>141</v>
      </c>
      <c r="AI5162" s="2">
        <v>118</v>
      </c>
      <c r="AJ5162" s="2">
        <v>105</v>
      </c>
      <c r="AK5162" s="2">
        <v>0</v>
      </c>
      <c r="AL5162" s="2">
        <v>0</v>
      </c>
      <c r="AM5162" s="2">
        <v>0</v>
      </c>
      <c r="AN5162" s="2">
        <v>0</v>
      </c>
      <c r="AO5162" s="2">
        <v>0</v>
      </c>
      <c r="AP5162" s="2">
        <v>0</v>
      </c>
      <c r="AQ5162" s="2">
        <v>0</v>
      </c>
      <c r="AR5162" s="2">
        <v>0</v>
      </c>
      <c r="AS5162" s="2">
        <v>0</v>
      </c>
      <c r="AT5162" s="2">
        <v>0</v>
      </c>
      <c r="AU5162" s="2">
        <v>0</v>
      </c>
      <c r="AV5162" s="2">
        <v>0</v>
      </c>
      <c r="AW5162" s="2">
        <v>0</v>
      </c>
      <c r="AX5162" s="2">
        <v>0</v>
      </c>
      <c r="AY5162" s="2">
        <v>0</v>
      </c>
      <c r="AZ5162" s="2">
        <v>0</v>
      </c>
      <c r="BA5162" s="2">
        <v>0</v>
      </c>
      <c r="BB5162" s="2">
        <v>0</v>
      </c>
      <c r="BC5162" s="2">
        <v>47</v>
      </c>
      <c r="BD5162" s="2">
        <v>0</v>
      </c>
      <c r="BE5162" s="2">
        <v>0</v>
      </c>
      <c r="BF5162" s="2">
        <v>0</v>
      </c>
      <c r="BG5162" s="2">
        <v>4</v>
      </c>
      <c r="BH5162" s="2">
        <v>3</v>
      </c>
      <c r="BI5162" s="2">
        <v>3</v>
      </c>
      <c r="BJ5162" s="2">
        <v>3</v>
      </c>
      <c r="BK5162" s="2">
        <v>3</v>
      </c>
      <c r="BL5162" s="2">
        <v>5</v>
      </c>
      <c r="BM5162" s="2">
        <v>5</v>
      </c>
      <c r="BN5162" s="2">
        <v>3</v>
      </c>
      <c r="BO5162" s="2">
        <v>2</v>
      </c>
      <c r="BP5162" s="2">
        <v>5</v>
      </c>
      <c r="BQ5162" s="2">
        <v>6</v>
      </c>
      <c r="BR5162" s="2">
        <v>5</v>
      </c>
      <c r="BS5162" s="2">
        <v>0</v>
      </c>
      <c r="BT5162" s="2">
        <v>0</v>
      </c>
      <c r="BU5162" s="2">
        <v>0</v>
      </c>
      <c r="BV5162" s="2">
        <v>0</v>
      </c>
      <c r="BW5162" s="2">
        <v>0</v>
      </c>
      <c r="BX5162" s="2">
        <v>0</v>
      </c>
      <c r="BY5162" s="2">
        <v>0</v>
      </c>
      <c r="BZ5162" s="2">
        <v>0</v>
      </c>
      <c r="CA5162" s="2">
        <v>0</v>
      </c>
      <c r="CB5162" s="2">
        <v>0</v>
      </c>
      <c r="CC5162" s="2">
        <v>0</v>
      </c>
      <c r="CD5162" s="2">
        <v>0</v>
      </c>
      <c r="CE5162" s="2">
        <v>0</v>
      </c>
      <c r="CF5162" s="2">
        <v>0</v>
      </c>
      <c r="CG5162" s="2">
        <v>0</v>
      </c>
      <c r="CH5162" s="2">
        <v>0</v>
      </c>
      <c r="CI5162" s="2">
        <v>0</v>
      </c>
      <c r="CJ5162" s="2">
        <v>0</v>
      </c>
      <c r="CK5162" s="2">
        <v>2</v>
      </c>
      <c r="CL5162" s="2">
        <v>0</v>
      </c>
    </row>
    <row r="5163" spans="1:90" x14ac:dyDescent="0.25">
      <c r="A5163" t="s">
        <v>115</v>
      </c>
      <c r="B5163">
        <v>10318</v>
      </c>
      <c r="C5163" t="s">
        <v>264</v>
      </c>
      <c r="D5163">
        <v>1</v>
      </c>
      <c r="E5163">
        <v>8</v>
      </c>
      <c r="F5163">
        <v>48732</v>
      </c>
      <c r="G5163">
        <v>35048732</v>
      </c>
      <c r="H5163" t="s">
        <v>15061</v>
      </c>
      <c r="I5163">
        <v>100</v>
      </c>
      <c r="J5163" t="s">
        <v>107</v>
      </c>
      <c r="K5163" t="s">
        <v>15062</v>
      </c>
      <c r="L5163">
        <v>23</v>
      </c>
      <c r="M5163" t="s">
        <v>265</v>
      </c>
      <c r="N5163">
        <v>4832060</v>
      </c>
      <c r="O5163" t="s">
        <v>92</v>
      </c>
      <c r="P5163" t="s">
        <v>15063</v>
      </c>
      <c r="Q5163">
        <v>2</v>
      </c>
      <c r="R5163">
        <v>11</v>
      </c>
      <c r="S5163">
        <v>59280867</v>
      </c>
      <c r="T5163">
        <v>59285848</v>
      </c>
      <c r="U5163" t="s">
        <v>15064</v>
      </c>
      <c r="V5163">
        <v>1</v>
      </c>
      <c r="W5163" s="2">
        <v>0</v>
      </c>
      <c r="X5163" s="2">
        <v>0</v>
      </c>
      <c r="Y5163" s="2">
        <v>92</v>
      </c>
      <c r="Z5163" s="2">
        <v>91</v>
      </c>
      <c r="AA5163" s="2">
        <v>100</v>
      </c>
      <c r="AB5163" s="2">
        <v>86</v>
      </c>
      <c r="AC5163" s="2">
        <v>60</v>
      </c>
      <c r="AD5163" s="2">
        <v>66</v>
      </c>
      <c r="AE5163" s="2">
        <v>65</v>
      </c>
      <c r="AF5163" s="2">
        <v>0</v>
      </c>
      <c r="AG5163" s="2">
        <v>0</v>
      </c>
      <c r="AH5163" s="2">
        <v>0</v>
      </c>
      <c r="AI5163" s="2">
        <v>0</v>
      </c>
      <c r="AJ5163" s="2">
        <v>0</v>
      </c>
      <c r="AK5163" s="2">
        <v>0</v>
      </c>
      <c r="AL5163" s="2">
        <v>0</v>
      </c>
      <c r="AM5163" s="2">
        <v>0</v>
      </c>
      <c r="AN5163" s="2">
        <v>0</v>
      </c>
      <c r="AO5163" s="2">
        <v>0</v>
      </c>
      <c r="AP5163" s="2">
        <v>0</v>
      </c>
      <c r="AQ5163" s="2">
        <v>0</v>
      </c>
      <c r="AR5163" s="2">
        <v>0</v>
      </c>
      <c r="AS5163" s="2">
        <v>0</v>
      </c>
      <c r="AT5163" s="2">
        <v>0</v>
      </c>
      <c r="AU5163" s="2">
        <v>0</v>
      </c>
      <c r="AV5163" s="2">
        <v>0</v>
      </c>
      <c r="AW5163" s="2">
        <v>0</v>
      </c>
      <c r="AX5163" s="2">
        <v>0</v>
      </c>
      <c r="AY5163" s="2">
        <v>0</v>
      </c>
      <c r="AZ5163" s="2">
        <v>0</v>
      </c>
      <c r="BA5163" s="2">
        <v>0</v>
      </c>
      <c r="BB5163" s="2">
        <v>11</v>
      </c>
      <c r="BC5163" s="2">
        <v>0</v>
      </c>
      <c r="BD5163" s="2">
        <v>11</v>
      </c>
      <c r="BE5163" s="2">
        <v>0</v>
      </c>
      <c r="BF5163" s="2">
        <v>0</v>
      </c>
      <c r="BG5163" s="2">
        <v>4</v>
      </c>
      <c r="BH5163" s="2">
        <v>4</v>
      </c>
      <c r="BI5163" s="2">
        <v>3</v>
      </c>
      <c r="BJ5163" s="2">
        <v>4</v>
      </c>
      <c r="BK5163" s="2">
        <v>3</v>
      </c>
      <c r="BL5163" s="2">
        <v>2</v>
      </c>
      <c r="BM5163" s="2">
        <v>2</v>
      </c>
      <c r="BN5163" s="2">
        <v>0</v>
      </c>
      <c r="BO5163" s="2">
        <v>0</v>
      </c>
      <c r="BP5163" s="2">
        <v>0</v>
      </c>
      <c r="BQ5163" s="2">
        <v>0</v>
      </c>
      <c r="BR5163" s="2">
        <v>0</v>
      </c>
      <c r="BS5163" s="2">
        <v>0</v>
      </c>
      <c r="BT5163" s="2">
        <v>0</v>
      </c>
      <c r="BU5163" s="2">
        <v>0</v>
      </c>
      <c r="BV5163" s="2">
        <v>0</v>
      </c>
      <c r="BW5163" s="2">
        <v>0</v>
      </c>
      <c r="BX5163" s="2">
        <v>0</v>
      </c>
      <c r="BY5163" s="2">
        <v>0</v>
      </c>
      <c r="BZ5163" s="2">
        <v>0</v>
      </c>
      <c r="CA5163" s="2">
        <v>0</v>
      </c>
      <c r="CB5163" s="2">
        <v>0</v>
      </c>
      <c r="CC5163" s="2">
        <v>0</v>
      </c>
      <c r="CD5163" s="2">
        <v>0</v>
      </c>
      <c r="CE5163" s="2">
        <v>0</v>
      </c>
      <c r="CF5163" s="2">
        <v>0</v>
      </c>
      <c r="CG5163" s="2">
        <v>0</v>
      </c>
      <c r="CH5163" s="2">
        <v>0</v>
      </c>
      <c r="CI5163" s="2">
        <v>0</v>
      </c>
      <c r="CJ5163" s="2">
        <v>7</v>
      </c>
      <c r="CK5163" s="2">
        <v>0</v>
      </c>
      <c r="CL5163" s="2">
        <v>3</v>
      </c>
    </row>
    <row r="5164" spans="1:90" x14ac:dyDescent="0.25">
      <c r="A5164" t="s">
        <v>115</v>
      </c>
      <c r="B5164">
        <v>10318</v>
      </c>
      <c r="C5164" t="s">
        <v>264</v>
      </c>
      <c r="D5164">
        <v>1</v>
      </c>
      <c r="E5164">
        <v>8</v>
      </c>
      <c r="F5164">
        <v>472505</v>
      </c>
      <c r="G5164">
        <v>35472505</v>
      </c>
      <c r="H5164" t="s">
        <v>11325</v>
      </c>
      <c r="I5164">
        <v>100</v>
      </c>
      <c r="J5164" t="s">
        <v>107</v>
      </c>
      <c r="K5164" t="s">
        <v>1384</v>
      </c>
      <c r="L5164">
        <v>30</v>
      </c>
      <c r="M5164" t="s">
        <v>390</v>
      </c>
      <c r="N5164">
        <v>4849032</v>
      </c>
      <c r="O5164" t="s">
        <v>261</v>
      </c>
      <c r="P5164" t="s">
        <v>1385</v>
      </c>
      <c r="Q5164" t="s">
        <v>127</v>
      </c>
      <c r="R5164">
        <v>11</v>
      </c>
      <c r="S5164">
        <v>55280767</v>
      </c>
      <c r="T5164">
        <v>59313172</v>
      </c>
      <c r="U5164" t="s">
        <v>11326</v>
      </c>
      <c r="V5164">
        <v>1</v>
      </c>
      <c r="W5164" s="2">
        <v>0</v>
      </c>
      <c r="X5164" s="2">
        <v>0</v>
      </c>
      <c r="Y5164" s="2">
        <v>0</v>
      </c>
      <c r="Z5164" s="2">
        <v>0</v>
      </c>
      <c r="AA5164" s="2">
        <v>0</v>
      </c>
      <c r="AB5164" s="2">
        <v>0</v>
      </c>
      <c r="AC5164" s="2">
        <v>0</v>
      </c>
      <c r="AD5164" s="2">
        <v>0</v>
      </c>
      <c r="AE5164" s="2">
        <v>0</v>
      </c>
      <c r="AF5164" s="2">
        <v>0</v>
      </c>
      <c r="AG5164" s="2">
        <v>0</v>
      </c>
      <c r="AH5164" s="2">
        <v>670</v>
      </c>
      <c r="AI5164" s="2">
        <v>475</v>
      </c>
      <c r="AJ5164" s="2">
        <v>426</v>
      </c>
      <c r="AK5164" s="2">
        <v>0</v>
      </c>
      <c r="AL5164" s="2">
        <v>0</v>
      </c>
      <c r="AM5164" s="2">
        <v>0</v>
      </c>
      <c r="AN5164" s="2">
        <v>0</v>
      </c>
      <c r="AO5164" s="2">
        <v>0</v>
      </c>
      <c r="AP5164" s="2">
        <v>0</v>
      </c>
      <c r="AQ5164" s="2">
        <v>0</v>
      </c>
      <c r="AR5164" s="2">
        <v>0</v>
      </c>
      <c r="AS5164" s="2">
        <v>0</v>
      </c>
      <c r="AT5164" s="2">
        <v>0</v>
      </c>
      <c r="AU5164" s="2">
        <v>0</v>
      </c>
      <c r="AV5164" s="2">
        <v>0</v>
      </c>
      <c r="AW5164" s="2">
        <v>0</v>
      </c>
      <c r="AX5164" s="2">
        <v>0</v>
      </c>
      <c r="AY5164" s="2">
        <v>0</v>
      </c>
      <c r="AZ5164" s="2">
        <v>0</v>
      </c>
      <c r="BA5164" s="2">
        <v>0</v>
      </c>
      <c r="BB5164" s="2">
        <v>0</v>
      </c>
      <c r="BC5164" s="2">
        <v>69</v>
      </c>
      <c r="BD5164" s="2">
        <v>0</v>
      </c>
      <c r="BE5164" s="2">
        <v>0</v>
      </c>
      <c r="BF5164" s="2">
        <v>0</v>
      </c>
      <c r="BG5164" s="2">
        <v>0</v>
      </c>
      <c r="BH5164" s="2">
        <v>0</v>
      </c>
      <c r="BI5164" s="2">
        <v>0</v>
      </c>
      <c r="BJ5164" s="2">
        <v>0</v>
      </c>
      <c r="BK5164" s="2">
        <v>0</v>
      </c>
      <c r="BL5164" s="2">
        <v>0</v>
      </c>
      <c r="BM5164" s="2">
        <v>0</v>
      </c>
      <c r="BN5164" s="2">
        <v>0</v>
      </c>
      <c r="BO5164" s="2">
        <v>0</v>
      </c>
      <c r="BP5164" s="2">
        <v>25</v>
      </c>
      <c r="BQ5164" s="2">
        <v>20</v>
      </c>
      <c r="BR5164" s="2">
        <v>15</v>
      </c>
      <c r="BS5164" s="2">
        <v>0</v>
      </c>
      <c r="BT5164" s="2">
        <v>0</v>
      </c>
      <c r="BU5164" s="2">
        <v>0</v>
      </c>
      <c r="BV5164" s="2">
        <v>0</v>
      </c>
      <c r="BW5164" s="2">
        <v>0</v>
      </c>
      <c r="BX5164" s="2">
        <v>0</v>
      </c>
      <c r="BY5164" s="2">
        <v>0</v>
      </c>
      <c r="BZ5164" s="2">
        <v>0</v>
      </c>
      <c r="CA5164" s="2">
        <v>0</v>
      </c>
      <c r="CB5164" s="2">
        <v>0</v>
      </c>
      <c r="CC5164" s="2">
        <v>0</v>
      </c>
      <c r="CD5164" s="2">
        <v>0</v>
      </c>
      <c r="CE5164" s="2">
        <v>0</v>
      </c>
      <c r="CF5164" s="2">
        <v>0</v>
      </c>
      <c r="CG5164" s="2">
        <v>0</v>
      </c>
      <c r="CH5164" s="2">
        <v>0</v>
      </c>
      <c r="CI5164" s="2">
        <v>0</v>
      </c>
      <c r="CJ5164" s="2">
        <v>0</v>
      </c>
      <c r="CK5164" s="2">
        <v>4</v>
      </c>
      <c r="CL5164" s="2">
        <v>0</v>
      </c>
    </row>
    <row r="5165" spans="1:90" x14ac:dyDescent="0.25">
      <c r="A5165" t="s">
        <v>115</v>
      </c>
      <c r="B5165">
        <v>10318</v>
      </c>
      <c r="C5165" t="s">
        <v>264</v>
      </c>
      <c r="D5165">
        <v>1</v>
      </c>
      <c r="E5165">
        <v>10</v>
      </c>
      <c r="F5165">
        <v>925135</v>
      </c>
      <c r="G5165">
        <v>35925135</v>
      </c>
      <c r="H5165" t="s">
        <v>17506</v>
      </c>
      <c r="I5165">
        <v>100</v>
      </c>
      <c r="J5165" t="s">
        <v>107</v>
      </c>
      <c r="K5165" t="s">
        <v>14159</v>
      </c>
      <c r="L5165">
        <v>55</v>
      </c>
      <c r="M5165" t="s">
        <v>377</v>
      </c>
      <c r="N5165">
        <v>4895070</v>
      </c>
      <c r="O5165" t="s">
        <v>261</v>
      </c>
      <c r="P5165" t="s">
        <v>17507</v>
      </c>
      <c r="Q5165">
        <v>153</v>
      </c>
      <c r="R5165">
        <v>11</v>
      </c>
      <c r="S5165">
        <v>59784545</v>
      </c>
      <c r="T5165">
        <v>59784800</v>
      </c>
      <c r="U5165" t="s">
        <v>17508</v>
      </c>
      <c r="V5165">
        <v>1</v>
      </c>
      <c r="W5165" s="2">
        <v>0</v>
      </c>
      <c r="X5165" s="2">
        <v>0</v>
      </c>
      <c r="Y5165" s="2">
        <v>22</v>
      </c>
      <c r="Z5165" s="2">
        <v>22</v>
      </c>
      <c r="AA5165" s="2">
        <v>21</v>
      </c>
      <c r="AB5165" s="2">
        <v>17</v>
      </c>
      <c r="AC5165" s="2">
        <v>25</v>
      </c>
      <c r="AD5165" s="2">
        <v>13</v>
      </c>
      <c r="AE5165" s="2">
        <v>44</v>
      </c>
      <c r="AF5165" s="2">
        <v>34</v>
      </c>
      <c r="AG5165" s="2">
        <v>27</v>
      </c>
      <c r="AH5165" s="2">
        <v>0</v>
      </c>
      <c r="AI5165" s="2">
        <v>29</v>
      </c>
      <c r="AJ5165" s="2">
        <v>24</v>
      </c>
      <c r="AK5165" s="2">
        <v>0</v>
      </c>
      <c r="AL5165" s="2">
        <v>0</v>
      </c>
      <c r="AM5165" s="2">
        <v>0</v>
      </c>
      <c r="AN5165" s="2">
        <v>0</v>
      </c>
      <c r="AO5165" s="2">
        <v>0</v>
      </c>
      <c r="AP5165" s="2">
        <v>0</v>
      </c>
      <c r="AQ5165" s="2">
        <v>0</v>
      </c>
      <c r="AR5165" s="2">
        <v>0</v>
      </c>
      <c r="AS5165" s="2">
        <v>0</v>
      </c>
      <c r="AT5165" s="2">
        <v>0</v>
      </c>
      <c r="AU5165" s="2">
        <v>0</v>
      </c>
      <c r="AV5165" s="2">
        <v>0</v>
      </c>
      <c r="AW5165" s="2">
        <v>0</v>
      </c>
      <c r="AX5165" s="2">
        <v>0</v>
      </c>
      <c r="AY5165" s="2">
        <v>0</v>
      </c>
      <c r="AZ5165" s="2">
        <v>0</v>
      </c>
      <c r="BA5165" s="2">
        <v>0</v>
      </c>
      <c r="BB5165" s="2">
        <v>0</v>
      </c>
      <c r="BC5165" s="2">
        <v>0</v>
      </c>
      <c r="BD5165" s="2">
        <v>0</v>
      </c>
      <c r="BE5165" s="2">
        <v>0</v>
      </c>
      <c r="BF5165" s="2">
        <v>0</v>
      </c>
      <c r="BG5165" s="2">
        <v>1</v>
      </c>
      <c r="BH5165" s="2">
        <v>1</v>
      </c>
      <c r="BI5165" s="2">
        <v>1</v>
      </c>
      <c r="BJ5165" s="2">
        <v>1</v>
      </c>
      <c r="BK5165" s="2">
        <v>1</v>
      </c>
      <c r="BL5165" s="2">
        <v>1</v>
      </c>
      <c r="BM5165" s="2">
        <v>3</v>
      </c>
      <c r="BN5165" s="2">
        <v>1</v>
      </c>
      <c r="BO5165" s="2">
        <v>1</v>
      </c>
      <c r="BP5165" s="2">
        <v>0</v>
      </c>
      <c r="BQ5165" s="2">
        <v>1</v>
      </c>
      <c r="BR5165" s="2">
        <v>2</v>
      </c>
      <c r="BS5165" s="2">
        <v>0</v>
      </c>
      <c r="BT5165" s="2">
        <v>0</v>
      </c>
      <c r="BU5165" s="2">
        <v>0</v>
      </c>
      <c r="BV5165" s="2">
        <v>0</v>
      </c>
      <c r="BW5165" s="2">
        <v>0</v>
      </c>
      <c r="BX5165" s="2">
        <v>0</v>
      </c>
      <c r="BY5165" s="2">
        <v>0</v>
      </c>
      <c r="BZ5165" s="2">
        <v>0</v>
      </c>
      <c r="CA5165" s="2">
        <v>0</v>
      </c>
      <c r="CB5165" s="2">
        <v>0</v>
      </c>
      <c r="CC5165" s="2">
        <v>0</v>
      </c>
      <c r="CD5165" s="2">
        <v>0</v>
      </c>
      <c r="CE5165" s="2">
        <v>0</v>
      </c>
      <c r="CF5165" s="2">
        <v>0</v>
      </c>
      <c r="CG5165" s="2">
        <v>0</v>
      </c>
      <c r="CH5165" s="2">
        <v>0</v>
      </c>
      <c r="CI5165" s="2">
        <v>0</v>
      </c>
      <c r="CJ5165" s="2">
        <v>0</v>
      </c>
      <c r="CK5165" s="2">
        <v>0</v>
      </c>
      <c r="CL5165" s="2">
        <v>0</v>
      </c>
    </row>
    <row r="5166" spans="1:90" x14ac:dyDescent="0.25">
      <c r="A5166" t="s">
        <v>115</v>
      </c>
      <c r="B5166">
        <v>10318</v>
      </c>
      <c r="C5166" t="s">
        <v>264</v>
      </c>
      <c r="D5166">
        <v>1</v>
      </c>
      <c r="E5166">
        <v>8</v>
      </c>
      <c r="F5166">
        <v>902287</v>
      </c>
      <c r="G5166">
        <v>35902287</v>
      </c>
      <c r="H5166" t="s">
        <v>744</v>
      </c>
      <c r="I5166">
        <v>100</v>
      </c>
      <c r="J5166" t="s">
        <v>107</v>
      </c>
      <c r="K5166" t="s">
        <v>745</v>
      </c>
      <c r="L5166">
        <v>30</v>
      </c>
      <c r="M5166" t="s">
        <v>390</v>
      </c>
      <c r="N5166">
        <v>4850020</v>
      </c>
      <c r="O5166" t="s">
        <v>92</v>
      </c>
      <c r="P5166" t="s">
        <v>746</v>
      </c>
      <c r="Q5166">
        <v>700</v>
      </c>
      <c r="R5166">
        <v>11</v>
      </c>
      <c r="S5166">
        <v>55280951</v>
      </c>
      <c r="T5166">
        <v>55281897</v>
      </c>
      <c r="U5166" t="s">
        <v>747</v>
      </c>
      <c r="V5166">
        <v>1</v>
      </c>
      <c r="W5166" s="2">
        <v>0</v>
      </c>
      <c r="X5166" s="2">
        <v>0</v>
      </c>
      <c r="Y5166" s="2">
        <v>97</v>
      </c>
      <c r="Z5166" s="2">
        <v>124</v>
      </c>
      <c r="AA5166" s="2">
        <v>167</v>
      </c>
      <c r="AB5166" s="2">
        <v>163</v>
      </c>
      <c r="AC5166" s="2">
        <v>144</v>
      </c>
      <c r="AD5166" s="2">
        <v>142</v>
      </c>
      <c r="AE5166" s="2">
        <v>185</v>
      </c>
      <c r="AF5166" s="2">
        <v>111</v>
      </c>
      <c r="AG5166" s="2">
        <v>102</v>
      </c>
      <c r="AH5166" s="2">
        <v>157</v>
      </c>
      <c r="AI5166" s="2">
        <v>142</v>
      </c>
      <c r="AJ5166" s="2">
        <v>133</v>
      </c>
      <c r="AK5166" s="2">
        <v>0</v>
      </c>
      <c r="AL5166" s="2">
        <v>0</v>
      </c>
      <c r="AM5166" s="2">
        <v>0</v>
      </c>
      <c r="AN5166" s="2">
        <v>0</v>
      </c>
      <c r="AO5166" s="2">
        <v>0</v>
      </c>
      <c r="AP5166" s="2">
        <v>0</v>
      </c>
      <c r="AQ5166" s="2">
        <v>0</v>
      </c>
      <c r="AR5166" s="2">
        <v>0</v>
      </c>
      <c r="AS5166" s="2">
        <v>0</v>
      </c>
      <c r="AT5166" s="2">
        <v>0</v>
      </c>
      <c r="AU5166" s="2">
        <v>0</v>
      </c>
      <c r="AV5166" s="2">
        <v>0</v>
      </c>
      <c r="AW5166" s="2">
        <v>0</v>
      </c>
      <c r="AX5166" s="2">
        <v>0</v>
      </c>
      <c r="AY5166" s="2">
        <v>0</v>
      </c>
      <c r="AZ5166" s="2">
        <v>0</v>
      </c>
      <c r="BA5166" s="2">
        <v>0</v>
      </c>
      <c r="BB5166" s="2">
        <v>0</v>
      </c>
      <c r="BC5166" s="2">
        <v>364</v>
      </c>
      <c r="BD5166" s="2">
        <v>0</v>
      </c>
      <c r="BE5166" s="2">
        <v>0</v>
      </c>
      <c r="BF5166" s="2">
        <v>0</v>
      </c>
      <c r="BG5166" s="2">
        <v>3</v>
      </c>
      <c r="BH5166" s="2">
        <v>5</v>
      </c>
      <c r="BI5166" s="2">
        <v>7</v>
      </c>
      <c r="BJ5166" s="2">
        <v>6</v>
      </c>
      <c r="BK5166" s="2">
        <v>5</v>
      </c>
      <c r="BL5166" s="2">
        <v>6</v>
      </c>
      <c r="BM5166" s="2">
        <v>7</v>
      </c>
      <c r="BN5166" s="2">
        <v>4</v>
      </c>
      <c r="BO5166" s="2">
        <v>4</v>
      </c>
      <c r="BP5166" s="2">
        <v>6</v>
      </c>
      <c r="BQ5166" s="2">
        <v>4</v>
      </c>
      <c r="BR5166" s="2">
        <v>4</v>
      </c>
      <c r="BS5166" s="2">
        <v>0</v>
      </c>
      <c r="BT5166" s="2">
        <v>0</v>
      </c>
      <c r="BU5166" s="2">
        <v>0</v>
      </c>
      <c r="BV5166" s="2">
        <v>0</v>
      </c>
      <c r="BW5166" s="2">
        <v>0</v>
      </c>
      <c r="BX5166" s="2">
        <v>0</v>
      </c>
      <c r="BY5166" s="2">
        <v>0</v>
      </c>
      <c r="BZ5166" s="2">
        <v>0</v>
      </c>
      <c r="CA5166" s="2">
        <v>0</v>
      </c>
      <c r="CB5166" s="2">
        <v>0</v>
      </c>
      <c r="CC5166" s="2">
        <v>0</v>
      </c>
      <c r="CD5166" s="2">
        <v>0</v>
      </c>
      <c r="CE5166" s="2">
        <v>0</v>
      </c>
      <c r="CF5166" s="2">
        <v>0</v>
      </c>
      <c r="CG5166" s="2">
        <v>0</v>
      </c>
      <c r="CH5166" s="2">
        <v>0</v>
      </c>
      <c r="CI5166" s="2">
        <v>0</v>
      </c>
      <c r="CJ5166" s="2">
        <v>0</v>
      </c>
      <c r="CK5166" s="2">
        <v>23</v>
      </c>
      <c r="CL5166" s="2">
        <v>0</v>
      </c>
    </row>
    <row r="5167" spans="1:90" x14ac:dyDescent="0.25">
      <c r="A5167" t="s">
        <v>115</v>
      </c>
      <c r="B5167">
        <v>10318</v>
      </c>
      <c r="C5167" t="s">
        <v>264</v>
      </c>
      <c r="D5167">
        <v>1</v>
      </c>
      <c r="E5167">
        <v>8</v>
      </c>
      <c r="F5167">
        <v>902895</v>
      </c>
      <c r="G5167">
        <v>35902895</v>
      </c>
      <c r="H5167" t="s">
        <v>4597</v>
      </c>
      <c r="I5167">
        <v>100</v>
      </c>
      <c r="J5167" t="s">
        <v>107</v>
      </c>
      <c r="K5167" t="s">
        <v>1792</v>
      </c>
      <c r="L5167">
        <v>30</v>
      </c>
      <c r="M5167" t="s">
        <v>390</v>
      </c>
      <c r="N5167">
        <v>4822010</v>
      </c>
      <c r="O5167" t="s">
        <v>92</v>
      </c>
      <c r="P5167" t="s">
        <v>4598</v>
      </c>
      <c r="Q5167">
        <v>190</v>
      </c>
      <c r="R5167">
        <v>11</v>
      </c>
      <c r="S5167">
        <v>56610017</v>
      </c>
      <c r="T5167">
        <v>56613247</v>
      </c>
      <c r="U5167" t="s">
        <v>4599</v>
      </c>
      <c r="V5167">
        <v>1</v>
      </c>
      <c r="W5167" s="2">
        <v>0</v>
      </c>
      <c r="X5167" s="2">
        <v>0</v>
      </c>
      <c r="Y5167" s="2">
        <v>189</v>
      </c>
      <c r="Z5167" s="2">
        <v>206</v>
      </c>
      <c r="AA5167" s="2">
        <v>206</v>
      </c>
      <c r="AB5167" s="2">
        <v>203</v>
      </c>
      <c r="AC5167" s="2">
        <v>229</v>
      </c>
      <c r="AD5167" s="2">
        <v>0</v>
      </c>
      <c r="AE5167" s="2">
        <v>0</v>
      </c>
      <c r="AF5167" s="2">
        <v>0</v>
      </c>
      <c r="AG5167" s="2">
        <v>0</v>
      </c>
      <c r="AH5167" s="2">
        <v>0</v>
      </c>
      <c r="AI5167" s="2">
        <v>0</v>
      </c>
      <c r="AJ5167" s="2">
        <v>0</v>
      </c>
      <c r="AK5167" s="2">
        <v>0</v>
      </c>
      <c r="AL5167" s="2">
        <v>0</v>
      </c>
      <c r="AM5167" s="2">
        <v>0</v>
      </c>
      <c r="AN5167" s="2">
        <v>0</v>
      </c>
      <c r="AO5167" s="2">
        <v>0</v>
      </c>
      <c r="AP5167" s="2">
        <v>0</v>
      </c>
      <c r="AQ5167" s="2">
        <v>0</v>
      </c>
      <c r="AR5167" s="2">
        <v>0</v>
      </c>
      <c r="AS5167" s="2">
        <v>0</v>
      </c>
      <c r="AT5167" s="2">
        <v>0</v>
      </c>
      <c r="AU5167" s="2">
        <v>0</v>
      </c>
      <c r="AV5167" s="2">
        <v>0</v>
      </c>
      <c r="AW5167" s="2">
        <v>0</v>
      </c>
      <c r="AX5167" s="2">
        <v>0</v>
      </c>
      <c r="AY5167" s="2">
        <v>0</v>
      </c>
      <c r="AZ5167" s="2">
        <v>0</v>
      </c>
      <c r="BA5167" s="2">
        <v>0</v>
      </c>
      <c r="BB5167" s="2">
        <v>5</v>
      </c>
      <c r="BC5167" s="2">
        <v>0</v>
      </c>
      <c r="BD5167" s="2">
        <v>9</v>
      </c>
      <c r="BE5167" s="2">
        <v>0</v>
      </c>
      <c r="BF5167" s="2">
        <v>0</v>
      </c>
      <c r="BG5167" s="2">
        <v>7</v>
      </c>
      <c r="BH5167" s="2">
        <v>7</v>
      </c>
      <c r="BI5167" s="2">
        <v>8</v>
      </c>
      <c r="BJ5167" s="2">
        <v>9</v>
      </c>
      <c r="BK5167" s="2">
        <v>10</v>
      </c>
      <c r="BL5167" s="2">
        <v>0</v>
      </c>
      <c r="BM5167" s="2">
        <v>0</v>
      </c>
      <c r="BN5167" s="2">
        <v>0</v>
      </c>
      <c r="BO5167" s="2">
        <v>0</v>
      </c>
      <c r="BP5167" s="2">
        <v>0</v>
      </c>
      <c r="BQ5167" s="2">
        <v>0</v>
      </c>
      <c r="BR5167" s="2">
        <v>0</v>
      </c>
      <c r="BS5167" s="2">
        <v>0</v>
      </c>
      <c r="BT5167" s="2">
        <v>0</v>
      </c>
      <c r="BU5167" s="2">
        <v>0</v>
      </c>
      <c r="BV5167" s="2">
        <v>0</v>
      </c>
      <c r="BW5167" s="2">
        <v>0</v>
      </c>
      <c r="BX5167" s="2">
        <v>0</v>
      </c>
      <c r="BY5167" s="2">
        <v>0</v>
      </c>
      <c r="BZ5167" s="2">
        <v>0</v>
      </c>
      <c r="CA5167" s="2">
        <v>0</v>
      </c>
      <c r="CB5167" s="2">
        <v>0</v>
      </c>
      <c r="CC5167" s="2">
        <v>0</v>
      </c>
      <c r="CD5167" s="2">
        <v>0</v>
      </c>
      <c r="CE5167" s="2">
        <v>0</v>
      </c>
      <c r="CF5167" s="2">
        <v>0</v>
      </c>
      <c r="CG5167" s="2">
        <v>0</v>
      </c>
      <c r="CH5167" s="2">
        <v>0</v>
      </c>
      <c r="CI5167" s="2">
        <v>0</v>
      </c>
      <c r="CJ5167" s="2">
        <v>2</v>
      </c>
      <c r="CK5167" s="2">
        <v>0</v>
      </c>
      <c r="CL5167" s="2">
        <v>2</v>
      </c>
    </row>
    <row r="5168" spans="1:90" x14ac:dyDescent="0.25">
      <c r="A5168" t="s">
        <v>115</v>
      </c>
      <c r="B5168">
        <v>10318</v>
      </c>
      <c r="C5168" t="s">
        <v>264</v>
      </c>
      <c r="D5168">
        <v>1</v>
      </c>
      <c r="E5168">
        <v>8</v>
      </c>
      <c r="F5168">
        <v>901787</v>
      </c>
      <c r="G5168">
        <v>35901787</v>
      </c>
      <c r="H5168" t="s">
        <v>15316</v>
      </c>
      <c r="I5168">
        <v>100</v>
      </c>
      <c r="J5168" t="s">
        <v>107</v>
      </c>
      <c r="K5168" t="s">
        <v>537</v>
      </c>
      <c r="L5168">
        <v>79</v>
      </c>
      <c r="M5168" t="s">
        <v>537</v>
      </c>
      <c r="N5168">
        <v>4764001</v>
      </c>
      <c r="O5168" t="s">
        <v>102</v>
      </c>
      <c r="P5168" t="s">
        <v>10624</v>
      </c>
      <c r="Q5168">
        <v>777</v>
      </c>
      <c r="R5168">
        <v>11</v>
      </c>
      <c r="S5168">
        <v>55235917</v>
      </c>
      <c r="T5168">
        <v>56817006</v>
      </c>
      <c r="U5168" t="s">
        <v>15317</v>
      </c>
      <c r="V5168">
        <v>1</v>
      </c>
      <c r="W5168" s="2">
        <v>0</v>
      </c>
      <c r="X5168" s="2">
        <v>0</v>
      </c>
      <c r="Y5168" s="2">
        <v>59</v>
      </c>
      <c r="Z5168" s="2">
        <v>86</v>
      </c>
      <c r="AA5168" s="2">
        <v>93</v>
      </c>
      <c r="AB5168" s="2">
        <v>84</v>
      </c>
      <c r="AC5168" s="2">
        <v>70</v>
      </c>
      <c r="AD5168" s="2">
        <v>0</v>
      </c>
      <c r="AE5168" s="2">
        <v>0</v>
      </c>
      <c r="AF5168" s="2">
        <v>0</v>
      </c>
      <c r="AG5168" s="2">
        <v>0</v>
      </c>
      <c r="AH5168" s="2">
        <v>0</v>
      </c>
      <c r="AI5168" s="2">
        <v>0</v>
      </c>
      <c r="AJ5168" s="2">
        <v>0</v>
      </c>
      <c r="AK5168" s="2">
        <v>0</v>
      </c>
      <c r="AL5168" s="2">
        <v>0</v>
      </c>
      <c r="AM5168" s="2">
        <v>0</v>
      </c>
      <c r="AN5168" s="2">
        <v>0</v>
      </c>
      <c r="AO5168" s="2">
        <v>0</v>
      </c>
      <c r="AP5168" s="2">
        <v>0</v>
      </c>
      <c r="AQ5168" s="2">
        <v>0</v>
      </c>
      <c r="AR5168" s="2">
        <v>0</v>
      </c>
      <c r="AS5168" s="2">
        <v>0</v>
      </c>
      <c r="AT5168" s="2">
        <v>0</v>
      </c>
      <c r="AU5168" s="2">
        <v>0</v>
      </c>
      <c r="AV5168" s="2">
        <v>0</v>
      </c>
      <c r="AW5168" s="2">
        <v>0</v>
      </c>
      <c r="AX5168" s="2">
        <v>0</v>
      </c>
      <c r="AY5168" s="2">
        <v>0</v>
      </c>
      <c r="AZ5168" s="2">
        <v>0</v>
      </c>
      <c r="BA5168" s="2">
        <v>0</v>
      </c>
      <c r="BB5168" s="2">
        <v>0</v>
      </c>
      <c r="BC5168" s="2">
        <v>70</v>
      </c>
      <c r="BD5168" s="2">
        <v>0</v>
      </c>
      <c r="BE5168" s="2">
        <v>0</v>
      </c>
      <c r="BF5168" s="2">
        <v>0</v>
      </c>
      <c r="BG5168" s="2">
        <v>2</v>
      </c>
      <c r="BH5168" s="2">
        <v>3</v>
      </c>
      <c r="BI5168" s="2">
        <v>3</v>
      </c>
      <c r="BJ5168" s="2">
        <v>3</v>
      </c>
      <c r="BK5168" s="2">
        <v>3</v>
      </c>
      <c r="BL5168" s="2">
        <v>0</v>
      </c>
      <c r="BM5168" s="2">
        <v>0</v>
      </c>
      <c r="BN5168" s="2">
        <v>0</v>
      </c>
      <c r="BO5168" s="2">
        <v>0</v>
      </c>
      <c r="BP5168" s="2">
        <v>0</v>
      </c>
      <c r="BQ5168" s="2">
        <v>0</v>
      </c>
      <c r="BR5168" s="2">
        <v>0</v>
      </c>
      <c r="BS5168" s="2">
        <v>0</v>
      </c>
      <c r="BT5168" s="2">
        <v>0</v>
      </c>
      <c r="BU5168" s="2">
        <v>0</v>
      </c>
      <c r="BV5168" s="2">
        <v>0</v>
      </c>
      <c r="BW5168" s="2">
        <v>0</v>
      </c>
      <c r="BX5168" s="2">
        <v>0</v>
      </c>
      <c r="BY5168" s="2">
        <v>0</v>
      </c>
      <c r="BZ5168" s="2">
        <v>0</v>
      </c>
      <c r="CA5168" s="2">
        <v>0</v>
      </c>
      <c r="CB5168" s="2">
        <v>0</v>
      </c>
      <c r="CC5168" s="2">
        <v>0</v>
      </c>
      <c r="CD5168" s="2">
        <v>0</v>
      </c>
      <c r="CE5168" s="2">
        <v>0</v>
      </c>
      <c r="CF5168" s="2">
        <v>0</v>
      </c>
      <c r="CG5168" s="2">
        <v>0</v>
      </c>
      <c r="CH5168" s="2">
        <v>0</v>
      </c>
      <c r="CI5168" s="2">
        <v>0</v>
      </c>
      <c r="CJ5168" s="2">
        <v>0</v>
      </c>
      <c r="CK5168" s="2">
        <v>2</v>
      </c>
      <c r="CL5168" s="2">
        <v>0</v>
      </c>
    </row>
    <row r="5169" spans="1:90" x14ac:dyDescent="0.25">
      <c r="A5169" t="s">
        <v>115</v>
      </c>
      <c r="B5169">
        <v>10318</v>
      </c>
      <c r="C5169" t="s">
        <v>264</v>
      </c>
      <c r="D5169">
        <v>1</v>
      </c>
      <c r="E5169">
        <v>8</v>
      </c>
      <c r="F5169">
        <v>43941</v>
      </c>
      <c r="G5169">
        <v>35043941</v>
      </c>
      <c r="H5169" t="s">
        <v>16083</v>
      </c>
      <c r="I5169">
        <v>100</v>
      </c>
      <c r="J5169" t="s">
        <v>107</v>
      </c>
      <c r="K5169" t="s">
        <v>7079</v>
      </c>
      <c r="L5169">
        <v>30</v>
      </c>
      <c r="M5169" t="s">
        <v>390</v>
      </c>
      <c r="N5169">
        <v>4845000</v>
      </c>
      <c r="O5169" t="s">
        <v>92</v>
      </c>
      <c r="P5169" t="s">
        <v>10337</v>
      </c>
      <c r="Q5169">
        <v>93</v>
      </c>
      <c r="R5169">
        <v>11</v>
      </c>
      <c r="S5169">
        <v>59281642</v>
      </c>
      <c r="T5169">
        <v>59284982</v>
      </c>
      <c r="U5169" t="s">
        <v>16084</v>
      </c>
      <c r="V5169">
        <v>1</v>
      </c>
      <c r="W5169" s="2">
        <v>0</v>
      </c>
      <c r="X5169" s="2">
        <v>0</v>
      </c>
      <c r="Y5169" s="2">
        <v>126</v>
      </c>
      <c r="Z5169" s="2">
        <v>152</v>
      </c>
      <c r="AA5169" s="2">
        <v>160</v>
      </c>
      <c r="AB5169" s="2">
        <v>92</v>
      </c>
      <c r="AC5169" s="2">
        <v>156</v>
      </c>
      <c r="AD5169" s="2">
        <v>0</v>
      </c>
      <c r="AE5169" s="2">
        <v>0</v>
      </c>
      <c r="AF5169" s="2">
        <v>0</v>
      </c>
      <c r="AG5169" s="2">
        <v>0</v>
      </c>
      <c r="AH5169" s="2">
        <v>0</v>
      </c>
      <c r="AI5169" s="2">
        <v>0</v>
      </c>
      <c r="AJ5169" s="2">
        <v>0</v>
      </c>
      <c r="AK5169" s="2">
        <v>0</v>
      </c>
      <c r="AL5169" s="2">
        <v>0</v>
      </c>
      <c r="AM5169" s="2">
        <v>0</v>
      </c>
      <c r="AN5169" s="2">
        <v>0</v>
      </c>
      <c r="AO5169" s="2">
        <v>0</v>
      </c>
      <c r="AP5169" s="2">
        <v>0</v>
      </c>
      <c r="AQ5169" s="2">
        <v>0</v>
      </c>
      <c r="AR5169" s="2">
        <v>0</v>
      </c>
      <c r="AS5169" s="2">
        <v>0</v>
      </c>
      <c r="AT5169" s="2">
        <v>0</v>
      </c>
      <c r="AU5169" s="2">
        <v>0</v>
      </c>
      <c r="AV5169" s="2">
        <v>0</v>
      </c>
      <c r="AW5169" s="2">
        <v>0</v>
      </c>
      <c r="AX5169" s="2">
        <v>0</v>
      </c>
      <c r="AY5169" s="2">
        <v>0</v>
      </c>
      <c r="AZ5169" s="2">
        <v>0</v>
      </c>
      <c r="BA5169" s="2">
        <v>0</v>
      </c>
      <c r="BB5169" s="2">
        <v>0</v>
      </c>
      <c r="BC5169" s="2">
        <v>0</v>
      </c>
      <c r="BD5169" s="2">
        <v>0</v>
      </c>
      <c r="BE5169" s="2">
        <v>0</v>
      </c>
      <c r="BF5169" s="2">
        <v>0</v>
      </c>
      <c r="BG5169" s="2">
        <v>4</v>
      </c>
      <c r="BH5169" s="2">
        <v>6</v>
      </c>
      <c r="BI5169" s="2">
        <v>6</v>
      </c>
      <c r="BJ5169" s="2">
        <v>4</v>
      </c>
      <c r="BK5169" s="2">
        <v>8</v>
      </c>
      <c r="BL5169" s="2">
        <v>0</v>
      </c>
      <c r="BM5169" s="2">
        <v>0</v>
      </c>
      <c r="BN5169" s="2">
        <v>0</v>
      </c>
      <c r="BO5169" s="2">
        <v>0</v>
      </c>
      <c r="BP5169" s="2">
        <v>0</v>
      </c>
      <c r="BQ5169" s="2">
        <v>0</v>
      </c>
      <c r="BR5169" s="2">
        <v>0</v>
      </c>
      <c r="BS5169" s="2">
        <v>0</v>
      </c>
      <c r="BT5169" s="2">
        <v>0</v>
      </c>
      <c r="BU5169" s="2">
        <v>0</v>
      </c>
      <c r="BV5169" s="2">
        <v>0</v>
      </c>
      <c r="BW5169" s="2">
        <v>0</v>
      </c>
      <c r="BX5169" s="2">
        <v>0</v>
      </c>
      <c r="BY5169" s="2">
        <v>0</v>
      </c>
      <c r="BZ5169" s="2">
        <v>0</v>
      </c>
      <c r="CA5169" s="2">
        <v>0</v>
      </c>
      <c r="CB5169" s="2">
        <v>0</v>
      </c>
      <c r="CC5169" s="2">
        <v>0</v>
      </c>
      <c r="CD5169" s="2">
        <v>0</v>
      </c>
      <c r="CE5169" s="2">
        <v>0</v>
      </c>
      <c r="CF5169" s="2">
        <v>0</v>
      </c>
      <c r="CG5169" s="2">
        <v>0</v>
      </c>
      <c r="CH5169" s="2">
        <v>0</v>
      </c>
      <c r="CI5169" s="2">
        <v>0</v>
      </c>
      <c r="CJ5169" s="2">
        <v>0</v>
      </c>
      <c r="CK5169" s="2">
        <v>0</v>
      </c>
      <c r="CL5169" s="2">
        <v>0</v>
      </c>
    </row>
    <row r="5170" spans="1:90" x14ac:dyDescent="0.25">
      <c r="A5170" t="s">
        <v>115</v>
      </c>
      <c r="B5170">
        <v>10318</v>
      </c>
      <c r="C5170" t="s">
        <v>264</v>
      </c>
      <c r="D5170">
        <v>1</v>
      </c>
      <c r="E5170">
        <v>8</v>
      </c>
      <c r="F5170">
        <v>925330</v>
      </c>
      <c r="G5170">
        <v>35925330</v>
      </c>
      <c r="H5170" t="s">
        <v>8050</v>
      </c>
      <c r="I5170">
        <v>100</v>
      </c>
      <c r="J5170" t="s">
        <v>107</v>
      </c>
      <c r="K5170" t="s">
        <v>8051</v>
      </c>
      <c r="L5170">
        <v>30</v>
      </c>
      <c r="M5170" t="s">
        <v>390</v>
      </c>
      <c r="N5170">
        <v>4855440</v>
      </c>
      <c r="O5170" t="s">
        <v>92</v>
      </c>
      <c r="P5170" t="s">
        <v>8052</v>
      </c>
      <c r="Q5170" t="s">
        <v>8053</v>
      </c>
      <c r="R5170">
        <v>11</v>
      </c>
      <c r="S5170">
        <v>59334670</v>
      </c>
      <c r="T5170">
        <v>59334976</v>
      </c>
      <c r="U5170" t="s">
        <v>8054</v>
      </c>
      <c r="V5170">
        <v>1</v>
      </c>
      <c r="W5170" s="2">
        <v>0</v>
      </c>
      <c r="X5170" s="2">
        <v>0</v>
      </c>
      <c r="Y5170" s="2">
        <v>0</v>
      </c>
      <c r="Z5170" s="2">
        <v>0</v>
      </c>
      <c r="AA5170" s="2">
        <v>0</v>
      </c>
      <c r="AB5170" s="2">
        <v>0</v>
      </c>
      <c r="AC5170" s="2">
        <v>0</v>
      </c>
      <c r="AD5170" s="2">
        <v>188</v>
      </c>
      <c r="AE5170" s="2">
        <v>102</v>
      </c>
      <c r="AF5170" s="2">
        <v>97</v>
      </c>
      <c r="AG5170" s="2">
        <v>97</v>
      </c>
      <c r="AH5170" s="2">
        <v>303</v>
      </c>
      <c r="AI5170" s="2">
        <v>170</v>
      </c>
      <c r="AJ5170" s="2">
        <v>161</v>
      </c>
      <c r="AK5170" s="2">
        <v>0</v>
      </c>
      <c r="AL5170" s="2">
        <v>0</v>
      </c>
      <c r="AM5170" s="2">
        <v>0</v>
      </c>
      <c r="AN5170" s="2">
        <v>0</v>
      </c>
      <c r="AO5170" s="2">
        <v>0</v>
      </c>
      <c r="AP5170" s="2">
        <v>0</v>
      </c>
      <c r="AQ5170" s="2">
        <v>0</v>
      </c>
      <c r="AR5170" s="2">
        <v>0</v>
      </c>
      <c r="AS5170" s="2">
        <v>0</v>
      </c>
      <c r="AT5170" s="2">
        <v>0</v>
      </c>
      <c r="AU5170" s="2">
        <v>0</v>
      </c>
      <c r="AV5170" s="2">
        <v>0</v>
      </c>
      <c r="AW5170" s="2">
        <v>0</v>
      </c>
      <c r="AX5170" s="2">
        <v>0</v>
      </c>
      <c r="AY5170" s="2">
        <v>0</v>
      </c>
      <c r="AZ5170" s="2">
        <v>0</v>
      </c>
      <c r="BA5170" s="2">
        <v>0</v>
      </c>
      <c r="BB5170" s="2">
        <v>0</v>
      </c>
      <c r="BC5170" s="2">
        <v>192</v>
      </c>
      <c r="BD5170" s="2">
        <v>0</v>
      </c>
      <c r="BE5170" s="2">
        <v>0</v>
      </c>
      <c r="BF5170" s="2">
        <v>0</v>
      </c>
      <c r="BG5170" s="2">
        <v>0</v>
      </c>
      <c r="BH5170" s="2">
        <v>0</v>
      </c>
      <c r="BI5170" s="2">
        <v>0</v>
      </c>
      <c r="BJ5170" s="2">
        <v>0</v>
      </c>
      <c r="BK5170" s="2">
        <v>0</v>
      </c>
      <c r="BL5170" s="2">
        <v>7</v>
      </c>
      <c r="BM5170" s="2">
        <v>6</v>
      </c>
      <c r="BN5170" s="2">
        <v>3</v>
      </c>
      <c r="BO5170" s="2">
        <v>5</v>
      </c>
      <c r="BP5170" s="2">
        <v>15</v>
      </c>
      <c r="BQ5170" s="2">
        <v>8</v>
      </c>
      <c r="BR5170" s="2">
        <v>7</v>
      </c>
      <c r="BS5170" s="2">
        <v>0</v>
      </c>
      <c r="BT5170" s="2">
        <v>0</v>
      </c>
      <c r="BU5170" s="2">
        <v>0</v>
      </c>
      <c r="BV5170" s="2">
        <v>0</v>
      </c>
      <c r="BW5170" s="2">
        <v>0</v>
      </c>
      <c r="BX5170" s="2">
        <v>0</v>
      </c>
      <c r="BY5170" s="2">
        <v>0</v>
      </c>
      <c r="BZ5170" s="2">
        <v>0</v>
      </c>
      <c r="CA5170" s="2">
        <v>0</v>
      </c>
      <c r="CB5170" s="2">
        <v>0</v>
      </c>
      <c r="CC5170" s="2">
        <v>0</v>
      </c>
      <c r="CD5170" s="2">
        <v>0</v>
      </c>
      <c r="CE5170" s="2">
        <v>0</v>
      </c>
      <c r="CF5170" s="2">
        <v>0</v>
      </c>
      <c r="CG5170" s="2">
        <v>0</v>
      </c>
      <c r="CH5170" s="2">
        <v>0</v>
      </c>
      <c r="CI5170" s="2">
        <v>0</v>
      </c>
      <c r="CJ5170" s="2">
        <v>0</v>
      </c>
      <c r="CK5170" s="2">
        <v>12</v>
      </c>
      <c r="CL5170" s="2">
        <v>0</v>
      </c>
    </row>
    <row r="5171" spans="1:90" x14ac:dyDescent="0.25">
      <c r="A5171" t="s">
        <v>115</v>
      </c>
      <c r="B5171">
        <v>10318</v>
      </c>
      <c r="C5171" t="s">
        <v>264</v>
      </c>
      <c r="D5171">
        <v>1</v>
      </c>
      <c r="E5171">
        <v>8</v>
      </c>
      <c r="F5171">
        <v>924015</v>
      </c>
      <c r="G5171">
        <v>35924015</v>
      </c>
      <c r="H5171" t="s">
        <v>12717</v>
      </c>
      <c r="I5171">
        <v>100</v>
      </c>
      <c r="J5171" t="s">
        <v>107</v>
      </c>
      <c r="K5171" t="s">
        <v>3779</v>
      </c>
      <c r="L5171">
        <v>30</v>
      </c>
      <c r="M5171" t="s">
        <v>390</v>
      </c>
      <c r="N5171">
        <v>4856080</v>
      </c>
      <c r="O5171" t="s">
        <v>102</v>
      </c>
      <c r="P5171" t="s">
        <v>12718</v>
      </c>
      <c r="Q5171">
        <v>340</v>
      </c>
      <c r="R5171">
        <v>11</v>
      </c>
      <c r="S5171">
        <v>55262086</v>
      </c>
      <c r="T5171">
        <v>55263997</v>
      </c>
      <c r="U5171" t="s">
        <v>12719</v>
      </c>
      <c r="V5171">
        <v>1</v>
      </c>
      <c r="W5171" s="2">
        <v>0</v>
      </c>
      <c r="X5171" s="2">
        <v>0</v>
      </c>
      <c r="Y5171" s="2">
        <v>148</v>
      </c>
      <c r="Z5171" s="2">
        <v>112</v>
      </c>
      <c r="AA5171" s="2">
        <v>120</v>
      </c>
      <c r="AB5171" s="2">
        <v>92</v>
      </c>
      <c r="AC5171" s="2">
        <v>177</v>
      </c>
      <c r="AD5171" s="2">
        <v>0</v>
      </c>
      <c r="AE5171" s="2">
        <v>0</v>
      </c>
      <c r="AF5171" s="2">
        <v>0</v>
      </c>
      <c r="AG5171" s="2">
        <v>0</v>
      </c>
      <c r="AH5171" s="2">
        <v>0</v>
      </c>
      <c r="AI5171" s="2">
        <v>0</v>
      </c>
      <c r="AJ5171" s="2">
        <v>0</v>
      </c>
      <c r="AK5171" s="2">
        <v>0</v>
      </c>
      <c r="AL5171" s="2">
        <v>0</v>
      </c>
      <c r="AM5171" s="2">
        <v>0</v>
      </c>
      <c r="AN5171" s="2">
        <v>0</v>
      </c>
      <c r="AO5171" s="2">
        <v>0</v>
      </c>
      <c r="AP5171" s="2">
        <v>0</v>
      </c>
      <c r="AQ5171" s="2">
        <v>0</v>
      </c>
      <c r="AR5171" s="2">
        <v>0</v>
      </c>
      <c r="AS5171" s="2">
        <v>0</v>
      </c>
      <c r="AT5171" s="2">
        <v>0</v>
      </c>
      <c r="AU5171" s="2">
        <v>0</v>
      </c>
      <c r="AV5171" s="2">
        <v>0</v>
      </c>
      <c r="AW5171" s="2">
        <v>0</v>
      </c>
      <c r="AX5171" s="2">
        <v>0</v>
      </c>
      <c r="AY5171" s="2">
        <v>0</v>
      </c>
      <c r="AZ5171" s="2">
        <v>0</v>
      </c>
      <c r="BA5171" s="2">
        <v>0</v>
      </c>
      <c r="BB5171" s="2">
        <v>0</v>
      </c>
      <c r="BC5171" s="2">
        <v>0</v>
      </c>
      <c r="BD5171" s="2">
        <v>0</v>
      </c>
      <c r="BE5171" s="2">
        <v>0</v>
      </c>
      <c r="BF5171" s="2">
        <v>0</v>
      </c>
      <c r="BG5171" s="2">
        <v>6</v>
      </c>
      <c r="BH5171" s="2">
        <v>7</v>
      </c>
      <c r="BI5171" s="2">
        <v>7</v>
      </c>
      <c r="BJ5171" s="2">
        <v>4</v>
      </c>
      <c r="BK5171" s="2">
        <v>8</v>
      </c>
      <c r="BL5171" s="2">
        <v>0</v>
      </c>
      <c r="BM5171" s="2">
        <v>0</v>
      </c>
      <c r="BN5171" s="2">
        <v>0</v>
      </c>
      <c r="BO5171" s="2">
        <v>0</v>
      </c>
      <c r="BP5171" s="2">
        <v>0</v>
      </c>
      <c r="BQ5171" s="2">
        <v>0</v>
      </c>
      <c r="BR5171" s="2">
        <v>0</v>
      </c>
      <c r="BS5171" s="2">
        <v>0</v>
      </c>
      <c r="BT5171" s="2">
        <v>0</v>
      </c>
      <c r="BU5171" s="2">
        <v>0</v>
      </c>
      <c r="BV5171" s="2">
        <v>0</v>
      </c>
      <c r="BW5171" s="2">
        <v>0</v>
      </c>
      <c r="BX5171" s="2">
        <v>0</v>
      </c>
      <c r="BY5171" s="2">
        <v>0</v>
      </c>
      <c r="BZ5171" s="2">
        <v>0</v>
      </c>
      <c r="CA5171" s="2">
        <v>0</v>
      </c>
      <c r="CB5171" s="2">
        <v>0</v>
      </c>
      <c r="CC5171" s="2">
        <v>0</v>
      </c>
      <c r="CD5171" s="2">
        <v>0</v>
      </c>
      <c r="CE5171" s="2">
        <v>0</v>
      </c>
      <c r="CF5171" s="2">
        <v>0</v>
      </c>
      <c r="CG5171" s="2">
        <v>0</v>
      </c>
      <c r="CH5171" s="2">
        <v>0</v>
      </c>
      <c r="CI5171" s="2">
        <v>0</v>
      </c>
      <c r="CJ5171" s="2">
        <v>0</v>
      </c>
      <c r="CK5171" s="2">
        <v>0</v>
      </c>
      <c r="CL5171" s="2">
        <v>0</v>
      </c>
    </row>
    <row r="5172" spans="1:90" x14ac:dyDescent="0.25">
      <c r="A5172" t="s">
        <v>115</v>
      </c>
      <c r="B5172">
        <v>10318</v>
      </c>
      <c r="C5172" t="s">
        <v>264</v>
      </c>
      <c r="D5172">
        <v>1</v>
      </c>
      <c r="E5172">
        <v>8</v>
      </c>
      <c r="F5172">
        <v>479081</v>
      </c>
      <c r="G5172">
        <v>35479081</v>
      </c>
      <c r="H5172" t="s">
        <v>14373</v>
      </c>
      <c r="I5172">
        <v>100</v>
      </c>
      <c r="J5172" t="s">
        <v>107</v>
      </c>
      <c r="K5172" t="s">
        <v>2304</v>
      </c>
      <c r="L5172">
        <v>30</v>
      </c>
      <c r="M5172" t="s">
        <v>390</v>
      </c>
      <c r="N5172">
        <v>4853070</v>
      </c>
      <c r="O5172" t="s">
        <v>92</v>
      </c>
      <c r="P5172" t="s">
        <v>14374</v>
      </c>
      <c r="Q5172" t="s">
        <v>127</v>
      </c>
      <c r="R5172">
        <v>11</v>
      </c>
      <c r="S5172">
        <v>59341182</v>
      </c>
      <c r="U5172" t="s">
        <v>14375</v>
      </c>
      <c r="V5172">
        <v>1</v>
      </c>
      <c r="W5172" s="2">
        <v>0</v>
      </c>
      <c r="X5172" s="2">
        <v>0</v>
      </c>
      <c r="Y5172" s="2">
        <v>0</v>
      </c>
      <c r="Z5172" s="2">
        <v>0</v>
      </c>
      <c r="AA5172" s="2">
        <v>0</v>
      </c>
      <c r="AB5172" s="2">
        <v>0</v>
      </c>
      <c r="AC5172" s="2">
        <v>0</v>
      </c>
      <c r="AD5172" s="2">
        <v>169</v>
      </c>
      <c r="AE5172" s="2">
        <v>172</v>
      </c>
      <c r="AF5172" s="2">
        <v>132</v>
      </c>
      <c r="AG5172" s="2">
        <v>137</v>
      </c>
      <c r="AH5172" s="2">
        <v>273</v>
      </c>
      <c r="AI5172" s="2">
        <v>214</v>
      </c>
      <c r="AJ5172" s="2">
        <v>178</v>
      </c>
      <c r="AK5172" s="2">
        <v>0</v>
      </c>
      <c r="AL5172" s="2">
        <v>0</v>
      </c>
      <c r="AM5172" s="2">
        <v>0</v>
      </c>
      <c r="AN5172" s="2">
        <v>0</v>
      </c>
      <c r="AO5172" s="2">
        <v>0</v>
      </c>
      <c r="AP5172" s="2">
        <v>0</v>
      </c>
      <c r="AQ5172" s="2">
        <v>0</v>
      </c>
      <c r="AR5172" s="2">
        <v>0</v>
      </c>
      <c r="AS5172" s="2">
        <v>0</v>
      </c>
      <c r="AT5172" s="2">
        <v>0</v>
      </c>
      <c r="AU5172" s="2">
        <v>0</v>
      </c>
      <c r="AV5172" s="2">
        <v>0</v>
      </c>
      <c r="AW5172" s="2">
        <v>0</v>
      </c>
      <c r="AX5172" s="2">
        <v>0</v>
      </c>
      <c r="AY5172" s="2">
        <v>0</v>
      </c>
      <c r="AZ5172" s="2">
        <v>0</v>
      </c>
      <c r="BA5172" s="2">
        <v>0</v>
      </c>
      <c r="BB5172" s="2">
        <v>0</v>
      </c>
      <c r="BC5172" s="2">
        <v>868</v>
      </c>
      <c r="BD5172" s="2">
        <v>0</v>
      </c>
      <c r="BE5172" s="2">
        <v>0</v>
      </c>
      <c r="BF5172" s="2">
        <v>0</v>
      </c>
      <c r="BG5172" s="2">
        <v>0</v>
      </c>
      <c r="BH5172" s="2">
        <v>0</v>
      </c>
      <c r="BI5172" s="2">
        <v>0</v>
      </c>
      <c r="BJ5172" s="2">
        <v>0</v>
      </c>
      <c r="BK5172" s="2">
        <v>0</v>
      </c>
      <c r="BL5172" s="2">
        <v>7</v>
      </c>
      <c r="BM5172" s="2">
        <v>7</v>
      </c>
      <c r="BN5172" s="2">
        <v>4</v>
      </c>
      <c r="BO5172" s="2">
        <v>5</v>
      </c>
      <c r="BP5172" s="2">
        <v>8</v>
      </c>
      <c r="BQ5172" s="2">
        <v>6</v>
      </c>
      <c r="BR5172" s="2">
        <v>6</v>
      </c>
      <c r="BS5172" s="2">
        <v>0</v>
      </c>
      <c r="BT5172" s="2">
        <v>0</v>
      </c>
      <c r="BU5172" s="2">
        <v>0</v>
      </c>
      <c r="BV5172" s="2">
        <v>0</v>
      </c>
      <c r="BW5172" s="2">
        <v>0</v>
      </c>
      <c r="BX5172" s="2">
        <v>0</v>
      </c>
      <c r="BY5172" s="2">
        <v>0</v>
      </c>
      <c r="BZ5172" s="2">
        <v>0</v>
      </c>
      <c r="CA5172" s="2">
        <v>0</v>
      </c>
      <c r="CB5172" s="2">
        <v>0</v>
      </c>
      <c r="CC5172" s="2">
        <v>0</v>
      </c>
      <c r="CD5172" s="2">
        <v>0</v>
      </c>
      <c r="CE5172" s="2">
        <v>0</v>
      </c>
      <c r="CF5172" s="2">
        <v>0</v>
      </c>
      <c r="CG5172" s="2">
        <v>0</v>
      </c>
      <c r="CH5172" s="2">
        <v>0</v>
      </c>
      <c r="CI5172" s="2">
        <v>0</v>
      </c>
      <c r="CJ5172" s="2">
        <v>0</v>
      </c>
      <c r="CK5172" s="2">
        <v>48</v>
      </c>
      <c r="CL5172" s="2">
        <v>0</v>
      </c>
    </row>
    <row r="5173" spans="1:90" x14ac:dyDescent="0.25">
      <c r="A5173" t="s">
        <v>115</v>
      </c>
      <c r="B5173">
        <v>10318</v>
      </c>
      <c r="C5173" t="s">
        <v>264</v>
      </c>
      <c r="D5173">
        <v>1</v>
      </c>
      <c r="E5173">
        <v>8</v>
      </c>
      <c r="F5173">
        <v>461143</v>
      </c>
      <c r="G5173">
        <v>35461143</v>
      </c>
      <c r="H5173" t="s">
        <v>16649</v>
      </c>
      <c r="I5173">
        <v>100</v>
      </c>
      <c r="J5173" t="s">
        <v>107</v>
      </c>
      <c r="K5173" t="s">
        <v>2283</v>
      </c>
      <c r="L5173">
        <v>30</v>
      </c>
      <c r="M5173" t="s">
        <v>390</v>
      </c>
      <c r="N5173">
        <v>4856200</v>
      </c>
      <c r="O5173" t="s">
        <v>102</v>
      </c>
      <c r="P5173" t="s">
        <v>391</v>
      </c>
      <c r="Q5173">
        <v>3680</v>
      </c>
      <c r="R5173">
        <v>11</v>
      </c>
      <c r="S5173">
        <v>55269002</v>
      </c>
      <c r="T5173">
        <v>55270247</v>
      </c>
      <c r="U5173" t="s">
        <v>16650</v>
      </c>
      <c r="V5173">
        <v>1</v>
      </c>
      <c r="W5173" s="2">
        <v>0</v>
      </c>
      <c r="X5173" s="2">
        <v>0</v>
      </c>
      <c r="Y5173" s="2">
        <v>127</v>
      </c>
      <c r="Z5173" s="2">
        <v>122</v>
      </c>
      <c r="AA5173" s="2">
        <v>180</v>
      </c>
      <c r="AB5173" s="2">
        <v>229</v>
      </c>
      <c r="AC5173" s="2">
        <v>219</v>
      </c>
      <c r="AD5173" s="2">
        <v>0</v>
      </c>
      <c r="AE5173" s="2">
        <v>0</v>
      </c>
      <c r="AF5173" s="2">
        <v>0</v>
      </c>
      <c r="AG5173" s="2">
        <v>0</v>
      </c>
      <c r="AH5173" s="2">
        <v>0</v>
      </c>
      <c r="AI5173" s="2">
        <v>0</v>
      </c>
      <c r="AJ5173" s="2">
        <v>0</v>
      </c>
      <c r="AK5173" s="2">
        <v>0</v>
      </c>
      <c r="AL5173" s="2">
        <v>0</v>
      </c>
      <c r="AM5173" s="2">
        <v>0</v>
      </c>
      <c r="AN5173" s="2">
        <v>0</v>
      </c>
      <c r="AO5173" s="2">
        <v>0</v>
      </c>
      <c r="AP5173" s="2">
        <v>0</v>
      </c>
      <c r="AQ5173" s="2">
        <v>0</v>
      </c>
      <c r="AR5173" s="2">
        <v>0</v>
      </c>
      <c r="AS5173" s="2">
        <v>0</v>
      </c>
      <c r="AT5173" s="2">
        <v>0</v>
      </c>
      <c r="AU5173" s="2">
        <v>0</v>
      </c>
      <c r="AV5173" s="2">
        <v>0</v>
      </c>
      <c r="AW5173" s="2">
        <v>0</v>
      </c>
      <c r="AX5173" s="2">
        <v>0</v>
      </c>
      <c r="AY5173" s="2">
        <v>0</v>
      </c>
      <c r="AZ5173" s="2">
        <v>0</v>
      </c>
      <c r="BA5173" s="2">
        <v>0</v>
      </c>
      <c r="BB5173" s="2">
        <v>0</v>
      </c>
      <c r="BC5173" s="2">
        <v>0</v>
      </c>
      <c r="BD5173" s="2">
        <v>0</v>
      </c>
      <c r="BE5173" s="2">
        <v>0</v>
      </c>
      <c r="BF5173" s="2">
        <v>0</v>
      </c>
      <c r="BG5173" s="2">
        <v>8</v>
      </c>
      <c r="BH5173" s="2">
        <v>6</v>
      </c>
      <c r="BI5173" s="2">
        <v>8</v>
      </c>
      <c r="BJ5173" s="2">
        <v>11</v>
      </c>
      <c r="BK5173" s="2">
        <v>9</v>
      </c>
      <c r="BL5173" s="2">
        <v>0</v>
      </c>
      <c r="BM5173" s="2">
        <v>0</v>
      </c>
      <c r="BN5173" s="2">
        <v>0</v>
      </c>
      <c r="BO5173" s="2">
        <v>0</v>
      </c>
      <c r="BP5173" s="2">
        <v>0</v>
      </c>
      <c r="BQ5173" s="2">
        <v>0</v>
      </c>
      <c r="BR5173" s="2">
        <v>0</v>
      </c>
      <c r="BS5173" s="2">
        <v>0</v>
      </c>
      <c r="BT5173" s="2">
        <v>0</v>
      </c>
      <c r="BU5173" s="2">
        <v>0</v>
      </c>
      <c r="BV5173" s="2">
        <v>0</v>
      </c>
      <c r="BW5173" s="2">
        <v>0</v>
      </c>
      <c r="BX5173" s="2">
        <v>0</v>
      </c>
      <c r="BY5173" s="2">
        <v>0</v>
      </c>
      <c r="BZ5173" s="2">
        <v>0</v>
      </c>
      <c r="CA5173" s="2">
        <v>0</v>
      </c>
      <c r="CB5173" s="2">
        <v>0</v>
      </c>
      <c r="CC5173" s="2">
        <v>0</v>
      </c>
      <c r="CD5173" s="2">
        <v>0</v>
      </c>
      <c r="CE5173" s="2">
        <v>0</v>
      </c>
      <c r="CF5173" s="2">
        <v>0</v>
      </c>
      <c r="CG5173" s="2">
        <v>0</v>
      </c>
      <c r="CH5173" s="2">
        <v>0</v>
      </c>
      <c r="CI5173" s="2">
        <v>0</v>
      </c>
      <c r="CJ5173" s="2">
        <v>0</v>
      </c>
      <c r="CK5173" s="2">
        <v>0</v>
      </c>
      <c r="CL5173" s="2">
        <v>0</v>
      </c>
    </row>
    <row r="5174" spans="1:90" x14ac:dyDescent="0.25">
      <c r="A5174" t="s">
        <v>115</v>
      </c>
      <c r="B5174">
        <v>10318</v>
      </c>
      <c r="C5174" t="s">
        <v>264</v>
      </c>
      <c r="D5174">
        <v>1</v>
      </c>
      <c r="E5174">
        <v>8</v>
      </c>
      <c r="F5174">
        <v>906585</v>
      </c>
      <c r="G5174">
        <v>35906585</v>
      </c>
      <c r="H5174" t="s">
        <v>16464</v>
      </c>
      <c r="I5174">
        <v>100</v>
      </c>
      <c r="J5174" t="s">
        <v>107</v>
      </c>
      <c r="K5174" t="s">
        <v>1390</v>
      </c>
      <c r="L5174">
        <v>23</v>
      </c>
      <c r="M5174" t="s">
        <v>265</v>
      </c>
      <c r="N5174">
        <v>4830400</v>
      </c>
      <c r="O5174" t="s">
        <v>92</v>
      </c>
      <c r="P5174" t="s">
        <v>16465</v>
      </c>
      <c r="Q5174">
        <v>110</v>
      </c>
      <c r="R5174">
        <v>11</v>
      </c>
      <c r="S5174">
        <v>59289261</v>
      </c>
      <c r="U5174" t="s">
        <v>16466</v>
      </c>
      <c r="V5174">
        <v>1</v>
      </c>
      <c r="W5174" s="2">
        <v>0</v>
      </c>
      <c r="X5174" s="2">
        <v>0</v>
      </c>
      <c r="Y5174" s="2">
        <v>108</v>
      </c>
      <c r="Z5174" s="2">
        <v>139</v>
      </c>
      <c r="AA5174" s="2">
        <v>157</v>
      </c>
      <c r="AB5174" s="2">
        <v>146</v>
      </c>
      <c r="AC5174" s="2">
        <v>145</v>
      </c>
      <c r="AD5174" s="2">
        <v>0</v>
      </c>
      <c r="AE5174" s="2">
        <v>0</v>
      </c>
      <c r="AF5174" s="2">
        <v>0</v>
      </c>
      <c r="AG5174" s="2">
        <v>0</v>
      </c>
      <c r="AH5174" s="2">
        <v>0</v>
      </c>
      <c r="AI5174" s="2">
        <v>0</v>
      </c>
      <c r="AJ5174" s="2">
        <v>0</v>
      </c>
      <c r="AK5174" s="2">
        <v>0</v>
      </c>
      <c r="AL5174" s="2">
        <v>0</v>
      </c>
      <c r="AM5174" s="2">
        <v>0</v>
      </c>
      <c r="AN5174" s="2">
        <v>0</v>
      </c>
      <c r="AO5174" s="2">
        <v>0</v>
      </c>
      <c r="AP5174" s="2">
        <v>0</v>
      </c>
      <c r="AQ5174" s="2">
        <v>0</v>
      </c>
      <c r="AR5174" s="2">
        <v>0</v>
      </c>
      <c r="AS5174" s="2">
        <v>0</v>
      </c>
      <c r="AT5174" s="2">
        <v>0</v>
      </c>
      <c r="AU5174" s="2">
        <v>0</v>
      </c>
      <c r="AV5174" s="2">
        <v>0</v>
      </c>
      <c r="AW5174" s="2">
        <v>0</v>
      </c>
      <c r="AX5174" s="2">
        <v>0</v>
      </c>
      <c r="AY5174" s="2">
        <v>0</v>
      </c>
      <c r="AZ5174" s="2">
        <v>0</v>
      </c>
      <c r="BA5174" s="2">
        <v>0</v>
      </c>
      <c r="BB5174" s="2">
        <v>0</v>
      </c>
      <c r="BC5174" s="2">
        <v>0</v>
      </c>
      <c r="BD5174" s="2">
        <v>0</v>
      </c>
      <c r="BE5174" s="2">
        <v>0</v>
      </c>
      <c r="BF5174" s="2">
        <v>0</v>
      </c>
      <c r="BG5174" s="2">
        <v>5</v>
      </c>
      <c r="BH5174" s="2">
        <v>5</v>
      </c>
      <c r="BI5174" s="2">
        <v>7</v>
      </c>
      <c r="BJ5174" s="2">
        <v>5</v>
      </c>
      <c r="BK5174" s="2">
        <v>5</v>
      </c>
      <c r="BL5174" s="2">
        <v>0</v>
      </c>
      <c r="BM5174" s="2">
        <v>0</v>
      </c>
      <c r="BN5174" s="2">
        <v>0</v>
      </c>
      <c r="BO5174" s="2">
        <v>0</v>
      </c>
      <c r="BP5174" s="2">
        <v>0</v>
      </c>
      <c r="BQ5174" s="2">
        <v>0</v>
      </c>
      <c r="BR5174" s="2">
        <v>0</v>
      </c>
      <c r="BS5174" s="2">
        <v>0</v>
      </c>
      <c r="BT5174" s="2">
        <v>0</v>
      </c>
      <c r="BU5174" s="2">
        <v>0</v>
      </c>
      <c r="BV5174" s="2">
        <v>0</v>
      </c>
      <c r="BW5174" s="2">
        <v>0</v>
      </c>
      <c r="BX5174" s="2">
        <v>0</v>
      </c>
      <c r="BY5174" s="2">
        <v>0</v>
      </c>
      <c r="BZ5174" s="2">
        <v>0</v>
      </c>
      <c r="CA5174" s="2">
        <v>0</v>
      </c>
      <c r="CB5174" s="2">
        <v>0</v>
      </c>
      <c r="CC5174" s="2">
        <v>0</v>
      </c>
      <c r="CD5174" s="2">
        <v>0</v>
      </c>
      <c r="CE5174" s="2">
        <v>0</v>
      </c>
      <c r="CF5174" s="2">
        <v>0</v>
      </c>
      <c r="CG5174" s="2">
        <v>0</v>
      </c>
      <c r="CH5174" s="2">
        <v>0</v>
      </c>
      <c r="CI5174" s="2">
        <v>0</v>
      </c>
      <c r="CJ5174" s="2">
        <v>0</v>
      </c>
      <c r="CK5174" s="2">
        <v>0</v>
      </c>
      <c r="CL5174" s="2">
        <v>0</v>
      </c>
    </row>
    <row r="5175" spans="1:90" x14ac:dyDescent="0.25">
      <c r="A5175" t="s">
        <v>115</v>
      </c>
      <c r="B5175">
        <v>10318</v>
      </c>
      <c r="C5175" t="s">
        <v>264</v>
      </c>
      <c r="D5175">
        <v>1</v>
      </c>
      <c r="E5175">
        <v>8</v>
      </c>
      <c r="F5175">
        <v>5460</v>
      </c>
      <c r="G5175">
        <v>35005460</v>
      </c>
      <c r="H5175" t="s">
        <v>17925</v>
      </c>
      <c r="I5175">
        <v>100</v>
      </c>
      <c r="J5175" t="s">
        <v>107</v>
      </c>
      <c r="K5175" t="s">
        <v>4020</v>
      </c>
      <c r="L5175">
        <v>23</v>
      </c>
      <c r="M5175" t="s">
        <v>265</v>
      </c>
      <c r="N5175">
        <v>4823080</v>
      </c>
      <c r="O5175" t="s">
        <v>92</v>
      </c>
      <c r="P5175" t="s">
        <v>15907</v>
      </c>
      <c r="Q5175">
        <v>539</v>
      </c>
      <c r="R5175">
        <v>11</v>
      </c>
      <c r="S5175">
        <v>56610739</v>
      </c>
      <c r="T5175">
        <v>56612120</v>
      </c>
      <c r="U5175" t="s">
        <v>17926</v>
      </c>
      <c r="V5175">
        <v>1</v>
      </c>
      <c r="W5175" s="2">
        <v>0</v>
      </c>
      <c r="X5175" s="2">
        <v>0</v>
      </c>
      <c r="Y5175" s="2">
        <v>60</v>
      </c>
      <c r="Z5175" s="2">
        <v>86</v>
      </c>
      <c r="AA5175" s="2">
        <v>120</v>
      </c>
      <c r="AB5175" s="2">
        <v>118</v>
      </c>
      <c r="AC5175" s="2">
        <v>112</v>
      </c>
      <c r="AD5175" s="2">
        <v>0</v>
      </c>
      <c r="AE5175" s="2">
        <v>0</v>
      </c>
      <c r="AF5175" s="2">
        <v>0</v>
      </c>
      <c r="AG5175" s="2">
        <v>0</v>
      </c>
      <c r="AH5175" s="2">
        <v>0</v>
      </c>
      <c r="AI5175" s="2">
        <v>0</v>
      </c>
      <c r="AJ5175" s="2">
        <v>0</v>
      </c>
      <c r="AK5175" s="2">
        <v>0</v>
      </c>
      <c r="AL5175" s="2">
        <v>0</v>
      </c>
      <c r="AM5175" s="2">
        <v>0</v>
      </c>
      <c r="AN5175" s="2">
        <v>0</v>
      </c>
      <c r="AO5175" s="2">
        <v>0</v>
      </c>
      <c r="AP5175" s="2">
        <v>0</v>
      </c>
      <c r="AQ5175" s="2">
        <v>0</v>
      </c>
      <c r="AR5175" s="2">
        <v>0</v>
      </c>
      <c r="AS5175" s="2">
        <v>0</v>
      </c>
      <c r="AT5175" s="2">
        <v>0</v>
      </c>
      <c r="AU5175" s="2">
        <v>0</v>
      </c>
      <c r="AV5175" s="2">
        <v>0</v>
      </c>
      <c r="AW5175" s="2">
        <v>0</v>
      </c>
      <c r="AX5175" s="2">
        <v>0</v>
      </c>
      <c r="AY5175" s="2">
        <v>0</v>
      </c>
      <c r="AZ5175" s="2">
        <v>0</v>
      </c>
      <c r="BA5175" s="2">
        <v>0</v>
      </c>
      <c r="BB5175" s="2">
        <v>0</v>
      </c>
      <c r="BC5175" s="2">
        <v>197</v>
      </c>
      <c r="BD5175" s="2">
        <v>5</v>
      </c>
      <c r="BE5175" s="2">
        <v>0</v>
      </c>
      <c r="BF5175" s="2">
        <v>0</v>
      </c>
      <c r="BG5175" s="2">
        <v>3</v>
      </c>
      <c r="BH5175" s="2">
        <v>4</v>
      </c>
      <c r="BI5175" s="2">
        <v>7</v>
      </c>
      <c r="BJ5175" s="2">
        <v>4</v>
      </c>
      <c r="BK5175" s="2">
        <v>4</v>
      </c>
      <c r="BL5175" s="2">
        <v>0</v>
      </c>
      <c r="BM5175" s="2">
        <v>0</v>
      </c>
      <c r="BN5175" s="2">
        <v>0</v>
      </c>
      <c r="BO5175" s="2">
        <v>0</v>
      </c>
      <c r="BP5175" s="2">
        <v>0</v>
      </c>
      <c r="BQ5175" s="2">
        <v>0</v>
      </c>
      <c r="BR5175" s="2">
        <v>0</v>
      </c>
      <c r="BS5175" s="2">
        <v>0</v>
      </c>
      <c r="BT5175" s="2">
        <v>0</v>
      </c>
      <c r="BU5175" s="2">
        <v>0</v>
      </c>
      <c r="BV5175" s="2">
        <v>0</v>
      </c>
      <c r="BW5175" s="2">
        <v>0</v>
      </c>
      <c r="BX5175" s="2">
        <v>0</v>
      </c>
      <c r="BY5175" s="2">
        <v>0</v>
      </c>
      <c r="BZ5175" s="2">
        <v>0</v>
      </c>
      <c r="CA5175" s="2">
        <v>0</v>
      </c>
      <c r="CB5175" s="2">
        <v>0</v>
      </c>
      <c r="CC5175" s="2">
        <v>0</v>
      </c>
      <c r="CD5175" s="2">
        <v>0</v>
      </c>
      <c r="CE5175" s="2">
        <v>0</v>
      </c>
      <c r="CF5175" s="2">
        <v>0</v>
      </c>
      <c r="CG5175" s="2">
        <v>0</v>
      </c>
      <c r="CH5175" s="2">
        <v>0</v>
      </c>
      <c r="CI5175" s="2">
        <v>0</v>
      </c>
      <c r="CJ5175" s="2">
        <v>0</v>
      </c>
      <c r="CK5175" s="2">
        <v>11</v>
      </c>
      <c r="CL5175" s="2">
        <v>1</v>
      </c>
    </row>
    <row r="5176" spans="1:90" x14ac:dyDescent="0.25">
      <c r="A5176" t="s">
        <v>115</v>
      </c>
      <c r="B5176">
        <v>10318</v>
      </c>
      <c r="C5176" t="s">
        <v>264</v>
      </c>
      <c r="D5176">
        <v>1</v>
      </c>
      <c r="E5176">
        <v>8</v>
      </c>
      <c r="F5176">
        <v>920997</v>
      </c>
      <c r="G5176">
        <v>35920997</v>
      </c>
      <c r="H5176" t="s">
        <v>4075</v>
      </c>
      <c r="I5176">
        <v>100</v>
      </c>
      <c r="J5176" t="s">
        <v>107</v>
      </c>
      <c r="K5176" t="s">
        <v>4076</v>
      </c>
      <c r="L5176">
        <v>55</v>
      </c>
      <c r="M5176" t="s">
        <v>377</v>
      </c>
      <c r="N5176">
        <v>4866040</v>
      </c>
      <c r="O5176" t="s">
        <v>92</v>
      </c>
      <c r="P5176" t="s">
        <v>4077</v>
      </c>
      <c r="Q5176">
        <v>137</v>
      </c>
      <c r="R5176">
        <v>11</v>
      </c>
      <c r="S5176">
        <v>59792208</v>
      </c>
      <c r="T5176">
        <v>59792579</v>
      </c>
      <c r="U5176" t="s">
        <v>4078</v>
      </c>
      <c r="V5176">
        <v>1</v>
      </c>
      <c r="W5176" s="2">
        <v>0</v>
      </c>
      <c r="X5176" s="2">
        <v>0</v>
      </c>
      <c r="Y5176" s="2">
        <v>111</v>
      </c>
      <c r="Z5176" s="2">
        <v>142</v>
      </c>
      <c r="AA5176" s="2">
        <v>179</v>
      </c>
      <c r="AB5176" s="2">
        <v>85</v>
      </c>
      <c r="AC5176" s="2">
        <v>82</v>
      </c>
      <c r="AD5176" s="2">
        <v>113</v>
      </c>
      <c r="AE5176" s="2">
        <v>96</v>
      </c>
      <c r="AF5176" s="2">
        <v>77</v>
      </c>
      <c r="AG5176" s="2">
        <v>51</v>
      </c>
      <c r="AH5176" s="2">
        <v>133</v>
      </c>
      <c r="AI5176" s="2">
        <v>105</v>
      </c>
      <c r="AJ5176" s="2">
        <v>58</v>
      </c>
      <c r="AK5176" s="2">
        <v>0</v>
      </c>
      <c r="AL5176" s="2">
        <v>0</v>
      </c>
      <c r="AM5176" s="2">
        <v>0</v>
      </c>
      <c r="AN5176" s="2">
        <v>0</v>
      </c>
      <c r="AO5176" s="2">
        <v>0</v>
      </c>
      <c r="AP5176" s="2">
        <v>0</v>
      </c>
      <c r="AQ5176" s="2">
        <v>0</v>
      </c>
      <c r="AR5176" s="2">
        <v>0</v>
      </c>
      <c r="AS5176" s="2">
        <v>0</v>
      </c>
      <c r="AT5176" s="2">
        <v>0</v>
      </c>
      <c r="AU5176" s="2">
        <v>0</v>
      </c>
      <c r="AV5176" s="2">
        <v>0</v>
      </c>
      <c r="AW5176" s="2">
        <v>0</v>
      </c>
      <c r="AX5176" s="2">
        <v>0</v>
      </c>
      <c r="AY5176" s="2">
        <v>0</v>
      </c>
      <c r="AZ5176" s="2">
        <v>0</v>
      </c>
      <c r="BA5176" s="2">
        <v>0</v>
      </c>
      <c r="BB5176" s="2">
        <v>0</v>
      </c>
      <c r="BC5176" s="2">
        <v>0</v>
      </c>
      <c r="BD5176" s="2">
        <v>0</v>
      </c>
      <c r="BE5176" s="2">
        <v>0</v>
      </c>
      <c r="BF5176" s="2">
        <v>0</v>
      </c>
      <c r="BG5176" s="2">
        <v>5</v>
      </c>
      <c r="BH5176" s="2">
        <v>6</v>
      </c>
      <c r="BI5176" s="2">
        <v>6</v>
      </c>
      <c r="BJ5176" s="2">
        <v>4</v>
      </c>
      <c r="BK5176" s="2">
        <v>4</v>
      </c>
      <c r="BL5176" s="2">
        <v>3</v>
      </c>
      <c r="BM5176" s="2">
        <v>3</v>
      </c>
      <c r="BN5176" s="2">
        <v>4</v>
      </c>
      <c r="BO5176" s="2">
        <v>3</v>
      </c>
      <c r="BP5176" s="2">
        <v>5</v>
      </c>
      <c r="BQ5176" s="2">
        <v>4</v>
      </c>
      <c r="BR5176" s="2">
        <v>2</v>
      </c>
      <c r="BS5176" s="2">
        <v>0</v>
      </c>
      <c r="BT5176" s="2">
        <v>0</v>
      </c>
      <c r="BU5176" s="2">
        <v>0</v>
      </c>
      <c r="BV5176" s="2">
        <v>0</v>
      </c>
      <c r="BW5176" s="2">
        <v>0</v>
      </c>
      <c r="BX5176" s="2">
        <v>0</v>
      </c>
      <c r="BY5176" s="2">
        <v>0</v>
      </c>
      <c r="BZ5176" s="2">
        <v>0</v>
      </c>
      <c r="CA5176" s="2">
        <v>0</v>
      </c>
      <c r="CB5176" s="2">
        <v>0</v>
      </c>
      <c r="CC5176" s="2">
        <v>0</v>
      </c>
      <c r="CD5176" s="2">
        <v>0</v>
      </c>
      <c r="CE5176" s="2">
        <v>0</v>
      </c>
      <c r="CF5176" s="2">
        <v>0</v>
      </c>
      <c r="CG5176" s="2">
        <v>0</v>
      </c>
      <c r="CH5176" s="2">
        <v>0</v>
      </c>
      <c r="CI5176" s="2">
        <v>0</v>
      </c>
      <c r="CJ5176" s="2">
        <v>0</v>
      </c>
      <c r="CK5176" s="2">
        <v>0</v>
      </c>
      <c r="CL5176" s="2">
        <v>0</v>
      </c>
    </row>
    <row r="5177" spans="1:90" x14ac:dyDescent="0.25">
      <c r="A5177" t="s">
        <v>115</v>
      </c>
      <c r="B5177">
        <v>10318</v>
      </c>
      <c r="C5177" t="s">
        <v>264</v>
      </c>
      <c r="D5177">
        <v>1</v>
      </c>
      <c r="E5177">
        <v>8</v>
      </c>
      <c r="F5177">
        <v>902299</v>
      </c>
      <c r="G5177">
        <v>35902299</v>
      </c>
      <c r="H5177" t="s">
        <v>6451</v>
      </c>
      <c r="I5177">
        <v>100</v>
      </c>
      <c r="J5177" t="s">
        <v>107</v>
      </c>
      <c r="K5177" t="s">
        <v>390</v>
      </c>
      <c r="L5177">
        <v>30</v>
      </c>
      <c r="M5177" t="s">
        <v>390</v>
      </c>
      <c r="N5177">
        <v>4840460</v>
      </c>
      <c r="O5177" t="s">
        <v>92</v>
      </c>
      <c r="P5177" t="s">
        <v>876</v>
      </c>
      <c r="Q5177" t="s">
        <v>127</v>
      </c>
      <c r="R5177">
        <v>11</v>
      </c>
      <c r="S5177">
        <v>55281891</v>
      </c>
      <c r="T5177">
        <v>55281907</v>
      </c>
      <c r="U5177" t="s">
        <v>6452</v>
      </c>
      <c r="V5177">
        <v>1</v>
      </c>
      <c r="W5177" s="2">
        <v>0</v>
      </c>
      <c r="X5177" s="2">
        <v>0</v>
      </c>
      <c r="Y5177" s="2">
        <v>154</v>
      </c>
      <c r="Z5177" s="2">
        <v>119</v>
      </c>
      <c r="AA5177" s="2">
        <v>123</v>
      </c>
      <c r="AB5177" s="2">
        <v>152</v>
      </c>
      <c r="AC5177" s="2">
        <v>175</v>
      </c>
      <c r="AD5177" s="2">
        <v>0</v>
      </c>
      <c r="AE5177" s="2">
        <v>0</v>
      </c>
      <c r="AF5177" s="2">
        <v>0</v>
      </c>
      <c r="AG5177" s="2">
        <v>0</v>
      </c>
      <c r="AH5177" s="2">
        <v>0</v>
      </c>
      <c r="AI5177" s="2">
        <v>0</v>
      </c>
      <c r="AJ5177" s="2">
        <v>0</v>
      </c>
      <c r="AK5177" s="2">
        <v>0</v>
      </c>
      <c r="AL5177" s="2">
        <v>0</v>
      </c>
      <c r="AM5177" s="2">
        <v>0</v>
      </c>
      <c r="AN5177" s="2">
        <v>0</v>
      </c>
      <c r="AO5177" s="2">
        <v>0</v>
      </c>
      <c r="AP5177" s="2">
        <v>0</v>
      </c>
      <c r="AQ5177" s="2">
        <v>0</v>
      </c>
      <c r="AR5177" s="2">
        <v>0</v>
      </c>
      <c r="AS5177" s="2">
        <v>0</v>
      </c>
      <c r="AT5177" s="2">
        <v>0</v>
      </c>
      <c r="AU5177" s="2">
        <v>0</v>
      </c>
      <c r="AV5177" s="2">
        <v>0</v>
      </c>
      <c r="AW5177" s="2">
        <v>0</v>
      </c>
      <c r="AX5177" s="2">
        <v>0</v>
      </c>
      <c r="AY5177" s="2">
        <v>0</v>
      </c>
      <c r="AZ5177" s="2">
        <v>0</v>
      </c>
      <c r="BA5177" s="2">
        <v>0</v>
      </c>
      <c r="BB5177" s="2">
        <v>0</v>
      </c>
      <c r="BC5177" s="2">
        <v>208</v>
      </c>
      <c r="BD5177" s="2">
        <v>0</v>
      </c>
      <c r="BE5177" s="2">
        <v>0</v>
      </c>
      <c r="BF5177" s="2">
        <v>0</v>
      </c>
      <c r="BG5177" s="2">
        <v>5</v>
      </c>
      <c r="BH5177" s="2">
        <v>5</v>
      </c>
      <c r="BI5177" s="2">
        <v>5</v>
      </c>
      <c r="BJ5177" s="2">
        <v>6</v>
      </c>
      <c r="BK5177" s="2">
        <v>6</v>
      </c>
      <c r="BL5177" s="2">
        <v>0</v>
      </c>
      <c r="BM5177" s="2">
        <v>0</v>
      </c>
      <c r="BN5177" s="2">
        <v>0</v>
      </c>
      <c r="BO5177" s="2">
        <v>0</v>
      </c>
      <c r="BP5177" s="2">
        <v>0</v>
      </c>
      <c r="BQ5177" s="2">
        <v>0</v>
      </c>
      <c r="BR5177" s="2">
        <v>0</v>
      </c>
      <c r="BS5177" s="2">
        <v>0</v>
      </c>
      <c r="BT5177" s="2">
        <v>0</v>
      </c>
      <c r="BU5177" s="2">
        <v>0</v>
      </c>
      <c r="BV5177" s="2">
        <v>0</v>
      </c>
      <c r="BW5177" s="2">
        <v>0</v>
      </c>
      <c r="BX5177" s="2">
        <v>0</v>
      </c>
      <c r="BY5177" s="2">
        <v>0</v>
      </c>
      <c r="BZ5177" s="2">
        <v>0</v>
      </c>
      <c r="CA5177" s="2">
        <v>0</v>
      </c>
      <c r="CB5177" s="2">
        <v>0</v>
      </c>
      <c r="CC5177" s="2">
        <v>0</v>
      </c>
      <c r="CD5177" s="2">
        <v>0</v>
      </c>
      <c r="CE5177" s="2">
        <v>0</v>
      </c>
      <c r="CF5177" s="2">
        <v>0</v>
      </c>
      <c r="CG5177" s="2">
        <v>0</v>
      </c>
      <c r="CH5177" s="2">
        <v>0</v>
      </c>
      <c r="CI5177" s="2">
        <v>0</v>
      </c>
      <c r="CJ5177" s="2">
        <v>0</v>
      </c>
      <c r="CK5177" s="2">
        <v>10</v>
      </c>
      <c r="CL5177" s="2">
        <v>0</v>
      </c>
    </row>
    <row r="5178" spans="1:90" x14ac:dyDescent="0.25">
      <c r="A5178" t="s">
        <v>115</v>
      </c>
      <c r="B5178">
        <v>10318</v>
      </c>
      <c r="C5178" t="s">
        <v>264</v>
      </c>
      <c r="D5178">
        <v>1</v>
      </c>
      <c r="E5178">
        <v>8</v>
      </c>
      <c r="F5178">
        <v>38283</v>
      </c>
      <c r="G5178">
        <v>35038283</v>
      </c>
      <c r="H5178" t="s">
        <v>6122</v>
      </c>
      <c r="I5178">
        <v>100</v>
      </c>
      <c r="J5178" t="s">
        <v>107</v>
      </c>
      <c r="K5178" t="s">
        <v>6123</v>
      </c>
      <c r="L5178">
        <v>55</v>
      </c>
      <c r="M5178" t="s">
        <v>377</v>
      </c>
      <c r="N5178">
        <v>4896020</v>
      </c>
      <c r="O5178" t="s">
        <v>92</v>
      </c>
      <c r="P5178" t="s">
        <v>6124</v>
      </c>
      <c r="Q5178">
        <v>2</v>
      </c>
      <c r="R5178">
        <v>11</v>
      </c>
      <c r="S5178">
        <v>59784057</v>
      </c>
      <c r="T5178">
        <v>59784569</v>
      </c>
      <c r="U5178" t="s">
        <v>6125</v>
      </c>
      <c r="V5178">
        <v>1</v>
      </c>
      <c r="W5178" s="2">
        <v>0</v>
      </c>
      <c r="X5178" s="2">
        <v>0</v>
      </c>
      <c r="Y5178" s="2">
        <v>0</v>
      </c>
      <c r="Z5178" s="2">
        <v>0</v>
      </c>
      <c r="AA5178" s="2">
        <v>0</v>
      </c>
      <c r="AB5178" s="2">
        <v>0</v>
      </c>
      <c r="AC5178" s="2">
        <v>0</v>
      </c>
      <c r="AD5178" s="2">
        <v>105</v>
      </c>
      <c r="AE5178" s="2">
        <v>160</v>
      </c>
      <c r="AF5178" s="2">
        <v>135</v>
      </c>
      <c r="AG5178" s="2">
        <v>105</v>
      </c>
      <c r="AH5178" s="2">
        <v>126</v>
      </c>
      <c r="AI5178" s="2">
        <v>110</v>
      </c>
      <c r="AJ5178" s="2">
        <v>78</v>
      </c>
      <c r="AK5178" s="2">
        <v>0</v>
      </c>
      <c r="AL5178" s="2">
        <v>0</v>
      </c>
      <c r="AM5178" s="2">
        <v>0</v>
      </c>
      <c r="AN5178" s="2">
        <v>0</v>
      </c>
      <c r="AO5178" s="2">
        <v>0</v>
      </c>
      <c r="AP5178" s="2">
        <v>0</v>
      </c>
      <c r="AQ5178" s="2">
        <v>0</v>
      </c>
      <c r="AR5178" s="2">
        <v>0</v>
      </c>
      <c r="AS5178" s="2">
        <v>0</v>
      </c>
      <c r="AT5178" s="2">
        <v>0</v>
      </c>
      <c r="AU5178" s="2">
        <v>0</v>
      </c>
      <c r="AV5178" s="2">
        <v>0</v>
      </c>
      <c r="AW5178" s="2">
        <v>0</v>
      </c>
      <c r="AX5178" s="2">
        <v>0</v>
      </c>
      <c r="AY5178" s="2">
        <v>0</v>
      </c>
      <c r="AZ5178" s="2">
        <v>0</v>
      </c>
      <c r="BA5178" s="2">
        <v>0</v>
      </c>
      <c r="BB5178" s="2">
        <v>0</v>
      </c>
      <c r="BC5178" s="2">
        <v>73</v>
      </c>
      <c r="BD5178" s="2">
        <v>13</v>
      </c>
      <c r="BE5178" s="2">
        <v>0</v>
      </c>
      <c r="BF5178" s="2">
        <v>0</v>
      </c>
      <c r="BG5178" s="2">
        <v>0</v>
      </c>
      <c r="BH5178" s="2">
        <v>0</v>
      </c>
      <c r="BI5178" s="2">
        <v>0</v>
      </c>
      <c r="BJ5178" s="2">
        <v>0</v>
      </c>
      <c r="BK5178" s="2">
        <v>0</v>
      </c>
      <c r="BL5178" s="2">
        <v>5</v>
      </c>
      <c r="BM5178" s="2">
        <v>8</v>
      </c>
      <c r="BN5178" s="2">
        <v>5</v>
      </c>
      <c r="BO5178" s="2">
        <v>5</v>
      </c>
      <c r="BP5178" s="2">
        <v>7</v>
      </c>
      <c r="BQ5178" s="2">
        <v>6</v>
      </c>
      <c r="BR5178" s="2">
        <v>3</v>
      </c>
      <c r="BS5178" s="2">
        <v>0</v>
      </c>
      <c r="BT5178" s="2">
        <v>0</v>
      </c>
      <c r="BU5178" s="2">
        <v>0</v>
      </c>
      <c r="BV5178" s="2">
        <v>0</v>
      </c>
      <c r="BW5178" s="2">
        <v>0</v>
      </c>
      <c r="BX5178" s="2">
        <v>0</v>
      </c>
      <c r="BY5178" s="2">
        <v>0</v>
      </c>
      <c r="BZ5178" s="2">
        <v>0</v>
      </c>
      <c r="CA5178" s="2">
        <v>0</v>
      </c>
      <c r="CB5178" s="2">
        <v>0</v>
      </c>
      <c r="CC5178" s="2">
        <v>0</v>
      </c>
      <c r="CD5178" s="2">
        <v>0</v>
      </c>
      <c r="CE5178" s="2">
        <v>0</v>
      </c>
      <c r="CF5178" s="2">
        <v>0</v>
      </c>
      <c r="CG5178" s="2">
        <v>0</v>
      </c>
      <c r="CH5178" s="2">
        <v>0</v>
      </c>
      <c r="CI5178" s="2">
        <v>0</v>
      </c>
      <c r="CJ5178" s="2">
        <v>0</v>
      </c>
      <c r="CK5178" s="2">
        <v>3</v>
      </c>
      <c r="CL5178" s="2">
        <v>2</v>
      </c>
    </row>
    <row r="5179" spans="1:90" x14ac:dyDescent="0.25">
      <c r="A5179" t="s">
        <v>115</v>
      </c>
      <c r="B5179">
        <v>10318</v>
      </c>
      <c r="C5179" t="s">
        <v>264</v>
      </c>
      <c r="D5179">
        <v>1</v>
      </c>
      <c r="E5179">
        <v>8</v>
      </c>
      <c r="F5179">
        <v>36596</v>
      </c>
      <c r="G5179">
        <v>35036596</v>
      </c>
      <c r="H5179" t="s">
        <v>9901</v>
      </c>
      <c r="I5179">
        <v>100</v>
      </c>
      <c r="J5179" t="s">
        <v>107</v>
      </c>
      <c r="K5179" t="s">
        <v>389</v>
      </c>
      <c r="L5179">
        <v>55</v>
      </c>
      <c r="M5179" t="s">
        <v>377</v>
      </c>
      <c r="N5179">
        <v>4858465</v>
      </c>
      <c r="O5179" t="s">
        <v>92</v>
      </c>
      <c r="P5179" t="s">
        <v>9902</v>
      </c>
      <c r="Q5179" t="s">
        <v>127</v>
      </c>
      <c r="R5179">
        <v>11</v>
      </c>
      <c r="S5179">
        <v>55273778</v>
      </c>
      <c r="T5179">
        <v>55273850</v>
      </c>
      <c r="U5179" t="s">
        <v>9903</v>
      </c>
      <c r="V5179">
        <v>1</v>
      </c>
      <c r="W5179" s="2">
        <v>0</v>
      </c>
      <c r="X5179" s="2">
        <v>0</v>
      </c>
      <c r="Y5179" s="2">
        <v>195</v>
      </c>
      <c r="Z5179" s="2">
        <v>221</v>
      </c>
      <c r="AA5179" s="2">
        <v>332</v>
      </c>
      <c r="AB5179" s="2">
        <v>225</v>
      </c>
      <c r="AC5179" s="2">
        <v>265</v>
      </c>
      <c r="AD5179" s="2">
        <v>0</v>
      </c>
      <c r="AE5179" s="2">
        <v>0</v>
      </c>
      <c r="AF5179" s="2">
        <v>0</v>
      </c>
      <c r="AG5179" s="2">
        <v>0</v>
      </c>
      <c r="AH5179" s="2">
        <v>0</v>
      </c>
      <c r="AI5179" s="2">
        <v>0</v>
      </c>
      <c r="AJ5179" s="2">
        <v>0</v>
      </c>
      <c r="AK5179" s="2">
        <v>0</v>
      </c>
      <c r="AL5179" s="2">
        <v>0</v>
      </c>
      <c r="AM5179" s="2">
        <v>0</v>
      </c>
      <c r="AN5179" s="2">
        <v>0</v>
      </c>
      <c r="AO5179" s="2">
        <v>0</v>
      </c>
      <c r="AP5179" s="2">
        <v>0</v>
      </c>
      <c r="AQ5179" s="2">
        <v>0</v>
      </c>
      <c r="AR5179" s="2">
        <v>0</v>
      </c>
      <c r="AS5179" s="2">
        <v>0</v>
      </c>
      <c r="AT5179" s="2">
        <v>0</v>
      </c>
      <c r="AU5179" s="2">
        <v>449</v>
      </c>
      <c r="AV5179" s="2">
        <v>0</v>
      </c>
      <c r="AW5179" s="2">
        <v>0</v>
      </c>
      <c r="AX5179" s="2">
        <v>0</v>
      </c>
      <c r="AY5179" s="2">
        <v>0</v>
      </c>
      <c r="AZ5179" s="2">
        <v>0</v>
      </c>
      <c r="BA5179" s="2">
        <v>0</v>
      </c>
      <c r="BB5179" s="2">
        <v>0</v>
      </c>
      <c r="BC5179" s="2">
        <v>37</v>
      </c>
      <c r="BD5179" s="2">
        <v>49</v>
      </c>
      <c r="BE5179" s="2">
        <v>0</v>
      </c>
      <c r="BF5179" s="2">
        <v>0</v>
      </c>
      <c r="BG5179" s="2">
        <v>11</v>
      </c>
      <c r="BH5179" s="2">
        <v>7</v>
      </c>
      <c r="BI5179" s="2">
        <v>16</v>
      </c>
      <c r="BJ5179" s="2">
        <v>8</v>
      </c>
      <c r="BK5179" s="2">
        <v>12</v>
      </c>
      <c r="BL5179" s="2">
        <v>0</v>
      </c>
      <c r="BM5179" s="2">
        <v>0</v>
      </c>
      <c r="BN5179" s="2">
        <v>0</v>
      </c>
      <c r="BO5179" s="2">
        <v>0</v>
      </c>
      <c r="BP5179" s="2">
        <v>0</v>
      </c>
      <c r="BQ5179" s="2">
        <v>0</v>
      </c>
      <c r="BR5179" s="2">
        <v>0</v>
      </c>
      <c r="BS5179" s="2">
        <v>0</v>
      </c>
      <c r="BT5179" s="2">
        <v>0</v>
      </c>
      <c r="BU5179" s="2">
        <v>0</v>
      </c>
      <c r="BV5179" s="2">
        <v>0</v>
      </c>
      <c r="BW5179" s="2">
        <v>0</v>
      </c>
      <c r="BX5179" s="2">
        <v>0</v>
      </c>
      <c r="BY5179" s="2">
        <v>0</v>
      </c>
      <c r="BZ5179" s="2">
        <v>0</v>
      </c>
      <c r="CA5179" s="2">
        <v>0</v>
      </c>
      <c r="CB5179" s="2">
        <v>0</v>
      </c>
      <c r="CC5179" s="2">
        <v>15</v>
      </c>
      <c r="CD5179" s="2">
        <v>0</v>
      </c>
      <c r="CE5179" s="2">
        <v>0</v>
      </c>
      <c r="CF5179" s="2">
        <v>0</v>
      </c>
      <c r="CG5179" s="2">
        <v>0</v>
      </c>
      <c r="CH5179" s="2">
        <v>0</v>
      </c>
      <c r="CI5179" s="2">
        <v>0</v>
      </c>
      <c r="CJ5179" s="2">
        <v>0</v>
      </c>
      <c r="CK5179" s="2">
        <v>3</v>
      </c>
      <c r="CL5179" s="2">
        <v>4</v>
      </c>
    </row>
    <row r="5180" spans="1:90" x14ac:dyDescent="0.25">
      <c r="A5180" t="s">
        <v>115</v>
      </c>
      <c r="B5180">
        <v>10318</v>
      </c>
      <c r="C5180" t="s">
        <v>264</v>
      </c>
      <c r="D5180">
        <v>1</v>
      </c>
      <c r="E5180">
        <v>8</v>
      </c>
      <c r="F5180">
        <v>925305</v>
      </c>
      <c r="G5180">
        <v>35925305</v>
      </c>
      <c r="H5180" t="s">
        <v>19595</v>
      </c>
      <c r="I5180">
        <v>100</v>
      </c>
      <c r="J5180" t="s">
        <v>107</v>
      </c>
      <c r="K5180" t="s">
        <v>12929</v>
      </c>
      <c r="L5180">
        <v>30</v>
      </c>
      <c r="M5180" t="s">
        <v>390</v>
      </c>
      <c r="N5180">
        <v>4851000</v>
      </c>
      <c r="P5180" t="s">
        <v>17703</v>
      </c>
      <c r="Q5180">
        <v>92</v>
      </c>
      <c r="R5180">
        <v>11</v>
      </c>
      <c r="S5180">
        <v>59322323</v>
      </c>
      <c r="T5180">
        <v>59325151</v>
      </c>
      <c r="U5180" t="s">
        <v>17704</v>
      </c>
      <c r="V5180">
        <v>1</v>
      </c>
      <c r="W5180" s="2">
        <v>0</v>
      </c>
      <c r="X5180" s="2">
        <v>0</v>
      </c>
      <c r="Y5180" s="2">
        <v>161</v>
      </c>
      <c r="Z5180" s="2">
        <v>208</v>
      </c>
      <c r="AA5180" s="2">
        <v>215</v>
      </c>
      <c r="AB5180" s="2">
        <v>151</v>
      </c>
      <c r="AC5180" s="2">
        <v>0</v>
      </c>
      <c r="AD5180" s="2">
        <v>0</v>
      </c>
      <c r="AE5180" s="2">
        <v>0</v>
      </c>
      <c r="AF5180" s="2">
        <v>0</v>
      </c>
      <c r="AG5180" s="2">
        <v>0</v>
      </c>
      <c r="AH5180" s="2">
        <v>0</v>
      </c>
      <c r="AI5180" s="2">
        <v>0</v>
      </c>
      <c r="AJ5180" s="2">
        <v>0</v>
      </c>
      <c r="AK5180" s="2">
        <v>0</v>
      </c>
      <c r="AL5180" s="2">
        <v>0</v>
      </c>
      <c r="AM5180" s="2">
        <v>0</v>
      </c>
      <c r="AN5180" s="2">
        <v>0</v>
      </c>
      <c r="AO5180" s="2">
        <v>0</v>
      </c>
      <c r="AP5180" s="2">
        <v>0</v>
      </c>
      <c r="AQ5180" s="2">
        <v>0</v>
      </c>
      <c r="AR5180" s="2">
        <v>0</v>
      </c>
      <c r="AS5180" s="2">
        <v>0</v>
      </c>
      <c r="AT5180" s="2">
        <v>0</v>
      </c>
      <c r="AU5180" s="2">
        <v>0</v>
      </c>
      <c r="AV5180" s="2">
        <v>0</v>
      </c>
      <c r="AW5180" s="2">
        <v>0</v>
      </c>
      <c r="AX5180" s="2">
        <v>0</v>
      </c>
      <c r="AY5180" s="2">
        <v>0</v>
      </c>
      <c r="AZ5180" s="2">
        <v>0</v>
      </c>
      <c r="BA5180" s="2">
        <v>0</v>
      </c>
      <c r="BB5180" s="2">
        <v>0</v>
      </c>
      <c r="BC5180" s="2">
        <v>97</v>
      </c>
      <c r="BD5180" s="2">
        <v>0</v>
      </c>
      <c r="BE5180" s="2">
        <v>0</v>
      </c>
      <c r="BF5180" s="2">
        <v>0</v>
      </c>
      <c r="BG5180" s="2">
        <v>5</v>
      </c>
      <c r="BH5180" s="2">
        <v>8</v>
      </c>
      <c r="BI5180" s="2">
        <v>10</v>
      </c>
      <c r="BJ5180" s="2">
        <v>5</v>
      </c>
      <c r="BK5180" s="2">
        <v>0</v>
      </c>
      <c r="BL5180" s="2">
        <v>0</v>
      </c>
      <c r="BM5180" s="2">
        <v>0</v>
      </c>
      <c r="BN5180" s="2">
        <v>0</v>
      </c>
      <c r="BO5180" s="2">
        <v>0</v>
      </c>
      <c r="BP5180" s="2">
        <v>0</v>
      </c>
      <c r="BQ5180" s="2">
        <v>0</v>
      </c>
      <c r="BR5180" s="2">
        <v>0</v>
      </c>
      <c r="BS5180" s="2">
        <v>0</v>
      </c>
      <c r="BT5180" s="2">
        <v>0</v>
      </c>
      <c r="BU5180" s="2">
        <v>0</v>
      </c>
      <c r="BV5180" s="2">
        <v>0</v>
      </c>
      <c r="BW5180" s="2">
        <v>0</v>
      </c>
      <c r="BX5180" s="2">
        <v>0</v>
      </c>
      <c r="BY5180" s="2">
        <v>0</v>
      </c>
      <c r="BZ5180" s="2">
        <v>0</v>
      </c>
      <c r="CA5180" s="2">
        <v>0</v>
      </c>
      <c r="CB5180" s="2">
        <v>0</v>
      </c>
      <c r="CC5180" s="2">
        <v>0</v>
      </c>
      <c r="CD5180" s="2">
        <v>0</v>
      </c>
      <c r="CE5180" s="2">
        <v>0</v>
      </c>
      <c r="CF5180" s="2">
        <v>0</v>
      </c>
      <c r="CG5180" s="2">
        <v>0</v>
      </c>
      <c r="CH5180" s="2">
        <v>0</v>
      </c>
      <c r="CI5180" s="2">
        <v>0</v>
      </c>
      <c r="CJ5180" s="2">
        <v>0</v>
      </c>
      <c r="CK5180" s="2">
        <v>3</v>
      </c>
      <c r="CL5180" s="2">
        <v>0</v>
      </c>
    </row>
    <row r="5181" spans="1:90" x14ac:dyDescent="0.25">
      <c r="A5181" t="s">
        <v>115</v>
      </c>
      <c r="B5181">
        <v>10318</v>
      </c>
      <c r="C5181" t="s">
        <v>264</v>
      </c>
      <c r="D5181">
        <v>1</v>
      </c>
      <c r="E5181">
        <v>8</v>
      </c>
      <c r="F5181">
        <v>908848</v>
      </c>
      <c r="G5181">
        <v>35908848</v>
      </c>
      <c r="H5181" t="s">
        <v>14917</v>
      </c>
      <c r="I5181">
        <v>100</v>
      </c>
      <c r="J5181" t="s">
        <v>107</v>
      </c>
      <c r="K5181" t="s">
        <v>6437</v>
      </c>
      <c r="L5181">
        <v>23</v>
      </c>
      <c r="M5181" t="s">
        <v>265</v>
      </c>
      <c r="N5181">
        <v>4836360</v>
      </c>
      <c r="O5181" t="s">
        <v>92</v>
      </c>
      <c r="P5181" t="s">
        <v>14918</v>
      </c>
      <c r="Q5181">
        <v>422</v>
      </c>
      <c r="R5181">
        <v>11</v>
      </c>
      <c r="S5181">
        <v>59280262</v>
      </c>
      <c r="T5181">
        <v>59287662</v>
      </c>
      <c r="U5181" t="s">
        <v>14919</v>
      </c>
      <c r="V5181">
        <v>1</v>
      </c>
      <c r="W5181" s="2">
        <v>0</v>
      </c>
      <c r="X5181" s="2">
        <v>0</v>
      </c>
      <c r="Y5181" s="2">
        <v>50</v>
      </c>
      <c r="Z5181" s="2">
        <v>65</v>
      </c>
      <c r="AA5181" s="2">
        <v>113</v>
      </c>
      <c r="AB5181" s="2">
        <v>110</v>
      </c>
      <c r="AC5181" s="2">
        <v>90</v>
      </c>
      <c r="AD5181" s="2">
        <v>82</v>
      </c>
      <c r="AE5181" s="2">
        <v>124</v>
      </c>
      <c r="AF5181" s="2">
        <v>93</v>
      </c>
      <c r="AG5181" s="2">
        <v>87</v>
      </c>
      <c r="AH5181" s="2">
        <v>0</v>
      </c>
      <c r="AI5181" s="2">
        <v>0</v>
      </c>
      <c r="AJ5181" s="2">
        <v>0</v>
      </c>
      <c r="AK5181" s="2">
        <v>0</v>
      </c>
      <c r="AL5181" s="2">
        <v>0</v>
      </c>
      <c r="AM5181" s="2">
        <v>0</v>
      </c>
      <c r="AN5181" s="2">
        <v>0</v>
      </c>
      <c r="AO5181" s="2">
        <v>0</v>
      </c>
      <c r="AP5181" s="2">
        <v>0</v>
      </c>
      <c r="AQ5181" s="2">
        <v>0</v>
      </c>
      <c r="AR5181" s="2">
        <v>0</v>
      </c>
      <c r="AS5181" s="2">
        <v>0</v>
      </c>
      <c r="AT5181" s="2">
        <v>0</v>
      </c>
      <c r="AU5181" s="2">
        <v>0</v>
      </c>
      <c r="AV5181" s="2">
        <v>0</v>
      </c>
      <c r="AW5181" s="2">
        <v>0</v>
      </c>
      <c r="AX5181" s="2">
        <v>0</v>
      </c>
      <c r="AY5181" s="2">
        <v>0</v>
      </c>
      <c r="AZ5181" s="2">
        <v>0</v>
      </c>
      <c r="BA5181" s="2">
        <v>0</v>
      </c>
      <c r="BB5181" s="2">
        <v>0</v>
      </c>
      <c r="BC5181" s="2">
        <v>160</v>
      </c>
      <c r="BD5181" s="2">
        <v>0</v>
      </c>
      <c r="BE5181" s="2">
        <v>0</v>
      </c>
      <c r="BF5181" s="2">
        <v>0</v>
      </c>
      <c r="BG5181" s="2">
        <v>3</v>
      </c>
      <c r="BH5181" s="2">
        <v>3</v>
      </c>
      <c r="BI5181" s="2">
        <v>6</v>
      </c>
      <c r="BJ5181" s="2">
        <v>5</v>
      </c>
      <c r="BK5181" s="2">
        <v>4</v>
      </c>
      <c r="BL5181" s="2">
        <v>3</v>
      </c>
      <c r="BM5181" s="2">
        <v>6</v>
      </c>
      <c r="BN5181" s="2">
        <v>3</v>
      </c>
      <c r="BO5181" s="2">
        <v>3</v>
      </c>
      <c r="BP5181" s="2">
        <v>0</v>
      </c>
      <c r="BQ5181" s="2">
        <v>0</v>
      </c>
      <c r="BR5181" s="2">
        <v>0</v>
      </c>
      <c r="BS5181" s="2">
        <v>0</v>
      </c>
      <c r="BT5181" s="2">
        <v>0</v>
      </c>
      <c r="BU5181" s="2">
        <v>0</v>
      </c>
      <c r="BV5181" s="2">
        <v>0</v>
      </c>
      <c r="BW5181" s="2">
        <v>0</v>
      </c>
      <c r="BX5181" s="2">
        <v>0</v>
      </c>
      <c r="BY5181" s="2">
        <v>0</v>
      </c>
      <c r="BZ5181" s="2">
        <v>0</v>
      </c>
      <c r="CA5181" s="2">
        <v>0</v>
      </c>
      <c r="CB5181" s="2">
        <v>0</v>
      </c>
      <c r="CC5181" s="2">
        <v>0</v>
      </c>
      <c r="CD5181" s="2">
        <v>0</v>
      </c>
      <c r="CE5181" s="2">
        <v>0</v>
      </c>
      <c r="CF5181" s="2">
        <v>0</v>
      </c>
      <c r="CG5181" s="2">
        <v>0</v>
      </c>
      <c r="CH5181" s="2">
        <v>0</v>
      </c>
      <c r="CI5181" s="2">
        <v>0</v>
      </c>
      <c r="CJ5181" s="2">
        <v>0</v>
      </c>
      <c r="CK5181" s="2">
        <v>8</v>
      </c>
      <c r="CL5181" s="2">
        <v>0</v>
      </c>
    </row>
    <row r="5182" spans="1:90" x14ac:dyDescent="0.25">
      <c r="A5182" t="s">
        <v>115</v>
      </c>
      <c r="B5182">
        <v>10318</v>
      </c>
      <c r="C5182" t="s">
        <v>264</v>
      </c>
      <c r="D5182">
        <v>1</v>
      </c>
      <c r="E5182">
        <v>8</v>
      </c>
      <c r="F5182">
        <v>5373</v>
      </c>
      <c r="G5182">
        <v>35005373</v>
      </c>
      <c r="H5182" t="s">
        <v>12945</v>
      </c>
      <c r="I5182">
        <v>100</v>
      </c>
      <c r="J5182" t="s">
        <v>107</v>
      </c>
      <c r="K5182" t="s">
        <v>2189</v>
      </c>
      <c r="L5182">
        <v>79</v>
      </c>
      <c r="M5182" t="s">
        <v>537</v>
      </c>
      <c r="N5182">
        <v>4784000</v>
      </c>
      <c r="O5182" t="s">
        <v>92</v>
      </c>
      <c r="P5182" t="s">
        <v>12946</v>
      </c>
      <c r="Q5182">
        <v>254</v>
      </c>
      <c r="R5182">
        <v>11</v>
      </c>
      <c r="S5182">
        <v>55225655</v>
      </c>
      <c r="T5182">
        <v>56869008</v>
      </c>
      <c r="U5182" t="s">
        <v>12947</v>
      </c>
      <c r="V5182">
        <v>1</v>
      </c>
      <c r="W5182" s="2">
        <v>0</v>
      </c>
      <c r="X5182" s="2">
        <v>0</v>
      </c>
      <c r="Y5182" s="2">
        <v>0</v>
      </c>
      <c r="Z5182" s="2">
        <v>0</v>
      </c>
      <c r="AA5182" s="2">
        <v>0</v>
      </c>
      <c r="AB5182" s="2">
        <v>0</v>
      </c>
      <c r="AC5182" s="2">
        <v>0</v>
      </c>
      <c r="AD5182" s="2">
        <v>67</v>
      </c>
      <c r="AE5182" s="2">
        <v>134</v>
      </c>
      <c r="AF5182" s="2">
        <v>69</v>
      </c>
      <c r="AG5182" s="2">
        <v>35</v>
      </c>
      <c r="AH5182" s="2">
        <v>38</v>
      </c>
      <c r="AI5182" s="2">
        <v>75</v>
      </c>
      <c r="AJ5182" s="2">
        <v>37</v>
      </c>
      <c r="AK5182" s="2">
        <v>0</v>
      </c>
      <c r="AL5182" s="2">
        <v>0</v>
      </c>
      <c r="AM5182" s="2">
        <v>0</v>
      </c>
      <c r="AN5182" s="2">
        <v>0</v>
      </c>
      <c r="AO5182" s="2">
        <v>0</v>
      </c>
      <c r="AP5182" s="2">
        <v>0</v>
      </c>
      <c r="AQ5182" s="2">
        <v>0</v>
      </c>
      <c r="AR5182" s="2">
        <v>0</v>
      </c>
      <c r="AS5182" s="2">
        <v>0</v>
      </c>
      <c r="AT5182" s="2">
        <v>0</v>
      </c>
      <c r="AU5182" s="2">
        <v>0</v>
      </c>
      <c r="AV5182" s="2">
        <v>0</v>
      </c>
      <c r="AW5182" s="2">
        <v>0</v>
      </c>
      <c r="AX5182" s="2">
        <v>0</v>
      </c>
      <c r="AY5182" s="2">
        <v>0</v>
      </c>
      <c r="AZ5182" s="2">
        <v>0</v>
      </c>
      <c r="BA5182" s="2">
        <v>0</v>
      </c>
      <c r="BB5182" s="2">
        <v>0</v>
      </c>
      <c r="BC5182" s="2">
        <v>0</v>
      </c>
      <c r="BD5182" s="2">
        <v>0</v>
      </c>
      <c r="BE5182" s="2">
        <v>0</v>
      </c>
      <c r="BF5182" s="2">
        <v>0</v>
      </c>
      <c r="BG5182" s="2">
        <v>0</v>
      </c>
      <c r="BH5182" s="2">
        <v>0</v>
      </c>
      <c r="BI5182" s="2">
        <v>0</v>
      </c>
      <c r="BJ5182" s="2">
        <v>0</v>
      </c>
      <c r="BK5182" s="2">
        <v>0</v>
      </c>
      <c r="BL5182" s="2">
        <v>3</v>
      </c>
      <c r="BM5182" s="2">
        <v>4</v>
      </c>
      <c r="BN5182" s="2">
        <v>3</v>
      </c>
      <c r="BO5182" s="2">
        <v>1</v>
      </c>
      <c r="BP5182" s="2">
        <v>1</v>
      </c>
      <c r="BQ5182" s="2">
        <v>3</v>
      </c>
      <c r="BR5182" s="2">
        <v>1</v>
      </c>
      <c r="BS5182" s="2">
        <v>0</v>
      </c>
      <c r="BT5182" s="2">
        <v>0</v>
      </c>
      <c r="BU5182" s="2">
        <v>0</v>
      </c>
      <c r="BV5182" s="2">
        <v>0</v>
      </c>
      <c r="BW5182" s="2">
        <v>0</v>
      </c>
      <c r="BX5182" s="2">
        <v>0</v>
      </c>
      <c r="BY5182" s="2">
        <v>0</v>
      </c>
      <c r="BZ5182" s="2">
        <v>0</v>
      </c>
      <c r="CA5182" s="2">
        <v>0</v>
      </c>
      <c r="CB5182" s="2">
        <v>0</v>
      </c>
      <c r="CC5182" s="2">
        <v>0</v>
      </c>
      <c r="CD5182" s="2">
        <v>0</v>
      </c>
      <c r="CE5182" s="2">
        <v>0</v>
      </c>
      <c r="CF5182" s="2">
        <v>0</v>
      </c>
      <c r="CG5182" s="2">
        <v>0</v>
      </c>
      <c r="CH5182" s="2">
        <v>0</v>
      </c>
      <c r="CI5182" s="2">
        <v>0</v>
      </c>
      <c r="CJ5182" s="2">
        <v>0</v>
      </c>
      <c r="CK5182" s="2">
        <v>0</v>
      </c>
      <c r="CL5182" s="2">
        <v>0</v>
      </c>
    </row>
    <row r="5183" spans="1:90" x14ac:dyDescent="0.25">
      <c r="A5183" t="s">
        <v>115</v>
      </c>
      <c r="B5183">
        <v>10318</v>
      </c>
      <c r="C5183" t="s">
        <v>264</v>
      </c>
      <c r="D5183">
        <v>1</v>
      </c>
      <c r="E5183">
        <v>8</v>
      </c>
      <c r="F5183">
        <v>5368</v>
      </c>
      <c r="G5183">
        <v>35005368</v>
      </c>
      <c r="H5183" t="s">
        <v>7257</v>
      </c>
      <c r="I5183">
        <v>100</v>
      </c>
      <c r="J5183" t="s">
        <v>107</v>
      </c>
      <c r="K5183" t="s">
        <v>6810</v>
      </c>
      <c r="L5183">
        <v>23</v>
      </c>
      <c r="M5183" t="s">
        <v>265</v>
      </c>
      <c r="N5183">
        <v>4826000</v>
      </c>
      <c r="O5183" t="s">
        <v>92</v>
      </c>
      <c r="P5183" t="s">
        <v>7258</v>
      </c>
      <c r="Q5183">
        <v>206</v>
      </c>
      <c r="R5183">
        <v>11</v>
      </c>
      <c r="S5183">
        <v>56676659</v>
      </c>
      <c r="U5183" t="s">
        <v>7259</v>
      </c>
      <c r="V5183">
        <v>1</v>
      </c>
      <c r="W5183" s="2">
        <v>0</v>
      </c>
      <c r="X5183" s="2">
        <v>0</v>
      </c>
      <c r="Y5183" s="2">
        <v>0</v>
      </c>
      <c r="Z5183" s="2">
        <v>0</v>
      </c>
      <c r="AA5183" s="2">
        <v>0</v>
      </c>
      <c r="AB5183" s="2">
        <v>0</v>
      </c>
      <c r="AC5183" s="2">
        <v>0</v>
      </c>
      <c r="AD5183" s="2">
        <v>0</v>
      </c>
      <c r="AE5183" s="2">
        <v>0</v>
      </c>
      <c r="AF5183" s="2">
        <v>0</v>
      </c>
      <c r="AG5183" s="2">
        <v>0</v>
      </c>
      <c r="AH5183" s="2">
        <v>688</v>
      </c>
      <c r="AI5183" s="2">
        <v>624</v>
      </c>
      <c r="AJ5183" s="2">
        <v>566</v>
      </c>
      <c r="AK5183" s="2">
        <v>0</v>
      </c>
      <c r="AL5183" s="2">
        <v>0</v>
      </c>
      <c r="AM5183" s="2">
        <v>0</v>
      </c>
      <c r="AN5183" s="2">
        <v>0</v>
      </c>
      <c r="AO5183" s="2">
        <v>0</v>
      </c>
      <c r="AP5183" s="2">
        <v>0</v>
      </c>
      <c r="AQ5183" s="2">
        <v>0</v>
      </c>
      <c r="AR5183" s="2">
        <v>0</v>
      </c>
      <c r="AS5183" s="2">
        <v>0</v>
      </c>
      <c r="AT5183" s="2">
        <v>0</v>
      </c>
      <c r="AU5183" s="2">
        <v>0</v>
      </c>
      <c r="AV5183" s="2">
        <v>0</v>
      </c>
      <c r="AW5183" s="2">
        <v>0</v>
      </c>
      <c r="AX5183" s="2">
        <v>0</v>
      </c>
      <c r="AY5183" s="2">
        <v>0</v>
      </c>
      <c r="AZ5183" s="2">
        <v>0</v>
      </c>
      <c r="BA5183" s="2">
        <v>0</v>
      </c>
      <c r="BB5183" s="2">
        <v>0</v>
      </c>
      <c r="BC5183" s="2">
        <v>77</v>
      </c>
      <c r="BD5183" s="2">
        <v>0</v>
      </c>
      <c r="BE5183" s="2">
        <v>0</v>
      </c>
      <c r="BF5183" s="2">
        <v>0</v>
      </c>
      <c r="BG5183" s="2">
        <v>0</v>
      </c>
      <c r="BH5183" s="2">
        <v>0</v>
      </c>
      <c r="BI5183" s="2">
        <v>0</v>
      </c>
      <c r="BJ5183" s="2">
        <v>0</v>
      </c>
      <c r="BK5183" s="2">
        <v>0</v>
      </c>
      <c r="BL5183" s="2">
        <v>0</v>
      </c>
      <c r="BM5183" s="2">
        <v>0</v>
      </c>
      <c r="BN5183" s="2">
        <v>0</v>
      </c>
      <c r="BO5183" s="2">
        <v>0</v>
      </c>
      <c r="BP5183" s="2">
        <v>27</v>
      </c>
      <c r="BQ5183" s="2">
        <v>20</v>
      </c>
      <c r="BR5183" s="2">
        <v>16</v>
      </c>
      <c r="BS5183" s="2">
        <v>0</v>
      </c>
      <c r="BT5183" s="2">
        <v>0</v>
      </c>
      <c r="BU5183" s="2">
        <v>0</v>
      </c>
      <c r="BV5183" s="2">
        <v>0</v>
      </c>
      <c r="BW5183" s="2">
        <v>0</v>
      </c>
      <c r="BX5183" s="2">
        <v>0</v>
      </c>
      <c r="BY5183" s="2">
        <v>0</v>
      </c>
      <c r="BZ5183" s="2">
        <v>0</v>
      </c>
      <c r="CA5183" s="2">
        <v>0</v>
      </c>
      <c r="CB5183" s="2">
        <v>0</v>
      </c>
      <c r="CC5183" s="2">
        <v>0</v>
      </c>
      <c r="CD5183" s="2">
        <v>0</v>
      </c>
      <c r="CE5183" s="2">
        <v>0</v>
      </c>
      <c r="CF5183" s="2">
        <v>0</v>
      </c>
      <c r="CG5183" s="2">
        <v>0</v>
      </c>
      <c r="CH5183" s="2">
        <v>0</v>
      </c>
      <c r="CI5183" s="2">
        <v>0</v>
      </c>
      <c r="CJ5183" s="2">
        <v>0</v>
      </c>
      <c r="CK5183" s="2">
        <v>3</v>
      </c>
      <c r="CL5183" s="2">
        <v>0</v>
      </c>
    </row>
    <row r="5184" spans="1:90" x14ac:dyDescent="0.25">
      <c r="A5184" t="s">
        <v>115</v>
      </c>
      <c r="B5184">
        <v>10318</v>
      </c>
      <c r="C5184" t="s">
        <v>264</v>
      </c>
      <c r="D5184">
        <v>1</v>
      </c>
      <c r="E5184">
        <v>8</v>
      </c>
      <c r="F5184">
        <v>925354</v>
      </c>
      <c r="G5184">
        <v>35925354</v>
      </c>
      <c r="H5184" t="s">
        <v>9640</v>
      </c>
      <c r="I5184">
        <v>100</v>
      </c>
      <c r="J5184" t="s">
        <v>107</v>
      </c>
      <c r="K5184" t="s">
        <v>4493</v>
      </c>
      <c r="L5184">
        <v>30</v>
      </c>
      <c r="M5184" t="s">
        <v>390</v>
      </c>
      <c r="N5184">
        <v>4859090</v>
      </c>
      <c r="O5184" t="s">
        <v>92</v>
      </c>
      <c r="P5184" t="s">
        <v>9641</v>
      </c>
      <c r="Q5184">
        <v>248</v>
      </c>
      <c r="R5184">
        <v>11</v>
      </c>
      <c r="S5184">
        <v>59382445</v>
      </c>
      <c r="T5184">
        <v>59382446</v>
      </c>
      <c r="U5184" t="s">
        <v>9642</v>
      </c>
      <c r="V5184">
        <v>1</v>
      </c>
      <c r="W5184" s="2">
        <v>0</v>
      </c>
      <c r="X5184" s="2">
        <v>0</v>
      </c>
      <c r="Y5184" s="2">
        <v>237</v>
      </c>
      <c r="Z5184" s="2">
        <v>179</v>
      </c>
      <c r="AA5184" s="2">
        <v>213</v>
      </c>
      <c r="AB5184" s="2">
        <v>150</v>
      </c>
      <c r="AC5184" s="2">
        <v>179</v>
      </c>
      <c r="AD5184" s="2">
        <v>0</v>
      </c>
      <c r="AE5184" s="2">
        <v>0</v>
      </c>
      <c r="AF5184" s="2">
        <v>0</v>
      </c>
      <c r="AG5184" s="2">
        <v>0</v>
      </c>
      <c r="AH5184" s="2">
        <v>0</v>
      </c>
      <c r="AI5184" s="2">
        <v>0</v>
      </c>
      <c r="AJ5184" s="2">
        <v>0</v>
      </c>
      <c r="AK5184" s="2">
        <v>0</v>
      </c>
      <c r="AL5184" s="2">
        <v>0</v>
      </c>
      <c r="AM5184" s="2">
        <v>0</v>
      </c>
      <c r="AN5184" s="2">
        <v>0</v>
      </c>
      <c r="AO5184" s="2">
        <v>0</v>
      </c>
      <c r="AP5184" s="2">
        <v>0</v>
      </c>
      <c r="AQ5184" s="2">
        <v>0</v>
      </c>
      <c r="AR5184" s="2">
        <v>0</v>
      </c>
      <c r="AS5184" s="2">
        <v>0</v>
      </c>
      <c r="AT5184" s="2">
        <v>0</v>
      </c>
      <c r="AU5184" s="2">
        <v>0</v>
      </c>
      <c r="AV5184" s="2">
        <v>0</v>
      </c>
      <c r="AW5184" s="2">
        <v>0</v>
      </c>
      <c r="AX5184" s="2">
        <v>0</v>
      </c>
      <c r="AY5184" s="2">
        <v>0</v>
      </c>
      <c r="AZ5184" s="2">
        <v>0</v>
      </c>
      <c r="BA5184" s="2">
        <v>0</v>
      </c>
      <c r="BB5184" s="2">
        <v>0</v>
      </c>
      <c r="BC5184" s="2">
        <v>0</v>
      </c>
      <c r="BD5184" s="2">
        <v>0</v>
      </c>
      <c r="BE5184" s="2">
        <v>0</v>
      </c>
      <c r="BF5184" s="2">
        <v>0</v>
      </c>
      <c r="BG5184" s="2">
        <v>10</v>
      </c>
      <c r="BH5184" s="2">
        <v>9</v>
      </c>
      <c r="BI5184" s="2">
        <v>10</v>
      </c>
      <c r="BJ5184" s="2">
        <v>7</v>
      </c>
      <c r="BK5184" s="2">
        <v>7</v>
      </c>
      <c r="BL5184" s="2">
        <v>0</v>
      </c>
      <c r="BM5184" s="2">
        <v>0</v>
      </c>
      <c r="BN5184" s="2">
        <v>0</v>
      </c>
      <c r="BO5184" s="2">
        <v>0</v>
      </c>
      <c r="BP5184" s="2">
        <v>0</v>
      </c>
      <c r="BQ5184" s="2">
        <v>0</v>
      </c>
      <c r="BR5184" s="2">
        <v>0</v>
      </c>
      <c r="BS5184" s="2">
        <v>0</v>
      </c>
      <c r="BT5184" s="2">
        <v>0</v>
      </c>
      <c r="BU5184" s="2">
        <v>0</v>
      </c>
      <c r="BV5184" s="2">
        <v>0</v>
      </c>
      <c r="BW5184" s="2">
        <v>0</v>
      </c>
      <c r="BX5184" s="2">
        <v>0</v>
      </c>
      <c r="BY5184" s="2">
        <v>0</v>
      </c>
      <c r="BZ5184" s="2">
        <v>0</v>
      </c>
      <c r="CA5184" s="2">
        <v>0</v>
      </c>
      <c r="CB5184" s="2">
        <v>0</v>
      </c>
      <c r="CC5184" s="2">
        <v>0</v>
      </c>
      <c r="CD5184" s="2">
        <v>0</v>
      </c>
      <c r="CE5184" s="2">
        <v>0</v>
      </c>
      <c r="CF5184" s="2">
        <v>0</v>
      </c>
      <c r="CG5184" s="2">
        <v>0</v>
      </c>
      <c r="CH5184" s="2">
        <v>0</v>
      </c>
      <c r="CI5184" s="2">
        <v>0</v>
      </c>
      <c r="CJ5184" s="2">
        <v>0</v>
      </c>
      <c r="CK5184" s="2">
        <v>0</v>
      </c>
      <c r="CL5184" s="2">
        <v>0</v>
      </c>
    </row>
    <row r="5185" spans="1:90" x14ac:dyDescent="0.25">
      <c r="A5185" t="s">
        <v>115</v>
      </c>
      <c r="B5185">
        <v>10318</v>
      </c>
      <c r="C5185" t="s">
        <v>264</v>
      </c>
      <c r="D5185">
        <v>1</v>
      </c>
      <c r="E5185">
        <v>8</v>
      </c>
      <c r="F5185">
        <v>5393</v>
      </c>
      <c r="G5185">
        <v>35005393</v>
      </c>
      <c r="H5185" t="s">
        <v>15271</v>
      </c>
      <c r="I5185">
        <v>100</v>
      </c>
      <c r="J5185" t="s">
        <v>107</v>
      </c>
      <c r="K5185" t="s">
        <v>977</v>
      </c>
      <c r="L5185">
        <v>30</v>
      </c>
      <c r="M5185" t="s">
        <v>390</v>
      </c>
      <c r="N5185">
        <v>4857040</v>
      </c>
      <c r="O5185" t="s">
        <v>92</v>
      </c>
      <c r="P5185" t="s">
        <v>15272</v>
      </c>
      <c r="Q5185">
        <v>233</v>
      </c>
      <c r="R5185">
        <v>11</v>
      </c>
      <c r="S5185">
        <v>55268354</v>
      </c>
      <c r="T5185">
        <v>55269685</v>
      </c>
      <c r="U5185" t="s">
        <v>15273</v>
      </c>
      <c r="V5185">
        <v>1</v>
      </c>
      <c r="W5185" s="2">
        <v>0</v>
      </c>
      <c r="X5185" s="2">
        <v>0</v>
      </c>
      <c r="Y5185" s="2">
        <v>139</v>
      </c>
      <c r="Z5185" s="2">
        <v>83</v>
      </c>
      <c r="AA5185" s="2">
        <v>117</v>
      </c>
      <c r="AB5185" s="2">
        <v>118</v>
      </c>
      <c r="AC5185" s="2">
        <v>87</v>
      </c>
      <c r="AD5185" s="2">
        <v>100</v>
      </c>
      <c r="AE5185" s="2">
        <v>140</v>
      </c>
      <c r="AF5185" s="2">
        <v>83</v>
      </c>
      <c r="AG5185" s="2">
        <v>108</v>
      </c>
      <c r="AH5185" s="2">
        <v>161</v>
      </c>
      <c r="AI5185" s="2">
        <v>149</v>
      </c>
      <c r="AJ5185" s="2">
        <v>117</v>
      </c>
      <c r="AK5185" s="2">
        <v>0</v>
      </c>
      <c r="AL5185" s="2">
        <v>0</v>
      </c>
      <c r="AM5185" s="2">
        <v>0</v>
      </c>
      <c r="AN5185" s="2">
        <v>0</v>
      </c>
      <c r="AO5185" s="2">
        <v>0</v>
      </c>
      <c r="AP5185" s="2">
        <v>0</v>
      </c>
      <c r="AQ5185" s="2">
        <v>0</v>
      </c>
      <c r="AR5185" s="2">
        <v>0</v>
      </c>
      <c r="AS5185" s="2">
        <v>0</v>
      </c>
      <c r="AT5185" s="2">
        <v>0</v>
      </c>
      <c r="AU5185" s="2">
        <v>88</v>
      </c>
      <c r="AV5185" s="2">
        <v>0</v>
      </c>
      <c r="AW5185" s="2">
        <v>0</v>
      </c>
      <c r="AX5185" s="2">
        <v>0</v>
      </c>
      <c r="AY5185" s="2">
        <v>0</v>
      </c>
      <c r="AZ5185" s="2">
        <v>0</v>
      </c>
      <c r="BA5185" s="2">
        <v>0</v>
      </c>
      <c r="BB5185" s="2">
        <v>0</v>
      </c>
      <c r="BC5185" s="2">
        <v>0</v>
      </c>
      <c r="BD5185" s="2">
        <v>0</v>
      </c>
      <c r="BE5185" s="2">
        <v>0</v>
      </c>
      <c r="BF5185" s="2">
        <v>0</v>
      </c>
      <c r="BG5185" s="2">
        <v>6</v>
      </c>
      <c r="BH5185" s="2">
        <v>5</v>
      </c>
      <c r="BI5185" s="2">
        <v>5</v>
      </c>
      <c r="BJ5185" s="2">
        <v>5</v>
      </c>
      <c r="BK5185" s="2">
        <v>4</v>
      </c>
      <c r="BL5185" s="2">
        <v>3</v>
      </c>
      <c r="BM5185" s="2">
        <v>5</v>
      </c>
      <c r="BN5185" s="2">
        <v>5</v>
      </c>
      <c r="BO5185" s="2">
        <v>3</v>
      </c>
      <c r="BP5185" s="2">
        <v>5</v>
      </c>
      <c r="BQ5185" s="2">
        <v>5</v>
      </c>
      <c r="BR5185" s="2">
        <v>3</v>
      </c>
      <c r="BS5185" s="2">
        <v>0</v>
      </c>
      <c r="BT5185" s="2">
        <v>0</v>
      </c>
      <c r="BU5185" s="2">
        <v>0</v>
      </c>
      <c r="BV5185" s="2">
        <v>0</v>
      </c>
      <c r="BW5185" s="2">
        <v>0</v>
      </c>
      <c r="BX5185" s="2">
        <v>0</v>
      </c>
      <c r="BY5185" s="2">
        <v>0</v>
      </c>
      <c r="BZ5185" s="2">
        <v>0</v>
      </c>
      <c r="CA5185" s="2">
        <v>0</v>
      </c>
      <c r="CB5185" s="2">
        <v>0</v>
      </c>
      <c r="CC5185" s="2">
        <v>2</v>
      </c>
      <c r="CD5185" s="2">
        <v>0</v>
      </c>
      <c r="CE5185" s="2">
        <v>0</v>
      </c>
      <c r="CF5185" s="2">
        <v>0</v>
      </c>
      <c r="CG5185" s="2">
        <v>0</v>
      </c>
      <c r="CH5185" s="2">
        <v>0</v>
      </c>
      <c r="CI5185" s="2">
        <v>0</v>
      </c>
      <c r="CJ5185" s="2">
        <v>0</v>
      </c>
      <c r="CK5185" s="2">
        <v>0</v>
      </c>
      <c r="CL5185" s="2">
        <v>0</v>
      </c>
    </row>
    <row r="5186" spans="1:90" x14ac:dyDescent="0.25">
      <c r="A5186" t="s">
        <v>115</v>
      </c>
      <c r="B5186">
        <v>10318</v>
      </c>
      <c r="C5186" t="s">
        <v>264</v>
      </c>
      <c r="D5186">
        <v>1</v>
      </c>
      <c r="E5186">
        <v>10</v>
      </c>
      <c r="F5186">
        <v>103100</v>
      </c>
      <c r="G5186">
        <v>35103100</v>
      </c>
      <c r="H5186" t="s">
        <v>16586</v>
      </c>
      <c r="I5186">
        <v>100</v>
      </c>
      <c r="J5186" t="s">
        <v>107</v>
      </c>
      <c r="K5186" t="s">
        <v>6123</v>
      </c>
      <c r="L5186">
        <v>55</v>
      </c>
      <c r="M5186" t="s">
        <v>377</v>
      </c>
      <c r="N5186">
        <v>4895000</v>
      </c>
      <c r="O5186" t="s">
        <v>92</v>
      </c>
      <c r="P5186" t="s">
        <v>16587</v>
      </c>
      <c r="Q5186">
        <v>1693</v>
      </c>
      <c r="R5186">
        <v>11</v>
      </c>
      <c r="S5186">
        <v>59770025</v>
      </c>
      <c r="U5186" t="s">
        <v>16588</v>
      </c>
      <c r="V5186">
        <v>1</v>
      </c>
      <c r="W5186" s="2">
        <v>0</v>
      </c>
      <c r="X5186" s="2">
        <v>0</v>
      </c>
      <c r="Y5186" s="2">
        <v>6</v>
      </c>
      <c r="Z5186" s="2">
        <v>7</v>
      </c>
      <c r="AA5186" s="2">
        <v>7</v>
      </c>
      <c r="AB5186" s="2">
        <v>10</v>
      </c>
      <c r="AC5186" s="2">
        <v>8</v>
      </c>
      <c r="AD5186" s="2">
        <v>3</v>
      </c>
      <c r="AE5186" s="2">
        <v>0</v>
      </c>
      <c r="AF5186" s="2">
        <v>0</v>
      </c>
      <c r="AG5186" s="2">
        <v>0</v>
      </c>
      <c r="AH5186" s="2">
        <v>0</v>
      </c>
      <c r="AI5186" s="2">
        <v>0</v>
      </c>
      <c r="AJ5186" s="2">
        <v>0</v>
      </c>
      <c r="AK5186" s="2">
        <v>0</v>
      </c>
      <c r="AL5186" s="2">
        <v>0</v>
      </c>
      <c r="AM5186" s="2">
        <v>0</v>
      </c>
      <c r="AN5186" s="2">
        <v>0</v>
      </c>
      <c r="AO5186" s="2">
        <v>0</v>
      </c>
      <c r="AP5186" s="2">
        <v>0</v>
      </c>
      <c r="AQ5186" s="2">
        <v>0</v>
      </c>
      <c r="AR5186" s="2">
        <v>0</v>
      </c>
      <c r="AS5186" s="2">
        <v>0</v>
      </c>
      <c r="AT5186" s="2">
        <v>0</v>
      </c>
      <c r="AU5186" s="2">
        <v>0</v>
      </c>
      <c r="AV5186" s="2">
        <v>0</v>
      </c>
      <c r="AW5186" s="2">
        <v>0</v>
      </c>
      <c r="AX5186" s="2">
        <v>0</v>
      </c>
      <c r="AY5186" s="2">
        <v>0</v>
      </c>
      <c r="AZ5186" s="2">
        <v>0</v>
      </c>
      <c r="BA5186" s="2">
        <v>0</v>
      </c>
      <c r="BB5186" s="2">
        <v>0</v>
      </c>
      <c r="BC5186" s="2">
        <v>0</v>
      </c>
      <c r="BD5186" s="2">
        <v>0</v>
      </c>
      <c r="BE5186" s="2">
        <v>0</v>
      </c>
      <c r="BF5186" s="2">
        <v>0</v>
      </c>
      <c r="BG5186" s="2">
        <v>1</v>
      </c>
      <c r="BH5186" s="2">
        <v>1</v>
      </c>
      <c r="BI5186" s="2">
        <v>1</v>
      </c>
      <c r="BJ5186" s="2">
        <v>1</v>
      </c>
      <c r="BK5186" s="2">
        <v>1</v>
      </c>
      <c r="BL5186" s="2">
        <v>1</v>
      </c>
      <c r="BM5186" s="2">
        <v>0</v>
      </c>
      <c r="BN5186" s="2">
        <v>0</v>
      </c>
      <c r="BO5186" s="2">
        <v>0</v>
      </c>
      <c r="BP5186" s="2">
        <v>0</v>
      </c>
      <c r="BQ5186" s="2">
        <v>0</v>
      </c>
      <c r="BR5186" s="2">
        <v>0</v>
      </c>
      <c r="BS5186" s="2">
        <v>0</v>
      </c>
      <c r="BT5186" s="2">
        <v>0</v>
      </c>
      <c r="BU5186" s="2">
        <v>0</v>
      </c>
      <c r="BV5186" s="2">
        <v>0</v>
      </c>
      <c r="BW5186" s="2">
        <v>0</v>
      </c>
      <c r="BX5186" s="2">
        <v>0</v>
      </c>
      <c r="BY5186" s="2">
        <v>0</v>
      </c>
      <c r="BZ5186" s="2">
        <v>0</v>
      </c>
      <c r="CA5186" s="2">
        <v>0</v>
      </c>
      <c r="CB5186" s="2">
        <v>0</v>
      </c>
      <c r="CC5186" s="2">
        <v>0</v>
      </c>
      <c r="CD5186" s="2">
        <v>0</v>
      </c>
      <c r="CE5186" s="2">
        <v>0</v>
      </c>
      <c r="CF5186" s="2">
        <v>0</v>
      </c>
      <c r="CG5186" s="2">
        <v>0</v>
      </c>
      <c r="CH5186" s="2">
        <v>0</v>
      </c>
      <c r="CI5186" s="2">
        <v>0</v>
      </c>
      <c r="CJ5186" s="2">
        <v>0</v>
      </c>
      <c r="CK5186" s="2">
        <v>0</v>
      </c>
      <c r="CL5186" s="2">
        <v>0</v>
      </c>
    </row>
    <row r="5187" spans="1:90" x14ac:dyDescent="0.25">
      <c r="A5187" t="s">
        <v>115</v>
      </c>
      <c r="B5187">
        <v>10318</v>
      </c>
      <c r="C5187" t="s">
        <v>264</v>
      </c>
      <c r="D5187">
        <v>1</v>
      </c>
      <c r="E5187">
        <v>8</v>
      </c>
      <c r="F5187">
        <v>37448</v>
      </c>
      <c r="G5187">
        <v>35037448</v>
      </c>
      <c r="H5187" t="s">
        <v>5897</v>
      </c>
      <c r="I5187">
        <v>100</v>
      </c>
      <c r="J5187" t="s">
        <v>107</v>
      </c>
      <c r="K5187" t="s">
        <v>1062</v>
      </c>
      <c r="L5187">
        <v>23</v>
      </c>
      <c r="M5187" t="s">
        <v>265</v>
      </c>
      <c r="N5187">
        <v>4810050</v>
      </c>
      <c r="O5187" t="s">
        <v>92</v>
      </c>
      <c r="P5187" t="s">
        <v>5898</v>
      </c>
      <c r="Q5187">
        <v>5</v>
      </c>
      <c r="R5187">
        <v>11</v>
      </c>
      <c r="S5187">
        <v>56660866</v>
      </c>
      <c r="T5187">
        <v>56668886</v>
      </c>
      <c r="U5187" t="s">
        <v>5899</v>
      </c>
      <c r="V5187">
        <v>1</v>
      </c>
      <c r="W5187" s="2">
        <v>0</v>
      </c>
      <c r="X5187" s="2">
        <v>0</v>
      </c>
      <c r="Y5187" s="2">
        <v>0</v>
      </c>
      <c r="Z5187" s="2">
        <v>0</v>
      </c>
      <c r="AA5187" s="2">
        <v>0</v>
      </c>
      <c r="AB5187" s="2">
        <v>0</v>
      </c>
      <c r="AC5187" s="2">
        <v>0</v>
      </c>
      <c r="AD5187" s="2">
        <v>102</v>
      </c>
      <c r="AE5187" s="2">
        <v>137</v>
      </c>
      <c r="AF5187" s="2">
        <v>139</v>
      </c>
      <c r="AG5187" s="2">
        <v>135</v>
      </c>
      <c r="AH5187" s="2">
        <v>237</v>
      </c>
      <c r="AI5187" s="2">
        <v>235</v>
      </c>
      <c r="AJ5187" s="2">
        <v>289</v>
      </c>
      <c r="AK5187" s="2">
        <v>0</v>
      </c>
      <c r="AL5187" s="2">
        <v>0</v>
      </c>
      <c r="AM5187" s="2">
        <v>0</v>
      </c>
      <c r="AN5187" s="2">
        <v>0</v>
      </c>
      <c r="AO5187" s="2">
        <v>0</v>
      </c>
      <c r="AP5187" s="2">
        <v>0</v>
      </c>
      <c r="AQ5187" s="2">
        <v>0</v>
      </c>
      <c r="AR5187" s="2">
        <v>0</v>
      </c>
      <c r="AS5187" s="2">
        <v>0</v>
      </c>
      <c r="AT5187" s="2">
        <v>0</v>
      </c>
      <c r="AU5187" s="2">
        <v>112</v>
      </c>
      <c r="AV5187" s="2">
        <v>0</v>
      </c>
      <c r="AW5187" s="2">
        <v>0</v>
      </c>
      <c r="AX5187" s="2">
        <v>0</v>
      </c>
      <c r="AY5187" s="2">
        <v>0</v>
      </c>
      <c r="AZ5187" s="2">
        <v>0</v>
      </c>
      <c r="BA5187" s="2">
        <v>0</v>
      </c>
      <c r="BB5187" s="2">
        <v>0</v>
      </c>
      <c r="BC5187" s="2">
        <v>0</v>
      </c>
      <c r="BD5187" s="2">
        <v>0</v>
      </c>
      <c r="BE5187" s="2">
        <v>0</v>
      </c>
      <c r="BF5187" s="2">
        <v>0</v>
      </c>
      <c r="BG5187" s="2">
        <v>0</v>
      </c>
      <c r="BH5187" s="2">
        <v>0</v>
      </c>
      <c r="BI5187" s="2">
        <v>0</v>
      </c>
      <c r="BJ5187" s="2">
        <v>0</v>
      </c>
      <c r="BK5187" s="2">
        <v>0</v>
      </c>
      <c r="BL5187" s="2">
        <v>3</v>
      </c>
      <c r="BM5187" s="2">
        <v>5</v>
      </c>
      <c r="BN5187" s="2">
        <v>5</v>
      </c>
      <c r="BO5187" s="2">
        <v>6</v>
      </c>
      <c r="BP5187" s="2">
        <v>9</v>
      </c>
      <c r="BQ5187" s="2">
        <v>8</v>
      </c>
      <c r="BR5187" s="2">
        <v>9</v>
      </c>
      <c r="BS5187" s="2">
        <v>0</v>
      </c>
      <c r="BT5187" s="2">
        <v>0</v>
      </c>
      <c r="BU5187" s="2">
        <v>0</v>
      </c>
      <c r="BV5187" s="2">
        <v>0</v>
      </c>
      <c r="BW5187" s="2">
        <v>0</v>
      </c>
      <c r="BX5187" s="2">
        <v>0</v>
      </c>
      <c r="BY5187" s="2">
        <v>0</v>
      </c>
      <c r="BZ5187" s="2">
        <v>0</v>
      </c>
      <c r="CA5187" s="2">
        <v>0</v>
      </c>
      <c r="CB5187" s="2">
        <v>0</v>
      </c>
      <c r="CC5187" s="2">
        <v>5</v>
      </c>
      <c r="CD5187" s="2">
        <v>0</v>
      </c>
      <c r="CE5187" s="2">
        <v>0</v>
      </c>
      <c r="CF5187" s="2">
        <v>0</v>
      </c>
      <c r="CG5187" s="2">
        <v>0</v>
      </c>
      <c r="CH5187" s="2">
        <v>0</v>
      </c>
      <c r="CI5187" s="2">
        <v>0</v>
      </c>
      <c r="CJ5187" s="2">
        <v>0</v>
      </c>
      <c r="CK5187" s="2">
        <v>0</v>
      </c>
      <c r="CL5187" s="2">
        <v>0</v>
      </c>
    </row>
    <row r="5188" spans="1:90" x14ac:dyDescent="0.25">
      <c r="A5188" t="s">
        <v>115</v>
      </c>
      <c r="B5188">
        <v>10318</v>
      </c>
      <c r="C5188" t="s">
        <v>264</v>
      </c>
      <c r="D5188">
        <v>1</v>
      </c>
      <c r="E5188">
        <v>8</v>
      </c>
      <c r="F5188">
        <v>923059</v>
      </c>
      <c r="G5188">
        <v>35923059</v>
      </c>
      <c r="H5188" t="s">
        <v>3263</v>
      </c>
      <c r="I5188">
        <v>100</v>
      </c>
      <c r="J5188" t="s">
        <v>107</v>
      </c>
      <c r="K5188" t="s">
        <v>377</v>
      </c>
      <c r="L5188">
        <v>55</v>
      </c>
      <c r="M5188" t="s">
        <v>377</v>
      </c>
      <c r="N5188">
        <v>4890000</v>
      </c>
      <c r="O5188" t="s">
        <v>92</v>
      </c>
      <c r="P5188" t="s">
        <v>3264</v>
      </c>
      <c r="Q5188" t="s">
        <v>127</v>
      </c>
      <c r="R5188">
        <v>11</v>
      </c>
      <c r="S5188">
        <v>59208485</v>
      </c>
      <c r="T5188">
        <v>59219948</v>
      </c>
      <c r="U5188" t="s">
        <v>3265</v>
      </c>
      <c r="V5188">
        <v>1</v>
      </c>
      <c r="W5188" s="2">
        <v>0</v>
      </c>
      <c r="X5188" s="2">
        <v>0</v>
      </c>
      <c r="Y5188" s="2">
        <v>0</v>
      </c>
      <c r="Z5188" s="2">
        <v>0</v>
      </c>
      <c r="AA5188" s="2">
        <v>0</v>
      </c>
      <c r="AB5188" s="2">
        <v>0</v>
      </c>
      <c r="AC5188" s="2">
        <v>0</v>
      </c>
      <c r="AD5188" s="2">
        <v>221</v>
      </c>
      <c r="AE5188" s="2">
        <v>181</v>
      </c>
      <c r="AF5188" s="2">
        <v>135</v>
      </c>
      <c r="AG5188" s="2">
        <v>165</v>
      </c>
      <c r="AH5188" s="2">
        <v>188</v>
      </c>
      <c r="AI5188" s="2">
        <v>161</v>
      </c>
      <c r="AJ5188" s="2">
        <v>177</v>
      </c>
      <c r="AK5188" s="2">
        <v>0</v>
      </c>
      <c r="AL5188" s="2">
        <v>0</v>
      </c>
      <c r="AM5188" s="2">
        <v>0</v>
      </c>
      <c r="AN5188" s="2">
        <v>0</v>
      </c>
      <c r="AO5188" s="2">
        <v>0</v>
      </c>
      <c r="AP5188" s="2">
        <v>0</v>
      </c>
      <c r="AQ5188" s="2">
        <v>0</v>
      </c>
      <c r="AR5188" s="2">
        <v>0</v>
      </c>
      <c r="AS5188" s="2">
        <v>0</v>
      </c>
      <c r="AT5188" s="2">
        <v>0</v>
      </c>
      <c r="AU5188" s="2">
        <v>0</v>
      </c>
      <c r="AV5188" s="2">
        <v>0</v>
      </c>
      <c r="AW5188" s="2">
        <v>0</v>
      </c>
      <c r="AX5188" s="2">
        <v>0</v>
      </c>
      <c r="AY5188" s="2">
        <v>0</v>
      </c>
      <c r="AZ5188" s="2">
        <v>0</v>
      </c>
      <c r="BA5188" s="2">
        <v>0</v>
      </c>
      <c r="BB5188" s="2">
        <v>0</v>
      </c>
      <c r="BC5188" s="2">
        <v>0</v>
      </c>
      <c r="BD5188" s="2">
        <v>0</v>
      </c>
      <c r="BE5188" s="2">
        <v>0</v>
      </c>
      <c r="BF5188" s="2">
        <v>0</v>
      </c>
      <c r="BG5188" s="2">
        <v>0</v>
      </c>
      <c r="BH5188" s="2">
        <v>0</v>
      </c>
      <c r="BI5188" s="2">
        <v>0</v>
      </c>
      <c r="BJ5188" s="2">
        <v>0</v>
      </c>
      <c r="BK5188" s="2">
        <v>0</v>
      </c>
      <c r="BL5188" s="2">
        <v>10</v>
      </c>
      <c r="BM5188" s="2">
        <v>7</v>
      </c>
      <c r="BN5188" s="2">
        <v>6</v>
      </c>
      <c r="BO5188" s="2">
        <v>6</v>
      </c>
      <c r="BP5188" s="2">
        <v>5</v>
      </c>
      <c r="BQ5188" s="2">
        <v>4</v>
      </c>
      <c r="BR5188" s="2">
        <v>8</v>
      </c>
      <c r="BS5188" s="2">
        <v>0</v>
      </c>
      <c r="BT5188" s="2">
        <v>0</v>
      </c>
      <c r="BU5188" s="2">
        <v>0</v>
      </c>
      <c r="BV5188" s="2">
        <v>0</v>
      </c>
      <c r="BW5188" s="2">
        <v>0</v>
      </c>
      <c r="BX5188" s="2">
        <v>0</v>
      </c>
      <c r="BY5188" s="2">
        <v>0</v>
      </c>
      <c r="BZ5188" s="2">
        <v>0</v>
      </c>
      <c r="CA5188" s="2">
        <v>0</v>
      </c>
      <c r="CB5188" s="2">
        <v>0</v>
      </c>
      <c r="CC5188" s="2">
        <v>0</v>
      </c>
      <c r="CD5188" s="2">
        <v>0</v>
      </c>
      <c r="CE5188" s="2">
        <v>0</v>
      </c>
      <c r="CF5188" s="2">
        <v>0</v>
      </c>
      <c r="CG5188" s="2">
        <v>0</v>
      </c>
      <c r="CH5188" s="2">
        <v>0</v>
      </c>
      <c r="CI5188" s="2">
        <v>0</v>
      </c>
      <c r="CJ5188" s="2">
        <v>0</v>
      </c>
      <c r="CK5188" s="2">
        <v>0</v>
      </c>
      <c r="CL5188" s="2">
        <v>0</v>
      </c>
    </row>
    <row r="5189" spans="1:90" x14ac:dyDescent="0.25">
      <c r="A5189" t="s">
        <v>115</v>
      </c>
      <c r="B5189">
        <v>10318</v>
      </c>
      <c r="C5189" t="s">
        <v>264</v>
      </c>
      <c r="D5189">
        <v>1</v>
      </c>
      <c r="E5189">
        <v>8</v>
      </c>
      <c r="F5189">
        <v>50386</v>
      </c>
      <c r="G5189">
        <v>35050386</v>
      </c>
      <c r="H5189" t="s">
        <v>14854</v>
      </c>
      <c r="I5189">
        <v>100</v>
      </c>
      <c r="J5189" t="s">
        <v>107</v>
      </c>
      <c r="K5189" t="s">
        <v>6644</v>
      </c>
      <c r="L5189">
        <v>30</v>
      </c>
      <c r="M5189" t="s">
        <v>390</v>
      </c>
      <c r="N5189">
        <v>4852218</v>
      </c>
      <c r="O5189" t="s">
        <v>92</v>
      </c>
      <c r="P5189" t="s">
        <v>14855</v>
      </c>
      <c r="Q5189">
        <v>30</v>
      </c>
      <c r="R5189">
        <v>11</v>
      </c>
      <c r="S5189">
        <v>59330011</v>
      </c>
      <c r="T5189">
        <v>59330705</v>
      </c>
      <c r="U5189" t="s">
        <v>14856</v>
      </c>
      <c r="V5189">
        <v>1</v>
      </c>
      <c r="W5189" s="2">
        <v>0</v>
      </c>
      <c r="X5189" s="2">
        <v>0</v>
      </c>
      <c r="Y5189" s="2">
        <v>134</v>
      </c>
      <c r="Z5189" s="2">
        <v>123</v>
      </c>
      <c r="AA5189" s="2">
        <v>138</v>
      </c>
      <c r="AB5189" s="2">
        <v>118</v>
      </c>
      <c r="AC5189" s="2">
        <v>120</v>
      </c>
      <c r="AD5189" s="2">
        <v>0</v>
      </c>
      <c r="AE5189" s="2">
        <v>0</v>
      </c>
      <c r="AF5189" s="2">
        <v>0</v>
      </c>
      <c r="AG5189" s="2">
        <v>0</v>
      </c>
      <c r="AH5189" s="2">
        <v>0</v>
      </c>
      <c r="AI5189" s="2">
        <v>0</v>
      </c>
      <c r="AJ5189" s="2">
        <v>0</v>
      </c>
      <c r="AK5189" s="2">
        <v>0</v>
      </c>
      <c r="AL5189" s="2">
        <v>0</v>
      </c>
      <c r="AM5189" s="2">
        <v>0</v>
      </c>
      <c r="AN5189" s="2">
        <v>0</v>
      </c>
      <c r="AO5189" s="2">
        <v>0</v>
      </c>
      <c r="AP5189" s="2">
        <v>0</v>
      </c>
      <c r="AQ5189" s="2">
        <v>0</v>
      </c>
      <c r="AR5189" s="2">
        <v>0</v>
      </c>
      <c r="AS5189" s="2">
        <v>0</v>
      </c>
      <c r="AT5189" s="2">
        <v>0</v>
      </c>
      <c r="AU5189" s="2">
        <v>0</v>
      </c>
      <c r="AV5189" s="2">
        <v>0</v>
      </c>
      <c r="AW5189" s="2">
        <v>0</v>
      </c>
      <c r="AX5189" s="2">
        <v>0</v>
      </c>
      <c r="AY5189" s="2">
        <v>0</v>
      </c>
      <c r="AZ5189" s="2">
        <v>0</v>
      </c>
      <c r="BA5189" s="2">
        <v>0</v>
      </c>
      <c r="BB5189" s="2">
        <v>0</v>
      </c>
      <c r="BC5189" s="2">
        <v>74</v>
      </c>
      <c r="BD5189" s="2">
        <v>0</v>
      </c>
      <c r="BE5189" s="2">
        <v>0</v>
      </c>
      <c r="BF5189" s="2">
        <v>0</v>
      </c>
      <c r="BG5189" s="2">
        <v>4</v>
      </c>
      <c r="BH5189" s="2">
        <v>4</v>
      </c>
      <c r="BI5189" s="2">
        <v>4</v>
      </c>
      <c r="BJ5189" s="2">
        <v>4</v>
      </c>
      <c r="BK5189" s="2">
        <v>4</v>
      </c>
      <c r="BL5189" s="2">
        <v>0</v>
      </c>
      <c r="BM5189" s="2">
        <v>0</v>
      </c>
      <c r="BN5189" s="2">
        <v>0</v>
      </c>
      <c r="BO5189" s="2">
        <v>0</v>
      </c>
      <c r="BP5189" s="2">
        <v>0</v>
      </c>
      <c r="BQ5189" s="2">
        <v>0</v>
      </c>
      <c r="BR5189" s="2">
        <v>0</v>
      </c>
      <c r="BS5189" s="2">
        <v>0</v>
      </c>
      <c r="BT5189" s="2">
        <v>0</v>
      </c>
      <c r="BU5189" s="2">
        <v>0</v>
      </c>
      <c r="BV5189" s="2">
        <v>0</v>
      </c>
      <c r="BW5189" s="2">
        <v>0</v>
      </c>
      <c r="BX5189" s="2">
        <v>0</v>
      </c>
      <c r="BY5189" s="2">
        <v>0</v>
      </c>
      <c r="BZ5189" s="2">
        <v>0</v>
      </c>
      <c r="CA5189" s="2">
        <v>0</v>
      </c>
      <c r="CB5189" s="2">
        <v>0</v>
      </c>
      <c r="CC5189" s="2">
        <v>0</v>
      </c>
      <c r="CD5189" s="2">
        <v>0</v>
      </c>
      <c r="CE5189" s="2">
        <v>0</v>
      </c>
      <c r="CF5189" s="2">
        <v>0</v>
      </c>
      <c r="CG5189" s="2">
        <v>0</v>
      </c>
      <c r="CH5189" s="2">
        <v>0</v>
      </c>
      <c r="CI5189" s="2">
        <v>0</v>
      </c>
      <c r="CJ5189" s="2">
        <v>0</v>
      </c>
      <c r="CK5189" s="2">
        <v>5</v>
      </c>
      <c r="CL5189" s="2">
        <v>0</v>
      </c>
    </row>
    <row r="5190" spans="1:90" x14ac:dyDescent="0.25">
      <c r="A5190" t="s">
        <v>115</v>
      </c>
      <c r="B5190">
        <v>10318</v>
      </c>
      <c r="C5190" t="s">
        <v>264</v>
      </c>
      <c r="D5190">
        <v>1</v>
      </c>
      <c r="E5190">
        <v>8</v>
      </c>
      <c r="F5190">
        <v>906591</v>
      </c>
      <c r="G5190">
        <v>35906591</v>
      </c>
      <c r="H5190" t="s">
        <v>10728</v>
      </c>
      <c r="I5190">
        <v>100</v>
      </c>
      <c r="J5190" t="s">
        <v>107</v>
      </c>
      <c r="K5190" t="s">
        <v>10729</v>
      </c>
      <c r="L5190">
        <v>55</v>
      </c>
      <c r="M5190" t="s">
        <v>377</v>
      </c>
      <c r="N5190">
        <v>4894410</v>
      </c>
      <c r="O5190" t="s">
        <v>92</v>
      </c>
      <c r="P5190" t="s">
        <v>10730</v>
      </c>
      <c r="Q5190">
        <v>101</v>
      </c>
      <c r="R5190">
        <v>11</v>
      </c>
      <c r="S5190">
        <v>59786241</v>
      </c>
      <c r="T5190">
        <v>59786382</v>
      </c>
      <c r="U5190" t="s">
        <v>10731</v>
      </c>
      <c r="V5190">
        <v>1</v>
      </c>
      <c r="W5190" s="2">
        <v>0</v>
      </c>
      <c r="X5190" s="2">
        <v>0</v>
      </c>
      <c r="Y5190" s="2">
        <v>63</v>
      </c>
      <c r="Z5190" s="2">
        <v>59</v>
      </c>
      <c r="AA5190" s="2">
        <v>66</v>
      </c>
      <c r="AB5190" s="2">
        <v>60</v>
      </c>
      <c r="AC5190" s="2">
        <v>69</v>
      </c>
      <c r="AD5190" s="2">
        <v>62</v>
      </c>
      <c r="AE5190" s="2">
        <v>73</v>
      </c>
      <c r="AF5190" s="2">
        <v>63</v>
      </c>
      <c r="AG5190" s="2">
        <v>35</v>
      </c>
      <c r="AH5190" s="2">
        <v>85</v>
      </c>
      <c r="AI5190" s="2">
        <v>68</v>
      </c>
      <c r="AJ5190" s="2">
        <v>52</v>
      </c>
      <c r="AK5190" s="2">
        <v>0</v>
      </c>
      <c r="AL5190" s="2">
        <v>0</v>
      </c>
      <c r="AM5190" s="2">
        <v>0</v>
      </c>
      <c r="AN5190" s="2">
        <v>0</v>
      </c>
      <c r="AO5190" s="2">
        <v>0</v>
      </c>
      <c r="AP5190" s="2">
        <v>0</v>
      </c>
      <c r="AQ5190" s="2">
        <v>0</v>
      </c>
      <c r="AR5190" s="2">
        <v>0</v>
      </c>
      <c r="AS5190" s="2">
        <v>0</v>
      </c>
      <c r="AT5190" s="2">
        <v>0</v>
      </c>
      <c r="AU5190" s="2">
        <v>0</v>
      </c>
      <c r="AV5190" s="2">
        <v>0</v>
      </c>
      <c r="AW5190" s="2">
        <v>0</v>
      </c>
      <c r="AX5190" s="2">
        <v>0</v>
      </c>
      <c r="AY5190" s="2">
        <v>0</v>
      </c>
      <c r="AZ5190" s="2">
        <v>0</v>
      </c>
      <c r="BA5190" s="2">
        <v>0</v>
      </c>
      <c r="BB5190" s="2">
        <v>0</v>
      </c>
      <c r="BC5190" s="2">
        <v>191</v>
      </c>
      <c r="BD5190" s="2">
        <v>0</v>
      </c>
      <c r="BE5190" s="2">
        <v>0</v>
      </c>
      <c r="BF5190" s="2">
        <v>0</v>
      </c>
      <c r="BG5190" s="2">
        <v>2</v>
      </c>
      <c r="BH5190" s="2">
        <v>2</v>
      </c>
      <c r="BI5190" s="2">
        <v>3</v>
      </c>
      <c r="BJ5190" s="2">
        <v>2</v>
      </c>
      <c r="BK5190" s="2">
        <v>2</v>
      </c>
      <c r="BL5190" s="2">
        <v>2</v>
      </c>
      <c r="BM5190" s="2">
        <v>5</v>
      </c>
      <c r="BN5190" s="2">
        <v>3</v>
      </c>
      <c r="BO5190" s="2">
        <v>2</v>
      </c>
      <c r="BP5190" s="2">
        <v>3</v>
      </c>
      <c r="BQ5190" s="2">
        <v>3</v>
      </c>
      <c r="BR5190" s="2">
        <v>2</v>
      </c>
      <c r="BS5190" s="2">
        <v>0</v>
      </c>
      <c r="BT5190" s="2">
        <v>0</v>
      </c>
      <c r="BU5190" s="2">
        <v>0</v>
      </c>
      <c r="BV5190" s="2">
        <v>0</v>
      </c>
      <c r="BW5190" s="2">
        <v>0</v>
      </c>
      <c r="BX5190" s="2">
        <v>0</v>
      </c>
      <c r="BY5190" s="2">
        <v>0</v>
      </c>
      <c r="BZ5190" s="2">
        <v>0</v>
      </c>
      <c r="CA5190" s="2">
        <v>0</v>
      </c>
      <c r="CB5190" s="2">
        <v>0</v>
      </c>
      <c r="CC5190" s="2">
        <v>0</v>
      </c>
      <c r="CD5190" s="2">
        <v>0</v>
      </c>
      <c r="CE5190" s="2">
        <v>0</v>
      </c>
      <c r="CF5190" s="2">
        <v>0</v>
      </c>
      <c r="CG5190" s="2">
        <v>0</v>
      </c>
      <c r="CH5190" s="2">
        <v>0</v>
      </c>
      <c r="CI5190" s="2">
        <v>0</v>
      </c>
      <c r="CJ5190" s="2">
        <v>0</v>
      </c>
      <c r="CK5190" s="2">
        <v>13</v>
      </c>
      <c r="CL5190" s="2">
        <v>0</v>
      </c>
    </row>
    <row r="5191" spans="1:90" x14ac:dyDescent="0.25">
      <c r="A5191" t="s">
        <v>115</v>
      </c>
      <c r="B5191">
        <v>10318</v>
      </c>
      <c r="C5191" t="s">
        <v>264</v>
      </c>
      <c r="D5191">
        <v>1</v>
      </c>
      <c r="E5191">
        <v>8</v>
      </c>
      <c r="F5191">
        <v>5290</v>
      </c>
      <c r="G5191">
        <v>35005290</v>
      </c>
      <c r="H5191" t="s">
        <v>13001</v>
      </c>
      <c r="I5191">
        <v>100</v>
      </c>
      <c r="J5191" t="s">
        <v>107</v>
      </c>
      <c r="K5191" t="s">
        <v>3779</v>
      </c>
      <c r="L5191">
        <v>30</v>
      </c>
      <c r="M5191" t="s">
        <v>390</v>
      </c>
      <c r="N5191">
        <v>4856070</v>
      </c>
      <c r="O5191" t="s">
        <v>102</v>
      </c>
      <c r="P5191" t="s">
        <v>13002</v>
      </c>
      <c r="Q5191">
        <v>2882</v>
      </c>
      <c r="R5191">
        <v>11</v>
      </c>
      <c r="S5191">
        <v>55264052</v>
      </c>
      <c r="T5191">
        <v>55264123</v>
      </c>
      <c r="U5191" t="s">
        <v>13003</v>
      </c>
      <c r="V5191">
        <v>1</v>
      </c>
      <c r="W5191" s="2">
        <v>0</v>
      </c>
      <c r="X5191" s="2">
        <v>0</v>
      </c>
      <c r="Y5191" s="2">
        <v>0</v>
      </c>
      <c r="Z5191" s="2">
        <v>0</v>
      </c>
      <c r="AA5191" s="2">
        <v>0</v>
      </c>
      <c r="AB5191" s="2">
        <v>0</v>
      </c>
      <c r="AC5191" s="2">
        <v>0</v>
      </c>
      <c r="AD5191" s="2">
        <v>175</v>
      </c>
      <c r="AE5191" s="2">
        <v>157</v>
      </c>
      <c r="AF5191" s="2">
        <v>99</v>
      </c>
      <c r="AG5191" s="2">
        <v>89</v>
      </c>
      <c r="AH5191" s="2">
        <v>191</v>
      </c>
      <c r="AI5191" s="2">
        <v>173</v>
      </c>
      <c r="AJ5191" s="2">
        <v>144</v>
      </c>
      <c r="AK5191" s="2">
        <v>0</v>
      </c>
      <c r="AL5191" s="2">
        <v>0</v>
      </c>
      <c r="AM5191" s="2">
        <v>0</v>
      </c>
      <c r="AN5191" s="2">
        <v>0</v>
      </c>
      <c r="AO5191" s="2">
        <v>0</v>
      </c>
      <c r="AP5191" s="2">
        <v>0</v>
      </c>
      <c r="AQ5191" s="2">
        <v>0</v>
      </c>
      <c r="AR5191" s="2">
        <v>0</v>
      </c>
      <c r="AS5191" s="2">
        <v>0</v>
      </c>
      <c r="AT5191" s="2">
        <v>0</v>
      </c>
      <c r="AU5191" s="2">
        <v>149</v>
      </c>
      <c r="AV5191" s="2">
        <v>0</v>
      </c>
      <c r="AW5191" s="2">
        <v>0</v>
      </c>
      <c r="AX5191" s="2">
        <v>0</v>
      </c>
      <c r="AY5191" s="2">
        <v>0</v>
      </c>
      <c r="AZ5191" s="2">
        <v>0</v>
      </c>
      <c r="BA5191" s="2">
        <v>0</v>
      </c>
      <c r="BB5191" s="2">
        <v>0</v>
      </c>
      <c r="BC5191" s="2">
        <v>162</v>
      </c>
      <c r="BD5191" s="2">
        <v>0</v>
      </c>
      <c r="BE5191" s="2">
        <v>0</v>
      </c>
      <c r="BF5191" s="2">
        <v>0</v>
      </c>
      <c r="BG5191" s="2">
        <v>0</v>
      </c>
      <c r="BH5191" s="2">
        <v>0</v>
      </c>
      <c r="BI5191" s="2">
        <v>0</v>
      </c>
      <c r="BJ5191" s="2">
        <v>0</v>
      </c>
      <c r="BK5191" s="2">
        <v>0</v>
      </c>
      <c r="BL5191" s="2">
        <v>7</v>
      </c>
      <c r="BM5191" s="2">
        <v>7</v>
      </c>
      <c r="BN5191" s="2">
        <v>4</v>
      </c>
      <c r="BO5191" s="2">
        <v>4</v>
      </c>
      <c r="BP5191" s="2">
        <v>8</v>
      </c>
      <c r="BQ5191" s="2">
        <v>6</v>
      </c>
      <c r="BR5191" s="2">
        <v>5</v>
      </c>
      <c r="BS5191" s="2">
        <v>0</v>
      </c>
      <c r="BT5191" s="2">
        <v>0</v>
      </c>
      <c r="BU5191" s="2">
        <v>0</v>
      </c>
      <c r="BV5191" s="2">
        <v>0</v>
      </c>
      <c r="BW5191" s="2">
        <v>0</v>
      </c>
      <c r="BX5191" s="2">
        <v>0</v>
      </c>
      <c r="BY5191" s="2">
        <v>0</v>
      </c>
      <c r="BZ5191" s="2">
        <v>0</v>
      </c>
      <c r="CA5191" s="2">
        <v>0</v>
      </c>
      <c r="CB5191" s="2">
        <v>0</v>
      </c>
      <c r="CC5191" s="2">
        <v>5</v>
      </c>
      <c r="CD5191" s="2">
        <v>0</v>
      </c>
      <c r="CE5191" s="2">
        <v>0</v>
      </c>
      <c r="CF5191" s="2">
        <v>0</v>
      </c>
      <c r="CG5191" s="2">
        <v>0</v>
      </c>
      <c r="CH5191" s="2">
        <v>0</v>
      </c>
      <c r="CI5191" s="2">
        <v>0</v>
      </c>
      <c r="CJ5191" s="2">
        <v>0</v>
      </c>
      <c r="CK5191" s="2">
        <v>10</v>
      </c>
      <c r="CL5191" s="2">
        <v>0</v>
      </c>
    </row>
    <row r="5192" spans="1:90" x14ac:dyDescent="0.25">
      <c r="A5192" t="s">
        <v>115</v>
      </c>
      <c r="B5192">
        <v>10318</v>
      </c>
      <c r="C5192" t="s">
        <v>264</v>
      </c>
      <c r="D5192">
        <v>1</v>
      </c>
      <c r="E5192">
        <v>8</v>
      </c>
      <c r="F5192">
        <v>925160</v>
      </c>
      <c r="G5192">
        <v>35925160</v>
      </c>
      <c r="H5192" t="s">
        <v>7518</v>
      </c>
      <c r="I5192">
        <v>100</v>
      </c>
      <c r="J5192" t="s">
        <v>107</v>
      </c>
      <c r="K5192" t="s">
        <v>1167</v>
      </c>
      <c r="L5192">
        <v>30</v>
      </c>
      <c r="M5192" t="s">
        <v>390</v>
      </c>
      <c r="N5192">
        <v>4849308</v>
      </c>
      <c r="O5192" t="s">
        <v>102</v>
      </c>
      <c r="P5192" t="s">
        <v>1168</v>
      </c>
      <c r="Q5192" t="s">
        <v>127</v>
      </c>
      <c r="R5192">
        <v>11</v>
      </c>
      <c r="S5192">
        <v>59334725</v>
      </c>
      <c r="T5192">
        <v>59334727</v>
      </c>
      <c r="U5192" t="s">
        <v>7519</v>
      </c>
      <c r="V5192">
        <v>1</v>
      </c>
      <c r="W5192" s="2">
        <v>0</v>
      </c>
      <c r="X5192" s="2">
        <v>0</v>
      </c>
      <c r="Y5192" s="2">
        <v>209</v>
      </c>
      <c r="Z5192" s="2">
        <v>150</v>
      </c>
      <c r="AA5192" s="2">
        <v>256</v>
      </c>
      <c r="AB5192" s="2">
        <v>280</v>
      </c>
      <c r="AC5192" s="2">
        <v>247</v>
      </c>
      <c r="AD5192" s="2">
        <v>0</v>
      </c>
      <c r="AE5192" s="2">
        <v>0</v>
      </c>
      <c r="AF5192" s="2">
        <v>0</v>
      </c>
      <c r="AG5192" s="2">
        <v>0</v>
      </c>
      <c r="AH5192" s="2">
        <v>0</v>
      </c>
      <c r="AI5192" s="2">
        <v>0</v>
      </c>
      <c r="AJ5192" s="2">
        <v>0</v>
      </c>
      <c r="AK5192" s="2">
        <v>0</v>
      </c>
      <c r="AL5192" s="2">
        <v>0</v>
      </c>
      <c r="AM5192" s="2">
        <v>0</v>
      </c>
      <c r="AN5192" s="2">
        <v>0</v>
      </c>
      <c r="AO5192" s="2">
        <v>0</v>
      </c>
      <c r="AP5192" s="2">
        <v>0</v>
      </c>
      <c r="AQ5192" s="2">
        <v>0</v>
      </c>
      <c r="AR5192" s="2">
        <v>0</v>
      </c>
      <c r="AS5192" s="2">
        <v>0</v>
      </c>
      <c r="AT5192" s="2">
        <v>0</v>
      </c>
      <c r="AU5192" s="2">
        <v>0</v>
      </c>
      <c r="AV5192" s="2">
        <v>0</v>
      </c>
      <c r="AW5192" s="2">
        <v>0</v>
      </c>
      <c r="AX5192" s="2">
        <v>0</v>
      </c>
      <c r="AY5192" s="2">
        <v>0</v>
      </c>
      <c r="AZ5192" s="2">
        <v>0</v>
      </c>
      <c r="BA5192" s="2">
        <v>0</v>
      </c>
      <c r="BB5192" s="2">
        <v>0</v>
      </c>
      <c r="BC5192" s="2">
        <v>0</v>
      </c>
      <c r="BD5192" s="2">
        <v>0</v>
      </c>
      <c r="BE5192" s="2">
        <v>0</v>
      </c>
      <c r="BF5192" s="2">
        <v>0</v>
      </c>
      <c r="BG5192" s="2">
        <v>6</v>
      </c>
      <c r="BH5192" s="2">
        <v>5</v>
      </c>
      <c r="BI5192" s="2">
        <v>10</v>
      </c>
      <c r="BJ5192" s="2">
        <v>13</v>
      </c>
      <c r="BK5192" s="2">
        <v>8</v>
      </c>
      <c r="BL5192" s="2">
        <v>0</v>
      </c>
      <c r="BM5192" s="2">
        <v>0</v>
      </c>
      <c r="BN5192" s="2">
        <v>0</v>
      </c>
      <c r="BO5192" s="2">
        <v>0</v>
      </c>
      <c r="BP5192" s="2">
        <v>0</v>
      </c>
      <c r="BQ5192" s="2">
        <v>0</v>
      </c>
      <c r="BR5192" s="2">
        <v>0</v>
      </c>
      <c r="BS5192" s="2">
        <v>0</v>
      </c>
      <c r="BT5192" s="2">
        <v>0</v>
      </c>
      <c r="BU5192" s="2">
        <v>0</v>
      </c>
      <c r="BV5192" s="2">
        <v>0</v>
      </c>
      <c r="BW5192" s="2">
        <v>0</v>
      </c>
      <c r="BX5192" s="2">
        <v>0</v>
      </c>
      <c r="BY5192" s="2">
        <v>0</v>
      </c>
      <c r="BZ5192" s="2">
        <v>0</v>
      </c>
      <c r="CA5192" s="2">
        <v>0</v>
      </c>
      <c r="CB5192" s="2">
        <v>0</v>
      </c>
      <c r="CC5192" s="2">
        <v>0</v>
      </c>
      <c r="CD5192" s="2">
        <v>0</v>
      </c>
      <c r="CE5192" s="2">
        <v>0</v>
      </c>
      <c r="CF5192" s="2">
        <v>0</v>
      </c>
      <c r="CG5192" s="2">
        <v>0</v>
      </c>
      <c r="CH5192" s="2">
        <v>0</v>
      </c>
      <c r="CI5192" s="2">
        <v>0</v>
      </c>
      <c r="CJ5192" s="2">
        <v>0</v>
      </c>
      <c r="CK5192" s="2">
        <v>0</v>
      </c>
      <c r="CL5192" s="2">
        <v>0</v>
      </c>
    </row>
    <row r="5193" spans="1:90" x14ac:dyDescent="0.25">
      <c r="A5193" t="s">
        <v>115</v>
      </c>
      <c r="B5193">
        <v>10318</v>
      </c>
      <c r="C5193" t="s">
        <v>264</v>
      </c>
      <c r="D5193">
        <v>1</v>
      </c>
      <c r="E5193">
        <v>8</v>
      </c>
      <c r="F5193">
        <v>921324</v>
      </c>
      <c r="G5193">
        <v>35921324</v>
      </c>
      <c r="H5193" t="s">
        <v>19392</v>
      </c>
      <c r="I5193">
        <v>100</v>
      </c>
      <c r="J5193" t="s">
        <v>107</v>
      </c>
      <c r="K5193" t="s">
        <v>439</v>
      </c>
      <c r="L5193">
        <v>55</v>
      </c>
      <c r="M5193" t="s">
        <v>377</v>
      </c>
      <c r="N5193">
        <v>4875060</v>
      </c>
      <c r="O5193" t="s">
        <v>19393</v>
      </c>
      <c r="P5193" t="s">
        <v>19394</v>
      </c>
      <c r="Q5193">
        <v>50</v>
      </c>
      <c r="R5193">
        <v>11</v>
      </c>
      <c r="S5193">
        <v>59203290</v>
      </c>
      <c r="T5193">
        <v>59208161</v>
      </c>
      <c r="U5193" t="s">
        <v>19395</v>
      </c>
      <c r="V5193">
        <v>1</v>
      </c>
      <c r="W5193" s="2">
        <v>0</v>
      </c>
      <c r="X5193" s="2">
        <v>0</v>
      </c>
      <c r="Y5193" s="2">
        <v>0</v>
      </c>
      <c r="Z5193" s="2">
        <v>0</v>
      </c>
      <c r="AA5193" s="2">
        <v>0</v>
      </c>
      <c r="AB5193" s="2">
        <v>0</v>
      </c>
      <c r="AC5193" s="2">
        <v>0</v>
      </c>
      <c r="AD5193" s="2">
        <v>132</v>
      </c>
      <c r="AE5193" s="2">
        <v>108</v>
      </c>
      <c r="AF5193" s="2">
        <v>74</v>
      </c>
      <c r="AG5193" s="2">
        <v>85</v>
      </c>
      <c r="AH5193" s="2">
        <v>187</v>
      </c>
      <c r="AI5193" s="2">
        <v>207</v>
      </c>
      <c r="AJ5193" s="2">
        <v>177</v>
      </c>
      <c r="AK5193" s="2">
        <v>0</v>
      </c>
      <c r="AL5193" s="2">
        <v>0</v>
      </c>
      <c r="AM5193" s="2">
        <v>0</v>
      </c>
      <c r="AN5193" s="2">
        <v>0</v>
      </c>
      <c r="AO5193" s="2">
        <v>0</v>
      </c>
      <c r="AP5193" s="2">
        <v>0</v>
      </c>
      <c r="AQ5193" s="2">
        <v>0</v>
      </c>
      <c r="AR5193" s="2">
        <v>0</v>
      </c>
      <c r="AS5193" s="2">
        <v>0</v>
      </c>
      <c r="AT5193" s="2">
        <v>0</v>
      </c>
      <c r="AU5193" s="2">
        <v>0</v>
      </c>
      <c r="AV5193" s="2">
        <v>0</v>
      </c>
      <c r="AW5193" s="2">
        <v>0</v>
      </c>
      <c r="AX5193" s="2">
        <v>0</v>
      </c>
      <c r="AY5193" s="2">
        <v>0</v>
      </c>
      <c r="AZ5193" s="2">
        <v>0</v>
      </c>
      <c r="BA5193" s="2">
        <v>0</v>
      </c>
      <c r="BB5193" s="2">
        <v>0</v>
      </c>
      <c r="BC5193" s="2">
        <v>76</v>
      </c>
      <c r="BD5193" s="2">
        <v>0</v>
      </c>
      <c r="BE5193" s="2">
        <v>0</v>
      </c>
      <c r="BF5193" s="2">
        <v>0</v>
      </c>
      <c r="BG5193" s="2">
        <v>0</v>
      </c>
      <c r="BH5193" s="2">
        <v>0</v>
      </c>
      <c r="BI5193" s="2">
        <v>0</v>
      </c>
      <c r="BJ5193" s="2">
        <v>0</v>
      </c>
      <c r="BK5193" s="2">
        <v>0</v>
      </c>
      <c r="BL5193" s="2">
        <v>6</v>
      </c>
      <c r="BM5193" s="2">
        <v>5</v>
      </c>
      <c r="BN5193" s="2">
        <v>2</v>
      </c>
      <c r="BO5193" s="2">
        <v>4</v>
      </c>
      <c r="BP5193" s="2">
        <v>9</v>
      </c>
      <c r="BQ5193" s="2">
        <v>9</v>
      </c>
      <c r="BR5193" s="2">
        <v>9</v>
      </c>
      <c r="BS5193" s="2">
        <v>0</v>
      </c>
      <c r="BT5193" s="2">
        <v>0</v>
      </c>
      <c r="BU5193" s="2">
        <v>0</v>
      </c>
      <c r="BV5193" s="2">
        <v>0</v>
      </c>
      <c r="BW5193" s="2">
        <v>0</v>
      </c>
      <c r="BX5193" s="2">
        <v>0</v>
      </c>
      <c r="BY5193" s="2">
        <v>0</v>
      </c>
      <c r="BZ5193" s="2">
        <v>0</v>
      </c>
      <c r="CA5193" s="2">
        <v>0</v>
      </c>
      <c r="CB5193" s="2">
        <v>0</v>
      </c>
      <c r="CC5193" s="2">
        <v>0</v>
      </c>
      <c r="CD5193" s="2">
        <v>0</v>
      </c>
      <c r="CE5193" s="2">
        <v>0</v>
      </c>
      <c r="CF5193" s="2">
        <v>0</v>
      </c>
      <c r="CG5193" s="2">
        <v>0</v>
      </c>
      <c r="CH5193" s="2">
        <v>0</v>
      </c>
      <c r="CI5193" s="2">
        <v>0</v>
      </c>
      <c r="CJ5193" s="2">
        <v>0</v>
      </c>
      <c r="CK5193" s="2">
        <v>4</v>
      </c>
      <c r="CL5193" s="2">
        <v>0</v>
      </c>
    </row>
    <row r="5194" spans="1:90" x14ac:dyDescent="0.25">
      <c r="A5194" t="s">
        <v>115</v>
      </c>
      <c r="B5194">
        <v>10318</v>
      </c>
      <c r="C5194" t="s">
        <v>264</v>
      </c>
      <c r="D5194">
        <v>1</v>
      </c>
      <c r="E5194">
        <v>8</v>
      </c>
      <c r="F5194">
        <v>5447</v>
      </c>
      <c r="G5194">
        <v>35005447</v>
      </c>
      <c r="H5194" t="s">
        <v>3947</v>
      </c>
      <c r="I5194">
        <v>100</v>
      </c>
      <c r="J5194" t="s">
        <v>107</v>
      </c>
      <c r="K5194" t="s">
        <v>3948</v>
      </c>
      <c r="L5194">
        <v>23</v>
      </c>
      <c r="M5194" t="s">
        <v>265</v>
      </c>
      <c r="N5194">
        <v>4860050</v>
      </c>
      <c r="O5194" t="s">
        <v>92</v>
      </c>
      <c r="P5194" t="s">
        <v>3949</v>
      </c>
      <c r="Q5194">
        <v>100</v>
      </c>
      <c r="R5194">
        <v>11</v>
      </c>
      <c r="S5194">
        <v>59280780</v>
      </c>
      <c r="T5194">
        <v>59723359</v>
      </c>
      <c r="U5194" t="s">
        <v>3950</v>
      </c>
      <c r="V5194">
        <v>1</v>
      </c>
      <c r="W5194" s="2">
        <v>0</v>
      </c>
      <c r="X5194" s="2">
        <v>0</v>
      </c>
      <c r="Y5194" s="2">
        <v>33</v>
      </c>
      <c r="Z5194" s="2">
        <v>32</v>
      </c>
      <c r="AA5194" s="2">
        <v>52</v>
      </c>
      <c r="AB5194" s="2">
        <v>60</v>
      </c>
      <c r="AC5194" s="2">
        <v>29</v>
      </c>
      <c r="AD5194" s="2">
        <v>35</v>
      </c>
      <c r="AE5194" s="2">
        <v>57</v>
      </c>
      <c r="AF5194" s="2">
        <v>32</v>
      </c>
      <c r="AG5194" s="2">
        <v>47</v>
      </c>
      <c r="AH5194" s="2">
        <v>60</v>
      </c>
      <c r="AI5194" s="2">
        <v>59</v>
      </c>
      <c r="AJ5194" s="2">
        <v>39</v>
      </c>
      <c r="AK5194" s="2">
        <v>0</v>
      </c>
      <c r="AL5194" s="2">
        <v>0</v>
      </c>
      <c r="AM5194" s="2">
        <v>0</v>
      </c>
      <c r="AN5194" s="2">
        <v>0</v>
      </c>
      <c r="AO5194" s="2">
        <v>0</v>
      </c>
      <c r="AP5194" s="2">
        <v>0</v>
      </c>
      <c r="AQ5194" s="2">
        <v>0</v>
      </c>
      <c r="AR5194" s="2">
        <v>0</v>
      </c>
      <c r="AS5194" s="2">
        <v>0</v>
      </c>
      <c r="AT5194" s="2">
        <v>0</v>
      </c>
      <c r="AU5194" s="2">
        <v>0</v>
      </c>
      <c r="AV5194" s="2">
        <v>0</v>
      </c>
      <c r="AW5194" s="2">
        <v>0</v>
      </c>
      <c r="AX5194" s="2">
        <v>0</v>
      </c>
      <c r="AY5194" s="2">
        <v>0</v>
      </c>
      <c r="AZ5194" s="2">
        <v>0</v>
      </c>
      <c r="BA5194" s="2">
        <v>0</v>
      </c>
      <c r="BB5194" s="2">
        <v>0</v>
      </c>
      <c r="BC5194" s="2">
        <v>0</v>
      </c>
      <c r="BD5194" s="2">
        <v>0</v>
      </c>
      <c r="BE5194" s="2">
        <v>0</v>
      </c>
      <c r="BF5194" s="2">
        <v>0</v>
      </c>
      <c r="BG5194" s="2">
        <v>2</v>
      </c>
      <c r="BH5194" s="2">
        <v>1</v>
      </c>
      <c r="BI5194" s="2">
        <v>2</v>
      </c>
      <c r="BJ5194" s="2">
        <v>3</v>
      </c>
      <c r="BK5194" s="2">
        <v>1</v>
      </c>
      <c r="BL5194" s="2">
        <v>1</v>
      </c>
      <c r="BM5194" s="2">
        <v>3</v>
      </c>
      <c r="BN5194" s="2">
        <v>1</v>
      </c>
      <c r="BO5194" s="2">
        <v>2</v>
      </c>
      <c r="BP5194" s="2">
        <v>3</v>
      </c>
      <c r="BQ5194" s="2">
        <v>3</v>
      </c>
      <c r="BR5194" s="2">
        <v>1</v>
      </c>
      <c r="BS5194" s="2">
        <v>0</v>
      </c>
      <c r="BT5194" s="2">
        <v>0</v>
      </c>
      <c r="BU5194" s="2">
        <v>0</v>
      </c>
      <c r="BV5194" s="2">
        <v>0</v>
      </c>
      <c r="BW5194" s="2">
        <v>0</v>
      </c>
      <c r="BX5194" s="2">
        <v>0</v>
      </c>
      <c r="BY5194" s="2">
        <v>0</v>
      </c>
      <c r="BZ5194" s="2">
        <v>0</v>
      </c>
      <c r="CA5194" s="2">
        <v>0</v>
      </c>
      <c r="CB5194" s="2">
        <v>0</v>
      </c>
      <c r="CC5194" s="2">
        <v>0</v>
      </c>
      <c r="CD5194" s="2">
        <v>0</v>
      </c>
      <c r="CE5194" s="2">
        <v>0</v>
      </c>
      <c r="CF5194" s="2">
        <v>0</v>
      </c>
      <c r="CG5194" s="2">
        <v>0</v>
      </c>
      <c r="CH5194" s="2">
        <v>0</v>
      </c>
      <c r="CI5194" s="2">
        <v>0</v>
      </c>
      <c r="CJ5194" s="2">
        <v>0</v>
      </c>
      <c r="CK5194" s="2">
        <v>0</v>
      </c>
      <c r="CL5194" s="2">
        <v>0</v>
      </c>
    </row>
    <row r="5195" spans="1:90" x14ac:dyDescent="0.25">
      <c r="A5195" t="s">
        <v>115</v>
      </c>
      <c r="B5195">
        <v>10318</v>
      </c>
      <c r="C5195" t="s">
        <v>264</v>
      </c>
      <c r="D5195">
        <v>1</v>
      </c>
      <c r="E5195">
        <v>8</v>
      </c>
      <c r="F5195">
        <v>48033</v>
      </c>
      <c r="G5195">
        <v>35048033</v>
      </c>
      <c r="H5195" t="s">
        <v>16369</v>
      </c>
      <c r="I5195">
        <v>100</v>
      </c>
      <c r="J5195" t="s">
        <v>107</v>
      </c>
      <c r="K5195" t="s">
        <v>377</v>
      </c>
      <c r="L5195">
        <v>55</v>
      </c>
      <c r="M5195" t="s">
        <v>377</v>
      </c>
      <c r="N5195">
        <v>4865000</v>
      </c>
      <c r="O5195" t="s">
        <v>102</v>
      </c>
      <c r="P5195" t="s">
        <v>16370</v>
      </c>
      <c r="Q5195">
        <v>4946</v>
      </c>
      <c r="R5195">
        <v>11</v>
      </c>
      <c r="S5195">
        <v>59202033</v>
      </c>
      <c r="T5195">
        <v>59208318</v>
      </c>
      <c r="U5195" t="s">
        <v>16371</v>
      </c>
      <c r="V5195">
        <v>1</v>
      </c>
      <c r="W5195" s="2">
        <v>0</v>
      </c>
      <c r="X5195" s="2">
        <v>0</v>
      </c>
      <c r="Y5195" s="2">
        <v>0</v>
      </c>
      <c r="Z5195" s="2">
        <v>0</v>
      </c>
      <c r="AA5195" s="2">
        <v>0</v>
      </c>
      <c r="AB5195" s="2">
        <v>0</v>
      </c>
      <c r="AC5195" s="2">
        <v>0</v>
      </c>
      <c r="AD5195" s="2">
        <v>170</v>
      </c>
      <c r="AE5195" s="2">
        <v>152</v>
      </c>
      <c r="AF5195" s="2">
        <v>94</v>
      </c>
      <c r="AG5195" s="2">
        <v>74</v>
      </c>
      <c r="AH5195" s="2">
        <v>118</v>
      </c>
      <c r="AI5195" s="2">
        <v>90</v>
      </c>
      <c r="AJ5195" s="2">
        <v>145</v>
      </c>
      <c r="AK5195" s="2">
        <v>0</v>
      </c>
      <c r="AL5195" s="2">
        <v>0</v>
      </c>
      <c r="AM5195" s="2">
        <v>0</v>
      </c>
      <c r="AN5195" s="2">
        <v>0</v>
      </c>
      <c r="AO5195" s="2">
        <v>0</v>
      </c>
      <c r="AP5195" s="2">
        <v>0</v>
      </c>
      <c r="AQ5195" s="2">
        <v>0</v>
      </c>
      <c r="AR5195" s="2">
        <v>0</v>
      </c>
      <c r="AS5195" s="2">
        <v>0</v>
      </c>
      <c r="AT5195" s="2">
        <v>0</v>
      </c>
      <c r="AU5195" s="2">
        <v>0</v>
      </c>
      <c r="AV5195" s="2">
        <v>0</v>
      </c>
      <c r="AW5195" s="2">
        <v>0</v>
      </c>
      <c r="AX5195" s="2">
        <v>0</v>
      </c>
      <c r="AY5195" s="2">
        <v>0</v>
      </c>
      <c r="AZ5195" s="2">
        <v>0</v>
      </c>
      <c r="BA5195" s="2">
        <v>0</v>
      </c>
      <c r="BB5195" s="2">
        <v>0</v>
      </c>
      <c r="BC5195" s="2">
        <v>0</v>
      </c>
      <c r="BD5195" s="2">
        <v>0</v>
      </c>
      <c r="BE5195" s="2">
        <v>0</v>
      </c>
      <c r="BF5195" s="2">
        <v>0</v>
      </c>
      <c r="BG5195" s="2">
        <v>0</v>
      </c>
      <c r="BH5195" s="2">
        <v>0</v>
      </c>
      <c r="BI5195" s="2">
        <v>0</v>
      </c>
      <c r="BJ5195" s="2">
        <v>0</v>
      </c>
      <c r="BK5195" s="2">
        <v>0</v>
      </c>
      <c r="BL5195" s="2">
        <v>6</v>
      </c>
      <c r="BM5195" s="2">
        <v>7</v>
      </c>
      <c r="BN5195" s="2">
        <v>3</v>
      </c>
      <c r="BO5195" s="2">
        <v>4</v>
      </c>
      <c r="BP5195" s="2">
        <v>6</v>
      </c>
      <c r="BQ5195" s="2">
        <v>3</v>
      </c>
      <c r="BR5195" s="2">
        <v>5</v>
      </c>
      <c r="BS5195" s="2">
        <v>0</v>
      </c>
      <c r="BT5195" s="2">
        <v>0</v>
      </c>
      <c r="BU5195" s="2">
        <v>0</v>
      </c>
      <c r="BV5195" s="2">
        <v>0</v>
      </c>
      <c r="BW5195" s="2">
        <v>0</v>
      </c>
      <c r="BX5195" s="2">
        <v>0</v>
      </c>
      <c r="BY5195" s="2">
        <v>0</v>
      </c>
      <c r="BZ5195" s="2">
        <v>0</v>
      </c>
      <c r="CA5195" s="2">
        <v>0</v>
      </c>
      <c r="CB5195" s="2">
        <v>0</v>
      </c>
      <c r="CC5195" s="2">
        <v>0</v>
      </c>
      <c r="CD5195" s="2">
        <v>0</v>
      </c>
      <c r="CE5195" s="2">
        <v>0</v>
      </c>
      <c r="CF5195" s="2">
        <v>0</v>
      </c>
      <c r="CG5195" s="2">
        <v>0</v>
      </c>
      <c r="CH5195" s="2">
        <v>0</v>
      </c>
      <c r="CI5195" s="2">
        <v>0</v>
      </c>
      <c r="CJ5195" s="2">
        <v>0</v>
      </c>
      <c r="CK5195" s="2">
        <v>0</v>
      </c>
      <c r="CL5195" s="2">
        <v>0</v>
      </c>
    </row>
    <row r="5196" spans="1:90" x14ac:dyDescent="0.25">
      <c r="A5196" t="s">
        <v>115</v>
      </c>
      <c r="B5196">
        <v>10318</v>
      </c>
      <c r="C5196" t="s">
        <v>264</v>
      </c>
      <c r="D5196">
        <v>1</v>
      </c>
      <c r="E5196">
        <v>8</v>
      </c>
      <c r="F5196">
        <v>41762</v>
      </c>
      <c r="G5196">
        <v>35041762</v>
      </c>
      <c r="H5196" t="s">
        <v>16568</v>
      </c>
      <c r="I5196">
        <v>100</v>
      </c>
      <c r="J5196" t="s">
        <v>107</v>
      </c>
      <c r="K5196" t="s">
        <v>8155</v>
      </c>
      <c r="L5196">
        <v>30</v>
      </c>
      <c r="M5196" t="s">
        <v>390</v>
      </c>
      <c r="N5196">
        <v>4842470</v>
      </c>
      <c r="O5196" t="s">
        <v>92</v>
      </c>
      <c r="P5196" t="s">
        <v>15106</v>
      </c>
      <c r="Q5196">
        <v>95</v>
      </c>
      <c r="R5196">
        <v>11</v>
      </c>
      <c r="S5196">
        <v>56631454</v>
      </c>
      <c r="T5196">
        <v>56631855</v>
      </c>
      <c r="U5196" t="s">
        <v>16569</v>
      </c>
      <c r="V5196">
        <v>1</v>
      </c>
      <c r="W5196" s="2">
        <v>0</v>
      </c>
      <c r="X5196" s="2">
        <v>0</v>
      </c>
      <c r="Y5196" s="2">
        <v>0</v>
      </c>
      <c r="Z5196" s="2">
        <v>0</v>
      </c>
      <c r="AA5196" s="2">
        <v>0</v>
      </c>
      <c r="AB5196" s="2">
        <v>0</v>
      </c>
      <c r="AC5196" s="2">
        <v>0</v>
      </c>
      <c r="AD5196" s="2">
        <v>82</v>
      </c>
      <c r="AE5196" s="2">
        <v>70</v>
      </c>
      <c r="AF5196" s="2">
        <v>64</v>
      </c>
      <c r="AG5196" s="2">
        <v>83</v>
      </c>
      <c r="AH5196" s="2">
        <v>219</v>
      </c>
      <c r="AI5196" s="2">
        <v>148</v>
      </c>
      <c r="AJ5196" s="2">
        <v>156</v>
      </c>
      <c r="AK5196" s="2">
        <v>0</v>
      </c>
      <c r="AL5196" s="2">
        <v>0</v>
      </c>
      <c r="AM5196" s="2">
        <v>0</v>
      </c>
      <c r="AN5196" s="2">
        <v>0</v>
      </c>
      <c r="AO5196" s="2">
        <v>0</v>
      </c>
      <c r="AP5196" s="2">
        <v>0</v>
      </c>
      <c r="AQ5196" s="2">
        <v>0</v>
      </c>
      <c r="AR5196" s="2">
        <v>0</v>
      </c>
      <c r="AS5196" s="2">
        <v>0</v>
      </c>
      <c r="AT5196" s="2">
        <v>0</v>
      </c>
      <c r="AU5196" s="2">
        <v>128</v>
      </c>
      <c r="AV5196" s="2">
        <v>0</v>
      </c>
      <c r="AW5196" s="2">
        <v>0</v>
      </c>
      <c r="AX5196" s="2">
        <v>0</v>
      </c>
      <c r="AY5196" s="2">
        <v>0</v>
      </c>
      <c r="AZ5196" s="2">
        <v>0</v>
      </c>
      <c r="BA5196" s="2">
        <v>0</v>
      </c>
      <c r="BB5196" s="2">
        <v>0</v>
      </c>
      <c r="BC5196" s="2">
        <v>0</v>
      </c>
      <c r="BD5196" s="2">
        <v>0</v>
      </c>
      <c r="BE5196" s="2">
        <v>0</v>
      </c>
      <c r="BF5196" s="2">
        <v>0</v>
      </c>
      <c r="BG5196" s="2">
        <v>0</v>
      </c>
      <c r="BH5196" s="2">
        <v>0</v>
      </c>
      <c r="BI5196" s="2">
        <v>0</v>
      </c>
      <c r="BJ5196" s="2">
        <v>0</v>
      </c>
      <c r="BK5196" s="2">
        <v>0</v>
      </c>
      <c r="BL5196" s="2">
        <v>4</v>
      </c>
      <c r="BM5196" s="2">
        <v>2</v>
      </c>
      <c r="BN5196" s="2">
        <v>2</v>
      </c>
      <c r="BO5196" s="2">
        <v>4</v>
      </c>
      <c r="BP5196" s="2">
        <v>10</v>
      </c>
      <c r="BQ5196" s="2">
        <v>4</v>
      </c>
      <c r="BR5196" s="2">
        <v>5</v>
      </c>
      <c r="BS5196" s="2">
        <v>0</v>
      </c>
      <c r="BT5196" s="2">
        <v>0</v>
      </c>
      <c r="BU5196" s="2">
        <v>0</v>
      </c>
      <c r="BV5196" s="2">
        <v>0</v>
      </c>
      <c r="BW5196" s="2">
        <v>0</v>
      </c>
      <c r="BX5196" s="2">
        <v>0</v>
      </c>
      <c r="BY5196" s="2">
        <v>0</v>
      </c>
      <c r="BZ5196" s="2">
        <v>0</v>
      </c>
      <c r="CA5196" s="2">
        <v>0</v>
      </c>
      <c r="CB5196" s="2">
        <v>0</v>
      </c>
      <c r="CC5196" s="2">
        <v>3</v>
      </c>
      <c r="CD5196" s="2">
        <v>0</v>
      </c>
      <c r="CE5196" s="2">
        <v>0</v>
      </c>
      <c r="CF5196" s="2">
        <v>0</v>
      </c>
      <c r="CG5196" s="2">
        <v>0</v>
      </c>
      <c r="CH5196" s="2">
        <v>0</v>
      </c>
      <c r="CI5196" s="2">
        <v>0</v>
      </c>
      <c r="CJ5196" s="2">
        <v>0</v>
      </c>
      <c r="CK5196" s="2">
        <v>0</v>
      </c>
      <c r="CL5196" s="2">
        <v>0</v>
      </c>
    </row>
    <row r="5197" spans="1:90" x14ac:dyDescent="0.25">
      <c r="A5197" t="s">
        <v>115</v>
      </c>
      <c r="B5197">
        <v>10318</v>
      </c>
      <c r="C5197" t="s">
        <v>264</v>
      </c>
      <c r="D5197">
        <v>1</v>
      </c>
      <c r="E5197">
        <v>8</v>
      </c>
      <c r="F5197">
        <v>38301</v>
      </c>
      <c r="G5197">
        <v>35038301</v>
      </c>
      <c r="H5197" t="s">
        <v>18240</v>
      </c>
      <c r="I5197">
        <v>100</v>
      </c>
      <c r="J5197" t="s">
        <v>107</v>
      </c>
      <c r="K5197" t="s">
        <v>7140</v>
      </c>
      <c r="L5197">
        <v>30</v>
      </c>
      <c r="M5197" t="s">
        <v>390</v>
      </c>
      <c r="N5197">
        <v>4851280</v>
      </c>
      <c r="O5197" t="s">
        <v>92</v>
      </c>
      <c r="P5197" t="s">
        <v>18241</v>
      </c>
      <c r="Q5197">
        <v>117</v>
      </c>
      <c r="R5197">
        <v>11</v>
      </c>
      <c r="S5197">
        <v>55280016</v>
      </c>
      <c r="T5197">
        <v>55281888</v>
      </c>
      <c r="U5197" t="s">
        <v>18242</v>
      </c>
      <c r="V5197">
        <v>1</v>
      </c>
      <c r="W5197" s="2">
        <v>0</v>
      </c>
      <c r="X5197" s="2">
        <v>0</v>
      </c>
      <c r="Y5197" s="2">
        <v>0</v>
      </c>
      <c r="Z5197" s="2">
        <v>0</v>
      </c>
      <c r="AA5197" s="2">
        <v>0</v>
      </c>
      <c r="AB5197" s="2">
        <v>95</v>
      </c>
      <c r="AC5197" s="2">
        <v>118</v>
      </c>
      <c r="AD5197" s="2">
        <v>100</v>
      </c>
      <c r="AE5197" s="2">
        <v>125</v>
      </c>
      <c r="AF5197" s="2">
        <v>155</v>
      </c>
      <c r="AG5197" s="2">
        <v>137</v>
      </c>
      <c r="AH5197" s="2">
        <v>389</v>
      </c>
      <c r="AI5197" s="2">
        <v>306</v>
      </c>
      <c r="AJ5197" s="2">
        <v>389</v>
      </c>
      <c r="AK5197" s="2">
        <v>0</v>
      </c>
      <c r="AL5197" s="2">
        <v>0</v>
      </c>
      <c r="AM5197" s="2">
        <v>0</v>
      </c>
      <c r="AN5197" s="2">
        <v>0</v>
      </c>
      <c r="AO5197" s="2">
        <v>0</v>
      </c>
      <c r="AP5197" s="2">
        <v>0</v>
      </c>
      <c r="AQ5197" s="2">
        <v>0</v>
      </c>
      <c r="AR5197" s="2">
        <v>0</v>
      </c>
      <c r="AS5197" s="2">
        <v>0</v>
      </c>
      <c r="AT5197" s="2">
        <v>0</v>
      </c>
      <c r="AU5197" s="2">
        <v>0</v>
      </c>
      <c r="AV5197" s="2">
        <v>0</v>
      </c>
      <c r="AW5197" s="2">
        <v>0</v>
      </c>
      <c r="AX5197" s="2">
        <v>0</v>
      </c>
      <c r="AY5197" s="2">
        <v>0</v>
      </c>
      <c r="AZ5197" s="2">
        <v>0</v>
      </c>
      <c r="BA5197" s="2">
        <v>0</v>
      </c>
      <c r="BB5197" s="2">
        <v>0</v>
      </c>
      <c r="BC5197" s="2">
        <v>234</v>
      </c>
      <c r="BD5197" s="2">
        <v>0</v>
      </c>
      <c r="BE5197" s="2">
        <v>0</v>
      </c>
      <c r="BF5197" s="2">
        <v>0</v>
      </c>
      <c r="BG5197" s="2">
        <v>0</v>
      </c>
      <c r="BH5197" s="2">
        <v>0</v>
      </c>
      <c r="BI5197" s="2">
        <v>0</v>
      </c>
      <c r="BJ5197" s="2">
        <v>4</v>
      </c>
      <c r="BK5197" s="2">
        <v>5</v>
      </c>
      <c r="BL5197" s="2">
        <v>4</v>
      </c>
      <c r="BM5197" s="2">
        <v>5</v>
      </c>
      <c r="BN5197" s="2">
        <v>7</v>
      </c>
      <c r="BO5197" s="2">
        <v>6</v>
      </c>
      <c r="BP5197" s="2">
        <v>16</v>
      </c>
      <c r="BQ5197" s="2">
        <v>14</v>
      </c>
      <c r="BR5197" s="2">
        <v>16</v>
      </c>
      <c r="BS5197" s="2">
        <v>0</v>
      </c>
      <c r="BT5197" s="2">
        <v>0</v>
      </c>
      <c r="BU5197" s="2">
        <v>0</v>
      </c>
      <c r="BV5197" s="2">
        <v>0</v>
      </c>
      <c r="BW5197" s="2">
        <v>0</v>
      </c>
      <c r="BX5197" s="2">
        <v>0</v>
      </c>
      <c r="BY5197" s="2">
        <v>0</v>
      </c>
      <c r="BZ5197" s="2">
        <v>0</v>
      </c>
      <c r="CA5197" s="2">
        <v>0</v>
      </c>
      <c r="CB5197" s="2">
        <v>0</v>
      </c>
      <c r="CC5197" s="2">
        <v>0</v>
      </c>
      <c r="CD5197" s="2">
        <v>0</v>
      </c>
      <c r="CE5197" s="2">
        <v>0</v>
      </c>
      <c r="CF5197" s="2">
        <v>0</v>
      </c>
      <c r="CG5197" s="2">
        <v>0</v>
      </c>
      <c r="CH5197" s="2">
        <v>0</v>
      </c>
      <c r="CI5197" s="2">
        <v>0</v>
      </c>
      <c r="CJ5197" s="2">
        <v>0</v>
      </c>
      <c r="CK5197" s="2">
        <v>15</v>
      </c>
      <c r="CL5197" s="2">
        <v>0</v>
      </c>
    </row>
    <row r="5198" spans="1:90" x14ac:dyDescent="0.25">
      <c r="A5198" t="s">
        <v>115</v>
      </c>
      <c r="B5198">
        <v>10318</v>
      </c>
      <c r="C5198" t="s">
        <v>264</v>
      </c>
      <c r="D5198">
        <v>1</v>
      </c>
      <c r="E5198">
        <v>8</v>
      </c>
      <c r="F5198">
        <v>44453</v>
      </c>
      <c r="G5198">
        <v>35044453</v>
      </c>
      <c r="H5198" t="s">
        <v>375</v>
      </c>
      <c r="I5198">
        <v>100</v>
      </c>
      <c r="J5198" t="s">
        <v>107</v>
      </c>
      <c r="K5198" t="s">
        <v>376</v>
      </c>
      <c r="L5198">
        <v>55</v>
      </c>
      <c r="M5198" t="s">
        <v>377</v>
      </c>
      <c r="N5198">
        <v>4880130</v>
      </c>
      <c r="O5198" t="s">
        <v>92</v>
      </c>
      <c r="P5198" t="s">
        <v>378</v>
      </c>
      <c r="Q5198">
        <v>146</v>
      </c>
      <c r="R5198">
        <v>11</v>
      </c>
      <c r="S5198">
        <v>59792254</v>
      </c>
      <c r="T5198">
        <v>59792334</v>
      </c>
      <c r="U5198" t="s">
        <v>379</v>
      </c>
      <c r="V5198">
        <v>1</v>
      </c>
      <c r="W5198" s="2">
        <v>0</v>
      </c>
      <c r="X5198" s="2">
        <v>0</v>
      </c>
      <c r="Y5198" s="2">
        <v>160</v>
      </c>
      <c r="Z5198" s="2">
        <v>162</v>
      </c>
      <c r="AA5198" s="2">
        <v>0</v>
      </c>
      <c r="AB5198" s="2">
        <v>165</v>
      </c>
      <c r="AC5198" s="2">
        <v>149</v>
      </c>
      <c r="AD5198" s="2">
        <v>239</v>
      </c>
      <c r="AE5198" s="2">
        <v>159</v>
      </c>
      <c r="AF5198" s="2">
        <v>131</v>
      </c>
      <c r="AG5198" s="2">
        <v>147</v>
      </c>
      <c r="AH5198" s="2">
        <v>167</v>
      </c>
      <c r="AI5198" s="2">
        <v>165</v>
      </c>
      <c r="AJ5198" s="2">
        <v>167</v>
      </c>
      <c r="AK5198" s="2">
        <v>0</v>
      </c>
      <c r="AL5198" s="2">
        <v>0</v>
      </c>
      <c r="AM5198" s="2">
        <v>0</v>
      </c>
      <c r="AN5198" s="2">
        <v>0</v>
      </c>
      <c r="AO5198" s="2">
        <v>0</v>
      </c>
      <c r="AP5198" s="2">
        <v>0</v>
      </c>
      <c r="AQ5198" s="2">
        <v>0</v>
      </c>
      <c r="AR5198" s="2">
        <v>0</v>
      </c>
      <c r="AS5198" s="2">
        <v>0</v>
      </c>
      <c r="AT5198" s="2">
        <v>0</v>
      </c>
      <c r="AU5198" s="2">
        <v>0</v>
      </c>
      <c r="AV5198" s="2">
        <v>0</v>
      </c>
      <c r="AW5198" s="2">
        <v>0</v>
      </c>
      <c r="AX5198" s="2">
        <v>0</v>
      </c>
      <c r="AY5198" s="2">
        <v>0</v>
      </c>
      <c r="AZ5198" s="2">
        <v>0</v>
      </c>
      <c r="BA5198" s="2">
        <v>0</v>
      </c>
      <c r="BB5198" s="2">
        <v>0</v>
      </c>
      <c r="BC5198" s="2">
        <v>84</v>
      </c>
      <c r="BD5198" s="2">
        <v>0</v>
      </c>
      <c r="BE5198" s="2">
        <v>0</v>
      </c>
      <c r="BF5198" s="2">
        <v>0</v>
      </c>
      <c r="BG5198" s="2">
        <v>6</v>
      </c>
      <c r="BH5198" s="2">
        <v>5</v>
      </c>
      <c r="BI5198" s="2">
        <v>0</v>
      </c>
      <c r="BJ5198" s="2">
        <v>7</v>
      </c>
      <c r="BK5198" s="2">
        <v>8</v>
      </c>
      <c r="BL5198" s="2">
        <v>9</v>
      </c>
      <c r="BM5198" s="2">
        <v>5</v>
      </c>
      <c r="BN5198" s="2">
        <v>5</v>
      </c>
      <c r="BO5198" s="2">
        <v>7</v>
      </c>
      <c r="BP5198" s="2">
        <v>6</v>
      </c>
      <c r="BQ5198" s="2">
        <v>5</v>
      </c>
      <c r="BR5198" s="2">
        <v>6</v>
      </c>
      <c r="BS5198" s="2">
        <v>0</v>
      </c>
      <c r="BT5198" s="2">
        <v>0</v>
      </c>
      <c r="BU5198" s="2">
        <v>0</v>
      </c>
      <c r="BV5198" s="2">
        <v>0</v>
      </c>
      <c r="BW5198" s="2">
        <v>0</v>
      </c>
      <c r="BX5198" s="2">
        <v>0</v>
      </c>
      <c r="BY5198" s="2">
        <v>0</v>
      </c>
      <c r="BZ5198" s="2">
        <v>0</v>
      </c>
      <c r="CA5198" s="2">
        <v>0</v>
      </c>
      <c r="CB5198" s="2">
        <v>0</v>
      </c>
      <c r="CC5198" s="2">
        <v>0</v>
      </c>
      <c r="CD5198" s="2">
        <v>0</v>
      </c>
      <c r="CE5198" s="2">
        <v>0</v>
      </c>
      <c r="CF5198" s="2">
        <v>0</v>
      </c>
      <c r="CG5198" s="2">
        <v>0</v>
      </c>
      <c r="CH5198" s="2">
        <v>0</v>
      </c>
      <c r="CI5198" s="2">
        <v>0</v>
      </c>
      <c r="CJ5198" s="2">
        <v>0</v>
      </c>
      <c r="CK5198" s="2">
        <v>6</v>
      </c>
      <c r="CL5198" s="2">
        <v>0</v>
      </c>
    </row>
    <row r="5199" spans="1:90" x14ac:dyDescent="0.25">
      <c r="A5199" t="s">
        <v>115</v>
      </c>
      <c r="B5199">
        <v>10318</v>
      </c>
      <c r="C5199" t="s">
        <v>264</v>
      </c>
      <c r="D5199">
        <v>1</v>
      </c>
      <c r="E5199">
        <v>8</v>
      </c>
      <c r="F5199">
        <v>43936</v>
      </c>
      <c r="G5199">
        <v>35043936</v>
      </c>
      <c r="H5199" t="s">
        <v>15402</v>
      </c>
      <c r="I5199">
        <v>100</v>
      </c>
      <c r="J5199" t="s">
        <v>107</v>
      </c>
      <c r="K5199" t="s">
        <v>15403</v>
      </c>
      <c r="L5199">
        <v>55</v>
      </c>
      <c r="M5199" t="s">
        <v>377</v>
      </c>
      <c r="N5199">
        <v>4883270</v>
      </c>
      <c r="O5199" t="s">
        <v>92</v>
      </c>
      <c r="P5199" t="s">
        <v>15404</v>
      </c>
      <c r="Q5199">
        <v>57</v>
      </c>
      <c r="R5199">
        <v>11</v>
      </c>
      <c r="S5199">
        <v>59202745</v>
      </c>
      <c r="T5199">
        <v>59208629</v>
      </c>
      <c r="U5199" t="s">
        <v>15405</v>
      </c>
      <c r="V5199">
        <v>1</v>
      </c>
      <c r="W5199" s="2">
        <v>0</v>
      </c>
      <c r="X5199" s="2">
        <v>0</v>
      </c>
      <c r="Y5199" s="2">
        <v>0</v>
      </c>
      <c r="Z5199" s="2">
        <v>0</v>
      </c>
      <c r="AA5199" s="2">
        <v>0</v>
      </c>
      <c r="AB5199" s="2">
        <v>0</v>
      </c>
      <c r="AC5199" s="2">
        <v>0</v>
      </c>
      <c r="AD5199" s="2">
        <v>167</v>
      </c>
      <c r="AE5199" s="2">
        <v>148</v>
      </c>
      <c r="AF5199" s="2">
        <v>111</v>
      </c>
      <c r="AG5199" s="2">
        <v>123</v>
      </c>
      <c r="AH5199" s="2">
        <v>197</v>
      </c>
      <c r="AI5199" s="2">
        <v>122</v>
      </c>
      <c r="AJ5199" s="2">
        <v>120</v>
      </c>
      <c r="AK5199" s="2">
        <v>0</v>
      </c>
      <c r="AL5199" s="2">
        <v>0</v>
      </c>
      <c r="AM5199" s="2">
        <v>0</v>
      </c>
      <c r="AN5199" s="2">
        <v>0</v>
      </c>
      <c r="AO5199" s="2">
        <v>0</v>
      </c>
      <c r="AP5199" s="2">
        <v>0</v>
      </c>
      <c r="AQ5199" s="2">
        <v>0</v>
      </c>
      <c r="AR5199" s="2">
        <v>0</v>
      </c>
      <c r="AS5199" s="2">
        <v>0</v>
      </c>
      <c r="AT5199" s="2">
        <v>0</v>
      </c>
      <c r="AU5199" s="2">
        <v>0</v>
      </c>
      <c r="AV5199" s="2">
        <v>0</v>
      </c>
      <c r="AW5199" s="2">
        <v>0</v>
      </c>
      <c r="AX5199" s="2">
        <v>0</v>
      </c>
      <c r="AY5199" s="2">
        <v>0</v>
      </c>
      <c r="AZ5199" s="2">
        <v>0</v>
      </c>
      <c r="BA5199" s="2">
        <v>0</v>
      </c>
      <c r="BB5199" s="2">
        <v>0</v>
      </c>
      <c r="BC5199" s="2">
        <v>114</v>
      </c>
      <c r="BD5199" s="2">
        <v>0</v>
      </c>
      <c r="BE5199" s="2">
        <v>0</v>
      </c>
      <c r="BF5199" s="2">
        <v>0</v>
      </c>
      <c r="BG5199" s="2">
        <v>0</v>
      </c>
      <c r="BH5199" s="2">
        <v>0</v>
      </c>
      <c r="BI5199" s="2">
        <v>0</v>
      </c>
      <c r="BJ5199" s="2">
        <v>0</v>
      </c>
      <c r="BK5199" s="2">
        <v>0</v>
      </c>
      <c r="BL5199" s="2">
        <v>7</v>
      </c>
      <c r="BM5199" s="2">
        <v>6</v>
      </c>
      <c r="BN5199" s="2">
        <v>5</v>
      </c>
      <c r="BO5199" s="2">
        <v>6</v>
      </c>
      <c r="BP5199" s="2">
        <v>7</v>
      </c>
      <c r="BQ5199" s="2">
        <v>5</v>
      </c>
      <c r="BR5199" s="2">
        <v>4</v>
      </c>
      <c r="BS5199" s="2">
        <v>0</v>
      </c>
      <c r="BT5199" s="2">
        <v>0</v>
      </c>
      <c r="BU5199" s="2">
        <v>0</v>
      </c>
      <c r="BV5199" s="2">
        <v>0</v>
      </c>
      <c r="BW5199" s="2">
        <v>0</v>
      </c>
      <c r="BX5199" s="2">
        <v>0</v>
      </c>
      <c r="BY5199" s="2">
        <v>0</v>
      </c>
      <c r="BZ5199" s="2">
        <v>0</v>
      </c>
      <c r="CA5199" s="2">
        <v>0</v>
      </c>
      <c r="CB5199" s="2">
        <v>0</v>
      </c>
      <c r="CC5199" s="2">
        <v>0</v>
      </c>
      <c r="CD5199" s="2">
        <v>0</v>
      </c>
      <c r="CE5199" s="2">
        <v>0</v>
      </c>
      <c r="CF5199" s="2">
        <v>0</v>
      </c>
      <c r="CG5199" s="2">
        <v>0</v>
      </c>
      <c r="CH5199" s="2">
        <v>0</v>
      </c>
      <c r="CI5199" s="2">
        <v>0</v>
      </c>
      <c r="CJ5199" s="2">
        <v>0</v>
      </c>
      <c r="CK5199" s="2">
        <v>5</v>
      </c>
      <c r="CL5199" s="2">
        <v>0</v>
      </c>
    </row>
    <row r="5200" spans="1:90" x14ac:dyDescent="0.25">
      <c r="A5200" t="s">
        <v>115</v>
      </c>
      <c r="B5200">
        <v>10318</v>
      </c>
      <c r="C5200" t="s">
        <v>264</v>
      </c>
      <c r="D5200">
        <v>1</v>
      </c>
      <c r="E5200">
        <v>8</v>
      </c>
      <c r="F5200">
        <v>917503</v>
      </c>
      <c r="G5200">
        <v>35917503</v>
      </c>
      <c r="H5200" t="s">
        <v>10710</v>
      </c>
      <c r="I5200">
        <v>100</v>
      </c>
      <c r="J5200" t="s">
        <v>107</v>
      </c>
      <c r="K5200" t="s">
        <v>10711</v>
      </c>
      <c r="L5200">
        <v>30</v>
      </c>
      <c r="M5200" t="s">
        <v>390</v>
      </c>
      <c r="N5200">
        <v>4857725</v>
      </c>
      <c r="O5200" t="s">
        <v>92</v>
      </c>
      <c r="P5200" t="s">
        <v>10712</v>
      </c>
      <c r="Q5200">
        <v>53</v>
      </c>
      <c r="R5200">
        <v>11</v>
      </c>
      <c r="S5200">
        <v>55280190</v>
      </c>
      <c r="T5200">
        <v>55286155</v>
      </c>
      <c r="U5200" t="s">
        <v>10713</v>
      </c>
      <c r="V5200">
        <v>1</v>
      </c>
      <c r="W5200" s="2">
        <v>0</v>
      </c>
      <c r="X5200" s="2">
        <v>0</v>
      </c>
      <c r="Y5200" s="2">
        <v>55</v>
      </c>
      <c r="Z5200" s="2">
        <v>56</v>
      </c>
      <c r="AA5200" s="2">
        <v>88</v>
      </c>
      <c r="AB5200" s="2">
        <v>58</v>
      </c>
      <c r="AC5200" s="2">
        <v>59</v>
      </c>
      <c r="AD5200" s="2">
        <v>61</v>
      </c>
      <c r="AE5200" s="2">
        <v>65</v>
      </c>
      <c r="AF5200" s="2">
        <v>43</v>
      </c>
      <c r="AG5200" s="2">
        <v>56</v>
      </c>
      <c r="AH5200" s="2">
        <v>71</v>
      </c>
      <c r="AI5200" s="2">
        <v>60</v>
      </c>
      <c r="AJ5200" s="2">
        <v>36</v>
      </c>
      <c r="AK5200" s="2">
        <v>0</v>
      </c>
      <c r="AL5200" s="2">
        <v>0</v>
      </c>
      <c r="AM5200" s="2">
        <v>0</v>
      </c>
      <c r="AN5200" s="2">
        <v>0</v>
      </c>
      <c r="AO5200" s="2">
        <v>0</v>
      </c>
      <c r="AP5200" s="2">
        <v>0</v>
      </c>
      <c r="AQ5200" s="2">
        <v>0</v>
      </c>
      <c r="AR5200" s="2">
        <v>0</v>
      </c>
      <c r="AS5200" s="2">
        <v>0</v>
      </c>
      <c r="AT5200" s="2">
        <v>0</v>
      </c>
      <c r="AU5200" s="2">
        <v>42</v>
      </c>
      <c r="AV5200" s="2">
        <v>0</v>
      </c>
      <c r="AW5200" s="2">
        <v>0</v>
      </c>
      <c r="AX5200" s="2">
        <v>0</v>
      </c>
      <c r="AY5200" s="2">
        <v>0</v>
      </c>
      <c r="AZ5200" s="2">
        <v>0</v>
      </c>
      <c r="BA5200" s="2">
        <v>0</v>
      </c>
      <c r="BB5200" s="2">
        <v>0</v>
      </c>
      <c r="BC5200" s="2">
        <v>0</v>
      </c>
      <c r="BD5200" s="2">
        <v>0</v>
      </c>
      <c r="BE5200" s="2">
        <v>0</v>
      </c>
      <c r="BF5200" s="2">
        <v>0</v>
      </c>
      <c r="BG5200" s="2">
        <v>2</v>
      </c>
      <c r="BH5200" s="2">
        <v>2</v>
      </c>
      <c r="BI5200" s="2">
        <v>3</v>
      </c>
      <c r="BJ5200" s="2">
        <v>2</v>
      </c>
      <c r="BK5200" s="2">
        <v>3</v>
      </c>
      <c r="BL5200" s="2">
        <v>3</v>
      </c>
      <c r="BM5200" s="2">
        <v>4</v>
      </c>
      <c r="BN5200" s="2">
        <v>3</v>
      </c>
      <c r="BO5200" s="2">
        <v>2</v>
      </c>
      <c r="BP5200" s="2">
        <v>3</v>
      </c>
      <c r="BQ5200" s="2">
        <v>2</v>
      </c>
      <c r="BR5200" s="2">
        <v>1</v>
      </c>
      <c r="BS5200" s="2">
        <v>0</v>
      </c>
      <c r="BT5200" s="2">
        <v>0</v>
      </c>
      <c r="BU5200" s="2">
        <v>0</v>
      </c>
      <c r="BV5200" s="2">
        <v>0</v>
      </c>
      <c r="BW5200" s="2">
        <v>0</v>
      </c>
      <c r="BX5200" s="2">
        <v>0</v>
      </c>
      <c r="BY5200" s="2">
        <v>0</v>
      </c>
      <c r="BZ5200" s="2">
        <v>0</v>
      </c>
      <c r="CA5200" s="2">
        <v>0</v>
      </c>
      <c r="CB5200" s="2">
        <v>0</v>
      </c>
      <c r="CC5200" s="2">
        <v>1</v>
      </c>
      <c r="CD5200" s="2">
        <v>0</v>
      </c>
      <c r="CE5200" s="2">
        <v>0</v>
      </c>
      <c r="CF5200" s="2">
        <v>0</v>
      </c>
      <c r="CG5200" s="2">
        <v>0</v>
      </c>
      <c r="CH5200" s="2">
        <v>0</v>
      </c>
      <c r="CI5200" s="2">
        <v>0</v>
      </c>
      <c r="CJ5200" s="2">
        <v>0</v>
      </c>
      <c r="CK5200" s="2">
        <v>0</v>
      </c>
      <c r="CL5200" s="2">
        <v>0</v>
      </c>
    </row>
    <row r="5201" spans="1:90" x14ac:dyDescent="0.25">
      <c r="A5201" t="s">
        <v>115</v>
      </c>
      <c r="B5201">
        <v>10318</v>
      </c>
      <c r="C5201" t="s">
        <v>264</v>
      </c>
      <c r="D5201">
        <v>1</v>
      </c>
      <c r="E5201">
        <v>8</v>
      </c>
      <c r="F5201">
        <v>909208</v>
      </c>
      <c r="G5201">
        <v>35909208</v>
      </c>
      <c r="H5201" t="s">
        <v>9197</v>
      </c>
      <c r="I5201">
        <v>100</v>
      </c>
      <c r="J5201" t="s">
        <v>107</v>
      </c>
      <c r="K5201" t="s">
        <v>1792</v>
      </c>
      <c r="L5201">
        <v>30</v>
      </c>
      <c r="M5201" t="s">
        <v>390</v>
      </c>
      <c r="N5201">
        <v>4822000</v>
      </c>
      <c r="O5201" t="s">
        <v>92</v>
      </c>
      <c r="P5201" t="s">
        <v>6088</v>
      </c>
      <c r="Q5201">
        <v>2114</v>
      </c>
      <c r="R5201">
        <v>11</v>
      </c>
      <c r="S5201">
        <v>59280263</v>
      </c>
      <c r="T5201">
        <v>59289479</v>
      </c>
      <c r="U5201" t="s">
        <v>9198</v>
      </c>
      <c r="V5201">
        <v>1</v>
      </c>
      <c r="W5201" s="2">
        <v>0</v>
      </c>
      <c r="X5201" s="2">
        <v>0</v>
      </c>
      <c r="Y5201" s="2">
        <v>152</v>
      </c>
      <c r="Z5201" s="2">
        <v>131</v>
      </c>
      <c r="AA5201" s="2">
        <v>138</v>
      </c>
      <c r="AB5201" s="2">
        <v>154</v>
      </c>
      <c r="AC5201" s="2">
        <v>178</v>
      </c>
      <c r="AD5201" s="2">
        <v>0</v>
      </c>
      <c r="AE5201" s="2">
        <v>0</v>
      </c>
      <c r="AF5201" s="2">
        <v>0</v>
      </c>
      <c r="AG5201" s="2">
        <v>0</v>
      </c>
      <c r="AH5201" s="2">
        <v>0</v>
      </c>
      <c r="AI5201" s="2">
        <v>0</v>
      </c>
      <c r="AJ5201" s="2">
        <v>0</v>
      </c>
      <c r="AK5201" s="2">
        <v>0</v>
      </c>
      <c r="AL5201" s="2">
        <v>0</v>
      </c>
      <c r="AM5201" s="2">
        <v>0</v>
      </c>
      <c r="AN5201" s="2">
        <v>0</v>
      </c>
      <c r="AO5201" s="2">
        <v>0</v>
      </c>
      <c r="AP5201" s="2">
        <v>0</v>
      </c>
      <c r="AQ5201" s="2">
        <v>0</v>
      </c>
      <c r="AR5201" s="2">
        <v>0</v>
      </c>
      <c r="AS5201" s="2">
        <v>0</v>
      </c>
      <c r="AT5201" s="2">
        <v>0</v>
      </c>
      <c r="AU5201" s="2">
        <v>0</v>
      </c>
      <c r="AV5201" s="2">
        <v>0</v>
      </c>
      <c r="AW5201" s="2">
        <v>0</v>
      </c>
      <c r="AX5201" s="2">
        <v>0</v>
      </c>
      <c r="AY5201" s="2">
        <v>0</v>
      </c>
      <c r="AZ5201" s="2">
        <v>0</v>
      </c>
      <c r="BA5201" s="2">
        <v>0</v>
      </c>
      <c r="BB5201" s="2">
        <v>0</v>
      </c>
      <c r="BC5201" s="2">
        <v>0</v>
      </c>
      <c r="BD5201" s="2">
        <v>0</v>
      </c>
      <c r="BE5201" s="2">
        <v>0</v>
      </c>
      <c r="BF5201" s="2">
        <v>0</v>
      </c>
      <c r="BG5201" s="2">
        <v>6</v>
      </c>
      <c r="BH5201" s="2">
        <v>4</v>
      </c>
      <c r="BI5201" s="2">
        <v>6</v>
      </c>
      <c r="BJ5201" s="2">
        <v>5</v>
      </c>
      <c r="BK5201" s="2">
        <v>6</v>
      </c>
      <c r="BL5201" s="2">
        <v>0</v>
      </c>
      <c r="BM5201" s="2">
        <v>0</v>
      </c>
      <c r="BN5201" s="2">
        <v>0</v>
      </c>
      <c r="BO5201" s="2">
        <v>0</v>
      </c>
      <c r="BP5201" s="2">
        <v>0</v>
      </c>
      <c r="BQ5201" s="2">
        <v>0</v>
      </c>
      <c r="BR5201" s="2">
        <v>0</v>
      </c>
      <c r="BS5201" s="2">
        <v>0</v>
      </c>
      <c r="BT5201" s="2">
        <v>0</v>
      </c>
      <c r="BU5201" s="2">
        <v>0</v>
      </c>
      <c r="BV5201" s="2">
        <v>0</v>
      </c>
      <c r="BW5201" s="2">
        <v>0</v>
      </c>
      <c r="BX5201" s="2">
        <v>0</v>
      </c>
      <c r="BY5201" s="2">
        <v>0</v>
      </c>
      <c r="BZ5201" s="2">
        <v>0</v>
      </c>
      <c r="CA5201" s="2">
        <v>0</v>
      </c>
      <c r="CB5201" s="2">
        <v>0</v>
      </c>
      <c r="CC5201" s="2">
        <v>0</v>
      </c>
      <c r="CD5201" s="2">
        <v>0</v>
      </c>
      <c r="CE5201" s="2">
        <v>0</v>
      </c>
      <c r="CF5201" s="2">
        <v>0</v>
      </c>
      <c r="CG5201" s="2">
        <v>0</v>
      </c>
      <c r="CH5201" s="2">
        <v>0</v>
      </c>
      <c r="CI5201" s="2">
        <v>0</v>
      </c>
      <c r="CJ5201" s="2">
        <v>0</v>
      </c>
      <c r="CK5201" s="2">
        <v>0</v>
      </c>
      <c r="CL5201" s="2">
        <v>0</v>
      </c>
    </row>
    <row r="5202" spans="1:90" x14ac:dyDescent="0.25">
      <c r="A5202" t="s">
        <v>115</v>
      </c>
      <c r="B5202">
        <v>10318</v>
      </c>
      <c r="C5202" t="s">
        <v>264</v>
      </c>
      <c r="D5202">
        <v>1</v>
      </c>
      <c r="E5202">
        <v>8</v>
      </c>
      <c r="F5202">
        <v>924027</v>
      </c>
      <c r="G5202">
        <v>35924027</v>
      </c>
      <c r="H5202" t="s">
        <v>6014</v>
      </c>
      <c r="I5202">
        <v>100</v>
      </c>
      <c r="J5202" t="s">
        <v>107</v>
      </c>
      <c r="K5202" t="s">
        <v>5423</v>
      </c>
      <c r="L5202">
        <v>30</v>
      </c>
      <c r="M5202" t="s">
        <v>390</v>
      </c>
      <c r="N5202">
        <v>4844300</v>
      </c>
      <c r="O5202" t="s">
        <v>92</v>
      </c>
      <c r="P5202" t="s">
        <v>6015</v>
      </c>
      <c r="Q5202">
        <v>818</v>
      </c>
      <c r="R5202">
        <v>11</v>
      </c>
      <c r="S5202">
        <v>59727971</v>
      </c>
      <c r="T5202">
        <v>59738377</v>
      </c>
      <c r="U5202" t="s">
        <v>6016</v>
      </c>
      <c r="V5202">
        <v>1</v>
      </c>
      <c r="W5202" s="2">
        <v>0</v>
      </c>
      <c r="X5202" s="2">
        <v>0</v>
      </c>
      <c r="Y5202" s="2">
        <v>197</v>
      </c>
      <c r="Z5202" s="2">
        <v>147</v>
      </c>
      <c r="AA5202" s="2">
        <v>150</v>
      </c>
      <c r="AB5202" s="2">
        <v>145</v>
      </c>
      <c r="AC5202" s="2">
        <v>180</v>
      </c>
      <c r="AD5202" s="2">
        <v>0</v>
      </c>
      <c r="AE5202" s="2">
        <v>0</v>
      </c>
      <c r="AF5202" s="2">
        <v>0</v>
      </c>
      <c r="AG5202" s="2">
        <v>0</v>
      </c>
      <c r="AH5202" s="2">
        <v>0</v>
      </c>
      <c r="AI5202" s="2">
        <v>0</v>
      </c>
      <c r="AJ5202" s="2">
        <v>0</v>
      </c>
      <c r="AK5202" s="2">
        <v>0</v>
      </c>
      <c r="AL5202" s="2">
        <v>0</v>
      </c>
      <c r="AM5202" s="2">
        <v>0</v>
      </c>
      <c r="AN5202" s="2">
        <v>0</v>
      </c>
      <c r="AO5202" s="2">
        <v>0</v>
      </c>
      <c r="AP5202" s="2">
        <v>0</v>
      </c>
      <c r="AQ5202" s="2">
        <v>0</v>
      </c>
      <c r="AR5202" s="2">
        <v>0</v>
      </c>
      <c r="AS5202" s="2">
        <v>0</v>
      </c>
      <c r="AT5202" s="2">
        <v>0</v>
      </c>
      <c r="AU5202" s="2">
        <v>0</v>
      </c>
      <c r="AV5202" s="2">
        <v>0</v>
      </c>
      <c r="AW5202" s="2">
        <v>0</v>
      </c>
      <c r="AX5202" s="2">
        <v>0</v>
      </c>
      <c r="AY5202" s="2">
        <v>0</v>
      </c>
      <c r="AZ5202" s="2">
        <v>0</v>
      </c>
      <c r="BA5202" s="2">
        <v>0</v>
      </c>
      <c r="BB5202" s="2">
        <v>0</v>
      </c>
      <c r="BC5202" s="2">
        <v>0</v>
      </c>
      <c r="BD5202" s="2">
        <v>0</v>
      </c>
      <c r="BE5202" s="2">
        <v>0</v>
      </c>
      <c r="BF5202" s="2">
        <v>0</v>
      </c>
      <c r="BG5202" s="2">
        <v>8</v>
      </c>
      <c r="BH5202" s="2">
        <v>5</v>
      </c>
      <c r="BI5202" s="2">
        <v>8</v>
      </c>
      <c r="BJ5202" s="2">
        <v>5</v>
      </c>
      <c r="BK5202" s="2">
        <v>10</v>
      </c>
      <c r="BL5202" s="2">
        <v>0</v>
      </c>
      <c r="BM5202" s="2">
        <v>0</v>
      </c>
      <c r="BN5202" s="2">
        <v>0</v>
      </c>
      <c r="BO5202" s="2">
        <v>0</v>
      </c>
      <c r="BP5202" s="2">
        <v>0</v>
      </c>
      <c r="BQ5202" s="2">
        <v>0</v>
      </c>
      <c r="BR5202" s="2">
        <v>0</v>
      </c>
      <c r="BS5202" s="2">
        <v>0</v>
      </c>
      <c r="BT5202" s="2">
        <v>0</v>
      </c>
      <c r="BU5202" s="2">
        <v>0</v>
      </c>
      <c r="BV5202" s="2">
        <v>0</v>
      </c>
      <c r="BW5202" s="2">
        <v>0</v>
      </c>
      <c r="BX5202" s="2">
        <v>0</v>
      </c>
      <c r="BY5202" s="2">
        <v>0</v>
      </c>
      <c r="BZ5202" s="2">
        <v>0</v>
      </c>
      <c r="CA5202" s="2">
        <v>0</v>
      </c>
      <c r="CB5202" s="2">
        <v>0</v>
      </c>
      <c r="CC5202" s="2">
        <v>0</v>
      </c>
      <c r="CD5202" s="2">
        <v>0</v>
      </c>
      <c r="CE5202" s="2">
        <v>0</v>
      </c>
      <c r="CF5202" s="2">
        <v>0</v>
      </c>
      <c r="CG5202" s="2">
        <v>0</v>
      </c>
      <c r="CH5202" s="2">
        <v>0</v>
      </c>
      <c r="CI5202" s="2">
        <v>0</v>
      </c>
      <c r="CJ5202" s="2">
        <v>0</v>
      </c>
      <c r="CK5202" s="2">
        <v>0</v>
      </c>
      <c r="CL5202" s="2">
        <v>0</v>
      </c>
    </row>
    <row r="5203" spans="1:90" x14ac:dyDescent="0.25">
      <c r="A5203" t="s">
        <v>115</v>
      </c>
      <c r="B5203">
        <v>10318</v>
      </c>
      <c r="C5203" t="s">
        <v>264</v>
      </c>
      <c r="D5203">
        <v>1</v>
      </c>
      <c r="E5203">
        <v>8</v>
      </c>
      <c r="F5203">
        <v>925299</v>
      </c>
      <c r="G5203">
        <v>35925299</v>
      </c>
      <c r="H5203" t="s">
        <v>17651</v>
      </c>
      <c r="I5203">
        <v>100</v>
      </c>
      <c r="J5203" t="s">
        <v>107</v>
      </c>
      <c r="K5203" t="s">
        <v>17652</v>
      </c>
      <c r="L5203">
        <v>30</v>
      </c>
      <c r="M5203" t="s">
        <v>390</v>
      </c>
      <c r="N5203">
        <v>4854015</v>
      </c>
      <c r="O5203" t="s">
        <v>100</v>
      </c>
      <c r="P5203" t="s">
        <v>17653</v>
      </c>
      <c r="Q5203" t="s">
        <v>127</v>
      </c>
      <c r="R5203">
        <v>11</v>
      </c>
      <c r="S5203">
        <v>59382454</v>
      </c>
      <c r="T5203">
        <v>59382455</v>
      </c>
      <c r="U5203" t="s">
        <v>17654</v>
      </c>
      <c r="V5203">
        <v>1</v>
      </c>
      <c r="W5203" s="2">
        <v>0</v>
      </c>
      <c r="X5203" s="2">
        <v>0</v>
      </c>
      <c r="Y5203" s="2">
        <v>97</v>
      </c>
      <c r="Z5203" s="2">
        <v>116</v>
      </c>
      <c r="AA5203" s="2">
        <v>189</v>
      </c>
      <c r="AB5203" s="2">
        <v>156</v>
      </c>
      <c r="AC5203" s="2">
        <v>150</v>
      </c>
      <c r="AD5203" s="2">
        <v>0</v>
      </c>
      <c r="AE5203" s="2">
        <v>0</v>
      </c>
      <c r="AF5203" s="2">
        <v>0</v>
      </c>
      <c r="AG5203" s="2">
        <v>0</v>
      </c>
      <c r="AH5203" s="2">
        <v>0</v>
      </c>
      <c r="AI5203" s="2">
        <v>0</v>
      </c>
      <c r="AJ5203" s="2">
        <v>0</v>
      </c>
      <c r="AK5203" s="2">
        <v>0</v>
      </c>
      <c r="AL5203" s="2">
        <v>0</v>
      </c>
      <c r="AM5203" s="2">
        <v>0</v>
      </c>
      <c r="AN5203" s="2">
        <v>0</v>
      </c>
      <c r="AO5203" s="2">
        <v>0</v>
      </c>
      <c r="AP5203" s="2">
        <v>0</v>
      </c>
      <c r="AQ5203" s="2">
        <v>0</v>
      </c>
      <c r="AR5203" s="2">
        <v>0</v>
      </c>
      <c r="AS5203" s="2">
        <v>0</v>
      </c>
      <c r="AT5203" s="2">
        <v>0</v>
      </c>
      <c r="AU5203" s="2">
        <v>0</v>
      </c>
      <c r="AV5203" s="2">
        <v>0</v>
      </c>
      <c r="AW5203" s="2">
        <v>0</v>
      </c>
      <c r="AX5203" s="2">
        <v>0</v>
      </c>
      <c r="AY5203" s="2">
        <v>0</v>
      </c>
      <c r="AZ5203" s="2">
        <v>0</v>
      </c>
      <c r="BA5203" s="2">
        <v>0</v>
      </c>
      <c r="BB5203" s="2">
        <v>0</v>
      </c>
      <c r="BC5203" s="2">
        <v>0</v>
      </c>
      <c r="BD5203" s="2">
        <v>0</v>
      </c>
      <c r="BE5203" s="2">
        <v>0</v>
      </c>
      <c r="BF5203" s="2">
        <v>0</v>
      </c>
      <c r="BG5203" s="2">
        <v>5</v>
      </c>
      <c r="BH5203" s="2">
        <v>4</v>
      </c>
      <c r="BI5203" s="2">
        <v>9</v>
      </c>
      <c r="BJ5203" s="2">
        <v>7</v>
      </c>
      <c r="BK5203" s="2">
        <v>5</v>
      </c>
      <c r="BL5203" s="2">
        <v>0</v>
      </c>
      <c r="BM5203" s="2">
        <v>0</v>
      </c>
      <c r="BN5203" s="2">
        <v>0</v>
      </c>
      <c r="BO5203" s="2">
        <v>0</v>
      </c>
      <c r="BP5203" s="2">
        <v>0</v>
      </c>
      <c r="BQ5203" s="2">
        <v>0</v>
      </c>
      <c r="BR5203" s="2">
        <v>0</v>
      </c>
      <c r="BS5203" s="2">
        <v>0</v>
      </c>
      <c r="BT5203" s="2">
        <v>0</v>
      </c>
      <c r="BU5203" s="2">
        <v>0</v>
      </c>
      <c r="BV5203" s="2">
        <v>0</v>
      </c>
      <c r="BW5203" s="2">
        <v>0</v>
      </c>
      <c r="BX5203" s="2">
        <v>0</v>
      </c>
      <c r="BY5203" s="2">
        <v>0</v>
      </c>
      <c r="BZ5203" s="2">
        <v>0</v>
      </c>
      <c r="CA5203" s="2">
        <v>0</v>
      </c>
      <c r="CB5203" s="2">
        <v>0</v>
      </c>
      <c r="CC5203" s="2">
        <v>0</v>
      </c>
      <c r="CD5203" s="2">
        <v>0</v>
      </c>
      <c r="CE5203" s="2">
        <v>0</v>
      </c>
      <c r="CF5203" s="2">
        <v>0</v>
      </c>
      <c r="CG5203" s="2">
        <v>0</v>
      </c>
      <c r="CH5203" s="2">
        <v>0</v>
      </c>
      <c r="CI5203" s="2">
        <v>0</v>
      </c>
      <c r="CJ5203" s="2">
        <v>0</v>
      </c>
      <c r="CK5203" s="2">
        <v>0</v>
      </c>
      <c r="CL5203" s="2">
        <v>0</v>
      </c>
    </row>
    <row r="5204" spans="1:90" x14ac:dyDescent="0.25">
      <c r="A5204" t="s">
        <v>115</v>
      </c>
      <c r="B5204">
        <v>10318</v>
      </c>
      <c r="C5204" t="s">
        <v>264</v>
      </c>
      <c r="D5204">
        <v>1</v>
      </c>
      <c r="E5204">
        <v>8</v>
      </c>
      <c r="F5204">
        <v>415443</v>
      </c>
      <c r="G5204">
        <v>35415443</v>
      </c>
      <c r="H5204" t="s">
        <v>7859</v>
      </c>
      <c r="I5204">
        <v>100</v>
      </c>
      <c r="J5204" t="s">
        <v>107</v>
      </c>
      <c r="K5204" t="s">
        <v>7860</v>
      </c>
      <c r="L5204">
        <v>30</v>
      </c>
      <c r="M5204" t="s">
        <v>390</v>
      </c>
      <c r="N5204">
        <v>4841160</v>
      </c>
      <c r="O5204" t="s">
        <v>92</v>
      </c>
      <c r="P5204" t="s">
        <v>7861</v>
      </c>
      <c r="Q5204">
        <v>101</v>
      </c>
      <c r="R5204">
        <v>11</v>
      </c>
      <c r="S5204">
        <v>59255595</v>
      </c>
      <c r="T5204">
        <v>59255782</v>
      </c>
      <c r="U5204" t="s">
        <v>7862</v>
      </c>
      <c r="V5204">
        <v>1</v>
      </c>
      <c r="W5204" s="2">
        <v>0</v>
      </c>
      <c r="X5204" s="2">
        <v>0</v>
      </c>
      <c r="Y5204" s="2">
        <v>0</v>
      </c>
      <c r="Z5204" s="2">
        <v>0</v>
      </c>
      <c r="AA5204" s="2">
        <v>0</v>
      </c>
      <c r="AB5204" s="2">
        <v>0</v>
      </c>
      <c r="AC5204" s="2">
        <v>0</v>
      </c>
      <c r="AD5204" s="2">
        <v>184</v>
      </c>
      <c r="AE5204" s="2">
        <v>207</v>
      </c>
      <c r="AF5204" s="2">
        <v>173</v>
      </c>
      <c r="AG5204" s="2">
        <v>132</v>
      </c>
      <c r="AH5204" s="2">
        <v>227</v>
      </c>
      <c r="AI5204" s="2">
        <v>212</v>
      </c>
      <c r="AJ5204" s="2">
        <v>200</v>
      </c>
      <c r="AK5204" s="2">
        <v>0</v>
      </c>
      <c r="AL5204" s="2">
        <v>0</v>
      </c>
      <c r="AM5204" s="2">
        <v>0</v>
      </c>
      <c r="AN5204" s="2">
        <v>0</v>
      </c>
      <c r="AO5204" s="2">
        <v>0</v>
      </c>
      <c r="AP5204" s="2">
        <v>0</v>
      </c>
      <c r="AQ5204" s="2">
        <v>0</v>
      </c>
      <c r="AR5204" s="2">
        <v>0</v>
      </c>
      <c r="AS5204" s="2">
        <v>0</v>
      </c>
      <c r="AT5204" s="2">
        <v>0</v>
      </c>
      <c r="AU5204" s="2">
        <v>0</v>
      </c>
      <c r="AV5204" s="2">
        <v>0</v>
      </c>
      <c r="AW5204" s="2">
        <v>0</v>
      </c>
      <c r="AX5204" s="2">
        <v>0</v>
      </c>
      <c r="AY5204" s="2">
        <v>0</v>
      </c>
      <c r="AZ5204" s="2">
        <v>0</v>
      </c>
      <c r="BA5204" s="2">
        <v>0</v>
      </c>
      <c r="BB5204" s="2">
        <v>0</v>
      </c>
      <c r="BC5204" s="2">
        <v>128</v>
      </c>
      <c r="BD5204" s="2">
        <v>0</v>
      </c>
      <c r="BE5204" s="2">
        <v>0</v>
      </c>
      <c r="BF5204" s="2">
        <v>0</v>
      </c>
      <c r="BG5204" s="2">
        <v>0</v>
      </c>
      <c r="BH5204" s="2">
        <v>0</v>
      </c>
      <c r="BI5204" s="2">
        <v>0</v>
      </c>
      <c r="BJ5204" s="2">
        <v>0</v>
      </c>
      <c r="BK5204" s="2">
        <v>0</v>
      </c>
      <c r="BL5204" s="2">
        <v>8</v>
      </c>
      <c r="BM5204" s="2">
        <v>7</v>
      </c>
      <c r="BN5204" s="2">
        <v>8</v>
      </c>
      <c r="BO5204" s="2">
        <v>7</v>
      </c>
      <c r="BP5204" s="2">
        <v>12</v>
      </c>
      <c r="BQ5204" s="2">
        <v>7</v>
      </c>
      <c r="BR5204" s="2">
        <v>8</v>
      </c>
      <c r="BS5204" s="2">
        <v>0</v>
      </c>
      <c r="BT5204" s="2">
        <v>0</v>
      </c>
      <c r="BU5204" s="2">
        <v>0</v>
      </c>
      <c r="BV5204" s="2">
        <v>0</v>
      </c>
      <c r="BW5204" s="2">
        <v>0</v>
      </c>
      <c r="BX5204" s="2">
        <v>0</v>
      </c>
      <c r="BY5204" s="2">
        <v>0</v>
      </c>
      <c r="BZ5204" s="2">
        <v>0</v>
      </c>
      <c r="CA5204" s="2">
        <v>0</v>
      </c>
      <c r="CB5204" s="2">
        <v>0</v>
      </c>
      <c r="CC5204" s="2">
        <v>0</v>
      </c>
      <c r="CD5204" s="2">
        <v>0</v>
      </c>
      <c r="CE5204" s="2">
        <v>0</v>
      </c>
      <c r="CF5204" s="2">
        <v>0</v>
      </c>
      <c r="CG5204" s="2">
        <v>0</v>
      </c>
      <c r="CH5204" s="2">
        <v>0</v>
      </c>
      <c r="CI5204" s="2">
        <v>0</v>
      </c>
      <c r="CJ5204" s="2">
        <v>0</v>
      </c>
      <c r="CK5204" s="2">
        <v>7</v>
      </c>
      <c r="CL5204" s="2">
        <v>0</v>
      </c>
    </row>
    <row r="5205" spans="1:90" x14ac:dyDescent="0.25">
      <c r="A5205" t="s">
        <v>115</v>
      </c>
      <c r="B5205">
        <v>10318</v>
      </c>
      <c r="C5205" t="s">
        <v>264</v>
      </c>
      <c r="D5205">
        <v>1</v>
      </c>
      <c r="E5205">
        <v>8</v>
      </c>
      <c r="F5205">
        <v>925378</v>
      </c>
      <c r="G5205">
        <v>35925378</v>
      </c>
      <c r="H5205" t="s">
        <v>16126</v>
      </c>
      <c r="I5205">
        <v>100</v>
      </c>
      <c r="J5205" t="s">
        <v>107</v>
      </c>
      <c r="K5205" t="s">
        <v>377</v>
      </c>
      <c r="L5205">
        <v>55</v>
      </c>
      <c r="M5205" t="s">
        <v>377</v>
      </c>
      <c r="N5205">
        <v>4890360</v>
      </c>
      <c r="O5205" t="s">
        <v>92</v>
      </c>
      <c r="P5205" t="s">
        <v>16127</v>
      </c>
      <c r="Q5205">
        <v>854</v>
      </c>
      <c r="R5205">
        <v>11</v>
      </c>
      <c r="S5205">
        <v>59215900</v>
      </c>
      <c r="U5205" t="s">
        <v>16128</v>
      </c>
      <c r="V5205">
        <v>1</v>
      </c>
      <c r="W5205" s="2">
        <v>0</v>
      </c>
      <c r="X5205" s="2">
        <v>0</v>
      </c>
      <c r="Y5205" s="2">
        <v>69</v>
      </c>
      <c r="Z5205" s="2">
        <v>96</v>
      </c>
      <c r="AA5205" s="2">
        <v>102</v>
      </c>
      <c r="AB5205" s="2">
        <v>129</v>
      </c>
      <c r="AC5205" s="2">
        <v>104</v>
      </c>
      <c r="AD5205" s="2">
        <v>116</v>
      </c>
      <c r="AE5205" s="2">
        <v>162</v>
      </c>
      <c r="AF5205" s="2">
        <v>117</v>
      </c>
      <c r="AG5205" s="2">
        <v>69</v>
      </c>
      <c r="AH5205" s="2">
        <v>0</v>
      </c>
      <c r="AI5205" s="2">
        <v>0</v>
      </c>
      <c r="AJ5205" s="2">
        <v>0</v>
      </c>
      <c r="AK5205" s="2">
        <v>0</v>
      </c>
      <c r="AL5205" s="2">
        <v>0</v>
      </c>
      <c r="AM5205" s="2">
        <v>0</v>
      </c>
      <c r="AN5205" s="2">
        <v>0</v>
      </c>
      <c r="AO5205" s="2">
        <v>0</v>
      </c>
      <c r="AP5205" s="2">
        <v>0</v>
      </c>
      <c r="AQ5205" s="2">
        <v>0</v>
      </c>
      <c r="AR5205" s="2">
        <v>0</v>
      </c>
      <c r="AS5205" s="2">
        <v>0</v>
      </c>
      <c r="AT5205" s="2">
        <v>0</v>
      </c>
      <c r="AU5205" s="2">
        <v>0</v>
      </c>
      <c r="AV5205" s="2">
        <v>0</v>
      </c>
      <c r="AW5205" s="2">
        <v>0</v>
      </c>
      <c r="AX5205" s="2">
        <v>0</v>
      </c>
      <c r="AY5205" s="2">
        <v>0</v>
      </c>
      <c r="AZ5205" s="2">
        <v>0</v>
      </c>
      <c r="BA5205" s="2">
        <v>0</v>
      </c>
      <c r="BB5205" s="2">
        <v>4</v>
      </c>
      <c r="BC5205" s="2">
        <v>0</v>
      </c>
      <c r="BD5205" s="2">
        <v>6</v>
      </c>
      <c r="BE5205" s="2">
        <v>0</v>
      </c>
      <c r="BF5205" s="2">
        <v>0</v>
      </c>
      <c r="BG5205" s="2">
        <v>2</v>
      </c>
      <c r="BH5205" s="2">
        <v>3</v>
      </c>
      <c r="BI5205" s="2">
        <v>4</v>
      </c>
      <c r="BJ5205" s="2">
        <v>6</v>
      </c>
      <c r="BK5205" s="2">
        <v>4</v>
      </c>
      <c r="BL5205" s="2">
        <v>5</v>
      </c>
      <c r="BM5205" s="2">
        <v>7</v>
      </c>
      <c r="BN5205" s="2">
        <v>6</v>
      </c>
      <c r="BO5205" s="2">
        <v>4</v>
      </c>
      <c r="BP5205" s="2">
        <v>0</v>
      </c>
      <c r="BQ5205" s="2">
        <v>0</v>
      </c>
      <c r="BR5205" s="2">
        <v>0</v>
      </c>
      <c r="BS5205" s="2">
        <v>0</v>
      </c>
      <c r="BT5205" s="2">
        <v>0</v>
      </c>
      <c r="BU5205" s="2">
        <v>0</v>
      </c>
      <c r="BV5205" s="2">
        <v>0</v>
      </c>
      <c r="BW5205" s="2">
        <v>0</v>
      </c>
      <c r="BX5205" s="2">
        <v>0</v>
      </c>
      <c r="BY5205" s="2">
        <v>0</v>
      </c>
      <c r="BZ5205" s="2">
        <v>0</v>
      </c>
      <c r="CA5205" s="2">
        <v>0</v>
      </c>
      <c r="CB5205" s="2">
        <v>0</v>
      </c>
      <c r="CC5205" s="2">
        <v>0</v>
      </c>
      <c r="CD5205" s="2">
        <v>0</v>
      </c>
      <c r="CE5205" s="2">
        <v>0</v>
      </c>
      <c r="CF5205" s="2">
        <v>0</v>
      </c>
      <c r="CG5205" s="2">
        <v>0</v>
      </c>
      <c r="CH5205" s="2">
        <v>0</v>
      </c>
      <c r="CI5205" s="2">
        <v>0</v>
      </c>
      <c r="CJ5205" s="2">
        <v>2</v>
      </c>
      <c r="CK5205" s="2">
        <v>0</v>
      </c>
      <c r="CL5205" s="2">
        <v>1</v>
      </c>
    </row>
    <row r="5206" spans="1:90" x14ac:dyDescent="0.25">
      <c r="A5206" t="s">
        <v>115</v>
      </c>
      <c r="B5206">
        <v>10318</v>
      </c>
      <c r="C5206" t="s">
        <v>264</v>
      </c>
      <c r="D5206">
        <v>1</v>
      </c>
      <c r="E5206">
        <v>8</v>
      </c>
      <c r="F5206">
        <v>5307</v>
      </c>
      <c r="G5206">
        <v>35005307</v>
      </c>
      <c r="H5206" t="s">
        <v>19041</v>
      </c>
      <c r="I5206">
        <v>100</v>
      </c>
      <c r="J5206" t="s">
        <v>107</v>
      </c>
      <c r="K5206" t="s">
        <v>5459</v>
      </c>
      <c r="L5206">
        <v>55</v>
      </c>
      <c r="M5206" t="s">
        <v>377</v>
      </c>
      <c r="N5206">
        <v>4865005</v>
      </c>
      <c r="O5206" t="s">
        <v>102</v>
      </c>
      <c r="P5206" t="s">
        <v>9594</v>
      </c>
      <c r="Q5206">
        <v>365</v>
      </c>
      <c r="R5206">
        <v>11</v>
      </c>
      <c r="S5206">
        <v>59792356</v>
      </c>
      <c r="T5206">
        <v>59792515</v>
      </c>
      <c r="U5206" t="s">
        <v>19042</v>
      </c>
      <c r="V5206">
        <v>1</v>
      </c>
      <c r="W5206" s="2">
        <v>0</v>
      </c>
      <c r="X5206" s="2">
        <v>0</v>
      </c>
      <c r="Y5206" s="2">
        <v>0</v>
      </c>
      <c r="Z5206" s="2">
        <v>0</v>
      </c>
      <c r="AA5206" s="2">
        <v>0</v>
      </c>
      <c r="AB5206" s="2">
        <v>0</v>
      </c>
      <c r="AC5206" s="2">
        <v>0</v>
      </c>
      <c r="AD5206" s="2">
        <v>141</v>
      </c>
      <c r="AE5206" s="2">
        <v>143</v>
      </c>
      <c r="AF5206" s="2">
        <v>140</v>
      </c>
      <c r="AG5206" s="2">
        <v>114</v>
      </c>
      <c r="AH5206" s="2">
        <v>314</v>
      </c>
      <c r="AI5206" s="2">
        <v>311</v>
      </c>
      <c r="AJ5206" s="2">
        <v>285</v>
      </c>
      <c r="AK5206" s="2">
        <v>0</v>
      </c>
      <c r="AL5206" s="2">
        <v>0</v>
      </c>
      <c r="AM5206" s="2">
        <v>0</v>
      </c>
      <c r="AN5206" s="2">
        <v>0</v>
      </c>
      <c r="AO5206" s="2">
        <v>0</v>
      </c>
      <c r="AP5206" s="2">
        <v>0</v>
      </c>
      <c r="AQ5206" s="2">
        <v>0</v>
      </c>
      <c r="AR5206" s="2">
        <v>0</v>
      </c>
      <c r="AS5206" s="2">
        <v>0</v>
      </c>
      <c r="AT5206" s="2">
        <v>0</v>
      </c>
      <c r="AU5206" s="2">
        <v>127</v>
      </c>
      <c r="AV5206" s="2">
        <v>0</v>
      </c>
      <c r="AW5206" s="2">
        <v>0</v>
      </c>
      <c r="AX5206" s="2">
        <v>0</v>
      </c>
      <c r="AY5206" s="2">
        <v>0</v>
      </c>
      <c r="AZ5206" s="2">
        <v>0</v>
      </c>
      <c r="BA5206" s="2">
        <v>0</v>
      </c>
      <c r="BB5206" s="2">
        <v>0</v>
      </c>
      <c r="BC5206" s="2">
        <v>80</v>
      </c>
      <c r="BD5206" s="2">
        <v>0</v>
      </c>
      <c r="BE5206" s="2">
        <v>0</v>
      </c>
      <c r="BF5206" s="2">
        <v>0</v>
      </c>
      <c r="BG5206" s="2">
        <v>0</v>
      </c>
      <c r="BH5206" s="2">
        <v>0</v>
      </c>
      <c r="BI5206" s="2">
        <v>0</v>
      </c>
      <c r="BJ5206" s="2">
        <v>0</v>
      </c>
      <c r="BK5206" s="2">
        <v>0</v>
      </c>
      <c r="BL5206" s="2">
        <v>5</v>
      </c>
      <c r="BM5206" s="2">
        <v>7</v>
      </c>
      <c r="BN5206" s="2">
        <v>7</v>
      </c>
      <c r="BO5206" s="2">
        <v>6</v>
      </c>
      <c r="BP5206" s="2">
        <v>14</v>
      </c>
      <c r="BQ5206" s="2">
        <v>12</v>
      </c>
      <c r="BR5206" s="2">
        <v>8</v>
      </c>
      <c r="BS5206" s="2">
        <v>0</v>
      </c>
      <c r="BT5206" s="2">
        <v>0</v>
      </c>
      <c r="BU5206" s="2">
        <v>0</v>
      </c>
      <c r="BV5206" s="2">
        <v>0</v>
      </c>
      <c r="BW5206" s="2">
        <v>0</v>
      </c>
      <c r="BX5206" s="2">
        <v>0</v>
      </c>
      <c r="BY5206" s="2">
        <v>0</v>
      </c>
      <c r="BZ5206" s="2">
        <v>0</v>
      </c>
      <c r="CA5206" s="2">
        <v>0</v>
      </c>
      <c r="CB5206" s="2">
        <v>0</v>
      </c>
      <c r="CC5206" s="2">
        <v>6</v>
      </c>
      <c r="CD5206" s="2">
        <v>0</v>
      </c>
      <c r="CE5206" s="2">
        <v>0</v>
      </c>
      <c r="CF5206" s="2">
        <v>0</v>
      </c>
      <c r="CG5206" s="2">
        <v>0</v>
      </c>
      <c r="CH5206" s="2">
        <v>0</v>
      </c>
      <c r="CI5206" s="2">
        <v>0</v>
      </c>
      <c r="CJ5206" s="2">
        <v>0</v>
      </c>
      <c r="CK5206" s="2">
        <v>6</v>
      </c>
      <c r="CL5206" s="2">
        <v>0</v>
      </c>
    </row>
    <row r="5207" spans="1:90" x14ac:dyDescent="0.25">
      <c r="A5207" t="s">
        <v>115</v>
      </c>
      <c r="B5207">
        <v>10318</v>
      </c>
      <c r="C5207" t="s">
        <v>264</v>
      </c>
      <c r="D5207">
        <v>2</v>
      </c>
      <c r="E5207">
        <v>15</v>
      </c>
      <c r="F5207">
        <v>453171</v>
      </c>
      <c r="G5207">
        <v>35453171</v>
      </c>
      <c r="H5207" t="s">
        <v>16448</v>
      </c>
      <c r="I5207">
        <v>100</v>
      </c>
      <c r="J5207" t="s">
        <v>107</v>
      </c>
      <c r="K5207" t="s">
        <v>14220</v>
      </c>
      <c r="L5207">
        <v>55</v>
      </c>
      <c r="M5207" t="s">
        <v>377</v>
      </c>
      <c r="N5207">
        <v>4896092</v>
      </c>
      <c r="O5207" t="s">
        <v>102</v>
      </c>
      <c r="P5207" t="s">
        <v>16449</v>
      </c>
      <c r="Q5207">
        <v>100</v>
      </c>
      <c r="R5207">
        <v>11</v>
      </c>
      <c r="S5207">
        <v>59215328</v>
      </c>
      <c r="T5207">
        <v>59217929</v>
      </c>
      <c r="U5207" t="s">
        <v>19597</v>
      </c>
      <c r="V5207">
        <v>1</v>
      </c>
      <c r="W5207" s="2">
        <v>0</v>
      </c>
      <c r="X5207" s="2">
        <v>0</v>
      </c>
      <c r="Y5207" s="2">
        <v>0</v>
      </c>
      <c r="Z5207" s="2">
        <v>0</v>
      </c>
      <c r="AA5207" s="2">
        <v>0</v>
      </c>
      <c r="AB5207" s="2">
        <v>0</v>
      </c>
      <c r="AC5207" s="2">
        <v>0</v>
      </c>
      <c r="AD5207" s="2">
        <v>0</v>
      </c>
      <c r="AE5207" s="2">
        <v>0</v>
      </c>
      <c r="AF5207" s="2">
        <v>0</v>
      </c>
      <c r="AG5207" s="2">
        <v>0</v>
      </c>
      <c r="AH5207" s="2">
        <v>0</v>
      </c>
      <c r="AI5207" s="2">
        <v>0</v>
      </c>
      <c r="AJ5207" s="2">
        <v>0</v>
      </c>
      <c r="AK5207" s="2">
        <v>0</v>
      </c>
      <c r="AL5207" s="2">
        <v>0</v>
      </c>
      <c r="AM5207" s="2">
        <v>0</v>
      </c>
      <c r="AN5207" s="2">
        <v>0</v>
      </c>
      <c r="AO5207" s="2">
        <v>12</v>
      </c>
      <c r="AP5207" s="2">
        <v>0</v>
      </c>
      <c r="AQ5207" s="2">
        <v>0</v>
      </c>
      <c r="AR5207" s="2">
        <v>39</v>
      </c>
      <c r="AS5207" s="2">
        <v>0</v>
      </c>
      <c r="AT5207" s="2">
        <v>0</v>
      </c>
      <c r="AU5207" s="2">
        <v>54</v>
      </c>
      <c r="AV5207" s="2">
        <v>0</v>
      </c>
      <c r="AW5207" s="2">
        <v>0</v>
      </c>
      <c r="AX5207" s="2">
        <v>0</v>
      </c>
      <c r="AY5207" s="2">
        <v>0</v>
      </c>
      <c r="AZ5207" s="2">
        <v>0</v>
      </c>
      <c r="BA5207" s="2">
        <v>0</v>
      </c>
      <c r="BB5207" s="2">
        <v>0</v>
      </c>
      <c r="BC5207" s="2">
        <v>0</v>
      </c>
      <c r="BD5207" s="2">
        <v>0</v>
      </c>
      <c r="BE5207" s="2">
        <v>0</v>
      </c>
      <c r="BF5207" s="2">
        <v>0</v>
      </c>
      <c r="BG5207" s="2">
        <v>0</v>
      </c>
      <c r="BH5207" s="2">
        <v>0</v>
      </c>
      <c r="BI5207" s="2">
        <v>0</v>
      </c>
      <c r="BJ5207" s="2">
        <v>0</v>
      </c>
      <c r="BK5207" s="2">
        <v>0</v>
      </c>
      <c r="BL5207" s="2">
        <v>0</v>
      </c>
      <c r="BM5207" s="2">
        <v>0</v>
      </c>
      <c r="BN5207" s="2">
        <v>0</v>
      </c>
      <c r="BO5207" s="2">
        <v>0</v>
      </c>
      <c r="BP5207" s="2">
        <v>0</v>
      </c>
      <c r="BQ5207" s="2">
        <v>0</v>
      </c>
      <c r="BR5207" s="2">
        <v>0</v>
      </c>
      <c r="BS5207" s="2">
        <v>0</v>
      </c>
      <c r="BT5207" s="2">
        <v>0</v>
      </c>
      <c r="BU5207" s="2">
        <v>0</v>
      </c>
      <c r="BV5207" s="2">
        <v>0</v>
      </c>
      <c r="BW5207" s="2">
        <v>2</v>
      </c>
      <c r="BX5207" s="2">
        <v>0</v>
      </c>
      <c r="BY5207" s="2">
        <v>0</v>
      </c>
      <c r="BZ5207" s="2">
        <v>4</v>
      </c>
      <c r="CA5207" s="2">
        <v>0</v>
      </c>
      <c r="CB5207" s="2">
        <v>0</v>
      </c>
      <c r="CC5207" s="2">
        <v>4</v>
      </c>
      <c r="CD5207" s="2">
        <v>0</v>
      </c>
      <c r="CE5207" s="2">
        <v>0</v>
      </c>
      <c r="CF5207" s="2">
        <v>0</v>
      </c>
      <c r="CG5207" s="2">
        <v>0</v>
      </c>
      <c r="CH5207" s="2">
        <v>0</v>
      </c>
      <c r="CI5207" s="2">
        <v>0</v>
      </c>
      <c r="CJ5207" s="2">
        <v>0</v>
      </c>
      <c r="CK5207" s="2">
        <v>0</v>
      </c>
      <c r="CL5207" s="2">
        <v>0</v>
      </c>
    </row>
    <row r="5208" spans="1:90" x14ac:dyDescent="0.25">
      <c r="A5208" t="s">
        <v>115</v>
      </c>
      <c r="B5208">
        <v>10318</v>
      </c>
      <c r="C5208" t="s">
        <v>264</v>
      </c>
      <c r="D5208">
        <v>1</v>
      </c>
      <c r="E5208">
        <v>8</v>
      </c>
      <c r="F5208">
        <v>35661</v>
      </c>
      <c r="G5208">
        <v>35035661</v>
      </c>
      <c r="H5208" t="s">
        <v>11117</v>
      </c>
      <c r="I5208">
        <v>100</v>
      </c>
      <c r="J5208" t="s">
        <v>107</v>
      </c>
      <c r="K5208" t="s">
        <v>11118</v>
      </c>
      <c r="L5208">
        <v>23</v>
      </c>
      <c r="M5208" t="s">
        <v>265</v>
      </c>
      <c r="N5208">
        <v>4829170</v>
      </c>
      <c r="O5208" t="s">
        <v>92</v>
      </c>
      <c r="P5208" t="s">
        <v>11119</v>
      </c>
      <c r="Q5208">
        <v>138</v>
      </c>
      <c r="R5208">
        <v>11</v>
      </c>
      <c r="S5208">
        <v>59281087</v>
      </c>
      <c r="T5208">
        <v>59722164</v>
      </c>
      <c r="U5208" t="s">
        <v>11120</v>
      </c>
      <c r="V5208">
        <v>1</v>
      </c>
      <c r="W5208" s="2">
        <v>0</v>
      </c>
      <c r="X5208" s="2">
        <v>0</v>
      </c>
      <c r="Y5208" s="2">
        <v>83</v>
      </c>
      <c r="Z5208" s="2">
        <v>84</v>
      </c>
      <c r="AA5208" s="2">
        <v>100</v>
      </c>
      <c r="AB5208" s="2">
        <v>113</v>
      </c>
      <c r="AC5208" s="2">
        <v>113</v>
      </c>
      <c r="AD5208" s="2">
        <v>163</v>
      </c>
      <c r="AE5208" s="2">
        <v>100</v>
      </c>
      <c r="AF5208" s="2">
        <v>93</v>
      </c>
      <c r="AG5208" s="2">
        <v>150</v>
      </c>
      <c r="AH5208" s="2">
        <v>205</v>
      </c>
      <c r="AI5208" s="2">
        <v>137</v>
      </c>
      <c r="AJ5208" s="2">
        <v>79</v>
      </c>
      <c r="AK5208" s="2">
        <v>0</v>
      </c>
      <c r="AL5208" s="2">
        <v>0</v>
      </c>
      <c r="AM5208" s="2">
        <v>0</v>
      </c>
      <c r="AN5208" s="2">
        <v>0</v>
      </c>
      <c r="AO5208" s="2">
        <v>0</v>
      </c>
      <c r="AP5208" s="2">
        <v>0</v>
      </c>
      <c r="AQ5208" s="2">
        <v>0</v>
      </c>
      <c r="AR5208" s="2">
        <v>0</v>
      </c>
      <c r="AS5208" s="2">
        <v>0</v>
      </c>
      <c r="AT5208" s="2">
        <v>0</v>
      </c>
      <c r="AU5208" s="2">
        <v>178</v>
      </c>
      <c r="AV5208" s="2">
        <v>0</v>
      </c>
      <c r="AW5208" s="2">
        <v>0</v>
      </c>
      <c r="AX5208" s="2">
        <v>0</v>
      </c>
      <c r="AY5208" s="2">
        <v>0</v>
      </c>
      <c r="AZ5208" s="2">
        <v>0</v>
      </c>
      <c r="BA5208" s="2">
        <v>0</v>
      </c>
      <c r="BB5208" s="2">
        <v>0</v>
      </c>
      <c r="BC5208" s="2">
        <v>56</v>
      </c>
      <c r="BD5208" s="2">
        <v>0</v>
      </c>
      <c r="BE5208" s="2">
        <v>0</v>
      </c>
      <c r="BF5208" s="2">
        <v>0</v>
      </c>
      <c r="BG5208" s="2">
        <v>5</v>
      </c>
      <c r="BH5208" s="2">
        <v>4</v>
      </c>
      <c r="BI5208" s="2">
        <v>3</v>
      </c>
      <c r="BJ5208" s="2">
        <v>5</v>
      </c>
      <c r="BK5208" s="2">
        <v>5</v>
      </c>
      <c r="BL5208" s="2">
        <v>5</v>
      </c>
      <c r="BM5208" s="2">
        <v>4</v>
      </c>
      <c r="BN5208" s="2">
        <v>3</v>
      </c>
      <c r="BO5208" s="2">
        <v>5</v>
      </c>
      <c r="BP5208" s="2">
        <v>6</v>
      </c>
      <c r="BQ5208" s="2">
        <v>6</v>
      </c>
      <c r="BR5208" s="2">
        <v>3</v>
      </c>
      <c r="BS5208" s="2">
        <v>0</v>
      </c>
      <c r="BT5208" s="2">
        <v>0</v>
      </c>
      <c r="BU5208" s="2">
        <v>0</v>
      </c>
      <c r="BV5208" s="2">
        <v>0</v>
      </c>
      <c r="BW5208" s="2">
        <v>0</v>
      </c>
      <c r="BX5208" s="2">
        <v>0</v>
      </c>
      <c r="BY5208" s="2">
        <v>0</v>
      </c>
      <c r="BZ5208" s="2">
        <v>0</v>
      </c>
      <c r="CA5208" s="2">
        <v>0</v>
      </c>
      <c r="CB5208" s="2">
        <v>0</v>
      </c>
      <c r="CC5208" s="2">
        <v>6</v>
      </c>
      <c r="CD5208" s="2">
        <v>0</v>
      </c>
      <c r="CE5208" s="2">
        <v>0</v>
      </c>
      <c r="CF5208" s="2">
        <v>0</v>
      </c>
      <c r="CG5208" s="2">
        <v>0</v>
      </c>
      <c r="CH5208" s="2">
        <v>0</v>
      </c>
      <c r="CI5208" s="2">
        <v>0</v>
      </c>
      <c r="CJ5208" s="2">
        <v>0</v>
      </c>
      <c r="CK5208" s="2">
        <v>2</v>
      </c>
      <c r="CL5208" s="2">
        <v>0</v>
      </c>
    </row>
    <row r="5209" spans="1:90" x14ac:dyDescent="0.25">
      <c r="A5209" t="s">
        <v>115</v>
      </c>
      <c r="B5209">
        <v>10318</v>
      </c>
      <c r="C5209" t="s">
        <v>264</v>
      </c>
      <c r="D5209">
        <v>1</v>
      </c>
      <c r="E5209">
        <v>8</v>
      </c>
      <c r="F5209">
        <v>5320</v>
      </c>
      <c r="G5209">
        <v>35005320</v>
      </c>
      <c r="H5209" t="s">
        <v>14997</v>
      </c>
      <c r="I5209">
        <v>100</v>
      </c>
      <c r="J5209" t="s">
        <v>107</v>
      </c>
      <c r="K5209" t="s">
        <v>5459</v>
      </c>
      <c r="L5209">
        <v>55</v>
      </c>
      <c r="M5209" t="s">
        <v>377</v>
      </c>
      <c r="N5209">
        <v>4865005</v>
      </c>
      <c r="O5209" t="s">
        <v>102</v>
      </c>
      <c r="P5209" t="s">
        <v>9594</v>
      </c>
      <c r="Q5209">
        <v>6820</v>
      </c>
      <c r="R5209">
        <v>11</v>
      </c>
      <c r="S5209">
        <v>59202749</v>
      </c>
      <c r="T5209">
        <v>59208498</v>
      </c>
      <c r="U5209" t="s">
        <v>14998</v>
      </c>
      <c r="V5209">
        <v>1</v>
      </c>
      <c r="W5209" s="2">
        <v>0</v>
      </c>
      <c r="X5209" s="2">
        <v>0</v>
      </c>
      <c r="Y5209" s="2">
        <v>0</v>
      </c>
      <c r="Z5209" s="2">
        <v>0</v>
      </c>
      <c r="AA5209" s="2">
        <v>0</v>
      </c>
      <c r="AB5209" s="2">
        <v>0</v>
      </c>
      <c r="AC5209" s="2">
        <v>0</v>
      </c>
      <c r="AD5209" s="2">
        <v>0</v>
      </c>
      <c r="AE5209" s="2">
        <v>0</v>
      </c>
      <c r="AF5209" s="2">
        <v>0</v>
      </c>
      <c r="AG5209" s="2">
        <v>0</v>
      </c>
      <c r="AH5209" s="2">
        <v>358</v>
      </c>
      <c r="AI5209" s="2">
        <v>388</v>
      </c>
      <c r="AJ5209" s="2">
        <v>319</v>
      </c>
      <c r="AK5209" s="2">
        <v>0</v>
      </c>
      <c r="AL5209" s="2">
        <v>0</v>
      </c>
      <c r="AM5209" s="2">
        <v>0</v>
      </c>
      <c r="AN5209" s="2">
        <v>0</v>
      </c>
      <c r="AO5209" s="2">
        <v>0</v>
      </c>
      <c r="AP5209" s="2">
        <v>0</v>
      </c>
      <c r="AQ5209" s="2">
        <v>0</v>
      </c>
      <c r="AR5209" s="2">
        <v>0</v>
      </c>
      <c r="AS5209" s="2">
        <v>0</v>
      </c>
      <c r="AT5209" s="2">
        <v>0</v>
      </c>
      <c r="AU5209" s="2">
        <v>382</v>
      </c>
      <c r="AV5209" s="2">
        <v>0</v>
      </c>
      <c r="AW5209" s="2">
        <v>0</v>
      </c>
      <c r="AX5209" s="2">
        <v>0</v>
      </c>
      <c r="AY5209" s="2">
        <v>0</v>
      </c>
      <c r="AZ5209" s="2">
        <v>0</v>
      </c>
      <c r="BA5209" s="2">
        <v>0</v>
      </c>
      <c r="BB5209" s="2">
        <v>0</v>
      </c>
      <c r="BC5209" s="2">
        <v>0</v>
      </c>
      <c r="BD5209" s="2">
        <v>0</v>
      </c>
      <c r="BE5209" s="2">
        <v>0</v>
      </c>
      <c r="BF5209" s="2">
        <v>0</v>
      </c>
      <c r="BG5209" s="2">
        <v>0</v>
      </c>
      <c r="BH5209" s="2">
        <v>0</v>
      </c>
      <c r="BI5209" s="2">
        <v>0</v>
      </c>
      <c r="BJ5209" s="2">
        <v>0</v>
      </c>
      <c r="BK5209" s="2">
        <v>0</v>
      </c>
      <c r="BL5209" s="2">
        <v>0</v>
      </c>
      <c r="BM5209" s="2">
        <v>0</v>
      </c>
      <c r="BN5209" s="2">
        <v>0</v>
      </c>
      <c r="BO5209" s="2">
        <v>0</v>
      </c>
      <c r="BP5209" s="2">
        <v>20</v>
      </c>
      <c r="BQ5209" s="2">
        <v>11</v>
      </c>
      <c r="BR5209" s="2">
        <v>14</v>
      </c>
      <c r="BS5209" s="2">
        <v>0</v>
      </c>
      <c r="BT5209" s="2">
        <v>0</v>
      </c>
      <c r="BU5209" s="2">
        <v>0</v>
      </c>
      <c r="BV5209" s="2">
        <v>0</v>
      </c>
      <c r="BW5209" s="2">
        <v>0</v>
      </c>
      <c r="BX5209" s="2">
        <v>0</v>
      </c>
      <c r="BY5209" s="2">
        <v>0</v>
      </c>
      <c r="BZ5209" s="2">
        <v>0</v>
      </c>
      <c r="CA5209" s="2">
        <v>0</v>
      </c>
      <c r="CB5209" s="2">
        <v>0</v>
      </c>
      <c r="CC5209" s="2">
        <v>9</v>
      </c>
      <c r="CD5209" s="2">
        <v>0</v>
      </c>
      <c r="CE5209" s="2">
        <v>0</v>
      </c>
      <c r="CF5209" s="2">
        <v>0</v>
      </c>
      <c r="CG5209" s="2">
        <v>0</v>
      </c>
      <c r="CH5209" s="2">
        <v>0</v>
      </c>
      <c r="CI5209" s="2">
        <v>0</v>
      </c>
      <c r="CJ5209" s="2">
        <v>0</v>
      </c>
      <c r="CK5209" s="2">
        <v>0</v>
      </c>
      <c r="CL5209" s="2">
        <v>0</v>
      </c>
    </row>
    <row r="5210" spans="1:90" x14ac:dyDescent="0.25">
      <c r="A5210" t="s">
        <v>115</v>
      </c>
      <c r="B5210">
        <v>10318</v>
      </c>
      <c r="C5210" t="s">
        <v>264</v>
      </c>
      <c r="D5210">
        <v>1</v>
      </c>
      <c r="E5210">
        <v>8</v>
      </c>
      <c r="F5210">
        <v>925172</v>
      </c>
      <c r="G5210">
        <v>35925172</v>
      </c>
      <c r="H5210" t="s">
        <v>17907</v>
      </c>
      <c r="I5210">
        <v>100</v>
      </c>
      <c r="J5210" t="s">
        <v>107</v>
      </c>
      <c r="K5210" t="s">
        <v>1167</v>
      </c>
      <c r="L5210">
        <v>30</v>
      </c>
      <c r="M5210" t="s">
        <v>390</v>
      </c>
      <c r="N5210">
        <v>4849308</v>
      </c>
      <c r="O5210" t="s">
        <v>102</v>
      </c>
      <c r="P5210" t="s">
        <v>1168</v>
      </c>
      <c r="Q5210" t="s">
        <v>127</v>
      </c>
      <c r="R5210">
        <v>11</v>
      </c>
      <c r="S5210">
        <v>59334713</v>
      </c>
      <c r="T5210">
        <v>59334973</v>
      </c>
      <c r="U5210" t="s">
        <v>17908</v>
      </c>
      <c r="V5210">
        <v>1</v>
      </c>
      <c r="W5210" s="2">
        <v>0</v>
      </c>
      <c r="X5210" s="2">
        <v>0</v>
      </c>
      <c r="Y5210" s="2">
        <v>0</v>
      </c>
      <c r="Z5210" s="2">
        <v>0</v>
      </c>
      <c r="AA5210" s="2">
        <v>0</v>
      </c>
      <c r="AB5210" s="2">
        <v>0</v>
      </c>
      <c r="AC5210" s="2">
        <v>0</v>
      </c>
      <c r="AD5210" s="2">
        <v>319</v>
      </c>
      <c r="AE5210" s="2">
        <v>187</v>
      </c>
      <c r="AF5210" s="2">
        <v>167</v>
      </c>
      <c r="AG5210" s="2">
        <v>258</v>
      </c>
      <c r="AH5210" s="2">
        <v>344</v>
      </c>
      <c r="AI5210" s="2">
        <v>276</v>
      </c>
      <c r="AJ5210" s="2">
        <v>283</v>
      </c>
      <c r="AK5210" s="2">
        <v>0</v>
      </c>
      <c r="AL5210" s="2">
        <v>0</v>
      </c>
      <c r="AM5210" s="2">
        <v>0</v>
      </c>
      <c r="AN5210" s="2">
        <v>0</v>
      </c>
      <c r="AO5210" s="2">
        <v>0</v>
      </c>
      <c r="AP5210" s="2">
        <v>0</v>
      </c>
      <c r="AQ5210" s="2">
        <v>0</v>
      </c>
      <c r="AR5210" s="2">
        <v>0</v>
      </c>
      <c r="AS5210" s="2">
        <v>0</v>
      </c>
      <c r="AT5210" s="2">
        <v>0</v>
      </c>
      <c r="AU5210" s="2">
        <v>0</v>
      </c>
      <c r="AV5210" s="2">
        <v>0</v>
      </c>
      <c r="AW5210" s="2">
        <v>0</v>
      </c>
      <c r="AX5210" s="2">
        <v>0</v>
      </c>
      <c r="AY5210" s="2">
        <v>0</v>
      </c>
      <c r="AZ5210" s="2">
        <v>0</v>
      </c>
      <c r="BA5210" s="2">
        <v>0</v>
      </c>
      <c r="BB5210" s="2">
        <v>0</v>
      </c>
      <c r="BC5210" s="2">
        <v>170</v>
      </c>
      <c r="BD5210" s="2">
        <v>0</v>
      </c>
      <c r="BE5210" s="2">
        <v>0</v>
      </c>
      <c r="BF5210" s="2">
        <v>0</v>
      </c>
      <c r="BG5210" s="2">
        <v>0</v>
      </c>
      <c r="BH5210" s="2">
        <v>0</v>
      </c>
      <c r="BI5210" s="2">
        <v>0</v>
      </c>
      <c r="BJ5210" s="2">
        <v>0</v>
      </c>
      <c r="BK5210" s="2">
        <v>0</v>
      </c>
      <c r="BL5210" s="2">
        <v>10</v>
      </c>
      <c r="BM5210" s="2">
        <v>8</v>
      </c>
      <c r="BN5210" s="2">
        <v>7</v>
      </c>
      <c r="BO5210" s="2">
        <v>10</v>
      </c>
      <c r="BP5210" s="2">
        <v>12</v>
      </c>
      <c r="BQ5210" s="2">
        <v>12</v>
      </c>
      <c r="BR5210" s="2">
        <v>10</v>
      </c>
      <c r="BS5210" s="2">
        <v>0</v>
      </c>
      <c r="BT5210" s="2">
        <v>0</v>
      </c>
      <c r="BU5210" s="2">
        <v>0</v>
      </c>
      <c r="BV5210" s="2">
        <v>0</v>
      </c>
      <c r="BW5210" s="2">
        <v>0</v>
      </c>
      <c r="BX5210" s="2">
        <v>0</v>
      </c>
      <c r="BY5210" s="2">
        <v>0</v>
      </c>
      <c r="BZ5210" s="2">
        <v>0</v>
      </c>
      <c r="CA5210" s="2">
        <v>0</v>
      </c>
      <c r="CB5210" s="2">
        <v>0</v>
      </c>
      <c r="CC5210" s="2">
        <v>0</v>
      </c>
      <c r="CD5210" s="2">
        <v>0</v>
      </c>
      <c r="CE5210" s="2">
        <v>0</v>
      </c>
      <c r="CF5210" s="2">
        <v>0</v>
      </c>
      <c r="CG5210" s="2">
        <v>0</v>
      </c>
      <c r="CH5210" s="2">
        <v>0</v>
      </c>
      <c r="CI5210" s="2">
        <v>0</v>
      </c>
      <c r="CJ5210" s="2">
        <v>0</v>
      </c>
      <c r="CK5210" s="2">
        <v>8</v>
      </c>
      <c r="CL5210" s="2">
        <v>0</v>
      </c>
    </row>
    <row r="5211" spans="1:90" x14ac:dyDescent="0.25">
      <c r="A5211" t="s">
        <v>115</v>
      </c>
      <c r="B5211">
        <v>10318</v>
      </c>
      <c r="C5211" t="s">
        <v>264</v>
      </c>
      <c r="D5211">
        <v>1</v>
      </c>
      <c r="E5211">
        <v>8</v>
      </c>
      <c r="F5211">
        <v>39391</v>
      </c>
      <c r="G5211">
        <v>35039391</v>
      </c>
      <c r="H5211" t="s">
        <v>8569</v>
      </c>
      <c r="I5211">
        <v>100</v>
      </c>
      <c r="J5211" t="s">
        <v>107</v>
      </c>
      <c r="K5211" t="s">
        <v>7897</v>
      </c>
      <c r="L5211">
        <v>52</v>
      </c>
      <c r="M5211" t="s">
        <v>7898</v>
      </c>
      <c r="N5211">
        <v>4891370</v>
      </c>
      <c r="O5211" t="s">
        <v>92</v>
      </c>
      <c r="P5211" t="s">
        <v>8570</v>
      </c>
      <c r="Q5211">
        <v>75</v>
      </c>
      <c r="R5211">
        <v>11</v>
      </c>
      <c r="S5211">
        <v>59786083</v>
      </c>
      <c r="T5211">
        <v>59786206</v>
      </c>
      <c r="U5211" t="s">
        <v>8571</v>
      </c>
      <c r="V5211">
        <v>1</v>
      </c>
      <c r="W5211" s="2">
        <v>0</v>
      </c>
      <c r="X5211" s="2">
        <v>0</v>
      </c>
      <c r="Y5211" s="2">
        <v>32</v>
      </c>
      <c r="Z5211" s="2">
        <v>49</v>
      </c>
      <c r="AA5211" s="2">
        <v>47</v>
      </c>
      <c r="AB5211" s="2">
        <v>36</v>
      </c>
      <c r="AC5211" s="2">
        <v>52</v>
      </c>
      <c r="AD5211" s="2">
        <v>50</v>
      </c>
      <c r="AE5211" s="2">
        <v>69</v>
      </c>
      <c r="AF5211" s="2">
        <v>43</v>
      </c>
      <c r="AG5211" s="2">
        <v>29</v>
      </c>
      <c r="AH5211" s="2">
        <v>51</v>
      </c>
      <c r="AI5211" s="2">
        <v>47</v>
      </c>
      <c r="AJ5211" s="2">
        <v>45</v>
      </c>
      <c r="AK5211" s="2">
        <v>0</v>
      </c>
      <c r="AL5211" s="2">
        <v>0</v>
      </c>
      <c r="AM5211" s="2">
        <v>0</v>
      </c>
      <c r="AN5211" s="2">
        <v>0</v>
      </c>
      <c r="AO5211" s="2">
        <v>0</v>
      </c>
      <c r="AP5211" s="2">
        <v>0</v>
      </c>
      <c r="AQ5211" s="2">
        <v>0</v>
      </c>
      <c r="AR5211" s="2">
        <v>0</v>
      </c>
      <c r="AS5211" s="2">
        <v>0</v>
      </c>
      <c r="AT5211" s="2">
        <v>0</v>
      </c>
      <c r="AU5211" s="2">
        <v>0</v>
      </c>
      <c r="AV5211" s="2">
        <v>0</v>
      </c>
      <c r="AW5211" s="2">
        <v>0</v>
      </c>
      <c r="AX5211" s="2">
        <v>0</v>
      </c>
      <c r="AY5211" s="2">
        <v>0</v>
      </c>
      <c r="AZ5211" s="2">
        <v>0</v>
      </c>
      <c r="BA5211" s="2">
        <v>0</v>
      </c>
      <c r="BB5211" s="2">
        <v>0</v>
      </c>
      <c r="BC5211" s="2">
        <v>0</v>
      </c>
      <c r="BD5211" s="2">
        <v>0</v>
      </c>
      <c r="BE5211" s="2">
        <v>0</v>
      </c>
      <c r="BF5211" s="2">
        <v>0</v>
      </c>
      <c r="BG5211" s="2">
        <v>2</v>
      </c>
      <c r="BH5211" s="2">
        <v>2</v>
      </c>
      <c r="BI5211" s="2">
        <v>2</v>
      </c>
      <c r="BJ5211" s="2">
        <v>2</v>
      </c>
      <c r="BK5211" s="2">
        <v>3</v>
      </c>
      <c r="BL5211" s="2">
        <v>3</v>
      </c>
      <c r="BM5211" s="2">
        <v>5</v>
      </c>
      <c r="BN5211" s="2">
        <v>2</v>
      </c>
      <c r="BO5211" s="2">
        <v>1</v>
      </c>
      <c r="BP5211" s="2">
        <v>2</v>
      </c>
      <c r="BQ5211" s="2">
        <v>2</v>
      </c>
      <c r="BR5211" s="2">
        <v>2</v>
      </c>
      <c r="BS5211" s="2">
        <v>0</v>
      </c>
      <c r="BT5211" s="2">
        <v>0</v>
      </c>
      <c r="BU5211" s="2">
        <v>0</v>
      </c>
      <c r="BV5211" s="2">
        <v>0</v>
      </c>
      <c r="BW5211" s="2">
        <v>0</v>
      </c>
      <c r="BX5211" s="2">
        <v>0</v>
      </c>
      <c r="BY5211" s="2">
        <v>0</v>
      </c>
      <c r="BZ5211" s="2">
        <v>0</v>
      </c>
      <c r="CA5211" s="2">
        <v>0</v>
      </c>
      <c r="CB5211" s="2">
        <v>0</v>
      </c>
      <c r="CC5211" s="2">
        <v>0</v>
      </c>
      <c r="CD5211" s="2">
        <v>0</v>
      </c>
      <c r="CE5211" s="2">
        <v>0</v>
      </c>
      <c r="CF5211" s="2">
        <v>0</v>
      </c>
      <c r="CG5211" s="2">
        <v>0</v>
      </c>
      <c r="CH5211" s="2">
        <v>0</v>
      </c>
      <c r="CI5211" s="2">
        <v>0</v>
      </c>
      <c r="CJ5211" s="2">
        <v>0</v>
      </c>
      <c r="CK5211" s="2">
        <v>0</v>
      </c>
      <c r="CL5211" s="2">
        <v>0</v>
      </c>
    </row>
    <row r="5212" spans="1:90" x14ac:dyDescent="0.25">
      <c r="A5212" t="s">
        <v>115</v>
      </c>
      <c r="B5212">
        <v>10318</v>
      </c>
      <c r="C5212" t="s">
        <v>264</v>
      </c>
      <c r="D5212">
        <v>1</v>
      </c>
      <c r="E5212">
        <v>8</v>
      </c>
      <c r="F5212">
        <v>924817</v>
      </c>
      <c r="G5212">
        <v>35924817</v>
      </c>
      <c r="H5212" t="s">
        <v>5298</v>
      </c>
      <c r="I5212">
        <v>100</v>
      </c>
      <c r="J5212" t="s">
        <v>107</v>
      </c>
      <c r="K5212" t="s">
        <v>5299</v>
      </c>
      <c r="L5212">
        <v>55</v>
      </c>
      <c r="M5212" t="s">
        <v>377</v>
      </c>
      <c r="N5212">
        <v>4877170</v>
      </c>
      <c r="O5212" t="s">
        <v>92</v>
      </c>
      <c r="P5212" t="s">
        <v>5300</v>
      </c>
      <c r="Q5212">
        <v>19</v>
      </c>
      <c r="R5212">
        <v>11</v>
      </c>
      <c r="S5212">
        <v>59773444</v>
      </c>
      <c r="T5212">
        <v>59773666</v>
      </c>
      <c r="U5212" t="s">
        <v>5301</v>
      </c>
      <c r="V5212">
        <v>1</v>
      </c>
      <c r="W5212" s="2">
        <v>0</v>
      </c>
      <c r="X5212" s="2">
        <v>0</v>
      </c>
      <c r="Y5212" s="2">
        <v>88</v>
      </c>
      <c r="Z5212" s="2">
        <v>88</v>
      </c>
      <c r="AA5212" s="2">
        <v>104</v>
      </c>
      <c r="AB5212" s="2">
        <v>88</v>
      </c>
      <c r="AC5212" s="2">
        <v>89</v>
      </c>
      <c r="AD5212" s="2">
        <v>0</v>
      </c>
      <c r="AE5212" s="2">
        <v>0</v>
      </c>
      <c r="AF5212" s="2">
        <v>0</v>
      </c>
      <c r="AG5212" s="2">
        <v>0</v>
      </c>
      <c r="AH5212" s="2">
        <v>0</v>
      </c>
      <c r="AI5212" s="2">
        <v>0</v>
      </c>
      <c r="AJ5212" s="2">
        <v>0</v>
      </c>
      <c r="AK5212" s="2">
        <v>0</v>
      </c>
      <c r="AL5212" s="2">
        <v>0</v>
      </c>
      <c r="AM5212" s="2">
        <v>0</v>
      </c>
      <c r="AN5212" s="2">
        <v>0</v>
      </c>
      <c r="AO5212" s="2">
        <v>0</v>
      </c>
      <c r="AP5212" s="2">
        <v>0</v>
      </c>
      <c r="AQ5212" s="2">
        <v>0</v>
      </c>
      <c r="AR5212" s="2">
        <v>0</v>
      </c>
      <c r="AS5212" s="2">
        <v>0</v>
      </c>
      <c r="AT5212" s="2">
        <v>0</v>
      </c>
      <c r="AU5212" s="2">
        <v>0</v>
      </c>
      <c r="AV5212" s="2">
        <v>0</v>
      </c>
      <c r="AW5212" s="2">
        <v>0</v>
      </c>
      <c r="AX5212" s="2">
        <v>0</v>
      </c>
      <c r="AY5212" s="2">
        <v>0</v>
      </c>
      <c r="AZ5212" s="2">
        <v>0</v>
      </c>
      <c r="BA5212" s="2">
        <v>0</v>
      </c>
      <c r="BB5212" s="2">
        <v>0</v>
      </c>
      <c r="BC5212" s="2">
        <v>0</v>
      </c>
      <c r="BD5212" s="2">
        <v>0</v>
      </c>
      <c r="BE5212" s="2">
        <v>0</v>
      </c>
      <c r="BF5212" s="2">
        <v>0</v>
      </c>
      <c r="BG5212" s="2">
        <v>3</v>
      </c>
      <c r="BH5212" s="2">
        <v>5</v>
      </c>
      <c r="BI5212" s="2">
        <v>4</v>
      </c>
      <c r="BJ5212" s="2">
        <v>4</v>
      </c>
      <c r="BK5212" s="2">
        <v>3</v>
      </c>
      <c r="BL5212" s="2">
        <v>0</v>
      </c>
      <c r="BM5212" s="2">
        <v>0</v>
      </c>
      <c r="BN5212" s="2">
        <v>0</v>
      </c>
      <c r="BO5212" s="2">
        <v>0</v>
      </c>
      <c r="BP5212" s="2">
        <v>0</v>
      </c>
      <c r="BQ5212" s="2">
        <v>0</v>
      </c>
      <c r="BR5212" s="2">
        <v>0</v>
      </c>
      <c r="BS5212" s="2">
        <v>0</v>
      </c>
      <c r="BT5212" s="2">
        <v>0</v>
      </c>
      <c r="BU5212" s="2">
        <v>0</v>
      </c>
      <c r="BV5212" s="2">
        <v>0</v>
      </c>
      <c r="BW5212" s="2">
        <v>0</v>
      </c>
      <c r="BX5212" s="2">
        <v>0</v>
      </c>
      <c r="BY5212" s="2">
        <v>0</v>
      </c>
      <c r="BZ5212" s="2">
        <v>0</v>
      </c>
      <c r="CA5212" s="2">
        <v>0</v>
      </c>
      <c r="CB5212" s="2">
        <v>0</v>
      </c>
      <c r="CC5212" s="2">
        <v>0</v>
      </c>
      <c r="CD5212" s="2">
        <v>0</v>
      </c>
      <c r="CE5212" s="2">
        <v>0</v>
      </c>
      <c r="CF5212" s="2">
        <v>0</v>
      </c>
      <c r="CG5212" s="2">
        <v>0</v>
      </c>
      <c r="CH5212" s="2">
        <v>0</v>
      </c>
      <c r="CI5212" s="2">
        <v>0</v>
      </c>
      <c r="CJ5212" s="2">
        <v>0</v>
      </c>
      <c r="CK5212" s="2">
        <v>0</v>
      </c>
      <c r="CL5212" s="2">
        <v>0</v>
      </c>
    </row>
    <row r="5213" spans="1:90" x14ac:dyDescent="0.25">
      <c r="A5213" t="s">
        <v>115</v>
      </c>
      <c r="B5213">
        <v>10318</v>
      </c>
      <c r="C5213" t="s">
        <v>264</v>
      </c>
      <c r="D5213">
        <v>1</v>
      </c>
      <c r="E5213">
        <v>8</v>
      </c>
      <c r="F5213">
        <v>914836</v>
      </c>
      <c r="G5213">
        <v>35914836</v>
      </c>
      <c r="H5213" t="s">
        <v>6937</v>
      </c>
      <c r="I5213">
        <v>100</v>
      </c>
      <c r="J5213" t="s">
        <v>107</v>
      </c>
      <c r="K5213" t="s">
        <v>1792</v>
      </c>
      <c r="L5213">
        <v>30</v>
      </c>
      <c r="M5213" t="s">
        <v>390</v>
      </c>
      <c r="N5213">
        <v>4841000</v>
      </c>
      <c r="O5213" t="s">
        <v>92</v>
      </c>
      <c r="P5213" t="s">
        <v>3960</v>
      </c>
      <c r="Q5213">
        <v>79</v>
      </c>
      <c r="R5213">
        <v>11</v>
      </c>
      <c r="S5213">
        <v>59280271</v>
      </c>
      <c r="T5213">
        <v>59282851</v>
      </c>
      <c r="U5213" t="s">
        <v>6938</v>
      </c>
      <c r="V5213">
        <v>1</v>
      </c>
      <c r="W5213" s="2">
        <v>0</v>
      </c>
      <c r="X5213" s="2">
        <v>0</v>
      </c>
      <c r="Y5213" s="2">
        <v>153</v>
      </c>
      <c r="Z5213" s="2">
        <v>148</v>
      </c>
      <c r="AA5213" s="2">
        <v>125</v>
      </c>
      <c r="AB5213" s="2">
        <v>136</v>
      </c>
      <c r="AC5213" s="2">
        <v>176</v>
      </c>
      <c r="AD5213" s="2">
        <v>0</v>
      </c>
      <c r="AE5213" s="2">
        <v>0</v>
      </c>
      <c r="AF5213" s="2">
        <v>0</v>
      </c>
      <c r="AG5213" s="2">
        <v>0</v>
      </c>
      <c r="AH5213" s="2">
        <v>0</v>
      </c>
      <c r="AI5213" s="2">
        <v>0</v>
      </c>
      <c r="AJ5213" s="2">
        <v>0</v>
      </c>
      <c r="AK5213" s="2">
        <v>0</v>
      </c>
      <c r="AL5213" s="2">
        <v>0</v>
      </c>
      <c r="AM5213" s="2">
        <v>0</v>
      </c>
      <c r="AN5213" s="2">
        <v>0</v>
      </c>
      <c r="AO5213" s="2">
        <v>0</v>
      </c>
      <c r="AP5213" s="2">
        <v>0</v>
      </c>
      <c r="AQ5213" s="2">
        <v>0</v>
      </c>
      <c r="AR5213" s="2">
        <v>0</v>
      </c>
      <c r="AS5213" s="2">
        <v>0</v>
      </c>
      <c r="AT5213" s="2">
        <v>0</v>
      </c>
      <c r="AU5213" s="2">
        <v>0</v>
      </c>
      <c r="AV5213" s="2">
        <v>0</v>
      </c>
      <c r="AW5213" s="2">
        <v>0</v>
      </c>
      <c r="AX5213" s="2">
        <v>0</v>
      </c>
      <c r="AY5213" s="2">
        <v>0</v>
      </c>
      <c r="AZ5213" s="2">
        <v>0</v>
      </c>
      <c r="BA5213" s="2">
        <v>0</v>
      </c>
      <c r="BB5213" s="2">
        <v>0</v>
      </c>
      <c r="BC5213" s="2">
        <v>0</v>
      </c>
      <c r="BD5213" s="2">
        <v>0</v>
      </c>
      <c r="BE5213" s="2">
        <v>0</v>
      </c>
      <c r="BF5213" s="2">
        <v>0</v>
      </c>
      <c r="BG5213" s="2">
        <v>7</v>
      </c>
      <c r="BH5213" s="2">
        <v>7</v>
      </c>
      <c r="BI5213" s="2">
        <v>6</v>
      </c>
      <c r="BJ5213" s="2">
        <v>5</v>
      </c>
      <c r="BK5213" s="2">
        <v>6</v>
      </c>
      <c r="BL5213" s="2">
        <v>0</v>
      </c>
      <c r="BM5213" s="2">
        <v>0</v>
      </c>
      <c r="BN5213" s="2">
        <v>0</v>
      </c>
      <c r="BO5213" s="2">
        <v>0</v>
      </c>
      <c r="BP5213" s="2">
        <v>0</v>
      </c>
      <c r="BQ5213" s="2">
        <v>0</v>
      </c>
      <c r="BR5213" s="2">
        <v>0</v>
      </c>
      <c r="BS5213" s="2">
        <v>0</v>
      </c>
      <c r="BT5213" s="2">
        <v>0</v>
      </c>
      <c r="BU5213" s="2">
        <v>0</v>
      </c>
      <c r="BV5213" s="2">
        <v>0</v>
      </c>
      <c r="BW5213" s="2">
        <v>0</v>
      </c>
      <c r="BX5213" s="2">
        <v>0</v>
      </c>
      <c r="BY5213" s="2">
        <v>0</v>
      </c>
      <c r="BZ5213" s="2">
        <v>0</v>
      </c>
      <c r="CA5213" s="2">
        <v>0</v>
      </c>
      <c r="CB5213" s="2">
        <v>0</v>
      </c>
      <c r="CC5213" s="2">
        <v>0</v>
      </c>
      <c r="CD5213" s="2">
        <v>0</v>
      </c>
      <c r="CE5213" s="2">
        <v>0</v>
      </c>
      <c r="CF5213" s="2">
        <v>0</v>
      </c>
      <c r="CG5213" s="2">
        <v>0</v>
      </c>
      <c r="CH5213" s="2">
        <v>0</v>
      </c>
      <c r="CI5213" s="2">
        <v>0</v>
      </c>
      <c r="CJ5213" s="2">
        <v>0</v>
      </c>
      <c r="CK5213" s="2">
        <v>0</v>
      </c>
      <c r="CL5213" s="2">
        <v>0</v>
      </c>
    </row>
    <row r="5214" spans="1:90" x14ac:dyDescent="0.25">
      <c r="A5214" t="s">
        <v>115</v>
      </c>
      <c r="B5214">
        <v>10318</v>
      </c>
      <c r="C5214" t="s">
        <v>264</v>
      </c>
      <c r="D5214">
        <v>1</v>
      </c>
      <c r="E5214">
        <v>8</v>
      </c>
      <c r="F5214">
        <v>39159</v>
      </c>
      <c r="G5214">
        <v>35039159</v>
      </c>
      <c r="H5214" t="s">
        <v>12677</v>
      </c>
      <c r="I5214">
        <v>100</v>
      </c>
      <c r="J5214" t="s">
        <v>107</v>
      </c>
      <c r="K5214" t="s">
        <v>3779</v>
      </c>
      <c r="L5214">
        <v>30</v>
      </c>
      <c r="M5214" t="s">
        <v>390</v>
      </c>
      <c r="N5214">
        <v>4856080</v>
      </c>
      <c r="O5214" t="s">
        <v>102</v>
      </c>
      <c r="P5214" t="s">
        <v>12678</v>
      </c>
      <c r="Q5214">
        <v>50</v>
      </c>
      <c r="R5214">
        <v>11</v>
      </c>
      <c r="S5214">
        <v>55262350</v>
      </c>
      <c r="T5214">
        <v>55262799</v>
      </c>
      <c r="U5214" t="s">
        <v>12679</v>
      </c>
      <c r="V5214">
        <v>1</v>
      </c>
      <c r="W5214" s="2">
        <v>0</v>
      </c>
      <c r="X5214" s="2">
        <v>0</v>
      </c>
      <c r="Y5214" s="2">
        <v>0</v>
      </c>
      <c r="Z5214" s="2">
        <v>0</v>
      </c>
      <c r="AA5214" s="2">
        <v>0</v>
      </c>
      <c r="AB5214" s="2">
        <v>0</v>
      </c>
      <c r="AC5214" s="2">
        <v>0</v>
      </c>
      <c r="AD5214" s="2">
        <v>326</v>
      </c>
      <c r="AE5214" s="2">
        <v>244</v>
      </c>
      <c r="AF5214" s="2">
        <v>203</v>
      </c>
      <c r="AG5214" s="2">
        <v>210</v>
      </c>
      <c r="AH5214" s="2">
        <v>340</v>
      </c>
      <c r="AI5214" s="2">
        <v>209</v>
      </c>
      <c r="AJ5214" s="2">
        <v>257</v>
      </c>
      <c r="AK5214" s="2">
        <v>0</v>
      </c>
      <c r="AL5214" s="2">
        <v>0</v>
      </c>
      <c r="AM5214" s="2">
        <v>0</v>
      </c>
      <c r="AN5214" s="2">
        <v>0</v>
      </c>
      <c r="AO5214" s="2">
        <v>0</v>
      </c>
      <c r="AP5214" s="2">
        <v>0</v>
      </c>
      <c r="AQ5214" s="2">
        <v>0</v>
      </c>
      <c r="AR5214" s="2">
        <v>0</v>
      </c>
      <c r="AS5214" s="2">
        <v>0</v>
      </c>
      <c r="AT5214" s="2">
        <v>0</v>
      </c>
      <c r="AU5214" s="2">
        <v>0</v>
      </c>
      <c r="AV5214" s="2">
        <v>0</v>
      </c>
      <c r="AW5214" s="2">
        <v>0</v>
      </c>
      <c r="AX5214" s="2">
        <v>0</v>
      </c>
      <c r="AY5214" s="2">
        <v>0</v>
      </c>
      <c r="AZ5214" s="2">
        <v>0</v>
      </c>
      <c r="BA5214" s="2">
        <v>0</v>
      </c>
      <c r="BB5214" s="2">
        <v>0</v>
      </c>
      <c r="BC5214" s="2">
        <v>251</v>
      </c>
      <c r="BD5214" s="2">
        <v>0</v>
      </c>
      <c r="BE5214" s="2">
        <v>0</v>
      </c>
      <c r="BF5214" s="2">
        <v>0</v>
      </c>
      <c r="BG5214" s="2">
        <v>0</v>
      </c>
      <c r="BH5214" s="2">
        <v>0</v>
      </c>
      <c r="BI5214" s="2">
        <v>0</v>
      </c>
      <c r="BJ5214" s="2">
        <v>0</v>
      </c>
      <c r="BK5214" s="2">
        <v>0</v>
      </c>
      <c r="BL5214" s="2">
        <v>15</v>
      </c>
      <c r="BM5214" s="2">
        <v>9</v>
      </c>
      <c r="BN5214" s="2">
        <v>7</v>
      </c>
      <c r="BO5214" s="2">
        <v>8</v>
      </c>
      <c r="BP5214" s="2">
        <v>13</v>
      </c>
      <c r="BQ5214" s="2">
        <v>6</v>
      </c>
      <c r="BR5214" s="2">
        <v>9</v>
      </c>
      <c r="BS5214" s="2">
        <v>0</v>
      </c>
      <c r="BT5214" s="2">
        <v>0</v>
      </c>
      <c r="BU5214" s="2">
        <v>0</v>
      </c>
      <c r="BV5214" s="2">
        <v>0</v>
      </c>
      <c r="BW5214" s="2">
        <v>0</v>
      </c>
      <c r="BX5214" s="2">
        <v>0</v>
      </c>
      <c r="BY5214" s="2">
        <v>0</v>
      </c>
      <c r="BZ5214" s="2">
        <v>0</v>
      </c>
      <c r="CA5214" s="2">
        <v>0</v>
      </c>
      <c r="CB5214" s="2">
        <v>0</v>
      </c>
      <c r="CC5214" s="2">
        <v>0</v>
      </c>
      <c r="CD5214" s="2">
        <v>0</v>
      </c>
      <c r="CE5214" s="2">
        <v>0</v>
      </c>
      <c r="CF5214" s="2">
        <v>0</v>
      </c>
      <c r="CG5214" s="2">
        <v>0</v>
      </c>
      <c r="CH5214" s="2">
        <v>0</v>
      </c>
      <c r="CI5214" s="2">
        <v>0</v>
      </c>
      <c r="CJ5214" s="2">
        <v>0</v>
      </c>
      <c r="CK5214" s="2">
        <v>18</v>
      </c>
      <c r="CL5214" s="2">
        <v>0</v>
      </c>
    </row>
    <row r="5215" spans="1:90" x14ac:dyDescent="0.25">
      <c r="A5215" t="s">
        <v>115</v>
      </c>
      <c r="B5215">
        <v>10318</v>
      </c>
      <c r="C5215" t="s">
        <v>264</v>
      </c>
      <c r="D5215">
        <v>1</v>
      </c>
      <c r="E5215">
        <v>8</v>
      </c>
      <c r="F5215">
        <v>913431</v>
      </c>
      <c r="G5215">
        <v>35913431</v>
      </c>
      <c r="H5215" t="s">
        <v>13159</v>
      </c>
      <c r="I5215">
        <v>100</v>
      </c>
      <c r="J5215" t="s">
        <v>107</v>
      </c>
      <c r="K5215" t="s">
        <v>13160</v>
      </c>
      <c r="L5215">
        <v>55</v>
      </c>
      <c r="M5215" t="s">
        <v>377</v>
      </c>
      <c r="N5215">
        <v>4882010</v>
      </c>
      <c r="O5215" t="s">
        <v>92</v>
      </c>
      <c r="P5215" t="s">
        <v>3063</v>
      </c>
      <c r="Q5215" t="s">
        <v>127</v>
      </c>
      <c r="R5215">
        <v>11</v>
      </c>
      <c r="S5215">
        <v>59202551</v>
      </c>
      <c r="T5215">
        <v>59208961</v>
      </c>
      <c r="U5215" t="s">
        <v>13161</v>
      </c>
      <c r="V5215">
        <v>1</v>
      </c>
      <c r="W5215" s="2">
        <v>0</v>
      </c>
      <c r="X5215" s="2">
        <v>0</v>
      </c>
      <c r="Y5215" s="2">
        <v>56</v>
      </c>
      <c r="Z5215" s="2">
        <v>54</v>
      </c>
      <c r="AA5215" s="2">
        <v>53</v>
      </c>
      <c r="AB5215" s="2">
        <v>58</v>
      </c>
      <c r="AC5215" s="2">
        <v>46</v>
      </c>
      <c r="AD5215" s="2">
        <v>0</v>
      </c>
      <c r="AE5215" s="2">
        <v>0</v>
      </c>
      <c r="AF5215" s="2">
        <v>0</v>
      </c>
      <c r="AG5215" s="2">
        <v>0</v>
      </c>
      <c r="AH5215" s="2">
        <v>0</v>
      </c>
      <c r="AI5215" s="2">
        <v>0</v>
      </c>
      <c r="AJ5215" s="2">
        <v>0</v>
      </c>
      <c r="AK5215" s="2">
        <v>0</v>
      </c>
      <c r="AL5215" s="2">
        <v>0</v>
      </c>
      <c r="AM5215" s="2">
        <v>0</v>
      </c>
      <c r="AN5215" s="2">
        <v>0</v>
      </c>
      <c r="AO5215" s="2">
        <v>0</v>
      </c>
      <c r="AP5215" s="2">
        <v>0</v>
      </c>
      <c r="AQ5215" s="2">
        <v>0</v>
      </c>
      <c r="AR5215" s="2">
        <v>0</v>
      </c>
      <c r="AS5215" s="2">
        <v>0</v>
      </c>
      <c r="AT5215" s="2">
        <v>0</v>
      </c>
      <c r="AU5215" s="2">
        <v>0</v>
      </c>
      <c r="AV5215" s="2">
        <v>0</v>
      </c>
      <c r="AW5215" s="2">
        <v>0</v>
      </c>
      <c r="AX5215" s="2">
        <v>0</v>
      </c>
      <c r="AY5215" s="2">
        <v>0</v>
      </c>
      <c r="AZ5215" s="2">
        <v>0</v>
      </c>
      <c r="BA5215" s="2">
        <v>0</v>
      </c>
      <c r="BB5215" s="2">
        <v>0</v>
      </c>
      <c r="BC5215" s="2">
        <v>535</v>
      </c>
      <c r="BD5215" s="2">
        <v>0</v>
      </c>
      <c r="BE5215" s="2">
        <v>0</v>
      </c>
      <c r="BF5215" s="2">
        <v>0</v>
      </c>
      <c r="BG5215" s="2">
        <v>2</v>
      </c>
      <c r="BH5215" s="2">
        <v>2</v>
      </c>
      <c r="BI5215" s="2">
        <v>3</v>
      </c>
      <c r="BJ5215" s="2">
        <v>2</v>
      </c>
      <c r="BK5215" s="2">
        <v>2</v>
      </c>
      <c r="BL5215" s="2">
        <v>0</v>
      </c>
      <c r="BM5215" s="2">
        <v>0</v>
      </c>
      <c r="BN5215" s="2">
        <v>0</v>
      </c>
      <c r="BO5215" s="2">
        <v>0</v>
      </c>
      <c r="BP5215" s="2">
        <v>0</v>
      </c>
      <c r="BQ5215" s="2">
        <v>0</v>
      </c>
      <c r="BR5215" s="2">
        <v>0</v>
      </c>
      <c r="BS5215" s="2">
        <v>0</v>
      </c>
      <c r="BT5215" s="2">
        <v>0</v>
      </c>
      <c r="BU5215" s="2">
        <v>0</v>
      </c>
      <c r="BV5215" s="2">
        <v>0</v>
      </c>
      <c r="BW5215" s="2">
        <v>0</v>
      </c>
      <c r="BX5215" s="2">
        <v>0</v>
      </c>
      <c r="BY5215" s="2">
        <v>0</v>
      </c>
      <c r="BZ5215" s="2">
        <v>0</v>
      </c>
      <c r="CA5215" s="2">
        <v>0</v>
      </c>
      <c r="CB5215" s="2">
        <v>0</v>
      </c>
      <c r="CC5215" s="2">
        <v>0</v>
      </c>
      <c r="CD5215" s="2">
        <v>0</v>
      </c>
      <c r="CE5215" s="2">
        <v>0</v>
      </c>
      <c r="CF5215" s="2">
        <v>0</v>
      </c>
      <c r="CG5215" s="2">
        <v>0</v>
      </c>
      <c r="CH5215" s="2">
        <v>0</v>
      </c>
      <c r="CI5215" s="2">
        <v>0</v>
      </c>
      <c r="CJ5215" s="2">
        <v>0</v>
      </c>
      <c r="CK5215" s="2">
        <v>27</v>
      </c>
      <c r="CL5215" s="2">
        <v>0</v>
      </c>
    </row>
    <row r="5216" spans="1:90" x14ac:dyDescent="0.25">
      <c r="A5216" t="s">
        <v>115</v>
      </c>
      <c r="B5216">
        <v>10318</v>
      </c>
      <c r="C5216" t="s">
        <v>264</v>
      </c>
      <c r="D5216">
        <v>1</v>
      </c>
      <c r="E5216">
        <v>8</v>
      </c>
      <c r="F5216">
        <v>41804</v>
      </c>
      <c r="G5216">
        <v>35041804</v>
      </c>
      <c r="H5216" t="s">
        <v>7148</v>
      </c>
      <c r="I5216">
        <v>100</v>
      </c>
      <c r="J5216" t="s">
        <v>107</v>
      </c>
      <c r="K5216" t="s">
        <v>875</v>
      </c>
      <c r="L5216">
        <v>30</v>
      </c>
      <c r="M5216" t="s">
        <v>390</v>
      </c>
      <c r="N5216">
        <v>4840460</v>
      </c>
      <c r="O5216" t="s">
        <v>92</v>
      </c>
      <c r="P5216" t="s">
        <v>3674</v>
      </c>
      <c r="Q5216">
        <v>71</v>
      </c>
      <c r="R5216">
        <v>11</v>
      </c>
      <c r="S5216">
        <v>55281193</v>
      </c>
      <c r="T5216">
        <v>55281898</v>
      </c>
      <c r="U5216" t="s">
        <v>7149</v>
      </c>
      <c r="V5216">
        <v>1</v>
      </c>
      <c r="W5216" s="2">
        <v>0</v>
      </c>
      <c r="X5216" s="2">
        <v>0</v>
      </c>
      <c r="Y5216" s="2">
        <v>0</v>
      </c>
      <c r="Z5216" s="2">
        <v>0</v>
      </c>
      <c r="AA5216" s="2">
        <v>0</v>
      </c>
      <c r="AB5216" s="2">
        <v>0</v>
      </c>
      <c r="AC5216" s="2">
        <v>0</v>
      </c>
      <c r="AD5216" s="2">
        <v>121</v>
      </c>
      <c r="AE5216" s="2">
        <v>104</v>
      </c>
      <c r="AF5216" s="2">
        <v>103</v>
      </c>
      <c r="AG5216" s="2">
        <v>107</v>
      </c>
      <c r="AH5216" s="2">
        <v>590</v>
      </c>
      <c r="AI5216" s="2">
        <v>417</v>
      </c>
      <c r="AJ5216" s="2">
        <v>340</v>
      </c>
      <c r="AK5216" s="2">
        <v>0</v>
      </c>
      <c r="AL5216" s="2">
        <v>0</v>
      </c>
      <c r="AM5216" s="2">
        <v>0</v>
      </c>
      <c r="AN5216" s="2">
        <v>0</v>
      </c>
      <c r="AO5216" s="2">
        <v>0</v>
      </c>
      <c r="AP5216" s="2">
        <v>0</v>
      </c>
      <c r="AQ5216" s="2">
        <v>0</v>
      </c>
      <c r="AR5216" s="2">
        <v>0</v>
      </c>
      <c r="AS5216" s="2">
        <v>0</v>
      </c>
      <c r="AT5216" s="2">
        <v>0</v>
      </c>
      <c r="AU5216" s="2">
        <v>257</v>
      </c>
      <c r="AV5216" s="2">
        <v>0</v>
      </c>
      <c r="AW5216" s="2">
        <v>0</v>
      </c>
      <c r="AX5216" s="2">
        <v>0</v>
      </c>
      <c r="AY5216" s="2">
        <v>0</v>
      </c>
      <c r="AZ5216" s="2">
        <v>0</v>
      </c>
      <c r="BA5216" s="2">
        <v>0</v>
      </c>
      <c r="BB5216" s="2">
        <v>0</v>
      </c>
      <c r="BC5216" s="2">
        <v>422</v>
      </c>
      <c r="BD5216" s="2">
        <v>0</v>
      </c>
      <c r="BE5216" s="2">
        <v>0</v>
      </c>
      <c r="BF5216" s="2">
        <v>0</v>
      </c>
      <c r="BG5216" s="2">
        <v>0</v>
      </c>
      <c r="BH5216" s="2">
        <v>0</v>
      </c>
      <c r="BI5216" s="2">
        <v>0</v>
      </c>
      <c r="BJ5216" s="2">
        <v>0</v>
      </c>
      <c r="BK5216" s="2">
        <v>0</v>
      </c>
      <c r="BL5216" s="2">
        <v>5</v>
      </c>
      <c r="BM5216" s="2">
        <v>4</v>
      </c>
      <c r="BN5216" s="2">
        <v>4</v>
      </c>
      <c r="BO5216" s="2">
        <v>5</v>
      </c>
      <c r="BP5216" s="2">
        <v>22</v>
      </c>
      <c r="BQ5216" s="2">
        <v>16</v>
      </c>
      <c r="BR5216" s="2">
        <v>13</v>
      </c>
      <c r="BS5216" s="2">
        <v>0</v>
      </c>
      <c r="BT5216" s="2">
        <v>0</v>
      </c>
      <c r="BU5216" s="2">
        <v>0</v>
      </c>
      <c r="BV5216" s="2">
        <v>0</v>
      </c>
      <c r="BW5216" s="2">
        <v>0</v>
      </c>
      <c r="BX5216" s="2">
        <v>0</v>
      </c>
      <c r="BY5216" s="2">
        <v>0</v>
      </c>
      <c r="BZ5216" s="2">
        <v>0</v>
      </c>
      <c r="CA5216" s="2">
        <v>0</v>
      </c>
      <c r="CB5216" s="2">
        <v>0</v>
      </c>
      <c r="CC5216" s="2">
        <v>7</v>
      </c>
      <c r="CD5216" s="2">
        <v>0</v>
      </c>
      <c r="CE5216" s="2">
        <v>0</v>
      </c>
      <c r="CF5216" s="2">
        <v>0</v>
      </c>
      <c r="CG5216" s="2">
        <v>0</v>
      </c>
      <c r="CH5216" s="2">
        <v>0</v>
      </c>
      <c r="CI5216" s="2">
        <v>0</v>
      </c>
      <c r="CJ5216" s="2">
        <v>0</v>
      </c>
      <c r="CK5216" s="2">
        <v>21</v>
      </c>
      <c r="CL5216" s="2">
        <v>0</v>
      </c>
    </row>
    <row r="5217" spans="1:90" x14ac:dyDescent="0.25">
      <c r="A5217" t="s">
        <v>115</v>
      </c>
      <c r="B5217">
        <v>10318</v>
      </c>
      <c r="C5217" t="s">
        <v>264</v>
      </c>
      <c r="D5217">
        <v>1</v>
      </c>
      <c r="E5217">
        <v>8</v>
      </c>
      <c r="F5217">
        <v>41609</v>
      </c>
      <c r="G5217">
        <v>35041609</v>
      </c>
      <c r="H5217" t="s">
        <v>7267</v>
      </c>
      <c r="I5217">
        <v>100</v>
      </c>
      <c r="J5217" t="s">
        <v>107</v>
      </c>
      <c r="K5217" t="s">
        <v>359</v>
      </c>
      <c r="L5217">
        <v>23</v>
      </c>
      <c r="M5217" t="s">
        <v>265</v>
      </c>
      <c r="N5217">
        <v>4814070</v>
      </c>
      <c r="O5217" t="s">
        <v>92</v>
      </c>
      <c r="P5217" t="s">
        <v>7268</v>
      </c>
      <c r="Q5217">
        <v>32</v>
      </c>
      <c r="R5217">
        <v>11</v>
      </c>
      <c r="S5217">
        <v>56610943</v>
      </c>
      <c r="T5217">
        <v>56611988</v>
      </c>
      <c r="U5217" t="s">
        <v>7269</v>
      </c>
      <c r="V5217">
        <v>1</v>
      </c>
      <c r="W5217" s="2">
        <v>0</v>
      </c>
      <c r="X5217" s="2">
        <v>0</v>
      </c>
      <c r="Y5217" s="2">
        <v>0</v>
      </c>
      <c r="Z5217" s="2">
        <v>0</v>
      </c>
      <c r="AA5217" s="2">
        <v>0</v>
      </c>
      <c r="AB5217" s="2">
        <v>0</v>
      </c>
      <c r="AC5217" s="2">
        <v>0</v>
      </c>
      <c r="AD5217" s="2">
        <v>160</v>
      </c>
      <c r="AE5217" s="2">
        <v>139</v>
      </c>
      <c r="AF5217" s="2">
        <v>104</v>
      </c>
      <c r="AG5217" s="2">
        <v>156</v>
      </c>
      <c r="AH5217" s="2">
        <v>216</v>
      </c>
      <c r="AI5217" s="2">
        <v>152</v>
      </c>
      <c r="AJ5217" s="2">
        <v>119</v>
      </c>
      <c r="AK5217" s="2">
        <v>0</v>
      </c>
      <c r="AL5217" s="2">
        <v>0</v>
      </c>
      <c r="AM5217" s="2">
        <v>0</v>
      </c>
      <c r="AN5217" s="2">
        <v>0</v>
      </c>
      <c r="AO5217" s="2">
        <v>0</v>
      </c>
      <c r="AP5217" s="2">
        <v>0</v>
      </c>
      <c r="AQ5217" s="2">
        <v>0</v>
      </c>
      <c r="AR5217" s="2">
        <v>0</v>
      </c>
      <c r="AS5217" s="2">
        <v>0</v>
      </c>
      <c r="AT5217" s="2">
        <v>0</v>
      </c>
      <c r="AU5217" s="2">
        <v>0</v>
      </c>
      <c r="AV5217" s="2">
        <v>0</v>
      </c>
      <c r="AW5217" s="2">
        <v>0</v>
      </c>
      <c r="AX5217" s="2">
        <v>0</v>
      </c>
      <c r="AY5217" s="2">
        <v>0</v>
      </c>
      <c r="AZ5217" s="2">
        <v>0</v>
      </c>
      <c r="BA5217" s="2">
        <v>0</v>
      </c>
      <c r="BB5217" s="2">
        <v>0</v>
      </c>
      <c r="BC5217" s="2">
        <v>232</v>
      </c>
      <c r="BD5217" s="2">
        <v>0</v>
      </c>
      <c r="BE5217" s="2">
        <v>0</v>
      </c>
      <c r="BF5217" s="2">
        <v>0</v>
      </c>
      <c r="BG5217" s="2">
        <v>0</v>
      </c>
      <c r="BH5217" s="2">
        <v>0</v>
      </c>
      <c r="BI5217" s="2">
        <v>0</v>
      </c>
      <c r="BJ5217" s="2">
        <v>0</v>
      </c>
      <c r="BK5217" s="2">
        <v>0</v>
      </c>
      <c r="BL5217" s="2">
        <v>6</v>
      </c>
      <c r="BM5217" s="2">
        <v>6</v>
      </c>
      <c r="BN5217" s="2">
        <v>6</v>
      </c>
      <c r="BO5217" s="2">
        <v>5</v>
      </c>
      <c r="BP5217" s="2">
        <v>8</v>
      </c>
      <c r="BQ5217" s="2">
        <v>6</v>
      </c>
      <c r="BR5217" s="2">
        <v>3</v>
      </c>
      <c r="BS5217" s="2">
        <v>0</v>
      </c>
      <c r="BT5217" s="2">
        <v>0</v>
      </c>
      <c r="BU5217" s="2">
        <v>0</v>
      </c>
      <c r="BV5217" s="2">
        <v>0</v>
      </c>
      <c r="BW5217" s="2">
        <v>0</v>
      </c>
      <c r="BX5217" s="2">
        <v>0</v>
      </c>
      <c r="BY5217" s="2">
        <v>0</v>
      </c>
      <c r="BZ5217" s="2">
        <v>0</v>
      </c>
      <c r="CA5217" s="2">
        <v>0</v>
      </c>
      <c r="CB5217" s="2">
        <v>0</v>
      </c>
      <c r="CC5217" s="2">
        <v>0</v>
      </c>
      <c r="CD5217" s="2">
        <v>0</v>
      </c>
      <c r="CE5217" s="2">
        <v>0</v>
      </c>
      <c r="CF5217" s="2">
        <v>0</v>
      </c>
      <c r="CG5217" s="2">
        <v>0</v>
      </c>
      <c r="CH5217" s="2">
        <v>0</v>
      </c>
      <c r="CI5217" s="2">
        <v>0</v>
      </c>
      <c r="CJ5217" s="2">
        <v>0</v>
      </c>
      <c r="CK5217" s="2">
        <v>9</v>
      </c>
      <c r="CL5217" s="2">
        <v>0</v>
      </c>
    </row>
    <row r="5218" spans="1:90" x14ac:dyDescent="0.25">
      <c r="A5218" t="s">
        <v>115</v>
      </c>
      <c r="B5218">
        <v>10318</v>
      </c>
      <c r="C5218" t="s">
        <v>264</v>
      </c>
      <c r="D5218">
        <v>1</v>
      </c>
      <c r="E5218">
        <v>8</v>
      </c>
      <c r="F5218">
        <v>44416</v>
      </c>
      <c r="G5218">
        <v>35044416</v>
      </c>
      <c r="H5218" t="s">
        <v>15021</v>
      </c>
      <c r="I5218">
        <v>100</v>
      </c>
      <c r="J5218" t="s">
        <v>107</v>
      </c>
      <c r="K5218" t="s">
        <v>2304</v>
      </c>
      <c r="L5218">
        <v>30</v>
      </c>
      <c r="M5218" t="s">
        <v>390</v>
      </c>
      <c r="N5218">
        <v>4853070</v>
      </c>
      <c r="O5218" t="s">
        <v>92</v>
      </c>
      <c r="P5218" t="s">
        <v>14374</v>
      </c>
      <c r="Q5218" t="s">
        <v>127</v>
      </c>
      <c r="R5218">
        <v>11</v>
      </c>
      <c r="S5218">
        <v>55281837</v>
      </c>
      <c r="T5218">
        <v>59762086</v>
      </c>
      <c r="U5218" t="s">
        <v>15022</v>
      </c>
      <c r="V5218">
        <v>1</v>
      </c>
      <c r="W5218" s="2">
        <v>0</v>
      </c>
      <c r="X5218" s="2">
        <v>0</v>
      </c>
      <c r="Y5218" s="2">
        <v>163</v>
      </c>
      <c r="Z5218" s="2">
        <v>156</v>
      </c>
      <c r="AA5218" s="2">
        <v>171</v>
      </c>
      <c r="AB5218" s="2">
        <v>120</v>
      </c>
      <c r="AC5218" s="2">
        <v>125</v>
      </c>
      <c r="AD5218" s="2">
        <v>0</v>
      </c>
      <c r="AE5218" s="2">
        <v>0</v>
      </c>
      <c r="AF5218" s="2">
        <v>0</v>
      </c>
      <c r="AG5218" s="2">
        <v>0</v>
      </c>
      <c r="AH5218" s="2">
        <v>0</v>
      </c>
      <c r="AI5218" s="2">
        <v>0</v>
      </c>
      <c r="AJ5218" s="2">
        <v>0</v>
      </c>
      <c r="AK5218" s="2">
        <v>0</v>
      </c>
      <c r="AL5218" s="2">
        <v>0</v>
      </c>
      <c r="AM5218" s="2">
        <v>0</v>
      </c>
      <c r="AN5218" s="2">
        <v>0</v>
      </c>
      <c r="AO5218" s="2">
        <v>0</v>
      </c>
      <c r="AP5218" s="2">
        <v>0</v>
      </c>
      <c r="AQ5218" s="2">
        <v>0</v>
      </c>
      <c r="AR5218" s="2">
        <v>0</v>
      </c>
      <c r="AS5218" s="2">
        <v>0</v>
      </c>
      <c r="AT5218" s="2">
        <v>0</v>
      </c>
      <c r="AU5218" s="2">
        <v>0</v>
      </c>
      <c r="AV5218" s="2">
        <v>0</v>
      </c>
      <c r="AW5218" s="2">
        <v>0</v>
      </c>
      <c r="AX5218" s="2">
        <v>0</v>
      </c>
      <c r="AY5218" s="2">
        <v>0</v>
      </c>
      <c r="AZ5218" s="2">
        <v>0</v>
      </c>
      <c r="BA5218" s="2">
        <v>0</v>
      </c>
      <c r="BB5218" s="2">
        <v>0</v>
      </c>
      <c r="BC5218" s="2">
        <v>27</v>
      </c>
      <c r="BD5218" s="2">
        <v>0</v>
      </c>
      <c r="BE5218" s="2">
        <v>0</v>
      </c>
      <c r="BF5218" s="2">
        <v>0</v>
      </c>
      <c r="BG5218" s="2">
        <v>5</v>
      </c>
      <c r="BH5218" s="2">
        <v>5</v>
      </c>
      <c r="BI5218" s="2">
        <v>7</v>
      </c>
      <c r="BJ5218" s="2">
        <v>5</v>
      </c>
      <c r="BK5218" s="2">
        <v>8</v>
      </c>
      <c r="BL5218" s="2">
        <v>0</v>
      </c>
      <c r="BM5218" s="2">
        <v>0</v>
      </c>
      <c r="BN5218" s="2">
        <v>0</v>
      </c>
      <c r="BO5218" s="2">
        <v>0</v>
      </c>
      <c r="BP5218" s="2">
        <v>0</v>
      </c>
      <c r="BQ5218" s="2">
        <v>0</v>
      </c>
      <c r="BR5218" s="2">
        <v>0</v>
      </c>
      <c r="BS5218" s="2">
        <v>0</v>
      </c>
      <c r="BT5218" s="2">
        <v>0</v>
      </c>
      <c r="BU5218" s="2">
        <v>0</v>
      </c>
      <c r="BV5218" s="2">
        <v>0</v>
      </c>
      <c r="BW5218" s="2">
        <v>0</v>
      </c>
      <c r="BX5218" s="2">
        <v>0</v>
      </c>
      <c r="BY5218" s="2">
        <v>0</v>
      </c>
      <c r="BZ5218" s="2">
        <v>0</v>
      </c>
      <c r="CA5218" s="2">
        <v>0</v>
      </c>
      <c r="CB5218" s="2">
        <v>0</v>
      </c>
      <c r="CC5218" s="2">
        <v>0</v>
      </c>
      <c r="CD5218" s="2">
        <v>0</v>
      </c>
      <c r="CE5218" s="2">
        <v>0</v>
      </c>
      <c r="CF5218" s="2">
        <v>0</v>
      </c>
      <c r="CG5218" s="2">
        <v>0</v>
      </c>
      <c r="CH5218" s="2">
        <v>0</v>
      </c>
      <c r="CI5218" s="2">
        <v>0</v>
      </c>
      <c r="CJ5218" s="2">
        <v>0</v>
      </c>
      <c r="CK5218" s="2">
        <v>1</v>
      </c>
      <c r="CL5218" s="2">
        <v>0</v>
      </c>
    </row>
    <row r="5219" spans="1:90" x14ac:dyDescent="0.25">
      <c r="A5219" t="s">
        <v>115</v>
      </c>
      <c r="B5219">
        <v>10318</v>
      </c>
      <c r="C5219" t="s">
        <v>264</v>
      </c>
      <c r="D5219">
        <v>1</v>
      </c>
      <c r="E5219">
        <v>8</v>
      </c>
      <c r="F5219">
        <v>924787</v>
      </c>
      <c r="G5219">
        <v>35924787</v>
      </c>
      <c r="H5219" t="s">
        <v>9541</v>
      </c>
      <c r="I5219">
        <v>100</v>
      </c>
      <c r="J5219" t="s">
        <v>107</v>
      </c>
      <c r="K5219" t="s">
        <v>977</v>
      </c>
      <c r="L5219">
        <v>30</v>
      </c>
      <c r="M5219" t="s">
        <v>390</v>
      </c>
      <c r="N5219">
        <v>4857190</v>
      </c>
      <c r="O5219" t="s">
        <v>92</v>
      </c>
      <c r="P5219" t="s">
        <v>9542</v>
      </c>
      <c r="Q5219">
        <v>182</v>
      </c>
      <c r="R5219">
        <v>11</v>
      </c>
      <c r="S5219">
        <v>59382452</v>
      </c>
      <c r="T5219">
        <v>59382453</v>
      </c>
      <c r="U5219" t="s">
        <v>9543</v>
      </c>
      <c r="V5219">
        <v>1</v>
      </c>
      <c r="W5219" s="2">
        <v>0</v>
      </c>
      <c r="X5219" s="2">
        <v>0</v>
      </c>
      <c r="Y5219" s="2">
        <v>0</v>
      </c>
      <c r="Z5219" s="2">
        <v>0</v>
      </c>
      <c r="AA5219" s="2">
        <v>0</v>
      </c>
      <c r="AB5219" s="2">
        <v>0</v>
      </c>
      <c r="AC5219" s="2">
        <v>0</v>
      </c>
      <c r="AD5219" s="2">
        <v>166</v>
      </c>
      <c r="AE5219" s="2">
        <v>126</v>
      </c>
      <c r="AF5219" s="2">
        <v>117</v>
      </c>
      <c r="AG5219" s="2">
        <v>75</v>
      </c>
      <c r="AH5219" s="2">
        <v>123</v>
      </c>
      <c r="AI5219" s="2">
        <v>105</v>
      </c>
      <c r="AJ5219" s="2">
        <v>68</v>
      </c>
      <c r="AK5219" s="2">
        <v>0</v>
      </c>
      <c r="AL5219" s="2">
        <v>0</v>
      </c>
      <c r="AM5219" s="2">
        <v>0</v>
      </c>
      <c r="AN5219" s="2">
        <v>0</v>
      </c>
      <c r="AO5219" s="2">
        <v>0</v>
      </c>
      <c r="AP5219" s="2">
        <v>0</v>
      </c>
      <c r="AQ5219" s="2">
        <v>0</v>
      </c>
      <c r="AR5219" s="2">
        <v>0</v>
      </c>
      <c r="AS5219" s="2">
        <v>0</v>
      </c>
      <c r="AT5219" s="2">
        <v>0</v>
      </c>
      <c r="AU5219" s="2">
        <v>70</v>
      </c>
      <c r="AV5219" s="2">
        <v>0</v>
      </c>
      <c r="AW5219" s="2">
        <v>0</v>
      </c>
      <c r="AX5219" s="2">
        <v>0</v>
      </c>
      <c r="AY5219" s="2">
        <v>0</v>
      </c>
      <c r="AZ5219" s="2">
        <v>0</v>
      </c>
      <c r="BA5219" s="2">
        <v>0</v>
      </c>
      <c r="BB5219" s="2">
        <v>0</v>
      </c>
      <c r="BC5219" s="2">
        <v>79</v>
      </c>
      <c r="BD5219" s="2">
        <v>0</v>
      </c>
      <c r="BE5219" s="2">
        <v>0</v>
      </c>
      <c r="BF5219" s="2">
        <v>0</v>
      </c>
      <c r="BG5219" s="2">
        <v>0</v>
      </c>
      <c r="BH5219" s="2">
        <v>0</v>
      </c>
      <c r="BI5219" s="2">
        <v>0</v>
      </c>
      <c r="BJ5219" s="2">
        <v>0</v>
      </c>
      <c r="BK5219" s="2">
        <v>0</v>
      </c>
      <c r="BL5219" s="2">
        <v>7</v>
      </c>
      <c r="BM5219" s="2">
        <v>4</v>
      </c>
      <c r="BN5219" s="2">
        <v>4</v>
      </c>
      <c r="BO5219" s="2">
        <v>4</v>
      </c>
      <c r="BP5219" s="2">
        <v>6</v>
      </c>
      <c r="BQ5219" s="2">
        <v>4</v>
      </c>
      <c r="BR5219" s="2">
        <v>2</v>
      </c>
      <c r="BS5219" s="2">
        <v>0</v>
      </c>
      <c r="BT5219" s="2">
        <v>0</v>
      </c>
      <c r="BU5219" s="2">
        <v>0</v>
      </c>
      <c r="BV5219" s="2">
        <v>0</v>
      </c>
      <c r="BW5219" s="2">
        <v>0</v>
      </c>
      <c r="BX5219" s="2">
        <v>0</v>
      </c>
      <c r="BY5219" s="2">
        <v>0</v>
      </c>
      <c r="BZ5219" s="2">
        <v>0</v>
      </c>
      <c r="CA5219" s="2">
        <v>0</v>
      </c>
      <c r="CB5219" s="2">
        <v>0</v>
      </c>
      <c r="CC5219" s="2">
        <v>2</v>
      </c>
      <c r="CD5219" s="2">
        <v>0</v>
      </c>
      <c r="CE5219" s="2">
        <v>0</v>
      </c>
      <c r="CF5219" s="2">
        <v>0</v>
      </c>
      <c r="CG5219" s="2">
        <v>0</v>
      </c>
      <c r="CH5219" s="2">
        <v>0</v>
      </c>
      <c r="CI5219" s="2">
        <v>0</v>
      </c>
      <c r="CJ5219" s="2">
        <v>0</v>
      </c>
      <c r="CK5219" s="2">
        <v>4</v>
      </c>
      <c r="CL5219" s="2">
        <v>0</v>
      </c>
    </row>
    <row r="5220" spans="1:90" x14ac:dyDescent="0.25">
      <c r="A5220" t="s">
        <v>115</v>
      </c>
      <c r="B5220">
        <v>10318</v>
      </c>
      <c r="C5220" t="s">
        <v>264</v>
      </c>
      <c r="D5220">
        <v>1</v>
      </c>
      <c r="E5220">
        <v>8</v>
      </c>
      <c r="F5220">
        <v>902901</v>
      </c>
      <c r="G5220">
        <v>35902901</v>
      </c>
      <c r="H5220" t="s">
        <v>4449</v>
      </c>
      <c r="I5220">
        <v>100</v>
      </c>
      <c r="J5220" t="s">
        <v>107</v>
      </c>
      <c r="K5220" t="s">
        <v>2283</v>
      </c>
      <c r="L5220">
        <v>30</v>
      </c>
      <c r="M5220" t="s">
        <v>390</v>
      </c>
      <c r="N5220">
        <v>4856200</v>
      </c>
      <c r="O5220" t="s">
        <v>102</v>
      </c>
      <c r="P5220" t="s">
        <v>391</v>
      </c>
      <c r="Q5220">
        <v>2448</v>
      </c>
      <c r="R5220">
        <v>11</v>
      </c>
      <c r="S5220">
        <v>55262798</v>
      </c>
      <c r="T5220">
        <v>55264799</v>
      </c>
      <c r="U5220" t="s">
        <v>4450</v>
      </c>
      <c r="V5220">
        <v>1</v>
      </c>
      <c r="W5220" s="2">
        <v>0</v>
      </c>
      <c r="X5220" s="2">
        <v>0</v>
      </c>
      <c r="Y5220" s="2">
        <v>134</v>
      </c>
      <c r="Z5220" s="2">
        <v>112</v>
      </c>
      <c r="AA5220" s="2">
        <v>0</v>
      </c>
      <c r="AB5220" s="2">
        <v>0</v>
      </c>
      <c r="AC5220" s="2">
        <v>31</v>
      </c>
      <c r="AD5220" s="2">
        <v>130</v>
      </c>
      <c r="AE5220" s="2">
        <v>139</v>
      </c>
      <c r="AF5220" s="2">
        <v>105</v>
      </c>
      <c r="AG5220" s="2">
        <v>112</v>
      </c>
      <c r="AH5220" s="2">
        <v>159</v>
      </c>
      <c r="AI5220" s="2">
        <v>116</v>
      </c>
      <c r="AJ5220" s="2">
        <v>110</v>
      </c>
      <c r="AK5220" s="2">
        <v>0</v>
      </c>
      <c r="AL5220" s="2">
        <v>0</v>
      </c>
      <c r="AM5220" s="2">
        <v>0</v>
      </c>
      <c r="AN5220" s="2">
        <v>0</v>
      </c>
      <c r="AO5220" s="2">
        <v>0</v>
      </c>
      <c r="AP5220" s="2">
        <v>0</v>
      </c>
      <c r="AQ5220" s="2">
        <v>0</v>
      </c>
      <c r="AR5220" s="2">
        <v>0</v>
      </c>
      <c r="AS5220" s="2">
        <v>0</v>
      </c>
      <c r="AT5220" s="2">
        <v>0</v>
      </c>
      <c r="AU5220" s="2">
        <v>0</v>
      </c>
      <c r="AV5220" s="2">
        <v>0</v>
      </c>
      <c r="AW5220" s="2">
        <v>0</v>
      </c>
      <c r="AX5220" s="2">
        <v>0</v>
      </c>
      <c r="AY5220" s="2">
        <v>0</v>
      </c>
      <c r="AZ5220" s="2">
        <v>0</v>
      </c>
      <c r="BA5220" s="2">
        <v>0</v>
      </c>
      <c r="BB5220" s="2">
        <v>0</v>
      </c>
      <c r="BC5220" s="2">
        <v>0</v>
      </c>
      <c r="BD5220" s="2">
        <v>0</v>
      </c>
      <c r="BE5220" s="2">
        <v>0</v>
      </c>
      <c r="BF5220" s="2">
        <v>0</v>
      </c>
      <c r="BG5220" s="2">
        <v>5</v>
      </c>
      <c r="BH5220" s="2">
        <v>4</v>
      </c>
      <c r="BI5220" s="2">
        <v>0</v>
      </c>
      <c r="BJ5220" s="2">
        <v>0</v>
      </c>
      <c r="BK5220" s="2">
        <v>1</v>
      </c>
      <c r="BL5220" s="2">
        <v>5</v>
      </c>
      <c r="BM5220" s="2">
        <v>5</v>
      </c>
      <c r="BN5220" s="2">
        <v>3</v>
      </c>
      <c r="BO5220" s="2">
        <v>5</v>
      </c>
      <c r="BP5220" s="2">
        <v>6</v>
      </c>
      <c r="BQ5220" s="2">
        <v>6</v>
      </c>
      <c r="BR5220" s="2">
        <v>4</v>
      </c>
      <c r="BS5220" s="2">
        <v>0</v>
      </c>
      <c r="BT5220" s="2">
        <v>0</v>
      </c>
      <c r="BU5220" s="2">
        <v>0</v>
      </c>
      <c r="BV5220" s="2">
        <v>0</v>
      </c>
      <c r="BW5220" s="2">
        <v>0</v>
      </c>
      <c r="BX5220" s="2">
        <v>0</v>
      </c>
      <c r="BY5220" s="2">
        <v>0</v>
      </c>
      <c r="BZ5220" s="2">
        <v>0</v>
      </c>
      <c r="CA5220" s="2">
        <v>0</v>
      </c>
      <c r="CB5220" s="2">
        <v>0</v>
      </c>
      <c r="CC5220" s="2">
        <v>0</v>
      </c>
      <c r="CD5220" s="2">
        <v>0</v>
      </c>
      <c r="CE5220" s="2">
        <v>0</v>
      </c>
      <c r="CF5220" s="2">
        <v>0</v>
      </c>
      <c r="CG5220" s="2">
        <v>0</v>
      </c>
      <c r="CH5220" s="2">
        <v>0</v>
      </c>
      <c r="CI5220" s="2">
        <v>0</v>
      </c>
      <c r="CJ5220" s="2">
        <v>0</v>
      </c>
      <c r="CK5220" s="2">
        <v>0</v>
      </c>
      <c r="CL5220" s="2">
        <v>0</v>
      </c>
    </row>
    <row r="5221" spans="1:90" x14ac:dyDescent="0.25">
      <c r="A5221" t="s">
        <v>115</v>
      </c>
      <c r="B5221">
        <v>10318</v>
      </c>
      <c r="C5221" t="s">
        <v>264</v>
      </c>
      <c r="D5221">
        <v>1</v>
      </c>
      <c r="E5221">
        <v>8</v>
      </c>
      <c r="F5221">
        <v>38313</v>
      </c>
      <c r="G5221">
        <v>35038313</v>
      </c>
      <c r="H5221" t="s">
        <v>7322</v>
      </c>
      <c r="I5221">
        <v>100</v>
      </c>
      <c r="J5221" t="s">
        <v>107</v>
      </c>
      <c r="K5221" t="s">
        <v>3827</v>
      </c>
      <c r="L5221">
        <v>23</v>
      </c>
      <c r="M5221" t="s">
        <v>265</v>
      </c>
      <c r="N5221">
        <v>4831130</v>
      </c>
      <c r="O5221" t="s">
        <v>92</v>
      </c>
      <c r="P5221" t="s">
        <v>7323</v>
      </c>
      <c r="Q5221">
        <v>300</v>
      </c>
      <c r="R5221">
        <v>11</v>
      </c>
      <c r="S5221">
        <v>59281352</v>
      </c>
      <c r="U5221" t="s">
        <v>7324</v>
      </c>
      <c r="V5221">
        <v>1</v>
      </c>
      <c r="W5221" s="2">
        <v>0</v>
      </c>
      <c r="X5221" s="2">
        <v>0</v>
      </c>
      <c r="Y5221" s="2">
        <v>0</v>
      </c>
      <c r="Z5221" s="2">
        <v>0</v>
      </c>
      <c r="AA5221" s="2">
        <v>0</v>
      </c>
      <c r="AB5221" s="2">
        <v>0</v>
      </c>
      <c r="AC5221" s="2">
        <v>0</v>
      </c>
      <c r="AD5221" s="2">
        <v>52</v>
      </c>
      <c r="AE5221" s="2">
        <v>31</v>
      </c>
      <c r="AF5221" s="2">
        <v>59</v>
      </c>
      <c r="AG5221" s="2">
        <v>39</v>
      </c>
      <c r="AH5221" s="2">
        <v>200</v>
      </c>
      <c r="AI5221" s="2">
        <v>130</v>
      </c>
      <c r="AJ5221" s="2">
        <v>105</v>
      </c>
      <c r="AK5221" s="2">
        <v>0</v>
      </c>
      <c r="AL5221" s="2">
        <v>0</v>
      </c>
      <c r="AM5221" s="2">
        <v>0</v>
      </c>
      <c r="AN5221" s="2">
        <v>0</v>
      </c>
      <c r="AO5221" s="2">
        <v>0</v>
      </c>
      <c r="AP5221" s="2">
        <v>0</v>
      </c>
      <c r="AQ5221" s="2">
        <v>0</v>
      </c>
      <c r="AR5221" s="2">
        <v>0</v>
      </c>
      <c r="AS5221" s="2">
        <v>0</v>
      </c>
      <c r="AT5221" s="2">
        <v>0</v>
      </c>
      <c r="AU5221" s="2">
        <v>0</v>
      </c>
      <c r="AV5221" s="2">
        <v>0</v>
      </c>
      <c r="AW5221" s="2">
        <v>0</v>
      </c>
      <c r="AX5221" s="2">
        <v>0</v>
      </c>
      <c r="AY5221" s="2">
        <v>0</v>
      </c>
      <c r="AZ5221" s="2">
        <v>0</v>
      </c>
      <c r="BA5221" s="2">
        <v>0</v>
      </c>
      <c r="BB5221" s="2">
        <v>0</v>
      </c>
      <c r="BC5221" s="2">
        <v>76</v>
      </c>
      <c r="BD5221" s="2">
        <v>0</v>
      </c>
      <c r="BE5221" s="2">
        <v>0</v>
      </c>
      <c r="BF5221" s="2">
        <v>0</v>
      </c>
      <c r="BG5221" s="2">
        <v>0</v>
      </c>
      <c r="BH5221" s="2">
        <v>0</v>
      </c>
      <c r="BI5221" s="2">
        <v>0</v>
      </c>
      <c r="BJ5221" s="2">
        <v>0</v>
      </c>
      <c r="BK5221" s="2">
        <v>0</v>
      </c>
      <c r="BL5221" s="2">
        <v>3</v>
      </c>
      <c r="BM5221" s="2">
        <v>2</v>
      </c>
      <c r="BN5221" s="2">
        <v>4</v>
      </c>
      <c r="BO5221" s="2">
        <v>1</v>
      </c>
      <c r="BP5221" s="2">
        <v>7</v>
      </c>
      <c r="BQ5221" s="2">
        <v>4</v>
      </c>
      <c r="BR5221" s="2">
        <v>3</v>
      </c>
      <c r="BS5221" s="2">
        <v>0</v>
      </c>
      <c r="BT5221" s="2">
        <v>0</v>
      </c>
      <c r="BU5221" s="2">
        <v>0</v>
      </c>
      <c r="BV5221" s="2">
        <v>0</v>
      </c>
      <c r="BW5221" s="2">
        <v>0</v>
      </c>
      <c r="BX5221" s="2">
        <v>0</v>
      </c>
      <c r="BY5221" s="2">
        <v>0</v>
      </c>
      <c r="BZ5221" s="2">
        <v>0</v>
      </c>
      <c r="CA5221" s="2">
        <v>0</v>
      </c>
      <c r="CB5221" s="2">
        <v>0</v>
      </c>
      <c r="CC5221" s="2">
        <v>0</v>
      </c>
      <c r="CD5221" s="2">
        <v>0</v>
      </c>
      <c r="CE5221" s="2">
        <v>0</v>
      </c>
      <c r="CF5221" s="2">
        <v>0</v>
      </c>
      <c r="CG5221" s="2">
        <v>0</v>
      </c>
      <c r="CH5221" s="2">
        <v>0</v>
      </c>
      <c r="CI5221" s="2">
        <v>0</v>
      </c>
      <c r="CJ5221" s="2">
        <v>0</v>
      </c>
      <c r="CK5221" s="2">
        <v>9</v>
      </c>
      <c r="CL5221" s="2">
        <v>0</v>
      </c>
    </row>
    <row r="5222" spans="1:90" x14ac:dyDescent="0.25">
      <c r="A5222" t="s">
        <v>115</v>
      </c>
      <c r="B5222">
        <v>10318</v>
      </c>
      <c r="C5222" t="s">
        <v>264</v>
      </c>
      <c r="D5222">
        <v>1</v>
      </c>
      <c r="E5222">
        <v>8</v>
      </c>
      <c r="F5222">
        <v>37412</v>
      </c>
      <c r="G5222">
        <v>35037412</v>
      </c>
      <c r="H5222" t="s">
        <v>7951</v>
      </c>
      <c r="I5222">
        <v>100</v>
      </c>
      <c r="J5222" t="s">
        <v>107</v>
      </c>
      <c r="K5222" t="s">
        <v>7393</v>
      </c>
      <c r="L5222">
        <v>30</v>
      </c>
      <c r="M5222" t="s">
        <v>390</v>
      </c>
      <c r="N5222">
        <v>4844200</v>
      </c>
      <c r="O5222" t="s">
        <v>92</v>
      </c>
      <c r="P5222" t="s">
        <v>7952</v>
      </c>
      <c r="Q5222">
        <v>712</v>
      </c>
      <c r="R5222">
        <v>11</v>
      </c>
      <c r="S5222">
        <v>59280791</v>
      </c>
      <c r="T5222">
        <v>59724732</v>
      </c>
      <c r="U5222" t="s">
        <v>7953</v>
      </c>
      <c r="V5222">
        <v>1</v>
      </c>
      <c r="W5222" s="2">
        <v>0</v>
      </c>
      <c r="X5222" s="2">
        <v>0</v>
      </c>
      <c r="Y5222" s="2">
        <v>149</v>
      </c>
      <c r="Z5222" s="2">
        <v>171</v>
      </c>
      <c r="AA5222" s="2">
        <v>219</v>
      </c>
      <c r="AB5222" s="2">
        <v>215</v>
      </c>
      <c r="AC5222" s="2">
        <v>208</v>
      </c>
      <c r="AD5222" s="2">
        <v>0</v>
      </c>
      <c r="AE5222" s="2">
        <v>0</v>
      </c>
      <c r="AF5222" s="2">
        <v>0</v>
      </c>
      <c r="AG5222" s="2">
        <v>0</v>
      </c>
      <c r="AH5222" s="2">
        <v>0</v>
      </c>
      <c r="AI5222" s="2">
        <v>0</v>
      </c>
      <c r="AJ5222" s="2">
        <v>0</v>
      </c>
      <c r="AK5222" s="2">
        <v>0</v>
      </c>
      <c r="AL5222" s="2">
        <v>0</v>
      </c>
      <c r="AM5222" s="2">
        <v>0</v>
      </c>
      <c r="AN5222" s="2">
        <v>0</v>
      </c>
      <c r="AO5222" s="2">
        <v>0</v>
      </c>
      <c r="AP5222" s="2">
        <v>0</v>
      </c>
      <c r="AQ5222" s="2">
        <v>0</v>
      </c>
      <c r="AR5222" s="2">
        <v>0</v>
      </c>
      <c r="AS5222" s="2">
        <v>0</v>
      </c>
      <c r="AT5222" s="2">
        <v>0</v>
      </c>
      <c r="AU5222" s="2">
        <v>0</v>
      </c>
      <c r="AV5222" s="2">
        <v>0</v>
      </c>
      <c r="AW5222" s="2">
        <v>0</v>
      </c>
      <c r="AX5222" s="2">
        <v>0</v>
      </c>
      <c r="AY5222" s="2">
        <v>0</v>
      </c>
      <c r="AZ5222" s="2">
        <v>0</v>
      </c>
      <c r="BA5222" s="2">
        <v>0</v>
      </c>
      <c r="BB5222" s="2">
        <v>0</v>
      </c>
      <c r="BC5222" s="2">
        <v>254</v>
      </c>
      <c r="BD5222" s="2">
        <v>0</v>
      </c>
      <c r="BE5222" s="2">
        <v>0</v>
      </c>
      <c r="BF5222" s="2">
        <v>0</v>
      </c>
      <c r="BG5222" s="2">
        <v>7</v>
      </c>
      <c r="BH5222" s="2">
        <v>8</v>
      </c>
      <c r="BI5222" s="2">
        <v>9</v>
      </c>
      <c r="BJ5222" s="2">
        <v>9</v>
      </c>
      <c r="BK5222" s="2">
        <v>8</v>
      </c>
      <c r="BL5222" s="2">
        <v>0</v>
      </c>
      <c r="BM5222" s="2">
        <v>0</v>
      </c>
      <c r="BN5222" s="2">
        <v>0</v>
      </c>
      <c r="BO5222" s="2">
        <v>0</v>
      </c>
      <c r="BP5222" s="2">
        <v>0</v>
      </c>
      <c r="BQ5222" s="2">
        <v>0</v>
      </c>
      <c r="BR5222" s="2">
        <v>0</v>
      </c>
      <c r="BS5222" s="2">
        <v>0</v>
      </c>
      <c r="BT5222" s="2">
        <v>0</v>
      </c>
      <c r="BU5222" s="2">
        <v>0</v>
      </c>
      <c r="BV5222" s="2">
        <v>0</v>
      </c>
      <c r="BW5222" s="2">
        <v>0</v>
      </c>
      <c r="BX5222" s="2">
        <v>0</v>
      </c>
      <c r="BY5222" s="2">
        <v>0</v>
      </c>
      <c r="BZ5222" s="2">
        <v>0</v>
      </c>
      <c r="CA5222" s="2">
        <v>0</v>
      </c>
      <c r="CB5222" s="2">
        <v>0</v>
      </c>
      <c r="CC5222" s="2">
        <v>0</v>
      </c>
      <c r="CD5222" s="2">
        <v>0</v>
      </c>
      <c r="CE5222" s="2">
        <v>0</v>
      </c>
      <c r="CF5222" s="2">
        <v>0</v>
      </c>
      <c r="CG5222" s="2">
        <v>0</v>
      </c>
      <c r="CH5222" s="2">
        <v>0</v>
      </c>
      <c r="CI5222" s="2">
        <v>0</v>
      </c>
      <c r="CJ5222" s="2">
        <v>0</v>
      </c>
      <c r="CK5222" s="2">
        <v>18</v>
      </c>
      <c r="CL5222" s="2">
        <v>0</v>
      </c>
    </row>
    <row r="5223" spans="1:90" x14ac:dyDescent="0.25">
      <c r="A5223" t="s">
        <v>115</v>
      </c>
      <c r="B5223">
        <v>10318</v>
      </c>
      <c r="C5223" t="s">
        <v>264</v>
      </c>
      <c r="D5223">
        <v>1</v>
      </c>
      <c r="E5223">
        <v>8</v>
      </c>
      <c r="F5223">
        <v>925342</v>
      </c>
      <c r="G5223">
        <v>35925342</v>
      </c>
      <c r="H5223" t="s">
        <v>6934</v>
      </c>
      <c r="I5223">
        <v>100</v>
      </c>
      <c r="J5223" t="s">
        <v>107</v>
      </c>
      <c r="K5223" t="s">
        <v>977</v>
      </c>
      <c r="L5223">
        <v>30</v>
      </c>
      <c r="M5223" t="s">
        <v>390</v>
      </c>
      <c r="N5223">
        <v>4857190</v>
      </c>
      <c r="O5223" t="s">
        <v>92</v>
      </c>
      <c r="P5223" t="s">
        <v>6935</v>
      </c>
      <c r="Q5223">
        <v>176</v>
      </c>
      <c r="R5223">
        <v>11</v>
      </c>
      <c r="S5223">
        <v>55271361</v>
      </c>
      <c r="T5223">
        <v>55271364</v>
      </c>
      <c r="U5223" t="s">
        <v>6936</v>
      </c>
      <c r="V5223">
        <v>1</v>
      </c>
      <c r="W5223" s="2">
        <v>0</v>
      </c>
      <c r="X5223" s="2">
        <v>0</v>
      </c>
      <c r="Y5223" s="2">
        <v>162</v>
      </c>
      <c r="Z5223" s="2">
        <v>127</v>
      </c>
      <c r="AA5223" s="2">
        <v>147</v>
      </c>
      <c r="AB5223" s="2">
        <v>85</v>
      </c>
      <c r="AC5223" s="2">
        <v>104</v>
      </c>
      <c r="AD5223" s="2">
        <v>0</v>
      </c>
      <c r="AE5223" s="2">
        <v>0</v>
      </c>
      <c r="AF5223" s="2">
        <v>0</v>
      </c>
      <c r="AG5223" s="2">
        <v>0</v>
      </c>
      <c r="AH5223" s="2">
        <v>0</v>
      </c>
      <c r="AI5223" s="2">
        <v>0</v>
      </c>
      <c r="AJ5223" s="2">
        <v>0</v>
      </c>
      <c r="AK5223" s="2">
        <v>0</v>
      </c>
      <c r="AL5223" s="2">
        <v>0</v>
      </c>
      <c r="AM5223" s="2">
        <v>0</v>
      </c>
      <c r="AN5223" s="2">
        <v>0</v>
      </c>
      <c r="AO5223" s="2">
        <v>0</v>
      </c>
      <c r="AP5223" s="2">
        <v>0</v>
      </c>
      <c r="AQ5223" s="2">
        <v>0</v>
      </c>
      <c r="AR5223" s="2">
        <v>0</v>
      </c>
      <c r="AS5223" s="2">
        <v>0</v>
      </c>
      <c r="AT5223" s="2">
        <v>0</v>
      </c>
      <c r="AU5223" s="2">
        <v>0</v>
      </c>
      <c r="AV5223" s="2">
        <v>0</v>
      </c>
      <c r="AW5223" s="2">
        <v>0</v>
      </c>
      <c r="AX5223" s="2">
        <v>0</v>
      </c>
      <c r="AY5223" s="2">
        <v>0</v>
      </c>
      <c r="AZ5223" s="2">
        <v>0</v>
      </c>
      <c r="BA5223" s="2">
        <v>0</v>
      </c>
      <c r="BB5223" s="2">
        <v>0</v>
      </c>
      <c r="BC5223" s="2">
        <v>0</v>
      </c>
      <c r="BD5223" s="2">
        <v>0</v>
      </c>
      <c r="BE5223" s="2">
        <v>0</v>
      </c>
      <c r="BF5223" s="2">
        <v>0</v>
      </c>
      <c r="BG5223" s="2">
        <v>7</v>
      </c>
      <c r="BH5223" s="2">
        <v>5</v>
      </c>
      <c r="BI5223" s="2">
        <v>6</v>
      </c>
      <c r="BJ5223" s="2">
        <v>5</v>
      </c>
      <c r="BK5223" s="2">
        <v>5</v>
      </c>
      <c r="BL5223" s="2">
        <v>0</v>
      </c>
      <c r="BM5223" s="2">
        <v>0</v>
      </c>
      <c r="BN5223" s="2">
        <v>0</v>
      </c>
      <c r="BO5223" s="2">
        <v>0</v>
      </c>
      <c r="BP5223" s="2">
        <v>0</v>
      </c>
      <c r="BQ5223" s="2">
        <v>0</v>
      </c>
      <c r="BR5223" s="2">
        <v>0</v>
      </c>
      <c r="BS5223" s="2">
        <v>0</v>
      </c>
      <c r="BT5223" s="2">
        <v>0</v>
      </c>
      <c r="BU5223" s="2">
        <v>0</v>
      </c>
      <c r="BV5223" s="2">
        <v>0</v>
      </c>
      <c r="BW5223" s="2">
        <v>0</v>
      </c>
      <c r="BX5223" s="2">
        <v>0</v>
      </c>
      <c r="BY5223" s="2">
        <v>0</v>
      </c>
      <c r="BZ5223" s="2">
        <v>0</v>
      </c>
      <c r="CA5223" s="2">
        <v>0</v>
      </c>
      <c r="CB5223" s="2">
        <v>0</v>
      </c>
      <c r="CC5223" s="2">
        <v>0</v>
      </c>
      <c r="CD5223" s="2">
        <v>0</v>
      </c>
      <c r="CE5223" s="2">
        <v>0</v>
      </c>
      <c r="CF5223" s="2">
        <v>0</v>
      </c>
      <c r="CG5223" s="2">
        <v>0</v>
      </c>
      <c r="CH5223" s="2">
        <v>0</v>
      </c>
      <c r="CI5223" s="2">
        <v>0</v>
      </c>
      <c r="CJ5223" s="2">
        <v>0</v>
      </c>
      <c r="CK5223" s="2">
        <v>0</v>
      </c>
      <c r="CL5223" s="2">
        <v>0</v>
      </c>
    </row>
    <row r="5224" spans="1:90" x14ac:dyDescent="0.25">
      <c r="A5224" t="s">
        <v>115</v>
      </c>
      <c r="B5224">
        <v>10318</v>
      </c>
      <c r="C5224" t="s">
        <v>264</v>
      </c>
      <c r="D5224">
        <v>1</v>
      </c>
      <c r="E5224">
        <v>8</v>
      </c>
      <c r="F5224">
        <v>904594</v>
      </c>
      <c r="G5224">
        <v>35904594</v>
      </c>
      <c r="H5224" t="s">
        <v>16764</v>
      </c>
      <c r="I5224">
        <v>100</v>
      </c>
      <c r="J5224" t="s">
        <v>107</v>
      </c>
      <c r="K5224" t="s">
        <v>1384</v>
      </c>
      <c r="L5224">
        <v>30</v>
      </c>
      <c r="M5224" t="s">
        <v>390</v>
      </c>
      <c r="N5224">
        <v>4849080</v>
      </c>
      <c r="O5224" t="s">
        <v>92</v>
      </c>
      <c r="P5224" t="s">
        <v>16765</v>
      </c>
      <c r="Q5224">
        <v>50</v>
      </c>
      <c r="R5224">
        <v>11</v>
      </c>
      <c r="S5224">
        <v>55280146</v>
      </c>
      <c r="T5224">
        <v>55281854</v>
      </c>
      <c r="U5224" t="s">
        <v>16766</v>
      </c>
      <c r="V5224">
        <v>1</v>
      </c>
      <c r="W5224" s="2">
        <v>0</v>
      </c>
      <c r="X5224" s="2">
        <v>0</v>
      </c>
      <c r="Y5224" s="2">
        <v>0</v>
      </c>
      <c r="Z5224" s="2">
        <v>0</v>
      </c>
      <c r="AA5224" s="2">
        <v>0</v>
      </c>
      <c r="AB5224" s="2">
        <v>0</v>
      </c>
      <c r="AC5224" s="2">
        <v>0</v>
      </c>
      <c r="AD5224" s="2">
        <v>402</v>
      </c>
      <c r="AE5224" s="2">
        <v>619</v>
      </c>
      <c r="AF5224" s="2">
        <v>338</v>
      </c>
      <c r="AG5224" s="2">
        <v>286</v>
      </c>
      <c r="AH5224" s="2">
        <v>0</v>
      </c>
      <c r="AI5224" s="2">
        <v>0</v>
      </c>
      <c r="AJ5224" s="2">
        <v>45</v>
      </c>
      <c r="AK5224" s="2">
        <v>0</v>
      </c>
      <c r="AL5224" s="2">
        <v>0</v>
      </c>
      <c r="AM5224" s="2">
        <v>0</v>
      </c>
      <c r="AN5224" s="2">
        <v>0</v>
      </c>
      <c r="AO5224" s="2">
        <v>0</v>
      </c>
      <c r="AP5224" s="2">
        <v>0</v>
      </c>
      <c r="AQ5224" s="2">
        <v>0</v>
      </c>
      <c r="AR5224" s="2">
        <v>0</v>
      </c>
      <c r="AS5224" s="2">
        <v>0</v>
      </c>
      <c r="AT5224" s="2">
        <v>0</v>
      </c>
      <c r="AU5224" s="2">
        <v>508</v>
      </c>
      <c r="AV5224" s="2">
        <v>0</v>
      </c>
      <c r="AW5224" s="2">
        <v>0</v>
      </c>
      <c r="AX5224" s="2">
        <v>0</v>
      </c>
      <c r="AY5224" s="2">
        <v>0</v>
      </c>
      <c r="AZ5224" s="2">
        <v>0</v>
      </c>
      <c r="BA5224" s="2">
        <v>0</v>
      </c>
      <c r="BB5224" s="2">
        <v>0</v>
      </c>
      <c r="BC5224" s="2">
        <v>57</v>
      </c>
      <c r="BD5224" s="2">
        <v>0</v>
      </c>
      <c r="BE5224" s="2">
        <v>0</v>
      </c>
      <c r="BF5224" s="2">
        <v>0</v>
      </c>
      <c r="BG5224" s="2">
        <v>0</v>
      </c>
      <c r="BH5224" s="2">
        <v>0</v>
      </c>
      <c r="BI5224" s="2">
        <v>0</v>
      </c>
      <c r="BJ5224" s="2">
        <v>0</v>
      </c>
      <c r="BK5224" s="2">
        <v>0</v>
      </c>
      <c r="BL5224" s="2">
        <v>15</v>
      </c>
      <c r="BM5224" s="2">
        <v>22</v>
      </c>
      <c r="BN5224" s="2">
        <v>14</v>
      </c>
      <c r="BO5224" s="2">
        <v>12</v>
      </c>
      <c r="BP5224" s="2">
        <v>0</v>
      </c>
      <c r="BQ5224" s="2">
        <v>0</v>
      </c>
      <c r="BR5224" s="2">
        <v>2</v>
      </c>
      <c r="BS5224" s="2">
        <v>0</v>
      </c>
      <c r="BT5224" s="2">
        <v>0</v>
      </c>
      <c r="BU5224" s="2">
        <v>0</v>
      </c>
      <c r="BV5224" s="2">
        <v>0</v>
      </c>
      <c r="BW5224" s="2">
        <v>0</v>
      </c>
      <c r="BX5224" s="2">
        <v>0</v>
      </c>
      <c r="BY5224" s="2">
        <v>0</v>
      </c>
      <c r="BZ5224" s="2">
        <v>0</v>
      </c>
      <c r="CA5224" s="2">
        <v>0</v>
      </c>
      <c r="CB5224" s="2">
        <v>0</v>
      </c>
      <c r="CC5224" s="2">
        <v>17</v>
      </c>
      <c r="CD5224" s="2">
        <v>0</v>
      </c>
      <c r="CE5224" s="2">
        <v>0</v>
      </c>
      <c r="CF5224" s="2">
        <v>0</v>
      </c>
      <c r="CG5224" s="2">
        <v>0</v>
      </c>
      <c r="CH5224" s="2">
        <v>0</v>
      </c>
      <c r="CI5224" s="2">
        <v>0</v>
      </c>
      <c r="CJ5224" s="2">
        <v>0</v>
      </c>
      <c r="CK5224" s="2">
        <v>3</v>
      </c>
      <c r="CL5224" s="2">
        <v>0</v>
      </c>
    </row>
    <row r="5225" spans="1:90" x14ac:dyDescent="0.25">
      <c r="A5225" t="s">
        <v>115</v>
      </c>
      <c r="B5225">
        <v>20415</v>
      </c>
      <c r="C5225" t="s">
        <v>186</v>
      </c>
      <c r="D5225">
        <v>1</v>
      </c>
      <c r="E5225">
        <v>8</v>
      </c>
      <c r="F5225">
        <v>49414</v>
      </c>
      <c r="G5225">
        <v>35049414</v>
      </c>
      <c r="H5225" t="s">
        <v>3773</v>
      </c>
      <c r="I5225">
        <v>671</v>
      </c>
      <c r="J5225" t="s">
        <v>186</v>
      </c>
      <c r="K5225" t="s">
        <v>3774</v>
      </c>
      <c r="L5225">
        <v>1</v>
      </c>
      <c r="M5225" t="s">
        <v>186</v>
      </c>
      <c r="N5225">
        <v>13173322</v>
      </c>
      <c r="O5225" t="s">
        <v>92</v>
      </c>
      <c r="P5225" t="s">
        <v>3775</v>
      </c>
      <c r="Q5225">
        <v>95</v>
      </c>
      <c r="R5225">
        <v>19</v>
      </c>
      <c r="S5225">
        <v>38731883</v>
      </c>
      <c r="T5225">
        <v>38736309</v>
      </c>
      <c r="U5225" t="s">
        <v>3776</v>
      </c>
      <c r="V5225">
        <v>1</v>
      </c>
      <c r="W5225" s="2">
        <v>0</v>
      </c>
      <c r="X5225" s="2">
        <v>0</v>
      </c>
      <c r="Y5225" s="2">
        <v>0</v>
      </c>
      <c r="Z5225" s="2">
        <v>0</v>
      </c>
      <c r="AA5225" s="2">
        <v>0</v>
      </c>
      <c r="AB5225" s="2">
        <v>0</v>
      </c>
      <c r="AC5225" s="2">
        <v>0</v>
      </c>
      <c r="AD5225" s="2">
        <v>148</v>
      </c>
      <c r="AE5225" s="2">
        <v>132</v>
      </c>
      <c r="AF5225" s="2">
        <v>147</v>
      </c>
      <c r="AG5225" s="2">
        <v>151</v>
      </c>
      <c r="AH5225" s="2">
        <v>142</v>
      </c>
      <c r="AI5225" s="2">
        <v>142</v>
      </c>
      <c r="AJ5225" s="2">
        <v>129</v>
      </c>
      <c r="AK5225" s="2">
        <v>0</v>
      </c>
      <c r="AL5225" s="2">
        <v>0</v>
      </c>
      <c r="AM5225" s="2">
        <v>0</v>
      </c>
      <c r="AN5225" s="2">
        <v>0</v>
      </c>
      <c r="AO5225" s="2">
        <v>0</v>
      </c>
      <c r="AP5225" s="2">
        <v>0</v>
      </c>
      <c r="AQ5225" s="2">
        <v>0</v>
      </c>
      <c r="AR5225" s="2">
        <v>82</v>
      </c>
      <c r="AS5225" s="2">
        <v>0</v>
      </c>
      <c r="AT5225" s="2">
        <v>0</v>
      </c>
      <c r="AU5225" s="2">
        <v>126</v>
      </c>
      <c r="AV5225" s="2">
        <v>0</v>
      </c>
      <c r="AW5225" s="2">
        <v>0</v>
      </c>
      <c r="AX5225" s="2">
        <v>0</v>
      </c>
      <c r="AY5225" s="2">
        <v>0</v>
      </c>
      <c r="AZ5225" s="2">
        <v>0</v>
      </c>
      <c r="BA5225" s="2">
        <v>0</v>
      </c>
      <c r="BB5225" s="2">
        <v>0</v>
      </c>
      <c r="BC5225" s="2">
        <v>78</v>
      </c>
      <c r="BD5225" s="2">
        <v>0</v>
      </c>
      <c r="BE5225" s="2">
        <v>0</v>
      </c>
      <c r="BF5225" s="2">
        <v>0</v>
      </c>
      <c r="BG5225" s="2">
        <v>0</v>
      </c>
      <c r="BH5225" s="2">
        <v>0</v>
      </c>
      <c r="BI5225" s="2">
        <v>0</v>
      </c>
      <c r="BJ5225" s="2">
        <v>0</v>
      </c>
      <c r="BK5225" s="2">
        <v>0</v>
      </c>
      <c r="BL5225" s="2">
        <v>9</v>
      </c>
      <c r="BM5225" s="2">
        <v>7</v>
      </c>
      <c r="BN5225" s="2">
        <v>7</v>
      </c>
      <c r="BO5225" s="2">
        <v>7</v>
      </c>
      <c r="BP5225" s="2">
        <v>7</v>
      </c>
      <c r="BQ5225" s="2">
        <v>6</v>
      </c>
      <c r="BR5225" s="2">
        <v>6</v>
      </c>
      <c r="BS5225" s="2">
        <v>0</v>
      </c>
      <c r="BT5225" s="2">
        <v>0</v>
      </c>
      <c r="BU5225" s="2">
        <v>0</v>
      </c>
      <c r="BV5225" s="2">
        <v>0</v>
      </c>
      <c r="BW5225" s="2">
        <v>0</v>
      </c>
      <c r="BX5225" s="2">
        <v>0</v>
      </c>
      <c r="BY5225" s="2">
        <v>0</v>
      </c>
      <c r="BZ5225" s="2">
        <v>4</v>
      </c>
      <c r="CA5225" s="2">
        <v>0</v>
      </c>
      <c r="CB5225" s="2">
        <v>0</v>
      </c>
      <c r="CC5225" s="2">
        <v>6</v>
      </c>
      <c r="CD5225" s="2">
        <v>0</v>
      </c>
      <c r="CE5225" s="2">
        <v>0</v>
      </c>
      <c r="CF5225" s="2">
        <v>0</v>
      </c>
      <c r="CG5225" s="2">
        <v>0</v>
      </c>
      <c r="CH5225" s="2">
        <v>0</v>
      </c>
      <c r="CI5225" s="2">
        <v>0</v>
      </c>
      <c r="CJ5225" s="2">
        <v>0</v>
      </c>
      <c r="CK5225" s="2">
        <v>6</v>
      </c>
      <c r="CL5225" s="2">
        <v>0</v>
      </c>
    </row>
    <row r="5226" spans="1:90" x14ac:dyDescent="0.25">
      <c r="A5226" t="s">
        <v>115</v>
      </c>
      <c r="B5226">
        <v>20415</v>
      </c>
      <c r="C5226" t="s">
        <v>186</v>
      </c>
      <c r="D5226">
        <v>1</v>
      </c>
      <c r="E5226">
        <v>8</v>
      </c>
      <c r="F5226">
        <v>267697</v>
      </c>
      <c r="G5226">
        <v>35267697</v>
      </c>
      <c r="H5226" t="s">
        <v>19136</v>
      </c>
      <c r="I5226">
        <v>671</v>
      </c>
      <c r="J5226" t="s">
        <v>186</v>
      </c>
      <c r="K5226" t="s">
        <v>812</v>
      </c>
      <c r="L5226">
        <v>3</v>
      </c>
      <c r="M5226" t="s">
        <v>470</v>
      </c>
      <c r="N5226">
        <v>13181523</v>
      </c>
      <c r="O5226" t="s">
        <v>92</v>
      </c>
      <c r="P5226" t="s">
        <v>17046</v>
      </c>
      <c r="Q5226">
        <v>141</v>
      </c>
      <c r="R5226">
        <v>19</v>
      </c>
      <c r="S5226">
        <v>38382015</v>
      </c>
      <c r="T5226">
        <v>39225641</v>
      </c>
      <c r="U5226" t="s">
        <v>19137</v>
      </c>
      <c r="V5226">
        <v>1</v>
      </c>
      <c r="W5226" s="2">
        <v>0</v>
      </c>
      <c r="X5226" s="2">
        <v>0</v>
      </c>
      <c r="Y5226" s="2">
        <v>0</v>
      </c>
      <c r="Z5226" s="2">
        <v>60</v>
      </c>
      <c r="AA5226" s="2">
        <v>92</v>
      </c>
      <c r="AB5226" s="2">
        <v>62</v>
      </c>
      <c r="AC5226" s="2">
        <v>88</v>
      </c>
      <c r="AD5226" s="2">
        <v>0</v>
      </c>
      <c r="AE5226" s="2">
        <v>0</v>
      </c>
      <c r="AF5226" s="2">
        <v>0</v>
      </c>
      <c r="AG5226" s="2">
        <v>0</v>
      </c>
      <c r="AH5226" s="2">
        <v>0</v>
      </c>
      <c r="AI5226" s="2">
        <v>0</v>
      </c>
      <c r="AJ5226" s="2">
        <v>0</v>
      </c>
      <c r="AK5226" s="2">
        <v>0</v>
      </c>
      <c r="AL5226" s="2">
        <v>0</v>
      </c>
      <c r="AM5226" s="2">
        <v>0</v>
      </c>
      <c r="AN5226" s="2">
        <v>0</v>
      </c>
      <c r="AO5226" s="2">
        <v>0</v>
      </c>
      <c r="AP5226" s="2">
        <v>0</v>
      </c>
      <c r="AQ5226" s="2">
        <v>0</v>
      </c>
      <c r="AR5226" s="2">
        <v>0</v>
      </c>
      <c r="AS5226" s="2">
        <v>0</v>
      </c>
      <c r="AT5226" s="2">
        <v>0</v>
      </c>
      <c r="AU5226" s="2">
        <v>0</v>
      </c>
      <c r="AV5226" s="2">
        <v>0</v>
      </c>
      <c r="AW5226" s="2">
        <v>0</v>
      </c>
      <c r="AX5226" s="2">
        <v>0</v>
      </c>
      <c r="AY5226" s="2">
        <v>0</v>
      </c>
      <c r="AZ5226" s="2">
        <v>0</v>
      </c>
      <c r="BA5226" s="2">
        <v>0</v>
      </c>
      <c r="BB5226" s="2">
        <v>0</v>
      </c>
      <c r="BC5226" s="2">
        <v>0</v>
      </c>
      <c r="BD5226" s="2">
        <v>0</v>
      </c>
      <c r="BE5226" s="2">
        <v>0</v>
      </c>
      <c r="BF5226" s="2">
        <v>0</v>
      </c>
      <c r="BG5226" s="2">
        <v>0</v>
      </c>
      <c r="BH5226" s="2">
        <v>3</v>
      </c>
      <c r="BI5226" s="2">
        <v>5</v>
      </c>
      <c r="BJ5226" s="2">
        <v>2</v>
      </c>
      <c r="BK5226" s="2">
        <v>5</v>
      </c>
      <c r="BL5226" s="2">
        <v>0</v>
      </c>
      <c r="BM5226" s="2">
        <v>0</v>
      </c>
      <c r="BN5226" s="2">
        <v>0</v>
      </c>
      <c r="BO5226" s="2">
        <v>0</v>
      </c>
      <c r="BP5226" s="2">
        <v>0</v>
      </c>
      <c r="BQ5226" s="2">
        <v>0</v>
      </c>
      <c r="BR5226" s="2">
        <v>0</v>
      </c>
      <c r="BS5226" s="2">
        <v>0</v>
      </c>
      <c r="BT5226" s="2">
        <v>0</v>
      </c>
      <c r="BU5226" s="2">
        <v>0</v>
      </c>
      <c r="BV5226" s="2">
        <v>0</v>
      </c>
      <c r="BW5226" s="2">
        <v>0</v>
      </c>
      <c r="BX5226" s="2">
        <v>0</v>
      </c>
      <c r="BY5226" s="2">
        <v>0</v>
      </c>
      <c r="BZ5226" s="2">
        <v>0</v>
      </c>
      <c r="CA5226" s="2">
        <v>0</v>
      </c>
      <c r="CB5226" s="2">
        <v>0</v>
      </c>
      <c r="CC5226" s="2">
        <v>0</v>
      </c>
      <c r="CD5226" s="2">
        <v>0</v>
      </c>
      <c r="CE5226" s="2">
        <v>0</v>
      </c>
      <c r="CF5226" s="2">
        <v>0</v>
      </c>
      <c r="CG5226" s="2">
        <v>0</v>
      </c>
      <c r="CH5226" s="2">
        <v>0</v>
      </c>
      <c r="CI5226" s="2">
        <v>0</v>
      </c>
      <c r="CJ5226" s="2">
        <v>0</v>
      </c>
      <c r="CK5226" s="2">
        <v>0</v>
      </c>
      <c r="CL5226" s="2">
        <v>0</v>
      </c>
    </row>
    <row r="5227" spans="1:90" x14ac:dyDescent="0.25">
      <c r="A5227" t="s">
        <v>115</v>
      </c>
      <c r="B5227">
        <v>20415</v>
      </c>
      <c r="C5227" t="s">
        <v>186</v>
      </c>
      <c r="D5227">
        <v>1</v>
      </c>
      <c r="E5227">
        <v>8</v>
      </c>
      <c r="F5227">
        <v>17097</v>
      </c>
      <c r="G5227">
        <v>35017097</v>
      </c>
      <c r="H5227" t="s">
        <v>14754</v>
      </c>
      <c r="I5227">
        <v>671</v>
      </c>
      <c r="J5227" t="s">
        <v>186</v>
      </c>
      <c r="K5227" t="s">
        <v>91</v>
      </c>
      <c r="L5227">
        <v>1</v>
      </c>
      <c r="M5227" t="s">
        <v>186</v>
      </c>
      <c r="N5227">
        <v>13170004</v>
      </c>
      <c r="O5227" t="s">
        <v>92</v>
      </c>
      <c r="P5227" t="s">
        <v>14755</v>
      </c>
      <c r="Q5227">
        <v>1158</v>
      </c>
      <c r="R5227">
        <v>19</v>
      </c>
      <c r="S5227">
        <v>38732261</v>
      </c>
      <c r="T5227">
        <v>38735023</v>
      </c>
      <c r="U5227" t="s">
        <v>14756</v>
      </c>
      <c r="V5227">
        <v>1</v>
      </c>
      <c r="W5227" s="2">
        <v>0</v>
      </c>
      <c r="X5227" s="2">
        <v>0</v>
      </c>
      <c r="Y5227" s="2">
        <v>0</v>
      </c>
      <c r="Z5227" s="2">
        <v>112</v>
      </c>
      <c r="AA5227" s="2">
        <v>115</v>
      </c>
      <c r="AB5227" s="2">
        <v>132</v>
      </c>
      <c r="AC5227" s="2">
        <v>154</v>
      </c>
      <c r="AD5227" s="2">
        <v>0</v>
      </c>
      <c r="AE5227" s="2">
        <v>0</v>
      </c>
      <c r="AF5227" s="2">
        <v>0</v>
      </c>
      <c r="AG5227" s="2">
        <v>0</v>
      </c>
      <c r="AH5227" s="2">
        <v>0</v>
      </c>
      <c r="AI5227" s="2">
        <v>0</v>
      </c>
      <c r="AJ5227" s="2">
        <v>0</v>
      </c>
      <c r="AK5227" s="2">
        <v>0</v>
      </c>
      <c r="AL5227" s="2">
        <v>0</v>
      </c>
      <c r="AM5227" s="2">
        <v>0</v>
      </c>
      <c r="AN5227" s="2">
        <v>0</v>
      </c>
      <c r="AO5227" s="2">
        <v>0</v>
      </c>
      <c r="AP5227" s="2">
        <v>0</v>
      </c>
      <c r="AQ5227" s="2">
        <v>0</v>
      </c>
      <c r="AR5227" s="2">
        <v>0</v>
      </c>
      <c r="AS5227" s="2">
        <v>0</v>
      </c>
      <c r="AT5227" s="2">
        <v>0</v>
      </c>
      <c r="AU5227" s="2">
        <v>0</v>
      </c>
      <c r="AV5227" s="2">
        <v>0</v>
      </c>
      <c r="AW5227" s="2">
        <v>0</v>
      </c>
      <c r="AX5227" s="2">
        <v>0</v>
      </c>
      <c r="AY5227" s="2">
        <v>0</v>
      </c>
      <c r="AZ5227" s="2">
        <v>0</v>
      </c>
      <c r="BA5227" s="2">
        <v>0</v>
      </c>
      <c r="BB5227" s="2">
        <v>0</v>
      </c>
      <c r="BC5227" s="2">
        <v>0</v>
      </c>
      <c r="BD5227" s="2">
        <v>63</v>
      </c>
      <c r="BE5227" s="2">
        <v>0</v>
      </c>
      <c r="BF5227" s="2">
        <v>0</v>
      </c>
      <c r="BG5227" s="2">
        <v>0</v>
      </c>
      <c r="BH5227" s="2">
        <v>7</v>
      </c>
      <c r="BI5227" s="2">
        <v>4</v>
      </c>
      <c r="BJ5227" s="2">
        <v>8</v>
      </c>
      <c r="BK5227" s="2">
        <v>8</v>
      </c>
      <c r="BL5227" s="2">
        <v>0</v>
      </c>
      <c r="BM5227" s="2">
        <v>0</v>
      </c>
      <c r="BN5227" s="2">
        <v>0</v>
      </c>
      <c r="BO5227" s="2">
        <v>0</v>
      </c>
      <c r="BP5227" s="2">
        <v>0</v>
      </c>
      <c r="BQ5227" s="2">
        <v>0</v>
      </c>
      <c r="BR5227" s="2">
        <v>0</v>
      </c>
      <c r="BS5227" s="2">
        <v>0</v>
      </c>
      <c r="BT5227" s="2">
        <v>0</v>
      </c>
      <c r="BU5227" s="2">
        <v>0</v>
      </c>
      <c r="BV5227" s="2">
        <v>0</v>
      </c>
      <c r="BW5227" s="2">
        <v>0</v>
      </c>
      <c r="BX5227" s="2">
        <v>0</v>
      </c>
      <c r="BY5227" s="2">
        <v>0</v>
      </c>
      <c r="BZ5227" s="2">
        <v>0</v>
      </c>
      <c r="CA5227" s="2">
        <v>0</v>
      </c>
      <c r="CB5227" s="2">
        <v>0</v>
      </c>
      <c r="CC5227" s="2">
        <v>0</v>
      </c>
      <c r="CD5227" s="2">
        <v>0</v>
      </c>
      <c r="CE5227" s="2">
        <v>0</v>
      </c>
      <c r="CF5227" s="2">
        <v>0</v>
      </c>
      <c r="CG5227" s="2">
        <v>0</v>
      </c>
      <c r="CH5227" s="2">
        <v>0</v>
      </c>
      <c r="CI5227" s="2">
        <v>0</v>
      </c>
      <c r="CJ5227" s="2">
        <v>0</v>
      </c>
      <c r="CK5227" s="2">
        <v>0</v>
      </c>
      <c r="CL5227" s="2">
        <v>12</v>
      </c>
    </row>
    <row r="5228" spans="1:90" x14ac:dyDescent="0.25">
      <c r="A5228" t="s">
        <v>115</v>
      </c>
      <c r="B5228">
        <v>20415</v>
      </c>
      <c r="C5228" t="s">
        <v>186</v>
      </c>
      <c r="D5228">
        <v>1</v>
      </c>
      <c r="E5228">
        <v>8</v>
      </c>
      <c r="F5228">
        <v>17243</v>
      </c>
      <c r="G5228">
        <v>35017243</v>
      </c>
      <c r="H5228" t="s">
        <v>1729</v>
      </c>
      <c r="I5228">
        <v>671</v>
      </c>
      <c r="J5228" t="s">
        <v>186</v>
      </c>
      <c r="K5228" t="s">
        <v>1730</v>
      </c>
      <c r="L5228">
        <v>3</v>
      </c>
      <c r="M5228" t="s">
        <v>470</v>
      </c>
      <c r="N5228">
        <v>13177000</v>
      </c>
      <c r="O5228" t="s">
        <v>102</v>
      </c>
      <c r="P5228" t="s">
        <v>1055</v>
      </c>
      <c r="Q5228">
        <v>466</v>
      </c>
      <c r="R5228">
        <v>19</v>
      </c>
      <c r="S5228">
        <v>38543871</v>
      </c>
      <c r="T5228">
        <v>38641023</v>
      </c>
      <c r="U5228" t="s">
        <v>1731</v>
      </c>
      <c r="V5228">
        <v>1</v>
      </c>
      <c r="W5228" s="2">
        <v>0</v>
      </c>
      <c r="X5228" s="2">
        <v>0</v>
      </c>
      <c r="Y5228" s="2">
        <v>0</v>
      </c>
      <c r="Z5228" s="2">
        <v>0</v>
      </c>
      <c r="AA5228" s="2">
        <v>0</v>
      </c>
      <c r="AB5228" s="2">
        <v>0</v>
      </c>
      <c r="AC5228" s="2">
        <v>0</v>
      </c>
      <c r="AD5228" s="2">
        <v>177</v>
      </c>
      <c r="AE5228" s="2">
        <v>118</v>
      </c>
      <c r="AF5228" s="2">
        <v>200</v>
      </c>
      <c r="AG5228" s="2">
        <v>162</v>
      </c>
      <c r="AH5228" s="2">
        <v>214</v>
      </c>
      <c r="AI5228" s="2">
        <v>186</v>
      </c>
      <c r="AJ5228" s="2">
        <v>225</v>
      </c>
      <c r="AK5228" s="2">
        <v>0</v>
      </c>
      <c r="AL5228" s="2">
        <v>0</v>
      </c>
      <c r="AM5228" s="2">
        <v>0</v>
      </c>
      <c r="AN5228" s="2">
        <v>0</v>
      </c>
      <c r="AO5228" s="2">
        <v>0</v>
      </c>
      <c r="AP5228" s="2">
        <v>0</v>
      </c>
      <c r="AQ5228" s="2">
        <v>0</v>
      </c>
      <c r="AR5228" s="2">
        <v>169</v>
      </c>
      <c r="AS5228" s="2">
        <v>0</v>
      </c>
      <c r="AT5228" s="2">
        <v>0</v>
      </c>
      <c r="AU5228" s="2">
        <v>223</v>
      </c>
      <c r="AV5228" s="2">
        <v>0</v>
      </c>
      <c r="AW5228" s="2">
        <v>0</v>
      </c>
      <c r="AX5228" s="2">
        <v>0</v>
      </c>
      <c r="AY5228" s="2">
        <v>0</v>
      </c>
      <c r="AZ5228" s="2">
        <v>0</v>
      </c>
      <c r="BA5228" s="2">
        <v>0</v>
      </c>
      <c r="BB5228" s="2">
        <v>0</v>
      </c>
      <c r="BC5228" s="2">
        <v>183</v>
      </c>
      <c r="BD5228" s="2">
        <v>0</v>
      </c>
      <c r="BE5228" s="2">
        <v>0</v>
      </c>
      <c r="BF5228" s="2">
        <v>0</v>
      </c>
      <c r="BG5228" s="2">
        <v>0</v>
      </c>
      <c r="BH5228" s="2">
        <v>0</v>
      </c>
      <c r="BI5228" s="2">
        <v>0</v>
      </c>
      <c r="BJ5228" s="2">
        <v>0</v>
      </c>
      <c r="BK5228" s="2">
        <v>0</v>
      </c>
      <c r="BL5228" s="2">
        <v>8</v>
      </c>
      <c r="BM5228" s="2">
        <v>8</v>
      </c>
      <c r="BN5228" s="2">
        <v>11</v>
      </c>
      <c r="BO5228" s="2">
        <v>6</v>
      </c>
      <c r="BP5228" s="2">
        <v>9</v>
      </c>
      <c r="BQ5228" s="2">
        <v>8</v>
      </c>
      <c r="BR5228" s="2">
        <v>10</v>
      </c>
      <c r="BS5228" s="2">
        <v>0</v>
      </c>
      <c r="BT5228" s="2">
        <v>0</v>
      </c>
      <c r="BU5228" s="2">
        <v>0</v>
      </c>
      <c r="BV5228" s="2">
        <v>0</v>
      </c>
      <c r="BW5228" s="2">
        <v>0</v>
      </c>
      <c r="BX5228" s="2">
        <v>0</v>
      </c>
      <c r="BY5228" s="2">
        <v>0</v>
      </c>
      <c r="BZ5228" s="2">
        <v>7</v>
      </c>
      <c r="CA5228" s="2">
        <v>0</v>
      </c>
      <c r="CB5228" s="2">
        <v>0</v>
      </c>
      <c r="CC5228" s="2">
        <v>6</v>
      </c>
      <c r="CD5228" s="2">
        <v>0</v>
      </c>
      <c r="CE5228" s="2">
        <v>0</v>
      </c>
      <c r="CF5228" s="2">
        <v>0</v>
      </c>
      <c r="CG5228" s="2">
        <v>0</v>
      </c>
      <c r="CH5228" s="2">
        <v>0</v>
      </c>
      <c r="CI5228" s="2">
        <v>0</v>
      </c>
      <c r="CJ5228" s="2">
        <v>0</v>
      </c>
      <c r="CK5228" s="2">
        <v>8</v>
      </c>
      <c r="CL5228" s="2">
        <v>0</v>
      </c>
    </row>
    <row r="5229" spans="1:90" x14ac:dyDescent="0.25">
      <c r="A5229" t="s">
        <v>115</v>
      </c>
      <c r="B5229">
        <v>20415</v>
      </c>
      <c r="C5229" t="s">
        <v>186</v>
      </c>
      <c r="D5229">
        <v>1</v>
      </c>
      <c r="E5229">
        <v>8</v>
      </c>
      <c r="F5229">
        <v>42572</v>
      </c>
      <c r="G5229">
        <v>35042572</v>
      </c>
      <c r="H5229" t="s">
        <v>10214</v>
      </c>
      <c r="I5229">
        <v>671</v>
      </c>
      <c r="J5229" t="s">
        <v>186</v>
      </c>
      <c r="K5229" t="s">
        <v>10215</v>
      </c>
      <c r="L5229">
        <v>1</v>
      </c>
      <c r="M5229" t="s">
        <v>186</v>
      </c>
      <c r="N5229">
        <v>13174190</v>
      </c>
      <c r="O5229" t="s">
        <v>1015</v>
      </c>
      <c r="P5229" t="s">
        <v>10216</v>
      </c>
      <c r="Q5229">
        <v>614</v>
      </c>
      <c r="R5229">
        <v>19</v>
      </c>
      <c r="S5229">
        <v>38731464</v>
      </c>
      <c r="T5229">
        <v>38737577</v>
      </c>
      <c r="U5229" t="s">
        <v>10217</v>
      </c>
      <c r="V5229">
        <v>1</v>
      </c>
      <c r="W5229" s="2">
        <v>0</v>
      </c>
      <c r="X5229" s="2">
        <v>0</v>
      </c>
      <c r="Y5229" s="2">
        <v>0</v>
      </c>
      <c r="Z5229" s="2">
        <v>69</v>
      </c>
      <c r="AA5229" s="2">
        <v>92</v>
      </c>
      <c r="AB5229" s="2">
        <v>66</v>
      </c>
      <c r="AC5229" s="2">
        <v>70</v>
      </c>
      <c r="AD5229" s="2">
        <v>85</v>
      </c>
      <c r="AE5229" s="2">
        <v>69</v>
      </c>
      <c r="AF5229" s="2">
        <v>88</v>
      </c>
      <c r="AG5229" s="2">
        <v>103</v>
      </c>
      <c r="AH5229" s="2">
        <v>133</v>
      </c>
      <c r="AI5229" s="2">
        <v>129</v>
      </c>
      <c r="AJ5229" s="2">
        <v>133</v>
      </c>
      <c r="AK5229" s="2">
        <v>0</v>
      </c>
      <c r="AL5229" s="2">
        <v>0</v>
      </c>
      <c r="AM5229" s="2">
        <v>0</v>
      </c>
      <c r="AN5229" s="2">
        <v>0</v>
      </c>
      <c r="AO5229" s="2">
        <v>0</v>
      </c>
      <c r="AP5229" s="2">
        <v>0</v>
      </c>
      <c r="AQ5229" s="2">
        <v>0</v>
      </c>
      <c r="AR5229" s="2">
        <v>0</v>
      </c>
      <c r="AS5229" s="2">
        <v>0</v>
      </c>
      <c r="AT5229" s="2">
        <v>0</v>
      </c>
      <c r="AU5229" s="2">
        <v>0</v>
      </c>
      <c r="AV5229" s="2">
        <v>0</v>
      </c>
      <c r="AW5229" s="2">
        <v>0</v>
      </c>
      <c r="AX5229" s="2">
        <v>0</v>
      </c>
      <c r="AY5229" s="2">
        <v>0</v>
      </c>
      <c r="AZ5229" s="2">
        <v>0</v>
      </c>
      <c r="BA5229" s="2">
        <v>0</v>
      </c>
      <c r="BB5229" s="2">
        <v>0</v>
      </c>
      <c r="BC5229" s="2">
        <v>168</v>
      </c>
      <c r="BD5229" s="2">
        <v>16</v>
      </c>
      <c r="BE5229" s="2">
        <v>0</v>
      </c>
      <c r="BF5229" s="2">
        <v>0</v>
      </c>
      <c r="BG5229" s="2">
        <v>0</v>
      </c>
      <c r="BH5229" s="2">
        <v>4</v>
      </c>
      <c r="BI5229" s="2">
        <v>6</v>
      </c>
      <c r="BJ5229" s="2">
        <v>4</v>
      </c>
      <c r="BK5229" s="2">
        <v>4</v>
      </c>
      <c r="BL5229" s="2">
        <v>5</v>
      </c>
      <c r="BM5229" s="2">
        <v>5</v>
      </c>
      <c r="BN5229" s="2">
        <v>5</v>
      </c>
      <c r="BO5229" s="2">
        <v>6</v>
      </c>
      <c r="BP5229" s="2">
        <v>9</v>
      </c>
      <c r="BQ5229" s="2">
        <v>8</v>
      </c>
      <c r="BR5229" s="2">
        <v>5</v>
      </c>
      <c r="BS5229" s="2">
        <v>0</v>
      </c>
      <c r="BT5229" s="2">
        <v>0</v>
      </c>
      <c r="BU5229" s="2">
        <v>0</v>
      </c>
      <c r="BV5229" s="2">
        <v>0</v>
      </c>
      <c r="BW5229" s="2">
        <v>0</v>
      </c>
      <c r="BX5229" s="2">
        <v>0</v>
      </c>
      <c r="BY5229" s="2">
        <v>0</v>
      </c>
      <c r="BZ5229" s="2">
        <v>0</v>
      </c>
      <c r="CA5229" s="2">
        <v>0</v>
      </c>
      <c r="CB5229" s="2">
        <v>0</v>
      </c>
      <c r="CC5229" s="2">
        <v>0</v>
      </c>
      <c r="CD5229" s="2">
        <v>0</v>
      </c>
      <c r="CE5229" s="2">
        <v>0</v>
      </c>
      <c r="CF5229" s="2">
        <v>0</v>
      </c>
      <c r="CG5229" s="2">
        <v>0</v>
      </c>
      <c r="CH5229" s="2">
        <v>0</v>
      </c>
      <c r="CI5229" s="2">
        <v>0</v>
      </c>
      <c r="CJ5229" s="2">
        <v>0</v>
      </c>
      <c r="CK5229" s="2">
        <v>13</v>
      </c>
      <c r="CL5229" s="2">
        <v>5</v>
      </c>
    </row>
    <row r="5230" spans="1:90" x14ac:dyDescent="0.25">
      <c r="A5230" t="s">
        <v>115</v>
      </c>
      <c r="B5230">
        <v>20415</v>
      </c>
      <c r="C5230" t="s">
        <v>186</v>
      </c>
      <c r="D5230">
        <v>1</v>
      </c>
      <c r="E5230">
        <v>8</v>
      </c>
      <c r="F5230">
        <v>917965</v>
      </c>
      <c r="G5230">
        <v>35917965</v>
      </c>
      <c r="H5230" t="s">
        <v>16375</v>
      </c>
      <c r="I5230">
        <v>748</v>
      </c>
      <c r="J5230" t="s">
        <v>187</v>
      </c>
      <c r="K5230" t="s">
        <v>9078</v>
      </c>
      <c r="L5230">
        <v>1</v>
      </c>
      <c r="M5230" t="s">
        <v>187</v>
      </c>
      <c r="N5230">
        <v>13183693</v>
      </c>
      <c r="O5230" t="s">
        <v>92</v>
      </c>
      <c r="P5230" t="s">
        <v>10951</v>
      </c>
      <c r="Q5230">
        <v>450</v>
      </c>
      <c r="R5230">
        <v>19</v>
      </c>
      <c r="S5230">
        <v>38191455</v>
      </c>
      <c r="T5230">
        <v>38971446</v>
      </c>
      <c r="U5230" t="s">
        <v>16376</v>
      </c>
      <c r="V5230">
        <v>1</v>
      </c>
      <c r="W5230" s="2">
        <v>0</v>
      </c>
      <c r="X5230" s="2">
        <v>0</v>
      </c>
      <c r="Y5230" s="2">
        <v>0</v>
      </c>
      <c r="Z5230" s="2">
        <v>0</v>
      </c>
      <c r="AA5230" s="2">
        <v>0</v>
      </c>
      <c r="AB5230" s="2">
        <v>0</v>
      </c>
      <c r="AC5230" s="2">
        <v>0</v>
      </c>
      <c r="AD5230" s="2">
        <v>127</v>
      </c>
      <c r="AE5230" s="2">
        <v>105</v>
      </c>
      <c r="AF5230" s="2">
        <v>157</v>
      </c>
      <c r="AG5230" s="2">
        <v>186</v>
      </c>
      <c r="AH5230" s="2">
        <v>210</v>
      </c>
      <c r="AI5230" s="2">
        <v>182</v>
      </c>
      <c r="AJ5230" s="2">
        <v>196</v>
      </c>
      <c r="AK5230" s="2">
        <v>0</v>
      </c>
      <c r="AL5230" s="2">
        <v>0</v>
      </c>
      <c r="AM5230" s="2">
        <v>0</v>
      </c>
      <c r="AN5230" s="2">
        <v>0</v>
      </c>
      <c r="AO5230" s="2">
        <v>0</v>
      </c>
      <c r="AP5230" s="2">
        <v>0</v>
      </c>
      <c r="AQ5230" s="2">
        <v>0</v>
      </c>
      <c r="AR5230" s="2">
        <v>0</v>
      </c>
      <c r="AS5230" s="2">
        <v>0</v>
      </c>
      <c r="AT5230" s="2">
        <v>0</v>
      </c>
      <c r="AU5230" s="2">
        <v>257</v>
      </c>
      <c r="AV5230" s="2">
        <v>0</v>
      </c>
      <c r="AW5230" s="2">
        <v>0</v>
      </c>
      <c r="AX5230" s="2">
        <v>0</v>
      </c>
      <c r="AY5230" s="2">
        <v>0</v>
      </c>
      <c r="AZ5230" s="2">
        <v>0</v>
      </c>
      <c r="BA5230" s="2">
        <v>0</v>
      </c>
      <c r="BB5230" s="2">
        <v>0</v>
      </c>
      <c r="BC5230" s="2">
        <v>0</v>
      </c>
      <c r="BD5230" s="2">
        <v>0</v>
      </c>
      <c r="BE5230" s="2">
        <v>0</v>
      </c>
      <c r="BF5230" s="2">
        <v>0</v>
      </c>
      <c r="BG5230" s="2">
        <v>0</v>
      </c>
      <c r="BH5230" s="2">
        <v>0</v>
      </c>
      <c r="BI5230" s="2">
        <v>0</v>
      </c>
      <c r="BJ5230" s="2">
        <v>0</v>
      </c>
      <c r="BK5230" s="2">
        <v>0</v>
      </c>
      <c r="BL5230" s="2">
        <v>5</v>
      </c>
      <c r="BM5230" s="2">
        <v>6</v>
      </c>
      <c r="BN5230" s="2">
        <v>8</v>
      </c>
      <c r="BO5230" s="2">
        <v>7</v>
      </c>
      <c r="BP5230" s="2">
        <v>11</v>
      </c>
      <c r="BQ5230" s="2">
        <v>7</v>
      </c>
      <c r="BR5230" s="2">
        <v>9</v>
      </c>
      <c r="BS5230" s="2">
        <v>0</v>
      </c>
      <c r="BT5230" s="2">
        <v>0</v>
      </c>
      <c r="BU5230" s="2">
        <v>0</v>
      </c>
      <c r="BV5230" s="2">
        <v>0</v>
      </c>
      <c r="BW5230" s="2">
        <v>0</v>
      </c>
      <c r="BX5230" s="2">
        <v>0</v>
      </c>
      <c r="BY5230" s="2">
        <v>0</v>
      </c>
      <c r="BZ5230" s="2">
        <v>0</v>
      </c>
      <c r="CA5230" s="2">
        <v>0</v>
      </c>
      <c r="CB5230" s="2">
        <v>0</v>
      </c>
      <c r="CC5230" s="2">
        <v>10</v>
      </c>
      <c r="CD5230" s="2">
        <v>0</v>
      </c>
      <c r="CE5230" s="2">
        <v>0</v>
      </c>
      <c r="CF5230" s="2">
        <v>0</v>
      </c>
      <c r="CG5230" s="2">
        <v>0</v>
      </c>
      <c r="CH5230" s="2">
        <v>0</v>
      </c>
      <c r="CI5230" s="2">
        <v>0</v>
      </c>
      <c r="CJ5230" s="2">
        <v>0</v>
      </c>
      <c r="CK5230" s="2">
        <v>0</v>
      </c>
      <c r="CL5230" s="2">
        <v>0</v>
      </c>
    </row>
    <row r="5231" spans="1:90" x14ac:dyDescent="0.25">
      <c r="A5231" t="s">
        <v>115</v>
      </c>
      <c r="B5231">
        <v>20415</v>
      </c>
      <c r="C5231" t="s">
        <v>186</v>
      </c>
      <c r="D5231">
        <v>1</v>
      </c>
      <c r="E5231">
        <v>8</v>
      </c>
      <c r="F5231">
        <v>910351</v>
      </c>
      <c r="G5231">
        <v>35910351</v>
      </c>
      <c r="H5231" t="s">
        <v>10640</v>
      </c>
      <c r="I5231">
        <v>671</v>
      </c>
      <c r="J5231" t="s">
        <v>186</v>
      </c>
      <c r="K5231" t="s">
        <v>697</v>
      </c>
      <c r="L5231">
        <v>1</v>
      </c>
      <c r="M5231" t="s">
        <v>186</v>
      </c>
      <c r="N5231">
        <v>13173130</v>
      </c>
      <c r="O5231" t="s">
        <v>92</v>
      </c>
      <c r="P5231" t="s">
        <v>10641</v>
      </c>
      <c r="Q5231">
        <v>34</v>
      </c>
      <c r="R5231">
        <v>19</v>
      </c>
      <c r="S5231">
        <v>38733942</v>
      </c>
      <c r="T5231">
        <v>38737219</v>
      </c>
      <c r="U5231" t="s">
        <v>10642</v>
      </c>
      <c r="V5231">
        <v>1</v>
      </c>
      <c r="W5231" s="2">
        <v>0</v>
      </c>
      <c r="X5231" s="2">
        <v>0</v>
      </c>
      <c r="Y5231" s="2">
        <v>0</v>
      </c>
      <c r="Z5231" s="2">
        <v>21</v>
      </c>
      <c r="AA5231" s="2">
        <v>26</v>
      </c>
      <c r="AB5231" s="2">
        <v>29</v>
      </c>
      <c r="AC5231" s="2">
        <v>22</v>
      </c>
      <c r="AD5231" s="2">
        <v>38</v>
      </c>
      <c r="AE5231" s="2">
        <v>18</v>
      </c>
      <c r="AF5231" s="2">
        <v>43</v>
      </c>
      <c r="AG5231" s="2">
        <v>51</v>
      </c>
      <c r="AH5231" s="2">
        <v>0</v>
      </c>
      <c r="AI5231" s="2">
        <v>0</v>
      </c>
      <c r="AJ5231" s="2">
        <v>0</v>
      </c>
      <c r="AK5231" s="2">
        <v>0</v>
      </c>
      <c r="AL5231" s="2">
        <v>0</v>
      </c>
      <c r="AM5231" s="2">
        <v>0</v>
      </c>
      <c r="AN5231" s="2">
        <v>0</v>
      </c>
      <c r="AO5231" s="2">
        <v>0</v>
      </c>
      <c r="AP5231" s="2">
        <v>0</v>
      </c>
      <c r="AQ5231" s="2">
        <v>0</v>
      </c>
      <c r="AR5231" s="2">
        <v>0</v>
      </c>
      <c r="AS5231" s="2">
        <v>0</v>
      </c>
      <c r="AT5231" s="2">
        <v>0</v>
      </c>
      <c r="AU5231" s="2">
        <v>0</v>
      </c>
      <c r="AV5231" s="2">
        <v>0</v>
      </c>
      <c r="AW5231" s="2">
        <v>0</v>
      </c>
      <c r="AX5231" s="2">
        <v>0</v>
      </c>
      <c r="AY5231" s="2">
        <v>0</v>
      </c>
      <c r="AZ5231" s="2">
        <v>0</v>
      </c>
      <c r="BA5231" s="2">
        <v>0</v>
      </c>
      <c r="BB5231" s="2">
        <v>0</v>
      </c>
      <c r="BC5231" s="2">
        <v>0</v>
      </c>
      <c r="BD5231" s="2">
        <v>0</v>
      </c>
      <c r="BE5231" s="2">
        <v>0</v>
      </c>
      <c r="BF5231" s="2">
        <v>0</v>
      </c>
      <c r="BG5231" s="2">
        <v>0</v>
      </c>
      <c r="BH5231" s="2">
        <v>1</v>
      </c>
      <c r="BI5231" s="2">
        <v>1</v>
      </c>
      <c r="BJ5231" s="2">
        <v>2</v>
      </c>
      <c r="BK5231" s="2">
        <v>1</v>
      </c>
      <c r="BL5231" s="2">
        <v>4</v>
      </c>
      <c r="BM5231" s="2">
        <v>2</v>
      </c>
      <c r="BN5231" s="2">
        <v>3</v>
      </c>
      <c r="BO5231" s="2">
        <v>4</v>
      </c>
      <c r="BP5231" s="2">
        <v>0</v>
      </c>
      <c r="BQ5231" s="2">
        <v>0</v>
      </c>
      <c r="BR5231" s="2">
        <v>0</v>
      </c>
      <c r="BS5231" s="2">
        <v>0</v>
      </c>
      <c r="BT5231" s="2">
        <v>0</v>
      </c>
      <c r="BU5231" s="2">
        <v>0</v>
      </c>
      <c r="BV5231" s="2">
        <v>0</v>
      </c>
      <c r="BW5231" s="2">
        <v>0</v>
      </c>
      <c r="BX5231" s="2">
        <v>0</v>
      </c>
      <c r="BY5231" s="2">
        <v>0</v>
      </c>
      <c r="BZ5231" s="2">
        <v>0</v>
      </c>
      <c r="CA5231" s="2">
        <v>0</v>
      </c>
      <c r="CB5231" s="2">
        <v>0</v>
      </c>
      <c r="CC5231" s="2">
        <v>0</v>
      </c>
      <c r="CD5231" s="2">
        <v>0</v>
      </c>
      <c r="CE5231" s="2">
        <v>0</v>
      </c>
      <c r="CF5231" s="2">
        <v>0</v>
      </c>
      <c r="CG5231" s="2">
        <v>0</v>
      </c>
      <c r="CH5231" s="2">
        <v>0</v>
      </c>
      <c r="CI5231" s="2">
        <v>0</v>
      </c>
      <c r="CJ5231" s="2">
        <v>0</v>
      </c>
      <c r="CK5231" s="2">
        <v>0</v>
      </c>
      <c r="CL5231" s="2">
        <v>0</v>
      </c>
    </row>
    <row r="5232" spans="1:90" x14ac:dyDescent="0.25">
      <c r="A5232" t="s">
        <v>115</v>
      </c>
      <c r="B5232">
        <v>20415</v>
      </c>
      <c r="C5232" t="s">
        <v>186</v>
      </c>
      <c r="D5232">
        <v>1</v>
      </c>
      <c r="E5232">
        <v>8</v>
      </c>
      <c r="F5232">
        <v>917953</v>
      </c>
      <c r="G5232">
        <v>35917953</v>
      </c>
      <c r="H5232" t="s">
        <v>15625</v>
      </c>
      <c r="I5232">
        <v>671</v>
      </c>
      <c r="J5232" t="s">
        <v>186</v>
      </c>
      <c r="K5232" t="s">
        <v>15626</v>
      </c>
      <c r="L5232">
        <v>1</v>
      </c>
      <c r="M5232" t="s">
        <v>186</v>
      </c>
      <c r="N5232">
        <v>13172681</v>
      </c>
      <c r="O5232" t="s">
        <v>92</v>
      </c>
      <c r="P5232" t="s">
        <v>6397</v>
      </c>
      <c r="Q5232">
        <v>13</v>
      </c>
      <c r="R5232">
        <v>19</v>
      </c>
      <c r="S5232">
        <v>38733096</v>
      </c>
      <c r="T5232">
        <v>38733946</v>
      </c>
      <c r="U5232" t="s">
        <v>15627</v>
      </c>
      <c r="V5232">
        <v>1</v>
      </c>
      <c r="W5232" s="2">
        <v>0</v>
      </c>
      <c r="X5232" s="2">
        <v>0</v>
      </c>
      <c r="Y5232" s="2">
        <v>0</v>
      </c>
      <c r="Z5232" s="2">
        <v>107</v>
      </c>
      <c r="AA5232" s="2">
        <v>139</v>
      </c>
      <c r="AB5232" s="2">
        <v>120</v>
      </c>
      <c r="AC5232" s="2">
        <v>118</v>
      </c>
      <c r="AD5232" s="2">
        <v>0</v>
      </c>
      <c r="AE5232" s="2">
        <v>0</v>
      </c>
      <c r="AF5232" s="2">
        <v>0</v>
      </c>
      <c r="AG5232" s="2">
        <v>0</v>
      </c>
      <c r="AH5232" s="2">
        <v>0</v>
      </c>
      <c r="AI5232" s="2">
        <v>0</v>
      </c>
      <c r="AJ5232" s="2">
        <v>0</v>
      </c>
      <c r="AK5232" s="2">
        <v>0</v>
      </c>
      <c r="AL5232" s="2">
        <v>0</v>
      </c>
      <c r="AM5232" s="2">
        <v>0</v>
      </c>
      <c r="AN5232" s="2">
        <v>0</v>
      </c>
      <c r="AO5232" s="2">
        <v>0</v>
      </c>
      <c r="AP5232" s="2">
        <v>0</v>
      </c>
      <c r="AQ5232" s="2">
        <v>0</v>
      </c>
      <c r="AR5232" s="2">
        <v>0</v>
      </c>
      <c r="AS5232" s="2">
        <v>0</v>
      </c>
      <c r="AT5232" s="2">
        <v>0</v>
      </c>
      <c r="AU5232" s="2">
        <v>0</v>
      </c>
      <c r="AV5232" s="2">
        <v>0</v>
      </c>
      <c r="AW5232" s="2">
        <v>0</v>
      </c>
      <c r="AX5232" s="2">
        <v>0</v>
      </c>
      <c r="AY5232" s="2">
        <v>0</v>
      </c>
      <c r="AZ5232" s="2">
        <v>0</v>
      </c>
      <c r="BA5232" s="2">
        <v>0</v>
      </c>
      <c r="BB5232" s="2">
        <v>0</v>
      </c>
      <c r="BC5232" s="2">
        <v>0</v>
      </c>
      <c r="BD5232" s="2">
        <v>2</v>
      </c>
      <c r="BE5232" s="2">
        <v>0</v>
      </c>
      <c r="BF5232" s="2">
        <v>0</v>
      </c>
      <c r="BG5232" s="2">
        <v>0</v>
      </c>
      <c r="BH5232" s="2">
        <v>7</v>
      </c>
      <c r="BI5232" s="2">
        <v>8</v>
      </c>
      <c r="BJ5232" s="2">
        <v>9</v>
      </c>
      <c r="BK5232" s="2">
        <v>5</v>
      </c>
      <c r="BL5232" s="2">
        <v>0</v>
      </c>
      <c r="BM5232" s="2">
        <v>0</v>
      </c>
      <c r="BN5232" s="2">
        <v>0</v>
      </c>
      <c r="BO5232" s="2">
        <v>0</v>
      </c>
      <c r="BP5232" s="2">
        <v>0</v>
      </c>
      <c r="BQ5232" s="2">
        <v>0</v>
      </c>
      <c r="BR5232" s="2">
        <v>0</v>
      </c>
      <c r="BS5232" s="2">
        <v>0</v>
      </c>
      <c r="BT5232" s="2">
        <v>0</v>
      </c>
      <c r="BU5232" s="2">
        <v>0</v>
      </c>
      <c r="BV5232" s="2">
        <v>0</v>
      </c>
      <c r="BW5232" s="2">
        <v>0</v>
      </c>
      <c r="BX5232" s="2">
        <v>0</v>
      </c>
      <c r="BY5232" s="2">
        <v>0</v>
      </c>
      <c r="BZ5232" s="2">
        <v>0</v>
      </c>
      <c r="CA5232" s="2">
        <v>0</v>
      </c>
      <c r="CB5232" s="2">
        <v>0</v>
      </c>
      <c r="CC5232" s="2">
        <v>0</v>
      </c>
      <c r="CD5232" s="2">
        <v>0</v>
      </c>
      <c r="CE5232" s="2">
        <v>0</v>
      </c>
      <c r="CF5232" s="2">
        <v>0</v>
      </c>
      <c r="CG5232" s="2">
        <v>0</v>
      </c>
      <c r="CH5232" s="2">
        <v>0</v>
      </c>
      <c r="CI5232" s="2">
        <v>0</v>
      </c>
      <c r="CJ5232" s="2">
        <v>0</v>
      </c>
      <c r="CK5232" s="2">
        <v>0</v>
      </c>
      <c r="CL5232" s="2">
        <v>1</v>
      </c>
    </row>
    <row r="5233" spans="1:90" x14ac:dyDescent="0.25">
      <c r="A5233" t="s">
        <v>115</v>
      </c>
      <c r="B5233">
        <v>20415</v>
      </c>
      <c r="C5233" t="s">
        <v>186</v>
      </c>
      <c r="D5233">
        <v>1</v>
      </c>
      <c r="E5233">
        <v>8</v>
      </c>
      <c r="F5233">
        <v>37941</v>
      </c>
      <c r="G5233">
        <v>35037941</v>
      </c>
      <c r="H5233" t="s">
        <v>10852</v>
      </c>
      <c r="I5233">
        <v>671</v>
      </c>
      <c r="J5233" t="s">
        <v>186</v>
      </c>
      <c r="K5233" t="s">
        <v>10853</v>
      </c>
      <c r="L5233">
        <v>3</v>
      </c>
      <c r="M5233" t="s">
        <v>470</v>
      </c>
      <c r="N5233">
        <v>13181082</v>
      </c>
      <c r="O5233" t="s">
        <v>92</v>
      </c>
      <c r="P5233" t="s">
        <v>10854</v>
      </c>
      <c r="Q5233">
        <v>28</v>
      </c>
      <c r="R5233">
        <v>19</v>
      </c>
      <c r="S5233">
        <v>38641022</v>
      </c>
      <c r="T5233">
        <v>38649422</v>
      </c>
      <c r="U5233" t="s">
        <v>10855</v>
      </c>
      <c r="V5233">
        <v>1</v>
      </c>
      <c r="W5233" s="2">
        <v>0</v>
      </c>
      <c r="X5233" s="2">
        <v>0</v>
      </c>
      <c r="Y5233" s="2">
        <v>0</v>
      </c>
      <c r="Z5233" s="2">
        <v>113</v>
      </c>
      <c r="AA5233" s="2">
        <v>135</v>
      </c>
      <c r="AB5233" s="2">
        <v>107</v>
      </c>
      <c r="AC5233" s="2">
        <v>121</v>
      </c>
      <c r="AD5233" s="2">
        <v>62</v>
      </c>
      <c r="AE5233" s="2">
        <v>48</v>
      </c>
      <c r="AF5233" s="2">
        <v>48</v>
      </c>
      <c r="AG5233" s="2">
        <v>61</v>
      </c>
      <c r="AH5233" s="2">
        <v>0</v>
      </c>
      <c r="AI5233" s="2">
        <v>0</v>
      </c>
      <c r="AJ5233" s="2">
        <v>0</v>
      </c>
      <c r="AK5233" s="2">
        <v>0</v>
      </c>
      <c r="AL5233" s="2">
        <v>0</v>
      </c>
      <c r="AM5233" s="2">
        <v>0</v>
      </c>
      <c r="AN5233" s="2">
        <v>0</v>
      </c>
      <c r="AO5233" s="2">
        <v>0</v>
      </c>
      <c r="AP5233" s="2">
        <v>0</v>
      </c>
      <c r="AQ5233" s="2">
        <v>0</v>
      </c>
      <c r="AR5233" s="2">
        <v>0</v>
      </c>
      <c r="AS5233" s="2">
        <v>0</v>
      </c>
      <c r="AT5233" s="2">
        <v>0</v>
      </c>
      <c r="AU5233" s="2">
        <v>0</v>
      </c>
      <c r="AV5233" s="2">
        <v>0</v>
      </c>
      <c r="AW5233" s="2">
        <v>0</v>
      </c>
      <c r="AX5233" s="2">
        <v>0</v>
      </c>
      <c r="AY5233" s="2">
        <v>0</v>
      </c>
      <c r="AZ5233" s="2">
        <v>0</v>
      </c>
      <c r="BA5233" s="2">
        <v>0</v>
      </c>
      <c r="BB5233" s="2">
        <v>0</v>
      </c>
      <c r="BC5233" s="2">
        <v>0</v>
      </c>
      <c r="BD5233" s="2">
        <v>0</v>
      </c>
      <c r="BE5233" s="2">
        <v>0</v>
      </c>
      <c r="BF5233" s="2">
        <v>0</v>
      </c>
      <c r="BG5233" s="2">
        <v>0</v>
      </c>
      <c r="BH5233" s="2">
        <v>6</v>
      </c>
      <c r="BI5233" s="2">
        <v>8</v>
      </c>
      <c r="BJ5233" s="2">
        <v>5</v>
      </c>
      <c r="BK5233" s="2">
        <v>7</v>
      </c>
      <c r="BL5233" s="2">
        <v>2</v>
      </c>
      <c r="BM5233" s="2">
        <v>3</v>
      </c>
      <c r="BN5233" s="2">
        <v>3</v>
      </c>
      <c r="BO5233" s="2">
        <v>2</v>
      </c>
      <c r="BP5233" s="2">
        <v>0</v>
      </c>
      <c r="BQ5233" s="2">
        <v>0</v>
      </c>
      <c r="BR5233" s="2">
        <v>0</v>
      </c>
      <c r="BS5233" s="2">
        <v>0</v>
      </c>
      <c r="BT5233" s="2">
        <v>0</v>
      </c>
      <c r="BU5233" s="2">
        <v>0</v>
      </c>
      <c r="BV5233" s="2">
        <v>0</v>
      </c>
      <c r="BW5233" s="2">
        <v>0</v>
      </c>
      <c r="BX5233" s="2">
        <v>0</v>
      </c>
      <c r="BY5233" s="2">
        <v>0</v>
      </c>
      <c r="BZ5233" s="2">
        <v>0</v>
      </c>
      <c r="CA5233" s="2">
        <v>0</v>
      </c>
      <c r="CB5233" s="2">
        <v>0</v>
      </c>
      <c r="CC5233" s="2">
        <v>0</v>
      </c>
      <c r="CD5233" s="2">
        <v>0</v>
      </c>
      <c r="CE5233" s="2">
        <v>0</v>
      </c>
      <c r="CF5233" s="2">
        <v>0</v>
      </c>
      <c r="CG5233" s="2">
        <v>0</v>
      </c>
      <c r="CH5233" s="2">
        <v>0</v>
      </c>
      <c r="CI5233" s="2">
        <v>0</v>
      </c>
      <c r="CJ5233" s="2">
        <v>0</v>
      </c>
      <c r="CK5233" s="2">
        <v>0</v>
      </c>
      <c r="CL5233" s="2">
        <v>0</v>
      </c>
    </row>
    <row r="5234" spans="1:90" x14ac:dyDescent="0.25">
      <c r="A5234" t="s">
        <v>115</v>
      </c>
      <c r="B5234">
        <v>20415</v>
      </c>
      <c r="C5234" t="s">
        <v>186</v>
      </c>
      <c r="D5234">
        <v>2</v>
      </c>
      <c r="E5234">
        <v>6</v>
      </c>
      <c r="F5234">
        <v>446828</v>
      </c>
      <c r="G5234">
        <v>35446828</v>
      </c>
      <c r="H5234" t="s">
        <v>2517</v>
      </c>
      <c r="I5234">
        <v>748</v>
      </c>
      <c r="J5234" t="s">
        <v>187</v>
      </c>
      <c r="K5234" t="s">
        <v>2518</v>
      </c>
      <c r="L5234">
        <v>1</v>
      </c>
      <c r="M5234" t="s">
        <v>187</v>
      </c>
      <c r="N5234">
        <v>13186051</v>
      </c>
      <c r="O5234" t="s">
        <v>92</v>
      </c>
      <c r="P5234" t="s">
        <v>2519</v>
      </c>
      <c r="Q5234">
        <v>333</v>
      </c>
      <c r="R5234">
        <v>19</v>
      </c>
      <c r="S5234">
        <v>38871159</v>
      </c>
      <c r="T5234">
        <v>38874788</v>
      </c>
      <c r="U5234" t="s">
        <v>2520</v>
      </c>
      <c r="V5234">
        <v>1</v>
      </c>
      <c r="W5234" s="2">
        <v>0</v>
      </c>
      <c r="X5234" s="2">
        <v>0</v>
      </c>
      <c r="Y5234" s="2">
        <v>0</v>
      </c>
      <c r="Z5234" s="2">
        <v>0</v>
      </c>
      <c r="AA5234" s="2">
        <v>0</v>
      </c>
      <c r="AB5234" s="2">
        <v>0</v>
      </c>
      <c r="AC5234" s="2">
        <v>0</v>
      </c>
      <c r="AD5234" s="2">
        <v>0</v>
      </c>
      <c r="AE5234" s="2">
        <v>0</v>
      </c>
      <c r="AF5234" s="2">
        <v>0</v>
      </c>
      <c r="AG5234" s="2">
        <v>0</v>
      </c>
      <c r="AH5234" s="2">
        <v>0</v>
      </c>
      <c r="AI5234" s="2">
        <v>0</v>
      </c>
      <c r="AJ5234" s="2">
        <v>0</v>
      </c>
      <c r="AK5234" s="2">
        <v>0</v>
      </c>
      <c r="AL5234" s="2">
        <v>0</v>
      </c>
      <c r="AM5234" s="2">
        <v>0</v>
      </c>
      <c r="AN5234" s="2">
        <v>0</v>
      </c>
      <c r="AO5234" s="2">
        <v>0</v>
      </c>
      <c r="AP5234" s="2">
        <v>0</v>
      </c>
      <c r="AQ5234" s="2">
        <v>0</v>
      </c>
      <c r="AR5234" s="2">
        <v>0</v>
      </c>
      <c r="AS5234" s="2">
        <v>0</v>
      </c>
      <c r="AT5234" s="2">
        <v>0</v>
      </c>
      <c r="AU5234" s="2">
        <v>0</v>
      </c>
      <c r="AV5234" s="2">
        <v>0</v>
      </c>
      <c r="AW5234" s="2">
        <v>0</v>
      </c>
      <c r="AX5234" s="2">
        <v>0</v>
      </c>
      <c r="AY5234" s="2">
        <v>0</v>
      </c>
      <c r="AZ5234" s="2">
        <v>0</v>
      </c>
      <c r="BA5234" s="2">
        <v>0</v>
      </c>
      <c r="BB5234" s="2">
        <v>0</v>
      </c>
      <c r="BC5234" s="2">
        <v>83</v>
      </c>
      <c r="BD5234" s="2">
        <v>0</v>
      </c>
      <c r="BE5234" s="2">
        <v>0</v>
      </c>
      <c r="BF5234" s="2">
        <v>0</v>
      </c>
      <c r="BG5234" s="2">
        <v>0</v>
      </c>
      <c r="BH5234" s="2">
        <v>0</v>
      </c>
      <c r="BI5234" s="2">
        <v>0</v>
      </c>
      <c r="BJ5234" s="2">
        <v>0</v>
      </c>
      <c r="BK5234" s="2">
        <v>0</v>
      </c>
      <c r="BL5234" s="2">
        <v>0</v>
      </c>
      <c r="BM5234" s="2">
        <v>0</v>
      </c>
      <c r="BN5234" s="2">
        <v>0</v>
      </c>
      <c r="BO5234" s="2">
        <v>0</v>
      </c>
      <c r="BP5234" s="2">
        <v>0</v>
      </c>
      <c r="BQ5234" s="2">
        <v>0</v>
      </c>
      <c r="BR5234" s="2">
        <v>0</v>
      </c>
      <c r="BS5234" s="2">
        <v>0</v>
      </c>
      <c r="BT5234" s="2">
        <v>0</v>
      </c>
      <c r="BU5234" s="2">
        <v>0</v>
      </c>
      <c r="BV5234" s="2">
        <v>0</v>
      </c>
      <c r="BW5234" s="2">
        <v>0</v>
      </c>
      <c r="BX5234" s="2">
        <v>0</v>
      </c>
      <c r="BY5234" s="2">
        <v>0</v>
      </c>
      <c r="BZ5234" s="2">
        <v>0</v>
      </c>
      <c r="CA5234" s="2">
        <v>0</v>
      </c>
      <c r="CB5234" s="2">
        <v>0</v>
      </c>
      <c r="CC5234" s="2">
        <v>0</v>
      </c>
      <c r="CD5234" s="2">
        <v>0</v>
      </c>
      <c r="CE5234" s="2">
        <v>0</v>
      </c>
      <c r="CF5234" s="2">
        <v>0</v>
      </c>
      <c r="CG5234" s="2">
        <v>0</v>
      </c>
      <c r="CH5234" s="2">
        <v>0</v>
      </c>
      <c r="CI5234" s="2">
        <v>0</v>
      </c>
      <c r="CJ5234" s="2">
        <v>0</v>
      </c>
      <c r="CK5234" s="2">
        <v>11</v>
      </c>
      <c r="CL5234" s="2">
        <v>0</v>
      </c>
    </row>
    <row r="5235" spans="1:90" x14ac:dyDescent="0.25">
      <c r="A5235" t="s">
        <v>115</v>
      </c>
      <c r="B5235">
        <v>20415</v>
      </c>
      <c r="C5235" t="s">
        <v>186</v>
      </c>
      <c r="D5235">
        <v>2</v>
      </c>
      <c r="E5235">
        <v>6</v>
      </c>
      <c r="F5235">
        <v>985727</v>
      </c>
      <c r="G5235">
        <v>35985727</v>
      </c>
      <c r="H5235" t="s">
        <v>10412</v>
      </c>
      <c r="I5235">
        <v>671</v>
      </c>
      <c r="J5235" t="s">
        <v>186</v>
      </c>
      <c r="K5235" t="s">
        <v>1770</v>
      </c>
      <c r="L5235">
        <v>1</v>
      </c>
      <c r="M5235" t="s">
        <v>186</v>
      </c>
      <c r="N5235">
        <v>13170040</v>
      </c>
      <c r="O5235" t="s">
        <v>102</v>
      </c>
      <c r="P5235" t="s">
        <v>2916</v>
      </c>
      <c r="Q5235">
        <v>501</v>
      </c>
      <c r="R5235">
        <v>19</v>
      </c>
      <c r="S5235">
        <v>38284607</v>
      </c>
      <c r="T5235">
        <v>38731472</v>
      </c>
      <c r="U5235" t="s">
        <v>2917</v>
      </c>
      <c r="V5235">
        <v>1</v>
      </c>
      <c r="W5235" s="2">
        <v>0</v>
      </c>
      <c r="X5235" s="2">
        <v>0</v>
      </c>
      <c r="Y5235" s="2">
        <v>0</v>
      </c>
      <c r="Z5235" s="2">
        <v>0</v>
      </c>
      <c r="AA5235" s="2">
        <v>0</v>
      </c>
      <c r="AB5235" s="2">
        <v>0</v>
      </c>
      <c r="AC5235" s="2">
        <v>0</v>
      </c>
      <c r="AD5235" s="2">
        <v>0</v>
      </c>
      <c r="AE5235" s="2">
        <v>0</v>
      </c>
      <c r="AF5235" s="2">
        <v>0</v>
      </c>
      <c r="AG5235" s="2">
        <v>0</v>
      </c>
      <c r="AH5235" s="2">
        <v>0</v>
      </c>
      <c r="AI5235" s="2">
        <v>0</v>
      </c>
      <c r="AJ5235" s="2">
        <v>0</v>
      </c>
      <c r="AK5235" s="2">
        <v>0</v>
      </c>
      <c r="AL5235" s="2">
        <v>0</v>
      </c>
      <c r="AM5235" s="2">
        <v>0</v>
      </c>
      <c r="AN5235" s="2">
        <v>0</v>
      </c>
      <c r="AO5235" s="2">
        <v>0</v>
      </c>
      <c r="AP5235" s="2">
        <v>0</v>
      </c>
      <c r="AQ5235" s="2">
        <v>0</v>
      </c>
      <c r="AR5235" s="2">
        <v>0</v>
      </c>
      <c r="AS5235" s="2">
        <v>0</v>
      </c>
      <c r="AT5235" s="2">
        <v>0</v>
      </c>
      <c r="AU5235" s="2">
        <v>0</v>
      </c>
      <c r="AV5235" s="2">
        <v>0</v>
      </c>
      <c r="AW5235" s="2">
        <v>0</v>
      </c>
      <c r="AX5235" s="2">
        <v>0</v>
      </c>
      <c r="AY5235" s="2">
        <v>0</v>
      </c>
      <c r="AZ5235" s="2">
        <v>0</v>
      </c>
      <c r="BA5235" s="2">
        <v>0</v>
      </c>
      <c r="BB5235" s="2">
        <v>0</v>
      </c>
      <c r="BC5235" s="2">
        <v>167</v>
      </c>
      <c r="BD5235" s="2">
        <v>0</v>
      </c>
      <c r="BE5235" s="2">
        <v>0</v>
      </c>
      <c r="BF5235" s="2">
        <v>0</v>
      </c>
      <c r="BG5235" s="2">
        <v>0</v>
      </c>
      <c r="BH5235" s="2">
        <v>0</v>
      </c>
      <c r="BI5235" s="2">
        <v>0</v>
      </c>
      <c r="BJ5235" s="2">
        <v>0</v>
      </c>
      <c r="BK5235" s="2">
        <v>0</v>
      </c>
      <c r="BL5235" s="2">
        <v>0</v>
      </c>
      <c r="BM5235" s="2">
        <v>0</v>
      </c>
      <c r="BN5235" s="2">
        <v>0</v>
      </c>
      <c r="BO5235" s="2">
        <v>0</v>
      </c>
      <c r="BP5235" s="2">
        <v>0</v>
      </c>
      <c r="BQ5235" s="2">
        <v>0</v>
      </c>
      <c r="BR5235" s="2">
        <v>0</v>
      </c>
      <c r="BS5235" s="2">
        <v>0</v>
      </c>
      <c r="BT5235" s="2">
        <v>0</v>
      </c>
      <c r="BU5235" s="2">
        <v>0</v>
      </c>
      <c r="BV5235" s="2">
        <v>0</v>
      </c>
      <c r="BW5235" s="2">
        <v>0</v>
      </c>
      <c r="BX5235" s="2">
        <v>0</v>
      </c>
      <c r="BY5235" s="2">
        <v>0</v>
      </c>
      <c r="BZ5235" s="2">
        <v>0</v>
      </c>
      <c r="CA5235" s="2">
        <v>0</v>
      </c>
      <c r="CB5235" s="2">
        <v>0</v>
      </c>
      <c r="CC5235" s="2">
        <v>0</v>
      </c>
      <c r="CD5235" s="2">
        <v>0</v>
      </c>
      <c r="CE5235" s="2">
        <v>0</v>
      </c>
      <c r="CF5235" s="2">
        <v>0</v>
      </c>
      <c r="CG5235" s="2">
        <v>0</v>
      </c>
      <c r="CH5235" s="2">
        <v>0</v>
      </c>
      <c r="CI5235" s="2">
        <v>0</v>
      </c>
      <c r="CJ5235" s="2">
        <v>0</v>
      </c>
      <c r="CK5235" s="2">
        <v>11</v>
      </c>
      <c r="CL5235" s="2">
        <v>0</v>
      </c>
    </row>
    <row r="5236" spans="1:90" x14ac:dyDescent="0.25">
      <c r="A5236" t="s">
        <v>115</v>
      </c>
      <c r="B5236">
        <v>20415</v>
      </c>
      <c r="C5236" t="s">
        <v>186</v>
      </c>
      <c r="D5236">
        <v>2</v>
      </c>
      <c r="E5236">
        <v>6</v>
      </c>
      <c r="F5236">
        <v>459112</v>
      </c>
      <c r="G5236">
        <v>35459112</v>
      </c>
      <c r="H5236" t="s">
        <v>14291</v>
      </c>
      <c r="I5236">
        <v>748</v>
      </c>
      <c r="J5236" t="s">
        <v>187</v>
      </c>
      <c r="K5236" t="s">
        <v>14292</v>
      </c>
      <c r="L5236">
        <v>1</v>
      </c>
      <c r="M5236" t="s">
        <v>187</v>
      </c>
      <c r="N5236">
        <v>13183150</v>
      </c>
      <c r="O5236" t="s">
        <v>92</v>
      </c>
      <c r="P5236" t="s">
        <v>14293</v>
      </c>
      <c r="Q5236">
        <v>29</v>
      </c>
      <c r="R5236">
        <v>19</v>
      </c>
      <c r="S5236">
        <v>38651284</v>
      </c>
      <c r="T5236">
        <v>38973933</v>
      </c>
      <c r="U5236" t="s">
        <v>14294</v>
      </c>
      <c r="V5236">
        <v>1</v>
      </c>
      <c r="W5236" s="2">
        <v>0</v>
      </c>
      <c r="X5236" s="2">
        <v>0</v>
      </c>
      <c r="Y5236" s="2">
        <v>0</v>
      </c>
      <c r="Z5236" s="2">
        <v>0</v>
      </c>
      <c r="AA5236" s="2">
        <v>0</v>
      </c>
      <c r="AB5236" s="2">
        <v>0</v>
      </c>
      <c r="AC5236" s="2">
        <v>0</v>
      </c>
      <c r="AD5236" s="2">
        <v>0</v>
      </c>
      <c r="AE5236" s="2">
        <v>0</v>
      </c>
      <c r="AF5236" s="2">
        <v>0</v>
      </c>
      <c r="AG5236" s="2">
        <v>0</v>
      </c>
      <c r="AH5236" s="2">
        <v>0</v>
      </c>
      <c r="AI5236" s="2">
        <v>0</v>
      </c>
      <c r="AJ5236" s="2">
        <v>0</v>
      </c>
      <c r="AK5236" s="2">
        <v>0</v>
      </c>
      <c r="AL5236" s="2">
        <v>0</v>
      </c>
      <c r="AM5236" s="2">
        <v>0</v>
      </c>
      <c r="AN5236" s="2">
        <v>0</v>
      </c>
      <c r="AO5236" s="2">
        <v>0</v>
      </c>
      <c r="AP5236" s="2">
        <v>0</v>
      </c>
      <c r="AQ5236" s="2">
        <v>0</v>
      </c>
      <c r="AR5236" s="2">
        <v>0</v>
      </c>
      <c r="AS5236" s="2">
        <v>0</v>
      </c>
      <c r="AT5236" s="2">
        <v>0</v>
      </c>
      <c r="AU5236" s="2">
        <v>0</v>
      </c>
      <c r="AV5236" s="2">
        <v>0</v>
      </c>
      <c r="AW5236" s="2">
        <v>0</v>
      </c>
      <c r="AX5236" s="2">
        <v>0</v>
      </c>
      <c r="AY5236" s="2">
        <v>0</v>
      </c>
      <c r="AZ5236" s="2">
        <v>0</v>
      </c>
      <c r="BA5236" s="2">
        <v>0</v>
      </c>
      <c r="BB5236" s="2">
        <v>0</v>
      </c>
      <c r="BC5236" s="2">
        <v>140</v>
      </c>
      <c r="BD5236" s="2">
        <v>0</v>
      </c>
      <c r="BE5236" s="2">
        <v>0</v>
      </c>
      <c r="BF5236" s="2">
        <v>0</v>
      </c>
      <c r="BG5236" s="2">
        <v>0</v>
      </c>
      <c r="BH5236" s="2">
        <v>0</v>
      </c>
      <c r="BI5236" s="2">
        <v>0</v>
      </c>
      <c r="BJ5236" s="2">
        <v>0</v>
      </c>
      <c r="BK5236" s="2">
        <v>0</v>
      </c>
      <c r="BL5236" s="2">
        <v>0</v>
      </c>
      <c r="BM5236" s="2">
        <v>0</v>
      </c>
      <c r="BN5236" s="2">
        <v>0</v>
      </c>
      <c r="BO5236" s="2">
        <v>0</v>
      </c>
      <c r="BP5236" s="2">
        <v>0</v>
      </c>
      <c r="BQ5236" s="2">
        <v>0</v>
      </c>
      <c r="BR5236" s="2">
        <v>0</v>
      </c>
      <c r="BS5236" s="2">
        <v>0</v>
      </c>
      <c r="BT5236" s="2">
        <v>0</v>
      </c>
      <c r="BU5236" s="2">
        <v>0</v>
      </c>
      <c r="BV5236" s="2">
        <v>0</v>
      </c>
      <c r="BW5236" s="2">
        <v>0</v>
      </c>
      <c r="BX5236" s="2">
        <v>0</v>
      </c>
      <c r="BY5236" s="2">
        <v>0</v>
      </c>
      <c r="BZ5236" s="2">
        <v>0</v>
      </c>
      <c r="CA5236" s="2">
        <v>0</v>
      </c>
      <c r="CB5236" s="2">
        <v>0</v>
      </c>
      <c r="CC5236" s="2">
        <v>0</v>
      </c>
      <c r="CD5236" s="2">
        <v>0</v>
      </c>
      <c r="CE5236" s="2">
        <v>0</v>
      </c>
      <c r="CF5236" s="2">
        <v>0</v>
      </c>
      <c r="CG5236" s="2">
        <v>0</v>
      </c>
      <c r="CH5236" s="2">
        <v>0</v>
      </c>
      <c r="CI5236" s="2">
        <v>0</v>
      </c>
      <c r="CJ5236" s="2">
        <v>0</v>
      </c>
      <c r="CK5236" s="2">
        <v>10</v>
      </c>
      <c r="CL5236" s="2">
        <v>0</v>
      </c>
    </row>
    <row r="5237" spans="1:90" x14ac:dyDescent="0.25">
      <c r="A5237" t="s">
        <v>115</v>
      </c>
      <c r="B5237">
        <v>20415</v>
      </c>
      <c r="C5237" t="s">
        <v>186</v>
      </c>
      <c r="D5237">
        <v>2</v>
      </c>
      <c r="E5237">
        <v>6</v>
      </c>
      <c r="F5237">
        <v>459124</v>
      </c>
      <c r="G5237">
        <v>35459124</v>
      </c>
      <c r="H5237" t="s">
        <v>13007</v>
      </c>
      <c r="I5237">
        <v>513</v>
      </c>
      <c r="J5237" t="s">
        <v>1643</v>
      </c>
      <c r="K5237" t="s">
        <v>6342</v>
      </c>
      <c r="L5237">
        <v>1</v>
      </c>
      <c r="M5237" t="s">
        <v>1643</v>
      </c>
      <c r="N5237">
        <v>13140297</v>
      </c>
      <c r="O5237" t="s">
        <v>92</v>
      </c>
      <c r="P5237" t="s">
        <v>13008</v>
      </c>
      <c r="Q5237">
        <v>520</v>
      </c>
      <c r="R5237">
        <v>19</v>
      </c>
      <c r="S5237">
        <v>38743090</v>
      </c>
      <c r="T5237">
        <v>38749366</v>
      </c>
      <c r="U5237" t="s">
        <v>13009</v>
      </c>
      <c r="V5237">
        <v>1</v>
      </c>
      <c r="W5237" s="2">
        <v>0</v>
      </c>
      <c r="X5237" s="2">
        <v>0</v>
      </c>
      <c r="Y5237" s="2">
        <v>0</v>
      </c>
      <c r="Z5237" s="2">
        <v>0</v>
      </c>
      <c r="AA5237" s="2">
        <v>0</v>
      </c>
      <c r="AB5237" s="2">
        <v>0</v>
      </c>
      <c r="AC5237" s="2">
        <v>0</v>
      </c>
      <c r="AD5237" s="2">
        <v>0</v>
      </c>
      <c r="AE5237" s="2">
        <v>0</v>
      </c>
      <c r="AF5237" s="2">
        <v>0</v>
      </c>
      <c r="AG5237" s="2">
        <v>0</v>
      </c>
      <c r="AH5237" s="2">
        <v>0</v>
      </c>
      <c r="AI5237" s="2">
        <v>0</v>
      </c>
      <c r="AJ5237" s="2">
        <v>0</v>
      </c>
      <c r="AK5237" s="2">
        <v>0</v>
      </c>
      <c r="AL5237" s="2">
        <v>0</v>
      </c>
      <c r="AM5237" s="2">
        <v>0</v>
      </c>
      <c r="AN5237" s="2">
        <v>0</v>
      </c>
      <c r="AO5237" s="2">
        <v>0</v>
      </c>
      <c r="AP5237" s="2">
        <v>0</v>
      </c>
      <c r="AQ5237" s="2">
        <v>0</v>
      </c>
      <c r="AR5237" s="2">
        <v>0</v>
      </c>
      <c r="AS5237" s="2">
        <v>0</v>
      </c>
      <c r="AT5237" s="2">
        <v>0</v>
      </c>
      <c r="AU5237" s="2">
        <v>0</v>
      </c>
      <c r="AV5237" s="2">
        <v>0</v>
      </c>
      <c r="AW5237" s="2">
        <v>0</v>
      </c>
      <c r="AX5237" s="2">
        <v>0</v>
      </c>
      <c r="AY5237" s="2">
        <v>0</v>
      </c>
      <c r="AZ5237" s="2">
        <v>0</v>
      </c>
      <c r="BA5237" s="2">
        <v>0</v>
      </c>
      <c r="BB5237" s="2">
        <v>0</v>
      </c>
      <c r="BC5237" s="2">
        <v>59</v>
      </c>
      <c r="BD5237" s="2">
        <v>0</v>
      </c>
      <c r="BE5237" s="2">
        <v>0</v>
      </c>
      <c r="BF5237" s="2">
        <v>0</v>
      </c>
      <c r="BG5237" s="2">
        <v>0</v>
      </c>
      <c r="BH5237" s="2">
        <v>0</v>
      </c>
      <c r="BI5237" s="2">
        <v>0</v>
      </c>
      <c r="BJ5237" s="2">
        <v>0</v>
      </c>
      <c r="BK5237" s="2">
        <v>0</v>
      </c>
      <c r="BL5237" s="2">
        <v>0</v>
      </c>
      <c r="BM5237" s="2">
        <v>0</v>
      </c>
      <c r="BN5237" s="2">
        <v>0</v>
      </c>
      <c r="BO5237" s="2">
        <v>0</v>
      </c>
      <c r="BP5237" s="2">
        <v>0</v>
      </c>
      <c r="BQ5237" s="2">
        <v>0</v>
      </c>
      <c r="BR5237" s="2">
        <v>0</v>
      </c>
      <c r="BS5237" s="2">
        <v>0</v>
      </c>
      <c r="BT5237" s="2">
        <v>0</v>
      </c>
      <c r="BU5237" s="2">
        <v>0</v>
      </c>
      <c r="BV5237" s="2">
        <v>0</v>
      </c>
      <c r="BW5237" s="2">
        <v>0</v>
      </c>
      <c r="BX5237" s="2">
        <v>0</v>
      </c>
      <c r="BY5237" s="2">
        <v>0</v>
      </c>
      <c r="BZ5237" s="2">
        <v>0</v>
      </c>
      <c r="CA5237" s="2">
        <v>0</v>
      </c>
      <c r="CB5237" s="2">
        <v>0</v>
      </c>
      <c r="CC5237" s="2">
        <v>0</v>
      </c>
      <c r="CD5237" s="2">
        <v>0</v>
      </c>
      <c r="CE5237" s="2">
        <v>0</v>
      </c>
      <c r="CF5237" s="2">
        <v>0</v>
      </c>
      <c r="CG5237" s="2">
        <v>0</v>
      </c>
      <c r="CH5237" s="2">
        <v>0</v>
      </c>
      <c r="CI5237" s="2">
        <v>0</v>
      </c>
      <c r="CJ5237" s="2">
        <v>0</v>
      </c>
      <c r="CK5237" s="2">
        <v>8</v>
      </c>
      <c r="CL5237" s="2">
        <v>0</v>
      </c>
    </row>
    <row r="5238" spans="1:90" x14ac:dyDescent="0.25">
      <c r="A5238" t="s">
        <v>115</v>
      </c>
      <c r="B5238">
        <v>20415</v>
      </c>
      <c r="C5238" t="s">
        <v>186</v>
      </c>
      <c r="D5238">
        <v>2</v>
      </c>
      <c r="E5238">
        <v>15</v>
      </c>
      <c r="F5238">
        <v>453535</v>
      </c>
      <c r="G5238">
        <v>35453535</v>
      </c>
      <c r="H5238" t="s">
        <v>10986</v>
      </c>
      <c r="I5238">
        <v>748</v>
      </c>
      <c r="J5238" t="s">
        <v>187</v>
      </c>
      <c r="K5238" t="s">
        <v>10987</v>
      </c>
      <c r="L5238">
        <v>1</v>
      </c>
      <c r="M5238" t="s">
        <v>187</v>
      </c>
      <c r="N5238">
        <v>13185577</v>
      </c>
      <c r="O5238" t="s">
        <v>8342</v>
      </c>
      <c r="P5238" t="s">
        <v>10988</v>
      </c>
      <c r="Q5238" t="s">
        <v>127</v>
      </c>
      <c r="R5238">
        <v>19</v>
      </c>
      <c r="S5238">
        <v>32812697</v>
      </c>
      <c r="U5238" t="s">
        <v>19848</v>
      </c>
      <c r="V5238">
        <v>1</v>
      </c>
      <c r="W5238" s="2">
        <v>0</v>
      </c>
      <c r="X5238" s="2">
        <v>0</v>
      </c>
      <c r="Y5238" s="2">
        <v>0</v>
      </c>
      <c r="Z5238" s="2">
        <v>0</v>
      </c>
      <c r="AA5238" s="2">
        <v>0</v>
      </c>
      <c r="AB5238" s="2">
        <v>0</v>
      </c>
      <c r="AC5238" s="2">
        <v>0</v>
      </c>
      <c r="AD5238" s="2">
        <v>0</v>
      </c>
      <c r="AE5238" s="2">
        <v>0</v>
      </c>
      <c r="AF5238" s="2">
        <v>0</v>
      </c>
      <c r="AG5238" s="2">
        <v>0</v>
      </c>
      <c r="AH5238" s="2">
        <v>0</v>
      </c>
      <c r="AI5238" s="2">
        <v>0</v>
      </c>
      <c r="AJ5238" s="2">
        <v>0</v>
      </c>
      <c r="AK5238" s="2">
        <v>0</v>
      </c>
      <c r="AL5238" s="2">
        <v>0</v>
      </c>
      <c r="AM5238" s="2">
        <v>0</v>
      </c>
      <c r="AN5238" s="2">
        <v>0</v>
      </c>
      <c r="AO5238" s="2">
        <v>24</v>
      </c>
      <c r="AP5238" s="2">
        <v>0</v>
      </c>
      <c r="AQ5238" s="2">
        <v>0</v>
      </c>
      <c r="AR5238" s="2">
        <v>59</v>
      </c>
      <c r="AS5238" s="2">
        <v>0</v>
      </c>
      <c r="AT5238" s="2">
        <v>0</v>
      </c>
      <c r="AU5238" s="2">
        <v>57</v>
      </c>
      <c r="AV5238" s="2">
        <v>0</v>
      </c>
      <c r="AW5238" s="2">
        <v>0</v>
      </c>
      <c r="AX5238" s="2">
        <v>0</v>
      </c>
      <c r="AY5238" s="2">
        <v>0</v>
      </c>
      <c r="AZ5238" s="2">
        <v>0</v>
      </c>
      <c r="BA5238" s="2">
        <v>0</v>
      </c>
      <c r="BB5238" s="2">
        <v>0</v>
      </c>
      <c r="BC5238" s="2">
        <v>0</v>
      </c>
      <c r="BD5238" s="2">
        <v>0</v>
      </c>
      <c r="BE5238" s="2">
        <v>0</v>
      </c>
      <c r="BF5238" s="2">
        <v>0</v>
      </c>
      <c r="BG5238" s="2">
        <v>0</v>
      </c>
      <c r="BH5238" s="2">
        <v>0</v>
      </c>
      <c r="BI5238" s="2">
        <v>0</v>
      </c>
      <c r="BJ5238" s="2">
        <v>0</v>
      </c>
      <c r="BK5238" s="2">
        <v>0</v>
      </c>
      <c r="BL5238" s="2">
        <v>0</v>
      </c>
      <c r="BM5238" s="2">
        <v>0</v>
      </c>
      <c r="BN5238" s="2">
        <v>0</v>
      </c>
      <c r="BO5238" s="2">
        <v>0</v>
      </c>
      <c r="BP5238" s="2">
        <v>0</v>
      </c>
      <c r="BQ5238" s="2">
        <v>0</v>
      </c>
      <c r="BR5238" s="2">
        <v>0</v>
      </c>
      <c r="BS5238" s="2">
        <v>0</v>
      </c>
      <c r="BT5238" s="2">
        <v>0</v>
      </c>
      <c r="BU5238" s="2">
        <v>0</v>
      </c>
      <c r="BV5238" s="2">
        <v>0</v>
      </c>
      <c r="BW5238" s="2">
        <v>2</v>
      </c>
      <c r="BX5238" s="2">
        <v>0</v>
      </c>
      <c r="BY5238" s="2">
        <v>0</v>
      </c>
      <c r="BZ5238" s="2">
        <v>2</v>
      </c>
      <c r="CA5238" s="2">
        <v>0</v>
      </c>
      <c r="CB5238" s="2">
        <v>0</v>
      </c>
      <c r="CC5238" s="2">
        <v>2</v>
      </c>
      <c r="CD5238" s="2">
        <v>0</v>
      </c>
      <c r="CE5238" s="2">
        <v>0</v>
      </c>
      <c r="CF5238" s="2">
        <v>0</v>
      </c>
      <c r="CG5238" s="2">
        <v>0</v>
      </c>
      <c r="CH5238" s="2">
        <v>0</v>
      </c>
      <c r="CI5238" s="2">
        <v>0</v>
      </c>
      <c r="CJ5238" s="2">
        <v>0</v>
      </c>
      <c r="CK5238" s="2">
        <v>0</v>
      </c>
      <c r="CL5238" s="2">
        <v>0</v>
      </c>
    </row>
    <row r="5239" spans="1:90" x14ac:dyDescent="0.25">
      <c r="A5239" t="s">
        <v>115</v>
      </c>
      <c r="B5239">
        <v>20415</v>
      </c>
      <c r="C5239" t="s">
        <v>186</v>
      </c>
      <c r="D5239">
        <v>2</v>
      </c>
      <c r="E5239">
        <v>15</v>
      </c>
      <c r="F5239">
        <v>454059</v>
      </c>
      <c r="G5239">
        <v>35454059</v>
      </c>
      <c r="H5239" t="s">
        <v>11616</v>
      </c>
      <c r="I5239">
        <v>671</v>
      </c>
      <c r="J5239" t="s">
        <v>186</v>
      </c>
      <c r="K5239" t="s">
        <v>11617</v>
      </c>
      <c r="L5239">
        <v>1</v>
      </c>
      <c r="M5239" t="s">
        <v>186</v>
      </c>
      <c r="N5239">
        <v>13171430</v>
      </c>
      <c r="O5239" t="s">
        <v>92</v>
      </c>
      <c r="P5239" t="s">
        <v>786</v>
      </c>
      <c r="Q5239" t="s">
        <v>127</v>
      </c>
      <c r="R5239">
        <v>19</v>
      </c>
      <c r="S5239">
        <v>38739545</v>
      </c>
      <c r="U5239" t="s">
        <v>19849</v>
      </c>
      <c r="V5239">
        <v>1</v>
      </c>
      <c r="W5239" s="2">
        <v>0</v>
      </c>
      <c r="X5239" s="2">
        <v>0</v>
      </c>
      <c r="Y5239" s="2">
        <v>0</v>
      </c>
      <c r="Z5239" s="2">
        <v>0</v>
      </c>
      <c r="AA5239" s="2">
        <v>0</v>
      </c>
      <c r="AB5239" s="2">
        <v>0</v>
      </c>
      <c r="AC5239" s="2">
        <v>0</v>
      </c>
      <c r="AD5239" s="2">
        <v>0</v>
      </c>
      <c r="AE5239" s="2">
        <v>0</v>
      </c>
      <c r="AF5239" s="2">
        <v>0</v>
      </c>
      <c r="AG5239" s="2">
        <v>0</v>
      </c>
      <c r="AH5239" s="2">
        <v>0</v>
      </c>
      <c r="AI5239" s="2">
        <v>0</v>
      </c>
      <c r="AJ5239" s="2">
        <v>0</v>
      </c>
      <c r="AK5239" s="2">
        <v>0</v>
      </c>
      <c r="AL5239" s="2">
        <v>0</v>
      </c>
      <c r="AM5239" s="2">
        <v>0</v>
      </c>
      <c r="AN5239" s="2">
        <v>0</v>
      </c>
      <c r="AO5239" s="2">
        <v>9</v>
      </c>
      <c r="AP5239" s="2">
        <v>0</v>
      </c>
      <c r="AQ5239" s="2">
        <v>0</v>
      </c>
      <c r="AR5239" s="2">
        <v>28</v>
      </c>
      <c r="AS5239" s="2">
        <v>0</v>
      </c>
      <c r="AT5239" s="2">
        <v>0</v>
      </c>
      <c r="AU5239" s="2">
        <v>29</v>
      </c>
      <c r="AV5239" s="2">
        <v>0</v>
      </c>
      <c r="AW5239" s="2">
        <v>0</v>
      </c>
      <c r="AX5239" s="2">
        <v>0</v>
      </c>
      <c r="AY5239" s="2">
        <v>0</v>
      </c>
      <c r="AZ5239" s="2">
        <v>0</v>
      </c>
      <c r="BA5239" s="2">
        <v>0</v>
      </c>
      <c r="BB5239" s="2">
        <v>0</v>
      </c>
      <c r="BC5239" s="2">
        <v>0</v>
      </c>
      <c r="BD5239" s="2">
        <v>0</v>
      </c>
      <c r="BE5239" s="2">
        <v>0</v>
      </c>
      <c r="BF5239" s="2">
        <v>0</v>
      </c>
      <c r="BG5239" s="2">
        <v>0</v>
      </c>
      <c r="BH5239" s="2">
        <v>0</v>
      </c>
      <c r="BI5239" s="2">
        <v>0</v>
      </c>
      <c r="BJ5239" s="2">
        <v>0</v>
      </c>
      <c r="BK5239" s="2">
        <v>0</v>
      </c>
      <c r="BL5239" s="2">
        <v>0</v>
      </c>
      <c r="BM5239" s="2">
        <v>0</v>
      </c>
      <c r="BN5239" s="2">
        <v>0</v>
      </c>
      <c r="BO5239" s="2">
        <v>0</v>
      </c>
      <c r="BP5239" s="2">
        <v>0</v>
      </c>
      <c r="BQ5239" s="2">
        <v>0</v>
      </c>
      <c r="BR5239" s="2">
        <v>0</v>
      </c>
      <c r="BS5239" s="2">
        <v>0</v>
      </c>
      <c r="BT5239" s="2">
        <v>0</v>
      </c>
      <c r="BU5239" s="2">
        <v>0</v>
      </c>
      <c r="BV5239" s="2">
        <v>0</v>
      </c>
      <c r="BW5239" s="2">
        <v>1</v>
      </c>
      <c r="BX5239" s="2">
        <v>0</v>
      </c>
      <c r="BY5239" s="2">
        <v>0</v>
      </c>
      <c r="BZ5239" s="2">
        <v>2</v>
      </c>
      <c r="CA5239" s="2">
        <v>0</v>
      </c>
      <c r="CB5239" s="2">
        <v>0</v>
      </c>
      <c r="CC5239" s="2">
        <v>1</v>
      </c>
      <c r="CD5239" s="2">
        <v>0</v>
      </c>
      <c r="CE5239" s="2">
        <v>0</v>
      </c>
      <c r="CF5239" s="2">
        <v>0</v>
      </c>
      <c r="CG5239" s="2">
        <v>0</v>
      </c>
      <c r="CH5239" s="2">
        <v>0</v>
      </c>
      <c r="CI5239" s="2">
        <v>0</v>
      </c>
      <c r="CJ5239" s="2">
        <v>0</v>
      </c>
      <c r="CK5239" s="2">
        <v>0</v>
      </c>
      <c r="CL5239" s="2">
        <v>0</v>
      </c>
    </row>
    <row r="5240" spans="1:90" x14ac:dyDescent="0.25">
      <c r="A5240" t="s">
        <v>115</v>
      </c>
      <c r="B5240">
        <v>20415</v>
      </c>
      <c r="C5240" t="s">
        <v>186</v>
      </c>
      <c r="D5240">
        <v>1</v>
      </c>
      <c r="E5240">
        <v>8</v>
      </c>
      <c r="F5240">
        <v>917540</v>
      </c>
      <c r="G5240">
        <v>35917540</v>
      </c>
      <c r="H5240" t="s">
        <v>8989</v>
      </c>
      <c r="I5240">
        <v>748</v>
      </c>
      <c r="J5240" t="s">
        <v>187</v>
      </c>
      <c r="K5240" t="s">
        <v>1920</v>
      </c>
      <c r="L5240">
        <v>1</v>
      </c>
      <c r="M5240" t="s">
        <v>187</v>
      </c>
      <c r="N5240">
        <v>13188242</v>
      </c>
      <c r="O5240" t="s">
        <v>92</v>
      </c>
      <c r="P5240" t="s">
        <v>3070</v>
      </c>
      <c r="Q5240">
        <v>100</v>
      </c>
      <c r="R5240">
        <v>19</v>
      </c>
      <c r="S5240">
        <v>38652592</v>
      </c>
      <c r="T5240">
        <v>39096868</v>
      </c>
      <c r="U5240" t="s">
        <v>8990</v>
      </c>
      <c r="V5240">
        <v>1</v>
      </c>
      <c r="W5240" s="2">
        <v>0</v>
      </c>
      <c r="X5240" s="2">
        <v>0</v>
      </c>
      <c r="Y5240" s="2">
        <v>0</v>
      </c>
      <c r="Z5240" s="2">
        <v>0</v>
      </c>
      <c r="AA5240" s="2">
        <v>0</v>
      </c>
      <c r="AB5240" s="2">
        <v>0</v>
      </c>
      <c r="AC5240" s="2">
        <v>0</v>
      </c>
      <c r="AD5240" s="2">
        <v>131</v>
      </c>
      <c r="AE5240" s="2">
        <v>123</v>
      </c>
      <c r="AF5240" s="2">
        <v>129</v>
      </c>
      <c r="AG5240" s="2">
        <v>137</v>
      </c>
      <c r="AH5240" s="2">
        <v>121</v>
      </c>
      <c r="AI5240" s="2">
        <v>119</v>
      </c>
      <c r="AJ5240" s="2">
        <v>117</v>
      </c>
      <c r="AK5240" s="2">
        <v>0</v>
      </c>
      <c r="AL5240" s="2">
        <v>0</v>
      </c>
      <c r="AM5240" s="2">
        <v>0</v>
      </c>
      <c r="AN5240" s="2">
        <v>0</v>
      </c>
      <c r="AO5240" s="2">
        <v>0</v>
      </c>
      <c r="AP5240" s="2">
        <v>0</v>
      </c>
      <c r="AQ5240" s="2">
        <v>0</v>
      </c>
      <c r="AR5240" s="2">
        <v>0</v>
      </c>
      <c r="AS5240" s="2">
        <v>0</v>
      </c>
      <c r="AT5240" s="2">
        <v>0</v>
      </c>
      <c r="AU5240" s="2">
        <v>0</v>
      </c>
      <c r="AV5240" s="2">
        <v>0</v>
      </c>
      <c r="AW5240" s="2">
        <v>0</v>
      </c>
      <c r="AX5240" s="2">
        <v>0</v>
      </c>
      <c r="AY5240" s="2">
        <v>0</v>
      </c>
      <c r="AZ5240" s="2">
        <v>0</v>
      </c>
      <c r="BA5240" s="2">
        <v>0</v>
      </c>
      <c r="BB5240" s="2">
        <v>0</v>
      </c>
      <c r="BC5240" s="2">
        <v>0</v>
      </c>
      <c r="BD5240" s="2">
        <v>0</v>
      </c>
      <c r="BE5240" s="2">
        <v>0</v>
      </c>
      <c r="BF5240" s="2">
        <v>0</v>
      </c>
      <c r="BG5240" s="2">
        <v>0</v>
      </c>
      <c r="BH5240" s="2">
        <v>0</v>
      </c>
      <c r="BI5240" s="2">
        <v>0</v>
      </c>
      <c r="BJ5240" s="2">
        <v>0</v>
      </c>
      <c r="BK5240" s="2">
        <v>0</v>
      </c>
      <c r="BL5240" s="2">
        <v>6</v>
      </c>
      <c r="BM5240" s="2">
        <v>5</v>
      </c>
      <c r="BN5240" s="2">
        <v>8</v>
      </c>
      <c r="BO5240" s="2">
        <v>6</v>
      </c>
      <c r="BP5240" s="2">
        <v>7</v>
      </c>
      <c r="BQ5240" s="2">
        <v>6</v>
      </c>
      <c r="BR5240" s="2">
        <v>6</v>
      </c>
      <c r="BS5240" s="2">
        <v>0</v>
      </c>
      <c r="BT5240" s="2">
        <v>0</v>
      </c>
      <c r="BU5240" s="2">
        <v>0</v>
      </c>
      <c r="BV5240" s="2">
        <v>0</v>
      </c>
      <c r="BW5240" s="2">
        <v>0</v>
      </c>
      <c r="BX5240" s="2">
        <v>0</v>
      </c>
      <c r="BY5240" s="2">
        <v>0</v>
      </c>
      <c r="BZ5240" s="2">
        <v>0</v>
      </c>
      <c r="CA5240" s="2">
        <v>0</v>
      </c>
      <c r="CB5240" s="2">
        <v>0</v>
      </c>
      <c r="CC5240" s="2">
        <v>0</v>
      </c>
      <c r="CD5240" s="2">
        <v>0</v>
      </c>
      <c r="CE5240" s="2">
        <v>0</v>
      </c>
      <c r="CF5240" s="2">
        <v>0</v>
      </c>
      <c r="CG5240" s="2">
        <v>0</v>
      </c>
      <c r="CH5240" s="2">
        <v>0</v>
      </c>
      <c r="CI5240" s="2">
        <v>0</v>
      </c>
      <c r="CJ5240" s="2">
        <v>0</v>
      </c>
      <c r="CK5240" s="2">
        <v>0</v>
      </c>
      <c r="CL5240" s="2">
        <v>0</v>
      </c>
    </row>
    <row r="5241" spans="1:90" x14ac:dyDescent="0.25">
      <c r="A5241" t="s">
        <v>115</v>
      </c>
      <c r="B5241">
        <v>20415</v>
      </c>
      <c r="C5241" t="s">
        <v>186</v>
      </c>
      <c r="D5241">
        <v>1</v>
      </c>
      <c r="E5241">
        <v>8</v>
      </c>
      <c r="F5241">
        <v>924994</v>
      </c>
      <c r="G5241">
        <v>35924994</v>
      </c>
      <c r="H5241" t="s">
        <v>5685</v>
      </c>
      <c r="I5241">
        <v>748</v>
      </c>
      <c r="J5241" t="s">
        <v>187</v>
      </c>
      <c r="K5241" t="s">
        <v>3267</v>
      </c>
      <c r="L5241">
        <v>1</v>
      </c>
      <c r="M5241" t="s">
        <v>187</v>
      </c>
      <c r="N5241">
        <v>13184559</v>
      </c>
      <c r="O5241" t="s">
        <v>92</v>
      </c>
      <c r="P5241" t="s">
        <v>5686</v>
      </c>
      <c r="Q5241">
        <v>40</v>
      </c>
      <c r="R5241">
        <v>19</v>
      </c>
      <c r="S5241">
        <v>38651824</v>
      </c>
      <c r="T5241">
        <v>38972655</v>
      </c>
      <c r="U5241" t="s">
        <v>5687</v>
      </c>
      <c r="V5241">
        <v>1</v>
      </c>
      <c r="W5241" s="2">
        <v>0</v>
      </c>
      <c r="X5241" s="2">
        <v>0</v>
      </c>
      <c r="Y5241" s="2">
        <v>0</v>
      </c>
      <c r="Z5241" s="2">
        <v>0</v>
      </c>
      <c r="AA5241" s="2">
        <v>0</v>
      </c>
      <c r="AB5241" s="2">
        <v>0</v>
      </c>
      <c r="AC5241" s="2">
        <v>0</v>
      </c>
      <c r="AD5241" s="2">
        <v>58</v>
      </c>
      <c r="AE5241" s="2">
        <v>69</v>
      </c>
      <c r="AF5241" s="2">
        <v>69</v>
      </c>
      <c r="AG5241" s="2">
        <v>108</v>
      </c>
      <c r="AH5241" s="2">
        <v>116</v>
      </c>
      <c r="AI5241" s="2">
        <v>65</v>
      </c>
      <c r="AJ5241" s="2">
        <v>148</v>
      </c>
      <c r="AK5241" s="2">
        <v>0</v>
      </c>
      <c r="AL5241" s="2">
        <v>0</v>
      </c>
      <c r="AM5241" s="2">
        <v>0</v>
      </c>
      <c r="AN5241" s="2">
        <v>0</v>
      </c>
      <c r="AO5241" s="2">
        <v>0</v>
      </c>
      <c r="AP5241" s="2">
        <v>0</v>
      </c>
      <c r="AQ5241" s="2">
        <v>0</v>
      </c>
      <c r="AR5241" s="2">
        <v>0</v>
      </c>
      <c r="AS5241" s="2">
        <v>0</v>
      </c>
      <c r="AT5241" s="2">
        <v>0</v>
      </c>
      <c r="AU5241" s="2">
        <v>0</v>
      </c>
      <c r="AV5241" s="2">
        <v>0</v>
      </c>
      <c r="AW5241" s="2">
        <v>0</v>
      </c>
      <c r="AX5241" s="2">
        <v>0</v>
      </c>
      <c r="AY5241" s="2">
        <v>0</v>
      </c>
      <c r="AZ5241" s="2">
        <v>0</v>
      </c>
      <c r="BA5241" s="2">
        <v>0</v>
      </c>
      <c r="BB5241" s="2">
        <v>0</v>
      </c>
      <c r="BC5241" s="2">
        <v>0</v>
      </c>
      <c r="BD5241" s="2">
        <v>0</v>
      </c>
      <c r="BE5241" s="2">
        <v>0</v>
      </c>
      <c r="BF5241" s="2">
        <v>0</v>
      </c>
      <c r="BG5241" s="2">
        <v>0</v>
      </c>
      <c r="BH5241" s="2">
        <v>0</v>
      </c>
      <c r="BI5241" s="2">
        <v>0</v>
      </c>
      <c r="BJ5241" s="2">
        <v>0</v>
      </c>
      <c r="BK5241" s="2">
        <v>0</v>
      </c>
      <c r="BL5241" s="2">
        <v>2</v>
      </c>
      <c r="BM5241" s="2">
        <v>2</v>
      </c>
      <c r="BN5241" s="2">
        <v>2</v>
      </c>
      <c r="BO5241" s="2">
        <v>3</v>
      </c>
      <c r="BP5241" s="2">
        <v>4</v>
      </c>
      <c r="BQ5241" s="2">
        <v>3</v>
      </c>
      <c r="BR5241" s="2">
        <v>5</v>
      </c>
      <c r="BS5241" s="2">
        <v>0</v>
      </c>
      <c r="BT5241" s="2">
        <v>0</v>
      </c>
      <c r="BU5241" s="2">
        <v>0</v>
      </c>
      <c r="BV5241" s="2">
        <v>0</v>
      </c>
      <c r="BW5241" s="2">
        <v>0</v>
      </c>
      <c r="BX5241" s="2">
        <v>0</v>
      </c>
      <c r="BY5241" s="2">
        <v>0</v>
      </c>
      <c r="BZ5241" s="2">
        <v>0</v>
      </c>
      <c r="CA5241" s="2">
        <v>0</v>
      </c>
      <c r="CB5241" s="2">
        <v>0</v>
      </c>
      <c r="CC5241" s="2">
        <v>0</v>
      </c>
      <c r="CD5241" s="2">
        <v>0</v>
      </c>
      <c r="CE5241" s="2">
        <v>0</v>
      </c>
      <c r="CF5241" s="2">
        <v>0</v>
      </c>
      <c r="CG5241" s="2">
        <v>0</v>
      </c>
      <c r="CH5241" s="2">
        <v>0</v>
      </c>
      <c r="CI5241" s="2">
        <v>0</v>
      </c>
      <c r="CJ5241" s="2">
        <v>0</v>
      </c>
      <c r="CK5241" s="2">
        <v>0</v>
      </c>
      <c r="CL5241" s="2">
        <v>0</v>
      </c>
    </row>
    <row r="5242" spans="1:90" x14ac:dyDescent="0.25">
      <c r="A5242" t="s">
        <v>115</v>
      </c>
      <c r="B5242">
        <v>20415</v>
      </c>
      <c r="C5242" t="s">
        <v>186</v>
      </c>
      <c r="D5242">
        <v>1</v>
      </c>
      <c r="E5242">
        <v>8</v>
      </c>
      <c r="F5242">
        <v>909610</v>
      </c>
      <c r="G5242">
        <v>35909610</v>
      </c>
      <c r="H5242" t="s">
        <v>16943</v>
      </c>
      <c r="I5242">
        <v>748</v>
      </c>
      <c r="J5242" t="s">
        <v>187</v>
      </c>
      <c r="K5242" t="s">
        <v>188</v>
      </c>
      <c r="L5242">
        <v>1</v>
      </c>
      <c r="M5242" t="s">
        <v>187</v>
      </c>
      <c r="N5242">
        <v>13188022</v>
      </c>
      <c r="O5242" t="s">
        <v>92</v>
      </c>
      <c r="P5242" t="s">
        <v>16944</v>
      </c>
      <c r="Q5242">
        <v>255</v>
      </c>
      <c r="R5242">
        <v>19</v>
      </c>
      <c r="S5242">
        <v>39099000</v>
      </c>
      <c r="T5242">
        <v>39099070</v>
      </c>
      <c r="U5242" t="s">
        <v>16945</v>
      </c>
      <c r="V5242">
        <v>1</v>
      </c>
      <c r="W5242" s="2">
        <v>0</v>
      </c>
      <c r="X5242" s="2">
        <v>0</v>
      </c>
      <c r="Y5242" s="2">
        <v>0</v>
      </c>
      <c r="Z5242" s="2">
        <v>0</v>
      </c>
      <c r="AA5242" s="2">
        <v>0</v>
      </c>
      <c r="AB5242" s="2">
        <v>0</v>
      </c>
      <c r="AC5242" s="2">
        <v>0</v>
      </c>
      <c r="AD5242" s="2">
        <v>156</v>
      </c>
      <c r="AE5242" s="2">
        <v>152</v>
      </c>
      <c r="AF5242" s="2">
        <v>185</v>
      </c>
      <c r="AG5242" s="2">
        <v>198</v>
      </c>
      <c r="AH5242" s="2">
        <v>182</v>
      </c>
      <c r="AI5242" s="2">
        <v>214</v>
      </c>
      <c r="AJ5242" s="2">
        <v>210</v>
      </c>
      <c r="AK5242" s="2">
        <v>0</v>
      </c>
      <c r="AL5242" s="2">
        <v>0</v>
      </c>
      <c r="AM5242" s="2">
        <v>0</v>
      </c>
      <c r="AN5242" s="2">
        <v>0</v>
      </c>
      <c r="AO5242" s="2">
        <v>0</v>
      </c>
      <c r="AP5242" s="2">
        <v>0</v>
      </c>
      <c r="AQ5242" s="2">
        <v>0</v>
      </c>
      <c r="AR5242" s="2">
        <v>0</v>
      </c>
      <c r="AS5242" s="2">
        <v>0</v>
      </c>
      <c r="AT5242" s="2">
        <v>0</v>
      </c>
      <c r="AU5242" s="2">
        <v>0</v>
      </c>
      <c r="AV5242" s="2">
        <v>0</v>
      </c>
      <c r="AW5242" s="2">
        <v>0</v>
      </c>
      <c r="AX5242" s="2">
        <v>0</v>
      </c>
      <c r="AY5242" s="2">
        <v>0</v>
      </c>
      <c r="AZ5242" s="2">
        <v>0</v>
      </c>
      <c r="BA5242" s="2">
        <v>0</v>
      </c>
      <c r="BB5242" s="2">
        <v>0</v>
      </c>
      <c r="BC5242" s="2">
        <v>96</v>
      </c>
      <c r="BD5242" s="2">
        <v>0</v>
      </c>
      <c r="BE5242" s="2">
        <v>0</v>
      </c>
      <c r="BF5242" s="2">
        <v>0</v>
      </c>
      <c r="BG5242" s="2">
        <v>0</v>
      </c>
      <c r="BH5242" s="2">
        <v>0</v>
      </c>
      <c r="BI5242" s="2">
        <v>0</v>
      </c>
      <c r="BJ5242" s="2">
        <v>0</v>
      </c>
      <c r="BK5242" s="2">
        <v>0</v>
      </c>
      <c r="BL5242" s="2">
        <v>8</v>
      </c>
      <c r="BM5242" s="2">
        <v>10</v>
      </c>
      <c r="BN5242" s="2">
        <v>9</v>
      </c>
      <c r="BO5242" s="2">
        <v>8</v>
      </c>
      <c r="BP5242" s="2">
        <v>9</v>
      </c>
      <c r="BQ5242" s="2">
        <v>9</v>
      </c>
      <c r="BR5242" s="2">
        <v>6</v>
      </c>
      <c r="BS5242" s="2">
        <v>0</v>
      </c>
      <c r="BT5242" s="2">
        <v>0</v>
      </c>
      <c r="BU5242" s="2">
        <v>0</v>
      </c>
      <c r="BV5242" s="2">
        <v>0</v>
      </c>
      <c r="BW5242" s="2">
        <v>0</v>
      </c>
      <c r="BX5242" s="2">
        <v>0</v>
      </c>
      <c r="BY5242" s="2">
        <v>0</v>
      </c>
      <c r="BZ5242" s="2">
        <v>0</v>
      </c>
      <c r="CA5242" s="2">
        <v>0</v>
      </c>
      <c r="CB5242" s="2">
        <v>0</v>
      </c>
      <c r="CC5242" s="2">
        <v>0</v>
      </c>
      <c r="CD5242" s="2">
        <v>0</v>
      </c>
      <c r="CE5242" s="2">
        <v>0</v>
      </c>
      <c r="CF5242" s="2">
        <v>0</v>
      </c>
      <c r="CG5242" s="2">
        <v>0</v>
      </c>
      <c r="CH5242" s="2">
        <v>0</v>
      </c>
      <c r="CI5242" s="2">
        <v>0</v>
      </c>
      <c r="CJ5242" s="2">
        <v>0</v>
      </c>
      <c r="CK5242" s="2">
        <v>5</v>
      </c>
      <c r="CL5242" s="2">
        <v>0</v>
      </c>
    </row>
    <row r="5243" spans="1:90" x14ac:dyDescent="0.25">
      <c r="A5243" t="s">
        <v>115</v>
      </c>
      <c r="B5243">
        <v>20415</v>
      </c>
      <c r="C5243" t="s">
        <v>186</v>
      </c>
      <c r="D5243">
        <v>1</v>
      </c>
      <c r="E5243">
        <v>8</v>
      </c>
      <c r="F5243">
        <v>45548</v>
      </c>
      <c r="G5243">
        <v>35045548</v>
      </c>
      <c r="H5243" t="s">
        <v>15530</v>
      </c>
      <c r="I5243">
        <v>671</v>
      </c>
      <c r="J5243" t="s">
        <v>186</v>
      </c>
      <c r="K5243" t="s">
        <v>15531</v>
      </c>
      <c r="L5243">
        <v>1</v>
      </c>
      <c r="M5243" t="s">
        <v>186</v>
      </c>
      <c r="N5243">
        <v>13174526</v>
      </c>
      <c r="O5243" t="s">
        <v>92</v>
      </c>
      <c r="P5243" t="s">
        <v>15532</v>
      </c>
      <c r="Q5243">
        <v>1</v>
      </c>
      <c r="R5243">
        <v>19</v>
      </c>
      <c r="S5243">
        <v>38733206</v>
      </c>
      <c r="T5243">
        <v>38733382</v>
      </c>
      <c r="U5243" t="s">
        <v>15533</v>
      </c>
      <c r="V5243">
        <v>1</v>
      </c>
      <c r="W5243" s="2">
        <v>0</v>
      </c>
      <c r="X5243" s="2">
        <v>0</v>
      </c>
      <c r="Y5243" s="2">
        <v>0</v>
      </c>
      <c r="Z5243" s="2">
        <v>0</v>
      </c>
      <c r="AA5243" s="2">
        <v>0</v>
      </c>
      <c r="AB5243" s="2">
        <v>0</v>
      </c>
      <c r="AC5243" s="2">
        <v>0</v>
      </c>
      <c r="AD5243" s="2">
        <v>108</v>
      </c>
      <c r="AE5243" s="2">
        <v>74</v>
      </c>
      <c r="AF5243" s="2">
        <v>99</v>
      </c>
      <c r="AG5243" s="2">
        <v>134</v>
      </c>
      <c r="AH5243" s="2">
        <v>113</v>
      </c>
      <c r="AI5243" s="2">
        <v>90</v>
      </c>
      <c r="AJ5243" s="2">
        <v>70</v>
      </c>
      <c r="AK5243" s="2">
        <v>0</v>
      </c>
      <c r="AL5243" s="2">
        <v>0</v>
      </c>
      <c r="AM5243" s="2">
        <v>0</v>
      </c>
      <c r="AN5243" s="2">
        <v>0</v>
      </c>
      <c r="AO5243" s="2">
        <v>0</v>
      </c>
      <c r="AP5243" s="2">
        <v>0</v>
      </c>
      <c r="AQ5243" s="2">
        <v>0</v>
      </c>
      <c r="AR5243" s="2">
        <v>0</v>
      </c>
      <c r="AS5243" s="2">
        <v>0</v>
      </c>
      <c r="AT5243" s="2">
        <v>0</v>
      </c>
      <c r="AU5243" s="2">
        <v>0</v>
      </c>
      <c r="AV5243" s="2">
        <v>0</v>
      </c>
      <c r="AW5243" s="2">
        <v>0</v>
      </c>
      <c r="AX5243" s="2">
        <v>0</v>
      </c>
      <c r="AY5243" s="2">
        <v>0</v>
      </c>
      <c r="AZ5243" s="2">
        <v>0</v>
      </c>
      <c r="BA5243" s="2">
        <v>0</v>
      </c>
      <c r="BB5243" s="2">
        <v>0</v>
      </c>
      <c r="BC5243" s="2">
        <v>19</v>
      </c>
      <c r="BD5243" s="2">
        <v>0</v>
      </c>
      <c r="BE5243" s="2">
        <v>0</v>
      </c>
      <c r="BF5243" s="2">
        <v>0</v>
      </c>
      <c r="BG5243" s="2">
        <v>0</v>
      </c>
      <c r="BH5243" s="2">
        <v>0</v>
      </c>
      <c r="BI5243" s="2">
        <v>0</v>
      </c>
      <c r="BJ5243" s="2">
        <v>0</v>
      </c>
      <c r="BK5243" s="2">
        <v>0</v>
      </c>
      <c r="BL5243" s="2">
        <v>4</v>
      </c>
      <c r="BM5243" s="2">
        <v>6</v>
      </c>
      <c r="BN5243" s="2">
        <v>6</v>
      </c>
      <c r="BO5243" s="2">
        <v>7</v>
      </c>
      <c r="BP5243" s="2">
        <v>4</v>
      </c>
      <c r="BQ5243" s="2">
        <v>5</v>
      </c>
      <c r="BR5243" s="2">
        <v>3</v>
      </c>
      <c r="BS5243" s="2">
        <v>0</v>
      </c>
      <c r="BT5243" s="2">
        <v>0</v>
      </c>
      <c r="BU5243" s="2">
        <v>0</v>
      </c>
      <c r="BV5243" s="2">
        <v>0</v>
      </c>
      <c r="BW5243" s="2">
        <v>0</v>
      </c>
      <c r="BX5243" s="2">
        <v>0</v>
      </c>
      <c r="BY5243" s="2">
        <v>0</v>
      </c>
      <c r="BZ5243" s="2">
        <v>0</v>
      </c>
      <c r="CA5243" s="2">
        <v>0</v>
      </c>
      <c r="CB5243" s="2">
        <v>0</v>
      </c>
      <c r="CC5243" s="2">
        <v>0</v>
      </c>
      <c r="CD5243" s="2">
        <v>0</v>
      </c>
      <c r="CE5243" s="2">
        <v>0</v>
      </c>
      <c r="CF5243" s="2">
        <v>0</v>
      </c>
      <c r="CG5243" s="2">
        <v>0</v>
      </c>
      <c r="CH5243" s="2">
        <v>0</v>
      </c>
      <c r="CI5243" s="2">
        <v>0</v>
      </c>
      <c r="CJ5243" s="2">
        <v>0</v>
      </c>
      <c r="CK5243" s="2">
        <v>1</v>
      </c>
      <c r="CL5243" s="2">
        <v>0</v>
      </c>
    </row>
    <row r="5244" spans="1:90" x14ac:dyDescent="0.25">
      <c r="A5244" t="s">
        <v>115</v>
      </c>
      <c r="B5244">
        <v>20415</v>
      </c>
      <c r="C5244" t="s">
        <v>186</v>
      </c>
      <c r="D5244">
        <v>1</v>
      </c>
      <c r="E5244">
        <v>8</v>
      </c>
      <c r="F5244">
        <v>35981</v>
      </c>
      <c r="G5244">
        <v>35035981</v>
      </c>
      <c r="H5244" t="s">
        <v>9248</v>
      </c>
      <c r="I5244">
        <v>671</v>
      </c>
      <c r="J5244" t="s">
        <v>186</v>
      </c>
      <c r="K5244" t="s">
        <v>9249</v>
      </c>
      <c r="L5244">
        <v>1</v>
      </c>
      <c r="M5244" t="s">
        <v>186</v>
      </c>
      <c r="N5244">
        <v>13172190</v>
      </c>
      <c r="O5244" t="s">
        <v>92</v>
      </c>
      <c r="P5244" t="s">
        <v>9250</v>
      </c>
      <c r="Q5244">
        <v>27</v>
      </c>
      <c r="R5244">
        <v>19</v>
      </c>
      <c r="S5244">
        <v>38732464</v>
      </c>
      <c r="T5244">
        <v>38736544</v>
      </c>
      <c r="U5244" t="s">
        <v>9251</v>
      </c>
      <c r="V5244">
        <v>1</v>
      </c>
      <c r="W5244" s="2">
        <v>0</v>
      </c>
      <c r="X5244" s="2">
        <v>0</v>
      </c>
      <c r="Y5244" s="2">
        <v>0</v>
      </c>
      <c r="Z5244" s="2">
        <v>0</v>
      </c>
      <c r="AA5244" s="2">
        <v>0</v>
      </c>
      <c r="AB5244" s="2">
        <v>0</v>
      </c>
      <c r="AC5244" s="2">
        <v>0</v>
      </c>
      <c r="AD5244" s="2">
        <v>0</v>
      </c>
      <c r="AE5244" s="2">
        <v>0</v>
      </c>
      <c r="AF5244" s="2">
        <v>0</v>
      </c>
      <c r="AG5244" s="2">
        <v>0</v>
      </c>
      <c r="AH5244" s="2">
        <v>174</v>
      </c>
      <c r="AI5244" s="2">
        <v>103</v>
      </c>
      <c r="AJ5244" s="2">
        <v>49</v>
      </c>
      <c r="AK5244" s="2">
        <v>0</v>
      </c>
      <c r="AL5244" s="2">
        <v>0</v>
      </c>
      <c r="AM5244" s="2">
        <v>0</v>
      </c>
      <c r="AN5244" s="2">
        <v>0</v>
      </c>
      <c r="AO5244" s="2">
        <v>0</v>
      </c>
      <c r="AP5244" s="2">
        <v>0</v>
      </c>
      <c r="AQ5244" s="2">
        <v>0</v>
      </c>
      <c r="AR5244" s="2">
        <v>0</v>
      </c>
      <c r="AS5244" s="2">
        <v>0</v>
      </c>
      <c r="AT5244" s="2">
        <v>0</v>
      </c>
      <c r="AU5244" s="2">
        <v>0</v>
      </c>
      <c r="AV5244" s="2">
        <v>0</v>
      </c>
      <c r="AW5244" s="2">
        <v>0</v>
      </c>
      <c r="AX5244" s="2">
        <v>0</v>
      </c>
      <c r="AY5244" s="2">
        <v>0</v>
      </c>
      <c r="AZ5244" s="2">
        <v>0</v>
      </c>
      <c r="BA5244" s="2">
        <v>0</v>
      </c>
      <c r="BB5244" s="2">
        <v>0</v>
      </c>
      <c r="BC5244" s="2">
        <v>0</v>
      </c>
      <c r="BD5244" s="2">
        <v>0</v>
      </c>
      <c r="BE5244" s="2">
        <v>0</v>
      </c>
      <c r="BF5244" s="2">
        <v>0</v>
      </c>
      <c r="BG5244" s="2">
        <v>0</v>
      </c>
      <c r="BH5244" s="2">
        <v>0</v>
      </c>
      <c r="BI5244" s="2">
        <v>0</v>
      </c>
      <c r="BJ5244" s="2">
        <v>0</v>
      </c>
      <c r="BK5244" s="2">
        <v>0</v>
      </c>
      <c r="BL5244" s="2">
        <v>0</v>
      </c>
      <c r="BM5244" s="2">
        <v>0</v>
      </c>
      <c r="BN5244" s="2">
        <v>0</v>
      </c>
      <c r="BO5244" s="2">
        <v>0</v>
      </c>
      <c r="BP5244" s="2">
        <v>7</v>
      </c>
      <c r="BQ5244" s="2">
        <v>4</v>
      </c>
      <c r="BR5244" s="2">
        <v>3</v>
      </c>
      <c r="BS5244" s="2">
        <v>0</v>
      </c>
      <c r="BT5244" s="2">
        <v>0</v>
      </c>
      <c r="BU5244" s="2">
        <v>0</v>
      </c>
      <c r="BV5244" s="2">
        <v>0</v>
      </c>
      <c r="BW5244" s="2">
        <v>0</v>
      </c>
      <c r="BX5244" s="2">
        <v>0</v>
      </c>
      <c r="BY5244" s="2">
        <v>0</v>
      </c>
      <c r="BZ5244" s="2">
        <v>0</v>
      </c>
      <c r="CA5244" s="2">
        <v>0</v>
      </c>
      <c r="CB5244" s="2">
        <v>0</v>
      </c>
      <c r="CC5244" s="2">
        <v>0</v>
      </c>
      <c r="CD5244" s="2">
        <v>0</v>
      </c>
      <c r="CE5244" s="2">
        <v>0</v>
      </c>
      <c r="CF5244" s="2">
        <v>0</v>
      </c>
      <c r="CG5244" s="2">
        <v>0</v>
      </c>
      <c r="CH5244" s="2">
        <v>0</v>
      </c>
      <c r="CI5244" s="2">
        <v>0</v>
      </c>
      <c r="CJ5244" s="2">
        <v>0</v>
      </c>
      <c r="CK5244" s="2">
        <v>0</v>
      </c>
      <c r="CL5244" s="2">
        <v>0</v>
      </c>
    </row>
    <row r="5245" spans="1:90" x14ac:dyDescent="0.25">
      <c r="A5245" t="s">
        <v>115</v>
      </c>
      <c r="B5245">
        <v>20415</v>
      </c>
      <c r="C5245" t="s">
        <v>186</v>
      </c>
      <c r="D5245">
        <v>1</v>
      </c>
      <c r="E5245">
        <v>8</v>
      </c>
      <c r="F5245">
        <v>924131</v>
      </c>
      <c r="G5245">
        <v>35924131</v>
      </c>
      <c r="H5245" t="s">
        <v>1919</v>
      </c>
      <c r="I5245">
        <v>748</v>
      </c>
      <c r="J5245" t="s">
        <v>187</v>
      </c>
      <c r="K5245" t="s">
        <v>1920</v>
      </c>
      <c r="L5245">
        <v>1</v>
      </c>
      <c r="M5245" t="s">
        <v>187</v>
      </c>
      <c r="N5245">
        <v>13188252</v>
      </c>
      <c r="O5245" t="s">
        <v>102</v>
      </c>
      <c r="P5245" t="s">
        <v>764</v>
      </c>
      <c r="Q5245" t="s">
        <v>127</v>
      </c>
      <c r="R5245">
        <v>19</v>
      </c>
      <c r="S5245">
        <v>38971243</v>
      </c>
      <c r="U5245" t="s">
        <v>1921</v>
      </c>
      <c r="V5245">
        <v>1</v>
      </c>
      <c r="W5245" s="2">
        <v>0</v>
      </c>
      <c r="X5245" s="2">
        <v>0</v>
      </c>
      <c r="Y5245" s="2">
        <v>0</v>
      </c>
      <c r="Z5245" s="2">
        <v>0</v>
      </c>
      <c r="AA5245" s="2">
        <v>0</v>
      </c>
      <c r="AB5245" s="2">
        <v>0</v>
      </c>
      <c r="AC5245" s="2">
        <v>0</v>
      </c>
      <c r="AD5245" s="2">
        <v>119</v>
      </c>
      <c r="AE5245" s="2">
        <v>104</v>
      </c>
      <c r="AF5245" s="2">
        <v>139</v>
      </c>
      <c r="AG5245" s="2">
        <v>170</v>
      </c>
      <c r="AH5245" s="2">
        <v>139</v>
      </c>
      <c r="AI5245" s="2">
        <v>117</v>
      </c>
      <c r="AJ5245" s="2">
        <v>119</v>
      </c>
      <c r="AK5245" s="2">
        <v>0</v>
      </c>
      <c r="AL5245" s="2">
        <v>0</v>
      </c>
      <c r="AM5245" s="2">
        <v>0</v>
      </c>
      <c r="AN5245" s="2">
        <v>0</v>
      </c>
      <c r="AO5245" s="2">
        <v>0</v>
      </c>
      <c r="AP5245" s="2">
        <v>0</v>
      </c>
      <c r="AQ5245" s="2">
        <v>0</v>
      </c>
      <c r="AR5245" s="2">
        <v>0</v>
      </c>
      <c r="AS5245" s="2">
        <v>0</v>
      </c>
      <c r="AT5245" s="2">
        <v>0</v>
      </c>
      <c r="AU5245" s="2">
        <v>242</v>
      </c>
      <c r="AV5245" s="2">
        <v>0</v>
      </c>
      <c r="AW5245" s="2">
        <v>0</v>
      </c>
      <c r="AX5245" s="2">
        <v>0</v>
      </c>
      <c r="AY5245" s="2">
        <v>0</v>
      </c>
      <c r="AZ5245" s="2">
        <v>0</v>
      </c>
      <c r="BA5245" s="2">
        <v>0</v>
      </c>
      <c r="BB5245" s="2">
        <v>0</v>
      </c>
      <c r="BC5245" s="2">
        <v>0</v>
      </c>
      <c r="BD5245" s="2">
        <v>0</v>
      </c>
      <c r="BE5245" s="2">
        <v>0</v>
      </c>
      <c r="BF5245" s="2">
        <v>0</v>
      </c>
      <c r="BG5245" s="2">
        <v>0</v>
      </c>
      <c r="BH5245" s="2">
        <v>0</v>
      </c>
      <c r="BI5245" s="2">
        <v>0</v>
      </c>
      <c r="BJ5245" s="2">
        <v>0</v>
      </c>
      <c r="BK5245" s="2">
        <v>0</v>
      </c>
      <c r="BL5245" s="2">
        <v>7</v>
      </c>
      <c r="BM5245" s="2">
        <v>4</v>
      </c>
      <c r="BN5245" s="2">
        <v>5</v>
      </c>
      <c r="BO5245" s="2">
        <v>7</v>
      </c>
      <c r="BP5245" s="2">
        <v>6</v>
      </c>
      <c r="BQ5245" s="2">
        <v>6</v>
      </c>
      <c r="BR5245" s="2">
        <v>5</v>
      </c>
      <c r="BS5245" s="2">
        <v>0</v>
      </c>
      <c r="BT5245" s="2">
        <v>0</v>
      </c>
      <c r="BU5245" s="2">
        <v>0</v>
      </c>
      <c r="BV5245" s="2">
        <v>0</v>
      </c>
      <c r="BW5245" s="2">
        <v>0</v>
      </c>
      <c r="BX5245" s="2">
        <v>0</v>
      </c>
      <c r="BY5245" s="2">
        <v>0</v>
      </c>
      <c r="BZ5245" s="2">
        <v>0</v>
      </c>
      <c r="CA5245" s="2">
        <v>0</v>
      </c>
      <c r="CB5245" s="2">
        <v>0</v>
      </c>
      <c r="CC5245" s="2">
        <v>9</v>
      </c>
      <c r="CD5245" s="2">
        <v>0</v>
      </c>
      <c r="CE5245" s="2">
        <v>0</v>
      </c>
      <c r="CF5245" s="2">
        <v>0</v>
      </c>
      <c r="CG5245" s="2">
        <v>0</v>
      </c>
      <c r="CH5245" s="2">
        <v>0</v>
      </c>
      <c r="CI5245" s="2">
        <v>0</v>
      </c>
      <c r="CJ5245" s="2">
        <v>0</v>
      </c>
      <c r="CK5245" s="2">
        <v>0</v>
      </c>
      <c r="CL5245" s="2">
        <v>0</v>
      </c>
    </row>
    <row r="5246" spans="1:90" x14ac:dyDescent="0.25">
      <c r="A5246" t="s">
        <v>115</v>
      </c>
      <c r="B5246">
        <v>20415</v>
      </c>
      <c r="C5246" t="s">
        <v>186</v>
      </c>
      <c r="D5246">
        <v>1</v>
      </c>
      <c r="E5246">
        <v>8</v>
      </c>
      <c r="F5246">
        <v>18739</v>
      </c>
      <c r="G5246">
        <v>35018739</v>
      </c>
      <c r="H5246" t="s">
        <v>2872</v>
      </c>
      <c r="I5246">
        <v>513</v>
      </c>
      <c r="J5246" t="s">
        <v>1643</v>
      </c>
      <c r="K5246" t="s">
        <v>2873</v>
      </c>
      <c r="L5246">
        <v>1</v>
      </c>
      <c r="M5246" t="s">
        <v>1643</v>
      </c>
      <c r="N5246">
        <v>13140074</v>
      </c>
      <c r="O5246" t="s">
        <v>102</v>
      </c>
      <c r="P5246" t="s">
        <v>2874</v>
      </c>
      <c r="Q5246">
        <v>373</v>
      </c>
      <c r="R5246">
        <v>19</v>
      </c>
      <c r="S5246">
        <v>38742229</v>
      </c>
      <c r="T5246">
        <v>38743097</v>
      </c>
      <c r="U5246" t="s">
        <v>2875</v>
      </c>
      <c r="V5246">
        <v>1</v>
      </c>
      <c r="W5246" s="2">
        <v>0</v>
      </c>
      <c r="X5246" s="2">
        <v>0</v>
      </c>
      <c r="Y5246" s="2">
        <v>0</v>
      </c>
      <c r="Z5246" s="2">
        <v>0</v>
      </c>
      <c r="AA5246" s="2">
        <v>0</v>
      </c>
      <c r="AB5246" s="2">
        <v>0</v>
      </c>
      <c r="AC5246" s="2">
        <v>0</v>
      </c>
      <c r="AD5246" s="2">
        <v>142</v>
      </c>
      <c r="AE5246" s="2">
        <v>106</v>
      </c>
      <c r="AF5246" s="2">
        <v>93</v>
      </c>
      <c r="AG5246" s="2">
        <v>132</v>
      </c>
      <c r="AH5246" s="2">
        <v>0</v>
      </c>
      <c r="AI5246" s="2">
        <v>0</v>
      </c>
      <c r="AJ5246" s="2">
        <v>0</v>
      </c>
      <c r="AK5246" s="2">
        <v>0</v>
      </c>
      <c r="AL5246" s="2">
        <v>0</v>
      </c>
      <c r="AM5246" s="2">
        <v>0</v>
      </c>
      <c r="AN5246" s="2">
        <v>0</v>
      </c>
      <c r="AO5246" s="2">
        <v>0</v>
      </c>
      <c r="AP5246" s="2">
        <v>0</v>
      </c>
      <c r="AQ5246" s="2">
        <v>0</v>
      </c>
      <c r="AR5246" s="2">
        <v>0</v>
      </c>
      <c r="AS5246" s="2">
        <v>0</v>
      </c>
      <c r="AT5246" s="2">
        <v>0</v>
      </c>
      <c r="AU5246" s="2">
        <v>0</v>
      </c>
      <c r="AV5246" s="2">
        <v>0</v>
      </c>
      <c r="AW5246" s="2">
        <v>0</v>
      </c>
      <c r="AX5246" s="2">
        <v>0</v>
      </c>
      <c r="AY5246" s="2">
        <v>0</v>
      </c>
      <c r="AZ5246" s="2">
        <v>0</v>
      </c>
      <c r="BA5246" s="2">
        <v>0</v>
      </c>
      <c r="BB5246" s="2">
        <v>0</v>
      </c>
      <c r="BC5246" s="2">
        <v>0</v>
      </c>
      <c r="BD5246" s="2">
        <v>0</v>
      </c>
      <c r="BE5246" s="2">
        <v>0</v>
      </c>
      <c r="BF5246" s="2">
        <v>0</v>
      </c>
      <c r="BG5246" s="2">
        <v>0</v>
      </c>
      <c r="BH5246" s="2">
        <v>0</v>
      </c>
      <c r="BI5246" s="2">
        <v>0</v>
      </c>
      <c r="BJ5246" s="2">
        <v>0</v>
      </c>
      <c r="BK5246" s="2">
        <v>0</v>
      </c>
      <c r="BL5246" s="2">
        <v>6</v>
      </c>
      <c r="BM5246" s="2">
        <v>5</v>
      </c>
      <c r="BN5246" s="2">
        <v>3</v>
      </c>
      <c r="BO5246" s="2">
        <v>6</v>
      </c>
      <c r="BP5246" s="2">
        <v>0</v>
      </c>
      <c r="BQ5246" s="2">
        <v>0</v>
      </c>
      <c r="BR5246" s="2">
        <v>0</v>
      </c>
      <c r="BS5246" s="2">
        <v>0</v>
      </c>
      <c r="BT5246" s="2">
        <v>0</v>
      </c>
      <c r="BU5246" s="2">
        <v>0</v>
      </c>
      <c r="BV5246" s="2">
        <v>0</v>
      </c>
      <c r="BW5246" s="2">
        <v>0</v>
      </c>
      <c r="BX5246" s="2">
        <v>0</v>
      </c>
      <c r="BY5246" s="2">
        <v>0</v>
      </c>
      <c r="BZ5246" s="2">
        <v>0</v>
      </c>
      <c r="CA5246" s="2">
        <v>0</v>
      </c>
      <c r="CB5246" s="2">
        <v>0</v>
      </c>
      <c r="CC5246" s="2">
        <v>0</v>
      </c>
      <c r="CD5246" s="2">
        <v>0</v>
      </c>
      <c r="CE5246" s="2">
        <v>0</v>
      </c>
      <c r="CF5246" s="2">
        <v>0</v>
      </c>
      <c r="CG5246" s="2">
        <v>0</v>
      </c>
      <c r="CH5246" s="2">
        <v>0</v>
      </c>
      <c r="CI5246" s="2">
        <v>0</v>
      </c>
      <c r="CJ5246" s="2">
        <v>0</v>
      </c>
      <c r="CK5246" s="2">
        <v>0</v>
      </c>
      <c r="CL5246" s="2">
        <v>0</v>
      </c>
    </row>
    <row r="5247" spans="1:90" x14ac:dyDescent="0.25">
      <c r="A5247" t="s">
        <v>115</v>
      </c>
      <c r="B5247">
        <v>20415</v>
      </c>
      <c r="C5247" t="s">
        <v>186</v>
      </c>
      <c r="D5247">
        <v>1</v>
      </c>
      <c r="E5247">
        <v>8</v>
      </c>
      <c r="F5247">
        <v>17255</v>
      </c>
      <c r="G5247">
        <v>35017255</v>
      </c>
      <c r="H5247" t="s">
        <v>8220</v>
      </c>
      <c r="I5247">
        <v>748</v>
      </c>
      <c r="J5247" t="s">
        <v>187</v>
      </c>
      <c r="K5247" t="s">
        <v>6267</v>
      </c>
      <c r="L5247">
        <v>1</v>
      </c>
      <c r="M5247" t="s">
        <v>187</v>
      </c>
      <c r="N5247">
        <v>13185320</v>
      </c>
      <c r="O5247" t="s">
        <v>92</v>
      </c>
      <c r="P5247" t="s">
        <v>8221</v>
      </c>
      <c r="Q5247">
        <v>201</v>
      </c>
      <c r="R5247">
        <v>19</v>
      </c>
      <c r="S5247">
        <v>38871546</v>
      </c>
      <c r="T5247">
        <v>38875777</v>
      </c>
      <c r="U5247" t="s">
        <v>8222</v>
      </c>
      <c r="V5247">
        <v>1</v>
      </c>
      <c r="W5247" s="2">
        <v>0</v>
      </c>
      <c r="X5247" s="2">
        <v>0</v>
      </c>
      <c r="Y5247" s="2">
        <v>0</v>
      </c>
      <c r="Z5247" s="2">
        <v>0</v>
      </c>
      <c r="AA5247" s="2">
        <v>0</v>
      </c>
      <c r="AB5247" s="2">
        <v>0</v>
      </c>
      <c r="AC5247" s="2">
        <v>0</v>
      </c>
      <c r="AD5247" s="2">
        <v>76</v>
      </c>
      <c r="AE5247" s="2">
        <v>65</v>
      </c>
      <c r="AF5247" s="2">
        <v>64</v>
      </c>
      <c r="AG5247" s="2">
        <v>83</v>
      </c>
      <c r="AH5247" s="2">
        <v>114</v>
      </c>
      <c r="AI5247" s="2">
        <v>83</v>
      </c>
      <c r="AJ5247" s="2">
        <v>77</v>
      </c>
      <c r="AK5247" s="2">
        <v>0</v>
      </c>
      <c r="AL5247" s="2">
        <v>0</v>
      </c>
      <c r="AM5247" s="2">
        <v>0</v>
      </c>
      <c r="AN5247" s="2">
        <v>0</v>
      </c>
      <c r="AO5247" s="2">
        <v>0</v>
      </c>
      <c r="AP5247" s="2">
        <v>0</v>
      </c>
      <c r="AQ5247" s="2">
        <v>0</v>
      </c>
      <c r="AR5247" s="2">
        <v>0</v>
      </c>
      <c r="AS5247" s="2">
        <v>0</v>
      </c>
      <c r="AT5247" s="2">
        <v>0</v>
      </c>
      <c r="AU5247" s="2">
        <v>0</v>
      </c>
      <c r="AV5247" s="2">
        <v>0</v>
      </c>
      <c r="AW5247" s="2">
        <v>0</v>
      </c>
      <c r="AX5247" s="2">
        <v>0</v>
      </c>
      <c r="AY5247" s="2">
        <v>0</v>
      </c>
      <c r="AZ5247" s="2">
        <v>0</v>
      </c>
      <c r="BA5247" s="2">
        <v>0</v>
      </c>
      <c r="BB5247" s="2">
        <v>0</v>
      </c>
      <c r="BC5247" s="2">
        <v>0</v>
      </c>
      <c r="BD5247" s="2">
        <v>19</v>
      </c>
      <c r="BE5247" s="2">
        <v>0</v>
      </c>
      <c r="BF5247" s="2">
        <v>0</v>
      </c>
      <c r="BG5247" s="2">
        <v>0</v>
      </c>
      <c r="BH5247" s="2">
        <v>0</v>
      </c>
      <c r="BI5247" s="2">
        <v>0</v>
      </c>
      <c r="BJ5247" s="2">
        <v>0</v>
      </c>
      <c r="BK5247" s="2">
        <v>0</v>
      </c>
      <c r="BL5247" s="2">
        <v>5</v>
      </c>
      <c r="BM5247" s="2">
        <v>2</v>
      </c>
      <c r="BN5247" s="2">
        <v>2</v>
      </c>
      <c r="BO5247" s="2">
        <v>5</v>
      </c>
      <c r="BP5247" s="2">
        <v>5</v>
      </c>
      <c r="BQ5247" s="2">
        <v>3</v>
      </c>
      <c r="BR5247" s="2">
        <v>2</v>
      </c>
      <c r="BS5247" s="2">
        <v>0</v>
      </c>
      <c r="BT5247" s="2">
        <v>0</v>
      </c>
      <c r="BU5247" s="2">
        <v>0</v>
      </c>
      <c r="BV5247" s="2">
        <v>0</v>
      </c>
      <c r="BW5247" s="2">
        <v>0</v>
      </c>
      <c r="BX5247" s="2">
        <v>0</v>
      </c>
      <c r="BY5247" s="2">
        <v>0</v>
      </c>
      <c r="BZ5247" s="2">
        <v>0</v>
      </c>
      <c r="CA5247" s="2">
        <v>0</v>
      </c>
      <c r="CB5247" s="2">
        <v>0</v>
      </c>
      <c r="CC5247" s="2">
        <v>0</v>
      </c>
      <c r="CD5247" s="2">
        <v>0</v>
      </c>
      <c r="CE5247" s="2">
        <v>0</v>
      </c>
      <c r="CF5247" s="2">
        <v>0</v>
      </c>
      <c r="CG5247" s="2">
        <v>0</v>
      </c>
      <c r="CH5247" s="2">
        <v>0</v>
      </c>
      <c r="CI5247" s="2">
        <v>0</v>
      </c>
      <c r="CJ5247" s="2">
        <v>0</v>
      </c>
      <c r="CK5247" s="2">
        <v>0</v>
      </c>
      <c r="CL5247" s="2">
        <v>6</v>
      </c>
    </row>
    <row r="5248" spans="1:90" x14ac:dyDescent="0.25">
      <c r="A5248" t="s">
        <v>115</v>
      </c>
      <c r="B5248">
        <v>20415</v>
      </c>
      <c r="C5248" t="s">
        <v>186</v>
      </c>
      <c r="D5248">
        <v>1</v>
      </c>
      <c r="E5248">
        <v>8</v>
      </c>
      <c r="F5248">
        <v>917552</v>
      </c>
      <c r="G5248">
        <v>35917552</v>
      </c>
      <c r="H5248" t="s">
        <v>16852</v>
      </c>
      <c r="I5248">
        <v>748</v>
      </c>
      <c r="J5248" t="s">
        <v>187</v>
      </c>
      <c r="K5248" t="s">
        <v>2518</v>
      </c>
      <c r="L5248">
        <v>1</v>
      </c>
      <c r="M5248" t="s">
        <v>187</v>
      </c>
      <c r="N5248">
        <v>13186051</v>
      </c>
      <c r="O5248" t="s">
        <v>92</v>
      </c>
      <c r="P5248" t="s">
        <v>16853</v>
      </c>
      <c r="Q5248">
        <v>333</v>
      </c>
      <c r="R5248">
        <v>19</v>
      </c>
      <c r="S5248">
        <v>38871159</v>
      </c>
      <c r="T5248">
        <v>38874788</v>
      </c>
      <c r="U5248" t="s">
        <v>2520</v>
      </c>
      <c r="V5248">
        <v>1</v>
      </c>
      <c r="W5248" s="2">
        <v>0</v>
      </c>
      <c r="X5248" s="2">
        <v>0</v>
      </c>
      <c r="Y5248" s="2">
        <v>0</v>
      </c>
      <c r="Z5248" s="2">
        <v>0</v>
      </c>
      <c r="AA5248" s="2">
        <v>0</v>
      </c>
      <c r="AB5248" s="2">
        <v>0</v>
      </c>
      <c r="AC5248" s="2">
        <v>0</v>
      </c>
      <c r="AD5248" s="2">
        <v>68</v>
      </c>
      <c r="AE5248" s="2">
        <v>37</v>
      </c>
      <c r="AF5248" s="2">
        <v>69</v>
      </c>
      <c r="AG5248" s="2">
        <v>110</v>
      </c>
      <c r="AH5248" s="2">
        <v>195</v>
      </c>
      <c r="AI5248" s="2">
        <v>222</v>
      </c>
      <c r="AJ5248" s="2">
        <v>236</v>
      </c>
      <c r="AK5248" s="2">
        <v>0</v>
      </c>
      <c r="AL5248" s="2">
        <v>0</v>
      </c>
      <c r="AM5248" s="2">
        <v>0</v>
      </c>
      <c r="AN5248" s="2">
        <v>0</v>
      </c>
      <c r="AO5248" s="2">
        <v>0</v>
      </c>
      <c r="AP5248" s="2">
        <v>0</v>
      </c>
      <c r="AQ5248" s="2">
        <v>0</v>
      </c>
      <c r="AR5248" s="2">
        <v>0</v>
      </c>
      <c r="AS5248" s="2">
        <v>0</v>
      </c>
      <c r="AT5248" s="2">
        <v>0</v>
      </c>
      <c r="AU5248" s="2">
        <v>163</v>
      </c>
      <c r="AV5248" s="2">
        <v>0</v>
      </c>
      <c r="AW5248" s="2">
        <v>0</v>
      </c>
      <c r="AX5248" s="2">
        <v>0</v>
      </c>
      <c r="AY5248" s="2">
        <v>0</v>
      </c>
      <c r="AZ5248" s="2">
        <v>0</v>
      </c>
      <c r="BA5248" s="2">
        <v>0</v>
      </c>
      <c r="BB5248" s="2">
        <v>0</v>
      </c>
      <c r="BC5248" s="2">
        <v>120</v>
      </c>
      <c r="BD5248" s="2">
        <v>41</v>
      </c>
      <c r="BE5248" s="2">
        <v>0</v>
      </c>
      <c r="BF5248" s="2">
        <v>0</v>
      </c>
      <c r="BG5248" s="2">
        <v>0</v>
      </c>
      <c r="BH5248" s="2">
        <v>0</v>
      </c>
      <c r="BI5248" s="2">
        <v>0</v>
      </c>
      <c r="BJ5248" s="2">
        <v>0</v>
      </c>
      <c r="BK5248" s="2">
        <v>0</v>
      </c>
      <c r="BL5248" s="2">
        <v>4</v>
      </c>
      <c r="BM5248" s="2">
        <v>2</v>
      </c>
      <c r="BN5248" s="2">
        <v>3</v>
      </c>
      <c r="BO5248" s="2">
        <v>5</v>
      </c>
      <c r="BP5248" s="2">
        <v>7</v>
      </c>
      <c r="BQ5248" s="2">
        <v>7</v>
      </c>
      <c r="BR5248" s="2">
        <v>8</v>
      </c>
      <c r="BS5248" s="2">
        <v>0</v>
      </c>
      <c r="BT5248" s="2">
        <v>0</v>
      </c>
      <c r="BU5248" s="2">
        <v>0</v>
      </c>
      <c r="BV5248" s="2">
        <v>0</v>
      </c>
      <c r="BW5248" s="2">
        <v>0</v>
      </c>
      <c r="BX5248" s="2">
        <v>0</v>
      </c>
      <c r="BY5248" s="2">
        <v>0</v>
      </c>
      <c r="BZ5248" s="2">
        <v>0</v>
      </c>
      <c r="CA5248" s="2">
        <v>0</v>
      </c>
      <c r="CB5248" s="2">
        <v>0</v>
      </c>
      <c r="CC5248" s="2">
        <v>7</v>
      </c>
      <c r="CD5248" s="2">
        <v>0</v>
      </c>
      <c r="CE5248" s="2">
        <v>0</v>
      </c>
      <c r="CF5248" s="2">
        <v>0</v>
      </c>
      <c r="CG5248" s="2">
        <v>0</v>
      </c>
      <c r="CH5248" s="2">
        <v>0</v>
      </c>
      <c r="CI5248" s="2">
        <v>0</v>
      </c>
      <c r="CJ5248" s="2">
        <v>0</v>
      </c>
      <c r="CK5248" s="2">
        <v>11</v>
      </c>
      <c r="CL5248" s="2">
        <v>11</v>
      </c>
    </row>
    <row r="5249" spans="1:90" x14ac:dyDescent="0.25">
      <c r="A5249" t="s">
        <v>115</v>
      </c>
      <c r="B5249">
        <v>20415</v>
      </c>
      <c r="C5249" t="s">
        <v>186</v>
      </c>
      <c r="D5249">
        <v>1</v>
      </c>
      <c r="E5249">
        <v>8</v>
      </c>
      <c r="F5249">
        <v>36468</v>
      </c>
      <c r="G5249">
        <v>35036468</v>
      </c>
      <c r="H5249" t="s">
        <v>10968</v>
      </c>
      <c r="I5249">
        <v>748</v>
      </c>
      <c r="J5249" t="s">
        <v>187</v>
      </c>
      <c r="K5249" t="s">
        <v>10969</v>
      </c>
      <c r="L5249">
        <v>1</v>
      </c>
      <c r="M5249" t="s">
        <v>187</v>
      </c>
      <c r="N5249">
        <v>13185012</v>
      </c>
      <c r="O5249" t="s">
        <v>92</v>
      </c>
      <c r="P5249" t="s">
        <v>10970</v>
      </c>
      <c r="Q5249">
        <v>179</v>
      </c>
      <c r="R5249">
        <v>19</v>
      </c>
      <c r="S5249">
        <v>38871680</v>
      </c>
      <c r="T5249">
        <v>38874992</v>
      </c>
      <c r="U5249" t="s">
        <v>10971</v>
      </c>
      <c r="V5249">
        <v>1</v>
      </c>
      <c r="W5249" s="2">
        <v>0</v>
      </c>
      <c r="X5249" s="2">
        <v>0</v>
      </c>
      <c r="Y5249" s="2">
        <v>0</v>
      </c>
      <c r="Z5249" s="2">
        <v>0</v>
      </c>
      <c r="AA5249" s="2">
        <v>0</v>
      </c>
      <c r="AB5249" s="2">
        <v>0</v>
      </c>
      <c r="AC5249" s="2">
        <v>0</v>
      </c>
      <c r="AD5249" s="2">
        <v>109</v>
      </c>
      <c r="AE5249" s="2">
        <v>83</v>
      </c>
      <c r="AF5249" s="2">
        <v>150</v>
      </c>
      <c r="AG5249" s="2">
        <v>191</v>
      </c>
      <c r="AH5249" s="2">
        <v>144</v>
      </c>
      <c r="AI5249" s="2">
        <v>139</v>
      </c>
      <c r="AJ5249" s="2">
        <v>161</v>
      </c>
      <c r="AK5249" s="2">
        <v>0</v>
      </c>
      <c r="AL5249" s="2">
        <v>0</v>
      </c>
      <c r="AM5249" s="2">
        <v>0</v>
      </c>
      <c r="AN5249" s="2">
        <v>0</v>
      </c>
      <c r="AO5249" s="2">
        <v>0</v>
      </c>
      <c r="AP5249" s="2">
        <v>0</v>
      </c>
      <c r="AQ5249" s="2">
        <v>0</v>
      </c>
      <c r="AR5249" s="2">
        <v>0</v>
      </c>
      <c r="AS5249" s="2">
        <v>0</v>
      </c>
      <c r="AT5249" s="2">
        <v>0</v>
      </c>
      <c r="AU5249" s="2">
        <v>105</v>
      </c>
      <c r="AV5249" s="2">
        <v>0</v>
      </c>
      <c r="AW5249" s="2">
        <v>0</v>
      </c>
      <c r="AX5249" s="2">
        <v>0</v>
      </c>
      <c r="AY5249" s="2">
        <v>0</v>
      </c>
      <c r="AZ5249" s="2">
        <v>0</v>
      </c>
      <c r="BA5249" s="2">
        <v>0</v>
      </c>
      <c r="BB5249" s="2">
        <v>0</v>
      </c>
      <c r="BC5249" s="2">
        <v>0</v>
      </c>
      <c r="BD5249" s="2">
        <v>0</v>
      </c>
      <c r="BE5249" s="2">
        <v>0</v>
      </c>
      <c r="BF5249" s="2">
        <v>0</v>
      </c>
      <c r="BG5249" s="2">
        <v>0</v>
      </c>
      <c r="BH5249" s="2">
        <v>0</v>
      </c>
      <c r="BI5249" s="2">
        <v>0</v>
      </c>
      <c r="BJ5249" s="2">
        <v>0</v>
      </c>
      <c r="BK5249" s="2">
        <v>0</v>
      </c>
      <c r="BL5249" s="2">
        <v>4</v>
      </c>
      <c r="BM5249" s="2">
        <v>5</v>
      </c>
      <c r="BN5249" s="2">
        <v>6</v>
      </c>
      <c r="BO5249" s="2">
        <v>6</v>
      </c>
      <c r="BP5249" s="2">
        <v>7</v>
      </c>
      <c r="BQ5249" s="2">
        <v>6</v>
      </c>
      <c r="BR5249" s="2">
        <v>6</v>
      </c>
      <c r="BS5249" s="2">
        <v>0</v>
      </c>
      <c r="BT5249" s="2">
        <v>0</v>
      </c>
      <c r="BU5249" s="2">
        <v>0</v>
      </c>
      <c r="BV5249" s="2">
        <v>0</v>
      </c>
      <c r="BW5249" s="2">
        <v>0</v>
      </c>
      <c r="BX5249" s="2">
        <v>0</v>
      </c>
      <c r="BY5249" s="2">
        <v>0</v>
      </c>
      <c r="BZ5249" s="2">
        <v>0</v>
      </c>
      <c r="CA5249" s="2">
        <v>0</v>
      </c>
      <c r="CB5249" s="2">
        <v>0</v>
      </c>
      <c r="CC5249" s="2">
        <v>6</v>
      </c>
      <c r="CD5249" s="2">
        <v>0</v>
      </c>
      <c r="CE5249" s="2">
        <v>0</v>
      </c>
      <c r="CF5249" s="2">
        <v>0</v>
      </c>
      <c r="CG5249" s="2">
        <v>0</v>
      </c>
      <c r="CH5249" s="2">
        <v>0</v>
      </c>
      <c r="CI5249" s="2">
        <v>0</v>
      </c>
      <c r="CJ5249" s="2">
        <v>0</v>
      </c>
      <c r="CK5249" s="2">
        <v>0</v>
      </c>
      <c r="CL5249" s="2">
        <v>0</v>
      </c>
    </row>
    <row r="5250" spans="1:90" x14ac:dyDescent="0.25">
      <c r="A5250" t="s">
        <v>115</v>
      </c>
      <c r="B5250">
        <v>20415</v>
      </c>
      <c r="C5250" t="s">
        <v>186</v>
      </c>
      <c r="D5250">
        <v>1</v>
      </c>
      <c r="E5250">
        <v>8</v>
      </c>
      <c r="F5250">
        <v>924982</v>
      </c>
      <c r="G5250">
        <v>35924982</v>
      </c>
      <c r="H5250" t="s">
        <v>8496</v>
      </c>
      <c r="I5250">
        <v>671</v>
      </c>
      <c r="J5250" t="s">
        <v>186</v>
      </c>
      <c r="K5250" t="s">
        <v>8497</v>
      </c>
      <c r="L5250">
        <v>1</v>
      </c>
      <c r="M5250" t="s">
        <v>186</v>
      </c>
      <c r="N5250">
        <v>13174525</v>
      </c>
      <c r="O5250" t="s">
        <v>92</v>
      </c>
      <c r="P5250" t="s">
        <v>8498</v>
      </c>
      <c r="Q5250">
        <v>21</v>
      </c>
      <c r="R5250">
        <v>19</v>
      </c>
      <c r="S5250">
        <v>38734866</v>
      </c>
      <c r="T5250">
        <v>38734944</v>
      </c>
      <c r="U5250" t="s">
        <v>8499</v>
      </c>
      <c r="V5250">
        <v>1</v>
      </c>
      <c r="W5250" s="2">
        <v>0</v>
      </c>
      <c r="X5250" s="2">
        <v>0</v>
      </c>
      <c r="Y5250" s="2">
        <v>0</v>
      </c>
      <c r="Z5250" s="2">
        <v>102</v>
      </c>
      <c r="AA5250" s="2">
        <v>122</v>
      </c>
      <c r="AB5250" s="2">
        <v>153</v>
      </c>
      <c r="AC5250" s="2">
        <v>128</v>
      </c>
      <c r="AD5250" s="2">
        <v>0</v>
      </c>
      <c r="AE5250" s="2">
        <v>0</v>
      </c>
      <c r="AF5250" s="2">
        <v>0</v>
      </c>
      <c r="AG5250" s="2">
        <v>0</v>
      </c>
      <c r="AH5250" s="2">
        <v>0</v>
      </c>
      <c r="AI5250" s="2">
        <v>0</v>
      </c>
      <c r="AJ5250" s="2">
        <v>0</v>
      </c>
      <c r="AK5250" s="2">
        <v>0</v>
      </c>
      <c r="AL5250" s="2">
        <v>0</v>
      </c>
      <c r="AM5250" s="2">
        <v>0</v>
      </c>
      <c r="AN5250" s="2">
        <v>0</v>
      </c>
      <c r="AO5250" s="2">
        <v>0</v>
      </c>
      <c r="AP5250" s="2">
        <v>0</v>
      </c>
      <c r="AQ5250" s="2">
        <v>0</v>
      </c>
      <c r="AR5250" s="2">
        <v>0</v>
      </c>
      <c r="AS5250" s="2">
        <v>0</v>
      </c>
      <c r="AT5250" s="2">
        <v>0</v>
      </c>
      <c r="AU5250" s="2">
        <v>0</v>
      </c>
      <c r="AV5250" s="2">
        <v>0</v>
      </c>
      <c r="AW5250" s="2">
        <v>0</v>
      </c>
      <c r="AX5250" s="2">
        <v>0</v>
      </c>
      <c r="AY5250" s="2">
        <v>0</v>
      </c>
      <c r="AZ5250" s="2">
        <v>0</v>
      </c>
      <c r="BA5250" s="2">
        <v>0</v>
      </c>
      <c r="BB5250" s="2">
        <v>0</v>
      </c>
      <c r="BC5250" s="2">
        <v>0</v>
      </c>
      <c r="BD5250" s="2">
        <v>13</v>
      </c>
      <c r="BE5250" s="2">
        <v>0</v>
      </c>
      <c r="BF5250" s="2">
        <v>0</v>
      </c>
      <c r="BG5250" s="2">
        <v>0</v>
      </c>
      <c r="BH5250" s="2">
        <v>8</v>
      </c>
      <c r="BI5250" s="2">
        <v>6</v>
      </c>
      <c r="BJ5250" s="2">
        <v>9</v>
      </c>
      <c r="BK5250" s="2">
        <v>8</v>
      </c>
      <c r="BL5250" s="2">
        <v>0</v>
      </c>
      <c r="BM5250" s="2">
        <v>0</v>
      </c>
      <c r="BN5250" s="2">
        <v>0</v>
      </c>
      <c r="BO5250" s="2">
        <v>0</v>
      </c>
      <c r="BP5250" s="2">
        <v>0</v>
      </c>
      <c r="BQ5250" s="2">
        <v>0</v>
      </c>
      <c r="BR5250" s="2">
        <v>0</v>
      </c>
      <c r="BS5250" s="2">
        <v>0</v>
      </c>
      <c r="BT5250" s="2">
        <v>0</v>
      </c>
      <c r="BU5250" s="2">
        <v>0</v>
      </c>
      <c r="BV5250" s="2">
        <v>0</v>
      </c>
      <c r="BW5250" s="2">
        <v>0</v>
      </c>
      <c r="BX5250" s="2">
        <v>0</v>
      </c>
      <c r="BY5250" s="2">
        <v>0</v>
      </c>
      <c r="BZ5250" s="2">
        <v>0</v>
      </c>
      <c r="CA5250" s="2">
        <v>0</v>
      </c>
      <c r="CB5250" s="2">
        <v>0</v>
      </c>
      <c r="CC5250" s="2">
        <v>0</v>
      </c>
      <c r="CD5250" s="2">
        <v>0</v>
      </c>
      <c r="CE5250" s="2">
        <v>0</v>
      </c>
      <c r="CF5250" s="2">
        <v>0</v>
      </c>
      <c r="CG5250" s="2">
        <v>0</v>
      </c>
      <c r="CH5250" s="2">
        <v>0</v>
      </c>
      <c r="CI5250" s="2">
        <v>0</v>
      </c>
      <c r="CJ5250" s="2">
        <v>0</v>
      </c>
      <c r="CK5250" s="2">
        <v>0</v>
      </c>
      <c r="CL5250" s="2">
        <v>3</v>
      </c>
    </row>
    <row r="5251" spans="1:90" x14ac:dyDescent="0.25">
      <c r="A5251" t="s">
        <v>115</v>
      </c>
      <c r="B5251">
        <v>20415</v>
      </c>
      <c r="C5251" t="s">
        <v>186</v>
      </c>
      <c r="D5251">
        <v>1</v>
      </c>
      <c r="E5251">
        <v>8</v>
      </c>
      <c r="F5251">
        <v>580824</v>
      </c>
      <c r="G5251">
        <v>35580824</v>
      </c>
      <c r="H5251" t="s">
        <v>13789</v>
      </c>
      <c r="I5251">
        <v>748</v>
      </c>
      <c r="J5251" t="s">
        <v>187</v>
      </c>
      <c r="K5251" t="s">
        <v>12204</v>
      </c>
      <c r="L5251">
        <v>1</v>
      </c>
      <c r="M5251" t="s">
        <v>187</v>
      </c>
      <c r="N5251">
        <v>13185848</v>
      </c>
      <c r="O5251" t="s">
        <v>92</v>
      </c>
      <c r="P5251" t="s">
        <v>19847</v>
      </c>
      <c r="Q5251">
        <v>848</v>
      </c>
      <c r="R5251">
        <v>19</v>
      </c>
      <c r="S5251">
        <v>38091106</v>
      </c>
      <c r="T5251">
        <v>38091726</v>
      </c>
      <c r="U5251" t="s">
        <v>13790</v>
      </c>
      <c r="V5251">
        <v>1</v>
      </c>
      <c r="W5251" s="2">
        <v>0</v>
      </c>
      <c r="X5251" s="2">
        <v>0</v>
      </c>
      <c r="Y5251" s="2">
        <v>0</v>
      </c>
      <c r="Z5251" s="2">
        <v>0</v>
      </c>
      <c r="AA5251" s="2">
        <v>0</v>
      </c>
      <c r="AB5251" s="2">
        <v>0</v>
      </c>
      <c r="AC5251" s="2">
        <v>0</v>
      </c>
      <c r="AD5251" s="2">
        <v>71</v>
      </c>
      <c r="AE5251" s="2">
        <v>49</v>
      </c>
      <c r="AF5251" s="2">
        <v>61</v>
      </c>
      <c r="AG5251" s="2">
        <v>58</v>
      </c>
      <c r="AH5251" s="2">
        <v>38</v>
      </c>
      <c r="AI5251" s="2">
        <v>36</v>
      </c>
      <c r="AJ5251" s="2">
        <v>21</v>
      </c>
      <c r="AK5251" s="2">
        <v>0</v>
      </c>
      <c r="AL5251" s="2">
        <v>0</v>
      </c>
      <c r="AM5251" s="2">
        <v>0</v>
      </c>
      <c r="AN5251" s="2">
        <v>0</v>
      </c>
      <c r="AO5251" s="2">
        <v>0</v>
      </c>
      <c r="AP5251" s="2">
        <v>0</v>
      </c>
      <c r="AQ5251" s="2">
        <v>0</v>
      </c>
      <c r="AR5251" s="2">
        <v>0</v>
      </c>
      <c r="AS5251" s="2">
        <v>0</v>
      </c>
      <c r="AT5251" s="2">
        <v>0</v>
      </c>
      <c r="AU5251" s="2">
        <v>0</v>
      </c>
      <c r="AV5251" s="2">
        <v>0</v>
      </c>
      <c r="AW5251" s="2">
        <v>0</v>
      </c>
      <c r="AX5251" s="2">
        <v>0</v>
      </c>
      <c r="AY5251" s="2">
        <v>0</v>
      </c>
      <c r="AZ5251" s="2">
        <v>0</v>
      </c>
      <c r="BA5251" s="2">
        <v>0</v>
      </c>
      <c r="BB5251" s="2">
        <v>0</v>
      </c>
      <c r="BC5251" s="2">
        <v>0</v>
      </c>
      <c r="BD5251" s="2">
        <v>0</v>
      </c>
      <c r="BE5251" s="2">
        <v>0</v>
      </c>
      <c r="BF5251" s="2">
        <v>0</v>
      </c>
      <c r="BG5251" s="2">
        <v>0</v>
      </c>
      <c r="BH5251" s="2">
        <v>0</v>
      </c>
      <c r="BI5251" s="2">
        <v>0</v>
      </c>
      <c r="BJ5251" s="2">
        <v>0</v>
      </c>
      <c r="BK5251" s="2">
        <v>0</v>
      </c>
      <c r="BL5251" s="2">
        <v>4</v>
      </c>
      <c r="BM5251" s="2">
        <v>2</v>
      </c>
      <c r="BN5251" s="2">
        <v>3</v>
      </c>
      <c r="BO5251" s="2">
        <v>3</v>
      </c>
      <c r="BP5251" s="2">
        <v>3</v>
      </c>
      <c r="BQ5251" s="2">
        <v>2</v>
      </c>
      <c r="BR5251" s="2">
        <v>2</v>
      </c>
      <c r="BS5251" s="2">
        <v>0</v>
      </c>
      <c r="BT5251" s="2">
        <v>0</v>
      </c>
      <c r="BU5251" s="2">
        <v>0</v>
      </c>
      <c r="BV5251" s="2">
        <v>0</v>
      </c>
      <c r="BW5251" s="2">
        <v>0</v>
      </c>
      <c r="BX5251" s="2">
        <v>0</v>
      </c>
      <c r="BY5251" s="2">
        <v>0</v>
      </c>
      <c r="BZ5251" s="2">
        <v>0</v>
      </c>
      <c r="CA5251" s="2">
        <v>0</v>
      </c>
      <c r="CB5251" s="2">
        <v>0</v>
      </c>
      <c r="CC5251" s="2">
        <v>0</v>
      </c>
      <c r="CD5251" s="2">
        <v>0</v>
      </c>
      <c r="CE5251" s="2">
        <v>0</v>
      </c>
      <c r="CF5251" s="2">
        <v>0</v>
      </c>
      <c r="CG5251" s="2">
        <v>0</v>
      </c>
      <c r="CH5251" s="2">
        <v>0</v>
      </c>
      <c r="CI5251" s="2">
        <v>0</v>
      </c>
      <c r="CJ5251" s="2">
        <v>0</v>
      </c>
      <c r="CK5251" s="2">
        <v>0</v>
      </c>
      <c r="CL5251" s="2">
        <v>0</v>
      </c>
    </row>
    <row r="5252" spans="1:90" x14ac:dyDescent="0.25">
      <c r="A5252" t="s">
        <v>115</v>
      </c>
      <c r="B5252">
        <v>20415</v>
      </c>
      <c r="C5252" t="s">
        <v>186</v>
      </c>
      <c r="D5252">
        <v>1</v>
      </c>
      <c r="E5252">
        <v>8</v>
      </c>
      <c r="F5252">
        <v>48240</v>
      </c>
      <c r="G5252">
        <v>35048240</v>
      </c>
      <c r="H5252" t="s">
        <v>12100</v>
      </c>
      <c r="I5252">
        <v>748</v>
      </c>
      <c r="J5252" t="s">
        <v>187</v>
      </c>
      <c r="K5252" t="s">
        <v>12101</v>
      </c>
      <c r="L5252">
        <v>1</v>
      </c>
      <c r="M5252" t="s">
        <v>187</v>
      </c>
      <c r="N5252">
        <v>13186400</v>
      </c>
      <c r="O5252" t="s">
        <v>92</v>
      </c>
      <c r="P5252" t="s">
        <v>12102</v>
      </c>
      <c r="Q5252">
        <v>55</v>
      </c>
      <c r="R5252">
        <v>19</v>
      </c>
      <c r="S5252">
        <v>38871167</v>
      </c>
      <c r="T5252">
        <v>38875136</v>
      </c>
      <c r="U5252" t="s">
        <v>12103</v>
      </c>
      <c r="V5252">
        <v>1</v>
      </c>
      <c r="W5252" s="2">
        <v>0</v>
      </c>
      <c r="X5252" s="2">
        <v>0</v>
      </c>
      <c r="Y5252" s="2">
        <v>0</v>
      </c>
      <c r="Z5252" s="2">
        <v>0</v>
      </c>
      <c r="AA5252" s="2">
        <v>0</v>
      </c>
      <c r="AB5252" s="2">
        <v>0</v>
      </c>
      <c r="AC5252" s="2">
        <v>0</v>
      </c>
      <c r="AD5252" s="2">
        <v>131</v>
      </c>
      <c r="AE5252" s="2">
        <v>126</v>
      </c>
      <c r="AF5252" s="2">
        <v>137</v>
      </c>
      <c r="AG5252" s="2">
        <v>154</v>
      </c>
      <c r="AH5252" s="2">
        <v>173</v>
      </c>
      <c r="AI5252" s="2">
        <v>129</v>
      </c>
      <c r="AJ5252" s="2">
        <v>106</v>
      </c>
      <c r="AK5252" s="2">
        <v>0</v>
      </c>
      <c r="AL5252" s="2">
        <v>0</v>
      </c>
      <c r="AM5252" s="2">
        <v>0</v>
      </c>
      <c r="AN5252" s="2">
        <v>0</v>
      </c>
      <c r="AO5252" s="2">
        <v>0</v>
      </c>
      <c r="AP5252" s="2">
        <v>0</v>
      </c>
      <c r="AQ5252" s="2">
        <v>0</v>
      </c>
      <c r="AR5252" s="2">
        <v>0</v>
      </c>
      <c r="AS5252" s="2">
        <v>0</v>
      </c>
      <c r="AT5252" s="2">
        <v>0</v>
      </c>
      <c r="AU5252" s="2">
        <v>0</v>
      </c>
      <c r="AV5252" s="2">
        <v>0</v>
      </c>
      <c r="AW5252" s="2">
        <v>0</v>
      </c>
      <c r="AX5252" s="2">
        <v>0</v>
      </c>
      <c r="AY5252" s="2">
        <v>0</v>
      </c>
      <c r="AZ5252" s="2">
        <v>0</v>
      </c>
      <c r="BA5252" s="2">
        <v>0</v>
      </c>
      <c r="BB5252" s="2">
        <v>0</v>
      </c>
      <c r="BC5252" s="2">
        <v>0</v>
      </c>
      <c r="BD5252" s="2">
        <v>0</v>
      </c>
      <c r="BE5252" s="2">
        <v>0</v>
      </c>
      <c r="BF5252" s="2">
        <v>0</v>
      </c>
      <c r="BG5252" s="2">
        <v>0</v>
      </c>
      <c r="BH5252" s="2">
        <v>0</v>
      </c>
      <c r="BI5252" s="2">
        <v>0</v>
      </c>
      <c r="BJ5252" s="2">
        <v>0</v>
      </c>
      <c r="BK5252" s="2">
        <v>0</v>
      </c>
      <c r="BL5252" s="2">
        <v>6</v>
      </c>
      <c r="BM5252" s="2">
        <v>7</v>
      </c>
      <c r="BN5252" s="2">
        <v>7</v>
      </c>
      <c r="BO5252" s="2">
        <v>7</v>
      </c>
      <c r="BP5252" s="2">
        <v>7</v>
      </c>
      <c r="BQ5252" s="2">
        <v>6</v>
      </c>
      <c r="BR5252" s="2">
        <v>5</v>
      </c>
      <c r="BS5252" s="2">
        <v>0</v>
      </c>
      <c r="BT5252" s="2">
        <v>0</v>
      </c>
      <c r="BU5252" s="2">
        <v>0</v>
      </c>
      <c r="BV5252" s="2">
        <v>0</v>
      </c>
      <c r="BW5252" s="2">
        <v>0</v>
      </c>
      <c r="BX5252" s="2">
        <v>0</v>
      </c>
      <c r="BY5252" s="2">
        <v>0</v>
      </c>
      <c r="BZ5252" s="2">
        <v>0</v>
      </c>
      <c r="CA5252" s="2">
        <v>0</v>
      </c>
      <c r="CB5252" s="2">
        <v>0</v>
      </c>
      <c r="CC5252" s="2">
        <v>0</v>
      </c>
      <c r="CD5252" s="2">
        <v>0</v>
      </c>
      <c r="CE5252" s="2">
        <v>0</v>
      </c>
      <c r="CF5252" s="2">
        <v>0</v>
      </c>
      <c r="CG5252" s="2">
        <v>0</v>
      </c>
      <c r="CH5252" s="2">
        <v>0</v>
      </c>
      <c r="CI5252" s="2">
        <v>0</v>
      </c>
      <c r="CJ5252" s="2">
        <v>0</v>
      </c>
      <c r="CK5252" s="2">
        <v>0</v>
      </c>
      <c r="CL5252" s="2">
        <v>0</v>
      </c>
    </row>
    <row r="5253" spans="1:90" x14ac:dyDescent="0.25">
      <c r="A5253" t="s">
        <v>115</v>
      </c>
      <c r="B5253">
        <v>20415</v>
      </c>
      <c r="C5253" t="s">
        <v>186</v>
      </c>
      <c r="D5253">
        <v>1</v>
      </c>
      <c r="E5253">
        <v>8</v>
      </c>
      <c r="F5253">
        <v>17036</v>
      </c>
      <c r="G5253">
        <v>35017036</v>
      </c>
      <c r="H5253" t="s">
        <v>2915</v>
      </c>
      <c r="I5253">
        <v>671</v>
      </c>
      <c r="J5253" t="s">
        <v>186</v>
      </c>
      <c r="K5253" t="s">
        <v>1770</v>
      </c>
      <c r="L5253">
        <v>1</v>
      </c>
      <c r="M5253" t="s">
        <v>186</v>
      </c>
      <c r="N5253">
        <v>13170040</v>
      </c>
      <c r="O5253" t="s">
        <v>102</v>
      </c>
      <c r="P5253" t="s">
        <v>2916</v>
      </c>
      <c r="Q5253">
        <v>501</v>
      </c>
      <c r="R5253">
        <v>19</v>
      </c>
      <c r="S5253">
        <v>38284607</v>
      </c>
      <c r="T5253">
        <v>38731472</v>
      </c>
      <c r="U5253" t="s">
        <v>2917</v>
      </c>
      <c r="V5253">
        <v>1</v>
      </c>
      <c r="W5253" s="2">
        <v>0</v>
      </c>
      <c r="X5253" s="2">
        <v>0</v>
      </c>
      <c r="Y5253" s="2">
        <v>0</v>
      </c>
      <c r="Z5253" s="2">
        <v>0</v>
      </c>
      <c r="AA5253" s="2">
        <v>0</v>
      </c>
      <c r="AB5253" s="2">
        <v>0</v>
      </c>
      <c r="AC5253" s="2">
        <v>0</v>
      </c>
      <c r="AD5253" s="2">
        <v>0</v>
      </c>
      <c r="AE5253" s="2">
        <v>0</v>
      </c>
      <c r="AF5253" s="2">
        <v>0</v>
      </c>
      <c r="AG5253" s="2">
        <v>0</v>
      </c>
      <c r="AH5253" s="2">
        <v>118</v>
      </c>
      <c r="AI5253" s="2">
        <v>115</v>
      </c>
      <c r="AJ5253" s="2">
        <v>104</v>
      </c>
      <c r="AK5253" s="2">
        <v>0</v>
      </c>
      <c r="AL5253" s="2">
        <v>0</v>
      </c>
      <c r="AM5253" s="2">
        <v>0</v>
      </c>
      <c r="AN5253" s="2">
        <v>0</v>
      </c>
      <c r="AO5253" s="2">
        <v>0</v>
      </c>
      <c r="AP5253" s="2">
        <v>0</v>
      </c>
      <c r="AQ5253" s="2">
        <v>0</v>
      </c>
      <c r="AR5253" s="2">
        <v>0</v>
      </c>
      <c r="AS5253" s="2">
        <v>0</v>
      </c>
      <c r="AT5253" s="2">
        <v>0</v>
      </c>
      <c r="AU5253" s="2">
        <v>0</v>
      </c>
      <c r="AV5253" s="2">
        <v>0</v>
      </c>
      <c r="AW5253" s="2">
        <v>0</v>
      </c>
      <c r="AX5253" s="2">
        <v>0</v>
      </c>
      <c r="AY5253" s="2">
        <v>0</v>
      </c>
      <c r="AZ5253" s="2">
        <v>0</v>
      </c>
      <c r="BA5253" s="2">
        <v>0</v>
      </c>
      <c r="BB5253" s="2">
        <v>0</v>
      </c>
      <c r="BC5253" s="2">
        <v>0</v>
      </c>
      <c r="BD5253" s="2">
        <v>10</v>
      </c>
      <c r="BE5253" s="2">
        <v>0</v>
      </c>
      <c r="BF5253" s="2">
        <v>0</v>
      </c>
      <c r="BG5253" s="2">
        <v>0</v>
      </c>
      <c r="BH5253" s="2">
        <v>0</v>
      </c>
      <c r="BI5253" s="2">
        <v>0</v>
      </c>
      <c r="BJ5253" s="2">
        <v>0</v>
      </c>
      <c r="BK5253" s="2">
        <v>0</v>
      </c>
      <c r="BL5253" s="2">
        <v>0</v>
      </c>
      <c r="BM5253" s="2">
        <v>0</v>
      </c>
      <c r="BN5253" s="2">
        <v>0</v>
      </c>
      <c r="BO5253" s="2">
        <v>0</v>
      </c>
      <c r="BP5253" s="2">
        <v>3</v>
      </c>
      <c r="BQ5253" s="2">
        <v>4</v>
      </c>
      <c r="BR5253" s="2">
        <v>5</v>
      </c>
      <c r="BS5253" s="2">
        <v>0</v>
      </c>
      <c r="BT5253" s="2">
        <v>0</v>
      </c>
      <c r="BU5253" s="2">
        <v>0</v>
      </c>
      <c r="BV5253" s="2">
        <v>0</v>
      </c>
      <c r="BW5253" s="2">
        <v>0</v>
      </c>
      <c r="BX5253" s="2">
        <v>0</v>
      </c>
      <c r="BY5253" s="2">
        <v>0</v>
      </c>
      <c r="BZ5253" s="2">
        <v>0</v>
      </c>
      <c r="CA5253" s="2">
        <v>0</v>
      </c>
      <c r="CB5253" s="2">
        <v>0</v>
      </c>
      <c r="CC5253" s="2">
        <v>0</v>
      </c>
      <c r="CD5253" s="2">
        <v>0</v>
      </c>
      <c r="CE5253" s="2">
        <v>0</v>
      </c>
      <c r="CF5253" s="2">
        <v>0</v>
      </c>
      <c r="CG5253" s="2">
        <v>0</v>
      </c>
      <c r="CH5253" s="2">
        <v>0</v>
      </c>
      <c r="CI5253" s="2">
        <v>0</v>
      </c>
      <c r="CJ5253" s="2">
        <v>0</v>
      </c>
      <c r="CK5253" s="2">
        <v>0</v>
      </c>
      <c r="CL5253" s="2">
        <v>3</v>
      </c>
    </row>
    <row r="5254" spans="1:90" x14ac:dyDescent="0.25">
      <c r="A5254" t="s">
        <v>115</v>
      </c>
      <c r="B5254">
        <v>20415</v>
      </c>
      <c r="C5254" t="s">
        <v>186</v>
      </c>
      <c r="D5254">
        <v>1</v>
      </c>
      <c r="E5254">
        <v>8</v>
      </c>
      <c r="F5254">
        <v>45573</v>
      </c>
      <c r="G5254">
        <v>35045573</v>
      </c>
      <c r="H5254" t="s">
        <v>468</v>
      </c>
      <c r="I5254">
        <v>671</v>
      </c>
      <c r="J5254" t="s">
        <v>186</v>
      </c>
      <c r="K5254" t="s">
        <v>469</v>
      </c>
      <c r="L5254">
        <v>3</v>
      </c>
      <c r="M5254" t="s">
        <v>470</v>
      </c>
      <c r="N5254">
        <v>13181656</v>
      </c>
      <c r="O5254" t="s">
        <v>92</v>
      </c>
      <c r="P5254" t="s">
        <v>471</v>
      </c>
      <c r="Q5254">
        <v>409</v>
      </c>
      <c r="R5254">
        <v>19</v>
      </c>
      <c r="S5254">
        <v>38543877</v>
      </c>
      <c r="T5254">
        <v>38641320</v>
      </c>
      <c r="U5254" t="s">
        <v>472</v>
      </c>
      <c r="V5254">
        <v>1</v>
      </c>
      <c r="W5254" s="2">
        <v>0</v>
      </c>
      <c r="X5254" s="2">
        <v>0</v>
      </c>
      <c r="Y5254" s="2">
        <v>0</v>
      </c>
      <c r="Z5254" s="2">
        <v>0</v>
      </c>
      <c r="AA5254" s="2">
        <v>0</v>
      </c>
      <c r="AB5254" s="2">
        <v>0</v>
      </c>
      <c r="AC5254" s="2">
        <v>0</v>
      </c>
      <c r="AD5254" s="2">
        <v>173</v>
      </c>
      <c r="AE5254" s="2">
        <v>134</v>
      </c>
      <c r="AF5254" s="2">
        <v>185</v>
      </c>
      <c r="AG5254" s="2">
        <v>192</v>
      </c>
      <c r="AH5254" s="2">
        <v>216</v>
      </c>
      <c r="AI5254" s="2">
        <v>180</v>
      </c>
      <c r="AJ5254" s="2">
        <v>198</v>
      </c>
      <c r="AK5254" s="2">
        <v>0</v>
      </c>
      <c r="AL5254" s="2">
        <v>0</v>
      </c>
      <c r="AM5254" s="2">
        <v>0</v>
      </c>
      <c r="AN5254" s="2">
        <v>0</v>
      </c>
      <c r="AO5254" s="2">
        <v>0</v>
      </c>
      <c r="AP5254" s="2">
        <v>0</v>
      </c>
      <c r="AQ5254" s="2">
        <v>0</v>
      </c>
      <c r="AR5254" s="2">
        <v>0</v>
      </c>
      <c r="AS5254" s="2">
        <v>0</v>
      </c>
      <c r="AT5254" s="2">
        <v>0</v>
      </c>
      <c r="AU5254" s="2">
        <v>0</v>
      </c>
      <c r="AV5254" s="2">
        <v>0</v>
      </c>
      <c r="AW5254" s="2">
        <v>0</v>
      </c>
      <c r="AX5254" s="2">
        <v>0</v>
      </c>
      <c r="AY5254" s="2">
        <v>0</v>
      </c>
      <c r="AZ5254" s="2">
        <v>0</v>
      </c>
      <c r="BA5254" s="2">
        <v>0</v>
      </c>
      <c r="BB5254" s="2">
        <v>0</v>
      </c>
      <c r="BC5254" s="2">
        <v>0</v>
      </c>
      <c r="BD5254" s="2">
        <v>24</v>
      </c>
      <c r="BE5254" s="2">
        <v>0</v>
      </c>
      <c r="BF5254" s="2">
        <v>0</v>
      </c>
      <c r="BG5254" s="2">
        <v>0</v>
      </c>
      <c r="BH5254" s="2">
        <v>0</v>
      </c>
      <c r="BI5254" s="2">
        <v>0</v>
      </c>
      <c r="BJ5254" s="2">
        <v>0</v>
      </c>
      <c r="BK5254" s="2">
        <v>0</v>
      </c>
      <c r="BL5254" s="2">
        <v>9</v>
      </c>
      <c r="BM5254" s="2">
        <v>6</v>
      </c>
      <c r="BN5254" s="2">
        <v>10</v>
      </c>
      <c r="BO5254" s="2">
        <v>9</v>
      </c>
      <c r="BP5254" s="2">
        <v>10</v>
      </c>
      <c r="BQ5254" s="2">
        <v>8</v>
      </c>
      <c r="BR5254" s="2">
        <v>5</v>
      </c>
      <c r="BS5254" s="2">
        <v>0</v>
      </c>
      <c r="BT5254" s="2">
        <v>0</v>
      </c>
      <c r="BU5254" s="2">
        <v>0</v>
      </c>
      <c r="BV5254" s="2">
        <v>0</v>
      </c>
      <c r="BW5254" s="2">
        <v>0</v>
      </c>
      <c r="BX5254" s="2">
        <v>0</v>
      </c>
      <c r="BY5254" s="2">
        <v>0</v>
      </c>
      <c r="BZ5254" s="2">
        <v>0</v>
      </c>
      <c r="CA5254" s="2">
        <v>0</v>
      </c>
      <c r="CB5254" s="2">
        <v>0</v>
      </c>
      <c r="CC5254" s="2">
        <v>0</v>
      </c>
      <c r="CD5254" s="2">
        <v>0</v>
      </c>
      <c r="CE5254" s="2">
        <v>0</v>
      </c>
      <c r="CF5254" s="2">
        <v>0</v>
      </c>
      <c r="CG5254" s="2">
        <v>0</v>
      </c>
      <c r="CH5254" s="2">
        <v>0</v>
      </c>
      <c r="CI5254" s="2">
        <v>0</v>
      </c>
      <c r="CJ5254" s="2">
        <v>0</v>
      </c>
      <c r="CK5254" s="2">
        <v>0</v>
      </c>
      <c r="CL5254" s="2">
        <v>6</v>
      </c>
    </row>
    <row r="5255" spans="1:90" x14ac:dyDescent="0.25">
      <c r="A5255" t="s">
        <v>115</v>
      </c>
      <c r="B5255">
        <v>20415</v>
      </c>
      <c r="C5255" t="s">
        <v>186</v>
      </c>
      <c r="D5255">
        <v>1</v>
      </c>
      <c r="E5255">
        <v>8</v>
      </c>
      <c r="F5255">
        <v>17267</v>
      </c>
      <c r="G5255">
        <v>35017267</v>
      </c>
      <c r="H5255" t="s">
        <v>18706</v>
      </c>
      <c r="I5255">
        <v>671</v>
      </c>
      <c r="J5255" t="s">
        <v>186</v>
      </c>
      <c r="K5255" t="s">
        <v>1004</v>
      </c>
      <c r="L5255">
        <v>1</v>
      </c>
      <c r="M5255" t="s">
        <v>186</v>
      </c>
      <c r="N5255">
        <v>13170470</v>
      </c>
      <c r="O5255" t="s">
        <v>92</v>
      </c>
      <c r="P5255" t="s">
        <v>18707</v>
      </c>
      <c r="Q5255">
        <v>161</v>
      </c>
      <c r="R5255">
        <v>19</v>
      </c>
      <c r="S5255">
        <v>38732529</v>
      </c>
      <c r="T5255">
        <v>38732786</v>
      </c>
      <c r="U5255" t="s">
        <v>18708</v>
      </c>
      <c r="V5255">
        <v>1</v>
      </c>
      <c r="W5255" s="2">
        <v>0</v>
      </c>
      <c r="X5255" s="2">
        <v>0</v>
      </c>
      <c r="Y5255" s="2">
        <v>0</v>
      </c>
      <c r="Z5255" s="2">
        <v>0</v>
      </c>
      <c r="AA5255" s="2">
        <v>0</v>
      </c>
      <c r="AB5255" s="2">
        <v>0</v>
      </c>
      <c r="AC5255" s="2">
        <v>0</v>
      </c>
      <c r="AD5255" s="2">
        <v>63</v>
      </c>
      <c r="AE5255" s="2">
        <v>45</v>
      </c>
      <c r="AF5255" s="2">
        <v>70</v>
      </c>
      <c r="AG5255" s="2">
        <v>104</v>
      </c>
      <c r="AH5255" s="2">
        <v>169</v>
      </c>
      <c r="AI5255" s="2">
        <v>239</v>
      </c>
      <c r="AJ5255" s="2">
        <v>232</v>
      </c>
      <c r="AK5255" s="2">
        <v>0</v>
      </c>
      <c r="AL5255" s="2">
        <v>0</v>
      </c>
      <c r="AM5255" s="2">
        <v>0</v>
      </c>
      <c r="AN5255" s="2">
        <v>0</v>
      </c>
      <c r="AO5255" s="2">
        <v>0</v>
      </c>
      <c r="AP5255" s="2">
        <v>0</v>
      </c>
      <c r="AQ5255" s="2">
        <v>0</v>
      </c>
      <c r="AR5255" s="2">
        <v>0</v>
      </c>
      <c r="AS5255" s="2">
        <v>0</v>
      </c>
      <c r="AT5255" s="2">
        <v>0</v>
      </c>
      <c r="AU5255" s="2">
        <v>123</v>
      </c>
      <c r="AV5255" s="2">
        <v>0</v>
      </c>
      <c r="AW5255" s="2">
        <v>0</v>
      </c>
      <c r="AX5255" s="2">
        <v>0</v>
      </c>
      <c r="AY5255" s="2">
        <v>0</v>
      </c>
      <c r="AZ5255" s="2">
        <v>0</v>
      </c>
      <c r="BA5255" s="2">
        <v>0</v>
      </c>
      <c r="BB5255" s="2">
        <v>0</v>
      </c>
      <c r="BC5255" s="2">
        <v>0</v>
      </c>
      <c r="BD5255" s="2">
        <v>0</v>
      </c>
      <c r="BE5255" s="2">
        <v>0</v>
      </c>
      <c r="BF5255" s="2">
        <v>0</v>
      </c>
      <c r="BG5255" s="2">
        <v>0</v>
      </c>
      <c r="BH5255" s="2">
        <v>0</v>
      </c>
      <c r="BI5255" s="2">
        <v>0</v>
      </c>
      <c r="BJ5255" s="2">
        <v>0</v>
      </c>
      <c r="BK5255" s="2">
        <v>0</v>
      </c>
      <c r="BL5255" s="2">
        <v>3</v>
      </c>
      <c r="BM5255" s="2">
        <v>2</v>
      </c>
      <c r="BN5255" s="2">
        <v>4</v>
      </c>
      <c r="BO5255" s="2">
        <v>6</v>
      </c>
      <c r="BP5255" s="2">
        <v>8</v>
      </c>
      <c r="BQ5255" s="2">
        <v>9</v>
      </c>
      <c r="BR5255" s="2">
        <v>7</v>
      </c>
      <c r="BS5255" s="2">
        <v>0</v>
      </c>
      <c r="BT5255" s="2">
        <v>0</v>
      </c>
      <c r="BU5255" s="2">
        <v>0</v>
      </c>
      <c r="BV5255" s="2">
        <v>0</v>
      </c>
      <c r="BW5255" s="2">
        <v>0</v>
      </c>
      <c r="BX5255" s="2">
        <v>0</v>
      </c>
      <c r="BY5255" s="2">
        <v>0</v>
      </c>
      <c r="BZ5255" s="2">
        <v>0</v>
      </c>
      <c r="CA5255" s="2">
        <v>0</v>
      </c>
      <c r="CB5255" s="2">
        <v>0</v>
      </c>
      <c r="CC5255" s="2">
        <v>5</v>
      </c>
      <c r="CD5255" s="2">
        <v>0</v>
      </c>
      <c r="CE5255" s="2">
        <v>0</v>
      </c>
      <c r="CF5255" s="2">
        <v>0</v>
      </c>
      <c r="CG5255" s="2">
        <v>0</v>
      </c>
      <c r="CH5255" s="2">
        <v>0</v>
      </c>
      <c r="CI5255" s="2">
        <v>0</v>
      </c>
      <c r="CJ5255" s="2">
        <v>0</v>
      </c>
      <c r="CK5255" s="2">
        <v>0</v>
      </c>
      <c r="CL5255" s="2">
        <v>0</v>
      </c>
    </row>
    <row r="5256" spans="1:90" x14ac:dyDescent="0.25">
      <c r="A5256" t="s">
        <v>115</v>
      </c>
      <c r="B5256">
        <v>20415</v>
      </c>
      <c r="C5256" t="s">
        <v>186</v>
      </c>
      <c r="D5256">
        <v>1</v>
      </c>
      <c r="E5256">
        <v>8</v>
      </c>
      <c r="F5256">
        <v>70294</v>
      </c>
      <c r="G5256">
        <v>35070294</v>
      </c>
      <c r="H5256" t="s">
        <v>840</v>
      </c>
      <c r="I5256">
        <v>748</v>
      </c>
      <c r="J5256" t="s">
        <v>187</v>
      </c>
      <c r="K5256" t="s">
        <v>841</v>
      </c>
      <c r="L5256">
        <v>1</v>
      </c>
      <c r="M5256" t="s">
        <v>187</v>
      </c>
      <c r="N5256">
        <v>13187176</v>
      </c>
      <c r="O5256" t="s">
        <v>92</v>
      </c>
      <c r="P5256" t="s">
        <v>842</v>
      </c>
      <c r="Q5256">
        <v>130</v>
      </c>
      <c r="R5256">
        <v>19</v>
      </c>
      <c r="S5256">
        <v>39090505</v>
      </c>
      <c r="T5256">
        <v>39090616</v>
      </c>
      <c r="U5256" t="s">
        <v>843</v>
      </c>
      <c r="V5256">
        <v>1</v>
      </c>
      <c r="W5256" s="2">
        <v>0</v>
      </c>
      <c r="X5256" s="2">
        <v>0</v>
      </c>
      <c r="Y5256" s="2">
        <v>0</v>
      </c>
      <c r="Z5256" s="2">
        <v>0</v>
      </c>
      <c r="AA5256" s="2">
        <v>0</v>
      </c>
      <c r="AB5256" s="2">
        <v>0</v>
      </c>
      <c r="AC5256" s="2">
        <v>0</v>
      </c>
      <c r="AD5256" s="2">
        <v>77</v>
      </c>
      <c r="AE5256" s="2">
        <v>66</v>
      </c>
      <c r="AF5256" s="2">
        <v>85</v>
      </c>
      <c r="AG5256" s="2">
        <v>98</v>
      </c>
      <c r="AH5256" s="2">
        <v>96</v>
      </c>
      <c r="AI5256" s="2">
        <v>97</v>
      </c>
      <c r="AJ5256" s="2">
        <v>102</v>
      </c>
      <c r="AK5256" s="2">
        <v>0</v>
      </c>
      <c r="AL5256" s="2">
        <v>0</v>
      </c>
      <c r="AM5256" s="2">
        <v>0</v>
      </c>
      <c r="AN5256" s="2">
        <v>0</v>
      </c>
      <c r="AO5256" s="2">
        <v>0</v>
      </c>
      <c r="AP5256" s="2">
        <v>0</v>
      </c>
      <c r="AQ5256" s="2">
        <v>0</v>
      </c>
      <c r="AR5256" s="2">
        <v>0</v>
      </c>
      <c r="AS5256" s="2">
        <v>0</v>
      </c>
      <c r="AT5256" s="2">
        <v>0</v>
      </c>
      <c r="AU5256" s="2">
        <v>0</v>
      </c>
      <c r="AV5256" s="2">
        <v>0</v>
      </c>
      <c r="AW5256" s="2">
        <v>0</v>
      </c>
      <c r="AX5256" s="2">
        <v>0</v>
      </c>
      <c r="AY5256" s="2">
        <v>0</v>
      </c>
      <c r="AZ5256" s="2">
        <v>0</v>
      </c>
      <c r="BA5256" s="2">
        <v>0</v>
      </c>
      <c r="BB5256" s="2">
        <v>0</v>
      </c>
      <c r="BC5256" s="2">
        <v>0</v>
      </c>
      <c r="BD5256" s="2">
        <v>0</v>
      </c>
      <c r="BE5256" s="2">
        <v>0</v>
      </c>
      <c r="BF5256" s="2">
        <v>0</v>
      </c>
      <c r="BG5256" s="2">
        <v>0</v>
      </c>
      <c r="BH5256" s="2">
        <v>0</v>
      </c>
      <c r="BI5256" s="2">
        <v>0</v>
      </c>
      <c r="BJ5256" s="2">
        <v>0</v>
      </c>
      <c r="BK5256" s="2">
        <v>0</v>
      </c>
      <c r="BL5256" s="2">
        <v>4</v>
      </c>
      <c r="BM5256" s="2">
        <v>3</v>
      </c>
      <c r="BN5256" s="2">
        <v>5</v>
      </c>
      <c r="BO5256" s="2">
        <v>6</v>
      </c>
      <c r="BP5256" s="2">
        <v>5</v>
      </c>
      <c r="BQ5256" s="2">
        <v>3</v>
      </c>
      <c r="BR5256" s="2">
        <v>4</v>
      </c>
      <c r="BS5256" s="2">
        <v>0</v>
      </c>
      <c r="BT5256" s="2">
        <v>0</v>
      </c>
      <c r="BU5256" s="2">
        <v>0</v>
      </c>
      <c r="BV5256" s="2">
        <v>0</v>
      </c>
      <c r="BW5256" s="2">
        <v>0</v>
      </c>
      <c r="BX5256" s="2">
        <v>0</v>
      </c>
      <c r="BY5256" s="2">
        <v>0</v>
      </c>
      <c r="BZ5256" s="2">
        <v>0</v>
      </c>
      <c r="CA5256" s="2">
        <v>0</v>
      </c>
      <c r="CB5256" s="2">
        <v>0</v>
      </c>
      <c r="CC5256" s="2">
        <v>0</v>
      </c>
      <c r="CD5256" s="2">
        <v>0</v>
      </c>
      <c r="CE5256" s="2">
        <v>0</v>
      </c>
      <c r="CF5256" s="2">
        <v>0</v>
      </c>
      <c r="CG5256" s="2">
        <v>0</v>
      </c>
      <c r="CH5256" s="2">
        <v>0</v>
      </c>
      <c r="CI5256" s="2">
        <v>0</v>
      </c>
      <c r="CJ5256" s="2">
        <v>0</v>
      </c>
      <c r="CK5256" s="2">
        <v>0</v>
      </c>
      <c r="CL5256" s="2">
        <v>0</v>
      </c>
    </row>
    <row r="5257" spans="1:90" x14ac:dyDescent="0.25">
      <c r="A5257" t="s">
        <v>115</v>
      </c>
      <c r="B5257">
        <v>20415</v>
      </c>
      <c r="C5257" t="s">
        <v>186</v>
      </c>
      <c r="D5257">
        <v>1</v>
      </c>
      <c r="E5257">
        <v>8</v>
      </c>
      <c r="F5257">
        <v>909592</v>
      </c>
      <c r="G5257">
        <v>35909592</v>
      </c>
      <c r="H5257" t="s">
        <v>13996</v>
      </c>
      <c r="I5257">
        <v>748</v>
      </c>
      <c r="J5257" t="s">
        <v>187</v>
      </c>
      <c r="K5257" t="s">
        <v>13997</v>
      </c>
      <c r="L5257">
        <v>1</v>
      </c>
      <c r="M5257" t="s">
        <v>187</v>
      </c>
      <c r="N5257">
        <v>13186501</v>
      </c>
      <c r="O5257" t="s">
        <v>92</v>
      </c>
      <c r="P5257" t="s">
        <v>13998</v>
      </c>
      <c r="Q5257">
        <v>202</v>
      </c>
      <c r="R5257">
        <v>19</v>
      </c>
      <c r="S5257">
        <v>38872563</v>
      </c>
      <c r="U5257" t="s">
        <v>13999</v>
      </c>
      <c r="V5257">
        <v>1</v>
      </c>
      <c r="W5257" s="2">
        <v>0</v>
      </c>
      <c r="X5257" s="2">
        <v>0</v>
      </c>
      <c r="Y5257" s="2">
        <v>0</v>
      </c>
      <c r="Z5257" s="2">
        <v>0</v>
      </c>
      <c r="AA5257" s="2">
        <v>0</v>
      </c>
      <c r="AB5257" s="2">
        <v>0</v>
      </c>
      <c r="AC5257" s="2">
        <v>0</v>
      </c>
      <c r="AD5257" s="2">
        <v>69</v>
      </c>
      <c r="AE5257" s="2">
        <v>35</v>
      </c>
      <c r="AF5257" s="2">
        <v>93</v>
      </c>
      <c r="AG5257" s="2">
        <v>64</v>
      </c>
      <c r="AH5257" s="2">
        <v>0</v>
      </c>
      <c r="AI5257" s="2">
        <v>0</v>
      </c>
      <c r="AJ5257" s="2">
        <v>0</v>
      </c>
      <c r="AK5257" s="2">
        <v>0</v>
      </c>
      <c r="AL5257" s="2">
        <v>0</v>
      </c>
      <c r="AM5257" s="2">
        <v>0</v>
      </c>
      <c r="AN5257" s="2">
        <v>0</v>
      </c>
      <c r="AO5257" s="2">
        <v>0</v>
      </c>
      <c r="AP5257" s="2">
        <v>0</v>
      </c>
      <c r="AQ5257" s="2">
        <v>0</v>
      </c>
      <c r="AR5257" s="2">
        <v>0</v>
      </c>
      <c r="AS5257" s="2">
        <v>0</v>
      </c>
      <c r="AT5257" s="2">
        <v>0</v>
      </c>
      <c r="AU5257" s="2">
        <v>0</v>
      </c>
      <c r="AV5257" s="2">
        <v>0</v>
      </c>
      <c r="AW5257" s="2">
        <v>0</v>
      </c>
      <c r="AX5257" s="2">
        <v>0</v>
      </c>
      <c r="AY5257" s="2">
        <v>0</v>
      </c>
      <c r="AZ5257" s="2">
        <v>0</v>
      </c>
      <c r="BA5257" s="2">
        <v>0</v>
      </c>
      <c r="BB5257" s="2">
        <v>0</v>
      </c>
      <c r="BC5257" s="2">
        <v>0</v>
      </c>
      <c r="BD5257" s="2">
        <v>0</v>
      </c>
      <c r="BE5257" s="2">
        <v>0</v>
      </c>
      <c r="BF5257" s="2">
        <v>0</v>
      </c>
      <c r="BG5257" s="2">
        <v>0</v>
      </c>
      <c r="BH5257" s="2">
        <v>0</v>
      </c>
      <c r="BI5257" s="2">
        <v>0</v>
      </c>
      <c r="BJ5257" s="2">
        <v>0</v>
      </c>
      <c r="BK5257" s="2">
        <v>0</v>
      </c>
      <c r="BL5257" s="2">
        <v>2</v>
      </c>
      <c r="BM5257" s="2">
        <v>2</v>
      </c>
      <c r="BN5257" s="2">
        <v>5</v>
      </c>
      <c r="BO5257" s="2">
        <v>4</v>
      </c>
      <c r="BP5257" s="2">
        <v>0</v>
      </c>
      <c r="BQ5257" s="2">
        <v>0</v>
      </c>
      <c r="BR5257" s="2">
        <v>0</v>
      </c>
      <c r="BS5257" s="2">
        <v>0</v>
      </c>
      <c r="BT5257" s="2">
        <v>0</v>
      </c>
      <c r="BU5257" s="2">
        <v>0</v>
      </c>
      <c r="BV5257" s="2">
        <v>0</v>
      </c>
      <c r="BW5257" s="2">
        <v>0</v>
      </c>
      <c r="BX5257" s="2">
        <v>0</v>
      </c>
      <c r="BY5257" s="2">
        <v>0</v>
      </c>
      <c r="BZ5257" s="2">
        <v>0</v>
      </c>
      <c r="CA5257" s="2">
        <v>0</v>
      </c>
      <c r="CB5257" s="2">
        <v>0</v>
      </c>
      <c r="CC5257" s="2">
        <v>0</v>
      </c>
      <c r="CD5257" s="2">
        <v>0</v>
      </c>
      <c r="CE5257" s="2">
        <v>0</v>
      </c>
      <c r="CF5257" s="2">
        <v>0</v>
      </c>
      <c r="CG5257" s="2">
        <v>0</v>
      </c>
      <c r="CH5257" s="2">
        <v>0</v>
      </c>
      <c r="CI5257" s="2">
        <v>0</v>
      </c>
      <c r="CJ5257" s="2">
        <v>0</v>
      </c>
      <c r="CK5257" s="2">
        <v>0</v>
      </c>
      <c r="CL5257" s="2">
        <v>0</v>
      </c>
    </row>
    <row r="5258" spans="1:90" x14ac:dyDescent="0.25">
      <c r="A5258" t="s">
        <v>115</v>
      </c>
      <c r="B5258">
        <v>20415</v>
      </c>
      <c r="C5258" t="s">
        <v>186</v>
      </c>
      <c r="D5258">
        <v>1</v>
      </c>
      <c r="E5258">
        <v>8</v>
      </c>
      <c r="F5258">
        <v>905641</v>
      </c>
      <c r="G5258">
        <v>35905641</v>
      </c>
      <c r="H5258" t="s">
        <v>15894</v>
      </c>
      <c r="I5258">
        <v>671</v>
      </c>
      <c r="J5258" t="s">
        <v>186</v>
      </c>
      <c r="K5258" t="s">
        <v>9290</v>
      </c>
      <c r="L5258">
        <v>3</v>
      </c>
      <c r="M5258" t="s">
        <v>470</v>
      </c>
      <c r="N5258">
        <v>13181750</v>
      </c>
      <c r="O5258" t="s">
        <v>92</v>
      </c>
      <c r="P5258" t="s">
        <v>15895</v>
      </c>
      <c r="Q5258">
        <v>578</v>
      </c>
      <c r="R5258">
        <v>19</v>
      </c>
      <c r="S5258">
        <v>38323323</v>
      </c>
      <c r="T5258">
        <v>38543777</v>
      </c>
      <c r="U5258" t="s">
        <v>15896</v>
      </c>
      <c r="V5258">
        <v>1</v>
      </c>
      <c r="W5258" s="2">
        <v>0</v>
      </c>
      <c r="X5258" s="2">
        <v>0</v>
      </c>
      <c r="Y5258" s="2">
        <v>0</v>
      </c>
      <c r="Z5258" s="2">
        <v>0</v>
      </c>
      <c r="AA5258" s="2">
        <v>0</v>
      </c>
      <c r="AB5258" s="2">
        <v>0</v>
      </c>
      <c r="AC5258" s="2">
        <v>0</v>
      </c>
      <c r="AD5258" s="2">
        <v>94</v>
      </c>
      <c r="AE5258" s="2">
        <v>80</v>
      </c>
      <c r="AF5258" s="2">
        <v>103</v>
      </c>
      <c r="AG5258" s="2">
        <v>102</v>
      </c>
      <c r="AH5258" s="2">
        <v>89</v>
      </c>
      <c r="AI5258" s="2">
        <v>91</v>
      </c>
      <c r="AJ5258" s="2">
        <v>79</v>
      </c>
      <c r="AK5258" s="2">
        <v>0</v>
      </c>
      <c r="AL5258" s="2">
        <v>0</v>
      </c>
      <c r="AM5258" s="2">
        <v>0</v>
      </c>
      <c r="AN5258" s="2">
        <v>0</v>
      </c>
      <c r="AO5258" s="2">
        <v>0</v>
      </c>
      <c r="AP5258" s="2">
        <v>0</v>
      </c>
      <c r="AQ5258" s="2">
        <v>0</v>
      </c>
      <c r="AR5258" s="2">
        <v>0</v>
      </c>
      <c r="AS5258" s="2">
        <v>0</v>
      </c>
      <c r="AT5258" s="2">
        <v>0</v>
      </c>
      <c r="AU5258" s="2">
        <v>0</v>
      </c>
      <c r="AV5258" s="2">
        <v>0</v>
      </c>
      <c r="AW5258" s="2">
        <v>0</v>
      </c>
      <c r="AX5258" s="2">
        <v>0</v>
      </c>
      <c r="AY5258" s="2">
        <v>0</v>
      </c>
      <c r="AZ5258" s="2">
        <v>0</v>
      </c>
      <c r="BA5258" s="2">
        <v>0</v>
      </c>
      <c r="BB5258" s="2">
        <v>0</v>
      </c>
      <c r="BC5258" s="2">
        <v>0</v>
      </c>
      <c r="BD5258" s="2">
        <v>0</v>
      </c>
      <c r="BE5258" s="2">
        <v>0</v>
      </c>
      <c r="BF5258" s="2">
        <v>0</v>
      </c>
      <c r="BG5258" s="2">
        <v>0</v>
      </c>
      <c r="BH5258" s="2">
        <v>0</v>
      </c>
      <c r="BI5258" s="2">
        <v>0</v>
      </c>
      <c r="BJ5258" s="2">
        <v>0</v>
      </c>
      <c r="BK5258" s="2">
        <v>0</v>
      </c>
      <c r="BL5258" s="2">
        <v>6</v>
      </c>
      <c r="BM5258" s="2">
        <v>3</v>
      </c>
      <c r="BN5258" s="2">
        <v>4</v>
      </c>
      <c r="BO5258" s="2">
        <v>4</v>
      </c>
      <c r="BP5258" s="2">
        <v>5</v>
      </c>
      <c r="BQ5258" s="2">
        <v>3</v>
      </c>
      <c r="BR5258" s="2">
        <v>2</v>
      </c>
      <c r="BS5258" s="2">
        <v>0</v>
      </c>
      <c r="BT5258" s="2">
        <v>0</v>
      </c>
      <c r="BU5258" s="2">
        <v>0</v>
      </c>
      <c r="BV5258" s="2">
        <v>0</v>
      </c>
      <c r="BW5258" s="2">
        <v>0</v>
      </c>
      <c r="BX5258" s="2">
        <v>0</v>
      </c>
      <c r="BY5258" s="2">
        <v>0</v>
      </c>
      <c r="BZ5258" s="2">
        <v>0</v>
      </c>
      <c r="CA5258" s="2">
        <v>0</v>
      </c>
      <c r="CB5258" s="2">
        <v>0</v>
      </c>
      <c r="CC5258" s="2">
        <v>0</v>
      </c>
      <c r="CD5258" s="2">
        <v>0</v>
      </c>
      <c r="CE5258" s="2">
        <v>0</v>
      </c>
      <c r="CF5258" s="2">
        <v>0</v>
      </c>
      <c r="CG5258" s="2">
        <v>0</v>
      </c>
      <c r="CH5258" s="2">
        <v>0</v>
      </c>
      <c r="CI5258" s="2">
        <v>0</v>
      </c>
      <c r="CJ5258" s="2">
        <v>0</v>
      </c>
      <c r="CK5258" s="2">
        <v>0</v>
      </c>
      <c r="CL5258" s="2">
        <v>0</v>
      </c>
    </row>
    <row r="5259" spans="1:90" x14ac:dyDescent="0.25">
      <c r="A5259" t="s">
        <v>115</v>
      </c>
      <c r="B5259">
        <v>20415</v>
      </c>
      <c r="C5259" t="s">
        <v>186</v>
      </c>
      <c r="D5259">
        <v>1</v>
      </c>
      <c r="E5259">
        <v>8</v>
      </c>
      <c r="F5259">
        <v>39913</v>
      </c>
      <c r="G5259">
        <v>35039913</v>
      </c>
      <c r="H5259" t="s">
        <v>6769</v>
      </c>
      <c r="I5259">
        <v>513</v>
      </c>
      <c r="J5259" t="s">
        <v>1643</v>
      </c>
      <c r="K5259" t="s">
        <v>2135</v>
      </c>
      <c r="L5259">
        <v>1</v>
      </c>
      <c r="M5259" t="s">
        <v>1643</v>
      </c>
      <c r="N5259">
        <v>13145684</v>
      </c>
      <c r="O5259" t="s">
        <v>92</v>
      </c>
      <c r="P5259" t="s">
        <v>208</v>
      </c>
      <c r="Q5259">
        <v>350</v>
      </c>
      <c r="R5259">
        <v>19</v>
      </c>
      <c r="S5259">
        <v>38742973</v>
      </c>
      <c r="T5259">
        <v>38749993</v>
      </c>
      <c r="U5259" t="s">
        <v>6770</v>
      </c>
      <c r="V5259">
        <v>1</v>
      </c>
      <c r="W5259" s="2">
        <v>0</v>
      </c>
      <c r="X5259" s="2">
        <v>0</v>
      </c>
      <c r="Y5259" s="2">
        <v>0</v>
      </c>
      <c r="Z5259" s="2">
        <v>0</v>
      </c>
      <c r="AA5259" s="2">
        <v>0</v>
      </c>
      <c r="AB5259" s="2">
        <v>0</v>
      </c>
      <c r="AC5259" s="2">
        <v>0</v>
      </c>
      <c r="AD5259" s="2">
        <v>158</v>
      </c>
      <c r="AE5259" s="2">
        <v>138</v>
      </c>
      <c r="AF5259" s="2">
        <v>109</v>
      </c>
      <c r="AG5259" s="2">
        <v>148</v>
      </c>
      <c r="AH5259" s="2">
        <v>310</v>
      </c>
      <c r="AI5259" s="2">
        <v>243</v>
      </c>
      <c r="AJ5259" s="2">
        <v>275</v>
      </c>
      <c r="AK5259" s="2">
        <v>0</v>
      </c>
      <c r="AL5259" s="2">
        <v>0</v>
      </c>
      <c r="AM5259" s="2">
        <v>0</v>
      </c>
      <c r="AN5259" s="2">
        <v>0</v>
      </c>
      <c r="AO5259" s="2">
        <v>0</v>
      </c>
      <c r="AP5259" s="2">
        <v>0</v>
      </c>
      <c r="AQ5259" s="2">
        <v>0</v>
      </c>
      <c r="AR5259" s="2">
        <v>0</v>
      </c>
      <c r="AS5259" s="2">
        <v>0</v>
      </c>
      <c r="AT5259" s="2">
        <v>0</v>
      </c>
      <c r="AU5259" s="2">
        <v>0</v>
      </c>
      <c r="AV5259" s="2">
        <v>0</v>
      </c>
      <c r="AW5259" s="2">
        <v>0</v>
      </c>
      <c r="AX5259" s="2">
        <v>0</v>
      </c>
      <c r="AY5259" s="2">
        <v>0</v>
      </c>
      <c r="AZ5259" s="2">
        <v>0</v>
      </c>
      <c r="BA5259" s="2">
        <v>0</v>
      </c>
      <c r="BB5259" s="2">
        <v>0</v>
      </c>
      <c r="BC5259" s="2">
        <v>608</v>
      </c>
      <c r="BD5259" s="2">
        <v>9</v>
      </c>
      <c r="BE5259" s="2">
        <v>0</v>
      </c>
      <c r="BF5259" s="2">
        <v>0</v>
      </c>
      <c r="BG5259" s="2">
        <v>0</v>
      </c>
      <c r="BH5259" s="2">
        <v>0</v>
      </c>
      <c r="BI5259" s="2">
        <v>0</v>
      </c>
      <c r="BJ5259" s="2">
        <v>0</v>
      </c>
      <c r="BK5259" s="2">
        <v>0</v>
      </c>
      <c r="BL5259" s="2">
        <v>6</v>
      </c>
      <c r="BM5259" s="2">
        <v>4</v>
      </c>
      <c r="BN5259" s="2">
        <v>4</v>
      </c>
      <c r="BO5259" s="2">
        <v>4</v>
      </c>
      <c r="BP5259" s="2">
        <v>13</v>
      </c>
      <c r="BQ5259" s="2">
        <v>10</v>
      </c>
      <c r="BR5259" s="2">
        <v>7</v>
      </c>
      <c r="BS5259" s="2">
        <v>0</v>
      </c>
      <c r="BT5259" s="2">
        <v>0</v>
      </c>
      <c r="BU5259" s="2">
        <v>0</v>
      </c>
      <c r="BV5259" s="2">
        <v>0</v>
      </c>
      <c r="BW5259" s="2">
        <v>0</v>
      </c>
      <c r="BX5259" s="2">
        <v>0</v>
      </c>
      <c r="BY5259" s="2">
        <v>0</v>
      </c>
      <c r="BZ5259" s="2">
        <v>0</v>
      </c>
      <c r="CA5259" s="2">
        <v>0</v>
      </c>
      <c r="CB5259" s="2">
        <v>0</v>
      </c>
      <c r="CC5259" s="2">
        <v>0</v>
      </c>
      <c r="CD5259" s="2">
        <v>0</v>
      </c>
      <c r="CE5259" s="2">
        <v>0</v>
      </c>
      <c r="CF5259" s="2">
        <v>0</v>
      </c>
      <c r="CG5259" s="2">
        <v>0</v>
      </c>
      <c r="CH5259" s="2">
        <v>0</v>
      </c>
      <c r="CI5259" s="2">
        <v>0</v>
      </c>
      <c r="CJ5259" s="2">
        <v>0</v>
      </c>
      <c r="CK5259" s="2">
        <v>32</v>
      </c>
      <c r="CL5259" s="2">
        <v>2</v>
      </c>
    </row>
    <row r="5260" spans="1:90" x14ac:dyDescent="0.25">
      <c r="A5260" t="s">
        <v>115</v>
      </c>
      <c r="B5260">
        <v>20415</v>
      </c>
      <c r="C5260" t="s">
        <v>186</v>
      </c>
      <c r="D5260">
        <v>1</v>
      </c>
      <c r="E5260">
        <v>8</v>
      </c>
      <c r="F5260">
        <v>267703</v>
      </c>
      <c r="G5260">
        <v>35267703</v>
      </c>
      <c r="H5260" t="s">
        <v>17045</v>
      </c>
      <c r="I5260">
        <v>671</v>
      </c>
      <c r="J5260" t="s">
        <v>186</v>
      </c>
      <c r="K5260" t="s">
        <v>812</v>
      </c>
      <c r="L5260">
        <v>3</v>
      </c>
      <c r="M5260" t="s">
        <v>470</v>
      </c>
      <c r="N5260">
        <v>13181523</v>
      </c>
      <c r="O5260" t="s">
        <v>92</v>
      </c>
      <c r="P5260" t="s">
        <v>17046</v>
      </c>
      <c r="Q5260">
        <v>75</v>
      </c>
      <c r="R5260">
        <v>19</v>
      </c>
      <c r="S5260">
        <v>38383269</v>
      </c>
      <c r="U5260" t="s">
        <v>17047</v>
      </c>
      <c r="V5260">
        <v>1</v>
      </c>
      <c r="W5260" s="2">
        <v>0</v>
      </c>
      <c r="X5260" s="2">
        <v>0</v>
      </c>
      <c r="Y5260" s="2">
        <v>0</v>
      </c>
      <c r="Z5260" s="2">
        <v>0</v>
      </c>
      <c r="AA5260" s="2">
        <v>0</v>
      </c>
      <c r="AB5260" s="2">
        <v>0</v>
      </c>
      <c r="AC5260" s="2">
        <v>0</v>
      </c>
      <c r="AD5260" s="2">
        <v>72</v>
      </c>
      <c r="AE5260" s="2">
        <v>100</v>
      </c>
      <c r="AF5260" s="2">
        <v>104</v>
      </c>
      <c r="AG5260" s="2">
        <v>66</v>
      </c>
      <c r="AH5260" s="2">
        <v>0</v>
      </c>
      <c r="AI5260" s="2">
        <v>0</v>
      </c>
      <c r="AJ5260" s="2">
        <v>0</v>
      </c>
      <c r="AK5260" s="2">
        <v>0</v>
      </c>
      <c r="AL5260" s="2">
        <v>0</v>
      </c>
      <c r="AM5260" s="2">
        <v>0</v>
      </c>
      <c r="AN5260" s="2">
        <v>0</v>
      </c>
      <c r="AO5260" s="2">
        <v>0</v>
      </c>
      <c r="AP5260" s="2">
        <v>0</v>
      </c>
      <c r="AQ5260" s="2">
        <v>0</v>
      </c>
      <c r="AR5260" s="2">
        <v>0</v>
      </c>
      <c r="AS5260" s="2">
        <v>0</v>
      </c>
      <c r="AT5260" s="2">
        <v>0</v>
      </c>
      <c r="AU5260" s="2">
        <v>0</v>
      </c>
      <c r="AV5260" s="2">
        <v>0</v>
      </c>
      <c r="AW5260" s="2">
        <v>0</v>
      </c>
      <c r="AX5260" s="2">
        <v>0</v>
      </c>
      <c r="AY5260" s="2">
        <v>0</v>
      </c>
      <c r="AZ5260" s="2">
        <v>0</v>
      </c>
      <c r="BA5260" s="2">
        <v>0</v>
      </c>
      <c r="BB5260" s="2">
        <v>0</v>
      </c>
      <c r="BC5260" s="2">
        <v>0</v>
      </c>
      <c r="BD5260" s="2">
        <v>0</v>
      </c>
      <c r="BE5260" s="2">
        <v>0</v>
      </c>
      <c r="BF5260" s="2">
        <v>0</v>
      </c>
      <c r="BG5260" s="2">
        <v>0</v>
      </c>
      <c r="BH5260" s="2">
        <v>0</v>
      </c>
      <c r="BI5260" s="2">
        <v>0</v>
      </c>
      <c r="BJ5260" s="2">
        <v>0</v>
      </c>
      <c r="BK5260" s="2">
        <v>0</v>
      </c>
      <c r="BL5260" s="2">
        <v>3</v>
      </c>
      <c r="BM5260" s="2">
        <v>5</v>
      </c>
      <c r="BN5260" s="2">
        <v>4</v>
      </c>
      <c r="BO5260" s="2">
        <v>2</v>
      </c>
      <c r="BP5260" s="2">
        <v>0</v>
      </c>
      <c r="BQ5260" s="2">
        <v>0</v>
      </c>
      <c r="BR5260" s="2">
        <v>0</v>
      </c>
      <c r="BS5260" s="2">
        <v>0</v>
      </c>
      <c r="BT5260" s="2">
        <v>0</v>
      </c>
      <c r="BU5260" s="2">
        <v>0</v>
      </c>
      <c r="BV5260" s="2">
        <v>0</v>
      </c>
      <c r="BW5260" s="2">
        <v>0</v>
      </c>
      <c r="BX5260" s="2">
        <v>0</v>
      </c>
      <c r="BY5260" s="2">
        <v>0</v>
      </c>
      <c r="BZ5260" s="2">
        <v>0</v>
      </c>
      <c r="CA5260" s="2">
        <v>0</v>
      </c>
      <c r="CB5260" s="2">
        <v>0</v>
      </c>
      <c r="CC5260" s="2">
        <v>0</v>
      </c>
      <c r="CD5260" s="2">
        <v>0</v>
      </c>
      <c r="CE5260" s="2">
        <v>0</v>
      </c>
      <c r="CF5260" s="2">
        <v>0</v>
      </c>
      <c r="CG5260" s="2">
        <v>0</v>
      </c>
      <c r="CH5260" s="2">
        <v>0</v>
      </c>
      <c r="CI5260" s="2">
        <v>0</v>
      </c>
      <c r="CJ5260" s="2">
        <v>0</v>
      </c>
      <c r="CK5260" s="2">
        <v>0</v>
      </c>
      <c r="CL5260" s="2">
        <v>0</v>
      </c>
    </row>
    <row r="5261" spans="1:90" x14ac:dyDescent="0.25">
      <c r="A5261" t="s">
        <v>115</v>
      </c>
      <c r="B5261">
        <v>20415</v>
      </c>
      <c r="C5261" t="s">
        <v>186</v>
      </c>
      <c r="D5261">
        <v>1</v>
      </c>
      <c r="E5261">
        <v>8</v>
      </c>
      <c r="F5261">
        <v>909609</v>
      </c>
      <c r="G5261">
        <v>35909609</v>
      </c>
      <c r="H5261" t="s">
        <v>4306</v>
      </c>
      <c r="I5261">
        <v>671</v>
      </c>
      <c r="J5261" t="s">
        <v>186</v>
      </c>
      <c r="K5261" t="s">
        <v>4307</v>
      </c>
      <c r="L5261">
        <v>3</v>
      </c>
      <c r="M5261" t="s">
        <v>470</v>
      </c>
      <c r="N5261">
        <v>13178490</v>
      </c>
      <c r="O5261" t="s">
        <v>92</v>
      </c>
      <c r="P5261" t="s">
        <v>4308</v>
      </c>
      <c r="Q5261">
        <v>222</v>
      </c>
      <c r="R5261">
        <v>19</v>
      </c>
      <c r="S5261">
        <v>38643191</v>
      </c>
      <c r="T5261">
        <v>38832046</v>
      </c>
      <c r="U5261" t="s">
        <v>4309</v>
      </c>
      <c r="V5261">
        <v>1</v>
      </c>
      <c r="W5261" s="2">
        <v>0</v>
      </c>
      <c r="X5261" s="2">
        <v>0</v>
      </c>
      <c r="Y5261" s="2">
        <v>0</v>
      </c>
      <c r="Z5261" s="2">
        <v>39</v>
      </c>
      <c r="AA5261" s="2">
        <v>33</v>
      </c>
      <c r="AB5261" s="2">
        <v>47</v>
      </c>
      <c r="AC5261" s="2">
        <v>41</v>
      </c>
      <c r="AD5261" s="2">
        <v>34</v>
      </c>
      <c r="AE5261" s="2">
        <v>34</v>
      </c>
      <c r="AF5261" s="2">
        <v>37</v>
      </c>
      <c r="AG5261" s="2">
        <v>45</v>
      </c>
      <c r="AH5261" s="2">
        <v>49</v>
      </c>
      <c r="AI5261" s="2">
        <v>42</v>
      </c>
      <c r="AJ5261" s="2">
        <v>64</v>
      </c>
      <c r="AK5261" s="2">
        <v>0</v>
      </c>
      <c r="AL5261" s="2">
        <v>0</v>
      </c>
      <c r="AM5261" s="2">
        <v>0</v>
      </c>
      <c r="AN5261" s="2">
        <v>0</v>
      </c>
      <c r="AO5261" s="2">
        <v>0</v>
      </c>
      <c r="AP5261" s="2">
        <v>0</v>
      </c>
      <c r="AQ5261" s="2">
        <v>0</v>
      </c>
      <c r="AR5261" s="2">
        <v>0</v>
      </c>
      <c r="AS5261" s="2">
        <v>0</v>
      </c>
      <c r="AT5261" s="2">
        <v>0</v>
      </c>
      <c r="AU5261" s="2">
        <v>0</v>
      </c>
      <c r="AV5261" s="2">
        <v>0</v>
      </c>
      <c r="AW5261" s="2">
        <v>0</v>
      </c>
      <c r="AX5261" s="2">
        <v>0</v>
      </c>
      <c r="AY5261" s="2">
        <v>0</v>
      </c>
      <c r="AZ5261" s="2">
        <v>0</v>
      </c>
      <c r="BA5261" s="2">
        <v>0</v>
      </c>
      <c r="BB5261" s="2">
        <v>0</v>
      </c>
      <c r="BC5261" s="2">
        <v>132</v>
      </c>
      <c r="BD5261" s="2">
        <v>0</v>
      </c>
      <c r="BE5261" s="2">
        <v>0</v>
      </c>
      <c r="BF5261" s="2">
        <v>0</v>
      </c>
      <c r="BG5261" s="2">
        <v>0</v>
      </c>
      <c r="BH5261" s="2">
        <v>3</v>
      </c>
      <c r="BI5261" s="2">
        <v>1</v>
      </c>
      <c r="BJ5261" s="2">
        <v>3</v>
      </c>
      <c r="BK5261" s="2">
        <v>2</v>
      </c>
      <c r="BL5261" s="2">
        <v>2</v>
      </c>
      <c r="BM5261" s="2">
        <v>2</v>
      </c>
      <c r="BN5261" s="2">
        <v>2</v>
      </c>
      <c r="BO5261" s="2">
        <v>4</v>
      </c>
      <c r="BP5261" s="2">
        <v>3</v>
      </c>
      <c r="BQ5261" s="2">
        <v>3</v>
      </c>
      <c r="BR5261" s="2">
        <v>2</v>
      </c>
      <c r="BS5261" s="2">
        <v>0</v>
      </c>
      <c r="BT5261" s="2">
        <v>0</v>
      </c>
      <c r="BU5261" s="2">
        <v>0</v>
      </c>
      <c r="BV5261" s="2">
        <v>0</v>
      </c>
      <c r="BW5261" s="2">
        <v>0</v>
      </c>
      <c r="BX5261" s="2">
        <v>0</v>
      </c>
      <c r="BY5261" s="2">
        <v>0</v>
      </c>
      <c r="BZ5261" s="2">
        <v>0</v>
      </c>
      <c r="CA5261" s="2">
        <v>0</v>
      </c>
      <c r="CB5261" s="2">
        <v>0</v>
      </c>
      <c r="CC5261" s="2">
        <v>0</v>
      </c>
      <c r="CD5261" s="2">
        <v>0</v>
      </c>
      <c r="CE5261" s="2">
        <v>0</v>
      </c>
      <c r="CF5261" s="2">
        <v>0</v>
      </c>
      <c r="CG5261" s="2">
        <v>0</v>
      </c>
      <c r="CH5261" s="2">
        <v>0</v>
      </c>
      <c r="CI5261" s="2">
        <v>0</v>
      </c>
      <c r="CJ5261" s="2">
        <v>0</v>
      </c>
      <c r="CK5261" s="2">
        <v>7</v>
      </c>
      <c r="CL5261" s="2">
        <v>0</v>
      </c>
    </row>
    <row r="5262" spans="1:90" x14ac:dyDescent="0.25">
      <c r="A5262" t="s">
        <v>115</v>
      </c>
      <c r="B5262">
        <v>20415</v>
      </c>
      <c r="C5262" t="s">
        <v>186</v>
      </c>
      <c r="D5262">
        <v>1</v>
      </c>
      <c r="E5262">
        <v>8</v>
      </c>
      <c r="F5262">
        <v>39858</v>
      </c>
      <c r="G5262">
        <v>35039858</v>
      </c>
      <c r="H5262" t="s">
        <v>18983</v>
      </c>
      <c r="I5262">
        <v>748</v>
      </c>
      <c r="J5262" t="s">
        <v>187</v>
      </c>
      <c r="K5262" t="s">
        <v>14292</v>
      </c>
      <c r="L5262">
        <v>1</v>
      </c>
      <c r="M5262" t="s">
        <v>187</v>
      </c>
      <c r="N5262">
        <v>13183150</v>
      </c>
      <c r="O5262" t="s">
        <v>92</v>
      </c>
      <c r="P5262" t="s">
        <v>18984</v>
      </c>
      <c r="Q5262">
        <v>29</v>
      </c>
      <c r="R5262">
        <v>19</v>
      </c>
      <c r="S5262">
        <v>38651284</v>
      </c>
      <c r="T5262">
        <v>38973933</v>
      </c>
      <c r="U5262" t="s">
        <v>14294</v>
      </c>
      <c r="V5262">
        <v>1</v>
      </c>
      <c r="W5262" s="2">
        <v>0</v>
      </c>
      <c r="X5262" s="2">
        <v>0</v>
      </c>
      <c r="Y5262" s="2">
        <v>0</v>
      </c>
      <c r="Z5262" s="2">
        <v>0</v>
      </c>
      <c r="AA5262" s="2">
        <v>0</v>
      </c>
      <c r="AB5262" s="2">
        <v>0</v>
      </c>
      <c r="AC5262" s="2">
        <v>0</v>
      </c>
      <c r="AD5262" s="2">
        <v>0</v>
      </c>
      <c r="AE5262" s="2">
        <v>0</v>
      </c>
      <c r="AF5262" s="2">
        <v>0</v>
      </c>
      <c r="AG5262" s="2">
        <v>0</v>
      </c>
      <c r="AH5262" s="2">
        <v>167</v>
      </c>
      <c r="AI5262" s="2">
        <v>137</v>
      </c>
      <c r="AJ5262" s="2">
        <v>175</v>
      </c>
      <c r="AK5262" s="2">
        <v>0</v>
      </c>
      <c r="AL5262" s="2">
        <v>0</v>
      </c>
      <c r="AM5262" s="2">
        <v>0</v>
      </c>
      <c r="AN5262" s="2">
        <v>0</v>
      </c>
      <c r="AO5262" s="2">
        <v>0</v>
      </c>
      <c r="AP5262" s="2">
        <v>0</v>
      </c>
      <c r="AQ5262" s="2">
        <v>0</v>
      </c>
      <c r="AR5262" s="2">
        <v>0</v>
      </c>
      <c r="AS5262" s="2">
        <v>0</v>
      </c>
      <c r="AT5262" s="2">
        <v>0</v>
      </c>
      <c r="AU5262" s="2">
        <v>0</v>
      </c>
      <c r="AV5262" s="2">
        <v>0</v>
      </c>
      <c r="AW5262" s="2">
        <v>0</v>
      </c>
      <c r="AX5262" s="2">
        <v>0</v>
      </c>
      <c r="AY5262" s="2">
        <v>0</v>
      </c>
      <c r="AZ5262" s="2">
        <v>0</v>
      </c>
      <c r="BA5262" s="2">
        <v>0</v>
      </c>
      <c r="BB5262" s="2">
        <v>0</v>
      </c>
      <c r="BC5262" s="2">
        <v>0</v>
      </c>
      <c r="BD5262" s="2">
        <v>0</v>
      </c>
      <c r="BE5262" s="2">
        <v>0</v>
      </c>
      <c r="BF5262" s="2">
        <v>0</v>
      </c>
      <c r="BG5262" s="2">
        <v>0</v>
      </c>
      <c r="BH5262" s="2">
        <v>0</v>
      </c>
      <c r="BI5262" s="2">
        <v>0</v>
      </c>
      <c r="BJ5262" s="2">
        <v>0</v>
      </c>
      <c r="BK5262" s="2">
        <v>0</v>
      </c>
      <c r="BL5262" s="2">
        <v>0</v>
      </c>
      <c r="BM5262" s="2">
        <v>0</v>
      </c>
      <c r="BN5262" s="2">
        <v>0</v>
      </c>
      <c r="BO5262" s="2">
        <v>0</v>
      </c>
      <c r="BP5262" s="2">
        <v>7</v>
      </c>
      <c r="BQ5262" s="2">
        <v>7</v>
      </c>
      <c r="BR5262" s="2">
        <v>8</v>
      </c>
      <c r="BS5262" s="2">
        <v>0</v>
      </c>
      <c r="BT5262" s="2">
        <v>0</v>
      </c>
      <c r="BU5262" s="2">
        <v>0</v>
      </c>
      <c r="BV5262" s="2">
        <v>0</v>
      </c>
      <c r="BW5262" s="2">
        <v>0</v>
      </c>
      <c r="BX5262" s="2">
        <v>0</v>
      </c>
      <c r="BY5262" s="2">
        <v>0</v>
      </c>
      <c r="BZ5262" s="2">
        <v>0</v>
      </c>
      <c r="CA5262" s="2">
        <v>0</v>
      </c>
      <c r="CB5262" s="2">
        <v>0</v>
      </c>
      <c r="CC5262" s="2">
        <v>0</v>
      </c>
      <c r="CD5262" s="2">
        <v>0</v>
      </c>
      <c r="CE5262" s="2">
        <v>0</v>
      </c>
      <c r="CF5262" s="2">
        <v>0</v>
      </c>
      <c r="CG5262" s="2">
        <v>0</v>
      </c>
      <c r="CH5262" s="2">
        <v>0</v>
      </c>
      <c r="CI5262" s="2">
        <v>0</v>
      </c>
      <c r="CJ5262" s="2">
        <v>0</v>
      </c>
      <c r="CK5262" s="2">
        <v>0</v>
      </c>
      <c r="CL5262" s="2">
        <v>0</v>
      </c>
    </row>
    <row r="5263" spans="1:90" x14ac:dyDescent="0.25">
      <c r="A5263" t="s">
        <v>115</v>
      </c>
      <c r="B5263">
        <v>20415</v>
      </c>
      <c r="C5263" t="s">
        <v>186</v>
      </c>
      <c r="D5263">
        <v>1</v>
      </c>
      <c r="E5263">
        <v>8</v>
      </c>
      <c r="F5263">
        <v>42523</v>
      </c>
      <c r="G5263">
        <v>35042523</v>
      </c>
      <c r="H5263" t="s">
        <v>14395</v>
      </c>
      <c r="I5263">
        <v>671</v>
      </c>
      <c r="J5263" t="s">
        <v>186</v>
      </c>
      <c r="K5263" t="s">
        <v>14396</v>
      </c>
      <c r="L5263">
        <v>3</v>
      </c>
      <c r="M5263" t="s">
        <v>470</v>
      </c>
      <c r="N5263">
        <v>13180510</v>
      </c>
      <c r="O5263" t="s">
        <v>92</v>
      </c>
      <c r="P5263" t="s">
        <v>14397</v>
      </c>
      <c r="Q5263">
        <v>250</v>
      </c>
      <c r="R5263">
        <v>19</v>
      </c>
      <c r="S5263">
        <v>38543666</v>
      </c>
      <c r="T5263">
        <v>38641034</v>
      </c>
      <c r="U5263" t="s">
        <v>14398</v>
      </c>
      <c r="V5263">
        <v>1</v>
      </c>
      <c r="W5263" s="2">
        <v>0</v>
      </c>
      <c r="X5263" s="2">
        <v>0</v>
      </c>
      <c r="Y5263" s="2">
        <v>0</v>
      </c>
      <c r="Z5263" s="2">
        <v>39</v>
      </c>
      <c r="AA5263" s="2">
        <v>29</v>
      </c>
      <c r="AB5263" s="2">
        <v>42</v>
      </c>
      <c r="AC5263" s="2">
        <v>32</v>
      </c>
      <c r="AD5263" s="2">
        <v>38</v>
      </c>
      <c r="AE5263" s="2">
        <v>26</v>
      </c>
      <c r="AF5263" s="2">
        <v>42</v>
      </c>
      <c r="AG5263" s="2">
        <v>51</v>
      </c>
      <c r="AH5263" s="2">
        <v>26</v>
      </c>
      <c r="AI5263" s="2">
        <v>27</v>
      </c>
      <c r="AJ5263" s="2">
        <v>30</v>
      </c>
      <c r="AK5263" s="2">
        <v>0</v>
      </c>
      <c r="AL5263" s="2">
        <v>0</v>
      </c>
      <c r="AM5263" s="2">
        <v>0</v>
      </c>
      <c r="AN5263" s="2">
        <v>0</v>
      </c>
      <c r="AO5263" s="2">
        <v>0</v>
      </c>
      <c r="AP5263" s="2">
        <v>0</v>
      </c>
      <c r="AQ5263" s="2">
        <v>0</v>
      </c>
      <c r="AR5263" s="2">
        <v>0</v>
      </c>
      <c r="AS5263" s="2">
        <v>0</v>
      </c>
      <c r="AT5263" s="2">
        <v>0</v>
      </c>
      <c r="AU5263" s="2">
        <v>0</v>
      </c>
      <c r="AV5263" s="2">
        <v>0</v>
      </c>
      <c r="AW5263" s="2">
        <v>0</v>
      </c>
      <c r="AX5263" s="2">
        <v>0</v>
      </c>
      <c r="AY5263" s="2">
        <v>0</v>
      </c>
      <c r="AZ5263" s="2">
        <v>0</v>
      </c>
      <c r="BA5263" s="2">
        <v>0</v>
      </c>
      <c r="BB5263" s="2">
        <v>0</v>
      </c>
      <c r="BC5263" s="2">
        <v>65</v>
      </c>
      <c r="BD5263" s="2">
        <v>7</v>
      </c>
      <c r="BE5263" s="2">
        <v>0</v>
      </c>
      <c r="BF5263" s="2">
        <v>0</v>
      </c>
      <c r="BG5263" s="2">
        <v>0</v>
      </c>
      <c r="BH5263" s="2">
        <v>4</v>
      </c>
      <c r="BI5263" s="2">
        <v>1</v>
      </c>
      <c r="BJ5263" s="2">
        <v>2</v>
      </c>
      <c r="BK5263" s="2">
        <v>2</v>
      </c>
      <c r="BL5263" s="2">
        <v>1</v>
      </c>
      <c r="BM5263" s="2">
        <v>2</v>
      </c>
      <c r="BN5263" s="2">
        <v>2</v>
      </c>
      <c r="BO5263" s="2">
        <v>3</v>
      </c>
      <c r="BP5263" s="2">
        <v>2</v>
      </c>
      <c r="BQ5263" s="2">
        <v>2</v>
      </c>
      <c r="BR5263" s="2">
        <v>1</v>
      </c>
      <c r="BS5263" s="2">
        <v>0</v>
      </c>
      <c r="BT5263" s="2">
        <v>0</v>
      </c>
      <c r="BU5263" s="2">
        <v>0</v>
      </c>
      <c r="BV5263" s="2">
        <v>0</v>
      </c>
      <c r="BW5263" s="2">
        <v>0</v>
      </c>
      <c r="BX5263" s="2">
        <v>0</v>
      </c>
      <c r="BY5263" s="2">
        <v>0</v>
      </c>
      <c r="BZ5263" s="2">
        <v>0</v>
      </c>
      <c r="CA5263" s="2">
        <v>0</v>
      </c>
      <c r="CB5263" s="2">
        <v>0</v>
      </c>
      <c r="CC5263" s="2">
        <v>0</v>
      </c>
      <c r="CD5263" s="2">
        <v>0</v>
      </c>
      <c r="CE5263" s="2">
        <v>0</v>
      </c>
      <c r="CF5263" s="2">
        <v>0</v>
      </c>
      <c r="CG5263" s="2">
        <v>0</v>
      </c>
      <c r="CH5263" s="2">
        <v>0</v>
      </c>
      <c r="CI5263" s="2">
        <v>0</v>
      </c>
      <c r="CJ5263" s="2">
        <v>0</v>
      </c>
      <c r="CK5263" s="2">
        <v>3</v>
      </c>
      <c r="CL5263" s="2">
        <v>3</v>
      </c>
    </row>
    <row r="5264" spans="1:90" x14ac:dyDescent="0.25">
      <c r="A5264" t="s">
        <v>115</v>
      </c>
      <c r="B5264">
        <v>20415</v>
      </c>
      <c r="C5264" t="s">
        <v>186</v>
      </c>
      <c r="D5264">
        <v>1</v>
      </c>
      <c r="E5264">
        <v>8</v>
      </c>
      <c r="F5264">
        <v>42500</v>
      </c>
      <c r="G5264">
        <v>35042500</v>
      </c>
      <c r="H5264" t="s">
        <v>5676</v>
      </c>
      <c r="I5264">
        <v>671</v>
      </c>
      <c r="J5264" t="s">
        <v>186</v>
      </c>
      <c r="K5264" t="s">
        <v>4286</v>
      </c>
      <c r="L5264">
        <v>3</v>
      </c>
      <c r="M5264" t="s">
        <v>470</v>
      </c>
      <c r="N5264">
        <v>13178030</v>
      </c>
      <c r="O5264" t="s">
        <v>92</v>
      </c>
      <c r="P5264" t="s">
        <v>5677</v>
      </c>
      <c r="Q5264">
        <v>299</v>
      </c>
      <c r="R5264">
        <v>19</v>
      </c>
      <c r="S5264">
        <v>38549255</v>
      </c>
      <c r="T5264">
        <v>38641020</v>
      </c>
      <c r="U5264" t="s">
        <v>5678</v>
      </c>
      <c r="V5264">
        <v>1</v>
      </c>
      <c r="W5264" s="2">
        <v>0</v>
      </c>
      <c r="X5264" s="2">
        <v>0</v>
      </c>
      <c r="Y5264" s="2">
        <v>0</v>
      </c>
      <c r="Z5264" s="2">
        <v>0</v>
      </c>
      <c r="AA5264" s="2">
        <v>0</v>
      </c>
      <c r="AB5264" s="2">
        <v>0</v>
      </c>
      <c r="AC5264" s="2">
        <v>0</v>
      </c>
      <c r="AD5264" s="2">
        <v>0</v>
      </c>
      <c r="AE5264" s="2">
        <v>0</v>
      </c>
      <c r="AF5264" s="2">
        <v>28</v>
      </c>
      <c r="AG5264" s="2">
        <v>75</v>
      </c>
      <c r="AH5264" s="2">
        <v>77</v>
      </c>
      <c r="AI5264" s="2">
        <v>86</v>
      </c>
      <c r="AJ5264" s="2">
        <v>128</v>
      </c>
      <c r="AK5264" s="2">
        <v>0</v>
      </c>
      <c r="AL5264" s="2">
        <v>0</v>
      </c>
      <c r="AM5264" s="2">
        <v>0</v>
      </c>
      <c r="AN5264" s="2">
        <v>0</v>
      </c>
      <c r="AO5264" s="2">
        <v>0</v>
      </c>
      <c r="AP5264" s="2">
        <v>0</v>
      </c>
      <c r="AQ5264" s="2">
        <v>0</v>
      </c>
      <c r="AR5264" s="2">
        <v>0</v>
      </c>
      <c r="AS5264" s="2">
        <v>0</v>
      </c>
      <c r="AT5264" s="2">
        <v>0</v>
      </c>
      <c r="AU5264" s="2">
        <v>33</v>
      </c>
      <c r="AV5264" s="2">
        <v>0</v>
      </c>
      <c r="AW5264" s="2">
        <v>0</v>
      </c>
      <c r="AX5264" s="2">
        <v>0</v>
      </c>
      <c r="AY5264" s="2">
        <v>0</v>
      </c>
      <c r="AZ5264" s="2">
        <v>0</v>
      </c>
      <c r="BA5264" s="2">
        <v>0</v>
      </c>
      <c r="BB5264" s="2">
        <v>0</v>
      </c>
      <c r="BC5264" s="2">
        <v>0</v>
      </c>
      <c r="BD5264" s="2">
        <v>0</v>
      </c>
      <c r="BE5264" s="2">
        <v>0</v>
      </c>
      <c r="BF5264" s="2">
        <v>0</v>
      </c>
      <c r="BG5264" s="2">
        <v>0</v>
      </c>
      <c r="BH5264" s="2">
        <v>0</v>
      </c>
      <c r="BI5264" s="2">
        <v>0</v>
      </c>
      <c r="BJ5264" s="2">
        <v>0</v>
      </c>
      <c r="BK5264" s="2">
        <v>0</v>
      </c>
      <c r="BL5264" s="2">
        <v>0</v>
      </c>
      <c r="BM5264" s="2">
        <v>0</v>
      </c>
      <c r="BN5264" s="2">
        <v>2</v>
      </c>
      <c r="BO5264" s="2">
        <v>5</v>
      </c>
      <c r="BP5264" s="2">
        <v>5</v>
      </c>
      <c r="BQ5264" s="2">
        <v>3</v>
      </c>
      <c r="BR5264" s="2">
        <v>6</v>
      </c>
      <c r="BS5264" s="2">
        <v>0</v>
      </c>
      <c r="BT5264" s="2">
        <v>0</v>
      </c>
      <c r="BU5264" s="2">
        <v>0</v>
      </c>
      <c r="BV5264" s="2">
        <v>0</v>
      </c>
      <c r="BW5264" s="2">
        <v>0</v>
      </c>
      <c r="BX5264" s="2">
        <v>0</v>
      </c>
      <c r="BY5264" s="2">
        <v>0</v>
      </c>
      <c r="BZ5264" s="2">
        <v>0</v>
      </c>
      <c r="CA5264" s="2">
        <v>0</v>
      </c>
      <c r="CB5264" s="2">
        <v>0</v>
      </c>
      <c r="CC5264" s="2">
        <v>1</v>
      </c>
      <c r="CD5264" s="2">
        <v>0</v>
      </c>
      <c r="CE5264" s="2">
        <v>0</v>
      </c>
      <c r="CF5264" s="2">
        <v>0</v>
      </c>
      <c r="CG5264" s="2">
        <v>0</v>
      </c>
      <c r="CH5264" s="2">
        <v>0</v>
      </c>
      <c r="CI5264" s="2">
        <v>0</v>
      </c>
      <c r="CJ5264" s="2">
        <v>0</v>
      </c>
      <c r="CK5264" s="2">
        <v>0</v>
      </c>
      <c r="CL5264" s="2">
        <v>0</v>
      </c>
    </row>
    <row r="5265" spans="1:90" x14ac:dyDescent="0.25">
      <c r="A5265" t="s">
        <v>115</v>
      </c>
      <c r="B5265">
        <v>20415</v>
      </c>
      <c r="C5265" t="s">
        <v>186</v>
      </c>
      <c r="D5265">
        <v>1</v>
      </c>
      <c r="E5265">
        <v>8</v>
      </c>
      <c r="F5265">
        <v>17279</v>
      </c>
      <c r="G5265">
        <v>35017279</v>
      </c>
      <c r="H5265" t="s">
        <v>1302</v>
      </c>
      <c r="I5265">
        <v>748</v>
      </c>
      <c r="J5265" t="s">
        <v>187</v>
      </c>
      <c r="K5265" t="s">
        <v>1303</v>
      </c>
      <c r="L5265">
        <v>1</v>
      </c>
      <c r="M5265" t="s">
        <v>187</v>
      </c>
      <c r="N5265">
        <v>13184420</v>
      </c>
      <c r="O5265" t="s">
        <v>92</v>
      </c>
      <c r="P5265" t="s">
        <v>1304</v>
      </c>
      <c r="Q5265">
        <v>355</v>
      </c>
      <c r="R5265">
        <v>19</v>
      </c>
      <c r="S5265">
        <v>38973988</v>
      </c>
      <c r="T5265">
        <v>38975627</v>
      </c>
      <c r="U5265" t="s">
        <v>1305</v>
      </c>
      <c r="V5265">
        <v>1</v>
      </c>
      <c r="W5265" s="2">
        <v>0</v>
      </c>
      <c r="X5265" s="2">
        <v>0</v>
      </c>
      <c r="Y5265" s="2">
        <v>0</v>
      </c>
      <c r="Z5265" s="2">
        <v>0</v>
      </c>
      <c r="AA5265" s="2">
        <v>0</v>
      </c>
      <c r="AB5265" s="2">
        <v>0</v>
      </c>
      <c r="AC5265" s="2">
        <v>0</v>
      </c>
      <c r="AD5265" s="2">
        <v>72</v>
      </c>
      <c r="AE5265" s="2">
        <v>72</v>
      </c>
      <c r="AF5265" s="2">
        <v>140</v>
      </c>
      <c r="AG5265" s="2">
        <v>140</v>
      </c>
      <c r="AH5265" s="2">
        <v>139</v>
      </c>
      <c r="AI5265" s="2">
        <v>133</v>
      </c>
      <c r="AJ5265" s="2">
        <v>0</v>
      </c>
      <c r="AK5265" s="2">
        <v>0</v>
      </c>
      <c r="AL5265" s="2">
        <v>0</v>
      </c>
      <c r="AM5265" s="2">
        <v>0</v>
      </c>
      <c r="AN5265" s="2">
        <v>0</v>
      </c>
      <c r="AO5265" s="2">
        <v>0</v>
      </c>
      <c r="AP5265" s="2">
        <v>0</v>
      </c>
      <c r="AQ5265" s="2">
        <v>0</v>
      </c>
      <c r="AR5265" s="2">
        <v>0</v>
      </c>
      <c r="AS5265" s="2">
        <v>0</v>
      </c>
      <c r="AT5265" s="2">
        <v>0</v>
      </c>
      <c r="AU5265" s="2">
        <v>0</v>
      </c>
      <c r="AV5265" s="2">
        <v>0</v>
      </c>
      <c r="AW5265" s="2">
        <v>0</v>
      </c>
      <c r="AX5265" s="2">
        <v>0</v>
      </c>
      <c r="AY5265" s="2">
        <v>0</v>
      </c>
      <c r="AZ5265" s="2">
        <v>0</v>
      </c>
      <c r="BA5265" s="2">
        <v>0</v>
      </c>
      <c r="BB5265" s="2">
        <v>0</v>
      </c>
      <c r="BC5265" s="2">
        <v>0</v>
      </c>
      <c r="BD5265" s="2">
        <v>0</v>
      </c>
      <c r="BE5265" s="2">
        <v>0</v>
      </c>
      <c r="BF5265" s="2">
        <v>0</v>
      </c>
      <c r="BG5265" s="2">
        <v>0</v>
      </c>
      <c r="BH5265" s="2">
        <v>0</v>
      </c>
      <c r="BI5265" s="2">
        <v>0</v>
      </c>
      <c r="BJ5265" s="2">
        <v>0</v>
      </c>
      <c r="BK5265" s="2">
        <v>0</v>
      </c>
      <c r="BL5265" s="2">
        <v>3</v>
      </c>
      <c r="BM5265" s="2">
        <v>3</v>
      </c>
      <c r="BN5265" s="2">
        <v>5</v>
      </c>
      <c r="BO5265" s="2">
        <v>5</v>
      </c>
      <c r="BP5265" s="2">
        <v>4</v>
      </c>
      <c r="BQ5265" s="2">
        <v>4</v>
      </c>
      <c r="BR5265" s="2">
        <v>0</v>
      </c>
      <c r="BS5265" s="2">
        <v>0</v>
      </c>
      <c r="BT5265" s="2">
        <v>0</v>
      </c>
      <c r="BU5265" s="2">
        <v>0</v>
      </c>
      <c r="BV5265" s="2">
        <v>0</v>
      </c>
      <c r="BW5265" s="2">
        <v>0</v>
      </c>
      <c r="BX5265" s="2">
        <v>0</v>
      </c>
      <c r="BY5265" s="2">
        <v>0</v>
      </c>
      <c r="BZ5265" s="2">
        <v>0</v>
      </c>
      <c r="CA5265" s="2">
        <v>0</v>
      </c>
      <c r="CB5265" s="2">
        <v>0</v>
      </c>
      <c r="CC5265" s="2">
        <v>0</v>
      </c>
      <c r="CD5265" s="2">
        <v>0</v>
      </c>
      <c r="CE5265" s="2">
        <v>0</v>
      </c>
      <c r="CF5265" s="2">
        <v>0</v>
      </c>
      <c r="CG5265" s="2">
        <v>0</v>
      </c>
      <c r="CH5265" s="2">
        <v>0</v>
      </c>
      <c r="CI5265" s="2">
        <v>0</v>
      </c>
      <c r="CJ5265" s="2">
        <v>0</v>
      </c>
      <c r="CK5265" s="2">
        <v>0</v>
      </c>
      <c r="CL5265" s="2">
        <v>0</v>
      </c>
    </row>
    <row r="5266" spans="1:90" x14ac:dyDescent="0.25">
      <c r="A5266" t="s">
        <v>115</v>
      </c>
      <c r="B5266">
        <v>20415</v>
      </c>
      <c r="C5266" t="s">
        <v>186</v>
      </c>
      <c r="D5266">
        <v>1</v>
      </c>
      <c r="E5266">
        <v>8</v>
      </c>
      <c r="F5266">
        <v>45585</v>
      </c>
      <c r="G5266">
        <v>35045585</v>
      </c>
      <c r="H5266" t="s">
        <v>19200</v>
      </c>
      <c r="I5266">
        <v>671</v>
      </c>
      <c r="J5266" t="s">
        <v>186</v>
      </c>
      <c r="K5266" t="s">
        <v>19201</v>
      </c>
      <c r="L5266">
        <v>3</v>
      </c>
      <c r="M5266" t="s">
        <v>470</v>
      </c>
      <c r="N5266">
        <v>13180400</v>
      </c>
      <c r="O5266" t="s">
        <v>102</v>
      </c>
      <c r="P5266" t="s">
        <v>19202</v>
      </c>
      <c r="Q5266">
        <v>1320</v>
      </c>
      <c r="R5266">
        <v>19</v>
      </c>
      <c r="S5266">
        <v>38543880</v>
      </c>
      <c r="T5266">
        <v>38642080</v>
      </c>
      <c r="U5266" t="s">
        <v>19203</v>
      </c>
      <c r="V5266">
        <v>1</v>
      </c>
      <c r="W5266" s="2">
        <v>0</v>
      </c>
      <c r="X5266" s="2">
        <v>0</v>
      </c>
      <c r="Y5266" s="2">
        <v>0</v>
      </c>
      <c r="Z5266" s="2">
        <v>0</v>
      </c>
      <c r="AA5266" s="2">
        <v>0</v>
      </c>
      <c r="AB5266" s="2">
        <v>0</v>
      </c>
      <c r="AC5266" s="2">
        <v>0</v>
      </c>
      <c r="AD5266" s="2">
        <v>101</v>
      </c>
      <c r="AE5266" s="2">
        <v>100</v>
      </c>
      <c r="AF5266" s="2">
        <v>162</v>
      </c>
      <c r="AG5266" s="2">
        <v>139</v>
      </c>
      <c r="AH5266" s="2">
        <v>181</v>
      </c>
      <c r="AI5266" s="2">
        <v>140</v>
      </c>
      <c r="AJ5266" s="2">
        <v>135</v>
      </c>
      <c r="AK5266" s="2">
        <v>0</v>
      </c>
      <c r="AL5266" s="2">
        <v>0</v>
      </c>
      <c r="AM5266" s="2">
        <v>0</v>
      </c>
      <c r="AN5266" s="2">
        <v>0</v>
      </c>
      <c r="AO5266" s="2">
        <v>0</v>
      </c>
      <c r="AP5266" s="2">
        <v>0</v>
      </c>
      <c r="AQ5266" s="2">
        <v>0</v>
      </c>
      <c r="AR5266" s="2">
        <v>0</v>
      </c>
      <c r="AS5266" s="2">
        <v>0</v>
      </c>
      <c r="AT5266" s="2">
        <v>0</v>
      </c>
      <c r="AU5266" s="2">
        <v>0</v>
      </c>
      <c r="AV5266" s="2">
        <v>0</v>
      </c>
      <c r="AW5266" s="2">
        <v>0</v>
      </c>
      <c r="AX5266" s="2">
        <v>0</v>
      </c>
      <c r="AY5266" s="2">
        <v>0</v>
      </c>
      <c r="AZ5266" s="2">
        <v>0</v>
      </c>
      <c r="BA5266" s="2">
        <v>0</v>
      </c>
      <c r="BB5266" s="2">
        <v>0</v>
      </c>
      <c r="BC5266" s="2">
        <v>0</v>
      </c>
      <c r="BD5266" s="2">
        <v>0</v>
      </c>
      <c r="BE5266" s="2">
        <v>0</v>
      </c>
      <c r="BF5266" s="2">
        <v>0</v>
      </c>
      <c r="BG5266" s="2">
        <v>0</v>
      </c>
      <c r="BH5266" s="2">
        <v>0</v>
      </c>
      <c r="BI5266" s="2">
        <v>0</v>
      </c>
      <c r="BJ5266" s="2">
        <v>0</v>
      </c>
      <c r="BK5266" s="2">
        <v>0</v>
      </c>
      <c r="BL5266" s="2">
        <v>4</v>
      </c>
      <c r="BM5266" s="2">
        <v>6</v>
      </c>
      <c r="BN5266" s="2">
        <v>7</v>
      </c>
      <c r="BO5266" s="2">
        <v>6</v>
      </c>
      <c r="BP5266" s="2">
        <v>7</v>
      </c>
      <c r="BQ5266" s="2">
        <v>4</v>
      </c>
      <c r="BR5266" s="2">
        <v>5</v>
      </c>
      <c r="BS5266" s="2">
        <v>0</v>
      </c>
      <c r="BT5266" s="2">
        <v>0</v>
      </c>
      <c r="BU5266" s="2">
        <v>0</v>
      </c>
      <c r="BV5266" s="2">
        <v>0</v>
      </c>
      <c r="BW5266" s="2">
        <v>0</v>
      </c>
      <c r="BX5266" s="2">
        <v>0</v>
      </c>
      <c r="BY5266" s="2">
        <v>0</v>
      </c>
      <c r="BZ5266" s="2">
        <v>0</v>
      </c>
      <c r="CA5266" s="2">
        <v>0</v>
      </c>
      <c r="CB5266" s="2">
        <v>0</v>
      </c>
      <c r="CC5266" s="2">
        <v>0</v>
      </c>
      <c r="CD5266" s="2">
        <v>0</v>
      </c>
      <c r="CE5266" s="2">
        <v>0</v>
      </c>
      <c r="CF5266" s="2">
        <v>0</v>
      </c>
      <c r="CG5266" s="2">
        <v>0</v>
      </c>
      <c r="CH5266" s="2">
        <v>0</v>
      </c>
      <c r="CI5266" s="2">
        <v>0</v>
      </c>
      <c r="CJ5266" s="2">
        <v>0</v>
      </c>
      <c r="CK5266" s="2">
        <v>0</v>
      </c>
      <c r="CL5266" s="2">
        <v>0</v>
      </c>
    </row>
    <row r="5267" spans="1:90" x14ac:dyDescent="0.25">
      <c r="A5267" t="s">
        <v>115</v>
      </c>
      <c r="B5267">
        <v>20415</v>
      </c>
      <c r="C5267" t="s">
        <v>186</v>
      </c>
      <c r="D5267">
        <v>1</v>
      </c>
      <c r="E5267">
        <v>8</v>
      </c>
      <c r="F5267">
        <v>48264</v>
      </c>
      <c r="G5267">
        <v>35048264</v>
      </c>
      <c r="H5267" t="s">
        <v>13752</v>
      </c>
      <c r="I5267">
        <v>748</v>
      </c>
      <c r="J5267" t="s">
        <v>187</v>
      </c>
      <c r="K5267" t="s">
        <v>3616</v>
      </c>
      <c r="L5267">
        <v>1</v>
      </c>
      <c r="M5267" t="s">
        <v>187</v>
      </c>
      <c r="N5267">
        <v>13185153</v>
      </c>
      <c r="O5267" t="s">
        <v>102</v>
      </c>
      <c r="P5267" t="s">
        <v>13753</v>
      </c>
      <c r="Q5267">
        <v>355</v>
      </c>
      <c r="R5267">
        <v>19</v>
      </c>
      <c r="S5267">
        <v>38871311</v>
      </c>
      <c r="T5267">
        <v>38872955</v>
      </c>
      <c r="U5267" t="s">
        <v>13754</v>
      </c>
      <c r="V5267">
        <v>1</v>
      </c>
      <c r="W5267" s="2">
        <v>0</v>
      </c>
      <c r="X5267" s="2">
        <v>0</v>
      </c>
      <c r="Y5267" s="2">
        <v>0</v>
      </c>
      <c r="Z5267" s="2">
        <v>0</v>
      </c>
      <c r="AA5267" s="2">
        <v>0</v>
      </c>
      <c r="AB5267" s="2">
        <v>0</v>
      </c>
      <c r="AC5267" s="2">
        <v>0</v>
      </c>
      <c r="AD5267" s="2">
        <v>172</v>
      </c>
      <c r="AE5267" s="2">
        <v>141</v>
      </c>
      <c r="AF5267" s="2">
        <v>172</v>
      </c>
      <c r="AG5267" s="2">
        <v>162</v>
      </c>
      <c r="AH5267" s="2">
        <v>165</v>
      </c>
      <c r="AI5267" s="2">
        <v>149</v>
      </c>
      <c r="AJ5267" s="2">
        <v>152</v>
      </c>
      <c r="AK5267" s="2">
        <v>0</v>
      </c>
      <c r="AL5267" s="2">
        <v>0</v>
      </c>
      <c r="AM5267" s="2">
        <v>0</v>
      </c>
      <c r="AN5267" s="2">
        <v>0</v>
      </c>
      <c r="AO5267" s="2">
        <v>0</v>
      </c>
      <c r="AP5267" s="2">
        <v>0</v>
      </c>
      <c r="AQ5267" s="2">
        <v>0</v>
      </c>
      <c r="AR5267" s="2">
        <v>0</v>
      </c>
      <c r="AS5267" s="2">
        <v>0</v>
      </c>
      <c r="AT5267" s="2">
        <v>0</v>
      </c>
      <c r="AU5267" s="2">
        <v>0</v>
      </c>
      <c r="AV5267" s="2">
        <v>0</v>
      </c>
      <c r="AW5267" s="2">
        <v>0</v>
      </c>
      <c r="AX5267" s="2">
        <v>0</v>
      </c>
      <c r="AY5267" s="2">
        <v>0</v>
      </c>
      <c r="AZ5267" s="2">
        <v>0</v>
      </c>
      <c r="BA5267" s="2">
        <v>0</v>
      </c>
      <c r="BB5267" s="2">
        <v>0</v>
      </c>
      <c r="BC5267" s="2">
        <v>0</v>
      </c>
      <c r="BD5267" s="2">
        <v>0</v>
      </c>
      <c r="BE5267" s="2">
        <v>0</v>
      </c>
      <c r="BF5267" s="2">
        <v>0</v>
      </c>
      <c r="BG5267" s="2">
        <v>0</v>
      </c>
      <c r="BH5267" s="2">
        <v>0</v>
      </c>
      <c r="BI5267" s="2">
        <v>0</v>
      </c>
      <c r="BJ5267" s="2">
        <v>0</v>
      </c>
      <c r="BK5267" s="2">
        <v>0</v>
      </c>
      <c r="BL5267" s="2">
        <v>9</v>
      </c>
      <c r="BM5267" s="2">
        <v>8</v>
      </c>
      <c r="BN5267" s="2">
        <v>7</v>
      </c>
      <c r="BO5267" s="2">
        <v>6</v>
      </c>
      <c r="BP5267" s="2">
        <v>8</v>
      </c>
      <c r="BQ5267" s="2">
        <v>5</v>
      </c>
      <c r="BR5267" s="2">
        <v>4</v>
      </c>
      <c r="BS5267" s="2">
        <v>0</v>
      </c>
      <c r="BT5267" s="2">
        <v>0</v>
      </c>
      <c r="BU5267" s="2">
        <v>0</v>
      </c>
      <c r="BV5267" s="2">
        <v>0</v>
      </c>
      <c r="BW5267" s="2">
        <v>0</v>
      </c>
      <c r="BX5267" s="2">
        <v>0</v>
      </c>
      <c r="BY5267" s="2">
        <v>0</v>
      </c>
      <c r="BZ5267" s="2">
        <v>0</v>
      </c>
      <c r="CA5267" s="2">
        <v>0</v>
      </c>
      <c r="CB5267" s="2">
        <v>0</v>
      </c>
      <c r="CC5267" s="2">
        <v>0</v>
      </c>
      <c r="CD5267" s="2">
        <v>0</v>
      </c>
      <c r="CE5267" s="2">
        <v>0</v>
      </c>
      <c r="CF5267" s="2">
        <v>0</v>
      </c>
      <c r="CG5267" s="2">
        <v>0</v>
      </c>
      <c r="CH5267" s="2">
        <v>0</v>
      </c>
      <c r="CI5267" s="2">
        <v>0</v>
      </c>
      <c r="CJ5267" s="2">
        <v>0</v>
      </c>
      <c r="CK5267" s="2">
        <v>0</v>
      </c>
      <c r="CL5267" s="2">
        <v>0</v>
      </c>
    </row>
    <row r="5268" spans="1:90" x14ac:dyDescent="0.25">
      <c r="A5268" t="s">
        <v>115</v>
      </c>
      <c r="B5268">
        <v>20415</v>
      </c>
      <c r="C5268" t="s">
        <v>186</v>
      </c>
      <c r="D5268">
        <v>1</v>
      </c>
      <c r="E5268">
        <v>8</v>
      </c>
      <c r="F5268">
        <v>42560</v>
      </c>
      <c r="G5268">
        <v>35042560</v>
      </c>
      <c r="H5268" t="s">
        <v>4687</v>
      </c>
      <c r="I5268">
        <v>671</v>
      </c>
      <c r="J5268" t="s">
        <v>186</v>
      </c>
      <c r="K5268" t="s">
        <v>4688</v>
      </c>
      <c r="L5268">
        <v>3</v>
      </c>
      <c r="M5268" t="s">
        <v>470</v>
      </c>
      <c r="N5268">
        <v>13181210</v>
      </c>
      <c r="O5268" t="s">
        <v>92</v>
      </c>
      <c r="P5268" t="s">
        <v>4689</v>
      </c>
      <c r="Q5268">
        <v>393</v>
      </c>
      <c r="R5268">
        <v>19</v>
      </c>
      <c r="S5268">
        <v>38543887</v>
      </c>
      <c r="T5268">
        <v>38641028</v>
      </c>
      <c r="U5268" t="s">
        <v>4690</v>
      </c>
      <c r="V5268">
        <v>1</v>
      </c>
      <c r="W5268" s="2">
        <v>0</v>
      </c>
      <c r="X5268" s="2">
        <v>0</v>
      </c>
      <c r="Y5268" s="2">
        <v>0</v>
      </c>
      <c r="Z5268" s="2">
        <v>0</v>
      </c>
      <c r="AA5268" s="2">
        <v>0</v>
      </c>
      <c r="AB5268" s="2">
        <v>0</v>
      </c>
      <c r="AC5268" s="2">
        <v>0</v>
      </c>
      <c r="AD5268" s="2">
        <v>56</v>
      </c>
      <c r="AE5268" s="2">
        <v>32</v>
      </c>
      <c r="AF5268" s="2">
        <v>75</v>
      </c>
      <c r="AG5268" s="2">
        <v>84</v>
      </c>
      <c r="AH5268" s="2">
        <v>121</v>
      </c>
      <c r="AI5268" s="2">
        <v>0</v>
      </c>
      <c r="AJ5268" s="2">
        <v>0</v>
      </c>
      <c r="AK5268" s="2">
        <v>0</v>
      </c>
      <c r="AL5268" s="2">
        <v>0</v>
      </c>
      <c r="AM5268" s="2">
        <v>0</v>
      </c>
      <c r="AN5268" s="2">
        <v>0</v>
      </c>
      <c r="AO5268" s="2">
        <v>0</v>
      </c>
      <c r="AP5268" s="2">
        <v>0</v>
      </c>
      <c r="AQ5268" s="2">
        <v>0</v>
      </c>
      <c r="AR5268" s="2">
        <v>160</v>
      </c>
      <c r="AS5268" s="2">
        <v>0</v>
      </c>
      <c r="AT5268" s="2">
        <v>0</v>
      </c>
      <c r="AU5268" s="2">
        <v>178</v>
      </c>
      <c r="AV5268" s="2">
        <v>0</v>
      </c>
      <c r="AW5268" s="2">
        <v>0</v>
      </c>
      <c r="AX5268" s="2">
        <v>0</v>
      </c>
      <c r="AY5268" s="2">
        <v>0</v>
      </c>
      <c r="AZ5268" s="2">
        <v>0</v>
      </c>
      <c r="BA5268" s="2">
        <v>0</v>
      </c>
      <c r="BB5268" s="2">
        <v>0</v>
      </c>
      <c r="BC5268" s="2">
        <v>64</v>
      </c>
      <c r="BD5268" s="2">
        <v>0</v>
      </c>
      <c r="BE5268" s="2">
        <v>0</v>
      </c>
      <c r="BF5268" s="2">
        <v>0</v>
      </c>
      <c r="BG5268" s="2">
        <v>0</v>
      </c>
      <c r="BH5268" s="2">
        <v>0</v>
      </c>
      <c r="BI5268" s="2">
        <v>0</v>
      </c>
      <c r="BJ5268" s="2">
        <v>0</v>
      </c>
      <c r="BK5268" s="2">
        <v>0</v>
      </c>
      <c r="BL5268" s="2">
        <v>3</v>
      </c>
      <c r="BM5268" s="2">
        <v>2</v>
      </c>
      <c r="BN5268" s="2">
        <v>5</v>
      </c>
      <c r="BO5268" s="2">
        <v>5</v>
      </c>
      <c r="BP5268" s="2">
        <v>7</v>
      </c>
      <c r="BQ5268" s="2">
        <v>0</v>
      </c>
      <c r="BR5268" s="2">
        <v>0</v>
      </c>
      <c r="BS5268" s="2">
        <v>0</v>
      </c>
      <c r="BT5268" s="2">
        <v>0</v>
      </c>
      <c r="BU5268" s="2">
        <v>0</v>
      </c>
      <c r="BV5268" s="2">
        <v>0</v>
      </c>
      <c r="BW5268" s="2">
        <v>0</v>
      </c>
      <c r="BX5268" s="2">
        <v>0</v>
      </c>
      <c r="BY5268" s="2">
        <v>0</v>
      </c>
      <c r="BZ5268" s="2">
        <v>6</v>
      </c>
      <c r="CA5268" s="2">
        <v>0</v>
      </c>
      <c r="CB5268" s="2">
        <v>0</v>
      </c>
      <c r="CC5268" s="2">
        <v>7</v>
      </c>
      <c r="CD5268" s="2">
        <v>0</v>
      </c>
      <c r="CE5268" s="2">
        <v>0</v>
      </c>
      <c r="CF5268" s="2">
        <v>0</v>
      </c>
      <c r="CG5268" s="2">
        <v>0</v>
      </c>
      <c r="CH5268" s="2">
        <v>0</v>
      </c>
      <c r="CI5268" s="2">
        <v>0</v>
      </c>
      <c r="CJ5268" s="2">
        <v>0</v>
      </c>
      <c r="CK5268" s="2">
        <v>3</v>
      </c>
      <c r="CL5268" s="2">
        <v>0</v>
      </c>
    </row>
    <row r="5269" spans="1:90" x14ac:dyDescent="0.25">
      <c r="A5269" t="s">
        <v>115</v>
      </c>
      <c r="B5269">
        <v>20415</v>
      </c>
      <c r="C5269" t="s">
        <v>186</v>
      </c>
      <c r="D5269">
        <v>1</v>
      </c>
      <c r="E5269">
        <v>8</v>
      </c>
      <c r="F5269">
        <v>462019</v>
      </c>
      <c r="G5269">
        <v>35462019</v>
      </c>
      <c r="H5269" t="s">
        <v>17963</v>
      </c>
      <c r="I5269">
        <v>748</v>
      </c>
      <c r="J5269" t="s">
        <v>187</v>
      </c>
      <c r="K5269" t="s">
        <v>395</v>
      </c>
      <c r="L5269">
        <v>1</v>
      </c>
      <c r="M5269" t="s">
        <v>187</v>
      </c>
      <c r="N5269">
        <v>13184862</v>
      </c>
      <c r="O5269" t="s">
        <v>92</v>
      </c>
      <c r="P5269" t="s">
        <v>17964</v>
      </c>
      <c r="Q5269">
        <v>130</v>
      </c>
      <c r="R5269">
        <v>19</v>
      </c>
      <c r="S5269">
        <v>38191569</v>
      </c>
      <c r="T5269">
        <v>38191645</v>
      </c>
      <c r="U5269" t="s">
        <v>17965</v>
      </c>
      <c r="V5269">
        <v>1</v>
      </c>
      <c r="W5269" s="2">
        <v>0</v>
      </c>
      <c r="X5269" s="2">
        <v>0</v>
      </c>
      <c r="Y5269" s="2">
        <v>0</v>
      </c>
      <c r="Z5269" s="2">
        <v>0</v>
      </c>
      <c r="AA5269" s="2">
        <v>0</v>
      </c>
      <c r="AB5269" s="2">
        <v>0</v>
      </c>
      <c r="AC5269" s="2">
        <v>0</v>
      </c>
      <c r="AD5269" s="2">
        <v>74</v>
      </c>
      <c r="AE5269" s="2">
        <v>59</v>
      </c>
      <c r="AF5269" s="2">
        <v>85</v>
      </c>
      <c r="AG5269" s="2">
        <v>71</v>
      </c>
      <c r="AH5269" s="2">
        <v>94</v>
      </c>
      <c r="AI5269" s="2">
        <v>71</v>
      </c>
      <c r="AJ5269" s="2">
        <v>61</v>
      </c>
      <c r="AK5269" s="2">
        <v>0</v>
      </c>
      <c r="AL5269" s="2">
        <v>0</v>
      </c>
      <c r="AM5269" s="2">
        <v>0</v>
      </c>
      <c r="AN5269" s="2">
        <v>0</v>
      </c>
      <c r="AO5269" s="2">
        <v>0</v>
      </c>
      <c r="AP5269" s="2">
        <v>0</v>
      </c>
      <c r="AQ5269" s="2">
        <v>0</v>
      </c>
      <c r="AR5269" s="2">
        <v>0</v>
      </c>
      <c r="AS5269" s="2">
        <v>0</v>
      </c>
      <c r="AT5269" s="2">
        <v>0</v>
      </c>
      <c r="AU5269" s="2">
        <v>0</v>
      </c>
      <c r="AV5269" s="2">
        <v>0</v>
      </c>
      <c r="AW5269" s="2">
        <v>0</v>
      </c>
      <c r="AX5269" s="2">
        <v>0</v>
      </c>
      <c r="AY5269" s="2">
        <v>0</v>
      </c>
      <c r="AZ5269" s="2">
        <v>0</v>
      </c>
      <c r="BA5269" s="2">
        <v>0</v>
      </c>
      <c r="BB5269" s="2">
        <v>0</v>
      </c>
      <c r="BC5269" s="2">
        <v>0</v>
      </c>
      <c r="BD5269" s="2">
        <v>0</v>
      </c>
      <c r="BE5269" s="2">
        <v>0</v>
      </c>
      <c r="BF5269" s="2">
        <v>0</v>
      </c>
      <c r="BG5269" s="2">
        <v>0</v>
      </c>
      <c r="BH5269" s="2">
        <v>0</v>
      </c>
      <c r="BI5269" s="2">
        <v>0</v>
      </c>
      <c r="BJ5269" s="2">
        <v>0</v>
      </c>
      <c r="BK5269" s="2">
        <v>0</v>
      </c>
      <c r="BL5269" s="2">
        <v>3</v>
      </c>
      <c r="BM5269" s="2">
        <v>4</v>
      </c>
      <c r="BN5269" s="2">
        <v>4</v>
      </c>
      <c r="BO5269" s="2">
        <v>3</v>
      </c>
      <c r="BP5269" s="2">
        <v>5</v>
      </c>
      <c r="BQ5269" s="2">
        <v>4</v>
      </c>
      <c r="BR5269" s="2">
        <v>3</v>
      </c>
      <c r="BS5269" s="2">
        <v>0</v>
      </c>
      <c r="BT5269" s="2">
        <v>0</v>
      </c>
      <c r="BU5269" s="2">
        <v>0</v>
      </c>
      <c r="BV5269" s="2">
        <v>0</v>
      </c>
      <c r="BW5269" s="2">
        <v>0</v>
      </c>
      <c r="BX5269" s="2">
        <v>0</v>
      </c>
      <c r="BY5269" s="2">
        <v>0</v>
      </c>
      <c r="BZ5269" s="2">
        <v>0</v>
      </c>
      <c r="CA5269" s="2">
        <v>0</v>
      </c>
      <c r="CB5269" s="2">
        <v>0</v>
      </c>
      <c r="CC5269" s="2">
        <v>0</v>
      </c>
      <c r="CD5269" s="2">
        <v>0</v>
      </c>
      <c r="CE5269" s="2">
        <v>0</v>
      </c>
      <c r="CF5269" s="2">
        <v>0</v>
      </c>
      <c r="CG5269" s="2">
        <v>0</v>
      </c>
      <c r="CH5269" s="2">
        <v>0</v>
      </c>
      <c r="CI5269" s="2">
        <v>0</v>
      </c>
      <c r="CJ5269" s="2">
        <v>0</v>
      </c>
      <c r="CK5269" s="2">
        <v>0</v>
      </c>
      <c r="CL5269" s="2">
        <v>0</v>
      </c>
    </row>
    <row r="5270" spans="1:90" x14ac:dyDescent="0.25">
      <c r="A5270" t="s">
        <v>115</v>
      </c>
      <c r="B5270">
        <v>20415</v>
      </c>
      <c r="C5270" t="s">
        <v>186</v>
      </c>
      <c r="D5270">
        <v>1</v>
      </c>
      <c r="E5270">
        <v>8</v>
      </c>
      <c r="F5270">
        <v>45536</v>
      </c>
      <c r="G5270">
        <v>35045536</v>
      </c>
      <c r="H5270" t="s">
        <v>14679</v>
      </c>
      <c r="I5270">
        <v>671</v>
      </c>
      <c r="J5270" t="s">
        <v>186</v>
      </c>
      <c r="K5270" t="s">
        <v>14680</v>
      </c>
      <c r="L5270">
        <v>3</v>
      </c>
      <c r="M5270" t="s">
        <v>470</v>
      </c>
      <c r="N5270">
        <v>13178374</v>
      </c>
      <c r="O5270" t="s">
        <v>92</v>
      </c>
      <c r="P5270" t="s">
        <v>14681</v>
      </c>
      <c r="Q5270">
        <v>777</v>
      </c>
      <c r="R5270">
        <v>19</v>
      </c>
      <c r="S5270">
        <v>38543755</v>
      </c>
      <c r="T5270">
        <v>38642081</v>
      </c>
      <c r="U5270" t="s">
        <v>14682</v>
      </c>
      <c r="V5270">
        <v>1</v>
      </c>
      <c r="W5270" s="2">
        <v>0</v>
      </c>
      <c r="X5270" s="2">
        <v>0</v>
      </c>
      <c r="Y5270" s="2">
        <v>0</v>
      </c>
      <c r="Z5270" s="2">
        <v>0</v>
      </c>
      <c r="AA5270" s="2">
        <v>0</v>
      </c>
      <c r="AB5270" s="2">
        <v>0</v>
      </c>
      <c r="AC5270" s="2">
        <v>0</v>
      </c>
      <c r="AD5270" s="2">
        <v>165</v>
      </c>
      <c r="AE5270" s="2">
        <v>105</v>
      </c>
      <c r="AF5270" s="2">
        <v>127</v>
      </c>
      <c r="AG5270" s="2">
        <v>140</v>
      </c>
      <c r="AH5270" s="2">
        <v>201</v>
      </c>
      <c r="AI5270" s="2">
        <v>198</v>
      </c>
      <c r="AJ5270" s="2">
        <v>172</v>
      </c>
      <c r="AK5270" s="2">
        <v>0</v>
      </c>
      <c r="AL5270" s="2">
        <v>0</v>
      </c>
      <c r="AM5270" s="2">
        <v>0</v>
      </c>
      <c r="AN5270" s="2">
        <v>0</v>
      </c>
      <c r="AO5270" s="2">
        <v>0</v>
      </c>
      <c r="AP5270" s="2">
        <v>0</v>
      </c>
      <c r="AQ5270" s="2">
        <v>0</v>
      </c>
      <c r="AR5270" s="2">
        <v>0</v>
      </c>
      <c r="AS5270" s="2">
        <v>0</v>
      </c>
      <c r="AT5270" s="2">
        <v>0</v>
      </c>
      <c r="AU5270" s="2">
        <v>136</v>
      </c>
      <c r="AV5270" s="2">
        <v>0</v>
      </c>
      <c r="AW5270" s="2">
        <v>0</v>
      </c>
      <c r="AX5270" s="2">
        <v>0</v>
      </c>
      <c r="AY5270" s="2">
        <v>0</v>
      </c>
      <c r="AZ5270" s="2">
        <v>0</v>
      </c>
      <c r="BA5270" s="2">
        <v>0</v>
      </c>
      <c r="BB5270" s="2">
        <v>0</v>
      </c>
      <c r="BC5270" s="2">
        <v>0</v>
      </c>
      <c r="BD5270" s="2">
        <v>0</v>
      </c>
      <c r="BE5270" s="2">
        <v>0</v>
      </c>
      <c r="BF5270" s="2">
        <v>0</v>
      </c>
      <c r="BG5270" s="2">
        <v>0</v>
      </c>
      <c r="BH5270" s="2">
        <v>0</v>
      </c>
      <c r="BI5270" s="2">
        <v>0</v>
      </c>
      <c r="BJ5270" s="2">
        <v>0</v>
      </c>
      <c r="BK5270" s="2">
        <v>0</v>
      </c>
      <c r="BL5270" s="2">
        <v>7</v>
      </c>
      <c r="BM5270" s="2">
        <v>5</v>
      </c>
      <c r="BN5270" s="2">
        <v>7</v>
      </c>
      <c r="BO5270" s="2">
        <v>5</v>
      </c>
      <c r="BP5270" s="2">
        <v>11</v>
      </c>
      <c r="BQ5270" s="2">
        <v>9</v>
      </c>
      <c r="BR5270" s="2">
        <v>8</v>
      </c>
      <c r="BS5270" s="2">
        <v>0</v>
      </c>
      <c r="BT5270" s="2">
        <v>0</v>
      </c>
      <c r="BU5270" s="2">
        <v>0</v>
      </c>
      <c r="BV5270" s="2">
        <v>0</v>
      </c>
      <c r="BW5270" s="2">
        <v>0</v>
      </c>
      <c r="BX5270" s="2">
        <v>0</v>
      </c>
      <c r="BY5270" s="2">
        <v>0</v>
      </c>
      <c r="BZ5270" s="2">
        <v>0</v>
      </c>
      <c r="CA5270" s="2">
        <v>0</v>
      </c>
      <c r="CB5270" s="2">
        <v>0</v>
      </c>
      <c r="CC5270" s="2">
        <v>4</v>
      </c>
      <c r="CD5270" s="2">
        <v>0</v>
      </c>
      <c r="CE5270" s="2">
        <v>0</v>
      </c>
      <c r="CF5270" s="2">
        <v>0</v>
      </c>
      <c r="CG5270" s="2">
        <v>0</v>
      </c>
      <c r="CH5270" s="2">
        <v>0</v>
      </c>
      <c r="CI5270" s="2">
        <v>0</v>
      </c>
      <c r="CJ5270" s="2">
        <v>0</v>
      </c>
      <c r="CK5270" s="2">
        <v>0</v>
      </c>
      <c r="CL5270" s="2">
        <v>0</v>
      </c>
    </row>
    <row r="5271" spans="1:90" x14ac:dyDescent="0.25">
      <c r="A5271" t="s">
        <v>115</v>
      </c>
      <c r="B5271">
        <v>20415</v>
      </c>
      <c r="C5271" t="s">
        <v>186</v>
      </c>
      <c r="D5271">
        <v>1</v>
      </c>
      <c r="E5271">
        <v>8</v>
      </c>
      <c r="F5271">
        <v>905636</v>
      </c>
      <c r="G5271">
        <v>35905636</v>
      </c>
      <c r="H5271" t="s">
        <v>1966</v>
      </c>
      <c r="I5271">
        <v>671</v>
      </c>
      <c r="J5271" t="s">
        <v>186</v>
      </c>
      <c r="K5271" t="s">
        <v>1967</v>
      </c>
      <c r="L5271">
        <v>3</v>
      </c>
      <c r="M5271" t="s">
        <v>470</v>
      </c>
      <c r="N5271">
        <v>13181460</v>
      </c>
      <c r="O5271" t="s">
        <v>92</v>
      </c>
      <c r="P5271" t="s">
        <v>1968</v>
      </c>
      <c r="Q5271">
        <v>589</v>
      </c>
      <c r="R5271">
        <v>19</v>
      </c>
      <c r="S5271">
        <v>38543699</v>
      </c>
      <c r="T5271">
        <v>38641543</v>
      </c>
      <c r="U5271" t="s">
        <v>1969</v>
      </c>
      <c r="V5271">
        <v>1</v>
      </c>
      <c r="W5271" s="2">
        <v>0</v>
      </c>
      <c r="X5271" s="2">
        <v>0</v>
      </c>
      <c r="Y5271" s="2">
        <v>0</v>
      </c>
      <c r="Z5271" s="2">
        <v>0</v>
      </c>
      <c r="AA5271" s="2">
        <v>0</v>
      </c>
      <c r="AB5271" s="2">
        <v>0</v>
      </c>
      <c r="AC5271" s="2">
        <v>0</v>
      </c>
      <c r="AD5271" s="2">
        <v>118</v>
      </c>
      <c r="AE5271" s="2">
        <v>59</v>
      </c>
      <c r="AF5271" s="2">
        <v>127</v>
      </c>
      <c r="AG5271" s="2">
        <v>133</v>
      </c>
      <c r="AH5271" s="2">
        <v>185</v>
      </c>
      <c r="AI5271" s="2">
        <v>204</v>
      </c>
      <c r="AJ5271" s="2">
        <v>199</v>
      </c>
      <c r="AK5271" s="2">
        <v>0</v>
      </c>
      <c r="AL5271" s="2">
        <v>0</v>
      </c>
      <c r="AM5271" s="2">
        <v>0</v>
      </c>
      <c r="AN5271" s="2">
        <v>0</v>
      </c>
      <c r="AO5271" s="2">
        <v>0</v>
      </c>
      <c r="AP5271" s="2">
        <v>0</v>
      </c>
      <c r="AQ5271" s="2">
        <v>0</v>
      </c>
      <c r="AR5271" s="2">
        <v>0</v>
      </c>
      <c r="AS5271" s="2">
        <v>0</v>
      </c>
      <c r="AT5271" s="2">
        <v>0</v>
      </c>
      <c r="AU5271" s="2">
        <v>0</v>
      </c>
      <c r="AV5271" s="2">
        <v>0</v>
      </c>
      <c r="AW5271" s="2">
        <v>0</v>
      </c>
      <c r="AX5271" s="2">
        <v>0</v>
      </c>
      <c r="AY5271" s="2">
        <v>0</v>
      </c>
      <c r="AZ5271" s="2">
        <v>0</v>
      </c>
      <c r="BA5271" s="2">
        <v>0</v>
      </c>
      <c r="BB5271" s="2">
        <v>0</v>
      </c>
      <c r="BC5271" s="2">
        <v>158</v>
      </c>
      <c r="BD5271" s="2">
        <v>0</v>
      </c>
      <c r="BE5271" s="2">
        <v>0</v>
      </c>
      <c r="BF5271" s="2">
        <v>0</v>
      </c>
      <c r="BG5271" s="2">
        <v>0</v>
      </c>
      <c r="BH5271" s="2">
        <v>0</v>
      </c>
      <c r="BI5271" s="2">
        <v>0</v>
      </c>
      <c r="BJ5271" s="2">
        <v>0</v>
      </c>
      <c r="BK5271" s="2">
        <v>0</v>
      </c>
      <c r="BL5271" s="2">
        <v>4</v>
      </c>
      <c r="BM5271" s="2">
        <v>4</v>
      </c>
      <c r="BN5271" s="2">
        <v>6</v>
      </c>
      <c r="BO5271" s="2">
        <v>8</v>
      </c>
      <c r="BP5271" s="2">
        <v>8</v>
      </c>
      <c r="BQ5271" s="2">
        <v>7</v>
      </c>
      <c r="BR5271" s="2">
        <v>10</v>
      </c>
      <c r="BS5271" s="2">
        <v>0</v>
      </c>
      <c r="BT5271" s="2">
        <v>0</v>
      </c>
      <c r="BU5271" s="2">
        <v>0</v>
      </c>
      <c r="BV5271" s="2">
        <v>0</v>
      </c>
      <c r="BW5271" s="2">
        <v>0</v>
      </c>
      <c r="BX5271" s="2">
        <v>0</v>
      </c>
      <c r="BY5271" s="2">
        <v>0</v>
      </c>
      <c r="BZ5271" s="2">
        <v>0</v>
      </c>
      <c r="CA5271" s="2">
        <v>0</v>
      </c>
      <c r="CB5271" s="2">
        <v>0</v>
      </c>
      <c r="CC5271" s="2">
        <v>0</v>
      </c>
      <c r="CD5271" s="2">
        <v>0</v>
      </c>
      <c r="CE5271" s="2">
        <v>0</v>
      </c>
      <c r="CF5271" s="2">
        <v>0</v>
      </c>
      <c r="CG5271" s="2">
        <v>0</v>
      </c>
      <c r="CH5271" s="2">
        <v>0</v>
      </c>
      <c r="CI5271" s="2">
        <v>0</v>
      </c>
      <c r="CJ5271" s="2">
        <v>0</v>
      </c>
      <c r="CK5271" s="2">
        <v>11</v>
      </c>
      <c r="CL5271" s="2">
        <v>0</v>
      </c>
    </row>
    <row r="5272" spans="1:90" x14ac:dyDescent="0.25">
      <c r="A5272" t="s">
        <v>115</v>
      </c>
      <c r="B5272">
        <v>20415</v>
      </c>
      <c r="C5272" t="s">
        <v>186</v>
      </c>
      <c r="D5272">
        <v>1</v>
      </c>
      <c r="E5272">
        <v>8</v>
      </c>
      <c r="F5272">
        <v>45559</v>
      </c>
      <c r="G5272">
        <v>35045559</v>
      </c>
      <c r="H5272" t="s">
        <v>14341</v>
      </c>
      <c r="I5272">
        <v>748</v>
      </c>
      <c r="J5272" t="s">
        <v>187</v>
      </c>
      <c r="K5272" t="s">
        <v>1747</v>
      </c>
      <c r="L5272">
        <v>1</v>
      </c>
      <c r="M5272" t="s">
        <v>187</v>
      </c>
      <c r="N5272">
        <v>13183080</v>
      </c>
      <c r="O5272" t="s">
        <v>92</v>
      </c>
      <c r="P5272" t="s">
        <v>14342</v>
      </c>
      <c r="Q5272">
        <v>665</v>
      </c>
      <c r="R5272">
        <v>19</v>
      </c>
      <c r="S5272">
        <v>38652572</v>
      </c>
      <c r="U5272" t="s">
        <v>14343</v>
      </c>
      <c r="V5272">
        <v>1</v>
      </c>
      <c r="W5272" s="2">
        <v>0</v>
      </c>
      <c r="X5272" s="2">
        <v>0</v>
      </c>
      <c r="Y5272" s="2">
        <v>0</v>
      </c>
      <c r="Z5272" s="2">
        <v>0</v>
      </c>
      <c r="AA5272" s="2">
        <v>0</v>
      </c>
      <c r="AB5272" s="2">
        <v>0</v>
      </c>
      <c r="AC5272" s="2">
        <v>0</v>
      </c>
      <c r="AD5272" s="2">
        <v>110</v>
      </c>
      <c r="AE5272" s="2">
        <v>84</v>
      </c>
      <c r="AF5272" s="2">
        <v>137</v>
      </c>
      <c r="AG5272" s="2">
        <v>147</v>
      </c>
      <c r="AH5272" s="2">
        <v>0</v>
      </c>
      <c r="AI5272" s="2">
        <v>0</v>
      </c>
      <c r="AJ5272" s="2">
        <v>0</v>
      </c>
      <c r="AK5272" s="2">
        <v>0</v>
      </c>
      <c r="AL5272" s="2">
        <v>0</v>
      </c>
      <c r="AM5272" s="2">
        <v>0</v>
      </c>
      <c r="AN5272" s="2">
        <v>0</v>
      </c>
      <c r="AO5272" s="2">
        <v>0</v>
      </c>
      <c r="AP5272" s="2">
        <v>0</v>
      </c>
      <c r="AQ5272" s="2">
        <v>0</v>
      </c>
      <c r="AR5272" s="2">
        <v>0</v>
      </c>
      <c r="AS5272" s="2">
        <v>0</v>
      </c>
      <c r="AT5272" s="2">
        <v>0</v>
      </c>
      <c r="AU5272" s="2">
        <v>0</v>
      </c>
      <c r="AV5272" s="2">
        <v>0</v>
      </c>
      <c r="AW5272" s="2">
        <v>0</v>
      </c>
      <c r="AX5272" s="2">
        <v>0</v>
      </c>
      <c r="AY5272" s="2">
        <v>0</v>
      </c>
      <c r="AZ5272" s="2">
        <v>0</v>
      </c>
      <c r="BA5272" s="2">
        <v>0</v>
      </c>
      <c r="BB5272" s="2">
        <v>0</v>
      </c>
      <c r="BC5272" s="2">
        <v>0</v>
      </c>
      <c r="BD5272" s="2">
        <v>14</v>
      </c>
      <c r="BE5272" s="2">
        <v>0</v>
      </c>
      <c r="BF5272" s="2">
        <v>0</v>
      </c>
      <c r="BG5272" s="2">
        <v>0</v>
      </c>
      <c r="BH5272" s="2">
        <v>0</v>
      </c>
      <c r="BI5272" s="2">
        <v>0</v>
      </c>
      <c r="BJ5272" s="2">
        <v>0</v>
      </c>
      <c r="BK5272" s="2">
        <v>0</v>
      </c>
      <c r="BL5272" s="2">
        <v>4</v>
      </c>
      <c r="BM5272" s="2">
        <v>3</v>
      </c>
      <c r="BN5272" s="2">
        <v>6</v>
      </c>
      <c r="BO5272" s="2">
        <v>6</v>
      </c>
      <c r="BP5272" s="2">
        <v>0</v>
      </c>
      <c r="BQ5272" s="2">
        <v>0</v>
      </c>
      <c r="BR5272" s="2">
        <v>0</v>
      </c>
      <c r="BS5272" s="2">
        <v>0</v>
      </c>
      <c r="BT5272" s="2">
        <v>0</v>
      </c>
      <c r="BU5272" s="2">
        <v>0</v>
      </c>
      <c r="BV5272" s="2">
        <v>0</v>
      </c>
      <c r="BW5272" s="2">
        <v>0</v>
      </c>
      <c r="BX5272" s="2">
        <v>0</v>
      </c>
      <c r="BY5272" s="2">
        <v>0</v>
      </c>
      <c r="BZ5272" s="2">
        <v>0</v>
      </c>
      <c r="CA5272" s="2">
        <v>0</v>
      </c>
      <c r="CB5272" s="2">
        <v>0</v>
      </c>
      <c r="CC5272" s="2">
        <v>0</v>
      </c>
      <c r="CD5272" s="2">
        <v>0</v>
      </c>
      <c r="CE5272" s="2">
        <v>0</v>
      </c>
      <c r="CF5272" s="2">
        <v>0</v>
      </c>
      <c r="CG5272" s="2">
        <v>0</v>
      </c>
      <c r="CH5272" s="2">
        <v>0</v>
      </c>
      <c r="CI5272" s="2">
        <v>0</v>
      </c>
      <c r="CJ5272" s="2">
        <v>0</v>
      </c>
      <c r="CK5272" s="2">
        <v>0</v>
      </c>
      <c r="CL5272" s="2">
        <v>3</v>
      </c>
    </row>
    <row r="5273" spans="1:90" x14ac:dyDescent="0.25">
      <c r="A5273" t="s">
        <v>115</v>
      </c>
      <c r="B5273">
        <v>20415</v>
      </c>
      <c r="C5273" t="s">
        <v>186</v>
      </c>
      <c r="D5273">
        <v>1</v>
      </c>
      <c r="E5273">
        <v>8</v>
      </c>
      <c r="F5273">
        <v>45597</v>
      </c>
      <c r="G5273">
        <v>35045597</v>
      </c>
      <c r="H5273" t="s">
        <v>8180</v>
      </c>
      <c r="I5273">
        <v>671</v>
      </c>
      <c r="J5273" t="s">
        <v>186</v>
      </c>
      <c r="K5273" t="s">
        <v>8181</v>
      </c>
      <c r="L5273">
        <v>3</v>
      </c>
      <c r="M5273" t="s">
        <v>470</v>
      </c>
      <c r="N5273">
        <v>13177406</v>
      </c>
      <c r="O5273" t="s">
        <v>102</v>
      </c>
      <c r="P5273" t="s">
        <v>7751</v>
      </c>
      <c r="Q5273">
        <v>4050</v>
      </c>
      <c r="R5273">
        <v>19</v>
      </c>
      <c r="S5273">
        <v>38731911</v>
      </c>
      <c r="T5273">
        <v>38736438</v>
      </c>
      <c r="U5273" t="s">
        <v>8182</v>
      </c>
      <c r="V5273">
        <v>1</v>
      </c>
      <c r="W5273" s="2">
        <v>0</v>
      </c>
      <c r="X5273" s="2">
        <v>0</v>
      </c>
      <c r="Y5273" s="2">
        <v>0</v>
      </c>
      <c r="Z5273" s="2">
        <v>185</v>
      </c>
      <c r="AA5273" s="2">
        <v>159</v>
      </c>
      <c r="AB5273" s="2">
        <v>211</v>
      </c>
      <c r="AC5273" s="2">
        <v>217</v>
      </c>
      <c r="AD5273" s="2">
        <v>0</v>
      </c>
      <c r="AE5273" s="2">
        <v>0</v>
      </c>
      <c r="AF5273" s="2">
        <v>0</v>
      </c>
      <c r="AG5273" s="2">
        <v>0</v>
      </c>
      <c r="AH5273" s="2">
        <v>0</v>
      </c>
      <c r="AI5273" s="2">
        <v>0</v>
      </c>
      <c r="AJ5273" s="2">
        <v>0</v>
      </c>
      <c r="AK5273" s="2">
        <v>0</v>
      </c>
      <c r="AL5273" s="2">
        <v>0</v>
      </c>
      <c r="AM5273" s="2">
        <v>0</v>
      </c>
      <c r="AN5273" s="2">
        <v>0</v>
      </c>
      <c r="AO5273" s="2">
        <v>0</v>
      </c>
      <c r="AP5273" s="2">
        <v>0</v>
      </c>
      <c r="AQ5273" s="2">
        <v>0</v>
      </c>
      <c r="AR5273" s="2">
        <v>0</v>
      </c>
      <c r="AS5273" s="2">
        <v>0</v>
      </c>
      <c r="AT5273" s="2">
        <v>0</v>
      </c>
      <c r="AU5273" s="2">
        <v>0</v>
      </c>
      <c r="AV5273" s="2">
        <v>0</v>
      </c>
      <c r="AW5273" s="2">
        <v>0</v>
      </c>
      <c r="AX5273" s="2">
        <v>0</v>
      </c>
      <c r="AY5273" s="2">
        <v>0</v>
      </c>
      <c r="AZ5273" s="2">
        <v>0</v>
      </c>
      <c r="BA5273" s="2">
        <v>0</v>
      </c>
      <c r="BB5273" s="2">
        <v>0</v>
      </c>
      <c r="BC5273" s="2">
        <v>0</v>
      </c>
      <c r="BD5273" s="2">
        <v>16</v>
      </c>
      <c r="BE5273" s="2">
        <v>0</v>
      </c>
      <c r="BF5273" s="2">
        <v>0</v>
      </c>
      <c r="BG5273" s="2">
        <v>0</v>
      </c>
      <c r="BH5273" s="2">
        <v>9</v>
      </c>
      <c r="BI5273" s="2">
        <v>7</v>
      </c>
      <c r="BJ5273" s="2">
        <v>14</v>
      </c>
      <c r="BK5273" s="2">
        <v>11</v>
      </c>
      <c r="BL5273" s="2">
        <v>0</v>
      </c>
      <c r="BM5273" s="2">
        <v>0</v>
      </c>
      <c r="BN5273" s="2">
        <v>0</v>
      </c>
      <c r="BO5273" s="2">
        <v>0</v>
      </c>
      <c r="BP5273" s="2">
        <v>0</v>
      </c>
      <c r="BQ5273" s="2">
        <v>0</v>
      </c>
      <c r="BR5273" s="2">
        <v>0</v>
      </c>
      <c r="BS5273" s="2">
        <v>0</v>
      </c>
      <c r="BT5273" s="2">
        <v>0</v>
      </c>
      <c r="BU5273" s="2">
        <v>0</v>
      </c>
      <c r="BV5273" s="2">
        <v>0</v>
      </c>
      <c r="BW5273" s="2">
        <v>0</v>
      </c>
      <c r="BX5273" s="2">
        <v>0</v>
      </c>
      <c r="BY5273" s="2">
        <v>0</v>
      </c>
      <c r="BZ5273" s="2">
        <v>0</v>
      </c>
      <c r="CA5273" s="2">
        <v>0</v>
      </c>
      <c r="CB5273" s="2">
        <v>0</v>
      </c>
      <c r="CC5273" s="2">
        <v>0</v>
      </c>
      <c r="CD5273" s="2">
        <v>0</v>
      </c>
      <c r="CE5273" s="2">
        <v>0</v>
      </c>
      <c r="CF5273" s="2">
        <v>0</v>
      </c>
      <c r="CG5273" s="2">
        <v>0</v>
      </c>
      <c r="CH5273" s="2">
        <v>0</v>
      </c>
      <c r="CI5273" s="2">
        <v>0</v>
      </c>
      <c r="CJ5273" s="2">
        <v>0</v>
      </c>
      <c r="CK5273" s="2">
        <v>0</v>
      </c>
      <c r="CL5273" s="2">
        <v>3</v>
      </c>
    </row>
    <row r="5274" spans="1:90" x14ac:dyDescent="0.25">
      <c r="A5274" t="s">
        <v>115</v>
      </c>
      <c r="B5274">
        <v>20415</v>
      </c>
      <c r="C5274" t="s">
        <v>186</v>
      </c>
      <c r="D5274">
        <v>1</v>
      </c>
      <c r="E5274">
        <v>8</v>
      </c>
      <c r="F5274">
        <v>45561</v>
      </c>
      <c r="G5274">
        <v>35045561</v>
      </c>
      <c r="H5274" t="s">
        <v>8103</v>
      </c>
      <c r="I5274">
        <v>671</v>
      </c>
      <c r="J5274" t="s">
        <v>186</v>
      </c>
      <c r="K5274" t="s">
        <v>8104</v>
      </c>
      <c r="L5274">
        <v>3</v>
      </c>
      <c r="M5274" t="s">
        <v>470</v>
      </c>
      <c r="N5274">
        <v>13178222</v>
      </c>
      <c r="O5274" t="s">
        <v>92</v>
      </c>
      <c r="P5274" t="s">
        <v>3252</v>
      </c>
      <c r="Q5274">
        <v>279</v>
      </c>
      <c r="R5274">
        <v>19</v>
      </c>
      <c r="S5274">
        <v>38543677</v>
      </c>
      <c r="T5274">
        <v>38642005</v>
      </c>
      <c r="U5274" t="s">
        <v>8105</v>
      </c>
      <c r="V5274">
        <v>1</v>
      </c>
      <c r="W5274" s="2">
        <v>0</v>
      </c>
      <c r="X5274" s="2">
        <v>0</v>
      </c>
      <c r="Y5274" s="2">
        <v>0</v>
      </c>
      <c r="Z5274" s="2">
        <v>0</v>
      </c>
      <c r="AA5274" s="2">
        <v>0</v>
      </c>
      <c r="AB5274" s="2">
        <v>0</v>
      </c>
      <c r="AC5274" s="2">
        <v>0</v>
      </c>
      <c r="AD5274" s="2">
        <v>200</v>
      </c>
      <c r="AE5274" s="2">
        <v>143</v>
      </c>
      <c r="AF5274" s="2">
        <v>192</v>
      </c>
      <c r="AG5274" s="2">
        <v>107</v>
      </c>
      <c r="AH5274" s="2">
        <v>108</v>
      </c>
      <c r="AI5274" s="2">
        <v>134</v>
      </c>
      <c r="AJ5274" s="2">
        <v>79</v>
      </c>
      <c r="AK5274" s="2">
        <v>0</v>
      </c>
      <c r="AL5274" s="2">
        <v>0</v>
      </c>
      <c r="AM5274" s="2">
        <v>0</v>
      </c>
      <c r="AN5274" s="2">
        <v>0</v>
      </c>
      <c r="AO5274" s="2">
        <v>0</v>
      </c>
      <c r="AP5274" s="2">
        <v>0</v>
      </c>
      <c r="AQ5274" s="2">
        <v>0</v>
      </c>
      <c r="AR5274" s="2">
        <v>59</v>
      </c>
      <c r="AS5274" s="2">
        <v>0</v>
      </c>
      <c r="AT5274" s="2">
        <v>0</v>
      </c>
      <c r="AU5274" s="2">
        <v>0</v>
      </c>
      <c r="AV5274" s="2">
        <v>0</v>
      </c>
      <c r="AW5274" s="2">
        <v>0</v>
      </c>
      <c r="AX5274" s="2">
        <v>0</v>
      </c>
      <c r="AY5274" s="2">
        <v>0</v>
      </c>
      <c r="AZ5274" s="2">
        <v>0</v>
      </c>
      <c r="BA5274" s="2">
        <v>0</v>
      </c>
      <c r="BB5274" s="2">
        <v>0</v>
      </c>
      <c r="BC5274" s="2">
        <v>0</v>
      </c>
      <c r="BD5274" s="2">
        <v>11</v>
      </c>
      <c r="BE5274" s="2">
        <v>0</v>
      </c>
      <c r="BF5274" s="2">
        <v>0</v>
      </c>
      <c r="BG5274" s="2">
        <v>0</v>
      </c>
      <c r="BH5274" s="2">
        <v>0</v>
      </c>
      <c r="BI5274" s="2">
        <v>0</v>
      </c>
      <c r="BJ5274" s="2">
        <v>0</v>
      </c>
      <c r="BK5274" s="2">
        <v>0</v>
      </c>
      <c r="BL5274" s="2">
        <v>12</v>
      </c>
      <c r="BM5274" s="2">
        <v>7</v>
      </c>
      <c r="BN5274" s="2">
        <v>10</v>
      </c>
      <c r="BO5274" s="2">
        <v>5</v>
      </c>
      <c r="BP5274" s="2">
        <v>6</v>
      </c>
      <c r="BQ5274" s="2">
        <v>7</v>
      </c>
      <c r="BR5274" s="2">
        <v>3</v>
      </c>
      <c r="BS5274" s="2">
        <v>0</v>
      </c>
      <c r="BT5274" s="2">
        <v>0</v>
      </c>
      <c r="BU5274" s="2">
        <v>0</v>
      </c>
      <c r="BV5274" s="2">
        <v>0</v>
      </c>
      <c r="BW5274" s="2">
        <v>0</v>
      </c>
      <c r="BX5274" s="2">
        <v>0</v>
      </c>
      <c r="BY5274" s="2">
        <v>0</v>
      </c>
      <c r="BZ5274" s="2">
        <v>3</v>
      </c>
      <c r="CA5274" s="2">
        <v>0</v>
      </c>
      <c r="CB5274" s="2">
        <v>0</v>
      </c>
      <c r="CC5274" s="2">
        <v>0</v>
      </c>
      <c r="CD5274" s="2">
        <v>0</v>
      </c>
      <c r="CE5274" s="2">
        <v>0</v>
      </c>
      <c r="CF5274" s="2">
        <v>0</v>
      </c>
      <c r="CG5274" s="2">
        <v>0</v>
      </c>
      <c r="CH5274" s="2">
        <v>0</v>
      </c>
      <c r="CI5274" s="2">
        <v>0</v>
      </c>
      <c r="CJ5274" s="2">
        <v>0</v>
      </c>
      <c r="CK5274" s="2">
        <v>0</v>
      </c>
      <c r="CL5274" s="2">
        <v>3</v>
      </c>
    </row>
    <row r="5275" spans="1:90" x14ac:dyDescent="0.25">
      <c r="A5275" t="s">
        <v>115</v>
      </c>
      <c r="B5275">
        <v>20415</v>
      </c>
      <c r="C5275" t="s">
        <v>186</v>
      </c>
      <c r="D5275">
        <v>1</v>
      </c>
      <c r="E5275">
        <v>8</v>
      </c>
      <c r="F5275">
        <v>924672</v>
      </c>
      <c r="G5275">
        <v>35924672</v>
      </c>
      <c r="H5275" t="s">
        <v>19330</v>
      </c>
      <c r="I5275">
        <v>671</v>
      </c>
      <c r="J5275" t="s">
        <v>186</v>
      </c>
      <c r="K5275" t="s">
        <v>19331</v>
      </c>
      <c r="L5275">
        <v>3</v>
      </c>
      <c r="M5275" t="s">
        <v>470</v>
      </c>
      <c r="N5275">
        <v>13175642</v>
      </c>
      <c r="O5275" t="s">
        <v>92</v>
      </c>
      <c r="P5275" t="s">
        <v>19332</v>
      </c>
      <c r="Q5275" t="s">
        <v>127</v>
      </c>
      <c r="R5275">
        <v>19</v>
      </c>
      <c r="S5275">
        <v>38734110</v>
      </c>
      <c r="T5275">
        <v>38734494</v>
      </c>
      <c r="U5275" t="s">
        <v>19333</v>
      </c>
      <c r="V5275">
        <v>1</v>
      </c>
      <c r="W5275" s="2">
        <v>0</v>
      </c>
      <c r="X5275" s="2">
        <v>0</v>
      </c>
      <c r="Y5275" s="2">
        <v>0</v>
      </c>
      <c r="Z5275" s="2">
        <v>0</v>
      </c>
      <c r="AA5275" s="2">
        <v>0</v>
      </c>
      <c r="AB5275" s="2">
        <v>0</v>
      </c>
      <c r="AC5275" s="2">
        <v>0</v>
      </c>
      <c r="AD5275" s="2">
        <v>134</v>
      </c>
      <c r="AE5275" s="2">
        <v>141</v>
      </c>
      <c r="AF5275" s="2">
        <v>140</v>
      </c>
      <c r="AG5275" s="2">
        <v>126</v>
      </c>
      <c r="AH5275" s="2">
        <v>134</v>
      </c>
      <c r="AI5275" s="2">
        <v>97</v>
      </c>
      <c r="AJ5275" s="2">
        <v>69</v>
      </c>
      <c r="AK5275" s="2">
        <v>0</v>
      </c>
      <c r="AL5275" s="2">
        <v>0</v>
      </c>
      <c r="AM5275" s="2">
        <v>0</v>
      </c>
      <c r="AN5275" s="2">
        <v>0</v>
      </c>
      <c r="AO5275" s="2">
        <v>0</v>
      </c>
      <c r="AP5275" s="2">
        <v>0</v>
      </c>
      <c r="AQ5275" s="2">
        <v>0</v>
      </c>
      <c r="AR5275" s="2">
        <v>0</v>
      </c>
      <c r="AS5275" s="2">
        <v>0</v>
      </c>
      <c r="AT5275" s="2">
        <v>0</v>
      </c>
      <c r="AU5275" s="2">
        <v>0</v>
      </c>
      <c r="AV5275" s="2">
        <v>0</v>
      </c>
      <c r="AW5275" s="2">
        <v>0</v>
      </c>
      <c r="AX5275" s="2">
        <v>0</v>
      </c>
      <c r="AY5275" s="2">
        <v>0</v>
      </c>
      <c r="AZ5275" s="2">
        <v>0</v>
      </c>
      <c r="BA5275" s="2">
        <v>0</v>
      </c>
      <c r="BB5275" s="2">
        <v>0</v>
      </c>
      <c r="BC5275" s="2">
        <v>38</v>
      </c>
      <c r="BD5275" s="2">
        <v>0</v>
      </c>
      <c r="BE5275" s="2">
        <v>0</v>
      </c>
      <c r="BF5275" s="2">
        <v>0</v>
      </c>
      <c r="BG5275" s="2">
        <v>0</v>
      </c>
      <c r="BH5275" s="2">
        <v>0</v>
      </c>
      <c r="BI5275" s="2">
        <v>0</v>
      </c>
      <c r="BJ5275" s="2">
        <v>0</v>
      </c>
      <c r="BK5275" s="2">
        <v>0</v>
      </c>
      <c r="BL5275" s="2">
        <v>9</v>
      </c>
      <c r="BM5275" s="2">
        <v>6</v>
      </c>
      <c r="BN5275" s="2">
        <v>6</v>
      </c>
      <c r="BO5275" s="2">
        <v>8</v>
      </c>
      <c r="BP5275" s="2">
        <v>7</v>
      </c>
      <c r="BQ5275" s="2">
        <v>4</v>
      </c>
      <c r="BR5275" s="2">
        <v>4</v>
      </c>
      <c r="BS5275" s="2">
        <v>0</v>
      </c>
      <c r="BT5275" s="2">
        <v>0</v>
      </c>
      <c r="BU5275" s="2">
        <v>0</v>
      </c>
      <c r="BV5275" s="2">
        <v>0</v>
      </c>
      <c r="BW5275" s="2">
        <v>0</v>
      </c>
      <c r="BX5275" s="2">
        <v>0</v>
      </c>
      <c r="BY5275" s="2">
        <v>0</v>
      </c>
      <c r="BZ5275" s="2">
        <v>0</v>
      </c>
      <c r="CA5275" s="2">
        <v>0</v>
      </c>
      <c r="CB5275" s="2">
        <v>0</v>
      </c>
      <c r="CC5275" s="2">
        <v>0</v>
      </c>
      <c r="CD5275" s="2">
        <v>0</v>
      </c>
      <c r="CE5275" s="2">
        <v>0</v>
      </c>
      <c r="CF5275" s="2">
        <v>0</v>
      </c>
      <c r="CG5275" s="2">
        <v>0</v>
      </c>
      <c r="CH5275" s="2">
        <v>0</v>
      </c>
      <c r="CI5275" s="2">
        <v>0</v>
      </c>
      <c r="CJ5275" s="2">
        <v>0</v>
      </c>
      <c r="CK5275" s="2">
        <v>4</v>
      </c>
      <c r="CL5275" s="2">
        <v>0</v>
      </c>
    </row>
    <row r="5276" spans="1:90" x14ac:dyDescent="0.25">
      <c r="A5276" t="s">
        <v>115</v>
      </c>
      <c r="B5276">
        <v>20415</v>
      </c>
      <c r="C5276" t="s">
        <v>186</v>
      </c>
      <c r="D5276">
        <v>1</v>
      </c>
      <c r="E5276">
        <v>8</v>
      </c>
      <c r="F5276">
        <v>48276</v>
      </c>
      <c r="G5276">
        <v>35048276</v>
      </c>
      <c r="H5276" t="s">
        <v>17357</v>
      </c>
      <c r="I5276">
        <v>748</v>
      </c>
      <c r="J5276" t="s">
        <v>187</v>
      </c>
      <c r="K5276" t="s">
        <v>17358</v>
      </c>
      <c r="L5276">
        <v>1</v>
      </c>
      <c r="M5276" t="s">
        <v>187</v>
      </c>
      <c r="N5276">
        <v>13184680</v>
      </c>
      <c r="O5276" t="s">
        <v>92</v>
      </c>
      <c r="P5276" t="s">
        <v>17359</v>
      </c>
      <c r="Q5276">
        <v>174</v>
      </c>
      <c r="R5276">
        <v>19</v>
      </c>
      <c r="S5276">
        <v>38652574</v>
      </c>
      <c r="T5276">
        <v>38971415</v>
      </c>
      <c r="U5276" t="s">
        <v>17360</v>
      </c>
      <c r="V5276">
        <v>1</v>
      </c>
      <c r="W5276" s="2">
        <v>0</v>
      </c>
      <c r="X5276" s="2">
        <v>0</v>
      </c>
      <c r="Y5276" s="2">
        <v>0</v>
      </c>
      <c r="Z5276" s="2">
        <v>0</v>
      </c>
      <c r="AA5276" s="2">
        <v>0</v>
      </c>
      <c r="AB5276" s="2">
        <v>0</v>
      </c>
      <c r="AC5276" s="2">
        <v>0</v>
      </c>
      <c r="AD5276" s="2">
        <v>106</v>
      </c>
      <c r="AE5276" s="2">
        <v>81</v>
      </c>
      <c r="AF5276" s="2">
        <v>108</v>
      </c>
      <c r="AG5276" s="2">
        <v>131</v>
      </c>
      <c r="AH5276" s="2">
        <v>96</v>
      </c>
      <c r="AI5276" s="2">
        <v>124</v>
      </c>
      <c r="AJ5276" s="2">
        <v>106</v>
      </c>
      <c r="AK5276" s="2">
        <v>0</v>
      </c>
      <c r="AL5276" s="2">
        <v>0</v>
      </c>
      <c r="AM5276" s="2">
        <v>0</v>
      </c>
      <c r="AN5276" s="2">
        <v>0</v>
      </c>
      <c r="AO5276" s="2">
        <v>0</v>
      </c>
      <c r="AP5276" s="2">
        <v>0</v>
      </c>
      <c r="AQ5276" s="2">
        <v>0</v>
      </c>
      <c r="AR5276" s="2">
        <v>0</v>
      </c>
      <c r="AS5276" s="2">
        <v>0</v>
      </c>
      <c r="AT5276" s="2">
        <v>0</v>
      </c>
      <c r="AU5276" s="2">
        <v>0</v>
      </c>
      <c r="AV5276" s="2">
        <v>0</v>
      </c>
      <c r="AW5276" s="2">
        <v>0</v>
      </c>
      <c r="AX5276" s="2">
        <v>0</v>
      </c>
      <c r="AY5276" s="2">
        <v>0</v>
      </c>
      <c r="AZ5276" s="2">
        <v>0</v>
      </c>
      <c r="BA5276" s="2">
        <v>0</v>
      </c>
      <c r="BB5276" s="2">
        <v>0</v>
      </c>
      <c r="BC5276" s="2">
        <v>232</v>
      </c>
      <c r="BD5276" s="2">
        <v>0</v>
      </c>
      <c r="BE5276" s="2">
        <v>0</v>
      </c>
      <c r="BF5276" s="2">
        <v>0</v>
      </c>
      <c r="BG5276" s="2">
        <v>0</v>
      </c>
      <c r="BH5276" s="2">
        <v>0</v>
      </c>
      <c r="BI5276" s="2">
        <v>0</v>
      </c>
      <c r="BJ5276" s="2">
        <v>0</v>
      </c>
      <c r="BK5276" s="2">
        <v>0</v>
      </c>
      <c r="BL5276" s="2">
        <v>5</v>
      </c>
      <c r="BM5276" s="2">
        <v>6</v>
      </c>
      <c r="BN5276" s="2">
        <v>5</v>
      </c>
      <c r="BO5276" s="2">
        <v>7</v>
      </c>
      <c r="BP5276" s="2">
        <v>4</v>
      </c>
      <c r="BQ5276" s="2">
        <v>7</v>
      </c>
      <c r="BR5276" s="2">
        <v>7</v>
      </c>
      <c r="BS5276" s="2">
        <v>0</v>
      </c>
      <c r="BT5276" s="2">
        <v>0</v>
      </c>
      <c r="BU5276" s="2">
        <v>0</v>
      </c>
      <c r="BV5276" s="2">
        <v>0</v>
      </c>
      <c r="BW5276" s="2">
        <v>0</v>
      </c>
      <c r="BX5276" s="2">
        <v>0</v>
      </c>
      <c r="BY5276" s="2">
        <v>0</v>
      </c>
      <c r="BZ5276" s="2">
        <v>0</v>
      </c>
      <c r="CA5276" s="2">
        <v>0</v>
      </c>
      <c r="CB5276" s="2">
        <v>0</v>
      </c>
      <c r="CC5276" s="2">
        <v>0</v>
      </c>
      <c r="CD5276" s="2">
        <v>0</v>
      </c>
      <c r="CE5276" s="2">
        <v>0</v>
      </c>
      <c r="CF5276" s="2">
        <v>0</v>
      </c>
      <c r="CG5276" s="2">
        <v>0</v>
      </c>
      <c r="CH5276" s="2">
        <v>0</v>
      </c>
      <c r="CI5276" s="2">
        <v>0</v>
      </c>
      <c r="CJ5276" s="2">
        <v>0</v>
      </c>
      <c r="CK5276" s="2">
        <v>17</v>
      </c>
      <c r="CL5276" s="2">
        <v>0</v>
      </c>
    </row>
    <row r="5277" spans="1:90" x14ac:dyDescent="0.25">
      <c r="A5277" t="s">
        <v>115</v>
      </c>
      <c r="B5277">
        <v>20415</v>
      </c>
      <c r="C5277" t="s">
        <v>186</v>
      </c>
      <c r="D5277">
        <v>1</v>
      </c>
      <c r="E5277">
        <v>8</v>
      </c>
      <c r="F5277">
        <v>35956</v>
      </c>
      <c r="G5277">
        <v>35035956</v>
      </c>
      <c r="H5277" t="s">
        <v>11776</v>
      </c>
      <c r="I5277">
        <v>513</v>
      </c>
      <c r="J5277" t="s">
        <v>1643</v>
      </c>
      <c r="K5277" t="s">
        <v>11777</v>
      </c>
      <c r="L5277">
        <v>1</v>
      </c>
      <c r="M5277" t="s">
        <v>1643</v>
      </c>
      <c r="N5277">
        <v>13142464</v>
      </c>
      <c r="O5277" t="s">
        <v>102</v>
      </c>
      <c r="P5277" t="s">
        <v>11778</v>
      </c>
      <c r="Q5277">
        <v>400</v>
      </c>
      <c r="R5277">
        <v>19</v>
      </c>
      <c r="S5277">
        <v>38742918</v>
      </c>
      <c r="T5277">
        <v>38743552</v>
      </c>
      <c r="U5277" t="s">
        <v>11779</v>
      </c>
      <c r="V5277">
        <v>1</v>
      </c>
      <c r="W5277" s="2">
        <v>0</v>
      </c>
      <c r="X5277" s="2">
        <v>0</v>
      </c>
      <c r="Y5277" s="2">
        <v>0</v>
      </c>
      <c r="Z5277" s="2">
        <v>0</v>
      </c>
      <c r="AA5277" s="2">
        <v>0</v>
      </c>
      <c r="AB5277" s="2">
        <v>0</v>
      </c>
      <c r="AC5277" s="2">
        <v>0</v>
      </c>
      <c r="AD5277" s="2">
        <v>109</v>
      </c>
      <c r="AE5277" s="2">
        <v>176</v>
      </c>
      <c r="AF5277" s="2">
        <v>104</v>
      </c>
      <c r="AG5277" s="2">
        <v>169</v>
      </c>
      <c r="AH5277" s="2">
        <v>223</v>
      </c>
      <c r="AI5277" s="2">
        <v>114</v>
      </c>
      <c r="AJ5277" s="2">
        <v>120</v>
      </c>
      <c r="AK5277" s="2">
        <v>0</v>
      </c>
      <c r="AL5277" s="2">
        <v>0</v>
      </c>
      <c r="AM5277" s="2">
        <v>0</v>
      </c>
      <c r="AN5277" s="2">
        <v>0</v>
      </c>
      <c r="AO5277" s="2">
        <v>0</v>
      </c>
      <c r="AP5277" s="2">
        <v>0</v>
      </c>
      <c r="AQ5277" s="2">
        <v>0</v>
      </c>
      <c r="AR5277" s="2">
        <v>0</v>
      </c>
      <c r="AS5277" s="2">
        <v>0</v>
      </c>
      <c r="AT5277" s="2">
        <v>0</v>
      </c>
      <c r="AU5277" s="2">
        <v>0</v>
      </c>
      <c r="AV5277" s="2">
        <v>0</v>
      </c>
      <c r="AW5277" s="2">
        <v>0</v>
      </c>
      <c r="AX5277" s="2">
        <v>0</v>
      </c>
      <c r="AY5277" s="2">
        <v>0</v>
      </c>
      <c r="AZ5277" s="2">
        <v>0</v>
      </c>
      <c r="BA5277" s="2">
        <v>0</v>
      </c>
      <c r="BB5277" s="2">
        <v>0</v>
      </c>
      <c r="BC5277" s="2">
        <v>89</v>
      </c>
      <c r="BD5277" s="2">
        <v>0</v>
      </c>
      <c r="BE5277" s="2">
        <v>0</v>
      </c>
      <c r="BF5277" s="2">
        <v>0</v>
      </c>
      <c r="BG5277" s="2">
        <v>0</v>
      </c>
      <c r="BH5277" s="2">
        <v>0</v>
      </c>
      <c r="BI5277" s="2">
        <v>0</v>
      </c>
      <c r="BJ5277" s="2">
        <v>0</v>
      </c>
      <c r="BK5277" s="2">
        <v>0</v>
      </c>
      <c r="BL5277" s="2">
        <v>3</v>
      </c>
      <c r="BM5277" s="2">
        <v>6</v>
      </c>
      <c r="BN5277" s="2">
        <v>4</v>
      </c>
      <c r="BO5277" s="2">
        <v>6</v>
      </c>
      <c r="BP5277" s="2">
        <v>7</v>
      </c>
      <c r="BQ5277" s="2">
        <v>4</v>
      </c>
      <c r="BR5277" s="2">
        <v>4</v>
      </c>
      <c r="BS5277" s="2">
        <v>0</v>
      </c>
      <c r="BT5277" s="2">
        <v>0</v>
      </c>
      <c r="BU5277" s="2">
        <v>0</v>
      </c>
      <c r="BV5277" s="2">
        <v>0</v>
      </c>
      <c r="BW5277" s="2">
        <v>0</v>
      </c>
      <c r="BX5277" s="2">
        <v>0</v>
      </c>
      <c r="BY5277" s="2">
        <v>0</v>
      </c>
      <c r="BZ5277" s="2">
        <v>0</v>
      </c>
      <c r="CA5277" s="2">
        <v>0</v>
      </c>
      <c r="CB5277" s="2">
        <v>0</v>
      </c>
      <c r="CC5277" s="2">
        <v>0</v>
      </c>
      <c r="CD5277" s="2">
        <v>0</v>
      </c>
      <c r="CE5277" s="2">
        <v>0</v>
      </c>
      <c r="CF5277" s="2">
        <v>0</v>
      </c>
      <c r="CG5277" s="2">
        <v>0</v>
      </c>
      <c r="CH5277" s="2">
        <v>0</v>
      </c>
      <c r="CI5277" s="2">
        <v>0</v>
      </c>
      <c r="CJ5277" s="2">
        <v>0</v>
      </c>
      <c r="CK5277" s="2">
        <v>7</v>
      </c>
      <c r="CL5277" s="2">
        <v>0</v>
      </c>
    </row>
    <row r="5278" spans="1:90" x14ac:dyDescent="0.25">
      <c r="A5278" t="s">
        <v>115</v>
      </c>
      <c r="B5278">
        <v>20415</v>
      </c>
      <c r="C5278" t="s">
        <v>186</v>
      </c>
      <c r="D5278">
        <v>1</v>
      </c>
      <c r="E5278">
        <v>8</v>
      </c>
      <c r="F5278">
        <v>900515</v>
      </c>
      <c r="G5278">
        <v>35900515</v>
      </c>
      <c r="H5278" t="s">
        <v>17803</v>
      </c>
      <c r="I5278">
        <v>671</v>
      </c>
      <c r="J5278" t="s">
        <v>186</v>
      </c>
      <c r="K5278" t="s">
        <v>17804</v>
      </c>
      <c r="L5278">
        <v>3</v>
      </c>
      <c r="M5278" t="s">
        <v>470</v>
      </c>
      <c r="N5278">
        <v>13180007</v>
      </c>
      <c r="O5278" t="s">
        <v>92</v>
      </c>
      <c r="P5278" t="s">
        <v>17805</v>
      </c>
      <c r="Q5278">
        <v>91</v>
      </c>
      <c r="R5278">
        <v>19</v>
      </c>
      <c r="S5278">
        <v>38543766</v>
      </c>
      <c r="T5278">
        <v>38642007</v>
      </c>
      <c r="U5278" t="s">
        <v>17806</v>
      </c>
      <c r="V5278">
        <v>1</v>
      </c>
      <c r="W5278" s="2">
        <v>0</v>
      </c>
      <c r="X5278" s="2">
        <v>0</v>
      </c>
      <c r="Y5278" s="2">
        <v>0</v>
      </c>
      <c r="Z5278" s="2">
        <v>115</v>
      </c>
      <c r="AA5278" s="2">
        <v>134</v>
      </c>
      <c r="AB5278" s="2">
        <v>149</v>
      </c>
      <c r="AC5278" s="2">
        <v>234</v>
      </c>
      <c r="AD5278" s="2">
        <v>136</v>
      </c>
      <c r="AE5278" s="2">
        <v>87</v>
      </c>
      <c r="AF5278" s="2">
        <v>48</v>
      </c>
      <c r="AG5278" s="2">
        <v>0</v>
      </c>
      <c r="AH5278" s="2">
        <v>0</v>
      </c>
      <c r="AI5278" s="2">
        <v>0</v>
      </c>
      <c r="AJ5278" s="2">
        <v>0</v>
      </c>
      <c r="AK5278" s="2">
        <v>0</v>
      </c>
      <c r="AL5278" s="2">
        <v>0</v>
      </c>
      <c r="AM5278" s="2">
        <v>0</v>
      </c>
      <c r="AN5278" s="2">
        <v>0</v>
      </c>
      <c r="AO5278" s="2">
        <v>0</v>
      </c>
      <c r="AP5278" s="2">
        <v>0</v>
      </c>
      <c r="AQ5278" s="2">
        <v>0</v>
      </c>
      <c r="AR5278" s="2">
        <v>0</v>
      </c>
      <c r="AS5278" s="2">
        <v>0</v>
      </c>
      <c r="AT5278" s="2">
        <v>0</v>
      </c>
      <c r="AU5278" s="2">
        <v>0</v>
      </c>
      <c r="AV5278" s="2">
        <v>0</v>
      </c>
      <c r="AW5278" s="2">
        <v>0</v>
      </c>
      <c r="AX5278" s="2">
        <v>0</v>
      </c>
      <c r="AY5278" s="2">
        <v>0</v>
      </c>
      <c r="AZ5278" s="2">
        <v>0</v>
      </c>
      <c r="BA5278" s="2">
        <v>0</v>
      </c>
      <c r="BB5278" s="2">
        <v>0</v>
      </c>
      <c r="BC5278" s="2">
        <v>0</v>
      </c>
      <c r="BD5278" s="2">
        <v>0</v>
      </c>
      <c r="BE5278" s="2">
        <v>0</v>
      </c>
      <c r="BF5278" s="2">
        <v>0</v>
      </c>
      <c r="BG5278" s="2">
        <v>0</v>
      </c>
      <c r="BH5278" s="2">
        <v>4</v>
      </c>
      <c r="BI5278" s="2">
        <v>6</v>
      </c>
      <c r="BJ5278" s="2">
        <v>7</v>
      </c>
      <c r="BK5278" s="2">
        <v>14</v>
      </c>
      <c r="BL5278" s="2">
        <v>6</v>
      </c>
      <c r="BM5278" s="2">
        <v>5</v>
      </c>
      <c r="BN5278" s="2">
        <v>4</v>
      </c>
      <c r="BO5278" s="2">
        <v>0</v>
      </c>
      <c r="BP5278" s="2">
        <v>0</v>
      </c>
      <c r="BQ5278" s="2">
        <v>0</v>
      </c>
      <c r="BR5278" s="2">
        <v>0</v>
      </c>
      <c r="BS5278" s="2">
        <v>0</v>
      </c>
      <c r="BT5278" s="2">
        <v>0</v>
      </c>
      <c r="BU5278" s="2">
        <v>0</v>
      </c>
      <c r="BV5278" s="2">
        <v>0</v>
      </c>
      <c r="BW5278" s="2">
        <v>0</v>
      </c>
      <c r="BX5278" s="2">
        <v>0</v>
      </c>
      <c r="BY5278" s="2">
        <v>0</v>
      </c>
      <c r="BZ5278" s="2">
        <v>0</v>
      </c>
      <c r="CA5278" s="2">
        <v>0</v>
      </c>
      <c r="CB5278" s="2">
        <v>0</v>
      </c>
      <c r="CC5278" s="2">
        <v>0</v>
      </c>
      <c r="CD5278" s="2">
        <v>0</v>
      </c>
      <c r="CE5278" s="2">
        <v>0</v>
      </c>
      <c r="CF5278" s="2">
        <v>0</v>
      </c>
      <c r="CG5278" s="2">
        <v>0</v>
      </c>
      <c r="CH5278" s="2">
        <v>0</v>
      </c>
      <c r="CI5278" s="2">
        <v>0</v>
      </c>
      <c r="CJ5278" s="2">
        <v>0</v>
      </c>
      <c r="CK5278" s="2">
        <v>0</v>
      </c>
      <c r="CL5278" s="2">
        <v>0</v>
      </c>
    </row>
    <row r="5279" spans="1:90" x14ac:dyDescent="0.25">
      <c r="A5279" t="s">
        <v>115</v>
      </c>
      <c r="B5279">
        <v>20415</v>
      </c>
      <c r="C5279" t="s">
        <v>186</v>
      </c>
      <c r="D5279">
        <v>1</v>
      </c>
      <c r="E5279">
        <v>8</v>
      </c>
      <c r="F5279">
        <v>462822</v>
      </c>
      <c r="G5279">
        <v>35462822</v>
      </c>
      <c r="H5279" t="s">
        <v>6890</v>
      </c>
      <c r="I5279">
        <v>513</v>
      </c>
      <c r="J5279" t="s">
        <v>1643</v>
      </c>
      <c r="K5279" t="s">
        <v>6891</v>
      </c>
      <c r="L5279">
        <v>1</v>
      </c>
      <c r="M5279" t="s">
        <v>1643</v>
      </c>
      <c r="N5279">
        <v>13146000</v>
      </c>
      <c r="O5279" t="s">
        <v>102</v>
      </c>
      <c r="P5279" t="s">
        <v>6892</v>
      </c>
      <c r="Q5279" t="s">
        <v>127</v>
      </c>
      <c r="R5279">
        <v>19</v>
      </c>
      <c r="S5279">
        <v>38443838</v>
      </c>
      <c r="U5279" t="s">
        <v>6893</v>
      </c>
      <c r="V5279">
        <v>1</v>
      </c>
      <c r="W5279" s="2">
        <v>0</v>
      </c>
      <c r="X5279" s="2">
        <v>0</v>
      </c>
      <c r="Y5279" s="2">
        <v>0</v>
      </c>
      <c r="Z5279" s="2">
        <v>0</v>
      </c>
      <c r="AA5279" s="2">
        <v>0</v>
      </c>
      <c r="AB5279" s="2">
        <v>0</v>
      </c>
      <c r="AC5279" s="2">
        <v>0</v>
      </c>
      <c r="AD5279" s="2">
        <v>0</v>
      </c>
      <c r="AE5279" s="2">
        <v>0</v>
      </c>
      <c r="AF5279" s="2">
        <v>0</v>
      </c>
      <c r="AG5279" s="2">
        <v>0</v>
      </c>
      <c r="AH5279" s="2">
        <v>181</v>
      </c>
      <c r="AI5279" s="2">
        <v>157</v>
      </c>
      <c r="AJ5279" s="2">
        <v>86</v>
      </c>
      <c r="AK5279" s="2">
        <v>0</v>
      </c>
      <c r="AL5279" s="2">
        <v>0</v>
      </c>
      <c r="AM5279" s="2">
        <v>0</v>
      </c>
      <c r="AN5279" s="2">
        <v>0</v>
      </c>
      <c r="AO5279" s="2">
        <v>0</v>
      </c>
      <c r="AP5279" s="2">
        <v>0</v>
      </c>
      <c r="AQ5279" s="2">
        <v>0</v>
      </c>
      <c r="AR5279" s="2">
        <v>0</v>
      </c>
      <c r="AS5279" s="2">
        <v>0</v>
      </c>
      <c r="AT5279" s="2">
        <v>0</v>
      </c>
      <c r="AU5279" s="2">
        <v>0</v>
      </c>
      <c r="AV5279" s="2">
        <v>0</v>
      </c>
      <c r="AW5279" s="2">
        <v>0</v>
      </c>
      <c r="AX5279" s="2">
        <v>0</v>
      </c>
      <c r="AY5279" s="2">
        <v>0</v>
      </c>
      <c r="AZ5279" s="2">
        <v>0</v>
      </c>
      <c r="BA5279" s="2">
        <v>0</v>
      </c>
      <c r="BB5279" s="2">
        <v>0</v>
      </c>
      <c r="BC5279" s="2">
        <v>0</v>
      </c>
      <c r="BD5279" s="2">
        <v>0</v>
      </c>
      <c r="BE5279" s="2">
        <v>0</v>
      </c>
      <c r="BF5279" s="2">
        <v>0</v>
      </c>
      <c r="BG5279" s="2">
        <v>0</v>
      </c>
      <c r="BH5279" s="2">
        <v>0</v>
      </c>
      <c r="BI5279" s="2">
        <v>0</v>
      </c>
      <c r="BJ5279" s="2">
        <v>0</v>
      </c>
      <c r="BK5279" s="2">
        <v>0</v>
      </c>
      <c r="BL5279" s="2">
        <v>0</v>
      </c>
      <c r="BM5279" s="2">
        <v>0</v>
      </c>
      <c r="BN5279" s="2">
        <v>0</v>
      </c>
      <c r="BO5279" s="2">
        <v>0</v>
      </c>
      <c r="BP5279" s="2">
        <v>7</v>
      </c>
      <c r="BQ5279" s="2">
        <v>5</v>
      </c>
      <c r="BR5279" s="2">
        <v>4</v>
      </c>
      <c r="BS5279" s="2">
        <v>0</v>
      </c>
      <c r="BT5279" s="2">
        <v>0</v>
      </c>
      <c r="BU5279" s="2">
        <v>0</v>
      </c>
      <c r="BV5279" s="2">
        <v>0</v>
      </c>
      <c r="BW5279" s="2">
        <v>0</v>
      </c>
      <c r="BX5279" s="2">
        <v>0</v>
      </c>
      <c r="BY5279" s="2">
        <v>0</v>
      </c>
      <c r="BZ5279" s="2">
        <v>0</v>
      </c>
      <c r="CA5279" s="2">
        <v>0</v>
      </c>
      <c r="CB5279" s="2">
        <v>0</v>
      </c>
      <c r="CC5279" s="2">
        <v>0</v>
      </c>
      <c r="CD5279" s="2">
        <v>0</v>
      </c>
      <c r="CE5279" s="2">
        <v>0</v>
      </c>
      <c r="CF5279" s="2">
        <v>0</v>
      </c>
      <c r="CG5279" s="2">
        <v>0</v>
      </c>
      <c r="CH5279" s="2">
        <v>0</v>
      </c>
      <c r="CI5279" s="2">
        <v>0</v>
      </c>
      <c r="CJ5279" s="2">
        <v>0</v>
      </c>
      <c r="CK5279" s="2">
        <v>0</v>
      </c>
      <c r="CL5279" s="2">
        <v>0</v>
      </c>
    </row>
    <row r="5280" spans="1:90" x14ac:dyDescent="0.25">
      <c r="A5280" t="s">
        <v>115</v>
      </c>
      <c r="B5280">
        <v>20415</v>
      </c>
      <c r="C5280" t="s">
        <v>186</v>
      </c>
      <c r="D5280">
        <v>1</v>
      </c>
      <c r="E5280">
        <v>8</v>
      </c>
      <c r="F5280">
        <v>900527</v>
      </c>
      <c r="G5280">
        <v>35900527</v>
      </c>
      <c r="H5280" t="s">
        <v>1764</v>
      </c>
      <c r="I5280">
        <v>748</v>
      </c>
      <c r="J5280" t="s">
        <v>187</v>
      </c>
      <c r="K5280" t="s">
        <v>1765</v>
      </c>
      <c r="L5280">
        <v>1</v>
      </c>
      <c r="M5280" t="s">
        <v>187</v>
      </c>
      <c r="N5280">
        <v>13186290</v>
      </c>
      <c r="O5280" t="s">
        <v>92</v>
      </c>
      <c r="P5280" t="s">
        <v>1766</v>
      </c>
      <c r="Q5280">
        <v>75</v>
      </c>
      <c r="R5280">
        <v>19</v>
      </c>
      <c r="S5280">
        <v>38872099</v>
      </c>
      <c r="T5280">
        <v>38872228</v>
      </c>
      <c r="U5280" t="s">
        <v>1767</v>
      </c>
      <c r="V5280">
        <v>1</v>
      </c>
      <c r="W5280" s="2">
        <v>0</v>
      </c>
      <c r="X5280" s="2">
        <v>0</v>
      </c>
      <c r="Y5280" s="2">
        <v>0</v>
      </c>
      <c r="Z5280" s="2">
        <v>0</v>
      </c>
      <c r="AA5280" s="2">
        <v>24</v>
      </c>
      <c r="AB5280" s="2">
        <v>30</v>
      </c>
      <c r="AC5280" s="2">
        <v>32</v>
      </c>
      <c r="AD5280" s="2">
        <v>67</v>
      </c>
      <c r="AE5280" s="2">
        <v>68</v>
      </c>
      <c r="AF5280" s="2">
        <v>70</v>
      </c>
      <c r="AG5280" s="2">
        <v>59</v>
      </c>
      <c r="AH5280" s="2">
        <v>59</v>
      </c>
      <c r="AI5280" s="2">
        <v>52</v>
      </c>
      <c r="AJ5280" s="2">
        <v>62</v>
      </c>
      <c r="AK5280" s="2">
        <v>0</v>
      </c>
      <c r="AL5280" s="2">
        <v>0</v>
      </c>
      <c r="AM5280" s="2">
        <v>0</v>
      </c>
      <c r="AN5280" s="2">
        <v>0</v>
      </c>
      <c r="AO5280" s="2">
        <v>0</v>
      </c>
      <c r="AP5280" s="2">
        <v>0</v>
      </c>
      <c r="AQ5280" s="2">
        <v>0</v>
      </c>
      <c r="AR5280" s="2">
        <v>0</v>
      </c>
      <c r="AS5280" s="2">
        <v>0</v>
      </c>
      <c r="AT5280" s="2">
        <v>0</v>
      </c>
      <c r="AU5280" s="2">
        <v>0</v>
      </c>
      <c r="AV5280" s="2">
        <v>0</v>
      </c>
      <c r="AW5280" s="2">
        <v>0</v>
      </c>
      <c r="AX5280" s="2">
        <v>0</v>
      </c>
      <c r="AY5280" s="2">
        <v>0</v>
      </c>
      <c r="AZ5280" s="2">
        <v>0</v>
      </c>
      <c r="BA5280" s="2">
        <v>0</v>
      </c>
      <c r="BB5280" s="2">
        <v>0</v>
      </c>
      <c r="BC5280" s="2">
        <v>0</v>
      </c>
      <c r="BD5280" s="2">
        <v>6</v>
      </c>
      <c r="BE5280" s="2">
        <v>0</v>
      </c>
      <c r="BF5280" s="2">
        <v>0</v>
      </c>
      <c r="BG5280" s="2">
        <v>0</v>
      </c>
      <c r="BH5280" s="2">
        <v>0</v>
      </c>
      <c r="BI5280" s="2">
        <v>2</v>
      </c>
      <c r="BJ5280" s="2">
        <v>1</v>
      </c>
      <c r="BK5280" s="2">
        <v>2</v>
      </c>
      <c r="BL5280" s="2">
        <v>3</v>
      </c>
      <c r="BM5280" s="2">
        <v>3</v>
      </c>
      <c r="BN5280" s="2">
        <v>4</v>
      </c>
      <c r="BO5280" s="2">
        <v>4</v>
      </c>
      <c r="BP5280" s="2">
        <v>3</v>
      </c>
      <c r="BQ5280" s="2">
        <v>3</v>
      </c>
      <c r="BR5280" s="2">
        <v>2</v>
      </c>
      <c r="BS5280" s="2">
        <v>0</v>
      </c>
      <c r="BT5280" s="2">
        <v>0</v>
      </c>
      <c r="BU5280" s="2">
        <v>0</v>
      </c>
      <c r="BV5280" s="2">
        <v>0</v>
      </c>
      <c r="BW5280" s="2">
        <v>0</v>
      </c>
      <c r="BX5280" s="2">
        <v>0</v>
      </c>
      <c r="BY5280" s="2">
        <v>0</v>
      </c>
      <c r="BZ5280" s="2">
        <v>0</v>
      </c>
      <c r="CA5280" s="2">
        <v>0</v>
      </c>
      <c r="CB5280" s="2">
        <v>0</v>
      </c>
      <c r="CC5280" s="2">
        <v>0</v>
      </c>
      <c r="CD5280" s="2">
        <v>0</v>
      </c>
      <c r="CE5280" s="2">
        <v>0</v>
      </c>
      <c r="CF5280" s="2">
        <v>0</v>
      </c>
      <c r="CG5280" s="2">
        <v>0</v>
      </c>
      <c r="CH5280" s="2">
        <v>0</v>
      </c>
      <c r="CI5280" s="2">
        <v>0</v>
      </c>
      <c r="CJ5280" s="2">
        <v>0</v>
      </c>
      <c r="CK5280" s="2">
        <v>0</v>
      </c>
      <c r="CL5280" s="2">
        <v>2</v>
      </c>
    </row>
    <row r="5281" spans="1:90" x14ac:dyDescent="0.25">
      <c r="A5281" t="s">
        <v>115</v>
      </c>
      <c r="B5281">
        <v>20415</v>
      </c>
      <c r="C5281" t="s">
        <v>186</v>
      </c>
      <c r="D5281">
        <v>1</v>
      </c>
      <c r="E5281">
        <v>8</v>
      </c>
      <c r="F5281">
        <v>907595</v>
      </c>
      <c r="G5281">
        <v>35907595</v>
      </c>
      <c r="H5281" t="s">
        <v>12781</v>
      </c>
      <c r="I5281">
        <v>748</v>
      </c>
      <c r="J5281" t="s">
        <v>187</v>
      </c>
      <c r="K5281" t="s">
        <v>1245</v>
      </c>
      <c r="L5281">
        <v>1</v>
      </c>
      <c r="M5281" t="s">
        <v>187</v>
      </c>
      <c r="N5281">
        <v>13187112</v>
      </c>
      <c r="O5281" t="s">
        <v>92</v>
      </c>
      <c r="P5281" t="s">
        <v>12782</v>
      </c>
      <c r="Q5281">
        <v>110</v>
      </c>
      <c r="R5281">
        <v>19</v>
      </c>
      <c r="S5281">
        <v>38871770</v>
      </c>
      <c r="T5281">
        <v>39091718</v>
      </c>
      <c r="U5281" t="s">
        <v>12783</v>
      </c>
      <c r="V5281">
        <v>1</v>
      </c>
      <c r="W5281" s="2">
        <v>0</v>
      </c>
      <c r="X5281" s="2">
        <v>0</v>
      </c>
      <c r="Y5281" s="2">
        <v>0</v>
      </c>
      <c r="Z5281" s="2">
        <v>0</v>
      </c>
      <c r="AA5281" s="2">
        <v>0</v>
      </c>
      <c r="AB5281" s="2">
        <v>0</v>
      </c>
      <c r="AC5281" s="2">
        <v>0</v>
      </c>
      <c r="AD5281" s="2">
        <v>58</v>
      </c>
      <c r="AE5281" s="2">
        <v>51</v>
      </c>
      <c r="AF5281" s="2">
        <v>51</v>
      </c>
      <c r="AG5281" s="2">
        <v>59</v>
      </c>
      <c r="AH5281" s="2">
        <v>66</v>
      </c>
      <c r="AI5281" s="2">
        <v>55</v>
      </c>
      <c r="AJ5281" s="2">
        <v>42</v>
      </c>
      <c r="AK5281" s="2">
        <v>0</v>
      </c>
      <c r="AL5281" s="2">
        <v>0</v>
      </c>
      <c r="AM5281" s="2">
        <v>0</v>
      </c>
      <c r="AN5281" s="2">
        <v>0</v>
      </c>
      <c r="AO5281" s="2">
        <v>0</v>
      </c>
      <c r="AP5281" s="2">
        <v>0</v>
      </c>
      <c r="AQ5281" s="2">
        <v>0</v>
      </c>
      <c r="AR5281" s="2">
        <v>0</v>
      </c>
      <c r="AS5281" s="2">
        <v>0</v>
      </c>
      <c r="AT5281" s="2">
        <v>0</v>
      </c>
      <c r="AU5281" s="2">
        <v>0</v>
      </c>
      <c r="AV5281" s="2">
        <v>0</v>
      </c>
      <c r="AW5281" s="2">
        <v>0</v>
      </c>
      <c r="AX5281" s="2">
        <v>0</v>
      </c>
      <c r="AY5281" s="2">
        <v>0</v>
      </c>
      <c r="AZ5281" s="2">
        <v>0</v>
      </c>
      <c r="BA5281" s="2">
        <v>0</v>
      </c>
      <c r="BB5281" s="2">
        <v>0</v>
      </c>
      <c r="BC5281" s="2">
        <v>107</v>
      </c>
      <c r="BD5281" s="2">
        <v>23</v>
      </c>
      <c r="BE5281" s="2">
        <v>0</v>
      </c>
      <c r="BF5281" s="2">
        <v>0</v>
      </c>
      <c r="BG5281" s="2">
        <v>0</v>
      </c>
      <c r="BH5281" s="2">
        <v>0</v>
      </c>
      <c r="BI5281" s="2">
        <v>0</v>
      </c>
      <c r="BJ5281" s="2">
        <v>0</v>
      </c>
      <c r="BK5281" s="2">
        <v>0</v>
      </c>
      <c r="BL5281" s="2">
        <v>3</v>
      </c>
      <c r="BM5281" s="2">
        <v>3</v>
      </c>
      <c r="BN5281" s="2">
        <v>2</v>
      </c>
      <c r="BO5281" s="2">
        <v>4</v>
      </c>
      <c r="BP5281" s="2">
        <v>2</v>
      </c>
      <c r="BQ5281" s="2">
        <v>4</v>
      </c>
      <c r="BR5281" s="2">
        <v>3</v>
      </c>
      <c r="BS5281" s="2">
        <v>0</v>
      </c>
      <c r="BT5281" s="2">
        <v>0</v>
      </c>
      <c r="BU5281" s="2">
        <v>0</v>
      </c>
      <c r="BV5281" s="2">
        <v>0</v>
      </c>
      <c r="BW5281" s="2">
        <v>0</v>
      </c>
      <c r="BX5281" s="2">
        <v>0</v>
      </c>
      <c r="BY5281" s="2">
        <v>0</v>
      </c>
      <c r="BZ5281" s="2">
        <v>0</v>
      </c>
      <c r="CA5281" s="2">
        <v>0</v>
      </c>
      <c r="CB5281" s="2">
        <v>0</v>
      </c>
      <c r="CC5281" s="2">
        <v>0</v>
      </c>
      <c r="CD5281" s="2">
        <v>0</v>
      </c>
      <c r="CE5281" s="2">
        <v>0</v>
      </c>
      <c r="CF5281" s="2">
        <v>0</v>
      </c>
      <c r="CG5281" s="2">
        <v>0</v>
      </c>
      <c r="CH5281" s="2">
        <v>0</v>
      </c>
      <c r="CI5281" s="2">
        <v>0</v>
      </c>
      <c r="CJ5281" s="2">
        <v>0</v>
      </c>
      <c r="CK5281" s="2">
        <v>5</v>
      </c>
      <c r="CL5281" s="2">
        <v>6</v>
      </c>
    </row>
    <row r="5282" spans="1:90" x14ac:dyDescent="0.25">
      <c r="A5282" t="s">
        <v>115</v>
      </c>
      <c r="B5282">
        <v>20415</v>
      </c>
      <c r="C5282" t="s">
        <v>186</v>
      </c>
      <c r="D5282">
        <v>2</v>
      </c>
      <c r="E5282">
        <v>15</v>
      </c>
      <c r="F5282">
        <v>459665</v>
      </c>
      <c r="G5282">
        <v>35459665</v>
      </c>
      <c r="H5282" t="s">
        <v>19850</v>
      </c>
      <c r="I5282">
        <v>748</v>
      </c>
      <c r="J5282" t="s">
        <v>187</v>
      </c>
      <c r="K5282" t="s">
        <v>3616</v>
      </c>
      <c r="L5282">
        <v>1</v>
      </c>
      <c r="M5282" t="s">
        <v>187</v>
      </c>
      <c r="N5282">
        <v>13185150</v>
      </c>
      <c r="O5282" t="s">
        <v>8342</v>
      </c>
      <c r="P5282" t="s">
        <v>6946</v>
      </c>
      <c r="Q5282" t="s">
        <v>127</v>
      </c>
      <c r="R5282">
        <v>19</v>
      </c>
      <c r="S5282">
        <v>32812608</v>
      </c>
      <c r="U5282" t="s">
        <v>19848</v>
      </c>
      <c r="V5282">
        <v>1</v>
      </c>
      <c r="W5282" s="2">
        <v>0</v>
      </c>
      <c r="X5282" s="2">
        <v>0</v>
      </c>
      <c r="Y5282" s="2">
        <v>0</v>
      </c>
      <c r="Z5282" s="2">
        <v>0</v>
      </c>
      <c r="AA5282" s="2">
        <v>0</v>
      </c>
      <c r="AB5282" s="2">
        <v>0</v>
      </c>
      <c r="AC5282" s="2">
        <v>0</v>
      </c>
      <c r="AD5282" s="2">
        <v>0</v>
      </c>
      <c r="AE5282" s="2">
        <v>0</v>
      </c>
      <c r="AF5282" s="2">
        <v>0</v>
      </c>
      <c r="AG5282" s="2">
        <v>0</v>
      </c>
      <c r="AH5282" s="2">
        <v>0</v>
      </c>
      <c r="AI5282" s="2">
        <v>0</v>
      </c>
      <c r="AJ5282" s="2">
        <v>0</v>
      </c>
      <c r="AK5282" s="2">
        <v>0</v>
      </c>
      <c r="AL5282" s="2">
        <v>0</v>
      </c>
      <c r="AM5282" s="2">
        <v>0</v>
      </c>
      <c r="AN5282" s="2">
        <v>0</v>
      </c>
      <c r="AO5282" s="2">
        <v>8</v>
      </c>
      <c r="AP5282" s="2">
        <v>0</v>
      </c>
      <c r="AQ5282" s="2">
        <v>0</v>
      </c>
      <c r="AR5282" s="2">
        <v>28</v>
      </c>
      <c r="AS5282" s="2">
        <v>0</v>
      </c>
      <c r="AT5282" s="2">
        <v>0</v>
      </c>
      <c r="AU5282" s="2">
        <v>25</v>
      </c>
      <c r="AV5282" s="2">
        <v>0</v>
      </c>
      <c r="AW5282" s="2">
        <v>0</v>
      </c>
      <c r="AX5282" s="2">
        <v>0</v>
      </c>
      <c r="AY5282" s="2">
        <v>0</v>
      </c>
      <c r="AZ5282" s="2">
        <v>0</v>
      </c>
      <c r="BA5282" s="2">
        <v>0</v>
      </c>
      <c r="BB5282" s="2">
        <v>0</v>
      </c>
      <c r="BC5282" s="2">
        <v>0</v>
      </c>
      <c r="BD5282" s="2">
        <v>0</v>
      </c>
      <c r="BE5282" s="2">
        <v>0</v>
      </c>
      <c r="BF5282" s="2">
        <v>0</v>
      </c>
      <c r="BG5282" s="2">
        <v>0</v>
      </c>
      <c r="BH5282" s="2">
        <v>0</v>
      </c>
      <c r="BI5282" s="2">
        <v>0</v>
      </c>
      <c r="BJ5282" s="2">
        <v>0</v>
      </c>
      <c r="BK5282" s="2">
        <v>0</v>
      </c>
      <c r="BL5282" s="2">
        <v>0</v>
      </c>
      <c r="BM5282" s="2">
        <v>0</v>
      </c>
      <c r="BN5282" s="2">
        <v>0</v>
      </c>
      <c r="BO5282" s="2">
        <v>0</v>
      </c>
      <c r="BP5282" s="2">
        <v>0</v>
      </c>
      <c r="BQ5282" s="2">
        <v>0</v>
      </c>
      <c r="BR5282" s="2">
        <v>0</v>
      </c>
      <c r="BS5282" s="2">
        <v>0</v>
      </c>
      <c r="BT5282" s="2">
        <v>0</v>
      </c>
      <c r="BU5282" s="2">
        <v>0</v>
      </c>
      <c r="BV5282" s="2">
        <v>0</v>
      </c>
      <c r="BW5282" s="2">
        <v>1</v>
      </c>
      <c r="BX5282" s="2">
        <v>0</v>
      </c>
      <c r="BY5282" s="2">
        <v>0</v>
      </c>
      <c r="BZ5282" s="2">
        <v>2</v>
      </c>
      <c r="CA5282" s="2">
        <v>0</v>
      </c>
      <c r="CB5282" s="2">
        <v>0</v>
      </c>
      <c r="CC5282" s="2">
        <v>1</v>
      </c>
      <c r="CD5282" s="2">
        <v>0</v>
      </c>
      <c r="CE5282" s="2">
        <v>0</v>
      </c>
      <c r="CF5282" s="2">
        <v>0</v>
      </c>
      <c r="CG5282" s="2">
        <v>0</v>
      </c>
      <c r="CH5282" s="2">
        <v>0</v>
      </c>
      <c r="CI5282" s="2">
        <v>0</v>
      </c>
      <c r="CJ5282" s="2">
        <v>0</v>
      </c>
      <c r="CK5282" s="2">
        <v>0</v>
      </c>
      <c r="CL5282" s="2">
        <v>0</v>
      </c>
    </row>
    <row r="5283" spans="1:90" x14ac:dyDescent="0.25">
      <c r="A5283" t="s">
        <v>115</v>
      </c>
      <c r="B5283">
        <v>20415</v>
      </c>
      <c r="C5283" t="s">
        <v>186</v>
      </c>
      <c r="D5283">
        <v>2</v>
      </c>
      <c r="E5283">
        <v>15</v>
      </c>
      <c r="F5283">
        <v>459653</v>
      </c>
      <c r="G5283">
        <v>35459653</v>
      </c>
      <c r="H5283" t="s">
        <v>6945</v>
      </c>
      <c r="I5283">
        <v>748</v>
      </c>
      <c r="J5283" t="s">
        <v>187</v>
      </c>
      <c r="K5283" t="s">
        <v>3616</v>
      </c>
      <c r="L5283">
        <v>1</v>
      </c>
      <c r="M5283" t="s">
        <v>187</v>
      </c>
      <c r="N5283">
        <v>13185150</v>
      </c>
      <c r="O5283" t="s">
        <v>92</v>
      </c>
      <c r="P5283" t="s">
        <v>6946</v>
      </c>
      <c r="Q5283" t="s">
        <v>127</v>
      </c>
      <c r="R5283">
        <v>19</v>
      </c>
      <c r="S5283">
        <v>32812947</v>
      </c>
      <c r="T5283">
        <v>32814539</v>
      </c>
      <c r="U5283" t="s">
        <v>19848</v>
      </c>
      <c r="V5283">
        <v>1</v>
      </c>
      <c r="W5283" s="2">
        <v>0</v>
      </c>
      <c r="X5283" s="2">
        <v>0</v>
      </c>
      <c r="Y5283" s="2">
        <v>0</v>
      </c>
      <c r="Z5283" s="2">
        <v>0</v>
      </c>
      <c r="AA5283" s="2">
        <v>0</v>
      </c>
      <c r="AB5283" s="2">
        <v>0</v>
      </c>
      <c r="AC5283" s="2">
        <v>0</v>
      </c>
      <c r="AD5283" s="2">
        <v>0</v>
      </c>
      <c r="AE5283" s="2">
        <v>0</v>
      </c>
      <c r="AF5283" s="2">
        <v>0</v>
      </c>
      <c r="AG5283" s="2">
        <v>0</v>
      </c>
      <c r="AH5283" s="2">
        <v>0</v>
      </c>
      <c r="AI5283" s="2">
        <v>0</v>
      </c>
      <c r="AJ5283" s="2">
        <v>0</v>
      </c>
      <c r="AK5283" s="2">
        <v>0</v>
      </c>
      <c r="AL5283" s="2">
        <v>0</v>
      </c>
      <c r="AM5283" s="2">
        <v>0</v>
      </c>
      <c r="AN5283" s="2">
        <v>0</v>
      </c>
      <c r="AO5283" s="2">
        <v>11</v>
      </c>
      <c r="AP5283" s="2">
        <v>0</v>
      </c>
      <c r="AQ5283" s="2">
        <v>0</v>
      </c>
      <c r="AR5283" s="2">
        <v>18</v>
      </c>
      <c r="AS5283" s="2">
        <v>0</v>
      </c>
      <c r="AT5283" s="2">
        <v>0</v>
      </c>
      <c r="AU5283" s="2">
        <v>20</v>
      </c>
      <c r="AV5283" s="2">
        <v>0</v>
      </c>
      <c r="AW5283" s="2">
        <v>0</v>
      </c>
      <c r="AX5283" s="2">
        <v>0</v>
      </c>
      <c r="AY5283" s="2">
        <v>0</v>
      </c>
      <c r="AZ5283" s="2">
        <v>0</v>
      </c>
      <c r="BA5283" s="2">
        <v>0</v>
      </c>
      <c r="BB5283" s="2">
        <v>0</v>
      </c>
      <c r="BC5283" s="2">
        <v>0</v>
      </c>
      <c r="BD5283" s="2">
        <v>0</v>
      </c>
      <c r="BE5283" s="2">
        <v>0</v>
      </c>
      <c r="BF5283" s="2">
        <v>0</v>
      </c>
      <c r="BG5283" s="2">
        <v>0</v>
      </c>
      <c r="BH5283" s="2">
        <v>0</v>
      </c>
      <c r="BI5283" s="2">
        <v>0</v>
      </c>
      <c r="BJ5283" s="2">
        <v>0</v>
      </c>
      <c r="BK5283" s="2">
        <v>0</v>
      </c>
      <c r="BL5283" s="2">
        <v>0</v>
      </c>
      <c r="BM5283" s="2">
        <v>0</v>
      </c>
      <c r="BN5283" s="2">
        <v>0</v>
      </c>
      <c r="BO5283" s="2">
        <v>0</v>
      </c>
      <c r="BP5283" s="2">
        <v>0</v>
      </c>
      <c r="BQ5283" s="2">
        <v>0</v>
      </c>
      <c r="BR5283" s="2">
        <v>0</v>
      </c>
      <c r="BS5283" s="2">
        <v>0</v>
      </c>
      <c r="BT5283" s="2">
        <v>0</v>
      </c>
      <c r="BU5283" s="2">
        <v>0</v>
      </c>
      <c r="BV5283" s="2">
        <v>0</v>
      </c>
      <c r="BW5283" s="2">
        <v>2</v>
      </c>
      <c r="BX5283" s="2">
        <v>0</v>
      </c>
      <c r="BY5283" s="2">
        <v>0</v>
      </c>
      <c r="BZ5283" s="2">
        <v>2</v>
      </c>
      <c r="CA5283" s="2">
        <v>0</v>
      </c>
      <c r="CB5283" s="2">
        <v>0</v>
      </c>
      <c r="CC5283" s="2">
        <v>2</v>
      </c>
      <c r="CD5283" s="2">
        <v>0</v>
      </c>
      <c r="CE5283" s="2">
        <v>0</v>
      </c>
      <c r="CF5283" s="2">
        <v>0</v>
      </c>
      <c r="CG5283" s="2">
        <v>0</v>
      </c>
      <c r="CH5283" s="2">
        <v>0</v>
      </c>
      <c r="CI5283" s="2">
        <v>0</v>
      </c>
      <c r="CJ5283" s="2">
        <v>0</v>
      </c>
      <c r="CK5283" s="2">
        <v>0</v>
      </c>
      <c r="CL5283" s="2">
        <v>0</v>
      </c>
    </row>
    <row r="5284" spans="1:90" x14ac:dyDescent="0.25">
      <c r="A5284" t="s">
        <v>115</v>
      </c>
      <c r="B5284">
        <v>20415</v>
      </c>
      <c r="C5284" t="s">
        <v>186</v>
      </c>
      <c r="D5284">
        <v>1</v>
      </c>
      <c r="E5284">
        <v>8</v>
      </c>
      <c r="F5284">
        <v>18892</v>
      </c>
      <c r="G5284">
        <v>35018892</v>
      </c>
      <c r="H5284" t="s">
        <v>14980</v>
      </c>
      <c r="I5284">
        <v>513</v>
      </c>
      <c r="J5284" t="s">
        <v>1643</v>
      </c>
      <c r="K5284" t="s">
        <v>6342</v>
      </c>
      <c r="L5284">
        <v>1</v>
      </c>
      <c r="M5284" t="s">
        <v>1643</v>
      </c>
      <c r="N5284">
        <v>13140297</v>
      </c>
      <c r="O5284" t="s">
        <v>92</v>
      </c>
      <c r="P5284" t="s">
        <v>13008</v>
      </c>
      <c r="Q5284">
        <v>520</v>
      </c>
      <c r="R5284">
        <v>19</v>
      </c>
      <c r="S5284">
        <v>38743090</v>
      </c>
      <c r="T5284">
        <v>38749366</v>
      </c>
      <c r="U5284" t="s">
        <v>13009</v>
      </c>
      <c r="V5284">
        <v>1</v>
      </c>
      <c r="W5284" s="2">
        <v>0</v>
      </c>
      <c r="X5284" s="2">
        <v>0</v>
      </c>
      <c r="Y5284" s="2">
        <v>0</v>
      </c>
      <c r="Z5284" s="2">
        <v>0</v>
      </c>
      <c r="AA5284" s="2">
        <v>0</v>
      </c>
      <c r="AB5284" s="2">
        <v>0</v>
      </c>
      <c r="AC5284" s="2">
        <v>0</v>
      </c>
      <c r="AD5284" s="2">
        <v>0</v>
      </c>
      <c r="AE5284" s="2">
        <v>0</v>
      </c>
      <c r="AF5284" s="2">
        <v>0</v>
      </c>
      <c r="AG5284" s="2">
        <v>84</v>
      </c>
      <c r="AH5284" s="2">
        <v>419</v>
      </c>
      <c r="AI5284" s="2">
        <v>335</v>
      </c>
      <c r="AJ5284" s="2">
        <v>341</v>
      </c>
      <c r="AK5284" s="2">
        <v>0</v>
      </c>
      <c r="AL5284" s="2">
        <v>0</v>
      </c>
      <c r="AM5284" s="2">
        <v>0</v>
      </c>
      <c r="AN5284" s="2">
        <v>0</v>
      </c>
      <c r="AO5284" s="2">
        <v>0</v>
      </c>
      <c r="AP5284" s="2">
        <v>0</v>
      </c>
      <c r="AQ5284" s="2">
        <v>0</v>
      </c>
      <c r="AR5284" s="2">
        <v>0</v>
      </c>
      <c r="AS5284" s="2">
        <v>0</v>
      </c>
      <c r="AT5284" s="2">
        <v>0</v>
      </c>
      <c r="AU5284" s="2">
        <v>0</v>
      </c>
      <c r="AV5284" s="2">
        <v>0</v>
      </c>
      <c r="AW5284" s="2">
        <v>0</v>
      </c>
      <c r="AX5284" s="2">
        <v>0</v>
      </c>
      <c r="AY5284" s="2">
        <v>0</v>
      </c>
      <c r="AZ5284" s="2">
        <v>0</v>
      </c>
      <c r="BA5284" s="2">
        <v>0</v>
      </c>
      <c r="BB5284" s="2">
        <v>0</v>
      </c>
      <c r="BC5284" s="2">
        <v>0</v>
      </c>
      <c r="BD5284" s="2">
        <v>0</v>
      </c>
      <c r="BE5284" s="2">
        <v>0</v>
      </c>
      <c r="BF5284" s="2">
        <v>0</v>
      </c>
      <c r="BG5284" s="2">
        <v>0</v>
      </c>
      <c r="BH5284" s="2">
        <v>0</v>
      </c>
      <c r="BI5284" s="2">
        <v>0</v>
      </c>
      <c r="BJ5284" s="2">
        <v>0</v>
      </c>
      <c r="BK5284" s="2">
        <v>0</v>
      </c>
      <c r="BL5284" s="2">
        <v>0</v>
      </c>
      <c r="BM5284" s="2">
        <v>0</v>
      </c>
      <c r="BN5284" s="2">
        <v>0</v>
      </c>
      <c r="BO5284" s="2">
        <v>4</v>
      </c>
      <c r="BP5284" s="2">
        <v>20</v>
      </c>
      <c r="BQ5284" s="2">
        <v>12</v>
      </c>
      <c r="BR5284" s="2">
        <v>9</v>
      </c>
      <c r="BS5284" s="2">
        <v>0</v>
      </c>
      <c r="BT5284" s="2">
        <v>0</v>
      </c>
      <c r="BU5284" s="2">
        <v>0</v>
      </c>
      <c r="BV5284" s="2">
        <v>0</v>
      </c>
      <c r="BW5284" s="2">
        <v>0</v>
      </c>
      <c r="BX5284" s="2">
        <v>0</v>
      </c>
      <c r="BY5284" s="2">
        <v>0</v>
      </c>
      <c r="BZ5284" s="2">
        <v>0</v>
      </c>
      <c r="CA5284" s="2">
        <v>0</v>
      </c>
      <c r="CB5284" s="2">
        <v>0</v>
      </c>
      <c r="CC5284" s="2">
        <v>0</v>
      </c>
      <c r="CD5284" s="2">
        <v>0</v>
      </c>
      <c r="CE5284" s="2">
        <v>0</v>
      </c>
      <c r="CF5284" s="2">
        <v>0</v>
      </c>
      <c r="CG5284" s="2">
        <v>0</v>
      </c>
      <c r="CH5284" s="2">
        <v>0</v>
      </c>
      <c r="CI5284" s="2">
        <v>0</v>
      </c>
      <c r="CJ5284" s="2">
        <v>0</v>
      </c>
      <c r="CK5284" s="2">
        <v>0</v>
      </c>
      <c r="CL5284" s="2">
        <v>0</v>
      </c>
    </row>
    <row r="5285" spans="1:90" x14ac:dyDescent="0.25">
      <c r="A5285" t="s">
        <v>115</v>
      </c>
      <c r="B5285">
        <v>20415</v>
      </c>
      <c r="C5285" t="s">
        <v>186</v>
      </c>
      <c r="D5285">
        <v>1</v>
      </c>
      <c r="E5285">
        <v>8</v>
      </c>
      <c r="F5285">
        <v>462342</v>
      </c>
      <c r="G5285">
        <v>35462342</v>
      </c>
      <c r="H5285" t="s">
        <v>15831</v>
      </c>
      <c r="I5285">
        <v>748</v>
      </c>
      <c r="J5285" t="s">
        <v>187</v>
      </c>
      <c r="K5285" t="s">
        <v>1522</v>
      </c>
      <c r="L5285">
        <v>1</v>
      </c>
      <c r="M5285" t="s">
        <v>187</v>
      </c>
      <c r="N5285">
        <v>13188054</v>
      </c>
      <c r="O5285" t="s">
        <v>92</v>
      </c>
      <c r="P5285" t="s">
        <v>15832</v>
      </c>
      <c r="Q5285" t="s">
        <v>127</v>
      </c>
      <c r="R5285">
        <v>19</v>
      </c>
      <c r="S5285">
        <v>38191227</v>
      </c>
      <c r="T5285">
        <v>38651382</v>
      </c>
      <c r="U5285" t="s">
        <v>15833</v>
      </c>
      <c r="V5285">
        <v>1</v>
      </c>
      <c r="W5285" s="2">
        <v>0</v>
      </c>
      <c r="X5285" s="2">
        <v>0</v>
      </c>
      <c r="Y5285" s="2">
        <v>0</v>
      </c>
      <c r="Z5285" s="2">
        <v>0</v>
      </c>
      <c r="AA5285" s="2">
        <v>0</v>
      </c>
      <c r="AB5285" s="2">
        <v>0</v>
      </c>
      <c r="AC5285" s="2">
        <v>0</v>
      </c>
      <c r="AD5285" s="2">
        <v>0</v>
      </c>
      <c r="AE5285" s="2">
        <v>0</v>
      </c>
      <c r="AF5285" s="2">
        <v>0</v>
      </c>
      <c r="AG5285" s="2">
        <v>0</v>
      </c>
      <c r="AH5285" s="2">
        <v>158</v>
      </c>
      <c r="AI5285" s="2">
        <v>153</v>
      </c>
      <c r="AJ5285" s="2">
        <v>145</v>
      </c>
      <c r="AK5285" s="2">
        <v>0</v>
      </c>
      <c r="AL5285" s="2">
        <v>0</v>
      </c>
      <c r="AM5285" s="2">
        <v>0</v>
      </c>
      <c r="AN5285" s="2">
        <v>0</v>
      </c>
      <c r="AO5285" s="2">
        <v>0</v>
      </c>
      <c r="AP5285" s="2">
        <v>0</v>
      </c>
      <c r="AQ5285" s="2">
        <v>0</v>
      </c>
      <c r="AR5285" s="2">
        <v>0</v>
      </c>
      <c r="AS5285" s="2">
        <v>0</v>
      </c>
      <c r="AT5285" s="2">
        <v>0</v>
      </c>
      <c r="AU5285" s="2">
        <v>0</v>
      </c>
      <c r="AV5285" s="2">
        <v>0</v>
      </c>
      <c r="AW5285" s="2">
        <v>0</v>
      </c>
      <c r="AX5285" s="2">
        <v>0</v>
      </c>
      <c r="AY5285" s="2">
        <v>0</v>
      </c>
      <c r="AZ5285" s="2">
        <v>0</v>
      </c>
      <c r="BA5285" s="2">
        <v>0</v>
      </c>
      <c r="BB5285" s="2">
        <v>0</v>
      </c>
      <c r="BC5285" s="2">
        <v>0</v>
      </c>
      <c r="BD5285" s="2">
        <v>0</v>
      </c>
      <c r="BE5285" s="2">
        <v>0</v>
      </c>
      <c r="BF5285" s="2">
        <v>0</v>
      </c>
      <c r="BG5285" s="2">
        <v>0</v>
      </c>
      <c r="BH5285" s="2">
        <v>0</v>
      </c>
      <c r="BI5285" s="2">
        <v>0</v>
      </c>
      <c r="BJ5285" s="2">
        <v>0</v>
      </c>
      <c r="BK5285" s="2">
        <v>0</v>
      </c>
      <c r="BL5285" s="2">
        <v>0</v>
      </c>
      <c r="BM5285" s="2">
        <v>0</v>
      </c>
      <c r="BN5285" s="2">
        <v>0</v>
      </c>
      <c r="BO5285" s="2">
        <v>0</v>
      </c>
      <c r="BP5285" s="2">
        <v>5</v>
      </c>
      <c r="BQ5285" s="2">
        <v>5</v>
      </c>
      <c r="BR5285" s="2">
        <v>5</v>
      </c>
      <c r="BS5285" s="2">
        <v>0</v>
      </c>
      <c r="BT5285" s="2">
        <v>0</v>
      </c>
      <c r="BU5285" s="2">
        <v>0</v>
      </c>
      <c r="BV5285" s="2">
        <v>0</v>
      </c>
      <c r="BW5285" s="2">
        <v>0</v>
      </c>
      <c r="BX5285" s="2">
        <v>0</v>
      </c>
      <c r="BY5285" s="2">
        <v>0</v>
      </c>
      <c r="BZ5285" s="2">
        <v>0</v>
      </c>
      <c r="CA5285" s="2">
        <v>0</v>
      </c>
      <c r="CB5285" s="2">
        <v>0</v>
      </c>
      <c r="CC5285" s="2">
        <v>0</v>
      </c>
      <c r="CD5285" s="2">
        <v>0</v>
      </c>
      <c r="CE5285" s="2">
        <v>0</v>
      </c>
      <c r="CF5285" s="2">
        <v>0</v>
      </c>
      <c r="CG5285" s="2">
        <v>0</v>
      </c>
      <c r="CH5285" s="2">
        <v>0</v>
      </c>
      <c r="CI5285" s="2">
        <v>0</v>
      </c>
      <c r="CJ5285" s="2">
        <v>0</v>
      </c>
      <c r="CK5285" s="2">
        <v>0</v>
      </c>
      <c r="CL5285" s="2">
        <v>0</v>
      </c>
    </row>
    <row r="5286" spans="1:90" x14ac:dyDescent="0.25">
      <c r="A5286" t="s">
        <v>115</v>
      </c>
      <c r="B5286">
        <v>20415</v>
      </c>
      <c r="C5286" t="s">
        <v>186</v>
      </c>
      <c r="D5286">
        <v>1</v>
      </c>
      <c r="E5286">
        <v>8</v>
      </c>
      <c r="F5286">
        <v>47806</v>
      </c>
      <c r="G5286">
        <v>35047806</v>
      </c>
      <c r="H5286" t="s">
        <v>3757</v>
      </c>
      <c r="I5286">
        <v>748</v>
      </c>
      <c r="J5286" t="s">
        <v>187</v>
      </c>
      <c r="K5286" t="s">
        <v>3758</v>
      </c>
      <c r="L5286">
        <v>1</v>
      </c>
      <c r="M5286" t="s">
        <v>187</v>
      </c>
      <c r="N5286">
        <v>13183590</v>
      </c>
      <c r="O5286" t="s">
        <v>92</v>
      </c>
      <c r="P5286" t="s">
        <v>3759</v>
      </c>
      <c r="Q5286">
        <v>228</v>
      </c>
      <c r="R5286">
        <v>19</v>
      </c>
      <c r="S5286">
        <v>38652571</v>
      </c>
      <c r="T5286">
        <v>38971447</v>
      </c>
      <c r="U5286" t="s">
        <v>3760</v>
      </c>
      <c r="V5286">
        <v>1</v>
      </c>
      <c r="W5286" s="2">
        <v>0</v>
      </c>
      <c r="X5286" s="2">
        <v>0</v>
      </c>
      <c r="Y5286" s="2">
        <v>0</v>
      </c>
      <c r="Z5286" s="2">
        <v>0</v>
      </c>
      <c r="AA5286" s="2">
        <v>0</v>
      </c>
      <c r="AB5286" s="2">
        <v>0</v>
      </c>
      <c r="AC5286" s="2">
        <v>0</v>
      </c>
      <c r="AD5286" s="2">
        <v>129</v>
      </c>
      <c r="AE5286" s="2">
        <v>106</v>
      </c>
      <c r="AF5286" s="2">
        <v>130</v>
      </c>
      <c r="AG5286" s="2">
        <v>111</v>
      </c>
      <c r="AH5286" s="2">
        <v>123</v>
      </c>
      <c r="AI5286" s="2">
        <v>108</v>
      </c>
      <c r="AJ5286" s="2">
        <v>70</v>
      </c>
      <c r="AK5286" s="2">
        <v>0</v>
      </c>
      <c r="AL5286" s="2">
        <v>0</v>
      </c>
      <c r="AM5286" s="2">
        <v>0</v>
      </c>
      <c r="AN5286" s="2">
        <v>0</v>
      </c>
      <c r="AO5286" s="2">
        <v>0</v>
      </c>
      <c r="AP5286" s="2">
        <v>0</v>
      </c>
      <c r="AQ5286" s="2">
        <v>0</v>
      </c>
      <c r="AR5286" s="2">
        <v>0</v>
      </c>
      <c r="AS5286" s="2">
        <v>0</v>
      </c>
      <c r="AT5286" s="2">
        <v>0</v>
      </c>
      <c r="AU5286" s="2">
        <v>0</v>
      </c>
      <c r="AV5286" s="2">
        <v>0</v>
      </c>
      <c r="AW5286" s="2">
        <v>0</v>
      </c>
      <c r="AX5286" s="2">
        <v>0</v>
      </c>
      <c r="AY5286" s="2">
        <v>0</v>
      </c>
      <c r="AZ5286" s="2">
        <v>0</v>
      </c>
      <c r="BA5286" s="2">
        <v>0</v>
      </c>
      <c r="BB5286" s="2">
        <v>0</v>
      </c>
      <c r="BC5286" s="2">
        <v>0</v>
      </c>
      <c r="BD5286" s="2">
        <v>0</v>
      </c>
      <c r="BE5286" s="2">
        <v>0</v>
      </c>
      <c r="BF5286" s="2">
        <v>0</v>
      </c>
      <c r="BG5286" s="2">
        <v>0</v>
      </c>
      <c r="BH5286" s="2">
        <v>0</v>
      </c>
      <c r="BI5286" s="2">
        <v>0</v>
      </c>
      <c r="BJ5286" s="2">
        <v>0</v>
      </c>
      <c r="BK5286" s="2">
        <v>0</v>
      </c>
      <c r="BL5286" s="2">
        <v>4</v>
      </c>
      <c r="BM5286" s="2">
        <v>4</v>
      </c>
      <c r="BN5286" s="2">
        <v>5</v>
      </c>
      <c r="BO5286" s="2">
        <v>4</v>
      </c>
      <c r="BP5286" s="2">
        <v>6</v>
      </c>
      <c r="BQ5286" s="2">
        <v>5</v>
      </c>
      <c r="BR5286" s="2">
        <v>3</v>
      </c>
      <c r="BS5286" s="2">
        <v>0</v>
      </c>
      <c r="BT5286" s="2">
        <v>0</v>
      </c>
      <c r="BU5286" s="2">
        <v>0</v>
      </c>
      <c r="BV5286" s="2">
        <v>0</v>
      </c>
      <c r="BW5286" s="2">
        <v>0</v>
      </c>
      <c r="BX5286" s="2">
        <v>0</v>
      </c>
      <c r="BY5286" s="2">
        <v>0</v>
      </c>
      <c r="BZ5286" s="2">
        <v>0</v>
      </c>
      <c r="CA5286" s="2">
        <v>0</v>
      </c>
      <c r="CB5286" s="2">
        <v>0</v>
      </c>
      <c r="CC5286" s="2">
        <v>0</v>
      </c>
      <c r="CD5286" s="2">
        <v>0</v>
      </c>
      <c r="CE5286" s="2">
        <v>0</v>
      </c>
      <c r="CF5286" s="2">
        <v>0</v>
      </c>
      <c r="CG5286" s="2">
        <v>0</v>
      </c>
      <c r="CH5286" s="2">
        <v>0</v>
      </c>
      <c r="CI5286" s="2">
        <v>0</v>
      </c>
      <c r="CJ5286" s="2">
        <v>0</v>
      </c>
      <c r="CK5286" s="2">
        <v>0</v>
      </c>
      <c r="CL5286" s="2">
        <v>0</v>
      </c>
    </row>
    <row r="5287" spans="1:90" x14ac:dyDescent="0.25">
      <c r="A5287" t="s">
        <v>115</v>
      </c>
      <c r="B5287">
        <v>20415</v>
      </c>
      <c r="C5287" t="s">
        <v>186</v>
      </c>
      <c r="D5287">
        <v>1</v>
      </c>
      <c r="E5287">
        <v>8</v>
      </c>
      <c r="F5287">
        <v>919378</v>
      </c>
      <c r="G5287">
        <v>35919378</v>
      </c>
      <c r="H5287" t="s">
        <v>9828</v>
      </c>
      <c r="I5287">
        <v>748</v>
      </c>
      <c r="J5287" t="s">
        <v>187</v>
      </c>
      <c r="K5287" t="s">
        <v>9829</v>
      </c>
      <c r="L5287">
        <v>1</v>
      </c>
      <c r="M5287" t="s">
        <v>187</v>
      </c>
      <c r="N5287">
        <v>13183723</v>
      </c>
      <c r="O5287" t="s">
        <v>92</v>
      </c>
      <c r="P5287" t="s">
        <v>9830</v>
      </c>
      <c r="Q5287">
        <v>150</v>
      </c>
      <c r="R5287">
        <v>19</v>
      </c>
      <c r="S5287">
        <v>39096767</v>
      </c>
      <c r="U5287" t="s">
        <v>9831</v>
      </c>
      <c r="V5287">
        <v>1</v>
      </c>
      <c r="W5287" s="2">
        <v>0</v>
      </c>
      <c r="X5287" s="2">
        <v>0</v>
      </c>
      <c r="Y5287" s="2">
        <v>0</v>
      </c>
      <c r="Z5287" s="2">
        <v>67</v>
      </c>
      <c r="AA5287" s="2">
        <v>52</v>
      </c>
      <c r="AB5287" s="2">
        <v>41</v>
      </c>
      <c r="AC5287" s="2">
        <v>55</v>
      </c>
      <c r="AD5287" s="2">
        <v>38</v>
      </c>
      <c r="AE5287" s="2">
        <v>25</v>
      </c>
      <c r="AF5287" s="2">
        <v>69</v>
      </c>
      <c r="AG5287" s="2">
        <v>48</v>
      </c>
      <c r="AH5287" s="2">
        <v>62</v>
      </c>
      <c r="AI5287" s="2">
        <v>43</v>
      </c>
      <c r="AJ5287" s="2">
        <v>52</v>
      </c>
      <c r="AK5287" s="2">
        <v>0</v>
      </c>
      <c r="AL5287" s="2">
        <v>0</v>
      </c>
      <c r="AM5287" s="2">
        <v>0</v>
      </c>
      <c r="AN5287" s="2">
        <v>0</v>
      </c>
      <c r="AO5287" s="2">
        <v>0</v>
      </c>
      <c r="AP5287" s="2">
        <v>0</v>
      </c>
      <c r="AQ5287" s="2">
        <v>0</v>
      </c>
      <c r="AR5287" s="2">
        <v>0</v>
      </c>
      <c r="AS5287" s="2">
        <v>0</v>
      </c>
      <c r="AT5287" s="2">
        <v>0</v>
      </c>
      <c r="AU5287" s="2">
        <v>0</v>
      </c>
      <c r="AV5287" s="2">
        <v>0</v>
      </c>
      <c r="AW5287" s="2">
        <v>0</v>
      </c>
      <c r="AX5287" s="2">
        <v>0</v>
      </c>
      <c r="AY5287" s="2">
        <v>0</v>
      </c>
      <c r="AZ5287" s="2">
        <v>0</v>
      </c>
      <c r="BA5287" s="2">
        <v>0</v>
      </c>
      <c r="BB5287" s="2">
        <v>0</v>
      </c>
      <c r="BC5287" s="2">
        <v>0</v>
      </c>
      <c r="BD5287" s="2">
        <v>0</v>
      </c>
      <c r="BE5287" s="2">
        <v>0</v>
      </c>
      <c r="BF5287" s="2">
        <v>0</v>
      </c>
      <c r="BG5287" s="2">
        <v>0</v>
      </c>
      <c r="BH5287" s="2">
        <v>3</v>
      </c>
      <c r="BI5287" s="2">
        <v>3</v>
      </c>
      <c r="BJ5287" s="2">
        <v>3</v>
      </c>
      <c r="BK5287" s="2">
        <v>4</v>
      </c>
      <c r="BL5287" s="2">
        <v>2</v>
      </c>
      <c r="BM5287" s="2">
        <v>2</v>
      </c>
      <c r="BN5287" s="2">
        <v>6</v>
      </c>
      <c r="BO5287" s="2">
        <v>2</v>
      </c>
      <c r="BP5287" s="2">
        <v>4</v>
      </c>
      <c r="BQ5287" s="2">
        <v>3</v>
      </c>
      <c r="BR5287" s="2">
        <v>3</v>
      </c>
      <c r="BS5287" s="2">
        <v>0</v>
      </c>
      <c r="BT5287" s="2">
        <v>0</v>
      </c>
      <c r="BU5287" s="2">
        <v>0</v>
      </c>
      <c r="BV5287" s="2">
        <v>0</v>
      </c>
      <c r="BW5287" s="2">
        <v>0</v>
      </c>
      <c r="BX5287" s="2">
        <v>0</v>
      </c>
      <c r="BY5287" s="2">
        <v>0</v>
      </c>
      <c r="BZ5287" s="2">
        <v>0</v>
      </c>
      <c r="CA5287" s="2">
        <v>0</v>
      </c>
      <c r="CB5287" s="2">
        <v>0</v>
      </c>
      <c r="CC5287" s="2">
        <v>0</v>
      </c>
      <c r="CD5287" s="2">
        <v>0</v>
      </c>
      <c r="CE5287" s="2">
        <v>0</v>
      </c>
      <c r="CF5287" s="2">
        <v>0</v>
      </c>
      <c r="CG5287" s="2">
        <v>0</v>
      </c>
      <c r="CH5287" s="2">
        <v>0</v>
      </c>
      <c r="CI5287" s="2">
        <v>0</v>
      </c>
      <c r="CJ5287" s="2">
        <v>0</v>
      </c>
      <c r="CK5287" s="2">
        <v>0</v>
      </c>
      <c r="CL5287" s="2">
        <v>0</v>
      </c>
    </row>
    <row r="5288" spans="1:90" x14ac:dyDescent="0.25">
      <c r="A5288" t="s">
        <v>115</v>
      </c>
      <c r="B5288">
        <v>20415</v>
      </c>
      <c r="C5288" t="s">
        <v>186</v>
      </c>
      <c r="D5288">
        <v>1</v>
      </c>
      <c r="E5288">
        <v>8</v>
      </c>
      <c r="F5288">
        <v>576670</v>
      </c>
      <c r="G5288">
        <v>35576670</v>
      </c>
      <c r="H5288" t="s">
        <v>16519</v>
      </c>
      <c r="I5288">
        <v>671</v>
      </c>
      <c r="J5288" t="s">
        <v>186</v>
      </c>
      <c r="K5288" t="s">
        <v>16519</v>
      </c>
      <c r="L5288">
        <v>1</v>
      </c>
      <c r="M5288" t="s">
        <v>186</v>
      </c>
      <c r="N5288">
        <v>13173412</v>
      </c>
      <c r="O5288" t="s">
        <v>102</v>
      </c>
      <c r="P5288" t="s">
        <v>19846</v>
      </c>
      <c r="Q5288" t="s">
        <v>127</v>
      </c>
      <c r="R5288">
        <v>19</v>
      </c>
      <c r="S5288">
        <v>38035610</v>
      </c>
      <c r="T5288">
        <v>38035611</v>
      </c>
      <c r="U5288" t="s">
        <v>16520</v>
      </c>
      <c r="V5288">
        <v>1</v>
      </c>
      <c r="W5288" s="2">
        <v>0</v>
      </c>
      <c r="X5288" s="2">
        <v>0</v>
      </c>
      <c r="Y5288" s="2">
        <v>0</v>
      </c>
      <c r="Z5288" s="2">
        <v>0</v>
      </c>
      <c r="AA5288" s="2">
        <v>0</v>
      </c>
      <c r="AB5288" s="2">
        <v>0</v>
      </c>
      <c r="AC5288" s="2">
        <v>0</v>
      </c>
      <c r="AD5288" s="2">
        <v>108</v>
      </c>
      <c r="AE5288" s="2">
        <v>128</v>
      </c>
      <c r="AF5288" s="2">
        <v>124</v>
      </c>
      <c r="AG5288" s="2">
        <v>113</v>
      </c>
      <c r="AH5288" s="2">
        <v>113</v>
      </c>
      <c r="AI5288" s="2">
        <v>78</v>
      </c>
      <c r="AJ5288" s="2">
        <v>53</v>
      </c>
      <c r="AK5288" s="2">
        <v>0</v>
      </c>
      <c r="AL5288" s="2">
        <v>0</v>
      </c>
      <c r="AM5288" s="2">
        <v>0</v>
      </c>
      <c r="AN5288" s="2">
        <v>0</v>
      </c>
      <c r="AO5288" s="2">
        <v>0</v>
      </c>
      <c r="AP5288" s="2">
        <v>0</v>
      </c>
      <c r="AQ5288" s="2">
        <v>0</v>
      </c>
      <c r="AR5288" s="2">
        <v>0</v>
      </c>
      <c r="AS5288" s="2">
        <v>0</v>
      </c>
      <c r="AT5288" s="2">
        <v>0</v>
      </c>
      <c r="AU5288" s="2">
        <v>0</v>
      </c>
      <c r="AV5288" s="2">
        <v>0</v>
      </c>
      <c r="AW5288" s="2">
        <v>0</v>
      </c>
      <c r="AX5288" s="2">
        <v>0</v>
      </c>
      <c r="AY5288" s="2">
        <v>0</v>
      </c>
      <c r="AZ5288" s="2">
        <v>0</v>
      </c>
      <c r="BA5288" s="2">
        <v>0</v>
      </c>
      <c r="BB5288" s="2">
        <v>0</v>
      </c>
      <c r="BC5288" s="2">
        <v>0</v>
      </c>
      <c r="BD5288" s="2">
        <v>0</v>
      </c>
      <c r="BE5288" s="2">
        <v>0</v>
      </c>
      <c r="BF5288" s="2">
        <v>0</v>
      </c>
      <c r="BG5288" s="2">
        <v>0</v>
      </c>
      <c r="BH5288" s="2">
        <v>0</v>
      </c>
      <c r="BI5288" s="2">
        <v>0</v>
      </c>
      <c r="BJ5288" s="2">
        <v>0</v>
      </c>
      <c r="BK5288" s="2">
        <v>0</v>
      </c>
      <c r="BL5288" s="2">
        <v>5</v>
      </c>
      <c r="BM5288" s="2">
        <v>7</v>
      </c>
      <c r="BN5288" s="2">
        <v>6</v>
      </c>
      <c r="BO5288" s="2">
        <v>4</v>
      </c>
      <c r="BP5288" s="2">
        <v>7</v>
      </c>
      <c r="BQ5288" s="2">
        <v>4</v>
      </c>
      <c r="BR5288" s="2">
        <v>2</v>
      </c>
      <c r="BS5288" s="2">
        <v>0</v>
      </c>
      <c r="BT5288" s="2">
        <v>0</v>
      </c>
      <c r="BU5288" s="2">
        <v>0</v>
      </c>
      <c r="BV5288" s="2">
        <v>0</v>
      </c>
      <c r="BW5288" s="2">
        <v>0</v>
      </c>
      <c r="BX5288" s="2">
        <v>0</v>
      </c>
      <c r="BY5288" s="2">
        <v>0</v>
      </c>
      <c r="BZ5288" s="2">
        <v>0</v>
      </c>
      <c r="CA5288" s="2">
        <v>0</v>
      </c>
      <c r="CB5288" s="2">
        <v>0</v>
      </c>
      <c r="CC5288" s="2">
        <v>0</v>
      </c>
      <c r="CD5288" s="2">
        <v>0</v>
      </c>
      <c r="CE5288" s="2">
        <v>0</v>
      </c>
      <c r="CF5288" s="2">
        <v>0</v>
      </c>
      <c r="CG5288" s="2">
        <v>0</v>
      </c>
      <c r="CH5288" s="2">
        <v>0</v>
      </c>
      <c r="CI5288" s="2">
        <v>0</v>
      </c>
      <c r="CJ5288" s="2">
        <v>0</v>
      </c>
      <c r="CK5288" s="2">
        <v>0</v>
      </c>
      <c r="CL5288" s="2">
        <v>0</v>
      </c>
    </row>
    <row r="5289" spans="1:90" x14ac:dyDescent="0.25">
      <c r="A5289" t="s">
        <v>115</v>
      </c>
      <c r="B5289">
        <v>20415</v>
      </c>
      <c r="C5289" t="s">
        <v>186</v>
      </c>
      <c r="D5289">
        <v>1</v>
      </c>
      <c r="E5289">
        <v>8</v>
      </c>
      <c r="F5289">
        <v>576669</v>
      </c>
      <c r="G5289">
        <v>35576669</v>
      </c>
      <c r="H5289" t="s">
        <v>1708</v>
      </c>
      <c r="I5289">
        <v>513</v>
      </c>
      <c r="J5289" t="s">
        <v>1643</v>
      </c>
      <c r="K5289" t="s">
        <v>495</v>
      </c>
      <c r="L5289">
        <v>1</v>
      </c>
      <c r="M5289" t="s">
        <v>1643</v>
      </c>
      <c r="N5289">
        <v>13146000</v>
      </c>
      <c r="O5289" t="s">
        <v>102</v>
      </c>
      <c r="P5289" t="s">
        <v>2254</v>
      </c>
      <c r="Q5289" t="s">
        <v>127</v>
      </c>
      <c r="R5289">
        <v>19</v>
      </c>
      <c r="S5289">
        <v>38448723</v>
      </c>
      <c r="U5289" t="s">
        <v>2255</v>
      </c>
      <c r="V5289">
        <v>1</v>
      </c>
      <c r="W5289" s="2">
        <v>0</v>
      </c>
      <c r="X5289" s="2">
        <v>0</v>
      </c>
      <c r="Y5289" s="2">
        <v>0</v>
      </c>
      <c r="Z5289" s="2">
        <v>0</v>
      </c>
      <c r="AA5289" s="2">
        <v>0</v>
      </c>
      <c r="AB5289" s="2">
        <v>0</v>
      </c>
      <c r="AC5289" s="2">
        <v>0</v>
      </c>
      <c r="AD5289" s="2">
        <v>103</v>
      </c>
      <c r="AE5289" s="2">
        <v>148</v>
      </c>
      <c r="AF5289" s="2">
        <v>0</v>
      </c>
      <c r="AG5289" s="2">
        <v>0</v>
      </c>
      <c r="AH5289" s="2">
        <v>117</v>
      </c>
      <c r="AI5289" s="2">
        <v>176</v>
      </c>
      <c r="AJ5289" s="2">
        <v>146</v>
      </c>
      <c r="AK5289" s="2">
        <v>0</v>
      </c>
      <c r="AL5289" s="2">
        <v>0</v>
      </c>
      <c r="AM5289" s="2">
        <v>0</v>
      </c>
      <c r="AN5289" s="2">
        <v>0</v>
      </c>
      <c r="AO5289" s="2">
        <v>0</v>
      </c>
      <c r="AP5289" s="2">
        <v>0</v>
      </c>
      <c r="AQ5289" s="2">
        <v>0</v>
      </c>
      <c r="AR5289" s="2">
        <v>0</v>
      </c>
      <c r="AS5289" s="2">
        <v>0</v>
      </c>
      <c r="AT5289" s="2">
        <v>0</v>
      </c>
      <c r="AU5289" s="2">
        <v>0</v>
      </c>
      <c r="AV5289" s="2">
        <v>0</v>
      </c>
      <c r="AW5289" s="2">
        <v>0</v>
      </c>
      <c r="AX5289" s="2">
        <v>0</v>
      </c>
      <c r="AY5289" s="2">
        <v>0</v>
      </c>
      <c r="AZ5289" s="2">
        <v>0</v>
      </c>
      <c r="BA5289" s="2">
        <v>0</v>
      </c>
      <c r="BB5289" s="2">
        <v>0</v>
      </c>
      <c r="BC5289" s="2">
        <v>0</v>
      </c>
      <c r="BD5289" s="2">
        <v>0</v>
      </c>
      <c r="BE5289" s="2">
        <v>0</v>
      </c>
      <c r="BF5289" s="2">
        <v>0</v>
      </c>
      <c r="BG5289" s="2">
        <v>0</v>
      </c>
      <c r="BH5289" s="2">
        <v>0</v>
      </c>
      <c r="BI5289" s="2">
        <v>0</v>
      </c>
      <c r="BJ5289" s="2">
        <v>0</v>
      </c>
      <c r="BK5289" s="2">
        <v>0</v>
      </c>
      <c r="BL5289" s="2">
        <v>3</v>
      </c>
      <c r="BM5289" s="2">
        <v>6</v>
      </c>
      <c r="BN5289" s="2">
        <v>0</v>
      </c>
      <c r="BO5289" s="2">
        <v>0</v>
      </c>
      <c r="BP5289" s="2">
        <v>4</v>
      </c>
      <c r="BQ5289" s="2">
        <v>6</v>
      </c>
      <c r="BR5289" s="2">
        <v>7</v>
      </c>
      <c r="BS5289" s="2">
        <v>0</v>
      </c>
      <c r="BT5289" s="2">
        <v>0</v>
      </c>
      <c r="BU5289" s="2">
        <v>0</v>
      </c>
      <c r="BV5289" s="2">
        <v>0</v>
      </c>
      <c r="BW5289" s="2">
        <v>0</v>
      </c>
      <c r="BX5289" s="2">
        <v>0</v>
      </c>
      <c r="BY5289" s="2">
        <v>0</v>
      </c>
      <c r="BZ5289" s="2">
        <v>0</v>
      </c>
      <c r="CA5289" s="2">
        <v>0</v>
      </c>
      <c r="CB5289" s="2">
        <v>0</v>
      </c>
      <c r="CC5289" s="2">
        <v>0</v>
      </c>
      <c r="CD5289" s="2">
        <v>0</v>
      </c>
      <c r="CE5289" s="2">
        <v>0</v>
      </c>
      <c r="CF5289" s="2">
        <v>0</v>
      </c>
      <c r="CG5289" s="2">
        <v>0</v>
      </c>
      <c r="CH5289" s="2">
        <v>0</v>
      </c>
      <c r="CI5289" s="2">
        <v>0</v>
      </c>
      <c r="CJ5289" s="2">
        <v>0</v>
      </c>
      <c r="CK5289" s="2">
        <v>0</v>
      </c>
      <c r="CL5289" s="2">
        <v>0</v>
      </c>
    </row>
    <row r="5290" spans="1:90" x14ac:dyDescent="0.25">
      <c r="A5290" t="s">
        <v>115</v>
      </c>
      <c r="B5290">
        <v>20415</v>
      </c>
      <c r="C5290" t="s">
        <v>186</v>
      </c>
      <c r="D5290">
        <v>1</v>
      </c>
      <c r="E5290">
        <v>8</v>
      </c>
      <c r="F5290">
        <v>45524</v>
      </c>
      <c r="G5290">
        <v>35045524</v>
      </c>
      <c r="H5290" t="s">
        <v>7710</v>
      </c>
      <c r="I5290">
        <v>748</v>
      </c>
      <c r="J5290" t="s">
        <v>187</v>
      </c>
      <c r="K5290" t="s">
        <v>7711</v>
      </c>
      <c r="L5290">
        <v>1</v>
      </c>
      <c r="M5290" t="s">
        <v>187</v>
      </c>
      <c r="N5290">
        <v>13185498</v>
      </c>
      <c r="O5290" t="s">
        <v>92</v>
      </c>
      <c r="P5290" t="s">
        <v>7712</v>
      </c>
      <c r="Q5290" t="s">
        <v>127</v>
      </c>
      <c r="R5290">
        <v>19</v>
      </c>
      <c r="S5290">
        <v>38871818</v>
      </c>
      <c r="T5290">
        <v>38871895</v>
      </c>
      <c r="U5290" t="s">
        <v>7713</v>
      </c>
      <c r="V5290">
        <v>1</v>
      </c>
      <c r="W5290" s="2">
        <v>0</v>
      </c>
      <c r="X5290" s="2">
        <v>0</v>
      </c>
      <c r="Y5290" s="2">
        <v>0</v>
      </c>
      <c r="Z5290" s="2">
        <v>0</v>
      </c>
      <c r="AA5290" s="2">
        <v>0</v>
      </c>
      <c r="AB5290" s="2">
        <v>0</v>
      </c>
      <c r="AC5290" s="2">
        <v>0</v>
      </c>
      <c r="AD5290" s="2">
        <v>101</v>
      </c>
      <c r="AE5290" s="2">
        <v>122</v>
      </c>
      <c r="AF5290" s="2">
        <v>133</v>
      </c>
      <c r="AG5290" s="2">
        <v>121</v>
      </c>
      <c r="AH5290" s="2">
        <v>149</v>
      </c>
      <c r="AI5290" s="2">
        <v>104</v>
      </c>
      <c r="AJ5290" s="2">
        <v>132</v>
      </c>
      <c r="AK5290" s="2">
        <v>0</v>
      </c>
      <c r="AL5290" s="2">
        <v>0</v>
      </c>
      <c r="AM5290" s="2">
        <v>0</v>
      </c>
      <c r="AN5290" s="2">
        <v>0</v>
      </c>
      <c r="AO5290" s="2">
        <v>0</v>
      </c>
      <c r="AP5290" s="2">
        <v>0</v>
      </c>
      <c r="AQ5290" s="2">
        <v>0</v>
      </c>
      <c r="AR5290" s="2">
        <v>0</v>
      </c>
      <c r="AS5290" s="2">
        <v>0</v>
      </c>
      <c r="AT5290" s="2">
        <v>0</v>
      </c>
      <c r="AU5290" s="2">
        <v>0</v>
      </c>
      <c r="AV5290" s="2">
        <v>0</v>
      </c>
      <c r="AW5290" s="2">
        <v>0</v>
      </c>
      <c r="AX5290" s="2">
        <v>0</v>
      </c>
      <c r="AY5290" s="2">
        <v>0</v>
      </c>
      <c r="AZ5290" s="2">
        <v>0</v>
      </c>
      <c r="BA5290" s="2">
        <v>0</v>
      </c>
      <c r="BB5290" s="2">
        <v>0</v>
      </c>
      <c r="BC5290" s="2">
        <v>259</v>
      </c>
      <c r="BD5290" s="2">
        <v>11</v>
      </c>
      <c r="BE5290" s="2">
        <v>0</v>
      </c>
      <c r="BF5290" s="2">
        <v>0</v>
      </c>
      <c r="BG5290" s="2">
        <v>0</v>
      </c>
      <c r="BH5290" s="2">
        <v>0</v>
      </c>
      <c r="BI5290" s="2">
        <v>0</v>
      </c>
      <c r="BJ5290" s="2">
        <v>0</v>
      </c>
      <c r="BK5290" s="2">
        <v>0</v>
      </c>
      <c r="BL5290" s="2">
        <v>5</v>
      </c>
      <c r="BM5290" s="2">
        <v>7</v>
      </c>
      <c r="BN5290" s="2">
        <v>5</v>
      </c>
      <c r="BO5290" s="2">
        <v>6</v>
      </c>
      <c r="BP5290" s="2">
        <v>6</v>
      </c>
      <c r="BQ5290" s="2">
        <v>4</v>
      </c>
      <c r="BR5290" s="2">
        <v>7</v>
      </c>
      <c r="BS5290" s="2">
        <v>0</v>
      </c>
      <c r="BT5290" s="2">
        <v>0</v>
      </c>
      <c r="BU5290" s="2">
        <v>0</v>
      </c>
      <c r="BV5290" s="2">
        <v>0</v>
      </c>
      <c r="BW5290" s="2">
        <v>0</v>
      </c>
      <c r="BX5290" s="2">
        <v>0</v>
      </c>
      <c r="BY5290" s="2">
        <v>0</v>
      </c>
      <c r="BZ5290" s="2">
        <v>0</v>
      </c>
      <c r="CA5290" s="2">
        <v>0</v>
      </c>
      <c r="CB5290" s="2">
        <v>0</v>
      </c>
      <c r="CC5290" s="2">
        <v>0</v>
      </c>
      <c r="CD5290" s="2">
        <v>0</v>
      </c>
      <c r="CE5290" s="2">
        <v>0</v>
      </c>
      <c r="CF5290" s="2">
        <v>0</v>
      </c>
      <c r="CG5290" s="2">
        <v>0</v>
      </c>
      <c r="CH5290" s="2">
        <v>0</v>
      </c>
      <c r="CI5290" s="2">
        <v>0</v>
      </c>
      <c r="CJ5290" s="2">
        <v>0</v>
      </c>
      <c r="CK5290" s="2">
        <v>14</v>
      </c>
      <c r="CL5290" s="2">
        <v>3</v>
      </c>
    </row>
    <row r="5291" spans="1:90" x14ac:dyDescent="0.25">
      <c r="A5291" t="s">
        <v>115</v>
      </c>
      <c r="B5291">
        <v>20415</v>
      </c>
      <c r="C5291" t="s">
        <v>186</v>
      </c>
      <c r="D5291">
        <v>1</v>
      </c>
      <c r="E5291">
        <v>8</v>
      </c>
      <c r="F5291">
        <v>900485</v>
      </c>
      <c r="G5291">
        <v>35900485</v>
      </c>
      <c r="H5291" t="s">
        <v>14860</v>
      </c>
      <c r="I5291">
        <v>671</v>
      </c>
      <c r="J5291" t="s">
        <v>186</v>
      </c>
      <c r="K5291" t="s">
        <v>12204</v>
      </c>
      <c r="L5291">
        <v>3</v>
      </c>
      <c r="M5291" t="s">
        <v>470</v>
      </c>
      <c r="N5291">
        <v>13181503</v>
      </c>
      <c r="O5291" t="s">
        <v>92</v>
      </c>
      <c r="P5291" t="s">
        <v>14861</v>
      </c>
      <c r="Q5291">
        <v>415</v>
      </c>
      <c r="R5291">
        <v>19</v>
      </c>
      <c r="S5291">
        <v>38543799</v>
      </c>
      <c r="T5291">
        <v>38642008</v>
      </c>
      <c r="U5291" t="s">
        <v>14862</v>
      </c>
      <c r="V5291">
        <v>1</v>
      </c>
      <c r="W5291" s="2">
        <v>0</v>
      </c>
      <c r="X5291" s="2">
        <v>0</v>
      </c>
      <c r="Y5291" s="2">
        <v>0</v>
      </c>
      <c r="Z5291" s="2">
        <v>87</v>
      </c>
      <c r="AA5291" s="2">
        <v>65</v>
      </c>
      <c r="AB5291" s="2">
        <v>88</v>
      </c>
      <c r="AC5291" s="2">
        <v>89</v>
      </c>
      <c r="AD5291" s="2">
        <v>0</v>
      </c>
      <c r="AE5291" s="2">
        <v>0</v>
      </c>
      <c r="AF5291" s="2">
        <v>0</v>
      </c>
      <c r="AG5291" s="2">
        <v>0</v>
      </c>
      <c r="AH5291" s="2">
        <v>0</v>
      </c>
      <c r="AI5291" s="2">
        <v>0</v>
      </c>
      <c r="AJ5291" s="2">
        <v>0</v>
      </c>
      <c r="AK5291" s="2">
        <v>0</v>
      </c>
      <c r="AL5291" s="2">
        <v>0</v>
      </c>
      <c r="AM5291" s="2">
        <v>0</v>
      </c>
      <c r="AN5291" s="2">
        <v>0</v>
      </c>
      <c r="AO5291" s="2">
        <v>0</v>
      </c>
      <c r="AP5291" s="2">
        <v>0</v>
      </c>
      <c r="AQ5291" s="2">
        <v>0</v>
      </c>
      <c r="AR5291" s="2">
        <v>0</v>
      </c>
      <c r="AS5291" s="2">
        <v>0</v>
      </c>
      <c r="AT5291" s="2">
        <v>0</v>
      </c>
      <c r="AU5291" s="2">
        <v>0</v>
      </c>
      <c r="AV5291" s="2">
        <v>0</v>
      </c>
      <c r="AW5291" s="2">
        <v>0</v>
      </c>
      <c r="AX5291" s="2">
        <v>0</v>
      </c>
      <c r="AY5291" s="2">
        <v>0</v>
      </c>
      <c r="AZ5291" s="2">
        <v>0</v>
      </c>
      <c r="BA5291" s="2">
        <v>0</v>
      </c>
      <c r="BB5291" s="2">
        <v>0</v>
      </c>
      <c r="BC5291" s="2">
        <v>0</v>
      </c>
      <c r="BD5291" s="2">
        <v>0</v>
      </c>
      <c r="BE5291" s="2">
        <v>0</v>
      </c>
      <c r="BF5291" s="2">
        <v>0</v>
      </c>
      <c r="BG5291" s="2">
        <v>0</v>
      </c>
      <c r="BH5291" s="2">
        <v>5</v>
      </c>
      <c r="BI5291" s="2">
        <v>2</v>
      </c>
      <c r="BJ5291" s="2">
        <v>4</v>
      </c>
      <c r="BK5291" s="2">
        <v>5</v>
      </c>
      <c r="BL5291" s="2">
        <v>0</v>
      </c>
      <c r="BM5291" s="2">
        <v>0</v>
      </c>
      <c r="BN5291" s="2">
        <v>0</v>
      </c>
      <c r="BO5291" s="2">
        <v>0</v>
      </c>
      <c r="BP5291" s="2">
        <v>0</v>
      </c>
      <c r="BQ5291" s="2">
        <v>0</v>
      </c>
      <c r="BR5291" s="2">
        <v>0</v>
      </c>
      <c r="BS5291" s="2">
        <v>0</v>
      </c>
      <c r="BT5291" s="2">
        <v>0</v>
      </c>
      <c r="BU5291" s="2">
        <v>0</v>
      </c>
      <c r="BV5291" s="2">
        <v>0</v>
      </c>
      <c r="BW5291" s="2">
        <v>0</v>
      </c>
      <c r="BX5291" s="2">
        <v>0</v>
      </c>
      <c r="BY5291" s="2">
        <v>0</v>
      </c>
      <c r="BZ5291" s="2">
        <v>0</v>
      </c>
      <c r="CA5291" s="2">
        <v>0</v>
      </c>
      <c r="CB5291" s="2">
        <v>0</v>
      </c>
      <c r="CC5291" s="2">
        <v>0</v>
      </c>
      <c r="CD5291" s="2">
        <v>0</v>
      </c>
      <c r="CE5291" s="2">
        <v>0</v>
      </c>
      <c r="CF5291" s="2">
        <v>0</v>
      </c>
      <c r="CG5291" s="2">
        <v>0</v>
      </c>
      <c r="CH5291" s="2">
        <v>0</v>
      </c>
      <c r="CI5291" s="2">
        <v>0</v>
      </c>
      <c r="CJ5291" s="2">
        <v>0</v>
      </c>
      <c r="CK5291" s="2">
        <v>0</v>
      </c>
      <c r="CL5291" s="2">
        <v>0</v>
      </c>
    </row>
    <row r="5292" spans="1:90" x14ac:dyDescent="0.25">
      <c r="A5292" t="s">
        <v>115</v>
      </c>
      <c r="B5292">
        <v>20415</v>
      </c>
      <c r="C5292" t="s">
        <v>186</v>
      </c>
      <c r="D5292">
        <v>1</v>
      </c>
      <c r="E5292">
        <v>8</v>
      </c>
      <c r="F5292">
        <v>914940</v>
      </c>
      <c r="G5292">
        <v>35914940</v>
      </c>
      <c r="H5292" t="s">
        <v>2107</v>
      </c>
      <c r="I5292">
        <v>671</v>
      </c>
      <c r="J5292" t="s">
        <v>186</v>
      </c>
      <c r="K5292" t="s">
        <v>2108</v>
      </c>
      <c r="L5292">
        <v>3</v>
      </c>
      <c r="M5292" t="s">
        <v>470</v>
      </c>
      <c r="N5292">
        <v>13178101</v>
      </c>
      <c r="O5292" t="s">
        <v>92</v>
      </c>
      <c r="P5292" t="s">
        <v>2109</v>
      </c>
      <c r="Q5292">
        <v>6</v>
      </c>
      <c r="R5292">
        <v>19</v>
      </c>
      <c r="S5292">
        <v>38383101</v>
      </c>
      <c r="T5292">
        <v>38543888</v>
      </c>
      <c r="U5292" t="s">
        <v>2110</v>
      </c>
      <c r="V5292">
        <v>1</v>
      </c>
      <c r="W5292" s="2">
        <v>0</v>
      </c>
      <c r="X5292" s="2">
        <v>0</v>
      </c>
      <c r="Y5292" s="2">
        <v>0</v>
      </c>
      <c r="Z5292" s="2">
        <v>0</v>
      </c>
      <c r="AA5292" s="2">
        <v>0</v>
      </c>
      <c r="AB5292" s="2">
        <v>0</v>
      </c>
      <c r="AC5292" s="2">
        <v>0</v>
      </c>
      <c r="AD5292" s="2">
        <v>104</v>
      </c>
      <c r="AE5292" s="2">
        <v>58</v>
      </c>
      <c r="AF5292" s="2">
        <v>70</v>
      </c>
      <c r="AG5292" s="2">
        <v>84</v>
      </c>
      <c r="AH5292" s="2">
        <v>64</v>
      </c>
      <c r="AI5292" s="2">
        <v>89</v>
      </c>
      <c r="AJ5292" s="2">
        <v>32</v>
      </c>
      <c r="AK5292" s="2">
        <v>0</v>
      </c>
      <c r="AL5292" s="2">
        <v>0</v>
      </c>
      <c r="AM5292" s="2">
        <v>0</v>
      </c>
      <c r="AN5292" s="2">
        <v>0</v>
      </c>
      <c r="AO5292" s="2">
        <v>0</v>
      </c>
      <c r="AP5292" s="2">
        <v>0</v>
      </c>
      <c r="AQ5292" s="2">
        <v>0</v>
      </c>
      <c r="AR5292" s="2">
        <v>0</v>
      </c>
      <c r="AS5292" s="2">
        <v>0</v>
      </c>
      <c r="AT5292" s="2">
        <v>0</v>
      </c>
      <c r="AU5292" s="2">
        <v>0</v>
      </c>
      <c r="AV5292" s="2">
        <v>0</v>
      </c>
      <c r="AW5292" s="2">
        <v>0</v>
      </c>
      <c r="AX5292" s="2">
        <v>0</v>
      </c>
      <c r="AY5292" s="2">
        <v>0</v>
      </c>
      <c r="AZ5292" s="2">
        <v>0</v>
      </c>
      <c r="BA5292" s="2">
        <v>0</v>
      </c>
      <c r="BB5292" s="2">
        <v>0</v>
      </c>
      <c r="BC5292" s="2">
        <v>0</v>
      </c>
      <c r="BD5292" s="2">
        <v>0</v>
      </c>
      <c r="BE5292" s="2">
        <v>0</v>
      </c>
      <c r="BF5292" s="2">
        <v>0</v>
      </c>
      <c r="BG5292" s="2">
        <v>0</v>
      </c>
      <c r="BH5292" s="2">
        <v>0</v>
      </c>
      <c r="BI5292" s="2">
        <v>0</v>
      </c>
      <c r="BJ5292" s="2">
        <v>0</v>
      </c>
      <c r="BK5292" s="2">
        <v>0</v>
      </c>
      <c r="BL5292" s="2">
        <v>4</v>
      </c>
      <c r="BM5292" s="2">
        <v>4</v>
      </c>
      <c r="BN5292" s="2">
        <v>3</v>
      </c>
      <c r="BO5292" s="2">
        <v>4</v>
      </c>
      <c r="BP5292" s="2">
        <v>2</v>
      </c>
      <c r="BQ5292" s="2">
        <v>5</v>
      </c>
      <c r="BR5292" s="2">
        <v>1</v>
      </c>
      <c r="BS5292" s="2">
        <v>0</v>
      </c>
      <c r="BT5292" s="2">
        <v>0</v>
      </c>
      <c r="BU5292" s="2">
        <v>0</v>
      </c>
      <c r="BV5292" s="2">
        <v>0</v>
      </c>
      <c r="BW5292" s="2">
        <v>0</v>
      </c>
      <c r="BX5292" s="2">
        <v>0</v>
      </c>
      <c r="BY5292" s="2">
        <v>0</v>
      </c>
      <c r="BZ5292" s="2">
        <v>0</v>
      </c>
      <c r="CA5292" s="2">
        <v>0</v>
      </c>
      <c r="CB5292" s="2">
        <v>0</v>
      </c>
      <c r="CC5292" s="2">
        <v>0</v>
      </c>
      <c r="CD5292" s="2">
        <v>0</v>
      </c>
      <c r="CE5292" s="2">
        <v>0</v>
      </c>
      <c r="CF5292" s="2">
        <v>0</v>
      </c>
      <c r="CG5292" s="2">
        <v>0</v>
      </c>
      <c r="CH5292" s="2">
        <v>0</v>
      </c>
      <c r="CI5292" s="2">
        <v>0</v>
      </c>
      <c r="CJ5292" s="2">
        <v>0</v>
      </c>
      <c r="CK5292" s="2">
        <v>0</v>
      </c>
      <c r="CL5292" s="2">
        <v>0</v>
      </c>
    </row>
    <row r="5293" spans="1:90" x14ac:dyDescent="0.25">
      <c r="A5293" t="s">
        <v>115</v>
      </c>
      <c r="B5293">
        <v>20415</v>
      </c>
      <c r="C5293" t="s">
        <v>186</v>
      </c>
      <c r="D5293">
        <v>1</v>
      </c>
      <c r="E5293">
        <v>8</v>
      </c>
      <c r="F5293">
        <v>39834</v>
      </c>
      <c r="G5293">
        <v>35039834</v>
      </c>
      <c r="H5293" t="s">
        <v>11520</v>
      </c>
      <c r="I5293">
        <v>671</v>
      </c>
      <c r="J5293" t="s">
        <v>186</v>
      </c>
      <c r="K5293" t="s">
        <v>11521</v>
      </c>
      <c r="L5293">
        <v>3</v>
      </c>
      <c r="M5293" t="s">
        <v>470</v>
      </c>
      <c r="N5293">
        <v>13179084</v>
      </c>
      <c r="O5293" t="s">
        <v>92</v>
      </c>
      <c r="P5293" t="s">
        <v>11522</v>
      </c>
      <c r="Q5293">
        <v>40</v>
      </c>
      <c r="R5293">
        <v>19</v>
      </c>
      <c r="S5293">
        <v>38543886</v>
      </c>
      <c r="T5293">
        <v>38641138</v>
      </c>
      <c r="U5293" t="s">
        <v>11523</v>
      </c>
      <c r="V5293">
        <v>1</v>
      </c>
      <c r="W5293" s="2">
        <v>0</v>
      </c>
      <c r="X5293" s="2">
        <v>0</v>
      </c>
      <c r="Y5293" s="2">
        <v>0</v>
      </c>
      <c r="Z5293" s="2">
        <v>0</v>
      </c>
      <c r="AA5293" s="2">
        <v>0</v>
      </c>
      <c r="AB5293" s="2">
        <v>0</v>
      </c>
      <c r="AC5293" s="2">
        <v>0</v>
      </c>
      <c r="AD5293" s="2">
        <v>147</v>
      </c>
      <c r="AE5293" s="2">
        <v>143</v>
      </c>
      <c r="AF5293" s="2">
        <v>186</v>
      </c>
      <c r="AG5293" s="2">
        <v>220</v>
      </c>
      <c r="AH5293" s="2">
        <v>164</v>
      </c>
      <c r="AI5293" s="2">
        <v>156</v>
      </c>
      <c r="AJ5293" s="2">
        <v>145</v>
      </c>
      <c r="AK5293" s="2">
        <v>0</v>
      </c>
      <c r="AL5293" s="2">
        <v>0</v>
      </c>
      <c r="AM5293" s="2">
        <v>0</v>
      </c>
      <c r="AN5293" s="2">
        <v>0</v>
      </c>
      <c r="AO5293" s="2">
        <v>0</v>
      </c>
      <c r="AP5293" s="2">
        <v>0</v>
      </c>
      <c r="AQ5293" s="2">
        <v>0</v>
      </c>
      <c r="AR5293" s="2">
        <v>0</v>
      </c>
      <c r="AS5293" s="2">
        <v>0</v>
      </c>
      <c r="AT5293" s="2">
        <v>0</v>
      </c>
      <c r="AU5293" s="2">
        <v>0</v>
      </c>
      <c r="AV5293" s="2">
        <v>0</v>
      </c>
      <c r="AW5293" s="2">
        <v>0</v>
      </c>
      <c r="AX5293" s="2">
        <v>0</v>
      </c>
      <c r="AY5293" s="2">
        <v>0</v>
      </c>
      <c r="AZ5293" s="2">
        <v>0</v>
      </c>
      <c r="BA5293" s="2">
        <v>0</v>
      </c>
      <c r="BB5293" s="2">
        <v>0</v>
      </c>
      <c r="BC5293" s="2">
        <v>0</v>
      </c>
      <c r="BD5293" s="2">
        <v>0</v>
      </c>
      <c r="BE5293" s="2">
        <v>0</v>
      </c>
      <c r="BF5293" s="2">
        <v>0</v>
      </c>
      <c r="BG5293" s="2">
        <v>0</v>
      </c>
      <c r="BH5293" s="2">
        <v>0</v>
      </c>
      <c r="BI5293" s="2">
        <v>0</v>
      </c>
      <c r="BJ5293" s="2">
        <v>0</v>
      </c>
      <c r="BK5293" s="2">
        <v>0</v>
      </c>
      <c r="BL5293" s="2">
        <v>7</v>
      </c>
      <c r="BM5293" s="2">
        <v>7</v>
      </c>
      <c r="BN5293" s="2">
        <v>10</v>
      </c>
      <c r="BO5293" s="2">
        <v>9</v>
      </c>
      <c r="BP5293" s="2">
        <v>7</v>
      </c>
      <c r="BQ5293" s="2">
        <v>7</v>
      </c>
      <c r="BR5293" s="2">
        <v>7</v>
      </c>
      <c r="BS5293" s="2">
        <v>0</v>
      </c>
      <c r="BT5293" s="2">
        <v>0</v>
      </c>
      <c r="BU5293" s="2">
        <v>0</v>
      </c>
      <c r="BV5293" s="2">
        <v>0</v>
      </c>
      <c r="BW5293" s="2">
        <v>0</v>
      </c>
      <c r="BX5293" s="2">
        <v>0</v>
      </c>
      <c r="BY5293" s="2">
        <v>0</v>
      </c>
      <c r="BZ5293" s="2">
        <v>0</v>
      </c>
      <c r="CA5293" s="2">
        <v>0</v>
      </c>
      <c r="CB5293" s="2">
        <v>0</v>
      </c>
      <c r="CC5293" s="2">
        <v>0</v>
      </c>
      <c r="CD5293" s="2">
        <v>0</v>
      </c>
      <c r="CE5293" s="2">
        <v>0</v>
      </c>
      <c r="CF5293" s="2">
        <v>0</v>
      </c>
      <c r="CG5293" s="2">
        <v>0</v>
      </c>
      <c r="CH5293" s="2">
        <v>0</v>
      </c>
      <c r="CI5293" s="2">
        <v>0</v>
      </c>
      <c r="CJ5293" s="2">
        <v>0</v>
      </c>
      <c r="CK5293" s="2">
        <v>0</v>
      </c>
      <c r="CL5293" s="2">
        <v>0</v>
      </c>
    </row>
    <row r="5294" spans="1:90" x14ac:dyDescent="0.25">
      <c r="A5294" t="s">
        <v>115</v>
      </c>
      <c r="B5294">
        <v>20415</v>
      </c>
      <c r="C5294" t="s">
        <v>186</v>
      </c>
      <c r="D5294">
        <v>1</v>
      </c>
      <c r="E5294">
        <v>8</v>
      </c>
      <c r="F5294">
        <v>925731</v>
      </c>
      <c r="G5294">
        <v>35925731</v>
      </c>
      <c r="H5294" t="s">
        <v>15989</v>
      </c>
      <c r="I5294">
        <v>671</v>
      </c>
      <c r="J5294" t="s">
        <v>186</v>
      </c>
      <c r="K5294" t="s">
        <v>8533</v>
      </c>
      <c r="L5294">
        <v>3</v>
      </c>
      <c r="M5294" t="s">
        <v>470</v>
      </c>
      <c r="N5294">
        <v>13178626</v>
      </c>
      <c r="O5294" t="s">
        <v>92</v>
      </c>
      <c r="P5294" t="s">
        <v>15990</v>
      </c>
      <c r="Q5294">
        <v>222</v>
      </c>
      <c r="R5294">
        <v>19</v>
      </c>
      <c r="S5294">
        <v>38322212</v>
      </c>
      <c r="T5294">
        <v>38322344</v>
      </c>
      <c r="U5294" t="s">
        <v>15991</v>
      </c>
      <c r="V5294">
        <v>1</v>
      </c>
      <c r="W5294" s="2">
        <v>0</v>
      </c>
      <c r="X5294" s="2">
        <v>0</v>
      </c>
      <c r="Y5294" s="2">
        <v>0</v>
      </c>
      <c r="Z5294" s="2">
        <v>0</v>
      </c>
      <c r="AA5294" s="2">
        <v>0</v>
      </c>
      <c r="AB5294" s="2">
        <v>0</v>
      </c>
      <c r="AC5294" s="2">
        <v>0</v>
      </c>
      <c r="AD5294" s="2">
        <v>110</v>
      </c>
      <c r="AE5294" s="2">
        <v>100</v>
      </c>
      <c r="AF5294" s="2">
        <v>110</v>
      </c>
      <c r="AG5294" s="2">
        <v>143</v>
      </c>
      <c r="AH5294" s="2">
        <v>138</v>
      </c>
      <c r="AI5294" s="2">
        <v>98</v>
      </c>
      <c r="AJ5294" s="2">
        <v>54</v>
      </c>
      <c r="AK5294" s="2">
        <v>0</v>
      </c>
      <c r="AL5294" s="2">
        <v>0</v>
      </c>
      <c r="AM5294" s="2">
        <v>0</v>
      </c>
      <c r="AN5294" s="2">
        <v>0</v>
      </c>
      <c r="AO5294" s="2">
        <v>0</v>
      </c>
      <c r="AP5294" s="2">
        <v>0</v>
      </c>
      <c r="AQ5294" s="2">
        <v>0</v>
      </c>
      <c r="AR5294" s="2">
        <v>0</v>
      </c>
      <c r="AS5294" s="2">
        <v>0</v>
      </c>
      <c r="AT5294" s="2">
        <v>0</v>
      </c>
      <c r="AU5294" s="2">
        <v>0</v>
      </c>
      <c r="AV5294" s="2">
        <v>0</v>
      </c>
      <c r="AW5294" s="2">
        <v>0</v>
      </c>
      <c r="AX5294" s="2">
        <v>0</v>
      </c>
      <c r="AY5294" s="2">
        <v>0</v>
      </c>
      <c r="AZ5294" s="2">
        <v>0</v>
      </c>
      <c r="BA5294" s="2">
        <v>0</v>
      </c>
      <c r="BB5294" s="2">
        <v>0</v>
      </c>
      <c r="BC5294" s="2">
        <v>0</v>
      </c>
      <c r="BD5294" s="2">
        <v>0</v>
      </c>
      <c r="BE5294" s="2">
        <v>0</v>
      </c>
      <c r="BF5294" s="2">
        <v>0</v>
      </c>
      <c r="BG5294" s="2">
        <v>0</v>
      </c>
      <c r="BH5294" s="2">
        <v>0</v>
      </c>
      <c r="BI5294" s="2">
        <v>0</v>
      </c>
      <c r="BJ5294" s="2">
        <v>0</v>
      </c>
      <c r="BK5294" s="2">
        <v>0</v>
      </c>
      <c r="BL5294" s="2">
        <v>5</v>
      </c>
      <c r="BM5294" s="2">
        <v>5</v>
      </c>
      <c r="BN5294" s="2">
        <v>4</v>
      </c>
      <c r="BO5294" s="2">
        <v>5</v>
      </c>
      <c r="BP5294" s="2">
        <v>5</v>
      </c>
      <c r="BQ5294" s="2">
        <v>6</v>
      </c>
      <c r="BR5294" s="2">
        <v>3</v>
      </c>
      <c r="BS5294" s="2">
        <v>0</v>
      </c>
      <c r="BT5294" s="2">
        <v>0</v>
      </c>
      <c r="BU5294" s="2">
        <v>0</v>
      </c>
      <c r="BV5294" s="2">
        <v>0</v>
      </c>
      <c r="BW5294" s="2">
        <v>0</v>
      </c>
      <c r="BX5294" s="2">
        <v>0</v>
      </c>
      <c r="BY5294" s="2">
        <v>0</v>
      </c>
      <c r="BZ5294" s="2">
        <v>0</v>
      </c>
      <c r="CA5294" s="2">
        <v>0</v>
      </c>
      <c r="CB5294" s="2">
        <v>0</v>
      </c>
      <c r="CC5294" s="2">
        <v>0</v>
      </c>
      <c r="CD5294" s="2">
        <v>0</v>
      </c>
      <c r="CE5294" s="2">
        <v>0</v>
      </c>
      <c r="CF5294" s="2">
        <v>0</v>
      </c>
      <c r="CG5294" s="2">
        <v>0</v>
      </c>
      <c r="CH5294" s="2">
        <v>0</v>
      </c>
      <c r="CI5294" s="2">
        <v>0</v>
      </c>
      <c r="CJ5294" s="2">
        <v>0</v>
      </c>
      <c r="CK5294" s="2">
        <v>0</v>
      </c>
      <c r="CL5294" s="2">
        <v>0</v>
      </c>
    </row>
    <row r="5295" spans="1:90" x14ac:dyDescent="0.25">
      <c r="A5295" t="s">
        <v>115</v>
      </c>
      <c r="B5295">
        <v>20415</v>
      </c>
      <c r="C5295" t="s">
        <v>186</v>
      </c>
      <c r="D5295">
        <v>1</v>
      </c>
      <c r="E5295">
        <v>8</v>
      </c>
      <c r="F5295">
        <v>42559</v>
      </c>
      <c r="G5295">
        <v>35042559</v>
      </c>
      <c r="H5295" t="s">
        <v>14887</v>
      </c>
      <c r="I5295">
        <v>671</v>
      </c>
      <c r="J5295" t="s">
        <v>186</v>
      </c>
      <c r="K5295" t="s">
        <v>14888</v>
      </c>
      <c r="L5295">
        <v>1</v>
      </c>
      <c r="M5295" t="s">
        <v>186</v>
      </c>
      <c r="N5295">
        <v>13172480</v>
      </c>
      <c r="O5295" t="s">
        <v>92</v>
      </c>
      <c r="P5295" t="s">
        <v>14889</v>
      </c>
      <c r="Q5295">
        <v>82</v>
      </c>
      <c r="R5295">
        <v>19</v>
      </c>
      <c r="S5295">
        <v>38731859</v>
      </c>
      <c r="T5295">
        <v>38737774</v>
      </c>
      <c r="U5295" t="s">
        <v>14890</v>
      </c>
      <c r="V5295">
        <v>1</v>
      </c>
      <c r="W5295" s="2">
        <v>0</v>
      </c>
      <c r="X5295" s="2">
        <v>0</v>
      </c>
      <c r="Y5295" s="2">
        <v>0</v>
      </c>
      <c r="Z5295" s="2">
        <v>0</v>
      </c>
      <c r="AA5295" s="2">
        <v>0</v>
      </c>
      <c r="AB5295" s="2">
        <v>0</v>
      </c>
      <c r="AC5295" s="2">
        <v>0</v>
      </c>
      <c r="AD5295" s="2">
        <v>159</v>
      </c>
      <c r="AE5295" s="2">
        <v>98</v>
      </c>
      <c r="AF5295" s="2">
        <v>172</v>
      </c>
      <c r="AG5295" s="2">
        <v>149</v>
      </c>
      <c r="AH5295" s="2">
        <v>151</v>
      </c>
      <c r="AI5295" s="2">
        <v>100</v>
      </c>
      <c r="AJ5295" s="2">
        <v>69</v>
      </c>
      <c r="AK5295" s="2">
        <v>0</v>
      </c>
      <c r="AL5295" s="2">
        <v>0</v>
      </c>
      <c r="AM5295" s="2">
        <v>0</v>
      </c>
      <c r="AN5295" s="2">
        <v>0</v>
      </c>
      <c r="AO5295" s="2">
        <v>0</v>
      </c>
      <c r="AP5295" s="2">
        <v>0</v>
      </c>
      <c r="AQ5295" s="2">
        <v>0</v>
      </c>
      <c r="AR5295" s="2">
        <v>0</v>
      </c>
      <c r="AS5295" s="2">
        <v>0</v>
      </c>
      <c r="AT5295" s="2">
        <v>0</v>
      </c>
      <c r="AU5295" s="2">
        <v>0</v>
      </c>
      <c r="AV5295" s="2">
        <v>0</v>
      </c>
      <c r="AW5295" s="2">
        <v>0</v>
      </c>
      <c r="AX5295" s="2">
        <v>0</v>
      </c>
      <c r="AY5295" s="2">
        <v>0</v>
      </c>
      <c r="AZ5295" s="2">
        <v>0</v>
      </c>
      <c r="BA5295" s="2">
        <v>0</v>
      </c>
      <c r="BB5295" s="2">
        <v>0</v>
      </c>
      <c r="BC5295" s="2">
        <v>34</v>
      </c>
      <c r="BD5295" s="2">
        <v>0</v>
      </c>
      <c r="BE5295" s="2">
        <v>0</v>
      </c>
      <c r="BF5295" s="2">
        <v>0</v>
      </c>
      <c r="BG5295" s="2">
        <v>0</v>
      </c>
      <c r="BH5295" s="2">
        <v>0</v>
      </c>
      <c r="BI5295" s="2">
        <v>0</v>
      </c>
      <c r="BJ5295" s="2">
        <v>0</v>
      </c>
      <c r="BK5295" s="2">
        <v>0</v>
      </c>
      <c r="BL5295" s="2">
        <v>8</v>
      </c>
      <c r="BM5295" s="2">
        <v>4</v>
      </c>
      <c r="BN5295" s="2">
        <v>6</v>
      </c>
      <c r="BO5295" s="2">
        <v>9</v>
      </c>
      <c r="BP5295" s="2">
        <v>9</v>
      </c>
      <c r="BQ5295" s="2">
        <v>5</v>
      </c>
      <c r="BR5295" s="2">
        <v>2</v>
      </c>
      <c r="BS5295" s="2">
        <v>0</v>
      </c>
      <c r="BT5295" s="2">
        <v>0</v>
      </c>
      <c r="BU5295" s="2">
        <v>0</v>
      </c>
      <c r="BV5295" s="2">
        <v>0</v>
      </c>
      <c r="BW5295" s="2">
        <v>0</v>
      </c>
      <c r="BX5295" s="2">
        <v>0</v>
      </c>
      <c r="BY5295" s="2">
        <v>0</v>
      </c>
      <c r="BZ5295" s="2">
        <v>0</v>
      </c>
      <c r="CA5295" s="2">
        <v>0</v>
      </c>
      <c r="CB5295" s="2">
        <v>0</v>
      </c>
      <c r="CC5295" s="2">
        <v>0</v>
      </c>
      <c r="CD5295" s="2">
        <v>0</v>
      </c>
      <c r="CE5295" s="2">
        <v>0</v>
      </c>
      <c r="CF5295" s="2">
        <v>0</v>
      </c>
      <c r="CG5295" s="2">
        <v>0</v>
      </c>
      <c r="CH5295" s="2">
        <v>0</v>
      </c>
      <c r="CI5295" s="2">
        <v>0</v>
      </c>
      <c r="CJ5295" s="2">
        <v>0</v>
      </c>
      <c r="CK5295" s="2">
        <v>2</v>
      </c>
      <c r="CL5295" s="2">
        <v>0</v>
      </c>
    </row>
    <row r="5296" spans="1:90" x14ac:dyDescent="0.25">
      <c r="A5296" t="s">
        <v>115</v>
      </c>
      <c r="B5296">
        <v>20415</v>
      </c>
      <c r="C5296" t="s">
        <v>186</v>
      </c>
      <c r="D5296">
        <v>1</v>
      </c>
      <c r="E5296">
        <v>8</v>
      </c>
      <c r="F5296">
        <v>17310</v>
      </c>
      <c r="G5296">
        <v>35017310</v>
      </c>
      <c r="H5296" t="s">
        <v>18430</v>
      </c>
      <c r="I5296">
        <v>671</v>
      </c>
      <c r="J5296" t="s">
        <v>186</v>
      </c>
      <c r="K5296" t="s">
        <v>18431</v>
      </c>
      <c r="L5296">
        <v>3</v>
      </c>
      <c r="M5296" t="s">
        <v>470</v>
      </c>
      <c r="N5296">
        <v>13179215</v>
      </c>
      <c r="O5296" t="s">
        <v>92</v>
      </c>
      <c r="P5296" t="s">
        <v>2684</v>
      </c>
      <c r="Q5296">
        <v>238</v>
      </c>
      <c r="R5296">
        <v>19</v>
      </c>
      <c r="S5296">
        <v>38543881</v>
      </c>
      <c r="T5296">
        <v>38641137</v>
      </c>
      <c r="U5296" t="s">
        <v>18432</v>
      </c>
      <c r="V5296">
        <v>1</v>
      </c>
      <c r="W5296" s="2">
        <v>0</v>
      </c>
      <c r="X5296" s="2">
        <v>0</v>
      </c>
      <c r="Y5296" s="2">
        <v>0</v>
      </c>
      <c r="Z5296" s="2">
        <v>0</v>
      </c>
      <c r="AA5296" s="2">
        <v>0</v>
      </c>
      <c r="AB5296" s="2">
        <v>0</v>
      </c>
      <c r="AC5296" s="2">
        <v>0</v>
      </c>
      <c r="AD5296" s="2">
        <v>112</v>
      </c>
      <c r="AE5296" s="2">
        <v>96</v>
      </c>
      <c r="AF5296" s="2">
        <v>94</v>
      </c>
      <c r="AG5296" s="2">
        <v>184</v>
      </c>
      <c r="AH5296" s="2">
        <v>324</v>
      </c>
      <c r="AI5296" s="2">
        <v>258</v>
      </c>
      <c r="AJ5296" s="2">
        <v>236</v>
      </c>
      <c r="AK5296" s="2">
        <v>0</v>
      </c>
      <c r="AL5296" s="2">
        <v>0</v>
      </c>
      <c r="AM5296" s="2">
        <v>0</v>
      </c>
      <c r="AN5296" s="2">
        <v>0</v>
      </c>
      <c r="AO5296" s="2">
        <v>0</v>
      </c>
      <c r="AP5296" s="2">
        <v>0</v>
      </c>
      <c r="AQ5296" s="2">
        <v>0</v>
      </c>
      <c r="AR5296" s="2">
        <v>0</v>
      </c>
      <c r="AS5296" s="2">
        <v>0</v>
      </c>
      <c r="AT5296" s="2">
        <v>0</v>
      </c>
      <c r="AU5296" s="2">
        <v>0</v>
      </c>
      <c r="AV5296" s="2">
        <v>0</v>
      </c>
      <c r="AW5296" s="2">
        <v>0</v>
      </c>
      <c r="AX5296" s="2">
        <v>0</v>
      </c>
      <c r="AY5296" s="2">
        <v>0</v>
      </c>
      <c r="AZ5296" s="2">
        <v>0</v>
      </c>
      <c r="BA5296" s="2">
        <v>0</v>
      </c>
      <c r="BB5296" s="2">
        <v>0</v>
      </c>
      <c r="BC5296" s="2">
        <v>0</v>
      </c>
      <c r="BD5296" s="2">
        <v>13</v>
      </c>
      <c r="BE5296" s="2">
        <v>0</v>
      </c>
      <c r="BF5296" s="2">
        <v>0</v>
      </c>
      <c r="BG5296" s="2">
        <v>0</v>
      </c>
      <c r="BH5296" s="2">
        <v>0</v>
      </c>
      <c r="BI5296" s="2">
        <v>0</v>
      </c>
      <c r="BJ5296" s="2">
        <v>0</v>
      </c>
      <c r="BK5296" s="2">
        <v>0</v>
      </c>
      <c r="BL5296" s="2">
        <v>6</v>
      </c>
      <c r="BM5296" s="2">
        <v>6</v>
      </c>
      <c r="BN5296" s="2">
        <v>5</v>
      </c>
      <c r="BO5296" s="2">
        <v>9</v>
      </c>
      <c r="BP5296" s="2">
        <v>12</v>
      </c>
      <c r="BQ5296" s="2">
        <v>10</v>
      </c>
      <c r="BR5296" s="2">
        <v>8</v>
      </c>
      <c r="BS5296" s="2">
        <v>0</v>
      </c>
      <c r="BT5296" s="2">
        <v>0</v>
      </c>
      <c r="BU5296" s="2">
        <v>0</v>
      </c>
      <c r="BV5296" s="2">
        <v>0</v>
      </c>
      <c r="BW5296" s="2">
        <v>0</v>
      </c>
      <c r="BX5296" s="2">
        <v>0</v>
      </c>
      <c r="BY5296" s="2">
        <v>0</v>
      </c>
      <c r="BZ5296" s="2">
        <v>0</v>
      </c>
      <c r="CA5296" s="2">
        <v>0</v>
      </c>
      <c r="CB5296" s="2">
        <v>0</v>
      </c>
      <c r="CC5296" s="2">
        <v>0</v>
      </c>
      <c r="CD5296" s="2">
        <v>0</v>
      </c>
      <c r="CE5296" s="2">
        <v>0</v>
      </c>
      <c r="CF5296" s="2">
        <v>0</v>
      </c>
      <c r="CG5296" s="2">
        <v>0</v>
      </c>
      <c r="CH5296" s="2">
        <v>0</v>
      </c>
      <c r="CI5296" s="2">
        <v>0</v>
      </c>
      <c r="CJ5296" s="2">
        <v>0</v>
      </c>
      <c r="CK5296" s="2">
        <v>0</v>
      </c>
      <c r="CL5296" s="2">
        <v>3</v>
      </c>
    </row>
    <row r="5297" spans="1:90" x14ac:dyDescent="0.25">
      <c r="A5297" t="s">
        <v>115</v>
      </c>
      <c r="B5297">
        <v>20415</v>
      </c>
      <c r="C5297" t="s">
        <v>186</v>
      </c>
      <c r="D5297">
        <v>1</v>
      </c>
      <c r="E5297">
        <v>8</v>
      </c>
      <c r="F5297">
        <v>900497</v>
      </c>
      <c r="G5297">
        <v>35900497</v>
      </c>
      <c r="H5297" t="s">
        <v>9289</v>
      </c>
      <c r="I5297">
        <v>671</v>
      </c>
      <c r="J5297" t="s">
        <v>186</v>
      </c>
      <c r="K5297" t="s">
        <v>9290</v>
      </c>
      <c r="L5297">
        <v>3</v>
      </c>
      <c r="M5297" t="s">
        <v>470</v>
      </c>
      <c r="N5297">
        <v>13181730</v>
      </c>
      <c r="O5297" t="s">
        <v>92</v>
      </c>
      <c r="P5297" t="s">
        <v>9291</v>
      </c>
      <c r="Q5297">
        <v>70</v>
      </c>
      <c r="R5297">
        <v>19</v>
      </c>
      <c r="S5297">
        <v>38543882</v>
      </c>
      <c r="T5297">
        <v>38642006</v>
      </c>
      <c r="U5297" t="s">
        <v>9292</v>
      </c>
      <c r="V5297">
        <v>1</v>
      </c>
      <c r="W5297" s="2">
        <v>0</v>
      </c>
      <c r="X5297" s="2">
        <v>0</v>
      </c>
      <c r="Y5297" s="2">
        <v>0</v>
      </c>
      <c r="Z5297" s="2">
        <v>71</v>
      </c>
      <c r="AA5297" s="2">
        <v>82</v>
      </c>
      <c r="AB5297" s="2">
        <v>68</v>
      </c>
      <c r="AC5297" s="2">
        <v>76</v>
      </c>
      <c r="AD5297" s="2">
        <v>0</v>
      </c>
      <c r="AE5297" s="2">
        <v>0</v>
      </c>
      <c r="AF5297" s="2">
        <v>0</v>
      </c>
      <c r="AG5297" s="2">
        <v>0</v>
      </c>
      <c r="AH5297" s="2">
        <v>0</v>
      </c>
      <c r="AI5297" s="2">
        <v>0</v>
      </c>
      <c r="AJ5297" s="2">
        <v>0</v>
      </c>
      <c r="AK5297" s="2">
        <v>0</v>
      </c>
      <c r="AL5297" s="2">
        <v>0</v>
      </c>
      <c r="AM5297" s="2">
        <v>0</v>
      </c>
      <c r="AN5297" s="2">
        <v>0</v>
      </c>
      <c r="AO5297" s="2">
        <v>0</v>
      </c>
      <c r="AP5297" s="2">
        <v>0</v>
      </c>
      <c r="AQ5297" s="2">
        <v>0</v>
      </c>
      <c r="AR5297" s="2">
        <v>0</v>
      </c>
      <c r="AS5297" s="2">
        <v>0</v>
      </c>
      <c r="AT5297" s="2">
        <v>0</v>
      </c>
      <c r="AU5297" s="2">
        <v>0</v>
      </c>
      <c r="AV5297" s="2">
        <v>0</v>
      </c>
      <c r="AW5297" s="2">
        <v>0</v>
      </c>
      <c r="AX5297" s="2">
        <v>0</v>
      </c>
      <c r="AY5297" s="2">
        <v>0</v>
      </c>
      <c r="AZ5297" s="2">
        <v>0</v>
      </c>
      <c r="BA5297" s="2">
        <v>0</v>
      </c>
      <c r="BB5297" s="2">
        <v>0</v>
      </c>
      <c r="BC5297" s="2">
        <v>0</v>
      </c>
      <c r="BD5297" s="2">
        <v>2</v>
      </c>
      <c r="BE5297" s="2">
        <v>0</v>
      </c>
      <c r="BF5297" s="2">
        <v>0</v>
      </c>
      <c r="BG5297" s="2">
        <v>0</v>
      </c>
      <c r="BH5297" s="2">
        <v>4</v>
      </c>
      <c r="BI5297" s="2">
        <v>6</v>
      </c>
      <c r="BJ5297" s="2">
        <v>3</v>
      </c>
      <c r="BK5297" s="2">
        <v>5</v>
      </c>
      <c r="BL5297" s="2">
        <v>0</v>
      </c>
      <c r="BM5297" s="2">
        <v>0</v>
      </c>
      <c r="BN5297" s="2">
        <v>0</v>
      </c>
      <c r="BO5297" s="2">
        <v>0</v>
      </c>
      <c r="BP5297" s="2">
        <v>0</v>
      </c>
      <c r="BQ5297" s="2">
        <v>0</v>
      </c>
      <c r="BR5297" s="2">
        <v>0</v>
      </c>
      <c r="BS5297" s="2">
        <v>0</v>
      </c>
      <c r="BT5297" s="2">
        <v>0</v>
      </c>
      <c r="BU5297" s="2">
        <v>0</v>
      </c>
      <c r="BV5297" s="2">
        <v>0</v>
      </c>
      <c r="BW5297" s="2">
        <v>0</v>
      </c>
      <c r="BX5297" s="2">
        <v>0</v>
      </c>
      <c r="BY5297" s="2">
        <v>0</v>
      </c>
      <c r="BZ5297" s="2">
        <v>0</v>
      </c>
      <c r="CA5297" s="2">
        <v>0</v>
      </c>
      <c r="CB5297" s="2">
        <v>0</v>
      </c>
      <c r="CC5297" s="2">
        <v>0</v>
      </c>
      <c r="CD5297" s="2">
        <v>0</v>
      </c>
      <c r="CE5297" s="2">
        <v>0</v>
      </c>
      <c r="CF5297" s="2">
        <v>0</v>
      </c>
      <c r="CG5297" s="2">
        <v>0</v>
      </c>
      <c r="CH5297" s="2">
        <v>0</v>
      </c>
      <c r="CI5297" s="2">
        <v>0</v>
      </c>
      <c r="CJ5297" s="2">
        <v>0</v>
      </c>
      <c r="CK5297" s="2">
        <v>0</v>
      </c>
      <c r="CL5297" s="2">
        <v>2</v>
      </c>
    </row>
    <row r="5298" spans="1:90" x14ac:dyDescent="0.25">
      <c r="A5298" t="s">
        <v>115</v>
      </c>
      <c r="B5298">
        <v>20415</v>
      </c>
      <c r="C5298" t="s">
        <v>186</v>
      </c>
      <c r="D5298">
        <v>1</v>
      </c>
      <c r="E5298">
        <v>8</v>
      </c>
      <c r="F5298">
        <v>39861</v>
      </c>
      <c r="G5298">
        <v>35039861</v>
      </c>
      <c r="H5298" t="s">
        <v>10448</v>
      </c>
      <c r="I5298">
        <v>748</v>
      </c>
      <c r="J5298" t="s">
        <v>187</v>
      </c>
      <c r="K5298" t="s">
        <v>3557</v>
      </c>
      <c r="L5298">
        <v>1</v>
      </c>
      <c r="M5298" t="s">
        <v>187</v>
      </c>
      <c r="N5298">
        <v>13186534</v>
      </c>
      <c r="O5298" t="s">
        <v>92</v>
      </c>
      <c r="P5298" t="s">
        <v>10449</v>
      </c>
      <c r="Q5298">
        <v>499</v>
      </c>
      <c r="R5298">
        <v>19</v>
      </c>
      <c r="S5298">
        <v>38871569</v>
      </c>
      <c r="T5298">
        <v>38872329</v>
      </c>
      <c r="U5298" t="s">
        <v>10450</v>
      </c>
      <c r="V5298">
        <v>1</v>
      </c>
      <c r="W5298" s="2">
        <v>0</v>
      </c>
      <c r="X5298" s="2">
        <v>0</v>
      </c>
      <c r="Y5298" s="2">
        <v>0</v>
      </c>
      <c r="Z5298" s="2">
        <v>0</v>
      </c>
      <c r="AA5298" s="2">
        <v>0</v>
      </c>
      <c r="AB5298" s="2">
        <v>0</v>
      </c>
      <c r="AC5298" s="2">
        <v>0</v>
      </c>
      <c r="AD5298" s="2">
        <v>20</v>
      </c>
      <c r="AE5298" s="2">
        <v>19</v>
      </c>
      <c r="AF5298" s="2">
        <v>42</v>
      </c>
      <c r="AG5298" s="2">
        <v>45</v>
      </c>
      <c r="AH5298" s="2">
        <v>47</v>
      </c>
      <c r="AI5298" s="2">
        <v>39</v>
      </c>
      <c r="AJ5298" s="2">
        <v>44</v>
      </c>
      <c r="AK5298" s="2">
        <v>0</v>
      </c>
      <c r="AL5298" s="2">
        <v>0</v>
      </c>
      <c r="AM5298" s="2">
        <v>0</v>
      </c>
      <c r="AN5298" s="2">
        <v>0</v>
      </c>
      <c r="AO5298" s="2">
        <v>0</v>
      </c>
      <c r="AP5298" s="2">
        <v>0</v>
      </c>
      <c r="AQ5298" s="2">
        <v>0</v>
      </c>
      <c r="AR5298" s="2">
        <v>0</v>
      </c>
      <c r="AS5298" s="2">
        <v>0</v>
      </c>
      <c r="AT5298" s="2">
        <v>0</v>
      </c>
      <c r="AU5298" s="2">
        <v>0</v>
      </c>
      <c r="AV5298" s="2">
        <v>0</v>
      </c>
      <c r="AW5298" s="2">
        <v>0</v>
      </c>
      <c r="AX5298" s="2">
        <v>0</v>
      </c>
      <c r="AY5298" s="2">
        <v>0</v>
      </c>
      <c r="AZ5298" s="2">
        <v>0</v>
      </c>
      <c r="BA5298" s="2">
        <v>0</v>
      </c>
      <c r="BB5298" s="2">
        <v>0</v>
      </c>
      <c r="BC5298" s="2">
        <v>320</v>
      </c>
      <c r="BD5298" s="2">
        <v>0</v>
      </c>
      <c r="BE5298" s="2">
        <v>0</v>
      </c>
      <c r="BF5298" s="2">
        <v>0</v>
      </c>
      <c r="BG5298" s="2">
        <v>0</v>
      </c>
      <c r="BH5298" s="2">
        <v>0</v>
      </c>
      <c r="BI5298" s="2">
        <v>0</v>
      </c>
      <c r="BJ5298" s="2">
        <v>0</v>
      </c>
      <c r="BK5298" s="2">
        <v>0</v>
      </c>
      <c r="BL5298" s="2">
        <v>3</v>
      </c>
      <c r="BM5298" s="2">
        <v>2</v>
      </c>
      <c r="BN5298" s="2">
        <v>4</v>
      </c>
      <c r="BO5298" s="2">
        <v>4</v>
      </c>
      <c r="BP5298" s="2">
        <v>4</v>
      </c>
      <c r="BQ5298" s="2">
        <v>4</v>
      </c>
      <c r="BR5298" s="2">
        <v>4</v>
      </c>
      <c r="BS5298" s="2">
        <v>0</v>
      </c>
      <c r="BT5298" s="2">
        <v>0</v>
      </c>
      <c r="BU5298" s="2">
        <v>0</v>
      </c>
      <c r="BV5298" s="2">
        <v>0</v>
      </c>
      <c r="BW5298" s="2">
        <v>0</v>
      </c>
      <c r="BX5298" s="2">
        <v>0</v>
      </c>
      <c r="BY5298" s="2">
        <v>0</v>
      </c>
      <c r="BZ5298" s="2">
        <v>0</v>
      </c>
      <c r="CA5298" s="2">
        <v>0</v>
      </c>
      <c r="CB5298" s="2">
        <v>0</v>
      </c>
      <c r="CC5298" s="2">
        <v>0</v>
      </c>
      <c r="CD5298" s="2">
        <v>0</v>
      </c>
      <c r="CE5298" s="2">
        <v>0</v>
      </c>
      <c r="CF5298" s="2">
        <v>0</v>
      </c>
      <c r="CG5298" s="2">
        <v>0</v>
      </c>
      <c r="CH5298" s="2">
        <v>0</v>
      </c>
      <c r="CI5298" s="2">
        <v>0</v>
      </c>
      <c r="CJ5298" s="2">
        <v>0</v>
      </c>
      <c r="CK5298" s="2">
        <v>33</v>
      </c>
      <c r="CL5298" s="2">
        <v>0</v>
      </c>
    </row>
    <row r="5299" spans="1:90" x14ac:dyDescent="0.25">
      <c r="A5299" t="s">
        <v>115</v>
      </c>
      <c r="B5299">
        <v>20415</v>
      </c>
      <c r="C5299" t="s">
        <v>186</v>
      </c>
      <c r="D5299">
        <v>1</v>
      </c>
      <c r="E5299">
        <v>8</v>
      </c>
      <c r="F5299">
        <v>42547</v>
      </c>
      <c r="G5299">
        <v>35042547</v>
      </c>
      <c r="H5299" t="s">
        <v>16895</v>
      </c>
      <c r="I5299">
        <v>671</v>
      </c>
      <c r="J5299" t="s">
        <v>186</v>
      </c>
      <c r="K5299" t="s">
        <v>16896</v>
      </c>
      <c r="L5299">
        <v>3</v>
      </c>
      <c r="M5299" t="s">
        <v>470</v>
      </c>
      <c r="N5299">
        <v>13178460</v>
      </c>
      <c r="O5299" t="s">
        <v>92</v>
      </c>
      <c r="P5299" t="s">
        <v>16897</v>
      </c>
      <c r="Q5299">
        <v>199</v>
      </c>
      <c r="R5299">
        <v>19</v>
      </c>
      <c r="S5299">
        <v>38543883</v>
      </c>
      <c r="T5299">
        <v>38641066</v>
      </c>
      <c r="U5299" t="s">
        <v>16898</v>
      </c>
      <c r="V5299">
        <v>1</v>
      </c>
      <c r="W5299" s="2">
        <v>0</v>
      </c>
      <c r="X5299" s="2">
        <v>0</v>
      </c>
      <c r="Y5299" s="2">
        <v>0</v>
      </c>
      <c r="Z5299" s="2">
        <v>40</v>
      </c>
      <c r="AA5299" s="2">
        <v>55</v>
      </c>
      <c r="AB5299" s="2">
        <v>38</v>
      </c>
      <c r="AC5299" s="2">
        <v>52</v>
      </c>
      <c r="AD5299" s="2">
        <v>65</v>
      </c>
      <c r="AE5299" s="2">
        <v>60</v>
      </c>
      <c r="AF5299" s="2">
        <v>51</v>
      </c>
      <c r="AG5299" s="2">
        <v>31</v>
      </c>
      <c r="AH5299" s="2">
        <v>0</v>
      </c>
      <c r="AI5299" s="2">
        <v>0</v>
      </c>
      <c r="AJ5299" s="2">
        <v>0</v>
      </c>
      <c r="AK5299" s="2">
        <v>0</v>
      </c>
      <c r="AL5299" s="2">
        <v>0</v>
      </c>
      <c r="AM5299" s="2">
        <v>0</v>
      </c>
      <c r="AN5299" s="2">
        <v>0</v>
      </c>
      <c r="AO5299" s="2">
        <v>0</v>
      </c>
      <c r="AP5299" s="2">
        <v>0</v>
      </c>
      <c r="AQ5299" s="2">
        <v>0</v>
      </c>
      <c r="AR5299" s="2">
        <v>0</v>
      </c>
      <c r="AS5299" s="2">
        <v>0</v>
      </c>
      <c r="AT5299" s="2">
        <v>0</v>
      </c>
      <c r="AU5299" s="2">
        <v>0</v>
      </c>
      <c r="AV5299" s="2">
        <v>0</v>
      </c>
      <c r="AW5299" s="2">
        <v>0</v>
      </c>
      <c r="AX5299" s="2">
        <v>0</v>
      </c>
      <c r="AY5299" s="2">
        <v>0</v>
      </c>
      <c r="AZ5299" s="2">
        <v>0</v>
      </c>
      <c r="BA5299" s="2">
        <v>0</v>
      </c>
      <c r="BB5299" s="2">
        <v>0</v>
      </c>
      <c r="BC5299" s="2">
        <v>0</v>
      </c>
      <c r="BD5299" s="2">
        <v>20</v>
      </c>
      <c r="BE5299" s="2">
        <v>0</v>
      </c>
      <c r="BF5299" s="2">
        <v>0</v>
      </c>
      <c r="BG5299" s="2">
        <v>0</v>
      </c>
      <c r="BH5299" s="2">
        <v>2</v>
      </c>
      <c r="BI5299" s="2">
        <v>4</v>
      </c>
      <c r="BJ5299" s="2">
        <v>3</v>
      </c>
      <c r="BK5299" s="2">
        <v>4</v>
      </c>
      <c r="BL5299" s="2">
        <v>2</v>
      </c>
      <c r="BM5299" s="2">
        <v>4</v>
      </c>
      <c r="BN5299" s="2">
        <v>3</v>
      </c>
      <c r="BO5299" s="2">
        <v>2</v>
      </c>
      <c r="BP5299" s="2">
        <v>0</v>
      </c>
      <c r="BQ5299" s="2">
        <v>0</v>
      </c>
      <c r="BR5299" s="2">
        <v>0</v>
      </c>
      <c r="BS5299" s="2">
        <v>0</v>
      </c>
      <c r="BT5299" s="2">
        <v>0</v>
      </c>
      <c r="BU5299" s="2">
        <v>0</v>
      </c>
      <c r="BV5299" s="2">
        <v>0</v>
      </c>
      <c r="BW5299" s="2">
        <v>0</v>
      </c>
      <c r="BX5299" s="2">
        <v>0</v>
      </c>
      <c r="BY5299" s="2">
        <v>0</v>
      </c>
      <c r="BZ5299" s="2">
        <v>0</v>
      </c>
      <c r="CA5299" s="2">
        <v>0</v>
      </c>
      <c r="CB5299" s="2">
        <v>0</v>
      </c>
      <c r="CC5299" s="2">
        <v>0</v>
      </c>
      <c r="CD5299" s="2">
        <v>0</v>
      </c>
      <c r="CE5299" s="2">
        <v>0</v>
      </c>
      <c r="CF5299" s="2">
        <v>0</v>
      </c>
      <c r="CG5299" s="2">
        <v>0</v>
      </c>
      <c r="CH5299" s="2">
        <v>0</v>
      </c>
      <c r="CI5299" s="2">
        <v>0</v>
      </c>
      <c r="CJ5299" s="2">
        <v>0</v>
      </c>
      <c r="CK5299" s="2">
        <v>0</v>
      </c>
      <c r="CL5299" s="2">
        <v>6</v>
      </c>
    </row>
    <row r="5300" spans="1:90" x14ac:dyDescent="0.25">
      <c r="A5300" t="s">
        <v>115</v>
      </c>
      <c r="B5300">
        <v>10502</v>
      </c>
      <c r="C5300" t="s">
        <v>345</v>
      </c>
      <c r="D5300">
        <v>1</v>
      </c>
      <c r="E5300">
        <v>8</v>
      </c>
      <c r="F5300">
        <v>908460</v>
      </c>
      <c r="G5300">
        <v>35908460</v>
      </c>
      <c r="H5300" t="s">
        <v>8234</v>
      </c>
      <c r="I5300">
        <v>672</v>
      </c>
      <c r="J5300" t="s">
        <v>345</v>
      </c>
      <c r="K5300" t="s">
        <v>8235</v>
      </c>
      <c r="L5300">
        <v>1</v>
      </c>
      <c r="M5300" t="s">
        <v>345</v>
      </c>
      <c r="N5300">
        <v>8663360</v>
      </c>
      <c r="O5300" t="s">
        <v>92</v>
      </c>
      <c r="P5300" t="s">
        <v>8236</v>
      </c>
      <c r="Q5300">
        <v>326</v>
      </c>
      <c r="R5300">
        <v>11</v>
      </c>
      <c r="S5300">
        <v>47475498</v>
      </c>
      <c r="T5300">
        <v>47479835</v>
      </c>
      <c r="U5300" t="s">
        <v>8237</v>
      </c>
      <c r="V5300">
        <v>1</v>
      </c>
      <c r="W5300" s="2">
        <v>0</v>
      </c>
      <c r="X5300" s="2">
        <v>0</v>
      </c>
      <c r="Y5300" s="2">
        <v>0</v>
      </c>
      <c r="Z5300" s="2">
        <v>0</v>
      </c>
      <c r="AA5300" s="2">
        <v>0</v>
      </c>
      <c r="AB5300" s="2">
        <v>0</v>
      </c>
      <c r="AC5300" s="2">
        <v>0</v>
      </c>
      <c r="AD5300" s="2">
        <v>64</v>
      </c>
      <c r="AE5300" s="2">
        <v>74</v>
      </c>
      <c r="AF5300" s="2">
        <v>88</v>
      </c>
      <c r="AG5300" s="2">
        <v>106</v>
      </c>
      <c r="AH5300" s="2">
        <v>254</v>
      </c>
      <c r="AI5300" s="2">
        <v>200</v>
      </c>
      <c r="AJ5300" s="2">
        <v>166</v>
      </c>
      <c r="AK5300" s="2">
        <v>0</v>
      </c>
      <c r="AL5300" s="2">
        <v>0</v>
      </c>
      <c r="AM5300" s="2">
        <v>0</v>
      </c>
      <c r="AN5300" s="2">
        <v>0</v>
      </c>
      <c r="AO5300" s="2">
        <v>0</v>
      </c>
      <c r="AP5300" s="2">
        <v>0</v>
      </c>
      <c r="AQ5300" s="2">
        <v>0</v>
      </c>
      <c r="AR5300" s="2">
        <v>32</v>
      </c>
      <c r="AS5300" s="2">
        <v>0</v>
      </c>
      <c r="AT5300" s="2">
        <v>0</v>
      </c>
      <c r="AU5300" s="2">
        <v>129</v>
      </c>
      <c r="AV5300" s="2">
        <v>0</v>
      </c>
      <c r="AW5300" s="2">
        <v>0</v>
      </c>
      <c r="AX5300" s="2">
        <v>0</v>
      </c>
      <c r="AY5300" s="2">
        <v>0</v>
      </c>
      <c r="AZ5300" s="2">
        <v>0</v>
      </c>
      <c r="BA5300" s="2">
        <v>0</v>
      </c>
      <c r="BB5300" s="2">
        <v>0</v>
      </c>
      <c r="BC5300" s="2">
        <v>0</v>
      </c>
      <c r="BD5300" s="2">
        <v>6</v>
      </c>
      <c r="BE5300" s="2">
        <v>0</v>
      </c>
      <c r="BF5300" s="2">
        <v>0</v>
      </c>
      <c r="BG5300" s="2">
        <v>0</v>
      </c>
      <c r="BH5300" s="2">
        <v>0</v>
      </c>
      <c r="BI5300" s="2">
        <v>0</v>
      </c>
      <c r="BJ5300" s="2">
        <v>0</v>
      </c>
      <c r="BK5300" s="2">
        <v>0</v>
      </c>
      <c r="BL5300" s="2">
        <v>2</v>
      </c>
      <c r="BM5300" s="2">
        <v>4</v>
      </c>
      <c r="BN5300" s="2">
        <v>3</v>
      </c>
      <c r="BO5300" s="2">
        <v>4</v>
      </c>
      <c r="BP5300" s="2">
        <v>14</v>
      </c>
      <c r="BQ5300" s="2">
        <v>9</v>
      </c>
      <c r="BR5300" s="2">
        <v>7</v>
      </c>
      <c r="BS5300" s="2">
        <v>0</v>
      </c>
      <c r="BT5300" s="2">
        <v>0</v>
      </c>
      <c r="BU5300" s="2">
        <v>0</v>
      </c>
      <c r="BV5300" s="2">
        <v>0</v>
      </c>
      <c r="BW5300" s="2">
        <v>0</v>
      </c>
      <c r="BX5300" s="2">
        <v>0</v>
      </c>
      <c r="BY5300" s="2">
        <v>0</v>
      </c>
      <c r="BZ5300" s="2">
        <v>1</v>
      </c>
      <c r="CA5300" s="2">
        <v>0</v>
      </c>
      <c r="CB5300" s="2">
        <v>0</v>
      </c>
      <c r="CC5300" s="2">
        <v>3</v>
      </c>
      <c r="CD5300" s="2">
        <v>0</v>
      </c>
      <c r="CE5300" s="2">
        <v>0</v>
      </c>
      <c r="CF5300" s="2">
        <v>0</v>
      </c>
      <c r="CG5300" s="2">
        <v>0</v>
      </c>
      <c r="CH5300" s="2">
        <v>0</v>
      </c>
      <c r="CI5300" s="2">
        <v>0</v>
      </c>
      <c r="CJ5300" s="2">
        <v>0</v>
      </c>
      <c r="CK5300" s="2">
        <v>0</v>
      </c>
      <c r="CL5300" s="2">
        <v>2</v>
      </c>
    </row>
    <row r="5301" spans="1:90" x14ac:dyDescent="0.25">
      <c r="A5301" t="s">
        <v>115</v>
      </c>
      <c r="B5301">
        <v>10502</v>
      </c>
      <c r="C5301" t="s">
        <v>345</v>
      </c>
      <c r="D5301">
        <v>1</v>
      </c>
      <c r="E5301">
        <v>8</v>
      </c>
      <c r="F5301">
        <v>902949</v>
      </c>
      <c r="G5301">
        <v>35902949</v>
      </c>
      <c r="H5301" t="s">
        <v>17883</v>
      </c>
      <c r="I5301">
        <v>672</v>
      </c>
      <c r="J5301" t="s">
        <v>345</v>
      </c>
      <c r="K5301" t="s">
        <v>17884</v>
      </c>
      <c r="L5301">
        <v>1</v>
      </c>
      <c r="M5301" t="s">
        <v>345</v>
      </c>
      <c r="N5301">
        <v>8616330</v>
      </c>
      <c r="P5301" t="s">
        <v>17885</v>
      </c>
      <c r="Q5301">
        <v>428</v>
      </c>
      <c r="R5301">
        <v>11</v>
      </c>
      <c r="S5301">
        <v>47428717</v>
      </c>
      <c r="U5301" t="s">
        <v>17886</v>
      </c>
      <c r="V5301">
        <v>1</v>
      </c>
      <c r="W5301" s="2">
        <v>0</v>
      </c>
      <c r="X5301" s="2">
        <v>0</v>
      </c>
      <c r="Y5301" s="2">
        <v>102</v>
      </c>
      <c r="Z5301" s="2">
        <v>90</v>
      </c>
      <c r="AA5301" s="2">
        <v>128</v>
      </c>
      <c r="AB5301" s="2">
        <v>84</v>
      </c>
      <c r="AC5301" s="2">
        <v>135</v>
      </c>
      <c r="AD5301" s="2">
        <v>73</v>
      </c>
      <c r="AE5301" s="2">
        <v>92</v>
      </c>
      <c r="AF5301" s="2">
        <v>65</v>
      </c>
      <c r="AG5301" s="2">
        <v>74</v>
      </c>
      <c r="AH5301" s="2">
        <v>0</v>
      </c>
      <c r="AI5301" s="2">
        <v>0</v>
      </c>
      <c r="AJ5301" s="2">
        <v>0</v>
      </c>
      <c r="AK5301" s="2">
        <v>0</v>
      </c>
      <c r="AL5301" s="2">
        <v>0</v>
      </c>
      <c r="AM5301" s="2">
        <v>0</v>
      </c>
      <c r="AN5301" s="2">
        <v>0</v>
      </c>
      <c r="AO5301" s="2">
        <v>0</v>
      </c>
      <c r="AP5301" s="2">
        <v>0</v>
      </c>
      <c r="AQ5301" s="2">
        <v>0</v>
      </c>
      <c r="AR5301" s="2">
        <v>0</v>
      </c>
      <c r="AS5301" s="2">
        <v>0</v>
      </c>
      <c r="AT5301" s="2">
        <v>0</v>
      </c>
      <c r="AU5301" s="2">
        <v>0</v>
      </c>
      <c r="AV5301" s="2">
        <v>0</v>
      </c>
      <c r="AW5301" s="2">
        <v>0</v>
      </c>
      <c r="AX5301" s="2">
        <v>0</v>
      </c>
      <c r="AY5301" s="2">
        <v>0</v>
      </c>
      <c r="AZ5301" s="2">
        <v>0</v>
      </c>
      <c r="BA5301" s="2">
        <v>0</v>
      </c>
      <c r="BB5301" s="2">
        <v>0</v>
      </c>
      <c r="BC5301" s="2">
        <v>94</v>
      </c>
      <c r="BD5301" s="2">
        <v>8</v>
      </c>
      <c r="BE5301" s="2">
        <v>0</v>
      </c>
      <c r="BF5301" s="2">
        <v>0</v>
      </c>
      <c r="BG5301" s="2">
        <v>4</v>
      </c>
      <c r="BH5301" s="2">
        <v>5</v>
      </c>
      <c r="BI5301" s="2">
        <v>7</v>
      </c>
      <c r="BJ5301" s="2">
        <v>4</v>
      </c>
      <c r="BK5301" s="2">
        <v>8</v>
      </c>
      <c r="BL5301" s="2">
        <v>3</v>
      </c>
      <c r="BM5301" s="2">
        <v>5</v>
      </c>
      <c r="BN5301" s="2">
        <v>3</v>
      </c>
      <c r="BO5301" s="2">
        <v>4</v>
      </c>
      <c r="BP5301" s="2">
        <v>0</v>
      </c>
      <c r="BQ5301" s="2">
        <v>0</v>
      </c>
      <c r="BR5301" s="2">
        <v>0</v>
      </c>
      <c r="BS5301" s="2">
        <v>0</v>
      </c>
      <c r="BT5301" s="2">
        <v>0</v>
      </c>
      <c r="BU5301" s="2">
        <v>0</v>
      </c>
      <c r="BV5301" s="2">
        <v>0</v>
      </c>
      <c r="BW5301" s="2">
        <v>0</v>
      </c>
      <c r="BX5301" s="2">
        <v>0</v>
      </c>
      <c r="BY5301" s="2">
        <v>0</v>
      </c>
      <c r="BZ5301" s="2">
        <v>0</v>
      </c>
      <c r="CA5301" s="2">
        <v>0</v>
      </c>
      <c r="CB5301" s="2">
        <v>0</v>
      </c>
      <c r="CC5301" s="2">
        <v>0</v>
      </c>
      <c r="CD5301" s="2">
        <v>0</v>
      </c>
      <c r="CE5301" s="2">
        <v>0</v>
      </c>
      <c r="CF5301" s="2">
        <v>0</v>
      </c>
      <c r="CG5301" s="2">
        <v>0</v>
      </c>
      <c r="CH5301" s="2">
        <v>0</v>
      </c>
      <c r="CI5301" s="2">
        <v>0</v>
      </c>
      <c r="CJ5301" s="2">
        <v>0</v>
      </c>
      <c r="CK5301" s="2">
        <v>4</v>
      </c>
      <c r="CL5301" s="2">
        <v>4</v>
      </c>
    </row>
    <row r="5302" spans="1:90" x14ac:dyDescent="0.25">
      <c r="A5302" t="s">
        <v>115</v>
      </c>
      <c r="B5302">
        <v>10502</v>
      </c>
      <c r="C5302" t="s">
        <v>345</v>
      </c>
      <c r="D5302">
        <v>1</v>
      </c>
      <c r="E5302">
        <v>8</v>
      </c>
      <c r="F5302">
        <v>902937</v>
      </c>
      <c r="G5302">
        <v>35902937</v>
      </c>
      <c r="H5302" t="s">
        <v>5183</v>
      </c>
      <c r="I5302">
        <v>672</v>
      </c>
      <c r="J5302" t="s">
        <v>345</v>
      </c>
      <c r="K5302" t="s">
        <v>5184</v>
      </c>
      <c r="L5302">
        <v>1</v>
      </c>
      <c r="M5302" t="s">
        <v>345</v>
      </c>
      <c r="N5302">
        <v>8640035</v>
      </c>
      <c r="O5302" t="s">
        <v>92</v>
      </c>
      <c r="P5302" t="s">
        <v>3833</v>
      </c>
      <c r="Q5302">
        <v>132</v>
      </c>
      <c r="R5302">
        <v>11</v>
      </c>
      <c r="S5302">
        <v>47439746</v>
      </c>
      <c r="U5302" t="s">
        <v>5185</v>
      </c>
      <c r="V5302">
        <v>1</v>
      </c>
      <c r="W5302" s="2">
        <v>0</v>
      </c>
      <c r="X5302" s="2">
        <v>0</v>
      </c>
      <c r="Y5302" s="2">
        <v>55</v>
      </c>
      <c r="Z5302" s="2">
        <v>42</v>
      </c>
      <c r="AA5302" s="2">
        <v>50</v>
      </c>
      <c r="AB5302" s="2">
        <v>63</v>
      </c>
      <c r="AC5302" s="2">
        <v>54</v>
      </c>
      <c r="AD5302" s="2">
        <v>65</v>
      </c>
      <c r="AE5302" s="2">
        <v>86</v>
      </c>
      <c r="AF5302" s="2">
        <v>82</v>
      </c>
      <c r="AG5302" s="2">
        <v>67</v>
      </c>
      <c r="AH5302" s="2">
        <v>85</v>
      </c>
      <c r="AI5302" s="2">
        <v>49</v>
      </c>
      <c r="AJ5302" s="2">
        <v>64</v>
      </c>
      <c r="AK5302" s="2">
        <v>0</v>
      </c>
      <c r="AL5302" s="2">
        <v>0</v>
      </c>
      <c r="AM5302" s="2">
        <v>0</v>
      </c>
      <c r="AN5302" s="2">
        <v>0</v>
      </c>
      <c r="AO5302" s="2">
        <v>0</v>
      </c>
      <c r="AP5302" s="2">
        <v>0</v>
      </c>
      <c r="AQ5302" s="2">
        <v>0</v>
      </c>
      <c r="AR5302" s="2">
        <v>0</v>
      </c>
      <c r="AS5302" s="2">
        <v>0</v>
      </c>
      <c r="AT5302" s="2">
        <v>0</v>
      </c>
      <c r="AU5302" s="2">
        <v>0</v>
      </c>
      <c r="AV5302" s="2">
        <v>0</v>
      </c>
      <c r="AW5302" s="2">
        <v>0</v>
      </c>
      <c r="AX5302" s="2">
        <v>0</v>
      </c>
      <c r="AY5302" s="2">
        <v>0</v>
      </c>
      <c r="AZ5302" s="2">
        <v>0</v>
      </c>
      <c r="BA5302" s="2">
        <v>0</v>
      </c>
      <c r="BB5302" s="2">
        <v>0</v>
      </c>
      <c r="BC5302" s="2">
        <v>40</v>
      </c>
      <c r="BD5302" s="2">
        <v>0</v>
      </c>
      <c r="BE5302" s="2">
        <v>0</v>
      </c>
      <c r="BF5302" s="2">
        <v>0</v>
      </c>
      <c r="BG5302" s="2">
        <v>3</v>
      </c>
      <c r="BH5302" s="2">
        <v>2</v>
      </c>
      <c r="BI5302" s="2">
        <v>3</v>
      </c>
      <c r="BJ5302" s="2">
        <v>2</v>
      </c>
      <c r="BK5302" s="2">
        <v>3</v>
      </c>
      <c r="BL5302" s="2">
        <v>3</v>
      </c>
      <c r="BM5302" s="2">
        <v>4</v>
      </c>
      <c r="BN5302" s="2">
        <v>3</v>
      </c>
      <c r="BO5302" s="2">
        <v>2</v>
      </c>
      <c r="BP5302" s="2">
        <v>5</v>
      </c>
      <c r="BQ5302" s="2">
        <v>2</v>
      </c>
      <c r="BR5302" s="2">
        <v>2</v>
      </c>
      <c r="BS5302" s="2">
        <v>0</v>
      </c>
      <c r="BT5302" s="2">
        <v>0</v>
      </c>
      <c r="BU5302" s="2">
        <v>0</v>
      </c>
      <c r="BV5302" s="2">
        <v>0</v>
      </c>
      <c r="BW5302" s="2">
        <v>0</v>
      </c>
      <c r="BX5302" s="2">
        <v>0</v>
      </c>
      <c r="BY5302" s="2">
        <v>0</v>
      </c>
      <c r="BZ5302" s="2">
        <v>0</v>
      </c>
      <c r="CA5302" s="2">
        <v>0</v>
      </c>
      <c r="CB5302" s="2">
        <v>0</v>
      </c>
      <c r="CC5302" s="2">
        <v>0</v>
      </c>
      <c r="CD5302" s="2">
        <v>0</v>
      </c>
      <c r="CE5302" s="2">
        <v>0</v>
      </c>
      <c r="CF5302" s="2">
        <v>0</v>
      </c>
      <c r="CG5302" s="2">
        <v>0</v>
      </c>
      <c r="CH5302" s="2">
        <v>0</v>
      </c>
      <c r="CI5302" s="2">
        <v>0</v>
      </c>
      <c r="CJ5302" s="2">
        <v>0</v>
      </c>
      <c r="CK5302" s="2">
        <v>3</v>
      </c>
      <c r="CL5302" s="2">
        <v>0</v>
      </c>
    </row>
    <row r="5303" spans="1:90" x14ac:dyDescent="0.25">
      <c r="A5303" t="s">
        <v>115</v>
      </c>
      <c r="B5303">
        <v>10502</v>
      </c>
      <c r="C5303" t="s">
        <v>345</v>
      </c>
      <c r="D5303">
        <v>1</v>
      </c>
      <c r="E5303">
        <v>8</v>
      </c>
      <c r="F5303">
        <v>922109</v>
      </c>
      <c r="G5303">
        <v>35922109</v>
      </c>
      <c r="H5303" t="s">
        <v>1208</v>
      </c>
      <c r="I5303">
        <v>305</v>
      </c>
      <c r="J5303" t="s">
        <v>361</v>
      </c>
      <c r="K5303" t="s">
        <v>1209</v>
      </c>
      <c r="L5303">
        <v>1</v>
      </c>
      <c r="M5303" t="s">
        <v>361</v>
      </c>
      <c r="N5303">
        <v>8542310</v>
      </c>
      <c r="O5303" t="s">
        <v>92</v>
      </c>
      <c r="P5303" t="s">
        <v>1210</v>
      </c>
      <c r="Q5303">
        <v>10</v>
      </c>
      <c r="R5303">
        <v>11</v>
      </c>
      <c r="S5303">
        <v>46751859</v>
      </c>
      <c r="U5303" t="s">
        <v>1211</v>
      </c>
      <c r="V5303">
        <v>1</v>
      </c>
      <c r="W5303" s="2">
        <v>0</v>
      </c>
      <c r="X5303" s="2">
        <v>0</v>
      </c>
      <c r="Y5303" s="2">
        <v>0</v>
      </c>
      <c r="Z5303" s="2">
        <v>0</v>
      </c>
      <c r="AA5303" s="2">
        <v>0</v>
      </c>
      <c r="AB5303" s="2">
        <v>0</v>
      </c>
      <c r="AC5303" s="2">
        <v>0</v>
      </c>
      <c r="AD5303" s="2">
        <v>142</v>
      </c>
      <c r="AE5303" s="2">
        <v>130</v>
      </c>
      <c r="AF5303" s="2">
        <v>113</v>
      </c>
      <c r="AG5303" s="2">
        <v>131</v>
      </c>
      <c r="AH5303" s="2">
        <v>131</v>
      </c>
      <c r="AI5303" s="2">
        <v>186</v>
      </c>
      <c r="AJ5303" s="2">
        <v>167</v>
      </c>
      <c r="AK5303" s="2">
        <v>0</v>
      </c>
      <c r="AL5303" s="2">
        <v>0</v>
      </c>
      <c r="AM5303" s="2">
        <v>0</v>
      </c>
      <c r="AN5303" s="2">
        <v>0</v>
      </c>
      <c r="AO5303" s="2">
        <v>0</v>
      </c>
      <c r="AP5303" s="2">
        <v>0</v>
      </c>
      <c r="AQ5303" s="2">
        <v>0</v>
      </c>
      <c r="AR5303" s="2">
        <v>0</v>
      </c>
      <c r="AS5303" s="2">
        <v>0</v>
      </c>
      <c r="AT5303" s="2">
        <v>0</v>
      </c>
      <c r="AU5303" s="2">
        <v>0</v>
      </c>
      <c r="AV5303" s="2">
        <v>0</v>
      </c>
      <c r="AW5303" s="2">
        <v>0</v>
      </c>
      <c r="AX5303" s="2">
        <v>0</v>
      </c>
      <c r="AY5303" s="2">
        <v>0</v>
      </c>
      <c r="AZ5303" s="2">
        <v>0</v>
      </c>
      <c r="BA5303" s="2">
        <v>0</v>
      </c>
      <c r="BB5303" s="2">
        <v>0</v>
      </c>
      <c r="BC5303" s="2">
        <v>114</v>
      </c>
      <c r="BD5303" s="2">
        <v>0</v>
      </c>
      <c r="BE5303" s="2">
        <v>0</v>
      </c>
      <c r="BF5303" s="2">
        <v>0</v>
      </c>
      <c r="BG5303" s="2">
        <v>0</v>
      </c>
      <c r="BH5303" s="2">
        <v>0</v>
      </c>
      <c r="BI5303" s="2">
        <v>0</v>
      </c>
      <c r="BJ5303" s="2">
        <v>0</v>
      </c>
      <c r="BK5303" s="2">
        <v>0</v>
      </c>
      <c r="BL5303" s="2">
        <v>7</v>
      </c>
      <c r="BM5303" s="2">
        <v>6</v>
      </c>
      <c r="BN5303" s="2">
        <v>4</v>
      </c>
      <c r="BO5303" s="2">
        <v>4</v>
      </c>
      <c r="BP5303" s="2">
        <v>4</v>
      </c>
      <c r="BQ5303" s="2">
        <v>6</v>
      </c>
      <c r="BR5303" s="2">
        <v>6</v>
      </c>
      <c r="BS5303" s="2">
        <v>0</v>
      </c>
      <c r="BT5303" s="2">
        <v>0</v>
      </c>
      <c r="BU5303" s="2">
        <v>0</v>
      </c>
      <c r="BV5303" s="2">
        <v>0</v>
      </c>
      <c r="BW5303" s="2">
        <v>0</v>
      </c>
      <c r="BX5303" s="2">
        <v>0</v>
      </c>
      <c r="BY5303" s="2">
        <v>0</v>
      </c>
      <c r="BZ5303" s="2">
        <v>0</v>
      </c>
      <c r="CA5303" s="2">
        <v>0</v>
      </c>
      <c r="CB5303" s="2">
        <v>0</v>
      </c>
      <c r="CC5303" s="2">
        <v>0</v>
      </c>
      <c r="CD5303" s="2">
        <v>0</v>
      </c>
      <c r="CE5303" s="2">
        <v>0</v>
      </c>
      <c r="CF5303" s="2">
        <v>0</v>
      </c>
      <c r="CG5303" s="2">
        <v>0</v>
      </c>
      <c r="CH5303" s="2">
        <v>0</v>
      </c>
      <c r="CI5303" s="2">
        <v>0</v>
      </c>
      <c r="CJ5303" s="2">
        <v>0</v>
      </c>
      <c r="CK5303" s="2">
        <v>8</v>
      </c>
      <c r="CL5303" s="2">
        <v>0</v>
      </c>
    </row>
    <row r="5304" spans="1:90" x14ac:dyDescent="0.25">
      <c r="A5304" t="s">
        <v>115</v>
      </c>
      <c r="B5304">
        <v>10502</v>
      </c>
      <c r="C5304" t="s">
        <v>345</v>
      </c>
      <c r="D5304">
        <v>1</v>
      </c>
      <c r="E5304">
        <v>8</v>
      </c>
      <c r="F5304">
        <v>7055</v>
      </c>
      <c r="G5304">
        <v>35007055</v>
      </c>
      <c r="H5304" t="s">
        <v>6699</v>
      </c>
      <c r="I5304">
        <v>672</v>
      </c>
      <c r="J5304" t="s">
        <v>345</v>
      </c>
      <c r="K5304" t="s">
        <v>3214</v>
      </c>
      <c r="L5304">
        <v>3</v>
      </c>
      <c r="M5304" t="s">
        <v>1103</v>
      </c>
      <c r="N5304">
        <v>8625560</v>
      </c>
      <c r="O5304" t="s">
        <v>92</v>
      </c>
      <c r="P5304" t="s">
        <v>6700</v>
      </c>
      <c r="Q5304">
        <v>95</v>
      </c>
      <c r="R5304">
        <v>11</v>
      </c>
      <c r="S5304">
        <v>47426605</v>
      </c>
      <c r="T5304">
        <v>47466348</v>
      </c>
      <c r="U5304" t="s">
        <v>6701</v>
      </c>
      <c r="V5304">
        <v>1</v>
      </c>
      <c r="W5304" s="2">
        <v>0</v>
      </c>
      <c r="X5304" s="2">
        <v>0</v>
      </c>
      <c r="Y5304" s="2">
        <v>0</v>
      </c>
      <c r="Z5304" s="2">
        <v>0</v>
      </c>
      <c r="AA5304" s="2">
        <v>0</v>
      </c>
      <c r="AB5304" s="2">
        <v>0</v>
      </c>
      <c r="AC5304" s="2">
        <v>0</v>
      </c>
      <c r="AD5304" s="2">
        <v>62</v>
      </c>
      <c r="AE5304" s="2">
        <v>99</v>
      </c>
      <c r="AF5304" s="2">
        <v>122</v>
      </c>
      <c r="AG5304" s="2">
        <v>102</v>
      </c>
      <c r="AH5304" s="2">
        <v>222</v>
      </c>
      <c r="AI5304" s="2">
        <v>170</v>
      </c>
      <c r="AJ5304" s="2">
        <v>214</v>
      </c>
      <c r="AK5304" s="2">
        <v>0</v>
      </c>
      <c r="AL5304" s="2">
        <v>0</v>
      </c>
      <c r="AM5304" s="2">
        <v>0</v>
      </c>
      <c r="AN5304" s="2">
        <v>0</v>
      </c>
      <c r="AO5304" s="2">
        <v>0</v>
      </c>
      <c r="AP5304" s="2">
        <v>0</v>
      </c>
      <c r="AQ5304" s="2">
        <v>0</v>
      </c>
      <c r="AR5304" s="2">
        <v>0</v>
      </c>
      <c r="AS5304" s="2">
        <v>0</v>
      </c>
      <c r="AT5304" s="2">
        <v>0</v>
      </c>
      <c r="AU5304" s="2">
        <v>0</v>
      </c>
      <c r="AV5304" s="2">
        <v>0</v>
      </c>
      <c r="AW5304" s="2">
        <v>0</v>
      </c>
      <c r="AX5304" s="2">
        <v>0</v>
      </c>
      <c r="AY5304" s="2">
        <v>0</v>
      </c>
      <c r="AZ5304" s="2">
        <v>0</v>
      </c>
      <c r="BA5304" s="2">
        <v>0</v>
      </c>
      <c r="BB5304" s="2">
        <v>0</v>
      </c>
      <c r="BC5304" s="2">
        <v>0</v>
      </c>
      <c r="BD5304" s="2">
        <v>11</v>
      </c>
      <c r="BE5304" s="2">
        <v>0</v>
      </c>
      <c r="BF5304" s="2">
        <v>0</v>
      </c>
      <c r="BG5304" s="2">
        <v>0</v>
      </c>
      <c r="BH5304" s="2">
        <v>0</v>
      </c>
      <c r="BI5304" s="2">
        <v>0</v>
      </c>
      <c r="BJ5304" s="2">
        <v>0</v>
      </c>
      <c r="BK5304" s="2">
        <v>0</v>
      </c>
      <c r="BL5304" s="2">
        <v>4</v>
      </c>
      <c r="BM5304" s="2">
        <v>3</v>
      </c>
      <c r="BN5304" s="2">
        <v>7</v>
      </c>
      <c r="BO5304" s="2">
        <v>4</v>
      </c>
      <c r="BP5304" s="2">
        <v>8</v>
      </c>
      <c r="BQ5304" s="2">
        <v>7</v>
      </c>
      <c r="BR5304" s="2">
        <v>8</v>
      </c>
      <c r="BS5304" s="2">
        <v>0</v>
      </c>
      <c r="BT5304" s="2">
        <v>0</v>
      </c>
      <c r="BU5304" s="2">
        <v>0</v>
      </c>
      <c r="BV5304" s="2">
        <v>0</v>
      </c>
      <c r="BW5304" s="2">
        <v>0</v>
      </c>
      <c r="BX5304" s="2">
        <v>0</v>
      </c>
      <c r="BY5304" s="2">
        <v>0</v>
      </c>
      <c r="BZ5304" s="2">
        <v>0</v>
      </c>
      <c r="CA5304" s="2">
        <v>0</v>
      </c>
      <c r="CB5304" s="2">
        <v>0</v>
      </c>
      <c r="CC5304" s="2">
        <v>0</v>
      </c>
      <c r="CD5304" s="2">
        <v>0</v>
      </c>
      <c r="CE5304" s="2">
        <v>0</v>
      </c>
      <c r="CF5304" s="2">
        <v>0</v>
      </c>
      <c r="CG5304" s="2">
        <v>0</v>
      </c>
      <c r="CH5304" s="2">
        <v>0</v>
      </c>
      <c r="CI5304" s="2">
        <v>0</v>
      </c>
      <c r="CJ5304" s="2">
        <v>0</v>
      </c>
      <c r="CK5304" s="2">
        <v>0</v>
      </c>
      <c r="CL5304" s="2">
        <v>4</v>
      </c>
    </row>
    <row r="5305" spans="1:90" x14ac:dyDescent="0.25">
      <c r="A5305" t="s">
        <v>115</v>
      </c>
      <c r="B5305">
        <v>10502</v>
      </c>
      <c r="C5305" t="s">
        <v>345</v>
      </c>
      <c r="D5305">
        <v>1</v>
      </c>
      <c r="E5305">
        <v>8</v>
      </c>
      <c r="F5305">
        <v>923850</v>
      </c>
      <c r="G5305">
        <v>35923850</v>
      </c>
      <c r="H5305" t="s">
        <v>6157</v>
      </c>
      <c r="I5305">
        <v>672</v>
      </c>
      <c r="J5305" t="s">
        <v>345</v>
      </c>
      <c r="K5305" t="s">
        <v>6158</v>
      </c>
      <c r="L5305">
        <v>1</v>
      </c>
      <c r="M5305" t="s">
        <v>345</v>
      </c>
      <c r="N5305">
        <v>8690185</v>
      </c>
      <c r="O5305" t="s">
        <v>92</v>
      </c>
      <c r="P5305" t="s">
        <v>6159</v>
      </c>
      <c r="Q5305">
        <v>1544</v>
      </c>
      <c r="R5305">
        <v>11</v>
      </c>
      <c r="S5305">
        <v>47498039</v>
      </c>
      <c r="U5305" t="s">
        <v>6160</v>
      </c>
      <c r="V5305">
        <v>1</v>
      </c>
      <c r="W5305" s="2">
        <v>0</v>
      </c>
      <c r="X5305" s="2">
        <v>0</v>
      </c>
      <c r="Y5305" s="2">
        <v>0</v>
      </c>
      <c r="Z5305" s="2">
        <v>0</v>
      </c>
      <c r="AA5305" s="2">
        <v>0</v>
      </c>
      <c r="AB5305" s="2">
        <v>0</v>
      </c>
      <c r="AC5305" s="2">
        <v>0</v>
      </c>
      <c r="AD5305" s="2">
        <v>136</v>
      </c>
      <c r="AE5305" s="2">
        <v>135</v>
      </c>
      <c r="AF5305" s="2">
        <v>155</v>
      </c>
      <c r="AG5305" s="2">
        <v>142</v>
      </c>
      <c r="AH5305" s="2">
        <v>235</v>
      </c>
      <c r="AI5305" s="2">
        <v>206</v>
      </c>
      <c r="AJ5305" s="2">
        <v>204</v>
      </c>
      <c r="AK5305" s="2">
        <v>0</v>
      </c>
      <c r="AL5305" s="2">
        <v>0</v>
      </c>
      <c r="AM5305" s="2">
        <v>0</v>
      </c>
      <c r="AN5305" s="2">
        <v>0</v>
      </c>
      <c r="AO5305" s="2">
        <v>0</v>
      </c>
      <c r="AP5305" s="2">
        <v>0</v>
      </c>
      <c r="AQ5305" s="2">
        <v>0</v>
      </c>
      <c r="AR5305" s="2">
        <v>0</v>
      </c>
      <c r="AS5305" s="2">
        <v>0</v>
      </c>
      <c r="AT5305" s="2">
        <v>0</v>
      </c>
      <c r="AU5305" s="2">
        <v>0</v>
      </c>
      <c r="AV5305" s="2">
        <v>0</v>
      </c>
      <c r="AW5305" s="2">
        <v>0</v>
      </c>
      <c r="AX5305" s="2">
        <v>0</v>
      </c>
      <c r="AY5305" s="2">
        <v>0</v>
      </c>
      <c r="AZ5305" s="2">
        <v>0</v>
      </c>
      <c r="BA5305" s="2">
        <v>0</v>
      </c>
      <c r="BB5305" s="2">
        <v>0</v>
      </c>
      <c r="BC5305" s="2">
        <v>190</v>
      </c>
      <c r="BD5305" s="2">
        <v>2</v>
      </c>
      <c r="BE5305" s="2">
        <v>0</v>
      </c>
      <c r="BF5305" s="2">
        <v>0</v>
      </c>
      <c r="BG5305" s="2">
        <v>0</v>
      </c>
      <c r="BH5305" s="2">
        <v>0</v>
      </c>
      <c r="BI5305" s="2">
        <v>0</v>
      </c>
      <c r="BJ5305" s="2">
        <v>0</v>
      </c>
      <c r="BK5305" s="2">
        <v>0</v>
      </c>
      <c r="BL5305" s="2">
        <v>5</v>
      </c>
      <c r="BM5305" s="2">
        <v>6</v>
      </c>
      <c r="BN5305" s="2">
        <v>7</v>
      </c>
      <c r="BO5305" s="2">
        <v>5</v>
      </c>
      <c r="BP5305" s="2">
        <v>8</v>
      </c>
      <c r="BQ5305" s="2">
        <v>8</v>
      </c>
      <c r="BR5305" s="2">
        <v>8</v>
      </c>
      <c r="BS5305" s="2">
        <v>0</v>
      </c>
      <c r="BT5305" s="2">
        <v>0</v>
      </c>
      <c r="BU5305" s="2">
        <v>0</v>
      </c>
      <c r="BV5305" s="2">
        <v>0</v>
      </c>
      <c r="BW5305" s="2">
        <v>0</v>
      </c>
      <c r="BX5305" s="2">
        <v>0</v>
      </c>
      <c r="BY5305" s="2">
        <v>0</v>
      </c>
      <c r="BZ5305" s="2">
        <v>0</v>
      </c>
      <c r="CA5305" s="2">
        <v>0</v>
      </c>
      <c r="CB5305" s="2">
        <v>0</v>
      </c>
      <c r="CC5305" s="2">
        <v>0</v>
      </c>
      <c r="CD5305" s="2">
        <v>0</v>
      </c>
      <c r="CE5305" s="2">
        <v>0</v>
      </c>
      <c r="CF5305" s="2">
        <v>0</v>
      </c>
      <c r="CG5305" s="2">
        <v>0</v>
      </c>
      <c r="CH5305" s="2">
        <v>0</v>
      </c>
      <c r="CI5305" s="2">
        <v>0</v>
      </c>
      <c r="CJ5305" s="2">
        <v>0</v>
      </c>
      <c r="CK5305" s="2">
        <v>10</v>
      </c>
      <c r="CL5305" s="2">
        <v>2</v>
      </c>
    </row>
    <row r="5306" spans="1:90" x14ac:dyDescent="0.25">
      <c r="A5306" t="s">
        <v>115</v>
      </c>
      <c r="B5306">
        <v>10502</v>
      </c>
      <c r="C5306" t="s">
        <v>345</v>
      </c>
      <c r="D5306">
        <v>1</v>
      </c>
      <c r="E5306">
        <v>8</v>
      </c>
      <c r="F5306">
        <v>48884</v>
      </c>
      <c r="G5306">
        <v>35048884</v>
      </c>
      <c r="H5306" t="s">
        <v>18628</v>
      </c>
      <c r="I5306">
        <v>672</v>
      </c>
      <c r="J5306" t="s">
        <v>345</v>
      </c>
      <c r="K5306" t="s">
        <v>6158</v>
      </c>
      <c r="L5306">
        <v>1</v>
      </c>
      <c r="M5306" t="s">
        <v>345</v>
      </c>
      <c r="N5306">
        <v>8690015</v>
      </c>
      <c r="O5306" t="s">
        <v>92</v>
      </c>
      <c r="P5306" t="s">
        <v>18629</v>
      </c>
      <c r="Q5306">
        <v>168</v>
      </c>
      <c r="R5306">
        <v>11</v>
      </c>
      <c r="S5306">
        <v>47494622</v>
      </c>
      <c r="T5306">
        <v>47498378</v>
      </c>
      <c r="U5306" t="s">
        <v>18630</v>
      </c>
      <c r="V5306">
        <v>1</v>
      </c>
      <c r="W5306" s="2">
        <v>0</v>
      </c>
      <c r="X5306" s="2">
        <v>0</v>
      </c>
      <c r="Y5306" s="2">
        <v>129</v>
      </c>
      <c r="Z5306" s="2">
        <v>125</v>
      </c>
      <c r="AA5306" s="2">
        <v>183</v>
      </c>
      <c r="AB5306" s="2">
        <v>0</v>
      </c>
      <c r="AC5306" s="2">
        <v>180</v>
      </c>
      <c r="AD5306" s="2">
        <v>0</v>
      </c>
      <c r="AE5306" s="2">
        <v>0</v>
      </c>
      <c r="AF5306" s="2">
        <v>0</v>
      </c>
      <c r="AG5306" s="2">
        <v>0</v>
      </c>
      <c r="AH5306" s="2">
        <v>0</v>
      </c>
      <c r="AI5306" s="2">
        <v>0</v>
      </c>
      <c r="AJ5306" s="2">
        <v>0</v>
      </c>
      <c r="AK5306" s="2">
        <v>0</v>
      </c>
      <c r="AL5306" s="2">
        <v>0</v>
      </c>
      <c r="AM5306" s="2">
        <v>0</v>
      </c>
      <c r="AN5306" s="2">
        <v>0</v>
      </c>
      <c r="AO5306" s="2">
        <v>0</v>
      </c>
      <c r="AP5306" s="2">
        <v>0</v>
      </c>
      <c r="AQ5306" s="2">
        <v>0</v>
      </c>
      <c r="AR5306" s="2">
        <v>0</v>
      </c>
      <c r="AS5306" s="2">
        <v>0</v>
      </c>
      <c r="AT5306" s="2">
        <v>0</v>
      </c>
      <c r="AU5306" s="2">
        <v>0</v>
      </c>
      <c r="AV5306" s="2">
        <v>0</v>
      </c>
      <c r="AW5306" s="2">
        <v>0</v>
      </c>
      <c r="AX5306" s="2">
        <v>0</v>
      </c>
      <c r="AY5306" s="2">
        <v>0</v>
      </c>
      <c r="AZ5306" s="2">
        <v>0</v>
      </c>
      <c r="BA5306" s="2">
        <v>0</v>
      </c>
      <c r="BB5306" s="2">
        <v>0</v>
      </c>
      <c r="BC5306" s="2">
        <v>0</v>
      </c>
      <c r="BD5306" s="2">
        <v>1</v>
      </c>
      <c r="BE5306" s="2">
        <v>0</v>
      </c>
      <c r="BF5306" s="2">
        <v>0</v>
      </c>
      <c r="BG5306" s="2">
        <v>5</v>
      </c>
      <c r="BH5306" s="2">
        <v>5</v>
      </c>
      <c r="BI5306" s="2">
        <v>8</v>
      </c>
      <c r="BJ5306" s="2">
        <v>0</v>
      </c>
      <c r="BK5306" s="2">
        <v>6</v>
      </c>
      <c r="BL5306" s="2">
        <v>0</v>
      </c>
      <c r="BM5306" s="2">
        <v>0</v>
      </c>
      <c r="BN5306" s="2">
        <v>0</v>
      </c>
      <c r="BO5306" s="2">
        <v>0</v>
      </c>
      <c r="BP5306" s="2">
        <v>0</v>
      </c>
      <c r="BQ5306" s="2">
        <v>0</v>
      </c>
      <c r="BR5306" s="2">
        <v>0</v>
      </c>
      <c r="BS5306" s="2">
        <v>0</v>
      </c>
      <c r="BT5306" s="2">
        <v>0</v>
      </c>
      <c r="BU5306" s="2">
        <v>0</v>
      </c>
      <c r="BV5306" s="2">
        <v>0</v>
      </c>
      <c r="BW5306" s="2">
        <v>0</v>
      </c>
      <c r="BX5306" s="2">
        <v>0</v>
      </c>
      <c r="BY5306" s="2">
        <v>0</v>
      </c>
      <c r="BZ5306" s="2">
        <v>0</v>
      </c>
      <c r="CA5306" s="2">
        <v>0</v>
      </c>
      <c r="CB5306" s="2">
        <v>0</v>
      </c>
      <c r="CC5306" s="2">
        <v>0</v>
      </c>
      <c r="CD5306" s="2">
        <v>0</v>
      </c>
      <c r="CE5306" s="2">
        <v>0</v>
      </c>
      <c r="CF5306" s="2">
        <v>0</v>
      </c>
      <c r="CG5306" s="2">
        <v>0</v>
      </c>
      <c r="CH5306" s="2">
        <v>0</v>
      </c>
      <c r="CI5306" s="2">
        <v>0</v>
      </c>
      <c r="CJ5306" s="2">
        <v>0</v>
      </c>
      <c r="CK5306" s="2">
        <v>0</v>
      </c>
      <c r="CL5306" s="2">
        <v>1</v>
      </c>
    </row>
    <row r="5307" spans="1:90" x14ac:dyDescent="0.25">
      <c r="A5307" t="s">
        <v>115</v>
      </c>
      <c r="B5307">
        <v>10502</v>
      </c>
      <c r="C5307" t="s">
        <v>345</v>
      </c>
      <c r="D5307">
        <v>1</v>
      </c>
      <c r="E5307">
        <v>8</v>
      </c>
      <c r="F5307">
        <v>912612</v>
      </c>
      <c r="G5307">
        <v>35912612</v>
      </c>
      <c r="H5307" t="s">
        <v>16575</v>
      </c>
      <c r="I5307">
        <v>672</v>
      </c>
      <c r="J5307" t="s">
        <v>345</v>
      </c>
      <c r="K5307" t="s">
        <v>16576</v>
      </c>
      <c r="L5307">
        <v>1</v>
      </c>
      <c r="M5307" t="s">
        <v>345</v>
      </c>
      <c r="N5307">
        <v>8625410</v>
      </c>
      <c r="O5307" t="s">
        <v>102</v>
      </c>
      <c r="P5307" t="s">
        <v>16577</v>
      </c>
      <c r="Q5307">
        <v>95</v>
      </c>
      <c r="R5307">
        <v>11</v>
      </c>
      <c r="S5307">
        <v>47426278</v>
      </c>
      <c r="U5307" t="s">
        <v>16578</v>
      </c>
      <c r="V5307">
        <v>1</v>
      </c>
      <c r="W5307" s="2">
        <v>0</v>
      </c>
      <c r="X5307" s="2">
        <v>0</v>
      </c>
      <c r="Y5307" s="2">
        <v>0</v>
      </c>
      <c r="Z5307" s="2">
        <v>0</v>
      </c>
      <c r="AA5307" s="2">
        <v>0</v>
      </c>
      <c r="AB5307" s="2">
        <v>83</v>
      </c>
      <c r="AC5307" s="2">
        <v>163</v>
      </c>
      <c r="AD5307" s="2">
        <v>72</v>
      </c>
      <c r="AE5307" s="2">
        <v>68</v>
      </c>
      <c r="AF5307" s="2">
        <v>58</v>
      </c>
      <c r="AG5307" s="2">
        <v>61</v>
      </c>
      <c r="AH5307" s="2">
        <v>0</v>
      </c>
      <c r="AI5307" s="2">
        <v>0</v>
      </c>
      <c r="AJ5307" s="2">
        <v>0</v>
      </c>
      <c r="AK5307" s="2">
        <v>0</v>
      </c>
      <c r="AL5307" s="2">
        <v>0</v>
      </c>
      <c r="AM5307" s="2">
        <v>0</v>
      </c>
      <c r="AN5307" s="2">
        <v>0</v>
      </c>
      <c r="AO5307" s="2">
        <v>0</v>
      </c>
      <c r="AP5307" s="2">
        <v>0</v>
      </c>
      <c r="AQ5307" s="2">
        <v>0</v>
      </c>
      <c r="AR5307" s="2">
        <v>94</v>
      </c>
      <c r="AS5307" s="2">
        <v>0</v>
      </c>
      <c r="AT5307" s="2">
        <v>0</v>
      </c>
      <c r="AU5307" s="2">
        <v>216</v>
      </c>
      <c r="AV5307" s="2">
        <v>0</v>
      </c>
      <c r="AW5307" s="2">
        <v>0</v>
      </c>
      <c r="AX5307" s="2">
        <v>0</v>
      </c>
      <c r="AY5307" s="2">
        <v>0</v>
      </c>
      <c r="AZ5307" s="2">
        <v>0</v>
      </c>
      <c r="BA5307" s="2">
        <v>0</v>
      </c>
      <c r="BB5307" s="2">
        <v>0</v>
      </c>
      <c r="BC5307" s="2">
        <v>0</v>
      </c>
      <c r="BD5307" s="2">
        <v>3</v>
      </c>
      <c r="BE5307" s="2">
        <v>0</v>
      </c>
      <c r="BF5307" s="2">
        <v>0</v>
      </c>
      <c r="BG5307" s="2">
        <v>0</v>
      </c>
      <c r="BH5307" s="2">
        <v>0</v>
      </c>
      <c r="BI5307" s="2">
        <v>0</v>
      </c>
      <c r="BJ5307" s="2">
        <v>3</v>
      </c>
      <c r="BK5307" s="2">
        <v>6</v>
      </c>
      <c r="BL5307" s="2">
        <v>4</v>
      </c>
      <c r="BM5307" s="2">
        <v>4</v>
      </c>
      <c r="BN5307" s="2">
        <v>2</v>
      </c>
      <c r="BO5307" s="2">
        <v>3</v>
      </c>
      <c r="BP5307" s="2">
        <v>0</v>
      </c>
      <c r="BQ5307" s="2">
        <v>0</v>
      </c>
      <c r="BR5307" s="2">
        <v>0</v>
      </c>
      <c r="BS5307" s="2">
        <v>0</v>
      </c>
      <c r="BT5307" s="2">
        <v>0</v>
      </c>
      <c r="BU5307" s="2">
        <v>0</v>
      </c>
      <c r="BV5307" s="2">
        <v>0</v>
      </c>
      <c r="BW5307" s="2">
        <v>0</v>
      </c>
      <c r="BX5307" s="2">
        <v>0</v>
      </c>
      <c r="BY5307" s="2">
        <v>0</v>
      </c>
      <c r="BZ5307" s="2">
        <v>5</v>
      </c>
      <c r="CA5307" s="2">
        <v>0</v>
      </c>
      <c r="CB5307" s="2">
        <v>0</v>
      </c>
      <c r="CC5307" s="2">
        <v>9</v>
      </c>
      <c r="CD5307" s="2">
        <v>0</v>
      </c>
      <c r="CE5307" s="2">
        <v>0</v>
      </c>
      <c r="CF5307" s="2">
        <v>0</v>
      </c>
      <c r="CG5307" s="2">
        <v>0</v>
      </c>
      <c r="CH5307" s="2">
        <v>0</v>
      </c>
      <c r="CI5307" s="2">
        <v>0</v>
      </c>
      <c r="CJ5307" s="2">
        <v>0</v>
      </c>
      <c r="CK5307" s="2">
        <v>0</v>
      </c>
      <c r="CL5307" s="2">
        <v>2</v>
      </c>
    </row>
    <row r="5308" spans="1:90" x14ac:dyDescent="0.25">
      <c r="A5308" t="s">
        <v>115</v>
      </c>
      <c r="B5308">
        <v>10502</v>
      </c>
      <c r="C5308" t="s">
        <v>345</v>
      </c>
      <c r="D5308">
        <v>1</v>
      </c>
      <c r="E5308">
        <v>8</v>
      </c>
      <c r="F5308">
        <v>41956</v>
      </c>
      <c r="G5308">
        <v>35041956</v>
      </c>
      <c r="H5308" t="s">
        <v>500</v>
      </c>
      <c r="I5308">
        <v>672</v>
      </c>
      <c r="J5308" t="s">
        <v>345</v>
      </c>
      <c r="K5308" t="s">
        <v>501</v>
      </c>
      <c r="L5308">
        <v>1</v>
      </c>
      <c r="M5308" t="s">
        <v>345</v>
      </c>
      <c r="N5308">
        <v>8673060</v>
      </c>
      <c r="O5308" t="s">
        <v>92</v>
      </c>
      <c r="P5308" t="s">
        <v>502</v>
      </c>
      <c r="Q5308">
        <v>747</v>
      </c>
      <c r="R5308">
        <v>11</v>
      </c>
      <c r="S5308">
        <v>47429846</v>
      </c>
      <c r="T5308">
        <v>47471693</v>
      </c>
      <c r="U5308" t="s">
        <v>503</v>
      </c>
      <c r="V5308">
        <v>1</v>
      </c>
      <c r="W5308" s="2">
        <v>0</v>
      </c>
      <c r="X5308" s="2">
        <v>0</v>
      </c>
      <c r="Y5308" s="2">
        <v>61</v>
      </c>
      <c r="Z5308" s="2">
        <v>62</v>
      </c>
      <c r="AA5308" s="2">
        <v>65</v>
      </c>
      <c r="AB5308" s="2">
        <v>138</v>
      </c>
      <c r="AC5308" s="2">
        <v>127</v>
      </c>
      <c r="AD5308" s="2">
        <v>107</v>
      </c>
      <c r="AE5308" s="2">
        <v>169</v>
      </c>
      <c r="AF5308" s="2">
        <v>34</v>
      </c>
      <c r="AG5308" s="2">
        <v>73</v>
      </c>
      <c r="AH5308" s="2">
        <v>0</v>
      </c>
      <c r="AI5308" s="2">
        <v>0</v>
      </c>
      <c r="AJ5308" s="2">
        <v>0</v>
      </c>
      <c r="AK5308" s="2">
        <v>0</v>
      </c>
      <c r="AL5308" s="2">
        <v>0</v>
      </c>
      <c r="AM5308" s="2">
        <v>0</v>
      </c>
      <c r="AN5308" s="2">
        <v>0</v>
      </c>
      <c r="AO5308" s="2">
        <v>0</v>
      </c>
      <c r="AP5308" s="2">
        <v>0</v>
      </c>
      <c r="AQ5308" s="2">
        <v>0</v>
      </c>
      <c r="AR5308" s="2">
        <v>0</v>
      </c>
      <c r="AS5308" s="2">
        <v>0</v>
      </c>
      <c r="AT5308" s="2">
        <v>0</v>
      </c>
      <c r="AU5308" s="2">
        <v>0</v>
      </c>
      <c r="AV5308" s="2">
        <v>0</v>
      </c>
      <c r="AW5308" s="2">
        <v>0</v>
      </c>
      <c r="AX5308" s="2">
        <v>0</v>
      </c>
      <c r="AY5308" s="2">
        <v>0</v>
      </c>
      <c r="AZ5308" s="2">
        <v>0</v>
      </c>
      <c r="BA5308" s="2">
        <v>0</v>
      </c>
      <c r="BB5308" s="2">
        <v>0</v>
      </c>
      <c r="BC5308" s="2">
        <v>22</v>
      </c>
      <c r="BD5308" s="2">
        <v>0</v>
      </c>
      <c r="BE5308" s="2">
        <v>0</v>
      </c>
      <c r="BF5308" s="2">
        <v>0</v>
      </c>
      <c r="BG5308" s="2">
        <v>3</v>
      </c>
      <c r="BH5308" s="2">
        <v>3</v>
      </c>
      <c r="BI5308" s="2">
        <v>2</v>
      </c>
      <c r="BJ5308" s="2">
        <v>5</v>
      </c>
      <c r="BK5308" s="2">
        <v>5</v>
      </c>
      <c r="BL5308" s="2">
        <v>3</v>
      </c>
      <c r="BM5308" s="2">
        <v>5</v>
      </c>
      <c r="BN5308" s="2">
        <v>2</v>
      </c>
      <c r="BO5308" s="2">
        <v>2</v>
      </c>
      <c r="BP5308" s="2">
        <v>0</v>
      </c>
      <c r="BQ5308" s="2">
        <v>0</v>
      </c>
      <c r="BR5308" s="2">
        <v>0</v>
      </c>
      <c r="BS5308" s="2">
        <v>0</v>
      </c>
      <c r="BT5308" s="2">
        <v>0</v>
      </c>
      <c r="BU5308" s="2">
        <v>0</v>
      </c>
      <c r="BV5308" s="2">
        <v>0</v>
      </c>
      <c r="BW5308" s="2">
        <v>0</v>
      </c>
      <c r="BX5308" s="2">
        <v>0</v>
      </c>
      <c r="BY5308" s="2">
        <v>0</v>
      </c>
      <c r="BZ5308" s="2">
        <v>0</v>
      </c>
      <c r="CA5308" s="2">
        <v>0</v>
      </c>
      <c r="CB5308" s="2">
        <v>0</v>
      </c>
      <c r="CC5308" s="2">
        <v>0</v>
      </c>
      <c r="CD5308" s="2">
        <v>0</v>
      </c>
      <c r="CE5308" s="2">
        <v>0</v>
      </c>
      <c r="CF5308" s="2">
        <v>0</v>
      </c>
      <c r="CG5308" s="2">
        <v>0</v>
      </c>
      <c r="CH5308" s="2">
        <v>0</v>
      </c>
      <c r="CI5308" s="2">
        <v>0</v>
      </c>
      <c r="CJ5308" s="2">
        <v>0</v>
      </c>
      <c r="CK5308" s="2">
        <v>1</v>
      </c>
      <c r="CL5308" s="2">
        <v>0</v>
      </c>
    </row>
    <row r="5309" spans="1:90" x14ac:dyDescent="0.25">
      <c r="A5309" t="s">
        <v>115</v>
      </c>
      <c r="B5309">
        <v>10502</v>
      </c>
      <c r="C5309" t="s">
        <v>345</v>
      </c>
      <c r="D5309">
        <v>1</v>
      </c>
      <c r="E5309">
        <v>8</v>
      </c>
      <c r="F5309">
        <v>904405</v>
      </c>
      <c r="G5309">
        <v>35904405</v>
      </c>
      <c r="H5309" t="s">
        <v>15372</v>
      </c>
      <c r="I5309">
        <v>672</v>
      </c>
      <c r="J5309" t="s">
        <v>345</v>
      </c>
      <c r="K5309" t="s">
        <v>892</v>
      </c>
      <c r="L5309">
        <v>1</v>
      </c>
      <c r="M5309" t="s">
        <v>345</v>
      </c>
      <c r="N5309">
        <v>8610130</v>
      </c>
      <c r="O5309" t="s">
        <v>92</v>
      </c>
      <c r="P5309" t="s">
        <v>2105</v>
      </c>
      <c r="Q5309">
        <v>135</v>
      </c>
      <c r="R5309">
        <v>11</v>
      </c>
      <c r="S5309">
        <v>47429854</v>
      </c>
      <c r="T5309">
        <v>47475645</v>
      </c>
      <c r="U5309" t="s">
        <v>15373</v>
      </c>
      <c r="V5309">
        <v>1</v>
      </c>
      <c r="W5309" s="2">
        <v>0</v>
      </c>
      <c r="X5309" s="2">
        <v>0</v>
      </c>
      <c r="Y5309" s="2">
        <v>0</v>
      </c>
      <c r="Z5309" s="2">
        <v>0</v>
      </c>
      <c r="AA5309" s="2">
        <v>0</v>
      </c>
      <c r="AB5309" s="2">
        <v>0</v>
      </c>
      <c r="AC5309" s="2">
        <v>0</v>
      </c>
      <c r="AD5309" s="2">
        <v>61</v>
      </c>
      <c r="AE5309" s="2">
        <v>72</v>
      </c>
      <c r="AF5309" s="2">
        <v>82</v>
      </c>
      <c r="AG5309" s="2">
        <v>70</v>
      </c>
      <c r="AH5309" s="2">
        <v>72</v>
      </c>
      <c r="AI5309" s="2">
        <v>71</v>
      </c>
      <c r="AJ5309" s="2">
        <v>67</v>
      </c>
      <c r="AK5309" s="2">
        <v>0</v>
      </c>
      <c r="AL5309" s="2">
        <v>0</v>
      </c>
      <c r="AM5309" s="2">
        <v>0</v>
      </c>
      <c r="AN5309" s="2">
        <v>0</v>
      </c>
      <c r="AO5309" s="2">
        <v>0</v>
      </c>
      <c r="AP5309" s="2">
        <v>0</v>
      </c>
      <c r="AQ5309" s="2">
        <v>0</v>
      </c>
      <c r="AR5309" s="2">
        <v>66</v>
      </c>
      <c r="AS5309" s="2">
        <v>0</v>
      </c>
      <c r="AT5309" s="2">
        <v>0</v>
      </c>
      <c r="AU5309" s="2">
        <v>148</v>
      </c>
      <c r="AV5309" s="2">
        <v>0</v>
      </c>
      <c r="AW5309" s="2">
        <v>0</v>
      </c>
      <c r="AX5309" s="2">
        <v>0</v>
      </c>
      <c r="AY5309" s="2">
        <v>0</v>
      </c>
      <c r="AZ5309" s="2">
        <v>0</v>
      </c>
      <c r="BA5309" s="2">
        <v>0</v>
      </c>
      <c r="BB5309" s="2">
        <v>0</v>
      </c>
      <c r="BC5309" s="2">
        <v>47</v>
      </c>
      <c r="BD5309" s="2">
        <v>0</v>
      </c>
      <c r="BE5309" s="2">
        <v>0</v>
      </c>
      <c r="BF5309" s="2">
        <v>0</v>
      </c>
      <c r="BG5309" s="2">
        <v>0</v>
      </c>
      <c r="BH5309" s="2">
        <v>0</v>
      </c>
      <c r="BI5309" s="2">
        <v>0</v>
      </c>
      <c r="BJ5309" s="2">
        <v>0</v>
      </c>
      <c r="BK5309" s="2">
        <v>0</v>
      </c>
      <c r="BL5309" s="2">
        <v>3</v>
      </c>
      <c r="BM5309" s="2">
        <v>4</v>
      </c>
      <c r="BN5309" s="2">
        <v>5</v>
      </c>
      <c r="BO5309" s="2">
        <v>3</v>
      </c>
      <c r="BP5309" s="2">
        <v>4</v>
      </c>
      <c r="BQ5309" s="2">
        <v>3</v>
      </c>
      <c r="BR5309" s="2">
        <v>3</v>
      </c>
      <c r="BS5309" s="2">
        <v>0</v>
      </c>
      <c r="BT5309" s="2">
        <v>0</v>
      </c>
      <c r="BU5309" s="2">
        <v>0</v>
      </c>
      <c r="BV5309" s="2">
        <v>0</v>
      </c>
      <c r="BW5309" s="2">
        <v>0</v>
      </c>
      <c r="BX5309" s="2">
        <v>0</v>
      </c>
      <c r="BY5309" s="2">
        <v>0</v>
      </c>
      <c r="BZ5309" s="2">
        <v>3</v>
      </c>
      <c r="CA5309" s="2">
        <v>0</v>
      </c>
      <c r="CB5309" s="2">
        <v>0</v>
      </c>
      <c r="CC5309" s="2">
        <v>5</v>
      </c>
      <c r="CD5309" s="2">
        <v>0</v>
      </c>
      <c r="CE5309" s="2">
        <v>0</v>
      </c>
      <c r="CF5309" s="2">
        <v>0</v>
      </c>
      <c r="CG5309" s="2">
        <v>0</v>
      </c>
      <c r="CH5309" s="2">
        <v>0</v>
      </c>
      <c r="CI5309" s="2">
        <v>0</v>
      </c>
      <c r="CJ5309" s="2">
        <v>0</v>
      </c>
      <c r="CK5309" s="2">
        <v>2</v>
      </c>
      <c r="CL5309" s="2">
        <v>0</v>
      </c>
    </row>
    <row r="5310" spans="1:90" x14ac:dyDescent="0.25">
      <c r="A5310" t="s">
        <v>115</v>
      </c>
      <c r="B5310">
        <v>10502</v>
      </c>
      <c r="C5310" t="s">
        <v>345</v>
      </c>
      <c r="D5310">
        <v>1</v>
      </c>
      <c r="E5310">
        <v>8</v>
      </c>
      <c r="F5310">
        <v>35518</v>
      </c>
      <c r="G5310">
        <v>35035518</v>
      </c>
      <c r="H5310" t="s">
        <v>7895</v>
      </c>
      <c r="I5310">
        <v>672</v>
      </c>
      <c r="J5310" t="s">
        <v>345</v>
      </c>
      <c r="K5310" t="s">
        <v>1303</v>
      </c>
      <c r="L5310">
        <v>1</v>
      </c>
      <c r="M5310" t="s">
        <v>345</v>
      </c>
      <c r="N5310">
        <v>8675421</v>
      </c>
      <c r="O5310" t="s">
        <v>92</v>
      </c>
      <c r="P5310" t="s">
        <v>7748</v>
      </c>
      <c r="Q5310">
        <v>44</v>
      </c>
      <c r="R5310">
        <v>11</v>
      </c>
      <c r="S5310">
        <v>47429548</v>
      </c>
      <c r="T5310">
        <v>47471166</v>
      </c>
      <c r="U5310" t="s">
        <v>7896</v>
      </c>
      <c r="V5310">
        <v>1</v>
      </c>
      <c r="W5310" s="2">
        <v>0</v>
      </c>
      <c r="X5310" s="2">
        <v>0</v>
      </c>
      <c r="Y5310" s="2">
        <v>0</v>
      </c>
      <c r="Z5310" s="2">
        <v>0</v>
      </c>
      <c r="AA5310" s="2">
        <v>0</v>
      </c>
      <c r="AB5310" s="2">
        <v>0</v>
      </c>
      <c r="AC5310" s="2">
        <v>0</v>
      </c>
      <c r="AD5310" s="2">
        <v>132</v>
      </c>
      <c r="AE5310" s="2">
        <v>146</v>
      </c>
      <c r="AF5310" s="2">
        <v>237</v>
      </c>
      <c r="AG5310" s="2">
        <v>171</v>
      </c>
      <c r="AH5310" s="2">
        <v>274</v>
      </c>
      <c r="AI5310" s="2">
        <v>185</v>
      </c>
      <c r="AJ5310" s="2">
        <v>281</v>
      </c>
      <c r="AK5310" s="2">
        <v>0</v>
      </c>
      <c r="AL5310" s="2">
        <v>0</v>
      </c>
      <c r="AM5310" s="2">
        <v>0</v>
      </c>
      <c r="AN5310" s="2">
        <v>0</v>
      </c>
      <c r="AO5310" s="2">
        <v>0</v>
      </c>
      <c r="AP5310" s="2">
        <v>0</v>
      </c>
      <c r="AQ5310" s="2">
        <v>0</v>
      </c>
      <c r="AR5310" s="2">
        <v>118</v>
      </c>
      <c r="AS5310" s="2">
        <v>0</v>
      </c>
      <c r="AT5310" s="2">
        <v>0</v>
      </c>
      <c r="AU5310" s="2">
        <v>351</v>
      </c>
      <c r="AV5310" s="2">
        <v>0</v>
      </c>
      <c r="AW5310" s="2">
        <v>0</v>
      </c>
      <c r="AX5310" s="2">
        <v>0</v>
      </c>
      <c r="AY5310" s="2">
        <v>0</v>
      </c>
      <c r="AZ5310" s="2">
        <v>0</v>
      </c>
      <c r="BA5310" s="2">
        <v>0</v>
      </c>
      <c r="BB5310" s="2">
        <v>0</v>
      </c>
      <c r="BC5310" s="2">
        <v>81</v>
      </c>
      <c r="BD5310" s="2">
        <v>9</v>
      </c>
      <c r="BE5310" s="2">
        <v>0</v>
      </c>
      <c r="BF5310" s="2">
        <v>0</v>
      </c>
      <c r="BG5310" s="2">
        <v>0</v>
      </c>
      <c r="BH5310" s="2">
        <v>0</v>
      </c>
      <c r="BI5310" s="2">
        <v>0</v>
      </c>
      <c r="BJ5310" s="2">
        <v>0</v>
      </c>
      <c r="BK5310" s="2">
        <v>0</v>
      </c>
      <c r="BL5310" s="2">
        <v>4</v>
      </c>
      <c r="BM5310" s="2">
        <v>6</v>
      </c>
      <c r="BN5310" s="2">
        <v>8</v>
      </c>
      <c r="BO5310" s="2">
        <v>8</v>
      </c>
      <c r="BP5310" s="2">
        <v>9</v>
      </c>
      <c r="BQ5310" s="2">
        <v>8</v>
      </c>
      <c r="BR5310" s="2">
        <v>9</v>
      </c>
      <c r="BS5310" s="2">
        <v>0</v>
      </c>
      <c r="BT5310" s="2">
        <v>0</v>
      </c>
      <c r="BU5310" s="2">
        <v>0</v>
      </c>
      <c r="BV5310" s="2">
        <v>0</v>
      </c>
      <c r="BW5310" s="2">
        <v>0</v>
      </c>
      <c r="BX5310" s="2">
        <v>0</v>
      </c>
      <c r="BY5310" s="2">
        <v>0</v>
      </c>
      <c r="BZ5310" s="2">
        <v>5</v>
      </c>
      <c r="CA5310" s="2">
        <v>0</v>
      </c>
      <c r="CB5310" s="2">
        <v>0</v>
      </c>
      <c r="CC5310" s="2">
        <v>10</v>
      </c>
      <c r="CD5310" s="2">
        <v>0</v>
      </c>
      <c r="CE5310" s="2">
        <v>0</v>
      </c>
      <c r="CF5310" s="2">
        <v>0</v>
      </c>
      <c r="CG5310" s="2">
        <v>0</v>
      </c>
      <c r="CH5310" s="2">
        <v>0</v>
      </c>
      <c r="CI5310" s="2">
        <v>0</v>
      </c>
      <c r="CJ5310" s="2">
        <v>0</v>
      </c>
      <c r="CK5310" s="2">
        <v>4</v>
      </c>
      <c r="CL5310" s="2">
        <v>4</v>
      </c>
    </row>
    <row r="5311" spans="1:90" x14ac:dyDescent="0.25">
      <c r="A5311" t="s">
        <v>115</v>
      </c>
      <c r="B5311">
        <v>10502</v>
      </c>
      <c r="C5311" t="s">
        <v>345</v>
      </c>
      <c r="D5311">
        <v>1</v>
      </c>
      <c r="E5311">
        <v>8</v>
      </c>
      <c r="F5311">
        <v>906293</v>
      </c>
      <c r="G5311">
        <v>35906293</v>
      </c>
      <c r="H5311" t="s">
        <v>16382</v>
      </c>
      <c r="I5311">
        <v>672</v>
      </c>
      <c r="J5311" t="s">
        <v>345</v>
      </c>
      <c r="K5311" t="s">
        <v>1964</v>
      </c>
      <c r="L5311">
        <v>1</v>
      </c>
      <c r="M5311" t="s">
        <v>345</v>
      </c>
      <c r="N5311">
        <v>8664425</v>
      </c>
      <c r="O5311" t="s">
        <v>92</v>
      </c>
      <c r="P5311" t="s">
        <v>16383</v>
      </c>
      <c r="Q5311">
        <v>300</v>
      </c>
      <c r="R5311">
        <v>11</v>
      </c>
      <c r="S5311">
        <v>47475083</v>
      </c>
      <c r="U5311" t="s">
        <v>16384</v>
      </c>
      <c r="V5311">
        <v>1</v>
      </c>
      <c r="W5311" s="2">
        <v>0</v>
      </c>
      <c r="X5311" s="2">
        <v>0</v>
      </c>
      <c r="Y5311" s="2">
        <v>58</v>
      </c>
      <c r="Z5311" s="2">
        <v>66</v>
      </c>
      <c r="AA5311" s="2">
        <v>89</v>
      </c>
      <c r="AB5311" s="2">
        <v>66</v>
      </c>
      <c r="AC5311" s="2">
        <v>99</v>
      </c>
      <c r="AD5311" s="2">
        <v>87</v>
      </c>
      <c r="AE5311" s="2">
        <v>98</v>
      </c>
      <c r="AF5311" s="2">
        <v>102</v>
      </c>
      <c r="AG5311" s="2">
        <v>88</v>
      </c>
      <c r="AH5311" s="2">
        <v>0</v>
      </c>
      <c r="AI5311" s="2">
        <v>0</v>
      </c>
      <c r="AJ5311" s="2">
        <v>0</v>
      </c>
      <c r="AK5311" s="2">
        <v>0</v>
      </c>
      <c r="AL5311" s="2">
        <v>0</v>
      </c>
      <c r="AM5311" s="2">
        <v>0</v>
      </c>
      <c r="AN5311" s="2">
        <v>0</v>
      </c>
      <c r="AO5311" s="2">
        <v>0</v>
      </c>
      <c r="AP5311" s="2">
        <v>0</v>
      </c>
      <c r="AQ5311" s="2">
        <v>0</v>
      </c>
      <c r="AR5311" s="2">
        <v>0</v>
      </c>
      <c r="AS5311" s="2">
        <v>0</v>
      </c>
      <c r="AT5311" s="2">
        <v>0</v>
      </c>
      <c r="AU5311" s="2">
        <v>0</v>
      </c>
      <c r="AV5311" s="2">
        <v>0</v>
      </c>
      <c r="AW5311" s="2">
        <v>0</v>
      </c>
      <c r="AX5311" s="2">
        <v>0</v>
      </c>
      <c r="AY5311" s="2">
        <v>0</v>
      </c>
      <c r="AZ5311" s="2">
        <v>0</v>
      </c>
      <c r="BA5311" s="2">
        <v>0</v>
      </c>
      <c r="BB5311" s="2">
        <v>0</v>
      </c>
      <c r="BC5311" s="2">
        <v>272</v>
      </c>
      <c r="BD5311" s="2">
        <v>0</v>
      </c>
      <c r="BE5311" s="2">
        <v>0</v>
      </c>
      <c r="BF5311" s="2">
        <v>0</v>
      </c>
      <c r="BG5311" s="2">
        <v>2</v>
      </c>
      <c r="BH5311" s="2">
        <v>2</v>
      </c>
      <c r="BI5311" s="2">
        <v>3</v>
      </c>
      <c r="BJ5311" s="2">
        <v>2</v>
      </c>
      <c r="BK5311" s="2">
        <v>4</v>
      </c>
      <c r="BL5311" s="2">
        <v>4</v>
      </c>
      <c r="BM5311" s="2">
        <v>4</v>
      </c>
      <c r="BN5311" s="2">
        <v>3</v>
      </c>
      <c r="BO5311" s="2">
        <v>4</v>
      </c>
      <c r="BP5311" s="2">
        <v>0</v>
      </c>
      <c r="BQ5311" s="2">
        <v>0</v>
      </c>
      <c r="BR5311" s="2">
        <v>0</v>
      </c>
      <c r="BS5311" s="2">
        <v>0</v>
      </c>
      <c r="BT5311" s="2">
        <v>0</v>
      </c>
      <c r="BU5311" s="2">
        <v>0</v>
      </c>
      <c r="BV5311" s="2">
        <v>0</v>
      </c>
      <c r="BW5311" s="2">
        <v>0</v>
      </c>
      <c r="BX5311" s="2">
        <v>0</v>
      </c>
      <c r="BY5311" s="2">
        <v>0</v>
      </c>
      <c r="BZ5311" s="2">
        <v>0</v>
      </c>
      <c r="CA5311" s="2">
        <v>0</v>
      </c>
      <c r="CB5311" s="2">
        <v>0</v>
      </c>
      <c r="CC5311" s="2">
        <v>0</v>
      </c>
      <c r="CD5311" s="2">
        <v>0</v>
      </c>
      <c r="CE5311" s="2">
        <v>0</v>
      </c>
      <c r="CF5311" s="2">
        <v>0</v>
      </c>
      <c r="CG5311" s="2">
        <v>0</v>
      </c>
      <c r="CH5311" s="2">
        <v>0</v>
      </c>
      <c r="CI5311" s="2">
        <v>0</v>
      </c>
      <c r="CJ5311" s="2">
        <v>0</v>
      </c>
      <c r="CK5311" s="2">
        <v>12</v>
      </c>
      <c r="CL5311" s="2">
        <v>0</v>
      </c>
    </row>
    <row r="5312" spans="1:90" x14ac:dyDescent="0.25">
      <c r="A5312" t="s">
        <v>115</v>
      </c>
      <c r="B5312">
        <v>10502</v>
      </c>
      <c r="C5312" t="s">
        <v>345</v>
      </c>
      <c r="D5312">
        <v>1</v>
      </c>
      <c r="E5312">
        <v>8</v>
      </c>
      <c r="F5312">
        <v>7024</v>
      </c>
      <c r="G5312">
        <v>35007024</v>
      </c>
      <c r="H5312" t="s">
        <v>11220</v>
      </c>
      <c r="I5312">
        <v>672</v>
      </c>
      <c r="J5312" t="s">
        <v>345</v>
      </c>
      <c r="K5312" t="s">
        <v>11221</v>
      </c>
      <c r="L5312">
        <v>2</v>
      </c>
      <c r="M5312" t="s">
        <v>11222</v>
      </c>
      <c r="N5312">
        <v>8693455</v>
      </c>
      <c r="O5312" t="s">
        <v>92</v>
      </c>
      <c r="P5312" t="s">
        <v>11223</v>
      </c>
      <c r="Q5312">
        <v>367</v>
      </c>
      <c r="R5312">
        <v>11</v>
      </c>
      <c r="S5312">
        <v>47491659</v>
      </c>
      <c r="T5312">
        <v>47499056</v>
      </c>
      <c r="U5312" t="s">
        <v>11224</v>
      </c>
      <c r="V5312">
        <v>1</v>
      </c>
      <c r="W5312" s="2">
        <v>0</v>
      </c>
      <c r="X5312" s="2">
        <v>0</v>
      </c>
      <c r="Y5312" s="2">
        <v>93</v>
      </c>
      <c r="Z5312" s="2">
        <v>93</v>
      </c>
      <c r="AA5312" s="2">
        <v>0</v>
      </c>
      <c r="AB5312" s="2">
        <v>339</v>
      </c>
      <c r="AC5312" s="2">
        <v>150</v>
      </c>
      <c r="AD5312" s="2">
        <v>0</v>
      </c>
      <c r="AE5312" s="2">
        <v>0</v>
      </c>
      <c r="AF5312" s="2">
        <v>0</v>
      </c>
      <c r="AG5312" s="2">
        <v>0</v>
      </c>
      <c r="AH5312" s="2">
        <v>0</v>
      </c>
      <c r="AI5312" s="2">
        <v>0</v>
      </c>
      <c r="AJ5312" s="2">
        <v>0</v>
      </c>
      <c r="AK5312" s="2">
        <v>0</v>
      </c>
      <c r="AL5312" s="2">
        <v>0</v>
      </c>
      <c r="AM5312" s="2">
        <v>0</v>
      </c>
      <c r="AN5312" s="2">
        <v>0</v>
      </c>
      <c r="AO5312" s="2">
        <v>0</v>
      </c>
      <c r="AP5312" s="2">
        <v>0</v>
      </c>
      <c r="AQ5312" s="2">
        <v>0</v>
      </c>
      <c r="AR5312" s="2">
        <v>0</v>
      </c>
      <c r="AS5312" s="2">
        <v>0</v>
      </c>
      <c r="AT5312" s="2">
        <v>0</v>
      </c>
      <c r="AU5312" s="2">
        <v>0</v>
      </c>
      <c r="AV5312" s="2">
        <v>0</v>
      </c>
      <c r="AW5312" s="2">
        <v>0</v>
      </c>
      <c r="AX5312" s="2">
        <v>0</v>
      </c>
      <c r="AY5312" s="2">
        <v>0</v>
      </c>
      <c r="AZ5312" s="2">
        <v>0</v>
      </c>
      <c r="BA5312" s="2">
        <v>0</v>
      </c>
      <c r="BB5312" s="2">
        <v>0</v>
      </c>
      <c r="BC5312" s="2">
        <v>0</v>
      </c>
      <c r="BD5312" s="2">
        <v>5</v>
      </c>
      <c r="BE5312" s="2">
        <v>0</v>
      </c>
      <c r="BF5312" s="2">
        <v>0</v>
      </c>
      <c r="BG5312" s="2">
        <v>4</v>
      </c>
      <c r="BH5312" s="2">
        <v>3</v>
      </c>
      <c r="BI5312" s="2">
        <v>0</v>
      </c>
      <c r="BJ5312" s="2">
        <v>15</v>
      </c>
      <c r="BK5312" s="2">
        <v>6</v>
      </c>
      <c r="BL5312" s="2">
        <v>0</v>
      </c>
      <c r="BM5312" s="2">
        <v>0</v>
      </c>
      <c r="BN5312" s="2">
        <v>0</v>
      </c>
      <c r="BO5312" s="2">
        <v>0</v>
      </c>
      <c r="BP5312" s="2">
        <v>0</v>
      </c>
      <c r="BQ5312" s="2">
        <v>0</v>
      </c>
      <c r="BR5312" s="2">
        <v>0</v>
      </c>
      <c r="BS5312" s="2">
        <v>0</v>
      </c>
      <c r="BT5312" s="2">
        <v>0</v>
      </c>
      <c r="BU5312" s="2">
        <v>0</v>
      </c>
      <c r="BV5312" s="2">
        <v>0</v>
      </c>
      <c r="BW5312" s="2">
        <v>0</v>
      </c>
      <c r="BX5312" s="2">
        <v>0</v>
      </c>
      <c r="BY5312" s="2">
        <v>0</v>
      </c>
      <c r="BZ5312" s="2">
        <v>0</v>
      </c>
      <c r="CA5312" s="2">
        <v>0</v>
      </c>
      <c r="CB5312" s="2">
        <v>0</v>
      </c>
      <c r="CC5312" s="2">
        <v>0</v>
      </c>
      <c r="CD5312" s="2">
        <v>0</v>
      </c>
      <c r="CE5312" s="2">
        <v>0</v>
      </c>
      <c r="CF5312" s="2">
        <v>0</v>
      </c>
      <c r="CG5312" s="2">
        <v>0</v>
      </c>
      <c r="CH5312" s="2">
        <v>0</v>
      </c>
      <c r="CI5312" s="2">
        <v>0</v>
      </c>
      <c r="CJ5312" s="2">
        <v>0</v>
      </c>
      <c r="CK5312" s="2">
        <v>0</v>
      </c>
      <c r="CL5312" s="2">
        <v>3</v>
      </c>
    </row>
    <row r="5313" spans="1:90" x14ac:dyDescent="0.25">
      <c r="A5313" t="s">
        <v>115</v>
      </c>
      <c r="B5313">
        <v>10502</v>
      </c>
      <c r="C5313" t="s">
        <v>345</v>
      </c>
      <c r="D5313">
        <v>1</v>
      </c>
      <c r="E5313">
        <v>8</v>
      </c>
      <c r="F5313">
        <v>7195</v>
      </c>
      <c r="G5313">
        <v>35007195</v>
      </c>
      <c r="H5313" t="s">
        <v>18085</v>
      </c>
      <c r="I5313">
        <v>305</v>
      </c>
      <c r="J5313" t="s">
        <v>361</v>
      </c>
      <c r="K5313" t="s">
        <v>9051</v>
      </c>
      <c r="L5313">
        <v>1</v>
      </c>
      <c r="M5313" t="s">
        <v>361</v>
      </c>
      <c r="N5313">
        <v>8501020</v>
      </c>
      <c r="O5313" t="s">
        <v>92</v>
      </c>
      <c r="P5313" t="s">
        <v>18086</v>
      </c>
      <c r="Q5313">
        <v>137</v>
      </c>
      <c r="R5313">
        <v>11</v>
      </c>
      <c r="S5313">
        <v>46740128</v>
      </c>
      <c r="T5313">
        <v>46782755</v>
      </c>
      <c r="U5313" t="s">
        <v>18087</v>
      </c>
      <c r="V5313">
        <v>1</v>
      </c>
      <c r="W5313" s="2">
        <v>0</v>
      </c>
      <c r="X5313" s="2">
        <v>0</v>
      </c>
      <c r="Y5313" s="2">
        <v>0</v>
      </c>
      <c r="Z5313" s="2">
        <v>0</v>
      </c>
      <c r="AA5313" s="2">
        <v>0</v>
      </c>
      <c r="AB5313" s="2">
        <v>0</v>
      </c>
      <c r="AC5313" s="2">
        <v>0</v>
      </c>
      <c r="AD5313" s="2">
        <v>178</v>
      </c>
      <c r="AE5313" s="2">
        <v>112</v>
      </c>
      <c r="AF5313" s="2">
        <v>112</v>
      </c>
      <c r="AG5313" s="2">
        <v>156</v>
      </c>
      <c r="AH5313" s="2">
        <v>192</v>
      </c>
      <c r="AI5313" s="2">
        <v>270</v>
      </c>
      <c r="AJ5313" s="2">
        <v>201</v>
      </c>
      <c r="AK5313" s="2">
        <v>0</v>
      </c>
      <c r="AL5313" s="2">
        <v>0</v>
      </c>
      <c r="AM5313" s="2">
        <v>0</v>
      </c>
      <c r="AN5313" s="2">
        <v>0</v>
      </c>
      <c r="AO5313" s="2">
        <v>0</v>
      </c>
      <c r="AP5313" s="2">
        <v>0</v>
      </c>
      <c r="AQ5313" s="2">
        <v>0</v>
      </c>
      <c r="AR5313" s="2">
        <v>0</v>
      </c>
      <c r="AS5313" s="2">
        <v>0</v>
      </c>
      <c r="AT5313" s="2">
        <v>0</v>
      </c>
      <c r="AU5313" s="2">
        <v>0</v>
      </c>
      <c r="AV5313" s="2">
        <v>0</v>
      </c>
      <c r="AW5313" s="2">
        <v>0</v>
      </c>
      <c r="AX5313" s="2">
        <v>0</v>
      </c>
      <c r="AY5313" s="2">
        <v>0</v>
      </c>
      <c r="AZ5313" s="2">
        <v>0</v>
      </c>
      <c r="BA5313" s="2">
        <v>0</v>
      </c>
      <c r="BB5313" s="2">
        <v>0</v>
      </c>
      <c r="BC5313" s="2">
        <v>0</v>
      </c>
      <c r="BD5313" s="2">
        <v>4</v>
      </c>
      <c r="BE5313" s="2">
        <v>0</v>
      </c>
      <c r="BF5313" s="2">
        <v>0</v>
      </c>
      <c r="BG5313" s="2">
        <v>0</v>
      </c>
      <c r="BH5313" s="2">
        <v>0</v>
      </c>
      <c r="BI5313" s="2">
        <v>0</v>
      </c>
      <c r="BJ5313" s="2">
        <v>0</v>
      </c>
      <c r="BK5313" s="2">
        <v>0</v>
      </c>
      <c r="BL5313" s="2">
        <v>8</v>
      </c>
      <c r="BM5313" s="2">
        <v>4</v>
      </c>
      <c r="BN5313" s="2">
        <v>4</v>
      </c>
      <c r="BO5313" s="2">
        <v>5</v>
      </c>
      <c r="BP5313" s="2">
        <v>5</v>
      </c>
      <c r="BQ5313" s="2">
        <v>9</v>
      </c>
      <c r="BR5313" s="2">
        <v>6</v>
      </c>
      <c r="BS5313" s="2">
        <v>0</v>
      </c>
      <c r="BT5313" s="2">
        <v>0</v>
      </c>
      <c r="BU5313" s="2">
        <v>0</v>
      </c>
      <c r="BV5313" s="2">
        <v>0</v>
      </c>
      <c r="BW5313" s="2">
        <v>0</v>
      </c>
      <c r="BX5313" s="2">
        <v>0</v>
      </c>
      <c r="BY5313" s="2">
        <v>0</v>
      </c>
      <c r="BZ5313" s="2">
        <v>0</v>
      </c>
      <c r="CA5313" s="2">
        <v>0</v>
      </c>
      <c r="CB5313" s="2">
        <v>0</v>
      </c>
      <c r="CC5313" s="2">
        <v>0</v>
      </c>
      <c r="CD5313" s="2">
        <v>0</v>
      </c>
      <c r="CE5313" s="2">
        <v>0</v>
      </c>
      <c r="CF5313" s="2">
        <v>0</v>
      </c>
      <c r="CG5313" s="2">
        <v>0</v>
      </c>
      <c r="CH5313" s="2">
        <v>0</v>
      </c>
      <c r="CI5313" s="2">
        <v>0</v>
      </c>
      <c r="CJ5313" s="2">
        <v>0</v>
      </c>
      <c r="CK5313" s="2">
        <v>0</v>
      </c>
      <c r="CL5313" s="2">
        <v>2</v>
      </c>
    </row>
    <row r="5314" spans="1:90" x14ac:dyDescent="0.25">
      <c r="A5314" t="s">
        <v>115</v>
      </c>
      <c r="B5314">
        <v>10502</v>
      </c>
      <c r="C5314" t="s">
        <v>345</v>
      </c>
      <c r="D5314">
        <v>1</v>
      </c>
      <c r="E5314">
        <v>8</v>
      </c>
      <c r="F5314">
        <v>7067</v>
      </c>
      <c r="G5314">
        <v>35007067</v>
      </c>
      <c r="H5314" t="s">
        <v>13723</v>
      </c>
      <c r="I5314">
        <v>672</v>
      </c>
      <c r="J5314" t="s">
        <v>345</v>
      </c>
      <c r="K5314" t="s">
        <v>416</v>
      </c>
      <c r="L5314">
        <v>1</v>
      </c>
      <c r="M5314" t="s">
        <v>345</v>
      </c>
      <c r="N5314">
        <v>8683280</v>
      </c>
      <c r="O5314" t="s">
        <v>92</v>
      </c>
      <c r="P5314" t="s">
        <v>13724</v>
      </c>
      <c r="Q5314">
        <v>105</v>
      </c>
      <c r="R5314">
        <v>11</v>
      </c>
      <c r="S5314">
        <v>47462200</v>
      </c>
      <c r="U5314" t="s">
        <v>13725</v>
      </c>
      <c r="V5314">
        <v>1</v>
      </c>
      <c r="W5314" s="2">
        <v>0</v>
      </c>
      <c r="X5314" s="2">
        <v>0</v>
      </c>
      <c r="Y5314" s="2">
        <v>0</v>
      </c>
      <c r="Z5314" s="2">
        <v>0</v>
      </c>
      <c r="AA5314" s="2">
        <v>0</v>
      </c>
      <c r="AB5314" s="2">
        <v>0</v>
      </c>
      <c r="AC5314" s="2">
        <v>0</v>
      </c>
      <c r="AD5314" s="2">
        <v>79</v>
      </c>
      <c r="AE5314" s="2">
        <v>93</v>
      </c>
      <c r="AF5314" s="2">
        <v>89</v>
      </c>
      <c r="AG5314" s="2">
        <v>73</v>
      </c>
      <c r="AH5314" s="2">
        <v>199</v>
      </c>
      <c r="AI5314" s="2">
        <v>112</v>
      </c>
      <c r="AJ5314" s="2">
        <v>124</v>
      </c>
      <c r="AK5314" s="2">
        <v>0</v>
      </c>
      <c r="AL5314" s="2">
        <v>0</v>
      </c>
      <c r="AM5314" s="2">
        <v>0</v>
      </c>
      <c r="AN5314" s="2">
        <v>0</v>
      </c>
      <c r="AO5314" s="2">
        <v>0</v>
      </c>
      <c r="AP5314" s="2">
        <v>0</v>
      </c>
      <c r="AQ5314" s="2">
        <v>0</v>
      </c>
      <c r="AR5314" s="2">
        <v>0</v>
      </c>
      <c r="AS5314" s="2">
        <v>0</v>
      </c>
      <c r="AT5314" s="2">
        <v>0</v>
      </c>
      <c r="AU5314" s="2">
        <v>0</v>
      </c>
      <c r="AV5314" s="2">
        <v>0</v>
      </c>
      <c r="AW5314" s="2">
        <v>0</v>
      </c>
      <c r="AX5314" s="2">
        <v>0</v>
      </c>
      <c r="AY5314" s="2">
        <v>0</v>
      </c>
      <c r="AZ5314" s="2">
        <v>0</v>
      </c>
      <c r="BA5314" s="2">
        <v>0</v>
      </c>
      <c r="BB5314" s="2">
        <v>0</v>
      </c>
      <c r="BC5314" s="2">
        <v>0</v>
      </c>
      <c r="BD5314" s="2">
        <v>2</v>
      </c>
      <c r="BE5314" s="2">
        <v>0</v>
      </c>
      <c r="BF5314" s="2">
        <v>0</v>
      </c>
      <c r="BG5314" s="2">
        <v>0</v>
      </c>
      <c r="BH5314" s="2">
        <v>0</v>
      </c>
      <c r="BI5314" s="2">
        <v>0</v>
      </c>
      <c r="BJ5314" s="2">
        <v>0</v>
      </c>
      <c r="BK5314" s="2">
        <v>0</v>
      </c>
      <c r="BL5314" s="2">
        <v>3</v>
      </c>
      <c r="BM5314" s="2">
        <v>4</v>
      </c>
      <c r="BN5314" s="2">
        <v>3</v>
      </c>
      <c r="BO5314" s="2">
        <v>3</v>
      </c>
      <c r="BP5314" s="2">
        <v>5</v>
      </c>
      <c r="BQ5314" s="2">
        <v>5</v>
      </c>
      <c r="BR5314" s="2">
        <v>4</v>
      </c>
      <c r="BS5314" s="2">
        <v>0</v>
      </c>
      <c r="BT5314" s="2">
        <v>0</v>
      </c>
      <c r="BU5314" s="2">
        <v>0</v>
      </c>
      <c r="BV5314" s="2">
        <v>0</v>
      </c>
      <c r="BW5314" s="2">
        <v>0</v>
      </c>
      <c r="BX5314" s="2">
        <v>0</v>
      </c>
      <c r="BY5314" s="2">
        <v>0</v>
      </c>
      <c r="BZ5314" s="2">
        <v>0</v>
      </c>
      <c r="CA5314" s="2">
        <v>0</v>
      </c>
      <c r="CB5314" s="2">
        <v>0</v>
      </c>
      <c r="CC5314" s="2">
        <v>0</v>
      </c>
      <c r="CD5314" s="2">
        <v>0</v>
      </c>
      <c r="CE5314" s="2">
        <v>0</v>
      </c>
      <c r="CF5314" s="2">
        <v>0</v>
      </c>
      <c r="CG5314" s="2">
        <v>0</v>
      </c>
      <c r="CH5314" s="2">
        <v>0</v>
      </c>
      <c r="CI5314" s="2">
        <v>0</v>
      </c>
      <c r="CJ5314" s="2">
        <v>0</v>
      </c>
      <c r="CK5314" s="2">
        <v>0</v>
      </c>
      <c r="CL5314" s="2">
        <v>2</v>
      </c>
    </row>
    <row r="5315" spans="1:90" x14ac:dyDescent="0.25">
      <c r="A5315" t="s">
        <v>115</v>
      </c>
      <c r="B5315">
        <v>10502</v>
      </c>
      <c r="C5315" t="s">
        <v>345</v>
      </c>
      <c r="D5315">
        <v>2</v>
      </c>
      <c r="E5315">
        <v>6</v>
      </c>
      <c r="F5315">
        <v>496443</v>
      </c>
      <c r="G5315">
        <v>35496443</v>
      </c>
      <c r="H5315" t="s">
        <v>5821</v>
      </c>
      <c r="I5315">
        <v>305</v>
      </c>
      <c r="J5315" t="s">
        <v>361</v>
      </c>
      <c r="K5315" t="s">
        <v>5822</v>
      </c>
      <c r="L5315">
        <v>1</v>
      </c>
      <c r="M5315" t="s">
        <v>361</v>
      </c>
      <c r="N5315">
        <v>8544630</v>
      </c>
      <c r="O5315" t="s">
        <v>92</v>
      </c>
      <c r="P5315" t="s">
        <v>5823</v>
      </c>
      <c r="Q5315">
        <v>128</v>
      </c>
      <c r="R5315">
        <v>11</v>
      </c>
      <c r="S5315">
        <v>46782399</v>
      </c>
      <c r="U5315" t="s">
        <v>19643</v>
      </c>
      <c r="V5315">
        <v>1</v>
      </c>
      <c r="W5315" s="2">
        <v>0</v>
      </c>
      <c r="X5315" s="2">
        <v>0</v>
      </c>
      <c r="Y5315" s="2">
        <v>0</v>
      </c>
      <c r="Z5315" s="2">
        <v>0</v>
      </c>
      <c r="AA5315" s="2">
        <v>0</v>
      </c>
      <c r="AB5315" s="2">
        <v>0</v>
      </c>
      <c r="AC5315" s="2">
        <v>0</v>
      </c>
      <c r="AD5315" s="2">
        <v>0</v>
      </c>
      <c r="AE5315" s="2">
        <v>0</v>
      </c>
      <c r="AF5315" s="2">
        <v>0</v>
      </c>
      <c r="AG5315" s="2">
        <v>0</v>
      </c>
      <c r="AH5315" s="2">
        <v>0</v>
      </c>
      <c r="AI5315" s="2">
        <v>0</v>
      </c>
      <c r="AJ5315" s="2">
        <v>0</v>
      </c>
      <c r="AK5315" s="2">
        <v>0</v>
      </c>
      <c r="AL5315" s="2">
        <v>0</v>
      </c>
      <c r="AM5315" s="2">
        <v>0</v>
      </c>
      <c r="AN5315" s="2">
        <v>0</v>
      </c>
      <c r="AO5315" s="2">
        <v>0</v>
      </c>
      <c r="AP5315" s="2">
        <v>0</v>
      </c>
      <c r="AQ5315" s="2">
        <v>0</v>
      </c>
      <c r="AR5315" s="2">
        <v>0</v>
      </c>
      <c r="AS5315" s="2">
        <v>0</v>
      </c>
      <c r="AT5315" s="2">
        <v>0</v>
      </c>
      <c r="AU5315" s="2">
        <v>0</v>
      </c>
      <c r="AV5315" s="2">
        <v>0</v>
      </c>
      <c r="AW5315" s="2">
        <v>0</v>
      </c>
      <c r="AX5315" s="2">
        <v>0</v>
      </c>
      <c r="AY5315" s="2">
        <v>0</v>
      </c>
      <c r="AZ5315" s="2">
        <v>0</v>
      </c>
      <c r="BA5315" s="2">
        <v>0</v>
      </c>
      <c r="BB5315" s="2">
        <v>0</v>
      </c>
      <c r="BC5315" s="2">
        <v>84</v>
      </c>
      <c r="BD5315" s="2">
        <v>0</v>
      </c>
      <c r="BE5315" s="2">
        <v>0</v>
      </c>
      <c r="BF5315" s="2">
        <v>0</v>
      </c>
      <c r="BG5315" s="2">
        <v>0</v>
      </c>
      <c r="BH5315" s="2">
        <v>0</v>
      </c>
      <c r="BI5315" s="2">
        <v>0</v>
      </c>
      <c r="BJ5315" s="2">
        <v>0</v>
      </c>
      <c r="BK5315" s="2">
        <v>0</v>
      </c>
      <c r="BL5315" s="2">
        <v>0</v>
      </c>
      <c r="BM5315" s="2">
        <v>0</v>
      </c>
      <c r="BN5315" s="2">
        <v>0</v>
      </c>
      <c r="BO5315" s="2">
        <v>0</v>
      </c>
      <c r="BP5315" s="2">
        <v>0</v>
      </c>
      <c r="BQ5315" s="2">
        <v>0</v>
      </c>
      <c r="BR5315" s="2">
        <v>0</v>
      </c>
      <c r="BS5315" s="2">
        <v>0</v>
      </c>
      <c r="BT5315" s="2">
        <v>0</v>
      </c>
      <c r="BU5315" s="2">
        <v>0</v>
      </c>
      <c r="BV5315" s="2">
        <v>0</v>
      </c>
      <c r="BW5315" s="2">
        <v>0</v>
      </c>
      <c r="BX5315" s="2">
        <v>0</v>
      </c>
      <c r="BY5315" s="2">
        <v>0</v>
      </c>
      <c r="BZ5315" s="2">
        <v>0</v>
      </c>
      <c r="CA5315" s="2">
        <v>0</v>
      </c>
      <c r="CB5315" s="2">
        <v>0</v>
      </c>
      <c r="CC5315" s="2">
        <v>0</v>
      </c>
      <c r="CD5315" s="2">
        <v>0</v>
      </c>
      <c r="CE5315" s="2">
        <v>0</v>
      </c>
      <c r="CF5315" s="2">
        <v>0</v>
      </c>
      <c r="CG5315" s="2">
        <v>0</v>
      </c>
      <c r="CH5315" s="2">
        <v>0</v>
      </c>
      <c r="CI5315" s="2">
        <v>0</v>
      </c>
      <c r="CJ5315" s="2">
        <v>0</v>
      </c>
      <c r="CK5315" s="2">
        <v>5</v>
      </c>
      <c r="CL5315" s="2">
        <v>0</v>
      </c>
    </row>
    <row r="5316" spans="1:90" x14ac:dyDescent="0.25">
      <c r="A5316" t="s">
        <v>115</v>
      </c>
      <c r="B5316">
        <v>10502</v>
      </c>
      <c r="C5316" t="s">
        <v>345</v>
      </c>
      <c r="D5316">
        <v>2</v>
      </c>
      <c r="E5316">
        <v>6</v>
      </c>
      <c r="F5316">
        <v>985181</v>
      </c>
      <c r="G5316">
        <v>35985181</v>
      </c>
      <c r="H5316" t="s">
        <v>18231</v>
      </c>
      <c r="I5316">
        <v>672</v>
      </c>
      <c r="J5316" t="s">
        <v>345</v>
      </c>
      <c r="K5316" t="s">
        <v>501</v>
      </c>
      <c r="L5316">
        <v>1</v>
      </c>
      <c r="M5316" t="s">
        <v>345</v>
      </c>
      <c r="N5316">
        <v>8673060</v>
      </c>
      <c r="O5316" t="s">
        <v>92</v>
      </c>
      <c r="P5316" t="s">
        <v>502</v>
      </c>
      <c r="Q5316">
        <v>52</v>
      </c>
      <c r="R5316">
        <v>11</v>
      </c>
      <c r="S5316">
        <v>47427898</v>
      </c>
      <c r="U5316" t="s">
        <v>18232</v>
      </c>
      <c r="V5316">
        <v>1</v>
      </c>
      <c r="W5316" s="2">
        <v>0</v>
      </c>
      <c r="X5316" s="2">
        <v>0</v>
      </c>
      <c r="Y5316" s="2">
        <v>0</v>
      </c>
      <c r="Z5316" s="2">
        <v>0</v>
      </c>
      <c r="AA5316" s="2">
        <v>0</v>
      </c>
      <c r="AB5316" s="2">
        <v>0</v>
      </c>
      <c r="AC5316" s="2">
        <v>0</v>
      </c>
      <c r="AD5316" s="2">
        <v>0</v>
      </c>
      <c r="AE5316" s="2">
        <v>0</v>
      </c>
      <c r="AF5316" s="2">
        <v>0</v>
      </c>
      <c r="AG5316" s="2">
        <v>0</v>
      </c>
      <c r="AH5316" s="2">
        <v>0</v>
      </c>
      <c r="AI5316" s="2">
        <v>0</v>
      </c>
      <c r="AJ5316" s="2">
        <v>0</v>
      </c>
      <c r="AK5316" s="2">
        <v>0</v>
      </c>
      <c r="AL5316" s="2">
        <v>0</v>
      </c>
      <c r="AM5316" s="2">
        <v>0</v>
      </c>
      <c r="AN5316" s="2">
        <v>0</v>
      </c>
      <c r="AO5316" s="2">
        <v>0</v>
      </c>
      <c r="AP5316" s="2">
        <v>0</v>
      </c>
      <c r="AQ5316" s="2">
        <v>0</v>
      </c>
      <c r="AR5316" s="2">
        <v>0</v>
      </c>
      <c r="AS5316" s="2">
        <v>0</v>
      </c>
      <c r="AT5316" s="2">
        <v>0</v>
      </c>
      <c r="AU5316" s="2">
        <v>0</v>
      </c>
      <c r="AV5316" s="2">
        <v>0</v>
      </c>
      <c r="AW5316" s="2">
        <v>0</v>
      </c>
      <c r="AX5316" s="2">
        <v>0</v>
      </c>
      <c r="AY5316" s="2">
        <v>0</v>
      </c>
      <c r="AZ5316" s="2">
        <v>0</v>
      </c>
      <c r="BA5316" s="2">
        <v>0</v>
      </c>
      <c r="BB5316" s="2">
        <v>0</v>
      </c>
      <c r="BC5316" s="2">
        <v>1129</v>
      </c>
      <c r="BD5316" s="2">
        <v>0</v>
      </c>
      <c r="BE5316" s="2">
        <v>0</v>
      </c>
      <c r="BF5316" s="2">
        <v>0</v>
      </c>
      <c r="BG5316" s="2">
        <v>0</v>
      </c>
      <c r="BH5316" s="2">
        <v>0</v>
      </c>
      <c r="BI5316" s="2">
        <v>0</v>
      </c>
      <c r="BJ5316" s="2">
        <v>0</v>
      </c>
      <c r="BK5316" s="2">
        <v>0</v>
      </c>
      <c r="BL5316" s="2">
        <v>0</v>
      </c>
      <c r="BM5316" s="2">
        <v>0</v>
      </c>
      <c r="BN5316" s="2">
        <v>0</v>
      </c>
      <c r="BO5316" s="2">
        <v>0</v>
      </c>
      <c r="BP5316" s="2">
        <v>0</v>
      </c>
      <c r="BQ5316" s="2">
        <v>0</v>
      </c>
      <c r="BR5316" s="2">
        <v>0</v>
      </c>
      <c r="BS5316" s="2">
        <v>0</v>
      </c>
      <c r="BT5316" s="2">
        <v>0</v>
      </c>
      <c r="BU5316" s="2">
        <v>0</v>
      </c>
      <c r="BV5316" s="2">
        <v>0</v>
      </c>
      <c r="BW5316" s="2">
        <v>0</v>
      </c>
      <c r="BX5316" s="2">
        <v>0</v>
      </c>
      <c r="BY5316" s="2">
        <v>0</v>
      </c>
      <c r="BZ5316" s="2">
        <v>0</v>
      </c>
      <c r="CA5316" s="2">
        <v>0</v>
      </c>
      <c r="CB5316" s="2">
        <v>0</v>
      </c>
      <c r="CC5316" s="2">
        <v>0</v>
      </c>
      <c r="CD5316" s="2">
        <v>0</v>
      </c>
      <c r="CE5316" s="2">
        <v>0</v>
      </c>
      <c r="CF5316" s="2">
        <v>0</v>
      </c>
      <c r="CG5316" s="2">
        <v>0</v>
      </c>
      <c r="CH5316" s="2">
        <v>0</v>
      </c>
      <c r="CI5316" s="2">
        <v>0</v>
      </c>
      <c r="CJ5316" s="2">
        <v>0</v>
      </c>
      <c r="CK5316" s="2">
        <v>75</v>
      </c>
      <c r="CL5316" s="2">
        <v>0</v>
      </c>
    </row>
    <row r="5317" spans="1:90" x14ac:dyDescent="0.25">
      <c r="A5317" t="s">
        <v>115</v>
      </c>
      <c r="B5317">
        <v>10502</v>
      </c>
      <c r="C5317" t="s">
        <v>345</v>
      </c>
      <c r="D5317">
        <v>2</v>
      </c>
      <c r="E5317">
        <v>34</v>
      </c>
      <c r="F5317">
        <v>294998</v>
      </c>
      <c r="G5317">
        <v>35294998</v>
      </c>
      <c r="H5317" t="s">
        <v>18712</v>
      </c>
      <c r="I5317">
        <v>305</v>
      </c>
      <c r="J5317" t="s">
        <v>361</v>
      </c>
      <c r="K5317" t="s">
        <v>13734</v>
      </c>
      <c r="L5317">
        <v>1</v>
      </c>
      <c r="M5317" t="s">
        <v>361</v>
      </c>
      <c r="N5317">
        <v>8512000</v>
      </c>
      <c r="O5317">
        <v>810</v>
      </c>
      <c r="P5317" t="s">
        <v>13735</v>
      </c>
      <c r="Q5317">
        <v>808</v>
      </c>
      <c r="R5317">
        <v>11</v>
      </c>
      <c r="S5317">
        <v>46752440</v>
      </c>
      <c r="T5317">
        <v>46754278</v>
      </c>
      <c r="U5317" t="s">
        <v>18713</v>
      </c>
      <c r="V5317">
        <v>2</v>
      </c>
      <c r="W5317" s="2">
        <v>0</v>
      </c>
      <c r="X5317" s="2">
        <v>0</v>
      </c>
      <c r="Y5317" s="2">
        <v>0</v>
      </c>
      <c r="Z5317" s="2">
        <v>0</v>
      </c>
      <c r="AA5317" s="2">
        <v>1</v>
      </c>
      <c r="AB5317" s="2">
        <v>0</v>
      </c>
      <c r="AC5317" s="2">
        <v>2</v>
      </c>
      <c r="AD5317" s="2">
        <v>4</v>
      </c>
      <c r="AE5317" s="2">
        <v>5</v>
      </c>
      <c r="AF5317" s="2">
        <v>8</v>
      </c>
      <c r="AG5317" s="2">
        <v>15</v>
      </c>
      <c r="AH5317" s="2">
        <v>0</v>
      </c>
      <c r="AI5317" s="2">
        <v>0</v>
      </c>
      <c r="AJ5317" s="2">
        <v>0</v>
      </c>
      <c r="AK5317" s="2">
        <v>0</v>
      </c>
      <c r="AL5317" s="2">
        <v>22</v>
      </c>
      <c r="AM5317" s="2">
        <v>0</v>
      </c>
      <c r="AN5317" s="2">
        <v>0</v>
      </c>
      <c r="AO5317" s="2">
        <v>0</v>
      </c>
      <c r="AP5317" s="2">
        <v>0</v>
      </c>
      <c r="AQ5317" s="2">
        <v>0</v>
      </c>
      <c r="AR5317" s="2">
        <v>0</v>
      </c>
      <c r="AS5317" s="2">
        <v>0</v>
      </c>
      <c r="AT5317" s="2">
        <v>0</v>
      </c>
      <c r="AU5317" s="2">
        <v>0</v>
      </c>
      <c r="AV5317" s="2">
        <v>0</v>
      </c>
      <c r="AW5317" s="2">
        <v>0</v>
      </c>
      <c r="AX5317" s="2">
        <v>0</v>
      </c>
      <c r="AY5317" s="2">
        <v>0</v>
      </c>
      <c r="AZ5317" s="2">
        <v>0</v>
      </c>
      <c r="BA5317" s="2">
        <v>0</v>
      </c>
      <c r="BB5317" s="2">
        <v>0</v>
      </c>
      <c r="BC5317" s="2">
        <v>0</v>
      </c>
      <c r="BD5317" s="2">
        <v>0</v>
      </c>
      <c r="BE5317" s="2">
        <v>0</v>
      </c>
      <c r="BF5317" s="2">
        <v>0</v>
      </c>
      <c r="BG5317" s="2">
        <v>0</v>
      </c>
      <c r="BH5317" s="2">
        <v>0</v>
      </c>
      <c r="BI5317" s="2">
        <v>1</v>
      </c>
      <c r="BJ5317" s="2">
        <v>0</v>
      </c>
      <c r="BK5317" s="2">
        <v>1</v>
      </c>
      <c r="BL5317" s="2">
        <v>1</v>
      </c>
      <c r="BM5317" s="2">
        <v>2</v>
      </c>
      <c r="BN5317" s="2">
        <v>2</v>
      </c>
      <c r="BO5317" s="2">
        <v>2</v>
      </c>
      <c r="BP5317" s="2">
        <v>0</v>
      </c>
      <c r="BQ5317" s="2">
        <v>0</v>
      </c>
      <c r="BR5317" s="2">
        <v>0</v>
      </c>
      <c r="BS5317" s="2">
        <v>0</v>
      </c>
      <c r="BT5317" s="2">
        <v>3</v>
      </c>
      <c r="BU5317" s="2">
        <v>0</v>
      </c>
      <c r="BV5317" s="2">
        <v>0</v>
      </c>
      <c r="BW5317" s="2">
        <v>0</v>
      </c>
      <c r="BX5317" s="2">
        <v>0</v>
      </c>
      <c r="BY5317" s="2">
        <v>0</v>
      </c>
      <c r="BZ5317" s="2">
        <v>0</v>
      </c>
      <c r="CA5317" s="2">
        <v>0</v>
      </c>
      <c r="CB5317" s="2">
        <v>0</v>
      </c>
      <c r="CC5317" s="2">
        <v>0</v>
      </c>
      <c r="CD5317" s="2">
        <v>0</v>
      </c>
      <c r="CE5317" s="2">
        <v>0</v>
      </c>
      <c r="CF5317" s="2">
        <v>0</v>
      </c>
      <c r="CG5317" s="2">
        <v>0</v>
      </c>
      <c r="CH5317" s="2">
        <v>0</v>
      </c>
      <c r="CI5317" s="2">
        <v>0</v>
      </c>
      <c r="CJ5317" s="2">
        <v>0</v>
      </c>
      <c r="CK5317" s="2">
        <v>0</v>
      </c>
      <c r="CL5317" s="2">
        <v>0</v>
      </c>
    </row>
    <row r="5318" spans="1:90" x14ac:dyDescent="0.25">
      <c r="A5318" t="s">
        <v>115</v>
      </c>
      <c r="B5318">
        <v>10502</v>
      </c>
      <c r="C5318" t="s">
        <v>345</v>
      </c>
      <c r="D5318">
        <v>2</v>
      </c>
      <c r="E5318">
        <v>34</v>
      </c>
      <c r="F5318">
        <v>296429</v>
      </c>
      <c r="G5318">
        <v>35296429</v>
      </c>
      <c r="H5318" t="s">
        <v>13733</v>
      </c>
      <c r="I5318">
        <v>305</v>
      </c>
      <c r="J5318" t="s">
        <v>361</v>
      </c>
      <c r="K5318" t="s">
        <v>13734</v>
      </c>
      <c r="L5318">
        <v>1</v>
      </c>
      <c r="M5318" t="s">
        <v>361</v>
      </c>
      <c r="N5318">
        <v>8512000</v>
      </c>
      <c r="O5318" t="s">
        <v>92</v>
      </c>
      <c r="P5318" t="s">
        <v>13735</v>
      </c>
      <c r="Q5318">
        <v>810</v>
      </c>
      <c r="R5318">
        <v>11</v>
      </c>
      <c r="S5318">
        <v>46752440</v>
      </c>
      <c r="T5318">
        <v>46767775</v>
      </c>
      <c r="U5318" t="s">
        <v>13736</v>
      </c>
      <c r="V5318">
        <v>2</v>
      </c>
      <c r="W5318" s="2">
        <v>0</v>
      </c>
      <c r="X5318" s="2">
        <v>0</v>
      </c>
      <c r="Y5318" s="2">
        <v>0</v>
      </c>
      <c r="Z5318" s="2">
        <v>0</v>
      </c>
      <c r="AA5318" s="2">
        <v>0</v>
      </c>
      <c r="AB5318" s="2">
        <v>0</v>
      </c>
      <c r="AC5318" s="2">
        <v>0</v>
      </c>
      <c r="AD5318" s="2">
        <v>3</v>
      </c>
      <c r="AE5318" s="2">
        <v>4</v>
      </c>
      <c r="AF5318" s="2">
        <v>6</v>
      </c>
      <c r="AG5318" s="2">
        <v>17</v>
      </c>
      <c r="AH5318" s="2">
        <v>0</v>
      </c>
      <c r="AI5318" s="2">
        <v>0</v>
      </c>
      <c r="AJ5318" s="2">
        <v>0</v>
      </c>
      <c r="AK5318" s="2">
        <v>0</v>
      </c>
      <c r="AL5318" s="2">
        <v>25</v>
      </c>
      <c r="AM5318" s="2">
        <v>0</v>
      </c>
      <c r="AN5318" s="2">
        <v>0</v>
      </c>
      <c r="AO5318" s="2">
        <v>0</v>
      </c>
      <c r="AP5318" s="2">
        <v>0</v>
      </c>
      <c r="AQ5318" s="2">
        <v>0</v>
      </c>
      <c r="AR5318" s="2">
        <v>0</v>
      </c>
      <c r="AS5318" s="2">
        <v>0</v>
      </c>
      <c r="AT5318" s="2">
        <v>0</v>
      </c>
      <c r="AU5318" s="2">
        <v>0</v>
      </c>
      <c r="AV5318" s="2">
        <v>0</v>
      </c>
      <c r="AW5318" s="2">
        <v>0</v>
      </c>
      <c r="AX5318" s="2">
        <v>0</v>
      </c>
      <c r="AY5318" s="2">
        <v>0</v>
      </c>
      <c r="AZ5318" s="2">
        <v>0</v>
      </c>
      <c r="BA5318" s="2">
        <v>0</v>
      </c>
      <c r="BB5318" s="2">
        <v>0</v>
      </c>
      <c r="BC5318" s="2">
        <v>0</v>
      </c>
      <c r="BD5318" s="2">
        <v>0</v>
      </c>
      <c r="BE5318" s="2">
        <v>0</v>
      </c>
      <c r="BF5318" s="2">
        <v>0</v>
      </c>
      <c r="BG5318" s="2">
        <v>0</v>
      </c>
      <c r="BH5318" s="2">
        <v>0</v>
      </c>
      <c r="BI5318" s="2">
        <v>0</v>
      </c>
      <c r="BJ5318" s="2">
        <v>0</v>
      </c>
      <c r="BK5318" s="2">
        <v>0</v>
      </c>
      <c r="BL5318" s="2">
        <v>1</v>
      </c>
      <c r="BM5318" s="2">
        <v>1</v>
      </c>
      <c r="BN5318" s="2">
        <v>1</v>
      </c>
      <c r="BO5318" s="2">
        <v>2</v>
      </c>
      <c r="BP5318" s="2">
        <v>0</v>
      </c>
      <c r="BQ5318" s="2">
        <v>0</v>
      </c>
      <c r="BR5318" s="2">
        <v>0</v>
      </c>
      <c r="BS5318" s="2">
        <v>0</v>
      </c>
      <c r="BT5318" s="2">
        <v>2</v>
      </c>
      <c r="BU5318" s="2">
        <v>0</v>
      </c>
      <c r="BV5318" s="2">
        <v>0</v>
      </c>
      <c r="BW5318" s="2">
        <v>0</v>
      </c>
      <c r="BX5318" s="2">
        <v>0</v>
      </c>
      <c r="BY5318" s="2">
        <v>0</v>
      </c>
      <c r="BZ5318" s="2">
        <v>0</v>
      </c>
      <c r="CA5318" s="2">
        <v>0</v>
      </c>
      <c r="CB5318" s="2">
        <v>0</v>
      </c>
      <c r="CC5318" s="2">
        <v>0</v>
      </c>
      <c r="CD5318" s="2">
        <v>0</v>
      </c>
      <c r="CE5318" s="2">
        <v>0</v>
      </c>
      <c r="CF5318" s="2">
        <v>0</v>
      </c>
      <c r="CG5318" s="2">
        <v>0</v>
      </c>
      <c r="CH5318" s="2">
        <v>0</v>
      </c>
      <c r="CI5318" s="2">
        <v>0</v>
      </c>
      <c r="CJ5318" s="2">
        <v>0</v>
      </c>
      <c r="CK5318" s="2">
        <v>0</v>
      </c>
      <c r="CL5318" s="2">
        <v>0</v>
      </c>
    </row>
    <row r="5319" spans="1:90" x14ac:dyDescent="0.25">
      <c r="A5319" t="s">
        <v>115</v>
      </c>
      <c r="B5319">
        <v>10502</v>
      </c>
      <c r="C5319" t="s">
        <v>345</v>
      </c>
      <c r="D5319">
        <v>1</v>
      </c>
      <c r="E5319">
        <v>8</v>
      </c>
      <c r="F5319">
        <v>46197</v>
      </c>
      <c r="G5319">
        <v>35046197</v>
      </c>
      <c r="H5319" t="s">
        <v>17538</v>
      </c>
      <c r="I5319">
        <v>672</v>
      </c>
      <c r="J5319" t="s">
        <v>345</v>
      </c>
      <c r="K5319" t="s">
        <v>1103</v>
      </c>
      <c r="L5319">
        <v>3</v>
      </c>
      <c r="M5319" t="s">
        <v>1103</v>
      </c>
      <c r="N5319">
        <v>8630000</v>
      </c>
      <c r="P5319" t="s">
        <v>17539</v>
      </c>
      <c r="Q5319">
        <v>13114</v>
      </c>
      <c r="R5319">
        <v>11</v>
      </c>
      <c r="S5319">
        <v>47426707</v>
      </c>
      <c r="T5319">
        <v>47439955</v>
      </c>
      <c r="U5319" t="s">
        <v>17540</v>
      </c>
      <c r="V5319">
        <v>1</v>
      </c>
      <c r="W5319" s="2">
        <v>0</v>
      </c>
      <c r="X5319" s="2">
        <v>0</v>
      </c>
      <c r="Y5319" s="2">
        <v>0</v>
      </c>
      <c r="Z5319" s="2">
        <v>0</v>
      </c>
      <c r="AA5319" s="2">
        <v>0</v>
      </c>
      <c r="AB5319" s="2">
        <v>0</v>
      </c>
      <c r="AC5319" s="2">
        <v>0</v>
      </c>
      <c r="AD5319" s="2">
        <v>110</v>
      </c>
      <c r="AE5319" s="2">
        <v>123</v>
      </c>
      <c r="AF5319" s="2">
        <v>126</v>
      </c>
      <c r="AG5319" s="2">
        <v>123</v>
      </c>
      <c r="AH5319" s="2">
        <v>139</v>
      </c>
      <c r="AI5319" s="2">
        <v>112</v>
      </c>
      <c r="AJ5319" s="2">
        <v>131</v>
      </c>
      <c r="AK5319" s="2">
        <v>0</v>
      </c>
      <c r="AL5319" s="2">
        <v>0</v>
      </c>
      <c r="AM5319" s="2">
        <v>0</v>
      </c>
      <c r="AN5319" s="2">
        <v>0</v>
      </c>
      <c r="AO5319" s="2">
        <v>0</v>
      </c>
      <c r="AP5319" s="2">
        <v>0</v>
      </c>
      <c r="AQ5319" s="2">
        <v>0</v>
      </c>
      <c r="AR5319" s="2">
        <v>0</v>
      </c>
      <c r="AS5319" s="2">
        <v>0</v>
      </c>
      <c r="AT5319" s="2">
        <v>0</v>
      </c>
      <c r="AU5319" s="2">
        <v>0</v>
      </c>
      <c r="AV5319" s="2">
        <v>0</v>
      </c>
      <c r="AW5319" s="2">
        <v>0</v>
      </c>
      <c r="AX5319" s="2">
        <v>0</v>
      </c>
      <c r="AY5319" s="2">
        <v>0</v>
      </c>
      <c r="AZ5319" s="2">
        <v>0</v>
      </c>
      <c r="BA5319" s="2">
        <v>0</v>
      </c>
      <c r="BB5319" s="2">
        <v>0</v>
      </c>
      <c r="BC5319" s="2">
        <v>0</v>
      </c>
      <c r="BD5319" s="2">
        <v>1</v>
      </c>
      <c r="BE5319" s="2">
        <v>0</v>
      </c>
      <c r="BF5319" s="2">
        <v>0</v>
      </c>
      <c r="BG5319" s="2">
        <v>0</v>
      </c>
      <c r="BH5319" s="2">
        <v>0</v>
      </c>
      <c r="BI5319" s="2">
        <v>0</v>
      </c>
      <c r="BJ5319" s="2">
        <v>0</v>
      </c>
      <c r="BK5319" s="2">
        <v>0</v>
      </c>
      <c r="BL5319" s="2">
        <v>7</v>
      </c>
      <c r="BM5319" s="2">
        <v>4</v>
      </c>
      <c r="BN5319" s="2">
        <v>6</v>
      </c>
      <c r="BO5319" s="2">
        <v>7</v>
      </c>
      <c r="BP5319" s="2">
        <v>4</v>
      </c>
      <c r="BQ5319" s="2">
        <v>4</v>
      </c>
      <c r="BR5319" s="2">
        <v>6</v>
      </c>
      <c r="BS5319" s="2">
        <v>0</v>
      </c>
      <c r="BT5319" s="2">
        <v>0</v>
      </c>
      <c r="BU5319" s="2">
        <v>0</v>
      </c>
      <c r="BV5319" s="2">
        <v>0</v>
      </c>
      <c r="BW5319" s="2">
        <v>0</v>
      </c>
      <c r="BX5319" s="2">
        <v>0</v>
      </c>
      <c r="BY5319" s="2">
        <v>0</v>
      </c>
      <c r="BZ5319" s="2">
        <v>0</v>
      </c>
      <c r="CA5319" s="2">
        <v>0</v>
      </c>
      <c r="CB5319" s="2">
        <v>0</v>
      </c>
      <c r="CC5319" s="2">
        <v>0</v>
      </c>
      <c r="CD5319" s="2">
        <v>0</v>
      </c>
      <c r="CE5319" s="2">
        <v>0</v>
      </c>
      <c r="CF5319" s="2">
        <v>0</v>
      </c>
      <c r="CG5319" s="2">
        <v>0</v>
      </c>
      <c r="CH5319" s="2">
        <v>0</v>
      </c>
      <c r="CI5319" s="2">
        <v>0</v>
      </c>
      <c r="CJ5319" s="2">
        <v>0</v>
      </c>
      <c r="CK5319" s="2">
        <v>0</v>
      </c>
      <c r="CL5319" s="2">
        <v>1</v>
      </c>
    </row>
    <row r="5320" spans="1:90" x14ac:dyDescent="0.25">
      <c r="A5320" t="s">
        <v>115</v>
      </c>
      <c r="B5320">
        <v>10502</v>
      </c>
      <c r="C5320" t="s">
        <v>345</v>
      </c>
      <c r="D5320">
        <v>1</v>
      </c>
      <c r="E5320">
        <v>8</v>
      </c>
      <c r="F5320">
        <v>923291</v>
      </c>
      <c r="G5320">
        <v>35923291</v>
      </c>
      <c r="H5320" t="s">
        <v>7920</v>
      </c>
      <c r="I5320">
        <v>305</v>
      </c>
      <c r="J5320" t="s">
        <v>361</v>
      </c>
      <c r="K5320" t="s">
        <v>5960</v>
      </c>
      <c r="L5320">
        <v>1</v>
      </c>
      <c r="M5320" t="s">
        <v>361</v>
      </c>
      <c r="N5320">
        <v>8527052</v>
      </c>
      <c r="O5320" t="s">
        <v>92</v>
      </c>
      <c r="P5320" t="s">
        <v>7921</v>
      </c>
      <c r="Q5320">
        <v>28</v>
      </c>
      <c r="R5320">
        <v>11</v>
      </c>
      <c r="S5320">
        <v>46751877</v>
      </c>
      <c r="T5320">
        <v>46753266</v>
      </c>
      <c r="U5320" t="s">
        <v>7922</v>
      </c>
      <c r="V5320">
        <v>1</v>
      </c>
      <c r="W5320" s="2">
        <v>0</v>
      </c>
      <c r="X5320" s="2">
        <v>0</v>
      </c>
      <c r="Y5320" s="2">
        <v>0</v>
      </c>
      <c r="Z5320" s="2">
        <v>0</v>
      </c>
      <c r="AA5320" s="2">
        <v>0</v>
      </c>
      <c r="AB5320" s="2">
        <v>0</v>
      </c>
      <c r="AC5320" s="2">
        <v>0</v>
      </c>
      <c r="AD5320" s="2">
        <v>103</v>
      </c>
      <c r="AE5320" s="2">
        <v>72</v>
      </c>
      <c r="AF5320" s="2">
        <v>67</v>
      </c>
      <c r="AG5320" s="2">
        <v>124</v>
      </c>
      <c r="AH5320" s="2">
        <v>135</v>
      </c>
      <c r="AI5320" s="2">
        <v>140</v>
      </c>
      <c r="AJ5320" s="2">
        <v>134</v>
      </c>
      <c r="AK5320" s="2">
        <v>0</v>
      </c>
      <c r="AL5320" s="2">
        <v>0</v>
      </c>
      <c r="AM5320" s="2">
        <v>0</v>
      </c>
      <c r="AN5320" s="2">
        <v>0</v>
      </c>
      <c r="AO5320" s="2">
        <v>0</v>
      </c>
      <c r="AP5320" s="2">
        <v>0</v>
      </c>
      <c r="AQ5320" s="2">
        <v>0</v>
      </c>
      <c r="AR5320" s="2">
        <v>0</v>
      </c>
      <c r="AS5320" s="2">
        <v>0</v>
      </c>
      <c r="AT5320" s="2">
        <v>0</v>
      </c>
      <c r="AU5320" s="2">
        <v>84</v>
      </c>
      <c r="AV5320" s="2">
        <v>0</v>
      </c>
      <c r="AW5320" s="2">
        <v>0</v>
      </c>
      <c r="AX5320" s="2">
        <v>0</v>
      </c>
      <c r="AY5320" s="2">
        <v>0</v>
      </c>
      <c r="AZ5320" s="2">
        <v>0</v>
      </c>
      <c r="BA5320" s="2">
        <v>0</v>
      </c>
      <c r="BB5320" s="2">
        <v>0</v>
      </c>
      <c r="BC5320" s="2">
        <v>45</v>
      </c>
      <c r="BD5320" s="2">
        <v>0</v>
      </c>
      <c r="BE5320" s="2">
        <v>0</v>
      </c>
      <c r="BF5320" s="2">
        <v>0</v>
      </c>
      <c r="BG5320" s="2">
        <v>0</v>
      </c>
      <c r="BH5320" s="2">
        <v>0</v>
      </c>
      <c r="BI5320" s="2">
        <v>0</v>
      </c>
      <c r="BJ5320" s="2">
        <v>0</v>
      </c>
      <c r="BK5320" s="2">
        <v>0</v>
      </c>
      <c r="BL5320" s="2">
        <v>5</v>
      </c>
      <c r="BM5320" s="2">
        <v>4</v>
      </c>
      <c r="BN5320" s="2">
        <v>3</v>
      </c>
      <c r="BO5320" s="2">
        <v>5</v>
      </c>
      <c r="BP5320" s="2">
        <v>5</v>
      </c>
      <c r="BQ5320" s="2">
        <v>5</v>
      </c>
      <c r="BR5320" s="2">
        <v>4</v>
      </c>
      <c r="BS5320" s="2">
        <v>0</v>
      </c>
      <c r="BT5320" s="2">
        <v>0</v>
      </c>
      <c r="BU5320" s="2">
        <v>0</v>
      </c>
      <c r="BV5320" s="2">
        <v>0</v>
      </c>
      <c r="BW5320" s="2">
        <v>0</v>
      </c>
      <c r="BX5320" s="2">
        <v>0</v>
      </c>
      <c r="BY5320" s="2">
        <v>0</v>
      </c>
      <c r="BZ5320" s="2">
        <v>0</v>
      </c>
      <c r="CA5320" s="2">
        <v>0</v>
      </c>
      <c r="CB5320" s="2">
        <v>0</v>
      </c>
      <c r="CC5320" s="2">
        <v>4</v>
      </c>
      <c r="CD5320" s="2">
        <v>0</v>
      </c>
      <c r="CE5320" s="2">
        <v>0</v>
      </c>
      <c r="CF5320" s="2">
        <v>0</v>
      </c>
      <c r="CG5320" s="2">
        <v>0</v>
      </c>
      <c r="CH5320" s="2">
        <v>0</v>
      </c>
      <c r="CI5320" s="2">
        <v>0</v>
      </c>
      <c r="CJ5320" s="2">
        <v>0</v>
      </c>
      <c r="CK5320" s="2">
        <v>2</v>
      </c>
      <c r="CL5320" s="2">
        <v>0</v>
      </c>
    </row>
    <row r="5321" spans="1:90" x14ac:dyDescent="0.25">
      <c r="A5321" t="s">
        <v>115</v>
      </c>
      <c r="B5321">
        <v>10502</v>
      </c>
      <c r="C5321" t="s">
        <v>345</v>
      </c>
      <c r="D5321">
        <v>1</v>
      </c>
      <c r="E5321">
        <v>8</v>
      </c>
      <c r="F5321">
        <v>6973</v>
      </c>
      <c r="G5321">
        <v>35006973</v>
      </c>
      <c r="H5321" t="s">
        <v>6205</v>
      </c>
      <c r="I5321">
        <v>672</v>
      </c>
      <c r="J5321" t="s">
        <v>345</v>
      </c>
      <c r="K5321" t="s">
        <v>653</v>
      </c>
      <c r="L5321">
        <v>1</v>
      </c>
      <c r="M5321" t="s">
        <v>345</v>
      </c>
      <c r="N5321">
        <v>8693640</v>
      </c>
      <c r="O5321" t="s">
        <v>102</v>
      </c>
      <c r="P5321" t="s">
        <v>6206</v>
      </c>
      <c r="Q5321">
        <v>500</v>
      </c>
      <c r="R5321">
        <v>11</v>
      </c>
      <c r="S5321">
        <v>47491002</v>
      </c>
      <c r="T5321">
        <v>47492977</v>
      </c>
      <c r="U5321" t="s">
        <v>6207</v>
      </c>
      <c r="V5321">
        <v>1</v>
      </c>
      <c r="W5321" s="2">
        <v>0</v>
      </c>
      <c r="X5321" s="2">
        <v>0</v>
      </c>
      <c r="Y5321" s="2">
        <v>0</v>
      </c>
      <c r="Z5321" s="2">
        <v>0</v>
      </c>
      <c r="AA5321" s="2">
        <v>0</v>
      </c>
      <c r="AB5321" s="2">
        <v>0</v>
      </c>
      <c r="AC5321" s="2">
        <v>0</v>
      </c>
      <c r="AD5321" s="2">
        <v>127</v>
      </c>
      <c r="AE5321" s="2">
        <v>107</v>
      </c>
      <c r="AF5321" s="2">
        <v>34</v>
      </c>
      <c r="AG5321" s="2">
        <v>39</v>
      </c>
      <c r="AH5321" s="2">
        <v>231</v>
      </c>
      <c r="AI5321" s="2">
        <v>173</v>
      </c>
      <c r="AJ5321" s="2">
        <v>235</v>
      </c>
      <c r="AK5321" s="2">
        <v>0</v>
      </c>
      <c r="AL5321" s="2">
        <v>0</v>
      </c>
      <c r="AM5321" s="2">
        <v>0</v>
      </c>
      <c r="AN5321" s="2">
        <v>0</v>
      </c>
      <c r="AO5321" s="2">
        <v>0</v>
      </c>
      <c r="AP5321" s="2">
        <v>0</v>
      </c>
      <c r="AQ5321" s="2">
        <v>0</v>
      </c>
      <c r="AR5321" s="2">
        <v>0</v>
      </c>
      <c r="AS5321" s="2">
        <v>0</v>
      </c>
      <c r="AT5321" s="2">
        <v>0</v>
      </c>
      <c r="AU5321" s="2">
        <v>0</v>
      </c>
      <c r="AV5321" s="2">
        <v>0</v>
      </c>
      <c r="AW5321" s="2">
        <v>0</v>
      </c>
      <c r="AX5321" s="2">
        <v>0</v>
      </c>
      <c r="AY5321" s="2">
        <v>0</v>
      </c>
      <c r="AZ5321" s="2">
        <v>0</v>
      </c>
      <c r="BA5321" s="2">
        <v>0</v>
      </c>
      <c r="BB5321" s="2">
        <v>0</v>
      </c>
      <c r="BC5321" s="2">
        <v>0</v>
      </c>
      <c r="BD5321" s="2">
        <v>21</v>
      </c>
      <c r="BE5321" s="2">
        <v>0</v>
      </c>
      <c r="BF5321" s="2">
        <v>0</v>
      </c>
      <c r="BG5321" s="2">
        <v>0</v>
      </c>
      <c r="BH5321" s="2">
        <v>0</v>
      </c>
      <c r="BI5321" s="2">
        <v>0</v>
      </c>
      <c r="BJ5321" s="2">
        <v>0</v>
      </c>
      <c r="BK5321" s="2">
        <v>0</v>
      </c>
      <c r="BL5321" s="2">
        <v>8</v>
      </c>
      <c r="BM5321" s="2">
        <v>4</v>
      </c>
      <c r="BN5321" s="2">
        <v>2</v>
      </c>
      <c r="BO5321" s="2">
        <v>2</v>
      </c>
      <c r="BP5321" s="2">
        <v>8</v>
      </c>
      <c r="BQ5321" s="2">
        <v>6</v>
      </c>
      <c r="BR5321" s="2">
        <v>12</v>
      </c>
      <c r="BS5321" s="2">
        <v>0</v>
      </c>
      <c r="BT5321" s="2">
        <v>0</v>
      </c>
      <c r="BU5321" s="2">
        <v>0</v>
      </c>
      <c r="BV5321" s="2">
        <v>0</v>
      </c>
      <c r="BW5321" s="2">
        <v>0</v>
      </c>
      <c r="BX5321" s="2">
        <v>0</v>
      </c>
      <c r="BY5321" s="2">
        <v>0</v>
      </c>
      <c r="BZ5321" s="2">
        <v>0</v>
      </c>
      <c r="CA5321" s="2">
        <v>0</v>
      </c>
      <c r="CB5321" s="2">
        <v>0</v>
      </c>
      <c r="CC5321" s="2">
        <v>0</v>
      </c>
      <c r="CD5321" s="2">
        <v>0</v>
      </c>
      <c r="CE5321" s="2">
        <v>0</v>
      </c>
      <c r="CF5321" s="2">
        <v>0</v>
      </c>
      <c r="CG5321" s="2">
        <v>0</v>
      </c>
      <c r="CH5321" s="2">
        <v>0</v>
      </c>
      <c r="CI5321" s="2">
        <v>0</v>
      </c>
      <c r="CJ5321" s="2">
        <v>0</v>
      </c>
      <c r="CK5321" s="2">
        <v>0</v>
      </c>
      <c r="CL5321" s="2">
        <v>5</v>
      </c>
    </row>
    <row r="5322" spans="1:90" x14ac:dyDescent="0.25">
      <c r="A5322" t="s">
        <v>115</v>
      </c>
      <c r="B5322">
        <v>10502</v>
      </c>
      <c r="C5322" t="s">
        <v>345</v>
      </c>
      <c r="D5322">
        <v>1</v>
      </c>
      <c r="E5322">
        <v>8</v>
      </c>
      <c r="F5322">
        <v>7213</v>
      </c>
      <c r="G5322">
        <v>35007213</v>
      </c>
      <c r="H5322" t="s">
        <v>15886</v>
      </c>
      <c r="I5322">
        <v>305</v>
      </c>
      <c r="J5322" t="s">
        <v>361</v>
      </c>
      <c r="K5322" t="s">
        <v>717</v>
      </c>
      <c r="L5322">
        <v>1</v>
      </c>
      <c r="M5322" t="s">
        <v>361</v>
      </c>
      <c r="N5322">
        <v>8500070</v>
      </c>
      <c r="O5322" t="s">
        <v>92</v>
      </c>
      <c r="P5322" t="s">
        <v>7947</v>
      </c>
      <c r="Q5322">
        <v>68</v>
      </c>
      <c r="R5322">
        <v>11</v>
      </c>
      <c r="S5322">
        <v>46782599</v>
      </c>
      <c r="U5322" t="s">
        <v>15887</v>
      </c>
      <c r="V5322">
        <v>1</v>
      </c>
      <c r="W5322" s="2">
        <v>0</v>
      </c>
      <c r="X5322" s="2">
        <v>0</v>
      </c>
      <c r="Y5322" s="2">
        <v>0</v>
      </c>
      <c r="Z5322" s="2">
        <v>0</v>
      </c>
      <c r="AA5322" s="2">
        <v>0</v>
      </c>
      <c r="AB5322" s="2">
        <v>0</v>
      </c>
      <c r="AC5322" s="2">
        <v>0</v>
      </c>
      <c r="AD5322" s="2">
        <v>100</v>
      </c>
      <c r="AE5322" s="2">
        <v>106</v>
      </c>
      <c r="AF5322" s="2">
        <v>101</v>
      </c>
      <c r="AG5322" s="2">
        <v>105</v>
      </c>
      <c r="AH5322" s="2">
        <v>117</v>
      </c>
      <c r="AI5322" s="2">
        <v>142</v>
      </c>
      <c r="AJ5322" s="2">
        <v>158</v>
      </c>
      <c r="AK5322" s="2">
        <v>0</v>
      </c>
      <c r="AL5322" s="2">
        <v>0</v>
      </c>
      <c r="AM5322" s="2">
        <v>0</v>
      </c>
      <c r="AN5322" s="2">
        <v>0</v>
      </c>
      <c r="AO5322" s="2">
        <v>0</v>
      </c>
      <c r="AP5322" s="2">
        <v>0</v>
      </c>
      <c r="AQ5322" s="2">
        <v>0</v>
      </c>
      <c r="AR5322" s="2">
        <v>0</v>
      </c>
      <c r="AS5322" s="2">
        <v>0</v>
      </c>
      <c r="AT5322" s="2">
        <v>0</v>
      </c>
      <c r="AU5322" s="2">
        <v>231</v>
      </c>
      <c r="AV5322" s="2">
        <v>0</v>
      </c>
      <c r="AW5322" s="2">
        <v>0</v>
      </c>
      <c r="AX5322" s="2">
        <v>0</v>
      </c>
      <c r="AY5322" s="2">
        <v>0</v>
      </c>
      <c r="AZ5322" s="2">
        <v>0</v>
      </c>
      <c r="BA5322" s="2">
        <v>0</v>
      </c>
      <c r="BB5322" s="2">
        <v>0</v>
      </c>
      <c r="BC5322" s="2">
        <v>76</v>
      </c>
      <c r="BD5322" s="2">
        <v>14</v>
      </c>
      <c r="BE5322" s="2">
        <v>0</v>
      </c>
      <c r="BF5322" s="2">
        <v>0</v>
      </c>
      <c r="BG5322" s="2">
        <v>0</v>
      </c>
      <c r="BH5322" s="2">
        <v>0</v>
      </c>
      <c r="BI5322" s="2">
        <v>0</v>
      </c>
      <c r="BJ5322" s="2">
        <v>0</v>
      </c>
      <c r="BK5322" s="2">
        <v>0</v>
      </c>
      <c r="BL5322" s="2">
        <v>7</v>
      </c>
      <c r="BM5322" s="2">
        <v>4</v>
      </c>
      <c r="BN5322" s="2">
        <v>6</v>
      </c>
      <c r="BO5322" s="2">
        <v>4</v>
      </c>
      <c r="BP5322" s="2">
        <v>3</v>
      </c>
      <c r="BQ5322" s="2">
        <v>5</v>
      </c>
      <c r="BR5322" s="2">
        <v>5</v>
      </c>
      <c r="BS5322" s="2">
        <v>0</v>
      </c>
      <c r="BT5322" s="2">
        <v>0</v>
      </c>
      <c r="BU5322" s="2">
        <v>0</v>
      </c>
      <c r="BV5322" s="2">
        <v>0</v>
      </c>
      <c r="BW5322" s="2">
        <v>0</v>
      </c>
      <c r="BX5322" s="2">
        <v>0</v>
      </c>
      <c r="BY5322" s="2">
        <v>0</v>
      </c>
      <c r="BZ5322" s="2">
        <v>0</v>
      </c>
      <c r="CA5322" s="2">
        <v>0</v>
      </c>
      <c r="CB5322" s="2">
        <v>0</v>
      </c>
      <c r="CC5322" s="2">
        <v>8</v>
      </c>
      <c r="CD5322" s="2">
        <v>0</v>
      </c>
      <c r="CE5322" s="2">
        <v>0</v>
      </c>
      <c r="CF5322" s="2">
        <v>0</v>
      </c>
      <c r="CG5322" s="2">
        <v>0</v>
      </c>
      <c r="CH5322" s="2">
        <v>0</v>
      </c>
      <c r="CI5322" s="2">
        <v>0</v>
      </c>
      <c r="CJ5322" s="2">
        <v>0</v>
      </c>
      <c r="CK5322" s="2">
        <v>3</v>
      </c>
      <c r="CL5322" s="2">
        <v>5</v>
      </c>
    </row>
    <row r="5323" spans="1:90" x14ac:dyDescent="0.25">
      <c r="A5323" t="s">
        <v>115</v>
      </c>
      <c r="B5323">
        <v>10502</v>
      </c>
      <c r="C5323" t="s">
        <v>345</v>
      </c>
      <c r="D5323">
        <v>1</v>
      </c>
      <c r="E5323">
        <v>8</v>
      </c>
      <c r="F5323">
        <v>918623</v>
      </c>
      <c r="G5323">
        <v>35918623</v>
      </c>
      <c r="H5323" t="s">
        <v>12358</v>
      </c>
      <c r="I5323">
        <v>305</v>
      </c>
      <c r="J5323" t="s">
        <v>361</v>
      </c>
      <c r="K5323" t="s">
        <v>697</v>
      </c>
      <c r="L5323">
        <v>1</v>
      </c>
      <c r="M5323" t="s">
        <v>361</v>
      </c>
      <c r="N5323">
        <v>8535310</v>
      </c>
      <c r="O5323" t="s">
        <v>92</v>
      </c>
      <c r="P5323" t="s">
        <v>12359</v>
      </c>
      <c r="Q5323">
        <v>147</v>
      </c>
      <c r="R5323">
        <v>11</v>
      </c>
      <c r="S5323">
        <v>46751855</v>
      </c>
      <c r="T5323">
        <v>46753400</v>
      </c>
      <c r="U5323" t="s">
        <v>12360</v>
      </c>
      <c r="V5323">
        <v>1</v>
      </c>
      <c r="W5323" s="2">
        <v>0</v>
      </c>
      <c r="X5323" s="2">
        <v>0</v>
      </c>
      <c r="Y5323" s="2">
        <v>0</v>
      </c>
      <c r="Z5323" s="2">
        <v>0</v>
      </c>
      <c r="AA5323" s="2">
        <v>0</v>
      </c>
      <c r="AB5323" s="2">
        <v>0</v>
      </c>
      <c r="AC5323" s="2">
        <v>0</v>
      </c>
      <c r="AD5323" s="2">
        <v>66</v>
      </c>
      <c r="AE5323" s="2">
        <v>68</v>
      </c>
      <c r="AF5323" s="2">
        <v>81</v>
      </c>
      <c r="AG5323" s="2">
        <v>189</v>
      </c>
      <c r="AH5323" s="2">
        <v>204</v>
      </c>
      <c r="AI5323" s="2">
        <v>172</v>
      </c>
      <c r="AJ5323" s="2">
        <v>144</v>
      </c>
      <c r="AK5323" s="2">
        <v>0</v>
      </c>
      <c r="AL5323" s="2">
        <v>0</v>
      </c>
      <c r="AM5323" s="2">
        <v>0</v>
      </c>
      <c r="AN5323" s="2">
        <v>0</v>
      </c>
      <c r="AO5323" s="2">
        <v>0</v>
      </c>
      <c r="AP5323" s="2">
        <v>0</v>
      </c>
      <c r="AQ5323" s="2">
        <v>0</v>
      </c>
      <c r="AR5323" s="2">
        <v>0</v>
      </c>
      <c r="AS5323" s="2">
        <v>0</v>
      </c>
      <c r="AT5323" s="2">
        <v>0</v>
      </c>
      <c r="AU5323" s="2">
        <v>0</v>
      </c>
      <c r="AV5323" s="2">
        <v>0</v>
      </c>
      <c r="AW5323" s="2">
        <v>0</v>
      </c>
      <c r="AX5323" s="2">
        <v>0</v>
      </c>
      <c r="AY5323" s="2">
        <v>0</v>
      </c>
      <c r="AZ5323" s="2">
        <v>0</v>
      </c>
      <c r="BA5323" s="2">
        <v>0</v>
      </c>
      <c r="BB5323" s="2">
        <v>0</v>
      </c>
      <c r="BC5323" s="2">
        <v>269</v>
      </c>
      <c r="BD5323" s="2">
        <v>2</v>
      </c>
      <c r="BE5323" s="2">
        <v>0</v>
      </c>
      <c r="BF5323" s="2">
        <v>0</v>
      </c>
      <c r="BG5323" s="2">
        <v>0</v>
      </c>
      <c r="BH5323" s="2">
        <v>0</v>
      </c>
      <c r="BI5323" s="2">
        <v>0</v>
      </c>
      <c r="BJ5323" s="2">
        <v>0</v>
      </c>
      <c r="BK5323" s="2">
        <v>0</v>
      </c>
      <c r="BL5323" s="2">
        <v>2</v>
      </c>
      <c r="BM5323" s="2">
        <v>2</v>
      </c>
      <c r="BN5323" s="2">
        <v>3</v>
      </c>
      <c r="BO5323" s="2">
        <v>8</v>
      </c>
      <c r="BP5323" s="2">
        <v>10</v>
      </c>
      <c r="BQ5323" s="2">
        <v>7</v>
      </c>
      <c r="BR5323" s="2">
        <v>5</v>
      </c>
      <c r="BS5323" s="2">
        <v>0</v>
      </c>
      <c r="BT5323" s="2">
        <v>0</v>
      </c>
      <c r="BU5323" s="2">
        <v>0</v>
      </c>
      <c r="BV5323" s="2">
        <v>0</v>
      </c>
      <c r="BW5323" s="2">
        <v>0</v>
      </c>
      <c r="BX5323" s="2">
        <v>0</v>
      </c>
      <c r="BY5323" s="2">
        <v>0</v>
      </c>
      <c r="BZ5323" s="2">
        <v>0</v>
      </c>
      <c r="CA5323" s="2">
        <v>0</v>
      </c>
      <c r="CB5323" s="2">
        <v>0</v>
      </c>
      <c r="CC5323" s="2">
        <v>0</v>
      </c>
      <c r="CD5323" s="2">
        <v>0</v>
      </c>
      <c r="CE5323" s="2">
        <v>0</v>
      </c>
      <c r="CF5323" s="2">
        <v>0</v>
      </c>
      <c r="CG5323" s="2">
        <v>0</v>
      </c>
      <c r="CH5323" s="2">
        <v>0</v>
      </c>
      <c r="CI5323" s="2">
        <v>0</v>
      </c>
      <c r="CJ5323" s="2">
        <v>0</v>
      </c>
      <c r="CK5323" s="2">
        <v>14</v>
      </c>
      <c r="CL5323" s="2">
        <v>1</v>
      </c>
    </row>
    <row r="5324" spans="1:90" x14ac:dyDescent="0.25">
      <c r="A5324" t="s">
        <v>115</v>
      </c>
      <c r="B5324">
        <v>10502</v>
      </c>
      <c r="C5324" t="s">
        <v>345</v>
      </c>
      <c r="D5324">
        <v>1</v>
      </c>
      <c r="E5324">
        <v>8</v>
      </c>
      <c r="F5324">
        <v>906300</v>
      </c>
      <c r="G5324">
        <v>35906300</v>
      </c>
      <c r="H5324" t="s">
        <v>3336</v>
      </c>
      <c r="I5324">
        <v>672</v>
      </c>
      <c r="J5324" t="s">
        <v>345</v>
      </c>
      <c r="K5324" t="s">
        <v>1083</v>
      </c>
      <c r="L5324">
        <v>1</v>
      </c>
      <c r="M5324" t="s">
        <v>345</v>
      </c>
      <c r="N5324">
        <v>8640230</v>
      </c>
      <c r="O5324" t="s">
        <v>92</v>
      </c>
      <c r="P5324" t="s">
        <v>3337</v>
      </c>
      <c r="Q5324">
        <v>305</v>
      </c>
      <c r="R5324">
        <v>11</v>
      </c>
      <c r="S5324">
        <v>47426305</v>
      </c>
      <c r="T5324">
        <v>47439747</v>
      </c>
      <c r="U5324" t="s">
        <v>3338</v>
      </c>
      <c r="V5324">
        <v>1</v>
      </c>
      <c r="W5324" s="2">
        <v>0</v>
      </c>
      <c r="X5324" s="2">
        <v>0</v>
      </c>
      <c r="Y5324" s="2">
        <v>0</v>
      </c>
      <c r="Z5324" s="2">
        <v>0</v>
      </c>
      <c r="AA5324" s="2">
        <v>98</v>
      </c>
      <c r="AB5324" s="2">
        <v>70</v>
      </c>
      <c r="AC5324" s="2">
        <v>82</v>
      </c>
      <c r="AD5324" s="2">
        <v>100</v>
      </c>
      <c r="AE5324" s="2">
        <v>78</v>
      </c>
      <c r="AF5324" s="2">
        <v>83</v>
      </c>
      <c r="AG5324" s="2">
        <v>97</v>
      </c>
      <c r="AH5324" s="2">
        <v>113</v>
      </c>
      <c r="AI5324" s="2">
        <v>75</v>
      </c>
      <c r="AJ5324" s="2">
        <v>95</v>
      </c>
      <c r="AK5324" s="2">
        <v>0</v>
      </c>
      <c r="AL5324" s="2">
        <v>0</v>
      </c>
      <c r="AM5324" s="2">
        <v>0</v>
      </c>
      <c r="AN5324" s="2">
        <v>0</v>
      </c>
      <c r="AO5324" s="2">
        <v>0</v>
      </c>
      <c r="AP5324" s="2">
        <v>0</v>
      </c>
      <c r="AQ5324" s="2">
        <v>0</v>
      </c>
      <c r="AR5324" s="2">
        <v>0</v>
      </c>
      <c r="AS5324" s="2">
        <v>0</v>
      </c>
      <c r="AT5324" s="2">
        <v>0</v>
      </c>
      <c r="AU5324" s="2">
        <v>0</v>
      </c>
      <c r="AV5324" s="2">
        <v>0</v>
      </c>
      <c r="AW5324" s="2">
        <v>0</v>
      </c>
      <c r="AX5324" s="2">
        <v>0</v>
      </c>
      <c r="AY5324" s="2">
        <v>0</v>
      </c>
      <c r="AZ5324" s="2">
        <v>0</v>
      </c>
      <c r="BA5324" s="2">
        <v>0</v>
      </c>
      <c r="BB5324" s="2">
        <v>0</v>
      </c>
      <c r="BC5324" s="2">
        <v>0</v>
      </c>
      <c r="BD5324" s="2">
        <v>26</v>
      </c>
      <c r="BE5324" s="2">
        <v>0</v>
      </c>
      <c r="BF5324" s="2">
        <v>0</v>
      </c>
      <c r="BG5324" s="2">
        <v>0</v>
      </c>
      <c r="BH5324" s="2">
        <v>0</v>
      </c>
      <c r="BI5324" s="2">
        <v>7</v>
      </c>
      <c r="BJ5324" s="2">
        <v>6</v>
      </c>
      <c r="BK5324" s="2">
        <v>4</v>
      </c>
      <c r="BL5324" s="2">
        <v>4</v>
      </c>
      <c r="BM5324" s="2">
        <v>4</v>
      </c>
      <c r="BN5324" s="2">
        <v>5</v>
      </c>
      <c r="BO5324" s="2">
        <v>6</v>
      </c>
      <c r="BP5324" s="2">
        <v>5</v>
      </c>
      <c r="BQ5324" s="2">
        <v>4</v>
      </c>
      <c r="BR5324" s="2">
        <v>5</v>
      </c>
      <c r="BS5324" s="2">
        <v>0</v>
      </c>
      <c r="BT5324" s="2">
        <v>0</v>
      </c>
      <c r="BU5324" s="2">
        <v>0</v>
      </c>
      <c r="BV5324" s="2">
        <v>0</v>
      </c>
      <c r="BW5324" s="2">
        <v>0</v>
      </c>
      <c r="BX5324" s="2">
        <v>0</v>
      </c>
      <c r="BY5324" s="2">
        <v>0</v>
      </c>
      <c r="BZ5324" s="2">
        <v>0</v>
      </c>
      <c r="CA5324" s="2">
        <v>0</v>
      </c>
      <c r="CB5324" s="2">
        <v>0</v>
      </c>
      <c r="CC5324" s="2">
        <v>0</v>
      </c>
      <c r="CD5324" s="2">
        <v>0</v>
      </c>
      <c r="CE5324" s="2">
        <v>0</v>
      </c>
      <c r="CF5324" s="2">
        <v>0</v>
      </c>
      <c r="CG5324" s="2">
        <v>0</v>
      </c>
      <c r="CH5324" s="2">
        <v>0</v>
      </c>
      <c r="CI5324" s="2">
        <v>0</v>
      </c>
      <c r="CJ5324" s="2">
        <v>0</v>
      </c>
      <c r="CK5324" s="2">
        <v>0</v>
      </c>
      <c r="CL5324" s="2">
        <v>9</v>
      </c>
    </row>
    <row r="5325" spans="1:90" x14ac:dyDescent="0.25">
      <c r="A5325" t="s">
        <v>115</v>
      </c>
      <c r="B5325">
        <v>10502</v>
      </c>
      <c r="C5325" t="s">
        <v>345</v>
      </c>
      <c r="D5325">
        <v>1</v>
      </c>
      <c r="E5325">
        <v>8</v>
      </c>
      <c r="F5325">
        <v>7161</v>
      </c>
      <c r="G5325">
        <v>35007161</v>
      </c>
      <c r="H5325" t="s">
        <v>13322</v>
      </c>
      <c r="I5325">
        <v>672</v>
      </c>
      <c r="J5325" t="s">
        <v>345</v>
      </c>
      <c r="K5325" t="s">
        <v>6053</v>
      </c>
      <c r="L5325">
        <v>1</v>
      </c>
      <c r="M5325" t="s">
        <v>345</v>
      </c>
      <c r="N5325">
        <v>8675160</v>
      </c>
      <c r="O5325" t="s">
        <v>92</v>
      </c>
      <c r="P5325" t="s">
        <v>13323</v>
      </c>
      <c r="Q5325">
        <v>19</v>
      </c>
      <c r="R5325">
        <v>11</v>
      </c>
      <c r="S5325">
        <v>47429376</v>
      </c>
      <c r="U5325" t="s">
        <v>13324</v>
      </c>
      <c r="V5325">
        <v>1</v>
      </c>
      <c r="W5325" s="2">
        <v>0</v>
      </c>
      <c r="X5325" s="2">
        <v>0</v>
      </c>
      <c r="Y5325" s="2">
        <v>0</v>
      </c>
      <c r="Z5325" s="2">
        <v>0</v>
      </c>
      <c r="AA5325" s="2">
        <v>0</v>
      </c>
      <c r="AB5325" s="2">
        <v>0</v>
      </c>
      <c r="AC5325" s="2">
        <v>0</v>
      </c>
      <c r="AD5325" s="2">
        <v>108</v>
      </c>
      <c r="AE5325" s="2">
        <v>114</v>
      </c>
      <c r="AF5325" s="2">
        <v>74</v>
      </c>
      <c r="AG5325" s="2">
        <v>113</v>
      </c>
      <c r="AH5325" s="2">
        <v>297</v>
      </c>
      <c r="AI5325" s="2">
        <v>181</v>
      </c>
      <c r="AJ5325" s="2">
        <v>267</v>
      </c>
      <c r="AK5325" s="2">
        <v>0</v>
      </c>
      <c r="AL5325" s="2">
        <v>0</v>
      </c>
      <c r="AM5325" s="2">
        <v>0</v>
      </c>
      <c r="AN5325" s="2">
        <v>0</v>
      </c>
      <c r="AO5325" s="2">
        <v>0</v>
      </c>
      <c r="AP5325" s="2">
        <v>0</v>
      </c>
      <c r="AQ5325" s="2">
        <v>0</v>
      </c>
      <c r="AR5325" s="2">
        <v>0</v>
      </c>
      <c r="AS5325" s="2">
        <v>0</v>
      </c>
      <c r="AT5325" s="2">
        <v>0</v>
      </c>
      <c r="AU5325" s="2">
        <v>0</v>
      </c>
      <c r="AV5325" s="2">
        <v>0</v>
      </c>
      <c r="AW5325" s="2">
        <v>0</v>
      </c>
      <c r="AX5325" s="2">
        <v>0</v>
      </c>
      <c r="AY5325" s="2">
        <v>0</v>
      </c>
      <c r="AZ5325" s="2">
        <v>0</v>
      </c>
      <c r="BA5325" s="2">
        <v>0</v>
      </c>
      <c r="BB5325" s="2">
        <v>0</v>
      </c>
      <c r="BC5325" s="2">
        <v>259</v>
      </c>
      <c r="BD5325" s="2">
        <v>0</v>
      </c>
      <c r="BE5325" s="2">
        <v>0</v>
      </c>
      <c r="BF5325" s="2">
        <v>0</v>
      </c>
      <c r="BG5325" s="2">
        <v>0</v>
      </c>
      <c r="BH5325" s="2">
        <v>0</v>
      </c>
      <c r="BI5325" s="2">
        <v>0</v>
      </c>
      <c r="BJ5325" s="2">
        <v>0</v>
      </c>
      <c r="BK5325" s="2">
        <v>0</v>
      </c>
      <c r="BL5325" s="2">
        <v>4</v>
      </c>
      <c r="BM5325" s="2">
        <v>4</v>
      </c>
      <c r="BN5325" s="2">
        <v>2</v>
      </c>
      <c r="BO5325" s="2">
        <v>4</v>
      </c>
      <c r="BP5325" s="2">
        <v>13</v>
      </c>
      <c r="BQ5325" s="2">
        <v>7</v>
      </c>
      <c r="BR5325" s="2">
        <v>10</v>
      </c>
      <c r="BS5325" s="2">
        <v>0</v>
      </c>
      <c r="BT5325" s="2">
        <v>0</v>
      </c>
      <c r="BU5325" s="2">
        <v>0</v>
      </c>
      <c r="BV5325" s="2">
        <v>0</v>
      </c>
      <c r="BW5325" s="2">
        <v>0</v>
      </c>
      <c r="BX5325" s="2">
        <v>0</v>
      </c>
      <c r="BY5325" s="2">
        <v>0</v>
      </c>
      <c r="BZ5325" s="2">
        <v>0</v>
      </c>
      <c r="CA5325" s="2">
        <v>0</v>
      </c>
      <c r="CB5325" s="2">
        <v>0</v>
      </c>
      <c r="CC5325" s="2">
        <v>0</v>
      </c>
      <c r="CD5325" s="2">
        <v>0</v>
      </c>
      <c r="CE5325" s="2">
        <v>0</v>
      </c>
      <c r="CF5325" s="2">
        <v>0</v>
      </c>
      <c r="CG5325" s="2">
        <v>0</v>
      </c>
      <c r="CH5325" s="2">
        <v>0</v>
      </c>
      <c r="CI5325" s="2">
        <v>0</v>
      </c>
      <c r="CJ5325" s="2">
        <v>0</v>
      </c>
      <c r="CK5325" s="2">
        <v>14</v>
      </c>
      <c r="CL5325" s="2">
        <v>0</v>
      </c>
    </row>
    <row r="5326" spans="1:90" x14ac:dyDescent="0.25">
      <c r="A5326" t="s">
        <v>115</v>
      </c>
      <c r="B5326">
        <v>10502</v>
      </c>
      <c r="C5326" t="s">
        <v>345</v>
      </c>
      <c r="D5326">
        <v>1</v>
      </c>
      <c r="E5326">
        <v>8</v>
      </c>
      <c r="F5326">
        <v>352603</v>
      </c>
      <c r="G5326">
        <v>35352603</v>
      </c>
      <c r="H5326" t="s">
        <v>10531</v>
      </c>
      <c r="I5326">
        <v>672</v>
      </c>
      <c r="J5326" t="s">
        <v>345</v>
      </c>
      <c r="K5326" t="s">
        <v>4878</v>
      </c>
      <c r="L5326">
        <v>1</v>
      </c>
      <c r="M5326" t="s">
        <v>345</v>
      </c>
      <c r="N5326">
        <v>8693200</v>
      </c>
      <c r="O5326" t="s">
        <v>261</v>
      </c>
      <c r="P5326" t="s">
        <v>10532</v>
      </c>
      <c r="Q5326">
        <v>189</v>
      </c>
      <c r="R5326">
        <v>11</v>
      </c>
      <c r="S5326">
        <v>47494490</v>
      </c>
      <c r="U5326" t="s">
        <v>10533</v>
      </c>
      <c r="V5326">
        <v>1</v>
      </c>
      <c r="W5326" s="2">
        <v>0</v>
      </c>
      <c r="X5326" s="2">
        <v>0</v>
      </c>
      <c r="Y5326" s="2">
        <v>0</v>
      </c>
      <c r="Z5326" s="2">
        <v>0</v>
      </c>
      <c r="AA5326" s="2">
        <v>0</v>
      </c>
      <c r="AB5326" s="2">
        <v>0</v>
      </c>
      <c r="AC5326" s="2">
        <v>0</v>
      </c>
      <c r="AD5326" s="2">
        <v>70</v>
      </c>
      <c r="AE5326" s="2">
        <v>36</v>
      </c>
      <c r="AF5326" s="2">
        <v>130</v>
      </c>
      <c r="AG5326" s="2">
        <v>59</v>
      </c>
      <c r="AH5326" s="2">
        <v>204</v>
      </c>
      <c r="AI5326" s="2">
        <v>71</v>
      </c>
      <c r="AJ5326" s="2">
        <v>105</v>
      </c>
      <c r="AK5326" s="2">
        <v>0</v>
      </c>
      <c r="AL5326" s="2">
        <v>0</v>
      </c>
      <c r="AM5326" s="2">
        <v>0</v>
      </c>
      <c r="AN5326" s="2">
        <v>0</v>
      </c>
      <c r="AO5326" s="2">
        <v>0</v>
      </c>
      <c r="AP5326" s="2">
        <v>0</v>
      </c>
      <c r="AQ5326" s="2">
        <v>0</v>
      </c>
      <c r="AR5326" s="2">
        <v>0</v>
      </c>
      <c r="AS5326" s="2">
        <v>0</v>
      </c>
      <c r="AT5326" s="2">
        <v>0</v>
      </c>
      <c r="AU5326" s="2">
        <v>0</v>
      </c>
      <c r="AV5326" s="2">
        <v>0</v>
      </c>
      <c r="AW5326" s="2">
        <v>0</v>
      </c>
      <c r="AX5326" s="2">
        <v>0</v>
      </c>
      <c r="AY5326" s="2">
        <v>0</v>
      </c>
      <c r="AZ5326" s="2">
        <v>0</v>
      </c>
      <c r="BA5326" s="2">
        <v>0</v>
      </c>
      <c r="BB5326" s="2">
        <v>0</v>
      </c>
      <c r="BC5326" s="2">
        <v>0</v>
      </c>
      <c r="BD5326" s="2">
        <v>7</v>
      </c>
      <c r="BE5326" s="2">
        <v>0</v>
      </c>
      <c r="BF5326" s="2">
        <v>0</v>
      </c>
      <c r="BG5326" s="2">
        <v>0</v>
      </c>
      <c r="BH5326" s="2">
        <v>0</v>
      </c>
      <c r="BI5326" s="2">
        <v>0</v>
      </c>
      <c r="BJ5326" s="2">
        <v>0</v>
      </c>
      <c r="BK5326" s="2">
        <v>0</v>
      </c>
      <c r="BL5326" s="2">
        <v>3</v>
      </c>
      <c r="BM5326" s="2">
        <v>1</v>
      </c>
      <c r="BN5326" s="2">
        <v>5</v>
      </c>
      <c r="BO5326" s="2">
        <v>4</v>
      </c>
      <c r="BP5326" s="2">
        <v>7</v>
      </c>
      <c r="BQ5326" s="2">
        <v>3</v>
      </c>
      <c r="BR5326" s="2">
        <v>4</v>
      </c>
      <c r="BS5326" s="2">
        <v>0</v>
      </c>
      <c r="BT5326" s="2">
        <v>0</v>
      </c>
      <c r="BU5326" s="2">
        <v>0</v>
      </c>
      <c r="BV5326" s="2">
        <v>0</v>
      </c>
      <c r="BW5326" s="2">
        <v>0</v>
      </c>
      <c r="BX5326" s="2">
        <v>0</v>
      </c>
      <c r="BY5326" s="2">
        <v>0</v>
      </c>
      <c r="BZ5326" s="2">
        <v>0</v>
      </c>
      <c r="CA5326" s="2">
        <v>0</v>
      </c>
      <c r="CB5326" s="2">
        <v>0</v>
      </c>
      <c r="CC5326" s="2">
        <v>0</v>
      </c>
      <c r="CD5326" s="2">
        <v>0</v>
      </c>
      <c r="CE5326" s="2">
        <v>0</v>
      </c>
      <c r="CF5326" s="2">
        <v>0</v>
      </c>
      <c r="CG5326" s="2">
        <v>0</v>
      </c>
      <c r="CH5326" s="2">
        <v>0</v>
      </c>
      <c r="CI5326" s="2">
        <v>0</v>
      </c>
      <c r="CJ5326" s="2">
        <v>0</v>
      </c>
      <c r="CK5326" s="2">
        <v>0</v>
      </c>
      <c r="CL5326" s="2">
        <v>3</v>
      </c>
    </row>
    <row r="5327" spans="1:90" x14ac:dyDescent="0.25">
      <c r="A5327" t="s">
        <v>115</v>
      </c>
      <c r="B5327">
        <v>10502</v>
      </c>
      <c r="C5327" t="s">
        <v>345</v>
      </c>
      <c r="D5327">
        <v>1</v>
      </c>
      <c r="E5327">
        <v>8</v>
      </c>
      <c r="F5327">
        <v>7171</v>
      </c>
      <c r="G5327">
        <v>35007171</v>
      </c>
      <c r="H5327" t="s">
        <v>19291</v>
      </c>
      <c r="I5327">
        <v>672</v>
      </c>
      <c r="J5327" t="s">
        <v>345</v>
      </c>
      <c r="K5327" t="s">
        <v>15077</v>
      </c>
      <c r="L5327">
        <v>1</v>
      </c>
      <c r="M5327" t="s">
        <v>345</v>
      </c>
      <c r="N5327">
        <v>8655000</v>
      </c>
      <c r="O5327" t="s">
        <v>127</v>
      </c>
      <c r="P5327" t="s">
        <v>17539</v>
      </c>
      <c r="Q5327" t="s">
        <v>13550</v>
      </c>
      <c r="R5327">
        <v>11</v>
      </c>
      <c r="S5327">
        <v>47471110</v>
      </c>
      <c r="U5327" t="s">
        <v>19292</v>
      </c>
      <c r="V5327">
        <v>1</v>
      </c>
      <c r="W5327" s="2">
        <v>0</v>
      </c>
      <c r="X5327" s="2">
        <v>0</v>
      </c>
      <c r="Y5327" s="2">
        <v>0</v>
      </c>
      <c r="Z5327" s="2">
        <v>0</v>
      </c>
      <c r="AA5327" s="2">
        <v>0</v>
      </c>
      <c r="AB5327" s="2">
        <v>0</v>
      </c>
      <c r="AC5327" s="2">
        <v>0</v>
      </c>
      <c r="AD5327" s="2">
        <v>107</v>
      </c>
      <c r="AE5327" s="2">
        <v>106</v>
      </c>
      <c r="AF5327" s="2">
        <v>111</v>
      </c>
      <c r="AG5327" s="2">
        <v>107</v>
      </c>
      <c r="AH5327" s="2">
        <v>105</v>
      </c>
      <c r="AI5327" s="2">
        <v>69</v>
      </c>
      <c r="AJ5327" s="2">
        <v>88</v>
      </c>
      <c r="AK5327" s="2">
        <v>0</v>
      </c>
      <c r="AL5327" s="2">
        <v>0</v>
      </c>
      <c r="AM5327" s="2">
        <v>0</v>
      </c>
      <c r="AN5327" s="2">
        <v>0</v>
      </c>
      <c r="AO5327" s="2">
        <v>0</v>
      </c>
      <c r="AP5327" s="2">
        <v>0</v>
      </c>
      <c r="AQ5327" s="2">
        <v>0</v>
      </c>
      <c r="AR5327" s="2">
        <v>0</v>
      </c>
      <c r="AS5327" s="2">
        <v>0</v>
      </c>
      <c r="AT5327" s="2">
        <v>0</v>
      </c>
      <c r="AU5327" s="2">
        <v>0</v>
      </c>
      <c r="AV5327" s="2">
        <v>0</v>
      </c>
      <c r="AW5327" s="2">
        <v>0</v>
      </c>
      <c r="AX5327" s="2">
        <v>0</v>
      </c>
      <c r="AY5327" s="2">
        <v>0</v>
      </c>
      <c r="AZ5327" s="2">
        <v>0</v>
      </c>
      <c r="BA5327" s="2">
        <v>0</v>
      </c>
      <c r="BB5327" s="2">
        <v>0</v>
      </c>
      <c r="BC5327" s="2">
        <v>0</v>
      </c>
      <c r="BD5327" s="2">
        <v>5</v>
      </c>
      <c r="BE5327" s="2">
        <v>0</v>
      </c>
      <c r="BF5327" s="2">
        <v>0</v>
      </c>
      <c r="BG5327" s="2">
        <v>0</v>
      </c>
      <c r="BH5327" s="2">
        <v>0</v>
      </c>
      <c r="BI5327" s="2">
        <v>0</v>
      </c>
      <c r="BJ5327" s="2">
        <v>0</v>
      </c>
      <c r="BK5327" s="2">
        <v>0</v>
      </c>
      <c r="BL5327" s="2">
        <v>5</v>
      </c>
      <c r="BM5327" s="2">
        <v>4</v>
      </c>
      <c r="BN5327" s="2">
        <v>5</v>
      </c>
      <c r="BO5327" s="2">
        <v>5</v>
      </c>
      <c r="BP5327" s="2">
        <v>6</v>
      </c>
      <c r="BQ5327" s="2">
        <v>3</v>
      </c>
      <c r="BR5327" s="2">
        <v>4</v>
      </c>
      <c r="BS5327" s="2">
        <v>0</v>
      </c>
      <c r="BT5327" s="2">
        <v>0</v>
      </c>
      <c r="BU5327" s="2">
        <v>0</v>
      </c>
      <c r="BV5327" s="2">
        <v>0</v>
      </c>
      <c r="BW5327" s="2">
        <v>0</v>
      </c>
      <c r="BX5327" s="2">
        <v>0</v>
      </c>
      <c r="BY5327" s="2">
        <v>0</v>
      </c>
      <c r="BZ5327" s="2">
        <v>0</v>
      </c>
      <c r="CA5327" s="2">
        <v>0</v>
      </c>
      <c r="CB5327" s="2">
        <v>0</v>
      </c>
      <c r="CC5327" s="2">
        <v>0</v>
      </c>
      <c r="CD5327" s="2">
        <v>0</v>
      </c>
      <c r="CE5327" s="2">
        <v>0</v>
      </c>
      <c r="CF5327" s="2">
        <v>0</v>
      </c>
      <c r="CG5327" s="2">
        <v>0</v>
      </c>
      <c r="CH5327" s="2">
        <v>0</v>
      </c>
      <c r="CI5327" s="2">
        <v>0</v>
      </c>
      <c r="CJ5327" s="2">
        <v>0</v>
      </c>
      <c r="CK5327" s="2">
        <v>0</v>
      </c>
      <c r="CL5327" s="2">
        <v>2</v>
      </c>
    </row>
    <row r="5328" spans="1:90" x14ac:dyDescent="0.25">
      <c r="A5328" t="s">
        <v>115</v>
      </c>
      <c r="B5328">
        <v>10502</v>
      </c>
      <c r="C5328" t="s">
        <v>345</v>
      </c>
      <c r="D5328">
        <v>1</v>
      </c>
      <c r="E5328">
        <v>8</v>
      </c>
      <c r="F5328">
        <v>7158</v>
      </c>
      <c r="G5328">
        <v>35007158</v>
      </c>
      <c r="H5328" t="s">
        <v>1101</v>
      </c>
      <c r="I5328">
        <v>672</v>
      </c>
      <c r="J5328" t="s">
        <v>345</v>
      </c>
      <c r="K5328" t="s">
        <v>1102</v>
      </c>
      <c r="L5328">
        <v>3</v>
      </c>
      <c r="M5328" t="s">
        <v>1103</v>
      </c>
      <c r="N5328">
        <v>8634050</v>
      </c>
      <c r="P5328" t="s">
        <v>1104</v>
      </c>
      <c r="Q5328">
        <v>9700</v>
      </c>
      <c r="R5328">
        <v>11</v>
      </c>
      <c r="S5328">
        <v>47426600</v>
      </c>
      <c r="U5328" t="s">
        <v>1105</v>
      </c>
      <c r="V5328">
        <v>2</v>
      </c>
      <c r="W5328" s="2">
        <v>0</v>
      </c>
      <c r="X5328" s="2">
        <v>0</v>
      </c>
      <c r="Y5328" s="2">
        <v>33</v>
      </c>
      <c r="Z5328" s="2">
        <v>38</v>
      </c>
      <c r="AA5328" s="2">
        <v>43</v>
      </c>
      <c r="AB5328" s="2">
        <v>41</v>
      </c>
      <c r="AC5328" s="2">
        <v>38</v>
      </c>
      <c r="AD5328" s="2">
        <v>43</v>
      </c>
      <c r="AE5328" s="2">
        <v>45</v>
      </c>
      <c r="AF5328" s="2">
        <v>47</v>
      </c>
      <c r="AG5328" s="2">
        <v>51</v>
      </c>
      <c r="AH5328" s="2">
        <v>48</v>
      </c>
      <c r="AI5328" s="2">
        <v>44</v>
      </c>
      <c r="AJ5328" s="2">
        <v>42</v>
      </c>
      <c r="AK5328" s="2">
        <v>0</v>
      </c>
      <c r="AL5328" s="2">
        <v>0</v>
      </c>
      <c r="AM5328" s="2">
        <v>0</v>
      </c>
      <c r="AN5328" s="2">
        <v>0</v>
      </c>
      <c r="AO5328" s="2">
        <v>0</v>
      </c>
      <c r="AP5328" s="2">
        <v>0</v>
      </c>
      <c r="AQ5328" s="2">
        <v>0</v>
      </c>
      <c r="AR5328" s="2">
        <v>0</v>
      </c>
      <c r="AS5328" s="2">
        <v>0</v>
      </c>
      <c r="AT5328" s="2">
        <v>0</v>
      </c>
      <c r="AU5328" s="2">
        <v>0</v>
      </c>
      <c r="AV5328" s="2">
        <v>0</v>
      </c>
      <c r="AW5328" s="2">
        <v>0</v>
      </c>
      <c r="AX5328" s="2">
        <v>0</v>
      </c>
      <c r="AY5328" s="2">
        <v>0</v>
      </c>
      <c r="AZ5328" s="2">
        <v>0</v>
      </c>
      <c r="BA5328" s="2">
        <v>0</v>
      </c>
      <c r="BB5328" s="2">
        <v>0</v>
      </c>
      <c r="BC5328" s="2">
        <v>0</v>
      </c>
      <c r="BD5328" s="2">
        <v>0</v>
      </c>
      <c r="BE5328" s="2">
        <v>0</v>
      </c>
      <c r="BF5328" s="2">
        <v>0</v>
      </c>
      <c r="BG5328" s="2">
        <v>1</v>
      </c>
      <c r="BH5328" s="2">
        <v>2</v>
      </c>
      <c r="BI5328" s="2">
        <v>3</v>
      </c>
      <c r="BJ5328" s="2">
        <v>3</v>
      </c>
      <c r="BK5328" s="2">
        <v>3</v>
      </c>
      <c r="BL5328" s="2">
        <v>2</v>
      </c>
      <c r="BM5328" s="2">
        <v>2</v>
      </c>
      <c r="BN5328" s="2">
        <v>2</v>
      </c>
      <c r="BO5328" s="2">
        <v>2</v>
      </c>
      <c r="BP5328" s="2">
        <v>2</v>
      </c>
      <c r="BQ5328" s="2">
        <v>2</v>
      </c>
      <c r="BR5328" s="2">
        <v>2</v>
      </c>
      <c r="BS5328" s="2">
        <v>0</v>
      </c>
      <c r="BT5328" s="2">
        <v>0</v>
      </c>
      <c r="BU5328" s="2">
        <v>0</v>
      </c>
      <c r="BV5328" s="2">
        <v>0</v>
      </c>
      <c r="BW5328" s="2">
        <v>0</v>
      </c>
      <c r="BX5328" s="2">
        <v>0</v>
      </c>
      <c r="BY5328" s="2">
        <v>0</v>
      </c>
      <c r="BZ5328" s="2">
        <v>0</v>
      </c>
      <c r="CA5328" s="2">
        <v>0</v>
      </c>
      <c r="CB5328" s="2">
        <v>0</v>
      </c>
      <c r="CC5328" s="2">
        <v>0</v>
      </c>
      <c r="CD5328" s="2">
        <v>0</v>
      </c>
      <c r="CE5328" s="2">
        <v>0</v>
      </c>
      <c r="CF5328" s="2">
        <v>0</v>
      </c>
      <c r="CG5328" s="2">
        <v>0</v>
      </c>
      <c r="CH5328" s="2">
        <v>0</v>
      </c>
      <c r="CI5328" s="2">
        <v>0</v>
      </c>
      <c r="CJ5328" s="2">
        <v>0</v>
      </c>
      <c r="CK5328" s="2">
        <v>0</v>
      </c>
      <c r="CL5328" s="2">
        <v>0</v>
      </c>
    </row>
    <row r="5329" spans="1:90" x14ac:dyDescent="0.25">
      <c r="A5329" t="s">
        <v>115</v>
      </c>
      <c r="B5329">
        <v>10502</v>
      </c>
      <c r="C5329" t="s">
        <v>345</v>
      </c>
      <c r="D5329">
        <v>1</v>
      </c>
      <c r="E5329">
        <v>8</v>
      </c>
      <c r="F5329">
        <v>7262</v>
      </c>
      <c r="G5329">
        <v>35007262</v>
      </c>
      <c r="H5329" t="s">
        <v>17722</v>
      </c>
      <c r="I5329">
        <v>305</v>
      </c>
      <c r="J5329" t="s">
        <v>361</v>
      </c>
      <c r="K5329" t="s">
        <v>17723</v>
      </c>
      <c r="L5329">
        <v>1</v>
      </c>
      <c r="M5329" t="s">
        <v>361</v>
      </c>
      <c r="N5329">
        <v>8544630</v>
      </c>
      <c r="O5329" t="s">
        <v>92</v>
      </c>
      <c r="P5329" t="s">
        <v>5823</v>
      </c>
      <c r="Q5329">
        <v>128</v>
      </c>
      <c r="R5329">
        <v>11</v>
      </c>
      <c r="S5329">
        <v>46782399</v>
      </c>
      <c r="U5329" t="s">
        <v>17724</v>
      </c>
      <c r="V5329">
        <v>1</v>
      </c>
      <c r="W5329" s="2">
        <v>0</v>
      </c>
      <c r="X5329" s="2">
        <v>0</v>
      </c>
      <c r="Y5329" s="2">
        <v>0</v>
      </c>
      <c r="Z5329" s="2">
        <v>0</v>
      </c>
      <c r="AA5329" s="2">
        <v>0</v>
      </c>
      <c r="AB5329" s="2">
        <v>0</v>
      </c>
      <c r="AC5329" s="2">
        <v>0</v>
      </c>
      <c r="AD5329" s="2">
        <v>133</v>
      </c>
      <c r="AE5329" s="2">
        <v>74</v>
      </c>
      <c r="AF5329" s="2">
        <v>107</v>
      </c>
      <c r="AG5329" s="2">
        <v>102</v>
      </c>
      <c r="AH5329" s="2">
        <v>0</v>
      </c>
      <c r="AI5329" s="2">
        <v>0</v>
      </c>
      <c r="AJ5329" s="2">
        <v>0</v>
      </c>
      <c r="AK5329" s="2">
        <v>0</v>
      </c>
      <c r="AL5329" s="2">
        <v>0</v>
      </c>
      <c r="AM5329" s="2">
        <v>0</v>
      </c>
      <c r="AN5329" s="2">
        <v>0</v>
      </c>
      <c r="AO5329" s="2">
        <v>0</v>
      </c>
      <c r="AP5329" s="2">
        <v>0</v>
      </c>
      <c r="AQ5329" s="2">
        <v>0</v>
      </c>
      <c r="AR5329" s="2">
        <v>0</v>
      </c>
      <c r="AS5329" s="2">
        <v>0</v>
      </c>
      <c r="AT5329" s="2">
        <v>0</v>
      </c>
      <c r="AU5329" s="2">
        <v>188</v>
      </c>
      <c r="AV5329" s="2">
        <v>0</v>
      </c>
      <c r="AW5329" s="2">
        <v>0</v>
      </c>
      <c r="AX5329" s="2">
        <v>0</v>
      </c>
      <c r="AY5329" s="2">
        <v>0</v>
      </c>
      <c r="AZ5329" s="2">
        <v>0</v>
      </c>
      <c r="BA5329" s="2">
        <v>0</v>
      </c>
      <c r="BB5329" s="2">
        <v>0</v>
      </c>
      <c r="BC5329" s="2">
        <v>0</v>
      </c>
      <c r="BD5329" s="2">
        <v>0</v>
      </c>
      <c r="BE5329" s="2">
        <v>0</v>
      </c>
      <c r="BF5329" s="2">
        <v>0</v>
      </c>
      <c r="BG5329" s="2">
        <v>0</v>
      </c>
      <c r="BH5329" s="2">
        <v>0</v>
      </c>
      <c r="BI5329" s="2">
        <v>0</v>
      </c>
      <c r="BJ5329" s="2">
        <v>0</v>
      </c>
      <c r="BK5329" s="2">
        <v>0</v>
      </c>
      <c r="BL5329" s="2">
        <v>6</v>
      </c>
      <c r="BM5329" s="2">
        <v>2</v>
      </c>
      <c r="BN5329" s="2">
        <v>5</v>
      </c>
      <c r="BO5329" s="2">
        <v>4</v>
      </c>
      <c r="BP5329" s="2">
        <v>0</v>
      </c>
      <c r="BQ5329" s="2">
        <v>0</v>
      </c>
      <c r="BR5329" s="2">
        <v>0</v>
      </c>
      <c r="BS5329" s="2">
        <v>0</v>
      </c>
      <c r="BT5329" s="2">
        <v>0</v>
      </c>
      <c r="BU5329" s="2">
        <v>0</v>
      </c>
      <c r="BV5329" s="2">
        <v>0</v>
      </c>
      <c r="BW5329" s="2">
        <v>0</v>
      </c>
      <c r="BX5329" s="2">
        <v>0</v>
      </c>
      <c r="BY5329" s="2">
        <v>0</v>
      </c>
      <c r="BZ5329" s="2">
        <v>0</v>
      </c>
      <c r="CA5329" s="2">
        <v>0</v>
      </c>
      <c r="CB5329" s="2">
        <v>0</v>
      </c>
      <c r="CC5329" s="2">
        <v>6</v>
      </c>
      <c r="CD5329" s="2">
        <v>0</v>
      </c>
      <c r="CE5329" s="2">
        <v>0</v>
      </c>
      <c r="CF5329" s="2">
        <v>0</v>
      </c>
      <c r="CG5329" s="2">
        <v>0</v>
      </c>
      <c r="CH5329" s="2">
        <v>0</v>
      </c>
      <c r="CI5329" s="2">
        <v>0</v>
      </c>
      <c r="CJ5329" s="2">
        <v>0</v>
      </c>
      <c r="CK5329" s="2">
        <v>0</v>
      </c>
      <c r="CL5329" s="2">
        <v>0</v>
      </c>
    </row>
    <row r="5330" spans="1:90" x14ac:dyDescent="0.25">
      <c r="A5330" t="s">
        <v>115</v>
      </c>
      <c r="B5330">
        <v>10502</v>
      </c>
      <c r="C5330" t="s">
        <v>345</v>
      </c>
      <c r="D5330">
        <v>1</v>
      </c>
      <c r="E5330">
        <v>8</v>
      </c>
      <c r="F5330">
        <v>7274</v>
      </c>
      <c r="G5330">
        <v>35007274</v>
      </c>
      <c r="H5330" t="s">
        <v>4731</v>
      </c>
      <c r="I5330">
        <v>305</v>
      </c>
      <c r="J5330" t="s">
        <v>361</v>
      </c>
      <c r="K5330" t="s">
        <v>4732</v>
      </c>
      <c r="L5330">
        <v>1</v>
      </c>
      <c r="M5330" t="s">
        <v>361</v>
      </c>
      <c r="N5330">
        <v>8533240</v>
      </c>
      <c r="O5330" t="s">
        <v>92</v>
      </c>
      <c r="P5330" t="s">
        <v>4733</v>
      </c>
      <c r="Q5330">
        <v>100</v>
      </c>
      <c r="R5330">
        <v>11</v>
      </c>
      <c r="S5330">
        <v>46740105</v>
      </c>
      <c r="T5330">
        <v>46782355</v>
      </c>
      <c r="U5330" t="s">
        <v>4734</v>
      </c>
      <c r="V5330">
        <v>1</v>
      </c>
      <c r="W5330" s="2">
        <v>0</v>
      </c>
      <c r="X5330" s="2">
        <v>0</v>
      </c>
      <c r="Y5330" s="2">
        <v>0</v>
      </c>
      <c r="Z5330" s="2">
        <v>0</v>
      </c>
      <c r="AA5330" s="2">
        <v>0</v>
      </c>
      <c r="AB5330" s="2">
        <v>0</v>
      </c>
      <c r="AC5330" s="2">
        <v>0</v>
      </c>
      <c r="AD5330" s="2">
        <v>26</v>
      </c>
      <c r="AE5330" s="2">
        <v>35</v>
      </c>
      <c r="AF5330" s="2">
        <v>31</v>
      </c>
      <c r="AG5330" s="2">
        <v>53</v>
      </c>
      <c r="AH5330" s="2">
        <v>152</v>
      </c>
      <c r="AI5330" s="2">
        <v>149</v>
      </c>
      <c r="AJ5330" s="2">
        <v>115</v>
      </c>
      <c r="AK5330" s="2">
        <v>0</v>
      </c>
      <c r="AL5330" s="2">
        <v>0</v>
      </c>
      <c r="AM5330" s="2">
        <v>0</v>
      </c>
      <c r="AN5330" s="2">
        <v>0</v>
      </c>
      <c r="AO5330" s="2">
        <v>0</v>
      </c>
      <c r="AP5330" s="2">
        <v>0</v>
      </c>
      <c r="AQ5330" s="2">
        <v>0</v>
      </c>
      <c r="AR5330" s="2">
        <v>0</v>
      </c>
      <c r="AS5330" s="2">
        <v>0</v>
      </c>
      <c r="AT5330" s="2">
        <v>0</v>
      </c>
      <c r="AU5330" s="2">
        <v>305</v>
      </c>
      <c r="AV5330" s="2">
        <v>0</v>
      </c>
      <c r="AW5330" s="2">
        <v>0</v>
      </c>
      <c r="AX5330" s="2">
        <v>0</v>
      </c>
      <c r="AY5330" s="2">
        <v>0</v>
      </c>
      <c r="AZ5330" s="2">
        <v>0</v>
      </c>
      <c r="BA5330" s="2">
        <v>0</v>
      </c>
      <c r="BB5330" s="2">
        <v>0</v>
      </c>
      <c r="BC5330" s="2">
        <v>0</v>
      </c>
      <c r="BD5330" s="2">
        <v>2</v>
      </c>
      <c r="BE5330" s="2">
        <v>0</v>
      </c>
      <c r="BF5330" s="2">
        <v>0</v>
      </c>
      <c r="BG5330" s="2">
        <v>0</v>
      </c>
      <c r="BH5330" s="2">
        <v>0</v>
      </c>
      <c r="BI5330" s="2">
        <v>0</v>
      </c>
      <c r="BJ5330" s="2">
        <v>0</v>
      </c>
      <c r="BK5330" s="2">
        <v>0</v>
      </c>
      <c r="BL5330" s="2">
        <v>1</v>
      </c>
      <c r="BM5330" s="2">
        <v>1</v>
      </c>
      <c r="BN5330" s="2">
        <v>1</v>
      </c>
      <c r="BO5330" s="2">
        <v>3</v>
      </c>
      <c r="BP5330" s="2">
        <v>7</v>
      </c>
      <c r="BQ5330" s="2">
        <v>6</v>
      </c>
      <c r="BR5330" s="2">
        <v>4</v>
      </c>
      <c r="BS5330" s="2">
        <v>0</v>
      </c>
      <c r="BT5330" s="2">
        <v>0</v>
      </c>
      <c r="BU5330" s="2">
        <v>0</v>
      </c>
      <c r="BV5330" s="2">
        <v>0</v>
      </c>
      <c r="BW5330" s="2">
        <v>0</v>
      </c>
      <c r="BX5330" s="2">
        <v>0</v>
      </c>
      <c r="BY5330" s="2">
        <v>0</v>
      </c>
      <c r="BZ5330" s="2">
        <v>0</v>
      </c>
      <c r="CA5330" s="2">
        <v>0</v>
      </c>
      <c r="CB5330" s="2">
        <v>0</v>
      </c>
      <c r="CC5330" s="2">
        <v>7</v>
      </c>
      <c r="CD5330" s="2">
        <v>0</v>
      </c>
      <c r="CE5330" s="2">
        <v>0</v>
      </c>
      <c r="CF5330" s="2">
        <v>0</v>
      </c>
      <c r="CG5330" s="2">
        <v>0</v>
      </c>
      <c r="CH5330" s="2">
        <v>0</v>
      </c>
      <c r="CI5330" s="2">
        <v>0</v>
      </c>
      <c r="CJ5330" s="2">
        <v>0</v>
      </c>
      <c r="CK5330" s="2">
        <v>0</v>
      </c>
      <c r="CL5330" s="2">
        <v>1</v>
      </c>
    </row>
    <row r="5331" spans="1:90" x14ac:dyDescent="0.25">
      <c r="A5331" t="s">
        <v>115</v>
      </c>
      <c r="B5331">
        <v>10502</v>
      </c>
      <c r="C5331" t="s">
        <v>345</v>
      </c>
      <c r="D5331">
        <v>1</v>
      </c>
      <c r="E5331">
        <v>8</v>
      </c>
      <c r="F5331">
        <v>921087</v>
      </c>
      <c r="G5331">
        <v>35921087</v>
      </c>
      <c r="H5331" t="s">
        <v>12768</v>
      </c>
      <c r="I5331">
        <v>672</v>
      </c>
      <c r="J5331" t="s">
        <v>345</v>
      </c>
      <c r="K5331" t="s">
        <v>6158</v>
      </c>
      <c r="L5331">
        <v>1</v>
      </c>
      <c r="M5331" t="s">
        <v>345</v>
      </c>
      <c r="N5331">
        <v>8690150</v>
      </c>
      <c r="O5331" t="s">
        <v>92</v>
      </c>
      <c r="P5331" t="s">
        <v>12769</v>
      </c>
      <c r="Q5331">
        <v>165</v>
      </c>
      <c r="R5331">
        <v>11</v>
      </c>
      <c r="S5331">
        <v>47491982</v>
      </c>
      <c r="T5331">
        <v>47494883</v>
      </c>
      <c r="U5331" t="s">
        <v>12770</v>
      </c>
      <c r="V5331">
        <v>1</v>
      </c>
      <c r="W5331" s="2">
        <v>0</v>
      </c>
      <c r="X5331" s="2">
        <v>0</v>
      </c>
      <c r="Y5331" s="2">
        <v>0</v>
      </c>
      <c r="Z5331" s="2">
        <v>0</v>
      </c>
      <c r="AA5331" s="2">
        <v>0</v>
      </c>
      <c r="AB5331" s="2">
        <v>228</v>
      </c>
      <c r="AC5331" s="2">
        <v>229</v>
      </c>
      <c r="AD5331" s="2">
        <v>190</v>
      </c>
      <c r="AE5331" s="2">
        <v>171</v>
      </c>
      <c r="AF5331" s="2">
        <v>108</v>
      </c>
      <c r="AG5331" s="2">
        <v>134</v>
      </c>
      <c r="AH5331" s="2">
        <v>132</v>
      </c>
      <c r="AI5331" s="2">
        <v>79</v>
      </c>
      <c r="AJ5331" s="2">
        <v>156</v>
      </c>
      <c r="AK5331" s="2">
        <v>0</v>
      </c>
      <c r="AL5331" s="2">
        <v>0</v>
      </c>
      <c r="AM5331" s="2">
        <v>0</v>
      </c>
      <c r="AN5331" s="2">
        <v>0</v>
      </c>
      <c r="AO5331" s="2">
        <v>0</v>
      </c>
      <c r="AP5331" s="2">
        <v>0</v>
      </c>
      <c r="AQ5331" s="2">
        <v>0</v>
      </c>
      <c r="AR5331" s="2">
        <v>88</v>
      </c>
      <c r="AS5331" s="2">
        <v>0</v>
      </c>
      <c r="AT5331" s="2">
        <v>0</v>
      </c>
      <c r="AU5331" s="2">
        <v>143</v>
      </c>
      <c r="AV5331" s="2">
        <v>0</v>
      </c>
      <c r="AW5331" s="2">
        <v>0</v>
      </c>
      <c r="AX5331" s="2">
        <v>0</v>
      </c>
      <c r="AY5331" s="2">
        <v>0</v>
      </c>
      <c r="AZ5331" s="2">
        <v>0</v>
      </c>
      <c r="BA5331" s="2">
        <v>0</v>
      </c>
      <c r="BB5331" s="2">
        <v>0</v>
      </c>
      <c r="BC5331" s="2">
        <v>149</v>
      </c>
      <c r="BD5331" s="2">
        <v>7</v>
      </c>
      <c r="BE5331" s="2">
        <v>0</v>
      </c>
      <c r="BF5331" s="2">
        <v>0</v>
      </c>
      <c r="BG5331" s="2">
        <v>0</v>
      </c>
      <c r="BH5331" s="2">
        <v>0</v>
      </c>
      <c r="BI5331" s="2">
        <v>0</v>
      </c>
      <c r="BJ5331" s="2">
        <v>11</v>
      </c>
      <c r="BK5331" s="2">
        <v>12</v>
      </c>
      <c r="BL5331" s="2">
        <v>9</v>
      </c>
      <c r="BM5331" s="2">
        <v>7</v>
      </c>
      <c r="BN5331" s="2">
        <v>6</v>
      </c>
      <c r="BO5331" s="2">
        <v>4</v>
      </c>
      <c r="BP5331" s="2">
        <v>4</v>
      </c>
      <c r="BQ5331" s="2">
        <v>3</v>
      </c>
      <c r="BR5331" s="2">
        <v>6</v>
      </c>
      <c r="BS5331" s="2">
        <v>0</v>
      </c>
      <c r="BT5331" s="2">
        <v>0</v>
      </c>
      <c r="BU5331" s="2">
        <v>0</v>
      </c>
      <c r="BV5331" s="2">
        <v>0</v>
      </c>
      <c r="BW5331" s="2">
        <v>0</v>
      </c>
      <c r="BX5331" s="2">
        <v>0</v>
      </c>
      <c r="BY5331" s="2">
        <v>0</v>
      </c>
      <c r="BZ5331" s="2">
        <v>3</v>
      </c>
      <c r="CA5331" s="2">
        <v>0</v>
      </c>
      <c r="CB5331" s="2">
        <v>0</v>
      </c>
      <c r="CC5331" s="2">
        <v>5</v>
      </c>
      <c r="CD5331" s="2">
        <v>0</v>
      </c>
      <c r="CE5331" s="2">
        <v>0</v>
      </c>
      <c r="CF5331" s="2">
        <v>0</v>
      </c>
      <c r="CG5331" s="2">
        <v>0</v>
      </c>
      <c r="CH5331" s="2">
        <v>0</v>
      </c>
      <c r="CI5331" s="2">
        <v>0</v>
      </c>
      <c r="CJ5331" s="2">
        <v>0</v>
      </c>
      <c r="CK5331" s="2">
        <v>8</v>
      </c>
      <c r="CL5331" s="2">
        <v>2</v>
      </c>
    </row>
    <row r="5332" spans="1:90" x14ac:dyDescent="0.25">
      <c r="A5332" t="s">
        <v>115</v>
      </c>
      <c r="B5332">
        <v>10502</v>
      </c>
      <c r="C5332" t="s">
        <v>345</v>
      </c>
      <c r="D5332">
        <v>1</v>
      </c>
      <c r="E5332">
        <v>8</v>
      </c>
      <c r="F5332">
        <v>901891</v>
      </c>
      <c r="G5332">
        <v>35901891</v>
      </c>
      <c r="H5332" t="s">
        <v>17492</v>
      </c>
      <c r="I5332">
        <v>672</v>
      </c>
      <c r="J5332" t="s">
        <v>345</v>
      </c>
      <c r="K5332" t="s">
        <v>7801</v>
      </c>
      <c r="L5332">
        <v>1</v>
      </c>
      <c r="M5332" t="s">
        <v>345</v>
      </c>
      <c r="N5332">
        <v>8696410</v>
      </c>
      <c r="O5332" t="s">
        <v>92</v>
      </c>
      <c r="P5332" t="s">
        <v>17493</v>
      </c>
      <c r="Q5332">
        <v>5</v>
      </c>
      <c r="R5332">
        <v>11</v>
      </c>
      <c r="S5332">
        <v>47494947</v>
      </c>
      <c r="T5332">
        <v>47499844</v>
      </c>
      <c r="U5332" t="s">
        <v>17494</v>
      </c>
      <c r="V5332">
        <v>1</v>
      </c>
      <c r="W5332" s="2">
        <v>0</v>
      </c>
      <c r="X5332" s="2">
        <v>0</v>
      </c>
      <c r="Y5332" s="2">
        <v>0</v>
      </c>
      <c r="Z5332" s="2">
        <v>0</v>
      </c>
      <c r="AA5332" s="2">
        <v>0</v>
      </c>
      <c r="AB5332" s="2">
        <v>100</v>
      </c>
      <c r="AC5332" s="2">
        <v>287</v>
      </c>
      <c r="AD5332" s="2">
        <v>116</v>
      </c>
      <c r="AE5332" s="2">
        <v>112</v>
      </c>
      <c r="AF5332" s="2">
        <v>110</v>
      </c>
      <c r="AG5332" s="2">
        <v>109</v>
      </c>
      <c r="AH5332" s="2">
        <v>41</v>
      </c>
      <c r="AI5332" s="2">
        <v>0</v>
      </c>
      <c r="AJ5332" s="2">
        <v>0</v>
      </c>
      <c r="AK5332" s="2">
        <v>0</v>
      </c>
      <c r="AL5332" s="2">
        <v>0</v>
      </c>
      <c r="AM5332" s="2">
        <v>0</v>
      </c>
      <c r="AN5332" s="2">
        <v>0</v>
      </c>
      <c r="AO5332" s="2">
        <v>0</v>
      </c>
      <c r="AP5332" s="2">
        <v>0</v>
      </c>
      <c r="AQ5332" s="2">
        <v>0</v>
      </c>
      <c r="AR5332" s="2">
        <v>135</v>
      </c>
      <c r="AS5332" s="2">
        <v>0</v>
      </c>
      <c r="AT5332" s="2">
        <v>0</v>
      </c>
      <c r="AU5332" s="2">
        <v>324</v>
      </c>
      <c r="AV5332" s="2">
        <v>0</v>
      </c>
      <c r="AW5332" s="2">
        <v>0</v>
      </c>
      <c r="AX5332" s="2">
        <v>0</v>
      </c>
      <c r="AY5332" s="2">
        <v>0</v>
      </c>
      <c r="AZ5332" s="2">
        <v>0</v>
      </c>
      <c r="BA5332" s="2">
        <v>0</v>
      </c>
      <c r="BB5332" s="2">
        <v>0</v>
      </c>
      <c r="BC5332" s="2">
        <v>0</v>
      </c>
      <c r="BD5332" s="2">
        <v>6</v>
      </c>
      <c r="BE5332" s="2">
        <v>0</v>
      </c>
      <c r="BF5332" s="2">
        <v>0</v>
      </c>
      <c r="BG5332" s="2">
        <v>0</v>
      </c>
      <c r="BH5332" s="2">
        <v>0</v>
      </c>
      <c r="BI5332" s="2">
        <v>0</v>
      </c>
      <c r="BJ5332" s="2">
        <v>5</v>
      </c>
      <c r="BK5332" s="2">
        <v>10</v>
      </c>
      <c r="BL5332" s="2">
        <v>6</v>
      </c>
      <c r="BM5332" s="2">
        <v>5</v>
      </c>
      <c r="BN5332" s="2">
        <v>4</v>
      </c>
      <c r="BO5332" s="2">
        <v>4</v>
      </c>
      <c r="BP5332" s="2">
        <v>2</v>
      </c>
      <c r="BQ5332" s="2">
        <v>0</v>
      </c>
      <c r="BR5332" s="2">
        <v>0</v>
      </c>
      <c r="BS5332" s="2">
        <v>0</v>
      </c>
      <c r="BT5332" s="2">
        <v>0</v>
      </c>
      <c r="BU5332" s="2">
        <v>0</v>
      </c>
      <c r="BV5332" s="2">
        <v>0</v>
      </c>
      <c r="BW5332" s="2">
        <v>0</v>
      </c>
      <c r="BX5332" s="2">
        <v>0</v>
      </c>
      <c r="BY5332" s="2">
        <v>0</v>
      </c>
      <c r="BZ5332" s="2">
        <v>5</v>
      </c>
      <c r="CA5332" s="2">
        <v>0</v>
      </c>
      <c r="CB5332" s="2">
        <v>0</v>
      </c>
      <c r="CC5332" s="2">
        <v>11</v>
      </c>
      <c r="CD5332" s="2">
        <v>0</v>
      </c>
      <c r="CE5332" s="2">
        <v>0</v>
      </c>
      <c r="CF5332" s="2">
        <v>0</v>
      </c>
      <c r="CG5332" s="2">
        <v>0</v>
      </c>
      <c r="CH5332" s="2">
        <v>0</v>
      </c>
      <c r="CI5332" s="2">
        <v>0</v>
      </c>
      <c r="CJ5332" s="2">
        <v>0</v>
      </c>
      <c r="CK5332" s="2">
        <v>0</v>
      </c>
      <c r="CL5332" s="2">
        <v>5</v>
      </c>
    </row>
    <row r="5333" spans="1:90" x14ac:dyDescent="0.25">
      <c r="A5333" t="s">
        <v>115</v>
      </c>
      <c r="B5333">
        <v>10502</v>
      </c>
      <c r="C5333" t="s">
        <v>345</v>
      </c>
      <c r="D5333">
        <v>1</v>
      </c>
      <c r="E5333">
        <v>8</v>
      </c>
      <c r="F5333">
        <v>925652</v>
      </c>
      <c r="G5333">
        <v>35925652</v>
      </c>
      <c r="H5333" t="s">
        <v>2765</v>
      </c>
      <c r="I5333">
        <v>305</v>
      </c>
      <c r="J5333" t="s">
        <v>361</v>
      </c>
      <c r="K5333" t="s">
        <v>3999</v>
      </c>
      <c r="L5333">
        <v>1</v>
      </c>
      <c r="M5333" t="s">
        <v>361</v>
      </c>
      <c r="N5333">
        <v>8528330</v>
      </c>
      <c r="O5333" t="s">
        <v>92</v>
      </c>
      <c r="P5333" t="s">
        <v>3315</v>
      </c>
      <c r="Q5333">
        <v>1282</v>
      </c>
      <c r="R5333">
        <v>11</v>
      </c>
      <c r="S5333">
        <v>46753222</v>
      </c>
      <c r="T5333">
        <v>46782799</v>
      </c>
      <c r="U5333" t="s">
        <v>13913</v>
      </c>
      <c r="V5333">
        <v>1</v>
      </c>
      <c r="W5333" s="2">
        <v>0</v>
      </c>
      <c r="X5333" s="2">
        <v>0</v>
      </c>
      <c r="Y5333" s="2">
        <v>0</v>
      </c>
      <c r="Z5333" s="2">
        <v>0</v>
      </c>
      <c r="AA5333" s="2">
        <v>0</v>
      </c>
      <c r="AB5333" s="2">
        <v>0</v>
      </c>
      <c r="AC5333" s="2">
        <v>0</v>
      </c>
      <c r="AD5333" s="2">
        <v>27</v>
      </c>
      <c r="AE5333" s="2">
        <v>58</v>
      </c>
      <c r="AF5333" s="2">
        <v>88</v>
      </c>
      <c r="AG5333" s="2">
        <v>152</v>
      </c>
      <c r="AH5333" s="2">
        <v>140</v>
      </c>
      <c r="AI5333" s="2">
        <v>139</v>
      </c>
      <c r="AJ5333" s="2">
        <v>138</v>
      </c>
      <c r="AK5333" s="2">
        <v>0</v>
      </c>
      <c r="AL5333" s="2">
        <v>0</v>
      </c>
      <c r="AM5333" s="2">
        <v>0</v>
      </c>
      <c r="AN5333" s="2">
        <v>0</v>
      </c>
      <c r="AO5333" s="2">
        <v>0</v>
      </c>
      <c r="AP5333" s="2">
        <v>0</v>
      </c>
      <c r="AQ5333" s="2">
        <v>0</v>
      </c>
      <c r="AR5333" s="2">
        <v>0</v>
      </c>
      <c r="AS5333" s="2">
        <v>0</v>
      </c>
      <c r="AT5333" s="2">
        <v>0</v>
      </c>
      <c r="AU5333" s="2">
        <v>0</v>
      </c>
      <c r="AV5333" s="2">
        <v>0</v>
      </c>
      <c r="AW5333" s="2">
        <v>0</v>
      </c>
      <c r="AX5333" s="2">
        <v>0</v>
      </c>
      <c r="AY5333" s="2">
        <v>0</v>
      </c>
      <c r="AZ5333" s="2">
        <v>0</v>
      </c>
      <c r="BA5333" s="2">
        <v>0</v>
      </c>
      <c r="BB5333" s="2">
        <v>0</v>
      </c>
      <c r="BC5333" s="2">
        <v>0</v>
      </c>
      <c r="BD5333" s="2">
        <v>0</v>
      </c>
      <c r="BE5333" s="2">
        <v>0</v>
      </c>
      <c r="BF5333" s="2">
        <v>0</v>
      </c>
      <c r="BG5333" s="2">
        <v>0</v>
      </c>
      <c r="BH5333" s="2">
        <v>0</v>
      </c>
      <c r="BI5333" s="2">
        <v>0</v>
      </c>
      <c r="BJ5333" s="2">
        <v>0</v>
      </c>
      <c r="BK5333" s="2">
        <v>0</v>
      </c>
      <c r="BL5333" s="2">
        <v>2</v>
      </c>
      <c r="BM5333" s="2">
        <v>3</v>
      </c>
      <c r="BN5333" s="2">
        <v>4</v>
      </c>
      <c r="BO5333" s="2">
        <v>8</v>
      </c>
      <c r="BP5333" s="2">
        <v>6</v>
      </c>
      <c r="BQ5333" s="2">
        <v>7</v>
      </c>
      <c r="BR5333" s="2">
        <v>4</v>
      </c>
      <c r="BS5333" s="2">
        <v>0</v>
      </c>
      <c r="BT5333" s="2">
        <v>0</v>
      </c>
      <c r="BU5333" s="2">
        <v>0</v>
      </c>
      <c r="BV5333" s="2">
        <v>0</v>
      </c>
      <c r="BW5333" s="2">
        <v>0</v>
      </c>
      <c r="BX5333" s="2">
        <v>0</v>
      </c>
      <c r="BY5333" s="2">
        <v>0</v>
      </c>
      <c r="BZ5333" s="2">
        <v>0</v>
      </c>
      <c r="CA5333" s="2">
        <v>0</v>
      </c>
      <c r="CB5333" s="2">
        <v>0</v>
      </c>
      <c r="CC5333" s="2">
        <v>0</v>
      </c>
      <c r="CD5333" s="2">
        <v>0</v>
      </c>
      <c r="CE5333" s="2">
        <v>0</v>
      </c>
      <c r="CF5333" s="2">
        <v>0</v>
      </c>
      <c r="CG5333" s="2">
        <v>0</v>
      </c>
      <c r="CH5333" s="2">
        <v>0</v>
      </c>
      <c r="CI5333" s="2">
        <v>0</v>
      </c>
      <c r="CJ5333" s="2">
        <v>0</v>
      </c>
      <c r="CK5333" s="2">
        <v>0</v>
      </c>
      <c r="CL5333" s="2">
        <v>0</v>
      </c>
    </row>
    <row r="5334" spans="1:90" x14ac:dyDescent="0.25">
      <c r="A5334" t="s">
        <v>115</v>
      </c>
      <c r="B5334">
        <v>10502</v>
      </c>
      <c r="C5334" t="s">
        <v>345</v>
      </c>
      <c r="D5334">
        <v>1</v>
      </c>
      <c r="E5334">
        <v>8</v>
      </c>
      <c r="F5334">
        <v>908472</v>
      </c>
      <c r="G5334">
        <v>35908472</v>
      </c>
      <c r="H5334" t="s">
        <v>15969</v>
      </c>
      <c r="I5334">
        <v>672</v>
      </c>
      <c r="J5334" t="s">
        <v>345</v>
      </c>
      <c r="K5334" t="s">
        <v>346</v>
      </c>
      <c r="L5334">
        <v>1</v>
      </c>
      <c r="M5334" t="s">
        <v>345</v>
      </c>
      <c r="N5334">
        <v>8695080</v>
      </c>
      <c r="O5334" t="s">
        <v>92</v>
      </c>
      <c r="P5334" t="s">
        <v>15970</v>
      </c>
      <c r="Q5334">
        <v>61</v>
      </c>
      <c r="R5334">
        <v>11</v>
      </c>
      <c r="S5334">
        <v>47491800</v>
      </c>
      <c r="U5334" t="s">
        <v>15971</v>
      </c>
      <c r="V5334">
        <v>1</v>
      </c>
      <c r="W5334" s="2">
        <v>0</v>
      </c>
      <c r="X5334" s="2">
        <v>0</v>
      </c>
      <c r="Y5334" s="2">
        <v>0</v>
      </c>
      <c r="Z5334" s="2">
        <v>0</v>
      </c>
      <c r="AA5334" s="2">
        <v>0</v>
      </c>
      <c r="AB5334" s="2">
        <v>0</v>
      </c>
      <c r="AC5334" s="2">
        <v>0</v>
      </c>
      <c r="AD5334" s="2">
        <v>174</v>
      </c>
      <c r="AE5334" s="2">
        <v>176</v>
      </c>
      <c r="AF5334" s="2">
        <v>193</v>
      </c>
      <c r="AG5334" s="2">
        <v>200</v>
      </c>
      <c r="AH5334" s="2">
        <v>278</v>
      </c>
      <c r="AI5334" s="2">
        <v>186</v>
      </c>
      <c r="AJ5334" s="2">
        <v>163</v>
      </c>
      <c r="AK5334" s="2">
        <v>0</v>
      </c>
      <c r="AL5334" s="2">
        <v>0</v>
      </c>
      <c r="AM5334" s="2">
        <v>0</v>
      </c>
      <c r="AN5334" s="2">
        <v>0</v>
      </c>
      <c r="AO5334" s="2">
        <v>0</v>
      </c>
      <c r="AP5334" s="2">
        <v>0</v>
      </c>
      <c r="AQ5334" s="2">
        <v>0</v>
      </c>
      <c r="AR5334" s="2">
        <v>0</v>
      </c>
      <c r="AS5334" s="2">
        <v>0</v>
      </c>
      <c r="AT5334" s="2">
        <v>0</v>
      </c>
      <c r="AU5334" s="2">
        <v>0</v>
      </c>
      <c r="AV5334" s="2">
        <v>0</v>
      </c>
      <c r="AW5334" s="2">
        <v>0</v>
      </c>
      <c r="AX5334" s="2">
        <v>0</v>
      </c>
      <c r="AY5334" s="2">
        <v>0</v>
      </c>
      <c r="AZ5334" s="2">
        <v>0</v>
      </c>
      <c r="BA5334" s="2">
        <v>0</v>
      </c>
      <c r="BB5334" s="2">
        <v>0</v>
      </c>
      <c r="BC5334" s="2">
        <v>71</v>
      </c>
      <c r="BD5334" s="2">
        <v>6</v>
      </c>
      <c r="BE5334" s="2">
        <v>0</v>
      </c>
      <c r="BF5334" s="2">
        <v>0</v>
      </c>
      <c r="BG5334" s="2">
        <v>0</v>
      </c>
      <c r="BH5334" s="2">
        <v>0</v>
      </c>
      <c r="BI5334" s="2">
        <v>0</v>
      </c>
      <c r="BJ5334" s="2">
        <v>0</v>
      </c>
      <c r="BK5334" s="2">
        <v>0</v>
      </c>
      <c r="BL5334" s="2">
        <v>12</v>
      </c>
      <c r="BM5334" s="2">
        <v>7</v>
      </c>
      <c r="BN5334" s="2">
        <v>8</v>
      </c>
      <c r="BO5334" s="2">
        <v>7</v>
      </c>
      <c r="BP5334" s="2">
        <v>9</v>
      </c>
      <c r="BQ5334" s="2">
        <v>7</v>
      </c>
      <c r="BR5334" s="2">
        <v>6</v>
      </c>
      <c r="BS5334" s="2">
        <v>0</v>
      </c>
      <c r="BT5334" s="2">
        <v>0</v>
      </c>
      <c r="BU5334" s="2">
        <v>0</v>
      </c>
      <c r="BV5334" s="2">
        <v>0</v>
      </c>
      <c r="BW5334" s="2">
        <v>0</v>
      </c>
      <c r="BX5334" s="2">
        <v>0</v>
      </c>
      <c r="BY5334" s="2">
        <v>0</v>
      </c>
      <c r="BZ5334" s="2">
        <v>0</v>
      </c>
      <c r="CA5334" s="2">
        <v>0</v>
      </c>
      <c r="CB5334" s="2">
        <v>0</v>
      </c>
      <c r="CC5334" s="2">
        <v>0</v>
      </c>
      <c r="CD5334" s="2">
        <v>0</v>
      </c>
      <c r="CE5334" s="2">
        <v>0</v>
      </c>
      <c r="CF5334" s="2">
        <v>0</v>
      </c>
      <c r="CG5334" s="2">
        <v>0</v>
      </c>
      <c r="CH5334" s="2">
        <v>0</v>
      </c>
      <c r="CI5334" s="2">
        <v>0</v>
      </c>
      <c r="CJ5334" s="2">
        <v>0</v>
      </c>
      <c r="CK5334" s="2">
        <v>3</v>
      </c>
      <c r="CL5334" s="2">
        <v>3</v>
      </c>
    </row>
    <row r="5335" spans="1:90" x14ac:dyDescent="0.25">
      <c r="A5335" t="s">
        <v>115</v>
      </c>
      <c r="B5335">
        <v>10502</v>
      </c>
      <c r="C5335" t="s">
        <v>345</v>
      </c>
      <c r="D5335">
        <v>1</v>
      </c>
      <c r="E5335">
        <v>8</v>
      </c>
      <c r="F5335">
        <v>921518</v>
      </c>
      <c r="G5335">
        <v>35921518</v>
      </c>
      <c r="H5335" t="s">
        <v>10974</v>
      </c>
      <c r="I5335">
        <v>672</v>
      </c>
      <c r="J5335" t="s">
        <v>345</v>
      </c>
      <c r="K5335" t="s">
        <v>2366</v>
      </c>
      <c r="L5335">
        <v>3</v>
      </c>
      <c r="M5335" t="s">
        <v>1103</v>
      </c>
      <c r="N5335">
        <v>8633020</v>
      </c>
      <c r="O5335" t="s">
        <v>92</v>
      </c>
      <c r="P5335" t="s">
        <v>10975</v>
      </c>
      <c r="Q5335">
        <v>90</v>
      </c>
      <c r="R5335">
        <v>11</v>
      </c>
      <c r="S5335">
        <v>47426914</v>
      </c>
      <c r="U5335" t="s">
        <v>10976</v>
      </c>
      <c r="V5335">
        <v>1</v>
      </c>
      <c r="W5335" s="2">
        <v>0</v>
      </c>
      <c r="X5335" s="2">
        <v>0</v>
      </c>
      <c r="Y5335" s="2">
        <v>36</v>
      </c>
      <c r="Z5335" s="2">
        <v>44</v>
      </c>
      <c r="AA5335" s="2">
        <v>57</v>
      </c>
      <c r="AB5335" s="2">
        <v>54</v>
      </c>
      <c r="AC5335" s="2">
        <v>60</v>
      </c>
      <c r="AD5335" s="2">
        <v>51</v>
      </c>
      <c r="AE5335" s="2">
        <v>48</v>
      </c>
      <c r="AF5335" s="2">
        <v>47</v>
      </c>
      <c r="AG5335" s="2">
        <v>39</v>
      </c>
      <c r="AH5335" s="2">
        <v>0</v>
      </c>
      <c r="AI5335" s="2">
        <v>0</v>
      </c>
      <c r="AJ5335" s="2">
        <v>0</v>
      </c>
      <c r="AK5335" s="2">
        <v>0</v>
      </c>
      <c r="AL5335" s="2">
        <v>0</v>
      </c>
      <c r="AM5335" s="2">
        <v>0</v>
      </c>
      <c r="AN5335" s="2">
        <v>0</v>
      </c>
      <c r="AO5335" s="2">
        <v>0</v>
      </c>
      <c r="AP5335" s="2">
        <v>0</v>
      </c>
      <c r="AQ5335" s="2">
        <v>0</v>
      </c>
      <c r="AR5335" s="2">
        <v>0</v>
      </c>
      <c r="AS5335" s="2">
        <v>0</v>
      </c>
      <c r="AT5335" s="2">
        <v>0</v>
      </c>
      <c r="AU5335" s="2">
        <v>0</v>
      </c>
      <c r="AV5335" s="2">
        <v>0</v>
      </c>
      <c r="AW5335" s="2">
        <v>0</v>
      </c>
      <c r="AX5335" s="2">
        <v>0</v>
      </c>
      <c r="AY5335" s="2">
        <v>0</v>
      </c>
      <c r="AZ5335" s="2">
        <v>0</v>
      </c>
      <c r="BA5335" s="2">
        <v>0</v>
      </c>
      <c r="BB5335" s="2">
        <v>0</v>
      </c>
      <c r="BC5335" s="2">
        <v>0</v>
      </c>
      <c r="BD5335" s="2">
        <v>3</v>
      </c>
      <c r="BE5335" s="2">
        <v>0</v>
      </c>
      <c r="BF5335" s="2">
        <v>0</v>
      </c>
      <c r="BG5335" s="2">
        <v>2</v>
      </c>
      <c r="BH5335" s="2">
        <v>2</v>
      </c>
      <c r="BI5335" s="2">
        <v>2</v>
      </c>
      <c r="BJ5335" s="2">
        <v>4</v>
      </c>
      <c r="BK5335" s="2">
        <v>2</v>
      </c>
      <c r="BL5335" s="2">
        <v>3</v>
      </c>
      <c r="BM5335" s="2">
        <v>3</v>
      </c>
      <c r="BN5335" s="2">
        <v>2</v>
      </c>
      <c r="BO5335" s="2">
        <v>2</v>
      </c>
      <c r="BP5335" s="2">
        <v>0</v>
      </c>
      <c r="BQ5335" s="2">
        <v>0</v>
      </c>
      <c r="BR5335" s="2">
        <v>0</v>
      </c>
      <c r="BS5335" s="2">
        <v>0</v>
      </c>
      <c r="BT5335" s="2">
        <v>0</v>
      </c>
      <c r="BU5335" s="2">
        <v>0</v>
      </c>
      <c r="BV5335" s="2">
        <v>0</v>
      </c>
      <c r="BW5335" s="2">
        <v>0</v>
      </c>
      <c r="BX5335" s="2">
        <v>0</v>
      </c>
      <c r="BY5335" s="2">
        <v>0</v>
      </c>
      <c r="BZ5335" s="2">
        <v>0</v>
      </c>
      <c r="CA5335" s="2">
        <v>0</v>
      </c>
      <c r="CB5335" s="2">
        <v>0</v>
      </c>
      <c r="CC5335" s="2">
        <v>0</v>
      </c>
      <c r="CD5335" s="2">
        <v>0</v>
      </c>
      <c r="CE5335" s="2">
        <v>0</v>
      </c>
      <c r="CF5335" s="2">
        <v>0</v>
      </c>
      <c r="CG5335" s="2">
        <v>0</v>
      </c>
      <c r="CH5335" s="2">
        <v>0</v>
      </c>
      <c r="CI5335" s="2">
        <v>0</v>
      </c>
      <c r="CJ5335" s="2">
        <v>0</v>
      </c>
      <c r="CK5335" s="2">
        <v>0</v>
      </c>
      <c r="CL5335" s="2">
        <v>2</v>
      </c>
    </row>
    <row r="5336" spans="1:90" x14ac:dyDescent="0.25">
      <c r="A5336" t="s">
        <v>115</v>
      </c>
      <c r="B5336">
        <v>10502</v>
      </c>
      <c r="C5336" t="s">
        <v>345</v>
      </c>
      <c r="D5336">
        <v>1</v>
      </c>
      <c r="E5336">
        <v>8</v>
      </c>
      <c r="F5336">
        <v>908502</v>
      </c>
      <c r="G5336">
        <v>35908502</v>
      </c>
      <c r="H5336" t="s">
        <v>9128</v>
      </c>
      <c r="I5336">
        <v>305</v>
      </c>
      <c r="J5336" t="s">
        <v>361</v>
      </c>
      <c r="K5336" t="s">
        <v>9129</v>
      </c>
      <c r="L5336">
        <v>1</v>
      </c>
      <c r="M5336" t="s">
        <v>361</v>
      </c>
      <c r="N5336">
        <v>8525310</v>
      </c>
      <c r="O5336" t="s">
        <v>92</v>
      </c>
      <c r="P5336" t="s">
        <v>9130</v>
      </c>
      <c r="Q5336">
        <v>250</v>
      </c>
      <c r="R5336">
        <v>11</v>
      </c>
      <c r="S5336">
        <v>46783768</v>
      </c>
      <c r="U5336" t="s">
        <v>9131</v>
      </c>
      <c r="V5336">
        <v>1</v>
      </c>
      <c r="W5336" s="2">
        <v>0</v>
      </c>
      <c r="X5336" s="2">
        <v>0</v>
      </c>
      <c r="Y5336" s="2">
        <v>0</v>
      </c>
      <c r="Z5336" s="2">
        <v>0</v>
      </c>
      <c r="AA5336" s="2">
        <v>0</v>
      </c>
      <c r="AB5336" s="2">
        <v>0</v>
      </c>
      <c r="AC5336" s="2">
        <v>0</v>
      </c>
      <c r="AD5336" s="2">
        <v>57</v>
      </c>
      <c r="AE5336" s="2">
        <v>58</v>
      </c>
      <c r="AF5336" s="2">
        <v>56</v>
      </c>
      <c r="AG5336" s="2">
        <v>43</v>
      </c>
      <c r="AH5336" s="2">
        <v>86</v>
      </c>
      <c r="AI5336" s="2">
        <v>119</v>
      </c>
      <c r="AJ5336" s="2">
        <v>86</v>
      </c>
      <c r="AK5336" s="2">
        <v>0</v>
      </c>
      <c r="AL5336" s="2">
        <v>0</v>
      </c>
      <c r="AM5336" s="2">
        <v>0</v>
      </c>
      <c r="AN5336" s="2">
        <v>0</v>
      </c>
      <c r="AO5336" s="2">
        <v>0</v>
      </c>
      <c r="AP5336" s="2">
        <v>0</v>
      </c>
      <c r="AQ5336" s="2">
        <v>0</v>
      </c>
      <c r="AR5336" s="2">
        <v>0</v>
      </c>
      <c r="AS5336" s="2">
        <v>0</v>
      </c>
      <c r="AT5336" s="2">
        <v>0</v>
      </c>
      <c r="AU5336" s="2">
        <v>0</v>
      </c>
      <c r="AV5336" s="2">
        <v>0</v>
      </c>
      <c r="AW5336" s="2">
        <v>0</v>
      </c>
      <c r="AX5336" s="2">
        <v>0</v>
      </c>
      <c r="AY5336" s="2">
        <v>0</v>
      </c>
      <c r="AZ5336" s="2">
        <v>0</v>
      </c>
      <c r="BA5336" s="2">
        <v>0</v>
      </c>
      <c r="BB5336" s="2">
        <v>0</v>
      </c>
      <c r="BC5336" s="2">
        <v>0</v>
      </c>
      <c r="BD5336" s="2">
        <v>2</v>
      </c>
      <c r="BE5336" s="2">
        <v>0</v>
      </c>
      <c r="BF5336" s="2">
        <v>0</v>
      </c>
      <c r="BG5336" s="2">
        <v>0</v>
      </c>
      <c r="BH5336" s="2">
        <v>0</v>
      </c>
      <c r="BI5336" s="2">
        <v>0</v>
      </c>
      <c r="BJ5336" s="2">
        <v>0</v>
      </c>
      <c r="BK5336" s="2">
        <v>0</v>
      </c>
      <c r="BL5336" s="2">
        <v>3</v>
      </c>
      <c r="BM5336" s="2">
        <v>3</v>
      </c>
      <c r="BN5336" s="2">
        <v>3</v>
      </c>
      <c r="BO5336" s="2">
        <v>2</v>
      </c>
      <c r="BP5336" s="2">
        <v>3</v>
      </c>
      <c r="BQ5336" s="2">
        <v>5</v>
      </c>
      <c r="BR5336" s="2">
        <v>3</v>
      </c>
      <c r="BS5336" s="2">
        <v>0</v>
      </c>
      <c r="BT5336" s="2">
        <v>0</v>
      </c>
      <c r="BU5336" s="2">
        <v>0</v>
      </c>
      <c r="BV5336" s="2">
        <v>0</v>
      </c>
      <c r="BW5336" s="2">
        <v>0</v>
      </c>
      <c r="BX5336" s="2">
        <v>0</v>
      </c>
      <c r="BY5336" s="2">
        <v>0</v>
      </c>
      <c r="BZ5336" s="2">
        <v>0</v>
      </c>
      <c r="CA5336" s="2">
        <v>0</v>
      </c>
      <c r="CB5336" s="2">
        <v>0</v>
      </c>
      <c r="CC5336" s="2">
        <v>0</v>
      </c>
      <c r="CD5336" s="2">
        <v>0</v>
      </c>
      <c r="CE5336" s="2">
        <v>0</v>
      </c>
      <c r="CF5336" s="2">
        <v>0</v>
      </c>
      <c r="CG5336" s="2">
        <v>0</v>
      </c>
      <c r="CH5336" s="2">
        <v>0</v>
      </c>
      <c r="CI5336" s="2">
        <v>0</v>
      </c>
      <c r="CJ5336" s="2">
        <v>0</v>
      </c>
      <c r="CK5336" s="2">
        <v>0</v>
      </c>
      <c r="CL5336" s="2">
        <v>1</v>
      </c>
    </row>
    <row r="5337" spans="1:90" x14ac:dyDescent="0.25">
      <c r="A5337" t="s">
        <v>115</v>
      </c>
      <c r="B5337">
        <v>10502</v>
      </c>
      <c r="C5337" t="s">
        <v>345</v>
      </c>
      <c r="D5337">
        <v>1</v>
      </c>
      <c r="E5337">
        <v>8</v>
      </c>
      <c r="F5337">
        <v>906281</v>
      </c>
      <c r="G5337">
        <v>35906281</v>
      </c>
      <c r="H5337" t="s">
        <v>18220</v>
      </c>
      <c r="I5337">
        <v>672</v>
      </c>
      <c r="J5337" t="s">
        <v>345</v>
      </c>
      <c r="K5337" t="s">
        <v>12179</v>
      </c>
      <c r="L5337">
        <v>1</v>
      </c>
      <c r="M5337" t="s">
        <v>345</v>
      </c>
      <c r="N5337">
        <v>8655372</v>
      </c>
      <c r="O5337" t="s">
        <v>92</v>
      </c>
      <c r="P5337" t="s">
        <v>18221</v>
      </c>
      <c r="Q5337">
        <v>99</v>
      </c>
      <c r="R5337">
        <v>11</v>
      </c>
      <c r="S5337">
        <v>47477833</v>
      </c>
      <c r="U5337" t="s">
        <v>18222</v>
      </c>
      <c r="V5337">
        <v>1</v>
      </c>
      <c r="W5337" s="2">
        <v>0</v>
      </c>
      <c r="X5337" s="2">
        <v>0</v>
      </c>
      <c r="Y5337" s="2">
        <v>0</v>
      </c>
      <c r="Z5337" s="2">
        <v>0</v>
      </c>
      <c r="AA5337" s="2">
        <v>86</v>
      </c>
      <c r="AB5337" s="2">
        <v>73</v>
      </c>
      <c r="AC5337" s="2">
        <v>80</v>
      </c>
      <c r="AD5337" s="2">
        <v>84</v>
      </c>
      <c r="AE5337" s="2">
        <v>80</v>
      </c>
      <c r="AF5337" s="2">
        <v>88</v>
      </c>
      <c r="AG5337" s="2">
        <v>96</v>
      </c>
      <c r="AH5337" s="2">
        <v>133</v>
      </c>
      <c r="AI5337" s="2">
        <v>99</v>
      </c>
      <c r="AJ5337" s="2">
        <v>108</v>
      </c>
      <c r="AK5337" s="2">
        <v>0</v>
      </c>
      <c r="AL5337" s="2">
        <v>0</v>
      </c>
      <c r="AM5337" s="2">
        <v>0</v>
      </c>
      <c r="AN5337" s="2">
        <v>0</v>
      </c>
      <c r="AO5337" s="2">
        <v>0</v>
      </c>
      <c r="AP5337" s="2">
        <v>0</v>
      </c>
      <c r="AQ5337" s="2">
        <v>0</v>
      </c>
      <c r="AR5337" s="2">
        <v>0</v>
      </c>
      <c r="AS5337" s="2">
        <v>0</v>
      </c>
      <c r="AT5337" s="2">
        <v>0</v>
      </c>
      <c r="AU5337" s="2">
        <v>0</v>
      </c>
      <c r="AV5337" s="2">
        <v>0</v>
      </c>
      <c r="AW5337" s="2">
        <v>0</v>
      </c>
      <c r="AX5337" s="2">
        <v>0</v>
      </c>
      <c r="AY5337" s="2">
        <v>0</v>
      </c>
      <c r="AZ5337" s="2">
        <v>0</v>
      </c>
      <c r="BA5337" s="2">
        <v>0</v>
      </c>
      <c r="BB5337" s="2">
        <v>0</v>
      </c>
      <c r="BC5337" s="2">
        <v>239</v>
      </c>
      <c r="BD5337" s="2">
        <v>7</v>
      </c>
      <c r="BE5337" s="2">
        <v>0</v>
      </c>
      <c r="BF5337" s="2">
        <v>0</v>
      </c>
      <c r="BG5337" s="2">
        <v>0</v>
      </c>
      <c r="BH5337" s="2">
        <v>0</v>
      </c>
      <c r="BI5337" s="2">
        <v>5</v>
      </c>
      <c r="BJ5337" s="2">
        <v>4</v>
      </c>
      <c r="BK5337" s="2">
        <v>3</v>
      </c>
      <c r="BL5337" s="2">
        <v>4</v>
      </c>
      <c r="BM5337" s="2">
        <v>5</v>
      </c>
      <c r="BN5337" s="2">
        <v>3</v>
      </c>
      <c r="BO5337" s="2">
        <v>5</v>
      </c>
      <c r="BP5337" s="2">
        <v>5</v>
      </c>
      <c r="BQ5337" s="2">
        <v>3</v>
      </c>
      <c r="BR5337" s="2">
        <v>5</v>
      </c>
      <c r="BS5337" s="2">
        <v>0</v>
      </c>
      <c r="BT5337" s="2">
        <v>0</v>
      </c>
      <c r="BU5337" s="2">
        <v>0</v>
      </c>
      <c r="BV5337" s="2">
        <v>0</v>
      </c>
      <c r="BW5337" s="2">
        <v>0</v>
      </c>
      <c r="BX5337" s="2">
        <v>0</v>
      </c>
      <c r="BY5337" s="2">
        <v>0</v>
      </c>
      <c r="BZ5337" s="2">
        <v>0</v>
      </c>
      <c r="CA5337" s="2">
        <v>0</v>
      </c>
      <c r="CB5337" s="2">
        <v>0</v>
      </c>
      <c r="CC5337" s="2">
        <v>0</v>
      </c>
      <c r="CD5337" s="2">
        <v>0</v>
      </c>
      <c r="CE5337" s="2">
        <v>0</v>
      </c>
      <c r="CF5337" s="2">
        <v>0</v>
      </c>
      <c r="CG5337" s="2">
        <v>0</v>
      </c>
      <c r="CH5337" s="2">
        <v>0</v>
      </c>
      <c r="CI5337" s="2">
        <v>0</v>
      </c>
      <c r="CJ5337" s="2">
        <v>0</v>
      </c>
      <c r="CK5337" s="2">
        <v>16</v>
      </c>
      <c r="CL5337" s="2">
        <v>4</v>
      </c>
    </row>
    <row r="5338" spans="1:90" x14ac:dyDescent="0.25">
      <c r="A5338" t="s">
        <v>115</v>
      </c>
      <c r="B5338">
        <v>10502</v>
      </c>
      <c r="C5338" t="s">
        <v>345</v>
      </c>
      <c r="D5338">
        <v>1</v>
      </c>
      <c r="E5338">
        <v>8</v>
      </c>
      <c r="F5338">
        <v>916559</v>
      </c>
      <c r="G5338">
        <v>35916559</v>
      </c>
      <c r="H5338" t="s">
        <v>1688</v>
      </c>
      <c r="I5338">
        <v>672</v>
      </c>
      <c r="J5338" t="s">
        <v>345</v>
      </c>
      <c r="K5338" t="s">
        <v>1689</v>
      </c>
      <c r="L5338">
        <v>1</v>
      </c>
      <c r="M5338" t="s">
        <v>345</v>
      </c>
      <c r="N5338">
        <v>8616210</v>
      </c>
      <c r="O5338" t="s">
        <v>92</v>
      </c>
      <c r="P5338" t="s">
        <v>1690</v>
      </c>
      <c r="Q5338">
        <v>401</v>
      </c>
      <c r="R5338">
        <v>11</v>
      </c>
      <c r="S5338">
        <v>47429104</v>
      </c>
      <c r="T5338">
        <v>47481702</v>
      </c>
      <c r="U5338" t="s">
        <v>1691</v>
      </c>
      <c r="V5338">
        <v>1</v>
      </c>
      <c r="W5338" s="2">
        <v>0</v>
      </c>
      <c r="X5338" s="2">
        <v>0</v>
      </c>
      <c r="Y5338" s="2">
        <v>0</v>
      </c>
      <c r="Z5338" s="2">
        <v>0</v>
      </c>
      <c r="AA5338" s="2">
        <v>0</v>
      </c>
      <c r="AB5338" s="2">
        <v>0</v>
      </c>
      <c r="AC5338" s="2">
        <v>0</v>
      </c>
      <c r="AD5338" s="2">
        <v>151</v>
      </c>
      <c r="AE5338" s="2">
        <v>109</v>
      </c>
      <c r="AF5338" s="2">
        <v>144</v>
      </c>
      <c r="AG5338" s="2">
        <v>145</v>
      </c>
      <c r="AH5338" s="2">
        <v>261</v>
      </c>
      <c r="AI5338" s="2">
        <v>202</v>
      </c>
      <c r="AJ5338" s="2">
        <v>198</v>
      </c>
      <c r="AK5338" s="2">
        <v>0</v>
      </c>
      <c r="AL5338" s="2">
        <v>0</v>
      </c>
      <c r="AM5338" s="2">
        <v>0</v>
      </c>
      <c r="AN5338" s="2">
        <v>0</v>
      </c>
      <c r="AO5338" s="2">
        <v>0</v>
      </c>
      <c r="AP5338" s="2">
        <v>0</v>
      </c>
      <c r="AQ5338" s="2">
        <v>0</v>
      </c>
      <c r="AR5338" s="2">
        <v>0</v>
      </c>
      <c r="AS5338" s="2">
        <v>0</v>
      </c>
      <c r="AT5338" s="2">
        <v>0</v>
      </c>
      <c r="AU5338" s="2">
        <v>0</v>
      </c>
      <c r="AV5338" s="2">
        <v>0</v>
      </c>
      <c r="AW5338" s="2">
        <v>0</v>
      </c>
      <c r="AX5338" s="2">
        <v>0</v>
      </c>
      <c r="AY5338" s="2">
        <v>0</v>
      </c>
      <c r="AZ5338" s="2">
        <v>0</v>
      </c>
      <c r="BA5338" s="2">
        <v>0</v>
      </c>
      <c r="BB5338" s="2">
        <v>0</v>
      </c>
      <c r="BC5338" s="2">
        <v>116</v>
      </c>
      <c r="BD5338" s="2">
        <v>5</v>
      </c>
      <c r="BE5338" s="2">
        <v>0</v>
      </c>
      <c r="BF5338" s="2">
        <v>0</v>
      </c>
      <c r="BG5338" s="2">
        <v>0</v>
      </c>
      <c r="BH5338" s="2">
        <v>0</v>
      </c>
      <c r="BI5338" s="2">
        <v>0</v>
      </c>
      <c r="BJ5338" s="2">
        <v>0</v>
      </c>
      <c r="BK5338" s="2">
        <v>0</v>
      </c>
      <c r="BL5338" s="2">
        <v>9</v>
      </c>
      <c r="BM5338" s="2">
        <v>3</v>
      </c>
      <c r="BN5338" s="2">
        <v>7</v>
      </c>
      <c r="BO5338" s="2">
        <v>7</v>
      </c>
      <c r="BP5338" s="2">
        <v>9</v>
      </c>
      <c r="BQ5338" s="2">
        <v>8</v>
      </c>
      <c r="BR5338" s="2">
        <v>7</v>
      </c>
      <c r="BS5338" s="2">
        <v>0</v>
      </c>
      <c r="BT5338" s="2">
        <v>0</v>
      </c>
      <c r="BU5338" s="2">
        <v>0</v>
      </c>
      <c r="BV5338" s="2">
        <v>0</v>
      </c>
      <c r="BW5338" s="2">
        <v>0</v>
      </c>
      <c r="BX5338" s="2">
        <v>0</v>
      </c>
      <c r="BY5338" s="2">
        <v>0</v>
      </c>
      <c r="BZ5338" s="2">
        <v>0</v>
      </c>
      <c r="CA5338" s="2">
        <v>0</v>
      </c>
      <c r="CB5338" s="2">
        <v>0</v>
      </c>
      <c r="CC5338" s="2">
        <v>0</v>
      </c>
      <c r="CD5338" s="2">
        <v>0</v>
      </c>
      <c r="CE5338" s="2">
        <v>0</v>
      </c>
      <c r="CF5338" s="2">
        <v>0</v>
      </c>
      <c r="CG5338" s="2">
        <v>0</v>
      </c>
      <c r="CH5338" s="2">
        <v>0</v>
      </c>
      <c r="CI5338" s="2">
        <v>0</v>
      </c>
      <c r="CJ5338" s="2">
        <v>0</v>
      </c>
      <c r="CK5338" s="2">
        <v>7</v>
      </c>
      <c r="CL5338" s="2">
        <v>2</v>
      </c>
    </row>
    <row r="5339" spans="1:90" x14ac:dyDescent="0.25">
      <c r="A5339" t="s">
        <v>115</v>
      </c>
      <c r="B5339">
        <v>10502</v>
      </c>
      <c r="C5339" t="s">
        <v>345</v>
      </c>
      <c r="D5339">
        <v>1</v>
      </c>
      <c r="E5339">
        <v>8</v>
      </c>
      <c r="F5339">
        <v>908484</v>
      </c>
      <c r="G5339">
        <v>35908484</v>
      </c>
      <c r="H5339" t="s">
        <v>15639</v>
      </c>
      <c r="I5339">
        <v>672</v>
      </c>
      <c r="J5339" t="s">
        <v>345</v>
      </c>
      <c r="K5339" t="s">
        <v>2266</v>
      </c>
      <c r="L5339">
        <v>1</v>
      </c>
      <c r="M5339" t="s">
        <v>345</v>
      </c>
      <c r="N5339">
        <v>8613192</v>
      </c>
      <c r="O5339" t="s">
        <v>92</v>
      </c>
      <c r="P5339" t="s">
        <v>4975</v>
      </c>
      <c r="Q5339">
        <v>152</v>
      </c>
      <c r="R5339">
        <v>11</v>
      </c>
      <c r="S5339">
        <v>47429850</v>
      </c>
      <c r="T5339">
        <v>47474141</v>
      </c>
      <c r="U5339" t="s">
        <v>15640</v>
      </c>
      <c r="V5339">
        <v>1</v>
      </c>
      <c r="W5339" s="2">
        <v>0</v>
      </c>
      <c r="X5339" s="2">
        <v>0</v>
      </c>
      <c r="Y5339" s="2">
        <v>0</v>
      </c>
      <c r="Z5339" s="2">
        <v>0</v>
      </c>
      <c r="AA5339" s="2">
        <v>0</v>
      </c>
      <c r="AB5339" s="2">
        <v>101</v>
      </c>
      <c r="AC5339" s="2">
        <v>96</v>
      </c>
      <c r="AD5339" s="2">
        <v>114</v>
      </c>
      <c r="AE5339" s="2">
        <v>108</v>
      </c>
      <c r="AF5339" s="2">
        <v>151</v>
      </c>
      <c r="AG5339" s="2">
        <v>128</v>
      </c>
      <c r="AH5339" s="2">
        <v>124</v>
      </c>
      <c r="AI5339" s="2">
        <v>120</v>
      </c>
      <c r="AJ5339" s="2">
        <v>104</v>
      </c>
      <c r="AK5339" s="2">
        <v>0</v>
      </c>
      <c r="AL5339" s="2">
        <v>0</v>
      </c>
      <c r="AM5339" s="2">
        <v>0</v>
      </c>
      <c r="AN5339" s="2">
        <v>0</v>
      </c>
      <c r="AO5339" s="2">
        <v>0</v>
      </c>
      <c r="AP5339" s="2">
        <v>0</v>
      </c>
      <c r="AQ5339" s="2">
        <v>0</v>
      </c>
      <c r="AR5339" s="2">
        <v>0</v>
      </c>
      <c r="AS5339" s="2">
        <v>0</v>
      </c>
      <c r="AT5339" s="2">
        <v>0</v>
      </c>
      <c r="AU5339" s="2">
        <v>0</v>
      </c>
      <c r="AV5339" s="2">
        <v>0</v>
      </c>
      <c r="AW5339" s="2">
        <v>0</v>
      </c>
      <c r="AX5339" s="2">
        <v>0</v>
      </c>
      <c r="AY5339" s="2">
        <v>0</v>
      </c>
      <c r="AZ5339" s="2">
        <v>0</v>
      </c>
      <c r="BA5339" s="2">
        <v>0</v>
      </c>
      <c r="BB5339" s="2">
        <v>0</v>
      </c>
      <c r="BC5339" s="2">
        <v>389</v>
      </c>
      <c r="BD5339" s="2">
        <v>1</v>
      </c>
      <c r="BE5339" s="2">
        <v>0</v>
      </c>
      <c r="BF5339" s="2">
        <v>0</v>
      </c>
      <c r="BG5339" s="2">
        <v>0</v>
      </c>
      <c r="BH5339" s="2">
        <v>0</v>
      </c>
      <c r="BI5339" s="2">
        <v>0</v>
      </c>
      <c r="BJ5339" s="2">
        <v>3</v>
      </c>
      <c r="BK5339" s="2">
        <v>6</v>
      </c>
      <c r="BL5339" s="2">
        <v>5</v>
      </c>
      <c r="BM5339" s="2">
        <v>4</v>
      </c>
      <c r="BN5339" s="2">
        <v>5</v>
      </c>
      <c r="BO5339" s="2">
        <v>5</v>
      </c>
      <c r="BP5339" s="2">
        <v>5</v>
      </c>
      <c r="BQ5339" s="2">
        <v>5</v>
      </c>
      <c r="BR5339" s="2">
        <v>4</v>
      </c>
      <c r="BS5339" s="2">
        <v>0</v>
      </c>
      <c r="BT5339" s="2">
        <v>0</v>
      </c>
      <c r="BU5339" s="2">
        <v>0</v>
      </c>
      <c r="BV5339" s="2">
        <v>0</v>
      </c>
      <c r="BW5339" s="2">
        <v>0</v>
      </c>
      <c r="BX5339" s="2">
        <v>0</v>
      </c>
      <c r="BY5339" s="2">
        <v>0</v>
      </c>
      <c r="BZ5339" s="2">
        <v>0</v>
      </c>
      <c r="CA5339" s="2">
        <v>0</v>
      </c>
      <c r="CB5339" s="2">
        <v>0</v>
      </c>
      <c r="CC5339" s="2">
        <v>0</v>
      </c>
      <c r="CD5339" s="2">
        <v>0</v>
      </c>
      <c r="CE5339" s="2">
        <v>0</v>
      </c>
      <c r="CF5339" s="2">
        <v>0</v>
      </c>
      <c r="CG5339" s="2">
        <v>0</v>
      </c>
      <c r="CH5339" s="2">
        <v>0</v>
      </c>
      <c r="CI5339" s="2">
        <v>0</v>
      </c>
      <c r="CJ5339" s="2">
        <v>0</v>
      </c>
      <c r="CK5339" s="2">
        <v>23</v>
      </c>
      <c r="CL5339" s="2">
        <v>1</v>
      </c>
    </row>
    <row r="5340" spans="1:90" x14ac:dyDescent="0.25">
      <c r="A5340" t="s">
        <v>115</v>
      </c>
      <c r="B5340">
        <v>10502</v>
      </c>
      <c r="C5340" t="s">
        <v>345</v>
      </c>
      <c r="D5340">
        <v>1</v>
      </c>
      <c r="E5340">
        <v>8</v>
      </c>
      <c r="F5340">
        <v>41166</v>
      </c>
      <c r="G5340">
        <v>35041166</v>
      </c>
      <c r="H5340" t="s">
        <v>17910</v>
      </c>
      <c r="I5340">
        <v>305</v>
      </c>
      <c r="J5340" t="s">
        <v>361</v>
      </c>
      <c r="K5340" t="s">
        <v>4269</v>
      </c>
      <c r="L5340">
        <v>1</v>
      </c>
      <c r="M5340" t="s">
        <v>361</v>
      </c>
      <c r="N5340">
        <v>8537050</v>
      </c>
      <c r="O5340" t="s">
        <v>261</v>
      </c>
      <c r="P5340" t="s">
        <v>17911</v>
      </c>
      <c r="Q5340">
        <v>1275</v>
      </c>
      <c r="R5340">
        <v>11</v>
      </c>
      <c r="S5340">
        <v>46753311</v>
      </c>
      <c r="T5340">
        <v>46782177</v>
      </c>
      <c r="U5340" t="s">
        <v>17912</v>
      </c>
      <c r="V5340">
        <v>1</v>
      </c>
      <c r="W5340" s="2">
        <v>0</v>
      </c>
      <c r="X5340" s="2">
        <v>0</v>
      </c>
      <c r="Y5340" s="2">
        <v>0</v>
      </c>
      <c r="Z5340" s="2">
        <v>0</v>
      </c>
      <c r="AA5340" s="2">
        <v>0</v>
      </c>
      <c r="AB5340" s="2">
        <v>0</v>
      </c>
      <c r="AC5340" s="2">
        <v>0</v>
      </c>
      <c r="AD5340" s="2">
        <v>50</v>
      </c>
      <c r="AE5340" s="2">
        <v>80</v>
      </c>
      <c r="AF5340" s="2">
        <v>124</v>
      </c>
      <c r="AG5340" s="2">
        <v>85</v>
      </c>
      <c r="AH5340" s="2">
        <v>136</v>
      </c>
      <c r="AI5340" s="2">
        <v>123</v>
      </c>
      <c r="AJ5340" s="2">
        <v>116</v>
      </c>
      <c r="AK5340" s="2">
        <v>0</v>
      </c>
      <c r="AL5340" s="2">
        <v>0</v>
      </c>
      <c r="AM5340" s="2">
        <v>0</v>
      </c>
      <c r="AN5340" s="2">
        <v>0</v>
      </c>
      <c r="AO5340" s="2">
        <v>0</v>
      </c>
      <c r="AP5340" s="2">
        <v>0</v>
      </c>
      <c r="AQ5340" s="2">
        <v>0</v>
      </c>
      <c r="AR5340" s="2">
        <v>0</v>
      </c>
      <c r="AS5340" s="2">
        <v>0</v>
      </c>
      <c r="AT5340" s="2">
        <v>0</v>
      </c>
      <c r="AU5340" s="2">
        <v>0</v>
      </c>
      <c r="AV5340" s="2">
        <v>0</v>
      </c>
      <c r="AW5340" s="2">
        <v>0</v>
      </c>
      <c r="AX5340" s="2">
        <v>0</v>
      </c>
      <c r="AY5340" s="2">
        <v>0</v>
      </c>
      <c r="AZ5340" s="2">
        <v>0</v>
      </c>
      <c r="BA5340" s="2">
        <v>0</v>
      </c>
      <c r="BB5340" s="2">
        <v>0</v>
      </c>
      <c r="BC5340" s="2">
        <v>0</v>
      </c>
      <c r="BD5340" s="2">
        <v>0</v>
      </c>
      <c r="BE5340" s="2">
        <v>0</v>
      </c>
      <c r="BF5340" s="2">
        <v>0</v>
      </c>
      <c r="BG5340" s="2">
        <v>0</v>
      </c>
      <c r="BH5340" s="2">
        <v>0</v>
      </c>
      <c r="BI5340" s="2">
        <v>0</v>
      </c>
      <c r="BJ5340" s="2">
        <v>0</v>
      </c>
      <c r="BK5340" s="2">
        <v>0</v>
      </c>
      <c r="BL5340" s="2">
        <v>3</v>
      </c>
      <c r="BM5340" s="2">
        <v>3</v>
      </c>
      <c r="BN5340" s="2">
        <v>6</v>
      </c>
      <c r="BO5340" s="2">
        <v>3</v>
      </c>
      <c r="BP5340" s="2">
        <v>6</v>
      </c>
      <c r="BQ5340" s="2">
        <v>5</v>
      </c>
      <c r="BR5340" s="2">
        <v>4</v>
      </c>
      <c r="BS5340" s="2">
        <v>0</v>
      </c>
      <c r="BT5340" s="2">
        <v>0</v>
      </c>
      <c r="BU5340" s="2">
        <v>0</v>
      </c>
      <c r="BV5340" s="2">
        <v>0</v>
      </c>
      <c r="BW5340" s="2">
        <v>0</v>
      </c>
      <c r="BX5340" s="2">
        <v>0</v>
      </c>
      <c r="BY5340" s="2">
        <v>0</v>
      </c>
      <c r="BZ5340" s="2">
        <v>0</v>
      </c>
      <c r="CA5340" s="2">
        <v>0</v>
      </c>
      <c r="CB5340" s="2">
        <v>0</v>
      </c>
      <c r="CC5340" s="2">
        <v>0</v>
      </c>
      <c r="CD5340" s="2">
        <v>0</v>
      </c>
      <c r="CE5340" s="2">
        <v>0</v>
      </c>
      <c r="CF5340" s="2">
        <v>0</v>
      </c>
      <c r="CG5340" s="2">
        <v>0</v>
      </c>
      <c r="CH5340" s="2">
        <v>0</v>
      </c>
      <c r="CI5340" s="2">
        <v>0</v>
      </c>
      <c r="CJ5340" s="2">
        <v>0</v>
      </c>
      <c r="CK5340" s="2">
        <v>0</v>
      </c>
      <c r="CL5340" s="2">
        <v>0</v>
      </c>
    </row>
    <row r="5341" spans="1:90" x14ac:dyDescent="0.25">
      <c r="A5341" t="s">
        <v>115</v>
      </c>
      <c r="B5341">
        <v>10502</v>
      </c>
      <c r="C5341" t="s">
        <v>345</v>
      </c>
      <c r="D5341">
        <v>1</v>
      </c>
      <c r="E5341">
        <v>8</v>
      </c>
      <c r="F5341">
        <v>7237</v>
      </c>
      <c r="G5341">
        <v>35007237</v>
      </c>
      <c r="H5341" t="s">
        <v>16223</v>
      </c>
      <c r="I5341">
        <v>305</v>
      </c>
      <c r="J5341" t="s">
        <v>361</v>
      </c>
      <c r="K5341" t="s">
        <v>2128</v>
      </c>
      <c r="L5341">
        <v>1</v>
      </c>
      <c r="M5341" t="s">
        <v>361</v>
      </c>
      <c r="N5341">
        <v>8545130</v>
      </c>
      <c r="O5341" t="s">
        <v>92</v>
      </c>
      <c r="P5341" t="s">
        <v>16224</v>
      </c>
      <c r="Q5341">
        <v>210</v>
      </c>
      <c r="R5341">
        <v>11</v>
      </c>
      <c r="S5341">
        <v>46781143</v>
      </c>
      <c r="T5341">
        <v>46782511</v>
      </c>
      <c r="U5341" t="s">
        <v>16225</v>
      </c>
      <c r="V5341">
        <v>1</v>
      </c>
      <c r="W5341" s="2">
        <v>0</v>
      </c>
      <c r="X5341" s="2">
        <v>0</v>
      </c>
      <c r="Y5341" s="2">
        <v>0</v>
      </c>
      <c r="Z5341" s="2">
        <v>0</v>
      </c>
      <c r="AA5341" s="2">
        <v>0</v>
      </c>
      <c r="AB5341" s="2">
        <v>0</v>
      </c>
      <c r="AC5341" s="2">
        <v>0</v>
      </c>
      <c r="AD5341" s="2">
        <v>92</v>
      </c>
      <c r="AE5341" s="2">
        <v>138</v>
      </c>
      <c r="AF5341" s="2">
        <v>112</v>
      </c>
      <c r="AG5341" s="2">
        <v>110</v>
      </c>
      <c r="AH5341" s="2">
        <v>242</v>
      </c>
      <c r="AI5341" s="2">
        <v>223</v>
      </c>
      <c r="AJ5341" s="2">
        <v>203</v>
      </c>
      <c r="AK5341" s="2">
        <v>0</v>
      </c>
      <c r="AL5341" s="2">
        <v>0</v>
      </c>
      <c r="AM5341" s="2">
        <v>0</v>
      </c>
      <c r="AN5341" s="2">
        <v>0</v>
      </c>
      <c r="AO5341" s="2">
        <v>0</v>
      </c>
      <c r="AP5341" s="2">
        <v>0</v>
      </c>
      <c r="AQ5341" s="2">
        <v>0</v>
      </c>
      <c r="AR5341" s="2">
        <v>0</v>
      </c>
      <c r="AS5341" s="2">
        <v>0</v>
      </c>
      <c r="AT5341" s="2">
        <v>0</v>
      </c>
      <c r="AU5341" s="2">
        <v>0</v>
      </c>
      <c r="AV5341" s="2">
        <v>0</v>
      </c>
      <c r="AW5341" s="2">
        <v>0</v>
      </c>
      <c r="AX5341" s="2">
        <v>0</v>
      </c>
      <c r="AY5341" s="2">
        <v>0</v>
      </c>
      <c r="AZ5341" s="2">
        <v>0</v>
      </c>
      <c r="BA5341" s="2">
        <v>0</v>
      </c>
      <c r="BB5341" s="2">
        <v>0</v>
      </c>
      <c r="BC5341" s="2">
        <v>349</v>
      </c>
      <c r="BD5341" s="2">
        <v>10</v>
      </c>
      <c r="BE5341" s="2">
        <v>0</v>
      </c>
      <c r="BF5341" s="2">
        <v>0</v>
      </c>
      <c r="BG5341" s="2">
        <v>0</v>
      </c>
      <c r="BH5341" s="2">
        <v>0</v>
      </c>
      <c r="BI5341" s="2">
        <v>0</v>
      </c>
      <c r="BJ5341" s="2">
        <v>0</v>
      </c>
      <c r="BK5341" s="2">
        <v>0</v>
      </c>
      <c r="BL5341" s="2">
        <v>6</v>
      </c>
      <c r="BM5341" s="2">
        <v>6</v>
      </c>
      <c r="BN5341" s="2">
        <v>6</v>
      </c>
      <c r="BO5341" s="2">
        <v>4</v>
      </c>
      <c r="BP5341" s="2">
        <v>8</v>
      </c>
      <c r="BQ5341" s="2">
        <v>8</v>
      </c>
      <c r="BR5341" s="2">
        <v>9</v>
      </c>
      <c r="BS5341" s="2">
        <v>0</v>
      </c>
      <c r="BT5341" s="2">
        <v>0</v>
      </c>
      <c r="BU5341" s="2">
        <v>0</v>
      </c>
      <c r="BV5341" s="2">
        <v>0</v>
      </c>
      <c r="BW5341" s="2">
        <v>0</v>
      </c>
      <c r="BX5341" s="2">
        <v>0</v>
      </c>
      <c r="BY5341" s="2">
        <v>0</v>
      </c>
      <c r="BZ5341" s="2">
        <v>0</v>
      </c>
      <c r="CA5341" s="2">
        <v>0</v>
      </c>
      <c r="CB5341" s="2">
        <v>0</v>
      </c>
      <c r="CC5341" s="2">
        <v>0</v>
      </c>
      <c r="CD5341" s="2">
        <v>0</v>
      </c>
      <c r="CE5341" s="2">
        <v>0</v>
      </c>
      <c r="CF5341" s="2">
        <v>0</v>
      </c>
      <c r="CG5341" s="2">
        <v>0</v>
      </c>
      <c r="CH5341" s="2">
        <v>0</v>
      </c>
      <c r="CI5341" s="2">
        <v>0</v>
      </c>
      <c r="CJ5341" s="2">
        <v>0</v>
      </c>
      <c r="CK5341" s="2">
        <v>18</v>
      </c>
      <c r="CL5341" s="2">
        <v>3</v>
      </c>
    </row>
    <row r="5342" spans="1:90" x14ac:dyDescent="0.25">
      <c r="A5342" t="s">
        <v>115</v>
      </c>
      <c r="B5342">
        <v>10502</v>
      </c>
      <c r="C5342" t="s">
        <v>345</v>
      </c>
      <c r="D5342">
        <v>1</v>
      </c>
      <c r="E5342">
        <v>8</v>
      </c>
      <c r="F5342">
        <v>901885</v>
      </c>
      <c r="G5342">
        <v>35901885</v>
      </c>
      <c r="H5342" t="s">
        <v>17258</v>
      </c>
      <c r="I5342">
        <v>672</v>
      </c>
      <c r="J5342" t="s">
        <v>345</v>
      </c>
      <c r="K5342" t="s">
        <v>17259</v>
      </c>
      <c r="L5342">
        <v>1</v>
      </c>
      <c r="M5342" t="s">
        <v>345</v>
      </c>
      <c r="N5342">
        <v>8680120</v>
      </c>
      <c r="O5342" t="s">
        <v>92</v>
      </c>
      <c r="P5342" t="s">
        <v>17260</v>
      </c>
      <c r="Q5342">
        <v>160</v>
      </c>
      <c r="R5342">
        <v>11</v>
      </c>
      <c r="S5342">
        <v>47484420</v>
      </c>
      <c r="U5342" t="s">
        <v>17261</v>
      </c>
      <c r="V5342">
        <v>1</v>
      </c>
      <c r="W5342" s="2">
        <v>0</v>
      </c>
      <c r="X5342" s="2">
        <v>0</v>
      </c>
      <c r="Y5342" s="2">
        <v>0</v>
      </c>
      <c r="Z5342" s="2">
        <v>0</v>
      </c>
      <c r="AA5342" s="2">
        <v>0</v>
      </c>
      <c r="AB5342" s="2">
        <v>0</v>
      </c>
      <c r="AC5342" s="2">
        <v>0</v>
      </c>
      <c r="AD5342" s="2">
        <v>35</v>
      </c>
      <c r="AE5342" s="2">
        <v>48</v>
      </c>
      <c r="AF5342" s="2">
        <v>43</v>
      </c>
      <c r="AG5342" s="2">
        <v>56</v>
      </c>
      <c r="AH5342" s="2">
        <v>55</v>
      </c>
      <c r="AI5342" s="2">
        <v>40</v>
      </c>
      <c r="AJ5342" s="2">
        <v>29</v>
      </c>
      <c r="AK5342" s="2">
        <v>0</v>
      </c>
      <c r="AL5342" s="2">
        <v>0</v>
      </c>
      <c r="AM5342" s="2">
        <v>0</v>
      </c>
      <c r="AN5342" s="2">
        <v>0</v>
      </c>
      <c r="AO5342" s="2">
        <v>0</v>
      </c>
      <c r="AP5342" s="2">
        <v>0</v>
      </c>
      <c r="AQ5342" s="2">
        <v>0</v>
      </c>
      <c r="AR5342" s="2">
        <v>0</v>
      </c>
      <c r="AS5342" s="2">
        <v>0</v>
      </c>
      <c r="AT5342" s="2">
        <v>0</v>
      </c>
      <c r="AU5342" s="2">
        <v>0</v>
      </c>
      <c r="AV5342" s="2">
        <v>0</v>
      </c>
      <c r="AW5342" s="2">
        <v>0</v>
      </c>
      <c r="AX5342" s="2">
        <v>0</v>
      </c>
      <c r="AY5342" s="2">
        <v>0</v>
      </c>
      <c r="AZ5342" s="2">
        <v>0</v>
      </c>
      <c r="BA5342" s="2">
        <v>0</v>
      </c>
      <c r="BB5342" s="2">
        <v>0</v>
      </c>
      <c r="BC5342" s="2">
        <v>100</v>
      </c>
      <c r="BD5342" s="2">
        <v>3</v>
      </c>
      <c r="BE5342" s="2">
        <v>0</v>
      </c>
      <c r="BF5342" s="2">
        <v>0</v>
      </c>
      <c r="BG5342" s="2">
        <v>0</v>
      </c>
      <c r="BH5342" s="2">
        <v>0</v>
      </c>
      <c r="BI5342" s="2">
        <v>0</v>
      </c>
      <c r="BJ5342" s="2">
        <v>0</v>
      </c>
      <c r="BK5342" s="2">
        <v>0</v>
      </c>
      <c r="BL5342" s="2">
        <v>2</v>
      </c>
      <c r="BM5342" s="2">
        <v>2</v>
      </c>
      <c r="BN5342" s="2">
        <v>3</v>
      </c>
      <c r="BO5342" s="2">
        <v>4</v>
      </c>
      <c r="BP5342" s="2">
        <v>3</v>
      </c>
      <c r="BQ5342" s="2">
        <v>3</v>
      </c>
      <c r="BR5342" s="2">
        <v>1</v>
      </c>
      <c r="BS5342" s="2">
        <v>0</v>
      </c>
      <c r="BT5342" s="2">
        <v>0</v>
      </c>
      <c r="BU5342" s="2">
        <v>0</v>
      </c>
      <c r="BV5342" s="2">
        <v>0</v>
      </c>
      <c r="BW5342" s="2">
        <v>0</v>
      </c>
      <c r="BX5342" s="2">
        <v>0</v>
      </c>
      <c r="BY5342" s="2">
        <v>0</v>
      </c>
      <c r="BZ5342" s="2">
        <v>0</v>
      </c>
      <c r="CA5342" s="2">
        <v>0</v>
      </c>
      <c r="CB5342" s="2">
        <v>0</v>
      </c>
      <c r="CC5342" s="2">
        <v>0</v>
      </c>
      <c r="CD5342" s="2">
        <v>0</v>
      </c>
      <c r="CE5342" s="2">
        <v>0</v>
      </c>
      <c r="CF5342" s="2">
        <v>0</v>
      </c>
      <c r="CG5342" s="2">
        <v>0</v>
      </c>
      <c r="CH5342" s="2">
        <v>0</v>
      </c>
      <c r="CI5342" s="2">
        <v>0</v>
      </c>
      <c r="CJ5342" s="2">
        <v>0</v>
      </c>
      <c r="CK5342" s="2">
        <v>7</v>
      </c>
      <c r="CL5342" s="2">
        <v>2</v>
      </c>
    </row>
    <row r="5343" spans="1:90" x14ac:dyDescent="0.25">
      <c r="A5343" t="s">
        <v>115</v>
      </c>
      <c r="B5343">
        <v>10502</v>
      </c>
      <c r="C5343" t="s">
        <v>345</v>
      </c>
      <c r="D5343">
        <v>1</v>
      </c>
      <c r="E5343">
        <v>8</v>
      </c>
      <c r="F5343">
        <v>268297</v>
      </c>
      <c r="G5343">
        <v>35268297</v>
      </c>
      <c r="H5343" t="s">
        <v>18136</v>
      </c>
      <c r="I5343">
        <v>672</v>
      </c>
      <c r="J5343" t="s">
        <v>345</v>
      </c>
      <c r="K5343" t="s">
        <v>4631</v>
      </c>
      <c r="L5343">
        <v>1</v>
      </c>
      <c r="M5343" t="s">
        <v>345</v>
      </c>
      <c r="N5343">
        <v>8671145</v>
      </c>
      <c r="O5343" t="s">
        <v>92</v>
      </c>
      <c r="P5343" t="s">
        <v>18137</v>
      </c>
      <c r="Q5343">
        <v>100</v>
      </c>
      <c r="R5343">
        <v>11</v>
      </c>
      <c r="S5343">
        <v>47431484</v>
      </c>
      <c r="U5343" t="s">
        <v>18138</v>
      </c>
      <c r="V5343">
        <v>1</v>
      </c>
      <c r="W5343" s="2">
        <v>0</v>
      </c>
      <c r="X5343" s="2">
        <v>0</v>
      </c>
      <c r="Y5343" s="2">
        <v>90</v>
      </c>
      <c r="Z5343" s="2">
        <v>60</v>
      </c>
      <c r="AA5343" s="2">
        <v>66</v>
      </c>
      <c r="AB5343" s="2">
        <v>92</v>
      </c>
      <c r="AC5343" s="2">
        <v>70</v>
      </c>
      <c r="AD5343" s="2">
        <v>108</v>
      </c>
      <c r="AE5343" s="2">
        <v>101</v>
      </c>
      <c r="AF5343" s="2">
        <v>94</v>
      </c>
      <c r="AG5343" s="2">
        <v>67</v>
      </c>
      <c r="AH5343" s="2">
        <v>0</v>
      </c>
      <c r="AI5343" s="2">
        <v>0</v>
      </c>
      <c r="AJ5343" s="2">
        <v>0</v>
      </c>
      <c r="AK5343" s="2">
        <v>0</v>
      </c>
      <c r="AL5343" s="2">
        <v>0</v>
      </c>
      <c r="AM5343" s="2">
        <v>0</v>
      </c>
      <c r="AN5343" s="2">
        <v>0</v>
      </c>
      <c r="AO5343" s="2">
        <v>0</v>
      </c>
      <c r="AP5343" s="2">
        <v>0</v>
      </c>
      <c r="AQ5343" s="2">
        <v>0</v>
      </c>
      <c r="AR5343" s="2">
        <v>0</v>
      </c>
      <c r="AS5343" s="2">
        <v>0</v>
      </c>
      <c r="AT5343" s="2">
        <v>0</v>
      </c>
      <c r="AU5343" s="2">
        <v>0</v>
      </c>
      <c r="AV5343" s="2">
        <v>0</v>
      </c>
      <c r="AW5343" s="2">
        <v>0</v>
      </c>
      <c r="AX5343" s="2">
        <v>0</v>
      </c>
      <c r="AY5343" s="2">
        <v>0</v>
      </c>
      <c r="AZ5343" s="2">
        <v>0</v>
      </c>
      <c r="BA5343" s="2">
        <v>0</v>
      </c>
      <c r="BB5343" s="2">
        <v>0</v>
      </c>
      <c r="BC5343" s="2">
        <v>94</v>
      </c>
      <c r="BD5343" s="2">
        <v>7</v>
      </c>
      <c r="BE5343" s="2">
        <v>0</v>
      </c>
      <c r="BF5343" s="2">
        <v>0</v>
      </c>
      <c r="BG5343" s="2">
        <v>3</v>
      </c>
      <c r="BH5343" s="2">
        <v>2</v>
      </c>
      <c r="BI5343" s="2">
        <v>2</v>
      </c>
      <c r="BJ5343" s="2">
        <v>4</v>
      </c>
      <c r="BK5343" s="2">
        <v>3</v>
      </c>
      <c r="BL5343" s="2">
        <v>5</v>
      </c>
      <c r="BM5343" s="2">
        <v>5</v>
      </c>
      <c r="BN5343" s="2">
        <v>4</v>
      </c>
      <c r="BO5343" s="2">
        <v>3</v>
      </c>
      <c r="BP5343" s="2">
        <v>0</v>
      </c>
      <c r="BQ5343" s="2">
        <v>0</v>
      </c>
      <c r="BR5343" s="2">
        <v>0</v>
      </c>
      <c r="BS5343" s="2">
        <v>0</v>
      </c>
      <c r="BT5343" s="2">
        <v>0</v>
      </c>
      <c r="BU5343" s="2">
        <v>0</v>
      </c>
      <c r="BV5343" s="2">
        <v>0</v>
      </c>
      <c r="BW5343" s="2">
        <v>0</v>
      </c>
      <c r="BX5343" s="2">
        <v>0</v>
      </c>
      <c r="BY5343" s="2">
        <v>0</v>
      </c>
      <c r="BZ5343" s="2">
        <v>0</v>
      </c>
      <c r="CA5343" s="2">
        <v>0</v>
      </c>
      <c r="CB5343" s="2">
        <v>0</v>
      </c>
      <c r="CC5343" s="2">
        <v>0</v>
      </c>
      <c r="CD5343" s="2">
        <v>0</v>
      </c>
      <c r="CE5343" s="2">
        <v>0</v>
      </c>
      <c r="CF5343" s="2">
        <v>0</v>
      </c>
      <c r="CG5343" s="2">
        <v>0</v>
      </c>
      <c r="CH5343" s="2">
        <v>0</v>
      </c>
      <c r="CI5343" s="2">
        <v>0</v>
      </c>
      <c r="CJ5343" s="2">
        <v>0</v>
      </c>
      <c r="CK5343" s="2">
        <v>5</v>
      </c>
      <c r="CL5343" s="2">
        <v>2</v>
      </c>
    </row>
    <row r="5344" spans="1:90" x14ac:dyDescent="0.25">
      <c r="A5344" t="s">
        <v>115</v>
      </c>
      <c r="B5344">
        <v>10502</v>
      </c>
      <c r="C5344" t="s">
        <v>345</v>
      </c>
      <c r="D5344">
        <v>1</v>
      </c>
      <c r="E5344">
        <v>8</v>
      </c>
      <c r="F5344">
        <v>7183</v>
      </c>
      <c r="G5344">
        <v>35007183</v>
      </c>
      <c r="H5344" t="s">
        <v>8467</v>
      </c>
      <c r="I5344">
        <v>672</v>
      </c>
      <c r="J5344" t="s">
        <v>345</v>
      </c>
      <c r="K5344" t="s">
        <v>8468</v>
      </c>
      <c r="L5344">
        <v>1</v>
      </c>
      <c r="M5344" t="s">
        <v>345</v>
      </c>
      <c r="N5344">
        <v>8665000</v>
      </c>
      <c r="O5344" t="s">
        <v>92</v>
      </c>
      <c r="P5344" t="s">
        <v>3239</v>
      </c>
      <c r="Q5344">
        <v>2678</v>
      </c>
      <c r="R5344">
        <v>11</v>
      </c>
      <c r="S5344">
        <v>47471861</v>
      </c>
      <c r="U5344" t="s">
        <v>8469</v>
      </c>
      <c r="V5344">
        <v>1</v>
      </c>
      <c r="W5344" s="2">
        <v>0</v>
      </c>
      <c r="X5344" s="2">
        <v>0</v>
      </c>
      <c r="Y5344" s="2">
        <v>0</v>
      </c>
      <c r="Z5344" s="2">
        <v>0</v>
      </c>
      <c r="AA5344" s="2">
        <v>0</v>
      </c>
      <c r="AB5344" s="2">
        <v>0</v>
      </c>
      <c r="AC5344" s="2">
        <v>0</v>
      </c>
      <c r="AD5344" s="2">
        <v>169</v>
      </c>
      <c r="AE5344" s="2">
        <v>136</v>
      </c>
      <c r="AF5344" s="2">
        <v>153</v>
      </c>
      <c r="AG5344" s="2">
        <v>129</v>
      </c>
      <c r="AH5344" s="2">
        <v>281</v>
      </c>
      <c r="AI5344" s="2">
        <v>252</v>
      </c>
      <c r="AJ5344" s="2">
        <v>253</v>
      </c>
      <c r="AK5344" s="2">
        <v>0</v>
      </c>
      <c r="AL5344" s="2">
        <v>0</v>
      </c>
      <c r="AM5344" s="2">
        <v>0</v>
      </c>
      <c r="AN5344" s="2">
        <v>0</v>
      </c>
      <c r="AO5344" s="2">
        <v>0</v>
      </c>
      <c r="AP5344" s="2">
        <v>0</v>
      </c>
      <c r="AQ5344" s="2">
        <v>0</v>
      </c>
      <c r="AR5344" s="2">
        <v>0</v>
      </c>
      <c r="AS5344" s="2">
        <v>0</v>
      </c>
      <c r="AT5344" s="2">
        <v>0</v>
      </c>
      <c r="AU5344" s="2">
        <v>0</v>
      </c>
      <c r="AV5344" s="2">
        <v>0</v>
      </c>
      <c r="AW5344" s="2">
        <v>0</v>
      </c>
      <c r="AX5344" s="2">
        <v>0</v>
      </c>
      <c r="AY5344" s="2">
        <v>0</v>
      </c>
      <c r="AZ5344" s="2">
        <v>0</v>
      </c>
      <c r="BA5344" s="2">
        <v>0</v>
      </c>
      <c r="BB5344" s="2">
        <v>0</v>
      </c>
      <c r="BC5344" s="2">
        <v>164</v>
      </c>
      <c r="BD5344" s="2">
        <v>1</v>
      </c>
      <c r="BE5344" s="2">
        <v>0</v>
      </c>
      <c r="BF5344" s="2">
        <v>0</v>
      </c>
      <c r="BG5344" s="2">
        <v>0</v>
      </c>
      <c r="BH5344" s="2">
        <v>0</v>
      </c>
      <c r="BI5344" s="2">
        <v>0</v>
      </c>
      <c r="BJ5344" s="2">
        <v>0</v>
      </c>
      <c r="BK5344" s="2">
        <v>0</v>
      </c>
      <c r="BL5344" s="2">
        <v>6</v>
      </c>
      <c r="BM5344" s="2">
        <v>4</v>
      </c>
      <c r="BN5344" s="2">
        <v>5</v>
      </c>
      <c r="BO5344" s="2">
        <v>6</v>
      </c>
      <c r="BP5344" s="2">
        <v>9</v>
      </c>
      <c r="BQ5344" s="2">
        <v>9</v>
      </c>
      <c r="BR5344" s="2">
        <v>8</v>
      </c>
      <c r="BS5344" s="2">
        <v>0</v>
      </c>
      <c r="BT5344" s="2">
        <v>0</v>
      </c>
      <c r="BU5344" s="2">
        <v>0</v>
      </c>
      <c r="BV5344" s="2">
        <v>0</v>
      </c>
      <c r="BW5344" s="2">
        <v>0</v>
      </c>
      <c r="BX5344" s="2">
        <v>0</v>
      </c>
      <c r="BY5344" s="2">
        <v>0</v>
      </c>
      <c r="BZ5344" s="2">
        <v>0</v>
      </c>
      <c r="CA5344" s="2">
        <v>0</v>
      </c>
      <c r="CB5344" s="2">
        <v>0</v>
      </c>
      <c r="CC5344" s="2">
        <v>0</v>
      </c>
      <c r="CD5344" s="2">
        <v>0</v>
      </c>
      <c r="CE5344" s="2">
        <v>0</v>
      </c>
      <c r="CF5344" s="2">
        <v>0</v>
      </c>
      <c r="CG5344" s="2">
        <v>0</v>
      </c>
      <c r="CH5344" s="2">
        <v>0</v>
      </c>
      <c r="CI5344" s="2">
        <v>0</v>
      </c>
      <c r="CJ5344" s="2">
        <v>0</v>
      </c>
      <c r="CK5344" s="2">
        <v>7</v>
      </c>
      <c r="CL5344" s="2">
        <v>1</v>
      </c>
    </row>
    <row r="5345" spans="1:90" x14ac:dyDescent="0.25">
      <c r="A5345" t="s">
        <v>115</v>
      </c>
      <c r="B5345">
        <v>10502</v>
      </c>
      <c r="C5345" t="s">
        <v>345</v>
      </c>
      <c r="D5345">
        <v>1</v>
      </c>
      <c r="E5345">
        <v>8</v>
      </c>
      <c r="F5345">
        <v>923448</v>
      </c>
      <c r="G5345">
        <v>35923448</v>
      </c>
      <c r="H5345" t="s">
        <v>7303</v>
      </c>
      <c r="I5345">
        <v>672</v>
      </c>
      <c r="J5345" t="s">
        <v>345</v>
      </c>
      <c r="K5345" t="s">
        <v>6053</v>
      </c>
      <c r="L5345">
        <v>1</v>
      </c>
      <c r="M5345" t="s">
        <v>345</v>
      </c>
      <c r="N5345">
        <v>8675130</v>
      </c>
      <c r="O5345" t="s">
        <v>92</v>
      </c>
      <c r="P5345" t="s">
        <v>7304</v>
      </c>
      <c r="Q5345">
        <v>120</v>
      </c>
      <c r="R5345">
        <v>11</v>
      </c>
      <c r="S5345">
        <v>47429837</v>
      </c>
      <c r="U5345" t="s">
        <v>7305</v>
      </c>
      <c r="V5345">
        <v>1</v>
      </c>
      <c r="W5345" s="2">
        <v>0</v>
      </c>
      <c r="X5345" s="2">
        <v>0</v>
      </c>
      <c r="Y5345" s="2">
        <v>0</v>
      </c>
      <c r="Z5345" s="2">
        <v>0</v>
      </c>
      <c r="AA5345" s="2">
        <v>0</v>
      </c>
      <c r="AB5345" s="2">
        <v>0</v>
      </c>
      <c r="AC5345" s="2">
        <v>0</v>
      </c>
      <c r="AD5345" s="2">
        <v>106</v>
      </c>
      <c r="AE5345" s="2">
        <v>105</v>
      </c>
      <c r="AF5345" s="2">
        <v>132</v>
      </c>
      <c r="AG5345" s="2">
        <v>174</v>
      </c>
      <c r="AH5345" s="2">
        <v>271</v>
      </c>
      <c r="AI5345" s="2">
        <v>277</v>
      </c>
      <c r="AJ5345" s="2">
        <v>218</v>
      </c>
      <c r="AK5345" s="2">
        <v>0</v>
      </c>
      <c r="AL5345" s="2">
        <v>0</v>
      </c>
      <c r="AM5345" s="2">
        <v>0</v>
      </c>
      <c r="AN5345" s="2">
        <v>0</v>
      </c>
      <c r="AO5345" s="2">
        <v>0</v>
      </c>
      <c r="AP5345" s="2">
        <v>0</v>
      </c>
      <c r="AQ5345" s="2">
        <v>0</v>
      </c>
      <c r="AR5345" s="2">
        <v>0</v>
      </c>
      <c r="AS5345" s="2">
        <v>0</v>
      </c>
      <c r="AT5345" s="2">
        <v>0</v>
      </c>
      <c r="AU5345" s="2">
        <v>0</v>
      </c>
      <c r="AV5345" s="2">
        <v>0</v>
      </c>
      <c r="AW5345" s="2">
        <v>0</v>
      </c>
      <c r="AX5345" s="2">
        <v>0</v>
      </c>
      <c r="AY5345" s="2">
        <v>0</v>
      </c>
      <c r="AZ5345" s="2">
        <v>0</v>
      </c>
      <c r="BA5345" s="2">
        <v>0</v>
      </c>
      <c r="BB5345" s="2">
        <v>0</v>
      </c>
      <c r="BC5345" s="2">
        <v>148</v>
      </c>
      <c r="BD5345" s="2">
        <v>11</v>
      </c>
      <c r="BE5345" s="2">
        <v>0</v>
      </c>
      <c r="BF5345" s="2">
        <v>0</v>
      </c>
      <c r="BG5345" s="2">
        <v>0</v>
      </c>
      <c r="BH5345" s="2">
        <v>0</v>
      </c>
      <c r="BI5345" s="2">
        <v>0</v>
      </c>
      <c r="BJ5345" s="2">
        <v>0</v>
      </c>
      <c r="BK5345" s="2">
        <v>0</v>
      </c>
      <c r="BL5345" s="2">
        <v>6</v>
      </c>
      <c r="BM5345" s="2">
        <v>6</v>
      </c>
      <c r="BN5345" s="2">
        <v>8</v>
      </c>
      <c r="BO5345" s="2">
        <v>9</v>
      </c>
      <c r="BP5345" s="2">
        <v>12</v>
      </c>
      <c r="BQ5345" s="2">
        <v>10</v>
      </c>
      <c r="BR5345" s="2">
        <v>8</v>
      </c>
      <c r="BS5345" s="2">
        <v>0</v>
      </c>
      <c r="BT5345" s="2">
        <v>0</v>
      </c>
      <c r="BU5345" s="2">
        <v>0</v>
      </c>
      <c r="BV5345" s="2">
        <v>0</v>
      </c>
      <c r="BW5345" s="2">
        <v>0</v>
      </c>
      <c r="BX5345" s="2">
        <v>0</v>
      </c>
      <c r="BY5345" s="2">
        <v>0</v>
      </c>
      <c r="BZ5345" s="2">
        <v>0</v>
      </c>
      <c r="CA5345" s="2">
        <v>0</v>
      </c>
      <c r="CB5345" s="2">
        <v>0</v>
      </c>
      <c r="CC5345" s="2">
        <v>0</v>
      </c>
      <c r="CD5345" s="2">
        <v>0</v>
      </c>
      <c r="CE5345" s="2">
        <v>0</v>
      </c>
      <c r="CF5345" s="2">
        <v>0</v>
      </c>
      <c r="CG5345" s="2">
        <v>0</v>
      </c>
      <c r="CH5345" s="2">
        <v>0</v>
      </c>
      <c r="CI5345" s="2">
        <v>0</v>
      </c>
      <c r="CJ5345" s="2">
        <v>0</v>
      </c>
      <c r="CK5345" s="2">
        <v>8</v>
      </c>
      <c r="CL5345" s="2">
        <v>3</v>
      </c>
    </row>
    <row r="5346" spans="1:90" x14ac:dyDescent="0.25">
      <c r="A5346" t="s">
        <v>115</v>
      </c>
      <c r="B5346">
        <v>10502</v>
      </c>
      <c r="C5346" t="s">
        <v>345</v>
      </c>
      <c r="D5346">
        <v>1</v>
      </c>
      <c r="E5346">
        <v>8</v>
      </c>
      <c r="F5346">
        <v>6944</v>
      </c>
      <c r="G5346">
        <v>35006944</v>
      </c>
      <c r="H5346" t="s">
        <v>18305</v>
      </c>
      <c r="I5346">
        <v>672</v>
      </c>
      <c r="J5346" t="s">
        <v>345</v>
      </c>
      <c r="K5346" t="s">
        <v>6368</v>
      </c>
      <c r="L5346">
        <v>1</v>
      </c>
      <c r="M5346" t="s">
        <v>345</v>
      </c>
      <c r="N5346">
        <v>8685080</v>
      </c>
      <c r="O5346" t="s">
        <v>92</v>
      </c>
      <c r="P5346" t="s">
        <v>18306</v>
      </c>
      <c r="Q5346">
        <v>112</v>
      </c>
      <c r="R5346">
        <v>11</v>
      </c>
      <c r="S5346">
        <v>47429834</v>
      </c>
      <c r="T5346">
        <v>47471897</v>
      </c>
      <c r="U5346" t="s">
        <v>18307</v>
      </c>
      <c r="V5346">
        <v>1</v>
      </c>
      <c r="W5346" s="2">
        <v>0</v>
      </c>
      <c r="X5346" s="2">
        <v>0</v>
      </c>
      <c r="Y5346" s="2">
        <v>0</v>
      </c>
      <c r="Z5346" s="2">
        <v>155</v>
      </c>
      <c r="AA5346" s="2">
        <v>144</v>
      </c>
      <c r="AB5346" s="2">
        <v>131</v>
      </c>
      <c r="AC5346" s="2">
        <v>147</v>
      </c>
      <c r="AD5346" s="2">
        <v>0</v>
      </c>
      <c r="AE5346" s="2">
        <v>0</v>
      </c>
      <c r="AF5346" s="2">
        <v>0</v>
      </c>
      <c r="AG5346" s="2">
        <v>0</v>
      </c>
      <c r="AH5346" s="2">
        <v>0</v>
      </c>
      <c r="AI5346" s="2">
        <v>0</v>
      </c>
      <c r="AJ5346" s="2">
        <v>0</v>
      </c>
      <c r="AK5346" s="2">
        <v>0</v>
      </c>
      <c r="AL5346" s="2">
        <v>0</v>
      </c>
      <c r="AM5346" s="2">
        <v>0</v>
      </c>
      <c r="AN5346" s="2">
        <v>0</v>
      </c>
      <c r="AO5346" s="2">
        <v>0</v>
      </c>
      <c r="AP5346" s="2">
        <v>0</v>
      </c>
      <c r="AQ5346" s="2">
        <v>0</v>
      </c>
      <c r="AR5346" s="2">
        <v>0</v>
      </c>
      <c r="AS5346" s="2">
        <v>0</v>
      </c>
      <c r="AT5346" s="2">
        <v>0</v>
      </c>
      <c r="AU5346" s="2">
        <v>0</v>
      </c>
      <c r="AV5346" s="2">
        <v>0</v>
      </c>
      <c r="AW5346" s="2">
        <v>0</v>
      </c>
      <c r="AX5346" s="2">
        <v>0</v>
      </c>
      <c r="AY5346" s="2">
        <v>0</v>
      </c>
      <c r="AZ5346" s="2">
        <v>0</v>
      </c>
      <c r="BA5346" s="2">
        <v>0</v>
      </c>
      <c r="BB5346" s="2">
        <v>0</v>
      </c>
      <c r="BC5346" s="2">
        <v>0</v>
      </c>
      <c r="BD5346" s="2">
        <v>11</v>
      </c>
      <c r="BE5346" s="2">
        <v>0</v>
      </c>
      <c r="BF5346" s="2">
        <v>0</v>
      </c>
      <c r="BG5346" s="2">
        <v>0</v>
      </c>
      <c r="BH5346" s="2">
        <v>7</v>
      </c>
      <c r="BI5346" s="2">
        <v>8</v>
      </c>
      <c r="BJ5346" s="2">
        <v>7</v>
      </c>
      <c r="BK5346" s="2">
        <v>10</v>
      </c>
      <c r="BL5346" s="2">
        <v>0</v>
      </c>
      <c r="BM5346" s="2">
        <v>0</v>
      </c>
      <c r="BN5346" s="2">
        <v>0</v>
      </c>
      <c r="BO5346" s="2">
        <v>0</v>
      </c>
      <c r="BP5346" s="2">
        <v>0</v>
      </c>
      <c r="BQ5346" s="2">
        <v>0</v>
      </c>
      <c r="BR5346" s="2">
        <v>0</v>
      </c>
      <c r="BS5346" s="2">
        <v>0</v>
      </c>
      <c r="BT5346" s="2">
        <v>0</v>
      </c>
      <c r="BU5346" s="2">
        <v>0</v>
      </c>
      <c r="BV5346" s="2">
        <v>0</v>
      </c>
      <c r="BW5346" s="2">
        <v>0</v>
      </c>
      <c r="BX5346" s="2">
        <v>0</v>
      </c>
      <c r="BY5346" s="2">
        <v>0</v>
      </c>
      <c r="BZ5346" s="2">
        <v>0</v>
      </c>
      <c r="CA5346" s="2">
        <v>0</v>
      </c>
      <c r="CB5346" s="2">
        <v>0</v>
      </c>
      <c r="CC5346" s="2">
        <v>0</v>
      </c>
      <c r="CD5346" s="2">
        <v>0</v>
      </c>
      <c r="CE5346" s="2">
        <v>0</v>
      </c>
      <c r="CF5346" s="2">
        <v>0</v>
      </c>
      <c r="CG5346" s="2">
        <v>0</v>
      </c>
      <c r="CH5346" s="2">
        <v>0</v>
      </c>
      <c r="CI5346" s="2">
        <v>0</v>
      </c>
      <c r="CJ5346" s="2">
        <v>0</v>
      </c>
      <c r="CK5346" s="2">
        <v>0</v>
      </c>
      <c r="CL5346" s="2">
        <v>4</v>
      </c>
    </row>
    <row r="5347" spans="1:90" x14ac:dyDescent="0.25">
      <c r="A5347" t="s">
        <v>115</v>
      </c>
      <c r="B5347">
        <v>10502</v>
      </c>
      <c r="C5347" t="s">
        <v>345</v>
      </c>
      <c r="D5347">
        <v>1</v>
      </c>
      <c r="E5347">
        <v>8</v>
      </c>
      <c r="F5347">
        <v>908915</v>
      </c>
      <c r="G5347">
        <v>35908915</v>
      </c>
      <c r="H5347" t="s">
        <v>19162</v>
      </c>
      <c r="I5347">
        <v>672</v>
      </c>
      <c r="J5347" t="s">
        <v>345</v>
      </c>
      <c r="K5347" t="s">
        <v>19163</v>
      </c>
      <c r="L5347">
        <v>1</v>
      </c>
      <c r="M5347" t="s">
        <v>345</v>
      </c>
      <c r="N5347">
        <v>8694465</v>
      </c>
      <c r="O5347" t="s">
        <v>92</v>
      </c>
      <c r="P5347" t="s">
        <v>19164</v>
      </c>
      <c r="Q5347">
        <v>61</v>
      </c>
      <c r="R5347">
        <v>11</v>
      </c>
      <c r="S5347">
        <v>47490724</v>
      </c>
      <c r="U5347" t="s">
        <v>19165</v>
      </c>
      <c r="V5347">
        <v>1</v>
      </c>
      <c r="W5347" s="2">
        <v>0</v>
      </c>
      <c r="X5347" s="2">
        <v>0</v>
      </c>
      <c r="Y5347" s="2">
        <v>0</v>
      </c>
      <c r="Z5347" s="2">
        <v>0</v>
      </c>
      <c r="AA5347" s="2">
        <v>0</v>
      </c>
      <c r="AB5347" s="2">
        <v>0</v>
      </c>
      <c r="AC5347" s="2">
        <v>0</v>
      </c>
      <c r="AD5347" s="2">
        <v>182</v>
      </c>
      <c r="AE5347" s="2">
        <v>174</v>
      </c>
      <c r="AF5347" s="2">
        <v>193</v>
      </c>
      <c r="AG5347" s="2">
        <v>227</v>
      </c>
      <c r="AH5347" s="2">
        <v>327</v>
      </c>
      <c r="AI5347" s="2">
        <v>261</v>
      </c>
      <c r="AJ5347" s="2">
        <v>232</v>
      </c>
      <c r="AK5347" s="2">
        <v>0</v>
      </c>
      <c r="AL5347" s="2">
        <v>0</v>
      </c>
      <c r="AM5347" s="2">
        <v>0</v>
      </c>
      <c r="AN5347" s="2">
        <v>0</v>
      </c>
      <c r="AO5347" s="2">
        <v>0</v>
      </c>
      <c r="AP5347" s="2">
        <v>0</v>
      </c>
      <c r="AQ5347" s="2">
        <v>0</v>
      </c>
      <c r="AR5347" s="2">
        <v>0</v>
      </c>
      <c r="AS5347" s="2">
        <v>0</v>
      </c>
      <c r="AT5347" s="2">
        <v>0</v>
      </c>
      <c r="AU5347" s="2">
        <v>0</v>
      </c>
      <c r="AV5347" s="2">
        <v>0</v>
      </c>
      <c r="AW5347" s="2">
        <v>0</v>
      </c>
      <c r="AX5347" s="2">
        <v>0</v>
      </c>
      <c r="AY5347" s="2">
        <v>0</v>
      </c>
      <c r="AZ5347" s="2">
        <v>0</v>
      </c>
      <c r="BA5347" s="2">
        <v>0</v>
      </c>
      <c r="BB5347" s="2">
        <v>0</v>
      </c>
      <c r="BC5347" s="2">
        <v>0</v>
      </c>
      <c r="BD5347" s="2">
        <v>10</v>
      </c>
      <c r="BE5347" s="2">
        <v>0</v>
      </c>
      <c r="BF5347" s="2">
        <v>0</v>
      </c>
      <c r="BG5347" s="2">
        <v>0</v>
      </c>
      <c r="BH5347" s="2">
        <v>0</v>
      </c>
      <c r="BI5347" s="2">
        <v>0</v>
      </c>
      <c r="BJ5347" s="2">
        <v>0</v>
      </c>
      <c r="BK5347" s="2">
        <v>0</v>
      </c>
      <c r="BL5347" s="2">
        <v>6</v>
      </c>
      <c r="BM5347" s="2">
        <v>9</v>
      </c>
      <c r="BN5347" s="2">
        <v>8</v>
      </c>
      <c r="BO5347" s="2">
        <v>8</v>
      </c>
      <c r="BP5347" s="2">
        <v>13</v>
      </c>
      <c r="BQ5347" s="2">
        <v>12</v>
      </c>
      <c r="BR5347" s="2">
        <v>9</v>
      </c>
      <c r="BS5347" s="2">
        <v>0</v>
      </c>
      <c r="BT5347" s="2">
        <v>0</v>
      </c>
      <c r="BU5347" s="2">
        <v>0</v>
      </c>
      <c r="BV5347" s="2">
        <v>0</v>
      </c>
      <c r="BW5347" s="2">
        <v>0</v>
      </c>
      <c r="BX5347" s="2">
        <v>0</v>
      </c>
      <c r="BY5347" s="2">
        <v>0</v>
      </c>
      <c r="BZ5347" s="2">
        <v>0</v>
      </c>
      <c r="CA5347" s="2">
        <v>0</v>
      </c>
      <c r="CB5347" s="2">
        <v>0</v>
      </c>
      <c r="CC5347" s="2">
        <v>0</v>
      </c>
      <c r="CD5347" s="2">
        <v>0</v>
      </c>
      <c r="CE5347" s="2">
        <v>0</v>
      </c>
      <c r="CF5347" s="2">
        <v>0</v>
      </c>
      <c r="CG5347" s="2">
        <v>0</v>
      </c>
      <c r="CH5347" s="2">
        <v>0</v>
      </c>
      <c r="CI5347" s="2">
        <v>0</v>
      </c>
      <c r="CJ5347" s="2">
        <v>0</v>
      </c>
      <c r="CK5347" s="2">
        <v>0</v>
      </c>
      <c r="CL5347" s="2">
        <v>3</v>
      </c>
    </row>
    <row r="5348" spans="1:90" x14ac:dyDescent="0.25">
      <c r="A5348" t="s">
        <v>115</v>
      </c>
      <c r="B5348">
        <v>10502</v>
      </c>
      <c r="C5348" t="s">
        <v>345</v>
      </c>
      <c r="D5348">
        <v>1</v>
      </c>
      <c r="E5348">
        <v>8</v>
      </c>
      <c r="F5348">
        <v>35506</v>
      </c>
      <c r="G5348">
        <v>35035506</v>
      </c>
      <c r="H5348" t="s">
        <v>17134</v>
      </c>
      <c r="I5348">
        <v>305</v>
      </c>
      <c r="J5348" t="s">
        <v>361</v>
      </c>
      <c r="K5348" t="s">
        <v>5960</v>
      </c>
      <c r="L5348">
        <v>1</v>
      </c>
      <c r="M5348" t="s">
        <v>361</v>
      </c>
      <c r="N5348">
        <v>8527140</v>
      </c>
      <c r="O5348" t="s">
        <v>92</v>
      </c>
      <c r="P5348" t="s">
        <v>17135</v>
      </c>
      <c r="Q5348">
        <v>310</v>
      </c>
      <c r="R5348">
        <v>11</v>
      </c>
      <c r="S5348">
        <v>46781264</v>
      </c>
      <c r="U5348" t="s">
        <v>17136</v>
      </c>
      <c r="V5348">
        <v>1</v>
      </c>
      <c r="W5348" s="2">
        <v>0</v>
      </c>
      <c r="X5348" s="2">
        <v>0</v>
      </c>
      <c r="Y5348" s="2">
        <v>0</v>
      </c>
      <c r="Z5348" s="2">
        <v>0</v>
      </c>
      <c r="AA5348" s="2">
        <v>0</v>
      </c>
      <c r="AB5348" s="2">
        <v>0</v>
      </c>
      <c r="AC5348" s="2">
        <v>0</v>
      </c>
      <c r="AD5348" s="2">
        <v>137</v>
      </c>
      <c r="AE5348" s="2">
        <v>101</v>
      </c>
      <c r="AF5348" s="2">
        <v>138</v>
      </c>
      <c r="AG5348" s="2">
        <v>184</v>
      </c>
      <c r="AH5348" s="2">
        <v>209</v>
      </c>
      <c r="AI5348" s="2">
        <v>176</v>
      </c>
      <c r="AJ5348" s="2">
        <v>182</v>
      </c>
      <c r="AK5348" s="2">
        <v>0</v>
      </c>
      <c r="AL5348" s="2">
        <v>0</v>
      </c>
      <c r="AM5348" s="2">
        <v>0</v>
      </c>
      <c r="AN5348" s="2">
        <v>0</v>
      </c>
      <c r="AO5348" s="2">
        <v>0</v>
      </c>
      <c r="AP5348" s="2">
        <v>0</v>
      </c>
      <c r="AQ5348" s="2">
        <v>0</v>
      </c>
      <c r="AR5348" s="2">
        <v>0</v>
      </c>
      <c r="AS5348" s="2">
        <v>0</v>
      </c>
      <c r="AT5348" s="2">
        <v>0</v>
      </c>
      <c r="AU5348" s="2">
        <v>0</v>
      </c>
      <c r="AV5348" s="2">
        <v>0</v>
      </c>
      <c r="AW5348" s="2">
        <v>0</v>
      </c>
      <c r="AX5348" s="2">
        <v>0</v>
      </c>
      <c r="AY5348" s="2">
        <v>0</v>
      </c>
      <c r="AZ5348" s="2">
        <v>0</v>
      </c>
      <c r="BA5348" s="2">
        <v>0</v>
      </c>
      <c r="BB5348" s="2">
        <v>0</v>
      </c>
      <c r="BC5348" s="2">
        <v>0</v>
      </c>
      <c r="BD5348" s="2">
        <v>7</v>
      </c>
      <c r="BE5348" s="2">
        <v>0</v>
      </c>
      <c r="BF5348" s="2">
        <v>0</v>
      </c>
      <c r="BG5348" s="2">
        <v>0</v>
      </c>
      <c r="BH5348" s="2">
        <v>0</v>
      </c>
      <c r="BI5348" s="2">
        <v>0</v>
      </c>
      <c r="BJ5348" s="2">
        <v>0</v>
      </c>
      <c r="BK5348" s="2">
        <v>0</v>
      </c>
      <c r="BL5348" s="2">
        <v>7</v>
      </c>
      <c r="BM5348" s="2">
        <v>5</v>
      </c>
      <c r="BN5348" s="2">
        <v>7</v>
      </c>
      <c r="BO5348" s="2">
        <v>7</v>
      </c>
      <c r="BP5348" s="2">
        <v>9</v>
      </c>
      <c r="BQ5348" s="2">
        <v>6</v>
      </c>
      <c r="BR5348" s="2">
        <v>6</v>
      </c>
      <c r="BS5348" s="2">
        <v>0</v>
      </c>
      <c r="BT5348" s="2">
        <v>0</v>
      </c>
      <c r="BU5348" s="2">
        <v>0</v>
      </c>
      <c r="BV5348" s="2">
        <v>0</v>
      </c>
      <c r="BW5348" s="2">
        <v>0</v>
      </c>
      <c r="BX5348" s="2">
        <v>0</v>
      </c>
      <c r="BY5348" s="2">
        <v>0</v>
      </c>
      <c r="BZ5348" s="2">
        <v>0</v>
      </c>
      <c r="CA5348" s="2">
        <v>0</v>
      </c>
      <c r="CB5348" s="2">
        <v>0</v>
      </c>
      <c r="CC5348" s="2">
        <v>0</v>
      </c>
      <c r="CD5348" s="2">
        <v>0</v>
      </c>
      <c r="CE5348" s="2">
        <v>0</v>
      </c>
      <c r="CF5348" s="2">
        <v>0</v>
      </c>
      <c r="CG5348" s="2">
        <v>0</v>
      </c>
      <c r="CH5348" s="2">
        <v>0</v>
      </c>
      <c r="CI5348" s="2">
        <v>0</v>
      </c>
      <c r="CJ5348" s="2">
        <v>0</v>
      </c>
      <c r="CK5348" s="2">
        <v>0</v>
      </c>
      <c r="CL5348" s="2">
        <v>2</v>
      </c>
    </row>
    <row r="5349" spans="1:90" x14ac:dyDescent="0.25">
      <c r="A5349" t="s">
        <v>115</v>
      </c>
      <c r="B5349">
        <v>10502</v>
      </c>
      <c r="C5349" t="s">
        <v>345</v>
      </c>
      <c r="D5349">
        <v>1</v>
      </c>
      <c r="E5349">
        <v>8</v>
      </c>
      <c r="F5349">
        <v>906311</v>
      </c>
      <c r="G5349">
        <v>35906311</v>
      </c>
      <c r="H5349" t="s">
        <v>16990</v>
      </c>
      <c r="I5349">
        <v>305</v>
      </c>
      <c r="J5349" t="s">
        <v>361</v>
      </c>
      <c r="K5349" t="s">
        <v>8717</v>
      </c>
      <c r="L5349">
        <v>1</v>
      </c>
      <c r="M5349" t="s">
        <v>361</v>
      </c>
      <c r="N5349">
        <v>8532350</v>
      </c>
      <c r="O5349" t="s">
        <v>92</v>
      </c>
      <c r="P5349" t="s">
        <v>2803</v>
      </c>
      <c r="Q5349">
        <v>51</v>
      </c>
      <c r="R5349">
        <v>11</v>
      </c>
      <c r="S5349">
        <v>46753433</v>
      </c>
      <c r="U5349" t="s">
        <v>16991</v>
      </c>
      <c r="V5349">
        <v>1</v>
      </c>
      <c r="W5349" s="2">
        <v>0</v>
      </c>
      <c r="X5349" s="2">
        <v>0</v>
      </c>
      <c r="Y5349" s="2">
        <v>0</v>
      </c>
      <c r="Z5349" s="2">
        <v>0</v>
      </c>
      <c r="AA5349" s="2">
        <v>0</v>
      </c>
      <c r="AB5349" s="2">
        <v>0</v>
      </c>
      <c r="AC5349" s="2">
        <v>0</v>
      </c>
      <c r="AD5349" s="2">
        <v>99</v>
      </c>
      <c r="AE5349" s="2">
        <v>102</v>
      </c>
      <c r="AF5349" s="2">
        <v>108</v>
      </c>
      <c r="AG5349" s="2">
        <v>102</v>
      </c>
      <c r="AH5349" s="2">
        <v>94</v>
      </c>
      <c r="AI5349" s="2">
        <v>101</v>
      </c>
      <c r="AJ5349" s="2">
        <v>106</v>
      </c>
      <c r="AK5349" s="2">
        <v>0</v>
      </c>
      <c r="AL5349" s="2">
        <v>0</v>
      </c>
      <c r="AM5349" s="2">
        <v>0</v>
      </c>
      <c r="AN5349" s="2">
        <v>0</v>
      </c>
      <c r="AO5349" s="2">
        <v>0</v>
      </c>
      <c r="AP5349" s="2">
        <v>0</v>
      </c>
      <c r="AQ5349" s="2">
        <v>0</v>
      </c>
      <c r="AR5349" s="2">
        <v>0</v>
      </c>
      <c r="AS5349" s="2">
        <v>0</v>
      </c>
      <c r="AT5349" s="2">
        <v>0</v>
      </c>
      <c r="AU5349" s="2">
        <v>0</v>
      </c>
      <c r="AV5349" s="2">
        <v>0</v>
      </c>
      <c r="AW5349" s="2">
        <v>0</v>
      </c>
      <c r="AX5349" s="2">
        <v>0</v>
      </c>
      <c r="AY5349" s="2">
        <v>0</v>
      </c>
      <c r="AZ5349" s="2">
        <v>0</v>
      </c>
      <c r="BA5349" s="2">
        <v>0</v>
      </c>
      <c r="BB5349" s="2">
        <v>0</v>
      </c>
      <c r="BC5349" s="2">
        <v>0</v>
      </c>
      <c r="BD5349" s="2">
        <v>3</v>
      </c>
      <c r="BE5349" s="2">
        <v>0</v>
      </c>
      <c r="BF5349" s="2">
        <v>0</v>
      </c>
      <c r="BG5349" s="2">
        <v>0</v>
      </c>
      <c r="BH5349" s="2">
        <v>0</v>
      </c>
      <c r="BI5349" s="2">
        <v>0</v>
      </c>
      <c r="BJ5349" s="2">
        <v>0</v>
      </c>
      <c r="BK5349" s="2">
        <v>0</v>
      </c>
      <c r="BL5349" s="2">
        <v>5</v>
      </c>
      <c r="BM5349" s="2">
        <v>4</v>
      </c>
      <c r="BN5349" s="2">
        <v>6</v>
      </c>
      <c r="BO5349" s="2">
        <v>4</v>
      </c>
      <c r="BP5349" s="2">
        <v>5</v>
      </c>
      <c r="BQ5349" s="2">
        <v>5</v>
      </c>
      <c r="BR5349" s="2">
        <v>4</v>
      </c>
      <c r="BS5349" s="2">
        <v>0</v>
      </c>
      <c r="BT5349" s="2">
        <v>0</v>
      </c>
      <c r="BU5349" s="2">
        <v>0</v>
      </c>
      <c r="BV5349" s="2">
        <v>0</v>
      </c>
      <c r="BW5349" s="2">
        <v>0</v>
      </c>
      <c r="BX5349" s="2">
        <v>0</v>
      </c>
      <c r="BY5349" s="2">
        <v>0</v>
      </c>
      <c r="BZ5349" s="2">
        <v>0</v>
      </c>
      <c r="CA5349" s="2">
        <v>0</v>
      </c>
      <c r="CB5349" s="2">
        <v>0</v>
      </c>
      <c r="CC5349" s="2">
        <v>0</v>
      </c>
      <c r="CD5349" s="2">
        <v>0</v>
      </c>
      <c r="CE5349" s="2">
        <v>0</v>
      </c>
      <c r="CF5349" s="2">
        <v>0</v>
      </c>
      <c r="CG5349" s="2">
        <v>0</v>
      </c>
      <c r="CH5349" s="2">
        <v>0</v>
      </c>
      <c r="CI5349" s="2">
        <v>0</v>
      </c>
      <c r="CJ5349" s="2">
        <v>0</v>
      </c>
      <c r="CK5349" s="2">
        <v>0</v>
      </c>
      <c r="CL5349" s="2">
        <v>2</v>
      </c>
    </row>
    <row r="5350" spans="1:90" x14ac:dyDescent="0.25">
      <c r="A5350" t="s">
        <v>115</v>
      </c>
      <c r="B5350">
        <v>10502</v>
      </c>
      <c r="C5350" t="s">
        <v>345</v>
      </c>
      <c r="D5350">
        <v>1</v>
      </c>
      <c r="E5350">
        <v>8</v>
      </c>
      <c r="F5350">
        <v>918684</v>
      </c>
      <c r="G5350">
        <v>35918684</v>
      </c>
      <c r="H5350" t="s">
        <v>16527</v>
      </c>
      <c r="I5350">
        <v>672</v>
      </c>
      <c r="J5350" t="s">
        <v>345</v>
      </c>
      <c r="K5350" t="s">
        <v>653</v>
      </c>
      <c r="L5350">
        <v>1</v>
      </c>
      <c r="M5350" t="s">
        <v>345</v>
      </c>
      <c r="N5350">
        <v>8693640</v>
      </c>
      <c r="O5350" t="s">
        <v>102</v>
      </c>
      <c r="P5350" t="s">
        <v>6206</v>
      </c>
      <c r="Q5350">
        <v>530</v>
      </c>
      <c r="R5350">
        <v>11</v>
      </c>
      <c r="S5350">
        <v>47495430</v>
      </c>
      <c r="U5350" t="s">
        <v>16528</v>
      </c>
      <c r="V5350">
        <v>1</v>
      </c>
      <c r="W5350" s="2">
        <v>0</v>
      </c>
      <c r="X5350" s="2">
        <v>0</v>
      </c>
      <c r="Y5350" s="2">
        <v>0</v>
      </c>
      <c r="Z5350" s="2">
        <v>0</v>
      </c>
      <c r="AA5350" s="2">
        <v>0</v>
      </c>
      <c r="AB5350" s="2">
        <v>0</v>
      </c>
      <c r="AC5350" s="2">
        <v>0</v>
      </c>
      <c r="AD5350" s="2">
        <v>137</v>
      </c>
      <c r="AE5350" s="2">
        <v>174</v>
      </c>
      <c r="AF5350" s="2">
        <v>169</v>
      </c>
      <c r="AG5350" s="2">
        <v>200</v>
      </c>
      <c r="AH5350" s="2">
        <v>0</v>
      </c>
      <c r="AI5350" s="2">
        <v>0</v>
      </c>
      <c r="AJ5350" s="2">
        <v>0</v>
      </c>
      <c r="AK5350" s="2">
        <v>0</v>
      </c>
      <c r="AL5350" s="2">
        <v>0</v>
      </c>
      <c r="AM5350" s="2">
        <v>0</v>
      </c>
      <c r="AN5350" s="2">
        <v>0</v>
      </c>
      <c r="AO5350" s="2">
        <v>0</v>
      </c>
      <c r="AP5350" s="2">
        <v>0</v>
      </c>
      <c r="AQ5350" s="2">
        <v>0</v>
      </c>
      <c r="AR5350" s="2">
        <v>0</v>
      </c>
      <c r="AS5350" s="2">
        <v>0</v>
      </c>
      <c r="AT5350" s="2">
        <v>0</v>
      </c>
      <c r="AU5350" s="2">
        <v>0</v>
      </c>
      <c r="AV5350" s="2">
        <v>0</v>
      </c>
      <c r="AW5350" s="2">
        <v>0</v>
      </c>
      <c r="AX5350" s="2">
        <v>0</v>
      </c>
      <c r="AY5350" s="2">
        <v>0</v>
      </c>
      <c r="AZ5350" s="2">
        <v>0</v>
      </c>
      <c r="BA5350" s="2">
        <v>0</v>
      </c>
      <c r="BB5350" s="2">
        <v>0</v>
      </c>
      <c r="BC5350" s="2">
        <v>41</v>
      </c>
      <c r="BD5350" s="2">
        <v>10</v>
      </c>
      <c r="BE5350" s="2">
        <v>0</v>
      </c>
      <c r="BF5350" s="2">
        <v>0</v>
      </c>
      <c r="BG5350" s="2">
        <v>0</v>
      </c>
      <c r="BH5350" s="2">
        <v>0</v>
      </c>
      <c r="BI5350" s="2">
        <v>0</v>
      </c>
      <c r="BJ5350" s="2">
        <v>0</v>
      </c>
      <c r="BK5350" s="2">
        <v>0</v>
      </c>
      <c r="BL5350" s="2">
        <v>6</v>
      </c>
      <c r="BM5350" s="2">
        <v>8</v>
      </c>
      <c r="BN5350" s="2">
        <v>7</v>
      </c>
      <c r="BO5350" s="2">
        <v>10</v>
      </c>
      <c r="BP5350" s="2">
        <v>0</v>
      </c>
      <c r="BQ5350" s="2">
        <v>0</v>
      </c>
      <c r="BR5350" s="2">
        <v>0</v>
      </c>
      <c r="BS5350" s="2">
        <v>0</v>
      </c>
      <c r="BT5350" s="2">
        <v>0</v>
      </c>
      <c r="BU5350" s="2">
        <v>0</v>
      </c>
      <c r="BV5350" s="2">
        <v>0</v>
      </c>
      <c r="BW5350" s="2">
        <v>0</v>
      </c>
      <c r="BX5350" s="2">
        <v>0</v>
      </c>
      <c r="BY5350" s="2">
        <v>0</v>
      </c>
      <c r="BZ5350" s="2">
        <v>0</v>
      </c>
      <c r="CA5350" s="2">
        <v>0</v>
      </c>
      <c r="CB5350" s="2">
        <v>0</v>
      </c>
      <c r="CC5350" s="2">
        <v>0</v>
      </c>
      <c r="CD5350" s="2">
        <v>0</v>
      </c>
      <c r="CE5350" s="2">
        <v>0</v>
      </c>
      <c r="CF5350" s="2">
        <v>0</v>
      </c>
      <c r="CG5350" s="2">
        <v>0</v>
      </c>
      <c r="CH5350" s="2">
        <v>0</v>
      </c>
      <c r="CI5350" s="2">
        <v>0</v>
      </c>
      <c r="CJ5350" s="2">
        <v>0</v>
      </c>
      <c r="CK5350" s="2">
        <v>2</v>
      </c>
      <c r="CL5350" s="2">
        <v>5</v>
      </c>
    </row>
    <row r="5351" spans="1:90" x14ac:dyDescent="0.25">
      <c r="A5351" t="s">
        <v>115</v>
      </c>
      <c r="B5351">
        <v>10502</v>
      </c>
      <c r="C5351" t="s">
        <v>345</v>
      </c>
      <c r="D5351">
        <v>1</v>
      </c>
      <c r="E5351">
        <v>8</v>
      </c>
      <c r="F5351">
        <v>6932</v>
      </c>
      <c r="G5351">
        <v>35006932</v>
      </c>
      <c r="H5351" t="s">
        <v>16842</v>
      </c>
      <c r="I5351">
        <v>672</v>
      </c>
      <c r="J5351" t="s">
        <v>345</v>
      </c>
      <c r="K5351" t="s">
        <v>892</v>
      </c>
      <c r="L5351">
        <v>1</v>
      </c>
      <c r="M5351" t="s">
        <v>345</v>
      </c>
      <c r="N5351">
        <v>8610000</v>
      </c>
      <c r="O5351" t="s">
        <v>92</v>
      </c>
      <c r="P5351" t="s">
        <v>16843</v>
      </c>
      <c r="Q5351">
        <v>550</v>
      </c>
      <c r="R5351">
        <v>11</v>
      </c>
      <c r="S5351">
        <v>47462044</v>
      </c>
      <c r="U5351" t="s">
        <v>16844</v>
      </c>
      <c r="V5351">
        <v>1</v>
      </c>
      <c r="W5351" s="2">
        <v>0</v>
      </c>
      <c r="X5351" s="2">
        <v>0</v>
      </c>
      <c r="Y5351" s="2">
        <v>134</v>
      </c>
      <c r="Z5351" s="2">
        <v>165</v>
      </c>
      <c r="AA5351" s="2">
        <v>129</v>
      </c>
      <c r="AB5351" s="2">
        <v>142</v>
      </c>
      <c r="AC5351" s="2">
        <v>179</v>
      </c>
      <c r="AD5351" s="2">
        <v>0</v>
      </c>
      <c r="AE5351" s="2">
        <v>0</v>
      </c>
      <c r="AF5351" s="2">
        <v>0</v>
      </c>
      <c r="AG5351" s="2">
        <v>0</v>
      </c>
      <c r="AH5351" s="2">
        <v>0</v>
      </c>
      <c r="AI5351" s="2">
        <v>0</v>
      </c>
      <c r="AJ5351" s="2">
        <v>0</v>
      </c>
      <c r="AK5351" s="2">
        <v>0</v>
      </c>
      <c r="AL5351" s="2">
        <v>0</v>
      </c>
      <c r="AM5351" s="2">
        <v>0</v>
      </c>
      <c r="AN5351" s="2">
        <v>0</v>
      </c>
      <c r="AO5351" s="2">
        <v>0</v>
      </c>
      <c r="AP5351" s="2">
        <v>0</v>
      </c>
      <c r="AQ5351" s="2">
        <v>0</v>
      </c>
      <c r="AR5351" s="2">
        <v>0</v>
      </c>
      <c r="AS5351" s="2">
        <v>0</v>
      </c>
      <c r="AT5351" s="2">
        <v>0</v>
      </c>
      <c r="AU5351" s="2">
        <v>0</v>
      </c>
      <c r="AV5351" s="2">
        <v>0</v>
      </c>
      <c r="AW5351" s="2">
        <v>0</v>
      </c>
      <c r="AX5351" s="2">
        <v>0</v>
      </c>
      <c r="AY5351" s="2">
        <v>0</v>
      </c>
      <c r="AZ5351" s="2">
        <v>0</v>
      </c>
      <c r="BA5351" s="2">
        <v>0</v>
      </c>
      <c r="BB5351" s="2">
        <v>0</v>
      </c>
      <c r="BC5351" s="2">
        <v>0</v>
      </c>
      <c r="BD5351" s="2">
        <v>22</v>
      </c>
      <c r="BE5351" s="2">
        <v>0</v>
      </c>
      <c r="BF5351" s="2">
        <v>0</v>
      </c>
      <c r="BG5351" s="2">
        <v>6</v>
      </c>
      <c r="BH5351" s="2">
        <v>8</v>
      </c>
      <c r="BI5351" s="2">
        <v>6</v>
      </c>
      <c r="BJ5351" s="2">
        <v>6</v>
      </c>
      <c r="BK5351" s="2">
        <v>8</v>
      </c>
      <c r="BL5351" s="2">
        <v>0</v>
      </c>
      <c r="BM5351" s="2">
        <v>0</v>
      </c>
      <c r="BN5351" s="2">
        <v>0</v>
      </c>
      <c r="BO5351" s="2">
        <v>0</v>
      </c>
      <c r="BP5351" s="2">
        <v>0</v>
      </c>
      <c r="BQ5351" s="2">
        <v>0</v>
      </c>
      <c r="BR5351" s="2">
        <v>0</v>
      </c>
      <c r="BS5351" s="2">
        <v>0</v>
      </c>
      <c r="BT5351" s="2">
        <v>0</v>
      </c>
      <c r="BU5351" s="2">
        <v>0</v>
      </c>
      <c r="BV5351" s="2">
        <v>0</v>
      </c>
      <c r="BW5351" s="2">
        <v>0</v>
      </c>
      <c r="BX5351" s="2">
        <v>0</v>
      </c>
      <c r="BY5351" s="2">
        <v>0</v>
      </c>
      <c r="BZ5351" s="2">
        <v>0</v>
      </c>
      <c r="CA5351" s="2">
        <v>0</v>
      </c>
      <c r="CB5351" s="2">
        <v>0</v>
      </c>
      <c r="CC5351" s="2">
        <v>0</v>
      </c>
      <c r="CD5351" s="2">
        <v>0</v>
      </c>
      <c r="CE5351" s="2">
        <v>0</v>
      </c>
      <c r="CF5351" s="2">
        <v>0</v>
      </c>
      <c r="CG5351" s="2">
        <v>0</v>
      </c>
      <c r="CH5351" s="2">
        <v>0</v>
      </c>
      <c r="CI5351" s="2">
        <v>0</v>
      </c>
      <c r="CJ5351" s="2">
        <v>0</v>
      </c>
      <c r="CK5351" s="2">
        <v>0</v>
      </c>
      <c r="CL5351" s="2">
        <v>6</v>
      </c>
    </row>
    <row r="5352" spans="1:90" x14ac:dyDescent="0.25">
      <c r="A5352" t="s">
        <v>115</v>
      </c>
      <c r="B5352">
        <v>10502</v>
      </c>
      <c r="C5352" t="s">
        <v>345</v>
      </c>
      <c r="D5352">
        <v>1</v>
      </c>
      <c r="E5352">
        <v>8</v>
      </c>
      <c r="F5352">
        <v>923849</v>
      </c>
      <c r="G5352">
        <v>35923849</v>
      </c>
      <c r="H5352" t="s">
        <v>17042</v>
      </c>
      <c r="I5352">
        <v>672</v>
      </c>
      <c r="J5352" t="s">
        <v>345</v>
      </c>
      <c r="K5352" t="s">
        <v>8235</v>
      </c>
      <c r="L5352">
        <v>1</v>
      </c>
      <c r="M5352" t="s">
        <v>345</v>
      </c>
      <c r="N5352">
        <v>8663300</v>
      </c>
      <c r="O5352" t="s">
        <v>92</v>
      </c>
      <c r="P5352" t="s">
        <v>17043</v>
      </c>
      <c r="Q5352">
        <v>881</v>
      </c>
      <c r="R5352">
        <v>11</v>
      </c>
      <c r="S5352">
        <v>47479755</v>
      </c>
      <c r="U5352" t="s">
        <v>17044</v>
      </c>
      <c r="V5352">
        <v>1</v>
      </c>
      <c r="W5352" s="2">
        <v>0</v>
      </c>
      <c r="X5352" s="2">
        <v>0</v>
      </c>
      <c r="Y5352" s="2">
        <v>0</v>
      </c>
      <c r="Z5352" s="2">
        <v>0</v>
      </c>
      <c r="AA5352" s="2">
        <v>0</v>
      </c>
      <c r="AB5352" s="2">
        <v>0</v>
      </c>
      <c r="AC5352" s="2">
        <v>0</v>
      </c>
      <c r="AD5352" s="2">
        <v>125</v>
      </c>
      <c r="AE5352" s="2">
        <v>124</v>
      </c>
      <c r="AF5352" s="2">
        <v>127</v>
      </c>
      <c r="AG5352" s="2">
        <v>69</v>
      </c>
      <c r="AH5352" s="2">
        <v>0</v>
      </c>
      <c r="AI5352" s="2">
        <v>0</v>
      </c>
      <c r="AJ5352" s="2">
        <v>0</v>
      </c>
      <c r="AK5352" s="2">
        <v>0</v>
      </c>
      <c r="AL5352" s="2">
        <v>0</v>
      </c>
      <c r="AM5352" s="2">
        <v>0</v>
      </c>
      <c r="AN5352" s="2">
        <v>0</v>
      </c>
      <c r="AO5352" s="2">
        <v>0</v>
      </c>
      <c r="AP5352" s="2">
        <v>0</v>
      </c>
      <c r="AQ5352" s="2">
        <v>0</v>
      </c>
      <c r="AR5352" s="2">
        <v>0</v>
      </c>
      <c r="AS5352" s="2">
        <v>0</v>
      </c>
      <c r="AT5352" s="2">
        <v>0</v>
      </c>
      <c r="AU5352" s="2">
        <v>0</v>
      </c>
      <c r="AV5352" s="2">
        <v>0</v>
      </c>
      <c r="AW5352" s="2">
        <v>0</v>
      </c>
      <c r="AX5352" s="2">
        <v>0</v>
      </c>
      <c r="AY5352" s="2">
        <v>0</v>
      </c>
      <c r="AZ5352" s="2">
        <v>0</v>
      </c>
      <c r="BA5352" s="2">
        <v>0</v>
      </c>
      <c r="BB5352" s="2">
        <v>0</v>
      </c>
      <c r="BC5352" s="2">
        <v>0</v>
      </c>
      <c r="BD5352" s="2">
        <v>0</v>
      </c>
      <c r="BE5352" s="2">
        <v>0</v>
      </c>
      <c r="BF5352" s="2">
        <v>0</v>
      </c>
      <c r="BG5352" s="2">
        <v>0</v>
      </c>
      <c r="BH5352" s="2">
        <v>0</v>
      </c>
      <c r="BI5352" s="2">
        <v>0</v>
      </c>
      <c r="BJ5352" s="2">
        <v>0</v>
      </c>
      <c r="BK5352" s="2">
        <v>0</v>
      </c>
      <c r="BL5352" s="2">
        <v>7</v>
      </c>
      <c r="BM5352" s="2">
        <v>6</v>
      </c>
      <c r="BN5352" s="2">
        <v>5</v>
      </c>
      <c r="BO5352" s="2">
        <v>3</v>
      </c>
      <c r="BP5352" s="2">
        <v>0</v>
      </c>
      <c r="BQ5352" s="2">
        <v>0</v>
      </c>
      <c r="BR5352" s="2">
        <v>0</v>
      </c>
      <c r="BS5352" s="2">
        <v>0</v>
      </c>
      <c r="BT5352" s="2">
        <v>0</v>
      </c>
      <c r="BU5352" s="2">
        <v>0</v>
      </c>
      <c r="BV5352" s="2">
        <v>0</v>
      </c>
      <c r="BW5352" s="2">
        <v>0</v>
      </c>
      <c r="BX5352" s="2">
        <v>0</v>
      </c>
      <c r="BY5352" s="2">
        <v>0</v>
      </c>
      <c r="BZ5352" s="2">
        <v>0</v>
      </c>
      <c r="CA5352" s="2">
        <v>0</v>
      </c>
      <c r="CB5352" s="2">
        <v>0</v>
      </c>
      <c r="CC5352" s="2">
        <v>0</v>
      </c>
      <c r="CD5352" s="2">
        <v>0</v>
      </c>
      <c r="CE5352" s="2">
        <v>0</v>
      </c>
      <c r="CF5352" s="2">
        <v>0</v>
      </c>
      <c r="CG5352" s="2">
        <v>0</v>
      </c>
      <c r="CH5352" s="2">
        <v>0</v>
      </c>
      <c r="CI5352" s="2">
        <v>0</v>
      </c>
      <c r="CJ5352" s="2">
        <v>0</v>
      </c>
      <c r="CK5352" s="2">
        <v>0</v>
      </c>
      <c r="CL5352" s="2">
        <v>0</v>
      </c>
    </row>
    <row r="5353" spans="1:90" x14ac:dyDescent="0.25">
      <c r="A5353" t="s">
        <v>115</v>
      </c>
      <c r="B5353">
        <v>10502</v>
      </c>
      <c r="C5353" t="s">
        <v>345</v>
      </c>
      <c r="D5353">
        <v>1</v>
      </c>
      <c r="E5353">
        <v>8</v>
      </c>
      <c r="F5353">
        <v>908927</v>
      </c>
      <c r="G5353">
        <v>35908927</v>
      </c>
      <c r="H5353" t="s">
        <v>19444</v>
      </c>
      <c r="I5353">
        <v>305</v>
      </c>
      <c r="J5353" t="s">
        <v>361</v>
      </c>
      <c r="K5353" t="s">
        <v>15257</v>
      </c>
      <c r="L5353">
        <v>1</v>
      </c>
      <c r="M5353" t="s">
        <v>361</v>
      </c>
      <c r="N5353">
        <v>8530230</v>
      </c>
      <c r="O5353" t="s">
        <v>92</v>
      </c>
      <c r="P5353" t="s">
        <v>19445</v>
      </c>
      <c r="Q5353">
        <v>88</v>
      </c>
      <c r="R5353">
        <v>11</v>
      </c>
      <c r="S5353">
        <v>46751858</v>
      </c>
      <c r="U5353" t="s">
        <v>19446</v>
      </c>
      <c r="V5353">
        <v>1</v>
      </c>
      <c r="W5353" s="2">
        <v>0</v>
      </c>
      <c r="X5353" s="2">
        <v>0</v>
      </c>
      <c r="Y5353" s="2">
        <v>0</v>
      </c>
      <c r="Z5353" s="2">
        <v>0</v>
      </c>
      <c r="AA5353" s="2">
        <v>0</v>
      </c>
      <c r="AB5353" s="2">
        <v>0</v>
      </c>
      <c r="AC5353" s="2">
        <v>0</v>
      </c>
      <c r="AD5353" s="2">
        <v>146</v>
      </c>
      <c r="AE5353" s="2">
        <v>137</v>
      </c>
      <c r="AF5353" s="2">
        <v>112</v>
      </c>
      <c r="AG5353" s="2">
        <v>138</v>
      </c>
      <c r="AH5353" s="2">
        <v>179</v>
      </c>
      <c r="AI5353" s="2">
        <v>141</v>
      </c>
      <c r="AJ5353" s="2">
        <v>155</v>
      </c>
      <c r="AK5353" s="2">
        <v>0</v>
      </c>
      <c r="AL5353" s="2">
        <v>0</v>
      </c>
      <c r="AM5353" s="2">
        <v>0</v>
      </c>
      <c r="AN5353" s="2">
        <v>0</v>
      </c>
      <c r="AO5353" s="2">
        <v>0</v>
      </c>
      <c r="AP5353" s="2">
        <v>0</v>
      </c>
      <c r="AQ5353" s="2">
        <v>0</v>
      </c>
      <c r="AR5353" s="2">
        <v>0</v>
      </c>
      <c r="AS5353" s="2">
        <v>0</v>
      </c>
      <c r="AT5353" s="2">
        <v>0</v>
      </c>
      <c r="AU5353" s="2">
        <v>0</v>
      </c>
      <c r="AV5353" s="2">
        <v>0</v>
      </c>
      <c r="AW5353" s="2">
        <v>0</v>
      </c>
      <c r="AX5353" s="2">
        <v>0</v>
      </c>
      <c r="AY5353" s="2">
        <v>0</v>
      </c>
      <c r="AZ5353" s="2">
        <v>0</v>
      </c>
      <c r="BA5353" s="2">
        <v>0</v>
      </c>
      <c r="BB5353" s="2">
        <v>0</v>
      </c>
      <c r="BC5353" s="2">
        <v>0</v>
      </c>
      <c r="BD5353" s="2">
        <v>9</v>
      </c>
      <c r="BE5353" s="2">
        <v>0</v>
      </c>
      <c r="BF5353" s="2">
        <v>0</v>
      </c>
      <c r="BG5353" s="2">
        <v>0</v>
      </c>
      <c r="BH5353" s="2">
        <v>0</v>
      </c>
      <c r="BI5353" s="2">
        <v>0</v>
      </c>
      <c r="BJ5353" s="2">
        <v>0</v>
      </c>
      <c r="BK5353" s="2">
        <v>0</v>
      </c>
      <c r="BL5353" s="2">
        <v>7</v>
      </c>
      <c r="BM5353" s="2">
        <v>6</v>
      </c>
      <c r="BN5353" s="2">
        <v>5</v>
      </c>
      <c r="BO5353" s="2">
        <v>5</v>
      </c>
      <c r="BP5353" s="2">
        <v>8</v>
      </c>
      <c r="BQ5353" s="2">
        <v>4</v>
      </c>
      <c r="BR5353" s="2">
        <v>6</v>
      </c>
      <c r="BS5353" s="2">
        <v>0</v>
      </c>
      <c r="BT5353" s="2">
        <v>0</v>
      </c>
      <c r="BU5353" s="2">
        <v>0</v>
      </c>
      <c r="BV5353" s="2">
        <v>0</v>
      </c>
      <c r="BW5353" s="2">
        <v>0</v>
      </c>
      <c r="BX5353" s="2">
        <v>0</v>
      </c>
      <c r="BY5353" s="2">
        <v>0</v>
      </c>
      <c r="BZ5353" s="2">
        <v>0</v>
      </c>
      <c r="CA5353" s="2">
        <v>0</v>
      </c>
      <c r="CB5353" s="2">
        <v>0</v>
      </c>
      <c r="CC5353" s="2">
        <v>0</v>
      </c>
      <c r="CD5353" s="2">
        <v>0</v>
      </c>
      <c r="CE5353" s="2">
        <v>0</v>
      </c>
      <c r="CF5353" s="2">
        <v>0</v>
      </c>
      <c r="CG5353" s="2">
        <v>0</v>
      </c>
      <c r="CH5353" s="2">
        <v>0</v>
      </c>
      <c r="CI5353" s="2">
        <v>0</v>
      </c>
      <c r="CJ5353" s="2">
        <v>0</v>
      </c>
      <c r="CK5353" s="2">
        <v>0</v>
      </c>
      <c r="CL5353" s="2">
        <v>4</v>
      </c>
    </row>
    <row r="5354" spans="1:90" x14ac:dyDescent="0.25">
      <c r="A5354" t="s">
        <v>115</v>
      </c>
      <c r="B5354">
        <v>10502</v>
      </c>
      <c r="C5354" t="s">
        <v>345</v>
      </c>
      <c r="D5354">
        <v>1</v>
      </c>
      <c r="E5354">
        <v>8</v>
      </c>
      <c r="F5354">
        <v>46450</v>
      </c>
      <c r="G5354">
        <v>35046450</v>
      </c>
      <c r="H5354" t="s">
        <v>2652</v>
      </c>
      <c r="I5354">
        <v>672</v>
      </c>
      <c r="J5354" t="s">
        <v>345</v>
      </c>
      <c r="K5354" t="s">
        <v>2653</v>
      </c>
      <c r="L5354">
        <v>1</v>
      </c>
      <c r="M5354" t="s">
        <v>345</v>
      </c>
      <c r="N5354">
        <v>8694200</v>
      </c>
      <c r="O5354" t="s">
        <v>92</v>
      </c>
      <c r="P5354" t="s">
        <v>2654</v>
      </c>
      <c r="Q5354">
        <v>200</v>
      </c>
      <c r="R5354">
        <v>11</v>
      </c>
      <c r="S5354">
        <v>47491261</v>
      </c>
      <c r="U5354" t="s">
        <v>2655</v>
      </c>
      <c r="V5354">
        <v>1</v>
      </c>
      <c r="W5354" s="2">
        <v>0</v>
      </c>
      <c r="X5354" s="2">
        <v>0</v>
      </c>
      <c r="Y5354" s="2">
        <v>0</v>
      </c>
      <c r="Z5354" s="2">
        <v>0</v>
      </c>
      <c r="AA5354" s="2">
        <v>0</v>
      </c>
      <c r="AB5354" s="2">
        <v>0</v>
      </c>
      <c r="AC5354" s="2">
        <v>0</v>
      </c>
      <c r="AD5354" s="2">
        <v>166</v>
      </c>
      <c r="AE5354" s="2">
        <v>194</v>
      </c>
      <c r="AF5354" s="2">
        <v>149</v>
      </c>
      <c r="AG5354" s="2">
        <v>176</v>
      </c>
      <c r="AH5354" s="2">
        <v>335</v>
      </c>
      <c r="AI5354" s="2">
        <v>184</v>
      </c>
      <c r="AJ5354" s="2">
        <v>205</v>
      </c>
      <c r="AK5354" s="2">
        <v>0</v>
      </c>
      <c r="AL5354" s="2">
        <v>0</v>
      </c>
      <c r="AM5354" s="2">
        <v>0</v>
      </c>
      <c r="AN5354" s="2">
        <v>0</v>
      </c>
      <c r="AO5354" s="2">
        <v>0</v>
      </c>
      <c r="AP5354" s="2">
        <v>0</v>
      </c>
      <c r="AQ5354" s="2">
        <v>0</v>
      </c>
      <c r="AR5354" s="2">
        <v>0</v>
      </c>
      <c r="AS5354" s="2">
        <v>0</v>
      </c>
      <c r="AT5354" s="2">
        <v>0</v>
      </c>
      <c r="AU5354" s="2">
        <v>0</v>
      </c>
      <c r="AV5354" s="2">
        <v>0</v>
      </c>
      <c r="AW5354" s="2">
        <v>0</v>
      </c>
      <c r="AX5354" s="2">
        <v>0</v>
      </c>
      <c r="AY5354" s="2">
        <v>0</v>
      </c>
      <c r="AZ5354" s="2">
        <v>0</v>
      </c>
      <c r="BA5354" s="2">
        <v>0</v>
      </c>
      <c r="BB5354" s="2">
        <v>0</v>
      </c>
      <c r="BC5354" s="2">
        <v>190</v>
      </c>
      <c r="BD5354" s="2">
        <v>2</v>
      </c>
      <c r="BE5354" s="2">
        <v>0</v>
      </c>
      <c r="BF5354" s="2">
        <v>0</v>
      </c>
      <c r="BG5354" s="2">
        <v>0</v>
      </c>
      <c r="BH5354" s="2">
        <v>0</v>
      </c>
      <c r="BI5354" s="2">
        <v>0</v>
      </c>
      <c r="BJ5354" s="2">
        <v>0</v>
      </c>
      <c r="BK5354" s="2">
        <v>0</v>
      </c>
      <c r="BL5354" s="2">
        <v>6</v>
      </c>
      <c r="BM5354" s="2">
        <v>8</v>
      </c>
      <c r="BN5354" s="2">
        <v>7</v>
      </c>
      <c r="BO5354" s="2">
        <v>6</v>
      </c>
      <c r="BP5354" s="2">
        <v>11</v>
      </c>
      <c r="BQ5354" s="2">
        <v>7</v>
      </c>
      <c r="BR5354" s="2">
        <v>7</v>
      </c>
      <c r="BS5354" s="2">
        <v>0</v>
      </c>
      <c r="BT5354" s="2">
        <v>0</v>
      </c>
      <c r="BU5354" s="2">
        <v>0</v>
      </c>
      <c r="BV5354" s="2">
        <v>0</v>
      </c>
      <c r="BW5354" s="2">
        <v>0</v>
      </c>
      <c r="BX5354" s="2">
        <v>0</v>
      </c>
      <c r="BY5354" s="2">
        <v>0</v>
      </c>
      <c r="BZ5354" s="2">
        <v>0</v>
      </c>
      <c r="CA5354" s="2">
        <v>0</v>
      </c>
      <c r="CB5354" s="2">
        <v>0</v>
      </c>
      <c r="CC5354" s="2">
        <v>0</v>
      </c>
      <c r="CD5354" s="2">
        <v>0</v>
      </c>
      <c r="CE5354" s="2">
        <v>0</v>
      </c>
      <c r="CF5354" s="2">
        <v>0</v>
      </c>
      <c r="CG5354" s="2">
        <v>0</v>
      </c>
      <c r="CH5354" s="2">
        <v>0</v>
      </c>
      <c r="CI5354" s="2">
        <v>0</v>
      </c>
      <c r="CJ5354" s="2">
        <v>0</v>
      </c>
      <c r="CK5354" s="2">
        <v>10</v>
      </c>
      <c r="CL5354" s="2">
        <v>1</v>
      </c>
    </row>
    <row r="5355" spans="1:90" x14ac:dyDescent="0.25">
      <c r="A5355" t="s">
        <v>115</v>
      </c>
      <c r="B5355">
        <v>10502</v>
      </c>
      <c r="C5355" t="s">
        <v>345</v>
      </c>
      <c r="D5355">
        <v>1</v>
      </c>
      <c r="E5355">
        <v>8</v>
      </c>
      <c r="F5355">
        <v>35531</v>
      </c>
      <c r="G5355">
        <v>35035531</v>
      </c>
      <c r="H5355" t="s">
        <v>18512</v>
      </c>
      <c r="I5355">
        <v>305</v>
      </c>
      <c r="J5355" t="s">
        <v>361</v>
      </c>
      <c r="K5355" t="s">
        <v>15167</v>
      </c>
      <c r="L5355">
        <v>1</v>
      </c>
      <c r="M5355" t="s">
        <v>361</v>
      </c>
      <c r="N5355">
        <v>8504210</v>
      </c>
      <c r="O5355" t="s">
        <v>102</v>
      </c>
      <c r="P5355" t="s">
        <v>1814</v>
      </c>
      <c r="Q5355">
        <v>2366</v>
      </c>
      <c r="R5355">
        <v>11</v>
      </c>
      <c r="S5355">
        <v>46753322</v>
      </c>
      <c r="T5355">
        <v>46782988</v>
      </c>
      <c r="U5355" t="s">
        <v>18513</v>
      </c>
      <c r="V5355">
        <v>1</v>
      </c>
      <c r="W5355" s="2">
        <v>0</v>
      </c>
      <c r="X5355" s="2">
        <v>0</v>
      </c>
      <c r="Y5355" s="2">
        <v>0</v>
      </c>
      <c r="Z5355" s="2">
        <v>0</v>
      </c>
      <c r="AA5355" s="2">
        <v>0</v>
      </c>
      <c r="AB5355" s="2">
        <v>0</v>
      </c>
      <c r="AC5355" s="2">
        <v>0</v>
      </c>
      <c r="AD5355" s="2">
        <v>114</v>
      </c>
      <c r="AE5355" s="2">
        <v>104</v>
      </c>
      <c r="AF5355" s="2">
        <v>83</v>
      </c>
      <c r="AG5355" s="2">
        <v>102</v>
      </c>
      <c r="AH5355" s="2">
        <v>150</v>
      </c>
      <c r="AI5355" s="2">
        <v>105</v>
      </c>
      <c r="AJ5355" s="2">
        <v>74</v>
      </c>
      <c r="AK5355" s="2">
        <v>0</v>
      </c>
      <c r="AL5355" s="2">
        <v>0</v>
      </c>
      <c r="AM5355" s="2">
        <v>0</v>
      </c>
      <c r="AN5355" s="2">
        <v>0</v>
      </c>
      <c r="AO5355" s="2">
        <v>0</v>
      </c>
      <c r="AP5355" s="2">
        <v>0</v>
      </c>
      <c r="AQ5355" s="2">
        <v>0</v>
      </c>
      <c r="AR5355" s="2">
        <v>0</v>
      </c>
      <c r="AS5355" s="2">
        <v>0</v>
      </c>
      <c r="AT5355" s="2">
        <v>0</v>
      </c>
      <c r="AU5355" s="2">
        <v>0</v>
      </c>
      <c r="AV5355" s="2">
        <v>0</v>
      </c>
      <c r="AW5355" s="2">
        <v>0</v>
      </c>
      <c r="AX5355" s="2">
        <v>0</v>
      </c>
      <c r="AY5355" s="2">
        <v>0</v>
      </c>
      <c r="AZ5355" s="2">
        <v>0</v>
      </c>
      <c r="BA5355" s="2">
        <v>0</v>
      </c>
      <c r="BB5355" s="2">
        <v>0</v>
      </c>
      <c r="BC5355" s="2">
        <v>0</v>
      </c>
      <c r="BD5355" s="2">
        <v>2</v>
      </c>
      <c r="BE5355" s="2">
        <v>0</v>
      </c>
      <c r="BF5355" s="2">
        <v>0</v>
      </c>
      <c r="BG5355" s="2">
        <v>0</v>
      </c>
      <c r="BH5355" s="2">
        <v>0</v>
      </c>
      <c r="BI5355" s="2">
        <v>0</v>
      </c>
      <c r="BJ5355" s="2">
        <v>0</v>
      </c>
      <c r="BK5355" s="2">
        <v>0</v>
      </c>
      <c r="BL5355" s="2">
        <v>6</v>
      </c>
      <c r="BM5355" s="2">
        <v>3</v>
      </c>
      <c r="BN5355" s="2">
        <v>5</v>
      </c>
      <c r="BO5355" s="2">
        <v>3</v>
      </c>
      <c r="BP5355" s="2">
        <v>4</v>
      </c>
      <c r="BQ5355" s="2">
        <v>3</v>
      </c>
      <c r="BR5355" s="2">
        <v>3</v>
      </c>
      <c r="BS5355" s="2">
        <v>0</v>
      </c>
      <c r="BT5355" s="2">
        <v>0</v>
      </c>
      <c r="BU5355" s="2">
        <v>0</v>
      </c>
      <c r="BV5355" s="2">
        <v>0</v>
      </c>
      <c r="BW5355" s="2">
        <v>0</v>
      </c>
      <c r="BX5355" s="2">
        <v>0</v>
      </c>
      <c r="BY5355" s="2">
        <v>0</v>
      </c>
      <c r="BZ5355" s="2">
        <v>0</v>
      </c>
      <c r="CA5355" s="2">
        <v>0</v>
      </c>
      <c r="CB5355" s="2">
        <v>0</v>
      </c>
      <c r="CC5355" s="2">
        <v>0</v>
      </c>
      <c r="CD5355" s="2">
        <v>0</v>
      </c>
      <c r="CE5355" s="2">
        <v>0</v>
      </c>
      <c r="CF5355" s="2">
        <v>0</v>
      </c>
      <c r="CG5355" s="2">
        <v>0</v>
      </c>
      <c r="CH5355" s="2">
        <v>0</v>
      </c>
      <c r="CI5355" s="2">
        <v>0</v>
      </c>
      <c r="CJ5355" s="2">
        <v>0</v>
      </c>
      <c r="CK5355" s="2">
        <v>0</v>
      </c>
      <c r="CL5355" s="2">
        <v>2</v>
      </c>
    </row>
    <row r="5356" spans="1:90" x14ac:dyDescent="0.25">
      <c r="A5356" t="s">
        <v>115</v>
      </c>
      <c r="B5356">
        <v>10502</v>
      </c>
      <c r="C5356" t="s">
        <v>345</v>
      </c>
      <c r="D5356">
        <v>1</v>
      </c>
      <c r="E5356">
        <v>8</v>
      </c>
      <c r="F5356">
        <v>284361</v>
      </c>
      <c r="G5356">
        <v>35284361</v>
      </c>
      <c r="H5356" t="s">
        <v>10553</v>
      </c>
      <c r="I5356">
        <v>672</v>
      </c>
      <c r="J5356" t="s">
        <v>345</v>
      </c>
      <c r="K5356" t="s">
        <v>6368</v>
      </c>
      <c r="L5356">
        <v>1</v>
      </c>
      <c r="M5356" t="s">
        <v>345</v>
      </c>
      <c r="N5356">
        <v>8685140</v>
      </c>
      <c r="O5356" t="s">
        <v>92</v>
      </c>
      <c r="P5356" t="s">
        <v>10554</v>
      </c>
      <c r="Q5356">
        <v>171</v>
      </c>
      <c r="R5356">
        <v>11</v>
      </c>
      <c r="S5356">
        <v>47411995</v>
      </c>
      <c r="T5356">
        <v>47427754</v>
      </c>
      <c r="U5356" t="s">
        <v>10555</v>
      </c>
      <c r="V5356">
        <v>1</v>
      </c>
      <c r="W5356" s="2">
        <v>0</v>
      </c>
      <c r="X5356" s="2">
        <v>0</v>
      </c>
      <c r="Y5356" s="2">
        <v>0</v>
      </c>
      <c r="Z5356" s="2">
        <v>0</v>
      </c>
      <c r="AA5356" s="2">
        <v>0</v>
      </c>
      <c r="AB5356" s="2">
        <v>0</v>
      </c>
      <c r="AC5356" s="2">
        <v>0</v>
      </c>
      <c r="AD5356" s="2">
        <v>69</v>
      </c>
      <c r="AE5356" s="2">
        <v>74</v>
      </c>
      <c r="AF5356" s="2">
        <v>91</v>
      </c>
      <c r="AG5356" s="2">
        <v>107</v>
      </c>
      <c r="AH5356" s="2">
        <v>147</v>
      </c>
      <c r="AI5356" s="2">
        <v>100</v>
      </c>
      <c r="AJ5356" s="2">
        <v>107</v>
      </c>
      <c r="AK5356" s="2">
        <v>0</v>
      </c>
      <c r="AL5356" s="2">
        <v>0</v>
      </c>
      <c r="AM5356" s="2">
        <v>0</v>
      </c>
      <c r="AN5356" s="2">
        <v>0</v>
      </c>
      <c r="AO5356" s="2">
        <v>0</v>
      </c>
      <c r="AP5356" s="2">
        <v>0</v>
      </c>
      <c r="AQ5356" s="2">
        <v>0</v>
      </c>
      <c r="AR5356" s="2">
        <v>81</v>
      </c>
      <c r="AS5356" s="2">
        <v>0</v>
      </c>
      <c r="AT5356" s="2">
        <v>0</v>
      </c>
      <c r="AU5356" s="2">
        <v>279</v>
      </c>
      <c r="AV5356" s="2">
        <v>0</v>
      </c>
      <c r="AW5356" s="2">
        <v>0</v>
      </c>
      <c r="AX5356" s="2">
        <v>0</v>
      </c>
      <c r="AY5356" s="2">
        <v>0</v>
      </c>
      <c r="AZ5356" s="2">
        <v>0</v>
      </c>
      <c r="BA5356" s="2">
        <v>0</v>
      </c>
      <c r="BB5356" s="2">
        <v>0</v>
      </c>
      <c r="BC5356" s="2">
        <v>0</v>
      </c>
      <c r="BD5356" s="2">
        <v>16</v>
      </c>
      <c r="BE5356" s="2">
        <v>0</v>
      </c>
      <c r="BF5356" s="2">
        <v>0</v>
      </c>
      <c r="BG5356" s="2">
        <v>0</v>
      </c>
      <c r="BH5356" s="2">
        <v>0</v>
      </c>
      <c r="BI5356" s="2">
        <v>0</v>
      </c>
      <c r="BJ5356" s="2">
        <v>0</v>
      </c>
      <c r="BK5356" s="2">
        <v>0</v>
      </c>
      <c r="BL5356" s="2">
        <v>4</v>
      </c>
      <c r="BM5356" s="2">
        <v>4</v>
      </c>
      <c r="BN5356" s="2">
        <v>6</v>
      </c>
      <c r="BO5356" s="2">
        <v>7</v>
      </c>
      <c r="BP5356" s="2">
        <v>11</v>
      </c>
      <c r="BQ5356" s="2">
        <v>6</v>
      </c>
      <c r="BR5356" s="2">
        <v>4</v>
      </c>
      <c r="BS5356" s="2">
        <v>0</v>
      </c>
      <c r="BT5356" s="2">
        <v>0</v>
      </c>
      <c r="BU5356" s="2">
        <v>0</v>
      </c>
      <c r="BV5356" s="2">
        <v>0</v>
      </c>
      <c r="BW5356" s="2">
        <v>0</v>
      </c>
      <c r="BX5356" s="2">
        <v>0</v>
      </c>
      <c r="BY5356" s="2">
        <v>0</v>
      </c>
      <c r="BZ5356" s="2">
        <v>4</v>
      </c>
      <c r="CA5356" s="2">
        <v>0</v>
      </c>
      <c r="CB5356" s="2">
        <v>0</v>
      </c>
      <c r="CC5356" s="2">
        <v>9</v>
      </c>
      <c r="CD5356" s="2">
        <v>0</v>
      </c>
      <c r="CE5356" s="2">
        <v>0</v>
      </c>
      <c r="CF5356" s="2">
        <v>0</v>
      </c>
      <c r="CG5356" s="2">
        <v>0</v>
      </c>
      <c r="CH5356" s="2">
        <v>0</v>
      </c>
      <c r="CI5356" s="2">
        <v>0</v>
      </c>
      <c r="CJ5356" s="2">
        <v>0</v>
      </c>
      <c r="CK5356" s="2">
        <v>0</v>
      </c>
      <c r="CL5356" s="2">
        <v>5</v>
      </c>
    </row>
    <row r="5357" spans="1:90" x14ac:dyDescent="0.25">
      <c r="A5357" t="s">
        <v>115</v>
      </c>
      <c r="B5357">
        <v>10502</v>
      </c>
      <c r="C5357" t="s">
        <v>345</v>
      </c>
      <c r="D5357">
        <v>1</v>
      </c>
      <c r="E5357">
        <v>8</v>
      </c>
      <c r="F5357">
        <v>6981</v>
      </c>
      <c r="G5357">
        <v>35006981</v>
      </c>
      <c r="H5357" t="s">
        <v>8956</v>
      </c>
      <c r="I5357">
        <v>672</v>
      </c>
      <c r="J5357" t="s">
        <v>345</v>
      </c>
      <c r="K5357" t="s">
        <v>501</v>
      </c>
      <c r="L5357">
        <v>1</v>
      </c>
      <c r="M5357" t="s">
        <v>345</v>
      </c>
      <c r="N5357">
        <v>8673060</v>
      </c>
      <c r="P5357" t="s">
        <v>19641</v>
      </c>
      <c r="Q5357">
        <v>52</v>
      </c>
      <c r="R5357">
        <v>11</v>
      </c>
      <c r="S5357">
        <v>47429845</v>
      </c>
      <c r="T5357">
        <v>47481393</v>
      </c>
      <c r="U5357" t="s">
        <v>8957</v>
      </c>
      <c r="V5357">
        <v>1</v>
      </c>
      <c r="W5357" s="2">
        <v>0</v>
      </c>
      <c r="X5357" s="2">
        <v>0</v>
      </c>
      <c r="Y5357" s="2">
        <v>0</v>
      </c>
      <c r="Z5357" s="2">
        <v>0</v>
      </c>
      <c r="AA5357" s="2">
        <v>0</v>
      </c>
      <c r="AB5357" s="2">
        <v>0</v>
      </c>
      <c r="AC5357" s="2">
        <v>0</v>
      </c>
      <c r="AD5357" s="2">
        <v>49</v>
      </c>
      <c r="AE5357" s="2">
        <v>104</v>
      </c>
      <c r="AF5357" s="2">
        <v>99</v>
      </c>
      <c r="AG5357" s="2">
        <v>106</v>
      </c>
      <c r="AH5357" s="2">
        <v>246</v>
      </c>
      <c r="AI5357" s="2">
        <v>234</v>
      </c>
      <c r="AJ5357" s="2">
        <v>213</v>
      </c>
      <c r="AK5357" s="2">
        <v>0</v>
      </c>
      <c r="AL5357" s="2">
        <v>0</v>
      </c>
      <c r="AM5357" s="2">
        <v>0</v>
      </c>
      <c r="AN5357" s="2">
        <v>0</v>
      </c>
      <c r="AO5357" s="2">
        <v>0</v>
      </c>
      <c r="AP5357" s="2">
        <v>0</v>
      </c>
      <c r="AQ5357" s="2">
        <v>0</v>
      </c>
      <c r="AR5357" s="2">
        <v>0</v>
      </c>
      <c r="AS5357" s="2">
        <v>0</v>
      </c>
      <c r="AT5357" s="2">
        <v>0</v>
      </c>
      <c r="AU5357" s="2">
        <v>0</v>
      </c>
      <c r="AV5357" s="2">
        <v>0</v>
      </c>
      <c r="AW5357" s="2">
        <v>0</v>
      </c>
      <c r="AX5357" s="2">
        <v>0</v>
      </c>
      <c r="AY5357" s="2">
        <v>0</v>
      </c>
      <c r="AZ5357" s="2">
        <v>0</v>
      </c>
      <c r="BA5357" s="2">
        <v>0</v>
      </c>
      <c r="BB5357" s="2">
        <v>0</v>
      </c>
      <c r="BC5357" s="2">
        <v>14</v>
      </c>
      <c r="BD5357" s="2">
        <v>0</v>
      </c>
      <c r="BE5357" s="2">
        <v>0</v>
      </c>
      <c r="BF5357" s="2">
        <v>0</v>
      </c>
      <c r="BG5357" s="2">
        <v>0</v>
      </c>
      <c r="BH5357" s="2">
        <v>0</v>
      </c>
      <c r="BI5357" s="2">
        <v>0</v>
      </c>
      <c r="BJ5357" s="2">
        <v>0</v>
      </c>
      <c r="BK5357" s="2">
        <v>0</v>
      </c>
      <c r="BL5357" s="2">
        <v>2</v>
      </c>
      <c r="BM5357" s="2">
        <v>5</v>
      </c>
      <c r="BN5357" s="2">
        <v>4</v>
      </c>
      <c r="BO5357" s="2">
        <v>4</v>
      </c>
      <c r="BP5357" s="2">
        <v>10</v>
      </c>
      <c r="BQ5357" s="2">
        <v>10</v>
      </c>
      <c r="BR5357" s="2">
        <v>8</v>
      </c>
      <c r="BS5357" s="2">
        <v>0</v>
      </c>
      <c r="BT5357" s="2">
        <v>0</v>
      </c>
      <c r="BU5357" s="2">
        <v>0</v>
      </c>
      <c r="BV5357" s="2">
        <v>0</v>
      </c>
      <c r="BW5357" s="2">
        <v>0</v>
      </c>
      <c r="BX5357" s="2">
        <v>0</v>
      </c>
      <c r="BY5357" s="2">
        <v>0</v>
      </c>
      <c r="BZ5357" s="2">
        <v>0</v>
      </c>
      <c r="CA5357" s="2">
        <v>0</v>
      </c>
      <c r="CB5357" s="2">
        <v>0</v>
      </c>
      <c r="CC5357" s="2">
        <v>0</v>
      </c>
      <c r="CD5357" s="2">
        <v>0</v>
      </c>
      <c r="CE5357" s="2">
        <v>0</v>
      </c>
      <c r="CF5357" s="2">
        <v>0</v>
      </c>
      <c r="CG5357" s="2">
        <v>0</v>
      </c>
      <c r="CH5357" s="2">
        <v>0</v>
      </c>
      <c r="CI5357" s="2">
        <v>0</v>
      </c>
      <c r="CJ5357" s="2">
        <v>0</v>
      </c>
      <c r="CK5357" s="2">
        <v>1</v>
      </c>
      <c r="CL5357" s="2">
        <v>0</v>
      </c>
    </row>
    <row r="5358" spans="1:90" x14ac:dyDescent="0.25">
      <c r="A5358" t="s">
        <v>115</v>
      </c>
      <c r="B5358">
        <v>10502</v>
      </c>
      <c r="C5358" t="s">
        <v>345</v>
      </c>
      <c r="D5358">
        <v>1</v>
      </c>
      <c r="E5358">
        <v>8</v>
      </c>
      <c r="F5358">
        <v>6993</v>
      </c>
      <c r="G5358">
        <v>35006993</v>
      </c>
      <c r="H5358" t="s">
        <v>6959</v>
      </c>
      <c r="I5358">
        <v>672</v>
      </c>
      <c r="J5358" t="s">
        <v>345</v>
      </c>
      <c r="K5358" t="s">
        <v>6960</v>
      </c>
      <c r="L5358">
        <v>1</v>
      </c>
      <c r="M5358" t="s">
        <v>345</v>
      </c>
      <c r="N5358">
        <v>8620050</v>
      </c>
      <c r="O5358" t="s">
        <v>261</v>
      </c>
      <c r="P5358" t="s">
        <v>6961</v>
      </c>
      <c r="Q5358">
        <v>99</v>
      </c>
      <c r="R5358">
        <v>11</v>
      </c>
      <c r="S5358">
        <v>47426500</v>
      </c>
      <c r="U5358" t="s">
        <v>6962</v>
      </c>
      <c r="V5358">
        <v>1</v>
      </c>
      <c r="W5358" s="2">
        <v>0</v>
      </c>
      <c r="X5358" s="2">
        <v>0</v>
      </c>
      <c r="Y5358" s="2">
        <v>46</v>
      </c>
      <c r="Z5358" s="2">
        <v>41</v>
      </c>
      <c r="AA5358" s="2">
        <v>54</v>
      </c>
      <c r="AB5358" s="2">
        <v>41</v>
      </c>
      <c r="AC5358" s="2">
        <v>65</v>
      </c>
      <c r="AD5358" s="2">
        <v>74</v>
      </c>
      <c r="AE5358" s="2">
        <v>70</v>
      </c>
      <c r="AF5358" s="2">
        <v>74</v>
      </c>
      <c r="AG5358" s="2">
        <v>94</v>
      </c>
      <c r="AH5358" s="2">
        <v>99</v>
      </c>
      <c r="AI5358" s="2">
        <v>52</v>
      </c>
      <c r="AJ5358" s="2">
        <v>57</v>
      </c>
      <c r="AK5358" s="2">
        <v>0</v>
      </c>
      <c r="AL5358" s="2">
        <v>0</v>
      </c>
      <c r="AM5358" s="2">
        <v>0</v>
      </c>
      <c r="AN5358" s="2">
        <v>0</v>
      </c>
      <c r="AO5358" s="2">
        <v>0</v>
      </c>
      <c r="AP5358" s="2">
        <v>0</v>
      </c>
      <c r="AQ5358" s="2">
        <v>0</v>
      </c>
      <c r="AR5358" s="2">
        <v>0</v>
      </c>
      <c r="AS5358" s="2">
        <v>0</v>
      </c>
      <c r="AT5358" s="2">
        <v>0</v>
      </c>
      <c r="AU5358" s="2">
        <v>0</v>
      </c>
      <c r="AV5358" s="2">
        <v>0</v>
      </c>
      <c r="AW5358" s="2">
        <v>0</v>
      </c>
      <c r="AX5358" s="2">
        <v>0</v>
      </c>
      <c r="AY5358" s="2">
        <v>0</v>
      </c>
      <c r="AZ5358" s="2">
        <v>0</v>
      </c>
      <c r="BA5358" s="2">
        <v>0</v>
      </c>
      <c r="BB5358" s="2">
        <v>0</v>
      </c>
      <c r="BC5358" s="2">
        <v>0</v>
      </c>
      <c r="BD5358" s="2">
        <v>11</v>
      </c>
      <c r="BE5358" s="2">
        <v>0</v>
      </c>
      <c r="BF5358" s="2">
        <v>0</v>
      </c>
      <c r="BG5358" s="2">
        <v>2</v>
      </c>
      <c r="BH5358" s="2">
        <v>2</v>
      </c>
      <c r="BI5358" s="2">
        <v>2</v>
      </c>
      <c r="BJ5358" s="2">
        <v>2</v>
      </c>
      <c r="BK5358" s="2">
        <v>4</v>
      </c>
      <c r="BL5358" s="2">
        <v>3</v>
      </c>
      <c r="BM5358" s="2">
        <v>3</v>
      </c>
      <c r="BN5358" s="2">
        <v>3</v>
      </c>
      <c r="BO5358" s="2">
        <v>5</v>
      </c>
      <c r="BP5358" s="2">
        <v>6</v>
      </c>
      <c r="BQ5358" s="2">
        <v>2</v>
      </c>
      <c r="BR5358" s="2">
        <v>4</v>
      </c>
      <c r="BS5358" s="2">
        <v>0</v>
      </c>
      <c r="BT5358" s="2">
        <v>0</v>
      </c>
      <c r="BU5358" s="2">
        <v>0</v>
      </c>
      <c r="BV5358" s="2">
        <v>0</v>
      </c>
      <c r="BW5358" s="2">
        <v>0</v>
      </c>
      <c r="BX5358" s="2">
        <v>0</v>
      </c>
      <c r="BY5358" s="2">
        <v>0</v>
      </c>
      <c r="BZ5358" s="2">
        <v>0</v>
      </c>
      <c r="CA5358" s="2">
        <v>0</v>
      </c>
      <c r="CB5358" s="2">
        <v>0</v>
      </c>
      <c r="CC5358" s="2">
        <v>0</v>
      </c>
      <c r="CD5358" s="2">
        <v>0</v>
      </c>
      <c r="CE5358" s="2">
        <v>0</v>
      </c>
      <c r="CF5358" s="2">
        <v>0</v>
      </c>
      <c r="CG5358" s="2">
        <v>0</v>
      </c>
      <c r="CH5358" s="2">
        <v>0</v>
      </c>
      <c r="CI5358" s="2">
        <v>0</v>
      </c>
      <c r="CJ5358" s="2">
        <v>0</v>
      </c>
      <c r="CK5358" s="2">
        <v>0</v>
      </c>
      <c r="CL5358" s="2">
        <v>5</v>
      </c>
    </row>
    <row r="5359" spans="1:90" x14ac:dyDescent="0.25">
      <c r="A5359" t="s">
        <v>115</v>
      </c>
      <c r="B5359">
        <v>10502</v>
      </c>
      <c r="C5359" t="s">
        <v>345</v>
      </c>
      <c r="D5359">
        <v>1</v>
      </c>
      <c r="E5359">
        <v>8</v>
      </c>
      <c r="F5359">
        <v>40514</v>
      </c>
      <c r="G5359">
        <v>35040514</v>
      </c>
      <c r="H5359" t="s">
        <v>12604</v>
      </c>
      <c r="I5359">
        <v>672</v>
      </c>
      <c r="J5359" t="s">
        <v>345</v>
      </c>
      <c r="K5359" t="s">
        <v>12605</v>
      </c>
      <c r="L5359">
        <v>1</v>
      </c>
      <c r="M5359" t="s">
        <v>345</v>
      </c>
      <c r="N5359">
        <v>8610101</v>
      </c>
      <c r="P5359" t="s">
        <v>19642</v>
      </c>
      <c r="Q5359">
        <v>1020</v>
      </c>
      <c r="R5359">
        <v>11</v>
      </c>
      <c r="S5359">
        <v>47471374</v>
      </c>
      <c r="U5359" t="s">
        <v>12606</v>
      </c>
      <c r="V5359">
        <v>1</v>
      </c>
      <c r="W5359" s="2">
        <v>0</v>
      </c>
      <c r="X5359" s="2">
        <v>0</v>
      </c>
      <c r="Y5359" s="2">
        <v>0</v>
      </c>
      <c r="Z5359" s="2">
        <v>0</v>
      </c>
      <c r="AA5359" s="2">
        <v>0</v>
      </c>
      <c r="AB5359" s="2">
        <v>0</v>
      </c>
      <c r="AC5359" s="2">
        <v>0</v>
      </c>
      <c r="AD5359" s="2">
        <v>151</v>
      </c>
      <c r="AE5359" s="2">
        <v>112</v>
      </c>
      <c r="AF5359" s="2">
        <v>133</v>
      </c>
      <c r="AG5359" s="2">
        <v>132</v>
      </c>
      <c r="AH5359" s="2">
        <v>154</v>
      </c>
      <c r="AI5359" s="2">
        <v>94</v>
      </c>
      <c r="AJ5359" s="2">
        <v>115</v>
      </c>
      <c r="AK5359" s="2">
        <v>0</v>
      </c>
      <c r="AL5359" s="2">
        <v>0</v>
      </c>
      <c r="AM5359" s="2">
        <v>0</v>
      </c>
      <c r="AN5359" s="2">
        <v>0</v>
      </c>
      <c r="AO5359" s="2">
        <v>0</v>
      </c>
      <c r="AP5359" s="2">
        <v>0</v>
      </c>
      <c r="AQ5359" s="2">
        <v>0</v>
      </c>
      <c r="AR5359" s="2">
        <v>0</v>
      </c>
      <c r="AS5359" s="2">
        <v>0</v>
      </c>
      <c r="AT5359" s="2">
        <v>0</v>
      </c>
      <c r="AU5359" s="2">
        <v>0</v>
      </c>
      <c r="AV5359" s="2">
        <v>0</v>
      </c>
      <c r="AW5359" s="2">
        <v>0</v>
      </c>
      <c r="AX5359" s="2">
        <v>0</v>
      </c>
      <c r="AY5359" s="2">
        <v>0</v>
      </c>
      <c r="AZ5359" s="2">
        <v>0</v>
      </c>
      <c r="BA5359" s="2">
        <v>0</v>
      </c>
      <c r="BB5359" s="2">
        <v>0</v>
      </c>
      <c r="BC5359" s="2">
        <v>92</v>
      </c>
      <c r="BD5359" s="2">
        <v>0</v>
      </c>
      <c r="BE5359" s="2">
        <v>0</v>
      </c>
      <c r="BF5359" s="2">
        <v>0</v>
      </c>
      <c r="BG5359" s="2">
        <v>0</v>
      </c>
      <c r="BH5359" s="2">
        <v>0</v>
      </c>
      <c r="BI5359" s="2">
        <v>0</v>
      </c>
      <c r="BJ5359" s="2">
        <v>0</v>
      </c>
      <c r="BK5359" s="2">
        <v>0</v>
      </c>
      <c r="BL5359" s="2">
        <v>8</v>
      </c>
      <c r="BM5359" s="2">
        <v>5</v>
      </c>
      <c r="BN5359" s="2">
        <v>5</v>
      </c>
      <c r="BO5359" s="2">
        <v>7</v>
      </c>
      <c r="BP5359" s="2">
        <v>6</v>
      </c>
      <c r="BQ5359" s="2">
        <v>5</v>
      </c>
      <c r="BR5359" s="2">
        <v>6</v>
      </c>
      <c r="BS5359" s="2">
        <v>0</v>
      </c>
      <c r="BT5359" s="2">
        <v>0</v>
      </c>
      <c r="BU5359" s="2">
        <v>0</v>
      </c>
      <c r="BV5359" s="2">
        <v>0</v>
      </c>
      <c r="BW5359" s="2">
        <v>0</v>
      </c>
      <c r="BX5359" s="2">
        <v>0</v>
      </c>
      <c r="BY5359" s="2">
        <v>0</v>
      </c>
      <c r="BZ5359" s="2">
        <v>0</v>
      </c>
      <c r="CA5359" s="2">
        <v>0</v>
      </c>
      <c r="CB5359" s="2">
        <v>0</v>
      </c>
      <c r="CC5359" s="2">
        <v>0</v>
      </c>
      <c r="CD5359" s="2">
        <v>0</v>
      </c>
      <c r="CE5359" s="2">
        <v>0</v>
      </c>
      <c r="CF5359" s="2">
        <v>0</v>
      </c>
      <c r="CG5359" s="2">
        <v>0</v>
      </c>
      <c r="CH5359" s="2">
        <v>0</v>
      </c>
      <c r="CI5359" s="2">
        <v>0</v>
      </c>
      <c r="CJ5359" s="2">
        <v>0</v>
      </c>
      <c r="CK5359" s="2">
        <v>4</v>
      </c>
      <c r="CL5359" s="2">
        <v>0</v>
      </c>
    </row>
    <row r="5360" spans="1:90" x14ac:dyDescent="0.25">
      <c r="A5360" t="s">
        <v>115</v>
      </c>
      <c r="B5360">
        <v>10502</v>
      </c>
      <c r="C5360" t="s">
        <v>345</v>
      </c>
      <c r="D5360">
        <v>1</v>
      </c>
      <c r="E5360">
        <v>8</v>
      </c>
      <c r="F5360">
        <v>925822</v>
      </c>
      <c r="G5360">
        <v>35925822</v>
      </c>
      <c r="H5360" t="s">
        <v>17432</v>
      </c>
      <c r="I5360">
        <v>305</v>
      </c>
      <c r="J5360" t="s">
        <v>361</v>
      </c>
      <c r="K5360" t="s">
        <v>2080</v>
      </c>
      <c r="L5360">
        <v>1</v>
      </c>
      <c r="M5360" t="s">
        <v>361</v>
      </c>
      <c r="N5360">
        <v>8503200</v>
      </c>
      <c r="P5360" t="s">
        <v>17433</v>
      </c>
      <c r="Q5360">
        <v>600</v>
      </c>
      <c r="R5360">
        <v>11</v>
      </c>
      <c r="S5360">
        <v>46755466</v>
      </c>
      <c r="U5360" t="s">
        <v>17434</v>
      </c>
      <c r="V5360">
        <v>1</v>
      </c>
      <c r="W5360" s="2">
        <v>0</v>
      </c>
      <c r="X5360" s="2">
        <v>0</v>
      </c>
      <c r="Y5360" s="2">
        <v>0</v>
      </c>
      <c r="Z5360" s="2">
        <v>0</v>
      </c>
      <c r="AA5360" s="2">
        <v>0</v>
      </c>
      <c r="AB5360" s="2">
        <v>0</v>
      </c>
      <c r="AC5360" s="2">
        <v>0</v>
      </c>
      <c r="AD5360" s="2">
        <v>92</v>
      </c>
      <c r="AE5360" s="2">
        <v>76</v>
      </c>
      <c r="AF5360" s="2">
        <v>94</v>
      </c>
      <c r="AG5360" s="2">
        <v>137</v>
      </c>
      <c r="AH5360" s="2">
        <v>108</v>
      </c>
      <c r="AI5360" s="2">
        <v>101</v>
      </c>
      <c r="AJ5360" s="2">
        <v>117</v>
      </c>
      <c r="AK5360" s="2">
        <v>0</v>
      </c>
      <c r="AL5360" s="2">
        <v>0</v>
      </c>
      <c r="AM5360" s="2">
        <v>0</v>
      </c>
      <c r="AN5360" s="2">
        <v>0</v>
      </c>
      <c r="AO5360" s="2">
        <v>0</v>
      </c>
      <c r="AP5360" s="2">
        <v>0</v>
      </c>
      <c r="AQ5360" s="2">
        <v>0</v>
      </c>
      <c r="AR5360" s="2">
        <v>0</v>
      </c>
      <c r="AS5360" s="2">
        <v>0</v>
      </c>
      <c r="AT5360" s="2">
        <v>0</v>
      </c>
      <c r="AU5360" s="2">
        <v>0</v>
      </c>
      <c r="AV5360" s="2">
        <v>0</v>
      </c>
      <c r="AW5360" s="2">
        <v>0</v>
      </c>
      <c r="AX5360" s="2">
        <v>0</v>
      </c>
      <c r="AY5360" s="2">
        <v>0</v>
      </c>
      <c r="AZ5360" s="2">
        <v>0</v>
      </c>
      <c r="BA5360" s="2">
        <v>0</v>
      </c>
      <c r="BB5360" s="2">
        <v>0</v>
      </c>
      <c r="BC5360" s="2">
        <v>137</v>
      </c>
      <c r="BD5360" s="2">
        <v>9</v>
      </c>
      <c r="BE5360" s="2">
        <v>0</v>
      </c>
      <c r="BF5360" s="2">
        <v>0</v>
      </c>
      <c r="BG5360" s="2">
        <v>0</v>
      </c>
      <c r="BH5360" s="2">
        <v>0</v>
      </c>
      <c r="BI5360" s="2">
        <v>0</v>
      </c>
      <c r="BJ5360" s="2">
        <v>0</v>
      </c>
      <c r="BK5360" s="2">
        <v>0</v>
      </c>
      <c r="BL5360" s="2">
        <v>3</v>
      </c>
      <c r="BM5360" s="2">
        <v>4</v>
      </c>
      <c r="BN5360" s="2">
        <v>6</v>
      </c>
      <c r="BO5360" s="2">
        <v>7</v>
      </c>
      <c r="BP5360" s="2">
        <v>6</v>
      </c>
      <c r="BQ5360" s="2">
        <v>4</v>
      </c>
      <c r="BR5360" s="2">
        <v>6</v>
      </c>
      <c r="BS5360" s="2">
        <v>0</v>
      </c>
      <c r="BT5360" s="2">
        <v>0</v>
      </c>
      <c r="BU5360" s="2">
        <v>0</v>
      </c>
      <c r="BV5360" s="2">
        <v>0</v>
      </c>
      <c r="BW5360" s="2">
        <v>0</v>
      </c>
      <c r="BX5360" s="2">
        <v>0</v>
      </c>
      <c r="BY5360" s="2">
        <v>0</v>
      </c>
      <c r="BZ5360" s="2">
        <v>0</v>
      </c>
      <c r="CA5360" s="2">
        <v>0</v>
      </c>
      <c r="CB5360" s="2">
        <v>0</v>
      </c>
      <c r="CC5360" s="2">
        <v>0</v>
      </c>
      <c r="CD5360" s="2">
        <v>0</v>
      </c>
      <c r="CE5360" s="2">
        <v>0</v>
      </c>
      <c r="CF5360" s="2">
        <v>0</v>
      </c>
      <c r="CG5360" s="2">
        <v>0</v>
      </c>
      <c r="CH5360" s="2">
        <v>0</v>
      </c>
      <c r="CI5360" s="2">
        <v>0</v>
      </c>
      <c r="CJ5360" s="2">
        <v>0</v>
      </c>
      <c r="CK5360" s="2">
        <v>8</v>
      </c>
      <c r="CL5360" s="2">
        <v>4</v>
      </c>
    </row>
    <row r="5361" spans="1:90" x14ac:dyDescent="0.25">
      <c r="A5361" t="s">
        <v>115</v>
      </c>
      <c r="B5361">
        <v>10502</v>
      </c>
      <c r="C5361" t="s">
        <v>345</v>
      </c>
      <c r="D5361">
        <v>1</v>
      </c>
      <c r="E5361">
        <v>8</v>
      </c>
      <c r="F5361">
        <v>925846</v>
      </c>
      <c r="G5361">
        <v>35925846</v>
      </c>
      <c r="H5361" t="s">
        <v>17868</v>
      </c>
      <c r="I5361">
        <v>672</v>
      </c>
      <c r="J5361" t="s">
        <v>345</v>
      </c>
      <c r="K5361" t="s">
        <v>6158</v>
      </c>
      <c r="L5361">
        <v>1</v>
      </c>
      <c r="M5361" t="s">
        <v>345</v>
      </c>
      <c r="N5361">
        <v>8690048</v>
      </c>
      <c r="O5361" t="s">
        <v>92</v>
      </c>
      <c r="P5361" t="s">
        <v>15001</v>
      </c>
      <c r="Q5361">
        <v>221</v>
      </c>
      <c r="R5361">
        <v>11</v>
      </c>
      <c r="S5361">
        <v>47492271</v>
      </c>
      <c r="T5361">
        <v>47498248</v>
      </c>
      <c r="U5361" t="s">
        <v>15002</v>
      </c>
      <c r="V5361">
        <v>1</v>
      </c>
      <c r="W5361" s="2">
        <v>0</v>
      </c>
      <c r="X5361" s="2">
        <v>0</v>
      </c>
      <c r="Y5361" s="2">
        <v>0</v>
      </c>
      <c r="Z5361" s="2">
        <v>0</v>
      </c>
      <c r="AA5361" s="2">
        <v>0</v>
      </c>
      <c r="AB5361" s="2">
        <v>0</v>
      </c>
      <c r="AC5361" s="2">
        <v>0</v>
      </c>
      <c r="AD5361" s="2">
        <v>202</v>
      </c>
      <c r="AE5361" s="2">
        <v>104</v>
      </c>
      <c r="AF5361" s="2">
        <v>203</v>
      </c>
      <c r="AG5361" s="2">
        <v>172</v>
      </c>
      <c r="AH5361" s="2">
        <v>0</v>
      </c>
      <c r="AI5361" s="2">
        <v>0</v>
      </c>
      <c r="AJ5361" s="2">
        <v>0</v>
      </c>
      <c r="AK5361" s="2">
        <v>0</v>
      </c>
      <c r="AL5361" s="2">
        <v>0</v>
      </c>
      <c r="AM5361" s="2">
        <v>0</v>
      </c>
      <c r="AN5361" s="2">
        <v>0</v>
      </c>
      <c r="AO5361" s="2">
        <v>0</v>
      </c>
      <c r="AP5361" s="2">
        <v>0</v>
      </c>
      <c r="AQ5361" s="2">
        <v>0</v>
      </c>
      <c r="AR5361" s="2">
        <v>0</v>
      </c>
      <c r="AS5361" s="2">
        <v>0</v>
      </c>
      <c r="AT5361" s="2">
        <v>0</v>
      </c>
      <c r="AU5361" s="2">
        <v>0</v>
      </c>
      <c r="AV5361" s="2">
        <v>0</v>
      </c>
      <c r="AW5361" s="2">
        <v>0</v>
      </c>
      <c r="AX5361" s="2">
        <v>0</v>
      </c>
      <c r="AY5361" s="2">
        <v>0</v>
      </c>
      <c r="AZ5361" s="2">
        <v>0</v>
      </c>
      <c r="BA5361" s="2">
        <v>0</v>
      </c>
      <c r="BB5361" s="2">
        <v>0</v>
      </c>
      <c r="BC5361" s="2">
        <v>123</v>
      </c>
      <c r="BD5361" s="2">
        <v>1</v>
      </c>
      <c r="BE5361" s="2">
        <v>0</v>
      </c>
      <c r="BF5361" s="2">
        <v>0</v>
      </c>
      <c r="BG5361" s="2">
        <v>0</v>
      </c>
      <c r="BH5361" s="2">
        <v>0</v>
      </c>
      <c r="BI5361" s="2">
        <v>0</v>
      </c>
      <c r="BJ5361" s="2">
        <v>0</v>
      </c>
      <c r="BK5361" s="2">
        <v>0</v>
      </c>
      <c r="BL5361" s="2">
        <v>7</v>
      </c>
      <c r="BM5361" s="2">
        <v>5</v>
      </c>
      <c r="BN5361" s="2">
        <v>8</v>
      </c>
      <c r="BO5361" s="2">
        <v>6</v>
      </c>
      <c r="BP5361" s="2">
        <v>0</v>
      </c>
      <c r="BQ5361" s="2">
        <v>0</v>
      </c>
      <c r="BR5361" s="2">
        <v>0</v>
      </c>
      <c r="BS5361" s="2">
        <v>0</v>
      </c>
      <c r="BT5361" s="2">
        <v>0</v>
      </c>
      <c r="BU5361" s="2">
        <v>0</v>
      </c>
      <c r="BV5361" s="2">
        <v>0</v>
      </c>
      <c r="BW5361" s="2">
        <v>0</v>
      </c>
      <c r="BX5361" s="2">
        <v>0</v>
      </c>
      <c r="BY5361" s="2">
        <v>0</v>
      </c>
      <c r="BZ5361" s="2">
        <v>0</v>
      </c>
      <c r="CA5361" s="2">
        <v>0</v>
      </c>
      <c r="CB5361" s="2">
        <v>0</v>
      </c>
      <c r="CC5361" s="2">
        <v>0</v>
      </c>
      <c r="CD5361" s="2">
        <v>0</v>
      </c>
      <c r="CE5361" s="2">
        <v>0</v>
      </c>
      <c r="CF5361" s="2">
        <v>0</v>
      </c>
      <c r="CG5361" s="2">
        <v>0</v>
      </c>
      <c r="CH5361" s="2">
        <v>0</v>
      </c>
      <c r="CI5361" s="2">
        <v>0</v>
      </c>
      <c r="CJ5361" s="2">
        <v>0</v>
      </c>
      <c r="CK5361" s="2">
        <v>7</v>
      </c>
      <c r="CL5361" s="2">
        <v>1</v>
      </c>
    </row>
    <row r="5362" spans="1:90" x14ac:dyDescent="0.25">
      <c r="A5362" t="s">
        <v>115</v>
      </c>
      <c r="B5362">
        <v>10502</v>
      </c>
      <c r="C5362" t="s">
        <v>345</v>
      </c>
      <c r="D5362">
        <v>1</v>
      </c>
      <c r="E5362">
        <v>8</v>
      </c>
      <c r="F5362">
        <v>7146</v>
      </c>
      <c r="G5362">
        <v>35007146</v>
      </c>
      <c r="H5362" t="s">
        <v>14630</v>
      </c>
      <c r="I5362">
        <v>672</v>
      </c>
      <c r="J5362" t="s">
        <v>345</v>
      </c>
      <c r="K5362" t="s">
        <v>14631</v>
      </c>
      <c r="L5362">
        <v>1</v>
      </c>
      <c r="M5362" t="s">
        <v>345</v>
      </c>
      <c r="N5362">
        <v>8664005</v>
      </c>
      <c r="O5362" t="s">
        <v>14632</v>
      </c>
      <c r="P5362" t="s">
        <v>14633</v>
      </c>
      <c r="Q5362" t="s">
        <v>1224</v>
      </c>
      <c r="R5362">
        <v>11</v>
      </c>
      <c r="S5362">
        <v>47429574</v>
      </c>
      <c r="T5362">
        <v>47471399</v>
      </c>
      <c r="U5362" t="s">
        <v>14634</v>
      </c>
      <c r="V5362">
        <v>1</v>
      </c>
      <c r="W5362" s="2">
        <v>0</v>
      </c>
      <c r="X5362" s="2">
        <v>0</v>
      </c>
      <c r="Y5362" s="2">
        <v>82</v>
      </c>
      <c r="Z5362" s="2">
        <v>80</v>
      </c>
      <c r="AA5362" s="2">
        <v>90</v>
      </c>
      <c r="AB5362" s="2">
        <v>90</v>
      </c>
      <c r="AC5362" s="2">
        <v>194</v>
      </c>
      <c r="AD5362" s="2">
        <v>0</v>
      </c>
      <c r="AE5362" s="2">
        <v>0</v>
      </c>
      <c r="AF5362" s="2">
        <v>0</v>
      </c>
      <c r="AG5362" s="2">
        <v>0</v>
      </c>
      <c r="AH5362" s="2">
        <v>0</v>
      </c>
      <c r="AI5362" s="2">
        <v>0</v>
      </c>
      <c r="AJ5362" s="2">
        <v>0</v>
      </c>
      <c r="AK5362" s="2">
        <v>0</v>
      </c>
      <c r="AL5362" s="2">
        <v>0</v>
      </c>
      <c r="AM5362" s="2">
        <v>0</v>
      </c>
      <c r="AN5362" s="2">
        <v>0</v>
      </c>
      <c r="AO5362" s="2">
        <v>0</v>
      </c>
      <c r="AP5362" s="2">
        <v>0</v>
      </c>
      <c r="AQ5362" s="2">
        <v>0</v>
      </c>
      <c r="AR5362" s="2">
        <v>0</v>
      </c>
      <c r="AS5362" s="2">
        <v>0</v>
      </c>
      <c r="AT5362" s="2">
        <v>0</v>
      </c>
      <c r="AU5362" s="2">
        <v>0</v>
      </c>
      <c r="AV5362" s="2">
        <v>0</v>
      </c>
      <c r="AW5362" s="2">
        <v>0</v>
      </c>
      <c r="AX5362" s="2">
        <v>0</v>
      </c>
      <c r="AY5362" s="2">
        <v>0</v>
      </c>
      <c r="AZ5362" s="2">
        <v>0</v>
      </c>
      <c r="BA5362" s="2">
        <v>0</v>
      </c>
      <c r="BB5362" s="2">
        <v>0</v>
      </c>
      <c r="BC5362" s="2">
        <v>0</v>
      </c>
      <c r="BD5362" s="2">
        <v>8</v>
      </c>
      <c r="BE5362" s="2">
        <v>0</v>
      </c>
      <c r="BF5362" s="2">
        <v>0</v>
      </c>
      <c r="BG5362" s="2">
        <v>3</v>
      </c>
      <c r="BH5362" s="2">
        <v>3</v>
      </c>
      <c r="BI5362" s="2">
        <v>3</v>
      </c>
      <c r="BJ5362" s="2">
        <v>3</v>
      </c>
      <c r="BK5362" s="2">
        <v>10</v>
      </c>
      <c r="BL5362" s="2">
        <v>0</v>
      </c>
      <c r="BM5362" s="2">
        <v>0</v>
      </c>
      <c r="BN5362" s="2">
        <v>0</v>
      </c>
      <c r="BO5362" s="2">
        <v>0</v>
      </c>
      <c r="BP5362" s="2">
        <v>0</v>
      </c>
      <c r="BQ5362" s="2">
        <v>0</v>
      </c>
      <c r="BR5362" s="2">
        <v>0</v>
      </c>
      <c r="BS5362" s="2">
        <v>0</v>
      </c>
      <c r="BT5362" s="2">
        <v>0</v>
      </c>
      <c r="BU5362" s="2">
        <v>0</v>
      </c>
      <c r="BV5362" s="2">
        <v>0</v>
      </c>
      <c r="BW5362" s="2">
        <v>0</v>
      </c>
      <c r="BX5362" s="2">
        <v>0</v>
      </c>
      <c r="BY5362" s="2">
        <v>0</v>
      </c>
      <c r="BZ5362" s="2">
        <v>0</v>
      </c>
      <c r="CA5362" s="2">
        <v>0</v>
      </c>
      <c r="CB5362" s="2">
        <v>0</v>
      </c>
      <c r="CC5362" s="2">
        <v>0</v>
      </c>
      <c r="CD5362" s="2">
        <v>0</v>
      </c>
      <c r="CE5362" s="2">
        <v>0</v>
      </c>
      <c r="CF5362" s="2">
        <v>0</v>
      </c>
      <c r="CG5362" s="2">
        <v>0</v>
      </c>
      <c r="CH5362" s="2">
        <v>0</v>
      </c>
      <c r="CI5362" s="2">
        <v>0</v>
      </c>
      <c r="CJ5362" s="2">
        <v>0</v>
      </c>
      <c r="CK5362" s="2">
        <v>0</v>
      </c>
      <c r="CL5362" s="2">
        <v>2</v>
      </c>
    </row>
    <row r="5363" spans="1:90" x14ac:dyDescent="0.25">
      <c r="A5363" t="s">
        <v>115</v>
      </c>
      <c r="B5363">
        <v>10502</v>
      </c>
      <c r="C5363" t="s">
        <v>345</v>
      </c>
      <c r="D5363">
        <v>1</v>
      </c>
      <c r="E5363">
        <v>8</v>
      </c>
      <c r="F5363">
        <v>916900</v>
      </c>
      <c r="G5363">
        <v>35916900</v>
      </c>
      <c r="H5363" t="s">
        <v>16885</v>
      </c>
      <c r="I5363">
        <v>672</v>
      </c>
      <c r="J5363" t="s">
        <v>345</v>
      </c>
      <c r="K5363" t="s">
        <v>16886</v>
      </c>
      <c r="L5363">
        <v>1</v>
      </c>
      <c r="M5363" t="s">
        <v>345</v>
      </c>
      <c r="N5363">
        <v>8696300</v>
      </c>
      <c r="O5363" t="s">
        <v>92</v>
      </c>
      <c r="P5363" t="s">
        <v>16887</v>
      </c>
      <c r="Q5363">
        <v>347</v>
      </c>
      <c r="R5363">
        <v>11</v>
      </c>
      <c r="S5363">
        <v>47490980</v>
      </c>
      <c r="U5363" t="s">
        <v>16888</v>
      </c>
      <c r="V5363">
        <v>1</v>
      </c>
      <c r="W5363" s="2">
        <v>0</v>
      </c>
      <c r="X5363" s="2">
        <v>0</v>
      </c>
      <c r="Y5363" s="2">
        <v>125</v>
      </c>
      <c r="Z5363" s="2">
        <v>131</v>
      </c>
      <c r="AA5363" s="2">
        <v>128</v>
      </c>
      <c r="AB5363" s="2">
        <v>138</v>
      </c>
      <c r="AC5363" s="2">
        <v>257</v>
      </c>
      <c r="AD5363" s="2">
        <v>112</v>
      </c>
      <c r="AE5363" s="2">
        <v>114</v>
      </c>
      <c r="AF5363" s="2">
        <v>73</v>
      </c>
      <c r="AG5363" s="2">
        <v>73</v>
      </c>
      <c r="AH5363" s="2">
        <v>0</v>
      </c>
      <c r="AI5363" s="2">
        <v>0</v>
      </c>
      <c r="AJ5363" s="2">
        <v>0</v>
      </c>
      <c r="AK5363" s="2">
        <v>0</v>
      </c>
      <c r="AL5363" s="2">
        <v>0</v>
      </c>
      <c r="AM5363" s="2">
        <v>0</v>
      </c>
      <c r="AN5363" s="2">
        <v>0</v>
      </c>
      <c r="AO5363" s="2">
        <v>0</v>
      </c>
      <c r="AP5363" s="2">
        <v>0</v>
      </c>
      <c r="AQ5363" s="2">
        <v>0</v>
      </c>
      <c r="AR5363" s="2">
        <v>0</v>
      </c>
      <c r="AS5363" s="2">
        <v>0</v>
      </c>
      <c r="AT5363" s="2">
        <v>0</v>
      </c>
      <c r="AU5363" s="2">
        <v>0</v>
      </c>
      <c r="AV5363" s="2">
        <v>0</v>
      </c>
      <c r="AW5363" s="2">
        <v>0</v>
      </c>
      <c r="AX5363" s="2">
        <v>0</v>
      </c>
      <c r="AY5363" s="2">
        <v>0</v>
      </c>
      <c r="AZ5363" s="2">
        <v>0</v>
      </c>
      <c r="BA5363" s="2">
        <v>0</v>
      </c>
      <c r="BB5363" s="2">
        <v>0</v>
      </c>
      <c r="BC5363" s="2">
        <v>0</v>
      </c>
      <c r="BD5363" s="2">
        <v>8</v>
      </c>
      <c r="BE5363" s="2">
        <v>0</v>
      </c>
      <c r="BF5363" s="2">
        <v>0</v>
      </c>
      <c r="BG5363" s="2">
        <v>6</v>
      </c>
      <c r="BH5363" s="2">
        <v>5</v>
      </c>
      <c r="BI5363" s="2">
        <v>4</v>
      </c>
      <c r="BJ5363" s="2">
        <v>5</v>
      </c>
      <c r="BK5363" s="2">
        <v>10</v>
      </c>
      <c r="BL5363" s="2">
        <v>5</v>
      </c>
      <c r="BM5363" s="2">
        <v>3</v>
      </c>
      <c r="BN5363" s="2">
        <v>3</v>
      </c>
      <c r="BO5363" s="2">
        <v>3</v>
      </c>
      <c r="BP5363" s="2">
        <v>0</v>
      </c>
      <c r="BQ5363" s="2">
        <v>0</v>
      </c>
      <c r="BR5363" s="2">
        <v>0</v>
      </c>
      <c r="BS5363" s="2">
        <v>0</v>
      </c>
      <c r="BT5363" s="2">
        <v>0</v>
      </c>
      <c r="BU5363" s="2">
        <v>0</v>
      </c>
      <c r="BV5363" s="2">
        <v>0</v>
      </c>
      <c r="BW5363" s="2">
        <v>0</v>
      </c>
      <c r="BX5363" s="2">
        <v>0</v>
      </c>
      <c r="BY5363" s="2">
        <v>0</v>
      </c>
      <c r="BZ5363" s="2">
        <v>0</v>
      </c>
      <c r="CA5363" s="2">
        <v>0</v>
      </c>
      <c r="CB5363" s="2">
        <v>0</v>
      </c>
      <c r="CC5363" s="2">
        <v>0</v>
      </c>
      <c r="CD5363" s="2">
        <v>0</v>
      </c>
      <c r="CE5363" s="2">
        <v>0</v>
      </c>
      <c r="CF5363" s="2">
        <v>0</v>
      </c>
      <c r="CG5363" s="2">
        <v>0</v>
      </c>
      <c r="CH5363" s="2">
        <v>0</v>
      </c>
      <c r="CI5363" s="2">
        <v>0</v>
      </c>
      <c r="CJ5363" s="2">
        <v>0</v>
      </c>
      <c r="CK5363" s="2">
        <v>0</v>
      </c>
      <c r="CL5363" s="2">
        <v>2</v>
      </c>
    </row>
    <row r="5364" spans="1:90" x14ac:dyDescent="0.25">
      <c r="A5364" t="s">
        <v>115</v>
      </c>
      <c r="B5364">
        <v>10502</v>
      </c>
      <c r="C5364" t="s">
        <v>345</v>
      </c>
      <c r="D5364">
        <v>1</v>
      </c>
      <c r="E5364">
        <v>8</v>
      </c>
      <c r="F5364">
        <v>7043</v>
      </c>
      <c r="G5364">
        <v>35007043</v>
      </c>
      <c r="H5364" t="s">
        <v>18233</v>
      </c>
      <c r="I5364">
        <v>672</v>
      </c>
      <c r="J5364" t="s">
        <v>345</v>
      </c>
      <c r="K5364" t="s">
        <v>13548</v>
      </c>
      <c r="L5364">
        <v>1</v>
      </c>
      <c r="M5364" t="s">
        <v>345</v>
      </c>
      <c r="N5364">
        <v>8665330</v>
      </c>
      <c r="O5364" t="s">
        <v>92</v>
      </c>
      <c r="P5364" t="s">
        <v>13549</v>
      </c>
      <c r="Q5364">
        <v>111</v>
      </c>
      <c r="R5364">
        <v>11</v>
      </c>
      <c r="S5364">
        <v>47462277</v>
      </c>
      <c r="U5364" t="s">
        <v>18234</v>
      </c>
      <c r="V5364">
        <v>1</v>
      </c>
      <c r="W5364" s="2">
        <v>0</v>
      </c>
      <c r="X5364" s="2">
        <v>0</v>
      </c>
      <c r="Y5364" s="2">
        <v>113</v>
      </c>
      <c r="Z5364" s="2">
        <v>92</v>
      </c>
      <c r="AA5364" s="2">
        <v>130</v>
      </c>
      <c r="AB5364" s="2">
        <v>91</v>
      </c>
      <c r="AC5364" s="2">
        <v>117</v>
      </c>
      <c r="AD5364" s="2">
        <v>0</v>
      </c>
      <c r="AE5364" s="2">
        <v>0</v>
      </c>
      <c r="AF5364" s="2">
        <v>0</v>
      </c>
      <c r="AG5364" s="2">
        <v>0</v>
      </c>
      <c r="AH5364" s="2">
        <v>0</v>
      </c>
      <c r="AI5364" s="2">
        <v>0</v>
      </c>
      <c r="AJ5364" s="2">
        <v>0</v>
      </c>
      <c r="AK5364" s="2">
        <v>0</v>
      </c>
      <c r="AL5364" s="2">
        <v>0</v>
      </c>
      <c r="AM5364" s="2">
        <v>0</v>
      </c>
      <c r="AN5364" s="2">
        <v>0</v>
      </c>
      <c r="AO5364" s="2">
        <v>0</v>
      </c>
      <c r="AP5364" s="2">
        <v>0</v>
      </c>
      <c r="AQ5364" s="2">
        <v>0</v>
      </c>
      <c r="AR5364" s="2">
        <v>0</v>
      </c>
      <c r="AS5364" s="2">
        <v>0</v>
      </c>
      <c r="AT5364" s="2">
        <v>0</v>
      </c>
      <c r="AU5364" s="2">
        <v>0</v>
      </c>
      <c r="AV5364" s="2">
        <v>0</v>
      </c>
      <c r="AW5364" s="2">
        <v>0</v>
      </c>
      <c r="AX5364" s="2">
        <v>0</v>
      </c>
      <c r="AY5364" s="2">
        <v>0</v>
      </c>
      <c r="AZ5364" s="2">
        <v>0</v>
      </c>
      <c r="BA5364" s="2">
        <v>0</v>
      </c>
      <c r="BB5364" s="2">
        <v>0</v>
      </c>
      <c r="BC5364" s="2">
        <v>49</v>
      </c>
      <c r="BD5364" s="2">
        <v>2</v>
      </c>
      <c r="BE5364" s="2">
        <v>0</v>
      </c>
      <c r="BF5364" s="2">
        <v>0</v>
      </c>
      <c r="BG5364" s="2">
        <v>5</v>
      </c>
      <c r="BH5364" s="2">
        <v>5</v>
      </c>
      <c r="BI5364" s="2">
        <v>6</v>
      </c>
      <c r="BJ5364" s="2">
        <v>4</v>
      </c>
      <c r="BK5364" s="2">
        <v>5</v>
      </c>
      <c r="BL5364" s="2">
        <v>0</v>
      </c>
      <c r="BM5364" s="2">
        <v>0</v>
      </c>
      <c r="BN5364" s="2">
        <v>0</v>
      </c>
      <c r="BO5364" s="2">
        <v>0</v>
      </c>
      <c r="BP5364" s="2">
        <v>0</v>
      </c>
      <c r="BQ5364" s="2">
        <v>0</v>
      </c>
      <c r="BR5364" s="2">
        <v>0</v>
      </c>
      <c r="BS5364" s="2">
        <v>0</v>
      </c>
      <c r="BT5364" s="2">
        <v>0</v>
      </c>
      <c r="BU5364" s="2">
        <v>0</v>
      </c>
      <c r="BV5364" s="2">
        <v>0</v>
      </c>
      <c r="BW5364" s="2">
        <v>0</v>
      </c>
      <c r="BX5364" s="2">
        <v>0</v>
      </c>
      <c r="BY5364" s="2">
        <v>0</v>
      </c>
      <c r="BZ5364" s="2">
        <v>0</v>
      </c>
      <c r="CA5364" s="2">
        <v>0</v>
      </c>
      <c r="CB5364" s="2">
        <v>0</v>
      </c>
      <c r="CC5364" s="2">
        <v>0</v>
      </c>
      <c r="CD5364" s="2">
        <v>0</v>
      </c>
      <c r="CE5364" s="2">
        <v>0</v>
      </c>
      <c r="CF5364" s="2">
        <v>0</v>
      </c>
      <c r="CG5364" s="2">
        <v>0</v>
      </c>
      <c r="CH5364" s="2">
        <v>0</v>
      </c>
      <c r="CI5364" s="2">
        <v>0</v>
      </c>
      <c r="CJ5364" s="2">
        <v>0</v>
      </c>
      <c r="CK5364" s="2">
        <v>2</v>
      </c>
      <c r="CL5364" s="2">
        <v>2</v>
      </c>
    </row>
    <row r="5365" spans="1:90" x14ac:dyDescent="0.25">
      <c r="A5365" t="s">
        <v>115</v>
      </c>
      <c r="B5365">
        <v>10502</v>
      </c>
      <c r="C5365" t="s">
        <v>345</v>
      </c>
      <c r="D5365">
        <v>1</v>
      </c>
      <c r="E5365">
        <v>8</v>
      </c>
      <c r="F5365">
        <v>923436</v>
      </c>
      <c r="G5365">
        <v>35923436</v>
      </c>
      <c r="H5365" t="s">
        <v>15392</v>
      </c>
      <c r="I5365">
        <v>305</v>
      </c>
      <c r="J5365" t="s">
        <v>361</v>
      </c>
      <c r="K5365" t="s">
        <v>6164</v>
      </c>
      <c r="L5365">
        <v>1</v>
      </c>
      <c r="M5365" t="s">
        <v>361</v>
      </c>
      <c r="N5365">
        <v>8502320</v>
      </c>
      <c r="O5365" t="s">
        <v>92</v>
      </c>
      <c r="P5365" t="s">
        <v>10109</v>
      </c>
      <c r="Q5365">
        <v>422</v>
      </c>
      <c r="R5365">
        <v>11</v>
      </c>
      <c r="S5365">
        <v>46753388</v>
      </c>
      <c r="U5365" t="s">
        <v>15393</v>
      </c>
      <c r="V5365">
        <v>1</v>
      </c>
      <c r="W5365" s="2">
        <v>0</v>
      </c>
      <c r="X5365" s="2">
        <v>0</v>
      </c>
      <c r="Y5365" s="2">
        <v>0</v>
      </c>
      <c r="Z5365" s="2">
        <v>0</v>
      </c>
      <c r="AA5365" s="2">
        <v>0</v>
      </c>
      <c r="AB5365" s="2">
        <v>0</v>
      </c>
      <c r="AC5365" s="2">
        <v>0</v>
      </c>
      <c r="AD5365" s="2">
        <v>144</v>
      </c>
      <c r="AE5365" s="2">
        <v>114</v>
      </c>
      <c r="AF5365" s="2">
        <v>111</v>
      </c>
      <c r="AG5365" s="2">
        <v>113</v>
      </c>
      <c r="AH5365" s="2">
        <v>151</v>
      </c>
      <c r="AI5365" s="2">
        <v>154</v>
      </c>
      <c r="AJ5365" s="2">
        <v>103</v>
      </c>
      <c r="AK5365" s="2">
        <v>0</v>
      </c>
      <c r="AL5365" s="2">
        <v>0</v>
      </c>
      <c r="AM5365" s="2">
        <v>0</v>
      </c>
      <c r="AN5365" s="2">
        <v>0</v>
      </c>
      <c r="AO5365" s="2">
        <v>0</v>
      </c>
      <c r="AP5365" s="2">
        <v>0</v>
      </c>
      <c r="AQ5365" s="2">
        <v>0</v>
      </c>
      <c r="AR5365" s="2">
        <v>0</v>
      </c>
      <c r="AS5365" s="2">
        <v>0</v>
      </c>
      <c r="AT5365" s="2">
        <v>0</v>
      </c>
      <c r="AU5365" s="2">
        <v>0</v>
      </c>
      <c r="AV5365" s="2">
        <v>0</v>
      </c>
      <c r="AW5365" s="2">
        <v>0</v>
      </c>
      <c r="AX5365" s="2">
        <v>0</v>
      </c>
      <c r="AY5365" s="2">
        <v>0</v>
      </c>
      <c r="AZ5365" s="2">
        <v>0</v>
      </c>
      <c r="BA5365" s="2">
        <v>0</v>
      </c>
      <c r="BB5365" s="2">
        <v>0</v>
      </c>
      <c r="BC5365" s="2">
        <v>0</v>
      </c>
      <c r="BD5365" s="2">
        <v>5</v>
      </c>
      <c r="BE5365" s="2">
        <v>0</v>
      </c>
      <c r="BF5365" s="2">
        <v>0</v>
      </c>
      <c r="BG5365" s="2">
        <v>0</v>
      </c>
      <c r="BH5365" s="2">
        <v>0</v>
      </c>
      <c r="BI5365" s="2">
        <v>0</v>
      </c>
      <c r="BJ5365" s="2">
        <v>0</v>
      </c>
      <c r="BK5365" s="2">
        <v>0</v>
      </c>
      <c r="BL5365" s="2">
        <v>4</v>
      </c>
      <c r="BM5365" s="2">
        <v>5</v>
      </c>
      <c r="BN5365" s="2">
        <v>5</v>
      </c>
      <c r="BO5365" s="2">
        <v>3</v>
      </c>
      <c r="BP5365" s="2">
        <v>4</v>
      </c>
      <c r="BQ5365" s="2">
        <v>5</v>
      </c>
      <c r="BR5365" s="2">
        <v>3</v>
      </c>
      <c r="BS5365" s="2">
        <v>0</v>
      </c>
      <c r="BT5365" s="2">
        <v>0</v>
      </c>
      <c r="BU5365" s="2">
        <v>0</v>
      </c>
      <c r="BV5365" s="2">
        <v>0</v>
      </c>
      <c r="BW5365" s="2">
        <v>0</v>
      </c>
      <c r="BX5365" s="2">
        <v>0</v>
      </c>
      <c r="BY5365" s="2">
        <v>0</v>
      </c>
      <c r="BZ5365" s="2">
        <v>0</v>
      </c>
      <c r="CA5365" s="2">
        <v>0</v>
      </c>
      <c r="CB5365" s="2">
        <v>0</v>
      </c>
      <c r="CC5365" s="2">
        <v>0</v>
      </c>
      <c r="CD5365" s="2">
        <v>0</v>
      </c>
      <c r="CE5365" s="2">
        <v>0</v>
      </c>
      <c r="CF5365" s="2">
        <v>0</v>
      </c>
      <c r="CG5365" s="2">
        <v>0</v>
      </c>
      <c r="CH5365" s="2">
        <v>0</v>
      </c>
      <c r="CI5365" s="2">
        <v>0</v>
      </c>
      <c r="CJ5365" s="2">
        <v>0</v>
      </c>
      <c r="CK5365" s="2">
        <v>0</v>
      </c>
      <c r="CL5365" s="2">
        <v>2</v>
      </c>
    </row>
    <row r="5366" spans="1:90" x14ac:dyDescent="0.25">
      <c r="A5366" t="s">
        <v>115</v>
      </c>
      <c r="B5366">
        <v>10706</v>
      </c>
      <c r="C5366" t="s">
        <v>250</v>
      </c>
      <c r="D5366">
        <v>1</v>
      </c>
      <c r="E5366">
        <v>8</v>
      </c>
      <c r="F5366">
        <v>923886</v>
      </c>
      <c r="G5366">
        <v>35923886</v>
      </c>
      <c r="H5366" t="s">
        <v>10983</v>
      </c>
      <c r="I5366">
        <v>675</v>
      </c>
      <c r="J5366" t="s">
        <v>250</v>
      </c>
      <c r="K5366" t="s">
        <v>3427</v>
      </c>
      <c r="L5366">
        <v>1</v>
      </c>
      <c r="M5366" t="s">
        <v>250</v>
      </c>
      <c r="N5366">
        <v>6767170</v>
      </c>
      <c r="O5366" t="s">
        <v>92</v>
      </c>
      <c r="P5366" t="s">
        <v>10984</v>
      </c>
      <c r="Q5366">
        <v>55</v>
      </c>
      <c r="R5366">
        <v>11</v>
      </c>
      <c r="S5366">
        <v>41374608</v>
      </c>
      <c r="T5366">
        <v>41384603</v>
      </c>
      <c r="U5366" t="s">
        <v>10985</v>
      </c>
      <c r="V5366">
        <v>1</v>
      </c>
      <c r="W5366" s="2">
        <v>0</v>
      </c>
      <c r="X5366" s="2">
        <v>0</v>
      </c>
      <c r="Y5366" s="2">
        <v>0</v>
      </c>
      <c r="Z5366" s="2">
        <v>0</v>
      </c>
      <c r="AA5366" s="2">
        <v>0</v>
      </c>
      <c r="AB5366" s="2">
        <v>0</v>
      </c>
      <c r="AC5366" s="2">
        <v>0</v>
      </c>
      <c r="AD5366" s="2">
        <v>102</v>
      </c>
      <c r="AE5366" s="2">
        <v>101</v>
      </c>
      <c r="AF5366" s="2">
        <v>104</v>
      </c>
      <c r="AG5366" s="2">
        <v>103</v>
      </c>
      <c r="AH5366" s="2">
        <v>144</v>
      </c>
      <c r="AI5366" s="2">
        <v>124</v>
      </c>
      <c r="AJ5366" s="2">
        <v>89</v>
      </c>
      <c r="AK5366" s="2">
        <v>0</v>
      </c>
      <c r="AL5366" s="2">
        <v>0</v>
      </c>
      <c r="AM5366" s="2">
        <v>0</v>
      </c>
      <c r="AN5366" s="2">
        <v>0</v>
      </c>
      <c r="AO5366" s="2">
        <v>0</v>
      </c>
      <c r="AP5366" s="2">
        <v>0</v>
      </c>
      <c r="AQ5366" s="2">
        <v>0</v>
      </c>
      <c r="AR5366" s="2">
        <v>0</v>
      </c>
      <c r="AS5366" s="2">
        <v>0</v>
      </c>
      <c r="AT5366" s="2">
        <v>0</v>
      </c>
      <c r="AU5366" s="2">
        <v>54</v>
      </c>
      <c r="AV5366" s="2">
        <v>0</v>
      </c>
      <c r="AW5366" s="2">
        <v>0</v>
      </c>
      <c r="AX5366" s="2">
        <v>0</v>
      </c>
      <c r="AY5366" s="2">
        <v>0</v>
      </c>
      <c r="AZ5366" s="2">
        <v>0</v>
      </c>
      <c r="BA5366" s="2">
        <v>0</v>
      </c>
      <c r="BB5366" s="2">
        <v>0</v>
      </c>
      <c r="BC5366" s="2">
        <v>0</v>
      </c>
      <c r="BD5366" s="2">
        <v>0</v>
      </c>
      <c r="BE5366" s="2">
        <v>0</v>
      </c>
      <c r="BF5366" s="2">
        <v>0</v>
      </c>
      <c r="BG5366" s="2">
        <v>0</v>
      </c>
      <c r="BH5366" s="2">
        <v>0</v>
      </c>
      <c r="BI5366" s="2">
        <v>0</v>
      </c>
      <c r="BJ5366" s="2">
        <v>0</v>
      </c>
      <c r="BK5366" s="2">
        <v>0</v>
      </c>
      <c r="BL5366" s="2">
        <v>4</v>
      </c>
      <c r="BM5366" s="2">
        <v>4</v>
      </c>
      <c r="BN5366" s="2">
        <v>5</v>
      </c>
      <c r="BO5366" s="2">
        <v>6</v>
      </c>
      <c r="BP5366" s="2">
        <v>6</v>
      </c>
      <c r="BQ5366" s="2">
        <v>4</v>
      </c>
      <c r="BR5366" s="2">
        <v>3</v>
      </c>
      <c r="BS5366" s="2">
        <v>0</v>
      </c>
      <c r="BT5366" s="2">
        <v>0</v>
      </c>
      <c r="BU5366" s="2">
        <v>0</v>
      </c>
      <c r="BV5366" s="2">
        <v>0</v>
      </c>
      <c r="BW5366" s="2">
        <v>0</v>
      </c>
      <c r="BX5366" s="2">
        <v>0</v>
      </c>
      <c r="BY5366" s="2">
        <v>0</v>
      </c>
      <c r="BZ5366" s="2">
        <v>0</v>
      </c>
      <c r="CA5366" s="2">
        <v>0</v>
      </c>
      <c r="CB5366" s="2">
        <v>0</v>
      </c>
      <c r="CC5366" s="2">
        <v>3</v>
      </c>
      <c r="CD5366" s="2">
        <v>0</v>
      </c>
      <c r="CE5366" s="2">
        <v>0</v>
      </c>
      <c r="CF5366" s="2">
        <v>0</v>
      </c>
      <c r="CG5366" s="2">
        <v>0</v>
      </c>
      <c r="CH5366" s="2">
        <v>0</v>
      </c>
      <c r="CI5366" s="2">
        <v>0</v>
      </c>
      <c r="CJ5366" s="2">
        <v>0</v>
      </c>
      <c r="CK5366" s="2">
        <v>0</v>
      </c>
      <c r="CL5366" s="2">
        <v>0</v>
      </c>
    </row>
    <row r="5367" spans="1:90" x14ac:dyDescent="0.25">
      <c r="A5367" t="s">
        <v>115</v>
      </c>
      <c r="B5367">
        <v>10706</v>
      </c>
      <c r="C5367" t="s">
        <v>250</v>
      </c>
      <c r="D5367">
        <v>1</v>
      </c>
      <c r="E5367">
        <v>8</v>
      </c>
      <c r="F5367">
        <v>38581</v>
      </c>
      <c r="G5367">
        <v>35038581</v>
      </c>
      <c r="H5367" t="s">
        <v>251</v>
      </c>
      <c r="I5367">
        <v>298</v>
      </c>
      <c r="J5367" t="s">
        <v>252</v>
      </c>
      <c r="K5367" t="s">
        <v>205</v>
      </c>
      <c r="L5367">
        <v>1</v>
      </c>
      <c r="M5367" t="s">
        <v>252</v>
      </c>
      <c r="N5367">
        <v>6824270</v>
      </c>
      <c r="O5367" t="s">
        <v>92</v>
      </c>
      <c r="P5367" t="s">
        <v>253</v>
      </c>
      <c r="Q5367">
        <v>25</v>
      </c>
      <c r="R5367">
        <v>11</v>
      </c>
      <c r="S5367">
        <v>47823850</v>
      </c>
      <c r="T5367">
        <v>47824681</v>
      </c>
      <c r="U5367" t="s">
        <v>254</v>
      </c>
      <c r="V5367">
        <v>1</v>
      </c>
      <c r="W5367" s="2">
        <v>0</v>
      </c>
      <c r="X5367" s="2">
        <v>0</v>
      </c>
      <c r="Y5367" s="2">
        <v>0</v>
      </c>
      <c r="Z5367" s="2">
        <v>0</v>
      </c>
      <c r="AA5367" s="2">
        <v>0</v>
      </c>
      <c r="AB5367" s="2">
        <v>0</v>
      </c>
      <c r="AC5367" s="2">
        <v>0</v>
      </c>
      <c r="AD5367" s="2">
        <v>107</v>
      </c>
      <c r="AE5367" s="2">
        <v>91</v>
      </c>
      <c r="AF5367" s="2">
        <v>81</v>
      </c>
      <c r="AG5367" s="2">
        <v>64</v>
      </c>
      <c r="AH5367" s="2">
        <v>139</v>
      </c>
      <c r="AI5367" s="2">
        <v>96</v>
      </c>
      <c r="AJ5367" s="2">
        <v>75</v>
      </c>
      <c r="AK5367" s="2">
        <v>0</v>
      </c>
      <c r="AL5367" s="2">
        <v>0</v>
      </c>
      <c r="AM5367" s="2">
        <v>0</v>
      </c>
      <c r="AN5367" s="2">
        <v>0</v>
      </c>
      <c r="AO5367" s="2">
        <v>0</v>
      </c>
      <c r="AP5367" s="2">
        <v>0</v>
      </c>
      <c r="AQ5367" s="2">
        <v>0</v>
      </c>
      <c r="AR5367" s="2">
        <v>0</v>
      </c>
      <c r="AS5367" s="2">
        <v>0</v>
      </c>
      <c r="AT5367" s="2">
        <v>0</v>
      </c>
      <c r="AU5367" s="2">
        <v>0</v>
      </c>
      <c r="AV5367" s="2">
        <v>0</v>
      </c>
      <c r="AW5367" s="2">
        <v>0</v>
      </c>
      <c r="AX5367" s="2">
        <v>0</v>
      </c>
      <c r="AY5367" s="2">
        <v>0</v>
      </c>
      <c r="AZ5367" s="2">
        <v>0</v>
      </c>
      <c r="BA5367" s="2">
        <v>0</v>
      </c>
      <c r="BB5367" s="2">
        <v>0</v>
      </c>
      <c r="BC5367" s="2">
        <v>81</v>
      </c>
      <c r="BD5367" s="2">
        <v>0</v>
      </c>
      <c r="BE5367" s="2">
        <v>0</v>
      </c>
      <c r="BF5367" s="2">
        <v>0</v>
      </c>
      <c r="BG5367" s="2">
        <v>0</v>
      </c>
      <c r="BH5367" s="2">
        <v>0</v>
      </c>
      <c r="BI5367" s="2">
        <v>0</v>
      </c>
      <c r="BJ5367" s="2">
        <v>0</v>
      </c>
      <c r="BK5367" s="2">
        <v>0</v>
      </c>
      <c r="BL5367" s="2">
        <v>5</v>
      </c>
      <c r="BM5367" s="2">
        <v>4</v>
      </c>
      <c r="BN5367" s="2">
        <v>3</v>
      </c>
      <c r="BO5367" s="2">
        <v>4</v>
      </c>
      <c r="BP5367" s="2">
        <v>4</v>
      </c>
      <c r="BQ5367" s="2">
        <v>4</v>
      </c>
      <c r="BR5367" s="2">
        <v>3</v>
      </c>
      <c r="BS5367" s="2">
        <v>0</v>
      </c>
      <c r="BT5367" s="2">
        <v>0</v>
      </c>
      <c r="BU5367" s="2">
        <v>0</v>
      </c>
      <c r="BV5367" s="2">
        <v>0</v>
      </c>
      <c r="BW5367" s="2">
        <v>0</v>
      </c>
      <c r="BX5367" s="2">
        <v>0</v>
      </c>
      <c r="BY5367" s="2">
        <v>0</v>
      </c>
      <c r="BZ5367" s="2">
        <v>0</v>
      </c>
      <c r="CA5367" s="2">
        <v>0</v>
      </c>
      <c r="CB5367" s="2">
        <v>0</v>
      </c>
      <c r="CC5367" s="2">
        <v>0</v>
      </c>
      <c r="CD5367" s="2">
        <v>0</v>
      </c>
      <c r="CE5367" s="2">
        <v>0</v>
      </c>
      <c r="CF5367" s="2">
        <v>0</v>
      </c>
      <c r="CG5367" s="2">
        <v>0</v>
      </c>
      <c r="CH5367" s="2">
        <v>0</v>
      </c>
      <c r="CI5367" s="2">
        <v>0</v>
      </c>
      <c r="CJ5367" s="2">
        <v>0</v>
      </c>
      <c r="CK5367" s="2">
        <v>4</v>
      </c>
      <c r="CL5367" s="2">
        <v>0</v>
      </c>
    </row>
    <row r="5368" spans="1:90" x14ac:dyDescent="0.25">
      <c r="A5368" t="s">
        <v>115</v>
      </c>
      <c r="B5368">
        <v>10706</v>
      </c>
      <c r="C5368" t="s">
        <v>250</v>
      </c>
      <c r="D5368">
        <v>1</v>
      </c>
      <c r="E5368">
        <v>8</v>
      </c>
      <c r="F5368">
        <v>10194</v>
      </c>
      <c r="G5368">
        <v>35010194</v>
      </c>
      <c r="H5368" t="s">
        <v>18323</v>
      </c>
      <c r="I5368">
        <v>675</v>
      </c>
      <c r="J5368" t="s">
        <v>250</v>
      </c>
      <c r="K5368" t="s">
        <v>2805</v>
      </c>
      <c r="L5368">
        <v>1</v>
      </c>
      <c r="M5368" t="s">
        <v>250</v>
      </c>
      <c r="N5368">
        <v>6755025</v>
      </c>
      <c r="O5368" t="s">
        <v>92</v>
      </c>
      <c r="P5368" t="s">
        <v>18324</v>
      </c>
      <c r="Q5368">
        <v>105</v>
      </c>
      <c r="R5368">
        <v>11</v>
      </c>
      <c r="S5368">
        <v>47012586</v>
      </c>
      <c r="T5368">
        <v>47018383</v>
      </c>
      <c r="U5368" t="s">
        <v>18325</v>
      </c>
      <c r="V5368">
        <v>1</v>
      </c>
      <c r="W5368" s="2">
        <v>0</v>
      </c>
      <c r="X5368" s="2">
        <v>0</v>
      </c>
      <c r="Y5368" s="2">
        <v>0</v>
      </c>
      <c r="Z5368" s="2">
        <v>0</v>
      </c>
      <c r="AA5368" s="2">
        <v>0</v>
      </c>
      <c r="AB5368" s="2">
        <v>0</v>
      </c>
      <c r="AC5368" s="2">
        <v>0</v>
      </c>
      <c r="AD5368" s="2">
        <v>33</v>
      </c>
      <c r="AE5368" s="2">
        <v>35</v>
      </c>
      <c r="AF5368" s="2">
        <v>34</v>
      </c>
      <c r="AG5368" s="2">
        <v>34</v>
      </c>
      <c r="AH5368" s="2">
        <v>179</v>
      </c>
      <c r="AI5368" s="2">
        <v>159</v>
      </c>
      <c r="AJ5368" s="2">
        <v>116</v>
      </c>
      <c r="AK5368" s="2">
        <v>0</v>
      </c>
      <c r="AL5368" s="2">
        <v>0</v>
      </c>
      <c r="AM5368" s="2">
        <v>0</v>
      </c>
      <c r="AN5368" s="2">
        <v>0</v>
      </c>
      <c r="AO5368" s="2">
        <v>0</v>
      </c>
      <c r="AP5368" s="2">
        <v>0</v>
      </c>
      <c r="AQ5368" s="2">
        <v>0</v>
      </c>
      <c r="AR5368" s="2">
        <v>0</v>
      </c>
      <c r="AS5368" s="2">
        <v>0</v>
      </c>
      <c r="AT5368" s="2">
        <v>0</v>
      </c>
      <c r="AU5368" s="2">
        <v>29</v>
      </c>
      <c r="AV5368" s="2">
        <v>0</v>
      </c>
      <c r="AW5368" s="2">
        <v>0</v>
      </c>
      <c r="AX5368" s="2">
        <v>0</v>
      </c>
      <c r="AY5368" s="2">
        <v>0</v>
      </c>
      <c r="AZ5368" s="2">
        <v>0</v>
      </c>
      <c r="BA5368" s="2">
        <v>0</v>
      </c>
      <c r="BB5368" s="2">
        <v>0</v>
      </c>
      <c r="BC5368" s="2">
        <v>37</v>
      </c>
      <c r="BD5368" s="2">
        <v>0</v>
      </c>
      <c r="BE5368" s="2">
        <v>0</v>
      </c>
      <c r="BF5368" s="2">
        <v>0</v>
      </c>
      <c r="BG5368" s="2">
        <v>0</v>
      </c>
      <c r="BH5368" s="2">
        <v>0</v>
      </c>
      <c r="BI5368" s="2">
        <v>0</v>
      </c>
      <c r="BJ5368" s="2">
        <v>0</v>
      </c>
      <c r="BK5368" s="2">
        <v>0</v>
      </c>
      <c r="BL5368" s="2">
        <v>1</v>
      </c>
      <c r="BM5368" s="2">
        <v>2</v>
      </c>
      <c r="BN5368" s="2">
        <v>1</v>
      </c>
      <c r="BO5368" s="2">
        <v>2</v>
      </c>
      <c r="BP5368" s="2">
        <v>8</v>
      </c>
      <c r="BQ5368" s="2">
        <v>6</v>
      </c>
      <c r="BR5368" s="2">
        <v>5</v>
      </c>
      <c r="BS5368" s="2">
        <v>0</v>
      </c>
      <c r="BT5368" s="2">
        <v>0</v>
      </c>
      <c r="BU5368" s="2">
        <v>0</v>
      </c>
      <c r="BV5368" s="2">
        <v>0</v>
      </c>
      <c r="BW5368" s="2">
        <v>0</v>
      </c>
      <c r="BX5368" s="2">
        <v>0</v>
      </c>
      <c r="BY5368" s="2">
        <v>0</v>
      </c>
      <c r="BZ5368" s="2">
        <v>0</v>
      </c>
      <c r="CA5368" s="2">
        <v>0</v>
      </c>
      <c r="CB5368" s="2">
        <v>0</v>
      </c>
      <c r="CC5368" s="2">
        <v>1</v>
      </c>
      <c r="CD5368" s="2">
        <v>0</v>
      </c>
      <c r="CE5368" s="2">
        <v>0</v>
      </c>
      <c r="CF5368" s="2">
        <v>0</v>
      </c>
      <c r="CG5368" s="2">
        <v>0</v>
      </c>
      <c r="CH5368" s="2">
        <v>0</v>
      </c>
      <c r="CI5368" s="2">
        <v>0</v>
      </c>
      <c r="CJ5368" s="2">
        <v>0</v>
      </c>
      <c r="CK5368" s="2">
        <v>4</v>
      </c>
      <c r="CL5368" s="2">
        <v>0</v>
      </c>
    </row>
    <row r="5369" spans="1:90" x14ac:dyDescent="0.25">
      <c r="A5369" t="s">
        <v>115</v>
      </c>
      <c r="B5369">
        <v>10706</v>
      </c>
      <c r="C5369" t="s">
        <v>250</v>
      </c>
      <c r="D5369">
        <v>1</v>
      </c>
      <c r="E5369">
        <v>8</v>
      </c>
      <c r="F5369">
        <v>10261</v>
      </c>
      <c r="G5369">
        <v>35010261</v>
      </c>
      <c r="H5369" t="s">
        <v>14717</v>
      </c>
      <c r="I5369">
        <v>675</v>
      </c>
      <c r="J5369" t="s">
        <v>250</v>
      </c>
      <c r="K5369" t="s">
        <v>14718</v>
      </c>
      <c r="L5369">
        <v>1</v>
      </c>
      <c r="M5369" t="s">
        <v>250</v>
      </c>
      <c r="N5369">
        <v>6785300</v>
      </c>
      <c r="O5369" t="s">
        <v>102</v>
      </c>
      <c r="P5369" t="s">
        <v>14719</v>
      </c>
      <c r="Q5369">
        <v>1320</v>
      </c>
      <c r="R5369">
        <v>11</v>
      </c>
      <c r="S5369">
        <v>41372562</v>
      </c>
      <c r="T5369">
        <v>41384670</v>
      </c>
      <c r="U5369" t="s">
        <v>14720</v>
      </c>
      <c r="V5369">
        <v>1</v>
      </c>
      <c r="W5369" s="2">
        <v>0</v>
      </c>
      <c r="X5369" s="2">
        <v>0</v>
      </c>
      <c r="Y5369" s="2">
        <v>0</v>
      </c>
      <c r="Z5369" s="2">
        <v>0</v>
      </c>
      <c r="AA5369" s="2">
        <v>0</v>
      </c>
      <c r="AB5369" s="2">
        <v>0</v>
      </c>
      <c r="AC5369" s="2">
        <v>0</v>
      </c>
      <c r="AD5369" s="2">
        <v>244</v>
      </c>
      <c r="AE5369" s="2">
        <v>250</v>
      </c>
      <c r="AF5369" s="2">
        <v>140</v>
      </c>
      <c r="AG5369" s="2">
        <v>203</v>
      </c>
      <c r="AH5369" s="2">
        <v>231</v>
      </c>
      <c r="AI5369" s="2">
        <v>291</v>
      </c>
      <c r="AJ5369" s="2">
        <v>271</v>
      </c>
      <c r="AK5369" s="2">
        <v>0</v>
      </c>
      <c r="AL5369" s="2">
        <v>0</v>
      </c>
      <c r="AM5369" s="2">
        <v>0</v>
      </c>
      <c r="AN5369" s="2">
        <v>0</v>
      </c>
      <c r="AO5369" s="2">
        <v>0</v>
      </c>
      <c r="AP5369" s="2">
        <v>0</v>
      </c>
      <c r="AQ5369" s="2">
        <v>0</v>
      </c>
      <c r="AR5369" s="2">
        <v>0</v>
      </c>
      <c r="AS5369" s="2">
        <v>0</v>
      </c>
      <c r="AT5369" s="2">
        <v>0</v>
      </c>
      <c r="AU5369" s="2">
        <v>0</v>
      </c>
      <c r="AV5369" s="2">
        <v>0</v>
      </c>
      <c r="AW5369" s="2">
        <v>0</v>
      </c>
      <c r="AX5369" s="2">
        <v>0</v>
      </c>
      <c r="AY5369" s="2">
        <v>0</v>
      </c>
      <c r="AZ5369" s="2">
        <v>0</v>
      </c>
      <c r="BA5369" s="2">
        <v>0</v>
      </c>
      <c r="BB5369" s="2">
        <v>0</v>
      </c>
      <c r="BC5369" s="2">
        <v>0</v>
      </c>
      <c r="BD5369" s="2">
        <v>8</v>
      </c>
      <c r="BE5369" s="2">
        <v>0</v>
      </c>
      <c r="BF5369" s="2">
        <v>0</v>
      </c>
      <c r="BG5369" s="2">
        <v>0</v>
      </c>
      <c r="BH5369" s="2">
        <v>0</v>
      </c>
      <c r="BI5369" s="2">
        <v>0</v>
      </c>
      <c r="BJ5369" s="2">
        <v>0</v>
      </c>
      <c r="BK5369" s="2">
        <v>0</v>
      </c>
      <c r="BL5369" s="2">
        <v>9</v>
      </c>
      <c r="BM5369" s="2">
        <v>12</v>
      </c>
      <c r="BN5369" s="2">
        <v>6</v>
      </c>
      <c r="BO5369" s="2">
        <v>11</v>
      </c>
      <c r="BP5369" s="2">
        <v>9</v>
      </c>
      <c r="BQ5369" s="2">
        <v>10</v>
      </c>
      <c r="BR5369" s="2">
        <v>8</v>
      </c>
      <c r="BS5369" s="2">
        <v>0</v>
      </c>
      <c r="BT5369" s="2">
        <v>0</v>
      </c>
      <c r="BU5369" s="2">
        <v>0</v>
      </c>
      <c r="BV5369" s="2">
        <v>0</v>
      </c>
      <c r="BW5369" s="2">
        <v>0</v>
      </c>
      <c r="BX5369" s="2">
        <v>0</v>
      </c>
      <c r="BY5369" s="2">
        <v>0</v>
      </c>
      <c r="BZ5369" s="2">
        <v>0</v>
      </c>
      <c r="CA5369" s="2">
        <v>0</v>
      </c>
      <c r="CB5369" s="2">
        <v>0</v>
      </c>
      <c r="CC5369" s="2">
        <v>0</v>
      </c>
      <c r="CD5369" s="2">
        <v>0</v>
      </c>
      <c r="CE5369" s="2">
        <v>0</v>
      </c>
      <c r="CF5369" s="2">
        <v>0</v>
      </c>
      <c r="CG5369" s="2">
        <v>0</v>
      </c>
      <c r="CH5369" s="2">
        <v>0</v>
      </c>
      <c r="CI5369" s="2">
        <v>0</v>
      </c>
      <c r="CJ5369" s="2">
        <v>0</v>
      </c>
      <c r="CK5369" s="2">
        <v>0</v>
      </c>
      <c r="CL5369" s="2">
        <v>2</v>
      </c>
    </row>
    <row r="5370" spans="1:90" x14ac:dyDescent="0.25">
      <c r="A5370" t="s">
        <v>115</v>
      </c>
      <c r="B5370">
        <v>10706</v>
      </c>
      <c r="C5370" t="s">
        <v>250</v>
      </c>
      <c r="D5370">
        <v>1</v>
      </c>
      <c r="E5370">
        <v>8</v>
      </c>
      <c r="F5370">
        <v>908712</v>
      </c>
      <c r="G5370">
        <v>35908712</v>
      </c>
      <c r="H5370" t="s">
        <v>17119</v>
      </c>
      <c r="I5370">
        <v>298</v>
      </c>
      <c r="J5370" t="s">
        <v>252</v>
      </c>
      <c r="K5370" t="s">
        <v>3827</v>
      </c>
      <c r="L5370">
        <v>1</v>
      </c>
      <c r="M5370" t="s">
        <v>252</v>
      </c>
      <c r="N5370">
        <v>6807060</v>
      </c>
      <c r="O5370" t="s">
        <v>92</v>
      </c>
      <c r="P5370" t="s">
        <v>17002</v>
      </c>
      <c r="Q5370">
        <v>55</v>
      </c>
      <c r="R5370">
        <v>11</v>
      </c>
      <c r="S5370">
        <v>47044420</v>
      </c>
      <c r="T5370">
        <v>47045894</v>
      </c>
      <c r="U5370" t="s">
        <v>17120</v>
      </c>
      <c r="V5370">
        <v>1</v>
      </c>
      <c r="W5370" s="2">
        <v>0</v>
      </c>
      <c r="X5370" s="2">
        <v>0</v>
      </c>
      <c r="Y5370" s="2">
        <v>0</v>
      </c>
      <c r="Z5370" s="2">
        <v>0</v>
      </c>
      <c r="AA5370" s="2">
        <v>0</v>
      </c>
      <c r="AB5370" s="2">
        <v>0</v>
      </c>
      <c r="AC5370" s="2">
        <v>0</v>
      </c>
      <c r="AD5370" s="2">
        <v>84</v>
      </c>
      <c r="AE5370" s="2">
        <v>76</v>
      </c>
      <c r="AF5370" s="2">
        <v>86</v>
      </c>
      <c r="AG5370" s="2">
        <v>42</v>
      </c>
      <c r="AH5370" s="2">
        <v>236</v>
      </c>
      <c r="AI5370" s="2">
        <v>154</v>
      </c>
      <c r="AJ5370" s="2">
        <v>127</v>
      </c>
      <c r="AK5370" s="2">
        <v>0</v>
      </c>
      <c r="AL5370" s="2">
        <v>0</v>
      </c>
      <c r="AM5370" s="2">
        <v>0</v>
      </c>
      <c r="AN5370" s="2">
        <v>0</v>
      </c>
      <c r="AO5370" s="2">
        <v>0</v>
      </c>
      <c r="AP5370" s="2">
        <v>0</v>
      </c>
      <c r="AQ5370" s="2">
        <v>0</v>
      </c>
      <c r="AR5370" s="2">
        <v>0</v>
      </c>
      <c r="AS5370" s="2">
        <v>0</v>
      </c>
      <c r="AT5370" s="2">
        <v>0</v>
      </c>
      <c r="AU5370" s="2">
        <v>132</v>
      </c>
      <c r="AV5370" s="2">
        <v>0</v>
      </c>
      <c r="AW5370" s="2">
        <v>0</v>
      </c>
      <c r="AX5370" s="2">
        <v>0</v>
      </c>
      <c r="AY5370" s="2">
        <v>0</v>
      </c>
      <c r="AZ5370" s="2">
        <v>0</v>
      </c>
      <c r="BA5370" s="2">
        <v>0</v>
      </c>
      <c r="BB5370" s="2">
        <v>0</v>
      </c>
      <c r="BC5370" s="2">
        <v>296</v>
      </c>
      <c r="BD5370" s="2">
        <v>0</v>
      </c>
      <c r="BE5370" s="2">
        <v>0</v>
      </c>
      <c r="BF5370" s="2">
        <v>0</v>
      </c>
      <c r="BG5370" s="2">
        <v>0</v>
      </c>
      <c r="BH5370" s="2">
        <v>0</v>
      </c>
      <c r="BI5370" s="2">
        <v>0</v>
      </c>
      <c r="BJ5370" s="2">
        <v>0</v>
      </c>
      <c r="BK5370" s="2">
        <v>0</v>
      </c>
      <c r="BL5370" s="2">
        <v>4</v>
      </c>
      <c r="BM5370" s="2">
        <v>5</v>
      </c>
      <c r="BN5370" s="2">
        <v>4</v>
      </c>
      <c r="BO5370" s="2">
        <v>4</v>
      </c>
      <c r="BP5370" s="2">
        <v>11</v>
      </c>
      <c r="BQ5370" s="2">
        <v>8</v>
      </c>
      <c r="BR5370" s="2">
        <v>4</v>
      </c>
      <c r="BS5370" s="2">
        <v>0</v>
      </c>
      <c r="BT5370" s="2">
        <v>0</v>
      </c>
      <c r="BU5370" s="2">
        <v>0</v>
      </c>
      <c r="BV5370" s="2">
        <v>0</v>
      </c>
      <c r="BW5370" s="2">
        <v>0</v>
      </c>
      <c r="BX5370" s="2">
        <v>0</v>
      </c>
      <c r="BY5370" s="2">
        <v>0</v>
      </c>
      <c r="BZ5370" s="2">
        <v>0</v>
      </c>
      <c r="CA5370" s="2">
        <v>0</v>
      </c>
      <c r="CB5370" s="2">
        <v>0</v>
      </c>
      <c r="CC5370" s="2">
        <v>4</v>
      </c>
      <c r="CD5370" s="2">
        <v>0</v>
      </c>
      <c r="CE5370" s="2">
        <v>0</v>
      </c>
      <c r="CF5370" s="2">
        <v>0</v>
      </c>
      <c r="CG5370" s="2">
        <v>0</v>
      </c>
      <c r="CH5370" s="2">
        <v>0</v>
      </c>
      <c r="CI5370" s="2">
        <v>0</v>
      </c>
      <c r="CJ5370" s="2">
        <v>0</v>
      </c>
      <c r="CK5370" s="2">
        <v>17</v>
      </c>
      <c r="CL5370" s="2">
        <v>0</v>
      </c>
    </row>
    <row r="5371" spans="1:90" x14ac:dyDescent="0.25">
      <c r="A5371" t="s">
        <v>115</v>
      </c>
      <c r="B5371">
        <v>10706</v>
      </c>
      <c r="C5371" t="s">
        <v>250</v>
      </c>
      <c r="D5371">
        <v>1</v>
      </c>
      <c r="E5371">
        <v>8</v>
      </c>
      <c r="F5371">
        <v>10259</v>
      </c>
      <c r="G5371">
        <v>35010259</v>
      </c>
      <c r="H5371" t="s">
        <v>845</v>
      </c>
      <c r="I5371">
        <v>675</v>
      </c>
      <c r="J5371" t="s">
        <v>250</v>
      </c>
      <c r="K5371" t="s">
        <v>846</v>
      </c>
      <c r="L5371">
        <v>1</v>
      </c>
      <c r="M5371" t="s">
        <v>250</v>
      </c>
      <c r="N5371">
        <v>6763270</v>
      </c>
      <c r="O5371" t="s">
        <v>102</v>
      </c>
      <c r="P5371" t="s">
        <v>847</v>
      </c>
      <c r="Q5371">
        <v>410</v>
      </c>
      <c r="R5371">
        <v>11</v>
      </c>
      <c r="S5371">
        <v>47015693</v>
      </c>
      <c r="T5371">
        <v>47019680</v>
      </c>
      <c r="U5371" t="s">
        <v>848</v>
      </c>
      <c r="V5371">
        <v>1</v>
      </c>
      <c r="W5371" s="2">
        <v>0</v>
      </c>
      <c r="X5371" s="2">
        <v>0</v>
      </c>
      <c r="Y5371" s="2">
        <v>28</v>
      </c>
      <c r="Z5371" s="2">
        <v>31</v>
      </c>
      <c r="AA5371" s="2">
        <v>49</v>
      </c>
      <c r="AB5371" s="2">
        <v>65</v>
      </c>
      <c r="AC5371" s="2">
        <v>63</v>
      </c>
      <c r="AD5371" s="2">
        <v>108</v>
      </c>
      <c r="AE5371" s="2">
        <v>132</v>
      </c>
      <c r="AF5371" s="2">
        <v>110</v>
      </c>
      <c r="AG5371" s="2">
        <v>139</v>
      </c>
      <c r="AH5371" s="2">
        <v>187</v>
      </c>
      <c r="AI5371" s="2">
        <v>218</v>
      </c>
      <c r="AJ5371" s="2">
        <v>256</v>
      </c>
      <c r="AK5371" s="2">
        <v>0</v>
      </c>
      <c r="AL5371" s="2">
        <v>0</v>
      </c>
      <c r="AM5371" s="2">
        <v>0</v>
      </c>
      <c r="AN5371" s="2">
        <v>0</v>
      </c>
      <c r="AO5371" s="2">
        <v>0</v>
      </c>
      <c r="AP5371" s="2">
        <v>0</v>
      </c>
      <c r="AQ5371" s="2">
        <v>0</v>
      </c>
      <c r="AR5371" s="2">
        <v>0</v>
      </c>
      <c r="AS5371" s="2">
        <v>0</v>
      </c>
      <c r="AT5371" s="2">
        <v>0</v>
      </c>
      <c r="AU5371" s="2">
        <v>136</v>
      </c>
      <c r="AV5371" s="2">
        <v>0</v>
      </c>
      <c r="AW5371" s="2">
        <v>0</v>
      </c>
      <c r="AX5371" s="2">
        <v>0</v>
      </c>
      <c r="AY5371" s="2">
        <v>0</v>
      </c>
      <c r="AZ5371" s="2">
        <v>0</v>
      </c>
      <c r="BA5371" s="2">
        <v>0</v>
      </c>
      <c r="BB5371" s="2">
        <v>0</v>
      </c>
      <c r="BC5371" s="2">
        <v>588</v>
      </c>
      <c r="BD5371" s="2">
        <v>26</v>
      </c>
      <c r="BE5371" s="2">
        <v>0</v>
      </c>
      <c r="BF5371" s="2">
        <v>0</v>
      </c>
      <c r="BG5371" s="2">
        <v>1</v>
      </c>
      <c r="BH5371" s="2">
        <v>1</v>
      </c>
      <c r="BI5371" s="2">
        <v>4</v>
      </c>
      <c r="BJ5371" s="2">
        <v>2</v>
      </c>
      <c r="BK5371" s="2">
        <v>3</v>
      </c>
      <c r="BL5371" s="2">
        <v>4</v>
      </c>
      <c r="BM5371" s="2">
        <v>6</v>
      </c>
      <c r="BN5371" s="2">
        <v>5</v>
      </c>
      <c r="BO5371" s="2">
        <v>8</v>
      </c>
      <c r="BP5371" s="2">
        <v>8</v>
      </c>
      <c r="BQ5371" s="2">
        <v>10</v>
      </c>
      <c r="BR5371" s="2">
        <v>9</v>
      </c>
      <c r="BS5371" s="2">
        <v>0</v>
      </c>
      <c r="BT5371" s="2">
        <v>0</v>
      </c>
      <c r="BU5371" s="2">
        <v>0</v>
      </c>
      <c r="BV5371" s="2">
        <v>0</v>
      </c>
      <c r="BW5371" s="2">
        <v>0</v>
      </c>
      <c r="BX5371" s="2">
        <v>0</v>
      </c>
      <c r="BY5371" s="2">
        <v>0</v>
      </c>
      <c r="BZ5371" s="2">
        <v>0</v>
      </c>
      <c r="CA5371" s="2">
        <v>0</v>
      </c>
      <c r="CB5371" s="2">
        <v>0</v>
      </c>
      <c r="CC5371" s="2">
        <v>5</v>
      </c>
      <c r="CD5371" s="2">
        <v>0</v>
      </c>
      <c r="CE5371" s="2">
        <v>0</v>
      </c>
      <c r="CF5371" s="2">
        <v>0</v>
      </c>
      <c r="CG5371" s="2">
        <v>0</v>
      </c>
      <c r="CH5371" s="2">
        <v>0</v>
      </c>
      <c r="CI5371" s="2">
        <v>0</v>
      </c>
      <c r="CJ5371" s="2">
        <v>0</v>
      </c>
      <c r="CK5371" s="2">
        <v>27</v>
      </c>
      <c r="CL5371" s="2">
        <v>6</v>
      </c>
    </row>
    <row r="5372" spans="1:90" x14ac:dyDescent="0.25">
      <c r="A5372" t="s">
        <v>115</v>
      </c>
      <c r="B5372">
        <v>10706</v>
      </c>
      <c r="C5372" t="s">
        <v>250</v>
      </c>
      <c r="D5372">
        <v>1</v>
      </c>
      <c r="E5372">
        <v>8</v>
      </c>
      <c r="F5372">
        <v>10182</v>
      </c>
      <c r="G5372">
        <v>35010182</v>
      </c>
      <c r="H5372" t="s">
        <v>15817</v>
      </c>
      <c r="I5372">
        <v>675</v>
      </c>
      <c r="J5372" t="s">
        <v>250</v>
      </c>
      <c r="K5372" t="s">
        <v>1649</v>
      </c>
      <c r="L5372">
        <v>1</v>
      </c>
      <c r="M5372" t="s">
        <v>250</v>
      </c>
      <c r="N5372">
        <v>6787320</v>
      </c>
      <c r="O5372" t="s">
        <v>92</v>
      </c>
      <c r="P5372" t="s">
        <v>15818</v>
      </c>
      <c r="Q5372">
        <v>595</v>
      </c>
      <c r="R5372">
        <v>11</v>
      </c>
      <c r="S5372">
        <v>41376206</v>
      </c>
      <c r="T5372">
        <v>41384690</v>
      </c>
      <c r="U5372" t="s">
        <v>15819</v>
      </c>
      <c r="V5372">
        <v>1</v>
      </c>
      <c r="W5372" s="2">
        <v>0</v>
      </c>
      <c r="X5372" s="2">
        <v>0</v>
      </c>
      <c r="Y5372" s="2">
        <v>0</v>
      </c>
      <c r="Z5372" s="2">
        <v>0</v>
      </c>
      <c r="AA5372" s="2">
        <v>0</v>
      </c>
      <c r="AB5372" s="2">
        <v>0</v>
      </c>
      <c r="AC5372" s="2">
        <v>0</v>
      </c>
      <c r="AD5372" s="2">
        <v>202</v>
      </c>
      <c r="AE5372" s="2">
        <v>154</v>
      </c>
      <c r="AF5372" s="2">
        <v>164</v>
      </c>
      <c r="AG5372" s="2">
        <v>172</v>
      </c>
      <c r="AH5372" s="2">
        <v>215</v>
      </c>
      <c r="AI5372" s="2">
        <v>187</v>
      </c>
      <c r="AJ5372" s="2">
        <v>203</v>
      </c>
      <c r="AK5372" s="2">
        <v>0</v>
      </c>
      <c r="AL5372" s="2">
        <v>0</v>
      </c>
      <c r="AM5372" s="2">
        <v>0</v>
      </c>
      <c r="AN5372" s="2">
        <v>0</v>
      </c>
      <c r="AO5372" s="2">
        <v>0</v>
      </c>
      <c r="AP5372" s="2">
        <v>0</v>
      </c>
      <c r="AQ5372" s="2">
        <v>0</v>
      </c>
      <c r="AR5372" s="2">
        <v>0</v>
      </c>
      <c r="AS5372" s="2">
        <v>0</v>
      </c>
      <c r="AT5372" s="2">
        <v>0</v>
      </c>
      <c r="AU5372" s="2">
        <v>0</v>
      </c>
      <c r="AV5372" s="2">
        <v>0</v>
      </c>
      <c r="AW5372" s="2">
        <v>0</v>
      </c>
      <c r="AX5372" s="2">
        <v>0</v>
      </c>
      <c r="AY5372" s="2">
        <v>0</v>
      </c>
      <c r="AZ5372" s="2">
        <v>0</v>
      </c>
      <c r="BA5372" s="2">
        <v>0</v>
      </c>
      <c r="BB5372" s="2">
        <v>0</v>
      </c>
      <c r="BC5372" s="2">
        <v>0</v>
      </c>
      <c r="BD5372" s="2">
        <v>0</v>
      </c>
      <c r="BE5372" s="2">
        <v>0</v>
      </c>
      <c r="BF5372" s="2">
        <v>0</v>
      </c>
      <c r="BG5372" s="2">
        <v>0</v>
      </c>
      <c r="BH5372" s="2">
        <v>0</v>
      </c>
      <c r="BI5372" s="2">
        <v>0</v>
      </c>
      <c r="BJ5372" s="2">
        <v>0</v>
      </c>
      <c r="BK5372" s="2">
        <v>0</v>
      </c>
      <c r="BL5372" s="2">
        <v>10</v>
      </c>
      <c r="BM5372" s="2">
        <v>7</v>
      </c>
      <c r="BN5372" s="2">
        <v>9</v>
      </c>
      <c r="BO5372" s="2">
        <v>10</v>
      </c>
      <c r="BP5372" s="2">
        <v>9</v>
      </c>
      <c r="BQ5372" s="2">
        <v>9</v>
      </c>
      <c r="BR5372" s="2">
        <v>8</v>
      </c>
      <c r="BS5372" s="2">
        <v>0</v>
      </c>
      <c r="BT5372" s="2">
        <v>0</v>
      </c>
      <c r="BU5372" s="2">
        <v>0</v>
      </c>
      <c r="BV5372" s="2">
        <v>0</v>
      </c>
      <c r="BW5372" s="2">
        <v>0</v>
      </c>
      <c r="BX5372" s="2">
        <v>0</v>
      </c>
      <c r="BY5372" s="2">
        <v>0</v>
      </c>
      <c r="BZ5372" s="2">
        <v>0</v>
      </c>
      <c r="CA5372" s="2">
        <v>0</v>
      </c>
      <c r="CB5372" s="2">
        <v>0</v>
      </c>
      <c r="CC5372" s="2">
        <v>0</v>
      </c>
      <c r="CD5372" s="2">
        <v>0</v>
      </c>
      <c r="CE5372" s="2">
        <v>0</v>
      </c>
      <c r="CF5372" s="2">
        <v>0</v>
      </c>
      <c r="CG5372" s="2">
        <v>0</v>
      </c>
      <c r="CH5372" s="2">
        <v>0</v>
      </c>
      <c r="CI5372" s="2">
        <v>0</v>
      </c>
      <c r="CJ5372" s="2">
        <v>0</v>
      </c>
      <c r="CK5372" s="2">
        <v>0</v>
      </c>
      <c r="CL5372" s="2">
        <v>0</v>
      </c>
    </row>
    <row r="5373" spans="1:90" x14ac:dyDescent="0.25">
      <c r="A5373" t="s">
        <v>115</v>
      </c>
      <c r="B5373">
        <v>10706</v>
      </c>
      <c r="C5373" t="s">
        <v>250</v>
      </c>
      <c r="D5373">
        <v>1</v>
      </c>
      <c r="E5373">
        <v>8</v>
      </c>
      <c r="F5373">
        <v>36419</v>
      </c>
      <c r="G5373">
        <v>35036419</v>
      </c>
      <c r="H5373" t="s">
        <v>12633</v>
      </c>
      <c r="I5373">
        <v>298</v>
      </c>
      <c r="J5373" t="s">
        <v>252</v>
      </c>
      <c r="K5373" t="s">
        <v>146</v>
      </c>
      <c r="L5373">
        <v>1</v>
      </c>
      <c r="M5373" t="s">
        <v>252</v>
      </c>
      <c r="N5373">
        <v>6806000</v>
      </c>
      <c r="O5373" t="s">
        <v>102</v>
      </c>
      <c r="P5373" t="s">
        <v>12634</v>
      </c>
      <c r="Q5373" t="s">
        <v>127</v>
      </c>
      <c r="R5373">
        <v>11</v>
      </c>
      <c r="S5373">
        <v>47043745</v>
      </c>
      <c r="T5373">
        <v>47046085</v>
      </c>
      <c r="U5373" t="s">
        <v>12635</v>
      </c>
      <c r="V5373">
        <v>1</v>
      </c>
      <c r="W5373" s="2">
        <v>0</v>
      </c>
      <c r="X5373" s="2">
        <v>0</v>
      </c>
      <c r="Y5373" s="2">
        <v>27</v>
      </c>
      <c r="Z5373" s="2">
        <v>32</v>
      </c>
      <c r="AA5373" s="2">
        <v>33</v>
      </c>
      <c r="AB5373" s="2">
        <v>29</v>
      </c>
      <c r="AC5373" s="2">
        <v>38</v>
      </c>
      <c r="AD5373" s="2">
        <v>35</v>
      </c>
      <c r="AE5373" s="2">
        <v>47</v>
      </c>
      <c r="AF5373" s="2">
        <v>50</v>
      </c>
      <c r="AG5373" s="2">
        <v>18</v>
      </c>
      <c r="AH5373" s="2">
        <v>37</v>
      </c>
      <c r="AI5373" s="2">
        <v>33</v>
      </c>
      <c r="AJ5373" s="2">
        <v>29</v>
      </c>
      <c r="AK5373" s="2">
        <v>0</v>
      </c>
      <c r="AL5373" s="2">
        <v>0</v>
      </c>
      <c r="AM5373" s="2">
        <v>0</v>
      </c>
      <c r="AN5373" s="2">
        <v>0</v>
      </c>
      <c r="AO5373" s="2">
        <v>0</v>
      </c>
      <c r="AP5373" s="2">
        <v>0</v>
      </c>
      <c r="AQ5373" s="2">
        <v>0</v>
      </c>
      <c r="AR5373" s="2">
        <v>0</v>
      </c>
      <c r="AS5373" s="2">
        <v>0</v>
      </c>
      <c r="AT5373" s="2">
        <v>0</v>
      </c>
      <c r="AU5373" s="2">
        <v>0</v>
      </c>
      <c r="AV5373" s="2">
        <v>0</v>
      </c>
      <c r="AW5373" s="2">
        <v>0</v>
      </c>
      <c r="AX5373" s="2">
        <v>0</v>
      </c>
      <c r="AY5373" s="2">
        <v>0</v>
      </c>
      <c r="AZ5373" s="2">
        <v>0</v>
      </c>
      <c r="BA5373" s="2">
        <v>0</v>
      </c>
      <c r="BB5373" s="2">
        <v>0</v>
      </c>
      <c r="BC5373" s="2">
        <v>69</v>
      </c>
      <c r="BD5373" s="2">
        <v>0</v>
      </c>
      <c r="BE5373" s="2">
        <v>0</v>
      </c>
      <c r="BF5373" s="2">
        <v>0</v>
      </c>
      <c r="BG5373" s="2">
        <v>2</v>
      </c>
      <c r="BH5373" s="2">
        <v>1</v>
      </c>
      <c r="BI5373" s="2">
        <v>1</v>
      </c>
      <c r="BJ5373" s="2">
        <v>1</v>
      </c>
      <c r="BK5373" s="2">
        <v>2</v>
      </c>
      <c r="BL5373" s="2">
        <v>1</v>
      </c>
      <c r="BM5373" s="2">
        <v>3</v>
      </c>
      <c r="BN5373" s="2">
        <v>3</v>
      </c>
      <c r="BO5373" s="2">
        <v>1</v>
      </c>
      <c r="BP5373" s="2">
        <v>2</v>
      </c>
      <c r="BQ5373" s="2">
        <v>1</v>
      </c>
      <c r="BR5373" s="2">
        <v>1</v>
      </c>
      <c r="BS5373" s="2">
        <v>0</v>
      </c>
      <c r="BT5373" s="2">
        <v>0</v>
      </c>
      <c r="BU5373" s="2">
        <v>0</v>
      </c>
      <c r="BV5373" s="2">
        <v>0</v>
      </c>
      <c r="BW5373" s="2">
        <v>0</v>
      </c>
      <c r="BX5373" s="2">
        <v>0</v>
      </c>
      <c r="BY5373" s="2">
        <v>0</v>
      </c>
      <c r="BZ5373" s="2">
        <v>0</v>
      </c>
      <c r="CA5373" s="2">
        <v>0</v>
      </c>
      <c r="CB5373" s="2">
        <v>0</v>
      </c>
      <c r="CC5373" s="2">
        <v>0</v>
      </c>
      <c r="CD5373" s="2">
        <v>0</v>
      </c>
      <c r="CE5373" s="2">
        <v>0</v>
      </c>
      <c r="CF5373" s="2">
        <v>0</v>
      </c>
      <c r="CG5373" s="2">
        <v>0</v>
      </c>
      <c r="CH5373" s="2">
        <v>0</v>
      </c>
      <c r="CI5373" s="2">
        <v>0</v>
      </c>
      <c r="CJ5373" s="2">
        <v>0</v>
      </c>
      <c r="CK5373" s="2">
        <v>2</v>
      </c>
      <c r="CL5373" s="2">
        <v>0</v>
      </c>
    </row>
    <row r="5374" spans="1:90" x14ac:dyDescent="0.25">
      <c r="A5374" t="s">
        <v>115</v>
      </c>
      <c r="B5374">
        <v>10706</v>
      </c>
      <c r="C5374" t="s">
        <v>250</v>
      </c>
      <c r="D5374">
        <v>1</v>
      </c>
      <c r="E5374">
        <v>8</v>
      </c>
      <c r="F5374">
        <v>10042</v>
      </c>
      <c r="G5374">
        <v>35010042</v>
      </c>
      <c r="H5374" t="s">
        <v>15052</v>
      </c>
      <c r="I5374">
        <v>298</v>
      </c>
      <c r="J5374" t="s">
        <v>252</v>
      </c>
      <c r="K5374" t="s">
        <v>15053</v>
      </c>
      <c r="L5374">
        <v>1</v>
      </c>
      <c r="M5374" t="s">
        <v>252</v>
      </c>
      <c r="N5374">
        <v>6810000</v>
      </c>
      <c r="O5374" t="s">
        <v>102</v>
      </c>
      <c r="P5374" t="s">
        <v>5974</v>
      </c>
      <c r="Q5374">
        <v>60</v>
      </c>
      <c r="R5374">
        <v>11</v>
      </c>
      <c r="S5374">
        <v>47833754</v>
      </c>
      <c r="T5374">
        <v>47833901</v>
      </c>
      <c r="U5374" t="s">
        <v>15054</v>
      </c>
      <c r="V5374">
        <v>1</v>
      </c>
      <c r="W5374" s="2">
        <v>0</v>
      </c>
      <c r="X5374" s="2">
        <v>0</v>
      </c>
      <c r="Y5374" s="2">
        <v>118</v>
      </c>
      <c r="Z5374" s="2">
        <v>115</v>
      </c>
      <c r="AA5374" s="2">
        <v>118</v>
      </c>
      <c r="AB5374" s="2">
        <v>116</v>
      </c>
      <c r="AC5374" s="2">
        <v>111</v>
      </c>
      <c r="AD5374" s="2">
        <v>0</v>
      </c>
      <c r="AE5374" s="2">
        <v>0</v>
      </c>
      <c r="AF5374" s="2">
        <v>0</v>
      </c>
      <c r="AG5374" s="2">
        <v>0</v>
      </c>
      <c r="AH5374" s="2">
        <v>0</v>
      </c>
      <c r="AI5374" s="2">
        <v>0</v>
      </c>
      <c r="AJ5374" s="2">
        <v>0</v>
      </c>
      <c r="AK5374" s="2">
        <v>0</v>
      </c>
      <c r="AL5374" s="2">
        <v>0</v>
      </c>
      <c r="AM5374" s="2">
        <v>0</v>
      </c>
      <c r="AN5374" s="2">
        <v>0</v>
      </c>
      <c r="AO5374" s="2">
        <v>0</v>
      </c>
      <c r="AP5374" s="2">
        <v>0</v>
      </c>
      <c r="AQ5374" s="2">
        <v>0</v>
      </c>
      <c r="AR5374" s="2">
        <v>0</v>
      </c>
      <c r="AS5374" s="2">
        <v>0</v>
      </c>
      <c r="AT5374" s="2">
        <v>0</v>
      </c>
      <c r="AU5374" s="2">
        <v>0</v>
      </c>
      <c r="AV5374" s="2">
        <v>0</v>
      </c>
      <c r="AW5374" s="2">
        <v>0</v>
      </c>
      <c r="AX5374" s="2">
        <v>0</v>
      </c>
      <c r="AY5374" s="2">
        <v>0</v>
      </c>
      <c r="AZ5374" s="2">
        <v>0</v>
      </c>
      <c r="BA5374" s="2">
        <v>0</v>
      </c>
      <c r="BB5374" s="2">
        <v>0</v>
      </c>
      <c r="BC5374" s="2">
        <v>0</v>
      </c>
      <c r="BD5374" s="2">
        <v>0</v>
      </c>
      <c r="BE5374" s="2">
        <v>0</v>
      </c>
      <c r="BF5374" s="2">
        <v>0</v>
      </c>
      <c r="BG5374" s="2">
        <v>6</v>
      </c>
      <c r="BH5374" s="2">
        <v>4</v>
      </c>
      <c r="BI5374" s="2">
        <v>5</v>
      </c>
      <c r="BJ5374" s="2">
        <v>4</v>
      </c>
      <c r="BK5374" s="2">
        <v>4</v>
      </c>
      <c r="BL5374" s="2">
        <v>0</v>
      </c>
      <c r="BM5374" s="2">
        <v>0</v>
      </c>
      <c r="BN5374" s="2">
        <v>0</v>
      </c>
      <c r="BO5374" s="2">
        <v>0</v>
      </c>
      <c r="BP5374" s="2">
        <v>0</v>
      </c>
      <c r="BQ5374" s="2">
        <v>0</v>
      </c>
      <c r="BR5374" s="2">
        <v>0</v>
      </c>
      <c r="BS5374" s="2">
        <v>0</v>
      </c>
      <c r="BT5374" s="2">
        <v>0</v>
      </c>
      <c r="BU5374" s="2">
        <v>0</v>
      </c>
      <c r="BV5374" s="2">
        <v>0</v>
      </c>
      <c r="BW5374" s="2">
        <v>0</v>
      </c>
      <c r="BX5374" s="2">
        <v>0</v>
      </c>
      <c r="BY5374" s="2">
        <v>0</v>
      </c>
      <c r="BZ5374" s="2">
        <v>0</v>
      </c>
      <c r="CA5374" s="2">
        <v>0</v>
      </c>
      <c r="CB5374" s="2">
        <v>0</v>
      </c>
      <c r="CC5374" s="2">
        <v>0</v>
      </c>
      <c r="CD5374" s="2">
        <v>0</v>
      </c>
      <c r="CE5374" s="2">
        <v>0</v>
      </c>
      <c r="CF5374" s="2">
        <v>0</v>
      </c>
      <c r="CG5374" s="2">
        <v>0</v>
      </c>
      <c r="CH5374" s="2">
        <v>0</v>
      </c>
      <c r="CI5374" s="2">
        <v>0</v>
      </c>
      <c r="CJ5374" s="2">
        <v>0</v>
      </c>
      <c r="CK5374" s="2">
        <v>0</v>
      </c>
      <c r="CL5374" s="2">
        <v>0</v>
      </c>
    </row>
    <row r="5375" spans="1:90" x14ac:dyDescent="0.25">
      <c r="A5375" t="s">
        <v>115</v>
      </c>
      <c r="B5375">
        <v>10706</v>
      </c>
      <c r="C5375" t="s">
        <v>250</v>
      </c>
      <c r="D5375">
        <v>1</v>
      </c>
      <c r="E5375">
        <v>8</v>
      </c>
      <c r="F5375">
        <v>37552</v>
      </c>
      <c r="G5375">
        <v>35037552</v>
      </c>
      <c r="H5375" t="s">
        <v>10186</v>
      </c>
      <c r="I5375">
        <v>298</v>
      </c>
      <c r="J5375" t="s">
        <v>252</v>
      </c>
      <c r="K5375" t="s">
        <v>10187</v>
      </c>
      <c r="L5375">
        <v>1</v>
      </c>
      <c r="M5375" t="s">
        <v>252</v>
      </c>
      <c r="N5375">
        <v>6833080</v>
      </c>
      <c r="O5375" t="s">
        <v>92</v>
      </c>
      <c r="P5375" t="s">
        <v>10188</v>
      </c>
      <c r="Q5375">
        <v>18</v>
      </c>
      <c r="R5375">
        <v>11</v>
      </c>
      <c r="S5375">
        <v>47043834</v>
      </c>
      <c r="T5375">
        <v>47046669</v>
      </c>
      <c r="U5375" t="s">
        <v>10189</v>
      </c>
      <c r="V5375">
        <v>1</v>
      </c>
      <c r="W5375" s="2">
        <v>0</v>
      </c>
      <c r="X5375" s="2">
        <v>0</v>
      </c>
      <c r="Y5375" s="2">
        <v>0</v>
      </c>
      <c r="Z5375" s="2">
        <v>0</v>
      </c>
      <c r="AA5375" s="2">
        <v>0</v>
      </c>
      <c r="AB5375" s="2">
        <v>0</v>
      </c>
      <c r="AC5375" s="2">
        <v>0</v>
      </c>
      <c r="AD5375" s="2">
        <v>89</v>
      </c>
      <c r="AE5375" s="2">
        <v>73</v>
      </c>
      <c r="AF5375" s="2">
        <v>87</v>
      </c>
      <c r="AG5375" s="2">
        <v>38</v>
      </c>
      <c r="AH5375" s="2">
        <v>87</v>
      </c>
      <c r="AI5375" s="2">
        <v>59</v>
      </c>
      <c r="AJ5375" s="2">
        <v>41</v>
      </c>
      <c r="AK5375" s="2">
        <v>0</v>
      </c>
      <c r="AL5375" s="2">
        <v>0</v>
      </c>
      <c r="AM5375" s="2">
        <v>0</v>
      </c>
      <c r="AN5375" s="2">
        <v>0</v>
      </c>
      <c r="AO5375" s="2">
        <v>0</v>
      </c>
      <c r="AP5375" s="2">
        <v>0</v>
      </c>
      <c r="AQ5375" s="2">
        <v>0</v>
      </c>
      <c r="AR5375" s="2">
        <v>0</v>
      </c>
      <c r="AS5375" s="2">
        <v>0</v>
      </c>
      <c r="AT5375" s="2">
        <v>0</v>
      </c>
      <c r="AU5375" s="2">
        <v>0</v>
      </c>
      <c r="AV5375" s="2">
        <v>0</v>
      </c>
      <c r="AW5375" s="2">
        <v>0</v>
      </c>
      <c r="AX5375" s="2">
        <v>0</v>
      </c>
      <c r="AY5375" s="2">
        <v>0</v>
      </c>
      <c r="AZ5375" s="2">
        <v>0</v>
      </c>
      <c r="BA5375" s="2">
        <v>0</v>
      </c>
      <c r="BB5375" s="2">
        <v>0</v>
      </c>
      <c r="BC5375" s="2">
        <v>98</v>
      </c>
      <c r="BD5375" s="2">
        <v>0</v>
      </c>
      <c r="BE5375" s="2">
        <v>0</v>
      </c>
      <c r="BF5375" s="2">
        <v>0</v>
      </c>
      <c r="BG5375" s="2">
        <v>0</v>
      </c>
      <c r="BH5375" s="2">
        <v>0</v>
      </c>
      <c r="BI5375" s="2">
        <v>0</v>
      </c>
      <c r="BJ5375" s="2">
        <v>0</v>
      </c>
      <c r="BK5375" s="2">
        <v>0</v>
      </c>
      <c r="BL5375" s="2">
        <v>5</v>
      </c>
      <c r="BM5375" s="2">
        <v>5</v>
      </c>
      <c r="BN5375" s="2">
        <v>5</v>
      </c>
      <c r="BO5375" s="2">
        <v>1</v>
      </c>
      <c r="BP5375" s="2">
        <v>3</v>
      </c>
      <c r="BQ5375" s="2">
        <v>3</v>
      </c>
      <c r="BR5375" s="2">
        <v>1</v>
      </c>
      <c r="BS5375" s="2">
        <v>0</v>
      </c>
      <c r="BT5375" s="2">
        <v>0</v>
      </c>
      <c r="BU5375" s="2">
        <v>0</v>
      </c>
      <c r="BV5375" s="2">
        <v>0</v>
      </c>
      <c r="BW5375" s="2">
        <v>0</v>
      </c>
      <c r="BX5375" s="2">
        <v>0</v>
      </c>
      <c r="BY5375" s="2">
        <v>0</v>
      </c>
      <c r="BZ5375" s="2">
        <v>0</v>
      </c>
      <c r="CA5375" s="2">
        <v>0</v>
      </c>
      <c r="CB5375" s="2">
        <v>0</v>
      </c>
      <c r="CC5375" s="2">
        <v>0</v>
      </c>
      <c r="CD5375" s="2">
        <v>0</v>
      </c>
      <c r="CE5375" s="2">
        <v>0</v>
      </c>
      <c r="CF5375" s="2">
        <v>0</v>
      </c>
      <c r="CG5375" s="2">
        <v>0</v>
      </c>
      <c r="CH5375" s="2">
        <v>0</v>
      </c>
      <c r="CI5375" s="2">
        <v>0</v>
      </c>
      <c r="CJ5375" s="2">
        <v>0</v>
      </c>
      <c r="CK5375" s="2">
        <v>5</v>
      </c>
      <c r="CL5375" s="2">
        <v>0</v>
      </c>
    </row>
    <row r="5376" spans="1:90" x14ac:dyDescent="0.25">
      <c r="A5376" t="s">
        <v>115</v>
      </c>
      <c r="B5376">
        <v>10706</v>
      </c>
      <c r="C5376" t="s">
        <v>250</v>
      </c>
      <c r="D5376">
        <v>1</v>
      </c>
      <c r="E5376">
        <v>8</v>
      </c>
      <c r="F5376">
        <v>566202</v>
      </c>
      <c r="G5376">
        <v>35566202</v>
      </c>
      <c r="H5376" t="s">
        <v>13407</v>
      </c>
      <c r="I5376">
        <v>298</v>
      </c>
      <c r="J5376" t="s">
        <v>252</v>
      </c>
      <c r="K5376" t="s">
        <v>8231</v>
      </c>
      <c r="L5376">
        <v>1</v>
      </c>
      <c r="M5376" t="s">
        <v>252</v>
      </c>
      <c r="N5376">
        <v>6815630</v>
      </c>
      <c r="O5376" t="s">
        <v>92</v>
      </c>
      <c r="P5376" t="s">
        <v>13408</v>
      </c>
      <c r="Q5376">
        <v>240</v>
      </c>
      <c r="R5376">
        <v>11</v>
      </c>
      <c r="S5376">
        <v>47043638</v>
      </c>
      <c r="T5376">
        <v>47044003</v>
      </c>
      <c r="U5376" t="s">
        <v>13409</v>
      </c>
      <c r="V5376">
        <v>1</v>
      </c>
      <c r="W5376" s="2">
        <v>0</v>
      </c>
      <c r="X5376" s="2">
        <v>0</v>
      </c>
      <c r="Y5376" s="2">
        <v>0</v>
      </c>
      <c r="Z5376" s="2">
        <v>0</v>
      </c>
      <c r="AA5376" s="2">
        <v>0</v>
      </c>
      <c r="AB5376" s="2">
        <v>0</v>
      </c>
      <c r="AC5376" s="2">
        <v>0</v>
      </c>
      <c r="AD5376" s="2">
        <v>131</v>
      </c>
      <c r="AE5376" s="2">
        <v>131</v>
      </c>
      <c r="AF5376" s="2">
        <v>101</v>
      </c>
      <c r="AG5376" s="2">
        <v>73</v>
      </c>
      <c r="AH5376" s="2">
        <v>66</v>
      </c>
      <c r="AI5376" s="2">
        <v>66</v>
      </c>
      <c r="AJ5376" s="2">
        <v>89</v>
      </c>
      <c r="AK5376" s="2">
        <v>0</v>
      </c>
      <c r="AL5376" s="2">
        <v>0</v>
      </c>
      <c r="AM5376" s="2">
        <v>0</v>
      </c>
      <c r="AN5376" s="2">
        <v>0</v>
      </c>
      <c r="AO5376" s="2">
        <v>0</v>
      </c>
      <c r="AP5376" s="2">
        <v>0</v>
      </c>
      <c r="AQ5376" s="2">
        <v>0</v>
      </c>
      <c r="AR5376" s="2">
        <v>0</v>
      </c>
      <c r="AS5376" s="2">
        <v>0</v>
      </c>
      <c r="AT5376" s="2">
        <v>0</v>
      </c>
      <c r="AU5376" s="2">
        <v>0</v>
      </c>
      <c r="AV5376" s="2">
        <v>0</v>
      </c>
      <c r="AW5376" s="2">
        <v>0</v>
      </c>
      <c r="AX5376" s="2">
        <v>0</v>
      </c>
      <c r="AY5376" s="2">
        <v>0</v>
      </c>
      <c r="AZ5376" s="2">
        <v>0</v>
      </c>
      <c r="BA5376" s="2">
        <v>0</v>
      </c>
      <c r="BB5376" s="2">
        <v>0</v>
      </c>
      <c r="BC5376" s="2">
        <v>0</v>
      </c>
      <c r="BD5376" s="2">
        <v>0</v>
      </c>
      <c r="BE5376" s="2">
        <v>0</v>
      </c>
      <c r="BF5376" s="2">
        <v>0</v>
      </c>
      <c r="BG5376" s="2">
        <v>0</v>
      </c>
      <c r="BH5376" s="2">
        <v>0</v>
      </c>
      <c r="BI5376" s="2">
        <v>0</v>
      </c>
      <c r="BJ5376" s="2">
        <v>0</v>
      </c>
      <c r="BK5376" s="2">
        <v>0</v>
      </c>
      <c r="BL5376" s="2">
        <v>5</v>
      </c>
      <c r="BM5376" s="2">
        <v>4</v>
      </c>
      <c r="BN5376" s="2">
        <v>5</v>
      </c>
      <c r="BO5376" s="2">
        <v>4</v>
      </c>
      <c r="BP5376" s="2">
        <v>3</v>
      </c>
      <c r="BQ5376" s="2">
        <v>2</v>
      </c>
      <c r="BR5376" s="2">
        <v>4</v>
      </c>
      <c r="BS5376" s="2">
        <v>0</v>
      </c>
      <c r="BT5376" s="2">
        <v>0</v>
      </c>
      <c r="BU5376" s="2">
        <v>0</v>
      </c>
      <c r="BV5376" s="2">
        <v>0</v>
      </c>
      <c r="BW5376" s="2">
        <v>0</v>
      </c>
      <c r="BX5376" s="2">
        <v>0</v>
      </c>
      <c r="BY5376" s="2">
        <v>0</v>
      </c>
      <c r="BZ5376" s="2">
        <v>0</v>
      </c>
      <c r="CA5376" s="2">
        <v>0</v>
      </c>
      <c r="CB5376" s="2">
        <v>0</v>
      </c>
      <c r="CC5376" s="2">
        <v>0</v>
      </c>
      <c r="CD5376" s="2">
        <v>0</v>
      </c>
      <c r="CE5376" s="2">
        <v>0</v>
      </c>
      <c r="CF5376" s="2">
        <v>0</v>
      </c>
      <c r="CG5376" s="2">
        <v>0</v>
      </c>
      <c r="CH5376" s="2">
        <v>0</v>
      </c>
      <c r="CI5376" s="2">
        <v>0</v>
      </c>
      <c r="CJ5376" s="2">
        <v>0</v>
      </c>
      <c r="CK5376" s="2">
        <v>0</v>
      </c>
      <c r="CL5376" s="2">
        <v>0</v>
      </c>
    </row>
    <row r="5377" spans="1:90" x14ac:dyDescent="0.25">
      <c r="A5377" t="s">
        <v>115</v>
      </c>
      <c r="B5377">
        <v>10706</v>
      </c>
      <c r="C5377" t="s">
        <v>250</v>
      </c>
      <c r="D5377">
        <v>1</v>
      </c>
      <c r="E5377">
        <v>8</v>
      </c>
      <c r="F5377">
        <v>906448</v>
      </c>
      <c r="G5377">
        <v>35906448</v>
      </c>
      <c r="H5377" t="s">
        <v>19516</v>
      </c>
      <c r="I5377">
        <v>675</v>
      </c>
      <c r="J5377" t="s">
        <v>250</v>
      </c>
      <c r="K5377" t="s">
        <v>17714</v>
      </c>
      <c r="L5377">
        <v>1</v>
      </c>
      <c r="M5377" t="s">
        <v>250</v>
      </c>
      <c r="N5377">
        <v>6785040</v>
      </c>
      <c r="O5377" t="s">
        <v>92</v>
      </c>
      <c r="P5377" t="s">
        <v>19517</v>
      </c>
      <c r="Q5377">
        <v>338</v>
      </c>
      <c r="R5377">
        <v>11</v>
      </c>
      <c r="S5377">
        <v>41371330</v>
      </c>
      <c r="T5377">
        <v>41384697</v>
      </c>
      <c r="U5377" t="s">
        <v>19518</v>
      </c>
      <c r="V5377">
        <v>1</v>
      </c>
      <c r="W5377" s="2">
        <v>0</v>
      </c>
      <c r="X5377" s="2">
        <v>0</v>
      </c>
      <c r="Y5377" s="2">
        <v>0</v>
      </c>
      <c r="Z5377" s="2">
        <v>0</v>
      </c>
      <c r="AA5377" s="2">
        <v>0</v>
      </c>
      <c r="AB5377" s="2">
        <v>0</v>
      </c>
      <c r="AC5377" s="2">
        <v>0</v>
      </c>
      <c r="AD5377" s="2">
        <v>102</v>
      </c>
      <c r="AE5377" s="2">
        <v>83</v>
      </c>
      <c r="AF5377" s="2">
        <v>118</v>
      </c>
      <c r="AG5377" s="2">
        <v>101</v>
      </c>
      <c r="AH5377" s="2">
        <v>93</v>
      </c>
      <c r="AI5377" s="2">
        <v>79</v>
      </c>
      <c r="AJ5377" s="2">
        <v>74</v>
      </c>
      <c r="AK5377" s="2">
        <v>0</v>
      </c>
      <c r="AL5377" s="2">
        <v>0</v>
      </c>
      <c r="AM5377" s="2">
        <v>0</v>
      </c>
      <c r="AN5377" s="2">
        <v>0</v>
      </c>
      <c r="AO5377" s="2">
        <v>0</v>
      </c>
      <c r="AP5377" s="2">
        <v>0</v>
      </c>
      <c r="AQ5377" s="2">
        <v>0</v>
      </c>
      <c r="AR5377" s="2">
        <v>0</v>
      </c>
      <c r="AS5377" s="2">
        <v>0</v>
      </c>
      <c r="AT5377" s="2">
        <v>0</v>
      </c>
      <c r="AU5377" s="2">
        <v>463</v>
      </c>
      <c r="AV5377" s="2">
        <v>0</v>
      </c>
      <c r="AW5377" s="2">
        <v>0</v>
      </c>
      <c r="AX5377" s="2">
        <v>0</v>
      </c>
      <c r="AY5377" s="2">
        <v>0</v>
      </c>
      <c r="AZ5377" s="2">
        <v>0</v>
      </c>
      <c r="BA5377" s="2">
        <v>0</v>
      </c>
      <c r="BB5377" s="2">
        <v>0</v>
      </c>
      <c r="BC5377" s="2">
        <v>98</v>
      </c>
      <c r="BD5377" s="2">
        <v>0</v>
      </c>
      <c r="BE5377" s="2">
        <v>0</v>
      </c>
      <c r="BF5377" s="2">
        <v>0</v>
      </c>
      <c r="BG5377" s="2">
        <v>0</v>
      </c>
      <c r="BH5377" s="2">
        <v>0</v>
      </c>
      <c r="BI5377" s="2">
        <v>0</v>
      </c>
      <c r="BJ5377" s="2">
        <v>0</v>
      </c>
      <c r="BK5377" s="2">
        <v>0</v>
      </c>
      <c r="BL5377" s="2">
        <v>5</v>
      </c>
      <c r="BM5377" s="2">
        <v>4</v>
      </c>
      <c r="BN5377" s="2">
        <v>7</v>
      </c>
      <c r="BO5377" s="2">
        <v>5</v>
      </c>
      <c r="BP5377" s="2">
        <v>5</v>
      </c>
      <c r="BQ5377" s="2">
        <v>6</v>
      </c>
      <c r="BR5377" s="2">
        <v>2</v>
      </c>
      <c r="BS5377" s="2">
        <v>0</v>
      </c>
      <c r="BT5377" s="2">
        <v>0</v>
      </c>
      <c r="BU5377" s="2">
        <v>0</v>
      </c>
      <c r="BV5377" s="2">
        <v>0</v>
      </c>
      <c r="BW5377" s="2">
        <v>0</v>
      </c>
      <c r="BX5377" s="2">
        <v>0</v>
      </c>
      <c r="BY5377" s="2">
        <v>0</v>
      </c>
      <c r="BZ5377" s="2">
        <v>0</v>
      </c>
      <c r="CA5377" s="2">
        <v>0</v>
      </c>
      <c r="CB5377" s="2">
        <v>0</v>
      </c>
      <c r="CC5377" s="2">
        <v>12</v>
      </c>
      <c r="CD5377" s="2">
        <v>0</v>
      </c>
      <c r="CE5377" s="2">
        <v>0</v>
      </c>
      <c r="CF5377" s="2">
        <v>0</v>
      </c>
      <c r="CG5377" s="2">
        <v>0</v>
      </c>
      <c r="CH5377" s="2">
        <v>0</v>
      </c>
      <c r="CI5377" s="2">
        <v>0</v>
      </c>
      <c r="CJ5377" s="2">
        <v>0</v>
      </c>
      <c r="CK5377" s="2">
        <v>9</v>
      </c>
      <c r="CL5377" s="2">
        <v>0</v>
      </c>
    </row>
    <row r="5378" spans="1:90" x14ac:dyDescent="0.25">
      <c r="A5378" t="s">
        <v>115</v>
      </c>
      <c r="B5378">
        <v>10706</v>
      </c>
      <c r="C5378" t="s">
        <v>250</v>
      </c>
      <c r="D5378">
        <v>1</v>
      </c>
      <c r="E5378">
        <v>8</v>
      </c>
      <c r="F5378">
        <v>40769</v>
      </c>
      <c r="G5378">
        <v>35040769</v>
      </c>
      <c r="H5378" t="s">
        <v>16572</v>
      </c>
      <c r="I5378">
        <v>675</v>
      </c>
      <c r="J5378" t="s">
        <v>250</v>
      </c>
      <c r="K5378" t="s">
        <v>3675</v>
      </c>
      <c r="L5378">
        <v>1</v>
      </c>
      <c r="M5378" t="s">
        <v>250</v>
      </c>
      <c r="N5378">
        <v>6754200</v>
      </c>
      <c r="O5378" t="s">
        <v>92</v>
      </c>
      <c r="P5378" t="s">
        <v>16573</v>
      </c>
      <c r="Q5378">
        <v>150</v>
      </c>
      <c r="R5378">
        <v>11</v>
      </c>
      <c r="S5378">
        <v>47015257</v>
      </c>
      <c r="T5378">
        <v>47861326</v>
      </c>
      <c r="U5378" t="s">
        <v>16574</v>
      </c>
      <c r="V5378">
        <v>1</v>
      </c>
      <c r="W5378" s="2">
        <v>0</v>
      </c>
      <c r="X5378" s="2">
        <v>0</v>
      </c>
      <c r="Y5378" s="2">
        <v>0</v>
      </c>
      <c r="Z5378" s="2">
        <v>0</v>
      </c>
      <c r="AA5378" s="2">
        <v>0</v>
      </c>
      <c r="AB5378" s="2">
        <v>0</v>
      </c>
      <c r="AC5378" s="2">
        <v>0</v>
      </c>
      <c r="AD5378" s="2">
        <v>138</v>
      </c>
      <c r="AE5378" s="2">
        <v>110</v>
      </c>
      <c r="AF5378" s="2">
        <v>97</v>
      </c>
      <c r="AG5378" s="2">
        <v>116</v>
      </c>
      <c r="AH5378" s="2">
        <v>103</v>
      </c>
      <c r="AI5378" s="2">
        <v>73</v>
      </c>
      <c r="AJ5378" s="2">
        <v>68</v>
      </c>
      <c r="AK5378" s="2">
        <v>0</v>
      </c>
      <c r="AL5378" s="2">
        <v>0</v>
      </c>
      <c r="AM5378" s="2">
        <v>0</v>
      </c>
      <c r="AN5378" s="2">
        <v>0</v>
      </c>
      <c r="AO5378" s="2">
        <v>0</v>
      </c>
      <c r="AP5378" s="2">
        <v>0</v>
      </c>
      <c r="AQ5378" s="2">
        <v>0</v>
      </c>
      <c r="AR5378" s="2">
        <v>0</v>
      </c>
      <c r="AS5378" s="2">
        <v>0</v>
      </c>
      <c r="AT5378" s="2">
        <v>0</v>
      </c>
      <c r="AU5378" s="2">
        <v>243</v>
      </c>
      <c r="AV5378" s="2">
        <v>0</v>
      </c>
      <c r="AW5378" s="2">
        <v>0</v>
      </c>
      <c r="AX5378" s="2">
        <v>0</v>
      </c>
      <c r="AY5378" s="2">
        <v>0</v>
      </c>
      <c r="AZ5378" s="2">
        <v>0</v>
      </c>
      <c r="BA5378" s="2">
        <v>0</v>
      </c>
      <c r="BB5378" s="2">
        <v>0</v>
      </c>
      <c r="BC5378" s="2">
        <v>81</v>
      </c>
      <c r="BD5378" s="2">
        <v>0</v>
      </c>
      <c r="BE5378" s="2">
        <v>0</v>
      </c>
      <c r="BF5378" s="2">
        <v>0</v>
      </c>
      <c r="BG5378" s="2">
        <v>0</v>
      </c>
      <c r="BH5378" s="2">
        <v>0</v>
      </c>
      <c r="BI5378" s="2">
        <v>0</v>
      </c>
      <c r="BJ5378" s="2">
        <v>0</v>
      </c>
      <c r="BK5378" s="2">
        <v>0</v>
      </c>
      <c r="BL5378" s="2">
        <v>8</v>
      </c>
      <c r="BM5378" s="2">
        <v>4</v>
      </c>
      <c r="BN5378" s="2">
        <v>5</v>
      </c>
      <c r="BO5378" s="2">
        <v>3</v>
      </c>
      <c r="BP5378" s="2">
        <v>3</v>
      </c>
      <c r="BQ5378" s="2">
        <v>3</v>
      </c>
      <c r="BR5378" s="2">
        <v>3</v>
      </c>
      <c r="BS5378" s="2">
        <v>0</v>
      </c>
      <c r="BT5378" s="2">
        <v>0</v>
      </c>
      <c r="BU5378" s="2">
        <v>0</v>
      </c>
      <c r="BV5378" s="2">
        <v>0</v>
      </c>
      <c r="BW5378" s="2">
        <v>0</v>
      </c>
      <c r="BX5378" s="2">
        <v>0</v>
      </c>
      <c r="BY5378" s="2">
        <v>0</v>
      </c>
      <c r="BZ5378" s="2">
        <v>0</v>
      </c>
      <c r="CA5378" s="2">
        <v>0</v>
      </c>
      <c r="CB5378" s="2">
        <v>0</v>
      </c>
      <c r="CC5378" s="2">
        <v>7</v>
      </c>
      <c r="CD5378" s="2">
        <v>0</v>
      </c>
      <c r="CE5378" s="2">
        <v>0</v>
      </c>
      <c r="CF5378" s="2">
        <v>0</v>
      </c>
      <c r="CG5378" s="2">
        <v>0</v>
      </c>
      <c r="CH5378" s="2">
        <v>0</v>
      </c>
      <c r="CI5378" s="2">
        <v>0</v>
      </c>
      <c r="CJ5378" s="2">
        <v>0</v>
      </c>
      <c r="CK5378" s="2">
        <v>4</v>
      </c>
      <c r="CL5378" s="2">
        <v>0</v>
      </c>
    </row>
    <row r="5379" spans="1:90" x14ac:dyDescent="0.25">
      <c r="A5379" t="s">
        <v>115</v>
      </c>
      <c r="B5379">
        <v>10706</v>
      </c>
      <c r="C5379" t="s">
        <v>250</v>
      </c>
      <c r="D5379">
        <v>1</v>
      </c>
      <c r="E5379">
        <v>8</v>
      </c>
      <c r="F5379">
        <v>910715</v>
      </c>
      <c r="G5379">
        <v>35910715</v>
      </c>
      <c r="H5379" t="s">
        <v>18122</v>
      </c>
      <c r="I5379">
        <v>298</v>
      </c>
      <c r="J5379" t="s">
        <v>252</v>
      </c>
      <c r="K5379" t="s">
        <v>3999</v>
      </c>
      <c r="L5379">
        <v>1</v>
      </c>
      <c r="M5379" t="s">
        <v>252</v>
      </c>
      <c r="N5379">
        <v>6816490</v>
      </c>
      <c r="O5379" t="s">
        <v>92</v>
      </c>
      <c r="P5379" t="s">
        <v>18123</v>
      </c>
      <c r="Q5379">
        <v>55</v>
      </c>
      <c r="R5379">
        <v>11</v>
      </c>
      <c r="S5379">
        <v>47832303</v>
      </c>
      <c r="T5379">
        <v>47834530</v>
      </c>
      <c r="U5379" t="s">
        <v>18124</v>
      </c>
      <c r="V5379">
        <v>1</v>
      </c>
      <c r="W5379" s="2">
        <v>0</v>
      </c>
      <c r="X5379" s="2">
        <v>0</v>
      </c>
      <c r="Y5379" s="2">
        <v>0</v>
      </c>
      <c r="Z5379" s="2">
        <v>0</v>
      </c>
      <c r="AA5379" s="2">
        <v>0</v>
      </c>
      <c r="AB5379" s="2">
        <v>0</v>
      </c>
      <c r="AC5379" s="2">
        <v>0</v>
      </c>
      <c r="AD5379" s="2">
        <v>181</v>
      </c>
      <c r="AE5379" s="2">
        <v>132</v>
      </c>
      <c r="AF5379" s="2">
        <v>140</v>
      </c>
      <c r="AG5379" s="2">
        <v>150</v>
      </c>
      <c r="AH5379" s="2">
        <v>193</v>
      </c>
      <c r="AI5379" s="2">
        <v>157</v>
      </c>
      <c r="AJ5379" s="2">
        <v>146</v>
      </c>
      <c r="AK5379" s="2">
        <v>0</v>
      </c>
      <c r="AL5379" s="2">
        <v>0</v>
      </c>
      <c r="AM5379" s="2">
        <v>0</v>
      </c>
      <c r="AN5379" s="2">
        <v>0</v>
      </c>
      <c r="AO5379" s="2">
        <v>0</v>
      </c>
      <c r="AP5379" s="2">
        <v>0</v>
      </c>
      <c r="AQ5379" s="2">
        <v>0</v>
      </c>
      <c r="AR5379" s="2">
        <v>0</v>
      </c>
      <c r="AS5379" s="2">
        <v>0</v>
      </c>
      <c r="AT5379" s="2">
        <v>0</v>
      </c>
      <c r="AU5379" s="2">
        <v>0</v>
      </c>
      <c r="AV5379" s="2">
        <v>0</v>
      </c>
      <c r="AW5379" s="2">
        <v>0</v>
      </c>
      <c r="AX5379" s="2">
        <v>0</v>
      </c>
      <c r="AY5379" s="2">
        <v>0</v>
      </c>
      <c r="AZ5379" s="2">
        <v>0</v>
      </c>
      <c r="BA5379" s="2">
        <v>0</v>
      </c>
      <c r="BB5379" s="2">
        <v>0</v>
      </c>
      <c r="BC5379" s="2">
        <v>143</v>
      </c>
      <c r="BD5379" s="2">
        <v>0</v>
      </c>
      <c r="BE5379" s="2">
        <v>0</v>
      </c>
      <c r="BF5379" s="2">
        <v>0</v>
      </c>
      <c r="BG5379" s="2">
        <v>0</v>
      </c>
      <c r="BH5379" s="2">
        <v>0</v>
      </c>
      <c r="BI5379" s="2">
        <v>0</v>
      </c>
      <c r="BJ5379" s="2">
        <v>0</v>
      </c>
      <c r="BK5379" s="2">
        <v>0</v>
      </c>
      <c r="BL5379" s="2">
        <v>11</v>
      </c>
      <c r="BM5379" s="2">
        <v>5</v>
      </c>
      <c r="BN5379" s="2">
        <v>5</v>
      </c>
      <c r="BO5379" s="2">
        <v>7</v>
      </c>
      <c r="BP5379" s="2">
        <v>7</v>
      </c>
      <c r="BQ5379" s="2">
        <v>6</v>
      </c>
      <c r="BR5379" s="2">
        <v>7</v>
      </c>
      <c r="BS5379" s="2">
        <v>0</v>
      </c>
      <c r="BT5379" s="2">
        <v>0</v>
      </c>
      <c r="BU5379" s="2">
        <v>0</v>
      </c>
      <c r="BV5379" s="2">
        <v>0</v>
      </c>
      <c r="BW5379" s="2">
        <v>0</v>
      </c>
      <c r="BX5379" s="2">
        <v>0</v>
      </c>
      <c r="BY5379" s="2">
        <v>0</v>
      </c>
      <c r="BZ5379" s="2">
        <v>0</v>
      </c>
      <c r="CA5379" s="2">
        <v>0</v>
      </c>
      <c r="CB5379" s="2">
        <v>0</v>
      </c>
      <c r="CC5379" s="2">
        <v>0</v>
      </c>
      <c r="CD5379" s="2">
        <v>0</v>
      </c>
      <c r="CE5379" s="2">
        <v>0</v>
      </c>
      <c r="CF5379" s="2">
        <v>0</v>
      </c>
      <c r="CG5379" s="2">
        <v>0</v>
      </c>
      <c r="CH5379" s="2">
        <v>0</v>
      </c>
      <c r="CI5379" s="2">
        <v>0</v>
      </c>
      <c r="CJ5379" s="2">
        <v>0</v>
      </c>
      <c r="CK5379" s="2">
        <v>11</v>
      </c>
      <c r="CL5379" s="2">
        <v>0</v>
      </c>
    </row>
    <row r="5380" spans="1:90" x14ac:dyDescent="0.25">
      <c r="A5380" t="s">
        <v>115</v>
      </c>
      <c r="B5380">
        <v>10706</v>
      </c>
      <c r="C5380" t="s">
        <v>250</v>
      </c>
      <c r="D5380">
        <v>1</v>
      </c>
      <c r="E5380">
        <v>8</v>
      </c>
      <c r="F5380">
        <v>906463</v>
      </c>
      <c r="G5380">
        <v>35906463</v>
      </c>
      <c r="H5380" t="s">
        <v>17142</v>
      </c>
      <c r="I5380">
        <v>675</v>
      </c>
      <c r="J5380" t="s">
        <v>250</v>
      </c>
      <c r="K5380" t="s">
        <v>6006</v>
      </c>
      <c r="L5380">
        <v>1</v>
      </c>
      <c r="M5380" t="s">
        <v>250</v>
      </c>
      <c r="N5380">
        <v>6775250</v>
      </c>
      <c r="O5380" t="s">
        <v>92</v>
      </c>
      <c r="P5380" t="s">
        <v>17143</v>
      </c>
      <c r="Q5380">
        <v>84</v>
      </c>
      <c r="R5380">
        <v>11</v>
      </c>
      <c r="S5380">
        <v>41372770</v>
      </c>
      <c r="T5380">
        <v>41384687</v>
      </c>
      <c r="U5380" t="s">
        <v>17144</v>
      </c>
      <c r="V5380">
        <v>1</v>
      </c>
      <c r="W5380" s="2">
        <v>0</v>
      </c>
      <c r="X5380" s="2">
        <v>0</v>
      </c>
      <c r="Y5380" s="2">
        <v>0</v>
      </c>
      <c r="Z5380" s="2">
        <v>0</v>
      </c>
      <c r="AA5380" s="2">
        <v>0</v>
      </c>
      <c r="AB5380" s="2">
        <v>0</v>
      </c>
      <c r="AC5380" s="2">
        <v>0</v>
      </c>
      <c r="AD5380" s="2">
        <v>224</v>
      </c>
      <c r="AE5380" s="2">
        <v>209</v>
      </c>
      <c r="AF5380" s="2">
        <v>208</v>
      </c>
      <c r="AG5380" s="2">
        <v>198</v>
      </c>
      <c r="AH5380" s="2">
        <v>232</v>
      </c>
      <c r="AI5380" s="2">
        <v>191</v>
      </c>
      <c r="AJ5380" s="2">
        <v>185</v>
      </c>
      <c r="AK5380" s="2">
        <v>0</v>
      </c>
      <c r="AL5380" s="2">
        <v>0</v>
      </c>
      <c r="AM5380" s="2">
        <v>0</v>
      </c>
      <c r="AN5380" s="2">
        <v>0</v>
      </c>
      <c r="AO5380" s="2">
        <v>0</v>
      </c>
      <c r="AP5380" s="2">
        <v>0</v>
      </c>
      <c r="AQ5380" s="2">
        <v>0</v>
      </c>
      <c r="AR5380" s="2">
        <v>0</v>
      </c>
      <c r="AS5380" s="2">
        <v>0</v>
      </c>
      <c r="AT5380" s="2">
        <v>0</v>
      </c>
      <c r="AU5380" s="2">
        <v>0</v>
      </c>
      <c r="AV5380" s="2">
        <v>0</v>
      </c>
      <c r="AW5380" s="2">
        <v>0</v>
      </c>
      <c r="AX5380" s="2">
        <v>0</v>
      </c>
      <c r="AY5380" s="2">
        <v>0</v>
      </c>
      <c r="AZ5380" s="2">
        <v>0</v>
      </c>
      <c r="BA5380" s="2">
        <v>0</v>
      </c>
      <c r="BB5380" s="2">
        <v>0</v>
      </c>
      <c r="BC5380" s="2">
        <v>0</v>
      </c>
      <c r="BD5380" s="2">
        <v>0</v>
      </c>
      <c r="BE5380" s="2">
        <v>0</v>
      </c>
      <c r="BF5380" s="2">
        <v>0</v>
      </c>
      <c r="BG5380" s="2">
        <v>0</v>
      </c>
      <c r="BH5380" s="2">
        <v>0</v>
      </c>
      <c r="BI5380" s="2">
        <v>0</v>
      </c>
      <c r="BJ5380" s="2">
        <v>0</v>
      </c>
      <c r="BK5380" s="2">
        <v>0</v>
      </c>
      <c r="BL5380" s="2">
        <v>9</v>
      </c>
      <c r="BM5380" s="2">
        <v>11</v>
      </c>
      <c r="BN5380" s="2">
        <v>10</v>
      </c>
      <c r="BO5380" s="2">
        <v>7</v>
      </c>
      <c r="BP5380" s="2">
        <v>10</v>
      </c>
      <c r="BQ5380" s="2">
        <v>8</v>
      </c>
      <c r="BR5380" s="2">
        <v>6</v>
      </c>
      <c r="BS5380" s="2">
        <v>0</v>
      </c>
      <c r="BT5380" s="2">
        <v>0</v>
      </c>
      <c r="BU5380" s="2">
        <v>0</v>
      </c>
      <c r="BV5380" s="2">
        <v>0</v>
      </c>
      <c r="BW5380" s="2">
        <v>0</v>
      </c>
      <c r="BX5380" s="2">
        <v>0</v>
      </c>
      <c r="BY5380" s="2">
        <v>0</v>
      </c>
      <c r="BZ5380" s="2">
        <v>0</v>
      </c>
      <c r="CA5380" s="2">
        <v>0</v>
      </c>
      <c r="CB5380" s="2">
        <v>0</v>
      </c>
      <c r="CC5380" s="2">
        <v>0</v>
      </c>
      <c r="CD5380" s="2">
        <v>0</v>
      </c>
      <c r="CE5380" s="2">
        <v>0</v>
      </c>
      <c r="CF5380" s="2">
        <v>0</v>
      </c>
      <c r="CG5380" s="2">
        <v>0</v>
      </c>
      <c r="CH5380" s="2">
        <v>0</v>
      </c>
      <c r="CI5380" s="2">
        <v>0</v>
      </c>
      <c r="CJ5380" s="2">
        <v>0</v>
      </c>
      <c r="CK5380" s="2">
        <v>0</v>
      </c>
      <c r="CL5380" s="2">
        <v>0</v>
      </c>
    </row>
    <row r="5381" spans="1:90" x14ac:dyDescent="0.25">
      <c r="A5381" t="s">
        <v>115</v>
      </c>
      <c r="B5381">
        <v>10706</v>
      </c>
      <c r="C5381" t="s">
        <v>250</v>
      </c>
      <c r="D5381">
        <v>1</v>
      </c>
      <c r="E5381">
        <v>8</v>
      </c>
      <c r="F5381">
        <v>44830</v>
      </c>
      <c r="G5381">
        <v>35044830</v>
      </c>
      <c r="H5381" t="s">
        <v>18949</v>
      </c>
      <c r="I5381">
        <v>298</v>
      </c>
      <c r="J5381" t="s">
        <v>252</v>
      </c>
      <c r="K5381" t="s">
        <v>4086</v>
      </c>
      <c r="L5381">
        <v>1</v>
      </c>
      <c r="M5381" t="s">
        <v>252</v>
      </c>
      <c r="N5381">
        <v>6813150</v>
      </c>
      <c r="O5381" t="s">
        <v>92</v>
      </c>
      <c r="P5381" t="s">
        <v>15394</v>
      </c>
      <c r="Q5381">
        <v>192</v>
      </c>
      <c r="R5381">
        <v>11</v>
      </c>
      <c r="S5381">
        <v>47831320</v>
      </c>
      <c r="T5381">
        <v>47833879</v>
      </c>
      <c r="U5381" t="s">
        <v>18950</v>
      </c>
      <c r="V5381">
        <v>1</v>
      </c>
      <c r="W5381" s="2">
        <v>0</v>
      </c>
      <c r="X5381" s="2">
        <v>0</v>
      </c>
      <c r="Y5381" s="2">
        <v>56</v>
      </c>
      <c r="Z5381" s="2">
        <v>60</v>
      </c>
      <c r="AA5381" s="2">
        <v>71</v>
      </c>
      <c r="AB5381" s="2">
        <v>64</v>
      </c>
      <c r="AC5381" s="2">
        <v>48</v>
      </c>
      <c r="AD5381" s="2">
        <v>0</v>
      </c>
      <c r="AE5381" s="2">
        <v>0</v>
      </c>
      <c r="AF5381" s="2">
        <v>0</v>
      </c>
      <c r="AG5381" s="2">
        <v>0</v>
      </c>
      <c r="AH5381" s="2">
        <v>0</v>
      </c>
      <c r="AI5381" s="2">
        <v>0</v>
      </c>
      <c r="AJ5381" s="2">
        <v>0</v>
      </c>
      <c r="AK5381" s="2">
        <v>0</v>
      </c>
      <c r="AL5381" s="2">
        <v>0</v>
      </c>
      <c r="AM5381" s="2">
        <v>0</v>
      </c>
      <c r="AN5381" s="2">
        <v>0</v>
      </c>
      <c r="AO5381" s="2">
        <v>0</v>
      </c>
      <c r="AP5381" s="2">
        <v>0</v>
      </c>
      <c r="AQ5381" s="2">
        <v>0</v>
      </c>
      <c r="AR5381" s="2">
        <v>0</v>
      </c>
      <c r="AS5381" s="2">
        <v>0</v>
      </c>
      <c r="AT5381" s="2">
        <v>0</v>
      </c>
      <c r="AU5381" s="2">
        <v>0</v>
      </c>
      <c r="AV5381" s="2">
        <v>0</v>
      </c>
      <c r="AW5381" s="2">
        <v>0</v>
      </c>
      <c r="AX5381" s="2">
        <v>0</v>
      </c>
      <c r="AY5381" s="2">
        <v>0</v>
      </c>
      <c r="AZ5381" s="2">
        <v>0</v>
      </c>
      <c r="BA5381" s="2">
        <v>0</v>
      </c>
      <c r="BB5381" s="2">
        <v>0</v>
      </c>
      <c r="BC5381" s="2">
        <v>19</v>
      </c>
      <c r="BD5381" s="2">
        <v>0</v>
      </c>
      <c r="BE5381" s="2">
        <v>0</v>
      </c>
      <c r="BF5381" s="2">
        <v>0</v>
      </c>
      <c r="BG5381" s="2">
        <v>2</v>
      </c>
      <c r="BH5381" s="2">
        <v>2</v>
      </c>
      <c r="BI5381" s="2">
        <v>3</v>
      </c>
      <c r="BJ5381" s="2">
        <v>2</v>
      </c>
      <c r="BK5381" s="2">
        <v>2</v>
      </c>
      <c r="BL5381" s="2">
        <v>0</v>
      </c>
      <c r="BM5381" s="2">
        <v>0</v>
      </c>
      <c r="BN5381" s="2">
        <v>0</v>
      </c>
      <c r="BO5381" s="2">
        <v>0</v>
      </c>
      <c r="BP5381" s="2">
        <v>0</v>
      </c>
      <c r="BQ5381" s="2">
        <v>0</v>
      </c>
      <c r="BR5381" s="2">
        <v>0</v>
      </c>
      <c r="BS5381" s="2">
        <v>0</v>
      </c>
      <c r="BT5381" s="2">
        <v>0</v>
      </c>
      <c r="BU5381" s="2">
        <v>0</v>
      </c>
      <c r="BV5381" s="2">
        <v>0</v>
      </c>
      <c r="BW5381" s="2">
        <v>0</v>
      </c>
      <c r="BX5381" s="2">
        <v>0</v>
      </c>
      <c r="BY5381" s="2">
        <v>0</v>
      </c>
      <c r="BZ5381" s="2">
        <v>0</v>
      </c>
      <c r="CA5381" s="2">
        <v>0</v>
      </c>
      <c r="CB5381" s="2">
        <v>0</v>
      </c>
      <c r="CC5381" s="2">
        <v>0</v>
      </c>
      <c r="CD5381" s="2">
        <v>0</v>
      </c>
      <c r="CE5381" s="2">
        <v>0</v>
      </c>
      <c r="CF5381" s="2">
        <v>0</v>
      </c>
      <c r="CG5381" s="2">
        <v>0</v>
      </c>
      <c r="CH5381" s="2">
        <v>0</v>
      </c>
      <c r="CI5381" s="2">
        <v>0</v>
      </c>
      <c r="CJ5381" s="2">
        <v>0</v>
      </c>
      <c r="CK5381" s="2">
        <v>1</v>
      </c>
      <c r="CL5381" s="2">
        <v>0</v>
      </c>
    </row>
    <row r="5382" spans="1:90" x14ac:dyDescent="0.25">
      <c r="A5382" t="s">
        <v>115</v>
      </c>
      <c r="B5382">
        <v>10706</v>
      </c>
      <c r="C5382" t="s">
        <v>250</v>
      </c>
      <c r="D5382">
        <v>1</v>
      </c>
      <c r="E5382">
        <v>8</v>
      </c>
      <c r="F5382">
        <v>40685</v>
      </c>
      <c r="G5382">
        <v>35040685</v>
      </c>
      <c r="H5382" t="s">
        <v>8091</v>
      </c>
      <c r="I5382">
        <v>298</v>
      </c>
      <c r="J5382" t="s">
        <v>252</v>
      </c>
      <c r="K5382" t="s">
        <v>8092</v>
      </c>
      <c r="L5382">
        <v>1</v>
      </c>
      <c r="M5382" t="s">
        <v>252</v>
      </c>
      <c r="N5382">
        <v>6804060</v>
      </c>
      <c r="O5382" t="s">
        <v>92</v>
      </c>
      <c r="P5382" t="s">
        <v>8093</v>
      </c>
      <c r="Q5382">
        <v>14</v>
      </c>
      <c r="R5382">
        <v>11</v>
      </c>
      <c r="S5382">
        <v>47042941</v>
      </c>
      <c r="T5382">
        <v>47043138</v>
      </c>
      <c r="U5382" t="s">
        <v>8094</v>
      </c>
      <c r="V5382">
        <v>1</v>
      </c>
      <c r="W5382" s="2">
        <v>0</v>
      </c>
      <c r="X5382" s="2">
        <v>0</v>
      </c>
      <c r="Y5382" s="2">
        <v>0</v>
      </c>
      <c r="Z5382" s="2">
        <v>0</v>
      </c>
      <c r="AA5382" s="2">
        <v>0</v>
      </c>
      <c r="AB5382" s="2">
        <v>0</v>
      </c>
      <c r="AC5382" s="2">
        <v>0</v>
      </c>
      <c r="AD5382" s="2">
        <v>55</v>
      </c>
      <c r="AE5382" s="2">
        <v>63</v>
      </c>
      <c r="AF5382" s="2">
        <v>54</v>
      </c>
      <c r="AG5382" s="2">
        <v>51</v>
      </c>
      <c r="AH5382" s="2">
        <v>90</v>
      </c>
      <c r="AI5382" s="2">
        <v>90</v>
      </c>
      <c r="AJ5382" s="2">
        <v>54</v>
      </c>
      <c r="AK5382" s="2">
        <v>0</v>
      </c>
      <c r="AL5382" s="2">
        <v>0</v>
      </c>
      <c r="AM5382" s="2">
        <v>0</v>
      </c>
      <c r="AN5382" s="2">
        <v>0</v>
      </c>
      <c r="AO5382" s="2">
        <v>0</v>
      </c>
      <c r="AP5382" s="2">
        <v>0</v>
      </c>
      <c r="AQ5382" s="2">
        <v>0</v>
      </c>
      <c r="AR5382" s="2">
        <v>0</v>
      </c>
      <c r="AS5382" s="2">
        <v>0</v>
      </c>
      <c r="AT5382" s="2">
        <v>0</v>
      </c>
      <c r="AU5382" s="2">
        <v>0</v>
      </c>
      <c r="AV5382" s="2">
        <v>0</v>
      </c>
      <c r="AW5382" s="2">
        <v>0</v>
      </c>
      <c r="AX5382" s="2">
        <v>0</v>
      </c>
      <c r="AY5382" s="2">
        <v>0</v>
      </c>
      <c r="AZ5382" s="2">
        <v>0</v>
      </c>
      <c r="BA5382" s="2">
        <v>0</v>
      </c>
      <c r="BB5382" s="2">
        <v>0</v>
      </c>
      <c r="BC5382" s="2">
        <v>52</v>
      </c>
      <c r="BD5382" s="2">
        <v>1</v>
      </c>
      <c r="BE5382" s="2">
        <v>0</v>
      </c>
      <c r="BF5382" s="2">
        <v>0</v>
      </c>
      <c r="BG5382" s="2">
        <v>0</v>
      </c>
      <c r="BH5382" s="2">
        <v>0</v>
      </c>
      <c r="BI5382" s="2">
        <v>0</v>
      </c>
      <c r="BJ5382" s="2">
        <v>0</v>
      </c>
      <c r="BK5382" s="2">
        <v>0</v>
      </c>
      <c r="BL5382" s="2">
        <v>2</v>
      </c>
      <c r="BM5382" s="2">
        <v>3</v>
      </c>
      <c r="BN5382" s="2">
        <v>3</v>
      </c>
      <c r="BO5382" s="2">
        <v>3</v>
      </c>
      <c r="BP5382" s="2">
        <v>3</v>
      </c>
      <c r="BQ5382" s="2">
        <v>5</v>
      </c>
      <c r="BR5382" s="2">
        <v>2</v>
      </c>
      <c r="BS5382" s="2">
        <v>0</v>
      </c>
      <c r="BT5382" s="2">
        <v>0</v>
      </c>
      <c r="BU5382" s="2">
        <v>0</v>
      </c>
      <c r="BV5382" s="2">
        <v>0</v>
      </c>
      <c r="BW5382" s="2">
        <v>0</v>
      </c>
      <c r="BX5382" s="2">
        <v>0</v>
      </c>
      <c r="BY5382" s="2">
        <v>0</v>
      </c>
      <c r="BZ5382" s="2">
        <v>0</v>
      </c>
      <c r="CA5382" s="2">
        <v>0</v>
      </c>
      <c r="CB5382" s="2">
        <v>0</v>
      </c>
      <c r="CC5382" s="2">
        <v>0</v>
      </c>
      <c r="CD5382" s="2">
        <v>0</v>
      </c>
      <c r="CE5382" s="2">
        <v>0</v>
      </c>
      <c r="CF5382" s="2">
        <v>0</v>
      </c>
      <c r="CG5382" s="2">
        <v>0</v>
      </c>
      <c r="CH5382" s="2">
        <v>0</v>
      </c>
      <c r="CI5382" s="2">
        <v>0</v>
      </c>
      <c r="CJ5382" s="2">
        <v>0</v>
      </c>
      <c r="CK5382" s="2">
        <v>2</v>
      </c>
      <c r="CL5382" s="2">
        <v>1</v>
      </c>
    </row>
    <row r="5383" spans="1:90" x14ac:dyDescent="0.25">
      <c r="A5383" t="s">
        <v>115</v>
      </c>
      <c r="B5383">
        <v>10706</v>
      </c>
      <c r="C5383" t="s">
        <v>250</v>
      </c>
      <c r="D5383">
        <v>1</v>
      </c>
      <c r="E5383">
        <v>8</v>
      </c>
      <c r="F5383">
        <v>908605</v>
      </c>
      <c r="G5383">
        <v>35908605</v>
      </c>
      <c r="H5383" t="s">
        <v>14883</v>
      </c>
      <c r="I5383">
        <v>298</v>
      </c>
      <c r="J5383" t="s">
        <v>252</v>
      </c>
      <c r="K5383" t="s">
        <v>7681</v>
      </c>
      <c r="L5383">
        <v>1</v>
      </c>
      <c r="M5383" t="s">
        <v>252</v>
      </c>
      <c r="N5383">
        <v>6835050</v>
      </c>
      <c r="O5383" t="s">
        <v>92</v>
      </c>
      <c r="P5383" t="s">
        <v>4380</v>
      </c>
      <c r="Q5383">
        <v>127</v>
      </c>
      <c r="R5383">
        <v>11</v>
      </c>
      <c r="S5383">
        <v>47044255</v>
      </c>
      <c r="U5383" t="s">
        <v>14884</v>
      </c>
      <c r="V5383">
        <v>1</v>
      </c>
      <c r="W5383" s="2">
        <v>0</v>
      </c>
      <c r="X5383" s="2">
        <v>0</v>
      </c>
      <c r="Y5383" s="2">
        <v>31</v>
      </c>
      <c r="Z5383" s="2">
        <v>25</v>
      </c>
      <c r="AA5383" s="2">
        <v>32</v>
      </c>
      <c r="AB5383" s="2">
        <v>19</v>
      </c>
      <c r="AC5383" s="2">
        <v>23</v>
      </c>
      <c r="AD5383" s="2">
        <v>24</v>
      </c>
      <c r="AE5383" s="2">
        <v>30</v>
      </c>
      <c r="AF5383" s="2">
        <v>19</v>
      </c>
      <c r="AG5383" s="2">
        <v>26</v>
      </c>
      <c r="AH5383" s="2">
        <v>0</v>
      </c>
      <c r="AI5383" s="2">
        <v>0</v>
      </c>
      <c r="AJ5383" s="2">
        <v>0</v>
      </c>
      <c r="AK5383" s="2">
        <v>0</v>
      </c>
      <c r="AL5383" s="2">
        <v>0</v>
      </c>
      <c r="AM5383" s="2">
        <v>0</v>
      </c>
      <c r="AN5383" s="2">
        <v>0</v>
      </c>
      <c r="AO5383" s="2">
        <v>0</v>
      </c>
      <c r="AP5383" s="2">
        <v>0</v>
      </c>
      <c r="AQ5383" s="2">
        <v>0</v>
      </c>
      <c r="AR5383" s="2">
        <v>0</v>
      </c>
      <c r="AS5383" s="2">
        <v>0</v>
      </c>
      <c r="AT5383" s="2">
        <v>0</v>
      </c>
      <c r="AU5383" s="2">
        <v>0</v>
      </c>
      <c r="AV5383" s="2">
        <v>0</v>
      </c>
      <c r="AW5383" s="2">
        <v>0</v>
      </c>
      <c r="AX5383" s="2">
        <v>0</v>
      </c>
      <c r="AY5383" s="2">
        <v>0</v>
      </c>
      <c r="AZ5383" s="2">
        <v>0</v>
      </c>
      <c r="BA5383" s="2">
        <v>0</v>
      </c>
      <c r="BB5383" s="2">
        <v>0</v>
      </c>
      <c r="BC5383" s="2">
        <v>0</v>
      </c>
      <c r="BD5383" s="2">
        <v>0</v>
      </c>
      <c r="BE5383" s="2">
        <v>0</v>
      </c>
      <c r="BF5383" s="2">
        <v>0</v>
      </c>
      <c r="BG5383" s="2">
        <v>1</v>
      </c>
      <c r="BH5383" s="2">
        <v>1</v>
      </c>
      <c r="BI5383" s="2">
        <v>1</v>
      </c>
      <c r="BJ5383" s="2">
        <v>1</v>
      </c>
      <c r="BK5383" s="2">
        <v>1</v>
      </c>
      <c r="BL5383" s="2">
        <v>1</v>
      </c>
      <c r="BM5383" s="2">
        <v>1</v>
      </c>
      <c r="BN5383" s="2">
        <v>1</v>
      </c>
      <c r="BO5383" s="2">
        <v>2</v>
      </c>
      <c r="BP5383" s="2">
        <v>0</v>
      </c>
      <c r="BQ5383" s="2">
        <v>0</v>
      </c>
      <c r="BR5383" s="2">
        <v>0</v>
      </c>
      <c r="BS5383" s="2">
        <v>0</v>
      </c>
      <c r="BT5383" s="2">
        <v>0</v>
      </c>
      <c r="BU5383" s="2">
        <v>0</v>
      </c>
      <c r="BV5383" s="2">
        <v>0</v>
      </c>
      <c r="BW5383" s="2">
        <v>0</v>
      </c>
      <c r="BX5383" s="2">
        <v>0</v>
      </c>
      <c r="BY5383" s="2">
        <v>0</v>
      </c>
      <c r="BZ5383" s="2">
        <v>0</v>
      </c>
      <c r="CA5383" s="2">
        <v>0</v>
      </c>
      <c r="CB5383" s="2">
        <v>0</v>
      </c>
      <c r="CC5383" s="2">
        <v>0</v>
      </c>
      <c r="CD5383" s="2">
        <v>0</v>
      </c>
      <c r="CE5383" s="2">
        <v>0</v>
      </c>
      <c r="CF5383" s="2">
        <v>0</v>
      </c>
      <c r="CG5383" s="2">
        <v>0</v>
      </c>
      <c r="CH5383" s="2">
        <v>0</v>
      </c>
      <c r="CI5383" s="2">
        <v>0</v>
      </c>
      <c r="CJ5383" s="2">
        <v>0</v>
      </c>
      <c r="CK5383" s="2">
        <v>0</v>
      </c>
      <c r="CL5383" s="2">
        <v>0</v>
      </c>
    </row>
    <row r="5384" spans="1:90" x14ac:dyDescent="0.25">
      <c r="A5384" t="s">
        <v>115</v>
      </c>
      <c r="B5384">
        <v>10706</v>
      </c>
      <c r="C5384" t="s">
        <v>250</v>
      </c>
      <c r="D5384">
        <v>1</v>
      </c>
      <c r="E5384">
        <v>8</v>
      </c>
      <c r="F5384">
        <v>10078</v>
      </c>
      <c r="G5384">
        <v>35010078</v>
      </c>
      <c r="H5384" t="s">
        <v>8191</v>
      </c>
      <c r="I5384">
        <v>298</v>
      </c>
      <c r="J5384" t="s">
        <v>252</v>
      </c>
      <c r="K5384" t="s">
        <v>4387</v>
      </c>
      <c r="L5384">
        <v>1</v>
      </c>
      <c r="M5384" t="s">
        <v>252</v>
      </c>
      <c r="N5384">
        <v>6823300</v>
      </c>
      <c r="O5384" t="s">
        <v>261</v>
      </c>
      <c r="P5384" t="s">
        <v>4713</v>
      </c>
      <c r="Q5384">
        <v>37</v>
      </c>
      <c r="R5384">
        <v>11</v>
      </c>
      <c r="S5384">
        <v>47823497</v>
      </c>
      <c r="T5384">
        <v>47824735</v>
      </c>
      <c r="U5384" t="s">
        <v>8192</v>
      </c>
      <c r="V5384">
        <v>1</v>
      </c>
      <c r="W5384" s="2">
        <v>0</v>
      </c>
      <c r="X5384" s="2">
        <v>0</v>
      </c>
      <c r="Y5384" s="2">
        <v>89</v>
      </c>
      <c r="Z5384" s="2">
        <v>93</v>
      </c>
      <c r="AA5384" s="2">
        <v>92</v>
      </c>
      <c r="AB5384" s="2">
        <v>95</v>
      </c>
      <c r="AC5384" s="2">
        <v>114</v>
      </c>
      <c r="AD5384" s="2">
        <v>0</v>
      </c>
      <c r="AE5384" s="2">
        <v>0</v>
      </c>
      <c r="AF5384" s="2">
        <v>0</v>
      </c>
      <c r="AG5384" s="2">
        <v>0</v>
      </c>
      <c r="AH5384" s="2">
        <v>0</v>
      </c>
      <c r="AI5384" s="2">
        <v>0</v>
      </c>
      <c r="AJ5384" s="2">
        <v>0</v>
      </c>
      <c r="AK5384" s="2">
        <v>0</v>
      </c>
      <c r="AL5384" s="2">
        <v>0</v>
      </c>
      <c r="AM5384" s="2">
        <v>0</v>
      </c>
      <c r="AN5384" s="2">
        <v>0</v>
      </c>
      <c r="AO5384" s="2">
        <v>0</v>
      </c>
      <c r="AP5384" s="2">
        <v>0</v>
      </c>
      <c r="AQ5384" s="2">
        <v>0</v>
      </c>
      <c r="AR5384" s="2">
        <v>0</v>
      </c>
      <c r="AS5384" s="2">
        <v>0</v>
      </c>
      <c r="AT5384" s="2">
        <v>0</v>
      </c>
      <c r="AU5384" s="2">
        <v>339</v>
      </c>
      <c r="AV5384" s="2">
        <v>0</v>
      </c>
      <c r="AW5384" s="2">
        <v>0</v>
      </c>
      <c r="AX5384" s="2">
        <v>0</v>
      </c>
      <c r="AY5384" s="2">
        <v>0</v>
      </c>
      <c r="AZ5384" s="2">
        <v>0</v>
      </c>
      <c r="BA5384" s="2">
        <v>0</v>
      </c>
      <c r="BB5384" s="2">
        <v>0</v>
      </c>
      <c r="BC5384" s="2">
        <v>0</v>
      </c>
      <c r="BD5384" s="2">
        <v>0</v>
      </c>
      <c r="BE5384" s="2">
        <v>0</v>
      </c>
      <c r="BF5384" s="2">
        <v>0</v>
      </c>
      <c r="BG5384" s="2">
        <v>5</v>
      </c>
      <c r="BH5384" s="2">
        <v>3</v>
      </c>
      <c r="BI5384" s="2">
        <v>3</v>
      </c>
      <c r="BJ5384" s="2">
        <v>4</v>
      </c>
      <c r="BK5384" s="2">
        <v>4</v>
      </c>
      <c r="BL5384" s="2">
        <v>0</v>
      </c>
      <c r="BM5384" s="2">
        <v>0</v>
      </c>
      <c r="BN5384" s="2">
        <v>0</v>
      </c>
      <c r="BO5384" s="2">
        <v>0</v>
      </c>
      <c r="BP5384" s="2">
        <v>0</v>
      </c>
      <c r="BQ5384" s="2">
        <v>0</v>
      </c>
      <c r="BR5384" s="2">
        <v>0</v>
      </c>
      <c r="BS5384" s="2">
        <v>0</v>
      </c>
      <c r="BT5384" s="2">
        <v>0</v>
      </c>
      <c r="BU5384" s="2">
        <v>0</v>
      </c>
      <c r="BV5384" s="2">
        <v>0</v>
      </c>
      <c r="BW5384" s="2">
        <v>0</v>
      </c>
      <c r="BX5384" s="2">
        <v>0</v>
      </c>
      <c r="BY5384" s="2">
        <v>0</v>
      </c>
      <c r="BZ5384" s="2">
        <v>0</v>
      </c>
      <c r="CA5384" s="2">
        <v>0</v>
      </c>
      <c r="CB5384" s="2">
        <v>0</v>
      </c>
      <c r="CC5384" s="2">
        <v>9</v>
      </c>
      <c r="CD5384" s="2">
        <v>0</v>
      </c>
      <c r="CE5384" s="2">
        <v>0</v>
      </c>
      <c r="CF5384" s="2">
        <v>0</v>
      </c>
      <c r="CG5384" s="2">
        <v>0</v>
      </c>
      <c r="CH5384" s="2">
        <v>0</v>
      </c>
      <c r="CI5384" s="2">
        <v>0</v>
      </c>
      <c r="CJ5384" s="2">
        <v>0</v>
      </c>
      <c r="CK5384" s="2">
        <v>0</v>
      </c>
      <c r="CL5384" s="2">
        <v>0</v>
      </c>
    </row>
    <row r="5385" spans="1:90" x14ac:dyDescent="0.25">
      <c r="A5385" t="s">
        <v>115</v>
      </c>
      <c r="B5385">
        <v>10706</v>
      </c>
      <c r="C5385" t="s">
        <v>250</v>
      </c>
      <c r="D5385">
        <v>1</v>
      </c>
      <c r="E5385">
        <v>8</v>
      </c>
      <c r="F5385">
        <v>10121</v>
      </c>
      <c r="G5385">
        <v>35010121</v>
      </c>
      <c r="H5385" t="s">
        <v>4621</v>
      </c>
      <c r="I5385">
        <v>298</v>
      </c>
      <c r="J5385" t="s">
        <v>252</v>
      </c>
      <c r="K5385" t="s">
        <v>4622</v>
      </c>
      <c r="L5385">
        <v>1</v>
      </c>
      <c r="M5385" t="s">
        <v>252</v>
      </c>
      <c r="N5385">
        <v>6803460</v>
      </c>
      <c r="O5385" t="s">
        <v>591</v>
      </c>
      <c r="P5385" t="s">
        <v>4623</v>
      </c>
      <c r="Q5385">
        <v>25</v>
      </c>
      <c r="R5385">
        <v>11</v>
      </c>
      <c r="S5385">
        <v>47043603</v>
      </c>
      <c r="T5385">
        <v>47046033</v>
      </c>
      <c r="U5385" t="s">
        <v>4624</v>
      </c>
      <c r="V5385">
        <v>1</v>
      </c>
      <c r="W5385" s="2">
        <v>0</v>
      </c>
      <c r="X5385" s="2">
        <v>0</v>
      </c>
      <c r="Y5385" s="2">
        <v>0</v>
      </c>
      <c r="Z5385" s="2">
        <v>0</v>
      </c>
      <c r="AA5385" s="2">
        <v>0</v>
      </c>
      <c r="AB5385" s="2">
        <v>0</v>
      </c>
      <c r="AC5385" s="2">
        <v>0</v>
      </c>
      <c r="AD5385" s="2">
        <v>112</v>
      </c>
      <c r="AE5385" s="2">
        <v>114</v>
      </c>
      <c r="AF5385" s="2">
        <v>152</v>
      </c>
      <c r="AG5385" s="2">
        <v>148</v>
      </c>
      <c r="AH5385" s="2">
        <v>169</v>
      </c>
      <c r="AI5385" s="2">
        <v>256</v>
      </c>
      <c r="AJ5385" s="2">
        <v>209</v>
      </c>
      <c r="AK5385" s="2">
        <v>0</v>
      </c>
      <c r="AL5385" s="2">
        <v>0</v>
      </c>
      <c r="AM5385" s="2">
        <v>0</v>
      </c>
      <c r="AN5385" s="2">
        <v>0</v>
      </c>
      <c r="AO5385" s="2">
        <v>0</v>
      </c>
      <c r="AP5385" s="2">
        <v>0</v>
      </c>
      <c r="AQ5385" s="2">
        <v>0</v>
      </c>
      <c r="AR5385" s="2">
        <v>0</v>
      </c>
      <c r="AS5385" s="2">
        <v>0</v>
      </c>
      <c r="AT5385" s="2">
        <v>0</v>
      </c>
      <c r="AU5385" s="2">
        <v>0</v>
      </c>
      <c r="AV5385" s="2">
        <v>0</v>
      </c>
      <c r="AW5385" s="2">
        <v>0</v>
      </c>
      <c r="AX5385" s="2">
        <v>0</v>
      </c>
      <c r="AY5385" s="2">
        <v>0</v>
      </c>
      <c r="AZ5385" s="2">
        <v>0</v>
      </c>
      <c r="BA5385" s="2">
        <v>0</v>
      </c>
      <c r="BB5385" s="2">
        <v>0</v>
      </c>
      <c r="BC5385" s="2">
        <v>0</v>
      </c>
      <c r="BD5385" s="2">
        <v>0</v>
      </c>
      <c r="BE5385" s="2">
        <v>0</v>
      </c>
      <c r="BF5385" s="2">
        <v>0</v>
      </c>
      <c r="BG5385" s="2">
        <v>0</v>
      </c>
      <c r="BH5385" s="2">
        <v>0</v>
      </c>
      <c r="BI5385" s="2">
        <v>0</v>
      </c>
      <c r="BJ5385" s="2">
        <v>0</v>
      </c>
      <c r="BK5385" s="2">
        <v>0</v>
      </c>
      <c r="BL5385" s="2">
        <v>4</v>
      </c>
      <c r="BM5385" s="2">
        <v>5</v>
      </c>
      <c r="BN5385" s="2">
        <v>4</v>
      </c>
      <c r="BO5385" s="2">
        <v>8</v>
      </c>
      <c r="BP5385" s="2">
        <v>5</v>
      </c>
      <c r="BQ5385" s="2">
        <v>9</v>
      </c>
      <c r="BR5385" s="2">
        <v>7</v>
      </c>
      <c r="BS5385" s="2">
        <v>0</v>
      </c>
      <c r="BT5385" s="2">
        <v>0</v>
      </c>
      <c r="BU5385" s="2">
        <v>0</v>
      </c>
      <c r="BV5385" s="2">
        <v>0</v>
      </c>
      <c r="BW5385" s="2">
        <v>0</v>
      </c>
      <c r="BX5385" s="2">
        <v>0</v>
      </c>
      <c r="BY5385" s="2">
        <v>0</v>
      </c>
      <c r="BZ5385" s="2">
        <v>0</v>
      </c>
      <c r="CA5385" s="2">
        <v>0</v>
      </c>
      <c r="CB5385" s="2">
        <v>0</v>
      </c>
      <c r="CC5385" s="2">
        <v>0</v>
      </c>
      <c r="CD5385" s="2">
        <v>0</v>
      </c>
      <c r="CE5385" s="2">
        <v>0</v>
      </c>
      <c r="CF5385" s="2">
        <v>0</v>
      </c>
      <c r="CG5385" s="2">
        <v>0</v>
      </c>
      <c r="CH5385" s="2">
        <v>0</v>
      </c>
      <c r="CI5385" s="2">
        <v>0</v>
      </c>
      <c r="CJ5385" s="2">
        <v>0</v>
      </c>
      <c r="CK5385" s="2">
        <v>0</v>
      </c>
      <c r="CL5385" s="2">
        <v>0</v>
      </c>
    </row>
    <row r="5386" spans="1:90" x14ac:dyDescent="0.25">
      <c r="A5386" t="s">
        <v>115</v>
      </c>
      <c r="B5386">
        <v>10706</v>
      </c>
      <c r="C5386" t="s">
        <v>250</v>
      </c>
      <c r="D5386">
        <v>1</v>
      </c>
      <c r="E5386">
        <v>8</v>
      </c>
      <c r="F5386">
        <v>921154</v>
      </c>
      <c r="G5386">
        <v>35921154</v>
      </c>
      <c r="H5386" t="s">
        <v>5461</v>
      </c>
      <c r="I5386">
        <v>675</v>
      </c>
      <c r="J5386" t="s">
        <v>250</v>
      </c>
      <c r="K5386" t="s">
        <v>5462</v>
      </c>
      <c r="L5386">
        <v>1</v>
      </c>
      <c r="M5386" t="s">
        <v>250</v>
      </c>
      <c r="N5386">
        <v>6795005</v>
      </c>
      <c r="O5386" t="s">
        <v>92</v>
      </c>
      <c r="P5386" t="s">
        <v>5463</v>
      </c>
      <c r="Q5386">
        <v>420</v>
      </c>
      <c r="R5386">
        <v>11</v>
      </c>
      <c r="S5386">
        <v>47015289</v>
      </c>
      <c r="T5386">
        <v>47861224</v>
      </c>
      <c r="U5386" t="s">
        <v>5464</v>
      </c>
      <c r="V5386">
        <v>1</v>
      </c>
      <c r="W5386" s="2">
        <v>0</v>
      </c>
      <c r="X5386" s="2">
        <v>0</v>
      </c>
      <c r="Y5386" s="2">
        <v>27</v>
      </c>
      <c r="Z5386" s="2">
        <v>18</v>
      </c>
      <c r="AA5386" s="2">
        <v>24</v>
      </c>
      <c r="AB5386" s="2">
        <v>37</v>
      </c>
      <c r="AC5386" s="2">
        <v>30</v>
      </c>
      <c r="AD5386" s="2">
        <v>42</v>
      </c>
      <c r="AE5386" s="2">
        <v>30</v>
      </c>
      <c r="AF5386" s="2">
        <v>28</v>
      </c>
      <c r="AG5386" s="2">
        <v>41</v>
      </c>
      <c r="AH5386" s="2">
        <v>26</v>
      </c>
      <c r="AI5386" s="2">
        <v>15</v>
      </c>
      <c r="AJ5386" s="2">
        <v>19</v>
      </c>
      <c r="AK5386" s="2">
        <v>0</v>
      </c>
      <c r="AL5386" s="2">
        <v>0</v>
      </c>
      <c r="AM5386" s="2">
        <v>0</v>
      </c>
      <c r="AN5386" s="2">
        <v>0</v>
      </c>
      <c r="AO5386" s="2">
        <v>0</v>
      </c>
      <c r="AP5386" s="2">
        <v>0</v>
      </c>
      <c r="AQ5386" s="2">
        <v>0</v>
      </c>
      <c r="AR5386" s="2">
        <v>0</v>
      </c>
      <c r="AS5386" s="2">
        <v>0</v>
      </c>
      <c r="AT5386" s="2">
        <v>0</v>
      </c>
      <c r="AU5386" s="2">
        <v>0</v>
      </c>
      <c r="AV5386" s="2">
        <v>0</v>
      </c>
      <c r="AW5386" s="2">
        <v>0</v>
      </c>
      <c r="AX5386" s="2">
        <v>0</v>
      </c>
      <c r="AY5386" s="2">
        <v>0</v>
      </c>
      <c r="AZ5386" s="2">
        <v>0</v>
      </c>
      <c r="BA5386" s="2">
        <v>0</v>
      </c>
      <c r="BB5386" s="2">
        <v>0</v>
      </c>
      <c r="BC5386" s="2">
        <v>0</v>
      </c>
      <c r="BD5386" s="2">
        <v>0</v>
      </c>
      <c r="BE5386" s="2">
        <v>0</v>
      </c>
      <c r="BF5386" s="2">
        <v>0</v>
      </c>
      <c r="BG5386" s="2">
        <v>1</v>
      </c>
      <c r="BH5386" s="2">
        <v>1</v>
      </c>
      <c r="BI5386" s="2">
        <v>1</v>
      </c>
      <c r="BJ5386" s="2">
        <v>2</v>
      </c>
      <c r="BK5386" s="2">
        <v>1</v>
      </c>
      <c r="BL5386" s="2">
        <v>2</v>
      </c>
      <c r="BM5386" s="2">
        <v>1</v>
      </c>
      <c r="BN5386" s="2">
        <v>1</v>
      </c>
      <c r="BO5386" s="2">
        <v>2</v>
      </c>
      <c r="BP5386" s="2">
        <v>2</v>
      </c>
      <c r="BQ5386" s="2">
        <v>2</v>
      </c>
      <c r="BR5386" s="2">
        <v>2</v>
      </c>
      <c r="BS5386" s="2">
        <v>0</v>
      </c>
      <c r="BT5386" s="2">
        <v>0</v>
      </c>
      <c r="BU5386" s="2">
        <v>0</v>
      </c>
      <c r="BV5386" s="2">
        <v>0</v>
      </c>
      <c r="BW5386" s="2">
        <v>0</v>
      </c>
      <c r="BX5386" s="2">
        <v>0</v>
      </c>
      <c r="BY5386" s="2">
        <v>0</v>
      </c>
      <c r="BZ5386" s="2">
        <v>0</v>
      </c>
      <c r="CA5386" s="2">
        <v>0</v>
      </c>
      <c r="CB5386" s="2">
        <v>0</v>
      </c>
      <c r="CC5386" s="2">
        <v>0</v>
      </c>
      <c r="CD5386" s="2">
        <v>0</v>
      </c>
      <c r="CE5386" s="2">
        <v>0</v>
      </c>
      <c r="CF5386" s="2">
        <v>0</v>
      </c>
      <c r="CG5386" s="2">
        <v>0</v>
      </c>
      <c r="CH5386" s="2">
        <v>0</v>
      </c>
      <c r="CI5386" s="2">
        <v>0</v>
      </c>
      <c r="CJ5386" s="2">
        <v>0</v>
      </c>
      <c r="CK5386" s="2">
        <v>0</v>
      </c>
      <c r="CL5386" s="2">
        <v>0</v>
      </c>
    </row>
    <row r="5387" spans="1:90" x14ac:dyDescent="0.25">
      <c r="A5387" t="s">
        <v>115</v>
      </c>
      <c r="B5387">
        <v>10706</v>
      </c>
      <c r="C5387" t="s">
        <v>250</v>
      </c>
      <c r="D5387">
        <v>1</v>
      </c>
      <c r="E5387">
        <v>8</v>
      </c>
      <c r="F5387">
        <v>906438</v>
      </c>
      <c r="G5387">
        <v>35906438</v>
      </c>
      <c r="H5387" t="s">
        <v>4476</v>
      </c>
      <c r="I5387">
        <v>675</v>
      </c>
      <c r="J5387" t="s">
        <v>250</v>
      </c>
      <c r="K5387" t="s">
        <v>3571</v>
      </c>
      <c r="L5387">
        <v>1</v>
      </c>
      <c r="M5387" t="s">
        <v>250</v>
      </c>
      <c r="N5387">
        <v>6783050</v>
      </c>
      <c r="O5387" t="s">
        <v>102</v>
      </c>
      <c r="P5387" t="s">
        <v>4477</v>
      </c>
      <c r="Q5387">
        <v>85</v>
      </c>
      <c r="R5387">
        <v>11</v>
      </c>
      <c r="S5387">
        <v>41370028</v>
      </c>
      <c r="T5387">
        <v>41384686</v>
      </c>
      <c r="U5387" t="s">
        <v>4478</v>
      </c>
      <c r="V5387">
        <v>1</v>
      </c>
      <c r="W5387" s="2">
        <v>0</v>
      </c>
      <c r="X5387" s="2">
        <v>0</v>
      </c>
      <c r="Y5387" s="2">
        <v>0</v>
      </c>
      <c r="Z5387" s="2">
        <v>0</v>
      </c>
      <c r="AA5387" s="2">
        <v>0</v>
      </c>
      <c r="AB5387" s="2">
        <v>0</v>
      </c>
      <c r="AC5387" s="2">
        <v>0</v>
      </c>
      <c r="AD5387" s="2">
        <v>188</v>
      </c>
      <c r="AE5387" s="2">
        <v>147</v>
      </c>
      <c r="AF5387" s="2">
        <v>148</v>
      </c>
      <c r="AG5387" s="2">
        <v>173</v>
      </c>
      <c r="AH5387" s="2">
        <v>169</v>
      </c>
      <c r="AI5387" s="2">
        <v>161</v>
      </c>
      <c r="AJ5387" s="2">
        <v>157</v>
      </c>
      <c r="AK5387" s="2">
        <v>0</v>
      </c>
      <c r="AL5387" s="2">
        <v>0</v>
      </c>
      <c r="AM5387" s="2">
        <v>0</v>
      </c>
      <c r="AN5387" s="2">
        <v>0</v>
      </c>
      <c r="AO5387" s="2">
        <v>0</v>
      </c>
      <c r="AP5387" s="2">
        <v>0</v>
      </c>
      <c r="AQ5387" s="2">
        <v>0</v>
      </c>
      <c r="AR5387" s="2">
        <v>0</v>
      </c>
      <c r="AS5387" s="2">
        <v>0</v>
      </c>
      <c r="AT5387" s="2">
        <v>0</v>
      </c>
      <c r="AU5387" s="2">
        <v>234</v>
      </c>
      <c r="AV5387" s="2">
        <v>0</v>
      </c>
      <c r="AW5387" s="2">
        <v>0</v>
      </c>
      <c r="AX5387" s="2">
        <v>0</v>
      </c>
      <c r="AY5387" s="2">
        <v>0</v>
      </c>
      <c r="AZ5387" s="2">
        <v>0</v>
      </c>
      <c r="BA5387" s="2">
        <v>0</v>
      </c>
      <c r="BB5387" s="2">
        <v>0</v>
      </c>
      <c r="BC5387" s="2">
        <v>0</v>
      </c>
      <c r="BD5387" s="2">
        <v>0</v>
      </c>
      <c r="BE5387" s="2">
        <v>0</v>
      </c>
      <c r="BF5387" s="2">
        <v>0</v>
      </c>
      <c r="BG5387" s="2">
        <v>0</v>
      </c>
      <c r="BH5387" s="2">
        <v>0</v>
      </c>
      <c r="BI5387" s="2">
        <v>0</v>
      </c>
      <c r="BJ5387" s="2">
        <v>0</v>
      </c>
      <c r="BK5387" s="2">
        <v>0</v>
      </c>
      <c r="BL5387" s="2">
        <v>6</v>
      </c>
      <c r="BM5387" s="2">
        <v>5</v>
      </c>
      <c r="BN5387" s="2">
        <v>7</v>
      </c>
      <c r="BO5387" s="2">
        <v>6</v>
      </c>
      <c r="BP5387" s="2">
        <v>7</v>
      </c>
      <c r="BQ5387" s="2">
        <v>6</v>
      </c>
      <c r="BR5387" s="2">
        <v>5</v>
      </c>
      <c r="BS5387" s="2">
        <v>0</v>
      </c>
      <c r="BT5387" s="2">
        <v>0</v>
      </c>
      <c r="BU5387" s="2">
        <v>0</v>
      </c>
      <c r="BV5387" s="2">
        <v>0</v>
      </c>
      <c r="BW5387" s="2">
        <v>0</v>
      </c>
      <c r="BX5387" s="2">
        <v>0</v>
      </c>
      <c r="BY5387" s="2">
        <v>0</v>
      </c>
      <c r="BZ5387" s="2">
        <v>0</v>
      </c>
      <c r="CA5387" s="2">
        <v>0</v>
      </c>
      <c r="CB5387" s="2">
        <v>0</v>
      </c>
      <c r="CC5387" s="2">
        <v>7</v>
      </c>
      <c r="CD5387" s="2">
        <v>0</v>
      </c>
      <c r="CE5387" s="2">
        <v>0</v>
      </c>
      <c r="CF5387" s="2">
        <v>0</v>
      </c>
      <c r="CG5387" s="2">
        <v>0</v>
      </c>
      <c r="CH5387" s="2">
        <v>0</v>
      </c>
      <c r="CI5387" s="2">
        <v>0</v>
      </c>
      <c r="CJ5387" s="2">
        <v>0</v>
      </c>
      <c r="CK5387" s="2">
        <v>0</v>
      </c>
      <c r="CL5387" s="2">
        <v>0</v>
      </c>
    </row>
    <row r="5388" spans="1:90" x14ac:dyDescent="0.25">
      <c r="A5388" t="s">
        <v>115</v>
      </c>
      <c r="B5388">
        <v>10706</v>
      </c>
      <c r="C5388" t="s">
        <v>250</v>
      </c>
      <c r="D5388">
        <v>1</v>
      </c>
      <c r="E5388">
        <v>8</v>
      </c>
      <c r="F5388">
        <v>44885</v>
      </c>
      <c r="G5388">
        <v>35044885</v>
      </c>
      <c r="H5388" t="s">
        <v>12910</v>
      </c>
      <c r="I5388">
        <v>675</v>
      </c>
      <c r="J5388" t="s">
        <v>250</v>
      </c>
      <c r="K5388" t="s">
        <v>6860</v>
      </c>
      <c r="L5388">
        <v>1</v>
      </c>
      <c r="M5388" t="s">
        <v>250</v>
      </c>
      <c r="N5388">
        <v>6764340</v>
      </c>
      <c r="O5388" t="s">
        <v>92</v>
      </c>
      <c r="P5388" t="s">
        <v>12911</v>
      </c>
      <c r="Q5388">
        <v>200</v>
      </c>
      <c r="R5388">
        <v>11</v>
      </c>
      <c r="S5388">
        <v>47012512</v>
      </c>
      <c r="T5388">
        <v>47878900</v>
      </c>
      <c r="U5388" t="s">
        <v>12912</v>
      </c>
      <c r="V5388">
        <v>1</v>
      </c>
      <c r="W5388" s="2">
        <v>0</v>
      </c>
      <c r="X5388" s="2">
        <v>0</v>
      </c>
      <c r="Y5388" s="2">
        <v>0</v>
      </c>
      <c r="Z5388" s="2">
        <v>0</v>
      </c>
      <c r="AA5388" s="2">
        <v>0</v>
      </c>
      <c r="AB5388" s="2">
        <v>0</v>
      </c>
      <c r="AC5388" s="2">
        <v>0</v>
      </c>
      <c r="AD5388" s="2">
        <v>99</v>
      </c>
      <c r="AE5388" s="2">
        <v>69</v>
      </c>
      <c r="AF5388" s="2">
        <v>59</v>
      </c>
      <c r="AG5388" s="2">
        <v>65</v>
      </c>
      <c r="AH5388" s="2">
        <v>76</v>
      </c>
      <c r="AI5388" s="2">
        <v>60</v>
      </c>
      <c r="AJ5388" s="2">
        <v>90</v>
      </c>
      <c r="AK5388" s="2">
        <v>0</v>
      </c>
      <c r="AL5388" s="2">
        <v>0</v>
      </c>
      <c r="AM5388" s="2">
        <v>0</v>
      </c>
      <c r="AN5388" s="2">
        <v>0</v>
      </c>
      <c r="AO5388" s="2">
        <v>0</v>
      </c>
      <c r="AP5388" s="2">
        <v>0</v>
      </c>
      <c r="AQ5388" s="2">
        <v>0</v>
      </c>
      <c r="AR5388" s="2">
        <v>0</v>
      </c>
      <c r="AS5388" s="2">
        <v>0</v>
      </c>
      <c r="AT5388" s="2">
        <v>0</v>
      </c>
      <c r="AU5388" s="2">
        <v>0</v>
      </c>
      <c r="AV5388" s="2">
        <v>0</v>
      </c>
      <c r="AW5388" s="2">
        <v>0</v>
      </c>
      <c r="AX5388" s="2">
        <v>0</v>
      </c>
      <c r="AY5388" s="2">
        <v>0</v>
      </c>
      <c r="AZ5388" s="2">
        <v>0</v>
      </c>
      <c r="BA5388" s="2">
        <v>0</v>
      </c>
      <c r="BB5388" s="2">
        <v>0</v>
      </c>
      <c r="BC5388" s="2">
        <v>192</v>
      </c>
      <c r="BD5388" s="2">
        <v>0</v>
      </c>
      <c r="BE5388" s="2">
        <v>0</v>
      </c>
      <c r="BF5388" s="2">
        <v>0</v>
      </c>
      <c r="BG5388" s="2">
        <v>0</v>
      </c>
      <c r="BH5388" s="2">
        <v>0</v>
      </c>
      <c r="BI5388" s="2">
        <v>0</v>
      </c>
      <c r="BJ5388" s="2">
        <v>0</v>
      </c>
      <c r="BK5388" s="2">
        <v>0</v>
      </c>
      <c r="BL5388" s="2">
        <v>5</v>
      </c>
      <c r="BM5388" s="2">
        <v>4</v>
      </c>
      <c r="BN5388" s="2">
        <v>3</v>
      </c>
      <c r="BO5388" s="2">
        <v>4</v>
      </c>
      <c r="BP5388" s="2">
        <v>3</v>
      </c>
      <c r="BQ5388" s="2">
        <v>2</v>
      </c>
      <c r="BR5388" s="2">
        <v>3</v>
      </c>
      <c r="BS5388" s="2">
        <v>0</v>
      </c>
      <c r="BT5388" s="2">
        <v>0</v>
      </c>
      <c r="BU5388" s="2">
        <v>0</v>
      </c>
      <c r="BV5388" s="2">
        <v>0</v>
      </c>
      <c r="BW5388" s="2">
        <v>0</v>
      </c>
      <c r="BX5388" s="2">
        <v>0</v>
      </c>
      <c r="BY5388" s="2">
        <v>0</v>
      </c>
      <c r="BZ5388" s="2">
        <v>0</v>
      </c>
      <c r="CA5388" s="2">
        <v>0</v>
      </c>
      <c r="CB5388" s="2">
        <v>0</v>
      </c>
      <c r="CC5388" s="2">
        <v>0</v>
      </c>
      <c r="CD5388" s="2">
        <v>0</v>
      </c>
      <c r="CE5388" s="2">
        <v>0</v>
      </c>
      <c r="CF5388" s="2">
        <v>0</v>
      </c>
      <c r="CG5388" s="2">
        <v>0</v>
      </c>
      <c r="CH5388" s="2">
        <v>0</v>
      </c>
      <c r="CI5388" s="2">
        <v>0</v>
      </c>
      <c r="CJ5388" s="2">
        <v>0</v>
      </c>
      <c r="CK5388" s="2">
        <v>12</v>
      </c>
      <c r="CL5388" s="2">
        <v>0</v>
      </c>
    </row>
    <row r="5389" spans="1:90" x14ac:dyDescent="0.25">
      <c r="A5389" t="s">
        <v>115</v>
      </c>
      <c r="B5389">
        <v>10706</v>
      </c>
      <c r="C5389" t="s">
        <v>250</v>
      </c>
      <c r="D5389">
        <v>1</v>
      </c>
      <c r="E5389">
        <v>8</v>
      </c>
      <c r="F5389">
        <v>908708</v>
      </c>
      <c r="G5389">
        <v>35908708</v>
      </c>
      <c r="H5389" t="s">
        <v>13681</v>
      </c>
      <c r="I5389">
        <v>675</v>
      </c>
      <c r="J5389" t="s">
        <v>250</v>
      </c>
      <c r="K5389" t="s">
        <v>5267</v>
      </c>
      <c r="L5389">
        <v>1</v>
      </c>
      <c r="M5389" t="s">
        <v>250</v>
      </c>
      <c r="N5389">
        <v>6773090</v>
      </c>
      <c r="O5389" t="s">
        <v>92</v>
      </c>
      <c r="P5389" t="s">
        <v>5268</v>
      </c>
      <c r="Q5389">
        <v>590</v>
      </c>
      <c r="R5389">
        <v>11</v>
      </c>
      <c r="S5389">
        <v>41372288</v>
      </c>
      <c r="T5389">
        <v>41384685</v>
      </c>
      <c r="U5389" t="s">
        <v>13682</v>
      </c>
      <c r="V5389">
        <v>1</v>
      </c>
      <c r="W5389" s="2">
        <v>0</v>
      </c>
      <c r="X5389" s="2">
        <v>0</v>
      </c>
      <c r="Y5389" s="2">
        <v>0</v>
      </c>
      <c r="Z5389" s="2">
        <v>0</v>
      </c>
      <c r="AA5389" s="2">
        <v>0</v>
      </c>
      <c r="AB5389" s="2">
        <v>0</v>
      </c>
      <c r="AC5389" s="2">
        <v>0</v>
      </c>
      <c r="AD5389" s="2">
        <v>107</v>
      </c>
      <c r="AE5389" s="2">
        <v>89</v>
      </c>
      <c r="AF5389" s="2">
        <v>106</v>
      </c>
      <c r="AG5389" s="2">
        <v>108</v>
      </c>
      <c r="AH5389" s="2">
        <v>112</v>
      </c>
      <c r="AI5389" s="2">
        <v>109</v>
      </c>
      <c r="AJ5389" s="2">
        <v>68</v>
      </c>
      <c r="AK5389" s="2">
        <v>0</v>
      </c>
      <c r="AL5389" s="2">
        <v>0</v>
      </c>
      <c r="AM5389" s="2">
        <v>0</v>
      </c>
      <c r="AN5389" s="2">
        <v>0</v>
      </c>
      <c r="AO5389" s="2">
        <v>0</v>
      </c>
      <c r="AP5389" s="2">
        <v>0</v>
      </c>
      <c r="AQ5389" s="2">
        <v>0</v>
      </c>
      <c r="AR5389" s="2">
        <v>0</v>
      </c>
      <c r="AS5389" s="2">
        <v>0</v>
      </c>
      <c r="AT5389" s="2">
        <v>0</v>
      </c>
      <c r="AU5389" s="2">
        <v>0</v>
      </c>
      <c r="AV5389" s="2">
        <v>0</v>
      </c>
      <c r="AW5389" s="2">
        <v>0</v>
      </c>
      <c r="AX5389" s="2">
        <v>0</v>
      </c>
      <c r="AY5389" s="2">
        <v>0</v>
      </c>
      <c r="AZ5389" s="2">
        <v>0</v>
      </c>
      <c r="BA5389" s="2">
        <v>0</v>
      </c>
      <c r="BB5389" s="2">
        <v>0</v>
      </c>
      <c r="BC5389" s="2">
        <v>209</v>
      </c>
      <c r="BD5389" s="2">
        <v>0</v>
      </c>
      <c r="BE5389" s="2">
        <v>0</v>
      </c>
      <c r="BF5389" s="2">
        <v>0</v>
      </c>
      <c r="BG5389" s="2">
        <v>0</v>
      </c>
      <c r="BH5389" s="2">
        <v>0</v>
      </c>
      <c r="BI5389" s="2">
        <v>0</v>
      </c>
      <c r="BJ5389" s="2">
        <v>0</v>
      </c>
      <c r="BK5389" s="2">
        <v>0</v>
      </c>
      <c r="BL5389" s="2">
        <v>5</v>
      </c>
      <c r="BM5389" s="2">
        <v>5</v>
      </c>
      <c r="BN5389" s="2">
        <v>6</v>
      </c>
      <c r="BO5389" s="2">
        <v>3</v>
      </c>
      <c r="BP5389" s="2">
        <v>5</v>
      </c>
      <c r="BQ5389" s="2">
        <v>4</v>
      </c>
      <c r="BR5389" s="2">
        <v>2</v>
      </c>
      <c r="BS5389" s="2">
        <v>0</v>
      </c>
      <c r="BT5389" s="2">
        <v>0</v>
      </c>
      <c r="BU5389" s="2">
        <v>0</v>
      </c>
      <c r="BV5389" s="2">
        <v>0</v>
      </c>
      <c r="BW5389" s="2">
        <v>0</v>
      </c>
      <c r="BX5389" s="2">
        <v>0</v>
      </c>
      <c r="BY5389" s="2">
        <v>0</v>
      </c>
      <c r="BZ5389" s="2">
        <v>0</v>
      </c>
      <c r="CA5389" s="2">
        <v>0</v>
      </c>
      <c r="CB5389" s="2">
        <v>0</v>
      </c>
      <c r="CC5389" s="2">
        <v>0</v>
      </c>
      <c r="CD5389" s="2">
        <v>0</v>
      </c>
      <c r="CE5389" s="2">
        <v>0</v>
      </c>
      <c r="CF5389" s="2">
        <v>0</v>
      </c>
      <c r="CG5389" s="2">
        <v>0</v>
      </c>
      <c r="CH5389" s="2">
        <v>0</v>
      </c>
      <c r="CI5389" s="2">
        <v>0</v>
      </c>
      <c r="CJ5389" s="2">
        <v>0</v>
      </c>
      <c r="CK5389" s="2">
        <v>11</v>
      </c>
      <c r="CL5389" s="2">
        <v>0</v>
      </c>
    </row>
    <row r="5390" spans="1:90" x14ac:dyDescent="0.25">
      <c r="A5390" t="s">
        <v>115</v>
      </c>
      <c r="B5390">
        <v>10706</v>
      </c>
      <c r="C5390" t="s">
        <v>250</v>
      </c>
      <c r="D5390">
        <v>1</v>
      </c>
      <c r="E5390">
        <v>8</v>
      </c>
      <c r="F5390">
        <v>49104</v>
      </c>
      <c r="G5390">
        <v>35049104</v>
      </c>
      <c r="H5390" t="s">
        <v>7736</v>
      </c>
      <c r="I5390">
        <v>675</v>
      </c>
      <c r="J5390" t="s">
        <v>250</v>
      </c>
      <c r="K5390" t="s">
        <v>7737</v>
      </c>
      <c r="L5390">
        <v>1</v>
      </c>
      <c r="M5390" t="s">
        <v>250</v>
      </c>
      <c r="N5390">
        <v>6784320</v>
      </c>
      <c r="O5390" t="s">
        <v>92</v>
      </c>
      <c r="P5390" t="s">
        <v>7738</v>
      </c>
      <c r="Q5390">
        <v>354</v>
      </c>
      <c r="R5390">
        <v>11</v>
      </c>
      <c r="S5390">
        <v>41373651</v>
      </c>
      <c r="T5390">
        <v>41384696</v>
      </c>
      <c r="U5390" t="s">
        <v>7739</v>
      </c>
      <c r="V5390">
        <v>1</v>
      </c>
      <c r="W5390" s="2">
        <v>0</v>
      </c>
      <c r="X5390" s="2">
        <v>0</v>
      </c>
      <c r="Y5390" s="2">
        <v>0</v>
      </c>
      <c r="Z5390" s="2">
        <v>0</v>
      </c>
      <c r="AA5390" s="2">
        <v>0</v>
      </c>
      <c r="AB5390" s="2">
        <v>0</v>
      </c>
      <c r="AC5390" s="2">
        <v>0</v>
      </c>
      <c r="AD5390" s="2">
        <v>265</v>
      </c>
      <c r="AE5390" s="2">
        <v>204</v>
      </c>
      <c r="AF5390" s="2">
        <v>173</v>
      </c>
      <c r="AG5390" s="2">
        <v>171</v>
      </c>
      <c r="AH5390" s="2">
        <v>238</v>
      </c>
      <c r="AI5390" s="2">
        <v>219</v>
      </c>
      <c r="AJ5390" s="2">
        <v>160</v>
      </c>
      <c r="AK5390" s="2">
        <v>0</v>
      </c>
      <c r="AL5390" s="2">
        <v>0</v>
      </c>
      <c r="AM5390" s="2">
        <v>0</v>
      </c>
      <c r="AN5390" s="2">
        <v>0</v>
      </c>
      <c r="AO5390" s="2">
        <v>0</v>
      </c>
      <c r="AP5390" s="2">
        <v>0</v>
      </c>
      <c r="AQ5390" s="2">
        <v>0</v>
      </c>
      <c r="AR5390" s="2">
        <v>0</v>
      </c>
      <c r="AS5390" s="2">
        <v>0</v>
      </c>
      <c r="AT5390" s="2">
        <v>0</v>
      </c>
      <c r="AU5390" s="2">
        <v>0</v>
      </c>
      <c r="AV5390" s="2">
        <v>0</v>
      </c>
      <c r="AW5390" s="2">
        <v>0</v>
      </c>
      <c r="AX5390" s="2">
        <v>0</v>
      </c>
      <c r="AY5390" s="2">
        <v>0</v>
      </c>
      <c r="AZ5390" s="2">
        <v>0</v>
      </c>
      <c r="BA5390" s="2">
        <v>0</v>
      </c>
      <c r="BB5390" s="2">
        <v>0</v>
      </c>
      <c r="BC5390" s="2">
        <v>234</v>
      </c>
      <c r="BD5390" s="2">
        <v>29</v>
      </c>
      <c r="BE5390" s="2">
        <v>0</v>
      </c>
      <c r="BF5390" s="2">
        <v>0</v>
      </c>
      <c r="BG5390" s="2">
        <v>0</v>
      </c>
      <c r="BH5390" s="2">
        <v>0</v>
      </c>
      <c r="BI5390" s="2">
        <v>0</v>
      </c>
      <c r="BJ5390" s="2">
        <v>0</v>
      </c>
      <c r="BK5390" s="2">
        <v>0</v>
      </c>
      <c r="BL5390" s="2">
        <v>13</v>
      </c>
      <c r="BM5390" s="2">
        <v>10</v>
      </c>
      <c r="BN5390" s="2">
        <v>8</v>
      </c>
      <c r="BO5390" s="2">
        <v>8</v>
      </c>
      <c r="BP5390" s="2">
        <v>9</v>
      </c>
      <c r="BQ5390" s="2">
        <v>9</v>
      </c>
      <c r="BR5390" s="2">
        <v>4</v>
      </c>
      <c r="BS5390" s="2">
        <v>0</v>
      </c>
      <c r="BT5390" s="2">
        <v>0</v>
      </c>
      <c r="BU5390" s="2">
        <v>0</v>
      </c>
      <c r="BV5390" s="2">
        <v>0</v>
      </c>
      <c r="BW5390" s="2">
        <v>0</v>
      </c>
      <c r="BX5390" s="2">
        <v>0</v>
      </c>
      <c r="BY5390" s="2">
        <v>0</v>
      </c>
      <c r="BZ5390" s="2">
        <v>0</v>
      </c>
      <c r="CA5390" s="2">
        <v>0</v>
      </c>
      <c r="CB5390" s="2">
        <v>0</v>
      </c>
      <c r="CC5390" s="2">
        <v>0</v>
      </c>
      <c r="CD5390" s="2">
        <v>0</v>
      </c>
      <c r="CE5390" s="2">
        <v>0</v>
      </c>
      <c r="CF5390" s="2">
        <v>0</v>
      </c>
      <c r="CG5390" s="2">
        <v>0</v>
      </c>
      <c r="CH5390" s="2">
        <v>0</v>
      </c>
      <c r="CI5390" s="2">
        <v>0</v>
      </c>
      <c r="CJ5390" s="2">
        <v>0</v>
      </c>
      <c r="CK5390" s="2">
        <v>13</v>
      </c>
      <c r="CL5390" s="2">
        <v>6</v>
      </c>
    </row>
    <row r="5391" spans="1:90" x14ac:dyDescent="0.25">
      <c r="A5391" t="s">
        <v>115</v>
      </c>
      <c r="B5391">
        <v>10706</v>
      </c>
      <c r="C5391" t="s">
        <v>250</v>
      </c>
      <c r="D5391">
        <v>1</v>
      </c>
      <c r="E5391">
        <v>8</v>
      </c>
      <c r="F5391">
        <v>902100</v>
      </c>
      <c r="G5391">
        <v>35902100</v>
      </c>
      <c r="H5391" t="s">
        <v>11247</v>
      </c>
      <c r="I5391">
        <v>298</v>
      </c>
      <c r="J5391" t="s">
        <v>252</v>
      </c>
      <c r="K5391" t="s">
        <v>9687</v>
      </c>
      <c r="L5391">
        <v>1</v>
      </c>
      <c r="M5391" t="s">
        <v>252</v>
      </c>
      <c r="N5391">
        <v>6815030</v>
      </c>
      <c r="O5391" t="s">
        <v>92</v>
      </c>
      <c r="P5391" t="s">
        <v>11248</v>
      </c>
      <c r="Q5391">
        <v>100</v>
      </c>
      <c r="R5391">
        <v>11</v>
      </c>
      <c r="S5391">
        <v>47043799</v>
      </c>
      <c r="T5391">
        <v>47046058</v>
      </c>
      <c r="U5391" t="s">
        <v>11249</v>
      </c>
      <c r="V5391">
        <v>1</v>
      </c>
      <c r="W5391" s="2">
        <v>0</v>
      </c>
      <c r="X5391" s="2">
        <v>0</v>
      </c>
      <c r="Y5391" s="2">
        <v>0</v>
      </c>
      <c r="Z5391" s="2">
        <v>0</v>
      </c>
      <c r="AA5391" s="2">
        <v>0</v>
      </c>
      <c r="AB5391" s="2">
        <v>0</v>
      </c>
      <c r="AC5391" s="2">
        <v>0</v>
      </c>
      <c r="AD5391" s="2">
        <v>56</v>
      </c>
      <c r="AE5391" s="2">
        <v>62</v>
      </c>
      <c r="AF5391" s="2">
        <v>100</v>
      </c>
      <c r="AG5391" s="2">
        <v>95</v>
      </c>
      <c r="AH5391" s="2">
        <v>202</v>
      </c>
      <c r="AI5391" s="2">
        <v>156</v>
      </c>
      <c r="AJ5391" s="2">
        <v>125</v>
      </c>
      <c r="AK5391" s="2">
        <v>0</v>
      </c>
      <c r="AL5391" s="2">
        <v>0</v>
      </c>
      <c r="AM5391" s="2">
        <v>0</v>
      </c>
      <c r="AN5391" s="2">
        <v>0</v>
      </c>
      <c r="AO5391" s="2">
        <v>0</v>
      </c>
      <c r="AP5391" s="2">
        <v>0</v>
      </c>
      <c r="AQ5391" s="2">
        <v>0</v>
      </c>
      <c r="AR5391" s="2">
        <v>0</v>
      </c>
      <c r="AS5391" s="2">
        <v>0</v>
      </c>
      <c r="AT5391" s="2">
        <v>0</v>
      </c>
      <c r="AU5391" s="2">
        <v>203</v>
      </c>
      <c r="AV5391" s="2">
        <v>0</v>
      </c>
      <c r="AW5391" s="2">
        <v>0</v>
      </c>
      <c r="AX5391" s="2">
        <v>0</v>
      </c>
      <c r="AY5391" s="2">
        <v>0</v>
      </c>
      <c r="AZ5391" s="2">
        <v>0</v>
      </c>
      <c r="BA5391" s="2">
        <v>0</v>
      </c>
      <c r="BB5391" s="2">
        <v>0</v>
      </c>
      <c r="BC5391" s="2">
        <v>16</v>
      </c>
      <c r="BD5391" s="2">
        <v>23</v>
      </c>
      <c r="BE5391" s="2">
        <v>0</v>
      </c>
      <c r="BF5391" s="2">
        <v>0</v>
      </c>
      <c r="BG5391" s="2">
        <v>0</v>
      </c>
      <c r="BH5391" s="2">
        <v>0</v>
      </c>
      <c r="BI5391" s="2">
        <v>0</v>
      </c>
      <c r="BJ5391" s="2">
        <v>0</v>
      </c>
      <c r="BK5391" s="2">
        <v>0</v>
      </c>
      <c r="BL5391" s="2">
        <v>2</v>
      </c>
      <c r="BM5391" s="2">
        <v>3</v>
      </c>
      <c r="BN5391" s="2">
        <v>5</v>
      </c>
      <c r="BO5391" s="2">
        <v>4</v>
      </c>
      <c r="BP5391" s="2">
        <v>8</v>
      </c>
      <c r="BQ5391" s="2">
        <v>6</v>
      </c>
      <c r="BR5391" s="2">
        <v>4</v>
      </c>
      <c r="BS5391" s="2">
        <v>0</v>
      </c>
      <c r="BT5391" s="2">
        <v>0</v>
      </c>
      <c r="BU5391" s="2">
        <v>0</v>
      </c>
      <c r="BV5391" s="2">
        <v>0</v>
      </c>
      <c r="BW5391" s="2">
        <v>0</v>
      </c>
      <c r="BX5391" s="2">
        <v>0</v>
      </c>
      <c r="BY5391" s="2">
        <v>0</v>
      </c>
      <c r="BZ5391" s="2">
        <v>0</v>
      </c>
      <c r="CA5391" s="2">
        <v>0</v>
      </c>
      <c r="CB5391" s="2">
        <v>0</v>
      </c>
      <c r="CC5391" s="2">
        <v>7</v>
      </c>
      <c r="CD5391" s="2">
        <v>0</v>
      </c>
      <c r="CE5391" s="2">
        <v>0</v>
      </c>
      <c r="CF5391" s="2">
        <v>0</v>
      </c>
      <c r="CG5391" s="2">
        <v>0</v>
      </c>
      <c r="CH5391" s="2">
        <v>0</v>
      </c>
      <c r="CI5391" s="2">
        <v>0</v>
      </c>
      <c r="CJ5391" s="2">
        <v>0</v>
      </c>
      <c r="CK5391" s="2">
        <v>4</v>
      </c>
      <c r="CL5391" s="2">
        <v>7</v>
      </c>
    </row>
    <row r="5392" spans="1:90" x14ac:dyDescent="0.25">
      <c r="A5392" t="s">
        <v>115</v>
      </c>
      <c r="B5392">
        <v>10706</v>
      </c>
      <c r="C5392" t="s">
        <v>250</v>
      </c>
      <c r="D5392">
        <v>1</v>
      </c>
      <c r="E5392">
        <v>8</v>
      </c>
      <c r="F5392">
        <v>44842</v>
      </c>
      <c r="G5392">
        <v>35044842</v>
      </c>
      <c r="H5392" t="s">
        <v>17212</v>
      </c>
      <c r="I5392">
        <v>298</v>
      </c>
      <c r="J5392" t="s">
        <v>252</v>
      </c>
      <c r="K5392" t="s">
        <v>11459</v>
      </c>
      <c r="L5392">
        <v>1</v>
      </c>
      <c r="M5392" t="s">
        <v>252</v>
      </c>
      <c r="N5392">
        <v>6805135</v>
      </c>
      <c r="O5392" t="s">
        <v>261</v>
      </c>
      <c r="P5392" t="s">
        <v>17213</v>
      </c>
      <c r="Q5392">
        <v>2025</v>
      </c>
      <c r="R5392">
        <v>11</v>
      </c>
      <c r="S5392">
        <v>47045299</v>
      </c>
      <c r="T5392">
        <v>47046091</v>
      </c>
      <c r="U5392" t="s">
        <v>17214</v>
      </c>
      <c r="V5392">
        <v>1</v>
      </c>
      <c r="W5392" s="2">
        <v>0</v>
      </c>
      <c r="X5392" s="2">
        <v>0</v>
      </c>
      <c r="Y5392" s="2">
        <v>36</v>
      </c>
      <c r="Z5392" s="2">
        <v>31</v>
      </c>
      <c r="AA5392" s="2">
        <v>31</v>
      </c>
      <c r="AB5392" s="2">
        <v>45</v>
      </c>
      <c r="AC5392" s="2">
        <v>33</v>
      </c>
      <c r="AD5392" s="2">
        <v>46</v>
      </c>
      <c r="AE5392" s="2">
        <v>52</v>
      </c>
      <c r="AF5392" s="2">
        <v>54</v>
      </c>
      <c r="AG5392" s="2">
        <v>28</v>
      </c>
      <c r="AH5392" s="2">
        <v>39</v>
      </c>
      <c r="AI5392" s="2">
        <v>23</v>
      </c>
      <c r="AJ5392" s="2">
        <v>0</v>
      </c>
      <c r="AK5392" s="2">
        <v>0</v>
      </c>
      <c r="AL5392" s="2">
        <v>0</v>
      </c>
      <c r="AM5392" s="2">
        <v>0</v>
      </c>
      <c r="AN5392" s="2">
        <v>0</v>
      </c>
      <c r="AO5392" s="2">
        <v>0</v>
      </c>
      <c r="AP5392" s="2">
        <v>0</v>
      </c>
      <c r="AQ5392" s="2">
        <v>0</v>
      </c>
      <c r="AR5392" s="2">
        <v>0</v>
      </c>
      <c r="AS5392" s="2">
        <v>0</v>
      </c>
      <c r="AT5392" s="2">
        <v>0</v>
      </c>
      <c r="AU5392" s="2">
        <v>0</v>
      </c>
      <c r="AV5392" s="2">
        <v>0</v>
      </c>
      <c r="AW5392" s="2">
        <v>0</v>
      </c>
      <c r="AX5392" s="2">
        <v>0</v>
      </c>
      <c r="AY5392" s="2">
        <v>0</v>
      </c>
      <c r="AZ5392" s="2">
        <v>0</v>
      </c>
      <c r="BA5392" s="2">
        <v>0</v>
      </c>
      <c r="BB5392" s="2">
        <v>0</v>
      </c>
      <c r="BC5392" s="2">
        <v>104</v>
      </c>
      <c r="BD5392" s="2">
        <v>0</v>
      </c>
      <c r="BE5392" s="2">
        <v>0</v>
      </c>
      <c r="BF5392" s="2">
        <v>0</v>
      </c>
      <c r="BG5392" s="2">
        <v>2</v>
      </c>
      <c r="BH5392" s="2">
        <v>1</v>
      </c>
      <c r="BI5392" s="2">
        <v>1</v>
      </c>
      <c r="BJ5392" s="2">
        <v>2</v>
      </c>
      <c r="BK5392" s="2">
        <v>1</v>
      </c>
      <c r="BL5392" s="2">
        <v>2</v>
      </c>
      <c r="BM5392" s="2">
        <v>3</v>
      </c>
      <c r="BN5392" s="2">
        <v>2</v>
      </c>
      <c r="BO5392" s="2">
        <v>1</v>
      </c>
      <c r="BP5392" s="2">
        <v>1</v>
      </c>
      <c r="BQ5392" s="2">
        <v>1</v>
      </c>
      <c r="BR5392" s="2">
        <v>0</v>
      </c>
      <c r="BS5392" s="2">
        <v>0</v>
      </c>
      <c r="BT5392" s="2">
        <v>0</v>
      </c>
      <c r="BU5392" s="2">
        <v>0</v>
      </c>
      <c r="BV5392" s="2">
        <v>0</v>
      </c>
      <c r="BW5392" s="2">
        <v>0</v>
      </c>
      <c r="BX5392" s="2">
        <v>0</v>
      </c>
      <c r="BY5392" s="2">
        <v>0</v>
      </c>
      <c r="BZ5392" s="2">
        <v>0</v>
      </c>
      <c r="CA5392" s="2">
        <v>0</v>
      </c>
      <c r="CB5392" s="2">
        <v>0</v>
      </c>
      <c r="CC5392" s="2">
        <v>0</v>
      </c>
      <c r="CD5392" s="2">
        <v>0</v>
      </c>
      <c r="CE5392" s="2">
        <v>0</v>
      </c>
      <c r="CF5392" s="2">
        <v>0</v>
      </c>
      <c r="CG5392" s="2">
        <v>0</v>
      </c>
      <c r="CH5392" s="2">
        <v>0</v>
      </c>
      <c r="CI5392" s="2">
        <v>0</v>
      </c>
      <c r="CJ5392" s="2">
        <v>0</v>
      </c>
      <c r="CK5392" s="2">
        <v>5</v>
      </c>
      <c r="CL5392" s="2">
        <v>0</v>
      </c>
    </row>
    <row r="5393" spans="1:90" x14ac:dyDescent="0.25">
      <c r="A5393" t="s">
        <v>115</v>
      </c>
      <c r="B5393">
        <v>10706</v>
      </c>
      <c r="C5393" t="s">
        <v>250</v>
      </c>
      <c r="D5393">
        <v>1</v>
      </c>
      <c r="E5393">
        <v>8</v>
      </c>
      <c r="F5393">
        <v>10315</v>
      </c>
      <c r="G5393">
        <v>35010315</v>
      </c>
      <c r="H5393" t="s">
        <v>6658</v>
      </c>
      <c r="I5393">
        <v>298</v>
      </c>
      <c r="J5393" t="s">
        <v>252</v>
      </c>
      <c r="K5393" t="s">
        <v>6659</v>
      </c>
      <c r="L5393">
        <v>1</v>
      </c>
      <c r="M5393" t="s">
        <v>252</v>
      </c>
      <c r="N5393">
        <v>6845070</v>
      </c>
      <c r="O5393" t="s">
        <v>261</v>
      </c>
      <c r="P5393" t="s">
        <v>6660</v>
      </c>
      <c r="Q5393">
        <v>2550</v>
      </c>
      <c r="R5393">
        <v>11</v>
      </c>
      <c r="S5393">
        <v>47043937</v>
      </c>
      <c r="T5393">
        <v>47046598</v>
      </c>
      <c r="U5393" t="s">
        <v>6661</v>
      </c>
      <c r="V5393">
        <v>1</v>
      </c>
      <c r="W5393" s="2">
        <v>0</v>
      </c>
      <c r="X5393" s="2">
        <v>0</v>
      </c>
      <c r="Y5393" s="2">
        <v>53</v>
      </c>
      <c r="Z5393" s="2">
        <v>37</v>
      </c>
      <c r="AA5393" s="2">
        <v>47</v>
      </c>
      <c r="AB5393" s="2">
        <v>51</v>
      </c>
      <c r="AC5393" s="2">
        <v>63</v>
      </c>
      <c r="AD5393" s="2">
        <v>39</v>
      </c>
      <c r="AE5393" s="2">
        <v>43</v>
      </c>
      <c r="AF5393" s="2">
        <v>53</v>
      </c>
      <c r="AG5393" s="2">
        <v>32</v>
      </c>
      <c r="AH5393" s="2">
        <v>27</v>
      </c>
      <c r="AI5393" s="2">
        <v>37</v>
      </c>
      <c r="AJ5393" s="2">
        <v>45</v>
      </c>
      <c r="AK5393" s="2">
        <v>0</v>
      </c>
      <c r="AL5393" s="2">
        <v>0</v>
      </c>
      <c r="AM5393" s="2">
        <v>0</v>
      </c>
      <c r="AN5393" s="2">
        <v>0</v>
      </c>
      <c r="AO5393" s="2">
        <v>0</v>
      </c>
      <c r="AP5393" s="2">
        <v>0</v>
      </c>
      <c r="AQ5393" s="2">
        <v>0</v>
      </c>
      <c r="AR5393" s="2">
        <v>0</v>
      </c>
      <c r="AS5393" s="2">
        <v>0</v>
      </c>
      <c r="AT5393" s="2">
        <v>0</v>
      </c>
      <c r="AU5393" s="2">
        <v>0</v>
      </c>
      <c r="AV5393" s="2">
        <v>0</v>
      </c>
      <c r="AW5393" s="2">
        <v>0</v>
      </c>
      <c r="AX5393" s="2">
        <v>0</v>
      </c>
      <c r="AY5393" s="2">
        <v>0</v>
      </c>
      <c r="AZ5393" s="2">
        <v>0</v>
      </c>
      <c r="BA5393" s="2">
        <v>0</v>
      </c>
      <c r="BB5393" s="2">
        <v>0</v>
      </c>
      <c r="BC5393" s="2">
        <v>167</v>
      </c>
      <c r="BD5393" s="2">
        <v>14</v>
      </c>
      <c r="BE5393" s="2">
        <v>0</v>
      </c>
      <c r="BF5393" s="2">
        <v>0</v>
      </c>
      <c r="BG5393" s="2">
        <v>2</v>
      </c>
      <c r="BH5393" s="2">
        <v>3</v>
      </c>
      <c r="BI5393" s="2">
        <v>2</v>
      </c>
      <c r="BJ5393" s="2">
        <v>4</v>
      </c>
      <c r="BK5393" s="2">
        <v>4</v>
      </c>
      <c r="BL5393" s="2">
        <v>4</v>
      </c>
      <c r="BM5393" s="2">
        <v>2</v>
      </c>
      <c r="BN5393" s="2">
        <v>3</v>
      </c>
      <c r="BO5393" s="2">
        <v>2</v>
      </c>
      <c r="BP5393" s="2">
        <v>2</v>
      </c>
      <c r="BQ5393" s="2">
        <v>2</v>
      </c>
      <c r="BR5393" s="2">
        <v>3</v>
      </c>
      <c r="BS5393" s="2">
        <v>0</v>
      </c>
      <c r="BT5393" s="2">
        <v>0</v>
      </c>
      <c r="BU5393" s="2">
        <v>0</v>
      </c>
      <c r="BV5393" s="2">
        <v>0</v>
      </c>
      <c r="BW5393" s="2">
        <v>0</v>
      </c>
      <c r="BX5393" s="2">
        <v>0</v>
      </c>
      <c r="BY5393" s="2">
        <v>0</v>
      </c>
      <c r="BZ5393" s="2">
        <v>0</v>
      </c>
      <c r="CA5393" s="2">
        <v>0</v>
      </c>
      <c r="CB5393" s="2">
        <v>0</v>
      </c>
      <c r="CC5393" s="2">
        <v>0</v>
      </c>
      <c r="CD5393" s="2">
        <v>0</v>
      </c>
      <c r="CE5393" s="2">
        <v>0</v>
      </c>
      <c r="CF5393" s="2">
        <v>0</v>
      </c>
      <c r="CG5393" s="2">
        <v>0</v>
      </c>
      <c r="CH5393" s="2">
        <v>0</v>
      </c>
      <c r="CI5393" s="2">
        <v>0</v>
      </c>
      <c r="CJ5393" s="2">
        <v>0</v>
      </c>
      <c r="CK5393" s="2">
        <v>11</v>
      </c>
      <c r="CL5393" s="2">
        <v>4</v>
      </c>
    </row>
    <row r="5394" spans="1:90" x14ac:dyDescent="0.25">
      <c r="A5394" t="s">
        <v>115</v>
      </c>
      <c r="B5394">
        <v>10706</v>
      </c>
      <c r="C5394" t="s">
        <v>250</v>
      </c>
      <c r="D5394">
        <v>1</v>
      </c>
      <c r="E5394">
        <v>8</v>
      </c>
      <c r="F5394">
        <v>10145</v>
      </c>
      <c r="G5394">
        <v>35010145</v>
      </c>
      <c r="H5394" t="s">
        <v>9109</v>
      </c>
      <c r="I5394">
        <v>298</v>
      </c>
      <c r="J5394" t="s">
        <v>252</v>
      </c>
      <c r="K5394" t="s">
        <v>9110</v>
      </c>
      <c r="L5394">
        <v>1</v>
      </c>
      <c r="M5394" t="s">
        <v>252</v>
      </c>
      <c r="N5394">
        <v>6820200</v>
      </c>
      <c r="O5394" t="s">
        <v>92</v>
      </c>
      <c r="P5394" t="s">
        <v>2275</v>
      </c>
      <c r="Q5394">
        <v>83</v>
      </c>
      <c r="R5394">
        <v>11</v>
      </c>
      <c r="S5394">
        <v>47824693</v>
      </c>
      <c r="T5394">
        <v>47826154</v>
      </c>
      <c r="U5394" t="s">
        <v>9111</v>
      </c>
      <c r="V5394">
        <v>1</v>
      </c>
      <c r="W5394" s="2">
        <v>0</v>
      </c>
      <c r="X5394" s="2">
        <v>0</v>
      </c>
      <c r="Y5394" s="2">
        <v>89</v>
      </c>
      <c r="Z5394" s="2">
        <v>58</v>
      </c>
      <c r="AA5394" s="2">
        <v>97</v>
      </c>
      <c r="AB5394" s="2">
        <v>83</v>
      </c>
      <c r="AC5394" s="2">
        <v>86</v>
      </c>
      <c r="AD5394" s="2">
        <v>131</v>
      </c>
      <c r="AE5394" s="2">
        <v>116</v>
      </c>
      <c r="AF5394" s="2">
        <v>105</v>
      </c>
      <c r="AG5394" s="2">
        <v>123</v>
      </c>
      <c r="AH5394" s="2">
        <v>178</v>
      </c>
      <c r="AI5394" s="2">
        <v>173</v>
      </c>
      <c r="AJ5394" s="2">
        <v>111</v>
      </c>
      <c r="AK5394" s="2">
        <v>0</v>
      </c>
      <c r="AL5394" s="2">
        <v>0</v>
      </c>
      <c r="AM5394" s="2">
        <v>0</v>
      </c>
      <c r="AN5394" s="2">
        <v>0</v>
      </c>
      <c r="AO5394" s="2">
        <v>0</v>
      </c>
      <c r="AP5394" s="2">
        <v>0</v>
      </c>
      <c r="AQ5394" s="2">
        <v>0</v>
      </c>
      <c r="AR5394" s="2">
        <v>0</v>
      </c>
      <c r="AS5394" s="2">
        <v>0</v>
      </c>
      <c r="AT5394" s="2">
        <v>0</v>
      </c>
      <c r="AU5394" s="2">
        <v>0</v>
      </c>
      <c r="AV5394" s="2">
        <v>0</v>
      </c>
      <c r="AW5394" s="2">
        <v>0</v>
      </c>
      <c r="AX5394" s="2">
        <v>0</v>
      </c>
      <c r="AY5394" s="2">
        <v>0</v>
      </c>
      <c r="AZ5394" s="2">
        <v>0</v>
      </c>
      <c r="BA5394" s="2">
        <v>0</v>
      </c>
      <c r="BB5394" s="2">
        <v>0</v>
      </c>
      <c r="BC5394" s="2">
        <v>0</v>
      </c>
      <c r="BD5394" s="2">
        <v>0</v>
      </c>
      <c r="BE5394" s="2">
        <v>0</v>
      </c>
      <c r="BF5394" s="2">
        <v>0</v>
      </c>
      <c r="BG5394" s="2">
        <v>4</v>
      </c>
      <c r="BH5394" s="2">
        <v>3</v>
      </c>
      <c r="BI5394" s="2">
        <v>4</v>
      </c>
      <c r="BJ5394" s="2">
        <v>4</v>
      </c>
      <c r="BK5394" s="2">
        <v>4</v>
      </c>
      <c r="BL5394" s="2">
        <v>4</v>
      </c>
      <c r="BM5394" s="2">
        <v>4</v>
      </c>
      <c r="BN5394" s="2">
        <v>5</v>
      </c>
      <c r="BO5394" s="2">
        <v>8</v>
      </c>
      <c r="BP5394" s="2">
        <v>6</v>
      </c>
      <c r="BQ5394" s="2">
        <v>7</v>
      </c>
      <c r="BR5394" s="2">
        <v>4</v>
      </c>
      <c r="BS5394" s="2">
        <v>0</v>
      </c>
      <c r="BT5394" s="2">
        <v>0</v>
      </c>
      <c r="BU5394" s="2">
        <v>0</v>
      </c>
      <c r="BV5394" s="2">
        <v>0</v>
      </c>
      <c r="BW5394" s="2">
        <v>0</v>
      </c>
      <c r="BX5394" s="2">
        <v>0</v>
      </c>
      <c r="BY5394" s="2">
        <v>0</v>
      </c>
      <c r="BZ5394" s="2">
        <v>0</v>
      </c>
      <c r="CA5394" s="2">
        <v>0</v>
      </c>
      <c r="CB5394" s="2">
        <v>0</v>
      </c>
      <c r="CC5394" s="2">
        <v>0</v>
      </c>
      <c r="CD5394" s="2">
        <v>0</v>
      </c>
      <c r="CE5394" s="2">
        <v>0</v>
      </c>
      <c r="CF5394" s="2">
        <v>0</v>
      </c>
      <c r="CG5394" s="2">
        <v>0</v>
      </c>
      <c r="CH5394" s="2">
        <v>0</v>
      </c>
      <c r="CI5394" s="2">
        <v>0</v>
      </c>
      <c r="CJ5394" s="2">
        <v>0</v>
      </c>
      <c r="CK5394" s="2">
        <v>0</v>
      </c>
      <c r="CL5394" s="2">
        <v>0</v>
      </c>
    </row>
    <row r="5395" spans="1:90" x14ac:dyDescent="0.25">
      <c r="A5395" t="s">
        <v>115</v>
      </c>
      <c r="B5395">
        <v>10706</v>
      </c>
      <c r="C5395" t="s">
        <v>250</v>
      </c>
      <c r="D5395">
        <v>1</v>
      </c>
      <c r="E5395">
        <v>8</v>
      </c>
      <c r="F5395">
        <v>40691</v>
      </c>
      <c r="G5395">
        <v>35040691</v>
      </c>
      <c r="H5395" t="s">
        <v>12499</v>
      </c>
      <c r="I5395">
        <v>298</v>
      </c>
      <c r="J5395" t="s">
        <v>252</v>
      </c>
      <c r="K5395" t="s">
        <v>12500</v>
      </c>
      <c r="L5395">
        <v>1</v>
      </c>
      <c r="M5395" t="s">
        <v>252</v>
      </c>
      <c r="N5395">
        <v>6817130</v>
      </c>
      <c r="O5395" t="s">
        <v>92</v>
      </c>
      <c r="P5395" t="s">
        <v>12501</v>
      </c>
      <c r="Q5395">
        <v>2</v>
      </c>
      <c r="R5395">
        <v>11</v>
      </c>
      <c r="S5395">
        <v>47045248</v>
      </c>
      <c r="T5395">
        <v>47045512</v>
      </c>
      <c r="U5395" t="s">
        <v>12502</v>
      </c>
      <c r="V5395">
        <v>1</v>
      </c>
      <c r="W5395" s="2">
        <v>0</v>
      </c>
      <c r="X5395" s="2">
        <v>0</v>
      </c>
      <c r="Y5395" s="2">
        <v>0</v>
      </c>
      <c r="Z5395" s="2">
        <v>0</v>
      </c>
      <c r="AA5395" s="2">
        <v>0</v>
      </c>
      <c r="AB5395" s="2">
        <v>0</v>
      </c>
      <c r="AC5395" s="2">
        <v>0</v>
      </c>
      <c r="AD5395" s="2">
        <v>201</v>
      </c>
      <c r="AE5395" s="2">
        <v>186</v>
      </c>
      <c r="AF5395" s="2">
        <v>214</v>
      </c>
      <c r="AG5395" s="2">
        <v>219</v>
      </c>
      <c r="AH5395" s="2">
        <v>215</v>
      </c>
      <c r="AI5395" s="2">
        <v>155</v>
      </c>
      <c r="AJ5395" s="2">
        <v>189</v>
      </c>
      <c r="AK5395" s="2">
        <v>0</v>
      </c>
      <c r="AL5395" s="2">
        <v>0</v>
      </c>
      <c r="AM5395" s="2">
        <v>0</v>
      </c>
      <c r="AN5395" s="2">
        <v>0</v>
      </c>
      <c r="AO5395" s="2">
        <v>0</v>
      </c>
      <c r="AP5395" s="2">
        <v>0</v>
      </c>
      <c r="AQ5395" s="2">
        <v>0</v>
      </c>
      <c r="AR5395" s="2">
        <v>0</v>
      </c>
      <c r="AS5395" s="2">
        <v>0</v>
      </c>
      <c r="AT5395" s="2">
        <v>0</v>
      </c>
      <c r="AU5395" s="2">
        <v>0</v>
      </c>
      <c r="AV5395" s="2">
        <v>0</v>
      </c>
      <c r="AW5395" s="2">
        <v>0</v>
      </c>
      <c r="AX5395" s="2">
        <v>0</v>
      </c>
      <c r="AY5395" s="2">
        <v>0</v>
      </c>
      <c r="AZ5395" s="2">
        <v>0</v>
      </c>
      <c r="BA5395" s="2">
        <v>0</v>
      </c>
      <c r="BB5395" s="2">
        <v>0</v>
      </c>
      <c r="BC5395" s="2">
        <v>19</v>
      </c>
      <c r="BD5395" s="2">
        <v>0</v>
      </c>
      <c r="BE5395" s="2">
        <v>0</v>
      </c>
      <c r="BF5395" s="2">
        <v>0</v>
      </c>
      <c r="BG5395" s="2">
        <v>0</v>
      </c>
      <c r="BH5395" s="2">
        <v>0</v>
      </c>
      <c r="BI5395" s="2">
        <v>0</v>
      </c>
      <c r="BJ5395" s="2">
        <v>0</v>
      </c>
      <c r="BK5395" s="2">
        <v>0</v>
      </c>
      <c r="BL5395" s="2">
        <v>12</v>
      </c>
      <c r="BM5395" s="2">
        <v>11</v>
      </c>
      <c r="BN5395" s="2">
        <v>9</v>
      </c>
      <c r="BO5395" s="2">
        <v>8</v>
      </c>
      <c r="BP5395" s="2">
        <v>10</v>
      </c>
      <c r="BQ5395" s="2">
        <v>9</v>
      </c>
      <c r="BR5395" s="2">
        <v>7</v>
      </c>
      <c r="BS5395" s="2">
        <v>0</v>
      </c>
      <c r="BT5395" s="2">
        <v>0</v>
      </c>
      <c r="BU5395" s="2">
        <v>0</v>
      </c>
      <c r="BV5395" s="2">
        <v>0</v>
      </c>
      <c r="BW5395" s="2">
        <v>0</v>
      </c>
      <c r="BX5395" s="2">
        <v>0</v>
      </c>
      <c r="BY5395" s="2">
        <v>0</v>
      </c>
      <c r="BZ5395" s="2">
        <v>0</v>
      </c>
      <c r="CA5395" s="2">
        <v>0</v>
      </c>
      <c r="CB5395" s="2">
        <v>0</v>
      </c>
      <c r="CC5395" s="2">
        <v>0</v>
      </c>
      <c r="CD5395" s="2">
        <v>0</v>
      </c>
      <c r="CE5395" s="2">
        <v>0</v>
      </c>
      <c r="CF5395" s="2">
        <v>0</v>
      </c>
      <c r="CG5395" s="2">
        <v>0</v>
      </c>
      <c r="CH5395" s="2">
        <v>0</v>
      </c>
      <c r="CI5395" s="2">
        <v>0</v>
      </c>
      <c r="CJ5395" s="2">
        <v>0</v>
      </c>
      <c r="CK5395" s="2">
        <v>1</v>
      </c>
      <c r="CL5395" s="2">
        <v>0</v>
      </c>
    </row>
    <row r="5396" spans="1:90" x14ac:dyDescent="0.25">
      <c r="A5396" t="s">
        <v>115</v>
      </c>
      <c r="B5396">
        <v>10706</v>
      </c>
      <c r="C5396" t="s">
        <v>250</v>
      </c>
      <c r="D5396">
        <v>1</v>
      </c>
      <c r="E5396">
        <v>8</v>
      </c>
      <c r="F5396">
        <v>38600</v>
      </c>
      <c r="G5396">
        <v>35038600</v>
      </c>
      <c r="H5396" t="s">
        <v>16229</v>
      </c>
      <c r="I5396">
        <v>298</v>
      </c>
      <c r="J5396" t="s">
        <v>252</v>
      </c>
      <c r="K5396" t="s">
        <v>16230</v>
      </c>
      <c r="L5396">
        <v>1</v>
      </c>
      <c r="M5396" t="s">
        <v>252</v>
      </c>
      <c r="N5396">
        <v>6835425</v>
      </c>
      <c r="O5396" t="s">
        <v>92</v>
      </c>
      <c r="P5396" t="s">
        <v>12354</v>
      </c>
      <c r="Q5396">
        <v>254</v>
      </c>
      <c r="R5396">
        <v>11</v>
      </c>
      <c r="S5396">
        <v>47042348</v>
      </c>
      <c r="U5396" t="s">
        <v>16231</v>
      </c>
      <c r="V5396">
        <v>1</v>
      </c>
      <c r="W5396" s="2">
        <v>0</v>
      </c>
      <c r="X5396" s="2">
        <v>0</v>
      </c>
      <c r="Y5396" s="2">
        <v>74</v>
      </c>
      <c r="Z5396" s="2">
        <v>72</v>
      </c>
      <c r="AA5396" s="2">
        <v>72</v>
      </c>
      <c r="AB5396" s="2">
        <v>70</v>
      </c>
      <c r="AC5396" s="2">
        <v>65</v>
      </c>
      <c r="AD5396" s="2">
        <v>73</v>
      </c>
      <c r="AE5396" s="2">
        <v>65</v>
      </c>
      <c r="AF5396" s="2">
        <v>62</v>
      </c>
      <c r="AG5396" s="2">
        <v>63</v>
      </c>
      <c r="AH5396" s="2">
        <v>65</v>
      </c>
      <c r="AI5396" s="2">
        <v>52</v>
      </c>
      <c r="AJ5396" s="2">
        <v>52</v>
      </c>
      <c r="AK5396" s="2">
        <v>0</v>
      </c>
      <c r="AL5396" s="2">
        <v>0</v>
      </c>
      <c r="AM5396" s="2">
        <v>0</v>
      </c>
      <c r="AN5396" s="2">
        <v>0</v>
      </c>
      <c r="AO5396" s="2">
        <v>0</v>
      </c>
      <c r="AP5396" s="2">
        <v>0</v>
      </c>
      <c r="AQ5396" s="2">
        <v>0</v>
      </c>
      <c r="AR5396" s="2">
        <v>0</v>
      </c>
      <c r="AS5396" s="2">
        <v>0</v>
      </c>
      <c r="AT5396" s="2">
        <v>0</v>
      </c>
      <c r="AU5396" s="2">
        <v>0</v>
      </c>
      <c r="AV5396" s="2">
        <v>0</v>
      </c>
      <c r="AW5396" s="2">
        <v>0</v>
      </c>
      <c r="AX5396" s="2">
        <v>0</v>
      </c>
      <c r="AY5396" s="2">
        <v>0</v>
      </c>
      <c r="AZ5396" s="2">
        <v>0</v>
      </c>
      <c r="BA5396" s="2">
        <v>0</v>
      </c>
      <c r="BB5396" s="2">
        <v>0</v>
      </c>
      <c r="BC5396" s="2">
        <v>233</v>
      </c>
      <c r="BD5396" s="2">
        <v>0</v>
      </c>
      <c r="BE5396" s="2">
        <v>0</v>
      </c>
      <c r="BF5396" s="2">
        <v>0</v>
      </c>
      <c r="BG5396" s="2">
        <v>4</v>
      </c>
      <c r="BH5396" s="2">
        <v>4</v>
      </c>
      <c r="BI5396" s="2">
        <v>4</v>
      </c>
      <c r="BJ5396" s="2">
        <v>3</v>
      </c>
      <c r="BK5396" s="2">
        <v>3</v>
      </c>
      <c r="BL5396" s="2">
        <v>3</v>
      </c>
      <c r="BM5396" s="2">
        <v>3</v>
      </c>
      <c r="BN5396" s="2">
        <v>3</v>
      </c>
      <c r="BO5396" s="2">
        <v>3</v>
      </c>
      <c r="BP5396" s="2">
        <v>3</v>
      </c>
      <c r="BQ5396" s="2">
        <v>2</v>
      </c>
      <c r="BR5396" s="2">
        <v>3</v>
      </c>
      <c r="BS5396" s="2">
        <v>0</v>
      </c>
      <c r="BT5396" s="2">
        <v>0</v>
      </c>
      <c r="BU5396" s="2">
        <v>0</v>
      </c>
      <c r="BV5396" s="2">
        <v>0</v>
      </c>
      <c r="BW5396" s="2">
        <v>0</v>
      </c>
      <c r="BX5396" s="2">
        <v>0</v>
      </c>
      <c r="BY5396" s="2">
        <v>0</v>
      </c>
      <c r="BZ5396" s="2">
        <v>0</v>
      </c>
      <c r="CA5396" s="2">
        <v>0</v>
      </c>
      <c r="CB5396" s="2">
        <v>0</v>
      </c>
      <c r="CC5396" s="2">
        <v>0</v>
      </c>
      <c r="CD5396" s="2">
        <v>0</v>
      </c>
      <c r="CE5396" s="2">
        <v>0</v>
      </c>
      <c r="CF5396" s="2">
        <v>0</v>
      </c>
      <c r="CG5396" s="2">
        <v>0</v>
      </c>
      <c r="CH5396" s="2">
        <v>0</v>
      </c>
      <c r="CI5396" s="2">
        <v>0</v>
      </c>
      <c r="CJ5396" s="2">
        <v>0</v>
      </c>
      <c r="CK5396" s="2">
        <v>19</v>
      </c>
      <c r="CL5396" s="2">
        <v>0</v>
      </c>
    </row>
    <row r="5397" spans="1:90" x14ac:dyDescent="0.25">
      <c r="A5397" t="s">
        <v>115</v>
      </c>
      <c r="B5397">
        <v>10706</v>
      </c>
      <c r="C5397" t="s">
        <v>250</v>
      </c>
      <c r="D5397">
        <v>1</v>
      </c>
      <c r="E5397">
        <v>8</v>
      </c>
      <c r="F5397">
        <v>923345</v>
      </c>
      <c r="G5397">
        <v>35923345</v>
      </c>
      <c r="H5397" t="s">
        <v>14623</v>
      </c>
      <c r="I5397">
        <v>298</v>
      </c>
      <c r="J5397" t="s">
        <v>252</v>
      </c>
      <c r="K5397" t="s">
        <v>14623</v>
      </c>
      <c r="L5397">
        <v>1</v>
      </c>
      <c r="M5397" t="s">
        <v>252</v>
      </c>
      <c r="N5397">
        <v>6824240</v>
      </c>
      <c r="O5397" t="s">
        <v>92</v>
      </c>
      <c r="P5397" t="s">
        <v>14624</v>
      </c>
      <c r="Q5397">
        <v>410</v>
      </c>
      <c r="R5397">
        <v>11</v>
      </c>
      <c r="S5397">
        <v>47833373</v>
      </c>
      <c r="T5397">
        <v>47834376</v>
      </c>
      <c r="U5397" t="s">
        <v>14625</v>
      </c>
      <c r="V5397">
        <v>1</v>
      </c>
      <c r="W5397" s="2">
        <v>0</v>
      </c>
      <c r="X5397" s="2">
        <v>0</v>
      </c>
      <c r="Y5397" s="2">
        <v>0</v>
      </c>
      <c r="Z5397" s="2">
        <v>0</v>
      </c>
      <c r="AA5397" s="2">
        <v>0</v>
      </c>
      <c r="AB5397" s="2">
        <v>0</v>
      </c>
      <c r="AC5397" s="2">
        <v>0</v>
      </c>
      <c r="AD5397" s="2">
        <v>185</v>
      </c>
      <c r="AE5397" s="2">
        <v>167</v>
      </c>
      <c r="AF5397" s="2">
        <v>123</v>
      </c>
      <c r="AG5397" s="2">
        <v>139</v>
      </c>
      <c r="AH5397" s="2">
        <v>168</v>
      </c>
      <c r="AI5397" s="2">
        <v>130</v>
      </c>
      <c r="AJ5397" s="2">
        <v>95</v>
      </c>
      <c r="AK5397" s="2">
        <v>0</v>
      </c>
      <c r="AL5397" s="2">
        <v>0</v>
      </c>
      <c r="AM5397" s="2">
        <v>0</v>
      </c>
      <c r="AN5397" s="2">
        <v>0</v>
      </c>
      <c r="AO5397" s="2">
        <v>0</v>
      </c>
      <c r="AP5397" s="2">
        <v>0</v>
      </c>
      <c r="AQ5397" s="2">
        <v>0</v>
      </c>
      <c r="AR5397" s="2">
        <v>0</v>
      </c>
      <c r="AS5397" s="2">
        <v>0</v>
      </c>
      <c r="AT5397" s="2">
        <v>0</v>
      </c>
      <c r="AU5397" s="2">
        <v>114</v>
      </c>
      <c r="AV5397" s="2">
        <v>0</v>
      </c>
      <c r="AW5397" s="2">
        <v>0</v>
      </c>
      <c r="AX5397" s="2">
        <v>0</v>
      </c>
      <c r="AY5397" s="2">
        <v>0</v>
      </c>
      <c r="AZ5397" s="2">
        <v>0</v>
      </c>
      <c r="BA5397" s="2">
        <v>0</v>
      </c>
      <c r="BB5397" s="2">
        <v>0</v>
      </c>
      <c r="BC5397" s="2">
        <v>74</v>
      </c>
      <c r="BD5397" s="2">
        <v>0</v>
      </c>
      <c r="BE5397" s="2">
        <v>0</v>
      </c>
      <c r="BF5397" s="2">
        <v>0</v>
      </c>
      <c r="BG5397" s="2">
        <v>0</v>
      </c>
      <c r="BH5397" s="2">
        <v>0</v>
      </c>
      <c r="BI5397" s="2">
        <v>0</v>
      </c>
      <c r="BJ5397" s="2">
        <v>0</v>
      </c>
      <c r="BK5397" s="2">
        <v>0</v>
      </c>
      <c r="BL5397" s="2">
        <v>9</v>
      </c>
      <c r="BM5397" s="2">
        <v>8</v>
      </c>
      <c r="BN5397" s="2">
        <v>4</v>
      </c>
      <c r="BO5397" s="2">
        <v>8</v>
      </c>
      <c r="BP5397" s="2">
        <v>7</v>
      </c>
      <c r="BQ5397" s="2">
        <v>7</v>
      </c>
      <c r="BR5397" s="2">
        <v>5</v>
      </c>
      <c r="BS5397" s="2">
        <v>0</v>
      </c>
      <c r="BT5397" s="2">
        <v>0</v>
      </c>
      <c r="BU5397" s="2">
        <v>0</v>
      </c>
      <c r="BV5397" s="2">
        <v>0</v>
      </c>
      <c r="BW5397" s="2">
        <v>0</v>
      </c>
      <c r="BX5397" s="2">
        <v>0</v>
      </c>
      <c r="BY5397" s="2">
        <v>0</v>
      </c>
      <c r="BZ5397" s="2">
        <v>0</v>
      </c>
      <c r="CA5397" s="2">
        <v>0</v>
      </c>
      <c r="CB5397" s="2">
        <v>0</v>
      </c>
      <c r="CC5397" s="2">
        <v>4</v>
      </c>
      <c r="CD5397" s="2">
        <v>0</v>
      </c>
      <c r="CE5397" s="2">
        <v>0</v>
      </c>
      <c r="CF5397" s="2">
        <v>0</v>
      </c>
      <c r="CG5397" s="2">
        <v>0</v>
      </c>
      <c r="CH5397" s="2">
        <v>0</v>
      </c>
      <c r="CI5397" s="2">
        <v>0</v>
      </c>
      <c r="CJ5397" s="2">
        <v>0</v>
      </c>
      <c r="CK5397" s="2">
        <v>5</v>
      </c>
      <c r="CL5397" s="2">
        <v>0</v>
      </c>
    </row>
    <row r="5398" spans="1:90" x14ac:dyDescent="0.25">
      <c r="A5398" t="s">
        <v>115</v>
      </c>
      <c r="B5398">
        <v>10706</v>
      </c>
      <c r="C5398" t="s">
        <v>250</v>
      </c>
      <c r="D5398">
        <v>1</v>
      </c>
      <c r="E5398">
        <v>8</v>
      </c>
      <c r="F5398">
        <v>925858</v>
      </c>
      <c r="G5398">
        <v>35925858</v>
      </c>
      <c r="H5398" t="s">
        <v>18617</v>
      </c>
      <c r="I5398">
        <v>298</v>
      </c>
      <c r="J5398" t="s">
        <v>252</v>
      </c>
      <c r="K5398" t="s">
        <v>6367</v>
      </c>
      <c r="L5398">
        <v>1</v>
      </c>
      <c r="M5398" t="s">
        <v>252</v>
      </c>
      <c r="N5398">
        <v>6833160</v>
      </c>
      <c r="O5398" t="s">
        <v>92</v>
      </c>
      <c r="P5398" t="s">
        <v>18618</v>
      </c>
      <c r="Q5398">
        <v>77</v>
      </c>
      <c r="R5398">
        <v>11</v>
      </c>
      <c r="S5398">
        <v>47046824</v>
      </c>
      <c r="T5398">
        <v>47813329</v>
      </c>
      <c r="U5398" t="s">
        <v>18619</v>
      </c>
      <c r="V5398">
        <v>1</v>
      </c>
      <c r="W5398" s="2">
        <v>0</v>
      </c>
      <c r="X5398" s="2">
        <v>0</v>
      </c>
      <c r="Y5398" s="2">
        <v>88</v>
      </c>
      <c r="Z5398" s="2">
        <v>72</v>
      </c>
      <c r="AA5398" s="2">
        <v>75</v>
      </c>
      <c r="AB5398" s="2">
        <v>59</v>
      </c>
      <c r="AC5398" s="2">
        <v>71</v>
      </c>
      <c r="AD5398" s="2">
        <v>0</v>
      </c>
      <c r="AE5398" s="2">
        <v>0</v>
      </c>
      <c r="AF5398" s="2">
        <v>0</v>
      </c>
      <c r="AG5398" s="2">
        <v>0</v>
      </c>
      <c r="AH5398" s="2">
        <v>0</v>
      </c>
      <c r="AI5398" s="2">
        <v>0</v>
      </c>
      <c r="AJ5398" s="2">
        <v>0</v>
      </c>
      <c r="AK5398" s="2">
        <v>0</v>
      </c>
      <c r="AL5398" s="2">
        <v>0</v>
      </c>
      <c r="AM5398" s="2">
        <v>0</v>
      </c>
      <c r="AN5398" s="2">
        <v>0</v>
      </c>
      <c r="AO5398" s="2">
        <v>0</v>
      </c>
      <c r="AP5398" s="2">
        <v>0</v>
      </c>
      <c r="AQ5398" s="2">
        <v>0</v>
      </c>
      <c r="AR5398" s="2">
        <v>0</v>
      </c>
      <c r="AS5398" s="2">
        <v>0</v>
      </c>
      <c r="AT5398" s="2">
        <v>0</v>
      </c>
      <c r="AU5398" s="2">
        <v>0</v>
      </c>
      <c r="AV5398" s="2">
        <v>0</v>
      </c>
      <c r="AW5398" s="2">
        <v>0</v>
      </c>
      <c r="AX5398" s="2">
        <v>0</v>
      </c>
      <c r="AY5398" s="2">
        <v>0</v>
      </c>
      <c r="AZ5398" s="2">
        <v>0</v>
      </c>
      <c r="BA5398" s="2">
        <v>0</v>
      </c>
      <c r="BB5398" s="2">
        <v>0</v>
      </c>
      <c r="BC5398" s="2">
        <v>0</v>
      </c>
      <c r="BD5398" s="2">
        <v>0</v>
      </c>
      <c r="BE5398" s="2">
        <v>0</v>
      </c>
      <c r="BF5398" s="2">
        <v>0</v>
      </c>
      <c r="BG5398" s="2">
        <v>4</v>
      </c>
      <c r="BH5398" s="2">
        <v>4</v>
      </c>
      <c r="BI5398" s="2">
        <v>5</v>
      </c>
      <c r="BJ5398" s="2">
        <v>2</v>
      </c>
      <c r="BK5398" s="2">
        <v>5</v>
      </c>
      <c r="BL5398" s="2">
        <v>0</v>
      </c>
      <c r="BM5398" s="2">
        <v>0</v>
      </c>
      <c r="BN5398" s="2">
        <v>0</v>
      </c>
      <c r="BO5398" s="2">
        <v>0</v>
      </c>
      <c r="BP5398" s="2">
        <v>0</v>
      </c>
      <c r="BQ5398" s="2">
        <v>0</v>
      </c>
      <c r="BR5398" s="2">
        <v>0</v>
      </c>
      <c r="BS5398" s="2">
        <v>0</v>
      </c>
      <c r="BT5398" s="2">
        <v>0</v>
      </c>
      <c r="BU5398" s="2">
        <v>0</v>
      </c>
      <c r="BV5398" s="2">
        <v>0</v>
      </c>
      <c r="BW5398" s="2">
        <v>0</v>
      </c>
      <c r="BX5398" s="2">
        <v>0</v>
      </c>
      <c r="BY5398" s="2">
        <v>0</v>
      </c>
      <c r="BZ5398" s="2">
        <v>0</v>
      </c>
      <c r="CA5398" s="2">
        <v>0</v>
      </c>
      <c r="CB5398" s="2">
        <v>0</v>
      </c>
      <c r="CC5398" s="2">
        <v>0</v>
      </c>
      <c r="CD5398" s="2">
        <v>0</v>
      </c>
      <c r="CE5398" s="2">
        <v>0</v>
      </c>
      <c r="CF5398" s="2">
        <v>0</v>
      </c>
      <c r="CG5398" s="2">
        <v>0</v>
      </c>
      <c r="CH5398" s="2">
        <v>0</v>
      </c>
      <c r="CI5398" s="2">
        <v>0</v>
      </c>
      <c r="CJ5398" s="2">
        <v>0</v>
      </c>
      <c r="CK5398" s="2">
        <v>0</v>
      </c>
      <c r="CL5398" s="2">
        <v>0</v>
      </c>
    </row>
    <row r="5399" spans="1:90" x14ac:dyDescent="0.25">
      <c r="A5399" t="s">
        <v>115</v>
      </c>
      <c r="B5399">
        <v>10706</v>
      </c>
      <c r="C5399" t="s">
        <v>250</v>
      </c>
      <c r="D5399">
        <v>1</v>
      </c>
      <c r="E5399">
        <v>8</v>
      </c>
      <c r="F5399">
        <v>48422</v>
      </c>
      <c r="G5399">
        <v>35048422</v>
      </c>
      <c r="H5399" t="s">
        <v>17412</v>
      </c>
      <c r="I5399">
        <v>298</v>
      </c>
      <c r="J5399" t="s">
        <v>252</v>
      </c>
      <c r="K5399" t="s">
        <v>1964</v>
      </c>
      <c r="L5399">
        <v>1</v>
      </c>
      <c r="M5399" t="s">
        <v>252</v>
      </c>
      <c r="N5399">
        <v>6826100</v>
      </c>
      <c r="O5399" t="s">
        <v>92</v>
      </c>
      <c r="P5399" t="s">
        <v>6124</v>
      </c>
      <c r="Q5399">
        <v>530</v>
      </c>
      <c r="R5399">
        <v>11</v>
      </c>
      <c r="S5399">
        <v>47820039</v>
      </c>
      <c r="T5399">
        <v>47821435</v>
      </c>
      <c r="U5399" t="s">
        <v>17413</v>
      </c>
      <c r="V5399">
        <v>1</v>
      </c>
      <c r="W5399" s="2">
        <v>0</v>
      </c>
      <c r="X5399" s="2">
        <v>0</v>
      </c>
      <c r="Y5399" s="2">
        <v>0</v>
      </c>
      <c r="Z5399" s="2">
        <v>0</v>
      </c>
      <c r="AA5399" s="2">
        <v>0</v>
      </c>
      <c r="AB5399" s="2">
        <v>0</v>
      </c>
      <c r="AC5399" s="2">
        <v>0</v>
      </c>
      <c r="AD5399" s="2">
        <v>125</v>
      </c>
      <c r="AE5399" s="2">
        <v>52</v>
      </c>
      <c r="AF5399" s="2">
        <v>111</v>
      </c>
      <c r="AG5399" s="2">
        <v>66</v>
      </c>
      <c r="AH5399" s="2">
        <v>139</v>
      </c>
      <c r="AI5399" s="2">
        <v>213</v>
      </c>
      <c r="AJ5399" s="2">
        <v>149</v>
      </c>
      <c r="AK5399" s="2">
        <v>0</v>
      </c>
      <c r="AL5399" s="2">
        <v>0</v>
      </c>
      <c r="AM5399" s="2">
        <v>0</v>
      </c>
      <c r="AN5399" s="2">
        <v>0</v>
      </c>
      <c r="AO5399" s="2">
        <v>0</v>
      </c>
      <c r="AP5399" s="2">
        <v>0</v>
      </c>
      <c r="AQ5399" s="2">
        <v>0</v>
      </c>
      <c r="AR5399" s="2">
        <v>0</v>
      </c>
      <c r="AS5399" s="2">
        <v>0</v>
      </c>
      <c r="AT5399" s="2">
        <v>0</v>
      </c>
      <c r="AU5399" s="2">
        <v>0</v>
      </c>
      <c r="AV5399" s="2">
        <v>0</v>
      </c>
      <c r="AW5399" s="2">
        <v>0</v>
      </c>
      <c r="AX5399" s="2">
        <v>0</v>
      </c>
      <c r="AY5399" s="2">
        <v>0</v>
      </c>
      <c r="AZ5399" s="2">
        <v>0</v>
      </c>
      <c r="BA5399" s="2">
        <v>0</v>
      </c>
      <c r="BB5399" s="2">
        <v>0</v>
      </c>
      <c r="BC5399" s="2">
        <v>0</v>
      </c>
      <c r="BD5399" s="2">
        <v>27</v>
      </c>
      <c r="BE5399" s="2">
        <v>0</v>
      </c>
      <c r="BF5399" s="2">
        <v>0</v>
      </c>
      <c r="BG5399" s="2">
        <v>0</v>
      </c>
      <c r="BH5399" s="2">
        <v>0</v>
      </c>
      <c r="BI5399" s="2">
        <v>0</v>
      </c>
      <c r="BJ5399" s="2">
        <v>0</v>
      </c>
      <c r="BK5399" s="2">
        <v>0</v>
      </c>
      <c r="BL5399" s="2">
        <v>5</v>
      </c>
      <c r="BM5399" s="2">
        <v>3</v>
      </c>
      <c r="BN5399" s="2">
        <v>6</v>
      </c>
      <c r="BO5399" s="2">
        <v>4</v>
      </c>
      <c r="BP5399" s="2">
        <v>7</v>
      </c>
      <c r="BQ5399" s="2">
        <v>9</v>
      </c>
      <c r="BR5399" s="2">
        <v>8</v>
      </c>
      <c r="BS5399" s="2">
        <v>0</v>
      </c>
      <c r="BT5399" s="2">
        <v>0</v>
      </c>
      <c r="BU5399" s="2">
        <v>0</v>
      </c>
      <c r="BV5399" s="2">
        <v>0</v>
      </c>
      <c r="BW5399" s="2">
        <v>0</v>
      </c>
      <c r="BX5399" s="2">
        <v>0</v>
      </c>
      <c r="BY5399" s="2">
        <v>0</v>
      </c>
      <c r="BZ5399" s="2">
        <v>0</v>
      </c>
      <c r="CA5399" s="2">
        <v>0</v>
      </c>
      <c r="CB5399" s="2">
        <v>0</v>
      </c>
      <c r="CC5399" s="2">
        <v>0</v>
      </c>
      <c r="CD5399" s="2">
        <v>0</v>
      </c>
      <c r="CE5399" s="2">
        <v>0</v>
      </c>
      <c r="CF5399" s="2">
        <v>0</v>
      </c>
      <c r="CG5399" s="2">
        <v>0</v>
      </c>
      <c r="CH5399" s="2">
        <v>0</v>
      </c>
      <c r="CI5399" s="2">
        <v>0</v>
      </c>
      <c r="CJ5399" s="2">
        <v>0</v>
      </c>
      <c r="CK5399" s="2">
        <v>0</v>
      </c>
      <c r="CL5399" s="2">
        <v>6</v>
      </c>
    </row>
    <row r="5400" spans="1:90" x14ac:dyDescent="0.25">
      <c r="A5400" t="s">
        <v>115</v>
      </c>
      <c r="B5400">
        <v>10706</v>
      </c>
      <c r="C5400" t="s">
        <v>250</v>
      </c>
      <c r="D5400">
        <v>1</v>
      </c>
      <c r="E5400">
        <v>8</v>
      </c>
      <c r="F5400">
        <v>10248</v>
      </c>
      <c r="G5400">
        <v>35010248</v>
      </c>
      <c r="H5400" t="s">
        <v>3449</v>
      </c>
      <c r="I5400">
        <v>675</v>
      </c>
      <c r="J5400" t="s">
        <v>250</v>
      </c>
      <c r="K5400" t="s">
        <v>3450</v>
      </c>
      <c r="L5400">
        <v>1</v>
      </c>
      <c r="M5400" t="s">
        <v>250</v>
      </c>
      <c r="N5400">
        <v>6757030</v>
      </c>
      <c r="O5400" t="s">
        <v>92</v>
      </c>
      <c r="P5400" t="s">
        <v>3451</v>
      </c>
      <c r="Q5400">
        <v>285</v>
      </c>
      <c r="R5400">
        <v>11</v>
      </c>
      <c r="S5400">
        <v>47012331</v>
      </c>
      <c r="T5400">
        <v>47876823</v>
      </c>
      <c r="U5400" t="s">
        <v>3452</v>
      </c>
      <c r="V5400">
        <v>1</v>
      </c>
      <c r="W5400" s="2">
        <v>0</v>
      </c>
      <c r="X5400" s="2">
        <v>0</v>
      </c>
      <c r="Y5400" s="2">
        <v>57</v>
      </c>
      <c r="Z5400" s="2">
        <v>28</v>
      </c>
      <c r="AA5400" s="2">
        <v>54</v>
      </c>
      <c r="AB5400" s="2">
        <v>33</v>
      </c>
      <c r="AC5400" s="2">
        <v>33</v>
      </c>
      <c r="AD5400" s="2">
        <v>95</v>
      </c>
      <c r="AE5400" s="2">
        <v>70</v>
      </c>
      <c r="AF5400" s="2">
        <v>101</v>
      </c>
      <c r="AG5400" s="2">
        <v>84</v>
      </c>
      <c r="AH5400" s="2">
        <v>117</v>
      </c>
      <c r="AI5400" s="2">
        <v>82</v>
      </c>
      <c r="AJ5400" s="2">
        <v>70</v>
      </c>
      <c r="AK5400" s="2">
        <v>0</v>
      </c>
      <c r="AL5400" s="2">
        <v>0</v>
      </c>
      <c r="AM5400" s="2">
        <v>0</v>
      </c>
      <c r="AN5400" s="2">
        <v>0</v>
      </c>
      <c r="AO5400" s="2">
        <v>0</v>
      </c>
      <c r="AP5400" s="2">
        <v>0</v>
      </c>
      <c r="AQ5400" s="2">
        <v>0</v>
      </c>
      <c r="AR5400" s="2">
        <v>0</v>
      </c>
      <c r="AS5400" s="2">
        <v>0</v>
      </c>
      <c r="AT5400" s="2">
        <v>0</v>
      </c>
      <c r="AU5400" s="2">
        <v>0</v>
      </c>
      <c r="AV5400" s="2">
        <v>0</v>
      </c>
      <c r="AW5400" s="2">
        <v>0</v>
      </c>
      <c r="AX5400" s="2">
        <v>0</v>
      </c>
      <c r="AY5400" s="2">
        <v>0</v>
      </c>
      <c r="AZ5400" s="2">
        <v>0</v>
      </c>
      <c r="BA5400" s="2">
        <v>0</v>
      </c>
      <c r="BB5400" s="2">
        <v>0</v>
      </c>
      <c r="BC5400" s="2">
        <v>0</v>
      </c>
      <c r="BD5400" s="2">
        <v>0</v>
      </c>
      <c r="BE5400" s="2">
        <v>0</v>
      </c>
      <c r="BF5400" s="2">
        <v>0</v>
      </c>
      <c r="BG5400" s="2">
        <v>4</v>
      </c>
      <c r="BH5400" s="2">
        <v>1</v>
      </c>
      <c r="BI5400" s="2">
        <v>2</v>
      </c>
      <c r="BJ5400" s="2">
        <v>2</v>
      </c>
      <c r="BK5400" s="2">
        <v>3</v>
      </c>
      <c r="BL5400" s="2">
        <v>3</v>
      </c>
      <c r="BM5400" s="2">
        <v>3</v>
      </c>
      <c r="BN5400" s="2">
        <v>3</v>
      </c>
      <c r="BO5400" s="2">
        <v>3</v>
      </c>
      <c r="BP5400" s="2">
        <v>6</v>
      </c>
      <c r="BQ5400" s="2">
        <v>3</v>
      </c>
      <c r="BR5400" s="2">
        <v>3</v>
      </c>
      <c r="BS5400" s="2">
        <v>0</v>
      </c>
      <c r="BT5400" s="2">
        <v>0</v>
      </c>
      <c r="BU5400" s="2">
        <v>0</v>
      </c>
      <c r="BV5400" s="2">
        <v>0</v>
      </c>
      <c r="BW5400" s="2">
        <v>0</v>
      </c>
      <c r="BX5400" s="2">
        <v>0</v>
      </c>
      <c r="BY5400" s="2">
        <v>0</v>
      </c>
      <c r="BZ5400" s="2">
        <v>0</v>
      </c>
      <c r="CA5400" s="2">
        <v>0</v>
      </c>
      <c r="CB5400" s="2">
        <v>0</v>
      </c>
      <c r="CC5400" s="2">
        <v>0</v>
      </c>
      <c r="CD5400" s="2">
        <v>0</v>
      </c>
      <c r="CE5400" s="2">
        <v>0</v>
      </c>
      <c r="CF5400" s="2">
        <v>0</v>
      </c>
      <c r="CG5400" s="2">
        <v>0</v>
      </c>
      <c r="CH5400" s="2">
        <v>0</v>
      </c>
      <c r="CI5400" s="2">
        <v>0</v>
      </c>
      <c r="CJ5400" s="2">
        <v>0</v>
      </c>
      <c r="CK5400" s="2">
        <v>0</v>
      </c>
      <c r="CL5400" s="2">
        <v>0</v>
      </c>
    </row>
    <row r="5401" spans="1:90" x14ac:dyDescent="0.25">
      <c r="A5401" t="s">
        <v>115</v>
      </c>
      <c r="B5401">
        <v>10706</v>
      </c>
      <c r="C5401" t="s">
        <v>250</v>
      </c>
      <c r="D5401">
        <v>1</v>
      </c>
      <c r="E5401">
        <v>8</v>
      </c>
      <c r="F5401">
        <v>37540</v>
      </c>
      <c r="G5401">
        <v>35037540</v>
      </c>
      <c r="H5401" t="s">
        <v>13985</v>
      </c>
      <c r="I5401">
        <v>298</v>
      </c>
      <c r="J5401" t="s">
        <v>252</v>
      </c>
      <c r="K5401" t="s">
        <v>13986</v>
      </c>
      <c r="L5401">
        <v>1</v>
      </c>
      <c r="M5401" t="s">
        <v>252</v>
      </c>
      <c r="N5401">
        <v>6823300</v>
      </c>
      <c r="O5401" t="s">
        <v>261</v>
      </c>
      <c r="P5401" t="s">
        <v>9675</v>
      </c>
      <c r="Q5401">
        <v>52</v>
      </c>
      <c r="R5401">
        <v>11</v>
      </c>
      <c r="S5401">
        <v>47823604</v>
      </c>
      <c r="T5401">
        <v>47826327</v>
      </c>
      <c r="U5401" t="s">
        <v>13987</v>
      </c>
      <c r="V5401">
        <v>1</v>
      </c>
      <c r="W5401" s="2">
        <v>0</v>
      </c>
      <c r="X5401" s="2">
        <v>0</v>
      </c>
      <c r="Y5401" s="2">
        <v>56</v>
      </c>
      <c r="Z5401" s="2">
        <v>100</v>
      </c>
      <c r="AA5401" s="2">
        <v>96</v>
      </c>
      <c r="AB5401" s="2">
        <v>90</v>
      </c>
      <c r="AC5401" s="2">
        <v>86</v>
      </c>
      <c r="AD5401" s="2">
        <v>67</v>
      </c>
      <c r="AE5401" s="2">
        <v>117</v>
      </c>
      <c r="AF5401" s="2">
        <v>66</v>
      </c>
      <c r="AG5401" s="2">
        <v>105</v>
      </c>
      <c r="AH5401" s="2">
        <v>103</v>
      </c>
      <c r="AI5401" s="2">
        <v>95</v>
      </c>
      <c r="AJ5401" s="2">
        <v>93</v>
      </c>
      <c r="AK5401" s="2">
        <v>0</v>
      </c>
      <c r="AL5401" s="2">
        <v>0</v>
      </c>
      <c r="AM5401" s="2">
        <v>0</v>
      </c>
      <c r="AN5401" s="2">
        <v>0</v>
      </c>
      <c r="AO5401" s="2">
        <v>0</v>
      </c>
      <c r="AP5401" s="2">
        <v>0</v>
      </c>
      <c r="AQ5401" s="2">
        <v>0</v>
      </c>
      <c r="AR5401" s="2">
        <v>0</v>
      </c>
      <c r="AS5401" s="2">
        <v>0</v>
      </c>
      <c r="AT5401" s="2">
        <v>0</v>
      </c>
      <c r="AU5401" s="2">
        <v>261</v>
      </c>
      <c r="AV5401" s="2">
        <v>0</v>
      </c>
      <c r="AW5401" s="2">
        <v>0</v>
      </c>
      <c r="AX5401" s="2">
        <v>0</v>
      </c>
      <c r="AY5401" s="2">
        <v>0</v>
      </c>
      <c r="AZ5401" s="2">
        <v>0</v>
      </c>
      <c r="BA5401" s="2">
        <v>0</v>
      </c>
      <c r="BB5401" s="2">
        <v>0</v>
      </c>
      <c r="BC5401" s="2">
        <v>67</v>
      </c>
      <c r="BD5401" s="2">
        <v>9</v>
      </c>
      <c r="BE5401" s="2">
        <v>0</v>
      </c>
      <c r="BF5401" s="2">
        <v>0</v>
      </c>
      <c r="BG5401" s="2">
        <v>2</v>
      </c>
      <c r="BH5401" s="2">
        <v>4</v>
      </c>
      <c r="BI5401" s="2">
        <v>3</v>
      </c>
      <c r="BJ5401" s="2">
        <v>4</v>
      </c>
      <c r="BK5401" s="2">
        <v>4</v>
      </c>
      <c r="BL5401" s="2">
        <v>3</v>
      </c>
      <c r="BM5401" s="2">
        <v>6</v>
      </c>
      <c r="BN5401" s="2">
        <v>3</v>
      </c>
      <c r="BO5401" s="2">
        <v>5</v>
      </c>
      <c r="BP5401" s="2">
        <v>4</v>
      </c>
      <c r="BQ5401" s="2">
        <v>6</v>
      </c>
      <c r="BR5401" s="2">
        <v>5</v>
      </c>
      <c r="BS5401" s="2">
        <v>0</v>
      </c>
      <c r="BT5401" s="2">
        <v>0</v>
      </c>
      <c r="BU5401" s="2">
        <v>0</v>
      </c>
      <c r="BV5401" s="2">
        <v>0</v>
      </c>
      <c r="BW5401" s="2">
        <v>0</v>
      </c>
      <c r="BX5401" s="2">
        <v>0</v>
      </c>
      <c r="BY5401" s="2">
        <v>0</v>
      </c>
      <c r="BZ5401" s="2">
        <v>0</v>
      </c>
      <c r="CA5401" s="2">
        <v>0</v>
      </c>
      <c r="CB5401" s="2">
        <v>0</v>
      </c>
      <c r="CC5401" s="2">
        <v>9</v>
      </c>
      <c r="CD5401" s="2">
        <v>0</v>
      </c>
      <c r="CE5401" s="2">
        <v>0</v>
      </c>
      <c r="CF5401" s="2">
        <v>0</v>
      </c>
      <c r="CG5401" s="2">
        <v>0</v>
      </c>
      <c r="CH5401" s="2">
        <v>0</v>
      </c>
      <c r="CI5401" s="2">
        <v>0</v>
      </c>
      <c r="CJ5401" s="2">
        <v>0</v>
      </c>
      <c r="CK5401" s="2">
        <v>4</v>
      </c>
      <c r="CL5401" s="2">
        <v>2</v>
      </c>
    </row>
    <row r="5402" spans="1:90" x14ac:dyDescent="0.25">
      <c r="A5402" t="s">
        <v>115</v>
      </c>
      <c r="B5402">
        <v>10706</v>
      </c>
      <c r="C5402" t="s">
        <v>250</v>
      </c>
      <c r="D5402">
        <v>1</v>
      </c>
      <c r="E5402">
        <v>8</v>
      </c>
      <c r="F5402">
        <v>923758</v>
      </c>
      <c r="G5402">
        <v>35923758</v>
      </c>
      <c r="H5402" t="s">
        <v>3209</v>
      </c>
      <c r="I5402">
        <v>298</v>
      </c>
      <c r="J5402" t="s">
        <v>252</v>
      </c>
      <c r="K5402" t="s">
        <v>3210</v>
      </c>
      <c r="L5402">
        <v>1</v>
      </c>
      <c r="M5402" t="s">
        <v>252</v>
      </c>
      <c r="N5402">
        <v>6814290</v>
      </c>
      <c r="O5402" t="s">
        <v>261</v>
      </c>
      <c r="P5402" t="s">
        <v>3211</v>
      </c>
      <c r="Q5402">
        <v>116</v>
      </c>
      <c r="R5402">
        <v>11</v>
      </c>
      <c r="S5402">
        <v>47822634</v>
      </c>
      <c r="T5402">
        <v>47824838</v>
      </c>
      <c r="U5402" t="s">
        <v>3212</v>
      </c>
      <c r="V5402">
        <v>1</v>
      </c>
      <c r="W5402" s="2">
        <v>0</v>
      </c>
      <c r="X5402" s="2">
        <v>0</v>
      </c>
      <c r="Y5402" s="2">
        <v>0</v>
      </c>
      <c r="Z5402" s="2">
        <v>0</v>
      </c>
      <c r="AA5402" s="2">
        <v>0</v>
      </c>
      <c r="AB5402" s="2">
        <v>0</v>
      </c>
      <c r="AC5402" s="2">
        <v>0</v>
      </c>
      <c r="AD5402" s="2">
        <v>101</v>
      </c>
      <c r="AE5402" s="2">
        <v>158</v>
      </c>
      <c r="AF5402" s="2">
        <v>62</v>
      </c>
      <c r="AG5402" s="2">
        <v>102</v>
      </c>
      <c r="AH5402" s="2">
        <v>0</v>
      </c>
      <c r="AI5402" s="2">
        <v>0</v>
      </c>
      <c r="AJ5402" s="2">
        <v>0</v>
      </c>
      <c r="AK5402" s="2">
        <v>0</v>
      </c>
      <c r="AL5402" s="2">
        <v>0</v>
      </c>
      <c r="AM5402" s="2">
        <v>0</v>
      </c>
      <c r="AN5402" s="2">
        <v>0</v>
      </c>
      <c r="AO5402" s="2">
        <v>0</v>
      </c>
      <c r="AP5402" s="2">
        <v>0</v>
      </c>
      <c r="AQ5402" s="2">
        <v>0</v>
      </c>
      <c r="AR5402" s="2">
        <v>0</v>
      </c>
      <c r="AS5402" s="2">
        <v>0</v>
      </c>
      <c r="AT5402" s="2">
        <v>0</v>
      </c>
      <c r="AU5402" s="2">
        <v>0</v>
      </c>
      <c r="AV5402" s="2">
        <v>0</v>
      </c>
      <c r="AW5402" s="2">
        <v>0</v>
      </c>
      <c r="AX5402" s="2">
        <v>0</v>
      </c>
      <c r="AY5402" s="2">
        <v>0</v>
      </c>
      <c r="AZ5402" s="2">
        <v>0</v>
      </c>
      <c r="BA5402" s="2">
        <v>0</v>
      </c>
      <c r="BB5402" s="2">
        <v>0</v>
      </c>
      <c r="BC5402" s="2">
        <v>45</v>
      </c>
      <c r="BD5402" s="2">
        <v>0</v>
      </c>
      <c r="BE5402" s="2">
        <v>0</v>
      </c>
      <c r="BF5402" s="2">
        <v>0</v>
      </c>
      <c r="BG5402" s="2">
        <v>0</v>
      </c>
      <c r="BH5402" s="2">
        <v>0</v>
      </c>
      <c r="BI5402" s="2">
        <v>0</v>
      </c>
      <c r="BJ5402" s="2">
        <v>0</v>
      </c>
      <c r="BK5402" s="2">
        <v>0</v>
      </c>
      <c r="BL5402" s="2">
        <v>3</v>
      </c>
      <c r="BM5402" s="2">
        <v>7</v>
      </c>
      <c r="BN5402" s="2">
        <v>4</v>
      </c>
      <c r="BO5402" s="2">
        <v>3</v>
      </c>
      <c r="BP5402" s="2">
        <v>0</v>
      </c>
      <c r="BQ5402" s="2">
        <v>0</v>
      </c>
      <c r="BR5402" s="2">
        <v>0</v>
      </c>
      <c r="BS5402" s="2">
        <v>0</v>
      </c>
      <c r="BT5402" s="2">
        <v>0</v>
      </c>
      <c r="BU5402" s="2">
        <v>0</v>
      </c>
      <c r="BV5402" s="2">
        <v>0</v>
      </c>
      <c r="BW5402" s="2">
        <v>0</v>
      </c>
      <c r="BX5402" s="2">
        <v>0</v>
      </c>
      <c r="BY5402" s="2">
        <v>0</v>
      </c>
      <c r="BZ5402" s="2">
        <v>0</v>
      </c>
      <c r="CA5402" s="2">
        <v>0</v>
      </c>
      <c r="CB5402" s="2">
        <v>0</v>
      </c>
      <c r="CC5402" s="2">
        <v>0</v>
      </c>
      <c r="CD5402" s="2">
        <v>0</v>
      </c>
      <c r="CE5402" s="2">
        <v>0</v>
      </c>
      <c r="CF5402" s="2">
        <v>0</v>
      </c>
      <c r="CG5402" s="2">
        <v>0</v>
      </c>
      <c r="CH5402" s="2">
        <v>0</v>
      </c>
      <c r="CI5402" s="2">
        <v>0</v>
      </c>
      <c r="CJ5402" s="2">
        <v>0</v>
      </c>
      <c r="CK5402" s="2">
        <v>2</v>
      </c>
      <c r="CL5402" s="2">
        <v>0</v>
      </c>
    </row>
    <row r="5403" spans="1:90" x14ac:dyDescent="0.25">
      <c r="A5403" t="s">
        <v>115</v>
      </c>
      <c r="B5403">
        <v>10706</v>
      </c>
      <c r="C5403" t="s">
        <v>250</v>
      </c>
      <c r="D5403">
        <v>1</v>
      </c>
      <c r="E5403">
        <v>8</v>
      </c>
      <c r="F5403">
        <v>902494</v>
      </c>
      <c r="G5403">
        <v>35902494</v>
      </c>
      <c r="H5403" t="s">
        <v>7551</v>
      </c>
      <c r="I5403">
        <v>675</v>
      </c>
      <c r="J5403" t="s">
        <v>250</v>
      </c>
      <c r="K5403" t="s">
        <v>7552</v>
      </c>
      <c r="L5403">
        <v>1</v>
      </c>
      <c r="M5403" t="s">
        <v>250</v>
      </c>
      <c r="N5403">
        <v>6753380</v>
      </c>
      <c r="O5403" t="s">
        <v>92</v>
      </c>
      <c r="P5403" t="s">
        <v>7553</v>
      </c>
      <c r="Q5403">
        <v>200</v>
      </c>
      <c r="R5403">
        <v>11</v>
      </c>
      <c r="S5403">
        <v>47017678</v>
      </c>
      <c r="T5403">
        <v>47877044</v>
      </c>
      <c r="U5403" t="s">
        <v>7554</v>
      </c>
      <c r="V5403">
        <v>1</v>
      </c>
      <c r="W5403" s="2">
        <v>0</v>
      </c>
      <c r="X5403" s="2">
        <v>0</v>
      </c>
      <c r="Y5403" s="2">
        <v>0</v>
      </c>
      <c r="Z5403" s="2">
        <v>0</v>
      </c>
      <c r="AA5403" s="2">
        <v>0</v>
      </c>
      <c r="AB5403" s="2">
        <v>0</v>
      </c>
      <c r="AC5403" s="2">
        <v>0</v>
      </c>
      <c r="AD5403" s="2">
        <v>53</v>
      </c>
      <c r="AE5403" s="2">
        <v>50</v>
      </c>
      <c r="AF5403" s="2">
        <v>36</v>
      </c>
      <c r="AG5403" s="2">
        <v>33</v>
      </c>
      <c r="AH5403" s="2">
        <v>72</v>
      </c>
      <c r="AI5403" s="2">
        <v>54</v>
      </c>
      <c r="AJ5403" s="2">
        <v>81</v>
      </c>
      <c r="AK5403" s="2">
        <v>0</v>
      </c>
      <c r="AL5403" s="2">
        <v>0</v>
      </c>
      <c r="AM5403" s="2">
        <v>0</v>
      </c>
      <c r="AN5403" s="2">
        <v>0</v>
      </c>
      <c r="AO5403" s="2">
        <v>0</v>
      </c>
      <c r="AP5403" s="2">
        <v>0</v>
      </c>
      <c r="AQ5403" s="2">
        <v>0</v>
      </c>
      <c r="AR5403" s="2">
        <v>0</v>
      </c>
      <c r="AS5403" s="2">
        <v>0</v>
      </c>
      <c r="AT5403" s="2">
        <v>0</v>
      </c>
      <c r="AU5403" s="2">
        <v>0</v>
      </c>
      <c r="AV5403" s="2">
        <v>0</v>
      </c>
      <c r="AW5403" s="2">
        <v>0</v>
      </c>
      <c r="AX5403" s="2">
        <v>0</v>
      </c>
      <c r="AY5403" s="2">
        <v>0</v>
      </c>
      <c r="AZ5403" s="2">
        <v>0</v>
      </c>
      <c r="BA5403" s="2">
        <v>0</v>
      </c>
      <c r="BB5403" s="2">
        <v>0</v>
      </c>
      <c r="BC5403" s="2">
        <v>54</v>
      </c>
      <c r="BD5403" s="2">
        <v>0</v>
      </c>
      <c r="BE5403" s="2">
        <v>0</v>
      </c>
      <c r="BF5403" s="2">
        <v>0</v>
      </c>
      <c r="BG5403" s="2">
        <v>0</v>
      </c>
      <c r="BH5403" s="2">
        <v>0</v>
      </c>
      <c r="BI5403" s="2">
        <v>0</v>
      </c>
      <c r="BJ5403" s="2">
        <v>0</v>
      </c>
      <c r="BK5403" s="2">
        <v>0</v>
      </c>
      <c r="BL5403" s="2">
        <v>2</v>
      </c>
      <c r="BM5403" s="2">
        <v>2</v>
      </c>
      <c r="BN5403" s="2">
        <v>2</v>
      </c>
      <c r="BO5403" s="2">
        <v>1</v>
      </c>
      <c r="BP5403" s="2">
        <v>2</v>
      </c>
      <c r="BQ5403" s="2">
        <v>3</v>
      </c>
      <c r="BR5403" s="2">
        <v>4</v>
      </c>
      <c r="BS5403" s="2">
        <v>0</v>
      </c>
      <c r="BT5403" s="2">
        <v>0</v>
      </c>
      <c r="BU5403" s="2">
        <v>0</v>
      </c>
      <c r="BV5403" s="2">
        <v>0</v>
      </c>
      <c r="BW5403" s="2">
        <v>0</v>
      </c>
      <c r="BX5403" s="2">
        <v>0</v>
      </c>
      <c r="BY5403" s="2">
        <v>0</v>
      </c>
      <c r="BZ5403" s="2">
        <v>0</v>
      </c>
      <c r="CA5403" s="2">
        <v>0</v>
      </c>
      <c r="CB5403" s="2">
        <v>0</v>
      </c>
      <c r="CC5403" s="2">
        <v>0</v>
      </c>
      <c r="CD5403" s="2">
        <v>0</v>
      </c>
      <c r="CE5403" s="2">
        <v>0</v>
      </c>
      <c r="CF5403" s="2">
        <v>0</v>
      </c>
      <c r="CG5403" s="2">
        <v>0</v>
      </c>
      <c r="CH5403" s="2">
        <v>0</v>
      </c>
      <c r="CI5403" s="2">
        <v>0</v>
      </c>
      <c r="CJ5403" s="2">
        <v>0</v>
      </c>
      <c r="CK5403" s="2">
        <v>2</v>
      </c>
      <c r="CL5403" s="2">
        <v>0</v>
      </c>
    </row>
    <row r="5404" spans="1:90" x14ac:dyDescent="0.25">
      <c r="A5404" t="s">
        <v>115</v>
      </c>
      <c r="B5404">
        <v>10706</v>
      </c>
      <c r="C5404" t="s">
        <v>250</v>
      </c>
      <c r="D5404">
        <v>1</v>
      </c>
      <c r="E5404">
        <v>8</v>
      </c>
      <c r="F5404">
        <v>10170</v>
      </c>
      <c r="G5404">
        <v>35010170</v>
      </c>
      <c r="H5404" t="s">
        <v>9795</v>
      </c>
      <c r="I5404">
        <v>675</v>
      </c>
      <c r="J5404" t="s">
        <v>250</v>
      </c>
      <c r="K5404" t="s">
        <v>718</v>
      </c>
      <c r="L5404">
        <v>1</v>
      </c>
      <c r="M5404" t="s">
        <v>250</v>
      </c>
      <c r="N5404">
        <v>6755320</v>
      </c>
      <c r="O5404" t="s">
        <v>162</v>
      </c>
      <c r="P5404" t="s">
        <v>9796</v>
      </c>
      <c r="Q5404">
        <v>257</v>
      </c>
      <c r="R5404">
        <v>11</v>
      </c>
      <c r="S5404">
        <v>47014673</v>
      </c>
      <c r="T5404">
        <v>47861186</v>
      </c>
      <c r="U5404" t="s">
        <v>9797</v>
      </c>
      <c r="V5404">
        <v>1</v>
      </c>
      <c r="W5404" s="2">
        <v>0</v>
      </c>
      <c r="X5404" s="2">
        <v>0</v>
      </c>
      <c r="Y5404" s="2">
        <v>0</v>
      </c>
      <c r="Z5404" s="2">
        <v>0</v>
      </c>
      <c r="AA5404" s="2">
        <v>0</v>
      </c>
      <c r="AB5404" s="2">
        <v>0</v>
      </c>
      <c r="AC5404" s="2">
        <v>0</v>
      </c>
      <c r="AD5404" s="2">
        <v>98</v>
      </c>
      <c r="AE5404" s="2">
        <v>87</v>
      </c>
      <c r="AF5404" s="2">
        <v>131</v>
      </c>
      <c r="AG5404" s="2">
        <v>97</v>
      </c>
      <c r="AH5404" s="2">
        <v>0</v>
      </c>
      <c r="AI5404" s="2">
        <v>0</v>
      </c>
      <c r="AJ5404" s="2">
        <v>0</v>
      </c>
      <c r="AK5404" s="2">
        <v>0</v>
      </c>
      <c r="AL5404" s="2">
        <v>0</v>
      </c>
      <c r="AM5404" s="2">
        <v>0</v>
      </c>
      <c r="AN5404" s="2">
        <v>0</v>
      </c>
      <c r="AO5404" s="2">
        <v>0</v>
      </c>
      <c r="AP5404" s="2">
        <v>0</v>
      </c>
      <c r="AQ5404" s="2">
        <v>0</v>
      </c>
      <c r="AR5404" s="2">
        <v>0</v>
      </c>
      <c r="AS5404" s="2">
        <v>0</v>
      </c>
      <c r="AT5404" s="2">
        <v>0</v>
      </c>
      <c r="AU5404" s="2">
        <v>175</v>
      </c>
      <c r="AV5404" s="2">
        <v>0</v>
      </c>
      <c r="AW5404" s="2">
        <v>0</v>
      </c>
      <c r="AX5404" s="2">
        <v>0</v>
      </c>
      <c r="AY5404" s="2">
        <v>0</v>
      </c>
      <c r="AZ5404" s="2">
        <v>0</v>
      </c>
      <c r="BA5404" s="2">
        <v>0</v>
      </c>
      <c r="BB5404" s="2">
        <v>0</v>
      </c>
      <c r="BC5404" s="2">
        <v>121</v>
      </c>
      <c r="BD5404" s="2">
        <v>0</v>
      </c>
      <c r="BE5404" s="2">
        <v>0</v>
      </c>
      <c r="BF5404" s="2">
        <v>0</v>
      </c>
      <c r="BG5404" s="2">
        <v>0</v>
      </c>
      <c r="BH5404" s="2">
        <v>0</v>
      </c>
      <c r="BI5404" s="2">
        <v>0</v>
      </c>
      <c r="BJ5404" s="2">
        <v>0</v>
      </c>
      <c r="BK5404" s="2">
        <v>0</v>
      </c>
      <c r="BL5404" s="2">
        <v>6</v>
      </c>
      <c r="BM5404" s="2">
        <v>5</v>
      </c>
      <c r="BN5404" s="2">
        <v>7</v>
      </c>
      <c r="BO5404" s="2">
        <v>4</v>
      </c>
      <c r="BP5404" s="2">
        <v>0</v>
      </c>
      <c r="BQ5404" s="2">
        <v>0</v>
      </c>
      <c r="BR5404" s="2">
        <v>0</v>
      </c>
      <c r="BS5404" s="2">
        <v>0</v>
      </c>
      <c r="BT5404" s="2">
        <v>0</v>
      </c>
      <c r="BU5404" s="2">
        <v>0</v>
      </c>
      <c r="BV5404" s="2">
        <v>0</v>
      </c>
      <c r="BW5404" s="2">
        <v>0</v>
      </c>
      <c r="BX5404" s="2">
        <v>0</v>
      </c>
      <c r="BY5404" s="2">
        <v>0</v>
      </c>
      <c r="BZ5404" s="2">
        <v>0</v>
      </c>
      <c r="CA5404" s="2">
        <v>0</v>
      </c>
      <c r="CB5404" s="2">
        <v>0</v>
      </c>
      <c r="CC5404" s="2">
        <v>4</v>
      </c>
      <c r="CD5404" s="2">
        <v>0</v>
      </c>
      <c r="CE5404" s="2">
        <v>0</v>
      </c>
      <c r="CF5404" s="2">
        <v>0</v>
      </c>
      <c r="CG5404" s="2">
        <v>0</v>
      </c>
      <c r="CH5404" s="2">
        <v>0</v>
      </c>
      <c r="CI5404" s="2">
        <v>0</v>
      </c>
      <c r="CJ5404" s="2">
        <v>0</v>
      </c>
      <c r="CK5404" s="2">
        <v>8</v>
      </c>
      <c r="CL5404" s="2">
        <v>0</v>
      </c>
    </row>
    <row r="5405" spans="1:90" x14ac:dyDescent="0.25">
      <c r="A5405" t="s">
        <v>115</v>
      </c>
      <c r="B5405">
        <v>10706</v>
      </c>
      <c r="C5405" t="s">
        <v>250</v>
      </c>
      <c r="D5405">
        <v>1</v>
      </c>
      <c r="E5405">
        <v>8</v>
      </c>
      <c r="F5405">
        <v>46565</v>
      </c>
      <c r="G5405">
        <v>35046565</v>
      </c>
      <c r="H5405" t="s">
        <v>8521</v>
      </c>
      <c r="I5405">
        <v>675</v>
      </c>
      <c r="J5405" t="s">
        <v>250</v>
      </c>
      <c r="K5405" t="s">
        <v>8522</v>
      </c>
      <c r="L5405">
        <v>1</v>
      </c>
      <c r="M5405" t="s">
        <v>250</v>
      </c>
      <c r="N5405">
        <v>6787170</v>
      </c>
      <c r="O5405" t="s">
        <v>92</v>
      </c>
      <c r="P5405" t="s">
        <v>8523</v>
      </c>
      <c r="Q5405">
        <v>30</v>
      </c>
      <c r="R5405">
        <v>11</v>
      </c>
      <c r="S5405">
        <v>41375671</v>
      </c>
      <c r="T5405">
        <v>41384684</v>
      </c>
      <c r="U5405" t="s">
        <v>8524</v>
      </c>
      <c r="V5405">
        <v>1</v>
      </c>
      <c r="W5405" s="2">
        <v>0</v>
      </c>
      <c r="X5405" s="2">
        <v>0</v>
      </c>
      <c r="Y5405" s="2">
        <v>0</v>
      </c>
      <c r="Z5405" s="2">
        <v>0</v>
      </c>
      <c r="AA5405" s="2">
        <v>0</v>
      </c>
      <c r="AB5405" s="2">
        <v>0</v>
      </c>
      <c r="AC5405" s="2">
        <v>0</v>
      </c>
      <c r="AD5405" s="2">
        <v>223</v>
      </c>
      <c r="AE5405" s="2">
        <v>207</v>
      </c>
      <c r="AF5405" s="2">
        <v>179</v>
      </c>
      <c r="AG5405" s="2">
        <v>189</v>
      </c>
      <c r="AH5405" s="2">
        <v>246</v>
      </c>
      <c r="AI5405" s="2">
        <v>170</v>
      </c>
      <c r="AJ5405" s="2">
        <v>136</v>
      </c>
      <c r="AK5405" s="2">
        <v>0</v>
      </c>
      <c r="AL5405" s="2">
        <v>0</v>
      </c>
      <c r="AM5405" s="2">
        <v>0</v>
      </c>
      <c r="AN5405" s="2">
        <v>0</v>
      </c>
      <c r="AO5405" s="2">
        <v>0</v>
      </c>
      <c r="AP5405" s="2">
        <v>0</v>
      </c>
      <c r="AQ5405" s="2">
        <v>0</v>
      </c>
      <c r="AR5405" s="2">
        <v>0</v>
      </c>
      <c r="AS5405" s="2">
        <v>0</v>
      </c>
      <c r="AT5405" s="2">
        <v>0</v>
      </c>
      <c r="AU5405" s="2">
        <v>0</v>
      </c>
      <c r="AV5405" s="2">
        <v>0</v>
      </c>
      <c r="AW5405" s="2">
        <v>0</v>
      </c>
      <c r="AX5405" s="2">
        <v>0</v>
      </c>
      <c r="AY5405" s="2">
        <v>0</v>
      </c>
      <c r="AZ5405" s="2">
        <v>0</v>
      </c>
      <c r="BA5405" s="2">
        <v>0</v>
      </c>
      <c r="BB5405" s="2">
        <v>0</v>
      </c>
      <c r="BC5405" s="2">
        <v>0</v>
      </c>
      <c r="BD5405" s="2">
        <v>0</v>
      </c>
      <c r="BE5405" s="2">
        <v>0</v>
      </c>
      <c r="BF5405" s="2">
        <v>0</v>
      </c>
      <c r="BG5405" s="2">
        <v>0</v>
      </c>
      <c r="BH5405" s="2">
        <v>0</v>
      </c>
      <c r="BI5405" s="2">
        <v>0</v>
      </c>
      <c r="BJ5405" s="2">
        <v>0</v>
      </c>
      <c r="BK5405" s="2">
        <v>0</v>
      </c>
      <c r="BL5405" s="2">
        <v>9</v>
      </c>
      <c r="BM5405" s="2">
        <v>8</v>
      </c>
      <c r="BN5405" s="2">
        <v>8</v>
      </c>
      <c r="BO5405" s="2">
        <v>7</v>
      </c>
      <c r="BP5405" s="2">
        <v>12</v>
      </c>
      <c r="BQ5405" s="2">
        <v>6</v>
      </c>
      <c r="BR5405" s="2">
        <v>5</v>
      </c>
      <c r="BS5405" s="2">
        <v>0</v>
      </c>
      <c r="BT5405" s="2">
        <v>0</v>
      </c>
      <c r="BU5405" s="2">
        <v>0</v>
      </c>
      <c r="BV5405" s="2">
        <v>0</v>
      </c>
      <c r="BW5405" s="2">
        <v>0</v>
      </c>
      <c r="BX5405" s="2">
        <v>0</v>
      </c>
      <c r="BY5405" s="2">
        <v>0</v>
      </c>
      <c r="BZ5405" s="2">
        <v>0</v>
      </c>
      <c r="CA5405" s="2">
        <v>0</v>
      </c>
      <c r="CB5405" s="2">
        <v>0</v>
      </c>
      <c r="CC5405" s="2">
        <v>0</v>
      </c>
      <c r="CD5405" s="2">
        <v>0</v>
      </c>
      <c r="CE5405" s="2">
        <v>0</v>
      </c>
      <c r="CF5405" s="2">
        <v>0</v>
      </c>
      <c r="CG5405" s="2">
        <v>0</v>
      </c>
      <c r="CH5405" s="2">
        <v>0</v>
      </c>
      <c r="CI5405" s="2">
        <v>0</v>
      </c>
      <c r="CJ5405" s="2">
        <v>0</v>
      </c>
      <c r="CK5405" s="2">
        <v>0</v>
      </c>
      <c r="CL5405" s="2">
        <v>0</v>
      </c>
    </row>
    <row r="5406" spans="1:90" x14ac:dyDescent="0.25">
      <c r="A5406" t="s">
        <v>115</v>
      </c>
      <c r="B5406">
        <v>10706</v>
      </c>
      <c r="C5406" t="s">
        <v>250</v>
      </c>
      <c r="D5406">
        <v>1</v>
      </c>
      <c r="E5406">
        <v>8</v>
      </c>
      <c r="F5406">
        <v>10169</v>
      </c>
      <c r="G5406">
        <v>35010169</v>
      </c>
      <c r="H5406" t="s">
        <v>12189</v>
      </c>
      <c r="I5406">
        <v>675</v>
      </c>
      <c r="J5406" t="s">
        <v>250</v>
      </c>
      <c r="K5406" t="s">
        <v>5973</v>
      </c>
      <c r="L5406">
        <v>1</v>
      </c>
      <c r="M5406" t="s">
        <v>250</v>
      </c>
      <c r="N5406">
        <v>6770080</v>
      </c>
      <c r="O5406" t="s">
        <v>92</v>
      </c>
      <c r="P5406" t="s">
        <v>12190</v>
      </c>
      <c r="Q5406">
        <v>50</v>
      </c>
      <c r="R5406">
        <v>11</v>
      </c>
      <c r="S5406">
        <v>41373078</v>
      </c>
      <c r="T5406">
        <v>41384695</v>
      </c>
      <c r="U5406" t="s">
        <v>12191</v>
      </c>
      <c r="V5406">
        <v>1</v>
      </c>
      <c r="W5406" s="2">
        <v>0</v>
      </c>
      <c r="X5406" s="2">
        <v>0</v>
      </c>
      <c r="Y5406" s="2">
        <v>0</v>
      </c>
      <c r="Z5406" s="2">
        <v>0</v>
      </c>
      <c r="AA5406" s="2">
        <v>0</v>
      </c>
      <c r="AB5406" s="2">
        <v>0</v>
      </c>
      <c r="AC5406" s="2">
        <v>0</v>
      </c>
      <c r="AD5406" s="2">
        <v>167</v>
      </c>
      <c r="AE5406" s="2">
        <v>147</v>
      </c>
      <c r="AF5406" s="2">
        <v>101</v>
      </c>
      <c r="AG5406" s="2">
        <v>91</v>
      </c>
      <c r="AH5406" s="2">
        <v>157</v>
      </c>
      <c r="AI5406" s="2">
        <v>143</v>
      </c>
      <c r="AJ5406" s="2">
        <v>114</v>
      </c>
      <c r="AK5406" s="2">
        <v>0</v>
      </c>
      <c r="AL5406" s="2">
        <v>0</v>
      </c>
      <c r="AM5406" s="2">
        <v>0</v>
      </c>
      <c r="AN5406" s="2">
        <v>0</v>
      </c>
      <c r="AO5406" s="2">
        <v>0</v>
      </c>
      <c r="AP5406" s="2">
        <v>0</v>
      </c>
      <c r="AQ5406" s="2">
        <v>0</v>
      </c>
      <c r="AR5406" s="2">
        <v>0</v>
      </c>
      <c r="AS5406" s="2">
        <v>0</v>
      </c>
      <c r="AT5406" s="2">
        <v>0</v>
      </c>
      <c r="AU5406" s="2">
        <v>0</v>
      </c>
      <c r="AV5406" s="2">
        <v>0</v>
      </c>
      <c r="AW5406" s="2">
        <v>0</v>
      </c>
      <c r="AX5406" s="2">
        <v>0</v>
      </c>
      <c r="AY5406" s="2">
        <v>0</v>
      </c>
      <c r="AZ5406" s="2">
        <v>0</v>
      </c>
      <c r="BA5406" s="2">
        <v>0</v>
      </c>
      <c r="BB5406" s="2">
        <v>0</v>
      </c>
      <c r="BC5406" s="2">
        <v>144</v>
      </c>
      <c r="BD5406" s="2">
        <v>0</v>
      </c>
      <c r="BE5406" s="2">
        <v>0</v>
      </c>
      <c r="BF5406" s="2">
        <v>0</v>
      </c>
      <c r="BG5406" s="2">
        <v>0</v>
      </c>
      <c r="BH5406" s="2">
        <v>0</v>
      </c>
      <c r="BI5406" s="2">
        <v>0</v>
      </c>
      <c r="BJ5406" s="2">
        <v>0</v>
      </c>
      <c r="BK5406" s="2">
        <v>0</v>
      </c>
      <c r="BL5406" s="2">
        <v>9</v>
      </c>
      <c r="BM5406" s="2">
        <v>8</v>
      </c>
      <c r="BN5406" s="2">
        <v>3</v>
      </c>
      <c r="BO5406" s="2">
        <v>5</v>
      </c>
      <c r="BP5406" s="2">
        <v>6</v>
      </c>
      <c r="BQ5406" s="2">
        <v>6</v>
      </c>
      <c r="BR5406" s="2">
        <v>6</v>
      </c>
      <c r="BS5406" s="2">
        <v>0</v>
      </c>
      <c r="BT5406" s="2">
        <v>0</v>
      </c>
      <c r="BU5406" s="2">
        <v>0</v>
      </c>
      <c r="BV5406" s="2">
        <v>0</v>
      </c>
      <c r="BW5406" s="2">
        <v>0</v>
      </c>
      <c r="BX5406" s="2">
        <v>0</v>
      </c>
      <c r="BY5406" s="2">
        <v>0</v>
      </c>
      <c r="BZ5406" s="2">
        <v>0</v>
      </c>
      <c r="CA5406" s="2">
        <v>0</v>
      </c>
      <c r="CB5406" s="2">
        <v>0</v>
      </c>
      <c r="CC5406" s="2">
        <v>0</v>
      </c>
      <c r="CD5406" s="2">
        <v>0</v>
      </c>
      <c r="CE5406" s="2">
        <v>0</v>
      </c>
      <c r="CF5406" s="2">
        <v>0</v>
      </c>
      <c r="CG5406" s="2">
        <v>0</v>
      </c>
      <c r="CH5406" s="2">
        <v>0</v>
      </c>
      <c r="CI5406" s="2">
        <v>0</v>
      </c>
      <c r="CJ5406" s="2">
        <v>0</v>
      </c>
      <c r="CK5406" s="2">
        <v>7</v>
      </c>
      <c r="CL5406" s="2">
        <v>0</v>
      </c>
    </row>
    <row r="5407" spans="1:90" x14ac:dyDescent="0.25">
      <c r="A5407" t="s">
        <v>115</v>
      </c>
      <c r="B5407">
        <v>10706</v>
      </c>
      <c r="C5407" t="s">
        <v>250</v>
      </c>
      <c r="D5407">
        <v>1</v>
      </c>
      <c r="E5407">
        <v>8</v>
      </c>
      <c r="F5407">
        <v>906426</v>
      </c>
      <c r="G5407">
        <v>35906426</v>
      </c>
      <c r="H5407" t="s">
        <v>14938</v>
      </c>
      <c r="I5407">
        <v>675</v>
      </c>
      <c r="J5407" t="s">
        <v>250</v>
      </c>
      <c r="K5407" t="s">
        <v>3427</v>
      </c>
      <c r="L5407">
        <v>1</v>
      </c>
      <c r="M5407" t="s">
        <v>250</v>
      </c>
      <c r="N5407">
        <v>6767230</v>
      </c>
      <c r="O5407" t="s">
        <v>92</v>
      </c>
      <c r="P5407" t="s">
        <v>14939</v>
      </c>
      <c r="Q5407">
        <v>18</v>
      </c>
      <c r="R5407">
        <v>11</v>
      </c>
      <c r="S5407">
        <v>47010027</v>
      </c>
      <c r="T5407">
        <v>47015808</v>
      </c>
      <c r="U5407" t="s">
        <v>14940</v>
      </c>
      <c r="V5407">
        <v>1</v>
      </c>
      <c r="W5407" s="2">
        <v>0</v>
      </c>
      <c r="X5407" s="2">
        <v>0</v>
      </c>
      <c r="Y5407" s="2">
        <v>0</v>
      </c>
      <c r="Z5407" s="2">
        <v>0</v>
      </c>
      <c r="AA5407" s="2">
        <v>0</v>
      </c>
      <c r="AB5407" s="2">
        <v>0</v>
      </c>
      <c r="AC5407" s="2">
        <v>0</v>
      </c>
      <c r="AD5407" s="2">
        <v>160</v>
      </c>
      <c r="AE5407" s="2">
        <v>173</v>
      </c>
      <c r="AF5407" s="2">
        <v>127</v>
      </c>
      <c r="AG5407" s="2">
        <v>186</v>
      </c>
      <c r="AH5407" s="2">
        <v>153</v>
      </c>
      <c r="AI5407" s="2">
        <v>138</v>
      </c>
      <c r="AJ5407" s="2">
        <v>149</v>
      </c>
      <c r="AK5407" s="2">
        <v>0</v>
      </c>
      <c r="AL5407" s="2">
        <v>0</v>
      </c>
      <c r="AM5407" s="2">
        <v>0</v>
      </c>
      <c r="AN5407" s="2">
        <v>0</v>
      </c>
      <c r="AO5407" s="2">
        <v>0</v>
      </c>
      <c r="AP5407" s="2">
        <v>0</v>
      </c>
      <c r="AQ5407" s="2">
        <v>0</v>
      </c>
      <c r="AR5407" s="2">
        <v>0</v>
      </c>
      <c r="AS5407" s="2">
        <v>0</v>
      </c>
      <c r="AT5407" s="2">
        <v>0</v>
      </c>
      <c r="AU5407" s="2">
        <v>0</v>
      </c>
      <c r="AV5407" s="2">
        <v>0</v>
      </c>
      <c r="AW5407" s="2">
        <v>0</v>
      </c>
      <c r="AX5407" s="2">
        <v>0</v>
      </c>
      <c r="AY5407" s="2">
        <v>0</v>
      </c>
      <c r="AZ5407" s="2">
        <v>0</v>
      </c>
      <c r="BA5407" s="2">
        <v>0</v>
      </c>
      <c r="BB5407" s="2">
        <v>0</v>
      </c>
      <c r="BC5407" s="2">
        <v>0</v>
      </c>
      <c r="BD5407" s="2">
        <v>7</v>
      </c>
      <c r="BE5407" s="2">
        <v>0</v>
      </c>
      <c r="BF5407" s="2">
        <v>0</v>
      </c>
      <c r="BG5407" s="2">
        <v>0</v>
      </c>
      <c r="BH5407" s="2">
        <v>0</v>
      </c>
      <c r="BI5407" s="2">
        <v>0</v>
      </c>
      <c r="BJ5407" s="2">
        <v>0</v>
      </c>
      <c r="BK5407" s="2">
        <v>0</v>
      </c>
      <c r="BL5407" s="2">
        <v>7</v>
      </c>
      <c r="BM5407" s="2">
        <v>8</v>
      </c>
      <c r="BN5407" s="2">
        <v>5</v>
      </c>
      <c r="BO5407" s="2">
        <v>7</v>
      </c>
      <c r="BP5407" s="2">
        <v>5</v>
      </c>
      <c r="BQ5407" s="2">
        <v>4</v>
      </c>
      <c r="BR5407" s="2">
        <v>6</v>
      </c>
      <c r="BS5407" s="2">
        <v>0</v>
      </c>
      <c r="BT5407" s="2">
        <v>0</v>
      </c>
      <c r="BU5407" s="2">
        <v>0</v>
      </c>
      <c r="BV5407" s="2">
        <v>0</v>
      </c>
      <c r="BW5407" s="2">
        <v>0</v>
      </c>
      <c r="BX5407" s="2">
        <v>0</v>
      </c>
      <c r="BY5407" s="2">
        <v>0</v>
      </c>
      <c r="BZ5407" s="2">
        <v>0</v>
      </c>
      <c r="CA5407" s="2">
        <v>0</v>
      </c>
      <c r="CB5407" s="2">
        <v>0</v>
      </c>
      <c r="CC5407" s="2">
        <v>0</v>
      </c>
      <c r="CD5407" s="2">
        <v>0</v>
      </c>
      <c r="CE5407" s="2">
        <v>0</v>
      </c>
      <c r="CF5407" s="2">
        <v>0</v>
      </c>
      <c r="CG5407" s="2">
        <v>0</v>
      </c>
      <c r="CH5407" s="2">
        <v>0</v>
      </c>
      <c r="CI5407" s="2">
        <v>0</v>
      </c>
      <c r="CJ5407" s="2">
        <v>0</v>
      </c>
      <c r="CK5407" s="2">
        <v>0</v>
      </c>
      <c r="CL5407" s="2">
        <v>3</v>
      </c>
    </row>
    <row r="5408" spans="1:90" x14ac:dyDescent="0.25">
      <c r="A5408" t="s">
        <v>115</v>
      </c>
      <c r="B5408">
        <v>10706</v>
      </c>
      <c r="C5408" t="s">
        <v>250</v>
      </c>
      <c r="D5408">
        <v>1</v>
      </c>
      <c r="E5408">
        <v>8</v>
      </c>
      <c r="F5408">
        <v>919056</v>
      </c>
      <c r="G5408">
        <v>35919056</v>
      </c>
      <c r="H5408" t="s">
        <v>9487</v>
      </c>
      <c r="I5408">
        <v>298</v>
      </c>
      <c r="J5408" t="s">
        <v>252</v>
      </c>
      <c r="K5408" t="s">
        <v>9488</v>
      </c>
      <c r="L5408">
        <v>1</v>
      </c>
      <c r="M5408" t="s">
        <v>252</v>
      </c>
      <c r="N5408">
        <v>6814280</v>
      </c>
      <c r="O5408" t="s">
        <v>261</v>
      </c>
      <c r="P5408" t="s">
        <v>9489</v>
      </c>
      <c r="Q5408">
        <v>63</v>
      </c>
      <c r="R5408">
        <v>11</v>
      </c>
      <c r="S5408">
        <v>47823080</v>
      </c>
      <c r="T5408">
        <v>47824959</v>
      </c>
      <c r="U5408" t="s">
        <v>9490</v>
      </c>
      <c r="V5408">
        <v>1</v>
      </c>
      <c r="W5408" s="2">
        <v>0</v>
      </c>
      <c r="X5408" s="2">
        <v>0</v>
      </c>
      <c r="Y5408" s="2">
        <v>0</v>
      </c>
      <c r="Z5408" s="2">
        <v>0</v>
      </c>
      <c r="AA5408" s="2">
        <v>0</v>
      </c>
      <c r="AB5408" s="2">
        <v>0</v>
      </c>
      <c r="AC5408" s="2">
        <v>0</v>
      </c>
      <c r="AD5408" s="2">
        <v>140</v>
      </c>
      <c r="AE5408" s="2">
        <v>63</v>
      </c>
      <c r="AF5408" s="2">
        <v>115</v>
      </c>
      <c r="AG5408" s="2">
        <v>70</v>
      </c>
      <c r="AH5408" s="2">
        <v>114</v>
      </c>
      <c r="AI5408" s="2">
        <v>136</v>
      </c>
      <c r="AJ5408" s="2">
        <v>88</v>
      </c>
      <c r="AK5408" s="2">
        <v>0</v>
      </c>
      <c r="AL5408" s="2">
        <v>0</v>
      </c>
      <c r="AM5408" s="2">
        <v>0</v>
      </c>
      <c r="AN5408" s="2">
        <v>0</v>
      </c>
      <c r="AO5408" s="2">
        <v>0</v>
      </c>
      <c r="AP5408" s="2">
        <v>0</v>
      </c>
      <c r="AQ5408" s="2">
        <v>0</v>
      </c>
      <c r="AR5408" s="2">
        <v>0</v>
      </c>
      <c r="AS5408" s="2">
        <v>0</v>
      </c>
      <c r="AT5408" s="2">
        <v>0</v>
      </c>
      <c r="AU5408" s="2">
        <v>0</v>
      </c>
      <c r="AV5408" s="2">
        <v>0</v>
      </c>
      <c r="AW5408" s="2">
        <v>0</v>
      </c>
      <c r="AX5408" s="2">
        <v>0</v>
      </c>
      <c r="AY5408" s="2">
        <v>0</v>
      </c>
      <c r="AZ5408" s="2">
        <v>0</v>
      </c>
      <c r="BA5408" s="2">
        <v>0</v>
      </c>
      <c r="BB5408" s="2">
        <v>0</v>
      </c>
      <c r="BC5408" s="2">
        <v>100</v>
      </c>
      <c r="BD5408" s="2">
        <v>0</v>
      </c>
      <c r="BE5408" s="2">
        <v>0</v>
      </c>
      <c r="BF5408" s="2">
        <v>0</v>
      </c>
      <c r="BG5408" s="2">
        <v>0</v>
      </c>
      <c r="BH5408" s="2">
        <v>0</v>
      </c>
      <c r="BI5408" s="2">
        <v>0</v>
      </c>
      <c r="BJ5408" s="2">
        <v>0</v>
      </c>
      <c r="BK5408" s="2">
        <v>0</v>
      </c>
      <c r="BL5408" s="2">
        <v>5</v>
      </c>
      <c r="BM5408" s="2">
        <v>2</v>
      </c>
      <c r="BN5408" s="2">
        <v>5</v>
      </c>
      <c r="BO5408" s="2">
        <v>3</v>
      </c>
      <c r="BP5408" s="2">
        <v>4</v>
      </c>
      <c r="BQ5408" s="2">
        <v>5</v>
      </c>
      <c r="BR5408" s="2">
        <v>5</v>
      </c>
      <c r="BS5408" s="2">
        <v>0</v>
      </c>
      <c r="BT5408" s="2">
        <v>0</v>
      </c>
      <c r="BU5408" s="2">
        <v>0</v>
      </c>
      <c r="BV5408" s="2">
        <v>0</v>
      </c>
      <c r="BW5408" s="2">
        <v>0</v>
      </c>
      <c r="BX5408" s="2">
        <v>0</v>
      </c>
      <c r="BY5408" s="2">
        <v>0</v>
      </c>
      <c r="BZ5408" s="2">
        <v>0</v>
      </c>
      <c r="CA5408" s="2">
        <v>0</v>
      </c>
      <c r="CB5408" s="2">
        <v>0</v>
      </c>
      <c r="CC5408" s="2">
        <v>0</v>
      </c>
      <c r="CD5408" s="2">
        <v>0</v>
      </c>
      <c r="CE5408" s="2">
        <v>0</v>
      </c>
      <c r="CF5408" s="2">
        <v>0</v>
      </c>
      <c r="CG5408" s="2">
        <v>0</v>
      </c>
      <c r="CH5408" s="2">
        <v>0</v>
      </c>
      <c r="CI5408" s="2">
        <v>0</v>
      </c>
      <c r="CJ5408" s="2">
        <v>0</v>
      </c>
      <c r="CK5408" s="2">
        <v>6</v>
      </c>
      <c r="CL5408" s="2">
        <v>0</v>
      </c>
    </row>
    <row r="5409" spans="1:90" x14ac:dyDescent="0.25">
      <c r="A5409" t="s">
        <v>115</v>
      </c>
      <c r="B5409">
        <v>10706</v>
      </c>
      <c r="C5409" t="s">
        <v>250</v>
      </c>
      <c r="D5409">
        <v>1</v>
      </c>
      <c r="E5409">
        <v>8</v>
      </c>
      <c r="F5409">
        <v>10054</v>
      </c>
      <c r="G5409">
        <v>35010054</v>
      </c>
      <c r="H5409" t="s">
        <v>1977</v>
      </c>
      <c r="I5409">
        <v>298</v>
      </c>
      <c r="J5409" t="s">
        <v>252</v>
      </c>
      <c r="K5409" t="s">
        <v>1978</v>
      </c>
      <c r="L5409">
        <v>1</v>
      </c>
      <c r="M5409" t="s">
        <v>252</v>
      </c>
      <c r="N5409">
        <v>6835130</v>
      </c>
      <c r="O5409" t="s">
        <v>102</v>
      </c>
      <c r="P5409" t="s">
        <v>1979</v>
      </c>
      <c r="Q5409">
        <v>165</v>
      </c>
      <c r="R5409">
        <v>11</v>
      </c>
      <c r="S5409">
        <v>47042842</v>
      </c>
      <c r="T5409">
        <v>47043923</v>
      </c>
      <c r="U5409" t="s">
        <v>1980</v>
      </c>
      <c r="V5409">
        <v>1</v>
      </c>
      <c r="W5409" s="2">
        <v>0</v>
      </c>
      <c r="X5409" s="2">
        <v>0</v>
      </c>
      <c r="Y5409" s="2">
        <v>0</v>
      </c>
      <c r="Z5409" s="2">
        <v>0</v>
      </c>
      <c r="AA5409" s="2">
        <v>0</v>
      </c>
      <c r="AB5409" s="2">
        <v>0</v>
      </c>
      <c r="AC5409" s="2">
        <v>0</v>
      </c>
      <c r="AD5409" s="2">
        <v>105</v>
      </c>
      <c r="AE5409" s="2">
        <v>129</v>
      </c>
      <c r="AF5409" s="2">
        <v>91</v>
      </c>
      <c r="AG5409" s="2">
        <v>109</v>
      </c>
      <c r="AH5409" s="2">
        <v>119</v>
      </c>
      <c r="AI5409" s="2">
        <v>103</v>
      </c>
      <c r="AJ5409" s="2">
        <v>83</v>
      </c>
      <c r="AK5409" s="2">
        <v>0</v>
      </c>
      <c r="AL5409" s="2">
        <v>0</v>
      </c>
      <c r="AM5409" s="2">
        <v>0</v>
      </c>
      <c r="AN5409" s="2">
        <v>0</v>
      </c>
      <c r="AO5409" s="2">
        <v>0</v>
      </c>
      <c r="AP5409" s="2">
        <v>0</v>
      </c>
      <c r="AQ5409" s="2">
        <v>0</v>
      </c>
      <c r="AR5409" s="2">
        <v>0</v>
      </c>
      <c r="AS5409" s="2">
        <v>0</v>
      </c>
      <c r="AT5409" s="2">
        <v>0</v>
      </c>
      <c r="AU5409" s="2">
        <v>0</v>
      </c>
      <c r="AV5409" s="2">
        <v>0</v>
      </c>
      <c r="AW5409" s="2">
        <v>0</v>
      </c>
      <c r="AX5409" s="2">
        <v>0</v>
      </c>
      <c r="AY5409" s="2">
        <v>0</v>
      </c>
      <c r="AZ5409" s="2">
        <v>0</v>
      </c>
      <c r="BA5409" s="2">
        <v>0</v>
      </c>
      <c r="BB5409" s="2">
        <v>0</v>
      </c>
      <c r="BC5409" s="2">
        <v>40</v>
      </c>
      <c r="BD5409" s="2">
        <v>0</v>
      </c>
      <c r="BE5409" s="2">
        <v>0</v>
      </c>
      <c r="BF5409" s="2">
        <v>0</v>
      </c>
      <c r="BG5409" s="2">
        <v>0</v>
      </c>
      <c r="BH5409" s="2">
        <v>0</v>
      </c>
      <c r="BI5409" s="2">
        <v>0</v>
      </c>
      <c r="BJ5409" s="2">
        <v>0</v>
      </c>
      <c r="BK5409" s="2">
        <v>0</v>
      </c>
      <c r="BL5409" s="2">
        <v>6</v>
      </c>
      <c r="BM5409" s="2">
        <v>8</v>
      </c>
      <c r="BN5409" s="2">
        <v>4</v>
      </c>
      <c r="BO5409" s="2">
        <v>6</v>
      </c>
      <c r="BP5409" s="2">
        <v>7</v>
      </c>
      <c r="BQ5409" s="2">
        <v>4</v>
      </c>
      <c r="BR5409" s="2">
        <v>3</v>
      </c>
      <c r="BS5409" s="2">
        <v>0</v>
      </c>
      <c r="BT5409" s="2">
        <v>0</v>
      </c>
      <c r="BU5409" s="2">
        <v>0</v>
      </c>
      <c r="BV5409" s="2">
        <v>0</v>
      </c>
      <c r="BW5409" s="2">
        <v>0</v>
      </c>
      <c r="BX5409" s="2">
        <v>0</v>
      </c>
      <c r="BY5409" s="2">
        <v>0</v>
      </c>
      <c r="BZ5409" s="2">
        <v>0</v>
      </c>
      <c r="CA5409" s="2">
        <v>0</v>
      </c>
      <c r="CB5409" s="2">
        <v>0</v>
      </c>
      <c r="CC5409" s="2">
        <v>0</v>
      </c>
      <c r="CD5409" s="2">
        <v>0</v>
      </c>
      <c r="CE5409" s="2">
        <v>0</v>
      </c>
      <c r="CF5409" s="2">
        <v>0</v>
      </c>
      <c r="CG5409" s="2">
        <v>0</v>
      </c>
      <c r="CH5409" s="2">
        <v>0</v>
      </c>
      <c r="CI5409" s="2">
        <v>0</v>
      </c>
      <c r="CJ5409" s="2">
        <v>0</v>
      </c>
      <c r="CK5409" s="2">
        <v>2</v>
      </c>
      <c r="CL5409" s="2">
        <v>0</v>
      </c>
    </row>
    <row r="5410" spans="1:90" x14ac:dyDescent="0.25">
      <c r="A5410" t="s">
        <v>115</v>
      </c>
      <c r="B5410">
        <v>10706</v>
      </c>
      <c r="C5410" t="s">
        <v>250</v>
      </c>
      <c r="D5410">
        <v>1</v>
      </c>
      <c r="E5410">
        <v>8</v>
      </c>
      <c r="F5410">
        <v>912585</v>
      </c>
      <c r="G5410">
        <v>35912585</v>
      </c>
      <c r="H5410" t="s">
        <v>15747</v>
      </c>
      <c r="I5410">
        <v>675</v>
      </c>
      <c r="J5410" t="s">
        <v>250</v>
      </c>
      <c r="K5410" t="s">
        <v>3427</v>
      </c>
      <c r="L5410">
        <v>1</v>
      </c>
      <c r="M5410" t="s">
        <v>250</v>
      </c>
      <c r="N5410">
        <v>6767230</v>
      </c>
      <c r="O5410" t="s">
        <v>92</v>
      </c>
      <c r="P5410" t="s">
        <v>14939</v>
      </c>
      <c r="Q5410">
        <v>256</v>
      </c>
      <c r="R5410">
        <v>11</v>
      </c>
      <c r="S5410">
        <v>47011110</v>
      </c>
      <c r="T5410">
        <v>47871965</v>
      </c>
      <c r="U5410" t="s">
        <v>15748</v>
      </c>
      <c r="V5410">
        <v>1</v>
      </c>
      <c r="W5410" s="2">
        <v>0</v>
      </c>
      <c r="X5410" s="2">
        <v>0</v>
      </c>
      <c r="Y5410" s="2">
        <v>0</v>
      </c>
      <c r="Z5410" s="2">
        <v>0</v>
      </c>
      <c r="AA5410" s="2">
        <v>0</v>
      </c>
      <c r="AB5410" s="2">
        <v>0</v>
      </c>
      <c r="AC5410" s="2">
        <v>0</v>
      </c>
      <c r="AD5410" s="2">
        <v>106</v>
      </c>
      <c r="AE5410" s="2">
        <v>116</v>
      </c>
      <c r="AF5410" s="2">
        <v>122</v>
      </c>
      <c r="AG5410" s="2">
        <v>110</v>
      </c>
      <c r="AH5410" s="2">
        <v>191</v>
      </c>
      <c r="AI5410" s="2">
        <v>136</v>
      </c>
      <c r="AJ5410" s="2">
        <v>166</v>
      </c>
      <c r="AK5410" s="2">
        <v>0</v>
      </c>
      <c r="AL5410" s="2">
        <v>0</v>
      </c>
      <c r="AM5410" s="2">
        <v>0</v>
      </c>
      <c r="AN5410" s="2">
        <v>0</v>
      </c>
      <c r="AO5410" s="2">
        <v>0</v>
      </c>
      <c r="AP5410" s="2">
        <v>0</v>
      </c>
      <c r="AQ5410" s="2">
        <v>0</v>
      </c>
      <c r="AR5410" s="2">
        <v>0</v>
      </c>
      <c r="AS5410" s="2">
        <v>0</v>
      </c>
      <c r="AT5410" s="2">
        <v>0</v>
      </c>
      <c r="AU5410" s="2">
        <v>362</v>
      </c>
      <c r="AV5410" s="2">
        <v>0</v>
      </c>
      <c r="AW5410" s="2">
        <v>0</v>
      </c>
      <c r="AX5410" s="2">
        <v>0</v>
      </c>
      <c r="AY5410" s="2">
        <v>0</v>
      </c>
      <c r="AZ5410" s="2">
        <v>0</v>
      </c>
      <c r="BA5410" s="2">
        <v>0</v>
      </c>
      <c r="BB5410" s="2">
        <v>0</v>
      </c>
      <c r="BC5410" s="2">
        <v>0</v>
      </c>
      <c r="BD5410" s="2">
        <v>0</v>
      </c>
      <c r="BE5410" s="2">
        <v>0</v>
      </c>
      <c r="BF5410" s="2">
        <v>0</v>
      </c>
      <c r="BG5410" s="2">
        <v>0</v>
      </c>
      <c r="BH5410" s="2">
        <v>0</v>
      </c>
      <c r="BI5410" s="2">
        <v>0</v>
      </c>
      <c r="BJ5410" s="2">
        <v>0</v>
      </c>
      <c r="BK5410" s="2">
        <v>0</v>
      </c>
      <c r="BL5410" s="2">
        <v>7</v>
      </c>
      <c r="BM5410" s="2">
        <v>6</v>
      </c>
      <c r="BN5410" s="2">
        <v>7</v>
      </c>
      <c r="BO5410" s="2">
        <v>4</v>
      </c>
      <c r="BP5410" s="2">
        <v>9</v>
      </c>
      <c r="BQ5410" s="2">
        <v>6</v>
      </c>
      <c r="BR5410" s="2">
        <v>7</v>
      </c>
      <c r="BS5410" s="2">
        <v>0</v>
      </c>
      <c r="BT5410" s="2">
        <v>0</v>
      </c>
      <c r="BU5410" s="2">
        <v>0</v>
      </c>
      <c r="BV5410" s="2">
        <v>0</v>
      </c>
      <c r="BW5410" s="2">
        <v>0</v>
      </c>
      <c r="BX5410" s="2">
        <v>0</v>
      </c>
      <c r="BY5410" s="2">
        <v>0</v>
      </c>
      <c r="BZ5410" s="2">
        <v>0</v>
      </c>
      <c r="CA5410" s="2">
        <v>0</v>
      </c>
      <c r="CB5410" s="2">
        <v>0</v>
      </c>
      <c r="CC5410" s="2">
        <v>10</v>
      </c>
      <c r="CD5410" s="2">
        <v>0</v>
      </c>
      <c r="CE5410" s="2">
        <v>0</v>
      </c>
      <c r="CF5410" s="2">
        <v>0</v>
      </c>
      <c r="CG5410" s="2">
        <v>0</v>
      </c>
      <c r="CH5410" s="2">
        <v>0</v>
      </c>
      <c r="CI5410" s="2">
        <v>0</v>
      </c>
      <c r="CJ5410" s="2">
        <v>0</v>
      </c>
      <c r="CK5410" s="2">
        <v>0</v>
      </c>
      <c r="CL5410" s="2">
        <v>0</v>
      </c>
    </row>
    <row r="5411" spans="1:90" x14ac:dyDescent="0.25">
      <c r="A5411" t="s">
        <v>115</v>
      </c>
      <c r="B5411">
        <v>10706</v>
      </c>
      <c r="C5411" t="s">
        <v>250</v>
      </c>
      <c r="D5411">
        <v>1</v>
      </c>
      <c r="E5411">
        <v>8</v>
      </c>
      <c r="F5411">
        <v>10133</v>
      </c>
      <c r="G5411">
        <v>35010133</v>
      </c>
      <c r="H5411" t="s">
        <v>15168</v>
      </c>
      <c r="I5411">
        <v>298</v>
      </c>
      <c r="J5411" t="s">
        <v>252</v>
      </c>
      <c r="K5411" t="s">
        <v>91</v>
      </c>
      <c r="L5411">
        <v>1</v>
      </c>
      <c r="M5411" t="s">
        <v>252</v>
      </c>
      <c r="N5411">
        <v>6803470</v>
      </c>
      <c r="O5411" t="s">
        <v>92</v>
      </c>
      <c r="P5411" t="s">
        <v>15169</v>
      </c>
      <c r="Q5411">
        <v>80</v>
      </c>
      <c r="R5411">
        <v>11</v>
      </c>
      <c r="S5411">
        <v>47044070</v>
      </c>
      <c r="T5411">
        <v>47045022</v>
      </c>
      <c r="U5411" t="s">
        <v>15170</v>
      </c>
      <c r="V5411">
        <v>1</v>
      </c>
      <c r="W5411" s="2">
        <v>0</v>
      </c>
      <c r="X5411" s="2">
        <v>0</v>
      </c>
      <c r="Y5411" s="2">
        <v>0</v>
      </c>
      <c r="Z5411" s="2">
        <v>0</v>
      </c>
      <c r="AA5411" s="2">
        <v>0</v>
      </c>
      <c r="AB5411" s="2">
        <v>0</v>
      </c>
      <c r="AC5411" s="2">
        <v>0</v>
      </c>
      <c r="AD5411" s="2">
        <v>65</v>
      </c>
      <c r="AE5411" s="2">
        <v>70</v>
      </c>
      <c r="AF5411" s="2">
        <v>70</v>
      </c>
      <c r="AG5411" s="2">
        <v>97</v>
      </c>
      <c r="AH5411" s="2">
        <v>222</v>
      </c>
      <c r="AI5411" s="2">
        <v>226</v>
      </c>
      <c r="AJ5411" s="2">
        <v>185</v>
      </c>
      <c r="AK5411" s="2">
        <v>0</v>
      </c>
      <c r="AL5411" s="2">
        <v>0</v>
      </c>
      <c r="AM5411" s="2">
        <v>0</v>
      </c>
      <c r="AN5411" s="2">
        <v>0</v>
      </c>
      <c r="AO5411" s="2">
        <v>0</v>
      </c>
      <c r="AP5411" s="2">
        <v>0</v>
      </c>
      <c r="AQ5411" s="2">
        <v>0</v>
      </c>
      <c r="AR5411" s="2">
        <v>0</v>
      </c>
      <c r="AS5411" s="2">
        <v>0</v>
      </c>
      <c r="AT5411" s="2">
        <v>0</v>
      </c>
      <c r="AU5411" s="2">
        <v>406</v>
      </c>
      <c r="AV5411" s="2">
        <v>0</v>
      </c>
      <c r="AW5411" s="2">
        <v>0</v>
      </c>
      <c r="AX5411" s="2">
        <v>0</v>
      </c>
      <c r="AY5411" s="2">
        <v>0</v>
      </c>
      <c r="AZ5411" s="2">
        <v>0</v>
      </c>
      <c r="BA5411" s="2">
        <v>0</v>
      </c>
      <c r="BB5411" s="2">
        <v>0</v>
      </c>
      <c r="BC5411" s="2">
        <v>37</v>
      </c>
      <c r="BD5411" s="2">
        <v>0</v>
      </c>
      <c r="BE5411" s="2">
        <v>0</v>
      </c>
      <c r="BF5411" s="2">
        <v>0</v>
      </c>
      <c r="BG5411" s="2">
        <v>0</v>
      </c>
      <c r="BH5411" s="2">
        <v>0</v>
      </c>
      <c r="BI5411" s="2">
        <v>0</v>
      </c>
      <c r="BJ5411" s="2">
        <v>0</v>
      </c>
      <c r="BK5411" s="2">
        <v>0</v>
      </c>
      <c r="BL5411" s="2">
        <v>2</v>
      </c>
      <c r="BM5411" s="2">
        <v>3</v>
      </c>
      <c r="BN5411" s="2">
        <v>3</v>
      </c>
      <c r="BO5411" s="2">
        <v>4</v>
      </c>
      <c r="BP5411" s="2">
        <v>8</v>
      </c>
      <c r="BQ5411" s="2">
        <v>8</v>
      </c>
      <c r="BR5411" s="2">
        <v>6</v>
      </c>
      <c r="BS5411" s="2">
        <v>0</v>
      </c>
      <c r="BT5411" s="2">
        <v>0</v>
      </c>
      <c r="BU5411" s="2">
        <v>0</v>
      </c>
      <c r="BV5411" s="2">
        <v>0</v>
      </c>
      <c r="BW5411" s="2">
        <v>0</v>
      </c>
      <c r="BX5411" s="2">
        <v>0</v>
      </c>
      <c r="BY5411" s="2">
        <v>0</v>
      </c>
      <c r="BZ5411" s="2">
        <v>0</v>
      </c>
      <c r="CA5411" s="2">
        <v>0</v>
      </c>
      <c r="CB5411" s="2">
        <v>0</v>
      </c>
      <c r="CC5411" s="2">
        <v>15</v>
      </c>
      <c r="CD5411" s="2">
        <v>0</v>
      </c>
      <c r="CE5411" s="2">
        <v>0</v>
      </c>
      <c r="CF5411" s="2">
        <v>0</v>
      </c>
      <c r="CG5411" s="2">
        <v>0</v>
      </c>
      <c r="CH5411" s="2">
        <v>0</v>
      </c>
      <c r="CI5411" s="2">
        <v>0</v>
      </c>
      <c r="CJ5411" s="2">
        <v>0</v>
      </c>
      <c r="CK5411" s="2">
        <v>3</v>
      </c>
      <c r="CL5411" s="2">
        <v>0</v>
      </c>
    </row>
    <row r="5412" spans="1:90" x14ac:dyDescent="0.25">
      <c r="A5412" t="s">
        <v>115</v>
      </c>
      <c r="B5412">
        <v>10706</v>
      </c>
      <c r="C5412" t="s">
        <v>250</v>
      </c>
      <c r="D5412">
        <v>1</v>
      </c>
      <c r="E5412">
        <v>8</v>
      </c>
      <c r="F5412">
        <v>42067</v>
      </c>
      <c r="G5412">
        <v>35042067</v>
      </c>
      <c r="H5412" t="s">
        <v>17733</v>
      </c>
      <c r="I5412">
        <v>675</v>
      </c>
      <c r="J5412" t="s">
        <v>250</v>
      </c>
      <c r="K5412" t="s">
        <v>12624</v>
      </c>
      <c r="L5412">
        <v>1</v>
      </c>
      <c r="M5412" t="s">
        <v>250</v>
      </c>
      <c r="N5412">
        <v>6766380</v>
      </c>
      <c r="O5412" t="s">
        <v>92</v>
      </c>
      <c r="P5412" t="s">
        <v>12625</v>
      </c>
      <c r="Q5412">
        <v>115</v>
      </c>
      <c r="R5412">
        <v>11</v>
      </c>
      <c r="S5412">
        <v>47013017</v>
      </c>
      <c r="T5412">
        <v>47861098</v>
      </c>
      <c r="U5412" t="s">
        <v>17734</v>
      </c>
      <c r="V5412">
        <v>1</v>
      </c>
      <c r="W5412" s="2">
        <v>0</v>
      </c>
      <c r="X5412" s="2">
        <v>0</v>
      </c>
      <c r="Y5412" s="2">
        <v>0</v>
      </c>
      <c r="Z5412" s="2">
        <v>0</v>
      </c>
      <c r="AA5412" s="2">
        <v>0</v>
      </c>
      <c r="AB5412" s="2">
        <v>0</v>
      </c>
      <c r="AC5412" s="2">
        <v>0</v>
      </c>
      <c r="AD5412" s="2">
        <v>96</v>
      </c>
      <c r="AE5412" s="2">
        <v>72</v>
      </c>
      <c r="AF5412" s="2">
        <v>89</v>
      </c>
      <c r="AG5412" s="2">
        <v>107</v>
      </c>
      <c r="AH5412" s="2">
        <v>78</v>
      </c>
      <c r="AI5412" s="2">
        <v>61</v>
      </c>
      <c r="AJ5412" s="2">
        <v>62</v>
      </c>
      <c r="AK5412" s="2">
        <v>0</v>
      </c>
      <c r="AL5412" s="2">
        <v>0</v>
      </c>
      <c r="AM5412" s="2">
        <v>0</v>
      </c>
      <c r="AN5412" s="2">
        <v>0</v>
      </c>
      <c r="AO5412" s="2">
        <v>0</v>
      </c>
      <c r="AP5412" s="2">
        <v>0</v>
      </c>
      <c r="AQ5412" s="2">
        <v>0</v>
      </c>
      <c r="AR5412" s="2">
        <v>0</v>
      </c>
      <c r="AS5412" s="2">
        <v>0</v>
      </c>
      <c r="AT5412" s="2">
        <v>0</v>
      </c>
      <c r="AU5412" s="2">
        <v>0</v>
      </c>
      <c r="AV5412" s="2">
        <v>0</v>
      </c>
      <c r="AW5412" s="2">
        <v>0</v>
      </c>
      <c r="AX5412" s="2">
        <v>0</v>
      </c>
      <c r="AY5412" s="2">
        <v>0</v>
      </c>
      <c r="AZ5412" s="2">
        <v>0</v>
      </c>
      <c r="BA5412" s="2">
        <v>0</v>
      </c>
      <c r="BB5412" s="2">
        <v>0</v>
      </c>
      <c r="BC5412" s="2">
        <v>0</v>
      </c>
      <c r="BD5412" s="2">
        <v>0</v>
      </c>
      <c r="BE5412" s="2">
        <v>0</v>
      </c>
      <c r="BF5412" s="2">
        <v>0</v>
      </c>
      <c r="BG5412" s="2">
        <v>0</v>
      </c>
      <c r="BH5412" s="2">
        <v>0</v>
      </c>
      <c r="BI5412" s="2">
        <v>0</v>
      </c>
      <c r="BJ5412" s="2">
        <v>0</v>
      </c>
      <c r="BK5412" s="2">
        <v>0</v>
      </c>
      <c r="BL5412" s="2">
        <v>4</v>
      </c>
      <c r="BM5412" s="2">
        <v>2</v>
      </c>
      <c r="BN5412" s="2">
        <v>5</v>
      </c>
      <c r="BO5412" s="2">
        <v>3</v>
      </c>
      <c r="BP5412" s="2">
        <v>3</v>
      </c>
      <c r="BQ5412" s="2">
        <v>3</v>
      </c>
      <c r="BR5412" s="2">
        <v>4</v>
      </c>
      <c r="BS5412" s="2">
        <v>0</v>
      </c>
      <c r="BT5412" s="2">
        <v>0</v>
      </c>
      <c r="BU5412" s="2">
        <v>0</v>
      </c>
      <c r="BV5412" s="2">
        <v>0</v>
      </c>
      <c r="BW5412" s="2">
        <v>0</v>
      </c>
      <c r="BX5412" s="2">
        <v>0</v>
      </c>
      <c r="BY5412" s="2">
        <v>0</v>
      </c>
      <c r="BZ5412" s="2">
        <v>0</v>
      </c>
      <c r="CA5412" s="2">
        <v>0</v>
      </c>
      <c r="CB5412" s="2">
        <v>0</v>
      </c>
      <c r="CC5412" s="2">
        <v>0</v>
      </c>
      <c r="CD5412" s="2">
        <v>0</v>
      </c>
      <c r="CE5412" s="2">
        <v>0</v>
      </c>
      <c r="CF5412" s="2">
        <v>0</v>
      </c>
      <c r="CG5412" s="2">
        <v>0</v>
      </c>
      <c r="CH5412" s="2">
        <v>0</v>
      </c>
      <c r="CI5412" s="2">
        <v>0</v>
      </c>
      <c r="CJ5412" s="2">
        <v>0</v>
      </c>
      <c r="CK5412" s="2">
        <v>0</v>
      </c>
      <c r="CL5412" s="2">
        <v>0</v>
      </c>
    </row>
    <row r="5413" spans="1:90" x14ac:dyDescent="0.25">
      <c r="A5413" t="s">
        <v>115</v>
      </c>
      <c r="B5413">
        <v>10706</v>
      </c>
      <c r="C5413" t="s">
        <v>250</v>
      </c>
      <c r="D5413">
        <v>1</v>
      </c>
      <c r="E5413">
        <v>8</v>
      </c>
      <c r="F5413">
        <v>922304</v>
      </c>
      <c r="G5413">
        <v>35922304</v>
      </c>
      <c r="H5413" t="s">
        <v>11417</v>
      </c>
      <c r="I5413">
        <v>298</v>
      </c>
      <c r="J5413" t="s">
        <v>252</v>
      </c>
      <c r="K5413" t="s">
        <v>91</v>
      </c>
      <c r="L5413">
        <v>1</v>
      </c>
      <c r="M5413" t="s">
        <v>252</v>
      </c>
      <c r="N5413">
        <v>6803460</v>
      </c>
      <c r="O5413" t="s">
        <v>591</v>
      </c>
      <c r="P5413" t="s">
        <v>11418</v>
      </c>
      <c r="Q5413" t="s">
        <v>127</v>
      </c>
      <c r="R5413">
        <v>11</v>
      </c>
      <c r="S5413">
        <v>47042988</v>
      </c>
      <c r="T5413">
        <v>47043619</v>
      </c>
      <c r="U5413" t="s">
        <v>11419</v>
      </c>
      <c r="V5413">
        <v>1</v>
      </c>
      <c r="W5413" s="2">
        <v>0</v>
      </c>
      <c r="X5413" s="2">
        <v>0</v>
      </c>
      <c r="Y5413" s="2">
        <v>92</v>
      </c>
      <c r="Z5413" s="2">
        <v>90</v>
      </c>
      <c r="AA5413" s="2">
        <v>107</v>
      </c>
      <c r="AB5413" s="2">
        <v>87</v>
      </c>
      <c r="AC5413" s="2">
        <v>90</v>
      </c>
      <c r="AD5413" s="2">
        <v>0</v>
      </c>
      <c r="AE5413" s="2">
        <v>0</v>
      </c>
      <c r="AF5413" s="2">
        <v>0</v>
      </c>
      <c r="AG5413" s="2">
        <v>0</v>
      </c>
      <c r="AH5413" s="2">
        <v>0</v>
      </c>
      <c r="AI5413" s="2">
        <v>0</v>
      </c>
      <c r="AJ5413" s="2">
        <v>0</v>
      </c>
      <c r="AK5413" s="2">
        <v>0</v>
      </c>
      <c r="AL5413" s="2">
        <v>0</v>
      </c>
      <c r="AM5413" s="2">
        <v>0</v>
      </c>
      <c r="AN5413" s="2">
        <v>0</v>
      </c>
      <c r="AO5413" s="2">
        <v>0</v>
      </c>
      <c r="AP5413" s="2">
        <v>0</v>
      </c>
      <c r="AQ5413" s="2">
        <v>0</v>
      </c>
      <c r="AR5413" s="2">
        <v>0</v>
      </c>
      <c r="AS5413" s="2">
        <v>0</v>
      </c>
      <c r="AT5413" s="2">
        <v>0</v>
      </c>
      <c r="AU5413" s="2">
        <v>0</v>
      </c>
      <c r="AV5413" s="2">
        <v>0</v>
      </c>
      <c r="AW5413" s="2">
        <v>0</v>
      </c>
      <c r="AX5413" s="2">
        <v>0</v>
      </c>
      <c r="AY5413" s="2">
        <v>0</v>
      </c>
      <c r="AZ5413" s="2">
        <v>0</v>
      </c>
      <c r="BA5413" s="2">
        <v>0</v>
      </c>
      <c r="BB5413" s="2">
        <v>0</v>
      </c>
      <c r="BC5413" s="2">
        <v>60</v>
      </c>
      <c r="BD5413" s="2">
        <v>0</v>
      </c>
      <c r="BE5413" s="2">
        <v>0</v>
      </c>
      <c r="BF5413" s="2">
        <v>0</v>
      </c>
      <c r="BG5413" s="2">
        <v>5</v>
      </c>
      <c r="BH5413" s="2">
        <v>4</v>
      </c>
      <c r="BI5413" s="2">
        <v>6</v>
      </c>
      <c r="BJ5413" s="2">
        <v>3</v>
      </c>
      <c r="BK5413" s="2">
        <v>3</v>
      </c>
      <c r="BL5413" s="2">
        <v>0</v>
      </c>
      <c r="BM5413" s="2">
        <v>0</v>
      </c>
      <c r="BN5413" s="2">
        <v>0</v>
      </c>
      <c r="BO5413" s="2">
        <v>0</v>
      </c>
      <c r="BP5413" s="2">
        <v>0</v>
      </c>
      <c r="BQ5413" s="2">
        <v>0</v>
      </c>
      <c r="BR5413" s="2">
        <v>0</v>
      </c>
      <c r="BS5413" s="2">
        <v>0</v>
      </c>
      <c r="BT5413" s="2">
        <v>0</v>
      </c>
      <c r="BU5413" s="2">
        <v>0</v>
      </c>
      <c r="BV5413" s="2">
        <v>0</v>
      </c>
      <c r="BW5413" s="2">
        <v>0</v>
      </c>
      <c r="BX5413" s="2">
        <v>0</v>
      </c>
      <c r="BY5413" s="2">
        <v>0</v>
      </c>
      <c r="BZ5413" s="2">
        <v>0</v>
      </c>
      <c r="CA5413" s="2">
        <v>0</v>
      </c>
      <c r="CB5413" s="2">
        <v>0</v>
      </c>
      <c r="CC5413" s="2">
        <v>0</v>
      </c>
      <c r="CD5413" s="2">
        <v>0</v>
      </c>
      <c r="CE5413" s="2">
        <v>0</v>
      </c>
      <c r="CF5413" s="2">
        <v>0</v>
      </c>
      <c r="CG5413" s="2">
        <v>0</v>
      </c>
      <c r="CH5413" s="2">
        <v>0</v>
      </c>
      <c r="CI5413" s="2">
        <v>0</v>
      </c>
      <c r="CJ5413" s="2">
        <v>0</v>
      </c>
      <c r="CK5413" s="2">
        <v>3</v>
      </c>
      <c r="CL5413" s="2">
        <v>0</v>
      </c>
    </row>
    <row r="5414" spans="1:90" x14ac:dyDescent="0.25">
      <c r="A5414" t="s">
        <v>115</v>
      </c>
      <c r="B5414">
        <v>10706</v>
      </c>
      <c r="C5414" t="s">
        <v>250</v>
      </c>
      <c r="D5414">
        <v>1</v>
      </c>
      <c r="E5414">
        <v>8</v>
      </c>
      <c r="F5414">
        <v>903061</v>
      </c>
      <c r="G5414">
        <v>35903061</v>
      </c>
      <c r="H5414" t="s">
        <v>15262</v>
      </c>
      <c r="I5414">
        <v>675</v>
      </c>
      <c r="J5414" t="s">
        <v>250</v>
      </c>
      <c r="K5414" t="s">
        <v>5388</v>
      </c>
      <c r="L5414">
        <v>1</v>
      </c>
      <c r="M5414" t="s">
        <v>250</v>
      </c>
      <c r="N5414">
        <v>6766220</v>
      </c>
      <c r="O5414" t="s">
        <v>92</v>
      </c>
      <c r="P5414" t="s">
        <v>15263</v>
      </c>
      <c r="Q5414">
        <v>92</v>
      </c>
      <c r="R5414">
        <v>11</v>
      </c>
      <c r="S5414">
        <v>47015280</v>
      </c>
      <c r="T5414">
        <v>47018812</v>
      </c>
      <c r="U5414" t="s">
        <v>15264</v>
      </c>
      <c r="V5414">
        <v>1</v>
      </c>
      <c r="W5414" s="2">
        <v>0</v>
      </c>
      <c r="X5414" s="2">
        <v>0</v>
      </c>
      <c r="Y5414" s="2">
        <v>0</v>
      </c>
      <c r="Z5414" s="2">
        <v>0</v>
      </c>
      <c r="AA5414" s="2">
        <v>0</v>
      </c>
      <c r="AB5414" s="2">
        <v>0</v>
      </c>
      <c r="AC5414" s="2">
        <v>0</v>
      </c>
      <c r="AD5414" s="2">
        <v>134</v>
      </c>
      <c r="AE5414" s="2">
        <v>130</v>
      </c>
      <c r="AF5414" s="2">
        <v>128</v>
      </c>
      <c r="AG5414" s="2">
        <v>139</v>
      </c>
      <c r="AH5414" s="2">
        <v>152</v>
      </c>
      <c r="AI5414" s="2">
        <v>139</v>
      </c>
      <c r="AJ5414" s="2">
        <v>143</v>
      </c>
      <c r="AK5414" s="2">
        <v>0</v>
      </c>
      <c r="AL5414" s="2">
        <v>0</v>
      </c>
      <c r="AM5414" s="2">
        <v>0</v>
      </c>
      <c r="AN5414" s="2">
        <v>0</v>
      </c>
      <c r="AO5414" s="2">
        <v>0</v>
      </c>
      <c r="AP5414" s="2">
        <v>0</v>
      </c>
      <c r="AQ5414" s="2">
        <v>0</v>
      </c>
      <c r="AR5414" s="2">
        <v>0</v>
      </c>
      <c r="AS5414" s="2">
        <v>0</v>
      </c>
      <c r="AT5414" s="2">
        <v>0</v>
      </c>
      <c r="AU5414" s="2">
        <v>0</v>
      </c>
      <c r="AV5414" s="2">
        <v>0</v>
      </c>
      <c r="AW5414" s="2">
        <v>0</v>
      </c>
      <c r="AX5414" s="2">
        <v>0</v>
      </c>
      <c r="AY5414" s="2">
        <v>0</v>
      </c>
      <c r="AZ5414" s="2">
        <v>0</v>
      </c>
      <c r="BA5414" s="2">
        <v>0</v>
      </c>
      <c r="BB5414" s="2">
        <v>0</v>
      </c>
      <c r="BC5414" s="2">
        <v>0</v>
      </c>
      <c r="BD5414" s="2">
        <v>0</v>
      </c>
      <c r="BE5414" s="2">
        <v>0</v>
      </c>
      <c r="BF5414" s="2">
        <v>0</v>
      </c>
      <c r="BG5414" s="2">
        <v>0</v>
      </c>
      <c r="BH5414" s="2">
        <v>0</v>
      </c>
      <c r="BI5414" s="2">
        <v>0</v>
      </c>
      <c r="BJ5414" s="2">
        <v>0</v>
      </c>
      <c r="BK5414" s="2">
        <v>0</v>
      </c>
      <c r="BL5414" s="2">
        <v>5</v>
      </c>
      <c r="BM5414" s="2">
        <v>5</v>
      </c>
      <c r="BN5414" s="2">
        <v>6</v>
      </c>
      <c r="BO5414" s="2">
        <v>7</v>
      </c>
      <c r="BP5414" s="2">
        <v>6</v>
      </c>
      <c r="BQ5414" s="2">
        <v>5</v>
      </c>
      <c r="BR5414" s="2">
        <v>6</v>
      </c>
      <c r="BS5414" s="2">
        <v>0</v>
      </c>
      <c r="BT5414" s="2">
        <v>0</v>
      </c>
      <c r="BU5414" s="2">
        <v>0</v>
      </c>
      <c r="BV5414" s="2">
        <v>0</v>
      </c>
      <c r="BW5414" s="2">
        <v>0</v>
      </c>
      <c r="BX5414" s="2">
        <v>0</v>
      </c>
      <c r="BY5414" s="2">
        <v>0</v>
      </c>
      <c r="BZ5414" s="2">
        <v>0</v>
      </c>
      <c r="CA5414" s="2">
        <v>0</v>
      </c>
      <c r="CB5414" s="2">
        <v>0</v>
      </c>
      <c r="CC5414" s="2">
        <v>0</v>
      </c>
      <c r="CD5414" s="2">
        <v>0</v>
      </c>
      <c r="CE5414" s="2">
        <v>0</v>
      </c>
      <c r="CF5414" s="2">
        <v>0</v>
      </c>
      <c r="CG5414" s="2">
        <v>0</v>
      </c>
      <c r="CH5414" s="2">
        <v>0</v>
      </c>
      <c r="CI5414" s="2">
        <v>0</v>
      </c>
      <c r="CJ5414" s="2">
        <v>0</v>
      </c>
      <c r="CK5414" s="2">
        <v>0</v>
      </c>
      <c r="CL5414" s="2">
        <v>0</v>
      </c>
    </row>
    <row r="5415" spans="1:90" x14ac:dyDescent="0.25">
      <c r="A5415" t="s">
        <v>115</v>
      </c>
      <c r="B5415">
        <v>10706</v>
      </c>
      <c r="C5415" t="s">
        <v>250</v>
      </c>
      <c r="D5415">
        <v>1</v>
      </c>
      <c r="E5415">
        <v>8</v>
      </c>
      <c r="F5415">
        <v>40654</v>
      </c>
      <c r="G5415">
        <v>35040654</v>
      </c>
      <c r="H5415" t="s">
        <v>1215</v>
      </c>
      <c r="I5415">
        <v>298</v>
      </c>
      <c r="J5415" t="s">
        <v>252</v>
      </c>
      <c r="K5415" t="s">
        <v>1216</v>
      </c>
      <c r="L5415">
        <v>1</v>
      </c>
      <c r="M5415" t="s">
        <v>252</v>
      </c>
      <c r="N5415">
        <v>6805040</v>
      </c>
      <c r="O5415" t="s">
        <v>92</v>
      </c>
      <c r="P5415" t="s">
        <v>1217</v>
      </c>
      <c r="Q5415">
        <v>10</v>
      </c>
      <c r="R5415">
        <v>11</v>
      </c>
      <c r="S5415">
        <v>47810060</v>
      </c>
      <c r="T5415">
        <v>47813870</v>
      </c>
      <c r="U5415" t="s">
        <v>1218</v>
      </c>
      <c r="V5415">
        <v>1</v>
      </c>
      <c r="W5415" s="2">
        <v>0</v>
      </c>
      <c r="X5415" s="2">
        <v>0</v>
      </c>
      <c r="Y5415" s="2">
        <v>39</v>
      </c>
      <c r="Z5415" s="2">
        <v>25</v>
      </c>
      <c r="AA5415" s="2">
        <v>33</v>
      </c>
      <c r="AB5415" s="2">
        <v>20</v>
      </c>
      <c r="AC5415" s="2">
        <v>31</v>
      </c>
      <c r="AD5415" s="2">
        <v>44</v>
      </c>
      <c r="AE5415" s="2">
        <v>43</v>
      </c>
      <c r="AF5415" s="2">
        <v>30</v>
      </c>
      <c r="AG5415" s="2">
        <v>32</v>
      </c>
      <c r="AH5415" s="2">
        <v>0</v>
      </c>
      <c r="AI5415" s="2">
        <v>0</v>
      </c>
      <c r="AJ5415" s="2">
        <v>0</v>
      </c>
      <c r="AK5415" s="2">
        <v>0</v>
      </c>
      <c r="AL5415" s="2">
        <v>0</v>
      </c>
      <c r="AM5415" s="2">
        <v>0</v>
      </c>
      <c r="AN5415" s="2">
        <v>0</v>
      </c>
      <c r="AO5415" s="2">
        <v>0</v>
      </c>
      <c r="AP5415" s="2">
        <v>0</v>
      </c>
      <c r="AQ5415" s="2">
        <v>0</v>
      </c>
      <c r="AR5415" s="2">
        <v>0</v>
      </c>
      <c r="AS5415" s="2">
        <v>0</v>
      </c>
      <c r="AT5415" s="2">
        <v>0</v>
      </c>
      <c r="AU5415" s="2">
        <v>0</v>
      </c>
      <c r="AV5415" s="2">
        <v>0</v>
      </c>
      <c r="AW5415" s="2">
        <v>0</v>
      </c>
      <c r="AX5415" s="2">
        <v>0</v>
      </c>
      <c r="AY5415" s="2">
        <v>0</v>
      </c>
      <c r="AZ5415" s="2">
        <v>0</v>
      </c>
      <c r="BA5415" s="2">
        <v>0</v>
      </c>
      <c r="BB5415" s="2">
        <v>0</v>
      </c>
      <c r="BC5415" s="2">
        <v>60</v>
      </c>
      <c r="BD5415" s="2">
        <v>0</v>
      </c>
      <c r="BE5415" s="2">
        <v>0</v>
      </c>
      <c r="BF5415" s="2">
        <v>0</v>
      </c>
      <c r="BG5415" s="2">
        <v>2</v>
      </c>
      <c r="BH5415" s="2">
        <v>1</v>
      </c>
      <c r="BI5415" s="2">
        <v>1</v>
      </c>
      <c r="BJ5415" s="2">
        <v>1</v>
      </c>
      <c r="BK5415" s="2">
        <v>1</v>
      </c>
      <c r="BL5415" s="2">
        <v>3</v>
      </c>
      <c r="BM5415" s="2">
        <v>2</v>
      </c>
      <c r="BN5415" s="2">
        <v>1</v>
      </c>
      <c r="BO5415" s="2">
        <v>1</v>
      </c>
      <c r="BP5415" s="2">
        <v>0</v>
      </c>
      <c r="BQ5415" s="2">
        <v>0</v>
      </c>
      <c r="BR5415" s="2">
        <v>0</v>
      </c>
      <c r="BS5415" s="2">
        <v>0</v>
      </c>
      <c r="BT5415" s="2">
        <v>0</v>
      </c>
      <c r="BU5415" s="2">
        <v>0</v>
      </c>
      <c r="BV5415" s="2">
        <v>0</v>
      </c>
      <c r="BW5415" s="2">
        <v>0</v>
      </c>
      <c r="BX5415" s="2">
        <v>0</v>
      </c>
      <c r="BY5415" s="2">
        <v>0</v>
      </c>
      <c r="BZ5415" s="2">
        <v>0</v>
      </c>
      <c r="CA5415" s="2">
        <v>0</v>
      </c>
      <c r="CB5415" s="2">
        <v>0</v>
      </c>
      <c r="CC5415" s="2">
        <v>0</v>
      </c>
      <c r="CD5415" s="2">
        <v>0</v>
      </c>
      <c r="CE5415" s="2">
        <v>0</v>
      </c>
      <c r="CF5415" s="2">
        <v>0</v>
      </c>
      <c r="CG5415" s="2">
        <v>0</v>
      </c>
      <c r="CH5415" s="2">
        <v>0</v>
      </c>
      <c r="CI5415" s="2">
        <v>0</v>
      </c>
      <c r="CJ5415" s="2">
        <v>0</v>
      </c>
      <c r="CK5415" s="2">
        <v>3</v>
      </c>
      <c r="CL5415" s="2">
        <v>0</v>
      </c>
    </row>
    <row r="5416" spans="1:90" x14ac:dyDescent="0.25">
      <c r="A5416" t="s">
        <v>115</v>
      </c>
      <c r="B5416">
        <v>10706</v>
      </c>
      <c r="C5416" t="s">
        <v>250</v>
      </c>
      <c r="D5416">
        <v>1</v>
      </c>
      <c r="E5416">
        <v>8</v>
      </c>
      <c r="F5416">
        <v>444388</v>
      </c>
      <c r="G5416">
        <v>35444388</v>
      </c>
      <c r="H5416" t="s">
        <v>7850</v>
      </c>
      <c r="I5416">
        <v>298</v>
      </c>
      <c r="J5416" t="s">
        <v>252</v>
      </c>
      <c r="K5416" t="s">
        <v>4331</v>
      </c>
      <c r="L5416">
        <v>1</v>
      </c>
      <c r="M5416" t="s">
        <v>252</v>
      </c>
      <c r="N5416">
        <v>6823060</v>
      </c>
      <c r="O5416" t="s">
        <v>92</v>
      </c>
      <c r="P5416" t="s">
        <v>7851</v>
      </c>
      <c r="Q5416" t="s">
        <v>127</v>
      </c>
      <c r="R5416">
        <v>11</v>
      </c>
      <c r="S5416">
        <v>47822201</v>
      </c>
      <c r="T5416">
        <v>47822214</v>
      </c>
      <c r="U5416" t="s">
        <v>7852</v>
      </c>
      <c r="V5416">
        <v>1</v>
      </c>
      <c r="W5416" s="2">
        <v>0</v>
      </c>
      <c r="X5416" s="2">
        <v>0</v>
      </c>
      <c r="Y5416" s="2">
        <v>0</v>
      </c>
      <c r="Z5416" s="2">
        <v>0</v>
      </c>
      <c r="AA5416" s="2">
        <v>0</v>
      </c>
      <c r="AB5416" s="2">
        <v>0</v>
      </c>
      <c r="AC5416" s="2">
        <v>0</v>
      </c>
      <c r="AD5416" s="2">
        <v>89</v>
      </c>
      <c r="AE5416" s="2">
        <v>88</v>
      </c>
      <c r="AF5416" s="2">
        <v>66</v>
      </c>
      <c r="AG5416" s="2">
        <v>79</v>
      </c>
      <c r="AH5416" s="2">
        <v>115</v>
      </c>
      <c r="AI5416" s="2">
        <v>142</v>
      </c>
      <c r="AJ5416" s="2">
        <v>92</v>
      </c>
      <c r="AK5416" s="2">
        <v>0</v>
      </c>
      <c r="AL5416" s="2">
        <v>0</v>
      </c>
      <c r="AM5416" s="2">
        <v>0</v>
      </c>
      <c r="AN5416" s="2">
        <v>0</v>
      </c>
      <c r="AO5416" s="2">
        <v>0</v>
      </c>
      <c r="AP5416" s="2">
        <v>0</v>
      </c>
      <c r="AQ5416" s="2">
        <v>0</v>
      </c>
      <c r="AR5416" s="2">
        <v>0</v>
      </c>
      <c r="AS5416" s="2">
        <v>0</v>
      </c>
      <c r="AT5416" s="2">
        <v>0</v>
      </c>
      <c r="AU5416" s="2">
        <v>0</v>
      </c>
      <c r="AV5416" s="2">
        <v>0</v>
      </c>
      <c r="AW5416" s="2">
        <v>0</v>
      </c>
      <c r="AX5416" s="2">
        <v>0</v>
      </c>
      <c r="AY5416" s="2">
        <v>0</v>
      </c>
      <c r="AZ5416" s="2">
        <v>0</v>
      </c>
      <c r="BA5416" s="2">
        <v>0</v>
      </c>
      <c r="BB5416" s="2">
        <v>0</v>
      </c>
      <c r="BC5416" s="2">
        <v>158</v>
      </c>
      <c r="BD5416" s="2">
        <v>0</v>
      </c>
      <c r="BE5416" s="2">
        <v>0</v>
      </c>
      <c r="BF5416" s="2">
        <v>0</v>
      </c>
      <c r="BG5416" s="2">
        <v>0</v>
      </c>
      <c r="BH5416" s="2">
        <v>0</v>
      </c>
      <c r="BI5416" s="2">
        <v>0</v>
      </c>
      <c r="BJ5416" s="2">
        <v>0</v>
      </c>
      <c r="BK5416" s="2">
        <v>0</v>
      </c>
      <c r="BL5416" s="2">
        <v>3</v>
      </c>
      <c r="BM5416" s="2">
        <v>5</v>
      </c>
      <c r="BN5416" s="2">
        <v>2</v>
      </c>
      <c r="BO5416" s="2">
        <v>3</v>
      </c>
      <c r="BP5416" s="2">
        <v>5</v>
      </c>
      <c r="BQ5416" s="2">
        <v>5</v>
      </c>
      <c r="BR5416" s="2">
        <v>5</v>
      </c>
      <c r="BS5416" s="2">
        <v>0</v>
      </c>
      <c r="BT5416" s="2">
        <v>0</v>
      </c>
      <c r="BU5416" s="2">
        <v>0</v>
      </c>
      <c r="BV5416" s="2">
        <v>0</v>
      </c>
      <c r="BW5416" s="2">
        <v>0</v>
      </c>
      <c r="BX5416" s="2">
        <v>0</v>
      </c>
      <c r="BY5416" s="2">
        <v>0</v>
      </c>
      <c r="BZ5416" s="2">
        <v>0</v>
      </c>
      <c r="CA5416" s="2">
        <v>0</v>
      </c>
      <c r="CB5416" s="2">
        <v>0</v>
      </c>
      <c r="CC5416" s="2">
        <v>0</v>
      </c>
      <c r="CD5416" s="2">
        <v>0</v>
      </c>
      <c r="CE5416" s="2">
        <v>0</v>
      </c>
      <c r="CF5416" s="2">
        <v>0</v>
      </c>
      <c r="CG5416" s="2">
        <v>0</v>
      </c>
      <c r="CH5416" s="2">
        <v>0</v>
      </c>
      <c r="CI5416" s="2">
        <v>0</v>
      </c>
      <c r="CJ5416" s="2">
        <v>0</v>
      </c>
      <c r="CK5416" s="2">
        <v>9</v>
      </c>
      <c r="CL5416" s="2">
        <v>0</v>
      </c>
    </row>
    <row r="5417" spans="1:90" x14ac:dyDescent="0.25">
      <c r="A5417" t="s">
        <v>115</v>
      </c>
      <c r="B5417">
        <v>10706</v>
      </c>
      <c r="C5417" t="s">
        <v>250</v>
      </c>
      <c r="D5417">
        <v>1</v>
      </c>
      <c r="E5417">
        <v>8</v>
      </c>
      <c r="F5417">
        <v>191279</v>
      </c>
      <c r="G5417">
        <v>35191279</v>
      </c>
      <c r="H5417" t="s">
        <v>11080</v>
      </c>
      <c r="I5417">
        <v>298</v>
      </c>
      <c r="J5417" t="s">
        <v>252</v>
      </c>
      <c r="K5417" t="s">
        <v>11081</v>
      </c>
      <c r="L5417">
        <v>1</v>
      </c>
      <c r="M5417" t="s">
        <v>252</v>
      </c>
      <c r="N5417">
        <v>6814180</v>
      </c>
      <c r="O5417" t="s">
        <v>92</v>
      </c>
      <c r="P5417" t="s">
        <v>4209</v>
      </c>
      <c r="Q5417" t="s">
        <v>127</v>
      </c>
      <c r="R5417">
        <v>11</v>
      </c>
      <c r="S5417">
        <v>42031120</v>
      </c>
      <c r="T5417">
        <v>42034300</v>
      </c>
      <c r="U5417" t="s">
        <v>11082</v>
      </c>
      <c r="V5417">
        <v>1</v>
      </c>
      <c r="W5417" s="2">
        <v>0</v>
      </c>
      <c r="X5417" s="2">
        <v>0</v>
      </c>
      <c r="Y5417" s="2">
        <v>0</v>
      </c>
      <c r="Z5417" s="2">
        <v>0</v>
      </c>
      <c r="AA5417" s="2">
        <v>0</v>
      </c>
      <c r="AB5417" s="2">
        <v>0</v>
      </c>
      <c r="AC5417" s="2">
        <v>0</v>
      </c>
      <c r="AD5417" s="2">
        <v>108</v>
      </c>
      <c r="AE5417" s="2">
        <v>100</v>
      </c>
      <c r="AF5417" s="2">
        <v>138</v>
      </c>
      <c r="AG5417" s="2">
        <v>134</v>
      </c>
      <c r="AH5417" s="2">
        <v>114</v>
      </c>
      <c r="AI5417" s="2">
        <v>109</v>
      </c>
      <c r="AJ5417" s="2">
        <v>87</v>
      </c>
      <c r="AK5417" s="2">
        <v>0</v>
      </c>
      <c r="AL5417" s="2">
        <v>0</v>
      </c>
      <c r="AM5417" s="2">
        <v>0</v>
      </c>
      <c r="AN5417" s="2">
        <v>0</v>
      </c>
      <c r="AO5417" s="2">
        <v>0</v>
      </c>
      <c r="AP5417" s="2">
        <v>0</v>
      </c>
      <c r="AQ5417" s="2">
        <v>0</v>
      </c>
      <c r="AR5417" s="2">
        <v>0</v>
      </c>
      <c r="AS5417" s="2">
        <v>0</v>
      </c>
      <c r="AT5417" s="2">
        <v>0</v>
      </c>
      <c r="AU5417" s="2">
        <v>294</v>
      </c>
      <c r="AV5417" s="2">
        <v>0</v>
      </c>
      <c r="AW5417" s="2">
        <v>0</v>
      </c>
      <c r="AX5417" s="2">
        <v>0</v>
      </c>
      <c r="AY5417" s="2">
        <v>0</v>
      </c>
      <c r="AZ5417" s="2">
        <v>0</v>
      </c>
      <c r="BA5417" s="2">
        <v>0</v>
      </c>
      <c r="BB5417" s="2">
        <v>0</v>
      </c>
      <c r="BC5417" s="2">
        <v>199</v>
      </c>
      <c r="BD5417" s="2">
        <v>0</v>
      </c>
      <c r="BE5417" s="2">
        <v>0</v>
      </c>
      <c r="BF5417" s="2">
        <v>0</v>
      </c>
      <c r="BG5417" s="2">
        <v>0</v>
      </c>
      <c r="BH5417" s="2">
        <v>0</v>
      </c>
      <c r="BI5417" s="2">
        <v>0</v>
      </c>
      <c r="BJ5417" s="2">
        <v>0</v>
      </c>
      <c r="BK5417" s="2">
        <v>0</v>
      </c>
      <c r="BL5417" s="2">
        <v>4</v>
      </c>
      <c r="BM5417" s="2">
        <v>5</v>
      </c>
      <c r="BN5417" s="2">
        <v>6</v>
      </c>
      <c r="BO5417" s="2">
        <v>6</v>
      </c>
      <c r="BP5417" s="2">
        <v>4</v>
      </c>
      <c r="BQ5417" s="2">
        <v>4</v>
      </c>
      <c r="BR5417" s="2">
        <v>3</v>
      </c>
      <c r="BS5417" s="2">
        <v>0</v>
      </c>
      <c r="BT5417" s="2">
        <v>0</v>
      </c>
      <c r="BU5417" s="2">
        <v>0</v>
      </c>
      <c r="BV5417" s="2">
        <v>0</v>
      </c>
      <c r="BW5417" s="2">
        <v>0</v>
      </c>
      <c r="BX5417" s="2">
        <v>0</v>
      </c>
      <c r="BY5417" s="2">
        <v>0</v>
      </c>
      <c r="BZ5417" s="2">
        <v>0</v>
      </c>
      <c r="CA5417" s="2">
        <v>0</v>
      </c>
      <c r="CB5417" s="2">
        <v>0</v>
      </c>
      <c r="CC5417" s="2">
        <v>8</v>
      </c>
      <c r="CD5417" s="2">
        <v>0</v>
      </c>
      <c r="CE5417" s="2">
        <v>0</v>
      </c>
      <c r="CF5417" s="2">
        <v>0</v>
      </c>
      <c r="CG5417" s="2">
        <v>0</v>
      </c>
      <c r="CH5417" s="2">
        <v>0</v>
      </c>
      <c r="CI5417" s="2">
        <v>0</v>
      </c>
      <c r="CJ5417" s="2">
        <v>0</v>
      </c>
      <c r="CK5417" s="2">
        <v>15</v>
      </c>
      <c r="CL5417" s="2">
        <v>0</v>
      </c>
    </row>
    <row r="5418" spans="1:90" x14ac:dyDescent="0.25">
      <c r="A5418" t="s">
        <v>115</v>
      </c>
      <c r="B5418">
        <v>10706</v>
      </c>
      <c r="C5418" t="s">
        <v>250</v>
      </c>
      <c r="D5418">
        <v>1</v>
      </c>
      <c r="E5418">
        <v>8</v>
      </c>
      <c r="F5418">
        <v>912682</v>
      </c>
      <c r="G5418">
        <v>35912682</v>
      </c>
      <c r="H5418" t="s">
        <v>17564</v>
      </c>
      <c r="I5418">
        <v>675</v>
      </c>
      <c r="J5418" t="s">
        <v>250</v>
      </c>
      <c r="K5418" t="s">
        <v>4195</v>
      </c>
      <c r="L5418">
        <v>1</v>
      </c>
      <c r="M5418" t="s">
        <v>250</v>
      </c>
      <c r="N5418">
        <v>6775280</v>
      </c>
      <c r="O5418" t="s">
        <v>92</v>
      </c>
      <c r="P5418" t="s">
        <v>5968</v>
      </c>
      <c r="Q5418">
        <v>212</v>
      </c>
      <c r="R5418">
        <v>11</v>
      </c>
      <c r="S5418">
        <v>41372226</v>
      </c>
      <c r="T5418">
        <v>41384691</v>
      </c>
      <c r="U5418" t="s">
        <v>17565</v>
      </c>
      <c r="V5418">
        <v>1</v>
      </c>
      <c r="W5418" s="2">
        <v>0</v>
      </c>
      <c r="X5418" s="2">
        <v>0</v>
      </c>
      <c r="Y5418" s="2">
        <v>0</v>
      </c>
      <c r="Z5418" s="2">
        <v>0</v>
      </c>
      <c r="AA5418" s="2">
        <v>0</v>
      </c>
      <c r="AB5418" s="2">
        <v>0</v>
      </c>
      <c r="AC5418" s="2">
        <v>0</v>
      </c>
      <c r="AD5418" s="2">
        <v>209</v>
      </c>
      <c r="AE5418" s="2">
        <v>230</v>
      </c>
      <c r="AF5418" s="2">
        <v>174</v>
      </c>
      <c r="AG5418" s="2">
        <v>187</v>
      </c>
      <c r="AH5418" s="2">
        <v>183</v>
      </c>
      <c r="AI5418" s="2">
        <v>205</v>
      </c>
      <c r="AJ5418" s="2">
        <v>195</v>
      </c>
      <c r="AK5418" s="2">
        <v>0</v>
      </c>
      <c r="AL5418" s="2">
        <v>0</v>
      </c>
      <c r="AM5418" s="2">
        <v>0</v>
      </c>
      <c r="AN5418" s="2">
        <v>0</v>
      </c>
      <c r="AO5418" s="2">
        <v>0</v>
      </c>
      <c r="AP5418" s="2">
        <v>0</v>
      </c>
      <c r="AQ5418" s="2">
        <v>0</v>
      </c>
      <c r="AR5418" s="2">
        <v>0</v>
      </c>
      <c r="AS5418" s="2">
        <v>0</v>
      </c>
      <c r="AT5418" s="2">
        <v>0</v>
      </c>
      <c r="AU5418" s="2">
        <v>224</v>
      </c>
      <c r="AV5418" s="2">
        <v>0</v>
      </c>
      <c r="AW5418" s="2">
        <v>0</v>
      </c>
      <c r="AX5418" s="2">
        <v>0</v>
      </c>
      <c r="AY5418" s="2">
        <v>0</v>
      </c>
      <c r="AZ5418" s="2">
        <v>0</v>
      </c>
      <c r="BA5418" s="2">
        <v>0</v>
      </c>
      <c r="BB5418" s="2">
        <v>0</v>
      </c>
      <c r="BC5418" s="2">
        <v>125</v>
      </c>
      <c r="BD5418" s="2">
        <v>0</v>
      </c>
      <c r="BE5418" s="2">
        <v>0</v>
      </c>
      <c r="BF5418" s="2">
        <v>0</v>
      </c>
      <c r="BG5418" s="2">
        <v>0</v>
      </c>
      <c r="BH5418" s="2">
        <v>0</v>
      </c>
      <c r="BI5418" s="2">
        <v>0</v>
      </c>
      <c r="BJ5418" s="2">
        <v>0</v>
      </c>
      <c r="BK5418" s="2">
        <v>0</v>
      </c>
      <c r="BL5418" s="2">
        <v>10</v>
      </c>
      <c r="BM5418" s="2">
        <v>12</v>
      </c>
      <c r="BN5418" s="2">
        <v>7</v>
      </c>
      <c r="BO5418" s="2">
        <v>8</v>
      </c>
      <c r="BP5418" s="2">
        <v>9</v>
      </c>
      <c r="BQ5418" s="2">
        <v>8</v>
      </c>
      <c r="BR5418" s="2">
        <v>11</v>
      </c>
      <c r="BS5418" s="2">
        <v>0</v>
      </c>
      <c r="BT5418" s="2">
        <v>0</v>
      </c>
      <c r="BU5418" s="2">
        <v>0</v>
      </c>
      <c r="BV5418" s="2">
        <v>0</v>
      </c>
      <c r="BW5418" s="2">
        <v>0</v>
      </c>
      <c r="BX5418" s="2">
        <v>0</v>
      </c>
      <c r="BY5418" s="2">
        <v>0</v>
      </c>
      <c r="BZ5418" s="2">
        <v>0</v>
      </c>
      <c r="CA5418" s="2">
        <v>0</v>
      </c>
      <c r="CB5418" s="2">
        <v>0</v>
      </c>
      <c r="CC5418" s="2">
        <v>8</v>
      </c>
      <c r="CD5418" s="2">
        <v>0</v>
      </c>
      <c r="CE5418" s="2">
        <v>0</v>
      </c>
      <c r="CF5418" s="2">
        <v>0</v>
      </c>
      <c r="CG5418" s="2">
        <v>0</v>
      </c>
      <c r="CH5418" s="2">
        <v>0</v>
      </c>
      <c r="CI5418" s="2">
        <v>0</v>
      </c>
      <c r="CJ5418" s="2">
        <v>0</v>
      </c>
      <c r="CK5418" s="2">
        <v>6</v>
      </c>
      <c r="CL5418" s="2">
        <v>0</v>
      </c>
    </row>
    <row r="5419" spans="1:90" x14ac:dyDescent="0.25">
      <c r="A5419" t="s">
        <v>115</v>
      </c>
      <c r="B5419">
        <v>10706</v>
      </c>
      <c r="C5419" t="s">
        <v>250</v>
      </c>
      <c r="D5419">
        <v>1</v>
      </c>
      <c r="E5419">
        <v>8</v>
      </c>
      <c r="F5419">
        <v>908587</v>
      </c>
      <c r="G5419">
        <v>35908587</v>
      </c>
      <c r="H5419" t="s">
        <v>17050</v>
      </c>
      <c r="I5419">
        <v>298</v>
      </c>
      <c r="J5419" t="s">
        <v>252</v>
      </c>
      <c r="K5419" t="s">
        <v>4331</v>
      </c>
      <c r="L5419">
        <v>1</v>
      </c>
      <c r="M5419" t="s">
        <v>252</v>
      </c>
      <c r="N5419">
        <v>6823060</v>
      </c>
      <c r="O5419" t="s">
        <v>92</v>
      </c>
      <c r="P5419" t="s">
        <v>7851</v>
      </c>
      <c r="Q5419">
        <v>560</v>
      </c>
      <c r="R5419">
        <v>11</v>
      </c>
      <c r="S5419">
        <v>47824710</v>
      </c>
      <c r="U5419" t="s">
        <v>17051</v>
      </c>
      <c r="V5419">
        <v>1</v>
      </c>
      <c r="W5419" s="2">
        <v>0</v>
      </c>
      <c r="X5419" s="2">
        <v>0</v>
      </c>
      <c r="Y5419" s="2">
        <v>0</v>
      </c>
      <c r="Z5419" s="2">
        <v>0</v>
      </c>
      <c r="AA5419" s="2">
        <v>0</v>
      </c>
      <c r="AB5419" s="2">
        <v>0</v>
      </c>
      <c r="AC5419" s="2">
        <v>0</v>
      </c>
      <c r="AD5419" s="2">
        <v>224</v>
      </c>
      <c r="AE5419" s="2">
        <v>138</v>
      </c>
      <c r="AF5419" s="2">
        <v>177</v>
      </c>
      <c r="AG5419" s="2">
        <v>210</v>
      </c>
      <c r="AH5419" s="2">
        <v>262</v>
      </c>
      <c r="AI5419" s="2">
        <v>176</v>
      </c>
      <c r="AJ5419" s="2">
        <v>185</v>
      </c>
      <c r="AK5419" s="2">
        <v>0</v>
      </c>
      <c r="AL5419" s="2">
        <v>0</v>
      </c>
      <c r="AM5419" s="2">
        <v>0</v>
      </c>
      <c r="AN5419" s="2">
        <v>0</v>
      </c>
      <c r="AO5419" s="2">
        <v>0</v>
      </c>
      <c r="AP5419" s="2">
        <v>0</v>
      </c>
      <c r="AQ5419" s="2">
        <v>0</v>
      </c>
      <c r="AR5419" s="2">
        <v>0</v>
      </c>
      <c r="AS5419" s="2">
        <v>0</v>
      </c>
      <c r="AT5419" s="2">
        <v>0</v>
      </c>
      <c r="AU5419" s="2">
        <v>0</v>
      </c>
      <c r="AV5419" s="2">
        <v>0</v>
      </c>
      <c r="AW5419" s="2">
        <v>0</v>
      </c>
      <c r="AX5419" s="2">
        <v>0</v>
      </c>
      <c r="AY5419" s="2">
        <v>0</v>
      </c>
      <c r="AZ5419" s="2">
        <v>0</v>
      </c>
      <c r="BA5419" s="2">
        <v>0</v>
      </c>
      <c r="BB5419" s="2">
        <v>0</v>
      </c>
      <c r="BC5419" s="2">
        <v>0</v>
      </c>
      <c r="BD5419" s="2">
        <v>0</v>
      </c>
      <c r="BE5419" s="2">
        <v>0</v>
      </c>
      <c r="BF5419" s="2">
        <v>0</v>
      </c>
      <c r="BG5419" s="2">
        <v>0</v>
      </c>
      <c r="BH5419" s="2">
        <v>0</v>
      </c>
      <c r="BI5419" s="2">
        <v>0</v>
      </c>
      <c r="BJ5419" s="2">
        <v>0</v>
      </c>
      <c r="BK5419" s="2">
        <v>0</v>
      </c>
      <c r="BL5419" s="2">
        <v>10</v>
      </c>
      <c r="BM5419" s="2">
        <v>7</v>
      </c>
      <c r="BN5419" s="2">
        <v>8</v>
      </c>
      <c r="BO5419" s="2">
        <v>8</v>
      </c>
      <c r="BP5419" s="2">
        <v>10</v>
      </c>
      <c r="BQ5419" s="2">
        <v>5</v>
      </c>
      <c r="BR5419" s="2">
        <v>6</v>
      </c>
      <c r="BS5419" s="2">
        <v>0</v>
      </c>
      <c r="BT5419" s="2">
        <v>0</v>
      </c>
      <c r="BU5419" s="2">
        <v>0</v>
      </c>
      <c r="BV5419" s="2">
        <v>0</v>
      </c>
      <c r="BW5419" s="2">
        <v>0</v>
      </c>
      <c r="BX5419" s="2">
        <v>0</v>
      </c>
      <c r="BY5419" s="2">
        <v>0</v>
      </c>
      <c r="BZ5419" s="2">
        <v>0</v>
      </c>
      <c r="CA5419" s="2">
        <v>0</v>
      </c>
      <c r="CB5419" s="2">
        <v>0</v>
      </c>
      <c r="CC5419" s="2">
        <v>0</v>
      </c>
      <c r="CD5419" s="2">
        <v>0</v>
      </c>
      <c r="CE5419" s="2">
        <v>0</v>
      </c>
      <c r="CF5419" s="2">
        <v>0</v>
      </c>
      <c r="CG5419" s="2">
        <v>0</v>
      </c>
      <c r="CH5419" s="2">
        <v>0</v>
      </c>
      <c r="CI5419" s="2">
        <v>0</v>
      </c>
      <c r="CJ5419" s="2">
        <v>0</v>
      </c>
      <c r="CK5419" s="2">
        <v>0</v>
      </c>
      <c r="CL5419" s="2">
        <v>0</v>
      </c>
    </row>
    <row r="5420" spans="1:90" x14ac:dyDescent="0.25">
      <c r="A5420" t="s">
        <v>115</v>
      </c>
      <c r="B5420">
        <v>10706</v>
      </c>
      <c r="C5420" t="s">
        <v>250</v>
      </c>
      <c r="D5420">
        <v>1</v>
      </c>
      <c r="E5420">
        <v>8</v>
      </c>
      <c r="F5420">
        <v>10030</v>
      </c>
      <c r="G5420">
        <v>35010030</v>
      </c>
      <c r="H5420" t="s">
        <v>5445</v>
      </c>
      <c r="I5420">
        <v>298</v>
      </c>
      <c r="J5420" t="s">
        <v>252</v>
      </c>
      <c r="K5420" t="s">
        <v>5446</v>
      </c>
      <c r="L5420">
        <v>1</v>
      </c>
      <c r="M5420" t="s">
        <v>252</v>
      </c>
      <c r="N5420">
        <v>6840000</v>
      </c>
      <c r="O5420" t="s">
        <v>102</v>
      </c>
      <c r="P5420" t="s">
        <v>5447</v>
      </c>
      <c r="Q5420">
        <v>889</v>
      </c>
      <c r="R5420">
        <v>11</v>
      </c>
      <c r="S5420">
        <v>47043610</v>
      </c>
      <c r="U5420" t="s">
        <v>5448</v>
      </c>
      <c r="V5420">
        <v>1</v>
      </c>
      <c r="W5420" s="2">
        <v>0</v>
      </c>
      <c r="X5420" s="2">
        <v>0</v>
      </c>
      <c r="Y5420" s="2">
        <v>0</v>
      </c>
      <c r="Z5420" s="2">
        <v>0</v>
      </c>
      <c r="AA5420" s="2">
        <v>0</v>
      </c>
      <c r="AB5420" s="2">
        <v>0</v>
      </c>
      <c r="AC5420" s="2">
        <v>0</v>
      </c>
      <c r="AD5420" s="2">
        <v>107</v>
      </c>
      <c r="AE5420" s="2">
        <v>105</v>
      </c>
      <c r="AF5420" s="2">
        <v>73</v>
      </c>
      <c r="AG5420" s="2">
        <v>59</v>
      </c>
      <c r="AH5420" s="2">
        <v>119</v>
      </c>
      <c r="AI5420" s="2">
        <v>74</v>
      </c>
      <c r="AJ5420" s="2">
        <v>115</v>
      </c>
      <c r="AK5420" s="2">
        <v>0</v>
      </c>
      <c r="AL5420" s="2">
        <v>0</v>
      </c>
      <c r="AM5420" s="2">
        <v>0</v>
      </c>
      <c r="AN5420" s="2">
        <v>0</v>
      </c>
      <c r="AO5420" s="2">
        <v>0</v>
      </c>
      <c r="AP5420" s="2">
        <v>0</v>
      </c>
      <c r="AQ5420" s="2">
        <v>0</v>
      </c>
      <c r="AR5420" s="2">
        <v>228</v>
      </c>
      <c r="AS5420" s="2">
        <v>0</v>
      </c>
      <c r="AT5420" s="2">
        <v>0</v>
      </c>
      <c r="AU5420" s="2">
        <v>0</v>
      </c>
      <c r="AV5420" s="2">
        <v>0</v>
      </c>
      <c r="AW5420" s="2">
        <v>0</v>
      </c>
      <c r="AX5420" s="2">
        <v>0</v>
      </c>
      <c r="AY5420" s="2">
        <v>0</v>
      </c>
      <c r="AZ5420" s="2">
        <v>0</v>
      </c>
      <c r="BA5420" s="2">
        <v>0</v>
      </c>
      <c r="BB5420" s="2">
        <v>0</v>
      </c>
      <c r="BC5420" s="2">
        <v>0</v>
      </c>
      <c r="BD5420" s="2">
        <v>0</v>
      </c>
      <c r="BE5420" s="2">
        <v>0</v>
      </c>
      <c r="BF5420" s="2">
        <v>0</v>
      </c>
      <c r="BG5420" s="2">
        <v>0</v>
      </c>
      <c r="BH5420" s="2">
        <v>0</v>
      </c>
      <c r="BI5420" s="2">
        <v>0</v>
      </c>
      <c r="BJ5420" s="2">
        <v>0</v>
      </c>
      <c r="BK5420" s="2">
        <v>0</v>
      </c>
      <c r="BL5420" s="2">
        <v>3</v>
      </c>
      <c r="BM5420" s="2">
        <v>5</v>
      </c>
      <c r="BN5420" s="2">
        <v>2</v>
      </c>
      <c r="BO5420" s="2">
        <v>2</v>
      </c>
      <c r="BP5420" s="2">
        <v>3</v>
      </c>
      <c r="BQ5420" s="2">
        <v>3</v>
      </c>
      <c r="BR5420" s="2">
        <v>3</v>
      </c>
      <c r="BS5420" s="2">
        <v>0</v>
      </c>
      <c r="BT5420" s="2">
        <v>0</v>
      </c>
      <c r="BU5420" s="2">
        <v>0</v>
      </c>
      <c r="BV5420" s="2">
        <v>0</v>
      </c>
      <c r="BW5420" s="2">
        <v>0</v>
      </c>
      <c r="BX5420" s="2">
        <v>0</v>
      </c>
      <c r="BY5420" s="2">
        <v>0</v>
      </c>
      <c r="BZ5420" s="2">
        <v>10</v>
      </c>
      <c r="CA5420" s="2">
        <v>0</v>
      </c>
      <c r="CB5420" s="2">
        <v>0</v>
      </c>
      <c r="CC5420" s="2">
        <v>0</v>
      </c>
      <c r="CD5420" s="2">
        <v>0</v>
      </c>
      <c r="CE5420" s="2">
        <v>0</v>
      </c>
      <c r="CF5420" s="2">
        <v>0</v>
      </c>
      <c r="CG5420" s="2">
        <v>0</v>
      </c>
      <c r="CH5420" s="2">
        <v>0</v>
      </c>
      <c r="CI5420" s="2">
        <v>0</v>
      </c>
      <c r="CJ5420" s="2">
        <v>0</v>
      </c>
      <c r="CK5420" s="2">
        <v>0</v>
      </c>
      <c r="CL5420" s="2">
        <v>0</v>
      </c>
    </row>
    <row r="5421" spans="1:90" x14ac:dyDescent="0.25">
      <c r="A5421" t="s">
        <v>115</v>
      </c>
      <c r="B5421">
        <v>10706</v>
      </c>
      <c r="C5421" t="s">
        <v>250</v>
      </c>
      <c r="D5421">
        <v>1</v>
      </c>
      <c r="E5421">
        <v>8</v>
      </c>
      <c r="F5421">
        <v>122245</v>
      </c>
      <c r="G5421">
        <v>35122245</v>
      </c>
      <c r="H5421" t="s">
        <v>12301</v>
      </c>
      <c r="I5421">
        <v>298</v>
      </c>
      <c r="J5421" t="s">
        <v>252</v>
      </c>
      <c r="K5421" t="s">
        <v>3827</v>
      </c>
      <c r="L5421">
        <v>1</v>
      </c>
      <c r="M5421" t="s">
        <v>252</v>
      </c>
      <c r="N5421">
        <v>6807310</v>
      </c>
      <c r="O5421" t="s">
        <v>92</v>
      </c>
      <c r="P5421" t="s">
        <v>3446</v>
      </c>
      <c r="Q5421">
        <v>41</v>
      </c>
      <c r="R5421">
        <v>11</v>
      </c>
      <c r="S5421">
        <v>47815265</v>
      </c>
      <c r="T5421">
        <v>47816293</v>
      </c>
      <c r="U5421" t="s">
        <v>12302</v>
      </c>
      <c r="V5421">
        <v>1</v>
      </c>
      <c r="W5421" s="2">
        <v>0</v>
      </c>
      <c r="X5421" s="2">
        <v>0</v>
      </c>
      <c r="Y5421" s="2">
        <v>0</v>
      </c>
      <c r="Z5421" s="2">
        <v>0</v>
      </c>
      <c r="AA5421" s="2">
        <v>0</v>
      </c>
      <c r="AB5421" s="2">
        <v>0</v>
      </c>
      <c r="AC5421" s="2">
        <v>0</v>
      </c>
      <c r="AD5421" s="2">
        <v>104</v>
      </c>
      <c r="AE5421" s="2">
        <v>138</v>
      </c>
      <c r="AF5421" s="2">
        <v>68</v>
      </c>
      <c r="AG5421" s="2">
        <v>98</v>
      </c>
      <c r="AH5421" s="2">
        <v>0</v>
      </c>
      <c r="AI5421" s="2">
        <v>0</v>
      </c>
      <c r="AJ5421" s="2">
        <v>0</v>
      </c>
      <c r="AK5421" s="2">
        <v>0</v>
      </c>
      <c r="AL5421" s="2">
        <v>0</v>
      </c>
      <c r="AM5421" s="2">
        <v>0</v>
      </c>
      <c r="AN5421" s="2">
        <v>0</v>
      </c>
      <c r="AO5421" s="2">
        <v>0</v>
      </c>
      <c r="AP5421" s="2">
        <v>0</v>
      </c>
      <c r="AQ5421" s="2">
        <v>0</v>
      </c>
      <c r="AR5421" s="2">
        <v>0</v>
      </c>
      <c r="AS5421" s="2">
        <v>0</v>
      </c>
      <c r="AT5421" s="2">
        <v>0</v>
      </c>
      <c r="AU5421" s="2">
        <v>0</v>
      </c>
      <c r="AV5421" s="2">
        <v>0</v>
      </c>
      <c r="AW5421" s="2">
        <v>0</v>
      </c>
      <c r="AX5421" s="2">
        <v>0</v>
      </c>
      <c r="AY5421" s="2">
        <v>0</v>
      </c>
      <c r="AZ5421" s="2">
        <v>0</v>
      </c>
      <c r="BA5421" s="2">
        <v>0</v>
      </c>
      <c r="BB5421" s="2">
        <v>0</v>
      </c>
      <c r="BC5421" s="2">
        <v>234</v>
      </c>
      <c r="BD5421" s="2">
        <v>0</v>
      </c>
      <c r="BE5421" s="2">
        <v>0</v>
      </c>
      <c r="BF5421" s="2">
        <v>0</v>
      </c>
      <c r="BG5421" s="2">
        <v>0</v>
      </c>
      <c r="BH5421" s="2">
        <v>0</v>
      </c>
      <c r="BI5421" s="2">
        <v>0</v>
      </c>
      <c r="BJ5421" s="2">
        <v>0</v>
      </c>
      <c r="BK5421" s="2">
        <v>0</v>
      </c>
      <c r="BL5421" s="2">
        <v>6</v>
      </c>
      <c r="BM5421" s="2">
        <v>5</v>
      </c>
      <c r="BN5421" s="2">
        <v>2</v>
      </c>
      <c r="BO5421" s="2">
        <v>3</v>
      </c>
      <c r="BP5421" s="2">
        <v>0</v>
      </c>
      <c r="BQ5421" s="2">
        <v>0</v>
      </c>
      <c r="BR5421" s="2">
        <v>0</v>
      </c>
      <c r="BS5421" s="2">
        <v>0</v>
      </c>
      <c r="BT5421" s="2">
        <v>0</v>
      </c>
      <c r="BU5421" s="2">
        <v>0</v>
      </c>
      <c r="BV5421" s="2">
        <v>0</v>
      </c>
      <c r="BW5421" s="2">
        <v>0</v>
      </c>
      <c r="BX5421" s="2">
        <v>0</v>
      </c>
      <c r="BY5421" s="2">
        <v>0</v>
      </c>
      <c r="BZ5421" s="2">
        <v>0</v>
      </c>
      <c r="CA5421" s="2">
        <v>0</v>
      </c>
      <c r="CB5421" s="2">
        <v>0</v>
      </c>
      <c r="CC5421" s="2">
        <v>0</v>
      </c>
      <c r="CD5421" s="2">
        <v>0</v>
      </c>
      <c r="CE5421" s="2">
        <v>0</v>
      </c>
      <c r="CF5421" s="2">
        <v>0</v>
      </c>
      <c r="CG5421" s="2">
        <v>0</v>
      </c>
      <c r="CH5421" s="2">
        <v>0</v>
      </c>
      <c r="CI5421" s="2">
        <v>0</v>
      </c>
      <c r="CJ5421" s="2">
        <v>0</v>
      </c>
      <c r="CK5421" s="2">
        <v>15</v>
      </c>
      <c r="CL5421" s="2">
        <v>0</v>
      </c>
    </row>
    <row r="5422" spans="1:90" x14ac:dyDescent="0.25">
      <c r="A5422" t="s">
        <v>115</v>
      </c>
      <c r="B5422">
        <v>10706</v>
      </c>
      <c r="C5422" t="s">
        <v>250</v>
      </c>
      <c r="D5422">
        <v>1</v>
      </c>
      <c r="E5422">
        <v>8</v>
      </c>
      <c r="F5422">
        <v>912578</v>
      </c>
      <c r="G5422">
        <v>35912578</v>
      </c>
      <c r="H5422" t="s">
        <v>18656</v>
      </c>
      <c r="I5422">
        <v>298</v>
      </c>
      <c r="J5422" t="s">
        <v>252</v>
      </c>
      <c r="K5422" t="s">
        <v>5065</v>
      </c>
      <c r="L5422">
        <v>1</v>
      </c>
      <c r="M5422" t="s">
        <v>252</v>
      </c>
      <c r="N5422">
        <v>6846090</v>
      </c>
      <c r="O5422" t="s">
        <v>261</v>
      </c>
      <c r="P5422" t="s">
        <v>5066</v>
      </c>
      <c r="Q5422">
        <v>877</v>
      </c>
      <c r="R5422">
        <v>11</v>
      </c>
      <c r="S5422">
        <v>47042425</v>
      </c>
      <c r="T5422">
        <v>47044259</v>
      </c>
      <c r="U5422" t="s">
        <v>18657</v>
      </c>
      <c r="V5422">
        <v>1</v>
      </c>
      <c r="W5422" s="2">
        <v>0</v>
      </c>
      <c r="X5422" s="2">
        <v>0</v>
      </c>
      <c r="Y5422" s="2">
        <v>25</v>
      </c>
      <c r="Z5422" s="2">
        <v>30</v>
      </c>
      <c r="AA5422" s="2">
        <v>25</v>
      </c>
      <c r="AB5422" s="2">
        <v>27</v>
      </c>
      <c r="AC5422" s="2">
        <v>32</v>
      </c>
      <c r="AD5422" s="2">
        <v>32</v>
      </c>
      <c r="AE5422" s="2">
        <v>22</v>
      </c>
      <c r="AF5422" s="2">
        <v>43</v>
      </c>
      <c r="AG5422" s="2">
        <v>24</v>
      </c>
      <c r="AH5422" s="2">
        <v>0</v>
      </c>
      <c r="AI5422" s="2">
        <v>0</v>
      </c>
      <c r="AJ5422" s="2">
        <v>0</v>
      </c>
      <c r="AK5422" s="2">
        <v>0</v>
      </c>
      <c r="AL5422" s="2">
        <v>0</v>
      </c>
      <c r="AM5422" s="2">
        <v>0</v>
      </c>
      <c r="AN5422" s="2">
        <v>0</v>
      </c>
      <c r="AO5422" s="2">
        <v>0</v>
      </c>
      <c r="AP5422" s="2">
        <v>0</v>
      </c>
      <c r="AQ5422" s="2">
        <v>0</v>
      </c>
      <c r="AR5422" s="2">
        <v>0</v>
      </c>
      <c r="AS5422" s="2">
        <v>0</v>
      </c>
      <c r="AT5422" s="2">
        <v>0</v>
      </c>
      <c r="AU5422" s="2">
        <v>0</v>
      </c>
      <c r="AV5422" s="2">
        <v>0</v>
      </c>
      <c r="AW5422" s="2">
        <v>0</v>
      </c>
      <c r="AX5422" s="2">
        <v>0</v>
      </c>
      <c r="AY5422" s="2">
        <v>0</v>
      </c>
      <c r="AZ5422" s="2">
        <v>0</v>
      </c>
      <c r="BA5422" s="2">
        <v>0</v>
      </c>
      <c r="BB5422" s="2">
        <v>0</v>
      </c>
      <c r="BC5422" s="2">
        <v>83</v>
      </c>
      <c r="BD5422" s="2">
        <v>0</v>
      </c>
      <c r="BE5422" s="2">
        <v>0</v>
      </c>
      <c r="BF5422" s="2">
        <v>0</v>
      </c>
      <c r="BG5422" s="2">
        <v>1</v>
      </c>
      <c r="BH5422" s="2">
        <v>1</v>
      </c>
      <c r="BI5422" s="2">
        <v>1</v>
      </c>
      <c r="BJ5422" s="2">
        <v>3</v>
      </c>
      <c r="BK5422" s="2">
        <v>2</v>
      </c>
      <c r="BL5422" s="2">
        <v>1</v>
      </c>
      <c r="BM5422" s="2">
        <v>1</v>
      </c>
      <c r="BN5422" s="2">
        <v>2</v>
      </c>
      <c r="BO5422" s="2">
        <v>2</v>
      </c>
      <c r="BP5422" s="2">
        <v>0</v>
      </c>
      <c r="BQ5422" s="2">
        <v>0</v>
      </c>
      <c r="BR5422" s="2">
        <v>0</v>
      </c>
      <c r="BS5422" s="2">
        <v>0</v>
      </c>
      <c r="BT5422" s="2">
        <v>0</v>
      </c>
      <c r="BU5422" s="2">
        <v>0</v>
      </c>
      <c r="BV5422" s="2">
        <v>0</v>
      </c>
      <c r="BW5422" s="2">
        <v>0</v>
      </c>
      <c r="BX5422" s="2">
        <v>0</v>
      </c>
      <c r="BY5422" s="2">
        <v>0</v>
      </c>
      <c r="BZ5422" s="2">
        <v>0</v>
      </c>
      <c r="CA5422" s="2">
        <v>0</v>
      </c>
      <c r="CB5422" s="2">
        <v>0</v>
      </c>
      <c r="CC5422" s="2">
        <v>0</v>
      </c>
      <c r="CD5422" s="2">
        <v>0</v>
      </c>
      <c r="CE5422" s="2">
        <v>0</v>
      </c>
      <c r="CF5422" s="2">
        <v>0</v>
      </c>
      <c r="CG5422" s="2">
        <v>0</v>
      </c>
      <c r="CH5422" s="2">
        <v>0</v>
      </c>
      <c r="CI5422" s="2">
        <v>0</v>
      </c>
      <c r="CJ5422" s="2">
        <v>0</v>
      </c>
      <c r="CK5422" s="2">
        <v>3</v>
      </c>
      <c r="CL5422" s="2">
        <v>0</v>
      </c>
    </row>
    <row r="5423" spans="1:90" x14ac:dyDescent="0.25">
      <c r="A5423" t="s">
        <v>115</v>
      </c>
      <c r="B5423">
        <v>10706</v>
      </c>
      <c r="C5423" t="s">
        <v>250</v>
      </c>
      <c r="D5423">
        <v>1</v>
      </c>
      <c r="E5423">
        <v>8</v>
      </c>
      <c r="F5423">
        <v>10091</v>
      </c>
      <c r="G5423">
        <v>35010091</v>
      </c>
      <c r="H5423" t="s">
        <v>17353</v>
      </c>
      <c r="I5423">
        <v>298</v>
      </c>
      <c r="J5423" t="s">
        <v>252</v>
      </c>
      <c r="K5423" t="s">
        <v>9687</v>
      </c>
      <c r="L5423">
        <v>1</v>
      </c>
      <c r="M5423" t="s">
        <v>252</v>
      </c>
      <c r="N5423">
        <v>6815000</v>
      </c>
      <c r="O5423" t="s">
        <v>102</v>
      </c>
      <c r="P5423" t="s">
        <v>17354</v>
      </c>
      <c r="Q5423">
        <v>936</v>
      </c>
      <c r="R5423">
        <v>11</v>
      </c>
      <c r="S5423">
        <v>47832766</v>
      </c>
      <c r="T5423">
        <v>47833871</v>
      </c>
      <c r="U5423" t="s">
        <v>17355</v>
      </c>
      <c r="V5423">
        <v>1</v>
      </c>
      <c r="W5423" s="2">
        <v>0</v>
      </c>
      <c r="X5423" s="2">
        <v>0</v>
      </c>
      <c r="Y5423" s="2">
        <v>0</v>
      </c>
      <c r="Z5423" s="2">
        <v>0</v>
      </c>
      <c r="AA5423" s="2">
        <v>0</v>
      </c>
      <c r="AB5423" s="2">
        <v>0</v>
      </c>
      <c r="AC5423" s="2">
        <v>0</v>
      </c>
      <c r="AD5423" s="2">
        <v>149</v>
      </c>
      <c r="AE5423" s="2">
        <v>204</v>
      </c>
      <c r="AF5423" s="2">
        <v>140</v>
      </c>
      <c r="AG5423" s="2">
        <v>133</v>
      </c>
      <c r="AH5423" s="2">
        <v>270</v>
      </c>
      <c r="AI5423" s="2">
        <v>218</v>
      </c>
      <c r="AJ5423" s="2">
        <v>135</v>
      </c>
      <c r="AK5423" s="2">
        <v>0</v>
      </c>
      <c r="AL5423" s="2">
        <v>0</v>
      </c>
      <c r="AM5423" s="2">
        <v>0</v>
      </c>
      <c r="AN5423" s="2">
        <v>0</v>
      </c>
      <c r="AO5423" s="2">
        <v>0</v>
      </c>
      <c r="AP5423" s="2">
        <v>0</v>
      </c>
      <c r="AQ5423" s="2">
        <v>0</v>
      </c>
      <c r="AR5423" s="2">
        <v>0</v>
      </c>
      <c r="AS5423" s="2">
        <v>0</v>
      </c>
      <c r="AT5423" s="2">
        <v>0</v>
      </c>
      <c r="AU5423" s="2">
        <v>0</v>
      </c>
      <c r="AV5423" s="2">
        <v>0</v>
      </c>
      <c r="AW5423" s="2">
        <v>0</v>
      </c>
      <c r="AX5423" s="2">
        <v>0</v>
      </c>
      <c r="AY5423" s="2">
        <v>0</v>
      </c>
      <c r="AZ5423" s="2">
        <v>0</v>
      </c>
      <c r="BA5423" s="2">
        <v>0</v>
      </c>
      <c r="BB5423" s="2">
        <v>0</v>
      </c>
      <c r="BC5423" s="2">
        <v>196</v>
      </c>
      <c r="BD5423" s="2">
        <v>16</v>
      </c>
      <c r="BE5423" s="2">
        <v>0</v>
      </c>
      <c r="BF5423" s="2">
        <v>0</v>
      </c>
      <c r="BG5423" s="2">
        <v>0</v>
      </c>
      <c r="BH5423" s="2">
        <v>0</v>
      </c>
      <c r="BI5423" s="2">
        <v>0</v>
      </c>
      <c r="BJ5423" s="2">
        <v>0</v>
      </c>
      <c r="BK5423" s="2">
        <v>0</v>
      </c>
      <c r="BL5423" s="2">
        <v>6</v>
      </c>
      <c r="BM5423" s="2">
        <v>8</v>
      </c>
      <c r="BN5423" s="2">
        <v>8</v>
      </c>
      <c r="BO5423" s="2">
        <v>5</v>
      </c>
      <c r="BP5423" s="2">
        <v>11</v>
      </c>
      <c r="BQ5423" s="2">
        <v>9</v>
      </c>
      <c r="BR5423" s="2">
        <v>4</v>
      </c>
      <c r="BS5423" s="2">
        <v>0</v>
      </c>
      <c r="BT5423" s="2">
        <v>0</v>
      </c>
      <c r="BU5423" s="2">
        <v>0</v>
      </c>
      <c r="BV5423" s="2">
        <v>0</v>
      </c>
      <c r="BW5423" s="2">
        <v>0</v>
      </c>
      <c r="BX5423" s="2">
        <v>0</v>
      </c>
      <c r="BY5423" s="2">
        <v>0</v>
      </c>
      <c r="BZ5423" s="2">
        <v>0</v>
      </c>
      <c r="CA5423" s="2">
        <v>0</v>
      </c>
      <c r="CB5423" s="2">
        <v>0</v>
      </c>
      <c r="CC5423" s="2">
        <v>0</v>
      </c>
      <c r="CD5423" s="2">
        <v>0</v>
      </c>
      <c r="CE5423" s="2">
        <v>0</v>
      </c>
      <c r="CF5423" s="2">
        <v>0</v>
      </c>
      <c r="CG5423" s="2">
        <v>0</v>
      </c>
      <c r="CH5423" s="2">
        <v>0</v>
      </c>
      <c r="CI5423" s="2">
        <v>0</v>
      </c>
      <c r="CJ5423" s="2">
        <v>0</v>
      </c>
      <c r="CK5423" s="2">
        <v>8</v>
      </c>
      <c r="CL5423" s="2">
        <v>4</v>
      </c>
    </row>
    <row r="5424" spans="1:90" x14ac:dyDescent="0.25">
      <c r="A5424" t="s">
        <v>115</v>
      </c>
      <c r="B5424">
        <v>10706</v>
      </c>
      <c r="C5424" t="s">
        <v>250</v>
      </c>
      <c r="D5424">
        <v>1</v>
      </c>
      <c r="E5424">
        <v>8</v>
      </c>
      <c r="F5424">
        <v>477321</v>
      </c>
      <c r="G5424">
        <v>35477321</v>
      </c>
      <c r="H5424" t="s">
        <v>16481</v>
      </c>
      <c r="I5424">
        <v>298</v>
      </c>
      <c r="J5424" t="s">
        <v>252</v>
      </c>
      <c r="K5424" t="s">
        <v>3999</v>
      </c>
      <c r="L5424">
        <v>1</v>
      </c>
      <c r="M5424" t="s">
        <v>252</v>
      </c>
      <c r="N5424">
        <v>6816410</v>
      </c>
      <c r="O5424" t="s">
        <v>92</v>
      </c>
      <c r="P5424" t="s">
        <v>16482</v>
      </c>
      <c r="Q5424">
        <v>314</v>
      </c>
      <c r="R5424">
        <v>11</v>
      </c>
      <c r="S5424">
        <v>47783818</v>
      </c>
      <c r="U5424" t="s">
        <v>16483</v>
      </c>
      <c r="V5424">
        <v>1</v>
      </c>
      <c r="W5424" s="2">
        <v>0</v>
      </c>
      <c r="X5424" s="2">
        <v>0</v>
      </c>
      <c r="Y5424" s="2">
        <v>0</v>
      </c>
      <c r="Z5424" s="2">
        <v>0</v>
      </c>
      <c r="AA5424" s="2">
        <v>0</v>
      </c>
      <c r="AB5424" s="2">
        <v>0</v>
      </c>
      <c r="AC5424" s="2">
        <v>0</v>
      </c>
      <c r="AD5424" s="2">
        <v>110</v>
      </c>
      <c r="AE5424" s="2">
        <v>121</v>
      </c>
      <c r="AF5424" s="2">
        <v>75</v>
      </c>
      <c r="AG5424" s="2">
        <v>34</v>
      </c>
      <c r="AH5424" s="2">
        <v>54</v>
      </c>
      <c r="AI5424" s="2">
        <v>14</v>
      </c>
      <c r="AJ5424" s="2">
        <v>17</v>
      </c>
      <c r="AK5424" s="2">
        <v>0</v>
      </c>
      <c r="AL5424" s="2">
        <v>0</v>
      </c>
      <c r="AM5424" s="2">
        <v>0</v>
      </c>
      <c r="AN5424" s="2">
        <v>0</v>
      </c>
      <c r="AO5424" s="2">
        <v>0</v>
      </c>
      <c r="AP5424" s="2">
        <v>0</v>
      </c>
      <c r="AQ5424" s="2">
        <v>0</v>
      </c>
      <c r="AR5424" s="2">
        <v>0</v>
      </c>
      <c r="AS5424" s="2">
        <v>0</v>
      </c>
      <c r="AT5424" s="2">
        <v>0</v>
      </c>
      <c r="AU5424" s="2">
        <v>0</v>
      </c>
      <c r="AV5424" s="2">
        <v>0</v>
      </c>
      <c r="AW5424" s="2">
        <v>0</v>
      </c>
      <c r="AX5424" s="2">
        <v>0</v>
      </c>
      <c r="AY5424" s="2">
        <v>0</v>
      </c>
      <c r="AZ5424" s="2">
        <v>0</v>
      </c>
      <c r="BA5424" s="2">
        <v>0</v>
      </c>
      <c r="BB5424" s="2">
        <v>0</v>
      </c>
      <c r="BC5424" s="2">
        <v>76</v>
      </c>
      <c r="BD5424" s="2">
        <v>0</v>
      </c>
      <c r="BE5424" s="2">
        <v>0</v>
      </c>
      <c r="BF5424" s="2">
        <v>0</v>
      </c>
      <c r="BG5424" s="2">
        <v>0</v>
      </c>
      <c r="BH5424" s="2">
        <v>0</v>
      </c>
      <c r="BI5424" s="2">
        <v>0</v>
      </c>
      <c r="BJ5424" s="2">
        <v>0</v>
      </c>
      <c r="BK5424" s="2">
        <v>0</v>
      </c>
      <c r="BL5424" s="2">
        <v>4</v>
      </c>
      <c r="BM5424" s="2">
        <v>6</v>
      </c>
      <c r="BN5424" s="2">
        <v>4</v>
      </c>
      <c r="BO5424" s="2">
        <v>1</v>
      </c>
      <c r="BP5424" s="2">
        <v>2</v>
      </c>
      <c r="BQ5424" s="2">
        <v>1</v>
      </c>
      <c r="BR5424" s="2">
        <v>2</v>
      </c>
      <c r="BS5424" s="2">
        <v>0</v>
      </c>
      <c r="BT5424" s="2">
        <v>0</v>
      </c>
      <c r="BU5424" s="2">
        <v>0</v>
      </c>
      <c r="BV5424" s="2">
        <v>0</v>
      </c>
      <c r="BW5424" s="2">
        <v>0</v>
      </c>
      <c r="BX5424" s="2">
        <v>0</v>
      </c>
      <c r="BY5424" s="2">
        <v>0</v>
      </c>
      <c r="BZ5424" s="2">
        <v>0</v>
      </c>
      <c r="CA5424" s="2">
        <v>0</v>
      </c>
      <c r="CB5424" s="2">
        <v>0</v>
      </c>
      <c r="CC5424" s="2">
        <v>0</v>
      </c>
      <c r="CD5424" s="2">
        <v>0</v>
      </c>
      <c r="CE5424" s="2">
        <v>0</v>
      </c>
      <c r="CF5424" s="2">
        <v>0</v>
      </c>
      <c r="CG5424" s="2">
        <v>0</v>
      </c>
      <c r="CH5424" s="2">
        <v>0</v>
      </c>
      <c r="CI5424" s="2">
        <v>0</v>
      </c>
      <c r="CJ5424" s="2">
        <v>0</v>
      </c>
      <c r="CK5424" s="2">
        <v>4</v>
      </c>
      <c r="CL5424" s="2">
        <v>0</v>
      </c>
    </row>
    <row r="5425" spans="1:90" x14ac:dyDescent="0.25">
      <c r="A5425" t="s">
        <v>115</v>
      </c>
      <c r="B5425">
        <v>10706</v>
      </c>
      <c r="C5425" t="s">
        <v>250</v>
      </c>
      <c r="D5425">
        <v>1</v>
      </c>
      <c r="E5425">
        <v>8</v>
      </c>
      <c r="F5425">
        <v>926012</v>
      </c>
      <c r="G5425">
        <v>35926012</v>
      </c>
      <c r="H5425" t="s">
        <v>12887</v>
      </c>
      <c r="I5425">
        <v>298</v>
      </c>
      <c r="J5425" t="s">
        <v>252</v>
      </c>
      <c r="K5425" t="s">
        <v>8231</v>
      </c>
      <c r="L5425">
        <v>1</v>
      </c>
      <c r="M5425" t="s">
        <v>252</v>
      </c>
      <c r="N5425">
        <v>6816110</v>
      </c>
      <c r="O5425" t="s">
        <v>92</v>
      </c>
      <c r="P5425" t="s">
        <v>12888</v>
      </c>
      <c r="Q5425">
        <v>186</v>
      </c>
      <c r="R5425">
        <v>11</v>
      </c>
      <c r="S5425">
        <v>42416159</v>
      </c>
      <c r="T5425">
        <v>42417826</v>
      </c>
      <c r="U5425" t="s">
        <v>12889</v>
      </c>
      <c r="V5425">
        <v>1</v>
      </c>
      <c r="W5425" s="2">
        <v>0</v>
      </c>
      <c r="X5425" s="2">
        <v>0</v>
      </c>
      <c r="Y5425" s="2">
        <v>113</v>
      </c>
      <c r="Z5425" s="2">
        <v>113</v>
      </c>
      <c r="AA5425" s="2">
        <v>115</v>
      </c>
      <c r="AB5425" s="2">
        <v>88</v>
      </c>
      <c r="AC5425" s="2">
        <v>114</v>
      </c>
      <c r="AD5425" s="2">
        <v>0</v>
      </c>
      <c r="AE5425" s="2">
        <v>0</v>
      </c>
      <c r="AF5425" s="2">
        <v>0</v>
      </c>
      <c r="AG5425" s="2">
        <v>0</v>
      </c>
      <c r="AH5425" s="2">
        <v>0</v>
      </c>
      <c r="AI5425" s="2">
        <v>0</v>
      </c>
      <c r="AJ5425" s="2">
        <v>0</v>
      </c>
      <c r="AK5425" s="2">
        <v>0</v>
      </c>
      <c r="AL5425" s="2">
        <v>0</v>
      </c>
      <c r="AM5425" s="2">
        <v>0</v>
      </c>
      <c r="AN5425" s="2">
        <v>0</v>
      </c>
      <c r="AO5425" s="2">
        <v>0</v>
      </c>
      <c r="AP5425" s="2">
        <v>0</v>
      </c>
      <c r="AQ5425" s="2">
        <v>0</v>
      </c>
      <c r="AR5425" s="2">
        <v>0</v>
      </c>
      <c r="AS5425" s="2">
        <v>0</v>
      </c>
      <c r="AT5425" s="2">
        <v>0</v>
      </c>
      <c r="AU5425" s="2">
        <v>0</v>
      </c>
      <c r="AV5425" s="2">
        <v>0</v>
      </c>
      <c r="AW5425" s="2">
        <v>0</v>
      </c>
      <c r="AX5425" s="2">
        <v>0</v>
      </c>
      <c r="AY5425" s="2">
        <v>0</v>
      </c>
      <c r="AZ5425" s="2">
        <v>0</v>
      </c>
      <c r="BA5425" s="2">
        <v>0</v>
      </c>
      <c r="BB5425" s="2">
        <v>0</v>
      </c>
      <c r="BC5425" s="2">
        <v>0</v>
      </c>
      <c r="BD5425" s="2">
        <v>0</v>
      </c>
      <c r="BE5425" s="2">
        <v>0</v>
      </c>
      <c r="BF5425" s="2">
        <v>0</v>
      </c>
      <c r="BG5425" s="2">
        <v>4</v>
      </c>
      <c r="BH5425" s="2">
        <v>4</v>
      </c>
      <c r="BI5425" s="2">
        <v>5</v>
      </c>
      <c r="BJ5425" s="2">
        <v>3</v>
      </c>
      <c r="BK5425" s="2">
        <v>7</v>
      </c>
      <c r="BL5425" s="2">
        <v>0</v>
      </c>
      <c r="BM5425" s="2">
        <v>0</v>
      </c>
      <c r="BN5425" s="2">
        <v>0</v>
      </c>
      <c r="BO5425" s="2">
        <v>0</v>
      </c>
      <c r="BP5425" s="2">
        <v>0</v>
      </c>
      <c r="BQ5425" s="2">
        <v>0</v>
      </c>
      <c r="BR5425" s="2">
        <v>0</v>
      </c>
      <c r="BS5425" s="2">
        <v>0</v>
      </c>
      <c r="BT5425" s="2">
        <v>0</v>
      </c>
      <c r="BU5425" s="2">
        <v>0</v>
      </c>
      <c r="BV5425" s="2">
        <v>0</v>
      </c>
      <c r="BW5425" s="2">
        <v>0</v>
      </c>
      <c r="BX5425" s="2">
        <v>0</v>
      </c>
      <c r="BY5425" s="2">
        <v>0</v>
      </c>
      <c r="BZ5425" s="2">
        <v>0</v>
      </c>
      <c r="CA5425" s="2">
        <v>0</v>
      </c>
      <c r="CB5425" s="2">
        <v>0</v>
      </c>
      <c r="CC5425" s="2">
        <v>0</v>
      </c>
      <c r="CD5425" s="2">
        <v>0</v>
      </c>
      <c r="CE5425" s="2">
        <v>0</v>
      </c>
      <c r="CF5425" s="2">
        <v>0</v>
      </c>
      <c r="CG5425" s="2">
        <v>0</v>
      </c>
      <c r="CH5425" s="2">
        <v>0</v>
      </c>
      <c r="CI5425" s="2">
        <v>0</v>
      </c>
      <c r="CJ5425" s="2">
        <v>0</v>
      </c>
      <c r="CK5425" s="2">
        <v>0</v>
      </c>
      <c r="CL5425" s="2">
        <v>0</v>
      </c>
    </row>
    <row r="5426" spans="1:90" x14ac:dyDescent="0.25">
      <c r="A5426" t="s">
        <v>115</v>
      </c>
      <c r="B5426">
        <v>10706</v>
      </c>
      <c r="C5426" t="s">
        <v>250</v>
      </c>
      <c r="D5426">
        <v>1</v>
      </c>
      <c r="E5426">
        <v>8</v>
      </c>
      <c r="F5426">
        <v>10236</v>
      </c>
      <c r="G5426">
        <v>35010236</v>
      </c>
      <c r="H5426" t="s">
        <v>17483</v>
      </c>
      <c r="I5426">
        <v>675</v>
      </c>
      <c r="J5426" t="s">
        <v>250</v>
      </c>
      <c r="K5426" t="s">
        <v>4556</v>
      </c>
      <c r="L5426">
        <v>1</v>
      </c>
      <c r="M5426" t="s">
        <v>250</v>
      </c>
      <c r="N5426">
        <v>6775350</v>
      </c>
      <c r="O5426" t="s">
        <v>92</v>
      </c>
      <c r="P5426" t="s">
        <v>17484</v>
      </c>
      <c r="Q5426">
        <v>130</v>
      </c>
      <c r="R5426">
        <v>11</v>
      </c>
      <c r="S5426">
        <v>41374708</v>
      </c>
      <c r="T5426">
        <v>41384694</v>
      </c>
      <c r="U5426" t="s">
        <v>17485</v>
      </c>
      <c r="V5426">
        <v>1</v>
      </c>
      <c r="W5426" s="2">
        <v>0</v>
      </c>
      <c r="X5426" s="2">
        <v>0</v>
      </c>
      <c r="Y5426" s="2">
        <v>0</v>
      </c>
      <c r="Z5426" s="2">
        <v>0</v>
      </c>
      <c r="AA5426" s="2">
        <v>0</v>
      </c>
      <c r="AB5426" s="2">
        <v>0</v>
      </c>
      <c r="AC5426" s="2">
        <v>0</v>
      </c>
      <c r="AD5426" s="2">
        <v>136</v>
      </c>
      <c r="AE5426" s="2">
        <v>114</v>
      </c>
      <c r="AF5426" s="2">
        <v>122</v>
      </c>
      <c r="AG5426" s="2">
        <v>124</v>
      </c>
      <c r="AH5426" s="2">
        <v>127</v>
      </c>
      <c r="AI5426" s="2">
        <v>107</v>
      </c>
      <c r="AJ5426" s="2">
        <v>99</v>
      </c>
      <c r="AK5426" s="2">
        <v>0</v>
      </c>
      <c r="AL5426" s="2">
        <v>0</v>
      </c>
      <c r="AM5426" s="2">
        <v>0</v>
      </c>
      <c r="AN5426" s="2">
        <v>0</v>
      </c>
      <c r="AO5426" s="2">
        <v>0</v>
      </c>
      <c r="AP5426" s="2">
        <v>0</v>
      </c>
      <c r="AQ5426" s="2">
        <v>0</v>
      </c>
      <c r="AR5426" s="2">
        <v>0</v>
      </c>
      <c r="AS5426" s="2">
        <v>0</v>
      </c>
      <c r="AT5426" s="2">
        <v>0</v>
      </c>
      <c r="AU5426" s="2">
        <v>0</v>
      </c>
      <c r="AV5426" s="2">
        <v>0</v>
      </c>
      <c r="AW5426" s="2">
        <v>0</v>
      </c>
      <c r="AX5426" s="2">
        <v>0</v>
      </c>
      <c r="AY5426" s="2">
        <v>0</v>
      </c>
      <c r="AZ5426" s="2">
        <v>0</v>
      </c>
      <c r="BA5426" s="2">
        <v>0</v>
      </c>
      <c r="BB5426" s="2">
        <v>0</v>
      </c>
      <c r="BC5426" s="2">
        <v>71</v>
      </c>
      <c r="BD5426" s="2">
        <v>0</v>
      </c>
      <c r="BE5426" s="2">
        <v>0</v>
      </c>
      <c r="BF5426" s="2">
        <v>0</v>
      </c>
      <c r="BG5426" s="2">
        <v>0</v>
      </c>
      <c r="BH5426" s="2">
        <v>0</v>
      </c>
      <c r="BI5426" s="2">
        <v>0</v>
      </c>
      <c r="BJ5426" s="2">
        <v>0</v>
      </c>
      <c r="BK5426" s="2">
        <v>0</v>
      </c>
      <c r="BL5426" s="2">
        <v>6</v>
      </c>
      <c r="BM5426" s="2">
        <v>5</v>
      </c>
      <c r="BN5426" s="2">
        <v>6</v>
      </c>
      <c r="BO5426" s="2">
        <v>6</v>
      </c>
      <c r="BP5426" s="2">
        <v>8</v>
      </c>
      <c r="BQ5426" s="2">
        <v>5</v>
      </c>
      <c r="BR5426" s="2">
        <v>4</v>
      </c>
      <c r="BS5426" s="2">
        <v>0</v>
      </c>
      <c r="BT5426" s="2">
        <v>0</v>
      </c>
      <c r="BU5426" s="2">
        <v>0</v>
      </c>
      <c r="BV5426" s="2">
        <v>0</v>
      </c>
      <c r="BW5426" s="2">
        <v>0</v>
      </c>
      <c r="BX5426" s="2">
        <v>0</v>
      </c>
      <c r="BY5426" s="2">
        <v>0</v>
      </c>
      <c r="BZ5426" s="2">
        <v>0</v>
      </c>
      <c r="CA5426" s="2">
        <v>0</v>
      </c>
      <c r="CB5426" s="2">
        <v>0</v>
      </c>
      <c r="CC5426" s="2">
        <v>0</v>
      </c>
      <c r="CD5426" s="2">
        <v>0</v>
      </c>
      <c r="CE5426" s="2">
        <v>0</v>
      </c>
      <c r="CF5426" s="2">
        <v>0</v>
      </c>
      <c r="CG5426" s="2">
        <v>0</v>
      </c>
      <c r="CH5426" s="2">
        <v>0</v>
      </c>
      <c r="CI5426" s="2">
        <v>0</v>
      </c>
      <c r="CJ5426" s="2">
        <v>0</v>
      </c>
      <c r="CK5426" s="2">
        <v>4</v>
      </c>
      <c r="CL5426" s="2">
        <v>0</v>
      </c>
    </row>
    <row r="5427" spans="1:90" x14ac:dyDescent="0.25">
      <c r="A5427" t="s">
        <v>115</v>
      </c>
      <c r="B5427">
        <v>10706</v>
      </c>
      <c r="C5427" t="s">
        <v>250</v>
      </c>
      <c r="D5427">
        <v>1</v>
      </c>
      <c r="E5427">
        <v>8</v>
      </c>
      <c r="F5427">
        <v>924436</v>
      </c>
      <c r="G5427">
        <v>35924436</v>
      </c>
      <c r="H5427" t="s">
        <v>8293</v>
      </c>
      <c r="I5427">
        <v>298</v>
      </c>
      <c r="J5427" t="s">
        <v>252</v>
      </c>
      <c r="K5427" t="s">
        <v>2783</v>
      </c>
      <c r="L5427">
        <v>1</v>
      </c>
      <c r="M5427" t="s">
        <v>252</v>
      </c>
      <c r="N5427">
        <v>6807480</v>
      </c>
      <c r="O5427" t="s">
        <v>92</v>
      </c>
      <c r="P5427" t="s">
        <v>8294</v>
      </c>
      <c r="Q5427">
        <v>182</v>
      </c>
      <c r="R5427">
        <v>11</v>
      </c>
      <c r="S5427">
        <v>47042039</v>
      </c>
      <c r="T5427">
        <v>47043034</v>
      </c>
      <c r="U5427" t="s">
        <v>8295</v>
      </c>
      <c r="V5427">
        <v>1</v>
      </c>
      <c r="W5427" s="2">
        <v>0</v>
      </c>
      <c r="X5427" s="2">
        <v>0</v>
      </c>
      <c r="Y5427" s="2">
        <v>0</v>
      </c>
      <c r="Z5427" s="2">
        <v>0</v>
      </c>
      <c r="AA5427" s="2">
        <v>0</v>
      </c>
      <c r="AB5427" s="2">
        <v>0</v>
      </c>
      <c r="AC5427" s="2">
        <v>0</v>
      </c>
      <c r="AD5427" s="2">
        <v>74</v>
      </c>
      <c r="AE5427" s="2">
        <v>86</v>
      </c>
      <c r="AF5427" s="2">
        <v>68</v>
      </c>
      <c r="AG5427" s="2">
        <v>85</v>
      </c>
      <c r="AH5427" s="2">
        <v>74</v>
      </c>
      <c r="AI5427" s="2">
        <v>58</v>
      </c>
      <c r="AJ5427" s="2">
        <v>56</v>
      </c>
      <c r="AK5427" s="2">
        <v>0</v>
      </c>
      <c r="AL5427" s="2">
        <v>0</v>
      </c>
      <c r="AM5427" s="2">
        <v>0</v>
      </c>
      <c r="AN5427" s="2">
        <v>0</v>
      </c>
      <c r="AO5427" s="2">
        <v>0</v>
      </c>
      <c r="AP5427" s="2">
        <v>0</v>
      </c>
      <c r="AQ5427" s="2">
        <v>0</v>
      </c>
      <c r="AR5427" s="2">
        <v>0</v>
      </c>
      <c r="AS5427" s="2">
        <v>0</v>
      </c>
      <c r="AT5427" s="2">
        <v>0</v>
      </c>
      <c r="AU5427" s="2">
        <v>0</v>
      </c>
      <c r="AV5427" s="2">
        <v>0</v>
      </c>
      <c r="AW5427" s="2">
        <v>0</v>
      </c>
      <c r="AX5427" s="2">
        <v>0</v>
      </c>
      <c r="AY5427" s="2">
        <v>0</v>
      </c>
      <c r="AZ5427" s="2">
        <v>0</v>
      </c>
      <c r="BA5427" s="2">
        <v>0</v>
      </c>
      <c r="BB5427" s="2">
        <v>0</v>
      </c>
      <c r="BC5427" s="2">
        <v>330</v>
      </c>
      <c r="BD5427" s="2">
        <v>16</v>
      </c>
      <c r="BE5427" s="2">
        <v>0</v>
      </c>
      <c r="BF5427" s="2">
        <v>0</v>
      </c>
      <c r="BG5427" s="2">
        <v>0</v>
      </c>
      <c r="BH5427" s="2">
        <v>0</v>
      </c>
      <c r="BI5427" s="2">
        <v>0</v>
      </c>
      <c r="BJ5427" s="2">
        <v>0</v>
      </c>
      <c r="BK5427" s="2">
        <v>0</v>
      </c>
      <c r="BL5427" s="2">
        <v>6</v>
      </c>
      <c r="BM5427" s="2">
        <v>4</v>
      </c>
      <c r="BN5427" s="2">
        <v>2</v>
      </c>
      <c r="BO5427" s="2">
        <v>5</v>
      </c>
      <c r="BP5427" s="2">
        <v>4</v>
      </c>
      <c r="BQ5427" s="2">
        <v>3</v>
      </c>
      <c r="BR5427" s="2">
        <v>3</v>
      </c>
      <c r="BS5427" s="2">
        <v>0</v>
      </c>
      <c r="BT5427" s="2">
        <v>0</v>
      </c>
      <c r="BU5427" s="2">
        <v>0</v>
      </c>
      <c r="BV5427" s="2">
        <v>0</v>
      </c>
      <c r="BW5427" s="2">
        <v>0</v>
      </c>
      <c r="BX5427" s="2">
        <v>0</v>
      </c>
      <c r="BY5427" s="2">
        <v>0</v>
      </c>
      <c r="BZ5427" s="2">
        <v>0</v>
      </c>
      <c r="CA5427" s="2">
        <v>0</v>
      </c>
      <c r="CB5427" s="2">
        <v>0</v>
      </c>
      <c r="CC5427" s="2">
        <v>0</v>
      </c>
      <c r="CD5427" s="2">
        <v>0</v>
      </c>
      <c r="CE5427" s="2">
        <v>0</v>
      </c>
      <c r="CF5427" s="2">
        <v>0</v>
      </c>
      <c r="CG5427" s="2">
        <v>0</v>
      </c>
      <c r="CH5427" s="2">
        <v>0</v>
      </c>
      <c r="CI5427" s="2">
        <v>0</v>
      </c>
      <c r="CJ5427" s="2">
        <v>0</v>
      </c>
      <c r="CK5427" s="2">
        <v>19</v>
      </c>
      <c r="CL5427" s="2">
        <v>5</v>
      </c>
    </row>
    <row r="5428" spans="1:90" x14ac:dyDescent="0.25">
      <c r="A5428" t="s">
        <v>115</v>
      </c>
      <c r="B5428">
        <v>10706</v>
      </c>
      <c r="C5428" t="s">
        <v>250</v>
      </c>
      <c r="D5428">
        <v>1</v>
      </c>
      <c r="E5428">
        <v>8</v>
      </c>
      <c r="F5428">
        <v>40666</v>
      </c>
      <c r="G5428">
        <v>35040666</v>
      </c>
      <c r="H5428" t="s">
        <v>17823</v>
      </c>
      <c r="I5428">
        <v>298</v>
      </c>
      <c r="J5428" t="s">
        <v>252</v>
      </c>
      <c r="K5428" t="s">
        <v>17640</v>
      </c>
      <c r="L5428">
        <v>1</v>
      </c>
      <c r="M5428" t="s">
        <v>252</v>
      </c>
      <c r="N5428">
        <v>6814160</v>
      </c>
      <c r="O5428" t="s">
        <v>261</v>
      </c>
      <c r="P5428" t="s">
        <v>17824</v>
      </c>
      <c r="Q5428">
        <v>100</v>
      </c>
      <c r="R5428">
        <v>11</v>
      </c>
      <c r="S5428">
        <v>47821028</v>
      </c>
      <c r="T5428">
        <v>47823906</v>
      </c>
      <c r="U5428" t="s">
        <v>17825</v>
      </c>
      <c r="V5428">
        <v>1</v>
      </c>
      <c r="W5428" s="2">
        <v>0</v>
      </c>
      <c r="X5428" s="2">
        <v>0</v>
      </c>
      <c r="Y5428" s="2">
        <v>0</v>
      </c>
      <c r="Z5428" s="2">
        <v>0</v>
      </c>
      <c r="AA5428" s="2">
        <v>0</v>
      </c>
      <c r="AB5428" s="2">
        <v>0</v>
      </c>
      <c r="AC5428" s="2">
        <v>0</v>
      </c>
      <c r="AD5428" s="2">
        <v>194</v>
      </c>
      <c r="AE5428" s="2">
        <v>136</v>
      </c>
      <c r="AF5428" s="2">
        <v>159</v>
      </c>
      <c r="AG5428" s="2">
        <v>138</v>
      </c>
      <c r="AH5428" s="2">
        <v>231</v>
      </c>
      <c r="AI5428" s="2">
        <v>176</v>
      </c>
      <c r="AJ5428" s="2">
        <v>160</v>
      </c>
      <c r="AK5428" s="2">
        <v>0</v>
      </c>
      <c r="AL5428" s="2">
        <v>0</v>
      </c>
      <c r="AM5428" s="2">
        <v>0</v>
      </c>
      <c r="AN5428" s="2">
        <v>0</v>
      </c>
      <c r="AO5428" s="2">
        <v>0</v>
      </c>
      <c r="AP5428" s="2">
        <v>0</v>
      </c>
      <c r="AQ5428" s="2">
        <v>0</v>
      </c>
      <c r="AR5428" s="2">
        <v>0</v>
      </c>
      <c r="AS5428" s="2">
        <v>0</v>
      </c>
      <c r="AT5428" s="2">
        <v>0</v>
      </c>
      <c r="AU5428" s="2">
        <v>320</v>
      </c>
      <c r="AV5428" s="2">
        <v>0</v>
      </c>
      <c r="AW5428" s="2">
        <v>0</v>
      </c>
      <c r="AX5428" s="2">
        <v>0</v>
      </c>
      <c r="AY5428" s="2">
        <v>0</v>
      </c>
      <c r="AZ5428" s="2">
        <v>0</v>
      </c>
      <c r="BA5428" s="2">
        <v>0</v>
      </c>
      <c r="BB5428" s="2">
        <v>0</v>
      </c>
      <c r="BC5428" s="2">
        <v>244</v>
      </c>
      <c r="BD5428" s="2">
        <v>0</v>
      </c>
      <c r="BE5428" s="2">
        <v>0</v>
      </c>
      <c r="BF5428" s="2">
        <v>0</v>
      </c>
      <c r="BG5428" s="2">
        <v>0</v>
      </c>
      <c r="BH5428" s="2">
        <v>0</v>
      </c>
      <c r="BI5428" s="2">
        <v>0</v>
      </c>
      <c r="BJ5428" s="2">
        <v>0</v>
      </c>
      <c r="BK5428" s="2">
        <v>0</v>
      </c>
      <c r="BL5428" s="2">
        <v>8</v>
      </c>
      <c r="BM5428" s="2">
        <v>6</v>
      </c>
      <c r="BN5428" s="2">
        <v>7</v>
      </c>
      <c r="BO5428" s="2">
        <v>5</v>
      </c>
      <c r="BP5428" s="2">
        <v>9</v>
      </c>
      <c r="BQ5428" s="2">
        <v>8</v>
      </c>
      <c r="BR5428" s="2">
        <v>7</v>
      </c>
      <c r="BS5428" s="2">
        <v>0</v>
      </c>
      <c r="BT5428" s="2">
        <v>0</v>
      </c>
      <c r="BU5428" s="2">
        <v>0</v>
      </c>
      <c r="BV5428" s="2">
        <v>0</v>
      </c>
      <c r="BW5428" s="2">
        <v>0</v>
      </c>
      <c r="BX5428" s="2">
        <v>0</v>
      </c>
      <c r="BY5428" s="2">
        <v>0</v>
      </c>
      <c r="BZ5428" s="2">
        <v>0</v>
      </c>
      <c r="CA5428" s="2">
        <v>0</v>
      </c>
      <c r="CB5428" s="2">
        <v>0</v>
      </c>
      <c r="CC5428" s="2">
        <v>10</v>
      </c>
      <c r="CD5428" s="2">
        <v>0</v>
      </c>
      <c r="CE5428" s="2">
        <v>0</v>
      </c>
      <c r="CF5428" s="2">
        <v>0</v>
      </c>
      <c r="CG5428" s="2">
        <v>0</v>
      </c>
      <c r="CH5428" s="2">
        <v>0</v>
      </c>
      <c r="CI5428" s="2">
        <v>0</v>
      </c>
      <c r="CJ5428" s="2">
        <v>0</v>
      </c>
      <c r="CK5428" s="2">
        <v>16</v>
      </c>
      <c r="CL5428" s="2">
        <v>0</v>
      </c>
    </row>
    <row r="5429" spans="1:90" x14ac:dyDescent="0.25">
      <c r="A5429" t="s">
        <v>115</v>
      </c>
      <c r="B5429">
        <v>10706</v>
      </c>
      <c r="C5429" t="s">
        <v>250</v>
      </c>
      <c r="D5429">
        <v>1</v>
      </c>
      <c r="E5429">
        <v>8</v>
      </c>
      <c r="F5429">
        <v>40678</v>
      </c>
      <c r="G5429">
        <v>35040678</v>
      </c>
      <c r="H5429" t="s">
        <v>6512</v>
      </c>
      <c r="I5429">
        <v>298</v>
      </c>
      <c r="J5429" t="s">
        <v>252</v>
      </c>
      <c r="K5429" t="s">
        <v>6513</v>
      </c>
      <c r="L5429">
        <v>1</v>
      </c>
      <c r="M5429" t="s">
        <v>252</v>
      </c>
      <c r="N5429">
        <v>6843010</v>
      </c>
      <c r="O5429" t="s">
        <v>261</v>
      </c>
      <c r="P5429" t="s">
        <v>6514</v>
      </c>
      <c r="Q5429">
        <v>2000</v>
      </c>
      <c r="R5429">
        <v>11</v>
      </c>
      <c r="S5429">
        <v>47043440</v>
      </c>
      <c r="T5429">
        <v>47043952</v>
      </c>
      <c r="U5429" t="s">
        <v>6515</v>
      </c>
      <c r="V5429">
        <v>1</v>
      </c>
      <c r="W5429" s="2">
        <v>0</v>
      </c>
      <c r="X5429" s="2">
        <v>0</v>
      </c>
      <c r="Y5429" s="2">
        <v>0</v>
      </c>
      <c r="Z5429" s="2">
        <v>0</v>
      </c>
      <c r="AA5429" s="2">
        <v>0</v>
      </c>
      <c r="AB5429" s="2">
        <v>0</v>
      </c>
      <c r="AC5429" s="2">
        <v>0</v>
      </c>
      <c r="AD5429" s="2">
        <v>60</v>
      </c>
      <c r="AE5429" s="2">
        <v>43</v>
      </c>
      <c r="AF5429" s="2">
        <v>44</v>
      </c>
      <c r="AG5429" s="2">
        <v>57</v>
      </c>
      <c r="AH5429" s="2">
        <v>43</v>
      </c>
      <c r="AI5429" s="2">
        <v>44</v>
      </c>
      <c r="AJ5429" s="2">
        <v>26</v>
      </c>
      <c r="AK5429" s="2">
        <v>0</v>
      </c>
      <c r="AL5429" s="2">
        <v>0</v>
      </c>
      <c r="AM5429" s="2">
        <v>0</v>
      </c>
      <c r="AN5429" s="2">
        <v>0</v>
      </c>
      <c r="AO5429" s="2">
        <v>0</v>
      </c>
      <c r="AP5429" s="2">
        <v>0</v>
      </c>
      <c r="AQ5429" s="2">
        <v>0</v>
      </c>
      <c r="AR5429" s="2">
        <v>0</v>
      </c>
      <c r="AS5429" s="2">
        <v>0</v>
      </c>
      <c r="AT5429" s="2">
        <v>0</v>
      </c>
      <c r="AU5429" s="2">
        <v>0</v>
      </c>
      <c r="AV5429" s="2">
        <v>0</v>
      </c>
      <c r="AW5429" s="2">
        <v>0</v>
      </c>
      <c r="AX5429" s="2">
        <v>0</v>
      </c>
      <c r="AY5429" s="2">
        <v>0</v>
      </c>
      <c r="AZ5429" s="2">
        <v>0</v>
      </c>
      <c r="BA5429" s="2">
        <v>0</v>
      </c>
      <c r="BB5429" s="2">
        <v>0</v>
      </c>
      <c r="BC5429" s="2">
        <v>45</v>
      </c>
      <c r="BD5429" s="2">
        <v>0</v>
      </c>
      <c r="BE5429" s="2">
        <v>0</v>
      </c>
      <c r="BF5429" s="2">
        <v>0</v>
      </c>
      <c r="BG5429" s="2">
        <v>0</v>
      </c>
      <c r="BH5429" s="2">
        <v>0</v>
      </c>
      <c r="BI5429" s="2">
        <v>0</v>
      </c>
      <c r="BJ5429" s="2">
        <v>0</v>
      </c>
      <c r="BK5429" s="2">
        <v>0</v>
      </c>
      <c r="BL5429" s="2">
        <v>3</v>
      </c>
      <c r="BM5429" s="2">
        <v>3</v>
      </c>
      <c r="BN5429" s="2">
        <v>2</v>
      </c>
      <c r="BO5429" s="2">
        <v>3</v>
      </c>
      <c r="BP5429" s="2">
        <v>3</v>
      </c>
      <c r="BQ5429" s="2">
        <v>2</v>
      </c>
      <c r="BR5429" s="2">
        <v>1</v>
      </c>
      <c r="BS5429" s="2">
        <v>0</v>
      </c>
      <c r="BT5429" s="2">
        <v>0</v>
      </c>
      <c r="BU5429" s="2">
        <v>0</v>
      </c>
      <c r="BV5429" s="2">
        <v>0</v>
      </c>
      <c r="BW5429" s="2">
        <v>0</v>
      </c>
      <c r="BX5429" s="2">
        <v>0</v>
      </c>
      <c r="BY5429" s="2">
        <v>0</v>
      </c>
      <c r="BZ5429" s="2">
        <v>0</v>
      </c>
      <c r="CA5429" s="2">
        <v>0</v>
      </c>
      <c r="CB5429" s="2">
        <v>0</v>
      </c>
      <c r="CC5429" s="2">
        <v>0</v>
      </c>
      <c r="CD5429" s="2">
        <v>0</v>
      </c>
      <c r="CE5429" s="2">
        <v>0</v>
      </c>
      <c r="CF5429" s="2">
        <v>0</v>
      </c>
      <c r="CG5429" s="2">
        <v>0</v>
      </c>
      <c r="CH5429" s="2">
        <v>0</v>
      </c>
      <c r="CI5429" s="2">
        <v>0</v>
      </c>
      <c r="CJ5429" s="2">
        <v>0</v>
      </c>
      <c r="CK5429" s="2">
        <v>3</v>
      </c>
      <c r="CL5429" s="2">
        <v>0</v>
      </c>
    </row>
    <row r="5430" spans="1:90" x14ac:dyDescent="0.25">
      <c r="A5430" t="s">
        <v>115</v>
      </c>
      <c r="B5430">
        <v>10706</v>
      </c>
      <c r="C5430" t="s">
        <v>250</v>
      </c>
      <c r="D5430">
        <v>1</v>
      </c>
      <c r="E5430">
        <v>8</v>
      </c>
      <c r="F5430">
        <v>923898</v>
      </c>
      <c r="G5430">
        <v>35923898</v>
      </c>
      <c r="H5430" t="s">
        <v>7619</v>
      </c>
      <c r="I5430">
        <v>298</v>
      </c>
      <c r="J5430" t="s">
        <v>252</v>
      </c>
      <c r="K5430" t="s">
        <v>4086</v>
      </c>
      <c r="L5430">
        <v>1</v>
      </c>
      <c r="M5430" t="s">
        <v>252</v>
      </c>
      <c r="N5430">
        <v>6813400</v>
      </c>
      <c r="O5430" t="s">
        <v>102</v>
      </c>
      <c r="P5430" t="s">
        <v>7620</v>
      </c>
      <c r="Q5430">
        <v>460</v>
      </c>
      <c r="R5430">
        <v>11</v>
      </c>
      <c r="S5430">
        <v>47832599</v>
      </c>
      <c r="T5430">
        <v>47833792</v>
      </c>
      <c r="U5430" t="s">
        <v>7621</v>
      </c>
      <c r="V5430">
        <v>1</v>
      </c>
      <c r="W5430" s="2">
        <v>0</v>
      </c>
      <c r="X5430" s="2">
        <v>0</v>
      </c>
      <c r="Y5430" s="2">
        <v>0</v>
      </c>
      <c r="Z5430" s="2">
        <v>0</v>
      </c>
      <c r="AA5430" s="2">
        <v>0</v>
      </c>
      <c r="AB5430" s="2">
        <v>0</v>
      </c>
      <c r="AC5430" s="2">
        <v>0</v>
      </c>
      <c r="AD5430" s="2">
        <v>61</v>
      </c>
      <c r="AE5430" s="2">
        <v>72</v>
      </c>
      <c r="AF5430" s="2">
        <v>66</v>
      </c>
      <c r="AG5430" s="2">
        <v>76</v>
      </c>
      <c r="AH5430" s="2">
        <v>0</v>
      </c>
      <c r="AI5430" s="2">
        <v>0</v>
      </c>
      <c r="AJ5430" s="2">
        <v>0</v>
      </c>
      <c r="AK5430" s="2">
        <v>0</v>
      </c>
      <c r="AL5430" s="2">
        <v>0</v>
      </c>
      <c r="AM5430" s="2">
        <v>0</v>
      </c>
      <c r="AN5430" s="2">
        <v>0</v>
      </c>
      <c r="AO5430" s="2">
        <v>0</v>
      </c>
      <c r="AP5430" s="2">
        <v>0</v>
      </c>
      <c r="AQ5430" s="2">
        <v>0</v>
      </c>
      <c r="AR5430" s="2">
        <v>0</v>
      </c>
      <c r="AS5430" s="2">
        <v>0</v>
      </c>
      <c r="AT5430" s="2">
        <v>0</v>
      </c>
      <c r="AU5430" s="2">
        <v>0</v>
      </c>
      <c r="AV5430" s="2">
        <v>0</v>
      </c>
      <c r="AW5430" s="2">
        <v>0</v>
      </c>
      <c r="AX5430" s="2">
        <v>0</v>
      </c>
      <c r="AY5430" s="2">
        <v>0</v>
      </c>
      <c r="AZ5430" s="2">
        <v>0</v>
      </c>
      <c r="BA5430" s="2">
        <v>0</v>
      </c>
      <c r="BB5430" s="2">
        <v>0</v>
      </c>
      <c r="BC5430" s="2">
        <v>92</v>
      </c>
      <c r="BD5430" s="2">
        <v>10</v>
      </c>
      <c r="BE5430" s="2">
        <v>0</v>
      </c>
      <c r="BF5430" s="2">
        <v>0</v>
      </c>
      <c r="BG5430" s="2">
        <v>0</v>
      </c>
      <c r="BH5430" s="2">
        <v>0</v>
      </c>
      <c r="BI5430" s="2">
        <v>0</v>
      </c>
      <c r="BJ5430" s="2">
        <v>0</v>
      </c>
      <c r="BK5430" s="2">
        <v>0</v>
      </c>
      <c r="BL5430" s="2">
        <v>3</v>
      </c>
      <c r="BM5430" s="2">
        <v>6</v>
      </c>
      <c r="BN5430" s="2">
        <v>5</v>
      </c>
      <c r="BO5430" s="2">
        <v>6</v>
      </c>
      <c r="BP5430" s="2">
        <v>0</v>
      </c>
      <c r="BQ5430" s="2">
        <v>0</v>
      </c>
      <c r="BR5430" s="2">
        <v>0</v>
      </c>
      <c r="BS5430" s="2">
        <v>0</v>
      </c>
      <c r="BT5430" s="2">
        <v>0</v>
      </c>
      <c r="BU5430" s="2">
        <v>0</v>
      </c>
      <c r="BV5430" s="2">
        <v>0</v>
      </c>
      <c r="BW5430" s="2">
        <v>0</v>
      </c>
      <c r="BX5430" s="2">
        <v>0</v>
      </c>
      <c r="BY5430" s="2">
        <v>0</v>
      </c>
      <c r="BZ5430" s="2">
        <v>0</v>
      </c>
      <c r="CA5430" s="2">
        <v>0</v>
      </c>
      <c r="CB5430" s="2">
        <v>0</v>
      </c>
      <c r="CC5430" s="2">
        <v>0</v>
      </c>
      <c r="CD5430" s="2">
        <v>0</v>
      </c>
      <c r="CE5430" s="2">
        <v>0</v>
      </c>
      <c r="CF5430" s="2">
        <v>0</v>
      </c>
      <c r="CG5430" s="2">
        <v>0</v>
      </c>
      <c r="CH5430" s="2">
        <v>0</v>
      </c>
      <c r="CI5430" s="2">
        <v>0</v>
      </c>
      <c r="CJ5430" s="2">
        <v>0</v>
      </c>
      <c r="CK5430" s="2">
        <v>5</v>
      </c>
      <c r="CL5430" s="2">
        <v>2</v>
      </c>
    </row>
    <row r="5431" spans="1:90" x14ac:dyDescent="0.25">
      <c r="A5431" t="s">
        <v>115</v>
      </c>
      <c r="B5431">
        <v>10706</v>
      </c>
      <c r="C5431" t="s">
        <v>250</v>
      </c>
      <c r="D5431">
        <v>1</v>
      </c>
      <c r="E5431">
        <v>8</v>
      </c>
      <c r="F5431">
        <v>918799</v>
      </c>
      <c r="G5431">
        <v>35918799</v>
      </c>
      <c r="H5431" t="s">
        <v>4289</v>
      </c>
      <c r="I5431">
        <v>675</v>
      </c>
      <c r="J5431" t="s">
        <v>250</v>
      </c>
      <c r="K5431" t="s">
        <v>3393</v>
      </c>
      <c r="L5431">
        <v>1</v>
      </c>
      <c r="M5431" t="s">
        <v>250</v>
      </c>
      <c r="N5431">
        <v>6786220</v>
      </c>
      <c r="O5431" t="s">
        <v>92</v>
      </c>
      <c r="P5431" t="s">
        <v>4290</v>
      </c>
      <c r="Q5431">
        <v>40</v>
      </c>
      <c r="R5431">
        <v>11</v>
      </c>
      <c r="S5431">
        <v>41373330</v>
      </c>
      <c r="T5431">
        <v>41384683</v>
      </c>
      <c r="U5431" t="s">
        <v>4291</v>
      </c>
      <c r="V5431">
        <v>1</v>
      </c>
      <c r="W5431" s="2">
        <v>0</v>
      </c>
      <c r="X5431" s="2">
        <v>0</v>
      </c>
      <c r="Y5431" s="2">
        <v>0</v>
      </c>
      <c r="Z5431" s="2">
        <v>0</v>
      </c>
      <c r="AA5431" s="2">
        <v>0</v>
      </c>
      <c r="AB5431" s="2">
        <v>0</v>
      </c>
      <c r="AC5431" s="2">
        <v>0</v>
      </c>
      <c r="AD5431" s="2">
        <v>139</v>
      </c>
      <c r="AE5431" s="2">
        <v>149</v>
      </c>
      <c r="AF5431" s="2">
        <v>149</v>
      </c>
      <c r="AG5431" s="2">
        <v>119</v>
      </c>
      <c r="AH5431" s="2">
        <v>113</v>
      </c>
      <c r="AI5431" s="2">
        <v>195</v>
      </c>
      <c r="AJ5431" s="2">
        <v>160</v>
      </c>
      <c r="AK5431" s="2">
        <v>0</v>
      </c>
      <c r="AL5431" s="2">
        <v>0</v>
      </c>
      <c r="AM5431" s="2">
        <v>0</v>
      </c>
      <c r="AN5431" s="2">
        <v>0</v>
      </c>
      <c r="AO5431" s="2">
        <v>0</v>
      </c>
      <c r="AP5431" s="2">
        <v>0</v>
      </c>
      <c r="AQ5431" s="2">
        <v>0</v>
      </c>
      <c r="AR5431" s="2">
        <v>0</v>
      </c>
      <c r="AS5431" s="2">
        <v>0</v>
      </c>
      <c r="AT5431" s="2">
        <v>0</v>
      </c>
      <c r="AU5431" s="2">
        <v>0</v>
      </c>
      <c r="AV5431" s="2">
        <v>0</v>
      </c>
      <c r="AW5431" s="2">
        <v>0</v>
      </c>
      <c r="AX5431" s="2">
        <v>0</v>
      </c>
      <c r="AY5431" s="2">
        <v>0</v>
      </c>
      <c r="AZ5431" s="2">
        <v>0</v>
      </c>
      <c r="BA5431" s="2">
        <v>0</v>
      </c>
      <c r="BB5431" s="2">
        <v>0</v>
      </c>
      <c r="BC5431" s="2">
        <v>112</v>
      </c>
      <c r="BD5431" s="2">
        <v>0</v>
      </c>
      <c r="BE5431" s="2">
        <v>0</v>
      </c>
      <c r="BF5431" s="2">
        <v>0</v>
      </c>
      <c r="BG5431" s="2">
        <v>0</v>
      </c>
      <c r="BH5431" s="2">
        <v>0</v>
      </c>
      <c r="BI5431" s="2">
        <v>0</v>
      </c>
      <c r="BJ5431" s="2">
        <v>0</v>
      </c>
      <c r="BK5431" s="2">
        <v>0</v>
      </c>
      <c r="BL5431" s="2">
        <v>6</v>
      </c>
      <c r="BM5431" s="2">
        <v>6</v>
      </c>
      <c r="BN5431" s="2">
        <v>7</v>
      </c>
      <c r="BO5431" s="2">
        <v>3</v>
      </c>
      <c r="BP5431" s="2">
        <v>5</v>
      </c>
      <c r="BQ5431" s="2">
        <v>8</v>
      </c>
      <c r="BR5431" s="2">
        <v>4</v>
      </c>
      <c r="BS5431" s="2">
        <v>0</v>
      </c>
      <c r="BT5431" s="2">
        <v>0</v>
      </c>
      <c r="BU5431" s="2">
        <v>0</v>
      </c>
      <c r="BV5431" s="2">
        <v>0</v>
      </c>
      <c r="BW5431" s="2">
        <v>0</v>
      </c>
      <c r="BX5431" s="2">
        <v>0</v>
      </c>
      <c r="BY5431" s="2">
        <v>0</v>
      </c>
      <c r="BZ5431" s="2">
        <v>0</v>
      </c>
      <c r="CA5431" s="2">
        <v>0</v>
      </c>
      <c r="CB5431" s="2">
        <v>0</v>
      </c>
      <c r="CC5431" s="2">
        <v>0</v>
      </c>
      <c r="CD5431" s="2">
        <v>0</v>
      </c>
      <c r="CE5431" s="2">
        <v>0</v>
      </c>
      <c r="CF5431" s="2">
        <v>0</v>
      </c>
      <c r="CG5431" s="2">
        <v>0</v>
      </c>
      <c r="CH5431" s="2">
        <v>0</v>
      </c>
      <c r="CI5431" s="2">
        <v>0</v>
      </c>
      <c r="CJ5431" s="2">
        <v>0</v>
      </c>
      <c r="CK5431" s="2">
        <v>5</v>
      </c>
      <c r="CL5431" s="2">
        <v>0</v>
      </c>
    </row>
    <row r="5432" spans="1:90" x14ac:dyDescent="0.25">
      <c r="A5432" t="s">
        <v>115</v>
      </c>
      <c r="B5432">
        <v>10706</v>
      </c>
      <c r="C5432" t="s">
        <v>250</v>
      </c>
      <c r="D5432">
        <v>1</v>
      </c>
      <c r="E5432">
        <v>8</v>
      </c>
      <c r="F5432">
        <v>10066</v>
      </c>
      <c r="G5432">
        <v>35010066</v>
      </c>
      <c r="H5432" t="s">
        <v>15852</v>
      </c>
      <c r="I5432">
        <v>298</v>
      </c>
      <c r="J5432" t="s">
        <v>252</v>
      </c>
      <c r="K5432" t="s">
        <v>4086</v>
      </c>
      <c r="L5432">
        <v>1</v>
      </c>
      <c r="M5432" t="s">
        <v>252</v>
      </c>
      <c r="N5432">
        <v>6813400</v>
      </c>
      <c r="O5432" t="s">
        <v>102</v>
      </c>
      <c r="P5432" t="s">
        <v>7620</v>
      </c>
      <c r="Q5432">
        <v>30</v>
      </c>
      <c r="R5432">
        <v>11</v>
      </c>
      <c r="S5432">
        <v>47831466</v>
      </c>
      <c r="T5432">
        <v>47833959</v>
      </c>
      <c r="U5432" t="s">
        <v>15853</v>
      </c>
      <c r="V5432">
        <v>1</v>
      </c>
      <c r="W5432" s="2">
        <v>0</v>
      </c>
      <c r="X5432" s="2">
        <v>0</v>
      </c>
      <c r="Y5432" s="2">
        <v>0</v>
      </c>
      <c r="Z5432" s="2">
        <v>0</v>
      </c>
      <c r="AA5432" s="2">
        <v>0</v>
      </c>
      <c r="AB5432" s="2">
        <v>0</v>
      </c>
      <c r="AC5432" s="2">
        <v>0</v>
      </c>
      <c r="AD5432" s="2">
        <v>59</v>
      </c>
      <c r="AE5432" s="2">
        <v>45</v>
      </c>
      <c r="AF5432" s="2">
        <v>48</v>
      </c>
      <c r="AG5432" s="2">
        <v>55</v>
      </c>
      <c r="AH5432" s="2">
        <v>129</v>
      </c>
      <c r="AI5432" s="2">
        <v>119</v>
      </c>
      <c r="AJ5432" s="2">
        <v>103</v>
      </c>
      <c r="AK5432" s="2">
        <v>0</v>
      </c>
      <c r="AL5432" s="2">
        <v>0</v>
      </c>
      <c r="AM5432" s="2">
        <v>0</v>
      </c>
      <c r="AN5432" s="2">
        <v>0</v>
      </c>
      <c r="AO5432" s="2">
        <v>0</v>
      </c>
      <c r="AP5432" s="2">
        <v>0</v>
      </c>
      <c r="AQ5432" s="2">
        <v>0</v>
      </c>
      <c r="AR5432" s="2">
        <v>0</v>
      </c>
      <c r="AS5432" s="2">
        <v>0</v>
      </c>
      <c r="AT5432" s="2">
        <v>0</v>
      </c>
      <c r="AU5432" s="2">
        <v>125</v>
      </c>
      <c r="AV5432" s="2">
        <v>0</v>
      </c>
      <c r="AW5432" s="2">
        <v>0</v>
      </c>
      <c r="AX5432" s="2">
        <v>0</v>
      </c>
      <c r="AY5432" s="2">
        <v>0</v>
      </c>
      <c r="AZ5432" s="2">
        <v>0</v>
      </c>
      <c r="BA5432" s="2">
        <v>0</v>
      </c>
      <c r="BB5432" s="2">
        <v>0</v>
      </c>
      <c r="BC5432" s="2">
        <v>0</v>
      </c>
      <c r="BD5432" s="2">
        <v>0</v>
      </c>
      <c r="BE5432" s="2">
        <v>0</v>
      </c>
      <c r="BF5432" s="2">
        <v>0</v>
      </c>
      <c r="BG5432" s="2">
        <v>0</v>
      </c>
      <c r="BH5432" s="2">
        <v>0</v>
      </c>
      <c r="BI5432" s="2">
        <v>0</v>
      </c>
      <c r="BJ5432" s="2">
        <v>0</v>
      </c>
      <c r="BK5432" s="2">
        <v>0</v>
      </c>
      <c r="BL5432" s="2">
        <v>3</v>
      </c>
      <c r="BM5432" s="2">
        <v>2</v>
      </c>
      <c r="BN5432" s="2">
        <v>2</v>
      </c>
      <c r="BO5432" s="2">
        <v>2</v>
      </c>
      <c r="BP5432" s="2">
        <v>5</v>
      </c>
      <c r="BQ5432" s="2">
        <v>5</v>
      </c>
      <c r="BR5432" s="2">
        <v>4</v>
      </c>
      <c r="BS5432" s="2">
        <v>0</v>
      </c>
      <c r="BT5432" s="2">
        <v>0</v>
      </c>
      <c r="BU5432" s="2">
        <v>0</v>
      </c>
      <c r="BV5432" s="2">
        <v>0</v>
      </c>
      <c r="BW5432" s="2">
        <v>0</v>
      </c>
      <c r="BX5432" s="2">
        <v>0</v>
      </c>
      <c r="BY5432" s="2">
        <v>0</v>
      </c>
      <c r="BZ5432" s="2">
        <v>0</v>
      </c>
      <c r="CA5432" s="2">
        <v>0</v>
      </c>
      <c r="CB5432" s="2">
        <v>0</v>
      </c>
      <c r="CC5432" s="2">
        <v>5</v>
      </c>
      <c r="CD5432" s="2">
        <v>0</v>
      </c>
      <c r="CE5432" s="2">
        <v>0</v>
      </c>
      <c r="CF5432" s="2">
        <v>0</v>
      </c>
      <c r="CG5432" s="2">
        <v>0</v>
      </c>
      <c r="CH5432" s="2">
        <v>0</v>
      </c>
      <c r="CI5432" s="2">
        <v>0</v>
      </c>
      <c r="CJ5432" s="2">
        <v>0</v>
      </c>
      <c r="CK5432" s="2">
        <v>0</v>
      </c>
      <c r="CL5432" s="2">
        <v>0</v>
      </c>
    </row>
    <row r="5433" spans="1:90" x14ac:dyDescent="0.25">
      <c r="A5433" t="s">
        <v>115</v>
      </c>
      <c r="B5433">
        <v>10706</v>
      </c>
      <c r="C5433" t="s">
        <v>250</v>
      </c>
      <c r="D5433">
        <v>1</v>
      </c>
      <c r="E5433">
        <v>8</v>
      </c>
      <c r="F5433">
        <v>37114</v>
      </c>
      <c r="G5433">
        <v>35037114</v>
      </c>
      <c r="H5433" t="s">
        <v>2329</v>
      </c>
      <c r="I5433">
        <v>298</v>
      </c>
      <c r="J5433" t="s">
        <v>252</v>
      </c>
      <c r="K5433" t="s">
        <v>2330</v>
      </c>
      <c r="L5433">
        <v>1</v>
      </c>
      <c r="M5433" t="s">
        <v>252</v>
      </c>
      <c r="N5433">
        <v>6810310</v>
      </c>
      <c r="O5433" t="s">
        <v>92</v>
      </c>
      <c r="P5433" t="s">
        <v>2331</v>
      </c>
      <c r="Q5433">
        <v>57</v>
      </c>
      <c r="R5433">
        <v>11</v>
      </c>
      <c r="S5433">
        <v>47820191</v>
      </c>
      <c r="T5433">
        <v>47823837</v>
      </c>
      <c r="U5433" t="s">
        <v>2332</v>
      </c>
      <c r="V5433">
        <v>1</v>
      </c>
      <c r="W5433" s="2">
        <v>0</v>
      </c>
      <c r="X5433" s="2">
        <v>0</v>
      </c>
      <c r="Y5433" s="2">
        <v>0</v>
      </c>
      <c r="Z5433" s="2">
        <v>0</v>
      </c>
      <c r="AA5433" s="2">
        <v>0</v>
      </c>
      <c r="AB5433" s="2">
        <v>0</v>
      </c>
      <c r="AC5433" s="2">
        <v>0</v>
      </c>
      <c r="AD5433" s="2">
        <v>235</v>
      </c>
      <c r="AE5433" s="2">
        <v>99</v>
      </c>
      <c r="AF5433" s="2">
        <v>138</v>
      </c>
      <c r="AG5433" s="2">
        <v>156</v>
      </c>
      <c r="AH5433" s="2">
        <v>174</v>
      </c>
      <c r="AI5433" s="2">
        <v>99</v>
      </c>
      <c r="AJ5433" s="2">
        <v>73</v>
      </c>
      <c r="AK5433" s="2">
        <v>0</v>
      </c>
      <c r="AL5433" s="2">
        <v>0</v>
      </c>
      <c r="AM5433" s="2">
        <v>0</v>
      </c>
      <c r="AN5433" s="2">
        <v>0</v>
      </c>
      <c r="AO5433" s="2">
        <v>0</v>
      </c>
      <c r="AP5433" s="2">
        <v>0</v>
      </c>
      <c r="AQ5433" s="2">
        <v>0</v>
      </c>
      <c r="AR5433" s="2">
        <v>0</v>
      </c>
      <c r="AS5433" s="2">
        <v>0</v>
      </c>
      <c r="AT5433" s="2">
        <v>0</v>
      </c>
      <c r="AU5433" s="2">
        <v>0</v>
      </c>
      <c r="AV5433" s="2">
        <v>0</v>
      </c>
      <c r="AW5433" s="2">
        <v>0</v>
      </c>
      <c r="AX5433" s="2">
        <v>0</v>
      </c>
      <c r="AY5433" s="2">
        <v>0</v>
      </c>
      <c r="AZ5433" s="2">
        <v>0</v>
      </c>
      <c r="BA5433" s="2">
        <v>0</v>
      </c>
      <c r="BB5433" s="2">
        <v>0</v>
      </c>
      <c r="BC5433" s="2">
        <v>118</v>
      </c>
      <c r="BD5433" s="2">
        <v>0</v>
      </c>
      <c r="BE5433" s="2">
        <v>0</v>
      </c>
      <c r="BF5433" s="2">
        <v>0</v>
      </c>
      <c r="BG5433" s="2">
        <v>0</v>
      </c>
      <c r="BH5433" s="2">
        <v>0</v>
      </c>
      <c r="BI5433" s="2">
        <v>0</v>
      </c>
      <c r="BJ5433" s="2">
        <v>0</v>
      </c>
      <c r="BK5433" s="2">
        <v>0</v>
      </c>
      <c r="BL5433" s="2">
        <v>11</v>
      </c>
      <c r="BM5433" s="2">
        <v>4</v>
      </c>
      <c r="BN5433" s="2">
        <v>6</v>
      </c>
      <c r="BO5433" s="2">
        <v>7</v>
      </c>
      <c r="BP5433" s="2">
        <v>7</v>
      </c>
      <c r="BQ5433" s="2">
        <v>3</v>
      </c>
      <c r="BR5433" s="2">
        <v>2</v>
      </c>
      <c r="BS5433" s="2">
        <v>0</v>
      </c>
      <c r="BT5433" s="2">
        <v>0</v>
      </c>
      <c r="BU5433" s="2">
        <v>0</v>
      </c>
      <c r="BV5433" s="2">
        <v>0</v>
      </c>
      <c r="BW5433" s="2">
        <v>0</v>
      </c>
      <c r="BX5433" s="2">
        <v>0</v>
      </c>
      <c r="BY5433" s="2">
        <v>0</v>
      </c>
      <c r="BZ5433" s="2">
        <v>0</v>
      </c>
      <c r="CA5433" s="2">
        <v>0</v>
      </c>
      <c r="CB5433" s="2">
        <v>0</v>
      </c>
      <c r="CC5433" s="2">
        <v>0</v>
      </c>
      <c r="CD5433" s="2">
        <v>0</v>
      </c>
      <c r="CE5433" s="2">
        <v>0</v>
      </c>
      <c r="CF5433" s="2">
        <v>0</v>
      </c>
      <c r="CG5433" s="2">
        <v>0</v>
      </c>
      <c r="CH5433" s="2">
        <v>0</v>
      </c>
      <c r="CI5433" s="2">
        <v>0</v>
      </c>
      <c r="CJ5433" s="2">
        <v>0</v>
      </c>
      <c r="CK5433" s="2">
        <v>6</v>
      </c>
      <c r="CL5433" s="2">
        <v>0</v>
      </c>
    </row>
    <row r="5434" spans="1:90" x14ac:dyDescent="0.25">
      <c r="A5434" t="s">
        <v>115</v>
      </c>
      <c r="B5434">
        <v>10706</v>
      </c>
      <c r="C5434" t="s">
        <v>250</v>
      </c>
      <c r="D5434">
        <v>1</v>
      </c>
      <c r="E5434">
        <v>8</v>
      </c>
      <c r="F5434">
        <v>906475</v>
      </c>
      <c r="G5434">
        <v>35906475</v>
      </c>
      <c r="H5434" t="s">
        <v>18170</v>
      </c>
      <c r="I5434">
        <v>298</v>
      </c>
      <c r="J5434" t="s">
        <v>252</v>
      </c>
      <c r="K5434" t="s">
        <v>740</v>
      </c>
      <c r="L5434">
        <v>1</v>
      </c>
      <c r="M5434" t="s">
        <v>252</v>
      </c>
      <c r="N5434">
        <v>6810660</v>
      </c>
      <c r="O5434" t="s">
        <v>92</v>
      </c>
      <c r="P5434" t="s">
        <v>18171</v>
      </c>
      <c r="Q5434">
        <v>50</v>
      </c>
      <c r="R5434">
        <v>11</v>
      </c>
      <c r="S5434">
        <v>47821142</v>
      </c>
      <c r="T5434">
        <v>47822616</v>
      </c>
      <c r="U5434" t="s">
        <v>18172</v>
      </c>
      <c r="V5434">
        <v>1</v>
      </c>
      <c r="W5434" s="2">
        <v>0</v>
      </c>
      <c r="X5434" s="2">
        <v>0</v>
      </c>
      <c r="Y5434" s="2">
        <v>0</v>
      </c>
      <c r="Z5434" s="2">
        <v>0</v>
      </c>
      <c r="AA5434" s="2">
        <v>0</v>
      </c>
      <c r="AB5434" s="2">
        <v>0</v>
      </c>
      <c r="AC5434" s="2">
        <v>0</v>
      </c>
      <c r="AD5434" s="2">
        <v>159</v>
      </c>
      <c r="AE5434" s="2">
        <v>137</v>
      </c>
      <c r="AF5434" s="2">
        <v>137</v>
      </c>
      <c r="AG5434" s="2">
        <v>103</v>
      </c>
      <c r="AH5434" s="2">
        <v>108</v>
      </c>
      <c r="AI5434" s="2">
        <v>107</v>
      </c>
      <c r="AJ5434" s="2">
        <v>93</v>
      </c>
      <c r="AK5434" s="2">
        <v>0</v>
      </c>
      <c r="AL5434" s="2">
        <v>0</v>
      </c>
      <c r="AM5434" s="2">
        <v>0</v>
      </c>
      <c r="AN5434" s="2">
        <v>0</v>
      </c>
      <c r="AO5434" s="2">
        <v>0</v>
      </c>
      <c r="AP5434" s="2">
        <v>0</v>
      </c>
      <c r="AQ5434" s="2">
        <v>0</v>
      </c>
      <c r="AR5434" s="2">
        <v>0</v>
      </c>
      <c r="AS5434" s="2">
        <v>0</v>
      </c>
      <c r="AT5434" s="2">
        <v>0</v>
      </c>
      <c r="AU5434" s="2">
        <v>0</v>
      </c>
      <c r="AV5434" s="2">
        <v>0</v>
      </c>
      <c r="AW5434" s="2">
        <v>0</v>
      </c>
      <c r="AX5434" s="2">
        <v>0</v>
      </c>
      <c r="AY5434" s="2">
        <v>0</v>
      </c>
      <c r="AZ5434" s="2">
        <v>0</v>
      </c>
      <c r="BA5434" s="2">
        <v>0</v>
      </c>
      <c r="BB5434" s="2">
        <v>0</v>
      </c>
      <c r="BC5434" s="2">
        <v>0</v>
      </c>
      <c r="BD5434" s="2">
        <v>0</v>
      </c>
      <c r="BE5434" s="2">
        <v>0</v>
      </c>
      <c r="BF5434" s="2">
        <v>0</v>
      </c>
      <c r="BG5434" s="2">
        <v>0</v>
      </c>
      <c r="BH5434" s="2">
        <v>0</v>
      </c>
      <c r="BI5434" s="2">
        <v>0</v>
      </c>
      <c r="BJ5434" s="2">
        <v>0</v>
      </c>
      <c r="BK5434" s="2">
        <v>0</v>
      </c>
      <c r="BL5434" s="2">
        <v>7</v>
      </c>
      <c r="BM5434" s="2">
        <v>5</v>
      </c>
      <c r="BN5434" s="2">
        <v>7</v>
      </c>
      <c r="BO5434" s="2">
        <v>3</v>
      </c>
      <c r="BP5434" s="2">
        <v>4</v>
      </c>
      <c r="BQ5434" s="2">
        <v>5</v>
      </c>
      <c r="BR5434" s="2">
        <v>3</v>
      </c>
      <c r="BS5434" s="2">
        <v>0</v>
      </c>
      <c r="BT5434" s="2">
        <v>0</v>
      </c>
      <c r="BU5434" s="2">
        <v>0</v>
      </c>
      <c r="BV5434" s="2">
        <v>0</v>
      </c>
      <c r="BW5434" s="2">
        <v>0</v>
      </c>
      <c r="BX5434" s="2">
        <v>0</v>
      </c>
      <c r="BY5434" s="2">
        <v>0</v>
      </c>
      <c r="BZ5434" s="2">
        <v>0</v>
      </c>
      <c r="CA5434" s="2">
        <v>0</v>
      </c>
      <c r="CB5434" s="2">
        <v>0</v>
      </c>
      <c r="CC5434" s="2">
        <v>0</v>
      </c>
      <c r="CD5434" s="2">
        <v>0</v>
      </c>
      <c r="CE5434" s="2">
        <v>0</v>
      </c>
      <c r="CF5434" s="2">
        <v>0</v>
      </c>
      <c r="CG5434" s="2">
        <v>0</v>
      </c>
      <c r="CH5434" s="2">
        <v>0</v>
      </c>
      <c r="CI5434" s="2">
        <v>0</v>
      </c>
      <c r="CJ5434" s="2">
        <v>0</v>
      </c>
      <c r="CK5434" s="2">
        <v>0</v>
      </c>
      <c r="CL5434" s="2">
        <v>0</v>
      </c>
    </row>
    <row r="5435" spans="1:90" x14ac:dyDescent="0.25">
      <c r="A5435" t="s">
        <v>115</v>
      </c>
      <c r="B5435">
        <v>10706</v>
      </c>
      <c r="C5435" t="s">
        <v>250</v>
      </c>
      <c r="D5435">
        <v>1</v>
      </c>
      <c r="E5435">
        <v>8</v>
      </c>
      <c r="F5435">
        <v>10352</v>
      </c>
      <c r="G5435">
        <v>35010352</v>
      </c>
      <c r="H5435" t="s">
        <v>6951</v>
      </c>
      <c r="I5435">
        <v>675</v>
      </c>
      <c r="J5435" t="s">
        <v>250</v>
      </c>
      <c r="K5435" t="s">
        <v>5241</v>
      </c>
      <c r="L5435">
        <v>1</v>
      </c>
      <c r="M5435" t="s">
        <v>250</v>
      </c>
      <c r="N5435">
        <v>6754160</v>
      </c>
      <c r="O5435" t="s">
        <v>162</v>
      </c>
      <c r="P5435" t="s">
        <v>6952</v>
      </c>
      <c r="Q5435">
        <v>155</v>
      </c>
      <c r="R5435">
        <v>11</v>
      </c>
      <c r="S5435">
        <v>47013545</v>
      </c>
      <c r="T5435">
        <v>47878320</v>
      </c>
      <c r="U5435" t="s">
        <v>6953</v>
      </c>
      <c r="V5435">
        <v>1</v>
      </c>
      <c r="W5435" s="2">
        <v>0</v>
      </c>
      <c r="X5435" s="2">
        <v>0</v>
      </c>
      <c r="Y5435" s="2">
        <v>0</v>
      </c>
      <c r="Z5435" s="2">
        <v>0</v>
      </c>
      <c r="AA5435" s="2">
        <v>0</v>
      </c>
      <c r="AB5435" s="2">
        <v>0</v>
      </c>
      <c r="AC5435" s="2">
        <v>0</v>
      </c>
      <c r="AD5435" s="2">
        <v>70</v>
      </c>
      <c r="AE5435" s="2">
        <v>71</v>
      </c>
      <c r="AF5435" s="2">
        <v>66</v>
      </c>
      <c r="AG5435" s="2">
        <v>63</v>
      </c>
      <c r="AH5435" s="2">
        <v>189</v>
      </c>
      <c r="AI5435" s="2">
        <v>191</v>
      </c>
      <c r="AJ5435" s="2">
        <v>148</v>
      </c>
      <c r="AK5435" s="2">
        <v>0</v>
      </c>
      <c r="AL5435" s="2">
        <v>0</v>
      </c>
      <c r="AM5435" s="2">
        <v>0</v>
      </c>
      <c r="AN5435" s="2">
        <v>0</v>
      </c>
      <c r="AO5435" s="2">
        <v>0</v>
      </c>
      <c r="AP5435" s="2">
        <v>0</v>
      </c>
      <c r="AQ5435" s="2">
        <v>0</v>
      </c>
      <c r="AR5435" s="2">
        <v>0</v>
      </c>
      <c r="AS5435" s="2">
        <v>0</v>
      </c>
      <c r="AT5435" s="2">
        <v>0</v>
      </c>
      <c r="AU5435" s="2">
        <v>0</v>
      </c>
      <c r="AV5435" s="2">
        <v>0</v>
      </c>
      <c r="AW5435" s="2">
        <v>0</v>
      </c>
      <c r="AX5435" s="2">
        <v>0</v>
      </c>
      <c r="AY5435" s="2">
        <v>0</v>
      </c>
      <c r="AZ5435" s="2">
        <v>0</v>
      </c>
      <c r="BA5435" s="2">
        <v>0</v>
      </c>
      <c r="BB5435" s="2">
        <v>0</v>
      </c>
      <c r="BC5435" s="2">
        <v>82</v>
      </c>
      <c r="BD5435" s="2">
        <v>0</v>
      </c>
      <c r="BE5435" s="2">
        <v>0</v>
      </c>
      <c r="BF5435" s="2">
        <v>0</v>
      </c>
      <c r="BG5435" s="2">
        <v>0</v>
      </c>
      <c r="BH5435" s="2">
        <v>0</v>
      </c>
      <c r="BI5435" s="2">
        <v>0</v>
      </c>
      <c r="BJ5435" s="2">
        <v>0</v>
      </c>
      <c r="BK5435" s="2">
        <v>0</v>
      </c>
      <c r="BL5435" s="2">
        <v>4</v>
      </c>
      <c r="BM5435" s="2">
        <v>2</v>
      </c>
      <c r="BN5435" s="2">
        <v>3</v>
      </c>
      <c r="BO5435" s="2">
        <v>3</v>
      </c>
      <c r="BP5435" s="2">
        <v>8</v>
      </c>
      <c r="BQ5435" s="2">
        <v>7</v>
      </c>
      <c r="BR5435" s="2">
        <v>5</v>
      </c>
      <c r="BS5435" s="2">
        <v>0</v>
      </c>
      <c r="BT5435" s="2">
        <v>0</v>
      </c>
      <c r="BU5435" s="2">
        <v>0</v>
      </c>
      <c r="BV5435" s="2">
        <v>0</v>
      </c>
      <c r="BW5435" s="2">
        <v>0</v>
      </c>
      <c r="BX5435" s="2">
        <v>0</v>
      </c>
      <c r="BY5435" s="2">
        <v>0</v>
      </c>
      <c r="BZ5435" s="2">
        <v>0</v>
      </c>
      <c r="CA5435" s="2">
        <v>0</v>
      </c>
      <c r="CB5435" s="2">
        <v>0</v>
      </c>
      <c r="CC5435" s="2">
        <v>0</v>
      </c>
      <c r="CD5435" s="2">
        <v>0</v>
      </c>
      <c r="CE5435" s="2">
        <v>0</v>
      </c>
      <c r="CF5435" s="2">
        <v>0</v>
      </c>
      <c r="CG5435" s="2">
        <v>0</v>
      </c>
      <c r="CH5435" s="2">
        <v>0</v>
      </c>
      <c r="CI5435" s="2">
        <v>0</v>
      </c>
      <c r="CJ5435" s="2">
        <v>0</v>
      </c>
      <c r="CK5435" s="2">
        <v>5</v>
      </c>
      <c r="CL5435" s="2">
        <v>0</v>
      </c>
    </row>
    <row r="5436" spans="1:90" x14ac:dyDescent="0.25">
      <c r="A5436" t="s">
        <v>115</v>
      </c>
      <c r="B5436">
        <v>10706</v>
      </c>
      <c r="C5436" t="s">
        <v>250</v>
      </c>
      <c r="D5436">
        <v>1</v>
      </c>
      <c r="E5436">
        <v>8</v>
      </c>
      <c r="F5436">
        <v>10297</v>
      </c>
      <c r="G5436">
        <v>35010297</v>
      </c>
      <c r="H5436" t="s">
        <v>3866</v>
      </c>
      <c r="I5436">
        <v>675</v>
      </c>
      <c r="J5436" t="s">
        <v>250</v>
      </c>
      <c r="K5436" t="s">
        <v>3867</v>
      </c>
      <c r="L5436">
        <v>1</v>
      </c>
      <c r="M5436" t="s">
        <v>250</v>
      </c>
      <c r="N5436">
        <v>6765100</v>
      </c>
      <c r="O5436" t="s">
        <v>92</v>
      </c>
      <c r="P5436" t="s">
        <v>3868</v>
      </c>
      <c r="Q5436">
        <v>18</v>
      </c>
      <c r="R5436">
        <v>11</v>
      </c>
      <c r="S5436">
        <v>47013954</v>
      </c>
      <c r="T5436">
        <v>47861069</v>
      </c>
      <c r="U5436" t="s">
        <v>3869</v>
      </c>
      <c r="V5436">
        <v>1</v>
      </c>
      <c r="W5436" s="2">
        <v>0</v>
      </c>
      <c r="X5436" s="2">
        <v>0</v>
      </c>
      <c r="Y5436" s="2">
        <v>0</v>
      </c>
      <c r="Z5436" s="2">
        <v>0</v>
      </c>
      <c r="AA5436" s="2">
        <v>0</v>
      </c>
      <c r="AB5436" s="2">
        <v>0</v>
      </c>
      <c r="AC5436" s="2">
        <v>0</v>
      </c>
      <c r="AD5436" s="2">
        <v>105</v>
      </c>
      <c r="AE5436" s="2">
        <v>105</v>
      </c>
      <c r="AF5436" s="2">
        <v>132</v>
      </c>
      <c r="AG5436" s="2">
        <v>70</v>
      </c>
      <c r="AH5436" s="2">
        <v>67</v>
      </c>
      <c r="AI5436" s="2">
        <v>101</v>
      </c>
      <c r="AJ5436" s="2">
        <v>101</v>
      </c>
      <c r="AK5436" s="2">
        <v>0</v>
      </c>
      <c r="AL5436" s="2">
        <v>0</v>
      </c>
      <c r="AM5436" s="2">
        <v>0</v>
      </c>
      <c r="AN5436" s="2">
        <v>0</v>
      </c>
      <c r="AO5436" s="2">
        <v>0</v>
      </c>
      <c r="AP5436" s="2">
        <v>0</v>
      </c>
      <c r="AQ5436" s="2">
        <v>0</v>
      </c>
      <c r="AR5436" s="2">
        <v>0</v>
      </c>
      <c r="AS5436" s="2">
        <v>0</v>
      </c>
      <c r="AT5436" s="2">
        <v>0</v>
      </c>
      <c r="AU5436" s="2">
        <v>0</v>
      </c>
      <c r="AV5436" s="2">
        <v>0</v>
      </c>
      <c r="AW5436" s="2">
        <v>0</v>
      </c>
      <c r="AX5436" s="2">
        <v>0</v>
      </c>
      <c r="AY5436" s="2">
        <v>0</v>
      </c>
      <c r="AZ5436" s="2">
        <v>0</v>
      </c>
      <c r="BA5436" s="2">
        <v>0</v>
      </c>
      <c r="BB5436" s="2">
        <v>0</v>
      </c>
      <c r="BC5436" s="2">
        <v>319</v>
      </c>
      <c r="BD5436" s="2">
        <v>20</v>
      </c>
      <c r="BE5436" s="2">
        <v>0</v>
      </c>
      <c r="BF5436" s="2">
        <v>0</v>
      </c>
      <c r="BG5436" s="2">
        <v>0</v>
      </c>
      <c r="BH5436" s="2">
        <v>0</v>
      </c>
      <c r="BI5436" s="2">
        <v>0</v>
      </c>
      <c r="BJ5436" s="2">
        <v>0</v>
      </c>
      <c r="BK5436" s="2">
        <v>0</v>
      </c>
      <c r="BL5436" s="2">
        <v>6</v>
      </c>
      <c r="BM5436" s="2">
        <v>5</v>
      </c>
      <c r="BN5436" s="2">
        <v>6</v>
      </c>
      <c r="BO5436" s="2">
        <v>4</v>
      </c>
      <c r="BP5436" s="2">
        <v>3</v>
      </c>
      <c r="BQ5436" s="2">
        <v>6</v>
      </c>
      <c r="BR5436" s="2">
        <v>5</v>
      </c>
      <c r="BS5436" s="2">
        <v>0</v>
      </c>
      <c r="BT5436" s="2">
        <v>0</v>
      </c>
      <c r="BU5436" s="2">
        <v>0</v>
      </c>
      <c r="BV5436" s="2">
        <v>0</v>
      </c>
      <c r="BW5436" s="2">
        <v>0</v>
      </c>
      <c r="BX5436" s="2">
        <v>0</v>
      </c>
      <c r="BY5436" s="2">
        <v>0</v>
      </c>
      <c r="BZ5436" s="2">
        <v>0</v>
      </c>
      <c r="CA5436" s="2">
        <v>0</v>
      </c>
      <c r="CB5436" s="2">
        <v>0</v>
      </c>
      <c r="CC5436" s="2">
        <v>0</v>
      </c>
      <c r="CD5436" s="2">
        <v>0</v>
      </c>
      <c r="CE5436" s="2">
        <v>0</v>
      </c>
      <c r="CF5436" s="2">
        <v>0</v>
      </c>
      <c r="CG5436" s="2">
        <v>0</v>
      </c>
      <c r="CH5436" s="2">
        <v>0</v>
      </c>
      <c r="CI5436" s="2">
        <v>0</v>
      </c>
      <c r="CJ5436" s="2">
        <v>0</v>
      </c>
      <c r="CK5436" s="2">
        <v>17</v>
      </c>
      <c r="CL5436" s="2">
        <v>4</v>
      </c>
    </row>
    <row r="5437" spans="1:90" x14ac:dyDescent="0.25">
      <c r="A5437" t="s">
        <v>115</v>
      </c>
      <c r="B5437">
        <v>20511</v>
      </c>
      <c r="C5437" t="s">
        <v>454</v>
      </c>
      <c r="D5437">
        <v>1</v>
      </c>
      <c r="E5437">
        <v>8</v>
      </c>
      <c r="F5437">
        <v>24880</v>
      </c>
      <c r="G5437">
        <v>35024880</v>
      </c>
      <c r="H5437" t="s">
        <v>5224</v>
      </c>
      <c r="I5437">
        <v>684</v>
      </c>
      <c r="J5437" t="s">
        <v>454</v>
      </c>
      <c r="K5437" t="s">
        <v>5225</v>
      </c>
      <c r="L5437">
        <v>1</v>
      </c>
      <c r="M5437" t="s">
        <v>454</v>
      </c>
      <c r="N5437">
        <v>15900000</v>
      </c>
      <c r="P5437" t="s">
        <v>5226</v>
      </c>
      <c r="Q5437" t="s">
        <v>4942</v>
      </c>
      <c r="R5437">
        <v>16</v>
      </c>
      <c r="S5437">
        <v>32522530</v>
      </c>
      <c r="T5437">
        <v>32524709</v>
      </c>
      <c r="U5437" t="s">
        <v>5227</v>
      </c>
      <c r="V5437">
        <v>1</v>
      </c>
      <c r="W5437" s="2">
        <v>0</v>
      </c>
      <c r="X5437" s="2">
        <v>0</v>
      </c>
      <c r="Y5437" s="2">
        <v>0</v>
      </c>
      <c r="Z5437" s="2">
        <v>0</v>
      </c>
      <c r="AA5437" s="2">
        <v>0</v>
      </c>
      <c r="AB5437" s="2">
        <v>0</v>
      </c>
      <c r="AC5437" s="2">
        <v>0</v>
      </c>
      <c r="AD5437" s="2">
        <v>35</v>
      </c>
      <c r="AE5437" s="2">
        <v>37</v>
      </c>
      <c r="AF5437" s="2">
        <v>102</v>
      </c>
      <c r="AG5437" s="2">
        <v>74</v>
      </c>
      <c r="AH5437" s="2">
        <v>259</v>
      </c>
      <c r="AI5437" s="2">
        <v>304</v>
      </c>
      <c r="AJ5437" s="2">
        <v>242</v>
      </c>
      <c r="AK5437" s="2">
        <v>0</v>
      </c>
      <c r="AL5437" s="2">
        <v>0</v>
      </c>
      <c r="AM5437" s="2">
        <v>0</v>
      </c>
      <c r="AN5437" s="2">
        <v>0</v>
      </c>
      <c r="AO5437" s="2">
        <v>0</v>
      </c>
      <c r="AP5437" s="2">
        <v>0</v>
      </c>
      <c r="AQ5437" s="2">
        <v>0</v>
      </c>
      <c r="AR5437" s="2">
        <v>0</v>
      </c>
      <c r="AS5437" s="2">
        <v>0</v>
      </c>
      <c r="AT5437" s="2">
        <v>0</v>
      </c>
      <c r="AU5437" s="2">
        <v>241</v>
      </c>
      <c r="AV5437" s="2">
        <v>0</v>
      </c>
      <c r="AW5437" s="2">
        <v>0</v>
      </c>
      <c r="AX5437" s="2">
        <v>0</v>
      </c>
      <c r="AY5437" s="2">
        <v>0</v>
      </c>
      <c r="AZ5437" s="2">
        <v>0</v>
      </c>
      <c r="BA5437" s="2">
        <v>0</v>
      </c>
      <c r="BB5437" s="2">
        <v>0</v>
      </c>
      <c r="BC5437" s="2">
        <v>182</v>
      </c>
      <c r="BD5437" s="2">
        <v>15</v>
      </c>
      <c r="BE5437" s="2">
        <v>0</v>
      </c>
      <c r="BF5437" s="2">
        <v>0</v>
      </c>
      <c r="BG5437" s="2">
        <v>0</v>
      </c>
      <c r="BH5437" s="2">
        <v>0</v>
      </c>
      <c r="BI5437" s="2">
        <v>0</v>
      </c>
      <c r="BJ5437" s="2">
        <v>0</v>
      </c>
      <c r="BK5437" s="2">
        <v>0</v>
      </c>
      <c r="BL5437" s="2">
        <v>2</v>
      </c>
      <c r="BM5437" s="2">
        <v>2</v>
      </c>
      <c r="BN5437" s="2">
        <v>4</v>
      </c>
      <c r="BO5437" s="2">
        <v>6</v>
      </c>
      <c r="BP5437" s="2">
        <v>12</v>
      </c>
      <c r="BQ5437" s="2">
        <v>11</v>
      </c>
      <c r="BR5437" s="2">
        <v>11</v>
      </c>
      <c r="BS5437" s="2">
        <v>0</v>
      </c>
      <c r="BT5437" s="2">
        <v>0</v>
      </c>
      <c r="BU5437" s="2">
        <v>0</v>
      </c>
      <c r="BV5437" s="2">
        <v>0</v>
      </c>
      <c r="BW5437" s="2">
        <v>0</v>
      </c>
      <c r="BX5437" s="2">
        <v>0</v>
      </c>
      <c r="BY5437" s="2">
        <v>0</v>
      </c>
      <c r="BZ5437" s="2">
        <v>0</v>
      </c>
      <c r="CA5437" s="2">
        <v>0</v>
      </c>
      <c r="CB5437" s="2">
        <v>0</v>
      </c>
      <c r="CC5437" s="2">
        <v>9</v>
      </c>
      <c r="CD5437" s="2">
        <v>0</v>
      </c>
      <c r="CE5437" s="2">
        <v>0</v>
      </c>
      <c r="CF5437" s="2">
        <v>0</v>
      </c>
      <c r="CG5437" s="2">
        <v>0</v>
      </c>
      <c r="CH5437" s="2">
        <v>0</v>
      </c>
      <c r="CI5437" s="2">
        <v>0</v>
      </c>
      <c r="CJ5437" s="2">
        <v>0</v>
      </c>
      <c r="CK5437" s="2">
        <v>7</v>
      </c>
      <c r="CL5437" s="2">
        <v>3</v>
      </c>
    </row>
    <row r="5438" spans="1:90" x14ac:dyDescent="0.25">
      <c r="A5438" t="s">
        <v>115</v>
      </c>
      <c r="B5438">
        <v>20511</v>
      </c>
      <c r="C5438" t="s">
        <v>454</v>
      </c>
      <c r="D5438">
        <v>1</v>
      </c>
      <c r="E5438">
        <v>8</v>
      </c>
      <c r="F5438">
        <v>22100</v>
      </c>
      <c r="G5438">
        <v>35022100</v>
      </c>
      <c r="H5438" t="s">
        <v>16372</v>
      </c>
      <c r="I5438">
        <v>674</v>
      </c>
      <c r="J5438" t="s">
        <v>1473</v>
      </c>
      <c r="K5438" t="s">
        <v>91</v>
      </c>
      <c r="L5438">
        <v>1</v>
      </c>
      <c r="M5438" t="s">
        <v>1473</v>
      </c>
      <c r="N5438">
        <v>14910000</v>
      </c>
      <c r="O5438" t="s">
        <v>92</v>
      </c>
      <c r="P5438" t="s">
        <v>16373</v>
      </c>
      <c r="Q5438">
        <v>600</v>
      </c>
      <c r="R5438">
        <v>16</v>
      </c>
      <c r="S5438">
        <v>33851508</v>
      </c>
      <c r="T5438">
        <v>33851920</v>
      </c>
      <c r="U5438" t="s">
        <v>16374</v>
      </c>
      <c r="V5438">
        <v>1</v>
      </c>
      <c r="W5438" s="2">
        <v>0</v>
      </c>
      <c r="X5438" s="2">
        <v>0</v>
      </c>
      <c r="Y5438" s="2">
        <v>0</v>
      </c>
      <c r="Z5438" s="2">
        <v>0</v>
      </c>
      <c r="AA5438" s="2">
        <v>0</v>
      </c>
      <c r="AB5438" s="2">
        <v>0</v>
      </c>
      <c r="AC5438" s="2">
        <v>0</v>
      </c>
      <c r="AD5438" s="2">
        <v>118</v>
      </c>
      <c r="AE5438" s="2">
        <v>107</v>
      </c>
      <c r="AF5438" s="2">
        <v>84</v>
      </c>
      <c r="AG5438" s="2">
        <v>88</v>
      </c>
      <c r="AH5438" s="2">
        <v>144</v>
      </c>
      <c r="AI5438" s="2">
        <v>162</v>
      </c>
      <c r="AJ5438" s="2">
        <v>116</v>
      </c>
      <c r="AK5438" s="2">
        <v>0</v>
      </c>
      <c r="AL5438" s="2">
        <v>0</v>
      </c>
      <c r="AM5438" s="2">
        <v>0</v>
      </c>
      <c r="AN5438" s="2">
        <v>0</v>
      </c>
      <c r="AO5438" s="2">
        <v>0</v>
      </c>
      <c r="AP5438" s="2">
        <v>0</v>
      </c>
      <c r="AQ5438" s="2">
        <v>0</v>
      </c>
      <c r="AR5438" s="2">
        <v>0</v>
      </c>
      <c r="AS5438" s="2">
        <v>0</v>
      </c>
      <c r="AT5438" s="2">
        <v>0</v>
      </c>
      <c r="AU5438" s="2">
        <v>81</v>
      </c>
      <c r="AV5438" s="2">
        <v>0</v>
      </c>
      <c r="AW5438" s="2">
        <v>0</v>
      </c>
      <c r="AX5438" s="2">
        <v>0</v>
      </c>
      <c r="AY5438" s="2">
        <v>0</v>
      </c>
      <c r="AZ5438" s="2">
        <v>0</v>
      </c>
      <c r="BA5438" s="2">
        <v>0</v>
      </c>
      <c r="BB5438" s="2">
        <v>0</v>
      </c>
      <c r="BC5438" s="2">
        <v>58</v>
      </c>
      <c r="BD5438" s="2">
        <v>26</v>
      </c>
      <c r="BE5438" s="2">
        <v>0</v>
      </c>
      <c r="BF5438" s="2">
        <v>0</v>
      </c>
      <c r="BG5438" s="2">
        <v>0</v>
      </c>
      <c r="BH5438" s="2">
        <v>0</v>
      </c>
      <c r="BI5438" s="2">
        <v>0</v>
      </c>
      <c r="BJ5438" s="2">
        <v>0</v>
      </c>
      <c r="BK5438" s="2">
        <v>0</v>
      </c>
      <c r="BL5438" s="2">
        <v>8</v>
      </c>
      <c r="BM5438" s="2">
        <v>5</v>
      </c>
      <c r="BN5438" s="2">
        <v>5</v>
      </c>
      <c r="BO5438" s="2">
        <v>4</v>
      </c>
      <c r="BP5438" s="2">
        <v>6</v>
      </c>
      <c r="BQ5438" s="2">
        <v>7</v>
      </c>
      <c r="BR5438" s="2">
        <v>8</v>
      </c>
      <c r="BS5438" s="2">
        <v>0</v>
      </c>
      <c r="BT5438" s="2">
        <v>0</v>
      </c>
      <c r="BU5438" s="2">
        <v>0</v>
      </c>
      <c r="BV5438" s="2">
        <v>0</v>
      </c>
      <c r="BW5438" s="2">
        <v>0</v>
      </c>
      <c r="BX5438" s="2">
        <v>0</v>
      </c>
      <c r="BY5438" s="2">
        <v>0</v>
      </c>
      <c r="BZ5438" s="2">
        <v>0</v>
      </c>
      <c r="CA5438" s="2">
        <v>0</v>
      </c>
      <c r="CB5438" s="2">
        <v>0</v>
      </c>
      <c r="CC5438" s="2">
        <v>3</v>
      </c>
      <c r="CD5438" s="2">
        <v>0</v>
      </c>
      <c r="CE5438" s="2">
        <v>0</v>
      </c>
      <c r="CF5438" s="2">
        <v>0</v>
      </c>
      <c r="CG5438" s="2">
        <v>0</v>
      </c>
      <c r="CH5438" s="2">
        <v>0</v>
      </c>
      <c r="CI5438" s="2">
        <v>0</v>
      </c>
      <c r="CJ5438" s="2">
        <v>0</v>
      </c>
      <c r="CK5438" s="2">
        <v>3</v>
      </c>
      <c r="CL5438" s="2">
        <v>3</v>
      </c>
    </row>
    <row r="5439" spans="1:90" x14ac:dyDescent="0.25">
      <c r="A5439" t="s">
        <v>115</v>
      </c>
      <c r="B5439">
        <v>20511</v>
      </c>
      <c r="C5439" t="s">
        <v>454</v>
      </c>
      <c r="D5439">
        <v>1</v>
      </c>
      <c r="E5439">
        <v>8</v>
      </c>
      <c r="F5439">
        <v>919548</v>
      </c>
      <c r="G5439">
        <v>35919548</v>
      </c>
      <c r="H5439" t="s">
        <v>455</v>
      </c>
      <c r="I5439">
        <v>288</v>
      </c>
      <c r="J5439" t="s">
        <v>456</v>
      </c>
      <c r="K5439" t="s">
        <v>91</v>
      </c>
      <c r="L5439">
        <v>1</v>
      </c>
      <c r="M5439" t="s">
        <v>456</v>
      </c>
      <c r="N5439">
        <v>15980000</v>
      </c>
      <c r="O5439" t="s">
        <v>92</v>
      </c>
      <c r="P5439" t="s">
        <v>457</v>
      </c>
      <c r="Q5439">
        <v>170</v>
      </c>
      <c r="R5439">
        <v>16</v>
      </c>
      <c r="S5439">
        <v>33861494</v>
      </c>
      <c r="U5439" t="s">
        <v>458</v>
      </c>
      <c r="V5439">
        <v>1</v>
      </c>
      <c r="W5439" s="2">
        <v>0</v>
      </c>
      <c r="X5439" s="2">
        <v>0</v>
      </c>
      <c r="Y5439" s="2">
        <v>0</v>
      </c>
      <c r="Z5439" s="2">
        <v>44</v>
      </c>
      <c r="AA5439" s="2">
        <v>54</v>
      </c>
      <c r="AB5439" s="2">
        <v>38</v>
      </c>
      <c r="AC5439" s="2">
        <v>56</v>
      </c>
      <c r="AD5439" s="2">
        <v>0</v>
      </c>
      <c r="AE5439" s="2">
        <v>0</v>
      </c>
      <c r="AF5439" s="2">
        <v>0</v>
      </c>
      <c r="AG5439" s="2">
        <v>0</v>
      </c>
      <c r="AH5439" s="2">
        <v>0</v>
      </c>
      <c r="AI5439" s="2">
        <v>0</v>
      </c>
      <c r="AJ5439" s="2">
        <v>0</v>
      </c>
      <c r="AK5439" s="2">
        <v>0</v>
      </c>
      <c r="AL5439" s="2">
        <v>0</v>
      </c>
      <c r="AM5439" s="2">
        <v>0</v>
      </c>
      <c r="AN5439" s="2">
        <v>0</v>
      </c>
      <c r="AO5439" s="2">
        <v>0</v>
      </c>
      <c r="AP5439" s="2">
        <v>0</v>
      </c>
      <c r="AQ5439" s="2">
        <v>0</v>
      </c>
      <c r="AR5439" s="2">
        <v>0</v>
      </c>
      <c r="AS5439" s="2">
        <v>0</v>
      </c>
      <c r="AT5439" s="2">
        <v>0</v>
      </c>
      <c r="AU5439" s="2">
        <v>0</v>
      </c>
      <c r="AV5439" s="2">
        <v>0</v>
      </c>
      <c r="AW5439" s="2">
        <v>0</v>
      </c>
      <c r="AX5439" s="2">
        <v>0</v>
      </c>
      <c r="AY5439" s="2">
        <v>0</v>
      </c>
      <c r="AZ5439" s="2">
        <v>0</v>
      </c>
      <c r="BA5439" s="2">
        <v>0</v>
      </c>
      <c r="BB5439" s="2">
        <v>0</v>
      </c>
      <c r="BC5439" s="2">
        <v>62</v>
      </c>
      <c r="BD5439" s="2">
        <v>0</v>
      </c>
      <c r="BE5439" s="2">
        <v>0</v>
      </c>
      <c r="BF5439" s="2">
        <v>0</v>
      </c>
      <c r="BG5439" s="2">
        <v>0</v>
      </c>
      <c r="BH5439" s="2">
        <v>3</v>
      </c>
      <c r="BI5439" s="2">
        <v>2</v>
      </c>
      <c r="BJ5439" s="2">
        <v>3</v>
      </c>
      <c r="BK5439" s="2">
        <v>3</v>
      </c>
      <c r="BL5439" s="2">
        <v>0</v>
      </c>
      <c r="BM5439" s="2">
        <v>0</v>
      </c>
      <c r="BN5439" s="2">
        <v>0</v>
      </c>
      <c r="BO5439" s="2">
        <v>0</v>
      </c>
      <c r="BP5439" s="2">
        <v>0</v>
      </c>
      <c r="BQ5439" s="2">
        <v>0</v>
      </c>
      <c r="BR5439" s="2">
        <v>0</v>
      </c>
      <c r="BS5439" s="2">
        <v>0</v>
      </c>
      <c r="BT5439" s="2">
        <v>0</v>
      </c>
      <c r="BU5439" s="2">
        <v>0</v>
      </c>
      <c r="BV5439" s="2">
        <v>0</v>
      </c>
      <c r="BW5439" s="2">
        <v>0</v>
      </c>
      <c r="BX5439" s="2">
        <v>0</v>
      </c>
      <c r="BY5439" s="2">
        <v>0</v>
      </c>
      <c r="BZ5439" s="2">
        <v>0</v>
      </c>
      <c r="CA5439" s="2">
        <v>0</v>
      </c>
      <c r="CB5439" s="2">
        <v>0</v>
      </c>
      <c r="CC5439" s="2">
        <v>0</v>
      </c>
      <c r="CD5439" s="2">
        <v>0</v>
      </c>
      <c r="CE5439" s="2">
        <v>0</v>
      </c>
      <c r="CF5439" s="2">
        <v>0</v>
      </c>
      <c r="CG5439" s="2">
        <v>0</v>
      </c>
      <c r="CH5439" s="2">
        <v>0</v>
      </c>
      <c r="CI5439" s="2">
        <v>0</v>
      </c>
      <c r="CJ5439" s="2">
        <v>0</v>
      </c>
      <c r="CK5439" s="2">
        <v>3</v>
      </c>
      <c r="CL5439" s="2">
        <v>0</v>
      </c>
    </row>
    <row r="5440" spans="1:90" x14ac:dyDescent="0.25">
      <c r="A5440" t="s">
        <v>115</v>
      </c>
      <c r="B5440">
        <v>20511</v>
      </c>
      <c r="C5440" t="s">
        <v>454</v>
      </c>
      <c r="D5440">
        <v>1</v>
      </c>
      <c r="E5440">
        <v>8</v>
      </c>
      <c r="F5440">
        <v>25070</v>
      </c>
      <c r="G5440">
        <v>35025070</v>
      </c>
      <c r="H5440" t="s">
        <v>13902</v>
      </c>
      <c r="I5440">
        <v>344</v>
      </c>
      <c r="J5440" t="s">
        <v>1406</v>
      </c>
      <c r="K5440" t="s">
        <v>91</v>
      </c>
      <c r="L5440">
        <v>1</v>
      </c>
      <c r="M5440" t="s">
        <v>1406</v>
      </c>
      <c r="N5440">
        <v>14940000</v>
      </c>
      <c r="O5440" t="s">
        <v>92</v>
      </c>
      <c r="P5440" t="s">
        <v>6457</v>
      </c>
      <c r="Q5440">
        <v>645</v>
      </c>
      <c r="R5440">
        <v>16</v>
      </c>
      <c r="S5440">
        <v>33422344</v>
      </c>
      <c r="T5440">
        <v>33425180</v>
      </c>
      <c r="U5440" t="s">
        <v>13903</v>
      </c>
      <c r="V5440">
        <v>1</v>
      </c>
      <c r="W5440" s="2">
        <v>0</v>
      </c>
      <c r="X5440" s="2">
        <v>0</v>
      </c>
      <c r="Y5440" s="2">
        <v>0</v>
      </c>
      <c r="Z5440" s="2">
        <v>0</v>
      </c>
      <c r="AA5440" s="2">
        <v>0</v>
      </c>
      <c r="AB5440" s="2">
        <v>0</v>
      </c>
      <c r="AC5440" s="2">
        <v>0</v>
      </c>
      <c r="AD5440" s="2">
        <v>133</v>
      </c>
      <c r="AE5440" s="2">
        <v>105</v>
      </c>
      <c r="AF5440" s="2">
        <v>105</v>
      </c>
      <c r="AG5440" s="2">
        <v>70</v>
      </c>
      <c r="AH5440" s="2">
        <v>70</v>
      </c>
      <c r="AI5440" s="2">
        <v>84</v>
      </c>
      <c r="AJ5440" s="2">
        <v>127</v>
      </c>
      <c r="AK5440" s="2">
        <v>0</v>
      </c>
      <c r="AL5440" s="2">
        <v>0</v>
      </c>
      <c r="AM5440" s="2">
        <v>0</v>
      </c>
      <c r="AN5440" s="2">
        <v>0</v>
      </c>
      <c r="AO5440" s="2">
        <v>0</v>
      </c>
      <c r="AP5440" s="2">
        <v>0</v>
      </c>
      <c r="AQ5440" s="2">
        <v>0</v>
      </c>
      <c r="AR5440" s="2">
        <v>0</v>
      </c>
      <c r="AS5440" s="2">
        <v>0</v>
      </c>
      <c r="AT5440" s="2">
        <v>0</v>
      </c>
      <c r="AU5440" s="2">
        <v>0</v>
      </c>
      <c r="AV5440" s="2">
        <v>0</v>
      </c>
      <c r="AW5440" s="2">
        <v>0</v>
      </c>
      <c r="AX5440" s="2">
        <v>0</v>
      </c>
      <c r="AY5440" s="2">
        <v>0</v>
      </c>
      <c r="AZ5440" s="2">
        <v>0</v>
      </c>
      <c r="BA5440" s="2">
        <v>0</v>
      </c>
      <c r="BB5440" s="2">
        <v>0</v>
      </c>
      <c r="BC5440" s="2">
        <v>122</v>
      </c>
      <c r="BD5440" s="2">
        <v>2</v>
      </c>
      <c r="BE5440" s="2">
        <v>0</v>
      </c>
      <c r="BF5440" s="2">
        <v>0</v>
      </c>
      <c r="BG5440" s="2">
        <v>0</v>
      </c>
      <c r="BH5440" s="2">
        <v>0</v>
      </c>
      <c r="BI5440" s="2">
        <v>0</v>
      </c>
      <c r="BJ5440" s="2">
        <v>0</v>
      </c>
      <c r="BK5440" s="2">
        <v>0</v>
      </c>
      <c r="BL5440" s="2">
        <v>5</v>
      </c>
      <c r="BM5440" s="2">
        <v>5</v>
      </c>
      <c r="BN5440" s="2">
        <v>4</v>
      </c>
      <c r="BO5440" s="2">
        <v>3</v>
      </c>
      <c r="BP5440" s="2">
        <v>3</v>
      </c>
      <c r="BQ5440" s="2">
        <v>3</v>
      </c>
      <c r="BR5440" s="2">
        <v>7</v>
      </c>
      <c r="BS5440" s="2">
        <v>0</v>
      </c>
      <c r="BT5440" s="2">
        <v>0</v>
      </c>
      <c r="BU5440" s="2">
        <v>0</v>
      </c>
      <c r="BV5440" s="2">
        <v>0</v>
      </c>
      <c r="BW5440" s="2">
        <v>0</v>
      </c>
      <c r="BX5440" s="2">
        <v>0</v>
      </c>
      <c r="BY5440" s="2">
        <v>0</v>
      </c>
      <c r="BZ5440" s="2">
        <v>0</v>
      </c>
      <c r="CA5440" s="2">
        <v>0</v>
      </c>
      <c r="CB5440" s="2">
        <v>0</v>
      </c>
      <c r="CC5440" s="2">
        <v>0</v>
      </c>
      <c r="CD5440" s="2">
        <v>0</v>
      </c>
      <c r="CE5440" s="2">
        <v>0</v>
      </c>
      <c r="CF5440" s="2">
        <v>0</v>
      </c>
      <c r="CG5440" s="2">
        <v>0</v>
      </c>
      <c r="CH5440" s="2">
        <v>0</v>
      </c>
      <c r="CI5440" s="2">
        <v>0</v>
      </c>
      <c r="CJ5440" s="2">
        <v>0</v>
      </c>
      <c r="CK5440" s="2">
        <v>6</v>
      </c>
      <c r="CL5440" s="2">
        <v>1</v>
      </c>
    </row>
    <row r="5441" spans="1:90" x14ac:dyDescent="0.25">
      <c r="A5441" t="s">
        <v>115</v>
      </c>
      <c r="B5441">
        <v>20511</v>
      </c>
      <c r="C5441" t="s">
        <v>454</v>
      </c>
      <c r="D5441">
        <v>1</v>
      </c>
      <c r="E5441">
        <v>8</v>
      </c>
      <c r="F5441">
        <v>24909</v>
      </c>
      <c r="G5441">
        <v>35024909</v>
      </c>
      <c r="H5441" t="s">
        <v>5920</v>
      </c>
      <c r="I5441">
        <v>684</v>
      </c>
      <c r="J5441" t="s">
        <v>454</v>
      </c>
      <c r="K5441" t="s">
        <v>5921</v>
      </c>
      <c r="L5441">
        <v>1</v>
      </c>
      <c r="M5441" t="s">
        <v>454</v>
      </c>
      <c r="N5441">
        <v>15900000</v>
      </c>
      <c r="O5441" t="s">
        <v>162</v>
      </c>
      <c r="P5441" t="s">
        <v>5922</v>
      </c>
      <c r="Q5441">
        <v>10</v>
      </c>
      <c r="R5441">
        <v>16</v>
      </c>
      <c r="S5441">
        <v>32522911</v>
      </c>
      <c r="T5441">
        <v>32527416</v>
      </c>
      <c r="U5441" t="s">
        <v>5923</v>
      </c>
      <c r="V5441">
        <v>1</v>
      </c>
      <c r="W5441" s="2">
        <v>0</v>
      </c>
      <c r="X5441" s="2">
        <v>0</v>
      </c>
      <c r="Y5441" s="2">
        <v>0</v>
      </c>
      <c r="Z5441" s="2">
        <v>0</v>
      </c>
      <c r="AA5441" s="2">
        <v>0</v>
      </c>
      <c r="AB5441" s="2">
        <v>0</v>
      </c>
      <c r="AC5441" s="2">
        <v>0</v>
      </c>
      <c r="AD5441" s="2">
        <v>102</v>
      </c>
      <c r="AE5441" s="2">
        <v>67</v>
      </c>
      <c r="AF5441" s="2">
        <v>67</v>
      </c>
      <c r="AG5441" s="2">
        <v>63</v>
      </c>
      <c r="AH5441" s="2">
        <v>0</v>
      </c>
      <c r="AI5441" s="2">
        <v>0</v>
      </c>
      <c r="AJ5441" s="2">
        <v>0</v>
      </c>
      <c r="AK5441" s="2">
        <v>0</v>
      </c>
      <c r="AL5441" s="2">
        <v>0</v>
      </c>
      <c r="AM5441" s="2">
        <v>0</v>
      </c>
      <c r="AN5441" s="2">
        <v>0</v>
      </c>
      <c r="AO5441" s="2">
        <v>0</v>
      </c>
      <c r="AP5441" s="2">
        <v>0</v>
      </c>
      <c r="AQ5441" s="2">
        <v>0</v>
      </c>
      <c r="AR5441" s="2">
        <v>0</v>
      </c>
      <c r="AS5441" s="2">
        <v>0</v>
      </c>
      <c r="AT5441" s="2">
        <v>0</v>
      </c>
      <c r="AU5441" s="2">
        <v>0</v>
      </c>
      <c r="AV5441" s="2">
        <v>0</v>
      </c>
      <c r="AW5441" s="2">
        <v>0</v>
      </c>
      <c r="AX5441" s="2">
        <v>0</v>
      </c>
      <c r="AY5441" s="2">
        <v>0</v>
      </c>
      <c r="AZ5441" s="2">
        <v>0</v>
      </c>
      <c r="BA5441" s="2">
        <v>0</v>
      </c>
      <c r="BB5441" s="2">
        <v>0</v>
      </c>
      <c r="BC5441" s="2">
        <v>0</v>
      </c>
      <c r="BD5441" s="2">
        <v>5</v>
      </c>
      <c r="BE5441" s="2">
        <v>0</v>
      </c>
      <c r="BF5441" s="2">
        <v>0</v>
      </c>
      <c r="BG5441" s="2">
        <v>0</v>
      </c>
      <c r="BH5441" s="2">
        <v>0</v>
      </c>
      <c r="BI5441" s="2">
        <v>0</v>
      </c>
      <c r="BJ5441" s="2">
        <v>0</v>
      </c>
      <c r="BK5441" s="2">
        <v>0</v>
      </c>
      <c r="BL5441" s="2">
        <v>5</v>
      </c>
      <c r="BM5441" s="2">
        <v>3</v>
      </c>
      <c r="BN5441" s="2">
        <v>2</v>
      </c>
      <c r="BO5441" s="2">
        <v>3</v>
      </c>
      <c r="BP5441" s="2">
        <v>0</v>
      </c>
      <c r="BQ5441" s="2">
        <v>0</v>
      </c>
      <c r="BR5441" s="2">
        <v>0</v>
      </c>
      <c r="BS5441" s="2">
        <v>0</v>
      </c>
      <c r="BT5441" s="2">
        <v>0</v>
      </c>
      <c r="BU5441" s="2">
        <v>0</v>
      </c>
      <c r="BV5441" s="2">
        <v>0</v>
      </c>
      <c r="BW5441" s="2">
        <v>0</v>
      </c>
      <c r="BX5441" s="2">
        <v>0</v>
      </c>
      <c r="BY5441" s="2">
        <v>0</v>
      </c>
      <c r="BZ5441" s="2">
        <v>0</v>
      </c>
      <c r="CA5441" s="2">
        <v>0</v>
      </c>
      <c r="CB5441" s="2">
        <v>0</v>
      </c>
      <c r="CC5441" s="2">
        <v>0</v>
      </c>
      <c r="CD5441" s="2">
        <v>0</v>
      </c>
      <c r="CE5441" s="2">
        <v>0</v>
      </c>
      <c r="CF5441" s="2">
        <v>0</v>
      </c>
      <c r="CG5441" s="2">
        <v>0</v>
      </c>
      <c r="CH5441" s="2">
        <v>0</v>
      </c>
      <c r="CI5441" s="2">
        <v>0</v>
      </c>
      <c r="CJ5441" s="2">
        <v>0</v>
      </c>
      <c r="CK5441" s="2">
        <v>0</v>
      </c>
      <c r="CL5441" s="2">
        <v>1</v>
      </c>
    </row>
    <row r="5442" spans="1:90" x14ac:dyDescent="0.25">
      <c r="A5442" t="s">
        <v>115</v>
      </c>
      <c r="B5442">
        <v>20511</v>
      </c>
      <c r="C5442" t="s">
        <v>454</v>
      </c>
      <c r="D5442">
        <v>1</v>
      </c>
      <c r="E5442">
        <v>8</v>
      </c>
      <c r="F5442">
        <v>25100</v>
      </c>
      <c r="G5442">
        <v>35025100</v>
      </c>
      <c r="H5442" t="s">
        <v>10489</v>
      </c>
      <c r="I5442">
        <v>288</v>
      </c>
      <c r="J5442" t="s">
        <v>456</v>
      </c>
      <c r="K5442" t="s">
        <v>91</v>
      </c>
      <c r="L5442">
        <v>1</v>
      </c>
      <c r="M5442" t="s">
        <v>456</v>
      </c>
      <c r="N5442">
        <v>15980000</v>
      </c>
      <c r="O5442" t="s">
        <v>92</v>
      </c>
      <c r="P5442" t="s">
        <v>10490</v>
      </c>
      <c r="Q5442">
        <v>278</v>
      </c>
      <c r="R5442">
        <v>16</v>
      </c>
      <c r="S5442">
        <v>33861112</v>
      </c>
      <c r="T5442">
        <v>33861787</v>
      </c>
      <c r="U5442" t="s">
        <v>10491</v>
      </c>
      <c r="V5442">
        <v>1</v>
      </c>
      <c r="W5442" s="2">
        <v>0</v>
      </c>
      <c r="X5442" s="2">
        <v>0</v>
      </c>
      <c r="Y5442" s="2">
        <v>0</v>
      </c>
      <c r="Z5442" s="2">
        <v>0</v>
      </c>
      <c r="AA5442" s="2">
        <v>0</v>
      </c>
      <c r="AB5442" s="2">
        <v>0</v>
      </c>
      <c r="AC5442" s="2">
        <v>0</v>
      </c>
      <c r="AD5442" s="2">
        <v>108</v>
      </c>
      <c r="AE5442" s="2">
        <v>90</v>
      </c>
      <c r="AF5442" s="2">
        <v>70</v>
      </c>
      <c r="AG5442" s="2">
        <v>97</v>
      </c>
      <c r="AH5442" s="2">
        <v>118</v>
      </c>
      <c r="AI5442" s="2">
        <v>91</v>
      </c>
      <c r="AJ5442" s="2">
        <v>91</v>
      </c>
      <c r="AK5442" s="2">
        <v>0</v>
      </c>
      <c r="AL5442" s="2">
        <v>0</v>
      </c>
      <c r="AM5442" s="2">
        <v>0</v>
      </c>
      <c r="AN5442" s="2">
        <v>0</v>
      </c>
      <c r="AO5442" s="2">
        <v>0</v>
      </c>
      <c r="AP5442" s="2">
        <v>0</v>
      </c>
      <c r="AQ5442" s="2">
        <v>0</v>
      </c>
      <c r="AR5442" s="2">
        <v>129</v>
      </c>
      <c r="AS5442" s="2">
        <v>0</v>
      </c>
      <c r="AT5442" s="2">
        <v>0</v>
      </c>
      <c r="AU5442" s="2">
        <v>130</v>
      </c>
      <c r="AV5442" s="2">
        <v>0</v>
      </c>
      <c r="AW5442" s="2">
        <v>0</v>
      </c>
      <c r="AX5442" s="2">
        <v>0</v>
      </c>
      <c r="AY5442" s="2">
        <v>0</v>
      </c>
      <c r="AZ5442" s="2">
        <v>0</v>
      </c>
      <c r="BA5442" s="2">
        <v>0</v>
      </c>
      <c r="BB5442" s="2">
        <v>0</v>
      </c>
      <c r="BC5442" s="2">
        <v>273</v>
      </c>
      <c r="BD5442" s="2">
        <v>9</v>
      </c>
      <c r="BE5442" s="2">
        <v>0</v>
      </c>
      <c r="BF5442" s="2">
        <v>0</v>
      </c>
      <c r="BG5442" s="2">
        <v>0</v>
      </c>
      <c r="BH5442" s="2">
        <v>0</v>
      </c>
      <c r="BI5442" s="2">
        <v>0</v>
      </c>
      <c r="BJ5442" s="2">
        <v>0</v>
      </c>
      <c r="BK5442" s="2">
        <v>0</v>
      </c>
      <c r="BL5442" s="2">
        <v>5</v>
      </c>
      <c r="BM5442" s="2">
        <v>5</v>
      </c>
      <c r="BN5442" s="2">
        <v>4</v>
      </c>
      <c r="BO5442" s="2">
        <v>4</v>
      </c>
      <c r="BP5442" s="2">
        <v>6</v>
      </c>
      <c r="BQ5442" s="2">
        <v>5</v>
      </c>
      <c r="BR5442" s="2">
        <v>5</v>
      </c>
      <c r="BS5442" s="2">
        <v>0</v>
      </c>
      <c r="BT5442" s="2">
        <v>0</v>
      </c>
      <c r="BU5442" s="2">
        <v>0</v>
      </c>
      <c r="BV5442" s="2">
        <v>0</v>
      </c>
      <c r="BW5442" s="2">
        <v>0</v>
      </c>
      <c r="BX5442" s="2">
        <v>0</v>
      </c>
      <c r="BY5442" s="2">
        <v>0</v>
      </c>
      <c r="BZ5442" s="2">
        <v>5</v>
      </c>
      <c r="CA5442" s="2">
        <v>0</v>
      </c>
      <c r="CB5442" s="2">
        <v>0</v>
      </c>
      <c r="CC5442" s="2">
        <v>5</v>
      </c>
      <c r="CD5442" s="2">
        <v>0</v>
      </c>
      <c r="CE5442" s="2">
        <v>0</v>
      </c>
      <c r="CF5442" s="2">
        <v>0</v>
      </c>
      <c r="CG5442" s="2">
        <v>0</v>
      </c>
      <c r="CH5442" s="2">
        <v>0</v>
      </c>
      <c r="CI5442" s="2">
        <v>0</v>
      </c>
      <c r="CJ5442" s="2">
        <v>0</v>
      </c>
      <c r="CK5442" s="2">
        <v>10</v>
      </c>
      <c r="CL5442" s="2">
        <v>3</v>
      </c>
    </row>
    <row r="5443" spans="1:90" x14ac:dyDescent="0.25">
      <c r="A5443" t="s">
        <v>115</v>
      </c>
      <c r="B5443">
        <v>20511</v>
      </c>
      <c r="C5443" t="s">
        <v>454</v>
      </c>
      <c r="D5443">
        <v>1</v>
      </c>
      <c r="E5443">
        <v>8</v>
      </c>
      <c r="F5443">
        <v>24922</v>
      </c>
      <c r="G5443">
        <v>35024922</v>
      </c>
      <c r="H5443" t="s">
        <v>8934</v>
      </c>
      <c r="I5443">
        <v>375</v>
      </c>
      <c r="J5443" t="s">
        <v>676</v>
      </c>
      <c r="K5443" t="s">
        <v>91</v>
      </c>
      <c r="L5443">
        <v>1</v>
      </c>
      <c r="M5443" t="s">
        <v>676</v>
      </c>
      <c r="N5443">
        <v>14900000</v>
      </c>
      <c r="O5443" t="s">
        <v>92</v>
      </c>
      <c r="P5443" t="s">
        <v>8935</v>
      </c>
      <c r="Q5443">
        <v>607</v>
      </c>
      <c r="R5443">
        <v>16</v>
      </c>
      <c r="S5443">
        <v>32621308</v>
      </c>
      <c r="T5443">
        <v>32624429</v>
      </c>
      <c r="U5443" t="s">
        <v>8936</v>
      </c>
      <c r="V5443">
        <v>1</v>
      </c>
      <c r="W5443" s="2">
        <v>0</v>
      </c>
      <c r="X5443" s="2">
        <v>0</v>
      </c>
      <c r="Y5443" s="2">
        <v>0</v>
      </c>
      <c r="Z5443" s="2">
        <v>0</v>
      </c>
      <c r="AA5443" s="2">
        <v>0</v>
      </c>
      <c r="AB5443" s="2">
        <v>0</v>
      </c>
      <c r="AC5443" s="2">
        <v>0</v>
      </c>
      <c r="AD5443" s="2">
        <v>61</v>
      </c>
      <c r="AE5443" s="2">
        <v>74</v>
      </c>
      <c r="AF5443" s="2">
        <v>69</v>
      </c>
      <c r="AG5443" s="2">
        <v>62</v>
      </c>
      <c r="AH5443" s="2">
        <v>235</v>
      </c>
      <c r="AI5443" s="2">
        <v>225</v>
      </c>
      <c r="AJ5443" s="2">
        <v>139</v>
      </c>
      <c r="AK5443" s="2">
        <v>0</v>
      </c>
      <c r="AL5443" s="2">
        <v>0</v>
      </c>
      <c r="AM5443" s="2">
        <v>0</v>
      </c>
      <c r="AN5443" s="2">
        <v>0</v>
      </c>
      <c r="AO5443" s="2">
        <v>0</v>
      </c>
      <c r="AP5443" s="2">
        <v>0</v>
      </c>
      <c r="AQ5443" s="2">
        <v>0</v>
      </c>
      <c r="AR5443" s="2">
        <v>0</v>
      </c>
      <c r="AS5443" s="2">
        <v>0</v>
      </c>
      <c r="AT5443" s="2">
        <v>0</v>
      </c>
      <c r="AU5443" s="2">
        <v>0</v>
      </c>
      <c r="AV5443" s="2">
        <v>0</v>
      </c>
      <c r="AW5443" s="2">
        <v>0</v>
      </c>
      <c r="AX5443" s="2">
        <v>0</v>
      </c>
      <c r="AY5443" s="2">
        <v>0</v>
      </c>
      <c r="AZ5443" s="2">
        <v>0</v>
      </c>
      <c r="BA5443" s="2">
        <v>0</v>
      </c>
      <c r="BB5443" s="2">
        <v>0</v>
      </c>
      <c r="BC5443" s="2">
        <v>221</v>
      </c>
      <c r="BD5443" s="2">
        <v>17</v>
      </c>
      <c r="BE5443" s="2">
        <v>0</v>
      </c>
      <c r="BF5443" s="2">
        <v>0</v>
      </c>
      <c r="BG5443" s="2">
        <v>0</v>
      </c>
      <c r="BH5443" s="2">
        <v>0</v>
      </c>
      <c r="BI5443" s="2">
        <v>0</v>
      </c>
      <c r="BJ5443" s="2">
        <v>0</v>
      </c>
      <c r="BK5443" s="2">
        <v>0</v>
      </c>
      <c r="BL5443" s="2">
        <v>4</v>
      </c>
      <c r="BM5443" s="2">
        <v>5</v>
      </c>
      <c r="BN5443" s="2">
        <v>4</v>
      </c>
      <c r="BO5443" s="2">
        <v>4</v>
      </c>
      <c r="BP5443" s="2">
        <v>9</v>
      </c>
      <c r="BQ5443" s="2">
        <v>10</v>
      </c>
      <c r="BR5443" s="2">
        <v>6</v>
      </c>
      <c r="BS5443" s="2">
        <v>0</v>
      </c>
      <c r="BT5443" s="2">
        <v>0</v>
      </c>
      <c r="BU5443" s="2">
        <v>0</v>
      </c>
      <c r="BV5443" s="2">
        <v>0</v>
      </c>
      <c r="BW5443" s="2">
        <v>0</v>
      </c>
      <c r="BX5443" s="2">
        <v>0</v>
      </c>
      <c r="BY5443" s="2">
        <v>0</v>
      </c>
      <c r="BZ5443" s="2">
        <v>0</v>
      </c>
      <c r="CA5443" s="2">
        <v>0</v>
      </c>
      <c r="CB5443" s="2">
        <v>0</v>
      </c>
      <c r="CC5443" s="2">
        <v>0</v>
      </c>
      <c r="CD5443" s="2">
        <v>0</v>
      </c>
      <c r="CE5443" s="2">
        <v>0</v>
      </c>
      <c r="CF5443" s="2">
        <v>0</v>
      </c>
      <c r="CG5443" s="2">
        <v>0</v>
      </c>
      <c r="CH5443" s="2">
        <v>0</v>
      </c>
      <c r="CI5443" s="2">
        <v>0</v>
      </c>
      <c r="CJ5443" s="2">
        <v>0</v>
      </c>
      <c r="CK5443" s="2">
        <v>11</v>
      </c>
      <c r="CL5443" s="2">
        <v>3</v>
      </c>
    </row>
    <row r="5444" spans="1:90" x14ac:dyDescent="0.25">
      <c r="A5444" t="s">
        <v>115</v>
      </c>
      <c r="B5444">
        <v>20511</v>
      </c>
      <c r="C5444" t="s">
        <v>454</v>
      </c>
      <c r="D5444">
        <v>1</v>
      </c>
      <c r="E5444">
        <v>8</v>
      </c>
      <c r="F5444">
        <v>914368</v>
      </c>
      <c r="G5444">
        <v>35914368</v>
      </c>
      <c r="H5444" t="s">
        <v>10225</v>
      </c>
      <c r="I5444">
        <v>344</v>
      </c>
      <c r="J5444" t="s">
        <v>1406</v>
      </c>
      <c r="K5444" t="s">
        <v>10226</v>
      </c>
      <c r="L5444">
        <v>1</v>
      </c>
      <c r="M5444" t="s">
        <v>1406</v>
      </c>
      <c r="N5444">
        <v>14940000</v>
      </c>
      <c r="O5444" t="s">
        <v>92</v>
      </c>
      <c r="P5444" t="s">
        <v>10227</v>
      </c>
      <c r="Q5444">
        <v>433</v>
      </c>
      <c r="R5444">
        <v>16</v>
      </c>
      <c r="S5444">
        <v>33424157</v>
      </c>
      <c r="T5444">
        <v>33425861</v>
      </c>
      <c r="U5444" t="s">
        <v>10228</v>
      </c>
      <c r="V5444">
        <v>1</v>
      </c>
      <c r="W5444" s="2">
        <v>0</v>
      </c>
      <c r="X5444" s="2">
        <v>0</v>
      </c>
      <c r="Y5444" s="2">
        <v>0</v>
      </c>
      <c r="Z5444" s="2">
        <v>0</v>
      </c>
      <c r="AA5444" s="2">
        <v>0</v>
      </c>
      <c r="AB5444" s="2">
        <v>0</v>
      </c>
      <c r="AC5444" s="2">
        <v>0</v>
      </c>
      <c r="AD5444" s="2">
        <v>110</v>
      </c>
      <c r="AE5444" s="2">
        <v>105</v>
      </c>
      <c r="AF5444" s="2">
        <v>89</v>
      </c>
      <c r="AG5444" s="2">
        <v>100</v>
      </c>
      <c r="AH5444" s="2">
        <v>100</v>
      </c>
      <c r="AI5444" s="2">
        <v>101</v>
      </c>
      <c r="AJ5444" s="2">
        <v>84</v>
      </c>
      <c r="AK5444" s="2">
        <v>0</v>
      </c>
      <c r="AL5444" s="2">
        <v>0</v>
      </c>
      <c r="AM5444" s="2">
        <v>0</v>
      </c>
      <c r="AN5444" s="2">
        <v>0</v>
      </c>
      <c r="AO5444" s="2">
        <v>0</v>
      </c>
      <c r="AP5444" s="2">
        <v>0</v>
      </c>
      <c r="AQ5444" s="2">
        <v>0</v>
      </c>
      <c r="AR5444" s="2">
        <v>0</v>
      </c>
      <c r="AS5444" s="2">
        <v>0</v>
      </c>
      <c r="AT5444" s="2">
        <v>0</v>
      </c>
      <c r="AU5444" s="2">
        <v>0</v>
      </c>
      <c r="AV5444" s="2">
        <v>0</v>
      </c>
      <c r="AW5444" s="2">
        <v>0</v>
      </c>
      <c r="AX5444" s="2">
        <v>0</v>
      </c>
      <c r="AY5444" s="2">
        <v>0</v>
      </c>
      <c r="AZ5444" s="2">
        <v>0</v>
      </c>
      <c r="BA5444" s="2">
        <v>0</v>
      </c>
      <c r="BB5444" s="2">
        <v>0</v>
      </c>
      <c r="BC5444" s="2">
        <v>68</v>
      </c>
      <c r="BD5444" s="2">
        <v>0</v>
      </c>
      <c r="BE5444" s="2">
        <v>0</v>
      </c>
      <c r="BF5444" s="2">
        <v>0</v>
      </c>
      <c r="BG5444" s="2">
        <v>0</v>
      </c>
      <c r="BH5444" s="2">
        <v>0</v>
      </c>
      <c r="BI5444" s="2">
        <v>0</v>
      </c>
      <c r="BJ5444" s="2">
        <v>0</v>
      </c>
      <c r="BK5444" s="2">
        <v>0</v>
      </c>
      <c r="BL5444" s="2">
        <v>6</v>
      </c>
      <c r="BM5444" s="2">
        <v>6</v>
      </c>
      <c r="BN5444" s="2">
        <v>5</v>
      </c>
      <c r="BO5444" s="2">
        <v>5</v>
      </c>
      <c r="BP5444" s="2">
        <v>4</v>
      </c>
      <c r="BQ5444" s="2">
        <v>3</v>
      </c>
      <c r="BR5444" s="2">
        <v>3</v>
      </c>
      <c r="BS5444" s="2">
        <v>0</v>
      </c>
      <c r="BT5444" s="2">
        <v>0</v>
      </c>
      <c r="BU5444" s="2">
        <v>0</v>
      </c>
      <c r="BV5444" s="2">
        <v>0</v>
      </c>
      <c r="BW5444" s="2">
        <v>0</v>
      </c>
      <c r="BX5444" s="2">
        <v>0</v>
      </c>
      <c r="BY5444" s="2">
        <v>0</v>
      </c>
      <c r="BZ5444" s="2">
        <v>0</v>
      </c>
      <c r="CA5444" s="2">
        <v>0</v>
      </c>
      <c r="CB5444" s="2">
        <v>0</v>
      </c>
      <c r="CC5444" s="2">
        <v>0</v>
      </c>
      <c r="CD5444" s="2">
        <v>0</v>
      </c>
      <c r="CE5444" s="2">
        <v>0</v>
      </c>
      <c r="CF5444" s="2">
        <v>0</v>
      </c>
      <c r="CG5444" s="2">
        <v>0</v>
      </c>
      <c r="CH5444" s="2">
        <v>0</v>
      </c>
      <c r="CI5444" s="2">
        <v>0</v>
      </c>
      <c r="CJ5444" s="2">
        <v>0</v>
      </c>
      <c r="CK5444" s="2">
        <v>5</v>
      </c>
      <c r="CL5444" s="2">
        <v>0</v>
      </c>
    </row>
    <row r="5445" spans="1:90" x14ac:dyDescent="0.25">
      <c r="A5445" t="s">
        <v>115</v>
      </c>
      <c r="B5445">
        <v>20511</v>
      </c>
      <c r="C5445" t="s">
        <v>454</v>
      </c>
      <c r="D5445">
        <v>1</v>
      </c>
      <c r="E5445">
        <v>8</v>
      </c>
      <c r="F5445">
        <v>25057</v>
      </c>
      <c r="G5445">
        <v>35025057</v>
      </c>
      <c r="H5445" t="s">
        <v>16013</v>
      </c>
      <c r="I5445">
        <v>344</v>
      </c>
      <c r="J5445" t="s">
        <v>1406</v>
      </c>
      <c r="K5445" t="s">
        <v>91</v>
      </c>
      <c r="L5445">
        <v>1</v>
      </c>
      <c r="M5445" t="s">
        <v>1406</v>
      </c>
      <c r="N5445">
        <v>14940000</v>
      </c>
      <c r="O5445" t="s">
        <v>92</v>
      </c>
      <c r="P5445" t="s">
        <v>16014</v>
      </c>
      <c r="Q5445">
        <v>182</v>
      </c>
      <c r="R5445">
        <v>16</v>
      </c>
      <c r="S5445">
        <v>33422422</v>
      </c>
      <c r="T5445">
        <v>33426983</v>
      </c>
      <c r="U5445" t="s">
        <v>16015</v>
      </c>
      <c r="V5445">
        <v>1</v>
      </c>
      <c r="W5445" s="2">
        <v>0</v>
      </c>
      <c r="X5445" s="2">
        <v>0</v>
      </c>
      <c r="Y5445" s="2">
        <v>0</v>
      </c>
      <c r="Z5445" s="2">
        <v>82</v>
      </c>
      <c r="AA5445" s="2">
        <v>84</v>
      </c>
      <c r="AB5445" s="2">
        <v>77</v>
      </c>
      <c r="AC5445" s="2">
        <v>82</v>
      </c>
      <c r="AD5445" s="2">
        <v>0</v>
      </c>
      <c r="AE5445" s="2">
        <v>0</v>
      </c>
      <c r="AF5445" s="2">
        <v>0</v>
      </c>
      <c r="AG5445" s="2">
        <v>0</v>
      </c>
      <c r="AH5445" s="2">
        <v>0</v>
      </c>
      <c r="AI5445" s="2">
        <v>0</v>
      </c>
      <c r="AJ5445" s="2">
        <v>0</v>
      </c>
      <c r="AK5445" s="2">
        <v>0</v>
      </c>
      <c r="AL5445" s="2">
        <v>0</v>
      </c>
      <c r="AM5445" s="2">
        <v>0</v>
      </c>
      <c r="AN5445" s="2">
        <v>0</v>
      </c>
      <c r="AO5445" s="2">
        <v>0</v>
      </c>
      <c r="AP5445" s="2">
        <v>0</v>
      </c>
      <c r="AQ5445" s="2">
        <v>0</v>
      </c>
      <c r="AR5445" s="2">
        <v>0</v>
      </c>
      <c r="AS5445" s="2">
        <v>0</v>
      </c>
      <c r="AT5445" s="2">
        <v>0</v>
      </c>
      <c r="AU5445" s="2">
        <v>0</v>
      </c>
      <c r="AV5445" s="2">
        <v>0</v>
      </c>
      <c r="AW5445" s="2">
        <v>0</v>
      </c>
      <c r="AX5445" s="2">
        <v>0</v>
      </c>
      <c r="AY5445" s="2">
        <v>0</v>
      </c>
      <c r="AZ5445" s="2">
        <v>0</v>
      </c>
      <c r="BA5445" s="2">
        <v>0</v>
      </c>
      <c r="BB5445" s="2">
        <v>0</v>
      </c>
      <c r="BC5445" s="2">
        <v>0</v>
      </c>
      <c r="BD5445" s="2">
        <v>10</v>
      </c>
      <c r="BE5445" s="2">
        <v>0</v>
      </c>
      <c r="BF5445" s="2">
        <v>0</v>
      </c>
      <c r="BG5445" s="2">
        <v>0</v>
      </c>
      <c r="BH5445" s="2">
        <v>4</v>
      </c>
      <c r="BI5445" s="2">
        <v>6</v>
      </c>
      <c r="BJ5445" s="2">
        <v>4</v>
      </c>
      <c r="BK5445" s="2">
        <v>6</v>
      </c>
      <c r="BL5445" s="2">
        <v>0</v>
      </c>
      <c r="BM5445" s="2">
        <v>0</v>
      </c>
      <c r="BN5445" s="2">
        <v>0</v>
      </c>
      <c r="BO5445" s="2">
        <v>0</v>
      </c>
      <c r="BP5445" s="2">
        <v>0</v>
      </c>
      <c r="BQ5445" s="2">
        <v>0</v>
      </c>
      <c r="BR5445" s="2">
        <v>0</v>
      </c>
      <c r="BS5445" s="2">
        <v>0</v>
      </c>
      <c r="BT5445" s="2">
        <v>0</v>
      </c>
      <c r="BU5445" s="2">
        <v>0</v>
      </c>
      <c r="BV5445" s="2">
        <v>0</v>
      </c>
      <c r="BW5445" s="2">
        <v>0</v>
      </c>
      <c r="BX5445" s="2">
        <v>0</v>
      </c>
      <c r="BY5445" s="2">
        <v>0</v>
      </c>
      <c r="BZ5445" s="2">
        <v>0</v>
      </c>
      <c r="CA5445" s="2">
        <v>0</v>
      </c>
      <c r="CB5445" s="2">
        <v>0</v>
      </c>
      <c r="CC5445" s="2">
        <v>0</v>
      </c>
      <c r="CD5445" s="2">
        <v>0</v>
      </c>
      <c r="CE5445" s="2">
        <v>0</v>
      </c>
      <c r="CF5445" s="2">
        <v>0</v>
      </c>
      <c r="CG5445" s="2">
        <v>0</v>
      </c>
      <c r="CH5445" s="2">
        <v>0</v>
      </c>
      <c r="CI5445" s="2">
        <v>0</v>
      </c>
      <c r="CJ5445" s="2">
        <v>0</v>
      </c>
      <c r="CK5445" s="2">
        <v>0</v>
      </c>
      <c r="CL5445" s="2">
        <v>3</v>
      </c>
    </row>
    <row r="5446" spans="1:90" x14ac:dyDescent="0.25">
      <c r="A5446" t="s">
        <v>115</v>
      </c>
      <c r="B5446">
        <v>20511</v>
      </c>
      <c r="C5446" t="s">
        <v>454</v>
      </c>
      <c r="D5446">
        <v>1</v>
      </c>
      <c r="E5446">
        <v>8</v>
      </c>
      <c r="F5446">
        <v>48379</v>
      </c>
      <c r="G5446">
        <v>35048379</v>
      </c>
      <c r="H5446" t="s">
        <v>11977</v>
      </c>
      <c r="I5446">
        <v>684</v>
      </c>
      <c r="J5446" t="s">
        <v>454</v>
      </c>
      <c r="K5446" t="s">
        <v>882</v>
      </c>
      <c r="L5446">
        <v>1</v>
      </c>
      <c r="M5446" t="s">
        <v>454</v>
      </c>
      <c r="N5446">
        <v>15900000</v>
      </c>
      <c r="O5446" t="s">
        <v>162</v>
      </c>
      <c r="P5446" t="s">
        <v>11978</v>
      </c>
      <c r="Q5446" t="s">
        <v>127</v>
      </c>
      <c r="R5446">
        <v>16</v>
      </c>
      <c r="S5446">
        <v>32527244</v>
      </c>
      <c r="T5446">
        <v>32532010</v>
      </c>
      <c r="U5446" t="s">
        <v>11979</v>
      </c>
      <c r="V5446">
        <v>1</v>
      </c>
      <c r="W5446" s="2">
        <v>0</v>
      </c>
      <c r="X5446" s="2">
        <v>0</v>
      </c>
      <c r="Y5446" s="2">
        <v>0</v>
      </c>
      <c r="Z5446" s="2">
        <v>0</v>
      </c>
      <c r="AA5446" s="2">
        <v>0</v>
      </c>
      <c r="AB5446" s="2">
        <v>0</v>
      </c>
      <c r="AC5446" s="2">
        <v>0</v>
      </c>
      <c r="AD5446" s="2">
        <v>132</v>
      </c>
      <c r="AE5446" s="2">
        <v>134</v>
      </c>
      <c r="AF5446" s="2">
        <v>124</v>
      </c>
      <c r="AG5446" s="2">
        <v>135</v>
      </c>
      <c r="AH5446" s="2">
        <v>117</v>
      </c>
      <c r="AI5446" s="2">
        <v>42</v>
      </c>
      <c r="AJ5446" s="2">
        <v>41</v>
      </c>
      <c r="AK5446" s="2">
        <v>0</v>
      </c>
      <c r="AL5446" s="2">
        <v>0</v>
      </c>
      <c r="AM5446" s="2">
        <v>0</v>
      </c>
      <c r="AN5446" s="2">
        <v>0</v>
      </c>
      <c r="AO5446" s="2">
        <v>0</v>
      </c>
      <c r="AP5446" s="2">
        <v>0</v>
      </c>
      <c r="AQ5446" s="2">
        <v>0</v>
      </c>
      <c r="AR5446" s="2">
        <v>0</v>
      </c>
      <c r="AS5446" s="2">
        <v>0</v>
      </c>
      <c r="AT5446" s="2">
        <v>0</v>
      </c>
      <c r="AU5446" s="2">
        <v>0</v>
      </c>
      <c r="AV5446" s="2">
        <v>0</v>
      </c>
      <c r="AW5446" s="2">
        <v>0</v>
      </c>
      <c r="AX5446" s="2">
        <v>0</v>
      </c>
      <c r="AY5446" s="2">
        <v>0</v>
      </c>
      <c r="AZ5446" s="2">
        <v>0</v>
      </c>
      <c r="BA5446" s="2">
        <v>0</v>
      </c>
      <c r="BB5446" s="2">
        <v>0</v>
      </c>
      <c r="BC5446" s="2">
        <v>165</v>
      </c>
      <c r="BD5446" s="2">
        <v>0</v>
      </c>
      <c r="BE5446" s="2">
        <v>0</v>
      </c>
      <c r="BF5446" s="2">
        <v>0</v>
      </c>
      <c r="BG5446" s="2">
        <v>0</v>
      </c>
      <c r="BH5446" s="2">
        <v>0</v>
      </c>
      <c r="BI5446" s="2">
        <v>0</v>
      </c>
      <c r="BJ5446" s="2">
        <v>0</v>
      </c>
      <c r="BK5446" s="2">
        <v>0</v>
      </c>
      <c r="BL5446" s="2">
        <v>8</v>
      </c>
      <c r="BM5446" s="2">
        <v>8</v>
      </c>
      <c r="BN5446" s="2">
        <v>6</v>
      </c>
      <c r="BO5446" s="2">
        <v>6</v>
      </c>
      <c r="BP5446" s="2">
        <v>6</v>
      </c>
      <c r="BQ5446" s="2">
        <v>2</v>
      </c>
      <c r="BR5446" s="2">
        <v>1</v>
      </c>
      <c r="BS5446" s="2">
        <v>0</v>
      </c>
      <c r="BT5446" s="2">
        <v>0</v>
      </c>
      <c r="BU5446" s="2">
        <v>0</v>
      </c>
      <c r="BV5446" s="2">
        <v>0</v>
      </c>
      <c r="BW5446" s="2">
        <v>0</v>
      </c>
      <c r="BX5446" s="2">
        <v>0</v>
      </c>
      <c r="BY5446" s="2">
        <v>0</v>
      </c>
      <c r="BZ5446" s="2">
        <v>0</v>
      </c>
      <c r="CA5446" s="2">
        <v>0</v>
      </c>
      <c r="CB5446" s="2">
        <v>0</v>
      </c>
      <c r="CC5446" s="2">
        <v>0</v>
      </c>
      <c r="CD5446" s="2">
        <v>0</v>
      </c>
      <c r="CE5446" s="2">
        <v>0</v>
      </c>
      <c r="CF5446" s="2">
        <v>0</v>
      </c>
      <c r="CG5446" s="2">
        <v>0</v>
      </c>
      <c r="CH5446" s="2">
        <v>0</v>
      </c>
      <c r="CI5446" s="2">
        <v>0</v>
      </c>
      <c r="CJ5446" s="2">
        <v>0</v>
      </c>
      <c r="CK5446" s="2">
        <v>7</v>
      </c>
      <c r="CL5446" s="2">
        <v>0</v>
      </c>
    </row>
    <row r="5447" spans="1:90" x14ac:dyDescent="0.25">
      <c r="A5447" t="s">
        <v>115</v>
      </c>
      <c r="B5447">
        <v>20511</v>
      </c>
      <c r="C5447" t="s">
        <v>454</v>
      </c>
      <c r="D5447">
        <v>2</v>
      </c>
      <c r="E5447">
        <v>6</v>
      </c>
      <c r="F5447">
        <v>985545</v>
      </c>
      <c r="G5447">
        <v>35985545</v>
      </c>
      <c r="H5447" t="s">
        <v>7182</v>
      </c>
      <c r="I5447">
        <v>684</v>
      </c>
      <c r="J5447" t="s">
        <v>454</v>
      </c>
      <c r="K5447" t="s">
        <v>5225</v>
      </c>
      <c r="L5447">
        <v>1</v>
      </c>
      <c r="M5447" t="s">
        <v>454</v>
      </c>
      <c r="N5447">
        <v>15900000</v>
      </c>
      <c r="O5447" t="s">
        <v>162</v>
      </c>
      <c r="P5447" t="s">
        <v>18173</v>
      </c>
      <c r="Q5447" t="s">
        <v>127</v>
      </c>
      <c r="R5447">
        <v>16</v>
      </c>
      <c r="S5447">
        <v>32522530</v>
      </c>
      <c r="T5447">
        <v>32525333</v>
      </c>
      <c r="U5447" t="s">
        <v>5227</v>
      </c>
      <c r="V5447">
        <v>1</v>
      </c>
      <c r="W5447" s="2">
        <v>0</v>
      </c>
      <c r="X5447" s="2">
        <v>0</v>
      </c>
      <c r="Y5447" s="2">
        <v>0</v>
      </c>
      <c r="Z5447" s="2">
        <v>0</v>
      </c>
      <c r="AA5447" s="2">
        <v>0</v>
      </c>
      <c r="AB5447" s="2">
        <v>0</v>
      </c>
      <c r="AC5447" s="2">
        <v>0</v>
      </c>
      <c r="AD5447" s="2">
        <v>0</v>
      </c>
      <c r="AE5447" s="2">
        <v>0</v>
      </c>
      <c r="AF5447" s="2">
        <v>0</v>
      </c>
      <c r="AG5447" s="2">
        <v>0</v>
      </c>
      <c r="AH5447" s="2">
        <v>0</v>
      </c>
      <c r="AI5447" s="2">
        <v>0</v>
      </c>
      <c r="AJ5447" s="2">
        <v>0</v>
      </c>
      <c r="AK5447" s="2">
        <v>0</v>
      </c>
      <c r="AL5447" s="2">
        <v>0</v>
      </c>
      <c r="AM5447" s="2">
        <v>0</v>
      </c>
      <c r="AN5447" s="2">
        <v>0</v>
      </c>
      <c r="AO5447" s="2">
        <v>0</v>
      </c>
      <c r="AP5447" s="2">
        <v>0</v>
      </c>
      <c r="AQ5447" s="2">
        <v>0</v>
      </c>
      <c r="AR5447" s="2">
        <v>0</v>
      </c>
      <c r="AS5447" s="2">
        <v>0</v>
      </c>
      <c r="AT5447" s="2">
        <v>0</v>
      </c>
      <c r="AU5447" s="2">
        <v>0</v>
      </c>
      <c r="AV5447" s="2">
        <v>0</v>
      </c>
      <c r="AW5447" s="2">
        <v>0</v>
      </c>
      <c r="AX5447" s="2">
        <v>0</v>
      </c>
      <c r="AY5447" s="2">
        <v>0</v>
      </c>
      <c r="AZ5447" s="2">
        <v>0</v>
      </c>
      <c r="BA5447" s="2">
        <v>0</v>
      </c>
      <c r="BB5447" s="2">
        <v>0</v>
      </c>
      <c r="BC5447" s="2">
        <v>420</v>
      </c>
      <c r="BD5447" s="2">
        <v>0</v>
      </c>
      <c r="BE5447" s="2">
        <v>0</v>
      </c>
      <c r="BF5447" s="2">
        <v>0</v>
      </c>
      <c r="BG5447" s="2">
        <v>0</v>
      </c>
      <c r="BH5447" s="2">
        <v>0</v>
      </c>
      <c r="BI5447" s="2">
        <v>0</v>
      </c>
      <c r="BJ5447" s="2">
        <v>0</v>
      </c>
      <c r="BK5447" s="2">
        <v>0</v>
      </c>
      <c r="BL5447" s="2">
        <v>0</v>
      </c>
      <c r="BM5447" s="2">
        <v>0</v>
      </c>
      <c r="BN5447" s="2">
        <v>0</v>
      </c>
      <c r="BO5447" s="2">
        <v>0</v>
      </c>
      <c r="BP5447" s="2">
        <v>0</v>
      </c>
      <c r="BQ5447" s="2">
        <v>0</v>
      </c>
      <c r="BR5447" s="2">
        <v>0</v>
      </c>
      <c r="BS5447" s="2">
        <v>0</v>
      </c>
      <c r="BT5447" s="2">
        <v>0</v>
      </c>
      <c r="BU5447" s="2">
        <v>0</v>
      </c>
      <c r="BV5447" s="2">
        <v>0</v>
      </c>
      <c r="BW5447" s="2">
        <v>0</v>
      </c>
      <c r="BX5447" s="2">
        <v>0</v>
      </c>
      <c r="BY5447" s="2">
        <v>0</v>
      </c>
      <c r="BZ5447" s="2">
        <v>0</v>
      </c>
      <c r="CA5447" s="2">
        <v>0</v>
      </c>
      <c r="CB5447" s="2">
        <v>0</v>
      </c>
      <c r="CC5447" s="2">
        <v>0</v>
      </c>
      <c r="CD5447" s="2">
        <v>0</v>
      </c>
      <c r="CE5447" s="2">
        <v>0</v>
      </c>
      <c r="CF5447" s="2">
        <v>0</v>
      </c>
      <c r="CG5447" s="2">
        <v>0</v>
      </c>
      <c r="CH5447" s="2">
        <v>0</v>
      </c>
      <c r="CI5447" s="2">
        <v>0</v>
      </c>
      <c r="CJ5447" s="2">
        <v>0</v>
      </c>
      <c r="CK5447" s="2">
        <v>19</v>
      </c>
      <c r="CL5447" s="2">
        <v>0</v>
      </c>
    </row>
    <row r="5448" spans="1:90" x14ac:dyDescent="0.25">
      <c r="A5448" t="s">
        <v>115</v>
      </c>
      <c r="B5448">
        <v>20511</v>
      </c>
      <c r="C5448" t="s">
        <v>454</v>
      </c>
      <c r="D5448">
        <v>2</v>
      </c>
      <c r="E5448">
        <v>6</v>
      </c>
      <c r="F5448">
        <v>985338</v>
      </c>
      <c r="G5448">
        <v>35985338</v>
      </c>
      <c r="H5448" t="s">
        <v>16493</v>
      </c>
      <c r="I5448">
        <v>375</v>
      </c>
      <c r="J5448" t="s">
        <v>676</v>
      </c>
      <c r="K5448" t="s">
        <v>91</v>
      </c>
      <c r="L5448">
        <v>1</v>
      </c>
      <c r="M5448" t="s">
        <v>676</v>
      </c>
      <c r="N5448">
        <v>14900000</v>
      </c>
      <c r="O5448" t="s">
        <v>92</v>
      </c>
      <c r="P5448" t="s">
        <v>8935</v>
      </c>
      <c r="Q5448">
        <v>607</v>
      </c>
      <c r="R5448">
        <v>16</v>
      </c>
      <c r="S5448">
        <v>32621308</v>
      </c>
      <c r="T5448">
        <v>32624429</v>
      </c>
      <c r="U5448" t="s">
        <v>8936</v>
      </c>
      <c r="V5448">
        <v>1</v>
      </c>
      <c r="W5448" s="2">
        <v>0</v>
      </c>
      <c r="X5448" s="2">
        <v>0</v>
      </c>
      <c r="Y5448" s="2">
        <v>0</v>
      </c>
      <c r="Z5448" s="2">
        <v>0</v>
      </c>
      <c r="AA5448" s="2">
        <v>0</v>
      </c>
      <c r="AB5448" s="2">
        <v>0</v>
      </c>
      <c r="AC5448" s="2">
        <v>0</v>
      </c>
      <c r="AD5448" s="2">
        <v>0</v>
      </c>
      <c r="AE5448" s="2">
        <v>0</v>
      </c>
      <c r="AF5448" s="2">
        <v>0</v>
      </c>
      <c r="AG5448" s="2">
        <v>0</v>
      </c>
      <c r="AH5448" s="2">
        <v>0</v>
      </c>
      <c r="AI5448" s="2">
        <v>0</v>
      </c>
      <c r="AJ5448" s="2">
        <v>0</v>
      </c>
      <c r="AK5448" s="2">
        <v>0</v>
      </c>
      <c r="AL5448" s="2">
        <v>0</v>
      </c>
      <c r="AM5448" s="2">
        <v>0</v>
      </c>
      <c r="AN5448" s="2">
        <v>0</v>
      </c>
      <c r="AO5448" s="2">
        <v>0</v>
      </c>
      <c r="AP5448" s="2">
        <v>0</v>
      </c>
      <c r="AQ5448" s="2">
        <v>0</v>
      </c>
      <c r="AR5448" s="2">
        <v>0</v>
      </c>
      <c r="AS5448" s="2">
        <v>0</v>
      </c>
      <c r="AT5448" s="2">
        <v>0</v>
      </c>
      <c r="AU5448" s="2">
        <v>0</v>
      </c>
      <c r="AV5448" s="2">
        <v>0</v>
      </c>
      <c r="AW5448" s="2">
        <v>0</v>
      </c>
      <c r="AX5448" s="2">
        <v>0</v>
      </c>
      <c r="AY5448" s="2">
        <v>0</v>
      </c>
      <c r="AZ5448" s="2">
        <v>0</v>
      </c>
      <c r="BA5448" s="2">
        <v>0</v>
      </c>
      <c r="BB5448" s="2">
        <v>0</v>
      </c>
      <c r="BC5448" s="2">
        <v>226</v>
      </c>
      <c r="BD5448" s="2">
        <v>0</v>
      </c>
      <c r="BE5448" s="2">
        <v>0</v>
      </c>
      <c r="BF5448" s="2">
        <v>0</v>
      </c>
      <c r="BG5448" s="2">
        <v>0</v>
      </c>
      <c r="BH5448" s="2">
        <v>0</v>
      </c>
      <c r="BI5448" s="2">
        <v>0</v>
      </c>
      <c r="BJ5448" s="2">
        <v>0</v>
      </c>
      <c r="BK5448" s="2">
        <v>0</v>
      </c>
      <c r="BL5448" s="2">
        <v>0</v>
      </c>
      <c r="BM5448" s="2">
        <v>0</v>
      </c>
      <c r="BN5448" s="2">
        <v>0</v>
      </c>
      <c r="BO5448" s="2">
        <v>0</v>
      </c>
      <c r="BP5448" s="2">
        <v>0</v>
      </c>
      <c r="BQ5448" s="2">
        <v>0</v>
      </c>
      <c r="BR5448" s="2">
        <v>0</v>
      </c>
      <c r="BS5448" s="2">
        <v>0</v>
      </c>
      <c r="BT5448" s="2">
        <v>0</v>
      </c>
      <c r="BU5448" s="2">
        <v>0</v>
      </c>
      <c r="BV5448" s="2">
        <v>0</v>
      </c>
      <c r="BW5448" s="2">
        <v>0</v>
      </c>
      <c r="BX5448" s="2">
        <v>0</v>
      </c>
      <c r="BY5448" s="2">
        <v>0</v>
      </c>
      <c r="BZ5448" s="2">
        <v>0</v>
      </c>
      <c r="CA5448" s="2">
        <v>0</v>
      </c>
      <c r="CB5448" s="2">
        <v>0</v>
      </c>
      <c r="CC5448" s="2">
        <v>0</v>
      </c>
      <c r="CD5448" s="2">
        <v>0</v>
      </c>
      <c r="CE5448" s="2">
        <v>0</v>
      </c>
      <c r="CF5448" s="2">
        <v>0</v>
      </c>
      <c r="CG5448" s="2">
        <v>0</v>
      </c>
      <c r="CH5448" s="2">
        <v>0</v>
      </c>
      <c r="CI5448" s="2">
        <v>0</v>
      </c>
      <c r="CJ5448" s="2">
        <v>0</v>
      </c>
      <c r="CK5448" s="2">
        <v>12</v>
      </c>
      <c r="CL5448" s="2">
        <v>0</v>
      </c>
    </row>
    <row r="5449" spans="1:90" x14ac:dyDescent="0.25">
      <c r="A5449" t="s">
        <v>115</v>
      </c>
      <c r="B5449">
        <v>20511</v>
      </c>
      <c r="C5449" t="s">
        <v>454</v>
      </c>
      <c r="D5449">
        <v>2</v>
      </c>
      <c r="E5449">
        <v>6</v>
      </c>
      <c r="F5449">
        <v>459100</v>
      </c>
      <c r="G5449">
        <v>35459100</v>
      </c>
      <c r="H5449" t="s">
        <v>15514</v>
      </c>
      <c r="I5449">
        <v>344</v>
      </c>
      <c r="J5449" t="s">
        <v>1406</v>
      </c>
      <c r="K5449" t="s">
        <v>91</v>
      </c>
      <c r="L5449">
        <v>1</v>
      </c>
      <c r="M5449" t="s">
        <v>1406</v>
      </c>
      <c r="N5449">
        <v>14940000</v>
      </c>
      <c r="O5449" t="s">
        <v>92</v>
      </c>
      <c r="P5449" t="s">
        <v>6957</v>
      </c>
      <c r="Q5449">
        <v>1175</v>
      </c>
      <c r="R5449">
        <v>16</v>
      </c>
      <c r="S5449">
        <v>33422162</v>
      </c>
      <c r="T5449">
        <v>33423044</v>
      </c>
      <c r="U5449" t="s">
        <v>19893</v>
      </c>
      <c r="V5449">
        <v>1</v>
      </c>
      <c r="W5449" s="2">
        <v>0</v>
      </c>
      <c r="X5449" s="2">
        <v>0</v>
      </c>
      <c r="Y5449" s="2">
        <v>0</v>
      </c>
      <c r="Z5449" s="2">
        <v>0</v>
      </c>
      <c r="AA5449" s="2">
        <v>0</v>
      </c>
      <c r="AB5449" s="2">
        <v>0</v>
      </c>
      <c r="AC5449" s="2">
        <v>0</v>
      </c>
      <c r="AD5449" s="2">
        <v>0</v>
      </c>
      <c r="AE5449" s="2">
        <v>0</v>
      </c>
      <c r="AF5449" s="2">
        <v>0</v>
      </c>
      <c r="AG5449" s="2">
        <v>0</v>
      </c>
      <c r="AH5449" s="2">
        <v>0</v>
      </c>
      <c r="AI5449" s="2">
        <v>0</v>
      </c>
      <c r="AJ5449" s="2">
        <v>0</v>
      </c>
      <c r="AK5449" s="2">
        <v>0</v>
      </c>
      <c r="AL5449" s="2">
        <v>0</v>
      </c>
      <c r="AM5449" s="2">
        <v>0</v>
      </c>
      <c r="AN5449" s="2">
        <v>0</v>
      </c>
      <c r="AO5449" s="2">
        <v>0</v>
      </c>
      <c r="AP5449" s="2">
        <v>0</v>
      </c>
      <c r="AQ5449" s="2">
        <v>0</v>
      </c>
      <c r="AR5449" s="2">
        <v>0</v>
      </c>
      <c r="AS5449" s="2">
        <v>0</v>
      </c>
      <c r="AT5449" s="2">
        <v>0</v>
      </c>
      <c r="AU5449" s="2">
        <v>0</v>
      </c>
      <c r="AV5449" s="2">
        <v>0</v>
      </c>
      <c r="AW5449" s="2">
        <v>0</v>
      </c>
      <c r="AX5449" s="2">
        <v>0</v>
      </c>
      <c r="AY5449" s="2">
        <v>0</v>
      </c>
      <c r="AZ5449" s="2">
        <v>0</v>
      </c>
      <c r="BA5449" s="2">
        <v>0</v>
      </c>
      <c r="BB5449" s="2">
        <v>0</v>
      </c>
      <c r="BC5449" s="2">
        <v>335</v>
      </c>
      <c r="BD5449" s="2">
        <v>0</v>
      </c>
      <c r="BE5449" s="2">
        <v>0</v>
      </c>
      <c r="BF5449" s="2">
        <v>0</v>
      </c>
      <c r="BG5449" s="2">
        <v>0</v>
      </c>
      <c r="BH5449" s="2">
        <v>0</v>
      </c>
      <c r="BI5449" s="2">
        <v>0</v>
      </c>
      <c r="BJ5449" s="2">
        <v>0</v>
      </c>
      <c r="BK5449" s="2">
        <v>0</v>
      </c>
      <c r="BL5449" s="2">
        <v>0</v>
      </c>
      <c r="BM5449" s="2">
        <v>0</v>
      </c>
      <c r="BN5449" s="2">
        <v>0</v>
      </c>
      <c r="BO5449" s="2">
        <v>0</v>
      </c>
      <c r="BP5449" s="2">
        <v>0</v>
      </c>
      <c r="BQ5449" s="2">
        <v>0</v>
      </c>
      <c r="BR5449" s="2">
        <v>0</v>
      </c>
      <c r="BS5449" s="2">
        <v>0</v>
      </c>
      <c r="BT5449" s="2">
        <v>0</v>
      </c>
      <c r="BU5449" s="2">
        <v>0</v>
      </c>
      <c r="BV5449" s="2">
        <v>0</v>
      </c>
      <c r="BW5449" s="2">
        <v>0</v>
      </c>
      <c r="BX5449" s="2">
        <v>0</v>
      </c>
      <c r="BY5449" s="2">
        <v>0</v>
      </c>
      <c r="BZ5449" s="2">
        <v>0</v>
      </c>
      <c r="CA5449" s="2">
        <v>0</v>
      </c>
      <c r="CB5449" s="2">
        <v>0</v>
      </c>
      <c r="CC5449" s="2">
        <v>0</v>
      </c>
      <c r="CD5449" s="2">
        <v>0</v>
      </c>
      <c r="CE5449" s="2">
        <v>0</v>
      </c>
      <c r="CF5449" s="2">
        <v>0</v>
      </c>
      <c r="CG5449" s="2">
        <v>0</v>
      </c>
      <c r="CH5449" s="2">
        <v>0</v>
      </c>
      <c r="CI5449" s="2">
        <v>0</v>
      </c>
      <c r="CJ5449" s="2">
        <v>0</v>
      </c>
      <c r="CK5449" s="2">
        <v>20</v>
      </c>
      <c r="CL5449" s="2">
        <v>0</v>
      </c>
    </row>
    <row r="5450" spans="1:90" x14ac:dyDescent="0.25">
      <c r="A5450" t="s">
        <v>115</v>
      </c>
      <c r="B5450">
        <v>20511</v>
      </c>
      <c r="C5450" t="s">
        <v>454</v>
      </c>
      <c r="D5450">
        <v>1</v>
      </c>
      <c r="E5450">
        <v>8</v>
      </c>
      <c r="F5450">
        <v>907789</v>
      </c>
      <c r="G5450">
        <v>35907789</v>
      </c>
      <c r="H5450" t="s">
        <v>8531</v>
      </c>
      <c r="I5450">
        <v>288</v>
      </c>
      <c r="J5450" t="s">
        <v>456</v>
      </c>
      <c r="K5450" t="s">
        <v>91</v>
      </c>
      <c r="L5450">
        <v>1</v>
      </c>
      <c r="M5450" t="s">
        <v>456</v>
      </c>
      <c r="N5450">
        <v>15980000</v>
      </c>
      <c r="O5450" t="s">
        <v>92</v>
      </c>
      <c r="P5450" t="s">
        <v>6457</v>
      </c>
      <c r="Q5450">
        <v>66</v>
      </c>
      <c r="R5450">
        <v>16</v>
      </c>
      <c r="S5450">
        <v>33861122</v>
      </c>
      <c r="T5450">
        <v>33861446</v>
      </c>
      <c r="U5450" t="s">
        <v>8532</v>
      </c>
      <c r="V5450">
        <v>1</v>
      </c>
      <c r="W5450" s="2">
        <v>0</v>
      </c>
      <c r="X5450" s="2">
        <v>0</v>
      </c>
      <c r="Y5450" s="2">
        <v>0</v>
      </c>
      <c r="Z5450" s="2">
        <v>77</v>
      </c>
      <c r="AA5450" s="2">
        <v>78</v>
      </c>
      <c r="AB5450" s="2">
        <v>70</v>
      </c>
      <c r="AC5450" s="2">
        <v>56</v>
      </c>
      <c r="AD5450" s="2">
        <v>0</v>
      </c>
      <c r="AE5450" s="2">
        <v>0</v>
      </c>
      <c r="AF5450" s="2">
        <v>0</v>
      </c>
      <c r="AG5450" s="2">
        <v>0</v>
      </c>
      <c r="AH5450" s="2">
        <v>0</v>
      </c>
      <c r="AI5450" s="2">
        <v>0</v>
      </c>
      <c r="AJ5450" s="2">
        <v>0</v>
      </c>
      <c r="AK5450" s="2">
        <v>0</v>
      </c>
      <c r="AL5450" s="2">
        <v>0</v>
      </c>
      <c r="AM5450" s="2">
        <v>0</v>
      </c>
      <c r="AN5450" s="2">
        <v>0</v>
      </c>
      <c r="AO5450" s="2">
        <v>0</v>
      </c>
      <c r="AP5450" s="2">
        <v>0</v>
      </c>
      <c r="AQ5450" s="2">
        <v>0</v>
      </c>
      <c r="AR5450" s="2">
        <v>0</v>
      </c>
      <c r="AS5450" s="2">
        <v>0</v>
      </c>
      <c r="AT5450" s="2">
        <v>0</v>
      </c>
      <c r="AU5450" s="2">
        <v>0</v>
      </c>
      <c r="AV5450" s="2">
        <v>0</v>
      </c>
      <c r="AW5450" s="2">
        <v>0</v>
      </c>
      <c r="AX5450" s="2">
        <v>0</v>
      </c>
      <c r="AY5450" s="2">
        <v>0</v>
      </c>
      <c r="AZ5450" s="2">
        <v>0</v>
      </c>
      <c r="BA5450" s="2">
        <v>0</v>
      </c>
      <c r="BB5450" s="2">
        <v>0</v>
      </c>
      <c r="BC5450" s="2">
        <v>85</v>
      </c>
      <c r="BD5450" s="2">
        <v>0</v>
      </c>
      <c r="BE5450" s="2">
        <v>0</v>
      </c>
      <c r="BF5450" s="2">
        <v>0</v>
      </c>
      <c r="BG5450" s="2">
        <v>0</v>
      </c>
      <c r="BH5450" s="2">
        <v>5</v>
      </c>
      <c r="BI5450" s="2">
        <v>3</v>
      </c>
      <c r="BJ5450" s="2">
        <v>3</v>
      </c>
      <c r="BK5450" s="2">
        <v>3</v>
      </c>
      <c r="BL5450" s="2">
        <v>0</v>
      </c>
      <c r="BM5450" s="2">
        <v>0</v>
      </c>
      <c r="BN5450" s="2">
        <v>0</v>
      </c>
      <c r="BO5450" s="2">
        <v>0</v>
      </c>
      <c r="BP5450" s="2">
        <v>0</v>
      </c>
      <c r="BQ5450" s="2">
        <v>0</v>
      </c>
      <c r="BR5450" s="2">
        <v>0</v>
      </c>
      <c r="BS5450" s="2">
        <v>0</v>
      </c>
      <c r="BT5450" s="2">
        <v>0</v>
      </c>
      <c r="BU5450" s="2">
        <v>0</v>
      </c>
      <c r="BV5450" s="2">
        <v>0</v>
      </c>
      <c r="BW5450" s="2">
        <v>0</v>
      </c>
      <c r="BX5450" s="2">
        <v>0</v>
      </c>
      <c r="BY5450" s="2">
        <v>0</v>
      </c>
      <c r="BZ5450" s="2">
        <v>0</v>
      </c>
      <c r="CA5450" s="2">
        <v>0</v>
      </c>
      <c r="CB5450" s="2">
        <v>0</v>
      </c>
      <c r="CC5450" s="2">
        <v>0</v>
      </c>
      <c r="CD5450" s="2">
        <v>0</v>
      </c>
      <c r="CE5450" s="2">
        <v>0</v>
      </c>
      <c r="CF5450" s="2">
        <v>0</v>
      </c>
      <c r="CG5450" s="2">
        <v>0</v>
      </c>
      <c r="CH5450" s="2">
        <v>0</v>
      </c>
      <c r="CI5450" s="2">
        <v>0</v>
      </c>
      <c r="CJ5450" s="2">
        <v>0</v>
      </c>
      <c r="CK5450" s="2">
        <v>4</v>
      </c>
      <c r="CL5450" s="2">
        <v>0</v>
      </c>
    </row>
    <row r="5451" spans="1:90" x14ac:dyDescent="0.25">
      <c r="A5451" t="s">
        <v>115</v>
      </c>
      <c r="B5451">
        <v>20511</v>
      </c>
      <c r="C5451" t="s">
        <v>454</v>
      </c>
      <c r="D5451">
        <v>2</v>
      </c>
      <c r="E5451">
        <v>34</v>
      </c>
      <c r="F5451">
        <v>296375</v>
      </c>
      <c r="G5451">
        <v>35296375</v>
      </c>
      <c r="H5451" t="s">
        <v>10201</v>
      </c>
      <c r="I5451">
        <v>684</v>
      </c>
      <c r="J5451" t="s">
        <v>454</v>
      </c>
      <c r="K5451" t="s">
        <v>1929</v>
      </c>
      <c r="L5451">
        <v>1</v>
      </c>
      <c r="M5451" t="s">
        <v>454</v>
      </c>
      <c r="N5451">
        <v>15900000</v>
      </c>
      <c r="O5451" t="s">
        <v>162</v>
      </c>
      <c r="P5451" t="s">
        <v>10202</v>
      </c>
      <c r="Q5451" t="s">
        <v>127</v>
      </c>
      <c r="R5451">
        <v>16</v>
      </c>
      <c r="S5451">
        <v>32557199</v>
      </c>
      <c r="U5451" t="s">
        <v>10203</v>
      </c>
      <c r="V5451">
        <v>2</v>
      </c>
      <c r="W5451" s="2">
        <v>0</v>
      </c>
      <c r="X5451" s="2">
        <v>0</v>
      </c>
      <c r="Y5451" s="2">
        <v>0</v>
      </c>
      <c r="Z5451" s="2">
        <v>0</v>
      </c>
      <c r="AA5451" s="2">
        <v>1</v>
      </c>
      <c r="AB5451" s="2">
        <v>1</v>
      </c>
      <c r="AC5451" s="2">
        <v>0</v>
      </c>
      <c r="AD5451" s="2">
        <v>3</v>
      </c>
      <c r="AE5451" s="2">
        <v>6</v>
      </c>
      <c r="AF5451" s="2">
        <v>11</v>
      </c>
      <c r="AG5451" s="2">
        <v>9</v>
      </c>
      <c r="AH5451" s="2">
        <v>0</v>
      </c>
      <c r="AI5451" s="2">
        <v>0</v>
      </c>
      <c r="AJ5451" s="2">
        <v>0</v>
      </c>
      <c r="AK5451" s="2">
        <v>0</v>
      </c>
      <c r="AL5451" s="2">
        <v>22</v>
      </c>
      <c r="AM5451" s="2">
        <v>0</v>
      </c>
      <c r="AN5451" s="2">
        <v>0</v>
      </c>
      <c r="AO5451" s="2">
        <v>0</v>
      </c>
      <c r="AP5451" s="2">
        <v>0</v>
      </c>
      <c r="AQ5451" s="2">
        <v>0</v>
      </c>
      <c r="AR5451" s="2">
        <v>0</v>
      </c>
      <c r="AS5451" s="2">
        <v>0</v>
      </c>
      <c r="AT5451" s="2">
        <v>0</v>
      </c>
      <c r="AU5451" s="2">
        <v>0</v>
      </c>
      <c r="AV5451" s="2">
        <v>0</v>
      </c>
      <c r="AW5451" s="2">
        <v>0</v>
      </c>
      <c r="AX5451" s="2">
        <v>0</v>
      </c>
      <c r="AY5451" s="2">
        <v>0</v>
      </c>
      <c r="AZ5451" s="2">
        <v>0</v>
      </c>
      <c r="BA5451" s="2">
        <v>0</v>
      </c>
      <c r="BB5451" s="2">
        <v>0</v>
      </c>
      <c r="BC5451" s="2">
        <v>0</v>
      </c>
      <c r="BD5451" s="2">
        <v>0</v>
      </c>
      <c r="BE5451" s="2">
        <v>0</v>
      </c>
      <c r="BF5451" s="2">
        <v>0</v>
      </c>
      <c r="BG5451" s="2">
        <v>0</v>
      </c>
      <c r="BH5451" s="2">
        <v>0</v>
      </c>
      <c r="BI5451" s="2">
        <v>1</v>
      </c>
      <c r="BJ5451" s="2">
        <v>1</v>
      </c>
      <c r="BK5451" s="2">
        <v>0</v>
      </c>
      <c r="BL5451" s="2">
        <v>1</v>
      </c>
      <c r="BM5451" s="2">
        <v>2</v>
      </c>
      <c r="BN5451" s="2">
        <v>2</v>
      </c>
      <c r="BO5451" s="2">
        <v>2</v>
      </c>
      <c r="BP5451" s="2">
        <v>0</v>
      </c>
      <c r="BQ5451" s="2">
        <v>0</v>
      </c>
      <c r="BR5451" s="2">
        <v>0</v>
      </c>
      <c r="BS5451" s="2">
        <v>0</v>
      </c>
      <c r="BT5451" s="2">
        <v>2</v>
      </c>
      <c r="BU5451" s="2">
        <v>0</v>
      </c>
      <c r="BV5451" s="2">
        <v>0</v>
      </c>
      <c r="BW5451" s="2">
        <v>0</v>
      </c>
      <c r="BX5451" s="2">
        <v>0</v>
      </c>
      <c r="BY5451" s="2">
        <v>0</v>
      </c>
      <c r="BZ5451" s="2">
        <v>0</v>
      </c>
      <c r="CA5451" s="2">
        <v>0</v>
      </c>
      <c r="CB5451" s="2">
        <v>0</v>
      </c>
      <c r="CC5451" s="2">
        <v>0</v>
      </c>
      <c r="CD5451" s="2">
        <v>0</v>
      </c>
      <c r="CE5451" s="2">
        <v>0</v>
      </c>
      <c r="CF5451" s="2">
        <v>0</v>
      </c>
      <c r="CG5451" s="2">
        <v>0</v>
      </c>
      <c r="CH5451" s="2">
        <v>0</v>
      </c>
      <c r="CI5451" s="2">
        <v>0</v>
      </c>
      <c r="CJ5451" s="2">
        <v>0</v>
      </c>
      <c r="CK5451" s="2">
        <v>0</v>
      </c>
      <c r="CL5451" s="2">
        <v>0</v>
      </c>
    </row>
    <row r="5452" spans="1:90" x14ac:dyDescent="0.25">
      <c r="A5452" t="s">
        <v>115</v>
      </c>
      <c r="B5452">
        <v>20511</v>
      </c>
      <c r="C5452" t="s">
        <v>454</v>
      </c>
      <c r="D5452">
        <v>1</v>
      </c>
      <c r="E5452">
        <v>8</v>
      </c>
      <c r="F5452">
        <v>25124</v>
      </c>
      <c r="G5452">
        <v>35025124</v>
      </c>
      <c r="H5452" t="s">
        <v>14672</v>
      </c>
      <c r="I5452">
        <v>684</v>
      </c>
      <c r="J5452" t="s">
        <v>454</v>
      </c>
      <c r="K5452" t="s">
        <v>2507</v>
      </c>
      <c r="L5452">
        <v>1</v>
      </c>
      <c r="M5452" t="s">
        <v>454</v>
      </c>
      <c r="N5452">
        <v>15900000</v>
      </c>
      <c r="O5452" t="s">
        <v>162</v>
      </c>
      <c r="P5452" t="s">
        <v>14673</v>
      </c>
      <c r="Q5452">
        <v>111</v>
      </c>
      <c r="R5452">
        <v>16</v>
      </c>
      <c r="S5452">
        <v>32523133</v>
      </c>
      <c r="U5452" t="s">
        <v>10203</v>
      </c>
      <c r="V5452">
        <v>1</v>
      </c>
      <c r="W5452" s="2">
        <v>0</v>
      </c>
      <c r="X5452" s="2">
        <v>0</v>
      </c>
      <c r="Y5452" s="2">
        <v>0</v>
      </c>
      <c r="Z5452" s="2">
        <v>0</v>
      </c>
      <c r="AA5452" s="2">
        <v>0</v>
      </c>
      <c r="AB5452" s="2">
        <v>0</v>
      </c>
      <c r="AC5452" s="2">
        <v>0</v>
      </c>
      <c r="AD5452" s="2">
        <v>186</v>
      </c>
      <c r="AE5452" s="2">
        <v>154</v>
      </c>
      <c r="AF5452" s="2">
        <v>165</v>
      </c>
      <c r="AG5452" s="2">
        <v>144</v>
      </c>
      <c r="AH5452" s="2">
        <v>40</v>
      </c>
      <c r="AI5452" s="2">
        <v>0</v>
      </c>
      <c r="AJ5452" s="2">
        <v>80</v>
      </c>
      <c r="AK5452" s="2">
        <v>0</v>
      </c>
      <c r="AL5452" s="2">
        <v>0</v>
      </c>
      <c r="AM5452" s="2">
        <v>0</v>
      </c>
      <c r="AN5452" s="2">
        <v>0</v>
      </c>
      <c r="AO5452" s="2">
        <v>0</v>
      </c>
      <c r="AP5452" s="2">
        <v>0</v>
      </c>
      <c r="AQ5452" s="2">
        <v>0</v>
      </c>
      <c r="AR5452" s="2">
        <v>0</v>
      </c>
      <c r="AS5452" s="2">
        <v>0</v>
      </c>
      <c r="AT5452" s="2">
        <v>0</v>
      </c>
      <c r="AU5452" s="2">
        <v>0</v>
      </c>
      <c r="AV5452" s="2">
        <v>0</v>
      </c>
      <c r="AW5452" s="2">
        <v>0</v>
      </c>
      <c r="AX5452" s="2">
        <v>0</v>
      </c>
      <c r="AY5452" s="2">
        <v>0</v>
      </c>
      <c r="AZ5452" s="2">
        <v>0</v>
      </c>
      <c r="BA5452" s="2">
        <v>0</v>
      </c>
      <c r="BB5452" s="2">
        <v>0</v>
      </c>
      <c r="BC5452" s="2">
        <v>22</v>
      </c>
      <c r="BD5452" s="2">
        <v>0</v>
      </c>
      <c r="BE5452" s="2">
        <v>0</v>
      </c>
      <c r="BF5452" s="2">
        <v>0</v>
      </c>
      <c r="BG5452" s="2">
        <v>0</v>
      </c>
      <c r="BH5452" s="2">
        <v>0</v>
      </c>
      <c r="BI5452" s="2">
        <v>0</v>
      </c>
      <c r="BJ5452" s="2">
        <v>0</v>
      </c>
      <c r="BK5452" s="2">
        <v>0</v>
      </c>
      <c r="BL5452" s="2">
        <v>13</v>
      </c>
      <c r="BM5452" s="2">
        <v>7</v>
      </c>
      <c r="BN5452" s="2">
        <v>7</v>
      </c>
      <c r="BO5452" s="2">
        <v>5</v>
      </c>
      <c r="BP5452" s="2">
        <v>1</v>
      </c>
      <c r="BQ5452" s="2">
        <v>0</v>
      </c>
      <c r="BR5452" s="2">
        <v>2</v>
      </c>
      <c r="BS5452" s="2">
        <v>0</v>
      </c>
      <c r="BT5452" s="2">
        <v>0</v>
      </c>
      <c r="BU5452" s="2">
        <v>0</v>
      </c>
      <c r="BV5452" s="2">
        <v>0</v>
      </c>
      <c r="BW5452" s="2">
        <v>0</v>
      </c>
      <c r="BX5452" s="2">
        <v>0</v>
      </c>
      <c r="BY5452" s="2">
        <v>0</v>
      </c>
      <c r="BZ5452" s="2">
        <v>0</v>
      </c>
      <c r="CA5452" s="2">
        <v>0</v>
      </c>
      <c r="CB5452" s="2">
        <v>0</v>
      </c>
      <c r="CC5452" s="2">
        <v>0</v>
      </c>
      <c r="CD5452" s="2">
        <v>0</v>
      </c>
      <c r="CE5452" s="2">
        <v>0</v>
      </c>
      <c r="CF5452" s="2">
        <v>0</v>
      </c>
      <c r="CG5452" s="2">
        <v>0</v>
      </c>
      <c r="CH5452" s="2">
        <v>0</v>
      </c>
      <c r="CI5452" s="2">
        <v>0</v>
      </c>
      <c r="CJ5452" s="2">
        <v>0</v>
      </c>
      <c r="CK5452" s="2">
        <v>1</v>
      </c>
      <c r="CL5452" s="2">
        <v>0</v>
      </c>
    </row>
    <row r="5453" spans="1:90" x14ac:dyDescent="0.25">
      <c r="A5453" t="s">
        <v>115</v>
      </c>
      <c r="B5453">
        <v>20511</v>
      </c>
      <c r="C5453" t="s">
        <v>454</v>
      </c>
      <c r="D5453">
        <v>1</v>
      </c>
      <c r="E5453">
        <v>8</v>
      </c>
      <c r="F5453">
        <v>22056</v>
      </c>
      <c r="G5453">
        <v>35022056</v>
      </c>
      <c r="H5453" t="s">
        <v>11684</v>
      </c>
      <c r="I5453">
        <v>674</v>
      </c>
      <c r="J5453" t="s">
        <v>1473</v>
      </c>
      <c r="K5453" t="s">
        <v>11685</v>
      </c>
      <c r="L5453">
        <v>2</v>
      </c>
      <c r="M5453" t="s">
        <v>11594</v>
      </c>
      <c r="N5453">
        <v>14915000</v>
      </c>
      <c r="O5453" t="s">
        <v>92</v>
      </c>
      <c r="P5453" t="s">
        <v>11686</v>
      </c>
      <c r="Q5453">
        <v>297</v>
      </c>
      <c r="R5453">
        <v>16</v>
      </c>
      <c r="S5453">
        <v>33856122</v>
      </c>
      <c r="T5453">
        <v>33856162</v>
      </c>
      <c r="U5453" t="s">
        <v>11687</v>
      </c>
      <c r="V5453">
        <v>1</v>
      </c>
      <c r="W5453" s="2">
        <v>0</v>
      </c>
      <c r="X5453" s="2">
        <v>0</v>
      </c>
      <c r="Y5453" s="2">
        <v>22</v>
      </c>
      <c r="Z5453" s="2">
        <v>22</v>
      </c>
      <c r="AA5453" s="2">
        <v>18</v>
      </c>
      <c r="AB5453" s="2">
        <v>23</v>
      </c>
      <c r="AC5453" s="2">
        <v>35</v>
      </c>
      <c r="AD5453" s="2">
        <v>19</v>
      </c>
      <c r="AE5453" s="2">
        <v>17</v>
      </c>
      <c r="AF5453" s="2">
        <v>16</v>
      </c>
      <c r="AG5453" s="2">
        <v>32</v>
      </c>
      <c r="AH5453" s="2">
        <v>33</v>
      </c>
      <c r="AI5453" s="2">
        <v>24</v>
      </c>
      <c r="AJ5453" s="2">
        <v>22</v>
      </c>
      <c r="AK5453" s="2">
        <v>0</v>
      </c>
      <c r="AL5453" s="2">
        <v>0</v>
      </c>
      <c r="AM5453" s="2">
        <v>0</v>
      </c>
      <c r="AN5453" s="2">
        <v>0</v>
      </c>
      <c r="AO5453" s="2">
        <v>0</v>
      </c>
      <c r="AP5453" s="2">
        <v>0</v>
      </c>
      <c r="AQ5453" s="2">
        <v>0</v>
      </c>
      <c r="AR5453" s="2">
        <v>0</v>
      </c>
      <c r="AS5453" s="2">
        <v>0</v>
      </c>
      <c r="AT5453" s="2">
        <v>0</v>
      </c>
      <c r="AU5453" s="2">
        <v>0</v>
      </c>
      <c r="AV5453" s="2">
        <v>0</v>
      </c>
      <c r="AW5453" s="2">
        <v>0</v>
      </c>
      <c r="AX5453" s="2">
        <v>0</v>
      </c>
      <c r="AY5453" s="2">
        <v>0</v>
      </c>
      <c r="AZ5453" s="2">
        <v>0</v>
      </c>
      <c r="BA5453" s="2">
        <v>0</v>
      </c>
      <c r="BB5453" s="2">
        <v>0</v>
      </c>
      <c r="BC5453" s="2">
        <v>137</v>
      </c>
      <c r="BD5453" s="2">
        <v>1</v>
      </c>
      <c r="BE5453" s="2">
        <v>0</v>
      </c>
      <c r="BF5453" s="2">
        <v>0</v>
      </c>
      <c r="BG5453" s="2">
        <v>1</v>
      </c>
      <c r="BH5453" s="2">
        <v>1</v>
      </c>
      <c r="BI5453" s="2">
        <v>2</v>
      </c>
      <c r="BJ5453" s="2">
        <v>1</v>
      </c>
      <c r="BK5453" s="2">
        <v>2</v>
      </c>
      <c r="BL5453" s="2">
        <v>1</v>
      </c>
      <c r="BM5453" s="2">
        <v>1</v>
      </c>
      <c r="BN5453" s="2">
        <v>1</v>
      </c>
      <c r="BO5453" s="2">
        <v>2</v>
      </c>
      <c r="BP5453" s="2">
        <v>2</v>
      </c>
      <c r="BQ5453" s="2">
        <v>1</v>
      </c>
      <c r="BR5453" s="2">
        <v>1</v>
      </c>
      <c r="BS5453" s="2">
        <v>0</v>
      </c>
      <c r="BT5453" s="2">
        <v>0</v>
      </c>
      <c r="BU5453" s="2">
        <v>0</v>
      </c>
      <c r="BV5453" s="2">
        <v>0</v>
      </c>
      <c r="BW5453" s="2">
        <v>0</v>
      </c>
      <c r="BX5453" s="2">
        <v>0</v>
      </c>
      <c r="BY5453" s="2">
        <v>0</v>
      </c>
      <c r="BZ5453" s="2">
        <v>0</v>
      </c>
      <c r="CA5453" s="2">
        <v>0</v>
      </c>
      <c r="CB5453" s="2">
        <v>0</v>
      </c>
      <c r="CC5453" s="2">
        <v>0</v>
      </c>
      <c r="CD5453" s="2">
        <v>0</v>
      </c>
      <c r="CE5453" s="2">
        <v>0</v>
      </c>
      <c r="CF5453" s="2">
        <v>0</v>
      </c>
      <c r="CG5453" s="2">
        <v>0</v>
      </c>
      <c r="CH5453" s="2">
        <v>0</v>
      </c>
      <c r="CI5453" s="2">
        <v>0</v>
      </c>
      <c r="CJ5453" s="2">
        <v>0</v>
      </c>
      <c r="CK5453" s="2">
        <v>7</v>
      </c>
      <c r="CL5453" s="2">
        <v>1</v>
      </c>
    </row>
    <row r="5454" spans="1:90" x14ac:dyDescent="0.25">
      <c r="A5454" t="s">
        <v>115</v>
      </c>
      <c r="B5454">
        <v>20511</v>
      </c>
      <c r="C5454" t="s">
        <v>454</v>
      </c>
      <c r="D5454">
        <v>1</v>
      </c>
      <c r="E5454">
        <v>8</v>
      </c>
      <c r="F5454">
        <v>24831</v>
      </c>
      <c r="G5454">
        <v>35024831</v>
      </c>
      <c r="H5454" t="s">
        <v>6476</v>
      </c>
      <c r="I5454">
        <v>303</v>
      </c>
      <c r="J5454" t="s">
        <v>5695</v>
      </c>
      <c r="K5454" t="s">
        <v>91</v>
      </c>
      <c r="L5454">
        <v>1</v>
      </c>
      <c r="M5454" t="s">
        <v>5695</v>
      </c>
      <c r="N5454">
        <v>15940000</v>
      </c>
      <c r="O5454" t="s">
        <v>92</v>
      </c>
      <c r="P5454" t="s">
        <v>6477</v>
      </c>
      <c r="Q5454">
        <v>646</v>
      </c>
      <c r="R5454">
        <v>16</v>
      </c>
      <c r="S5454">
        <v>32581235</v>
      </c>
      <c r="U5454" t="s">
        <v>6478</v>
      </c>
      <c r="V5454">
        <v>1</v>
      </c>
      <c r="W5454" s="2">
        <v>0</v>
      </c>
      <c r="X5454" s="2">
        <v>0</v>
      </c>
      <c r="Y5454" s="2">
        <v>0</v>
      </c>
      <c r="Z5454" s="2">
        <v>0</v>
      </c>
      <c r="AA5454" s="2">
        <v>0</v>
      </c>
      <c r="AB5454" s="2">
        <v>0</v>
      </c>
      <c r="AC5454" s="2">
        <v>0</v>
      </c>
      <c r="AD5454" s="2">
        <v>0</v>
      </c>
      <c r="AE5454" s="2">
        <v>0</v>
      </c>
      <c r="AF5454" s="2">
        <v>0</v>
      </c>
      <c r="AG5454" s="2">
        <v>0</v>
      </c>
      <c r="AH5454" s="2">
        <v>61</v>
      </c>
      <c r="AI5454" s="2">
        <v>42</v>
      </c>
      <c r="AJ5454" s="2">
        <v>69</v>
      </c>
      <c r="AK5454" s="2">
        <v>0</v>
      </c>
      <c r="AL5454" s="2">
        <v>0</v>
      </c>
      <c r="AM5454" s="2">
        <v>0</v>
      </c>
      <c r="AN5454" s="2">
        <v>0</v>
      </c>
      <c r="AO5454" s="2">
        <v>0</v>
      </c>
      <c r="AP5454" s="2">
        <v>0</v>
      </c>
      <c r="AQ5454" s="2">
        <v>0</v>
      </c>
      <c r="AR5454" s="2">
        <v>31</v>
      </c>
      <c r="AS5454" s="2">
        <v>0</v>
      </c>
      <c r="AT5454" s="2">
        <v>0</v>
      </c>
      <c r="AU5454" s="2">
        <v>19</v>
      </c>
      <c r="AV5454" s="2">
        <v>0</v>
      </c>
      <c r="AW5454" s="2">
        <v>0</v>
      </c>
      <c r="AX5454" s="2">
        <v>0</v>
      </c>
      <c r="AY5454" s="2">
        <v>0</v>
      </c>
      <c r="AZ5454" s="2">
        <v>0</v>
      </c>
      <c r="BA5454" s="2">
        <v>0</v>
      </c>
      <c r="BB5454" s="2">
        <v>0</v>
      </c>
      <c r="BC5454" s="2">
        <v>48</v>
      </c>
      <c r="BD5454" s="2">
        <v>0</v>
      </c>
      <c r="BE5454" s="2">
        <v>0</v>
      </c>
      <c r="BF5454" s="2">
        <v>0</v>
      </c>
      <c r="BG5454" s="2">
        <v>0</v>
      </c>
      <c r="BH5454" s="2">
        <v>0</v>
      </c>
      <c r="BI5454" s="2">
        <v>0</v>
      </c>
      <c r="BJ5454" s="2">
        <v>0</v>
      </c>
      <c r="BK5454" s="2">
        <v>0</v>
      </c>
      <c r="BL5454" s="2">
        <v>0</v>
      </c>
      <c r="BM5454" s="2">
        <v>0</v>
      </c>
      <c r="BN5454" s="2">
        <v>0</v>
      </c>
      <c r="BO5454" s="2">
        <v>0</v>
      </c>
      <c r="BP5454" s="2">
        <v>4</v>
      </c>
      <c r="BQ5454" s="2">
        <v>2</v>
      </c>
      <c r="BR5454" s="2">
        <v>3</v>
      </c>
      <c r="BS5454" s="2">
        <v>0</v>
      </c>
      <c r="BT5454" s="2">
        <v>0</v>
      </c>
      <c r="BU5454" s="2">
        <v>0</v>
      </c>
      <c r="BV5454" s="2">
        <v>0</v>
      </c>
      <c r="BW5454" s="2">
        <v>0</v>
      </c>
      <c r="BX5454" s="2">
        <v>0</v>
      </c>
      <c r="BY5454" s="2">
        <v>0</v>
      </c>
      <c r="BZ5454" s="2">
        <v>1</v>
      </c>
      <c r="CA5454" s="2">
        <v>0</v>
      </c>
      <c r="CB5454" s="2">
        <v>0</v>
      </c>
      <c r="CC5454" s="2">
        <v>1</v>
      </c>
      <c r="CD5454" s="2">
        <v>0</v>
      </c>
      <c r="CE5454" s="2">
        <v>0</v>
      </c>
      <c r="CF5454" s="2">
        <v>0</v>
      </c>
      <c r="CG5454" s="2">
        <v>0</v>
      </c>
      <c r="CH5454" s="2">
        <v>0</v>
      </c>
      <c r="CI5454" s="2">
        <v>0</v>
      </c>
      <c r="CJ5454" s="2">
        <v>0</v>
      </c>
      <c r="CK5454" s="2">
        <v>2</v>
      </c>
      <c r="CL5454" s="2">
        <v>0</v>
      </c>
    </row>
    <row r="5455" spans="1:90" x14ac:dyDescent="0.25">
      <c r="A5455" t="s">
        <v>115</v>
      </c>
      <c r="B5455">
        <v>20511</v>
      </c>
      <c r="C5455" t="s">
        <v>454</v>
      </c>
      <c r="D5455">
        <v>1</v>
      </c>
      <c r="E5455">
        <v>8</v>
      </c>
      <c r="F5455">
        <v>25159</v>
      </c>
      <c r="G5455">
        <v>35025159</v>
      </c>
      <c r="H5455" t="s">
        <v>15652</v>
      </c>
      <c r="I5455">
        <v>684</v>
      </c>
      <c r="J5455" t="s">
        <v>454</v>
      </c>
      <c r="K5455" t="s">
        <v>91</v>
      </c>
      <c r="L5455">
        <v>1</v>
      </c>
      <c r="M5455" t="s">
        <v>454</v>
      </c>
      <c r="N5455">
        <v>15900000</v>
      </c>
      <c r="O5455" t="s">
        <v>162</v>
      </c>
      <c r="P5455" t="s">
        <v>3070</v>
      </c>
      <c r="Q5455">
        <v>200</v>
      </c>
      <c r="R5455">
        <v>16</v>
      </c>
      <c r="S5455">
        <v>32522125</v>
      </c>
      <c r="T5455">
        <v>32527309</v>
      </c>
      <c r="U5455" t="s">
        <v>15653</v>
      </c>
      <c r="V5455">
        <v>1</v>
      </c>
      <c r="W5455" s="2">
        <v>0</v>
      </c>
      <c r="X5455" s="2">
        <v>0</v>
      </c>
      <c r="Y5455" s="2">
        <v>0</v>
      </c>
      <c r="Z5455" s="2">
        <v>0</v>
      </c>
      <c r="AA5455" s="2">
        <v>0</v>
      </c>
      <c r="AB5455" s="2">
        <v>0</v>
      </c>
      <c r="AC5455" s="2">
        <v>0</v>
      </c>
      <c r="AD5455" s="2">
        <v>66</v>
      </c>
      <c r="AE5455" s="2">
        <v>88</v>
      </c>
      <c r="AF5455" s="2">
        <v>76</v>
      </c>
      <c r="AG5455" s="2">
        <v>93</v>
      </c>
      <c r="AH5455" s="2">
        <v>71</v>
      </c>
      <c r="AI5455" s="2">
        <v>133</v>
      </c>
      <c r="AJ5455" s="2">
        <v>102</v>
      </c>
      <c r="AK5455" s="2">
        <v>0</v>
      </c>
      <c r="AL5455" s="2">
        <v>0</v>
      </c>
      <c r="AM5455" s="2">
        <v>0</v>
      </c>
      <c r="AN5455" s="2">
        <v>0</v>
      </c>
      <c r="AO5455" s="2">
        <v>0</v>
      </c>
      <c r="AP5455" s="2">
        <v>0</v>
      </c>
      <c r="AQ5455" s="2">
        <v>0</v>
      </c>
      <c r="AR5455" s="2">
        <v>140</v>
      </c>
      <c r="AS5455" s="2">
        <v>0</v>
      </c>
      <c r="AT5455" s="2">
        <v>0</v>
      </c>
      <c r="AU5455" s="2">
        <v>0</v>
      </c>
      <c r="AV5455" s="2">
        <v>0</v>
      </c>
      <c r="AW5455" s="2">
        <v>0</v>
      </c>
      <c r="AX5455" s="2">
        <v>0</v>
      </c>
      <c r="AY5455" s="2">
        <v>0</v>
      </c>
      <c r="AZ5455" s="2">
        <v>0</v>
      </c>
      <c r="BA5455" s="2">
        <v>0</v>
      </c>
      <c r="BB5455" s="2">
        <v>0</v>
      </c>
      <c r="BC5455" s="2">
        <v>305</v>
      </c>
      <c r="BD5455" s="2">
        <v>10</v>
      </c>
      <c r="BE5455" s="2">
        <v>0</v>
      </c>
      <c r="BF5455" s="2">
        <v>0</v>
      </c>
      <c r="BG5455" s="2">
        <v>0</v>
      </c>
      <c r="BH5455" s="2">
        <v>0</v>
      </c>
      <c r="BI5455" s="2">
        <v>0</v>
      </c>
      <c r="BJ5455" s="2">
        <v>0</v>
      </c>
      <c r="BK5455" s="2">
        <v>0</v>
      </c>
      <c r="BL5455" s="2">
        <v>3</v>
      </c>
      <c r="BM5455" s="2">
        <v>5</v>
      </c>
      <c r="BN5455" s="2">
        <v>5</v>
      </c>
      <c r="BO5455" s="2">
        <v>4</v>
      </c>
      <c r="BP5455" s="2">
        <v>4</v>
      </c>
      <c r="BQ5455" s="2">
        <v>4</v>
      </c>
      <c r="BR5455" s="2">
        <v>3</v>
      </c>
      <c r="BS5455" s="2">
        <v>0</v>
      </c>
      <c r="BT5455" s="2">
        <v>0</v>
      </c>
      <c r="BU5455" s="2">
        <v>0</v>
      </c>
      <c r="BV5455" s="2">
        <v>0</v>
      </c>
      <c r="BW5455" s="2">
        <v>0</v>
      </c>
      <c r="BX5455" s="2">
        <v>0</v>
      </c>
      <c r="BY5455" s="2">
        <v>0</v>
      </c>
      <c r="BZ5455" s="2">
        <v>7</v>
      </c>
      <c r="CA5455" s="2">
        <v>0</v>
      </c>
      <c r="CB5455" s="2">
        <v>0</v>
      </c>
      <c r="CC5455" s="2">
        <v>0</v>
      </c>
      <c r="CD5455" s="2">
        <v>0</v>
      </c>
      <c r="CE5455" s="2">
        <v>0</v>
      </c>
      <c r="CF5455" s="2">
        <v>0</v>
      </c>
      <c r="CG5455" s="2">
        <v>0</v>
      </c>
      <c r="CH5455" s="2">
        <v>0</v>
      </c>
      <c r="CI5455" s="2">
        <v>0</v>
      </c>
      <c r="CJ5455" s="2">
        <v>0</v>
      </c>
      <c r="CK5455" s="2">
        <v>15</v>
      </c>
      <c r="CL5455" s="2">
        <v>2</v>
      </c>
    </row>
    <row r="5456" spans="1:90" x14ac:dyDescent="0.25">
      <c r="A5456" t="s">
        <v>115</v>
      </c>
      <c r="B5456">
        <v>20511</v>
      </c>
      <c r="C5456" t="s">
        <v>454</v>
      </c>
      <c r="D5456">
        <v>1</v>
      </c>
      <c r="E5456">
        <v>8</v>
      </c>
      <c r="F5456">
        <v>24855</v>
      </c>
      <c r="G5456">
        <v>35024855</v>
      </c>
      <c r="H5456" t="s">
        <v>17512</v>
      </c>
      <c r="I5456">
        <v>223</v>
      </c>
      <c r="J5456" t="s">
        <v>814</v>
      </c>
      <c r="K5456" t="s">
        <v>697</v>
      </c>
      <c r="L5456">
        <v>1</v>
      </c>
      <c r="M5456" t="s">
        <v>814</v>
      </c>
      <c r="N5456">
        <v>14955000</v>
      </c>
      <c r="O5456" t="s">
        <v>92</v>
      </c>
      <c r="P5456" t="s">
        <v>17513</v>
      </c>
      <c r="Q5456">
        <v>30</v>
      </c>
      <c r="R5456">
        <v>16</v>
      </c>
      <c r="S5456">
        <v>32661166</v>
      </c>
      <c r="T5456">
        <v>32661175</v>
      </c>
      <c r="U5456" t="s">
        <v>17514</v>
      </c>
      <c r="V5456">
        <v>1</v>
      </c>
      <c r="W5456" s="2">
        <v>0</v>
      </c>
      <c r="X5456" s="2">
        <v>0</v>
      </c>
      <c r="Y5456" s="2">
        <v>0</v>
      </c>
      <c r="Z5456" s="2">
        <v>0</v>
      </c>
      <c r="AA5456" s="2">
        <v>0</v>
      </c>
      <c r="AB5456" s="2">
        <v>0</v>
      </c>
      <c r="AC5456" s="2">
        <v>0</v>
      </c>
      <c r="AD5456" s="2">
        <v>46</v>
      </c>
      <c r="AE5456" s="2">
        <v>56</v>
      </c>
      <c r="AF5456" s="2">
        <v>94</v>
      </c>
      <c r="AG5456" s="2">
        <v>69</v>
      </c>
      <c r="AH5456" s="2">
        <v>161</v>
      </c>
      <c r="AI5456" s="2">
        <v>163</v>
      </c>
      <c r="AJ5456" s="2">
        <v>158</v>
      </c>
      <c r="AK5456" s="2">
        <v>0</v>
      </c>
      <c r="AL5456" s="2">
        <v>0</v>
      </c>
      <c r="AM5456" s="2">
        <v>0</v>
      </c>
      <c r="AN5456" s="2">
        <v>0</v>
      </c>
      <c r="AO5456" s="2">
        <v>0</v>
      </c>
      <c r="AP5456" s="2">
        <v>0</v>
      </c>
      <c r="AQ5456" s="2">
        <v>0</v>
      </c>
      <c r="AR5456" s="2">
        <v>0</v>
      </c>
      <c r="AS5456" s="2">
        <v>0</v>
      </c>
      <c r="AT5456" s="2">
        <v>0</v>
      </c>
      <c r="AU5456" s="2">
        <v>0</v>
      </c>
      <c r="AV5456" s="2">
        <v>0</v>
      </c>
      <c r="AW5456" s="2">
        <v>0</v>
      </c>
      <c r="AX5456" s="2">
        <v>0</v>
      </c>
      <c r="AY5456" s="2">
        <v>0</v>
      </c>
      <c r="AZ5456" s="2">
        <v>0</v>
      </c>
      <c r="BA5456" s="2">
        <v>0</v>
      </c>
      <c r="BB5456" s="2">
        <v>0</v>
      </c>
      <c r="BC5456" s="2">
        <v>225</v>
      </c>
      <c r="BD5456" s="2">
        <v>17</v>
      </c>
      <c r="BE5456" s="2">
        <v>0</v>
      </c>
      <c r="BF5456" s="2">
        <v>0</v>
      </c>
      <c r="BG5456" s="2">
        <v>0</v>
      </c>
      <c r="BH5456" s="2">
        <v>0</v>
      </c>
      <c r="BI5456" s="2">
        <v>0</v>
      </c>
      <c r="BJ5456" s="2">
        <v>0</v>
      </c>
      <c r="BK5456" s="2">
        <v>0</v>
      </c>
      <c r="BL5456" s="2">
        <v>4</v>
      </c>
      <c r="BM5456" s="2">
        <v>3</v>
      </c>
      <c r="BN5456" s="2">
        <v>6</v>
      </c>
      <c r="BO5456" s="2">
        <v>3</v>
      </c>
      <c r="BP5456" s="2">
        <v>7</v>
      </c>
      <c r="BQ5456" s="2">
        <v>6</v>
      </c>
      <c r="BR5456" s="2">
        <v>6</v>
      </c>
      <c r="BS5456" s="2">
        <v>0</v>
      </c>
      <c r="BT5456" s="2">
        <v>0</v>
      </c>
      <c r="BU5456" s="2">
        <v>0</v>
      </c>
      <c r="BV5456" s="2">
        <v>0</v>
      </c>
      <c r="BW5456" s="2">
        <v>0</v>
      </c>
      <c r="BX5456" s="2">
        <v>0</v>
      </c>
      <c r="BY5456" s="2">
        <v>0</v>
      </c>
      <c r="BZ5456" s="2">
        <v>0</v>
      </c>
      <c r="CA5456" s="2">
        <v>0</v>
      </c>
      <c r="CB5456" s="2">
        <v>0</v>
      </c>
      <c r="CC5456" s="2">
        <v>0</v>
      </c>
      <c r="CD5456" s="2">
        <v>0</v>
      </c>
      <c r="CE5456" s="2">
        <v>0</v>
      </c>
      <c r="CF5456" s="2">
        <v>0</v>
      </c>
      <c r="CG5456" s="2">
        <v>0</v>
      </c>
      <c r="CH5456" s="2">
        <v>0</v>
      </c>
      <c r="CI5456" s="2">
        <v>0</v>
      </c>
      <c r="CJ5456" s="2">
        <v>0</v>
      </c>
      <c r="CK5456" s="2">
        <v>12</v>
      </c>
      <c r="CL5456" s="2">
        <v>3</v>
      </c>
    </row>
    <row r="5457" spans="1:90" x14ac:dyDescent="0.25">
      <c r="A5457" t="s">
        <v>115</v>
      </c>
      <c r="B5457">
        <v>20511</v>
      </c>
      <c r="C5457" t="s">
        <v>454</v>
      </c>
      <c r="D5457">
        <v>1</v>
      </c>
      <c r="E5457">
        <v>8</v>
      </c>
      <c r="F5457">
        <v>47491</v>
      </c>
      <c r="G5457">
        <v>35047491</v>
      </c>
      <c r="H5457" t="s">
        <v>17699</v>
      </c>
      <c r="I5457">
        <v>344</v>
      </c>
      <c r="J5457" t="s">
        <v>1406</v>
      </c>
      <c r="K5457" t="s">
        <v>17700</v>
      </c>
      <c r="L5457">
        <v>1</v>
      </c>
      <c r="M5457" t="s">
        <v>1406</v>
      </c>
      <c r="N5457">
        <v>14940000</v>
      </c>
      <c r="O5457" t="s">
        <v>92</v>
      </c>
      <c r="P5457" t="s">
        <v>17701</v>
      </c>
      <c r="Q5457">
        <v>15920</v>
      </c>
      <c r="R5457">
        <v>16</v>
      </c>
      <c r="S5457">
        <v>33422439</v>
      </c>
      <c r="T5457">
        <v>33423039</v>
      </c>
      <c r="U5457" t="s">
        <v>17702</v>
      </c>
      <c r="V5457">
        <v>1</v>
      </c>
      <c r="W5457" s="2">
        <v>0</v>
      </c>
      <c r="X5457" s="2">
        <v>0</v>
      </c>
      <c r="Y5457" s="2">
        <v>0</v>
      </c>
      <c r="Z5457" s="2">
        <v>0</v>
      </c>
      <c r="AA5457" s="2">
        <v>0</v>
      </c>
      <c r="AB5457" s="2">
        <v>20</v>
      </c>
      <c r="AC5457" s="2">
        <v>29</v>
      </c>
      <c r="AD5457" s="2">
        <v>55</v>
      </c>
      <c r="AE5457" s="2">
        <v>83</v>
      </c>
      <c r="AF5457" s="2">
        <v>60</v>
      </c>
      <c r="AG5457" s="2">
        <v>73</v>
      </c>
      <c r="AH5457" s="2">
        <v>56</v>
      </c>
      <c r="AI5457" s="2">
        <v>41</v>
      </c>
      <c r="AJ5457" s="2">
        <v>30</v>
      </c>
      <c r="AK5457" s="2">
        <v>0</v>
      </c>
      <c r="AL5457" s="2">
        <v>0</v>
      </c>
      <c r="AM5457" s="2">
        <v>0</v>
      </c>
      <c r="AN5457" s="2">
        <v>0</v>
      </c>
      <c r="AO5457" s="2">
        <v>0</v>
      </c>
      <c r="AP5457" s="2">
        <v>0</v>
      </c>
      <c r="AQ5457" s="2">
        <v>0</v>
      </c>
      <c r="AR5457" s="2">
        <v>0</v>
      </c>
      <c r="AS5457" s="2">
        <v>0</v>
      </c>
      <c r="AT5457" s="2">
        <v>0</v>
      </c>
      <c r="AU5457" s="2">
        <v>0</v>
      </c>
      <c r="AV5457" s="2">
        <v>0</v>
      </c>
      <c r="AW5457" s="2">
        <v>0</v>
      </c>
      <c r="AX5457" s="2">
        <v>0</v>
      </c>
      <c r="AY5457" s="2">
        <v>0</v>
      </c>
      <c r="AZ5457" s="2">
        <v>0</v>
      </c>
      <c r="BA5457" s="2">
        <v>0</v>
      </c>
      <c r="BB5457" s="2">
        <v>0</v>
      </c>
      <c r="BC5457" s="2">
        <v>84</v>
      </c>
      <c r="BD5457" s="2">
        <v>10</v>
      </c>
      <c r="BE5457" s="2">
        <v>0</v>
      </c>
      <c r="BF5457" s="2">
        <v>0</v>
      </c>
      <c r="BG5457" s="2">
        <v>0</v>
      </c>
      <c r="BH5457" s="2">
        <v>0</v>
      </c>
      <c r="BI5457" s="2">
        <v>0</v>
      </c>
      <c r="BJ5457" s="2">
        <v>1</v>
      </c>
      <c r="BK5457" s="2">
        <v>1</v>
      </c>
      <c r="BL5457" s="2">
        <v>2</v>
      </c>
      <c r="BM5457" s="2">
        <v>5</v>
      </c>
      <c r="BN5457" s="2">
        <v>4</v>
      </c>
      <c r="BO5457" s="2">
        <v>3</v>
      </c>
      <c r="BP5457" s="2">
        <v>4</v>
      </c>
      <c r="BQ5457" s="2">
        <v>4</v>
      </c>
      <c r="BR5457" s="2">
        <v>1</v>
      </c>
      <c r="BS5457" s="2">
        <v>0</v>
      </c>
      <c r="BT5457" s="2">
        <v>0</v>
      </c>
      <c r="BU5457" s="2">
        <v>0</v>
      </c>
      <c r="BV5457" s="2">
        <v>0</v>
      </c>
      <c r="BW5457" s="2">
        <v>0</v>
      </c>
      <c r="BX5457" s="2">
        <v>0</v>
      </c>
      <c r="BY5457" s="2">
        <v>0</v>
      </c>
      <c r="BZ5457" s="2">
        <v>0</v>
      </c>
      <c r="CA5457" s="2">
        <v>0</v>
      </c>
      <c r="CB5457" s="2">
        <v>0</v>
      </c>
      <c r="CC5457" s="2">
        <v>0</v>
      </c>
      <c r="CD5457" s="2">
        <v>0</v>
      </c>
      <c r="CE5457" s="2">
        <v>0</v>
      </c>
      <c r="CF5457" s="2">
        <v>0</v>
      </c>
      <c r="CG5457" s="2">
        <v>0</v>
      </c>
      <c r="CH5457" s="2">
        <v>0</v>
      </c>
      <c r="CI5457" s="2">
        <v>0</v>
      </c>
      <c r="CJ5457" s="2">
        <v>0</v>
      </c>
      <c r="CK5457" s="2">
        <v>4</v>
      </c>
      <c r="CL5457" s="2">
        <v>3</v>
      </c>
    </row>
    <row r="5458" spans="1:90" x14ac:dyDescent="0.25">
      <c r="A5458" t="s">
        <v>115</v>
      </c>
      <c r="B5458">
        <v>20511</v>
      </c>
      <c r="C5458" t="s">
        <v>454</v>
      </c>
      <c r="D5458">
        <v>1</v>
      </c>
      <c r="E5458">
        <v>8</v>
      </c>
      <c r="F5458">
        <v>25082</v>
      </c>
      <c r="G5458">
        <v>35025082</v>
      </c>
      <c r="H5458" t="s">
        <v>15476</v>
      </c>
      <c r="I5458">
        <v>375</v>
      </c>
      <c r="J5458" t="s">
        <v>676</v>
      </c>
      <c r="K5458" t="s">
        <v>4317</v>
      </c>
      <c r="L5458">
        <v>3</v>
      </c>
      <c r="M5458" t="s">
        <v>4317</v>
      </c>
      <c r="N5458">
        <v>14900000</v>
      </c>
      <c r="O5458" t="s">
        <v>92</v>
      </c>
      <c r="P5458" t="s">
        <v>15477</v>
      </c>
      <c r="Q5458">
        <v>785</v>
      </c>
      <c r="R5458">
        <v>16</v>
      </c>
      <c r="S5458">
        <v>32653140</v>
      </c>
      <c r="T5458">
        <v>32653200</v>
      </c>
      <c r="U5458" t="s">
        <v>15478</v>
      </c>
      <c r="V5458">
        <v>1</v>
      </c>
      <c r="W5458" s="2">
        <v>0</v>
      </c>
      <c r="X5458" s="2">
        <v>0</v>
      </c>
      <c r="Y5458" s="2">
        <v>0</v>
      </c>
      <c r="Z5458" s="2">
        <v>32</v>
      </c>
      <c r="AA5458" s="2">
        <v>31</v>
      </c>
      <c r="AB5458" s="2">
        <v>39</v>
      </c>
      <c r="AC5458" s="2">
        <v>31</v>
      </c>
      <c r="AD5458" s="2">
        <v>33</v>
      </c>
      <c r="AE5458" s="2">
        <v>38</v>
      </c>
      <c r="AF5458" s="2">
        <v>33</v>
      </c>
      <c r="AG5458" s="2">
        <v>31</v>
      </c>
      <c r="AH5458" s="2">
        <v>37</v>
      </c>
      <c r="AI5458" s="2">
        <v>37</v>
      </c>
      <c r="AJ5458" s="2">
        <v>35</v>
      </c>
      <c r="AK5458" s="2">
        <v>0</v>
      </c>
      <c r="AL5458" s="2">
        <v>0</v>
      </c>
      <c r="AM5458" s="2">
        <v>0</v>
      </c>
      <c r="AN5458" s="2">
        <v>0</v>
      </c>
      <c r="AO5458" s="2">
        <v>0</v>
      </c>
      <c r="AP5458" s="2">
        <v>0</v>
      </c>
      <c r="AQ5458" s="2">
        <v>0</v>
      </c>
      <c r="AR5458" s="2">
        <v>14</v>
      </c>
      <c r="AS5458" s="2">
        <v>0</v>
      </c>
      <c r="AT5458" s="2">
        <v>0</v>
      </c>
      <c r="AU5458" s="2">
        <v>26</v>
      </c>
      <c r="AV5458" s="2">
        <v>0</v>
      </c>
      <c r="AW5458" s="2">
        <v>0</v>
      </c>
      <c r="AX5458" s="2">
        <v>0</v>
      </c>
      <c r="AY5458" s="2">
        <v>0</v>
      </c>
      <c r="AZ5458" s="2">
        <v>0</v>
      </c>
      <c r="BA5458" s="2">
        <v>0</v>
      </c>
      <c r="BB5458" s="2">
        <v>0</v>
      </c>
      <c r="BC5458" s="2">
        <v>59</v>
      </c>
      <c r="BD5458" s="2">
        <v>4</v>
      </c>
      <c r="BE5458" s="2">
        <v>0</v>
      </c>
      <c r="BF5458" s="2">
        <v>0</v>
      </c>
      <c r="BG5458" s="2">
        <v>0</v>
      </c>
      <c r="BH5458" s="2">
        <v>2</v>
      </c>
      <c r="BI5458" s="2">
        <v>2</v>
      </c>
      <c r="BJ5458" s="2">
        <v>2</v>
      </c>
      <c r="BK5458" s="2">
        <v>3</v>
      </c>
      <c r="BL5458" s="2">
        <v>1</v>
      </c>
      <c r="BM5458" s="2">
        <v>3</v>
      </c>
      <c r="BN5458" s="2">
        <v>2</v>
      </c>
      <c r="BO5458" s="2">
        <v>2</v>
      </c>
      <c r="BP5458" s="2">
        <v>2</v>
      </c>
      <c r="BQ5458" s="2">
        <v>3</v>
      </c>
      <c r="BR5458" s="2">
        <v>2</v>
      </c>
      <c r="BS5458" s="2">
        <v>0</v>
      </c>
      <c r="BT5458" s="2">
        <v>0</v>
      </c>
      <c r="BU5458" s="2">
        <v>0</v>
      </c>
      <c r="BV5458" s="2">
        <v>0</v>
      </c>
      <c r="BW5458" s="2">
        <v>0</v>
      </c>
      <c r="BX5458" s="2">
        <v>0</v>
      </c>
      <c r="BY5458" s="2">
        <v>0</v>
      </c>
      <c r="BZ5458" s="2">
        <v>1</v>
      </c>
      <c r="CA5458" s="2">
        <v>0</v>
      </c>
      <c r="CB5458" s="2">
        <v>0</v>
      </c>
      <c r="CC5458" s="2">
        <v>2</v>
      </c>
      <c r="CD5458" s="2">
        <v>0</v>
      </c>
      <c r="CE5458" s="2">
        <v>0</v>
      </c>
      <c r="CF5458" s="2">
        <v>0</v>
      </c>
      <c r="CG5458" s="2">
        <v>0</v>
      </c>
      <c r="CH5458" s="2">
        <v>0</v>
      </c>
      <c r="CI5458" s="2">
        <v>0</v>
      </c>
      <c r="CJ5458" s="2">
        <v>0</v>
      </c>
      <c r="CK5458" s="2">
        <v>4</v>
      </c>
      <c r="CL5458" s="2">
        <v>2</v>
      </c>
    </row>
    <row r="5459" spans="1:90" x14ac:dyDescent="0.25">
      <c r="A5459" t="s">
        <v>115</v>
      </c>
      <c r="B5459">
        <v>20511</v>
      </c>
      <c r="C5459" t="s">
        <v>454</v>
      </c>
      <c r="D5459">
        <v>1</v>
      </c>
      <c r="E5459">
        <v>8</v>
      </c>
      <c r="F5459">
        <v>25012</v>
      </c>
      <c r="G5459">
        <v>35025012</v>
      </c>
      <c r="H5459" t="s">
        <v>3453</v>
      </c>
      <c r="I5459">
        <v>613</v>
      </c>
      <c r="J5459" t="s">
        <v>3213</v>
      </c>
      <c r="K5459" t="s">
        <v>91</v>
      </c>
      <c r="L5459">
        <v>1</v>
      </c>
      <c r="M5459" t="s">
        <v>3213</v>
      </c>
      <c r="N5459">
        <v>15970000</v>
      </c>
      <c r="O5459" t="s">
        <v>92</v>
      </c>
      <c r="P5459" t="s">
        <v>3454</v>
      </c>
      <c r="Q5459">
        <v>293</v>
      </c>
      <c r="R5459">
        <v>16</v>
      </c>
      <c r="S5459">
        <v>32561101</v>
      </c>
      <c r="T5459">
        <v>32561303</v>
      </c>
      <c r="U5459" t="s">
        <v>3455</v>
      </c>
      <c r="V5459">
        <v>1</v>
      </c>
      <c r="W5459" s="2">
        <v>0</v>
      </c>
      <c r="X5459" s="2">
        <v>0</v>
      </c>
      <c r="Y5459" s="2">
        <v>0</v>
      </c>
      <c r="Z5459" s="2">
        <v>0</v>
      </c>
      <c r="AA5459" s="2">
        <v>0</v>
      </c>
      <c r="AB5459" s="2">
        <v>0</v>
      </c>
      <c r="AC5459" s="2">
        <v>0</v>
      </c>
      <c r="AD5459" s="2">
        <v>85</v>
      </c>
      <c r="AE5459" s="2">
        <v>83</v>
      </c>
      <c r="AF5459" s="2">
        <v>51</v>
      </c>
      <c r="AG5459" s="2">
        <v>73</v>
      </c>
      <c r="AH5459" s="2">
        <v>60</v>
      </c>
      <c r="AI5459" s="2">
        <v>79</v>
      </c>
      <c r="AJ5459" s="2">
        <v>77</v>
      </c>
      <c r="AK5459" s="2">
        <v>0</v>
      </c>
      <c r="AL5459" s="2">
        <v>0</v>
      </c>
      <c r="AM5459" s="2">
        <v>0</v>
      </c>
      <c r="AN5459" s="2">
        <v>0</v>
      </c>
      <c r="AO5459" s="2">
        <v>0</v>
      </c>
      <c r="AP5459" s="2">
        <v>0</v>
      </c>
      <c r="AQ5459" s="2">
        <v>0</v>
      </c>
      <c r="AR5459" s="2">
        <v>31</v>
      </c>
      <c r="AS5459" s="2">
        <v>0</v>
      </c>
      <c r="AT5459" s="2">
        <v>0</v>
      </c>
      <c r="AU5459" s="2">
        <v>54</v>
      </c>
      <c r="AV5459" s="2">
        <v>0</v>
      </c>
      <c r="AW5459" s="2">
        <v>0</v>
      </c>
      <c r="AX5459" s="2">
        <v>0</v>
      </c>
      <c r="AY5459" s="2">
        <v>0</v>
      </c>
      <c r="AZ5459" s="2">
        <v>0</v>
      </c>
      <c r="BA5459" s="2">
        <v>0</v>
      </c>
      <c r="BB5459" s="2">
        <v>0</v>
      </c>
      <c r="BC5459" s="2">
        <v>99</v>
      </c>
      <c r="BD5459" s="2">
        <v>14</v>
      </c>
      <c r="BE5459" s="2">
        <v>0</v>
      </c>
      <c r="BF5459" s="2">
        <v>0</v>
      </c>
      <c r="BG5459" s="2">
        <v>0</v>
      </c>
      <c r="BH5459" s="2">
        <v>0</v>
      </c>
      <c r="BI5459" s="2">
        <v>0</v>
      </c>
      <c r="BJ5459" s="2">
        <v>0</v>
      </c>
      <c r="BK5459" s="2">
        <v>0</v>
      </c>
      <c r="BL5459" s="2">
        <v>4</v>
      </c>
      <c r="BM5459" s="2">
        <v>5</v>
      </c>
      <c r="BN5459" s="2">
        <v>4</v>
      </c>
      <c r="BO5459" s="2">
        <v>4</v>
      </c>
      <c r="BP5459" s="2">
        <v>3</v>
      </c>
      <c r="BQ5459" s="2">
        <v>5</v>
      </c>
      <c r="BR5459" s="2">
        <v>4</v>
      </c>
      <c r="BS5459" s="2">
        <v>0</v>
      </c>
      <c r="BT5459" s="2">
        <v>0</v>
      </c>
      <c r="BU5459" s="2">
        <v>0</v>
      </c>
      <c r="BV5459" s="2">
        <v>0</v>
      </c>
      <c r="BW5459" s="2">
        <v>0</v>
      </c>
      <c r="BX5459" s="2">
        <v>0</v>
      </c>
      <c r="BY5459" s="2">
        <v>0</v>
      </c>
      <c r="BZ5459" s="2">
        <v>2</v>
      </c>
      <c r="CA5459" s="2">
        <v>0</v>
      </c>
      <c r="CB5459" s="2">
        <v>0</v>
      </c>
      <c r="CC5459" s="2">
        <v>2</v>
      </c>
      <c r="CD5459" s="2">
        <v>0</v>
      </c>
      <c r="CE5459" s="2">
        <v>0</v>
      </c>
      <c r="CF5459" s="2">
        <v>0</v>
      </c>
      <c r="CG5459" s="2">
        <v>0</v>
      </c>
      <c r="CH5459" s="2">
        <v>0</v>
      </c>
      <c r="CI5459" s="2">
        <v>0</v>
      </c>
      <c r="CJ5459" s="2">
        <v>0</v>
      </c>
      <c r="CK5459" s="2">
        <v>8</v>
      </c>
      <c r="CL5459" s="2">
        <v>3</v>
      </c>
    </row>
    <row r="5460" spans="1:90" x14ac:dyDescent="0.25">
      <c r="A5460" t="s">
        <v>115</v>
      </c>
      <c r="B5460">
        <v>20511</v>
      </c>
      <c r="C5460" t="s">
        <v>454</v>
      </c>
      <c r="D5460">
        <v>1</v>
      </c>
      <c r="E5460">
        <v>8</v>
      </c>
      <c r="F5460">
        <v>25021</v>
      </c>
      <c r="G5460">
        <v>35025021</v>
      </c>
      <c r="H5460" t="s">
        <v>6956</v>
      </c>
      <c r="I5460">
        <v>344</v>
      </c>
      <c r="J5460" t="s">
        <v>1406</v>
      </c>
      <c r="K5460" t="s">
        <v>91</v>
      </c>
      <c r="L5460">
        <v>1</v>
      </c>
      <c r="M5460" t="s">
        <v>1406</v>
      </c>
      <c r="N5460">
        <v>14940000</v>
      </c>
      <c r="O5460" t="s">
        <v>92</v>
      </c>
      <c r="P5460" t="s">
        <v>6957</v>
      </c>
      <c r="Q5460">
        <v>1175</v>
      </c>
      <c r="R5460">
        <v>16</v>
      </c>
      <c r="S5460">
        <v>33422162</v>
      </c>
      <c r="T5460">
        <v>33423044</v>
      </c>
      <c r="U5460" t="s">
        <v>6958</v>
      </c>
      <c r="V5460">
        <v>1</v>
      </c>
      <c r="W5460" s="2">
        <v>0</v>
      </c>
      <c r="X5460" s="2">
        <v>0</v>
      </c>
      <c r="Y5460" s="2">
        <v>0</v>
      </c>
      <c r="Z5460" s="2">
        <v>0</v>
      </c>
      <c r="AA5460" s="2">
        <v>0</v>
      </c>
      <c r="AB5460" s="2">
        <v>0</v>
      </c>
      <c r="AC5460" s="2">
        <v>0</v>
      </c>
      <c r="AD5460" s="2">
        <v>71</v>
      </c>
      <c r="AE5460" s="2">
        <v>82</v>
      </c>
      <c r="AF5460" s="2">
        <v>70</v>
      </c>
      <c r="AG5460" s="2">
        <v>85</v>
      </c>
      <c r="AH5460" s="2">
        <v>147</v>
      </c>
      <c r="AI5460" s="2">
        <v>70</v>
      </c>
      <c r="AJ5460" s="2">
        <v>116</v>
      </c>
      <c r="AK5460" s="2">
        <v>0</v>
      </c>
      <c r="AL5460" s="2">
        <v>0</v>
      </c>
      <c r="AM5460" s="2">
        <v>0</v>
      </c>
      <c r="AN5460" s="2">
        <v>0</v>
      </c>
      <c r="AO5460" s="2">
        <v>0</v>
      </c>
      <c r="AP5460" s="2">
        <v>0</v>
      </c>
      <c r="AQ5460" s="2">
        <v>0</v>
      </c>
      <c r="AR5460" s="2">
        <v>87</v>
      </c>
      <c r="AS5460" s="2">
        <v>0</v>
      </c>
      <c r="AT5460" s="2">
        <v>0</v>
      </c>
      <c r="AU5460" s="2">
        <v>0</v>
      </c>
      <c r="AV5460" s="2">
        <v>0</v>
      </c>
      <c r="AW5460" s="2">
        <v>0</v>
      </c>
      <c r="AX5460" s="2">
        <v>0</v>
      </c>
      <c r="AY5460" s="2">
        <v>0</v>
      </c>
      <c r="AZ5460" s="2">
        <v>0</v>
      </c>
      <c r="BA5460" s="2">
        <v>0</v>
      </c>
      <c r="BB5460" s="2">
        <v>0</v>
      </c>
      <c r="BC5460" s="2">
        <v>88</v>
      </c>
      <c r="BD5460" s="2">
        <v>0</v>
      </c>
      <c r="BE5460" s="2">
        <v>0</v>
      </c>
      <c r="BF5460" s="2">
        <v>0</v>
      </c>
      <c r="BG5460" s="2">
        <v>0</v>
      </c>
      <c r="BH5460" s="2">
        <v>0</v>
      </c>
      <c r="BI5460" s="2">
        <v>0</v>
      </c>
      <c r="BJ5460" s="2">
        <v>0</v>
      </c>
      <c r="BK5460" s="2">
        <v>0</v>
      </c>
      <c r="BL5460" s="2">
        <v>6</v>
      </c>
      <c r="BM5460" s="2">
        <v>4</v>
      </c>
      <c r="BN5460" s="2">
        <v>4</v>
      </c>
      <c r="BO5460" s="2">
        <v>6</v>
      </c>
      <c r="BP5460" s="2">
        <v>10</v>
      </c>
      <c r="BQ5460" s="2">
        <v>3</v>
      </c>
      <c r="BR5460" s="2">
        <v>5</v>
      </c>
      <c r="BS5460" s="2">
        <v>0</v>
      </c>
      <c r="BT5460" s="2">
        <v>0</v>
      </c>
      <c r="BU5460" s="2">
        <v>0</v>
      </c>
      <c r="BV5460" s="2">
        <v>0</v>
      </c>
      <c r="BW5460" s="2">
        <v>0</v>
      </c>
      <c r="BX5460" s="2">
        <v>0</v>
      </c>
      <c r="BY5460" s="2">
        <v>0</v>
      </c>
      <c r="BZ5460" s="2">
        <v>6</v>
      </c>
      <c r="CA5460" s="2">
        <v>0</v>
      </c>
      <c r="CB5460" s="2">
        <v>0</v>
      </c>
      <c r="CC5460" s="2">
        <v>0</v>
      </c>
      <c r="CD5460" s="2">
        <v>0</v>
      </c>
      <c r="CE5460" s="2">
        <v>0</v>
      </c>
      <c r="CF5460" s="2">
        <v>0</v>
      </c>
      <c r="CG5460" s="2">
        <v>0</v>
      </c>
      <c r="CH5460" s="2">
        <v>0</v>
      </c>
      <c r="CI5460" s="2">
        <v>0</v>
      </c>
      <c r="CJ5460" s="2">
        <v>0</v>
      </c>
      <c r="CK5460" s="2">
        <v>6</v>
      </c>
      <c r="CL5460" s="2">
        <v>0</v>
      </c>
    </row>
    <row r="5461" spans="1:90" x14ac:dyDescent="0.25">
      <c r="A5461" t="s">
        <v>115</v>
      </c>
      <c r="B5461">
        <v>20511</v>
      </c>
      <c r="C5461" t="s">
        <v>454</v>
      </c>
      <c r="D5461">
        <v>1</v>
      </c>
      <c r="E5461">
        <v>8</v>
      </c>
      <c r="F5461">
        <v>42900</v>
      </c>
      <c r="G5461">
        <v>35042900</v>
      </c>
      <c r="H5461" t="s">
        <v>11144</v>
      </c>
      <c r="I5461">
        <v>375</v>
      </c>
      <c r="J5461" t="s">
        <v>676</v>
      </c>
      <c r="K5461" t="s">
        <v>91</v>
      </c>
      <c r="L5461">
        <v>1</v>
      </c>
      <c r="M5461" t="s">
        <v>676</v>
      </c>
      <c r="N5461">
        <v>14900000</v>
      </c>
      <c r="O5461" t="s">
        <v>92</v>
      </c>
      <c r="P5461" t="s">
        <v>7948</v>
      </c>
      <c r="Q5461">
        <v>763</v>
      </c>
      <c r="R5461">
        <v>16</v>
      </c>
      <c r="S5461">
        <v>32621762</v>
      </c>
      <c r="T5461">
        <v>32624411</v>
      </c>
      <c r="U5461" t="s">
        <v>11145</v>
      </c>
      <c r="V5461">
        <v>1</v>
      </c>
      <c r="W5461" s="2">
        <v>0</v>
      </c>
      <c r="X5461" s="2">
        <v>0</v>
      </c>
      <c r="Y5461" s="2">
        <v>0</v>
      </c>
      <c r="Z5461" s="2">
        <v>84</v>
      </c>
      <c r="AA5461" s="2">
        <v>71</v>
      </c>
      <c r="AB5461" s="2">
        <v>78</v>
      </c>
      <c r="AC5461" s="2">
        <v>86</v>
      </c>
      <c r="AD5461" s="2">
        <v>0</v>
      </c>
      <c r="AE5461" s="2">
        <v>0</v>
      </c>
      <c r="AF5461" s="2">
        <v>0</v>
      </c>
      <c r="AG5461" s="2">
        <v>0</v>
      </c>
      <c r="AH5461" s="2">
        <v>0</v>
      </c>
      <c r="AI5461" s="2">
        <v>0</v>
      </c>
      <c r="AJ5461" s="2">
        <v>0</v>
      </c>
      <c r="AK5461" s="2">
        <v>0</v>
      </c>
      <c r="AL5461" s="2">
        <v>0</v>
      </c>
      <c r="AM5461" s="2">
        <v>0</v>
      </c>
      <c r="AN5461" s="2">
        <v>0</v>
      </c>
      <c r="AO5461" s="2">
        <v>0</v>
      </c>
      <c r="AP5461" s="2">
        <v>0</v>
      </c>
      <c r="AQ5461" s="2">
        <v>0</v>
      </c>
      <c r="AR5461" s="2">
        <v>0</v>
      </c>
      <c r="AS5461" s="2">
        <v>0</v>
      </c>
      <c r="AT5461" s="2">
        <v>0</v>
      </c>
      <c r="AU5461" s="2">
        <v>0</v>
      </c>
      <c r="AV5461" s="2">
        <v>0</v>
      </c>
      <c r="AW5461" s="2">
        <v>0</v>
      </c>
      <c r="AX5461" s="2">
        <v>0</v>
      </c>
      <c r="AY5461" s="2">
        <v>0</v>
      </c>
      <c r="AZ5461" s="2">
        <v>0</v>
      </c>
      <c r="BA5461" s="2">
        <v>0</v>
      </c>
      <c r="BB5461" s="2">
        <v>0</v>
      </c>
      <c r="BC5461" s="2">
        <v>0</v>
      </c>
      <c r="BD5461" s="2">
        <v>8</v>
      </c>
      <c r="BE5461" s="2">
        <v>0</v>
      </c>
      <c r="BF5461" s="2">
        <v>0</v>
      </c>
      <c r="BG5461" s="2">
        <v>0</v>
      </c>
      <c r="BH5461" s="2">
        <v>4</v>
      </c>
      <c r="BI5461" s="2">
        <v>3</v>
      </c>
      <c r="BJ5461" s="2">
        <v>5</v>
      </c>
      <c r="BK5461" s="2">
        <v>5</v>
      </c>
      <c r="BL5461" s="2">
        <v>0</v>
      </c>
      <c r="BM5461" s="2">
        <v>0</v>
      </c>
      <c r="BN5461" s="2">
        <v>0</v>
      </c>
      <c r="BO5461" s="2">
        <v>0</v>
      </c>
      <c r="BP5461" s="2">
        <v>0</v>
      </c>
      <c r="BQ5461" s="2">
        <v>0</v>
      </c>
      <c r="BR5461" s="2">
        <v>0</v>
      </c>
      <c r="BS5461" s="2">
        <v>0</v>
      </c>
      <c r="BT5461" s="2">
        <v>0</v>
      </c>
      <c r="BU5461" s="2">
        <v>0</v>
      </c>
      <c r="BV5461" s="2">
        <v>0</v>
      </c>
      <c r="BW5461" s="2">
        <v>0</v>
      </c>
      <c r="BX5461" s="2">
        <v>0</v>
      </c>
      <c r="BY5461" s="2">
        <v>0</v>
      </c>
      <c r="BZ5461" s="2">
        <v>0</v>
      </c>
      <c r="CA5461" s="2">
        <v>0</v>
      </c>
      <c r="CB5461" s="2">
        <v>0</v>
      </c>
      <c r="CC5461" s="2">
        <v>0</v>
      </c>
      <c r="CD5461" s="2">
        <v>0</v>
      </c>
      <c r="CE5461" s="2">
        <v>0</v>
      </c>
      <c r="CF5461" s="2">
        <v>0</v>
      </c>
      <c r="CG5461" s="2">
        <v>0</v>
      </c>
      <c r="CH5461" s="2">
        <v>0</v>
      </c>
      <c r="CI5461" s="2">
        <v>0</v>
      </c>
      <c r="CJ5461" s="2">
        <v>0</v>
      </c>
      <c r="CK5461" s="2">
        <v>0</v>
      </c>
      <c r="CL5461" s="2">
        <v>2</v>
      </c>
    </row>
    <row r="5462" spans="1:90" x14ac:dyDescent="0.25">
      <c r="A5462" t="s">
        <v>115</v>
      </c>
      <c r="B5462">
        <v>20511</v>
      </c>
      <c r="C5462" t="s">
        <v>454</v>
      </c>
      <c r="D5462">
        <v>1</v>
      </c>
      <c r="E5462">
        <v>8</v>
      </c>
      <c r="F5462">
        <v>903504</v>
      </c>
      <c r="G5462">
        <v>35903504</v>
      </c>
      <c r="H5462" t="s">
        <v>16075</v>
      </c>
      <c r="I5462">
        <v>223</v>
      </c>
      <c r="J5462" t="s">
        <v>814</v>
      </c>
      <c r="K5462" t="s">
        <v>203</v>
      </c>
      <c r="L5462">
        <v>1</v>
      </c>
      <c r="M5462" t="s">
        <v>814</v>
      </c>
      <c r="N5462">
        <v>14955000</v>
      </c>
      <c r="O5462" t="s">
        <v>92</v>
      </c>
      <c r="P5462" t="s">
        <v>3743</v>
      </c>
      <c r="Q5462">
        <v>51</v>
      </c>
      <c r="R5462">
        <v>16</v>
      </c>
      <c r="S5462">
        <v>32661095</v>
      </c>
      <c r="T5462">
        <v>32661844</v>
      </c>
      <c r="U5462" t="s">
        <v>16076</v>
      </c>
      <c r="V5462">
        <v>1</v>
      </c>
      <c r="W5462" s="2">
        <v>0</v>
      </c>
      <c r="X5462" s="2">
        <v>0</v>
      </c>
      <c r="Y5462" s="2">
        <v>0</v>
      </c>
      <c r="Z5462" s="2">
        <v>78</v>
      </c>
      <c r="AA5462" s="2">
        <v>67</v>
      </c>
      <c r="AB5462" s="2">
        <v>70</v>
      </c>
      <c r="AC5462" s="2">
        <v>83</v>
      </c>
      <c r="AD5462" s="2">
        <v>0</v>
      </c>
      <c r="AE5462" s="2">
        <v>0</v>
      </c>
      <c r="AF5462" s="2">
        <v>0</v>
      </c>
      <c r="AG5462" s="2">
        <v>0</v>
      </c>
      <c r="AH5462" s="2">
        <v>0</v>
      </c>
      <c r="AI5462" s="2">
        <v>0</v>
      </c>
      <c r="AJ5462" s="2">
        <v>0</v>
      </c>
      <c r="AK5462" s="2">
        <v>0</v>
      </c>
      <c r="AL5462" s="2">
        <v>0</v>
      </c>
      <c r="AM5462" s="2">
        <v>0</v>
      </c>
      <c r="AN5462" s="2">
        <v>0</v>
      </c>
      <c r="AO5462" s="2">
        <v>0</v>
      </c>
      <c r="AP5462" s="2">
        <v>0</v>
      </c>
      <c r="AQ5462" s="2">
        <v>0</v>
      </c>
      <c r="AR5462" s="2">
        <v>0</v>
      </c>
      <c r="AS5462" s="2">
        <v>0</v>
      </c>
      <c r="AT5462" s="2">
        <v>0</v>
      </c>
      <c r="AU5462" s="2">
        <v>0</v>
      </c>
      <c r="AV5462" s="2">
        <v>0</v>
      </c>
      <c r="AW5462" s="2">
        <v>0</v>
      </c>
      <c r="AX5462" s="2">
        <v>0</v>
      </c>
      <c r="AY5462" s="2">
        <v>0</v>
      </c>
      <c r="AZ5462" s="2">
        <v>0</v>
      </c>
      <c r="BA5462" s="2">
        <v>0</v>
      </c>
      <c r="BB5462" s="2">
        <v>0</v>
      </c>
      <c r="BC5462" s="2">
        <v>79</v>
      </c>
      <c r="BD5462" s="2">
        <v>13</v>
      </c>
      <c r="BE5462" s="2">
        <v>0</v>
      </c>
      <c r="BF5462" s="2">
        <v>0</v>
      </c>
      <c r="BG5462" s="2">
        <v>0</v>
      </c>
      <c r="BH5462" s="2">
        <v>5</v>
      </c>
      <c r="BI5462" s="2">
        <v>3</v>
      </c>
      <c r="BJ5462" s="2">
        <v>6</v>
      </c>
      <c r="BK5462" s="2">
        <v>6</v>
      </c>
      <c r="BL5462" s="2">
        <v>0</v>
      </c>
      <c r="BM5462" s="2">
        <v>0</v>
      </c>
      <c r="BN5462" s="2">
        <v>0</v>
      </c>
      <c r="BO5462" s="2">
        <v>0</v>
      </c>
      <c r="BP5462" s="2">
        <v>0</v>
      </c>
      <c r="BQ5462" s="2">
        <v>0</v>
      </c>
      <c r="BR5462" s="2">
        <v>0</v>
      </c>
      <c r="BS5462" s="2">
        <v>0</v>
      </c>
      <c r="BT5462" s="2">
        <v>0</v>
      </c>
      <c r="BU5462" s="2">
        <v>0</v>
      </c>
      <c r="BV5462" s="2">
        <v>0</v>
      </c>
      <c r="BW5462" s="2">
        <v>0</v>
      </c>
      <c r="BX5462" s="2">
        <v>0</v>
      </c>
      <c r="BY5462" s="2">
        <v>0</v>
      </c>
      <c r="BZ5462" s="2">
        <v>0</v>
      </c>
      <c r="CA5462" s="2">
        <v>0</v>
      </c>
      <c r="CB5462" s="2">
        <v>0</v>
      </c>
      <c r="CC5462" s="2">
        <v>0</v>
      </c>
      <c r="CD5462" s="2">
        <v>0</v>
      </c>
      <c r="CE5462" s="2">
        <v>0</v>
      </c>
      <c r="CF5462" s="2">
        <v>0</v>
      </c>
      <c r="CG5462" s="2">
        <v>0</v>
      </c>
      <c r="CH5462" s="2">
        <v>0</v>
      </c>
      <c r="CI5462" s="2">
        <v>0</v>
      </c>
      <c r="CJ5462" s="2">
        <v>0</v>
      </c>
      <c r="CK5462" s="2">
        <v>5</v>
      </c>
      <c r="CL5462" s="2">
        <v>5</v>
      </c>
    </row>
    <row r="5463" spans="1:90" x14ac:dyDescent="0.25">
      <c r="A5463" t="s">
        <v>115</v>
      </c>
      <c r="B5463">
        <v>20511</v>
      </c>
      <c r="C5463" t="s">
        <v>454</v>
      </c>
      <c r="D5463">
        <v>1</v>
      </c>
      <c r="E5463">
        <v>8</v>
      </c>
      <c r="F5463">
        <v>909762</v>
      </c>
      <c r="G5463">
        <v>35909762</v>
      </c>
      <c r="H5463" t="s">
        <v>8920</v>
      </c>
      <c r="I5463">
        <v>375</v>
      </c>
      <c r="J5463" t="s">
        <v>676</v>
      </c>
      <c r="K5463" t="s">
        <v>8921</v>
      </c>
      <c r="L5463">
        <v>1</v>
      </c>
      <c r="M5463" t="s">
        <v>676</v>
      </c>
      <c r="N5463">
        <v>14900000</v>
      </c>
      <c r="O5463" t="s">
        <v>92</v>
      </c>
      <c r="P5463" t="s">
        <v>2425</v>
      </c>
      <c r="Q5463">
        <v>21</v>
      </c>
      <c r="R5463">
        <v>16</v>
      </c>
      <c r="S5463">
        <v>32624422</v>
      </c>
      <c r="T5463">
        <v>32625939</v>
      </c>
      <c r="U5463" t="s">
        <v>8922</v>
      </c>
      <c r="V5463">
        <v>1</v>
      </c>
      <c r="W5463" s="2">
        <v>0</v>
      </c>
      <c r="X5463" s="2">
        <v>0</v>
      </c>
      <c r="Y5463" s="2">
        <v>0</v>
      </c>
      <c r="Z5463" s="2">
        <v>27</v>
      </c>
      <c r="AA5463" s="2">
        <v>32</v>
      </c>
      <c r="AB5463" s="2">
        <v>38</v>
      </c>
      <c r="AC5463" s="2">
        <v>29</v>
      </c>
      <c r="AD5463" s="2">
        <v>0</v>
      </c>
      <c r="AE5463" s="2">
        <v>0</v>
      </c>
      <c r="AF5463" s="2">
        <v>0</v>
      </c>
      <c r="AG5463" s="2">
        <v>0</v>
      </c>
      <c r="AH5463" s="2">
        <v>0</v>
      </c>
      <c r="AI5463" s="2">
        <v>0</v>
      </c>
      <c r="AJ5463" s="2">
        <v>0</v>
      </c>
      <c r="AK5463" s="2">
        <v>0</v>
      </c>
      <c r="AL5463" s="2">
        <v>0</v>
      </c>
      <c r="AM5463" s="2">
        <v>0</v>
      </c>
      <c r="AN5463" s="2">
        <v>0</v>
      </c>
      <c r="AO5463" s="2">
        <v>0</v>
      </c>
      <c r="AP5463" s="2">
        <v>0</v>
      </c>
      <c r="AQ5463" s="2">
        <v>0</v>
      </c>
      <c r="AR5463" s="2">
        <v>0</v>
      </c>
      <c r="AS5463" s="2">
        <v>0</v>
      </c>
      <c r="AT5463" s="2">
        <v>0</v>
      </c>
      <c r="AU5463" s="2">
        <v>0</v>
      </c>
      <c r="AV5463" s="2">
        <v>0</v>
      </c>
      <c r="AW5463" s="2">
        <v>0</v>
      </c>
      <c r="AX5463" s="2">
        <v>0</v>
      </c>
      <c r="AY5463" s="2">
        <v>0</v>
      </c>
      <c r="AZ5463" s="2">
        <v>0</v>
      </c>
      <c r="BA5463" s="2">
        <v>0</v>
      </c>
      <c r="BB5463" s="2">
        <v>0</v>
      </c>
      <c r="BC5463" s="2">
        <v>55</v>
      </c>
      <c r="BD5463" s="2">
        <v>0</v>
      </c>
      <c r="BE5463" s="2">
        <v>0</v>
      </c>
      <c r="BF5463" s="2">
        <v>0</v>
      </c>
      <c r="BG5463" s="2">
        <v>0</v>
      </c>
      <c r="BH5463" s="2">
        <v>1</v>
      </c>
      <c r="BI5463" s="2">
        <v>2</v>
      </c>
      <c r="BJ5463" s="2">
        <v>2</v>
      </c>
      <c r="BK5463" s="2">
        <v>2</v>
      </c>
      <c r="BL5463" s="2">
        <v>0</v>
      </c>
      <c r="BM5463" s="2">
        <v>0</v>
      </c>
      <c r="BN5463" s="2">
        <v>0</v>
      </c>
      <c r="BO5463" s="2">
        <v>0</v>
      </c>
      <c r="BP5463" s="2">
        <v>0</v>
      </c>
      <c r="BQ5463" s="2">
        <v>0</v>
      </c>
      <c r="BR5463" s="2">
        <v>0</v>
      </c>
      <c r="BS5463" s="2">
        <v>0</v>
      </c>
      <c r="BT5463" s="2">
        <v>0</v>
      </c>
      <c r="BU5463" s="2">
        <v>0</v>
      </c>
      <c r="BV5463" s="2">
        <v>0</v>
      </c>
      <c r="BW5463" s="2">
        <v>0</v>
      </c>
      <c r="BX5463" s="2">
        <v>0</v>
      </c>
      <c r="BY5463" s="2">
        <v>0</v>
      </c>
      <c r="BZ5463" s="2">
        <v>0</v>
      </c>
      <c r="CA5463" s="2">
        <v>0</v>
      </c>
      <c r="CB5463" s="2">
        <v>0</v>
      </c>
      <c r="CC5463" s="2">
        <v>0</v>
      </c>
      <c r="CD5463" s="2">
        <v>0</v>
      </c>
      <c r="CE5463" s="2">
        <v>0</v>
      </c>
      <c r="CF5463" s="2">
        <v>0</v>
      </c>
      <c r="CG5463" s="2">
        <v>0</v>
      </c>
      <c r="CH5463" s="2">
        <v>0</v>
      </c>
      <c r="CI5463" s="2">
        <v>0</v>
      </c>
      <c r="CJ5463" s="2">
        <v>0</v>
      </c>
      <c r="CK5463" s="2">
        <v>3</v>
      </c>
      <c r="CL5463" s="2">
        <v>0</v>
      </c>
    </row>
    <row r="5464" spans="1:90" x14ac:dyDescent="0.25">
      <c r="A5464" t="s">
        <v>115</v>
      </c>
      <c r="B5464">
        <v>20511</v>
      </c>
      <c r="C5464" t="s">
        <v>454</v>
      </c>
      <c r="D5464">
        <v>1</v>
      </c>
      <c r="E5464">
        <v>8</v>
      </c>
      <c r="F5464">
        <v>25069</v>
      </c>
      <c r="G5464">
        <v>35025069</v>
      </c>
      <c r="H5464" t="s">
        <v>9739</v>
      </c>
      <c r="I5464">
        <v>344</v>
      </c>
      <c r="J5464" t="s">
        <v>1406</v>
      </c>
      <c r="K5464" t="s">
        <v>3805</v>
      </c>
      <c r="L5464">
        <v>1</v>
      </c>
      <c r="M5464" t="s">
        <v>1406</v>
      </c>
      <c r="N5464">
        <v>14940000</v>
      </c>
      <c r="O5464" t="s">
        <v>92</v>
      </c>
      <c r="P5464" t="s">
        <v>9740</v>
      </c>
      <c r="Q5464">
        <v>211</v>
      </c>
      <c r="R5464">
        <v>16</v>
      </c>
      <c r="S5464">
        <v>33423345</v>
      </c>
      <c r="T5464">
        <v>33425210</v>
      </c>
      <c r="U5464" t="s">
        <v>9741</v>
      </c>
      <c r="V5464">
        <v>1</v>
      </c>
      <c r="W5464" s="2">
        <v>0</v>
      </c>
      <c r="X5464" s="2">
        <v>0</v>
      </c>
      <c r="Y5464" s="2">
        <v>0</v>
      </c>
      <c r="Z5464" s="2">
        <v>120</v>
      </c>
      <c r="AA5464" s="2">
        <v>147</v>
      </c>
      <c r="AB5464" s="2">
        <v>144</v>
      </c>
      <c r="AC5464" s="2">
        <v>151</v>
      </c>
      <c r="AD5464" s="2">
        <v>0</v>
      </c>
      <c r="AE5464" s="2">
        <v>0</v>
      </c>
      <c r="AF5464" s="2">
        <v>0</v>
      </c>
      <c r="AG5464" s="2">
        <v>0</v>
      </c>
      <c r="AH5464" s="2">
        <v>0</v>
      </c>
      <c r="AI5464" s="2">
        <v>0</v>
      </c>
      <c r="AJ5464" s="2">
        <v>0</v>
      </c>
      <c r="AK5464" s="2">
        <v>0</v>
      </c>
      <c r="AL5464" s="2">
        <v>0</v>
      </c>
      <c r="AM5464" s="2">
        <v>0</v>
      </c>
      <c r="AN5464" s="2">
        <v>0</v>
      </c>
      <c r="AO5464" s="2">
        <v>0</v>
      </c>
      <c r="AP5464" s="2">
        <v>0</v>
      </c>
      <c r="AQ5464" s="2">
        <v>0</v>
      </c>
      <c r="AR5464" s="2">
        <v>0</v>
      </c>
      <c r="AS5464" s="2">
        <v>0</v>
      </c>
      <c r="AT5464" s="2">
        <v>0</v>
      </c>
      <c r="AU5464" s="2">
        <v>0</v>
      </c>
      <c r="AV5464" s="2">
        <v>0</v>
      </c>
      <c r="AW5464" s="2">
        <v>0</v>
      </c>
      <c r="AX5464" s="2">
        <v>0</v>
      </c>
      <c r="AY5464" s="2">
        <v>0</v>
      </c>
      <c r="AZ5464" s="2">
        <v>0</v>
      </c>
      <c r="BA5464" s="2">
        <v>0</v>
      </c>
      <c r="BB5464" s="2">
        <v>0</v>
      </c>
      <c r="BC5464" s="2">
        <v>25</v>
      </c>
      <c r="BD5464" s="2">
        <v>5</v>
      </c>
      <c r="BE5464" s="2">
        <v>0</v>
      </c>
      <c r="BF5464" s="2">
        <v>0</v>
      </c>
      <c r="BG5464" s="2">
        <v>0</v>
      </c>
      <c r="BH5464" s="2">
        <v>4</v>
      </c>
      <c r="BI5464" s="2">
        <v>6</v>
      </c>
      <c r="BJ5464" s="2">
        <v>8</v>
      </c>
      <c r="BK5464" s="2">
        <v>6</v>
      </c>
      <c r="BL5464" s="2">
        <v>0</v>
      </c>
      <c r="BM5464" s="2">
        <v>0</v>
      </c>
      <c r="BN5464" s="2">
        <v>0</v>
      </c>
      <c r="BO5464" s="2">
        <v>0</v>
      </c>
      <c r="BP5464" s="2">
        <v>0</v>
      </c>
      <c r="BQ5464" s="2">
        <v>0</v>
      </c>
      <c r="BR5464" s="2">
        <v>0</v>
      </c>
      <c r="BS5464" s="2">
        <v>0</v>
      </c>
      <c r="BT5464" s="2">
        <v>0</v>
      </c>
      <c r="BU5464" s="2">
        <v>0</v>
      </c>
      <c r="BV5464" s="2">
        <v>0</v>
      </c>
      <c r="BW5464" s="2">
        <v>0</v>
      </c>
      <c r="BX5464" s="2">
        <v>0</v>
      </c>
      <c r="BY5464" s="2">
        <v>0</v>
      </c>
      <c r="BZ5464" s="2">
        <v>0</v>
      </c>
      <c r="CA5464" s="2">
        <v>0</v>
      </c>
      <c r="CB5464" s="2">
        <v>0</v>
      </c>
      <c r="CC5464" s="2">
        <v>0</v>
      </c>
      <c r="CD5464" s="2">
        <v>0</v>
      </c>
      <c r="CE5464" s="2">
        <v>0</v>
      </c>
      <c r="CF5464" s="2">
        <v>0</v>
      </c>
      <c r="CG5464" s="2">
        <v>0</v>
      </c>
      <c r="CH5464" s="2">
        <v>0</v>
      </c>
      <c r="CI5464" s="2">
        <v>0</v>
      </c>
      <c r="CJ5464" s="2">
        <v>0</v>
      </c>
      <c r="CK5464" s="2">
        <v>1</v>
      </c>
      <c r="CL5464" s="2">
        <v>2</v>
      </c>
    </row>
    <row r="5465" spans="1:90" x14ac:dyDescent="0.25">
      <c r="A5465" t="s">
        <v>115</v>
      </c>
      <c r="B5465">
        <v>20511</v>
      </c>
      <c r="C5465" t="s">
        <v>454</v>
      </c>
      <c r="D5465">
        <v>1</v>
      </c>
      <c r="E5465">
        <v>8</v>
      </c>
      <c r="F5465">
        <v>24843</v>
      </c>
      <c r="G5465">
        <v>35024843</v>
      </c>
      <c r="H5465" t="s">
        <v>17923</v>
      </c>
      <c r="I5465">
        <v>223</v>
      </c>
      <c r="J5465" t="s">
        <v>814</v>
      </c>
      <c r="K5465" t="s">
        <v>91</v>
      </c>
      <c r="L5465">
        <v>1</v>
      </c>
      <c r="M5465" t="s">
        <v>814</v>
      </c>
      <c r="N5465">
        <v>14955000</v>
      </c>
      <c r="O5465" t="s">
        <v>92</v>
      </c>
      <c r="P5465" t="s">
        <v>9096</v>
      </c>
      <c r="Q5465" t="s">
        <v>127</v>
      </c>
      <c r="R5465">
        <v>16</v>
      </c>
      <c r="S5465">
        <v>32661266</v>
      </c>
      <c r="T5465">
        <v>32661317</v>
      </c>
      <c r="U5465" t="s">
        <v>17924</v>
      </c>
      <c r="V5465">
        <v>1</v>
      </c>
      <c r="W5465" s="2">
        <v>0</v>
      </c>
      <c r="X5465" s="2">
        <v>0</v>
      </c>
      <c r="Y5465" s="2">
        <v>0</v>
      </c>
      <c r="Z5465" s="2">
        <v>81</v>
      </c>
      <c r="AA5465" s="2">
        <v>78</v>
      </c>
      <c r="AB5465" s="2">
        <v>82</v>
      </c>
      <c r="AC5465" s="2">
        <v>90</v>
      </c>
      <c r="AD5465" s="2">
        <v>95</v>
      </c>
      <c r="AE5465" s="2">
        <v>85</v>
      </c>
      <c r="AF5465" s="2">
        <v>126</v>
      </c>
      <c r="AG5465" s="2">
        <v>108</v>
      </c>
      <c r="AH5465" s="2">
        <v>0</v>
      </c>
      <c r="AI5465" s="2">
        <v>0</v>
      </c>
      <c r="AJ5465" s="2">
        <v>0</v>
      </c>
      <c r="AK5465" s="2">
        <v>0</v>
      </c>
      <c r="AL5465" s="2">
        <v>0</v>
      </c>
      <c r="AM5465" s="2">
        <v>0</v>
      </c>
      <c r="AN5465" s="2">
        <v>0</v>
      </c>
      <c r="AO5465" s="2">
        <v>0</v>
      </c>
      <c r="AP5465" s="2">
        <v>0</v>
      </c>
      <c r="AQ5465" s="2">
        <v>0</v>
      </c>
      <c r="AR5465" s="2">
        <v>25</v>
      </c>
      <c r="AS5465" s="2">
        <v>0</v>
      </c>
      <c r="AT5465" s="2">
        <v>0</v>
      </c>
      <c r="AU5465" s="2">
        <v>55</v>
      </c>
      <c r="AV5465" s="2">
        <v>0</v>
      </c>
      <c r="AW5465" s="2">
        <v>0</v>
      </c>
      <c r="AX5465" s="2">
        <v>0</v>
      </c>
      <c r="AY5465" s="2">
        <v>0</v>
      </c>
      <c r="AZ5465" s="2">
        <v>0</v>
      </c>
      <c r="BA5465" s="2">
        <v>0</v>
      </c>
      <c r="BB5465" s="2">
        <v>0</v>
      </c>
      <c r="BC5465" s="2">
        <v>143</v>
      </c>
      <c r="BD5465" s="2">
        <v>0</v>
      </c>
      <c r="BE5465" s="2">
        <v>0</v>
      </c>
      <c r="BF5465" s="2">
        <v>0</v>
      </c>
      <c r="BG5465" s="2">
        <v>0</v>
      </c>
      <c r="BH5465" s="2">
        <v>4</v>
      </c>
      <c r="BI5465" s="2">
        <v>3</v>
      </c>
      <c r="BJ5465" s="2">
        <v>4</v>
      </c>
      <c r="BK5465" s="2">
        <v>5</v>
      </c>
      <c r="BL5465" s="2">
        <v>5</v>
      </c>
      <c r="BM5465" s="2">
        <v>6</v>
      </c>
      <c r="BN5465" s="2">
        <v>5</v>
      </c>
      <c r="BO5465" s="2">
        <v>5</v>
      </c>
      <c r="BP5465" s="2">
        <v>0</v>
      </c>
      <c r="BQ5465" s="2">
        <v>0</v>
      </c>
      <c r="BR5465" s="2">
        <v>0</v>
      </c>
      <c r="BS5465" s="2">
        <v>0</v>
      </c>
      <c r="BT5465" s="2">
        <v>0</v>
      </c>
      <c r="BU5465" s="2">
        <v>0</v>
      </c>
      <c r="BV5465" s="2">
        <v>0</v>
      </c>
      <c r="BW5465" s="2">
        <v>0</v>
      </c>
      <c r="BX5465" s="2">
        <v>0</v>
      </c>
      <c r="BY5465" s="2">
        <v>0</v>
      </c>
      <c r="BZ5465" s="2">
        <v>2</v>
      </c>
      <c r="CA5465" s="2">
        <v>0</v>
      </c>
      <c r="CB5465" s="2">
        <v>0</v>
      </c>
      <c r="CC5465" s="2">
        <v>2</v>
      </c>
      <c r="CD5465" s="2">
        <v>0</v>
      </c>
      <c r="CE5465" s="2">
        <v>0</v>
      </c>
      <c r="CF5465" s="2">
        <v>0</v>
      </c>
      <c r="CG5465" s="2">
        <v>0</v>
      </c>
      <c r="CH5465" s="2">
        <v>0</v>
      </c>
      <c r="CI5465" s="2">
        <v>0</v>
      </c>
      <c r="CJ5465" s="2">
        <v>0</v>
      </c>
      <c r="CK5465" s="2">
        <v>7</v>
      </c>
      <c r="CL5465" s="2">
        <v>0</v>
      </c>
    </row>
    <row r="5466" spans="1:90" x14ac:dyDescent="0.25">
      <c r="A5466" t="s">
        <v>115</v>
      </c>
      <c r="B5466">
        <v>20511</v>
      </c>
      <c r="C5466" t="s">
        <v>454</v>
      </c>
      <c r="D5466">
        <v>1</v>
      </c>
      <c r="E5466">
        <v>8</v>
      </c>
      <c r="F5466">
        <v>903516</v>
      </c>
      <c r="G5466">
        <v>35903516</v>
      </c>
      <c r="H5466" t="s">
        <v>10471</v>
      </c>
      <c r="I5466">
        <v>344</v>
      </c>
      <c r="J5466" t="s">
        <v>1406</v>
      </c>
      <c r="K5466" t="s">
        <v>10472</v>
      </c>
      <c r="L5466">
        <v>1</v>
      </c>
      <c r="M5466" t="s">
        <v>1406</v>
      </c>
      <c r="N5466">
        <v>14940000</v>
      </c>
      <c r="O5466" t="s">
        <v>92</v>
      </c>
      <c r="P5466" t="s">
        <v>10473</v>
      </c>
      <c r="Q5466">
        <v>289</v>
      </c>
      <c r="R5466">
        <v>16</v>
      </c>
      <c r="S5466">
        <v>33424884</v>
      </c>
      <c r="T5466">
        <v>33427215</v>
      </c>
      <c r="U5466" t="s">
        <v>10474</v>
      </c>
      <c r="V5466">
        <v>1</v>
      </c>
      <c r="W5466" s="2">
        <v>0</v>
      </c>
      <c r="X5466" s="2">
        <v>0</v>
      </c>
      <c r="Y5466" s="2">
        <v>0</v>
      </c>
      <c r="Z5466" s="2">
        <v>80</v>
      </c>
      <c r="AA5466" s="2">
        <v>83</v>
      </c>
      <c r="AB5466" s="2">
        <v>80</v>
      </c>
      <c r="AC5466" s="2">
        <v>90</v>
      </c>
      <c r="AD5466" s="2">
        <v>120</v>
      </c>
      <c r="AE5466" s="2">
        <v>136</v>
      </c>
      <c r="AF5466" s="2">
        <v>100</v>
      </c>
      <c r="AG5466" s="2">
        <v>103</v>
      </c>
      <c r="AH5466" s="2">
        <v>0</v>
      </c>
      <c r="AI5466" s="2">
        <v>0</v>
      </c>
      <c r="AJ5466" s="2">
        <v>0</v>
      </c>
      <c r="AK5466" s="2">
        <v>0</v>
      </c>
      <c r="AL5466" s="2">
        <v>0</v>
      </c>
      <c r="AM5466" s="2">
        <v>0</v>
      </c>
      <c r="AN5466" s="2">
        <v>0</v>
      </c>
      <c r="AO5466" s="2">
        <v>0</v>
      </c>
      <c r="AP5466" s="2">
        <v>0</v>
      </c>
      <c r="AQ5466" s="2">
        <v>0</v>
      </c>
      <c r="AR5466" s="2">
        <v>0</v>
      </c>
      <c r="AS5466" s="2">
        <v>0</v>
      </c>
      <c r="AT5466" s="2">
        <v>0</v>
      </c>
      <c r="AU5466" s="2">
        <v>0</v>
      </c>
      <c r="AV5466" s="2">
        <v>0</v>
      </c>
      <c r="AW5466" s="2">
        <v>0</v>
      </c>
      <c r="AX5466" s="2">
        <v>0</v>
      </c>
      <c r="AY5466" s="2">
        <v>0</v>
      </c>
      <c r="AZ5466" s="2">
        <v>0</v>
      </c>
      <c r="BA5466" s="2">
        <v>0</v>
      </c>
      <c r="BB5466" s="2">
        <v>0</v>
      </c>
      <c r="BC5466" s="2">
        <v>215</v>
      </c>
      <c r="BD5466" s="2">
        <v>24</v>
      </c>
      <c r="BE5466" s="2">
        <v>0</v>
      </c>
      <c r="BF5466" s="2">
        <v>0</v>
      </c>
      <c r="BG5466" s="2">
        <v>0</v>
      </c>
      <c r="BH5466" s="2">
        <v>4</v>
      </c>
      <c r="BI5466" s="2">
        <v>5</v>
      </c>
      <c r="BJ5466" s="2">
        <v>6</v>
      </c>
      <c r="BK5466" s="2">
        <v>6</v>
      </c>
      <c r="BL5466" s="2">
        <v>7</v>
      </c>
      <c r="BM5466" s="2">
        <v>7</v>
      </c>
      <c r="BN5466" s="2">
        <v>5</v>
      </c>
      <c r="BO5466" s="2">
        <v>6</v>
      </c>
      <c r="BP5466" s="2">
        <v>0</v>
      </c>
      <c r="BQ5466" s="2">
        <v>0</v>
      </c>
      <c r="BR5466" s="2">
        <v>0</v>
      </c>
      <c r="BS5466" s="2">
        <v>0</v>
      </c>
      <c r="BT5466" s="2">
        <v>0</v>
      </c>
      <c r="BU5466" s="2">
        <v>0</v>
      </c>
      <c r="BV5466" s="2">
        <v>0</v>
      </c>
      <c r="BW5466" s="2">
        <v>0</v>
      </c>
      <c r="BX5466" s="2">
        <v>0</v>
      </c>
      <c r="BY5466" s="2">
        <v>0</v>
      </c>
      <c r="BZ5466" s="2">
        <v>0</v>
      </c>
      <c r="CA5466" s="2">
        <v>0</v>
      </c>
      <c r="CB5466" s="2">
        <v>0</v>
      </c>
      <c r="CC5466" s="2">
        <v>0</v>
      </c>
      <c r="CD5466" s="2">
        <v>0</v>
      </c>
      <c r="CE5466" s="2">
        <v>0</v>
      </c>
      <c r="CF5466" s="2">
        <v>0</v>
      </c>
      <c r="CG5466" s="2">
        <v>0</v>
      </c>
      <c r="CH5466" s="2">
        <v>0</v>
      </c>
      <c r="CI5466" s="2">
        <v>0</v>
      </c>
      <c r="CJ5466" s="2">
        <v>0</v>
      </c>
      <c r="CK5466" s="2">
        <v>12</v>
      </c>
      <c r="CL5466" s="2">
        <v>6</v>
      </c>
    </row>
    <row r="5467" spans="1:90" x14ac:dyDescent="0.25">
      <c r="A5467" t="s">
        <v>115</v>
      </c>
      <c r="B5467">
        <v>20511</v>
      </c>
      <c r="C5467" t="s">
        <v>454</v>
      </c>
      <c r="D5467">
        <v>1</v>
      </c>
      <c r="E5467">
        <v>8</v>
      </c>
      <c r="F5467">
        <v>903528</v>
      </c>
      <c r="G5467">
        <v>35903528</v>
      </c>
      <c r="H5467" t="s">
        <v>7975</v>
      </c>
      <c r="I5467">
        <v>375</v>
      </c>
      <c r="J5467" t="s">
        <v>676</v>
      </c>
      <c r="K5467" t="s">
        <v>1964</v>
      </c>
      <c r="L5467">
        <v>1</v>
      </c>
      <c r="M5467" t="s">
        <v>676</v>
      </c>
      <c r="N5467">
        <v>14900000</v>
      </c>
      <c r="O5467" t="s">
        <v>92</v>
      </c>
      <c r="P5467" t="s">
        <v>7976</v>
      </c>
      <c r="Q5467">
        <v>37</v>
      </c>
      <c r="R5467">
        <v>16</v>
      </c>
      <c r="S5467">
        <v>32624333</v>
      </c>
      <c r="T5467">
        <v>32627257</v>
      </c>
      <c r="U5467" t="s">
        <v>7977</v>
      </c>
      <c r="V5467">
        <v>1</v>
      </c>
      <c r="W5467" s="2">
        <v>0</v>
      </c>
      <c r="X5467" s="2">
        <v>0</v>
      </c>
      <c r="Y5467" s="2">
        <v>0</v>
      </c>
      <c r="Z5467" s="2">
        <v>0</v>
      </c>
      <c r="AA5467" s="2">
        <v>0</v>
      </c>
      <c r="AB5467" s="2">
        <v>0</v>
      </c>
      <c r="AC5467" s="2">
        <v>0</v>
      </c>
      <c r="AD5467" s="2">
        <v>89</v>
      </c>
      <c r="AE5467" s="2">
        <v>92</v>
      </c>
      <c r="AF5467" s="2">
        <v>99</v>
      </c>
      <c r="AG5467" s="2">
        <v>102</v>
      </c>
      <c r="AH5467" s="2">
        <v>0</v>
      </c>
      <c r="AI5467" s="2">
        <v>0</v>
      </c>
      <c r="AJ5467" s="2">
        <v>0</v>
      </c>
      <c r="AK5467" s="2">
        <v>0</v>
      </c>
      <c r="AL5467" s="2">
        <v>0</v>
      </c>
      <c r="AM5467" s="2">
        <v>0</v>
      </c>
      <c r="AN5467" s="2">
        <v>0</v>
      </c>
      <c r="AO5467" s="2">
        <v>0</v>
      </c>
      <c r="AP5467" s="2">
        <v>0</v>
      </c>
      <c r="AQ5467" s="2">
        <v>0</v>
      </c>
      <c r="AR5467" s="2">
        <v>66</v>
      </c>
      <c r="AS5467" s="2">
        <v>0</v>
      </c>
      <c r="AT5467" s="2">
        <v>0</v>
      </c>
      <c r="AU5467" s="2">
        <v>152</v>
      </c>
      <c r="AV5467" s="2">
        <v>0</v>
      </c>
      <c r="AW5467" s="2">
        <v>0</v>
      </c>
      <c r="AX5467" s="2">
        <v>0</v>
      </c>
      <c r="AY5467" s="2">
        <v>0</v>
      </c>
      <c r="AZ5467" s="2">
        <v>0</v>
      </c>
      <c r="BA5467" s="2">
        <v>0</v>
      </c>
      <c r="BB5467" s="2">
        <v>0</v>
      </c>
      <c r="BC5467" s="2">
        <v>60</v>
      </c>
      <c r="BD5467" s="2">
        <v>0</v>
      </c>
      <c r="BE5467" s="2">
        <v>0</v>
      </c>
      <c r="BF5467" s="2">
        <v>0</v>
      </c>
      <c r="BG5467" s="2">
        <v>0</v>
      </c>
      <c r="BH5467" s="2">
        <v>0</v>
      </c>
      <c r="BI5467" s="2">
        <v>0</v>
      </c>
      <c r="BJ5467" s="2">
        <v>0</v>
      </c>
      <c r="BK5467" s="2">
        <v>0</v>
      </c>
      <c r="BL5467" s="2">
        <v>6</v>
      </c>
      <c r="BM5467" s="2">
        <v>5</v>
      </c>
      <c r="BN5467" s="2">
        <v>5</v>
      </c>
      <c r="BO5467" s="2">
        <v>5</v>
      </c>
      <c r="BP5467" s="2">
        <v>0</v>
      </c>
      <c r="BQ5467" s="2">
        <v>0</v>
      </c>
      <c r="BR5467" s="2">
        <v>0</v>
      </c>
      <c r="BS5467" s="2">
        <v>0</v>
      </c>
      <c r="BT5467" s="2">
        <v>0</v>
      </c>
      <c r="BU5467" s="2">
        <v>0</v>
      </c>
      <c r="BV5467" s="2">
        <v>0</v>
      </c>
      <c r="BW5467" s="2">
        <v>0</v>
      </c>
      <c r="BX5467" s="2">
        <v>0</v>
      </c>
      <c r="BY5467" s="2">
        <v>0</v>
      </c>
      <c r="BZ5467" s="2">
        <v>2</v>
      </c>
      <c r="CA5467" s="2">
        <v>0</v>
      </c>
      <c r="CB5467" s="2">
        <v>0</v>
      </c>
      <c r="CC5467" s="2">
        <v>5</v>
      </c>
      <c r="CD5467" s="2">
        <v>0</v>
      </c>
      <c r="CE5467" s="2">
        <v>0</v>
      </c>
      <c r="CF5467" s="2">
        <v>0</v>
      </c>
      <c r="CG5467" s="2">
        <v>0</v>
      </c>
      <c r="CH5467" s="2">
        <v>0</v>
      </c>
      <c r="CI5467" s="2">
        <v>0</v>
      </c>
      <c r="CJ5467" s="2">
        <v>0</v>
      </c>
      <c r="CK5467" s="2">
        <v>5</v>
      </c>
      <c r="CL5467" s="2">
        <v>0</v>
      </c>
    </row>
    <row r="5468" spans="1:90" x14ac:dyDescent="0.25">
      <c r="A5468" t="s">
        <v>115</v>
      </c>
      <c r="B5468">
        <v>20511</v>
      </c>
      <c r="C5468" t="s">
        <v>454</v>
      </c>
      <c r="D5468">
        <v>1</v>
      </c>
      <c r="E5468">
        <v>8</v>
      </c>
      <c r="F5468">
        <v>914373</v>
      </c>
      <c r="G5468">
        <v>35914373</v>
      </c>
      <c r="H5468" t="s">
        <v>10749</v>
      </c>
      <c r="I5468">
        <v>375</v>
      </c>
      <c r="J5468" t="s">
        <v>676</v>
      </c>
      <c r="K5468" t="s">
        <v>1313</v>
      </c>
      <c r="L5468">
        <v>1</v>
      </c>
      <c r="M5468" t="s">
        <v>676</v>
      </c>
      <c r="N5468">
        <v>14900000</v>
      </c>
      <c r="O5468" t="s">
        <v>92</v>
      </c>
      <c r="P5468" t="s">
        <v>10750</v>
      </c>
      <c r="Q5468">
        <v>440</v>
      </c>
      <c r="R5468">
        <v>16</v>
      </c>
      <c r="S5468">
        <v>32624022</v>
      </c>
      <c r="T5468">
        <v>32624418</v>
      </c>
      <c r="U5468" t="s">
        <v>10751</v>
      </c>
      <c r="V5468">
        <v>1</v>
      </c>
      <c r="W5468" s="2">
        <v>0</v>
      </c>
      <c r="X5468" s="2">
        <v>0</v>
      </c>
      <c r="Y5468" s="2">
        <v>0</v>
      </c>
      <c r="Z5468" s="2">
        <v>59</v>
      </c>
      <c r="AA5468" s="2">
        <v>42</v>
      </c>
      <c r="AB5468" s="2">
        <v>60</v>
      </c>
      <c r="AC5468" s="2">
        <v>62</v>
      </c>
      <c r="AD5468" s="2">
        <v>0</v>
      </c>
      <c r="AE5468" s="2">
        <v>0</v>
      </c>
      <c r="AF5468" s="2">
        <v>0</v>
      </c>
      <c r="AG5468" s="2">
        <v>0</v>
      </c>
      <c r="AH5468" s="2">
        <v>0</v>
      </c>
      <c r="AI5468" s="2">
        <v>0</v>
      </c>
      <c r="AJ5468" s="2">
        <v>0</v>
      </c>
      <c r="AK5468" s="2">
        <v>0</v>
      </c>
      <c r="AL5468" s="2">
        <v>0</v>
      </c>
      <c r="AM5468" s="2">
        <v>0</v>
      </c>
      <c r="AN5468" s="2">
        <v>0</v>
      </c>
      <c r="AO5468" s="2">
        <v>0</v>
      </c>
      <c r="AP5468" s="2">
        <v>0</v>
      </c>
      <c r="AQ5468" s="2">
        <v>0</v>
      </c>
      <c r="AR5468" s="2">
        <v>0</v>
      </c>
      <c r="AS5468" s="2">
        <v>0</v>
      </c>
      <c r="AT5468" s="2">
        <v>0</v>
      </c>
      <c r="AU5468" s="2">
        <v>0</v>
      </c>
      <c r="AV5468" s="2">
        <v>0</v>
      </c>
      <c r="AW5468" s="2">
        <v>0</v>
      </c>
      <c r="AX5468" s="2">
        <v>0</v>
      </c>
      <c r="AY5468" s="2">
        <v>0</v>
      </c>
      <c r="AZ5468" s="2">
        <v>0</v>
      </c>
      <c r="BA5468" s="2">
        <v>0</v>
      </c>
      <c r="BB5468" s="2">
        <v>0</v>
      </c>
      <c r="BC5468" s="2">
        <v>82</v>
      </c>
      <c r="BD5468" s="2">
        <v>15</v>
      </c>
      <c r="BE5468" s="2">
        <v>0</v>
      </c>
      <c r="BF5468" s="2">
        <v>0</v>
      </c>
      <c r="BG5468" s="2">
        <v>0</v>
      </c>
      <c r="BH5468" s="2">
        <v>5</v>
      </c>
      <c r="BI5468" s="2">
        <v>3</v>
      </c>
      <c r="BJ5468" s="2">
        <v>3</v>
      </c>
      <c r="BK5468" s="2">
        <v>3</v>
      </c>
      <c r="BL5468" s="2">
        <v>0</v>
      </c>
      <c r="BM5468" s="2">
        <v>0</v>
      </c>
      <c r="BN5468" s="2">
        <v>0</v>
      </c>
      <c r="BO5468" s="2">
        <v>0</v>
      </c>
      <c r="BP5468" s="2">
        <v>0</v>
      </c>
      <c r="BQ5468" s="2">
        <v>0</v>
      </c>
      <c r="BR5468" s="2">
        <v>0</v>
      </c>
      <c r="BS5468" s="2">
        <v>0</v>
      </c>
      <c r="BT5468" s="2">
        <v>0</v>
      </c>
      <c r="BU5468" s="2">
        <v>0</v>
      </c>
      <c r="BV5468" s="2">
        <v>0</v>
      </c>
      <c r="BW5468" s="2">
        <v>0</v>
      </c>
      <c r="BX5468" s="2">
        <v>0</v>
      </c>
      <c r="BY5468" s="2">
        <v>0</v>
      </c>
      <c r="BZ5468" s="2">
        <v>0</v>
      </c>
      <c r="CA5468" s="2">
        <v>0</v>
      </c>
      <c r="CB5468" s="2">
        <v>0</v>
      </c>
      <c r="CC5468" s="2">
        <v>0</v>
      </c>
      <c r="CD5468" s="2">
        <v>0</v>
      </c>
      <c r="CE5468" s="2">
        <v>0</v>
      </c>
      <c r="CF5468" s="2">
        <v>0</v>
      </c>
      <c r="CG5468" s="2">
        <v>0</v>
      </c>
      <c r="CH5468" s="2">
        <v>0</v>
      </c>
      <c r="CI5468" s="2">
        <v>0</v>
      </c>
      <c r="CJ5468" s="2">
        <v>0</v>
      </c>
      <c r="CK5468" s="2">
        <v>4</v>
      </c>
      <c r="CL5468" s="2">
        <v>5</v>
      </c>
    </row>
    <row r="5469" spans="1:90" x14ac:dyDescent="0.25">
      <c r="A5469" t="s">
        <v>115</v>
      </c>
      <c r="B5469">
        <v>20511</v>
      </c>
      <c r="C5469" t="s">
        <v>454</v>
      </c>
      <c r="D5469">
        <v>1</v>
      </c>
      <c r="E5469">
        <v>8</v>
      </c>
      <c r="F5469">
        <v>25094</v>
      </c>
      <c r="G5469">
        <v>35025094</v>
      </c>
      <c r="H5469" t="s">
        <v>11618</v>
      </c>
      <c r="I5469">
        <v>375</v>
      </c>
      <c r="J5469" t="s">
        <v>676</v>
      </c>
      <c r="K5469" t="s">
        <v>91</v>
      </c>
      <c r="L5469">
        <v>2</v>
      </c>
      <c r="M5469" t="s">
        <v>677</v>
      </c>
      <c r="N5469">
        <v>14904000</v>
      </c>
      <c r="O5469" t="s">
        <v>102</v>
      </c>
      <c r="P5469" t="s">
        <v>11619</v>
      </c>
      <c r="Q5469">
        <v>723</v>
      </c>
      <c r="R5469">
        <v>16</v>
      </c>
      <c r="S5469">
        <v>32651132</v>
      </c>
      <c r="U5469" t="s">
        <v>11620</v>
      </c>
      <c r="V5469">
        <v>1</v>
      </c>
      <c r="W5469" s="2">
        <v>0</v>
      </c>
      <c r="X5469" s="2">
        <v>0</v>
      </c>
      <c r="Y5469" s="2">
        <v>0</v>
      </c>
      <c r="Z5469" s="2">
        <v>21</v>
      </c>
      <c r="AA5469" s="2">
        <v>15</v>
      </c>
      <c r="AB5469" s="2">
        <v>11</v>
      </c>
      <c r="AC5469" s="2">
        <v>15</v>
      </c>
      <c r="AD5469" s="2">
        <v>14</v>
      </c>
      <c r="AE5469" s="2">
        <v>30</v>
      </c>
      <c r="AF5469" s="2">
        <v>15</v>
      </c>
      <c r="AG5469" s="2">
        <v>18</v>
      </c>
      <c r="AH5469" s="2">
        <v>24</v>
      </c>
      <c r="AI5469" s="2">
        <v>20</v>
      </c>
      <c r="AJ5469" s="2">
        <v>20</v>
      </c>
      <c r="AK5469" s="2">
        <v>0</v>
      </c>
      <c r="AL5469" s="2">
        <v>0</v>
      </c>
      <c r="AM5469" s="2">
        <v>0</v>
      </c>
      <c r="AN5469" s="2">
        <v>0</v>
      </c>
      <c r="AO5469" s="2">
        <v>0</v>
      </c>
      <c r="AP5469" s="2">
        <v>0</v>
      </c>
      <c r="AQ5469" s="2">
        <v>0</v>
      </c>
      <c r="AR5469" s="2">
        <v>0</v>
      </c>
      <c r="AS5469" s="2">
        <v>0</v>
      </c>
      <c r="AT5469" s="2">
        <v>0</v>
      </c>
      <c r="AU5469" s="2">
        <v>0</v>
      </c>
      <c r="AV5469" s="2">
        <v>0</v>
      </c>
      <c r="AW5469" s="2">
        <v>0</v>
      </c>
      <c r="AX5469" s="2">
        <v>0</v>
      </c>
      <c r="AY5469" s="2">
        <v>0</v>
      </c>
      <c r="AZ5469" s="2">
        <v>0</v>
      </c>
      <c r="BA5469" s="2">
        <v>0</v>
      </c>
      <c r="BB5469" s="2">
        <v>0</v>
      </c>
      <c r="BC5469" s="2">
        <v>93</v>
      </c>
      <c r="BD5469" s="2">
        <v>0</v>
      </c>
      <c r="BE5469" s="2">
        <v>0</v>
      </c>
      <c r="BF5469" s="2">
        <v>0</v>
      </c>
      <c r="BG5469" s="2">
        <v>0</v>
      </c>
      <c r="BH5469" s="2">
        <v>1</v>
      </c>
      <c r="BI5469" s="2">
        <v>1</v>
      </c>
      <c r="BJ5469" s="2">
        <v>1</v>
      </c>
      <c r="BK5469" s="2">
        <v>1</v>
      </c>
      <c r="BL5469" s="2">
        <v>1</v>
      </c>
      <c r="BM5469" s="2">
        <v>2</v>
      </c>
      <c r="BN5469" s="2">
        <v>1</v>
      </c>
      <c r="BO5469" s="2">
        <v>1</v>
      </c>
      <c r="BP5469" s="2">
        <v>1</v>
      </c>
      <c r="BQ5469" s="2">
        <v>1</v>
      </c>
      <c r="BR5469" s="2">
        <v>1</v>
      </c>
      <c r="BS5469" s="2">
        <v>0</v>
      </c>
      <c r="BT5469" s="2">
        <v>0</v>
      </c>
      <c r="BU5469" s="2">
        <v>0</v>
      </c>
      <c r="BV5469" s="2">
        <v>0</v>
      </c>
      <c r="BW5469" s="2">
        <v>0</v>
      </c>
      <c r="BX5469" s="2">
        <v>0</v>
      </c>
      <c r="BY5469" s="2">
        <v>0</v>
      </c>
      <c r="BZ5469" s="2">
        <v>0</v>
      </c>
      <c r="CA5469" s="2">
        <v>0</v>
      </c>
      <c r="CB5469" s="2">
        <v>0</v>
      </c>
      <c r="CC5469" s="2">
        <v>0</v>
      </c>
      <c r="CD5469" s="2">
        <v>0</v>
      </c>
      <c r="CE5469" s="2">
        <v>0</v>
      </c>
      <c r="CF5469" s="2">
        <v>0</v>
      </c>
      <c r="CG5469" s="2">
        <v>0</v>
      </c>
      <c r="CH5469" s="2">
        <v>0</v>
      </c>
      <c r="CI5469" s="2">
        <v>0</v>
      </c>
      <c r="CJ5469" s="2">
        <v>0</v>
      </c>
      <c r="CK5469" s="2">
        <v>5</v>
      </c>
      <c r="CL5469" s="2">
        <v>0</v>
      </c>
    </row>
    <row r="5470" spans="1:90" x14ac:dyDescent="0.25">
      <c r="A5470" t="s">
        <v>115</v>
      </c>
      <c r="B5470">
        <v>20511</v>
      </c>
      <c r="C5470" t="s">
        <v>454</v>
      </c>
      <c r="D5470">
        <v>1</v>
      </c>
      <c r="E5470">
        <v>8</v>
      </c>
      <c r="F5470">
        <v>24867</v>
      </c>
      <c r="G5470">
        <v>35024867</v>
      </c>
      <c r="H5470" t="s">
        <v>13989</v>
      </c>
      <c r="I5470">
        <v>250</v>
      </c>
      <c r="J5470" t="s">
        <v>5316</v>
      </c>
      <c r="K5470" t="s">
        <v>91</v>
      </c>
      <c r="L5470">
        <v>1</v>
      </c>
      <c r="M5470" t="s">
        <v>5316</v>
      </c>
      <c r="N5470">
        <v>15930000</v>
      </c>
      <c r="O5470" t="s">
        <v>92</v>
      </c>
      <c r="P5470" t="s">
        <v>13990</v>
      </c>
      <c r="Q5470">
        <v>1012</v>
      </c>
      <c r="R5470">
        <v>16</v>
      </c>
      <c r="S5470">
        <v>32571223</v>
      </c>
      <c r="U5470" t="s">
        <v>13991</v>
      </c>
      <c r="V5470">
        <v>1</v>
      </c>
      <c r="W5470" s="2">
        <v>0</v>
      </c>
      <c r="X5470" s="2">
        <v>0</v>
      </c>
      <c r="Y5470" s="2">
        <v>0</v>
      </c>
      <c r="Z5470" s="2">
        <v>0</v>
      </c>
      <c r="AA5470" s="2">
        <v>0</v>
      </c>
      <c r="AB5470" s="2">
        <v>0</v>
      </c>
      <c r="AC5470" s="2">
        <v>0</v>
      </c>
      <c r="AD5470" s="2">
        <v>0</v>
      </c>
      <c r="AE5470" s="2">
        <v>0</v>
      </c>
      <c r="AF5470" s="2">
        <v>0</v>
      </c>
      <c r="AG5470" s="2">
        <v>0</v>
      </c>
      <c r="AH5470" s="2">
        <v>27</v>
      </c>
      <c r="AI5470" s="2">
        <v>9</v>
      </c>
      <c r="AJ5470" s="2">
        <v>30</v>
      </c>
      <c r="AK5470" s="2">
        <v>0</v>
      </c>
      <c r="AL5470" s="2">
        <v>0</v>
      </c>
      <c r="AM5470" s="2">
        <v>0</v>
      </c>
      <c r="AN5470" s="2">
        <v>0</v>
      </c>
      <c r="AO5470" s="2">
        <v>0</v>
      </c>
      <c r="AP5470" s="2">
        <v>0</v>
      </c>
      <c r="AQ5470" s="2">
        <v>0</v>
      </c>
      <c r="AR5470" s="2">
        <v>0</v>
      </c>
      <c r="AS5470" s="2">
        <v>0</v>
      </c>
      <c r="AT5470" s="2">
        <v>0</v>
      </c>
      <c r="AU5470" s="2">
        <v>17</v>
      </c>
      <c r="AV5470" s="2">
        <v>0</v>
      </c>
      <c r="AW5470" s="2">
        <v>0</v>
      </c>
      <c r="AX5470" s="2">
        <v>0</v>
      </c>
      <c r="AY5470" s="2">
        <v>0</v>
      </c>
      <c r="AZ5470" s="2">
        <v>0</v>
      </c>
      <c r="BA5470" s="2">
        <v>0</v>
      </c>
      <c r="BB5470" s="2">
        <v>0</v>
      </c>
      <c r="BC5470" s="2">
        <v>17</v>
      </c>
      <c r="BD5470" s="2">
        <v>0</v>
      </c>
      <c r="BE5470" s="2">
        <v>0</v>
      </c>
      <c r="BF5470" s="2">
        <v>0</v>
      </c>
      <c r="BG5470" s="2">
        <v>0</v>
      </c>
      <c r="BH5470" s="2">
        <v>0</v>
      </c>
      <c r="BI5470" s="2">
        <v>0</v>
      </c>
      <c r="BJ5470" s="2">
        <v>0</v>
      </c>
      <c r="BK5470" s="2">
        <v>0</v>
      </c>
      <c r="BL5470" s="2">
        <v>0</v>
      </c>
      <c r="BM5470" s="2">
        <v>0</v>
      </c>
      <c r="BN5470" s="2">
        <v>0</v>
      </c>
      <c r="BO5470" s="2">
        <v>0</v>
      </c>
      <c r="BP5470" s="2">
        <v>3</v>
      </c>
      <c r="BQ5470" s="2">
        <v>2</v>
      </c>
      <c r="BR5470" s="2">
        <v>2</v>
      </c>
      <c r="BS5470" s="2">
        <v>0</v>
      </c>
      <c r="BT5470" s="2">
        <v>0</v>
      </c>
      <c r="BU5470" s="2">
        <v>0</v>
      </c>
      <c r="BV5470" s="2">
        <v>0</v>
      </c>
      <c r="BW5470" s="2">
        <v>0</v>
      </c>
      <c r="BX5470" s="2">
        <v>0</v>
      </c>
      <c r="BY5470" s="2">
        <v>0</v>
      </c>
      <c r="BZ5470" s="2">
        <v>0</v>
      </c>
      <c r="CA5470" s="2">
        <v>0</v>
      </c>
      <c r="CB5470" s="2">
        <v>0</v>
      </c>
      <c r="CC5470" s="2">
        <v>2</v>
      </c>
      <c r="CD5470" s="2">
        <v>0</v>
      </c>
      <c r="CE5470" s="2">
        <v>0</v>
      </c>
      <c r="CF5470" s="2">
        <v>0</v>
      </c>
      <c r="CG5470" s="2">
        <v>0</v>
      </c>
      <c r="CH5470" s="2">
        <v>0</v>
      </c>
      <c r="CI5470" s="2">
        <v>0</v>
      </c>
      <c r="CJ5470" s="2">
        <v>0</v>
      </c>
      <c r="CK5470" s="2">
        <v>2</v>
      </c>
      <c r="CL5470" s="2">
        <v>0</v>
      </c>
    </row>
    <row r="5471" spans="1:90" x14ac:dyDescent="0.25">
      <c r="A5471" t="s">
        <v>115</v>
      </c>
      <c r="B5471">
        <v>20511</v>
      </c>
      <c r="C5471" t="s">
        <v>454</v>
      </c>
      <c r="D5471">
        <v>1</v>
      </c>
      <c r="E5471">
        <v>8</v>
      </c>
      <c r="F5471">
        <v>23589</v>
      </c>
      <c r="G5471">
        <v>35023589</v>
      </c>
      <c r="H5471" t="s">
        <v>699</v>
      </c>
      <c r="I5471">
        <v>716</v>
      </c>
      <c r="J5471" t="s">
        <v>700</v>
      </c>
      <c r="K5471" t="s">
        <v>91</v>
      </c>
      <c r="L5471">
        <v>1</v>
      </c>
      <c r="M5471" t="s">
        <v>700</v>
      </c>
      <c r="N5471">
        <v>15920000</v>
      </c>
      <c r="O5471" t="s">
        <v>162</v>
      </c>
      <c r="P5471" t="s">
        <v>701</v>
      </c>
      <c r="Q5471">
        <v>8</v>
      </c>
      <c r="R5471">
        <v>16</v>
      </c>
      <c r="S5471">
        <v>32871117</v>
      </c>
      <c r="T5471">
        <v>32871200</v>
      </c>
      <c r="U5471" t="s">
        <v>702</v>
      </c>
      <c r="V5471">
        <v>1</v>
      </c>
      <c r="W5471" s="2">
        <v>0</v>
      </c>
      <c r="X5471" s="2">
        <v>0</v>
      </c>
      <c r="Y5471" s="2">
        <v>0</v>
      </c>
      <c r="Z5471" s="2">
        <v>0</v>
      </c>
      <c r="AA5471" s="2">
        <v>0</v>
      </c>
      <c r="AB5471" s="2">
        <v>0</v>
      </c>
      <c r="AC5471" s="2">
        <v>0</v>
      </c>
      <c r="AD5471" s="2">
        <v>76</v>
      </c>
      <c r="AE5471" s="2">
        <v>108</v>
      </c>
      <c r="AF5471" s="2">
        <v>97</v>
      </c>
      <c r="AG5471" s="2">
        <v>53</v>
      </c>
      <c r="AH5471" s="2">
        <v>71</v>
      </c>
      <c r="AI5471" s="2">
        <v>83</v>
      </c>
      <c r="AJ5471" s="2">
        <v>67</v>
      </c>
      <c r="AK5471" s="2">
        <v>0</v>
      </c>
      <c r="AL5471" s="2">
        <v>0</v>
      </c>
      <c r="AM5471" s="2">
        <v>0</v>
      </c>
      <c r="AN5471" s="2">
        <v>0</v>
      </c>
      <c r="AO5471" s="2">
        <v>0</v>
      </c>
      <c r="AP5471" s="2">
        <v>0</v>
      </c>
      <c r="AQ5471" s="2">
        <v>0</v>
      </c>
      <c r="AR5471" s="2">
        <v>23</v>
      </c>
      <c r="AS5471" s="2">
        <v>0</v>
      </c>
      <c r="AT5471" s="2">
        <v>0</v>
      </c>
      <c r="AU5471" s="2">
        <v>35</v>
      </c>
      <c r="AV5471" s="2">
        <v>0</v>
      </c>
      <c r="AW5471" s="2">
        <v>0</v>
      </c>
      <c r="AX5471" s="2">
        <v>0</v>
      </c>
      <c r="AY5471" s="2">
        <v>0</v>
      </c>
      <c r="AZ5471" s="2">
        <v>0</v>
      </c>
      <c r="BA5471" s="2">
        <v>0</v>
      </c>
      <c r="BB5471" s="2">
        <v>0</v>
      </c>
      <c r="BC5471" s="2">
        <v>48</v>
      </c>
      <c r="BD5471" s="2">
        <v>0</v>
      </c>
      <c r="BE5471" s="2">
        <v>0</v>
      </c>
      <c r="BF5471" s="2">
        <v>0</v>
      </c>
      <c r="BG5471" s="2">
        <v>0</v>
      </c>
      <c r="BH5471" s="2">
        <v>0</v>
      </c>
      <c r="BI5471" s="2">
        <v>0</v>
      </c>
      <c r="BJ5471" s="2">
        <v>0</v>
      </c>
      <c r="BK5471" s="2">
        <v>0</v>
      </c>
      <c r="BL5471" s="2">
        <v>3</v>
      </c>
      <c r="BM5471" s="2">
        <v>5</v>
      </c>
      <c r="BN5471" s="2">
        <v>3</v>
      </c>
      <c r="BO5471" s="2">
        <v>2</v>
      </c>
      <c r="BP5471" s="2">
        <v>3</v>
      </c>
      <c r="BQ5471" s="2">
        <v>4</v>
      </c>
      <c r="BR5471" s="2">
        <v>5</v>
      </c>
      <c r="BS5471" s="2">
        <v>0</v>
      </c>
      <c r="BT5471" s="2">
        <v>0</v>
      </c>
      <c r="BU5471" s="2">
        <v>0</v>
      </c>
      <c r="BV5471" s="2">
        <v>0</v>
      </c>
      <c r="BW5471" s="2">
        <v>0</v>
      </c>
      <c r="BX5471" s="2">
        <v>0</v>
      </c>
      <c r="BY5471" s="2">
        <v>0</v>
      </c>
      <c r="BZ5471" s="2">
        <v>1</v>
      </c>
      <c r="CA5471" s="2">
        <v>0</v>
      </c>
      <c r="CB5471" s="2">
        <v>0</v>
      </c>
      <c r="CC5471" s="2">
        <v>4</v>
      </c>
      <c r="CD5471" s="2">
        <v>0</v>
      </c>
      <c r="CE5471" s="2">
        <v>0</v>
      </c>
      <c r="CF5471" s="2">
        <v>0</v>
      </c>
      <c r="CG5471" s="2">
        <v>0</v>
      </c>
      <c r="CH5471" s="2">
        <v>0</v>
      </c>
      <c r="CI5471" s="2">
        <v>0</v>
      </c>
      <c r="CJ5471" s="2">
        <v>0</v>
      </c>
      <c r="CK5471" s="2">
        <v>3</v>
      </c>
      <c r="CL5471" s="2">
        <v>0</v>
      </c>
    </row>
    <row r="5472" spans="1:90" x14ac:dyDescent="0.25">
      <c r="A5472" t="s">
        <v>115</v>
      </c>
      <c r="B5472">
        <v>20511</v>
      </c>
      <c r="C5472" t="s">
        <v>454</v>
      </c>
      <c r="D5472">
        <v>1</v>
      </c>
      <c r="E5472">
        <v>8</v>
      </c>
      <c r="F5472">
        <v>919470</v>
      </c>
      <c r="G5472">
        <v>35919470</v>
      </c>
      <c r="H5472" t="s">
        <v>14234</v>
      </c>
      <c r="I5472">
        <v>375</v>
      </c>
      <c r="J5472" t="s">
        <v>676</v>
      </c>
      <c r="K5472" t="s">
        <v>14235</v>
      </c>
      <c r="L5472">
        <v>1</v>
      </c>
      <c r="M5472" t="s">
        <v>676</v>
      </c>
      <c r="N5472">
        <v>14900000</v>
      </c>
      <c r="O5472" t="s">
        <v>92</v>
      </c>
      <c r="P5472" t="s">
        <v>14236</v>
      </c>
      <c r="Q5472">
        <v>220</v>
      </c>
      <c r="R5472">
        <v>16</v>
      </c>
      <c r="S5472">
        <v>32620533</v>
      </c>
      <c r="T5472">
        <v>32624400</v>
      </c>
      <c r="U5472" t="s">
        <v>14237</v>
      </c>
      <c r="V5472">
        <v>1</v>
      </c>
      <c r="W5472" s="2">
        <v>0</v>
      </c>
      <c r="X5472" s="2">
        <v>0</v>
      </c>
      <c r="Y5472" s="2">
        <v>0</v>
      </c>
      <c r="Z5472" s="2">
        <v>43</v>
      </c>
      <c r="AA5472" s="2">
        <v>29</v>
      </c>
      <c r="AB5472" s="2">
        <v>40</v>
      </c>
      <c r="AC5472" s="2">
        <v>45</v>
      </c>
      <c r="AD5472" s="2">
        <v>64</v>
      </c>
      <c r="AE5472" s="2">
        <v>46</v>
      </c>
      <c r="AF5472" s="2">
        <v>63</v>
      </c>
      <c r="AG5472" s="2">
        <v>59</v>
      </c>
      <c r="AH5472" s="2">
        <v>0</v>
      </c>
      <c r="AI5472" s="2">
        <v>0</v>
      </c>
      <c r="AJ5472" s="2">
        <v>0</v>
      </c>
      <c r="AK5472" s="2">
        <v>0</v>
      </c>
      <c r="AL5472" s="2">
        <v>0</v>
      </c>
      <c r="AM5472" s="2">
        <v>0</v>
      </c>
      <c r="AN5472" s="2">
        <v>0</v>
      </c>
      <c r="AO5472" s="2">
        <v>0</v>
      </c>
      <c r="AP5472" s="2">
        <v>0</v>
      </c>
      <c r="AQ5472" s="2">
        <v>0</v>
      </c>
      <c r="AR5472" s="2">
        <v>0</v>
      </c>
      <c r="AS5472" s="2">
        <v>0</v>
      </c>
      <c r="AT5472" s="2">
        <v>0</v>
      </c>
      <c r="AU5472" s="2">
        <v>0</v>
      </c>
      <c r="AV5472" s="2">
        <v>0</v>
      </c>
      <c r="AW5472" s="2">
        <v>0</v>
      </c>
      <c r="AX5472" s="2">
        <v>0</v>
      </c>
      <c r="AY5472" s="2">
        <v>0</v>
      </c>
      <c r="AZ5472" s="2">
        <v>0</v>
      </c>
      <c r="BA5472" s="2">
        <v>0</v>
      </c>
      <c r="BB5472" s="2">
        <v>0</v>
      </c>
      <c r="BC5472" s="2">
        <v>84</v>
      </c>
      <c r="BD5472" s="2">
        <v>13</v>
      </c>
      <c r="BE5472" s="2">
        <v>0</v>
      </c>
      <c r="BF5472" s="2">
        <v>0</v>
      </c>
      <c r="BG5472" s="2">
        <v>0</v>
      </c>
      <c r="BH5472" s="2">
        <v>2</v>
      </c>
      <c r="BI5472" s="2">
        <v>4</v>
      </c>
      <c r="BJ5472" s="2">
        <v>2</v>
      </c>
      <c r="BK5472" s="2">
        <v>3</v>
      </c>
      <c r="BL5472" s="2">
        <v>4</v>
      </c>
      <c r="BM5472" s="2">
        <v>4</v>
      </c>
      <c r="BN5472" s="2">
        <v>3</v>
      </c>
      <c r="BO5472" s="2">
        <v>3</v>
      </c>
      <c r="BP5472" s="2">
        <v>0</v>
      </c>
      <c r="BQ5472" s="2">
        <v>0</v>
      </c>
      <c r="BR5472" s="2">
        <v>0</v>
      </c>
      <c r="BS5472" s="2">
        <v>0</v>
      </c>
      <c r="BT5472" s="2">
        <v>0</v>
      </c>
      <c r="BU5472" s="2">
        <v>0</v>
      </c>
      <c r="BV5472" s="2">
        <v>0</v>
      </c>
      <c r="BW5472" s="2">
        <v>0</v>
      </c>
      <c r="BX5472" s="2">
        <v>0</v>
      </c>
      <c r="BY5472" s="2">
        <v>0</v>
      </c>
      <c r="BZ5472" s="2">
        <v>0</v>
      </c>
      <c r="CA5472" s="2">
        <v>0</v>
      </c>
      <c r="CB5472" s="2">
        <v>0</v>
      </c>
      <c r="CC5472" s="2">
        <v>0</v>
      </c>
      <c r="CD5472" s="2">
        <v>0</v>
      </c>
      <c r="CE5472" s="2">
        <v>0</v>
      </c>
      <c r="CF5472" s="2">
        <v>0</v>
      </c>
      <c r="CG5472" s="2">
        <v>0</v>
      </c>
      <c r="CH5472" s="2">
        <v>0</v>
      </c>
      <c r="CI5472" s="2">
        <v>0</v>
      </c>
      <c r="CJ5472" s="2">
        <v>0</v>
      </c>
      <c r="CK5472" s="2">
        <v>3</v>
      </c>
      <c r="CL5472" s="2">
        <v>3</v>
      </c>
    </row>
    <row r="5473" spans="1:90" x14ac:dyDescent="0.25">
      <c r="A5473" t="s">
        <v>115</v>
      </c>
      <c r="B5473">
        <v>20511</v>
      </c>
      <c r="C5473" t="s">
        <v>454</v>
      </c>
      <c r="D5473">
        <v>1</v>
      </c>
      <c r="E5473">
        <v>8</v>
      </c>
      <c r="F5473">
        <v>24983</v>
      </c>
      <c r="G5473">
        <v>35024983</v>
      </c>
      <c r="H5473" t="s">
        <v>6908</v>
      </c>
      <c r="I5473">
        <v>375</v>
      </c>
      <c r="J5473" t="s">
        <v>676</v>
      </c>
      <c r="K5473" t="s">
        <v>197</v>
      </c>
      <c r="L5473">
        <v>1</v>
      </c>
      <c r="M5473" t="s">
        <v>676</v>
      </c>
      <c r="N5473">
        <v>14900000</v>
      </c>
      <c r="O5473" t="s">
        <v>92</v>
      </c>
      <c r="P5473" t="s">
        <v>6909</v>
      </c>
      <c r="Q5473">
        <v>1281</v>
      </c>
      <c r="R5473">
        <v>16</v>
      </c>
      <c r="S5473">
        <v>32621508</v>
      </c>
      <c r="T5473">
        <v>32623332</v>
      </c>
      <c r="U5473" t="s">
        <v>6910</v>
      </c>
      <c r="V5473">
        <v>1</v>
      </c>
      <c r="W5473" s="2">
        <v>0</v>
      </c>
      <c r="X5473" s="2">
        <v>0</v>
      </c>
      <c r="Y5473" s="2">
        <v>0</v>
      </c>
      <c r="Z5473" s="2">
        <v>83</v>
      </c>
      <c r="AA5473" s="2">
        <v>80</v>
      </c>
      <c r="AB5473" s="2">
        <v>73</v>
      </c>
      <c r="AC5473" s="2">
        <v>73</v>
      </c>
      <c r="AD5473" s="2">
        <v>0</v>
      </c>
      <c r="AE5473" s="2">
        <v>0</v>
      </c>
      <c r="AF5473" s="2">
        <v>0</v>
      </c>
      <c r="AG5473" s="2">
        <v>0</v>
      </c>
      <c r="AH5473" s="2">
        <v>0</v>
      </c>
      <c r="AI5473" s="2">
        <v>0</v>
      </c>
      <c r="AJ5473" s="2">
        <v>0</v>
      </c>
      <c r="AK5473" s="2">
        <v>0</v>
      </c>
      <c r="AL5473" s="2">
        <v>0</v>
      </c>
      <c r="AM5473" s="2">
        <v>0</v>
      </c>
      <c r="AN5473" s="2">
        <v>0</v>
      </c>
      <c r="AO5473" s="2">
        <v>0</v>
      </c>
      <c r="AP5473" s="2">
        <v>0</v>
      </c>
      <c r="AQ5473" s="2">
        <v>0</v>
      </c>
      <c r="AR5473" s="2">
        <v>0</v>
      </c>
      <c r="AS5473" s="2">
        <v>0</v>
      </c>
      <c r="AT5473" s="2">
        <v>0</v>
      </c>
      <c r="AU5473" s="2">
        <v>0</v>
      </c>
      <c r="AV5473" s="2">
        <v>0</v>
      </c>
      <c r="AW5473" s="2">
        <v>0</v>
      </c>
      <c r="AX5473" s="2">
        <v>0</v>
      </c>
      <c r="AY5473" s="2">
        <v>0</v>
      </c>
      <c r="AZ5473" s="2">
        <v>0</v>
      </c>
      <c r="BA5473" s="2">
        <v>0</v>
      </c>
      <c r="BB5473" s="2">
        <v>0</v>
      </c>
      <c r="BC5473" s="2">
        <v>0</v>
      </c>
      <c r="BD5473" s="2">
        <v>6</v>
      </c>
      <c r="BE5473" s="2">
        <v>0</v>
      </c>
      <c r="BF5473" s="2">
        <v>0</v>
      </c>
      <c r="BG5473" s="2">
        <v>0</v>
      </c>
      <c r="BH5473" s="2">
        <v>4</v>
      </c>
      <c r="BI5473" s="2">
        <v>5</v>
      </c>
      <c r="BJ5473" s="2">
        <v>5</v>
      </c>
      <c r="BK5473" s="2">
        <v>3</v>
      </c>
      <c r="BL5473" s="2">
        <v>0</v>
      </c>
      <c r="BM5473" s="2">
        <v>0</v>
      </c>
      <c r="BN5473" s="2">
        <v>0</v>
      </c>
      <c r="BO5473" s="2">
        <v>0</v>
      </c>
      <c r="BP5473" s="2">
        <v>0</v>
      </c>
      <c r="BQ5473" s="2">
        <v>0</v>
      </c>
      <c r="BR5473" s="2">
        <v>0</v>
      </c>
      <c r="BS5473" s="2">
        <v>0</v>
      </c>
      <c r="BT5473" s="2">
        <v>0</v>
      </c>
      <c r="BU5473" s="2">
        <v>0</v>
      </c>
      <c r="BV5473" s="2">
        <v>0</v>
      </c>
      <c r="BW5473" s="2">
        <v>0</v>
      </c>
      <c r="BX5473" s="2">
        <v>0</v>
      </c>
      <c r="BY5473" s="2">
        <v>0</v>
      </c>
      <c r="BZ5473" s="2">
        <v>0</v>
      </c>
      <c r="CA5473" s="2">
        <v>0</v>
      </c>
      <c r="CB5473" s="2">
        <v>0</v>
      </c>
      <c r="CC5473" s="2">
        <v>0</v>
      </c>
      <c r="CD5473" s="2">
        <v>0</v>
      </c>
      <c r="CE5473" s="2">
        <v>0</v>
      </c>
      <c r="CF5473" s="2">
        <v>0</v>
      </c>
      <c r="CG5473" s="2">
        <v>0</v>
      </c>
      <c r="CH5473" s="2">
        <v>0</v>
      </c>
      <c r="CI5473" s="2">
        <v>0</v>
      </c>
      <c r="CJ5473" s="2">
        <v>0</v>
      </c>
      <c r="CK5473" s="2">
        <v>0</v>
      </c>
      <c r="CL5473" s="2">
        <v>2</v>
      </c>
    </row>
    <row r="5474" spans="1:90" x14ac:dyDescent="0.25">
      <c r="A5474" t="s">
        <v>115</v>
      </c>
      <c r="B5474">
        <v>20511</v>
      </c>
      <c r="C5474" t="s">
        <v>454</v>
      </c>
      <c r="D5474">
        <v>1</v>
      </c>
      <c r="E5474">
        <v>8</v>
      </c>
      <c r="F5474">
        <v>25136</v>
      </c>
      <c r="G5474">
        <v>35025136</v>
      </c>
      <c r="H5474" t="s">
        <v>7893</v>
      </c>
      <c r="I5474">
        <v>375</v>
      </c>
      <c r="J5474" t="s">
        <v>676</v>
      </c>
      <c r="K5474" t="s">
        <v>91</v>
      </c>
      <c r="L5474">
        <v>1</v>
      </c>
      <c r="M5474" t="s">
        <v>676</v>
      </c>
      <c r="N5474">
        <v>14900000</v>
      </c>
      <c r="O5474" t="s">
        <v>92</v>
      </c>
      <c r="P5474" t="s">
        <v>13743</v>
      </c>
      <c r="Q5474">
        <v>648</v>
      </c>
      <c r="R5474">
        <v>16</v>
      </c>
      <c r="S5474">
        <v>32621300</v>
      </c>
      <c r="T5474">
        <v>32624433</v>
      </c>
      <c r="U5474" t="s">
        <v>13744</v>
      </c>
      <c r="V5474">
        <v>1</v>
      </c>
      <c r="W5474" s="2">
        <v>0</v>
      </c>
      <c r="X5474" s="2">
        <v>0</v>
      </c>
      <c r="Y5474" s="2">
        <v>0</v>
      </c>
      <c r="Z5474" s="2">
        <v>0</v>
      </c>
      <c r="AA5474" s="2">
        <v>0</v>
      </c>
      <c r="AB5474" s="2">
        <v>0</v>
      </c>
      <c r="AC5474" s="2">
        <v>0</v>
      </c>
      <c r="AD5474" s="2">
        <v>67</v>
      </c>
      <c r="AE5474" s="2">
        <v>75</v>
      </c>
      <c r="AF5474" s="2">
        <v>93</v>
      </c>
      <c r="AG5474" s="2">
        <v>70</v>
      </c>
      <c r="AH5474" s="2">
        <v>116</v>
      </c>
      <c r="AI5474" s="2">
        <v>152</v>
      </c>
      <c r="AJ5474" s="2">
        <v>148</v>
      </c>
      <c r="AK5474" s="2">
        <v>0</v>
      </c>
      <c r="AL5474" s="2">
        <v>0</v>
      </c>
      <c r="AM5474" s="2">
        <v>0</v>
      </c>
      <c r="AN5474" s="2">
        <v>0</v>
      </c>
      <c r="AO5474" s="2">
        <v>0</v>
      </c>
      <c r="AP5474" s="2">
        <v>0</v>
      </c>
      <c r="AQ5474" s="2">
        <v>0</v>
      </c>
      <c r="AR5474" s="2">
        <v>0</v>
      </c>
      <c r="AS5474" s="2">
        <v>0</v>
      </c>
      <c r="AT5474" s="2">
        <v>0</v>
      </c>
      <c r="AU5474" s="2">
        <v>0</v>
      </c>
      <c r="AV5474" s="2">
        <v>0</v>
      </c>
      <c r="AW5474" s="2">
        <v>0</v>
      </c>
      <c r="AX5474" s="2">
        <v>0</v>
      </c>
      <c r="AY5474" s="2">
        <v>0</v>
      </c>
      <c r="AZ5474" s="2">
        <v>0</v>
      </c>
      <c r="BA5474" s="2">
        <v>0</v>
      </c>
      <c r="BB5474" s="2">
        <v>0</v>
      </c>
      <c r="BC5474" s="2">
        <v>336</v>
      </c>
      <c r="BD5474" s="2">
        <v>0</v>
      </c>
      <c r="BE5474" s="2">
        <v>0</v>
      </c>
      <c r="BF5474" s="2">
        <v>0</v>
      </c>
      <c r="BG5474" s="2">
        <v>0</v>
      </c>
      <c r="BH5474" s="2">
        <v>0</v>
      </c>
      <c r="BI5474" s="2">
        <v>0</v>
      </c>
      <c r="BJ5474" s="2">
        <v>0</v>
      </c>
      <c r="BK5474" s="2">
        <v>0</v>
      </c>
      <c r="BL5474" s="2">
        <v>3</v>
      </c>
      <c r="BM5474" s="2">
        <v>4</v>
      </c>
      <c r="BN5474" s="2">
        <v>5</v>
      </c>
      <c r="BO5474" s="2">
        <v>4</v>
      </c>
      <c r="BP5474" s="2">
        <v>3</v>
      </c>
      <c r="BQ5474" s="2">
        <v>5</v>
      </c>
      <c r="BR5474" s="2">
        <v>5</v>
      </c>
      <c r="BS5474" s="2">
        <v>0</v>
      </c>
      <c r="BT5474" s="2">
        <v>0</v>
      </c>
      <c r="BU5474" s="2">
        <v>0</v>
      </c>
      <c r="BV5474" s="2">
        <v>0</v>
      </c>
      <c r="BW5474" s="2">
        <v>0</v>
      </c>
      <c r="BX5474" s="2">
        <v>0</v>
      </c>
      <c r="BY5474" s="2">
        <v>0</v>
      </c>
      <c r="BZ5474" s="2">
        <v>0</v>
      </c>
      <c r="CA5474" s="2">
        <v>0</v>
      </c>
      <c r="CB5474" s="2">
        <v>0</v>
      </c>
      <c r="CC5474" s="2">
        <v>0</v>
      </c>
      <c r="CD5474" s="2">
        <v>0</v>
      </c>
      <c r="CE5474" s="2">
        <v>0</v>
      </c>
      <c r="CF5474" s="2">
        <v>0</v>
      </c>
      <c r="CG5474" s="2">
        <v>0</v>
      </c>
      <c r="CH5474" s="2">
        <v>0</v>
      </c>
      <c r="CI5474" s="2">
        <v>0</v>
      </c>
      <c r="CJ5474" s="2">
        <v>0</v>
      </c>
      <c r="CK5474" s="2">
        <v>24</v>
      </c>
      <c r="CL5474" s="2">
        <v>0</v>
      </c>
    </row>
    <row r="5475" spans="1:90" x14ac:dyDescent="0.25">
      <c r="A5475" t="s">
        <v>115</v>
      </c>
      <c r="B5475">
        <v>20511</v>
      </c>
      <c r="C5475" t="s">
        <v>454</v>
      </c>
      <c r="D5475">
        <v>1</v>
      </c>
      <c r="E5475">
        <v>8</v>
      </c>
      <c r="F5475">
        <v>25045</v>
      </c>
      <c r="G5475">
        <v>35025045</v>
      </c>
      <c r="H5475" t="s">
        <v>5155</v>
      </c>
      <c r="I5475">
        <v>344</v>
      </c>
      <c r="J5475" t="s">
        <v>1406</v>
      </c>
      <c r="K5475" t="s">
        <v>91</v>
      </c>
      <c r="L5475">
        <v>1</v>
      </c>
      <c r="M5475" t="s">
        <v>1406</v>
      </c>
      <c r="N5475">
        <v>14940000</v>
      </c>
      <c r="O5475" t="s">
        <v>92</v>
      </c>
      <c r="P5475" t="s">
        <v>3746</v>
      </c>
      <c r="Q5475">
        <v>718</v>
      </c>
      <c r="R5475">
        <v>16</v>
      </c>
      <c r="S5475">
        <v>33422131</v>
      </c>
      <c r="T5475">
        <v>33425673</v>
      </c>
      <c r="U5475" t="s">
        <v>5156</v>
      </c>
      <c r="V5475">
        <v>1</v>
      </c>
      <c r="W5475" s="2">
        <v>0</v>
      </c>
      <c r="X5475" s="2">
        <v>0</v>
      </c>
      <c r="Y5475" s="2">
        <v>0</v>
      </c>
      <c r="Z5475" s="2">
        <v>0</v>
      </c>
      <c r="AA5475" s="2">
        <v>0</v>
      </c>
      <c r="AB5475" s="2">
        <v>0</v>
      </c>
      <c r="AC5475" s="2">
        <v>0</v>
      </c>
      <c r="AD5475" s="2">
        <v>76</v>
      </c>
      <c r="AE5475" s="2">
        <v>86</v>
      </c>
      <c r="AF5475" s="2">
        <v>103</v>
      </c>
      <c r="AG5475" s="2">
        <v>91</v>
      </c>
      <c r="AH5475" s="2">
        <v>203</v>
      </c>
      <c r="AI5475" s="2">
        <v>218</v>
      </c>
      <c r="AJ5475" s="2">
        <v>164</v>
      </c>
      <c r="AK5475" s="2">
        <v>0</v>
      </c>
      <c r="AL5475" s="2">
        <v>0</v>
      </c>
      <c r="AM5475" s="2">
        <v>0</v>
      </c>
      <c r="AN5475" s="2">
        <v>0</v>
      </c>
      <c r="AO5475" s="2">
        <v>0</v>
      </c>
      <c r="AP5475" s="2">
        <v>0</v>
      </c>
      <c r="AQ5475" s="2">
        <v>0</v>
      </c>
      <c r="AR5475" s="2">
        <v>0</v>
      </c>
      <c r="AS5475" s="2">
        <v>0</v>
      </c>
      <c r="AT5475" s="2">
        <v>0</v>
      </c>
      <c r="AU5475" s="2">
        <v>85</v>
      </c>
      <c r="AV5475" s="2">
        <v>0</v>
      </c>
      <c r="AW5475" s="2">
        <v>0</v>
      </c>
      <c r="AX5475" s="2">
        <v>0</v>
      </c>
      <c r="AY5475" s="2">
        <v>0</v>
      </c>
      <c r="AZ5475" s="2">
        <v>0</v>
      </c>
      <c r="BA5475" s="2">
        <v>0</v>
      </c>
      <c r="BB5475" s="2">
        <v>0</v>
      </c>
      <c r="BC5475" s="2">
        <v>40</v>
      </c>
      <c r="BD5475" s="2">
        <v>12</v>
      </c>
      <c r="BE5475" s="2">
        <v>0</v>
      </c>
      <c r="BF5475" s="2">
        <v>0</v>
      </c>
      <c r="BG5475" s="2">
        <v>0</v>
      </c>
      <c r="BH5475" s="2">
        <v>0</v>
      </c>
      <c r="BI5475" s="2">
        <v>0</v>
      </c>
      <c r="BJ5475" s="2">
        <v>0</v>
      </c>
      <c r="BK5475" s="2">
        <v>0</v>
      </c>
      <c r="BL5475" s="2">
        <v>4</v>
      </c>
      <c r="BM5475" s="2">
        <v>6</v>
      </c>
      <c r="BN5475" s="2">
        <v>6</v>
      </c>
      <c r="BO5475" s="2">
        <v>4</v>
      </c>
      <c r="BP5475" s="2">
        <v>8</v>
      </c>
      <c r="BQ5475" s="2">
        <v>9</v>
      </c>
      <c r="BR5475" s="2">
        <v>5</v>
      </c>
      <c r="BS5475" s="2">
        <v>0</v>
      </c>
      <c r="BT5475" s="2">
        <v>0</v>
      </c>
      <c r="BU5475" s="2">
        <v>0</v>
      </c>
      <c r="BV5475" s="2">
        <v>0</v>
      </c>
      <c r="BW5475" s="2">
        <v>0</v>
      </c>
      <c r="BX5475" s="2">
        <v>0</v>
      </c>
      <c r="BY5475" s="2">
        <v>0</v>
      </c>
      <c r="BZ5475" s="2">
        <v>0</v>
      </c>
      <c r="CA5475" s="2">
        <v>0</v>
      </c>
      <c r="CB5475" s="2">
        <v>0</v>
      </c>
      <c r="CC5475" s="2">
        <v>3</v>
      </c>
      <c r="CD5475" s="2">
        <v>0</v>
      </c>
      <c r="CE5475" s="2">
        <v>0</v>
      </c>
      <c r="CF5475" s="2">
        <v>0</v>
      </c>
      <c r="CG5475" s="2">
        <v>0</v>
      </c>
      <c r="CH5475" s="2">
        <v>0</v>
      </c>
      <c r="CI5475" s="2">
        <v>0</v>
      </c>
      <c r="CJ5475" s="2">
        <v>0</v>
      </c>
      <c r="CK5475" s="2">
        <v>2</v>
      </c>
      <c r="CL5475" s="2">
        <v>3</v>
      </c>
    </row>
    <row r="5476" spans="1:90" x14ac:dyDescent="0.25">
      <c r="A5476" t="s">
        <v>115</v>
      </c>
      <c r="B5476">
        <v>20511</v>
      </c>
      <c r="C5476" t="s">
        <v>454</v>
      </c>
      <c r="D5476">
        <v>1</v>
      </c>
      <c r="E5476">
        <v>8</v>
      </c>
      <c r="F5476">
        <v>22706</v>
      </c>
      <c r="G5476">
        <v>35022706</v>
      </c>
      <c r="H5476" t="s">
        <v>12589</v>
      </c>
      <c r="I5476">
        <v>539</v>
      </c>
      <c r="J5476" t="s">
        <v>12590</v>
      </c>
      <c r="K5476" t="s">
        <v>91</v>
      </c>
      <c r="L5476">
        <v>1</v>
      </c>
      <c r="M5476" t="s">
        <v>12590</v>
      </c>
      <c r="N5476">
        <v>15820000</v>
      </c>
      <c r="O5476" t="s">
        <v>92</v>
      </c>
      <c r="P5476" t="s">
        <v>6827</v>
      </c>
      <c r="Q5476">
        <v>1281</v>
      </c>
      <c r="R5476">
        <v>17</v>
      </c>
      <c r="S5476">
        <v>33861026</v>
      </c>
      <c r="T5476">
        <v>33861381</v>
      </c>
      <c r="U5476" t="s">
        <v>12591</v>
      </c>
      <c r="V5476">
        <v>1</v>
      </c>
      <c r="W5476" s="2">
        <v>0</v>
      </c>
      <c r="X5476" s="2">
        <v>0</v>
      </c>
      <c r="Y5476" s="2">
        <v>0</v>
      </c>
      <c r="Z5476" s="2">
        <v>0</v>
      </c>
      <c r="AA5476" s="2">
        <v>0</v>
      </c>
      <c r="AB5476" s="2">
        <v>0</v>
      </c>
      <c r="AC5476" s="2">
        <v>0</v>
      </c>
      <c r="AD5476" s="2">
        <v>85</v>
      </c>
      <c r="AE5476" s="2">
        <v>101</v>
      </c>
      <c r="AF5476" s="2">
        <v>122</v>
      </c>
      <c r="AG5476" s="2">
        <v>129</v>
      </c>
      <c r="AH5476" s="2">
        <v>129</v>
      </c>
      <c r="AI5476" s="2">
        <v>78</v>
      </c>
      <c r="AJ5476" s="2">
        <v>124</v>
      </c>
      <c r="AK5476" s="2">
        <v>0</v>
      </c>
      <c r="AL5476" s="2">
        <v>0</v>
      </c>
      <c r="AM5476" s="2">
        <v>0</v>
      </c>
      <c r="AN5476" s="2">
        <v>0</v>
      </c>
      <c r="AO5476" s="2">
        <v>0</v>
      </c>
      <c r="AP5476" s="2">
        <v>0</v>
      </c>
      <c r="AQ5476" s="2">
        <v>0</v>
      </c>
      <c r="AR5476" s="2">
        <v>12</v>
      </c>
      <c r="AS5476" s="2">
        <v>0</v>
      </c>
      <c r="AT5476" s="2">
        <v>0</v>
      </c>
      <c r="AU5476" s="2">
        <v>25</v>
      </c>
      <c r="AV5476" s="2">
        <v>0</v>
      </c>
      <c r="AW5476" s="2">
        <v>0</v>
      </c>
      <c r="AX5476" s="2">
        <v>0</v>
      </c>
      <c r="AY5476" s="2">
        <v>0</v>
      </c>
      <c r="AZ5476" s="2">
        <v>0</v>
      </c>
      <c r="BA5476" s="2">
        <v>0</v>
      </c>
      <c r="BB5476" s="2">
        <v>0</v>
      </c>
      <c r="BC5476" s="2">
        <v>16</v>
      </c>
      <c r="BD5476" s="2">
        <v>16</v>
      </c>
      <c r="BE5476" s="2">
        <v>0</v>
      </c>
      <c r="BF5476" s="2">
        <v>0</v>
      </c>
      <c r="BG5476" s="2">
        <v>0</v>
      </c>
      <c r="BH5476" s="2">
        <v>0</v>
      </c>
      <c r="BI5476" s="2">
        <v>0</v>
      </c>
      <c r="BJ5476" s="2">
        <v>0</v>
      </c>
      <c r="BK5476" s="2">
        <v>0</v>
      </c>
      <c r="BL5476" s="2">
        <v>4</v>
      </c>
      <c r="BM5476" s="2">
        <v>6</v>
      </c>
      <c r="BN5476" s="2">
        <v>7</v>
      </c>
      <c r="BO5476" s="2">
        <v>6</v>
      </c>
      <c r="BP5476" s="2">
        <v>7</v>
      </c>
      <c r="BQ5476" s="2">
        <v>5</v>
      </c>
      <c r="BR5476" s="2">
        <v>7</v>
      </c>
      <c r="BS5476" s="2">
        <v>0</v>
      </c>
      <c r="BT5476" s="2">
        <v>0</v>
      </c>
      <c r="BU5476" s="2">
        <v>0</v>
      </c>
      <c r="BV5476" s="2">
        <v>0</v>
      </c>
      <c r="BW5476" s="2">
        <v>0</v>
      </c>
      <c r="BX5476" s="2">
        <v>0</v>
      </c>
      <c r="BY5476" s="2">
        <v>0</v>
      </c>
      <c r="BZ5476" s="2">
        <v>2</v>
      </c>
      <c r="CA5476" s="2">
        <v>0</v>
      </c>
      <c r="CB5476" s="2">
        <v>0</v>
      </c>
      <c r="CC5476" s="2">
        <v>1</v>
      </c>
      <c r="CD5476" s="2">
        <v>0</v>
      </c>
      <c r="CE5476" s="2">
        <v>0</v>
      </c>
      <c r="CF5476" s="2">
        <v>0</v>
      </c>
      <c r="CG5476" s="2">
        <v>0</v>
      </c>
      <c r="CH5476" s="2">
        <v>0</v>
      </c>
      <c r="CI5476" s="2">
        <v>0</v>
      </c>
      <c r="CJ5476" s="2">
        <v>0</v>
      </c>
      <c r="CK5476" s="2">
        <v>1</v>
      </c>
      <c r="CL5476" s="2">
        <v>3</v>
      </c>
    </row>
    <row r="5477" spans="1:90" x14ac:dyDescent="0.25">
      <c r="A5477" t="s">
        <v>115</v>
      </c>
      <c r="B5477">
        <v>20206</v>
      </c>
      <c r="C5477" t="s">
        <v>285</v>
      </c>
      <c r="D5477">
        <v>1</v>
      </c>
      <c r="E5477">
        <v>8</v>
      </c>
      <c r="F5477">
        <v>905148</v>
      </c>
      <c r="G5477">
        <v>35905148</v>
      </c>
      <c r="H5477" t="s">
        <v>11025</v>
      </c>
      <c r="I5477">
        <v>688</v>
      </c>
      <c r="J5477" t="s">
        <v>285</v>
      </c>
      <c r="K5477" t="s">
        <v>4124</v>
      </c>
      <c r="L5477">
        <v>1</v>
      </c>
      <c r="M5477" t="s">
        <v>285</v>
      </c>
      <c r="N5477">
        <v>12092090</v>
      </c>
      <c r="O5477" t="s">
        <v>92</v>
      </c>
      <c r="P5477" t="s">
        <v>12704</v>
      </c>
      <c r="Q5477" t="s">
        <v>127</v>
      </c>
      <c r="R5477">
        <v>12</v>
      </c>
      <c r="S5477">
        <v>36211011</v>
      </c>
      <c r="T5477">
        <v>36310284</v>
      </c>
      <c r="U5477" t="s">
        <v>15773</v>
      </c>
      <c r="V5477">
        <v>1</v>
      </c>
      <c r="W5477" s="2">
        <v>0</v>
      </c>
      <c r="X5477" s="2">
        <v>0</v>
      </c>
      <c r="Y5477" s="2">
        <v>0</v>
      </c>
      <c r="Z5477" s="2">
        <v>0</v>
      </c>
      <c r="AA5477" s="2">
        <v>0</v>
      </c>
      <c r="AB5477" s="2">
        <v>0</v>
      </c>
      <c r="AC5477" s="2">
        <v>0</v>
      </c>
      <c r="AD5477" s="2">
        <v>0</v>
      </c>
      <c r="AE5477" s="2">
        <v>0</v>
      </c>
      <c r="AF5477" s="2">
        <v>0</v>
      </c>
      <c r="AG5477" s="2">
        <v>0</v>
      </c>
      <c r="AH5477" s="2">
        <v>109</v>
      </c>
      <c r="AI5477" s="2">
        <v>96</v>
      </c>
      <c r="AJ5477" s="2">
        <v>91</v>
      </c>
      <c r="AK5477" s="2">
        <v>0</v>
      </c>
      <c r="AL5477" s="2">
        <v>0</v>
      </c>
      <c r="AM5477" s="2">
        <v>0</v>
      </c>
      <c r="AN5477" s="2">
        <v>0</v>
      </c>
      <c r="AO5477" s="2">
        <v>0</v>
      </c>
      <c r="AP5477" s="2">
        <v>0</v>
      </c>
      <c r="AQ5477" s="2">
        <v>0</v>
      </c>
      <c r="AR5477" s="2">
        <v>0</v>
      </c>
      <c r="AS5477" s="2">
        <v>0</v>
      </c>
      <c r="AT5477" s="2">
        <v>0</v>
      </c>
      <c r="AU5477" s="2">
        <v>0</v>
      </c>
      <c r="AV5477" s="2">
        <v>0</v>
      </c>
      <c r="AW5477" s="2">
        <v>0</v>
      </c>
      <c r="AX5477" s="2">
        <v>0</v>
      </c>
      <c r="AY5477" s="2">
        <v>0</v>
      </c>
      <c r="AZ5477" s="2">
        <v>0</v>
      </c>
      <c r="BA5477" s="2">
        <v>0</v>
      </c>
      <c r="BB5477" s="2">
        <v>0</v>
      </c>
      <c r="BC5477" s="2">
        <v>0</v>
      </c>
      <c r="BD5477" s="2">
        <v>0</v>
      </c>
      <c r="BE5477" s="2">
        <v>0</v>
      </c>
      <c r="BF5477" s="2">
        <v>0</v>
      </c>
      <c r="BG5477" s="2">
        <v>0</v>
      </c>
      <c r="BH5477" s="2">
        <v>0</v>
      </c>
      <c r="BI5477" s="2">
        <v>0</v>
      </c>
      <c r="BJ5477" s="2">
        <v>0</v>
      </c>
      <c r="BK5477" s="2">
        <v>0</v>
      </c>
      <c r="BL5477" s="2">
        <v>0</v>
      </c>
      <c r="BM5477" s="2">
        <v>0</v>
      </c>
      <c r="BN5477" s="2">
        <v>0</v>
      </c>
      <c r="BO5477" s="2">
        <v>0</v>
      </c>
      <c r="BP5477" s="2">
        <v>3</v>
      </c>
      <c r="BQ5477" s="2">
        <v>3</v>
      </c>
      <c r="BR5477" s="2">
        <v>4</v>
      </c>
      <c r="BS5477" s="2">
        <v>0</v>
      </c>
      <c r="BT5477" s="2">
        <v>0</v>
      </c>
      <c r="BU5477" s="2">
        <v>0</v>
      </c>
      <c r="BV5477" s="2">
        <v>0</v>
      </c>
      <c r="BW5477" s="2">
        <v>0</v>
      </c>
      <c r="BX5477" s="2">
        <v>0</v>
      </c>
      <c r="BY5477" s="2">
        <v>0</v>
      </c>
      <c r="BZ5477" s="2">
        <v>0</v>
      </c>
      <c r="CA5477" s="2">
        <v>0</v>
      </c>
      <c r="CB5477" s="2">
        <v>0</v>
      </c>
      <c r="CC5477" s="2">
        <v>0</v>
      </c>
      <c r="CD5477" s="2">
        <v>0</v>
      </c>
      <c r="CE5477" s="2">
        <v>0</v>
      </c>
      <c r="CF5477" s="2">
        <v>0</v>
      </c>
      <c r="CG5477" s="2">
        <v>0</v>
      </c>
      <c r="CH5477" s="2">
        <v>0</v>
      </c>
      <c r="CI5477" s="2">
        <v>0</v>
      </c>
      <c r="CJ5477" s="2">
        <v>0</v>
      </c>
      <c r="CK5477" s="2">
        <v>0</v>
      </c>
      <c r="CL5477" s="2">
        <v>0</v>
      </c>
    </row>
    <row r="5478" spans="1:90" x14ac:dyDescent="0.25">
      <c r="A5478" t="s">
        <v>115</v>
      </c>
      <c r="B5478">
        <v>20206</v>
      </c>
      <c r="C5478" t="s">
        <v>285</v>
      </c>
      <c r="D5478">
        <v>1</v>
      </c>
      <c r="E5478">
        <v>8</v>
      </c>
      <c r="F5478">
        <v>43916</v>
      </c>
      <c r="G5478">
        <v>35043916</v>
      </c>
      <c r="H5478" t="s">
        <v>16685</v>
      </c>
      <c r="I5478">
        <v>688</v>
      </c>
      <c r="J5478" t="s">
        <v>285</v>
      </c>
      <c r="K5478" t="s">
        <v>1139</v>
      </c>
      <c r="L5478">
        <v>1</v>
      </c>
      <c r="M5478" t="s">
        <v>285</v>
      </c>
      <c r="N5478">
        <v>12070570</v>
      </c>
      <c r="O5478" t="s">
        <v>92</v>
      </c>
      <c r="P5478" t="s">
        <v>6459</v>
      </c>
      <c r="Q5478">
        <v>502</v>
      </c>
      <c r="R5478">
        <v>12</v>
      </c>
      <c r="S5478">
        <v>36084676</v>
      </c>
      <c r="U5478" t="s">
        <v>16686</v>
      </c>
      <c r="V5478">
        <v>1</v>
      </c>
      <c r="W5478" s="2">
        <v>0</v>
      </c>
      <c r="X5478" s="2">
        <v>0</v>
      </c>
      <c r="Y5478" s="2">
        <v>0</v>
      </c>
      <c r="Z5478" s="2">
        <v>0</v>
      </c>
      <c r="AA5478" s="2">
        <v>0</v>
      </c>
      <c r="AB5478" s="2">
        <v>0</v>
      </c>
      <c r="AC5478" s="2">
        <v>0</v>
      </c>
      <c r="AD5478" s="2">
        <v>0</v>
      </c>
      <c r="AE5478" s="2">
        <v>0</v>
      </c>
      <c r="AF5478" s="2">
        <v>0</v>
      </c>
      <c r="AG5478" s="2">
        <v>0</v>
      </c>
      <c r="AH5478" s="2">
        <v>183</v>
      </c>
      <c r="AI5478" s="2">
        <v>201</v>
      </c>
      <c r="AJ5478" s="2">
        <v>240</v>
      </c>
      <c r="AK5478" s="2">
        <v>0</v>
      </c>
      <c r="AL5478" s="2">
        <v>0</v>
      </c>
      <c r="AM5478" s="2">
        <v>0</v>
      </c>
      <c r="AN5478" s="2">
        <v>0</v>
      </c>
      <c r="AO5478" s="2">
        <v>0</v>
      </c>
      <c r="AP5478" s="2">
        <v>0</v>
      </c>
      <c r="AQ5478" s="2">
        <v>0</v>
      </c>
      <c r="AR5478" s="2">
        <v>0</v>
      </c>
      <c r="AS5478" s="2">
        <v>0</v>
      </c>
      <c r="AT5478" s="2">
        <v>0</v>
      </c>
      <c r="AU5478" s="2">
        <v>0</v>
      </c>
      <c r="AV5478" s="2">
        <v>0</v>
      </c>
      <c r="AW5478" s="2">
        <v>0</v>
      </c>
      <c r="AX5478" s="2">
        <v>0</v>
      </c>
      <c r="AY5478" s="2">
        <v>0</v>
      </c>
      <c r="AZ5478" s="2">
        <v>0</v>
      </c>
      <c r="BA5478" s="2">
        <v>0</v>
      </c>
      <c r="BB5478" s="2">
        <v>0</v>
      </c>
      <c r="BC5478" s="2">
        <v>0</v>
      </c>
      <c r="BD5478" s="2">
        <v>0</v>
      </c>
      <c r="BE5478" s="2">
        <v>0</v>
      </c>
      <c r="BF5478" s="2">
        <v>0</v>
      </c>
      <c r="BG5478" s="2">
        <v>0</v>
      </c>
      <c r="BH5478" s="2">
        <v>0</v>
      </c>
      <c r="BI5478" s="2">
        <v>0</v>
      </c>
      <c r="BJ5478" s="2">
        <v>0</v>
      </c>
      <c r="BK5478" s="2">
        <v>0</v>
      </c>
      <c r="BL5478" s="2">
        <v>0</v>
      </c>
      <c r="BM5478" s="2">
        <v>0</v>
      </c>
      <c r="BN5478" s="2">
        <v>0</v>
      </c>
      <c r="BO5478" s="2">
        <v>0</v>
      </c>
      <c r="BP5478" s="2">
        <v>5</v>
      </c>
      <c r="BQ5478" s="2">
        <v>5</v>
      </c>
      <c r="BR5478" s="2">
        <v>7</v>
      </c>
      <c r="BS5478" s="2">
        <v>0</v>
      </c>
      <c r="BT5478" s="2">
        <v>0</v>
      </c>
      <c r="BU5478" s="2">
        <v>0</v>
      </c>
      <c r="BV5478" s="2">
        <v>0</v>
      </c>
      <c r="BW5478" s="2">
        <v>0</v>
      </c>
      <c r="BX5478" s="2">
        <v>0</v>
      </c>
      <c r="BY5478" s="2">
        <v>0</v>
      </c>
      <c r="BZ5478" s="2">
        <v>0</v>
      </c>
      <c r="CA5478" s="2">
        <v>0</v>
      </c>
      <c r="CB5478" s="2">
        <v>0</v>
      </c>
      <c r="CC5478" s="2">
        <v>0</v>
      </c>
      <c r="CD5478" s="2">
        <v>0</v>
      </c>
      <c r="CE5478" s="2">
        <v>0</v>
      </c>
      <c r="CF5478" s="2">
        <v>0</v>
      </c>
      <c r="CG5478" s="2">
        <v>0</v>
      </c>
      <c r="CH5478" s="2">
        <v>0</v>
      </c>
      <c r="CI5478" s="2">
        <v>0</v>
      </c>
      <c r="CJ5478" s="2">
        <v>0</v>
      </c>
      <c r="CK5478" s="2">
        <v>0</v>
      </c>
      <c r="CL5478" s="2">
        <v>0</v>
      </c>
    </row>
    <row r="5479" spans="1:90" x14ac:dyDescent="0.25">
      <c r="A5479" t="s">
        <v>115</v>
      </c>
      <c r="B5479">
        <v>20206</v>
      </c>
      <c r="C5479" t="s">
        <v>285</v>
      </c>
      <c r="D5479">
        <v>1</v>
      </c>
      <c r="E5479">
        <v>8</v>
      </c>
      <c r="F5479">
        <v>14175</v>
      </c>
      <c r="G5479">
        <v>35014175</v>
      </c>
      <c r="H5479" t="s">
        <v>2660</v>
      </c>
      <c r="I5479">
        <v>688</v>
      </c>
      <c r="J5479" t="s">
        <v>285</v>
      </c>
      <c r="K5479" t="s">
        <v>812</v>
      </c>
      <c r="L5479">
        <v>1</v>
      </c>
      <c r="M5479" t="s">
        <v>285</v>
      </c>
      <c r="N5479">
        <v>12061340</v>
      </c>
      <c r="O5479" t="s">
        <v>102</v>
      </c>
      <c r="P5479" t="s">
        <v>2661</v>
      </c>
      <c r="Q5479">
        <v>190</v>
      </c>
      <c r="R5479">
        <v>12</v>
      </c>
      <c r="S5479">
        <v>36220212</v>
      </c>
      <c r="T5479">
        <v>36227732</v>
      </c>
      <c r="U5479" t="s">
        <v>2662</v>
      </c>
      <c r="V5479">
        <v>1</v>
      </c>
      <c r="W5479" s="2">
        <v>0</v>
      </c>
      <c r="X5479" s="2">
        <v>0</v>
      </c>
      <c r="Y5479" s="2">
        <v>0</v>
      </c>
      <c r="Z5479" s="2">
        <v>0</v>
      </c>
      <c r="AA5479" s="2">
        <v>0</v>
      </c>
      <c r="AB5479" s="2">
        <v>0</v>
      </c>
      <c r="AC5479" s="2">
        <v>0</v>
      </c>
      <c r="AD5479" s="2">
        <v>0</v>
      </c>
      <c r="AE5479" s="2">
        <v>0</v>
      </c>
      <c r="AF5479" s="2">
        <v>0</v>
      </c>
      <c r="AG5479" s="2">
        <v>0</v>
      </c>
      <c r="AH5479" s="2">
        <v>94</v>
      </c>
      <c r="AI5479" s="2">
        <v>68</v>
      </c>
      <c r="AJ5479" s="2">
        <v>55</v>
      </c>
      <c r="AK5479" s="2">
        <v>0</v>
      </c>
      <c r="AL5479" s="2">
        <v>0</v>
      </c>
      <c r="AM5479" s="2">
        <v>0</v>
      </c>
      <c r="AN5479" s="2">
        <v>0</v>
      </c>
      <c r="AO5479" s="2">
        <v>0</v>
      </c>
      <c r="AP5479" s="2">
        <v>0</v>
      </c>
      <c r="AQ5479" s="2">
        <v>0</v>
      </c>
      <c r="AR5479" s="2">
        <v>0</v>
      </c>
      <c r="AS5479" s="2">
        <v>0</v>
      </c>
      <c r="AT5479" s="2">
        <v>0</v>
      </c>
      <c r="AU5479" s="2">
        <v>0</v>
      </c>
      <c r="AV5479" s="2">
        <v>0</v>
      </c>
      <c r="AW5479" s="2">
        <v>0</v>
      </c>
      <c r="AX5479" s="2">
        <v>0</v>
      </c>
      <c r="AY5479" s="2">
        <v>0</v>
      </c>
      <c r="AZ5479" s="2">
        <v>0</v>
      </c>
      <c r="BA5479" s="2">
        <v>0</v>
      </c>
      <c r="BB5479" s="2">
        <v>0</v>
      </c>
      <c r="BC5479" s="2">
        <v>0</v>
      </c>
      <c r="BD5479" s="2">
        <v>0</v>
      </c>
      <c r="BE5479" s="2">
        <v>0</v>
      </c>
      <c r="BF5479" s="2">
        <v>0</v>
      </c>
      <c r="BG5479" s="2">
        <v>0</v>
      </c>
      <c r="BH5479" s="2">
        <v>0</v>
      </c>
      <c r="BI5479" s="2">
        <v>0</v>
      </c>
      <c r="BJ5479" s="2">
        <v>0</v>
      </c>
      <c r="BK5479" s="2">
        <v>0</v>
      </c>
      <c r="BL5479" s="2">
        <v>0</v>
      </c>
      <c r="BM5479" s="2">
        <v>0</v>
      </c>
      <c r="BN5479" s="2">
        <v>0</v>
      </c>
      <c r="BO5479" s="2">
        <v>0</v>
      </c>
      <c r="BP5479" s="2">
        <v>3</v>
      </c>
      <c r="BQ5479" s="2">
        <v>2</v>
      </c>
      <c r="BR5479" s="2">
        <v>2</v>
      </c>
      <c r="BS5479" s="2">
        <v>0</v>
      </c>
      <c r="BT5479" s="2">
        <v>0</v>
      </c>
      <c r="BU5479" s="2">
        <v>0</v>
      </c>
      <c r="BV5479" s="2">
        <v>0</v>
      </c>
      <c r="BW5479" s="2">
        <v>0</v>
      </c>
      <c r="BX5479" s="2">
        <v>0</v>
      </c>
      <c r="BY5479" s="2">
        <v>0</v>
      </c>
      <c r="BZ5479" s="2">
        <v>0</v>
      </c>
      <c r="CA5479" s="2">
        <v>0</v>
      </c>
      <c r="CB5479" s="2">
        <v>0</v>
      </c>
      <c r="CC5479" s="2">
        <v>0</v>
      </c>
      <c r="CD5479" s="2">
        <v>0</v>
      </c>
      <c r="CE5479" s="2">
        <v>0</v>
      </c>
      <c r="CF5479" s="2">
        <v>0</v>
      </c>
      <c r="CG5479" s="2">
        <v>0</v>
      </c>
      <c r="CH5479" s="2">
        <v>0</v>
      </c>
      <c r="CI5479" s="2">
        <v>0</v>
      </c>
      <c r="CJ5479" s="2">
        <v>0</v>
      </c>
      <c r="CK5479" s="2">
        <v>0</v>
      </c>
      <c r="CL5479" s="2">
        <v>0</v>
      </c>
    </row>
    <row r="5480" spans="1:90" x14ac:dyDescent="0.25">
      <c r="A5480" t="s">
        <v>115</v>
      </c>
      <c r="B5480">
        <v>20206</v>
      </c>
      <c r="C5480" t="s">
        <v>285</v>
      </c>
      <c r="D5480">
        <v>1</v>
      </c>
      <c r="E5480">
        <v>8</v>
      </c>
      <c r="F5480">
        <v>49220</v>
      </c>
      <c r="G5480">
        <v>35049220</v>
      </c>
      <c r="H5480" t="s">
        <v>12045</v>
      </c>
      <c r="I5480">
        <v>688</v>
      </c>
      <c r="J5480" t="s">
        <v>285</v>
      </c>
      <c r="K5480" t="s">
        <v>804</v>
      </c>
      <c r="L5480">
        <v>1</v>
      </c>
      <c r="M5480" t="s">
        <v>285</v>
      </c>
      <c r="N5480">
        <v>12082490</v>
      </c>
      <c r="O5480" t="s">
        <v>102</v>
      </c>
      <c r="P5480" t="s">
        <v>12046</v>
      </c>
      <c r="Q5480">
        <v>300</v>
      </c>
      <c r="R5480">
        <v>12</v>
      </c>
      <c r="S5480">
        <v>36227273</v>
      </c>
      <c r="T5480">
        <v>36310282</v>
      </c>
      <c r="U5480" t="s">
        <v>12047</v>
      </c>
      <c r="V5480">
        <v>1</v>
      </c>
      <c r="W5480" s="2">
        <v>0</v>
      </c>
      <c r="X5480" s="2">
        <v>0</v>
      </c>
      <c r="Y5480" s="2">
        <v>0</v>
      </c>
      <c r="Z5480" s="2">
        <v>0</v>
      </c>
      <c r="AA5480" s="2">
        <v>0</v>
      </c>
      <c r="AB5480" s="2">
        <v>0</v>
      </c>
      <c r="AC5480" s="2">
        <v>0</v>
      </c>
      <c r="AD5480" s="2">
        <v>0</v>
      </c>
      <c r="AE5480" s="2">
        <v>0</v>
      </c>
      <c r="AF5480" s="2">
        <v>0</v>
      </c>
      <c r="AG5480" s="2">
        <v>0</v>
      </c>
      <c r="AH5480" s="2">
        <v>90</v>
      </c>
      <c r="AI5480" s="2">
        <v>66</v>
      </c>
      <c r="AJ5480" s="2">
        <v>49</v>
      </c>
      <c r="AK5480" s="2">
        <v>0</v>
      </c>
      <c r="AL5480" s="2">
        <v>0</v>
      </c>
      <c r="AM5480" s="2">
        <v>0</v>
      </c>
      <c r="AN5480" s="2">
        <v>0</v>
      </c>
      <c r="AO5480" s="2">
        <v>0</v>
      </c>
      <c r="AP5480" s="2">
        <v>0</v>
      </c>
      <c r="AQ5480" s="2">
        <v>0</v>
      </c>
      <c r="AR5480" s="2">
        <v>0</v>
      </c>
      <c r="AS5480" s="2">
        <v>0</v>
      </c>
      <c r="AT5480" s="2">
        <v>0</v>
      </c>
      <c r="AU5480" s="2">
        <v>0</v>
      </c>
      <c r="AV5480" s="2">
        <v>0</v>
      </c>
      <c r="AW5480" s="2">
        <v>0</v>
      </c>
      <c r="AX5480" s="2">
        <v>0</v>
      </c>
      <c r="AY5480" s="2">
        <v>0</v>
      </c>
      <c r="AZ5480" s="2">
        <v>0</v>
      </c>
      <c r="BA5480" s="2">
        <v>0</v>
      </c>
      <c r="BB5480" s="2">
        <v>0</v>
      </c>
      <c r="BC5480" s="2">
        <v>0</v>
      </c>
      <c r="BD5480" s="2">
        <v>0</v>
      </c>
      <c r="BE5480" s="2">
        <v>0</v>
      </c>
      <c r="BF5480" s="2">
        <v>0</v>
      </c>
      <c r="BG5480" s="2">
        <v>0</v>
      </c>
      <c r="BH5480" s="2">
        <v>0</v>
      </c>
      <c r="BI5480" s="2">
        <v>0</v>
      </c>
      <c r="BJ5480" s="2">
        <v>0</v>
      </c>
      <c r="BK5480" s="2">
        <v>0</v>
      </c>
      <c r="BL5480" s="2">
        <v>0</v>
      </c>
      <c r="BM5480" s="2">
        <v>0</v>
      </c>
      <c r="BN5480" s="2">
        <v>0</v>
      </c>
      <c r="BO5480" s="2">
        <v>0</v>
      </c>
      <c r="BP5480" s="2">
        <v>3</v>
      </c>
      <c r="BQ5480" s="2">
        <v>2</v>
      </c>
      <c r="BR5480" s="2">
        <v>3</v>
      </c>
      <c r="BS5480" s="2">
        <v>0</v>
      </c>
      <c r="BT5480" s="2">
        <v>0</v>
      </c>
      <c r="BU5480" s="2">
        <v>0</v>
      </c>
      <c r="BV5480" s="2">
        <v>0</v>
      </c>
      <c r="BW5480" s="2">
        <v>0</v>
      </c>
      <c r="BX5480" s="2">
        <v>0</v>
      </c>
      <c r="BY5480" s="2">
        <v>0</v>
      </c>
      <c r="BZ5480" s="2">
        <v>0</v>
      </c>
      <c r="CA5480" s="2">
        <v>0</v>
      </c>
      <c r="CB5480" s="2">
        <v>0</v>
      </c>
      <c r="CC5480" s="2">
        <v>0</v>
      </c>
      <c r="CD5480" s="2">
        <v>0</v>
      </c>
      <c r="CE5480" s="2">
        <v>0</v>
      </c>
      <c r="CF5480" s="2">
        <v>0</v>
      </c>
      <c r="CG5480" s="2">
        <v>0</v>
      </c>
      <c r="CH5480" s="2">
        <v>0</v>
      </c>
      <c r="CI5480" s="2">
        <v>0</v>
      </c>
      <c r="CJ5480" s="2">
        <v>0</v>
      </c>
      <c r="CK5480" s="2">
        <v>0</v>
      </c>
      <c r="CL5480" s="2">
        <v>0</v>
      </c>
    </row>
    <row r="5481" spans="1:90" x14ac:dyDescent="0.25">
      <c r="A5481" t="s">
        <v>115</v>
      </c>
      <c r="B5481">
        <v>20206</v>
      </c>
      <c r="C5481" t="s">
        <v>285</v>
      </c>
      <c r="D5481">
        <v>1</v>
      </c>
      <c r="E5481">
        <v>8</v>
      </c>
      <c r="F5481">
        <v>14278</v>
      </c>
      <c r="G5481">
        <v>35014278</v>
      </c>
      <c r="H5481" t="s">
        <v>12007</v>
      </c>
      <c r="I5481">
        <v>688</v>
      </c>
      <c r="J5481" t="s">
        <v>285</v>
      </c>
      <c r="K5481" t="s">
        <v>7524</v>
      </c>
      <c r="L5481">
        <v>1</v>
      </c>
      <c r="M5481" t="s">
        <v>285</v>
      </c>
      <c r="N5481">
        <v>12082250</v>
      </c>
      <c r="O5481" t="s">
        <v>102</v>
      </c>
      <c r="P5481" t="s">
        <v>12008</v>
      </c>
      <c r="Q5481">
        <v>216</v>
      </c>
      <c r="R5481">
        <v>12</v>
      </c>
      <c r="S5481">
        <v>36221892</v>
      </c>
      <c r="T5481">
        <v>36324630</v>
      </c>
      <c r="U5481" t="s">
        <v>12009</v>
      </c>
      <c r="V5481">
        <v>1</v>
      </c>
      <c r="W5481" s="2">
        <v>0</v>
      </c>
      <c r="X5481" s="2">
        <v>0</v>
      </c>
      <c r="Y5481" s="2">
        <v>0</v>
      </c>
      <c r="Z5481" s="2">
        <v>0</v>
      </c>
      <c r="AA5481" s="2">
        <v>0</v>
      </c>
      <c r="AB5481" s="2">
        <v>0</v>
      </c>
      <c r="AC5481" s="2">
        <v>0</v>
      </c>
      <c r="AD5481" s="2">
        <v>0</v>
      </c>
      <c r="AE5481" s="2">
        <v>0</v>
      </c>
      <c r="AF5481" s="2">
        <v>0</v>
      </c>
      <c r="AG5481" s="2">
        <v>0</v>
      </c>
      <c r="AH5481" s="2">
        <v>80</v>
      </c>
      <c r="AI5481" s="2">
        <v>99</v>
      </c>
      <c r="AJ5481" s="2">
        <v>135</v>
      </c>
      <c r="AK5481" s="2">
        <v>0</v>
      </c>
      <c r="AL5481" s="2">
        <v>0</v>
      </c>
      <c r="AM5481" s="2">
        <v>0</v>
      </c>
      <c r="AN5481" s="2">
        <v>0</v>
      </c>
      <c r="AO5481" s="2">
        <v>0</v>
      </c>
      <c r="AP5481" s="2">
        <v>0</v>
      </c>
      <c r="AQ5481" s="2">
        <v>0</v>
      </c>
      <c r="AR5481" s="2">
        <v>0</v>
      </c>
      <c r="AS5481" s="2">
        <v>0</v>
      </c>
      <c r="AT5481" s="2">
        <v>0</v>
      </c>
      <c r="AU5481" s="2">
        <v>0</v>
      </c>
      <c r="AV5481" s="2">
        <v>0</v>
      </c>
      <c r="AW5481" s="2">
        <v>0</v>
      </c>
      <c r="AX5481" s="2">
        <v>0</v>
      </c>
      <c r="AY5481" s="2">
        <v>0</v>
      </c>
      <c r="AZ5481" s="2">
        <v>0</v>
      </c>
      <c r="BA5481" s="2">
        <v>0</v>
      </c>
      <c r="BB5481" s="2">
        <v>0</v>
      </c>
      <c r="BC5481" s="2">
        <v>0</v>
      </c>
      <c r="BD5481" s="2">
        <v>8</v>
      </c>
      <c r="BE5481" s="2">
        <v>0</v>
      </c>
      <c r="BF5481" s="2">
        <v>0</v>
      </c>
      <c r="BG5481" s="2">
        <v>0</v>
      </c>
      <c r="BH5481" s="2">
        <v>0</v>
      </c>
      <c r="BI5481" s="2">
        <v>0</v>
      </c>
      <c r="BJ5481" s="2">
        <v>0</v>
      </c>
      <c r="BK5481" s="2">
        <v>0</v>
      </c>
      <c r="BL5481" s="2">
        <v>0</v>
      </c>
      <c r="BM5481" s="2">
        <v>0</v>
      </c>
      <c r="BN5481" s="2">
        <v>0</v>
      </c>
      <c r="BO5481" s="2">
        <v>0</v>
      </c>
      <c r="BP5481" s="2">
        <v>5</v>
      </c>
      <c r="BQ5481" s="2">
        <v>5</v>
      </c>
      <c r="BR5481" s="2">
        <v>6</v>
      </c>
      <c r="BS5481" s="2">
        <v>0</v>
      </c>
      <c r="BT5481" s="2">
        <v>0</v>
      </c>
      <c r="BU5481" s="2">
        <v>0</v>
      </c>
      <c r="BV5481" s="2">
        <v>0</v>
      </c>
      <c r="BW5481" s="2">
        <v>0</v>
      </c>
      <c r="BX5481" s="2">
        <v>0</v>
      </c>
      <c r="BY5481" s="2">
        <v>0</v>
      </c>
      <c r="BZ5481" s="2">
        <v>0</v>
      </c>
      <c r="CA5481" s="2">
        <v>0</v>
      </c>
      <c r="CB5481" s="2">
        <v>0</v>
      </c>
      <c r="CC5481" s="2">
        <v>0</v>
      </c>
      <c r="CD5481" s="2">
        <v>0</v>
      </c>
      <c r="CE5481" s="2">
        <v>0</v>
      </c>
      <c r="CF5481" s="2">
        <v>0</v>
      </c>
      <c r="CG5481" s="2">
        <v>0</v>
      </c>
      <c r="CH5481" s="2">
        <v>0</v>
      </c>
      <c r="CI5481" s="2">
        <v>0</v>
      </c>
      <c r="CJ5481" s="2">
        <v>0</v>
      </c>
      <c r="CK5481" s="2">
        <v>0</v>
      </c>
      <c r="CL5481" s="2">
        <v>2</v>
      </c>
    </row>
    <row r="5482" spans="1:90" x14ac:dyDescent="0.25">
      <c r="A5482" t="s">
        <v>115</v>
      </c>
      <c r="B5482">
        <v>20206</v>
      </c>
      <c r="C5482" t="s">
        <v>285</v>
      </c>
      <c r="D5482">
        <v>1</v>
      </c>
      <c r="E5482">
        <v>8</v>
      </c>
      <c r="F5482">
        <v>919767</v>
      </c>
      <c r="G5482">
        <v>35919767</v>
      </c>
      <c r="H5482" t="s">
        <v>17111</v>
      </c>
      <c r="I5482">
        <v>234</v>
      </c>
      <c r="J5482" t="s">
        <v>286</v>
      </c>
      <c r="K5482" t="s">
        <v>17112</v>
      </c>
      <c r="L5482">
        <v>1</v>
      </c>
      <c r="M5482" t="s">
        <v>286</v>
      </c>
      <c r="N5482">
        <v>12290020</v>
      </c>
      <c r="O5482" t="s">
        <v>92</v>
      </c>
      <c r="P5482" t="s">
        <v>17113</v>
      </c>
      <c r="Q5482">
        <v>20</v>
      </c>
      <c r="R5482">
        <v>12</v>
      </c>
      <c r="S5482">
        <v>36526281</v>
      </c>
      <c r="U5482" t="s">
        <v>17114</v>
      </c>
      <c r="V5482">
        <v>2</v>
      </c>
      <c r="W5482" s="2">
        <v>0</v>
      </c>
      <c r="X5482" s="2">
        <v>0</v>
      </c>
      <c r="Y5482" s="2">
        <v>0</v>
      </c>
      <c r="Z5482" s="2">
        <v>0</v>
      </c>
      <c r="AA5482" s="2">
        <v>0</v>
      </c>
      <c r="AB5482" s="2">
        <v>0</v>
      </c>
      <c r="AC5482" s="2">
        <v>0</v>
      </c>
      <c r="AD5482" s="2">
        <v>72</v>
      </c>
      <c r="AE5482" s="2">
        <v>71</v>
      </c>
      <c r="AF5482" s="2">
        <v>35</v>
      </c>
      <c r="AG5482" s="2">
        <v>22</v>
      </c>
      <c r="AH5482" s="2">
        <v>40</v>
      </c>
      <c r="AI5482" s="2">
        <v>35</v>
      </c>
      <c r="AJ5482" s="2">
        <v>50</v>
      </c>
      <c r="AK5482" s="2">
        <v>0</v>
      </c>
      <c r="AL5482" s="2">
        <v>0</v>
      </c>
      <c r="AM5482" s="2">
        <v>0</v>
      </c>
      <c r="AN5482" s="2">
        <v>0</v>
      </c>
      <c r="AO5482" s="2">
        <v>0</v>
      </c>
      <c r="AP5482" s="2">
        <v>0</v>
      </c>
      <c r="AQ5482" s="2">
        <v>0</v>
      </c>
      <c r="AR5482" s="2">
        <v>0</v>
      </c>
      <c r="AS5482" s="2">
        <v>0</v>
      </c>
      <c r="AT5482" s="2">
        <v>0</v>
      </c>
      <c r="AU5482" s="2">
        <v>0</v>
      </c>
      <c r="AV5482" s="2">
        <v>0</v>
      </c>
      <c r="AW5482" s="2">
        <v>0</v>
      </c>
      <c r="AX5482" s="2">
        <v>0</v>
      </c>
      <c r="AY5482" s="2">
        <v>0</v>
      </c>
      <c r="AZ5482" s="2">
        <v>0</v>
      </c>
      <c r="BA5482" s="2">
        <v>0</v>
      </c>
      <c r="BB5482" s="2">
        <v>0</v>
      </c>
      <c r="BC5482" s="2">
        <v>0</v>
      </c>
      <c r="BD5482" s="2">
        <v>12</v>
      </c>
      <c r="BE5482" s="2">
        <v>0</v>
      </c>
      <c r="BF5482" s="2">
        <v>0</v>
      </c>
      <c r="BG5482" s="2">
        <v>0</v>
      </c>
      <c r="BH5482" s="2">
        <v>0</v>
      </c>
      <c r="BI5482" s="2">
        <v>0</v>
      </c>
      <c r="BJ5482" s="2">
        <v>0</v>
      </c>
      <c r="BK5482" s="2">
        <v>0</v>
      </c>
      <c r="BL5482" s="2">
        <v>4</v>
      </c>
      <c r="BM5482" s="2">
        <v>4</v>
      </c>
      <c r="BN5482" s="2">
        <v>2</v>
      </c>
      <c r="BO5482" s="2">
        <v>2</v>
      </c>
      <c r="BP5482" s="2">
        <v>2</v>
      </c>
      <c r="BQ5482" s="2">
        <v>2</v>
      </c>
      <c r="BR5482" s="2">
        <v>4</v>
      </c>
      <c r="BS5482" s="2">
        <v>0</v>
      </c>
      <c r="BT5482" s="2">
        <v>0</v>
      </c>
      <c r="BU5482" s="2">
        <v>0</v>
      </c>
      <c r="BV5482" s="2">
        <v>0</v>
      </c>
      <c r="BW5482" s="2">
        <v>0</v>
      </c>
      <c r="BX5482" s="2">
        <v>0</v>
      </c>
      <c r="BY5482" s="2">
        <v>0</v>
      </c>
      <c r="BZ5482" s="2">
        <v>0</v>
      </c>
      <c r="CA5482" s="2">
        <v>0</v>
      </c>
      <c r="CB5482" s="2">
        <v>0</v>
      </c>
      <c r="CC5482" s="2">
        <v>0</v>
      </c>
      <c r="CD5482" s="2">
        <v>0</v>
      </c>
      <c r="CE5482" s="2">
        <v>0</v>
      </c>
      <c r="CF5482" s="2">
        <v>0</v>
      </c>
      <c r="CG5482" s="2">
        <v>0</v>
      </c>
      <c r="CH5482" s="2">
        <v>0</v>
      </c>
      <c r="CI5482" s="2">
        <v>0</v>
      </c>
      <c r="CJ5482" s="2">
        <v>0</v>
      </c>
      <c r="CK5482" s="2">
        <v>0</v>
      </c>
      <c r="CL5482" s="2">
        <v>2</v>
      </c>
    </row>
    <row r="5483" spans="1:90" x14ac:dyDescent="0.25">
      <c r="A5483" t="s">
        <v>115</v>
      </c>
      <c r="B5483">
        <v>20206</v>
      </c>
      <c r="C5483" t="s">
        <v>285</v>
      </c>
      <c r="D5483">
        <v>1</v>
      </c>
      <c r="E5483">
        <v>8</v>
      </c>
      <c r="F5483">
        <v>918398</v>
      </c>
      <c r="G5483">
        <v>35918398</v>
      </c>
      <c r="H5483" t="s">
        <v>3576</v>
      </c>
      <c r="I5483">
        <v>504</v>
      </c>
      <c r="J5483" t="s">
        <v>3297</v>
      </c>
      <c r="K5483" t="s">
        <v>10349</v>
      </c>
      <c r="L5483">
        <v>1</v>
      </c>
      <c r="M5483" t="s">
        <v>3297</v>
      </c>
      <c r="N5483">
        <v>12260000</v>
      </c>
      <c r="O5483" t="s">
        <v>162</v>
      </c>
      <c r="P5483" t="s">
        <v>9547</v>
      </c>
      <c r="Q5483">
        <v>3</v>
      </c>
      <c r="R5483">
        <v>12</v>
      </c>
      <c r="S5483">
        <v>39811125</v>
      </c>
      <c r="U5483" t="s">
        <v>10350</v>
      </c>
      <c r="V5483">
        <v>2</v>
      </c>
      <c r="W5483" s="2">
        <v>0</v>
      </c>
      <c r="X5483" s="2">
        <v>0</v>
      </c>
      <c r="Y5483" s="2">
        <v>0</v>
      </c>
      <c r="Z5483" s="2">
        <v>0</v>
      </c>
      <c r="AA5483" s="2">
        <v>0</v>
      </c>
      <c r="AB5483" s="2">
        <v>0</v>
      </c>
      <c r="AC5483" s="2">
        <v>0</v>
      </c>
      <c r="AD5483" s="2">
        <v>30</v>
      </c>
      <c r="AE5483" s="2">
        <v>31</v>
      </c>
      <c r="AF5483" s="2">
        <v>20</v>
      </c>
      <c r="AG5483" s="2">
        <v>27</v>
      </c>
      <c r="AH5483" s="2">
        <v>20</v>
      </c>
      <c r="AI5483" s="2">
        <v>0</v>
      </c>
      <c r="AJ5483" s="2">
        <v>0</v>
      </c>
      <c r="AK5483" s="2">
        <v>0</v>
      </c>
      <c r="AL5483" s="2">
        <v>0</v>
      </c>
      <c r="AM5483" s="2">
        <v>0</v>
      </c>
      <c r="AN5483" s="2">
        <v>0</v>
      </c>
      <c r="AO5483" s="2">
        <v>0</v>
      </c>
      <c r="AP5483" s="2">
        <v>0</v>
      </c>
      <c r="AQ5483" s="2">
        <v>0</v>
      </c>
      <c r="AR5483" s="2">
        <v>0</v>
      </c>
      <c r="AS5483" s="2">
        <v>0</v>
      </c>
      <c r="AT5483" s="2">
        <v>0</v>
      </c>
      <c r="AU5483" s="2">
        <v>0</v>
      </c>
      <c r="AV5483" s="2">
        <v>0</v>
      </c>
      <c r="AW5483" s="2">
        <v>0</v>
      </c>
      <c r="AX5483" s="2">
        <v>0</v>
      </c>
      <c r="AY5483" s="2">
        <v>0</v>
      </c>
      <c r="AZ5483" s="2">
        <v>0</v>
      </c>
      <c r="BA5483" s="2">
        <v>0</v>
      </c>
      <c r="BB5483" s="2">
        <v>0</v>
      </c>
      <c r="BC5483" s="2">
        <v>0</v>
      </c>
      <c r="BD5483" s="2">
        <v>0</v>
      </c>
      <c r="BE5483" s="2">
        <v>0</v>
      </c>
      <c r="BF5483" s="2">
        <v>0</v>
      </c>
      <c r="BG5483" s="2">
        <v>0</v>
      </c>
      <c r="BH5483" s="2">
        <v>0</v>
      </c>
      <c r="BI5483" s="2">
        <v>0</v>
      </c>
      <c r="BJ5483" s="2">
        <v>0</v>
      </c>
      <c r="BK5483" s="2">
        <v>0</v>
      </c>
      <c r="BL5483" s="2">
        <v>1</v>
      </c>
      <c r="BM5483" s="2">
        <v>1</v>
      </c>
      <c r="BN5483" s="2">
        <v>1</v>
      </c>
      <c r="BO5483" s="2">
        <v>2</v>
      </c>
      <c r="BP5483" s="2">
        <v>2</v>
      </c>
      <c r="BQ5483" s="2">
        <v>0</v>
      </c>
      <c r="BR5483" s="2">
        <v>0</v>
      </c>
      <c r="BS5483" s="2">
        <v>0</v>
      </c>
      <c r="BT5483" s="2">
        <v>0</v>
      </c>
      <c r="BU5483" s="2">
        <v>0</v>
      </c>
      <c r="BV5483" s="2">
        <v>0</v>
      </c>
      <c r="BW5483" s="2">
        <v>0</v>
      </c>
      <c r="BX5483" s="2">
        <v>0</v>
      </c>
      <c r="BY5483" s="2">
        <v>0</v>
      </c>
      <c r="BZ5483" s="2">
        <v>0</v>
      </c>
      <c r="CA5483" s="2">
        <v>0</v>
      </c>
      <c r="CB5483" s="2">
        <v>0</v>
      </c>
      <c r="CC5483" s="2">
        <v>0</v>
      </c>
      <c r="CD5483" s="2">
        <v>0</v>
      </c>
      <c r="CE5483" s="2">
        <v>0</v>
      </c>
      <c r="CF5483" s="2">
        <v>0</v>
      </c>
      <c r="CG5483" s="2">
        <v>0</v>
      </c>
      <c r="CH5483" s="2">
        <v>0</v>
      </c>
      <c r="CI5483" s="2">
        <v>0</v>
      </c>
      <c r="CJ5483" s="2">
        <v>0</v>
      </c>
      <c r="CK5483" s="2">
        <v>0</v>
      </c>
      <c r="CL5483" s="2">
        <v>0</v>
      </c>
    </row>
    <row r="5484" spans="1:90" x14ac:dyDescent="0.25">
      <c r="A5484" t="s">
        <v>115</v>
      </c>
      <c r="B5484">
        <v>20206</v>
      </c>
      <c r="C5484" t="s">
        <v>285</v>
      </c>
      <c r="D5484">
        <v>1</v>
      </c>
      <c r="E5484">
        <v>8</v>
      </c>
      <c r="F5484">
        <v>924519</v>
      </c>
      <c r="G5484">
        <v>35924519</v>
      </c>
      <c r="H5484" t="s">
        <v>9612</v>
      </c>
      <c r="I5484">
        <v>471</v>
      </c>
      <c r="J5484" t="s">
        <v>2003</v>
      </c>
      <c r="K5484" t="s">
        <v>2004</v>
      </c>
      <c r="L5484">
        <v>1</v>
      </c>
      <c r="M5484" t="s">
        <v>2003</v>
      </c>
      <c r="N5484">
        <v>12180000</v>
      </c>
      <c r="O5484" t="s">
        <v>102</v>
      </c>
      <c r="P5484" t="s">
        <v>1520</v>
      </c>
      <c r="Q5484" t="s">
        <v>127</v>
      </c>
      <c r="R5484">
        <v>12</v>
      </c>
      <c r="S5484">
        <v>36773120</v>
      </c>
      <c r="U5484" t="s">
        <v>9613</v>
      </c>
      <c r="V5484">
        <v>2</v>
      </c>
      <c r="W5484" s="2">
        <v>0</v>
      </c>
      <c r="X5484" s="2">
        <v>0</v>
      </c>
      <c r="Y5484" s="2">
        <v>0</v>
      </c>
      <c r="Z5484" s="2">
        <v>0</v>
      </c>
      <c r="AA5484" s="2">
        <v>0</v>
      </c>
      <c r="AB5484" s="2">
        <v>0</v>
      </c>
      <c r="AC5484" s="2">
        <v>0</v>
      </c>
      <c r="AD5484" s="2">
        <v>11</v>
      </c>
      <c r="AE5484" s="2">
        <v>10</v>
      </c>
      <c r="AF5484" s="2">
        <v>12</v>
      </c>
      <c r="AG5484" s="2">
        <v>14</v>
      </c>
      <c r="AH5484" s="2">
        <v>16</v>
      </c>
      <c r="AI5484" s="2">
        <v>14</v>
      </c>
      <c r="AJ5484" s="2">
        <v>24</v>
      </c>
      <c r="AK5484" s="2">
        <v>0</v>
      </c>
      <c r="AL5484" s="2">
        <v>0</v>
      </c>
      <c r="AM5484" s="2">
        <v>0</v>
      </c>
      <c r="AN5484" s="2">
        <v>0</v>
      </c>
      <c r="AO5484" s="2">
        <v>0</v>
      </c>
      <c r="AP5484" s="2">
        <v>0</v>
      </c>
      <c r="AQ5484" s="2">
        <v>0</v>
      </c>
      <c r="AR5484" s="2">
        <v>0</v>
      </c>
      <c r="AS5484" s="2">
        <v>0</v>
      </c>
      <c r="AT5484" s="2">
        <v>0</v>
      </c>
      <c r="AU5484" s="2">
        <v>0</v>
      </c>
      <c r="AV5484" s="2">
        <v>0</v>
      </c>
      <c r="AW5484" s="2">
        <v>0</v>
      </c>
      <c r="AX5484" s="2">
        <v>0</v>
      </c>
      <c r="AY5484" s="2">
        <v>0</v>
      </c>
      <c r="AZ5484" s="2">
        <v>0</v>
      </c>
      <c r="BA5484" s="2">
        <v>0</v>
      </c>
      <c r="BB5484" s="2">
        <v>0</v>
      </c>
      <c r="BC5484" s="2">
        <v>0</v>
      </c>
      <c r="BD5484" s="2">
        <v>0</v>
      </c>
      <c r="BE5484" s="2">
        <v>0</v>
      </c>
      <c r="BF5484" s="2">
        <v>0</v>
      </c>
      <c r="BG5484" s="2">
        <v>0</v>
      </c>
      <c r="BH5484" s="2">
        <v>0</v>
      </c>
      <c r="BI5484" s="2">
        <v>0</v>
      </c>
      <c r="BJ5484" s="2">
        <v>0</v>
      </c>
      <c r="BK5484" s="2">
        <v>0</v>
      </c>
      <c r="BL5484" s="2">
        <v>1</v>
      </c>
      <c r="BM5484" s="2">
        <v>1</v>
      </c>
      <c r="BN5484" s="2">
        <v>1</v>
      </c>
      <c r="BO5484" s="2">
        <v>1</v>
      </c>
      <c r="BP5484" s="2">
        <v>1</v>
      </c>
      <c r="BQ5484" s="2">
        <v>1</v>
      </c>
      <c r="BR5484" s="2">
        <v>1</v>
      </c>
      <c r="BS5484" s="2">
        <v>0</v>
      </c>
      <c r="BT5484" s="2">
        <v>0</v>
      </c>
      <c r="BU5484" s="2">
        <v>0</v>
      </c>
      <c r="BV5484" s="2">
        <v>0</v>
      </c>
      <c r="BW5484" s="2">
        <v>0</v>
      </c>
      <c r="BX5484" s="2">
        <v>0</v>
      </c>
      <c r="BY5484" s="2">
        <v>0</v>
      </c>
      <c r="BZ5484" s="2">
        <v>0</v>
      </c>
      <c r="CA5484" s="2">
        <v>0</v>
      </c>
      <c r="CB5484" s="2">
        <v>0</v>
      </c>
      <c r="CC5484" s="2">
        <v>0</v>
      </c>
      <c r="CD5484" s="2">
        <v>0</v>
      </c>
      <c r="CE5484" s="2">
        <v>0</v>
      </c>
      <c r="CF5484" s="2">
        <v>0</v>
      </c>
      <c r="CG5484" s="2">
        <v>0</v>
      </c>
      <c r="CH5484" s="2">
        <v>0</v>
      </c>
      <c r="CI5484" s="2">
        <v>0</v>
      </c>
      <c r="CJ5484" s="2">
        <v>0</v>
      </c>
      <c r="CK5484" s="2">
        <v>0</v>
      </c>
      <c r="CL5484" s="2">
        <v>0</v>
      </c>
    </row>
    <row r="5485" spans="1:90" x14ac:dyDescent="0.25">
      <c r="A5485" t="s">
        <v>115</v>
      </c>
      <c r="B5485">
        <v>20206</v>
      </c>
      <c r="C5485" t="s">
        <v>285</v>
      </c>
      <c r="D5485">
        <v>1</v>
      </c>
      <c r="E5485">
        <v>8</v>
      </c>
      <c r="F5485">
        <v>14217</v>
      </c>
      <c r="G5485">
        <v>35014217</v>
      </c>
      <c r="H5485" t="s">
        <v>7979</v>
      </c>
      <c r="I5485">
        <v>688</v>
      </c>
      <c r="J5485" t="s">
        <v>285</v>
      </c>
      <c r="K5485" t="s">
        <v>7980</v>
      </c>
      <c r="L5485">
        <v>1</v>
      </c>
      <c r="M5485" t="s">
        <v>285</v>
      </c>
      <c r="N5485">
        <v>12051170</v>
      </c>
      <c r="O5485" t="s">
        <v>92</v>
      </c>
      <c r="P5485" t="s">
        <v>7981</v>
      </c>
      <c r="Q5485">
        <v>250</v>
      </c>
      <c r="R5485">
        <v>12</v>
      </c>
      <c r="S5485">
        <v>36226880</v>
      </c>
      <c r="T5485">
        <v>36326211</v>
      </c>
      <c r="U5485" t="s">
        <v>7982</v>
      </c>
      <c r="V5485">
        <v>1</v>
      </c>
      <c r="W5485" s="2">
        <v>0</v>
      </c>
      <c r="X5485" s="2">
        <v>0</v>
      </c>
      <c r="Y5485" s="2">
        <v>0</v>
      </c>
      <c r="Z5485" s="2">
        <v>0</v>
      </c>
      <c r="AA5485" s="2">
        <v>0</v>
      </c>
      <c r="AB5485" s="2">
        <v>0</v>
      </c>
      <c r="AC5485" s="2">
        <v>0</v>
      </c>
      <c r="AD5485" s="2">
        <v>0</v>
      </c>
      <c r="AE5485" s="2">
        <v>0</v>
      </c>
      <c r="AF5485" s="2">
        <v>0</v>
      </c>
      <c r="AG5485" s="2">
        <v>0</v>
      </c>
      <c r="AH5485" s="2">
        <v>190</v>
      </c>
      <c r="AI5485" s="2">
        <v>180</v>
      </c>
      <c r="AJ5485" s="2">
        <v>173</v>
      </c>
      <c r="AK5485" s="2">
        <v>0</v>
      </c>
      <c r="AL5485" s="2">
        <v>0</v>
      </c>
      <c r="AM5485" s="2">
        <v>0</v>
      </c>
      <c r="AN5485" s="2">
        <v>0</v>
      </c>
      <c r="AO5485" s="2">
        <v>0</v>
      </c>
      <c r="AP5485" s="2">
        <v>0</v>
      </c>
      <c r="AQ5485" s="2">
        <v>0</v>
      </c>
      <c r="AR5485" s="2">
        <v>0</v>
      </c>
      <c r="AS5485" s="2">
        <v>0</v>
      </c>
      <c r="AT5485" s="2">
        <v>0</v>
      </c>
      <c r="AU5485" s="2">
        <v>0</v>
      </c>
      <c r="AV5485" s="2">
        <v>0</v>
      </c>
      <c r="AW5485" s="2">
        <v>0</v>
      </c>
      <c r="AX5485" s="2">
        <v>0</v>
      </c>
      <c r="AY5485" s="2">
        <v>0</v>
      </c>
      <c r="AZ5485" s="2">
        <v>0</v>
      </c>
      <c r="BA5485" s="2">
        <v>0</v>
      </c>
      <c r="BB5485" s="2">
        <v>0</v>
      </c>
      <c r="BC5485" s="2">
        <v>44</v>
      </c>
      <c r="BD5485" s="2">
        <v>0</v>
      </c>
      <c r="BE5485" s="2">
        <v>0</v>
      </c>
      <c r="BF5485" s="2">
        <v>0</v>
      </c>
      <c r="BG5485" s="2">
        <v>0</v>
      </c>
      <c r="BH5485" s="2">
        <v>0</v>
      </c>
      <c r="BI5485" s="2">
        <v>0</v>
      </c>
      <c r="BJ5485" s="2">
        <v>0</v>
      </c>
      <c r="BK5485" s="2">
        <v>0</v>
      </c>
      <c r="BL5485" s="2">
        <v>0</v>
      </c>
      <c r="BM5485" s="2">
        <v>0</v>
      </c>
      <c r="BN5485" s="2">
        <v>0</v>
      </c>
      <c r="BO5485" s="2">
        <v>0</v>
      </c>
      <c r="BP5485" s="2">
        <v>7</v>
      </c>
      <c r="BQ5485" s="2">
        <v>6</v>
      </c>
      <c r="BR5485" s="2">
        <v>8</v>
      </c>
      <c r="BS5485" s="2">
        <v>0</v>
      </c>
      <c r="BT5485" s="2">
        <v>0</v>
      </c>
      <c r="BU5485" s="2">
        <v>0</v>
      </c>
      <c r="BV5485" s="2">
        <v>0</v>
      </c>
      <c r="BW5485" s="2">
        <v>0</v>
      </c>
      <c r="BX5485" s="2">
        <v>0</v>
      </c>
      <c r="BY5485" s="2">
        <v>0</v>
      </c>
      <c r="BZ5485" s="2">
        <v>0</v>
      </c>
      <c r="CA5485" s="2">
        <v>0</v>
      </c>
      <c r="CB5485" s="2">
        <v>0</v>
      </c>
      <c r="CC5485" s="2">
        <v>0</v>
      </c>
      <c r="CD5485" s="2">
        <v>0</v>
      </c>
      <c r="CE5485" s="2">
        <v>0</v>
      </c>
      <c r="CF5485" s="2">
        <v>0</v>
      </c>
      <c r="CG5485" s="2">
        <v>0</v>
      </c>
      <c r="CH5485" s="2">
        <v>0</v>
      </c>
      <c r="CI5485" s="2">
        <v>0</v>
      </c>
      <c r="CJ5485" s="2">
        <v>0</v>
      </c>
      <c r="CK5485" s="2">
        <v>2</v>
      </c>
      <c r="CL5485" s="2">
        <v>0</v>
      </c>
    </row>
    <row r="5486" spans="1:90" x14ac:dyDescent="0.25">
      <c r="A5486" t="s">
        <v>115</v>
      </c>
      <c r="B5486">
        <v>20206</v>
      </c>
      <c r="C5486" t="s">
        <v>285</v>
      </c>
      <c r="D5486">
        <v>1</v>
      </c>
      <c r="E5486">
        <v>3</v>
      </c>
      <c r="F5486">
        <v>980146</v>
      </c>
      <c r="G5486">
        <v>35980146</v>
      </c>
      <c r="H5486" t="s">
        <v>4471</v>
      </c>
      <c r="I5486">
        <v>688</v>
      </c>
      <c r="J5486" t="s">
        <v>285</v>
      </c>
      <c r="K5486" t="s">
        <v>91</v>
      </c>
      <c r="L5486">
        <v>1</v>
      </c>
      <c r="M5486" t="s">
        <v>285</v>
      </c>
      <c r="N5486">
        <v>12020200</v>
      </c>
      <c r="O5486" t="s">
        <v>102</v>
      </c>
      <c r="P5486" t="s">
        <v>4472</v>
      </c>
      <c r="Q5486">
        <v>382</v>
      </c>
      <c r="R5486">
        <v>12</v>
      </c>
      <c r="S5486">
        <v>36218192</v>
      </c>
      <c r="T5486">
        <v>36222904</v>
      </c>
      <c r="U5486" t="s">
        <v>4473</v>
      </c>
      <c r="V5486">
        <v>1</v>
      </c>
      <c r="W5486" s="2">
        <v>0</v>
      </c>
      <c r="X5486" s="2">
        <v>0</v>
      </c>
      <c r="Y5486" s="2">
        <v>0</v>
      </c>
      <c r="Z5486" s="2">
        <v>0</v>
      </c>
      <c r="AA5486" s="2">
        <v>0</v>
      </c>
      <c r="AB5486" s="2">
        <v>0</v>
      </c>
      <c r="AC5486" s="2">
        <v>0</v>
      </c>
      <c r="AD5486" s="2">
        <v>0</v>
      </c>
      <c r="AE5486" s="2">
        <v>0</v>
      </c>
      <c r="AF5486" s="2">
        <v>0</v>
      </c>
      <c r="AG5486" s="2">
        <v>0</v>
      </c>
      <c r="AH5486" s="2">
        <v>0</v>
      </c>
      <c r="AI5486" s="2">
        <v>0</v>
      </c>
      <c r="AJ5486" s="2">
        <v>0</v>
      </c>
      <c r="AK5486" s="2">
        <v>0</v>
      </c>
      <c r="AL5486" s="2">
        <v>0</v>
      </c>
      <c r="AM5486" s="2">
        <v>0</v>
      </c>
      <c r="AN5486" s="2">
        <v>0</v>
      </c>
      <c r="AO5486" s="2">
        <v>0</v>
      </c>
      <c r="AP5486" s="2">
        <v>0</v>
      </c>
      <c r="AQ5486" s="2">
        <v>0</v>
      </c>
      <c r="AR5486" s="2">
        <v>0</v>
      </c>
      <c r="AS5486" s="2">
        <v>1490</v>
      </c>
      <c r="AT5486" s="2">
        <v>0</v>
      </c>
      <c r="AU5486" s="2">
        <v>0</v>
      </c>
      <c r="AV5486" s="2">
        <v>3485</v>
      </c>
      <c r="AW5486" s="2">
        <v>0</v>
      </c>
      <c r="AX5486" s="2">
        <v>0</v>
      </c>
      <c r="AY5486" s="2">
        <v>0</v>
      </c>
      <c r="AZ5486" s="2">
        <v>0</v>
      </c>
      <c r="BA5486" s="2">
        <v>0</v>
      </c>
      <c r="BB5486" s="2">
        <v>0</v>
      </c>
      <c r="BC5486" s="2">
        <v>0</v>
      </c>
      <c r="BD5486" s="2">
        <v>0</v>
      </c>
      <c r="BE5486" s="2">
        <v>0</v>
      </c>
      <c r="BF5486" s="2">
        <v>0</v>
      </c>
      <c r="BG5486" s="2">
        <v>0</v>
      </c>
      <c r="BH5486" s="2">
        <v>0</v>
      </c>
      <c r="BI5486" s="2">
        <v>0</v>
      </c>
      <c r="BJ5486" s="2">
        <v>0</v>
      </c>
      <c r="BK5486" s="2">
        <v>0</v>
      </c>
      <c r="BL5486" s="2">
        <v>0</v>
      </c>
      <c r="BM5486" s="2">
        <v>0</v>
      </c>
      <c r="BN5486" s="2">
        <v>0</v>
      </c>
      <c r="BO5486" s="2">
        <v>0</v>
      </c>
      <c r="BP5486" s="2">
        <v>0</v>
      </c>
      <c r="BQ5486" s="2">
        <v>0</v>
      </c>
      <c r="BR5486" s="2">
        <v>0</v>
      </c>
      <c r="BS5486" s="2">
        <v>0</v>
      </c>
      <c r="BT5486" s="2">
        <v>0</v>
      </c>
      <c r="BU5486" s="2">
        <v>0</v>
      </c>
      <c r="BV5486" s="2">
        <v>0</v>
      </c>
      <c r="BW5486" s="2">
        <v>0</v>
      </c>
      <c r="BX5486" s="2">
        <v>0</v>
      </c>
      <c r="BY5486" s="2">
        <v>0</v>
      </c>
      <c r="BZ5486" s="2">
        <v>0</v>
      </c>
      <c r="CA5486" s="2">
        <v>6</v>
      </c>
      <c r="CB5486" s="2">
        <v>0</v>
      </c>
      <c r="CC5486" s="2">
        <v>0</v>
      </c>
      <c r="CD5486" s="2">
        <v>14</v>
      </c>
      <c r="CE5486" s="2">
        <v>0</v>
      </c>
      <c r="CF5486" s="2">
        <v>0</v>
      </c>
      <c r="CG5486" s="2">
        <v>0</v>
      </c>
      <c r="CH5486" s="2">
        <v>0</v>
      </c>
      <c r="CI5486" s="2">
        <v>0</v>
      </c>
      <c r="CJ5486" s="2">
        <v>0</v>
      </c>
      <c r="CK5486" s="2">
        <v>0</v>
      </c>
      <c r="CL5486" s="2">
        <v>0</v>
      </c>
    </row>
    <row r="5487" spans="1:90" x14ac:dyDescent="0.25">
      <c r="A5487" t="s">
        <v>115</v>
      </c>
      <c r="B5487">
        <v>20206</v>
      </c>
      <c r="C5487" t="s">
        <v>285</v>
      </c>
      <c r="D5487">
        <v>2</v>
      </c>
      <c r="E5487">
        <v>6</v>
      </c>
      <c r="F5487">
        <v>985740</v>
      </c>
      <c r="G5487">
        <v>35985740</v>
      </c>
      <c r="H5487" t="s">
        <v>16405</v>
      </c>
      <c r="I5487">
        <v>234</v>
      </c>
      <c r="J5487" t="s">
        <v>286</v>
      </c>
      <c r="K5487" t="s">
        <v>2278</v>
      </c>
      <c r="L5487">
        <v>1</v>
      </c>
      <c r="M5487" t="s">
        <v>286</v>
      </c>
      <c r="N5487">
        <v>12280015</v>
      </c>
      <c r="O5487" t="s">
        <v>92</v>
      </c>
      <c r="P5487" t="s">
        <v>2279</v>
      </c>
      <c r="Q5487">
        <v>356</v>
      </c>
      <c r="R5487">
        <v>12</v>
      </c>
      <c r="S5487">
        <v>36525505</v>
      </c>
      <c r="U5487" t="s">
        <v>16406</v>
      </c>
      <c r="V5487">
        <v>1</v>
      </c>
      <c r="W5487" s="2">
        <v>0</v>
      </c>
      <c r="X5487" s="2">
        <v>0</v>
      </c>
      <c r="Y5487" s="2">
        <v>0</v>
      </c>
      <c r="Z5487" s="2">
        <v>0</v>
      </c>
      <c r="AA5487" s="2">
        <v>0</v>
      </c>
      <c r="AB5487" s="2">
        <v>0</v>
      </c>
      <c r="AC5487" s="2">
        <v>0</v>
      </c>
      <c r="AD5487" s="2">
        <v>0</v>
      </c>
      <c r="AE5487" s="2">
        <v>0</v>
      </c>
      <c r="AF5487" s="2">
        <v>0</v>
      </c>
      <c r="AG5487" s="2">
        <v>0</v>
      </c>
      <c r="AH5487" s="2">
        <v>0</v>
      </c>
      <c r="AI5487" s="2">
        <v>0</v>
      </c>
      <c r="AJ5487" s="2">
        <v>0</v>
      </c>
      <c r="AK5487" s="2">
        <v>0</v>
      </c>
      <c r="AL5487" s="2">
        <v>0</v>
      </c>
      <c r="AM5487" s="2">
        <v>0</v>
      </c>
      <c r="AN5487" s="2">
        <v>0</v>
      </c>
      <c r="AO5487" s="2">
        <v>0</v>
      </c>
      <c r="AP5487" s="2">
        <v>0</v>
      </c>
      <c r="AQ5487" s="2">
        <v>0</v>
      </c>
      <c r="AR5487" s="2">
        <v>0</v>
      </c>
      <c r="AS5487" s="2">
        <v>0</v>
      </c>
      <c r="AT5487" s="2">
        <v>0</v>
      </c>
      <c r="AU5487" s="2">
        <v>0</v>
      </c>
      <c r="AV5487" s="2">
        <v>0</v>
      </c>
      <c r="AW5487" s="2">
        <v>0</v>
      </c>
      <c r="AX5487" s="2">
        <v>0</v>
      </c>
      <c r="AY5487" s="2">
        <v>0</v>
      </c>
      <c r="AZ5487" s="2">
        <v>0</v>
      </c>
      <c r="BA5487" s="2">
        <v>0</v>
      </c>
      <c r="BB5487" s="2">
        <v>0</v>
      </c>
      <c r="BC5487" s="2">
        <v>363</v>
      </c>
      <c r="BD5487" s="2">
        <v>0</v>
      </c>
      <c r="BE5487" s="2">
        <v>0</v>
      </c>
      <c r="BF5487" s="2">
        <v>0</v>
      </c>
      <c r="BG5487" s="2">
        <v>0</v>
      </c>
      <c r="BH5487" s="2">
        <v>0</v>
      </c>
      <c r="BI5487" s="2">
        <v>0</v>
      </c>
      <c r="BJ5487" s="2">
        <v>0</v>
      </c>
      <c r="BK5487" s="2">
        <v>0</v>
      </c>
      <c r="BL5487" s="2">
        <v>0</v>
      </c>
      <c r="BM5487" s="2">
        <v>0</v>
      </c>
      <c r="BN5487" s="2">
        <v>0</v>
      </c>
      <c r="BO5487" s="2">
        <v>0</v>
      </c>
      <c r="BP5487" s="2">
        <v>0</v>
      </c>
      <c r="BQ5487" s="2">
        <v>0</v>
      </c>
      <c r="BR5487" s="2">
        <v>0</v>
      </c>
      <c r="BS5487" s="2">
        <v>0</v>
      </c>
      <c r="BT5487" s="2">
        <v>0</v>
      </c>
      <c r="BU5487" s="2">
        <v>0</v>
      </c>
      <c r="BV5487" s="2">
        <v>0</v>
      </c>
      <c r="BW5487" s="2">
        <v>0</v>
      </c>
      <c r="BX5487" s="2">
        <v>0</v>
      </c>
      <c r="BY5487" s="2">
        <v>0</v>
      </c>
      <c r="BZ5487" s="2">
        <v>0</v>
      </c>
      <c r="CA5487" s="2">
        <v>0</v>
      </c>
      <c r="CB5487" s="2">
        <v>0</v>
      </c>
      <c r="CC5487" s="2">
        <v>0</v>
      </c>
      <c r="CD5487" s="2">
        <v>0</v>
      </c>
      <c r="CE5487" s="2">
        <v>0</v>
      </c>
      <c r="CF5487" s="2">
        <v>0</v>
      </c>
      <c r="CG5487" s="2">
        <v>0</v>
      </c>
      <c r="CH5487" s="2">
        <v>0</v>
      </c>
      <c r="CI5487" s="2">
        <v>0</v>
      </c>
      <c r="CJ5487" s="2">
        <v>0</v>
      </c>
      <c r="CK5487" s="2">
        <v>25</v>
      </c>
      <c r="CL5487" s="2">
        <v>0</v>
      </c>
    </row>
    <row r="5488" spans="1:90" x14ac:dyDescent="0.25">
      <c r="A5488" t="s">
        <v>115</v>
      </c>
      <c r="B5488">
        <v>20206</v>
      </c>
      <c r="C5488" t="s">
        <v>285</v>
      </c>
      <c r="D5488">
        <v>2</v>
      </c>
      <c r="E5488">
        <v>34</v>
      </c>
      <c r="F5488">
        <v>411848</v>
      </c>
      <c r="G5488">
        <v>35411848</v>
      </c>
      <c r="H5488" t="s">
        <v>17725</v>
      </c>
      <c r="I5488">
        <v>688</v>
      </c>
      <c r="J5488" t="s">
        <v>285</v>
      </c>
      <c r="K5488" t="s">
        <v>1175</v>
      </c>
      <c r="L5488">
        <v>1</v>
      </c>
      <c r="M5488" t="s">
        <v>285</v>
      </c>
      <c r="N5488">
        <v>12062400</v>
      </c>
      <c r="O5488" t="s">
        <v>102</v>
      </c>
      <c r="P5488" t="s">
        <v>1176</v>
      </c>
      <c r="Q5488" t="s">
        <v>12187</v>
      </c>
      <c r="R5488">
        <v>12</v>
      </c>
      <c r="S5488">
        <v>36084586</v>
      </c>
      <c r="U5488" t="s">
        <v>17726</v>
      </c>
      <c r="V5488">
        <v>2</v>
      </c>
      <c r="W5488" s="2">
        <v>0</v>
      </c>
      <c r="X5488" s="2">
        <v>0</v>
      </c>
      <c r="Y5488" s="2">
        <v>0</v>
      </c>
      <c r="Z5488" s="2">
        <v>0</v>
      </c>
      <c r="AA5488" s="2">
        <v>2</v>
      </c>
      <c r="AB5488" s="2">
        <v>0</v>
      </c>
      <c r="AC5488" s="2">
        <v>2</v>
      </c>
      <c r="AD5488" s="2">
        <v>5</v>
      </c>
      <c r="AE5488" s="2">
        <v>10</v>
      </c>
      <c r="AF5488" s="2">
        <v>6</v>
      </c>
      <c r="AG5488" s="2">
        <v>7</v>
      </c>
      <c r="AH5488" s="2">
        <v>0</v>
      </c>
      <c r="AI5488" s="2">
        <v>0</v>
      </c>
      <c r="AJ5488" s="2">
        <v>0</v>
      </c>
      <c r="AK5488" s="2">
        <v>0</v>
      </c>
      <c r="AL5488" s="2">
        <v>26</v>
      </c>
      <c r="AM5488" s="2">
        <v>0</v>
      </c>
      <c r="AN5488" s="2">
        <v>0</v>
      </c>
      <c r="AO5488" s="2">
        <v>0</v>
      </c>
      <c r="AP5488" s="2">
        <v>0</v>
      </c>
      <c r="AQ5488" s="2">
        <v>0</v>
      </c>
      <c r="AR5488" s="2">
        <v>0</v>
      </c>
      <c r="AS5488" s="2">
        <v>0</v>
      </c>
      <c r="AT5488" s="2">
        <v>0</v>
      </c>
      <c r="AU5488" s="2">
        <v>0</v>
      </c>
      <c r="AV5488" s="2">
        <v>0</v>
      </c>
      <c r="AW5488" s="2">
        <v>0</v>
      </c>
      <c r="AX5488" s="2">
        <v>0</v>
      </c>
      <c r="AY5488" s="2">
        <v>0</v>
      </c>
      <c r="AZ5488" s="2">
        <v>0</v>
      </c>
      <c r="BA5488" s="2">
        <v>0</v>
      </c>
      <c r="BB5488" s="2">
        <v>0</v>
      </c>
      <c r="BC5488" s="2">
        <v>0</v>
      </c>
      <c r="BD5488" s="2">
        <v>0</v>
      </c>
      <c r="BE5488" s="2">
        <v>0</v>
      </c>
      <c r="BF5488" s="2">
        <v>0</v>
      </c>
      <c r="BG5488" s="2">
        <v>0</v>
      </c>
      <c r="BH5488" s="2">
        <v>0</v>
      </c>
      <c r="BI5488" s="2">
        <v>1</v>
      </c>
      <c r="BJ5488" s="2">
        <v>0</v>
      </c>
      <c r="BK5488" s="2">
        <v>1</v>
      </c>
      <c r="BL5488" s="2">
        <v>1</v>
      </c>
      <c r="BM5488" s="2">
        <v>1</v>
      </c>
      <c r="BN5488" s="2">
        <v>1</v>
      </c>
      <c r="BO5488" s="2">
        <v>1</v>
      </c>
      <c r="BP5488" s="2">
        <v>0</v>
      </c>
      <c r="BQ5488" s="2">
        <v>0</v>
      </c>
      <c r="BR5488" s="2">
        <v>0</v>
      </c>
      <c r="BS5488" s="2">
        <v>0</v>
      </c>
      <c r="BT5488" s="2">
        <v>1</v>
      </c>
      <c r="BU5488" s="2">
        <v>0</v>
      </c>
      <c r="BV5488" s="2">
        <v>0</v>
      </c>
      <c r="BW5488" s="2">
        <v>0</v>
      </c>
      <c r="BX5488" s="2">
        <v>0</v>
      </c>
      <c r="BY5488" s="2">
        <v>0</v>
      </c>
      <c r="BZ5488" s="2">
        <v>0</v>
      </c>
      <c r="CA5488" s="2">
        <v>0</v>
      </c>
      <c r="CB5488" s="2">
        <v>0</v>
      </c>
      <c r="CC5488" s="2">
        <v>0</v>
      </c>
      <c r="CD5488" s="2">
        <v>0</v>
      </c>
      <c r="CE5488" s="2">
        <v>0</v>
      </c>
      <c r="CF5488" s="2">
        <v>0</v>
      </c>
      <c r="CG5488" s="2">
        <v>0</v>
      </c>
      <c r="CH5488" s="2">
        <v>0</v>
      </c>
      <c r="CI5488" s="2">
        <v>0</v>
      </c>
      <c r="CJ5488" s="2">
        <v>0</v>
      </c>
      <c r="CK5488" s="2">
        <v>0</v>
      </c>
      <c r="CL5488" s="2">
        <v>0</v>
      </c>
    </row>
    <row r="5489" spans="1:90" x14ac:dyDescent="0.25">
      <c r="A5489" t="s">
        <v>115</v>
      </c>
      <c r="B5489">
        <v>20206</v>
      </c>
      <c r="C5489" t="s">
        <v>285</v>
      </c>
      <c r="D5489">
        <v>2</v>
      </c>
      <c r="E5489">
        <v>15</v>
      </c>
      <c r="F5489">
        <v>454618</v>
      </c>
      <c r="G5489">
        <v>35454618</v>
      </c>
      <c r="H5489" t="s">
        <v>7054</v>
      </c>
      <c r="I5489">
        <v>688</v>
      </c>
      <c r="J5489" t="s">
        <v>285</v>
      </c>
      <c r="K5489" t="s">
        <v>1175</v>
      </c>
      <c r="L5489">
        <v>1</v>
      </c>
      <c r="M5489" t="s">
        <v>285</v>
      </c>
      <c r="N5489">
        <v>12062400</v>
      </c>
      <c r="O5489" t="s">
        <v>102</v>
      </c>
      <c r="P5489" t="s">
        <v>1176</v>
      </c>
      <c r="Q5489">
        <v>5000</v>
      </c>
      <c r="R5489">
        <v>12</v>
      </c>
      <c r="S5489">
        <v>36085050</v>
      </c>
      <c r="T5489">
        <v>36087900</v>
      </c>
      <c r="U5489" t="s">
        <v>19746</v>
      </c>
      <c r="V5489">
        <v>1</v>
      </c>
      <c r="W5489" s="2">
        <v>0</v>
      </c>
      <c r="X5489" s="2">
        <v>0</v>
      </c>
      <c r="Y5489" s="2">
        <v>0</v>
      </c>
      <c r="Z5489" s="2">
        <v>0</v>
      </c>
      <c r="AA5489" s="2">
        <v>0</v>
      </c>
      <c r="AB5489" s="2">
        <v>0</v>
      </c>
      <c r="AC5489" s="2">
        <v>0</v>
      </c>
      <c r="AD5489" s="2">
        <v>0</v>
      </c>
      <c r="AE5489" s="2">
        <v>0</v>
      </c>
      <c r="AF5489" s="2">
        <v>0</v>
      </c>
      <c r="AG5489" s="2">
        <v>0</v>
      </c>
      <c r="AH5489" s="2">
        <v>0</v>
      </c>
      <c r="AI5489" s="2">
        <v>0</v>
      </c>
      <c r="AJ5489" s="2">
        <v>0</v>
      </c>
      <c r="AK5489" s="2">
        <v>0</v>
      </c>
      <c r="AL5489" s="2">
        <v>0</v>
      </c>
      <c r="AM5489" s="2">
        <v>0</v>
      </c>
      <c r="AN5489" s="2">
        <v>0</v>
      </c>
      <c r="AO5489" s="2">
        <v>10</v>
      </c>
      <c r="AP5489" s="2">
        <v>0</v>
      </c>
      <c r="AQ5489" s="2">
        <v>0</v>
      </c>
      <c r="AR5489" s="2">
        <v>16</v>
      </c>
      <c r="AS5489" s="2">
        <v>0</v>
      </c>
      <c r="AT5489" s="2">
        <v>0</v>
      </c>
      <c r="AU5489" s="2">
        <v>19</v>
      </c>
      <c r="AV5489" s="2">
        <v>0</v>
      </c>
      <c r="AW5489" s="2">
        <v>0</v>
      </c>
      <c r="AX5489" s="2">
        <v>0</v>
      </c>
      <c r="AY5489" s="2">
        <v>0</v>
      </c>
      <c r="AZ5489" s="2">
        <v>0</v>
      </c>
      <c r="BA5489" s="2">
        <v>0</v>
      </c>
      <c r="BB5489" s="2">
        <v>0</v>
      </c>
      <c r="BC5489" s="2">
        <v>0</v>
      </c>
      <c r="BD5489" s="2">
        <v>0</v>
      </c>
      <c r="BE5489" s="2">
        <v>0</v>
      </c>
      <c r="BF5489" s="2">
        <v>0</v>
      </c>
      <c r="BG5489" s="2">
        <v>0</v>
      </c>
      <c r="BH5489" s="2">
        <v>0</v>
      </c>
      <c r="BI5489" s="2">
        <v>0</v>
      </c>
      <c r="BJ5489" s="2">
        <v>0</v>
      </c>
      <c r="BK5489" s="2">
        <v>0</v>
      </c>
      <c r="BL5489" s="2">
        <v>0</v>
      </c>
      <c r="BM5489" s="2">
        <v>0</v>
      </c>
      <c r="BN5489" s="2">
        <v>0</v>
      </c>
      <c r="BO5489" s="2">
        <v>0</v>
      </c>
      <c r="BP5489" s="2">
        <v>0</v>
      </c>
      <c r="BQ5489" s="2">
        <v>0</v>
      </c>
      <c r="BR5489" s="2">
        <v>0</v>
      </c>
      <c r="BS5489" s="2">
        <v>0</v>
      </c>
      <c r="BT5489" s="2">
        <v>0</v>
      </c>
      <c r="BU5489" s="2">
        <v>0</v>
      </c>
      <c r="BV5489" s="2">
        <v>0</v>
      </c>
      <c r="BW5489" s="2">
        <v>3</v>
      </c>
      <c r="BX5489" s="2">
        <v>0</v>
      </c>
      <c r="BY5489" s="2">
        <v>0</v>
      </c>
      <c r="BZ5489" s="2">
        <v>3</v>
      </c>
      <c r="CA5489" s="2">
        <v>0</v>
      </c>
      <c r="CB5489" s="2">
        <v>0</v>
      </c>
      <c r="CC5489" s="2">
        <v>2</v>
      </c>
      <c r="CD5489" s="2">
        <v>0</v>
      </c>
      <c r="CE5489" s="2">
        <v>0</v>
      </c>
      <c r="CF5489" s="2">
        <v>0</v>
      </c>
      <c r="CG5489" s="2">
        <v>0</v>
      </c>
      <c r="CH5489" s="2">
        <v>0</v>
      </c>
      <c r="CI5489" s="2">
        <v>0</v>
      </c>
      <c r="CJ5489" s="2">
        <v>0</v>
      </c>
      <c r="CK5489" s="2">
        <v>0</v>
      </c>
      <c r="CL5489" s="2">
        <v>0</v>
      </c>
    </row>
    <row r="5490" spans="1:90" x14ac:dyDescent="0.25">
      <c r="A5490" t="s">
        <v>115</v>
      </c>
      <c r="B5490">
        <v>20206</v>
      </c>
      <c r="C5490" t="s">
        <v>285</v>
      </c>
      <c r="D5490">
        <v>1</v>
      </c>
      <c r="E5490">
        <v>8</v>
      </c>
      <c r="F5490">
        <v>13985</v>
      </c>
      <c r="G5490">
        <v>35013985</v>
      </c>
      <c r="H5490" t="s">
        <v>7479</v>
      </c>
      <c r="I5490">
        <v>504</v>
      </c>
      <c r="J5490" t="s">
        <v>3297</v>
      </c>
      <c r="K5490" t="s">
        <v>91</v>
      </c>
      <c r="L5490">
        <v>1</v>
      </c>
      <c r="M5490" t="s">
        <v>3297</v>
      </c>
      <c r="N5490">
        <v>12260000</v>
      </c>
      <c r="O5490" t="s">
        <v>162</v>
      </c>
      <c r="P5490" t="s">
        <v>7480</v>
      </c>
      <c r="Q5490">
        <v>125</v>
      </c>
      <c r="R5490">
        <v>12</v>
      </c>
      <c r="S5490">
        <v>39740192</v>
      </c>
      <c r="T5490">
        <v>39740259</v>
      </c>
      <c r="U5490" t="s">
        <v>7481</v>
      </c>
      <c r="V5490">
        <v>1</v>
      </c>
      <c r="W5490" s="2">
        <v>0</v>
      </c>
      <c r="X5490" s="2">
        <v>0</v>
      </c>
      <c r="Y5490" s="2">
        <v>0</v>
      </c>
      <c r="Z5490" s="2">
        <v>0</v>
      </c>
      <c r="AA5490" s="2">
        <v>0</v>
      </c>
      <c r="AB5490" s="2">
        <v>0</v>
      </c>
      <c r="AC5490" s="2">
        <v>0</v>
      </c>
      <c r="AD5490" s="2">
        <v>93</v>
      </c>
      <c r="AE5490" s="2">
        <v>79</v>
      </c>
      <c r="AF5490" s="2">
        <v>52</v>
      </c>
      <c r="AG5490" s="2">
        <v>87</v>
      </c>
      <c r="AH5490" s="2">
        <v>98</v>
      </c>
      <c r="AI5490" s="2">
        <v>64</v>
      </c>
      <c r="AJ5490" s="2">
        <v>74</v>
      </c>
      <c r="AK5490" s="2">
        <v>0</v>
      </c>
      <c r="AL5490" s="2">
        <v>0</v>
      </c>
      <c r="AM5490" s="2">
        <v>0</v>
      </c>
      <c r="AN5490" s="2">
        <v>0</v>
      </c>
      <c r="AO5490" s="2">
        <v>0</v>
      </c>
      <c r="AP5490" s="2">
        <v>0</v>
      </c>
      <c r="AQ5490" s="2">
        <v>0</v>
      </c>
      <c r="AR5490" s="2">
        <v>0</v>
      </c>
      <c r="AS5490" s="2">
        <v>0</v>
      </c>
      <c r="AT5490" s="2">
        <v>0</v>
      </c>
      <c r="AU5490" s="2">
        <v>0</v>
      </c>
      <c r="AV5490" s="2">
        <v>0</v>
      </c>
      <c r="AW5490" s="2">
        <v>0</v>
      </c>
      <c r="AX5490" s="2">
        <v>0</v>
      </c>
      <c r="AY5490" s="2">
        <v>0</v>
      </c>
      <c r="AZ5490" s="2">
        <v>0</v>
      </c>
      <c r="BA5490" s="2">
        <v>0</v>
      </c>
      <c r="BB5490" s="2">
        <v>0</v>
      </c>
      <c r="BC5490" s="2">
        <v>0</v>
      </c>
      <c r="BD5490" s="2">
        <v>0</v>
      </c>
      <c r="BE5490" s="2">
        <v>0</v>
      </c>
      <c r="BF5490" s="2">
        <v>0</v>
      </c>
      <c r="BG5490" s="2">
        <v>0</v>
      </c>
      <c r="BH5490" s="2">
        <v>0</v>
      </c>
      <c r="BI5490" s="2">
        <v>0</v>
      </c>
      <c r="BJ5490" s="2">
        <v>0</v>
      </c>
      <c r="BK5490" s="2">
        <v>0</v>
      </c>
      <c r="BL5490" s="2">
        <v>5</v>
      </c>
      <c r="BM5490" s="2">
        <v>5</v>
      </c>
      <c r="BN5490" s="2">
        <v>3</v>
      </c>
      <c r="BO5490" s="2">
        <v>3</v>
      </c>
      <c r="BP5490" s="2">
        <v>6</v>
      </c>
      <c r="BQ5490" s="2">
        <v>2</v>
      </c>
      <c r="BR5490" s="2">
        <v>3</v>
      </c>
      <c r="BS5490" s="2">
        <v>0</v>
      </c>
      <c r="BT5490" s="2">
        <v>0</v>
      </c>
      <c r="BU5490" s="2">
        <v>0</v>
      </c>
      <c r="BV5490" s="2">
        <v>0</v>
      </c>
      <c r="BW5490" s="2">
        <v>0</v>
      </c>
      <c r="BX5490" s="2">
        <v>0</v>
      </c>
      <c r="BY5490" s="2">
        <v>0</v>
      </c>
      <c r="BZ5490" s="2">
        <v>0</v>
      </c>
      <c r="CA5490" s="2">
        <v>0</v>
      </c>
      <c r="CB5490" s="2">
        <v>0</v>
      </c>
      <c r="CC5490" s="2">
        <v>0</v>
      </c>
      <c r="CD5490" s="2">
        <v>0</v>
      </c>
      <c r="CE5490" s="2">
        <v>0</v>
      </c>
      <c r="CF5490" s="2">
        <v>0</v>
      </c>
      <c r="CG5490" s="2">
        <v>0</v>
      </c>
      <c r="CH5490" s="2">
        <v>0</v>
      </c>
      <c r="CI5490" s="2">
        <v>0</v>
      </c>
      <c r="CJ5490" s="2">
        <v>0</v>
      </c>
      <c r="CK5490" s="2">
        <v>0</v>
      </c>
      <c r="CL5490" s="2">
        <v>0</v>
      </c>
    </row>
    <row r="5491" spans="1:90" x14ac:dyDescent="0.25">
      <c r="A5491" t="s">
        <v>115</v>
      </c>
      <c r="B5491">
        <v>20206</v>
      </c>
      <c r="C5491" t="s">
        <v>285</v>
      </c>
      <c r="D5491">
        <v>1</v>
      </c>
      <c r="E5491">
        <v>8</v>
      </c>
      <c r="F5491">
        <v>14000</v>
      </c>
      <c r="G5491">
        <v>35014000</v>
      </c>
      <c r="H5491" t="s">
        <v>15016</v>
      </c>
      <c r="I5491">
        <v>688</v>
      </c>
      <c r="J5491" t="s">
        <v>285</v>
      </c>
      <c r="K5491" t="s">
        <v>2876</v>
      </c>
      <c r="L5491">
        <v>2</v>
      </c>
      <c r="M5491" t="s">
        <v>2876</v>
      </c>
      <c r="N5491">
        <v>12043380</v>
      </c>
      <c r="O5491" t="s">
        <v>92</v>
      </c>
      <c r="P5491" t="s">
        <v>15017</v>
      </c>
      <c r="Q5491">
        <v>500</v>
      </c>
      <c r="R5491">
        <v>12</v>
      </c>
      <c r="S5491">
        <v>36861473</v>
      </c>
      <c r="T5491">
        <v>36861860</v>
      </c>
      <c r="U5491" t="s">
        <v>15018</v>
      </c>
      <c r="V5491">
        <v>1</v>
      </c>
      <c r="W5491" s="2">
        <v>0</v>
      </c>
      <c r="X5491" s="2">
        <v>0</v>
      </c>
      <c r="Y5491" s="2">
        <v>0</v>
      </c>
      <c r="Z5491" s="2">
        <v>0</v>
      </c>
      <c r="AA5491" s="2">
        <v>0</v>
      </c>
      <c r="AB5491" s="2">
        <v>0</v>
      </c>
      <c r="AC5491" s="2">
        <v>0</v>
      </c>
      <c r="AD5491" s="2">
        <v>36</v>
      </c>
      <c r="AE5491" s="2">
        <v>66</v>
      </c>
      <c r="AF5491" s="2">
        <v>68</v>
      </c>
      <c r="AG5491" s="2">
        <v>37</v>
      </c>
      <c r="AH5491" s="2">
        <v>155</v>
      </c>
      <c r="AI5491" s="2">
        <v>145</v>
      </c>
      <c r="AJ5491" s="2">
        <v>112</v>
      </c>
      <c r="AK5491" s="2">
        <v>0</v>
      </c>
      <c r="AL5491" s="2">
        <v>0</v>
      </c>
      <c r="AM5491" s="2">
        <v>0</v>
      </c>
      <c r="AN5491" s="2">
        <v>0</v>
      </c>
      <c r="AO5491" s="2">
        <v>0</v>
      </c>
      <c r="AP5491" s="2">
        <v>0</v>
      </c>
      <c r="AQ5491" s="2">
        <v>0</v>
      </c>
      <c r="AR5491" s="2">
        <v>0</v>
      </c>
      <c r="AS5491" s="2">
        <v>0</v>
      </c>
      <c r="AT5491" s="2">
        <v>0</v>
      </c>
      <c r="AU5491" s="2">
        <v>0</v>
      </c>
      <c r="AV5491" s="2">
        <v>0</v>
      </c>
      <c r="AW5491" s="2">
        <v>0</v>
      </c>
      <c r="AX5491" s="2">
        <v>0</v>
      </c>
      <c r="AY5491" s="2">
        <v>0</v>
      </c>
      <c r="AZ5491" s="2">
        <v>0</v>
      </c>
      <c r="BA5491" s="2">
        <v>0</v>
      </c>
      <c r="BB5491" s="2">
        <v>0</v>
      </c>
      <c r="BC5491" s="2">
        <v>40</v>
      </c>
      <c r="BD5491" s="2">
        <v>0</v>
      </c>
      <c r="BE5491" s="2">
        <v>0</v>
      </c>
      <c r="BF5491" s="2">
        <v>0</v>
      </c>
      <c r="BG5491" s="2">
        <v>0</v>
      </c>
      <c r="BH5491" s="2">
        <v>0</v>
      </c>
      <c r="BI5491" s="2">
        <v>0</v>
      </c>
      <c r="BJ5491" s="2">
        <v>0</v>
      </c>
      <c r="BK5491" s="2">
        <v>0</v>
      </c>
      <c r="BL5491" s="2">
        <v>2</v>
      </c>
      <c r="BM5491" s="2">
        <v>2</v>
      </c>
      <c r="BN5491" s="2">
        <v>2</v>
      </c>
      <c r="BO5491" s="2">
        <v>2</v>
      </c>
      <c r="BP5491" s="2">
        <v>7</v>
      </c>
      <c r="BQ5491" s="2">
        <v>5</v>
      </c>
      <c r="BR5491" s="2">
        <v>5</v>
      </c>
      <c r="BS5491" s="2">
        <v>0</v>
      </c>
      <c r="BT5491" s="2">
        <v>0</v>
      </c>
      <c r="BU5491" s="2">
        <v>0</v>
      </c>
      <c r="BV5491" s="2">
        <v>0</v>
      </c>
      <c r="BW5491" s="2">
        <v>0</v>
      </c>
      <c r="BX5491" s="2">
        <v>0</v>
      </c>
      <c r="BY5491" s="2">
        <v>0</v>
      </c>
      <c r="BZ5491" s="2">
        <v>0</v>
      </c>
      <c r="CA5491" s="2">
        <v>0</v>
      </c>
      <c r="CB5491" s="2">
        <v>0</v>
      </c>
      <c r="CC5491" s="2">
        <v>0</v>
      </c>
      <c r="CD5491" s="2">
        <v>0</v>
      </c>
      <c r="CE5491" s="2">
        <v>0</v>
      </c>
      <c r="CF5491" s="2">
        <v>0</v>
      </c>
      <c r="CG5491" s="2">
        <v>0</v>
      </c>
      <c r="CH5491" s="2">
        <v>0</v>
      </c>
      <c r="CI5491" s="2">
        <v>0</v>
      </c>
      <c r="CJ5491" s="2">
        <v>0</v>
      </c>
      <c r="CK5491" s="2">
        <v>2</v>
      </c>
      <c r="CL5491" s="2">
        <v>0</v>
      </c>
    </row>
    <row r="5492" spans="1:90" x14ac:dyDescent="0.25">
      <c r="A5492" t="s">
        <v>115</v>
      </c>
      <c r="B5492">
        <v>20206</v>
      </c>
      <c r="C5492" t="s">
        <v>285</v>
      </c>
      <c r="D5492">
        <v>1</v>
      </c>
      <c r="E5492">
        <v>8</v>
      </c>
      <c r="F5492">
        <v>46838</v>
      </c>
      <c r="G5492">
        <v>35046838</v>
      </c>
      <c r="H5492" t="s">
        <v>3582</v>
      </c>
      <c r="I5492">
        <v>688</v>
      </c>
      <c r="J5492" t="s">
        <v>285</v>
      </c>
      <c r="K5492" t="s">
        <v>3583</v>
      </c>
      <c r="L5492">
        <v>1</v>
      </c>
      <c r="M5492" t="s">
        <v>285</v>
      </c>
      <c r="N5492">
        <v>12060300</v>
      </c>
      <c r="O5492" t="s">
        <v>102</v>
      </c>
      <c r="P5492" t="s">
        <v>3584</v>
      </c>
      <c r="Q5492">
        <v>120</v>
      </c>
      <c r="R5492">
        <v>12</v>
      </c>
      <c r="S5492">
        <v>36222439</v>
      </c>
      <c r="U5492" t="s">
        <v>3585</v>
      </c>
      <c r="V5492">
        <v>1</v>
      </c>
      <c r="W5492" s="2">
        <v>0</v>
      </c>
      <c r="X5492" s="2">
        <v>0</v>
      </c>
      <c r="Y5492" s="2">
        <v>0</v>
      </c>
      <c r="Z5492" s="2">
        <v>0</v>
      </c>
      <c r="AA5492" s="2">
        <v>0</v>
      </c>
      <c r="AB5492" s="2">
        <v>0</v>
      </c>
      <c r="AC5492" s="2">
        <v>0</v>
      </c>
      <c r="AD5492" s="2">
        <v>0</v>
      </c>
      <c r="AE5492" s="2">
        <v>0</v>
      </c>
      <c r="AF5492" s="2">
        <v>0</v>
      </c>
      <c r="AG5492" s="2">
        <v>0</v>
      </c>
      <c r="AH5492" s="2">
        <v>147</v>
      </c>
      <c r="AI5492" s="2">
        <v>164</v>
      </c>
      <c r="AJ5492" s="2">
        <v>186</v>
      </c>
      <c r="AK5492" s="2">
        <v>0</v>
      </c>
      <c r="AL5492" s="2">
        <v>0</v>
      </c>
      <c r="AM5492" s="2">
        <v>0</v>
      </c>
      <c r="AN5492" s="2">
        <v>0</v>
      </c>
      <c r="AO5492" s="2">
        <v>0</v>
      </c>
      <c r="AP5492" s="2">
        <v>0</v>
      </c>
      <c r="AQ5492" s="2">
        <v>0</v>
      </c>
      <c r="AR5492" s="2">
        <v>0</v>
      </c>
      <c r="AS5492" s="2">
        <v>0</v>
      </c>
      <c r="AT5492" s="2">
        <v>0</v>
      </c>
      <c r="AU5492" s="2">
        <v>0</v>
      </c>
      <c r="AV5492" s="2">
        <v>0</v>
      </c>
      <c r="AW5492" s="2">
        <v>0</v>
      </c>
      <c r="AX5492" s="2">
        <v>0</v>
      </c>
      <c r="AY5492" s="2">
        <v>0</v>
      </c>
      <c r="AZ5492" s="2">
        <v>0</v>
      </c>
      <c r="BA5492" s="2">
        <v>0</v>
      </c>
      <c r="BB5492" s="2">
        <v>0</v>
      </c>
      <c r="BC5492" s="2">
        <v>21</v>
      </c>
      <c r="BD5492" s="2">
        <v>0</v>
      </c>
      <c r="BE5492" s="2">
        <v>0</v>
      </c>
      <c r="BF5492" s="2">
        <v>0</v>
      </c>
      <c r="BG5492" s="2">
        <v>0</v>
      </c>
      <c r="BH5492" s="2">
        <v>0</v>
      </c>
      <c r="BI5492" s="2">
        <v>0</v>
      </c>
      <c r="BJ5492" s="2">
        <v>0</v>
      </c>
      <c r="BK5492" s="2">
        <v>0</v>
      </c>
      <c r="BL5492" s="2">
        <v>0</v>
      </c>
      <c r="BM5492" s="2">
        <v>0</v>
      </c>
      <c r="BN5492" s="2">
        <v>0</v>
      </c>
      <c r="BO5492" s="2">
        <v>0</v>
      </c>
      <c r="BP5492" s="2">
        <v>6</v>
      </c>
      <c r="BQ5492" s="2">
        <v>9</v>
      </c>
      <c r="BR5492" s="2">
        <v>9</v>
      </c>
      <c r="BS5492" s="2">
        <v>0</v>
      </c>
      <c r="BT5492" s="2">
        <v>0</v>
      </c>
      <c r="BU5492" s="2">
        <v>0</v>
      </c>
      <c r="BV5492" s="2">
        <v>0</v>
      </c>
      <c r="BW5492" s="2">
        <v>0</v>
      </c>
      <c r="BX5492" s="2">
        <v>0</v>
      </c>
      <c r="BY5492" s="2">
        <v>0</v>
      </c>
      <c r="BZ5492" s="2">
        <v>0</v>
      </c>
      <c r="CA5492" s="2">
        <v>0</v>
      </c>
      <c r="CB5492" s="2">
        <v>0</v>
      </c>
      <c r="CC5492" s="2">
        <v>0</v>
      </c>
      <c r="CD5492" s="2">
        <v>0</v>
      </c>
      <c r="CE5492" s="2">
        <v>0</v>
      </c>
      <c r="CF5492" s="2">
        <v>0</v>
      </c>
      <c r="CG5492" s="2">
        <v>0</v>
      </c>
      <c r="CH5492" s="2">
        <v>0</v>
      </c>
      <c r="CI5492" s="2">
        <v>0</v>
      </c>
      <c r="CJ5492" s="2">
        <v>0</v>
      </c>
      <c r="CK5492" s="2">
        <v>1</v>
      </c>
      <c r="CL5492" s="2">
        <v>0</v>
      </c>
    </row>
    <row r="5493" spans="1:90" x14ac:dyDescent="0.25">
      <c r="A5493" t="s">
        <v>115</v>
      </c>
      <c r="B5493">
        <v>20206</v>
      </c>
      <c r="C5493" t="s">
        <v>285</v>
      </c>
      <c r="D5493">
        <v>1</v>
      </c>
      <c r="E5493">
        <v>8</v>
      </c>
      <c r="F5493">
        <v>12889</v>
      </c>
      <c r="G5493">
        <v>35012889</v>
      </c>
      <c r="H5493" t="s">
        <v>12216</v>
      </c>
      <c r="I5493">
        <v>411</v>
      </c>
      <c r="J5493" t="s">
        <v>12217</v>
      </c>
      <c r="K5493" t="s">
        <v>91</v>
      </c>
      <c r="L5493">
        <v>1</v>
      </c>
      <c r="M5493" t="s">
        <v>12217</v>
      </c>
      <c r="N5493">
        <v>12130000</v>
      </c>
      <c r="O5493" t="s">
        <v>92</v>
      </c>
      <c r="P5493" t="s">
        <v>12218</v>
      </c>
      <c r="Q5493">
        <v>83</v>
      </c>
      <c r="R5493">
        <v>12</v>
      </c>
      <c r="S5493">
        <v>36470244</v>
      </c>
      <c r="T5493">
        <v>36471234</v>
      </c>
      <c r="U5493" t="s">
        <v>12219</v>
      </c>
      <c r="V5493">
        <v>1</v>
      </c>
      <c r="W5493" s="2">
        <v>0</v>
      </c>
      <c r="X5493" s="2">
        <v>0</v>
      </c>
      <c r="Y5493" s="2">
        <v>0</v>
      </c>
      <c r="Z5493" s="2">
        <v>0</v>
      </c>
      <c r="AA5493" s="2">
        <v>0</v>
      </c>
      <c r="AB5493" s="2">
        <v>0</v>
      </c>
      <c r="AC5493" s="2">
        <v>0</v>
      </c>
      <c r="AD5493" s="2">
        <v>54</v>
      </c>
      <c r="AE5493" s="2">
        <v>55</v>
      </c>
      <c r="AF5493" s="2">
        <v>69</v>
      </c>
      <c r="AG5493" s="2">
        <v>78</v>
      </c>
      <c r="AH5493" s="2">
        <v>65</v>
      </c>
      <c r="AI5493" s="2">
        <v>79</v>
      </c>
      <c r="AJ5493" s="2">
        <v>69</v>
      </c>
      <c r="AK5493" s="2">
        <v>0</v>
      </c>
      <c r="AL5493" s="2">
        <v>0</v>
      </c>
      <c r="AM5493" s="2">
        <v>0</v>
      </c>
      <c r="AN5493" s="2">
        <v>0</v>
      </c>
      <c r="AO5493" s="2">
        <v>0</v>
      </c>
      <c r="AP5493" s="2">
        <v>0</v>
      </c>
      <c r="AQ5493" s="2">
        <v>0</v>
      </c>
      <c r="AR5493" s="2">
        <v>0</v>
      </c>
      <c r="AS5493" s="2">
        <v>0</v>
      </c>
      <c r="AT5493" s="2">
        <v>0</v>
      </c>
      <c r="AU5493" s="2">
        <v>35</v>
      </c>
      <c r="AV5493" s="2">
        <v>0</v>
      </c>
      <c r="AW5493" s="2">
        <v>0</v>
      </c>
      <c r="AX5493" s="2">
        <v>0</v>
      </c>
      <c r="AY5493" s="2">
        <v>0</v>
      </c>
      <c r="AZ5493" s="2">
        <v>0</v>
      </c>
      <c r="BA5493" s="2">
        <v>0</v>
      </c>
      <c r="BB5493" s="2">
        <v>0</v>
      </c>
      <c r="BC5493" s="2">
        <v>169</v>
      </c>
      <c r="BD5493" s="2">
        <v>7</v>
      </c>
      <c r="BE5493" s="2">
        <v>0</v>
      </c>
      <c r="BF5493" s="2">
        <v>0</v>
      </c>
      <c r="BG5493" s="2">
        <v>0</v>
      </c>
      <c r="BH5493" s="2">
        <v>0</v>
      </c>
      <c r="BI5493" s="2">
        <v>0</v>
      </c>
      <c r="BJ5493" s="2">
        <v>0</v>
      </c>
      <c r="BK5493" s="2">
        <v>0</v>
      </c>
      <c r="BL5493" s="2">
        <v>4</v>
      </c>
      <c r="BM5493" s="2">
        <v>3</v>
      </c>
      <c r="BN5493" s="2">
        <v>3</v>
      </c>
      <c r="BO5493" s="2">
        <v>4</v>
      </c>
      <c r="BP5493" s="2">
        <v>2</v>
      </c>
      <c r="BQ5493" s="2">
        <v>5</v>
      </c>
      <c r="BR5493" s="2">
        <v>2</v>
      </c>
      <c r="BS5493" s="2">
        <v>0</v>
      </c>
      <c r="BT5493" s="2">
        <v>0</v>
      </c>
      <c r="BU5493" s="2">
        <v>0</v>
      </c>
      <c r="BV5493" s="2">
        <v>0</v>
      </c>
      <c r="BW5493" s="2">
        <v>0</v>
      </c>
      <c r="BX5493" s="2">
        <v>0</v>
      </c>
      <c r="BY5493" s="2">
        <v>0</v>
      </c>
      <c r="BZ5493" s="2">
        <v>0</v>
      </c>
      <c r="CA5493" s="2">
        <v>0</v>
      </c>
      <c r="CB5493" s="2">
        <v>0</v>
      </c>
      <c r="CC5493" s="2">
        <v>3</v>
      </c>
      <c r="CD5493" s="2">
        <v>0</v>
      </c>
      <c r="CE5493" s="2">
        <v>0</v>
      </c>
      <c r="CF5493" s="2">
        <v>0</v>
      </c>
      <c r="CG5493" s="2">
        <v>0</v>
      </c>
      <c r="CH5493" s="2">
        <v>0</v>
      </c>
      <c r="CI5493" s="2">
        <v>0</v>
      </c>
      <c r="CJ5493" s="2">
        <v>0</v>
      </c>
      <c r="CK5493" s="2">
        <v>11</v>
      </c>
      <c r="CL5493" s="2">
        <v>2</v>
      </c>
    </row>
    <row r="5494" spans="1:90" x14ac:dyDescent="0.25">
      <c r="A5494" t="s">
        <v>115</v>
      </c>
      <c r="B5494">
        <v>20206</v>
      </c>
      <c r="C5494" t="s">
        <v>285</v>
      </c>
      <c r="D5494">
        <v>1</v>
      </c>
      <c r="E5494">
        <v>8</v>
      </c>
      <c r="F5494">
        <v>13882</v>
      </c>
      <c r="G5494">
        <v>35013882</v>
      </c>
      <c r="H5494" t="s">
        <v>16067</v>
      </c>
      <c r="I5494">
        <v>504</v>
      </c>
      <c r="J5494" t="s">
        <v>3297</v>
      </c>
      <c r="K5494" t="s">
        <v>91</v>
      </c>
      <c r="L5494">
        <v>1</v>
      </c>
      <c r="M5494" t="s">
        <v>3297</v>
      </c>
      <c r="N5494">
        <v>12260000</v>
      </c>
      <c r="O5494" t="s">
        <v>162</v>
      </c>
      <c r="P5494" t="s">
        <v>16068</v>
      </c>
      <c r="Q5494">
        <v>190</v>
      </c>
      <c r="R5494">
        <v>12</v>
      </c>
      <c r="S5494">
        <v>39740211</v>
      </c>
      <c r="T5494">
        <v>39740764</v>
      </c>
      <c r="U5494" t="s">
        <v>16069</v>
      </c>
      <c r="V5494">
        <v>1</v>
      </c>
      <c r="W5494" s="2">
        <v>0</v>
      </c>
      <c r="X5494" s="2">
        <v>0</v>
      </c>
      <c r="Y5494" s="2">
        <v>0</v>
      </c>
      <c r="Z5494" s="2">
        <v>0</v>
      </c>
      <c r="AA5494" s="2">
        <v>0</v>
      </c>
      <c r="AB5494" s="2">
        <v>0</v>
      </c>
      <c r="AC5494" s="2">
        <v>0</v>
      </c>
      <c r="AD5494" s="2">
        <v>101</v>
      </c>
      <c r="AE5494" s="2">
        <v>89</v>
      </c>
      <c r="AF5494" s="2">
        <v>88</v>
      </c>
      <c r="AG5494" s="2">
        <v>88</v>
      </c>
      <c r="AH5494" s="2">
        <v>129</v>
      </c>
      <c r="AI5494" s="2">
        <v>134</v>
      </c>
      <c r="AJ5494" s="2">
        <v>90</v>
      </c>
      <c r="AK5494" s="2">
        <v>0</v>
      </c>
      <c r="AL5494" s="2">
        <v>0</v>
      </c>
      <c r="AM5494" s="2">
        <v>0</v>
      </c>
      <c r="AN5494" s="2">
        <v>0</v>
      </c>
      <c r="AO5494" s="2">
        <v>0</v>
      </c>
      <c r="AP5494" s="2">
        <v>0</v>
      </c>
      <c r="AQ5494" s="2">
        <v>0</v>
      </c>
      <c r="AR5494" s="2">
        <v>19</v>
      </c>
      <c r="AS5494" s="2">
        <v>0</v>
      </c>
      <c r="AT5494" s="2">
        <v>0</v>
      </c>
      <c r="AU5494" s="2">
        <v>60</v>
      </c>
      <c r="AV5494" s="2">
        <v>0</v>
      </c>
      <c r="AW5494" s="2">
        <v>0</v>
      </c>
      <c r="AX5494" s="2">
        <v>0</v>
      </c>
      <c r="AY5494" s="2">
        <v>0</v>
      </c>
      <c r="AZ5494" s="2">
        <v>0</v>
      </c>
      <c r="BA5494" s="2">
        <v>0</v>
      </c>
      <c r="BB5494" s="2">
        <v>0</v>
      </c>
      <c r="BC5494" s="2">
        <v>0</v>
      </c>
      <c r="BD5494" s="2">
        <v>6</v>
      </c>
      <c r="BE5494" s="2">
        <v>0</v>
      </c>
      <c r="BF5494" s="2">
        <v>0</v>
      </c>
      <c r="BG5494" s="2">
        <v>0</v>
      </c>
      <c r="BH5494" s="2">
        <v>0</v>
      </c>
      <c r="BI5494" s="2">
        <v>0</v>
      </c>
      <c r="BJ5494" s="2">
        <v>0</v>
      </c>
      <c r="BK5494" s="2">
        <v>0</v>
      </c>
      <c r="BL5494" s="2">
        <v>5</v>
      </c>
      <c r="BM5494" s="2">
        <v>4</v>
      </c>
      <c r="BN5494" s="2">
        <v>5</v>
      </c>
      <c r="BO5494" s="2">
        <v>4</v>
      </c>
      <c r="BP5494" s="2">
        <v>4</v>
      </c>
      <c r="BQ5494" s="2">
        <v>5</v>
      </c>
      <c r="BR5494" s="2">
        <v>3</v>
      </c>
      <c r="BS5494" s="2">
        <v>0</v>
      </c>
      <c r="BT5494" s="2">
        <v>0</v>
      </c>
      <c r="BU5494" s="2">
        <v>0</v>
      </c>
      <c r="BV5494" s="2">
        <v>0</v>
      </c>
      <c r="BW5494" s="2">
        <v>0</v>
      </c>
      <c r="BX5494" s="2">
        <v>0</v>
      </c>
      <c r="BY5494" s="2">
        <v>0</v>
      </c>
      <c r="BZ5494" s="2">
        <v>1</v>
      </c>
      <c r="CA5494" s="2">
        <v>0</v>
      </c>
      <c r="CB5494" s="2">
        <v>0</v>
      </c>
      <c r="CC5494" s="2">
        <v>2</v>
      </c>
      <c r="CD5494" s="2">
        <v>0</v>
      </c>
      <c r="CE5494" s="2">
        <v>0</v>
      </c>
      <c r="CF5494" s="2">
        <v>0</v>
      </c>
      <c r="CG5494" s="2">
        <v>0</v>
      </c>
      <c r="CH5494" s="2">
        <v>0</v>
      </c>
      <c r="CI5494" s="2">
        <v>0</v>
      </c>
      <c r="CJ5494" s="2">
        <v>0</v>
      </c>
      <c r="CK5494" s="2">
        <v>0</v>
      </c>
      <c r="CL5494" s="2">
        <v>2</v>
      </c>
    </row>
    <row r="5495" spans="1:90" x14ac:dyDescent="0.25">
      <c r="A5495" t="s">
        <v>115</v>
      </c>
      <c r="B5495">
        <v>20206</v>
      </c>
      <c r="C5495" t="s">
        <v>285</v>
      </c>
      <c r="D5495">
        <v>1</v>
      </c>
      <c r="E5495">
        <v>8</v>
      </c>
      <c r="F5495">
        <v>37898</v>
      </c>
      <c r="G5495">
        <v>35037898</v>
      </c>
      <c r="H5495" t="s">
        <v>16443</v>
      </c>
      <c r="I5495">
        <v>688</v>
      </c>
      <c r="J5495" t="s">
        <v>285</v>
      </c>
      <c r="K5495" t="s">
        <v>7860</v>
      </c>
      <c r="L5495">
        <v>1</v>
      </c>
      <c r="M5495" t="s">
        <v>285</v>
      </c>
      <c r="N5495">
        <v>12053310</v>
      </c>
      <c r="O5495" t="s">
        <v>92</v>
      </c>
      <c r="P5495" t="s">
        <v>16444</v>
      </c>
      <c r="Q5495">
        <v>341</v>
      </c>
      <c r="R5495">
        <v>12</v>
      </c>
      <c r="S5495">
        <v>36210463</v>
      </c>
      <c r="T5495">
        <v>36222640</v>
      </c>
      <c r="U5495" t="s">
        <v>16445</v>
      </c>
      <c r="V5495">
        <v>1</v>
      </c>
      <c r="W5495" s="2">
        <v>0</v>
      </c>
      <c r="X5495" s="2">
        <v>0</v>
      </c>
      <c r="Y5495" s="2">
        <v>0</v>
      </c>
      <c r="Z5495" s="2">
        <v>0</v>
      </c>
      <c r="AA5495" s="2">
        <v>0</v>
      </c>
      <c r="AB5495" s="2">
        <v>0</v>
      </c>
      <c r="AC5495" s="2">
        <v>0</v>
      </c>
      <c r="AD5495" s="2">
        <v>0</v>
      </c>
      <c r="AE5495" s="2">
        <v>0</v>
      </c>
      <c r="AF5495" s="2">
        <v>0</v>
      </c>
      <c r="AG5495" s="2">
        <v>0</v>
      </c>
      <c r="AH5495" s="2">
        <v>114</v>
      </c>
      <c r="AI5495" s="2">
        <v>84</v>
      </c>
      <c r="AJ5495" s="2">
        <v>60</v>
      </c>
      <c r="AK5495" s="2">
        <v>0</v>
      </c>
      <c r="AL5495" s="2">
        <v>0</v>
      </c>
      <c r="AM5495" s="2">
        <v>0</v>
      </c>
      <c r="AN5495" s="2">
        <v>0</v>
      </c>
      <c r="AO5495" s="2">
        <v>0</v>
      </c>
      <c r="AP5495" s="2">
        <v>0</v>
      </c>
      <c r="AQ5495" s="2">
        <v>0</v>
      </c>
      <c r="AR5495" s="2">
        <v>141</v>
      </c>
      <c r="AS5495" s="2">
        <v>0</v>
      </c>
      <c r="AT5495" s="2">
        <v>0</v>
      </c>
      <c r="AU5495" s="2">
        <v>0</v>
      </c>
      <c r="AV5495" s="2">
        <v>0</v>
      </c>
      <c r="AW5495" s="2">
        <v>0</v>
      </c>
      <c r="AX5495" s="2">
        <v>0</v>
      </c>
      <c r="AY5495" s="2">
        <v>0</v>
      </c>
      <c r="AZ5495" s="2">
        <v>0</v>
      </c>
      <c r="BA5495" s="2">
        <v>0</v>
      </c>
      <c r="BB5495" s="2">
        <v>0</v>
      </c>
      <c r="BC5495" s="2">
        <v>0</v>
      </c>
      <c r="BD5495" s="2">
        <v>0</v>
      </c>
      <c r="BE5495" s="2">
        <v>0</v>
      </c>
      <c r="BF5495" s="2">
        <v>0</v>
      </c>
      <c r="BG5495" s="2">
        <v>0</v>
      </c>
      <c r="BH5495" s="2">
        <v>0</v>
      </c>
      <c r="BI5495" s="2">
        <v>0</v>
      </c>
      <c r="BJ5495" s="2">
        <v>0</v>
      </c>
      <c r="BK5495" s="2">
        <v>0</v>
      </c>
      <c r="BL5495" s="2">
        <v>0</v>
      </c>
      <c r="BM5495" s="2">
        <v>0</v>
      </c>
      <c r="BN5495" s="2">
        <v>0</v>
      </c>
      <c r="BO5495" s="2">
        <v>0</v>
      </c>
      <c r="BP5495" s="2">
        <v>4</v>
      </c>
      <c r="BQ5495" s="2">
        <v>3</v>
      </c>
      <c r="BR5495" s="2">
        <v>2</v>
      </c>
      <c r="BS5495" s="2">
        <v>0</v>
      </c>
      <c r="BT5495" s="2">
        <v>0</v>
      </c>
      <c r="BU5495" s="2">
        <v>0</v>
      </c>
      <c r="BV5495" s="2">
        <v>0</v>
      </c>
      <c r="BW5495" s="2">
        <v>0</v>
      </c>
      <c r="BX5495" s="2">
        <v>0</v>
      </c>
      <c r="BY5495" s="2">
        <v>0</v>
      </c>
      <c r="BZ5495" s="2">
        <v>6</v>
      </c>
      <c r="CA5495" s="2">
        <v>0</v>
      </c>
      <c r="CB5495" s="2">
        <v>0</v>
      </c>
      <c r="CC5495" s="2">
        <v>0</v>
      </c>
      <c r="CD5495" s="2">
        <v>0</v>
      </c>
      <c r="CE5495" s="2">
        <v>0</v>
      </c>
      <c r="CF5495" s="2">
        <v>0</v>
      </c>
      <c r="CG5495" s="2">
        <v>0</v>
      </c>
      <c r="CH5495" s="2">
        <v>0</v>
      </c>
      <c r="CI5495" s="2">
        <v>0</v>
      </c>
      <c r="CJ5495" s="2">
        <v>0</v>
      </c>
      <c r="CK5495" s="2">
        <v>0</v>
      </c>
      <c r="CL5495" s="2">
        <v>0</v>
      </c>
    </row>
    <row r="5496" spans="1:90" x14ac:dyDescent="0.25">
      <c r="A5496" t="s">
        <v>115</v>
      </c>
      <c r="B5496">
        <v>20206</v>
      </c>
      <c r="C5496" t="s">
        <v>285</v>
      </c>
      <c r="D5496">
        <v>1</v>
      </c>
      <c r="E5496">
        <v>8</v>
      </c>
      <c r="F5496">
        <v>14096</v>
      </c>
      <c r="G5496">
        <v>35014096</v>
      </c>
      <c r="H5496" t="s">
        <v>16600</v>
      </c>
      <c r="I5496">
        <v>471</v>
      </c>
      <c r="J5496" t="s">
        <v>2003</v>
      </c>
      <c r="K5496" t="s">
        <v>91</v>
      </c>
      <c r="L5496">
        <v>1</v>
      </c>
      <c r="M5496" t="s">
        <v>2003</v>
      </c>
      <c r="N5496">
        <v>12180000</v>
      </c>
      <c r="O5496" t="s">
        <v>102</v>
      </c>
      <c r="P5496" t="s">
        <v>16601</v>
      </c>
      <c r="Q5496">
        <v>45</v>
      </c>
      <c r="R5496">
        <v>12</v>
      </c>
      <c r="S5496">
        <v>36771196</v>
      </c>
      <c r="T5496">
        <v>36784218</v>
      </c>
      <c r="U5496" t="s">
        <v>16602</v>
      </c>
      <c r="V5496">
        <v>1</v>
      </c>
      <c r="W5496" s="2">
        <v>0</v>
      </c>
      <c r="X5496" s="2">
        <v>0</v>
      </c>
      <c r="Y5496" s="2">
        <v>0</v>
      </c>
      <c r="Z5496" s="2">
        <v>0</v>
      </c>
      <c r="AA5496" s="2">
        <v>0</v>
      </c>
      <c r="AB5496" s="2">
        <v>0</v>
      </c>
      <c r="AC5496" s="2">
        <v>0</v>
      </c>
      <c r="AD5496" s="2">
        <v>44</v>
      </c>
      <c r="AE5496" s="2">
        <v>32</v>
      </c>
      <c r="AF5496" s="2">
        <v>57</v>
      </c>
      <c r="AG5496" s="2">
        <v>44</v>
      </c>
      <c r="AH5496" s="2">
        <v>74</v>
      </c>
      <c r="AI5496" s="2">
        <v>91</v>
      </c>
      <c r="AJ5496" s="2">
        <v>87</v>
      </c>
      <c r="AK5496" s="2">
        <v>0</v>
      </c>
      <c r="AL5496" s="2">
        <v>0</v>
      </c>
      <c r="AM5496" s="2">
        <v>0</v>
      </c>
      <c r="AN5496" s="2">
        <v>0</v>
      </c>
      <c r="AO5496" s="2">
        <v>0</v>
      </c>
      <c r="AP5496" s="2">
        <v>0</v>
      </c>
      <c r="AQ5496" s="2">
        <v>0</v>
      </c>
      <c r="AR5496" s="2">
        <v>0</v>
      </c>
      <c r="AS5496" s="2">
        <v>0</v>
      </c>
      <c r="AT5496" s="2">
        <v>0</v>
      </c>
      <c r="AU5496" s="2">
        <v>0</v>
      </c>
      <c r="AV5496" s="2">
        <v>0</v>
      </c>
      <c r="AW5496" s="2">
        <v>0</v>
      </c>
      <c r="AX5496" s="2">
        <v>0</v>
      </c>
      <c r="AY5496" s="2">
        <v>0</v>
      </c>
      <c r="AZ5496" s="2">
        <v>0</v>
      </c>
      <c r="BA5496" s="2">
        <v>0</v>
      </c>
      <c r="BB5496" s="2">
        <v>0</v>
      </c>
      <c r="BC5496" s="2">
        <v>68</v>
      </c>
      <c r="BD5496" s="2">
        <v>7</v>
      </c>
      <c r="BE5496" s="2">
        <v>0</v>
      </c>
      <c r="BF5496" s="2">
        <v>0</v>
      </c>
      <c r="BG5496" s="2">
        <v>0</v>
      </c>
      <c r="BH5496" s="2">
        <v>0</v>
      </c>
      <c r="BI5496" s="2">
        <v>0</v>
      </c>
      <c r="BJ5496" s="2">
        <v>0</v>
      </c>
      <c r="BK5496" s="2">
        <v>0</v>
      </c>
      <c r="BL5496" s="2">
        <v>2</v>
      </c>
      <c r="BM5496" s="2">
        <v>2</v>
      </c>
      <c r="BN5496" s="2">
        <v>3</v>
      </c>
      <c r="BO5496" s="2">
        <v>2</v>
      </c>
      <c r="BP5496" s="2">
        <v>5</v>
      </c>
      <c r="BQ5496" s="2">
        <v>6</v>
      </c>
      <c r="BR5496" s="2">
        <v>6</v>
      </c>
      <c r="BS5496" s="2">
        <v>0</v>
      </c>
      <c r="BT5496" s="2">
        <v>0</v>
      </c>
      <c r="BU5496" s="2">
        <v>0</v>
      </c>
      <c r="BV5496" s="2">
        <v>0</v>
      </c>
      <c r="BW5496" s="2">
        <v>0</v>
      </c>
      <c r="BX5496" s="2">
        <v>0</v>
      </c>
      <c r="BY5496" s="2">
        <v>0</v>
      </c>
      <c r="BZ5496" s="2">
        <v>0</v>
      </c>
      <c r="CA5496" s="2">
        <v>0</v>
      </c>
      <c r="CB5496" s="2">
        <v>0</v>
      </c>
      <c r="CC5496" s="2">
        <v>0</v>
      </c>
      <c r="CD5496" s="2">
        <v>0</v>
      </c>
      <c r="CE5496" s="2">
        <v>0</v>
      </c>
      <c r="CF5496" s="2">
        <v>0</v>
      </c>
      <c r="CG5496" s="2">
        <v>0</v>
      </c>
      <c r="CH5496" s="2">
        <v>0</v>
      </c>
      <c r="CI5496" s="2">
        <v>0</v>
      </c>
      <c r="CJ5496" s="2">
        <v>0</v>
      </c>
      <c r="CK5496" s="2">
        <v>3</v>
      </c>
      <c r="CL5496" s="2">
        <v>2</v>
      </c>
    </row>
    <row r="5497" spans="1:90" x14ac:dyDescent="0.25">
      <c r="A5497" t="s">
        <v>115</v>
      </c>
      <c r="B5497">
        <v>20206</v>
      </c>
      <c r="C5497" t="s">
        <v>285</v>
      </c>
      <c r="D5497">
        <v>1</v>
      </c>
      <c r="E5497">
        <v>8</v>
      </c>
      <c r="F5497">
        <v>45494</v>
      </c>
      <c r="G5497">
        <v>35045494</v>
      </c>
      <c r="H5497" t="s">
        <v>10758</v>
      </c>
      <c r="I5497">
        <v>234</v>
      </c>
      <c r="J5497" t="s">
        <v>286</v>
      </c>
      <c r="K5497" t="s">
        <v>5905</v>
      </c>
      <c r="L5497">
        <v>1</v>
      </c>
      <c r="M5497" t="s">
        <v>286</v>
      </c>
      <c r="N5497">
        <v>12283390</v>
      </c>
      <c r="O5497" t="s">
        <v>261</v>
      </c>
      <c r="P5497" t="s">
        <v>10759</v>
      </c>
      <c r="Q5497">
        <v>279</v>
      </c>
      <c r="R5497">
        <v>12</v>
      </c>
      <c r="S5497">
        <v>36524841</v>
      </c>
      <c r="T5497">
        <v>36531492</v>
      </c>
      <c r="U5497" t="s">
        <v>10760</v>
      </c>
      <c r="V5497">
        <v>1</v>
      </c>
      <c r="W5497" s="2">
        <v>0</v>
      </c>
      <c r="X5497" s="2">
        <v>0</v>
      </c>
      <c r="Y5497" s="2">
        <v>0</v>
      </c>
      <c r="Z5497" s="2">
        <v>0</v>
      </c>
      <c r="AA5497" s="2">
        <v>0</v>
      </c>
      <c r="AB5497" s="2">
        <v>0</v>
      </c>
      <c r="AC5497" s="2">
        <v>0</v>
      </c>
      <c r="AD5497" s="2">
        <v>76</v>
      </c>
      <c r="AE5497" s="2">
        <v>97</v>
      </c>
      <c r="AF5497" s="2">
        <v>47</v>
      </c>
      <c r="AG5497" s="2">
        <v>54</v>
      </c>
      <c r="AH5497" s="2">
        <v>71</v>
      </c>
      <c r="AI5497" s="2">
        <v>66</v>
      </c>
      <c r="AJ5497" s="2">
        <v>49</v>
      </c>
      <c r="AK5497" s="2">
        <v>0</v>
      </c>
      <c r="AL5497" s="2">
        <v>0</v>
      </c>
      <c r="AM5497" s="2">
        <v>0</v>
      </c>
      <c r="AN5497" s="2">
        <v>0</v>
      </c>
      <c r="AO5497" s="2">
        <v>0</v>
      </c>
      <c r="AP5497" s="2">
        <v>0</v>
      </c>
      <c r="AQ5497" s="2">
        <v>0</v>
      </c>
      <c r="AR5497" s="2">
        <v>0</v>
      </c>
      <c r="AS5497" s="2">
        <v>0</v>
      </c>
      <c r="AT5497" s="2">
        <v>0</v>
      </c>
      <c r="AU5497" s="2">
        <v>0</v>
      </c>
      <c r="AV5497" s="2">
        <v>0</v>
      </c>
      <c r="AW5497" s="2">
        <v>0</v>
      </c>
      <c r="AX5497" s="2">
        <v>0</v>
      </c>
      <c r="AY5497" s="2">
        <v>0</v>
      </c>
      <c r="AZ5497" s="2">
        <v>0</v>
      </c>
      <c r="BA5497" s="2">
        <v>0</v>
      </c>
      <c r="BB5497" s="2">
        <v>0</v>
      </c>
      <c r="BC5497" s="2">
        <v>24</v>
      </c>
      <c r="BD5497" s="2">
        <v>4</v>
      </c>
      <c r="BE5497" s="2">
        <v>0</v>
      </c>
      <c r="BF5497" s="2">
        <v>0</v>
      </c>
      <c r="BG5497" s="2">
        <v>0</v>
      </c>
      <c r="BH5497" s="2">
        <v>0</v>
      </c>
      <c r="BI5497" s="2">
        <v>0</v>
      </c>
      <c r="BJ5497" s="2">
        <v>0</v>
      </c>
      <c r="BK5497" s="2">
        <v>0</v>
      </c>
      <c r="BL5497" s="2">
        <v>4</v>
      </c>
      <c r="BM5497" s="2">
        <v>4</v>
      </c>
      <c r="BN5497" s="2">
        <v>2</v>
      </c>
      <c r="BO5497" s="2">
        <v>3</v>
      </c>
      <c r="BP5497" s="2">
        <v>4</v>
      </c>
      <c r="BQ5497" s="2">
        <v>4</v>
      </c>
      <c r="BR5497" s="2">
        <v>4</v>
      </c>
      <c r="BS5497" s="2">
        <v>0</v>
      </c>
      <c r="BT5497" s="2">
        <v>0</v>
      </c>
      <c r="BU5497" s="2">
        <v>0</v>
      </c>
      <c r="BV5497" s="2">
        <v>0</v>
      </c>
      <c r="BW5497" s="2">
        <v>0</v>
      </c>
      <c r="BX5497" s="2">
        <v>0</v>
      </c>
      <c r="BY5497" s="2">
        <v>0</v>
      </c>
      <c r="BZ5497" s="2">
        <v>0</v>
      </c>
      <c r="CA5497" s="2">
        <v>0</v>
      </c>
      <c r="CB5497" s="2">
        <v>0</v>
      </c>
      <c r="CC5497" s="2">
        <v>0</v>
      </c>
      <c r="CD5497" s="2">
        <v>0</v>
      </c>
      <c r="CE5497" s="2">
        <v>0</v>
      </c>
      <c r="CF5497" s="2">
        <v>0</v>
      </c>
      <c r="CG5497" s="2">
        <v>0</v>
      </c>
      <c r="CH5497" s="2">
        <v>0</v>
      </c>
      <c r="CI5497" s="2">
        <v>0</v>
      </c>
      <c r="CJ5497" s="2">
        <v>0</v>
      </c>
      <c r="CK5497" s="2">
        <v>1</v>
      </c>
      <c r="CL5497" s="2">
        <v>2</v>
      </c>
    </row>
    <row r="5498" spans="1:90" x14ac:dyDescent="0.25">
      <c r="A5498" t="s">
        <v>115</v>
      </c>
      <c r="B5498">
        <v>20206</v>
      </c>
      <c r="C5498" t="s">
        <v>285</v>
      </c>
      <c r="D5498">
        <v>1</v>
      </c>
      <c r="E5498">
        <v>8</v>
      </c>
      <c r="F5498">
        <v>14060</v>
      </c>
      <c r="G5498">
        <v>35014060</v>
      </c>
      <c r="H5498" t="s">
        <v>18272</v>
      </c>
      <c r="I5498">
        <v>234</v>
      </c>
      <c r="J5498" t="s">
        <v>286</v>
      </c>
      <c r="K5498" t="s">
        <v>1104</v>
      </c>
      <c r="L5498">
        <v>1</v>
      </c>
      <c r="M5498" t="s">
        <v>286</v>
      </c>
      <c r="N5498">
        <v>12286717</v>
      </c>
      <c r="O5498" t="s">
        <v>203</v>
      </c>
      <c r="P5498" t="s">
        <v>437</v>
      </c>
      <c r="Q5498">
        <v>435</v>
      </c>
      <c r="R5498">
        <v>12</v>
      </c>
      <c r="S5498">
        <v>36522293</v>
      </c>
      <c r="U5498" t="s">
        <v>18273</v>
      </c>
      <c r="V5498">
        <v>2</v>
      </c>
      <c r="W5498" s="2">
        <v>0</v>
      </c>
      <c r="X5498" s="2">
        <v>0</v>
      </c>
      <c r="Y5498" s="2">
        <v>0</v>
      </c>
      <c r="Z5498" s="2">
        <v>0</v>
      </c>
      <c r="AA5498" s="2">
        <v>0</v>
      </c>
      <c r="AB5498" s="2">
        <v>0</v>
      </c>
      <c r="AC5498" s="2">
        <v>0</v>
      </c>
      <c r="AD5498" s="2">
        <v>34</v>
      </c>
      <c r="AE5498" s="2">
        <v>20</v>
      </c>
      <c r="AF5498" s="2">
        <v>19</v>
      </c>
      <c r="AG5498" s="2">
        <v>17</v>
      </c>
      <c r="AH5498" s="2">
        <v>38</v>
      </c>
      <c r="AI5498" s="2">
        <v>26</v>
      </c>
      <c r="AJ5498" s="2">
        <v>22</v>
      </c>
      <c r="AK5498" s="2">
        <v>0</v>
      </c>
      <c r="AL5498" s="2">
        <v>0</v>
      </c>
      <c r="AM5498" s="2">
        <v>0</v>
      </c>
      <c r="AN5498" s="2">
        <v>0</v>
      </c>
      <c r="AO5498" s="2">
        <v>0</v>
      </c>
      <c r="AP5498" s="2">
        <v>0</v>
      </c>
      <c r="AQ5498" s="2">
        <v>0</v>
      </c>
      <c r="AR5498" s="2">
        <v>0</v>
      </c>
      <c r="AS5498" s="2">
        <v>0</v>
      </c>
      <c r="AT5498" s="2">
        <v>0</v>
      </c>
      <c r="AU5498" s="2">
        <v>0</v>
      </c>
      <c r="AV5498" s="2">
        <v>0</v>
      </c>
      <c r="AW5498" s="2">
        <v>0</v>
      </c>
      <c r="AX5498" s="2">
        <v>0</v>
      </c>
      <c r="AY5498" s="2">
        <v>0</v>
      </c>
      <c r="AZ5498" s="2">
        <v>0</v>
      </c>
      <c r="BA5498" s="2">
        <v>0</v>
      </c>
      <c r="BB5498" s="2">
        <v>0</v>
      </c>
      <c r="BC5498" s="2">
        <v>66</v>
      </c>
      <c r="BD5498" s="2">
        <v>22</v>
      </c>
      <c r="BE5498" s="2">
        <v>0</v>
      </c>
      <c r="BF5498" s="2">
        <v>0</v>
      </c>
      <c r="BG5498" s="2">
        <v>0</v>
      </c>
      <c r="BH5498" s="2">
        <v>0</v>
      </c>
      <c r="BI5498" s="2">
        <v>0</v>
      </c>
      <c r="BJ5498" s="2">
        <v>0</v>
      </c>
      <c r="BK5498" s="2">
        <v>0</v>
      </c>
      <c r="BL5498" s="2">
        <v>2</v>
      </c>
      <c r="BM5498" s="2">
        <v>1</v>
      </c>
      <c r="BN5498" s="2">
        <v>2</v>
      </c>
      <c r="BO5498" s="2">
        <v>2</v>
      </c>
      <c r="BP5498" s="2">
        <v>4</v>
      </c>
      <c r="BQ5498" s="2">
        <v>2</v>
      </c>
      <c r="BR5498" s="2">
        <v>2</v>
      </c>
      <c r="BS5498" s="2">
        <v>0</v>
      </c>
      <c r="BT5498" s="2">
        <v>0</v>
      </c>
      <c r="BU5498" s="2">
        <v>0</v>
      </c>
      <c r="BV5498" s="2">
        <v>0</v>
      </c>
      <c r="BW5498" s="2">
        <v>0</v>
      </c>
      <c r="BX5498" s="2">
        <v>0</v>
      </c>
      <c r="BY5498" s="2">
        <v>0</v>
      </c>
      <c r="BZ5498" s="2">
        <v>0</v>
      </c>
      <c r="CA5498" s="2">
        <v>0</v>
      </c>
      <c r="CB5498" s="2">
        <v>0</v>
      </c>
      <c r="CC5498" s="2">
        <v>0</v>
      </c>
      <c r="CD5498" s="2">
        <v>0</v>
      </c>
      <c r="CE5498" s="2">
        <v>0</v>
      </c>
      <c r="CF5498" s="2">
        <v>0</v>
      </c>
      <c r="CG5498" s="2">
        <v>0</v>
      </c>
      <c r="CH5498" s="2">
        <v>0</v>
      </c>
      <c r="CI5498" s="2">
        <v>0</v>
      </c>
      <c r="CJ5498" s="2">
        <v>0</v>
      </c>
      <c r="CK5498" s="2">
        <v>5</v>
      </c>
      <c r="CL5498" s="2">
        <v>5</v>
      </c>
    </row>
    <row r="5499" spans="1:90" x14ac:dyDescent="0.25">
      <c r="A5499" t="s">
        <v>115</v>
      </c>
      <c r="B5499">
        <v>20206</v>
      </c>
      <c r="C5499" t="s">
        <v>285</v>
      </c>
      <c r="D5499">
        <v>1</v>
      </c>
      <c r="E5499">
        <v>8</v>
      </c>
      <c r="F5499">
        <v>901600</v>
      </c>
      <c r="G5499">
        <v>35901600</v>
      </c>
      <c r="H5499" t="s">
        <v>8373</v>
      </c>
      <c r="I5499">
        <v>688</v>
      </c>
      <c r="J5499" t="s">
        <v>285</v>
      </c>
      <c r="K5499" t="s">
        <v>7142</v>
      </c>
      <c r="L5499">
        <v>1</v>
      </c>
      <c r="M5499" t="s">
        <v>285</v>
      </c>
      <c r="N5499">
        <v>12081010</v>
      </c>
      <c r="O5499" t="s">
        <v>1791</v>
      </c>
      <c r="P5499" t="s">
        <v>8374</v>
      </c>
      <c r="Q5499" t="s">
        <v>127</v>
      </c>
      <c r="R5499">
        <v>12</v>
      </c>
      <c r="S5499">
        <v>36221564</v>
      </c>
      <c r="T5499">
        <v>36325719</v>
      </c>
      <c r="U5499" t="s">
        <v>8375</v>
      </c>
      <c r="V5499">
        <v>1</v>
      </c>
      <c r="W5499" s="2">
        <v>0</v>
      </c>
      <c r="X5499" s="2">
        <v>0</v>
      </c>
      <c r="Y5499" s="2">
        <v>0</v>
      </c>
      <c r="Z5499" s="2">
        <v>0</v>
      </c>
      <c r="AA5499" s="2">
        <v>0</v>
      </c>
      <c r="AB5499" s="2">
        <v>0</v>
      </c>
      <c r="AC5499" s="2">
        <v>0</v>
      </c>
      <c r="AD5499" s="2">
        <v>0</v>
      </c>
      <c r="AE5499" s="2">
        <v>0</v>
      </c>
      <c r="AF5499" s="2">
        <v>0</v>
      </c>
      <c r="AG5499" s="2">
        <v>0</v>
      </c>
      <c r="AH5499" s="2">
        <v>175</v>
      </c>
      <c r="AI5499" s="2">
        <v>184</v>
      </c>
      <c r="AJ5499" s="2">
        <v>152</v>
      </c>
      <c r="AK5499" s="2">
        <v>0</v>
      </c>
      <c r="AL5499" s="2">
        <v>0</v>
      </c>
      <c r="AM5499" s="2">
        <v>0</v>
      </c>
      <c r="AN5499" s="2">
        <v>0</v>
      </c>
      <c r="AO5499" s="2">
        <v>0</v>
      </c>
      <c r="AP5499" s="2">
        <v>0</v>
      </c>
      <c r="AQ5499" s="2">
        <v>0</v>
      </c>
      <c r="AR5499" s="2">
        <v>0</v>
      </c>
      <c r="AS5499" s="2">
        <v>0</v>
      </c>
      <c r="AT5499" s="2">
        <v>0</v>
      </c>
      <c r="AU5499" s="2">
        <v>0</v>
      </c>
      <c r="AV5499" s="2">
        <v>0</v>
      </c>
      <c r="AW5499" s="2">
        <v>0</v>
      </c>
      <c r="AX5499" s="2">
        <v>0</v>
      </c>
      <c r="AY5499" s="2">
        <v>0</v>
      </c>
      <c r="AZ5499" s="2">
        <v>0</v>
      </c>
      <c r="BA5499" s="2">
        <v>0</v>
      </c>
      <c r="BB5499" s="2">
        <v>0</v>
      </c>
      <c r="BC5499" s="2">
        <v>84</v>
      </c>
      <c r="BD5499" s="2">
        <v>0</v>
      </c>
      <c r="BE5499" s="2">
        <v>0</v>
      </c>
      <c r="BF5499" s="2">
        <v>0</v>
      </c>
      <c r="BG5499" s="2">
        <v>0</v>
      </c>
      <c r="BH5499" s="2">
        <v>0</v>
      </c>
      <c r="BI5499" s="2">
        <v>0</v>
      </c>
      <c r="BJ5499" s="2">
        <v>0</v>
      </c>
      <c r="BK5499" s="2">
        <v>0</v>
      </c>
      <c r="BL5499" s="2">
        <v>0</v>
      </c>
      <c r="BM5499" s="2">
        <v>0</v>
      </c>
      <c r="BN5499" s="2">
        <v>0</v>
      </c>
      <c r="BO5499" s="2">
        <v>0</v>
      </c>
      <c r="BP5499" s="2">
        <v>5</v>
      </c>
      <c r="BQ5499" s="2">
        <v>6</v>
      </c>
      <c r="BR5499" s="2">
        <v>6</v>
      </c>
      <c r="BS5499" s="2">
        <v>0</v>
      </c>
      <c r="BT5499" s="2">
        <v>0</v>
      </c>
      <c r="BU5499" s="2">
        <v>0</v>
      </c>
      <c r="BV5499" s="2">
        <v>0</v>
      </c>
      <c r="BW5499" s="2">
        <v>0</v>
      </c>
      <c r="BX5499" s="2">
        <v>0</v>
      </c>
      <c r="BY5499" s="2">
        <v>0</v>
      </c>
      <c r="BZ5499" s="2">
        <v>0</v>
      </c>
      <c r="CA5499" s="2">
        <v>0</v>
      </c>
      <c r="CB5499" s="2">
        <v>0</v>
      </c>
      <c r="CC5499" s="2">
        <v>0</v>
      </c>
      <c r="CD5499" s="2">
        <v>0</v>
      </c>
      <c r="CE5499" s="2">
        <v>0</v>
      </c>
      <c r="CF5499" s="2">
        <v>0</v>
      </c>
      <c r="CG5499" s="2">
        <v>0</v>
      </c>
      <c r="CH5499" s="2">
        <v>0</v>
      </c>
      <c r="CI5499" s="2">
        <v>0</v>
      </c>
      <c r="CJ5499" s="2">
        <v>0</v>
      </c>
      <c r="CK5499" s="2">
        <v>4</v>
      </c>
      <c r="CL5499" s="2">
        <v>0</v>
      </c>
    </row>
    <row r="5500" spans="1:90" x14ac:dyDescent="0.25">
      <c r="A5500" t="s">
        <v>115</v>
      </c>
      <c r="B5500">
        <v>20206</v>
      </c>
      <c r="C5500" t="s">
        <v>285</v>
      </c>
      <c r="D5500">
        <v>1</v>
      </c>
      <c r="E5500">
        <v>8</v>
      </c>
      <c r="F5500">
        <v>42298</v>
      </c>
      <c r="G5500">
        <v>35042298</v>
      </c>
      <c r="H5500" t="s">
        <v>18139</v>
      </c>
      <c r="I5500">
        <v>504</v>
      </c>
      <c r="J5500" t="s">
        <v>3297</v>
      </c>
      <c r="K5500" t="s">
        <v>5865</v>
      </c>
      <c r="L5500">
        <v>1</v>
      </c>
      <c r="M5500" t="s">
        <v>3297</v>
      </c>
      <c r="N5500">
        <v>12260000</v>
      </c>
      <c r="O5500" t="s">
        <v>162</v>
      </c>
      <c r="P5500" t="s">
        <v>18140</v>
      </c>
      <c r="Q5500" t="s">
        <v>127</v>
      </c>
      <c r="R5500">
        <v>12</v>
      </c>
      <c r="S5500">
        <v>39744900</v>
      </c>
      <c r="U5500" t="s">
        <v>18141</v>
      </c>
      <c r="V5500">
        <v>2</v>
      </c>
      <c r="W5500" s="2">
        <v>0</v>
      </c>
      <c r="X5500" s="2">
        <v>0</v>
      </c>
      <c r="Y5500" s="2">
        <v>0</v>
      </c>
      <c r="Z5500" s="2">
        <v>0</v>
      </c>
      <c r="AA5500" s="2">
        <v>0</v>
      </c>
      <c r="AB5500" s="2">
        <v>0</v>
      </c>
      <c r="AC5500" s="2">
        <v>0</v>
      </c>
      <c r="AD5500" s="2">
        <v>28</v>
      </c>
      <c r="AE5500" s="2">
        <v>24</v>
      </c>
      <c r="AF5500" s="2">
        <v>24</v>
      </c>
      <c r="AG5500" s="2">
        <v>22</v>
      </c>
      <c r="AH5500" s="2">
        <v>32</v>
      </c>
      <c r="AI5500" s="2">
        <v>18</v>
      </c>
      <c r="AJ5500" s="2">
        <v>20</v>
      </c>
      <c r="AK5500" s="2">
        <v>0</v>
      </c>
      <c r="AL5500" s="2">
        <v>0</v>
      </c>
      <c r="AM5500" s="2">
        <v>0</v>
      </c>
      <c r="AN5500" s="2">
        <v>0</v>
      </c>
      <c r="AO5500" s="2">
        <v>0</v>
      </c>
      <c r="AP5500" s="2">
        <v>0</v>
      </c>
      <c r="AQ5500" s="2">
        <v>0</v>
      </c>
      <c r="AR5500" s="2">
        <v>0</v>
      </c>
      <c r="AS5500" s="2">
        <v>0</v>
      </c>
      <c r="AT5500" s="2">
        <v>0</v>
      </c>
      <c r="AU5500" s="2">
        <v>0</v>
      </c>
      <c r="AV5500" s="2">
        <v>0</v>
      </c>
      <c r="AW5500" s="2">
        <v>0</v>
      </c>
      <c r="AX5500" s="2">
        <v>0</v>
      </c>
      <c r="AY5500" s="2">
        <v>0</v>
      </c>
      <c r="AZ5500" s="2">
        <v>0</v>
      </c>
      <c r="BA5500" s="2">
        <v>0</v>
      </c>
      <c r="BB5500" s="2">
        <v>0</v>
      </c>
      <c r="BC5500" s="2">
        <v>0</v>
      </c>
      <c r="BD5500" s="2">
        <v>0</v>
      </c>
      <c r="BE5500" s="2">
        <v>0</v>
      </c>
      <c r="BF5500" s="2">
        <v>0</v>
      </c>
      <c r="BG5500" s="2">
        <v>0</v>
      </c>
      <c r="BH5500" s="2">
        <v>0</v>
      </c>
      <c r="BI5500" s="2">
        <v>0</v>
      </c>
      <c r="BJ5500" s="2">
        <v>0</v>
      </c>
      <c r="BK5500" s="2">
        <v>0</v>
      </c>
      <c r="BL5500" s="2">
        <v>1</v>
      </c>
      <c r="BM5500" s="2">
        <v>2</v>
      </c>
      <c r="BN5500" s="2">
        <v>1</v>
      </c>
      <c r="BO5500" s="2">
        <v>2</v>
      </c>
      <c r="BP5500" s="2">
        <v>1</v>
      </c>
      <c r="BQ5500" s="2">
        <v>1</v>
      </c>
      <c r="BR5500" s="2">
        <v>1</v>
      </c>
      <c r="BS5500" s="2">
        <v>0</v>
      </c>
      <c r="BT5500" s="2">
        <v>0</v>
      </c>
      <c r="BU5500" s="2">
        <v>0</v>
      </c>
      <c r="BV5500" s="2">
        <v>0</v>
      </c>
      <c r="BW5500" s="2">
        <v>0</v>
      </c>
      <c r="BX5500" s="2">
        <v>0</v>
      </c>
      <c r="BY5500" s="2">
        <v>0</v>
      </c>
      <c r="BZ5500" s="2">
        <v>0</v>
      </c>
      <c r="CA5500" s="2">
        <v>0</v>
      </c>
      <c r="CB5500" s="2">
        <v>0</v>
      </c>
      <c r="CC5500" s="2">
        <v>0</v>
      </c>
      <c r="CD5500" s="2">
        <v>0</v>
      </c>
      <c r="CE5500" s="2">
        <v>0</v>
      </c>
      <c r="CF5500" s="2">
        <v>0</v>
      </c>
      <c r="CG5500" s="2">
        <v>0</v>
      </c>
      <c r="CH5500" s="2">
        <v>0</v>
      </c>
      <c r="CI5500" s="2">
        <v>0</v>
      </c>
      <c r="CJ5500" s="2">
        <v>0</v>
      </c>
      <c r="CK5500" s="2">
        <v>0</v>
      </c>
      <c r="CL5500" s="2">
        <v>0</v>
      </c>
    </row>
    <row r="5501" spans="1:90" x14ac:dyDescent="0.25">
      <c r="A5501" t="s">
        <v>115</v>
      </c>
      <c r="B5501">
        <v>20206</v>
      </c>
      <c r="C5501" t="s">
        <v>285</v>
      </c>
      <c r="D5501">
        <v>2</v>
      </c>
      <c r="E5501">
        <v>15</v>
      </c>
      <c r="F5501">
        <v>457772</v>
      </c>
      <c r="G5501">
        <v>35457772</v>
      </c>
      <c r="H5501" t="s">
        <v>10141</v>
      </c>
      <c r="I5501">
        <v>688</v>
      </c>
      <c r="J5501" t="s">
        <v>285</v>
      </c>
      <c r="K5501" t="s">
        <v>2264</v>
      </c>
      <c r="L5501">
        <v>1</v>
      </c>
      <c r="M5501" t="s">
        <v>285</v>
      </c>
      <c r="N5501">
        <v>12020070</v>
      </c>
      <c r="O5501" t="s">
        <v>162</v>
      </c>
      <c r="P5501" t="s">
        <v>2617</v>
      </c>
      <c r="Q5501">
        <v>746</v>
      </c>
      <c r="R5501">
        <v>12</v>
      </c>
      <c r="S5501">
        <v>36212022</v>
      </c>
      <c r="T5501">
        <v>36212135</v>
      </c>
      <c r="U5501" t="s">
        <v>19747</v>
      </c>
      <c r="V5501">
        <v>1</v>
      </c>
      <c r="W5501" s="2">
        <v>0</v>
      </c>
      <c r="X5501" s="2">
        <v>0</v>
      </c>
      <c r="Y5501" s="2">
        <v>0</v>
      </c>
      <c r="Z5501" s="2">
        <v>0</v>
      </c>
      <c r="AA5501" s="2">
        <v>0</v>
      </c>
      <c r="AB5501" s="2">
        <v>0</v>
      </c>
      <c r="AC5501" s="2">
        <v>0</v>
      </c>
      <c r="AD5501" s="2">
        <v>0</v>
      </c>
      <c r="AE5501" s="2">
        <v>0</v>
      </c>
      <c r="AF5501" s="2">
        <v>0</v>
      </c>
      <c r="AG5501" s="2">
        <v>0</v>
      </c>
      <c r="AH5501" s="2">
        <v>0</v>
      </c>
      <c r="AI5501" s="2">
        <v>0</v>
      </c>
      <c r="AJ5501" s="2">
        <v>0</v>
      </c>
      <c r="AK5501" s="2">
        <v>0</v>
      </c>
      <c r="AL5501" s="2">
        <v>0</v>
      </c>
      <c r="AM5501" s="2">
        <v>0</v>
      </c>
      <c r="AN5501" s="2">
        <v>0</v>
      </c>
      <c r="AO5501" s="2">
        <v>5</v>
      </c>
      <c r="AP5501" s="2">
        <v>0</v>
      </c>
      <c r="AQ5501" s="2">
        <v>0</v>
      </c>
      <c r="AR5501" s="2">
        <v>13</v>
      </c>
      <c r="AS5501" s="2">
        <v>0</v>
      </c>
      <c r="AT5501" s="2">
        <v>0</v>
      </c>
      <c r="AU5501" s="2">
        <v>5</v>
      </c>
      <c r="AV5501" s="2">
        <v>0</v>
      </c>
      <c r="AW5501" s="2">
        <v>0</v>
      </c>
      <c r="AX5501" s="2">
        <v>0</v>
      </c>
      <c r="AY5501" s="2">
        <v>0</v>
      </c>
      <c r="AZ5501" s="2">
        <v>0</v>
      </c>
      <c r="BA5501" s="2">
        <v>0</v>
      </c>
      <c r="BB5501" s="2">
        <v>0</v>
      </c>
      <c r="BC5501" s="2">
        <v>0</v>
      </c>
      <c r="BD5501" s="2">
        <v>0</v>
      </c>
      <c r="BE5501" s="2">
        <v>0</v>
      </c>
      <c r="BF5501" s="2">
        <v>0</v>
      </c>
      <c r="BG5501" s="2">
        <v>0</v>
      </c>
      <c r="BH5501" s="2">
        <v>0</v>
      </c>
      <c r="BI5501" s="2">
        <v>0</v>
      </c>
      <c r="BJ5501" s="2">
        <v>0</v>
      </c>
      <c r="BK5501" s="2">
        <v>0</v>
      </c>
      <c r="BL5501" s="2">
        <v>0</v>
      </c>
      <c r="BM5501" s="2">
        <v>0</v>
      </c>
      <c r="BN5501" s="2">
        <v>0</v>
      </c>
      <c r="BO5501" s="2">
        <v>0</v>
      </c>
      <c r="BP5501" s="2">
        <v>0</v>
      </c>
      <c r="BQ5501" s="2">
        <v>0</v>
      </c>
      <c r="BR5501" s="2">
        <v>0</v>
      </c>
      <c r="BS5501" s="2">
        <v>0</v>
      </c>
      <c r="BT5501" s="2">
        <v>0</v>
      </c>
      <c r="BU5501" s="2">
        <v>0</v>
      </c>
      <c r="BV5501" s="2">
        <v>0</v>
      </c>
      <c r="BW5501" s="2">
        <v>2</v>
      </c>
      <c r="BX5501" s="2">
        <v>0</v>
      </c>
      <c r="BY5501" s="2">
        <v>0</v>
      </c>
      <c r="BZ5501" s="2">
        <v>2</v>
      </c>
      <c r="CA5501" s="2">
        <v>0</v>
      </c>
      <c r="CB5501" s="2">
        <v>0</v>
      </c>
      <c r="CC5501" s="2">
        <v>1</v>
      </c>
      <c r="CD5501" s="2">
        <v>0</v>
      </c>
      <c r="CE5501" s="2">
        <v>0</v>
      </c>
      <c r="CF5501" s="2">
        <v>0</v>
      </c>
      <c r="CG5501" s="2">
        <v>0</v>
      </c>
      <c r="CH5501" s="2">
        <v>0</v>
      </c>
      <c r="CI5501" s="2">
        <v>0</v>
      </c>
      <c r="CJ5501" s="2">
        <v>0</v>
      </c>
      <c r="CK5501" s="2">
        <v>0</v>
      </c>
      <c r="CL5501" s="2">
        <v>0</v>
      </c>
    </row>
    <row r="5502" spans="1:90" x14ac:dyDescent="0.25">
      <c r="A5502" t="s">
        <v>115</v>
      </c>
      <c r="B5502">
        <v>20206</v>
      </c>
      <c r="C5502" t="s">
        <v>285</v>
      </c>
      <c r="D5502">
        <v>1</v>
      </c>
      <c r="E5502">
        <v>8</v>
      </c>
      <c r="F5502">
        <v>37874</v>
      </c>
      <c r="G5502">
        <v>35037874</v>
      </c>
      <c r="H5502" t="s">
        <v>8172</v>
      </c>
      <c r="I5502">
        <v>648</v>
      </c>
      <c r="J5502" t="s">
        <v>6153</v>
      </c>
      <c r="K5502" t="s">
        <v>91</v>
      </c>
      <c r="L5502">
        <v>1</v>
      </c>
      <c r="M5502" t="s">
        <v>6154</v>
      </c>
      <c r="N5502">
        <v>12140000</v>
      </c>
      <c r="O5502" t="s">
        <v>92</v>
      </c>
      <c r="P5502" t="s">
        <v>8173</v>
      </c>
      <c r="Q5502" t="s">
        <v>127</v>
      </c>
      <c r="R5502">
        <v>12</v>
      </c>
      <c r="S5502">
        <v>36711209</v>
      </c>
      <c r="T5502">
        <v>36711403</v>
      </c>
      <c r="U5502" t="s">
        <v>8174</v>
      </c>
      <c r="V5502">
        <v>1</v>
      </c>
      <c r="W5502" s="2">
        <v>0</v>
      </c>
      <c r="X5502" s="2">
        <v>0</v>
      </c>
      <c r="Y5502" s="2">
        <v>0</v>
      </c>
      <c r="Z5502" s="2">
        <v>0</v>
      </c>
      <c r="AA5502" s="2">
        <v>0</v>
      </c>
      <c r="AB5502" s="2">
        <v>0</v>
      </c>
      <c r="AC5502" s="2">
        <v>0</v>
      </c>
      <c r="AD5502" s="2">
        <v>0</v>
      </c>
      <c r="AE5502" s="2">
        <v>0</v>
      </c>
      <c r="AF5502" s="2">
        <v>0</v>
      </c>
      <c r="AG5502" s="2">
        <v>0</v>
      </c>
      <c r="AH5502" s="2">
        <v>127</v>
      </c>
      <c r="AI5502" s="2">
        <v>134</v>
      </c>
      <c r="AJ5502" s="2">
        <v>161</v>
      </c>
      <c r="AK5502" s="2">
        <v>0</v>
      </c>
      <c r="AL5502" s="2">
        <v>0</v>
      </c>
      <c r="AM5502" s="2">
        <v>0</v>
      </c>
      <c r="AN5502" s="2">
        <v>0</v>
      </c>
      <c r="AO5502" s="2">
        <v>0</v>
      </c>
      <c r="AP5502" s="2">
        <v>0</v>
      </c>
      <c r="AQ5502" s="2">
        <v>0</v>
      </c>
      <c r="AR5502" s="2">
        <v>0</v>
      </c>
      <c r="AS5502" s="2">
        <v>0</v>
      </c>
      <c r="AT5502" s="2">
        <v>0</v>
      </c>
      <c r="AU5502" s="2">
        <v>0</v>
      </c>
      <c r="AV5502" s="2">
        <v>0</v>
      </c>
      <c r="AW5502" s="2">
        <v>0</v>
      </c>
      <c r="AX5502" s="2">
        <v>0</v>
      </c>
      <c r="AY5502" s="2">
        <v>0</v>
      </c>
      <c r="AZ5502" s="2">
        <v>0</v>
      </c>
      <c r="BA5502" s="2">
        <v>0</v>
      </c>
      <c r="BB5502" s="2">
        <v>0</v>
      </c>
      <c r="BC5502" s="2">
        <v>0</v>
      </c>
      <c r="BD5502" s="2">
        <v>0</v>
      </c>
      <c r="BE5502" s="2">
        <v>0</v>
      </c>
      <c r="BF5502" s="2">
        <v>0</v>
      </c>
      <c r="BG5502" s="2">
        <v>0</v>
      </c>
      <c r="BH5502" s="2">
        <v>0</v>
      </c>
      <c r="BI5502" s="2">
        <v>0</v>
      </c>
      <c r="BJ5502" s="2">
        <v>0</v>
      </c>
      <c r="BK5502" s="2">
        <v>0</v>
      </c>
      <c r="BL5502" s="2">
        <v>0</v>
      </c>
      <c r="BM5502" s="2">
        <v>0</v>
      </c>
      <c r="BN5502" s="2">
        <v>0</v>
      </c>
      <c r="BO5502" s="2">
        <v>0</v>
      </c>
      <c r="BP5502" s="2">
        <v>5</v>
      </c>
      <c r="BQ5502" s="2">
        <v>6</v>
      </c>
      <c r="BR5502" s="2">
        <v>6</v>
      </c>
      <c r="BS5502" s="2">
        <v>0</v>
      </c>
      <c r="BT5502" s="2">
        <v>0</v>
      </c>
      <c r="BU5502" s="2">
        <v>0</v>
      </c>
      <c r="BV5502" s="2">
        <v>0</v>
      </c>
      <c r="BW5502" s="2">
        <v>0</v>
      </c>
      <c r="BX5502" s="2">
        <v>0</v>
      </c>
      <c r="BY5502" s="2">
        <v>0</v>
      </c>
      <c r="BZ5502" s="2">
        <v>0</v>
      </c>
      <c r="CA5502" s="2">
        <v>0</v>
      </c>
      <c r="CB5502" s="2">
        <v>0</v>
      </c>
      <c r="CC5502" s="2">
        <v>0</v>
      </c>
      <c r="CD5502" s="2">
        <v>0</v>
      </c>
      <c r="CE5502" s="2">
        <v>0</v>
      </c>
      <c r="CF5502" s="2">
        <v>0</v>
      </c>
      <c r="CG5502" s="2">
        <v>0</v>
      </c>
      <c r="CH5502" s="2">
        <v>0</v>
      </c>
      <c r="CI5502" s="2">
        <v>0</v>
      </c>
      <c r="CJ5502" s="2">
        <v>0</v>
      </c>
      <c r="CK5502" s="2">
        <v>0</v>
      </c>
      <c r="CL5502" s="2">
        <v>0</v>
      </c>
    </row>
    <row r="5503" spans="1:90" x14ac:dyDescent="0.25">
      <c r="A5503" t="s">
        <v>115</v>
      </c>
      <c r="B5503">
        <v>20206</v>
      </c>
      <c r="C5503" t="s">
        <v>285</v>
      </c>
      <c r="D5503">
        <v>1</v>
      </c>
      <c r="E5503">
        <v>8</v>
      </c>
      <c r="F5503">
        <v>14126</v>
      </c>
      <c r="G5503">
        <v>35014126</v>
      </c>
      <c r="H5503" t="s">
        <v>18764</v>
      </c>
      <c r="I5503">
        <v>688</v>
      </c>
      <c r="J5503" t="s">
        <v>285</v>
      </c>
      <c r="K5503" t="s">
        <v>3583</v>
      </c>
      <c r="L5503">
        <v>1</v>
      </c>
      <c r="M5503" t="s">
        <v>285</v>
      </c>
      <c r="N5503">
        <v>12060000</v>
      </c>
      <c r="O5503" t="s">
        <v>92</v>
      </c>
      <c r="P5503" t="s">
        <v>9494</v>
      </c>
      <c r="Q5503">
        <v>1072</v>
      </c>
      <c r="R5503">
        <v>12</v>
      </c>
      <c r="S5503">
        <v>36323881</v>
      </c>
      <c r="T5503">
        <v>36353028</v>
      </c>
      <c r="U5503" t="s">
        <v>18765</v>
      </c>
      <c r="V5503">
        <v>1</v>
      </c>
      <c r="W5503" s="2">
        <v>0</v>
      </c>
      <c r="X5503" s="2">
        <v>0</v>
      </c>
      <c r="Y5503" s="2">
        <v>0</v>
      </c>
      <c r="Z5503" s="2">
        <v>0</v>
      </c>
      <c r="AA5503" s="2">
        <v>0</v>
      </c>
      <c r="AB5503" s="2">
        <v>0</v>
      </c>
      <c r="AC5503" s="2">
        <v>0</v>
      </c>
      <c r="AD5503" s="2">
        <v>0</v>
      </c>
      <c r="AE5503" s="2">
        <v>0</v>
      </c>
      <c r="AF5503" s="2">
        <v>0</v>
      </c>
      <c r="AG5503" s="2">
        <v>0</v>
      </c>
      <c r="AH5503" s="2">
        <v>177</v>
      </c>
      <c r="AI5503" s="2">
        <v>214</v>
      </c>
      <c r="AJ5503" s="2">
        <v>203</v>
      </c>
      <c r="AK5503" s="2">
        <v>0</v>
      </c>
      <c r="AL5503" s="2">
        <v>0</v>
      </c>
      <c r="AM5503" s="2">
        <v>0</v>
      </c>
      <c r="AN5503" s="2">
        <v>0</v>
      </c>
      <c r="AO5503" s="2">
        <v>0</v>
      </c>
      <c r="AP5503" s="2">
        <v>0</v>
      </c>
      <c r="AQ5503" s="2">
        <v>0</v>
      </c>
      <c r="AR5503" s="2">
        <v>0</v>
      </c>
      <c r="AS5503" s="2">
        <v>0</v>
      </c>
      <c r="AT5503" s="2">
        <v>0</v>
      </c>
      <c r="AU5503" s="2">
        <v>113</v>
      </c>
      <c r="AV5503" s="2">
        <v>0</v>
      </c>
      <c r="AW5503" s="2">
        <v>0</v>
      </c>
      <c r="AX5503" s="2">
        <v>0</v>
      </c>
      <c r="AY5503" s="2">
        <v>0</v>
      </c>
      <c r="AZ5503" s="2">
        <v>0</v>
      </c>
      <c r="BA5503" s="2">
        <v>0</v>
      </c>
      <c r="BB5503" s="2">
        <v>0</v>
      </c>
      <c r="BC5503" s="2">
        <v>0</v>
      </c>
      <c r="BD5503" s="2">
        <v>8</v>
      </c>
      <c r="BE5503" s="2">
        <v>0</v>
      </c>
      <c r="BF5503" s="2">
        <v>0</v>
      </c>
      <c r="BG5503" s="2">
        <v>0</v>
      </c>
      <c r="BH5503" s="2">
        <v>0</v>
      </c>
      <c r="BI5503" s="2">
        <v>0</v>
      </c>
      <c r="BJ5503" s="2">
        <v>0</v>
      </c>
      <c r="BK5503" s="2">
        <v>0</v>
      </c>
      <c r="BL5503" s="2">
        <v>0</v>
      </c>
      <c r="BM5503" s="2">
        <v>0</v>
      </c>
      <c r="BN5503" s="2">
        <v>0</v>
      </c>
      <c r="BO5503" s="2">
        <v>0</v>
      </c>
      <c r="BP5503" s="2">
        <v>5</v>
      </c>
      <c r="BQ5503" s="2">
        <v>9</v>
      </c>
      <c r="BR5503" s="2">
        <v>8</v>
      </c>
      <c r="BS5503" s="2">
        <v>0</v>
      </c>
      <c r="BT5503" s="2">
        <v>0</v>
      </c>
      <c r="BU5503" s="2">
        <v>0</v>
      </c>
      <c r="BV5503" s="2">
        <v>0</v>
      </c>
      <c r="BW5503" s="2">
        <v>0</v>
      </c>
      <c r="BX5503" s="2">
        <v>0</v>
      </c>
      <c r="BY5503" s="2">
        <v>0</v>
      </c>
      <c r="BZ5503" s="2">
        <v>0</v>
      </c>
      <c r="CA5503" s="2">
        <v>0</v>
      </c>
      <c r="CB5503" s="2">
        <v>0</v>
      </c>
      <c r="CC5503" s="2">
        <v>4</v>
      </c>
      <c r="CD5503" s="2">
        <v>0</v>
      </c>
      <c r="CE5503" s="2">
        <v>0</v>
      </c>
      <c r="CF5503" s="2">
        <v>0</v>
      </c>
      <c r="CG5503" s="2">
        <v>0</v>
      </c>
      <c r="CH5503" s="2">
        <v>0</v>
      </c>
      <c r="CI5503" s="2">
        <v>0</v>
      </c>
      <c r="CJ5503" s="2">
        <v>0</v>
      </c>
      <c r="CK5503" s="2">
        <v>0</v>
      </c>
      <c r="CL5503" s="2">
        <v>2</v>
      </c>
    </row>
    <row r="5504" spans="1:90" x14ac:dyDescent="0.25">
      <c r="A5504" t="s">
        <v>115</v>
      </c>
      <c r="B5504">
        <v>20206</v>
      </c>
      <c r="C5504" t="s">
        <v>285</v>
      </c>
      <c r="D5504">
        <v>1</v>
      </c>
      <c r="E5504">
        <v>8</v>
      </c>
      <c r="F5504">
        <v>14023</v>
      </c>
      <c r="G5504">
        <v>35014023</v>
      </c>
      <c r="H5504" t="s">
        <v>2269</v>
      </c>
      <c r="I5504">
        <v>688</v>
      </c>
      <c r="J5504" t="s">
        <v>285</v>
      </c>
      <c r="K5504" t="s">
        <v>1139</v>
      </c>
      <c r="L5504">
        <v>1</v>
      </c>
      <c r="M5504" t="s">
        <v>285</v>
      </c>
      <c r="N5504">
        <v>12070450</v>
      </c>
      <c r="O5504" t="s">
        <v>102</v>
      </c>
      <c r="P5504" t="s">
        <v>2270</v>
      </c>
      <c r="Q5504">
        <v>840</v>
      </c>
      <c r="R5504">
        <v>12</v>
      </c>
      <c r="S5504">
        <v>36021008</v>
      </c>
      <c r="T5504">
        <v>36022984</v>
      </c>
      <c r="U5504" t="s">
        <v>2271</v>
      </c>
      <c r="V5504">
        <v>1</v>
      </c>
      <c r="W5504" s="2">
        <v>0</v>
      </c>
      <c r="X5504" s="2">
        <v>0</v>
      </c>
      <c r="Y5504" s="2">
        <v>0</v>
      </c>
      <c r="Z5504" s="2">
        <v>0</v>
      </c>
      <c r="AA5504" s="2">
        <v>0</v>
      </c>
      <c r="AB5504" s="2">
        <v>0</v>
      </c>
      <c r="AC5504" s="2">
        <v>0</v>
      </c>
      <c r="AD5504" s="2">
        <v>0</v>
      </c>
      <c r="AE5504" s="2">
        <v>0</v>
      </c>
      <c r="AF5504" s="2">
        <v>0</v>
      </c>
      <c r="AG5504" s="2">
        <v>0</v>
      </c>
      <c r="AH5504" s="2">
        <v>126</v>
      </c>
      <c r="AI5504" s="2">
        <v>124</v>
      </c>
      <c r="AJ5504" s="2">
        <v>175</v>
      </c>
      <c r="AK5504" s="2">
        <v>0</v>
      </c>
      <c r="AL5504" s="2">
        <v>0</v>
      </c>
      <c r="AM5504" s="2">
        <v>0</v>
      </c>
      <c r="AN5504" s="2">
        <v>0</v>
      </c>
      <c r="AO5504" s="2">
        <v>0</v>
      </c>
      <c r="AP5504" s="2">
        <v>0</v>
      </c>
      <c r="AQ5504" s="2">
        <v>0</v>
      </c>
      <c r="AR5504" s="2">
        <v>0</v>
      </c>
      <c r="AS5504" s="2">
        <v>0</v>
      </c>
      <c r="AT5504" s="2">
        <v>0</v>
      </c>
      <c r="AU5504" s="2">
        <v>0</v>
      </c>
      <c r="AV5504" s="2">
        <v>0</v>
      </c>
      <c r="AW5504" s="2">
        <v>0</v>
      </c>
      <c r="AX5504" s="2">
        <v>0</v>
      </c>
      <c r="AY5504" s="2">
        <v>0</v>
      </c>
      <c r="AZ5504" s="2">
        <v>0</v>
      </c>
      <c r="BA5504" s="2">
        <v>0</v>
      </c>
      <c r="BB5504" s="2">
        <v>0</v>
      </c>
      <c r="BC5504" s="2">
        <v>0</v>
      </c>
      <c r="BD5504" s="2">
        <v>0</v>
      </c>
      <c r="BE5504" s="2">
        <v>0</v>
      </c>
      <c r="BF5504" s="2">
        <v>0</v>
      </c>
      <c r="BG5504" s="2">
        <v>0</v>
      </c>
      <c r="BH5504" s="2">
        <v>0</v>
      </c>
      <c r="BI5504" s="2">
        <v>0</v>
      </c>
      <c r="BJ5504" s="2">
        <v>0</v>
      </c>
      <c r="BK5504" s="2">
        <v>0</v>
      </c>
      <c r="BL5504" s="2">
        <v>0</v>
      </c>
      <c r="BM5504" s="2">
        <v>0</v>
      </c>
      <c r="BN5504" s="2">
        <v>0</v>
      </c>
      <c r="BO5504" s="2">
        <v>0</v>
      </c>
      <c r="BP5504" s="2">
        <v>4</v>
      </c>
      <c r="BQ5504" s="2">
        <v>4</v>
      </c>
      <c r="BR5504" s="2">
        <v>7</v>
      </c>
      <c r="BS5504" s="2">
        <v>0</v>
      </c>
      <c r="BT5504" s="2">
        <v>0</v>
      </c>
      <c r="BU5504" s="2">
        <v>0</v>
      </c>
      <c r="BV5504" s="2">
        <v>0</v>
      </c>
      <c r="BW5504" s="2">
        <v>0</v>
      </c>
      <c r="BX5504" s="2">
        <v>0</v>
      </c>
      <c r="BY5504" s="2">
        <v>0</v>
      </c>
      <c r="BZ5504" s="2">
        <v>0</v>
      </c>
      <c r="CA5504" s="2">
        <v>0</v>
      </c>
      <c r="CB5504" s="2">
        <v>0</v>
      </c>
      <c r="CC5504" s="2">
        <v>0</v>
      </c>
      <c r="CD5504" s="2">
        <v>0</v>
      </c>
      <c r="CE5504" s="2">
        <v>0</v>
      </c>
      <c r="CF5504" s="2">
        <v>0</v>
      </c>
      <c r="CG5504" s="2">
        <v>0</v>
      </c>
      <c r="CH5504" s="2">
        <v>0</v>
      </c>
      <c r="CI5504" s="2">
        <v>0</v>
      </c>
      <c r="CJ5504" s="2">
        <v>0</v>
      </c>
      <c r="CK5504" s="2">
        <v>0</v>
      </c>
      <c r="CL5504" s="2">
        <v>0</v>
      </c>
    </row>
    <row r="5505" spans="1:90" x14ac:dyDescent="0.25">
      <c r="A5505" t="s">
        <v>115</v>
      </c>
      <c r="B5505">
        <v>20206</v>
      </c>
      <c r="C5505" t="s">
        <v>285</v>
      </c>
      <c r="D5505">
        <v>1</v>
      </c>
      <c r="E5505">
        <v>8</v>
      </c>
      <c r="F5505">
        <v>14084</v>
      </c>
      <c r="G5505">
        <v>35014084</v>
      </c>
      <c r="H5505" t="s">
        <v>15936</v>
      </c>
      <c r="I5505">
        <v>234</v>
      </c>
      <c r="J5505" t="s">
        <v>286</v>
      </c>
      <c r="K5505" t="s">
        <v>91</v>
      </c>
      <c r="L5505">
        <v>1</v>
      </c>
      <c r="M5505" t="s">
        <v>286</v>
      </c>
      <c r="N5505">
        <v>12281630</v>
      </c>
      <c r="O5505" t="s">
        <v>162</v>
      </c>
      <c r="P5505" t="s">
        <v>6818</v>
      </c>
      <c r="Q5505">
        <v>195</v>
      </c>
      <c r="R5505">
        <v>12</v>
      </c>
      <c r="S5505">
        <v>36521269</v>
      </c>
      <c r="T5505">
        <v>36532471</v>
      </c>
      <c r="U5505" t="s">
        <v>15937</v>
      </c>
      <c r="V5505">
        <v>1</v>
      </c>
      <c r="W5505" s="2">
        <v>0</v>
      </c>
      <c r="X5505" s="2">
        <v>0</v>
      </c>
      <c r="Y5505" s="2">
        <v>0</v>
      </c>
      <c r="Z5505" s="2">
        <v>0</v>
      </c>
      <c r="AA5505" s="2">
        <v>0</v>
      </c>
      <c r="AB5505" s="2">
        <v>0</v>
      </c>
      <c r="AC5505" s="2">
        <v>0</v>
      </c>
      <c r="AD5505" s="2">
        <v>67</v>
      </c>
      <c r="AE5505" s="2">
        <v>0</v>
      </c>
      <c r="AF5505" s="2">
        <v>0</v>
      </c>
      <c r="AG5505" s="2">
        <v>0</v>
      </c>
      <c r="AH5505" s="2">
        <v>95</v>
      </c>
      <c r="AI5505" s="2">
        <v>73</v>
      </c>
      <c r="AJ5505" s="2">
        <v>75</v>
      </c>
      <c r="AK5505" s="2">
        <v>0</v>
      </c>
      <c r="AL5505" s="2">
        <v>0</v>
      </c>
      <c r="AM5505" s="2">
        <v>0</v>
      </c>
      <c r="AN5505" s="2">
        <v>0</v>
      </c>
      <c r="AO5505" s="2">
        <v>0</v>
      </c>
      <c r="AP5505" s="2">
        <v>0</v>
      </c>
      <c r="AQ5505" s="2">
        <v>0</v>
      </c>
      <c r="AR5505" s="2">
        <v>0</v>
      </c>
      <c r="AS5505" s="2">
        <v>0</v>
      </c>
      <c r="AT5505" s="2">
        <v>0</v>
      </c>
      <c r="AU5505" s="2">
        <v>0</v>
      </c>
      <c r="AV5505" s="2">
        <v>0</v>
      </c>
      <c r="AW5505" s="2">
        <v>0</v>
      </c>
      <c r="AX5505" s="2">
        <v>0</v>
      </c>
      <c r="AY5505" s="2">
        <v>0</v>
      </c>
      <c r="AZ5505" s="2">
        <v>0</v>
      </c>
      <c r="BA5505" s="2">
        <v>0</v>
      </c>
      <c r="BB5505" s="2">
        <v>0</v>
      </c>
      <c r="BC5505" s="2">
        <v>0</v>
      </c>
      <c r="BD5505" s="2">
        <v>13</v>
      </c>
      <c r="BE5505" s="2">
        <v>0</v>
      </c>
      <c r="BF5505" s="2">
        <v>0</v>
      </c>
      <c r="BG5505" s="2">
        <v>0</v>
      </c>
      <c r="BH5505" s="2">
        <v>0</v>
      </c>
      <c r="BI5505" s="2">
        <v>0</v>
      </c>
      <c r="BJ5505" s="2">
        <v>0</v>
      </c>
      <c r="BK5505" s="2">
        <v>0</v>
      </c>
      <c r="BL5505" s="2">
        <v>3</v>
      </c>
      <c r="BM5505" s="2">
        <v>0</v>
      </c>
      <c r="BN5505" s="2">
        <v>0</v>
      </c>
      <c r="BO5505" s="2">
        <v>0</v>
      </c>
      <c r="BP5505" s="2">
        <v>4</v>
      </c>
      <c r="BQ5505" s="2">
        <v>4</v>
      </c>
      <c r="BR5505" s="2">
        <v>3</v>
      </c>
      <c r="BS5505" s="2">
        <v>0</v>
      </c>
      <c r="BT5505" s="2">
        <v>0</v>
      </c>
      <c r="BU5505" s="2">
        <v>0</v>
      </c>
      <c r="BV5505" s="2">
        <v>0</v>
      </c>
      <c r="BW5505" s="2">
        <v>0</v>
      </c>
      <c r="BX5505" s="2">
        <v>0</v>
      </c>
      <c r="BY5505" s="2">
        <v>0</v>
      </c>
      <c r="BZ5505" s="2">
        <v>0</v>
      </c>
      <c r="CA5505" s="2">
        <v>0</v>
      </c>
      <c r="CB5505" s="2">
        <v>0</v>
      </c>
      <c r="CC5505" s="2">
        <v>0</v>
      </c>
      <c r="CD5505" s="2">
        <v>0</v>
      </c>
      <c r="CE5505" s="2">
        <v>0</v>
      </c>
      <c r="CF5505" s="2">
        <v>0</v>
      </c>
      <c r="CG5505" s="2">
        <v>0</v>
      </c>
      <c r="CH5505" s="2">
        <v>0</v>
      </c>
      <c r="CI5505" s="2">
        <v>0</v>
      </c>
      <c r="CJ5505" s="2">
        <v>0</v>
      </c>
      <c r="CK5505" s="2">
        <v>0</v>
      </c>
      <c r="CL5505" s="2">
        <v>3</v>
      </c>
    </row>
    <row r="5506" spans="1:90" x14ac:dyDescent="0.25">
      <c r="A5506" t="s">
        <v>115</v>
      </c>
      <c r="B5506">
        <v>20206</v>
      </c>
      <c r="C5506" t="s">
        <v>285</v>
      </c>
      <c r="D5506">
        <v>1</v>
      </c>
      <c r="E5506">
        <v>8</v>
      </c>
      <c r="F5506">
        <v>13699</v>
      </c>
      <c r="G5506">
        <v>35013699</v>
      </c>
      <c r="H5506" t="s">
        <v>12852</v>
      </c>
      <c r="I5506">
        <v>397</v>
      </c>
      <c r="J5506" t="s">
        <v>12853</v>
      </c>
      <c r="K5506" t="s">
        <v>91</v>
      </c>
      <c r="L5506">
        <v>1</v>
      </c>
      <c r="M5506" t="s">
        <v>12853</v>
      </c>
      <c r="N5506">
        <v>12270000</v>
      </c>
      <c r="O5506" t="s">
        <v>92</v>
      </c>
      <c r="P5506" t="s">
        <v>12854</v>
      </c>
      <c r="Q5506">
        <v>222</v>
      </c>
      <c r="R5506">
        <v>12</v>
      </c>
      <c r="S5506">
        <v>39781170</v>
      </c>
      <c r="U5506" t="s">
        <v>12855</v>
      </c>
      <c r="V5506">
        <v>1</v>
      </c>
      <c r="W5506" s="2">
        <v>0</v>
      </c>
      <c r="X5506" s="2">
        <v>0</v>
      </c>
      <c r="Y5506" s="2">
        <v>0</v>
      </c>
      <c r="Z5506" s="2">
        <v>0</v>
      </c>
      <c r="AA5506" s="2">
        <v>0</v>
      </c>
      <c r="AB5506" s="2">
        <v>0</v>
      </c>
      <c r="AC5506" s="2">
        <v>0</v>
      </c>
      <c r="AD5506" s="2">
        <v>0</v>
      </c>
      <c r="AE5506" s="2">
        <v>0</v>
      </c>
      <c r="AF5506" s="2">
        <v>0</v>
      </c>
      <c r="AG5506" s="2">
        <v>0</v>
      </c>
      <c r="AH5506" s="2">
        <v>79</v>
      </c>
      <c r="AI5506" s="2">
        <v>81</v>
      </c>
      <c r="AJ5506" s="2">
        <v>71</v>
      </c>
      <c r="AK5506" s="2">
        <v>0</v>
      </c>
      <c r="AL5506" s="2">
        <v>0</v>
      </c>
      <c r="AM5506" s="2">
        <v>0</v>
      </c>
      <c r="AN5506" s="2">
        <v>0</v>
      </c>
      <c r="AO5506" s="2">
        <v>0</v>
      </c>
      <c r="AP5506" s="2">
        <v>0</v>
      </c>
      <c r="AQ5506" s="2">
        <v>0</v>
      </c>
      <c r="AR5506" s="2">
        <v>12</v>
      </c>
      <c r="AS5506" s="2">
        <v>0</v>
      </c>
      <c r="AT5506" s="2">
        <v>0</v>
      </c>
      <c r="AU5506" s="2">
        <v>43</v>
      </c>
      <c r="AV5506" s="2">
        <v>0</v>
      </c>
      <c r="AW5506" s="2">
        <v>0</v>
      </c>
      <c r="AX5506" s="2">
        <v>0</v>
      </c>
      <c r="AY5506" s="2">
        <v>0</v>
      </c>
      <c r="AZ5506" s="2">
        <v>0</v>
      </c>
      <c r="BA5506" s="2">
        <v>0</v>
      </c>
      <c r="BB5506" s="2">
        <v>0</v>
      </c>
      <c r="BC5506" s="2">
        <v>0</v>
      </c>
      <c r="BD5506" s="2">
        <v>0</v>
      </c>
      <c r="BE5506" s="2">
        <v>0</v>
      </c>
      <c r="BF5506" s="2">
        <v>0</v>
      </c>
      <c r="BG5506" s="2">
        <v>0</v>
      </c>
      <c r="BH5506" s="2">
        <v>0</v>
      </c>
      <c r="BI5506" s="2">
        <v>0</v>
      </c>
      <c r="BJ5506" s="2">
        <v>0</v>
      </c>
      <c r="BK5506" s="2">
        <v>0</v>
      </c>
      <c r="BL5506" s="2">
        <v>0</v>
      </c>
      <c r="BM5506" s="2">
        <v>0</v>
      </c>
      <c r="BN5506" s="2">
        <v>0</v>
      </c>
      <c r="BO5506" s="2">
        <v>0</v>
      </c>
      <c r="BP5506" s="2">
        <v>2</v>
      </c>
      <c r="BQ5506" s="2">
        <v>4</v>
      </c>
      <c r="BR5506" s="2">
        <v>3</v>
      </c>
      <c r="BS5506" s="2">
        <v>0</v>
      </c>
      <c r="BT5506" s="2">
        <v>0</v>
      </c>
      <c r="BU5506" s="2">
        <v>0</v>
      </c>
      <c r="BV5506" s="2">
        <v>0</v>
      </c>
      <c r="BW5506" s="2">
        <v>0</v>
      </c>
      <c r="BX5506" s="2">
        <v>0</v>
      </c>
      <c r="BY5506" s="2">
        <v>0</v>
      </c>
      <c r="BZ5506" s="2">
        <v>1</v>
      </c>
      <c r="CA5506" s="2">
        <v>0</v>
      </c>
      <c r="CB5506" s="2">
        <v>0</v>
      </c>
      <c r="CC5506" s="2">
        <v>1</v>
      </c>
      <c r="CD5506" s="2">
        <v>0</v>
      </c>
      <c r="CE5506" s="2">
        <v>0</v>
      </c>
      <c r="CF5506" s="2">
        <v>0</v>
      </c>
      <c r="CG5506" s="2">
        <v>0</v>
      </c>
      <c r="CH5506" s="2">
        <v>0</v>
      </c>
      <c r="CI5506" s="2">
        <v>0</v>
      </c>
      <c r="CJ5506" s="2">
        <v>0</v>
      </c>
      <c r="CK5506" s="2">
        <v>0</v>
      </c>
      <c r="CL5506" s="2">
        <v>0</v>
      </c>
    </row>
    <row r="5507" spans="1:90" x14ac:dyDescent="0.25">
      <c r="A5507" t="s">
        <v>115</v>
      </c>
      <c r="B5507">
        <v>20206</v>
      </c>
      <c r="C5507" t="s">
        <v>285</v>
      </c>
      <c r="D5507">
        <v>1</v>
      </c>
      <c r="E5507">
        <v>8</v>
      </c>
      <c r="F5507">
        <v>14148</v>
      </c>
      <c r="G5507">
        <v>35014148</v>
      </c>
      <c r="H5507" t="s">
        <v>2277</v>
      </c>
      <c r="I5507">
        <v>234</v>
      </c>
      <c r="J5507" t="s">
        <v>286</v>
      </c>
      <c r="K5507" t="s">
        <v>2278</v>
      </c>
      <c r="L5507">
        <v>1</v>
      </c>
      <c r="M5507" t="s">
        <v>286</v>
      </c>
      <c r="N5507">
        <v>12280015</v>
      </c>
      <c r="O5507" t="s">
        <v>92</v>
      </c>
      <c r="P5507" t="s">
        <v>2279</v>
      </c>
      <c r="Q5507">
        <v>356</v>
      </c>
      <c r="R5507">
        <v>12</v>
      </c>
      <c r="S5507">
        <v>36525505</v>
      </c>
      <c r="T5507">
        <v>36533203</v>
      </c>
      <c r="U5507" t="s">
        <v>2280</v>
      </c>
      <c r="V5507">
        <v>1</v>
      </c>
      <c r="W5507" s="2">
        <v>0</v>
      </c>
      <c r="X5507" s="2">
        <v>0</v>
      </c>
      <c r="Y5507" s="2">
        <v>0</v>
      </c>
      <c r="Z5507" s="2">
        <v>0</v>
      </c>
      <c r="AA5507" s="2">
        <v>0</v>
      </c>
      <c r="AB5507" s="2">
        <v>0</v>
      </c>
      <c r="AC5507" s="2">
        <v>0</v>
      </c>
      <c r="AD5507" s="2">
        <v>71</v>
      </c>
      <c r="AE5507" s="2">
        <v>120</v>
      </c>
      <c r="AF5507" s="2">
        <v>57</v>
      </c>
      <c r="AG5507" s="2">
        <v>71</v>
      </c>
      <c r="AH5507" s="2">
        <v>80</v>
      </c>
      <c r="AI5507" s="2">
        <v>84</v>
      </c>
      <c r="AJ5507" s="2">
        <v>74</v>
      </c>
      <c r="AK5507" s="2">
        <v>0</v>
      </c>
      <c r="AL5507" s="2">
        <v>0</v>
      </c>
      <c r="AM5507" s="2">
        <v>0</v>
      </c>
      <c r="AN5507" s="2">
        <v>0</v>
      </c>
      <c r="AO5507" s="2">
        <v>0</v>
      </c>
      <c r="AP5507" s="2">
        <v>0</v>
      </c>
      <c r="AQ5507" s="2">
        <v>0</v>
      </c>
      <c r="AR5507" s="2">
        <v>0</v>
      </c>
      <c r="AS5507" s="2">
        <v>0</v>
      </c>
      <c r="AT5507" s="2">
        <v>0</v>
      </c>
      <c r="AU5507" s="2">
        <v>110</v>
      </c>
      <c r="AV5507" s="2">
        <v>0</v>
      </c>
      <c r="AW5507" s="2">
        <v>0</v>
      </c>
      <c r="AX5507" s="2">
        <v>0</v>
      </c>
      <c r="AY5507" s="2">
        <v>0</v>
      </c>
      <c r="AZ5507" s="2">
        <v>0</v>
      </c>
      <c r="BA5507" s="2">
        <v>0</v>
      </c>
      <c r="BB5507" s="2">
        <v>0</v>
      </c>
      <c r="BC5507" s="2">
        <v>109</v>
      </c>
      <c r="BD5507" s="2">
        <v>0</v>
      </c>
      <c r="BE5507" s="2">
        <v>0</v>
      </c>
      <c r="BF5507" s="2">
        <v>0</v>
      </c>
      <c r="BG5507" s="2">
        <v>0</v>
      </c>
      <c r="BH5507" s="2">
        <v>0</v>
      </c>
      <c r="BI5507" s="2">
        <v>0</v>
      </c>
      <c r="BJ5507" s="2">
        <v>0</v>
      </c>
      <c r="BK5507" s="2">
        <v>0</v>
      </c>
      <c r="BL5507" s="2">
        <v>2</v>
      </c>
      <c r="BM5507" s="2">
        <v>5</v>
      </c>
      <c r="BN5507" s="2">
        <v>3</v>
      </c>
      <c r="BO5507" s="2">
        <v>3</v>
      </c>
      <c r="BP5507" s="2">
        <v>2</v>
      </c>
      <c r="BQ5507" s="2">
        <v>3</v>
      </c>
      <c r="BR5507" s="2">
        <v>2</v>
      </c>
      <c r="BS5507" s="2">
        <v>0</v>
      </c>
      <c r="BT5507" s="2">
        <v>0</v>
      </c>
      <c r="BU5507" s="2">
        <v>0</v>
      </c>
      <c r="BV5507" s="2">
        <v>0</v>
      </c>
      <c r="BW5507" s="2">
        <v>0</v>
      </c>
      <c r="BX5507" s="2">
        <v>0</v>
      </c>
      <c r="BY5507" s="2">
        <v>0</v>
      </c>
      <c r="BZ5507" s="2">
        <v>0</v>
      </c>
      <c r="CA5507" s="2">
        <v>0</v>
      </c>
      <c r="CB5507" s="2">
        <v>0</v>
      </c>
      <c r="CC5507" s="2">
        <v>5</v>
      </c>
      <c r="CD5507" s="2">
        <v>0</v>
      </c>
      <c r="CE5507" s="2">
        <v>0</v>
      </c>
      <c r="CF5507" s="2">
        <v>0</v>
      </c>
      <c r="CG5507" s="2">
        <v>0</v>
      </c>
      <c r="CH5507" s="2">
        <v>0</v>
      </c>
      <c r="CI5507" s="2">
        <v>0</v>
      </c>
      <c r="CJ5507" s="2">
        <v>0</v>
      </c>
      <c r="CK5507" s="2">
        <v>6</v>
      </c>
      <c r="CL5507" s="2">
        <v>0</v>
      </c>
    </row>
    <row r="5508" spans="1:90" x14ac:dyDescent="0.25">
      <c r="A5508" t="s">
        <v>115</v>
      </c>
      <c r="B5508">
        <v>20206</v>
      </c>
      <c r="C5508" t="s">
        <v>285</v>
      </c>
      <c r="D5508">
        <v>1</v>
      </c>
      <c r="E5508">
        <v>8</v>
      </c>
      <c r="F5508">
        <v>39664</v>
      </c>
      <c r="G5508">
        <v>35039664</v>
      </c>
      <c r="H5508" t="s">
        <v>12308</v>
      </c>
      <c r="I5508">
        <v>688</v>
      </c>
      <c r="J5508" t="s">
        <v>285</v>
      </c>
      <c r="K5508" t="s">
        <v>3523</v>
      </c>
      <c r="L5508">
        <v>1</v>
      </c>
      <c r="M5508" t="s">
        <v>285</v>
      </c>
      <c r="N5508">
        <v>12040440</v>
      </c>
      <c r="O5508" t="s">
        <v>92</v>
      </c>
      <c r="P5508" t="s">
        <v>12309</v>
      </c>
      <c r="Q5508" t="s">
        <v>127</v>
      </c>
      <c r="R5508">
        <v>12</v>
      </c>
      <c r="S5508">
        <v>36224300</v>
      </c>
      <c r="U5508" t="s">
        <v>12310</v>
      </c>
      <c r="V5508">
        <v>1</v>
      </c>
      <c r="W5508" s="2">
        <v>0</v>
      </c>
      <c r="X5508" s="2">
        <v>0</v>
      </c>
      <c r="Y5508" s="2">
        <v>0</v>
      </c>
      <c r="Z5508" s="2">
        <v>0</v>
      </c>
      <c r="AA5508" s="2">
        <v>0</v>
      </c>
      <c r="AB5508" s="2">
        <v>0</v>
      </c>
      <c r="AC5508" s="2">
        <v>0</v>
      </c>
      <c r="AD5508" s="2">
        <v>0</v>
      </c>
      <c r="AE5508" s="2">
        <v>0</v>
      </c>
      <c r="AF5508" s="2">
        <v>0</v>
      </c>
      <c r="AG5508" s="2">
        <v>0</v>
      </c>
      <c r="AH5508" s="2">
        <v>122</v>
      </c>
      <c r="AI5508" s="2">
        <v>61</v>
      </c>
      <c r="AJ5508" s="2">
        <v>33</v>
      </c>
      <c r="AK5508" s="2">
        <v>0</v>
      </c>
      <c r="AL5508" s="2">
        <v>0</v>
      </c>
      <c r="AM5508" s="2">
        <v>0</v>
      </c>
      <c r="AN5508" s="2">
        <v>0</v>
      </c>
      <c r="AO5508" s="2">
        <v>0</v>
      </c>
      <c r="AP5508" s="2">
        <v>0</v>
      </c>
      <c r="AQ5508" s="2">
        <v>0</v>
      </c>
      <c r="AR5508" s="2">
        <v>0</v>
      </c>
      <c r="AS5508" s="2">
        <v>0</v>
      </c>
      <c r="AT5508" s="2">
        <v>0</v>
      </c>
      <c r="AU5508" s="2">
        <v>0</v>
      </c>
      <c r="AV5508" s="2">
        <v>0</v>
      </c>
      <c r="AW5508" s="2">
        <v>0</v>
      </c>
      <c r="AX5508" s="2">
        <v>0</v>
      </c>
      <c r="AY5508" s="2">
        <v>0</v>
      </c>
      <c r="AZ5508" s="2">
        <v>0</v>
      </c>
      <c r="BA5508" s="2">
        <v>0</v>
      </c>
      <c r="BB5508" s="2">
        <v>0</v>
      </c>
      <c r="BC5508" s="2">
        <v>0</v>
      </c>
      <c r="BD5508" s="2">
        <v>0</v>
      </c>
      <c r="BE5508" s="2">
        <v>0</v>
      </c>
      <c r="BF5508" s="2">
        <v>0</v>
      </c>
      <c r="BG5508" s="2">
        <v>0</v>
      </c>
      <c r="BH5508" s="2">
        <v>0</v>
      </c>
      <c r="BI5508" s="2">
        <v>0</v>
      </c>
      <c r="BJ5508" s="2">
        <v>0</v>
      </c>
      <c r="BK5508" s="2">
        <v>0</v>
      </c>
      <c r="BL5508" s="2">
        <v>0</v>
      </c>
      <c r="BM5508" s="2">
        <v>0</v>
      </c>
      <c r="BN5508" s="2">
        <v>0</v>
      </c>
      <c r="BO5508" s="2">
        <v>0</v>
      </c>
      <c r="BP5508" s="2">
        <v>5</v>
      </c>
      <c r="BQ5508" s="2">
        <v>3</v>
      </c>
      <c r="BR5508" s="2">
        <v>2</v>
      </c>
      <c r="BS5508" s="2">
        <v>0</v>
      </c>
      <c r="BT5508" s="2">
        <v>0</v>
      </c>
      <c r="BU5508" s="2">
        <v>0</v>
      </c>
      <c r="BV5508" s="2">
        <v>0</v>
      </c>
      <c r="BW5508" s="2">
        <v>0</v>
      </c>
      <c r="BX5508" s="2">
        <v>0</v>
      </c>
      <c r="BY5508" s="2">
        <v>0</v>
      </c>
      <c r="BZ5508" s="2">
        <v>0</v>
      </c>
      <c r="CA5508" s="2">
        <v>0</v>
      </c>
      <c r="CB5508" s="2">
        <v>0</v>
      </c>
      <c r="CC5508" s="2">
        <v>0</v>
      </c>
      <c r="CD5508" s="2">
        <v>0</v>
      </c>
      <c r="CE5508" s="2">
        <v>0</v>
      </c>
      <c r="CF5508" s="2">
        <v>0</v>
      </c>
      <c r="CG5508" s="2">
        <v>0</v>
      </c>
      <c r="CH5508" s="2">
        <v>0</v>
      </c>
      <c r="CI5508" s="2">
        <v>0</v>
      </c>
      <c r="CJ5508" s="2">
        <v>0</v>
      </c>
      <c r="CK5508" s="2">
        <v>0</v>
      </c>
      <c r="CL5508" s="2">
        <v>0</v>
      </c>
    </row>
    <row r="5509" spans="1:90" x14ac:dyDescent="0.25">
      <c r="A5509" t="s">
        <v>115</v>
      </c>
      <c r="B5509">
        <v>20206</v>
      </c>
      <c r="C5509" t="s">
        <v>285</v>
      </c>
      <c r="D5509">
        <v>1</v>
      </c>
      <c r="E5509">
        <v>8</v>
      </c>
      <c r="F5509">
        <v>916675</v>
      </c>
      <c r="G5509">
        <v>35916675</v>
      </c>
      <c r="H5509" t="s">
        <v>8749</v>
      </c>
      <c r="I5509">
        <v>688</v>
      </c>
      <c r="J5509" t="s">
        <v>285</v>
      </c>
      <c r="K5509" t="s">
        <v>531</v>
      </c>
      <c r="L5509">
        <v>1</v>
      </c>
      <c r="M5509" t="s">
        <v>285</v>
      </c>
      <c r="N5509">
        <v>12010970</v>
      </c>
      <c r="P5509" t="s">
        <v>8750</v>
      </c>
      <c r="Q5509" t="s">
        <v>5279</v>
      </c>
      <c r="R5509">
        <v>12</v>
      </c>
      <c r="S5509">
        <v>36260211</v>
      </c>
      <c r="T5509">
        <v>36261192</v>
      </c>
      <c r="U5509" t="s">
        <v>8751</v>
      </c>
      <c r="V5509">
        <v>2</v>
      </c>
      <c r="W5509" s="2">
        <v>0</v>
      </c>
      <c r="X5509" s="2">
        <v>0</v>
      </c>
      <c r="Y5509" s="2">
        <v>0</v>
      </c>
      <c r="Z5509" s="2">
        <v>0</v>
      </c>
      <c r="AA5509" s="2">
        <v>0</v>
      </c>
      <c r="AB5509" s="2">
        <v>0</v>
      </c>
      <c r="AC5509" s="2">
        <v>0</v>
      </c>
      <c r="AD5509" s="2">
        <v>21</v>
      </c>
      <c r="AE5509" s="2">
        <v>21</v>
      </c>
      <c r="AF5509" s="2">
        <v>17</v>
      </c>
      <c r="AG5509" s="2">
        <v>17</v>
      </c>
      <c r="AH5509" s="2">
        <v>31</v>
      </c>
      <c r="AI5509" s="2">
        <v>27</v>
      </c>
      <c r="AJ5509" s="2">
        <v>18</v>
      </c>
      <c r="AK5509" s="2">
        <v>0</v>
      </c>
      <c r="AL5509" s="2">
        <v>0</v>
      </c>
      <c r="AM5509" s="2">
        <v>0</v>
      </c>
      <c r="AN5509" s="2">
        <v>0</v>
      </c>
      <c r="AO5509" s="2">
        <v>0</v>
      </c>
      <c r="AP5509" s="2">
        <v>0</v>
      </c>
      <c r="AQ5509" s="2">
        <v>0</v>
      </c>
      <c r="AR5509" s="2">
        <v>0</v>
      </c>
      <c r="AS5509" s="2">
        <v>0</v>
      </c>
      <c r="AT5509" s="2">
        <v>0</v>
      </c>
      <c r="AU5509" s="2">
        <v>0</v>
      </c>
      <c r="AV5509" s="2">
        <v>0</v>
      </c>
      <c r="AW5509" s="2">
        <v>0</v>
      </c>
      <c r="AX5509" s="2">
        <v>0</v>
      </c>
      <c r="AY5509" s="2">
        <v>0</v>
      </c>
      <c r="AZ5509" s="2">
        <v>0</v>
      </c>
      <c r="BA5509" s="2">
        <v>0</v>
      </c>
      <c r="BB5509" s="2">
        <v>0</v>
      </c>
      <c r="BC5509" s="2">
        <v>0</v>
      </c>
      <c r="BD5509" s="2">
        <v>0</v>
      </c>
      <c r="BE5509" s="2">
        <v>0</v>
      </c>
      <c r="BF5509" s="2">
        <v>0</v>
      </c>
      <c r="BG5509" s="2">
        <v>0</v>
      </c>
      <c r="BH5509" s="2">
        <v>0</v>
      </c>
      <c r="BI5509" s="2">
        <v>0</v>
      </c>
      <c r="BJ5509" s="2">
        <v>0</v>
      </c>
      <c r="BK5509" s="2">
        <v>0</v>
      </c>
      <c r="BL5509" s="2">
        <v>1</v>
      </c>
      <c r="BM5509" s="2">
        <v>1</v>
      </c>
      <c r="BN5509" s="2">
        <v>1</v>
      </c>
      <c r="BO5509" s="2">
        <v>1</v>
      </c>
      <c r="BP5509" s="2">
        <v>1</v>
      </c>
      <c r="BQ5509" s="2">
        <v>1</v>
      </c>
      <c r="BR5509" s="2">
        <v>2</v>
      </c>
      <c r="BS5509" s="2">
        <v>0</v>
      </c>
      <c r="BT5509" s="2">
        <v>0</v>
      </c>
      <c r="BU5509" s="2">
        <v>0</v>
      </c>
      <c r="BV5509" s="2">
        <v>0</v>
      </c>
      <c r="BW5509" s="2">
        <v>0</v>
      </c>
      <c r="BX5509" s="2">
        <v>0</v>
      </c>
      <c r="BY5509" s="2">
        <v>0</v>
      </c>
      <c r="BZ5509" s="2">
        <v>0</v>
      </c>
      <c r="CA5509" s="2">
        <v>0</v>
      </c>
      <c r="CB5509" s="2">
        <v>0</v>
      </c>
      <c r="CC5509" s="2">
        <v>0</v>
      </c>
      <c r="CD5509" s="2">
        <v>0</v>
      </c>
      <c r="CE5509" s="2">
        <v>0</v>
      </c>
      <c r="CF5509" s="2">
        <v>0</v>
      </c>
      <c r="CG5509" s="2">
        <v>0</v>
      </c>
      <c r="CH5509" s="2">
        <v>0</v>
      </c>
      <c r="CI5509" s="2">
        <v>0</v>
      </c>
      <c r="CJ5509" s="2">
        <v>0</v>
      </c>
      <c r="CK5509" s="2">
        <v>0</v>
      </c>
      <c r="CL5509" s="2">
        <v>0</v>
      </c>
    </row>
    <row r="5510" spans="1:90" x14ac:dyDescent="0.25">
      <c r="A5510" t="s">
        <v>115</v>
      </c>
      <c r="B5510">
        <v>20206</v>
      </c>
      <c r="C5510" t="s">
        <v>285</v>
      </c>
      <c r="D5510">
        <v>1</v>
      </c>
      <c r="E5510">
        <v>8</v>
      </c>
      <c r="F5510">
        <v>39676</v>
      </c>
      <c r="G5510">
        <v>35039676</v>
      </c>
      <c r="H5510" t="s">
        <v>4777</v>
      </c>
      <c r="I5510">
        <v>234</v>
      </c>
      <c r="J5510" t="s">
        <v>286</v>
      </c>
      <c r="K5510" t="s">
        <v>1093</v>
      </c>
      <c r="L5510">
        <v>1</v>
      </c>
      <c r="M5510" t="s">
        <v>286</v>
      </c>
      <c r="N5510">
        <v>12285836</v>
      </c>
      <c r="P5510" t="s">
        <v>4778</v>
      </c>
      <c r="Q5510" t="s">
        <v>127</v>
      </c>
      <c r="R5510">
        <v>12</v>
      </c>
      <c r="S5510">
        <v>36521247</v>
      </c>
      <c r="T5510">
        <v>36525853</v>
      </c>
      <c r="U5510" t="s">
        <v>4779</v>
      </c>
      <c r="V5510">
        <v>1</v>
      </c>
      <c r="W5510" s="2">
        <v>0</v>
      </c>
      <c r="X5510" s="2">
        <v>0</v>
      </c>
      <c r="Y5510" s="2">
        <v>0</v>
      </c>
      <c r="Z5510" s="2">
        <v>0</v>
      </c>
      <c r="AA5510" s="2">
        <v>0</v>
      </c>
      <c r="AB5510" s="2">
        <v>0</v>
      </c>
      <c r="AC5510" s="2">
        <v>0</v>
      </c>
      <c r="AD5510" s="2">
        <v>62</v>
      </c>
      <c r="AE5510" s="2">
        <v>66</v>
      </c>
      <c r="AF5510" s="2">
        <v>42</v>
      </c>
      <c r="AG5510" s="2">
        <v>23</v>
      </c>
      <c r="AH5510" s="2">
        <v>43</v>
      </c>
      <c r="AI5510" s="2">
        <v>47</v>
      </c>
      <c r="AJ5510" s="2">
        <v>45</v>
      </c>
      <c r="AK5510" s="2">
        <v>0</v>
      </c>
      <c r="AL5510" s="2">
        <v>0</v>
      </c>
      <c r="AM5510" s="2">
        <v>0</v>
      </c>
      <c r="AN5510" s="2">
        <v>0</v>
      </c>
      <c r="AO5510" s="2">
        <v>0</v>
      </c>
      <c r="AP5510" s="2">
        <v>0</v>
      </c>
      <c r="AQ5510" s="2">
        <v>0</v>
      </c>
      <c r="AR5510" s="2">
        <v>0</v>
      </c>
      <c r="AS5510" s="2">
        <v>0</v>
      </c>
      <c r="AT5510" s="2">
        <v>0</v>
      </c>
      <c r="AU5510" s="2">
        <v>0</v>
      </c>
      <c r="AV5510" s="2">
        <v>0</v>
      </c>
      <c r="AW5510" s="2">
        <v>0</v>
      </c>
      <c r="AX5510" s="2">
        <v>0</v>
      </c>
      <c r="AY5510" s="2">
        <v>0</v>
      </c>
      <c r="AZ5510" s="2">
        <v>0</v>
      </c>
      <c r="BA5510" s="2">
        <v>0</v>
      </c>
      <c r="BB5510" s="2">
        <v>0</v>
      </c>
      <c r="BC5510" s="2">
        <v>0</v>
      </c>
      <c r="BD5510" s="2">
        <v>7</v>
      </c>
      <c r="BE5510" s="2">
        <v>0</v>
      </c>
      <c r="BF5510" s="2">
        <v>0</v>
      </c>
      <c r="BG5510" s="2">
        <v>0</v>
      </c>
      <c r="BH5510" s="2">
        <v>0</v>
      </c>
      <c r="BI5510" s="2">
        <v>0</v>
      </c>
      <c r="BJ5510" s="2">
        <v>0</v>
      </c>
      <c r="BK5510" s="2">
        <v>0</v>
      </c>
      <c r="BL5510" s="2">
        <v>4</v>
      </c>
      <c r="BM5510" s="2">
        <v>2</v>
      </c>
      <c r="BN5510" s="2">
        <v>3</v>
      </c>
      <c r="BO5510" s="2">
        <v>2</v>
      </c>
      <c r="BP5510" s="2">
        <v>4</v>
      </c>
      <c r="BQ5510" s="2">
        <v>2</v>
      </c>
      <c r="BR5510" s="2">
        <v>3</v>
      </c>
      <c r="BS5510" s="2">
        <v>0</v>
      </c>
      <c r="BT5510" s="2">
        <v>0</v>
      </c>
      <c r="BU5510" s="2">
        <v>0</v>
      </c>
      <c r="BV5510" s="2">
        <v>0</v>
      </c>
      <c r="BW5510" s="2">
        <v>0</v>
      </c>
      <c r="BX5510" s="2">
        <v>0</v>
      </c>
      <c r="BY5510" s="2">
        <v>0</v>
      </c>
      <c r="BZ5510" s="2">
        <v>0</v>
      </c>
      <c r="CA5510" s="2">
        <v>0</v>
      </c>
      <c r="CB5510" s="2">
        <v>0</v>
      </c>
      <c r="CC5510" s="2">
        <v>0</v>
      </c>
      <c r="CD5510" s="2">
        <v>0</v>
      </c>
      <c r="CE5510" s="2">
        <v>0</v>
      </c>
      <c r="CF5510" s="2">
        <v>0</v>
      </c>
      <c r="CG5510" s="2">
        <v>0</v>
      </c>
      <c r="CH5510" s="2">
        <v>0</v>
      </c>
      <c r="CI5510" s="2">
        <v>0</v>
      </c>
      <c r="CJ5510" s="2">
        <v>0</v>
      </c>
      <c r="CK5510" s="2">
        <v>0</v>
      </c>
      <c r="CL5510" s="2">
        <v>2</v>
      </c>
    </row>
    <row r="5511" spans="1:90" x14ac:dyDescent="0.25">
      <c r="A5511" t="s">
        <v>115</v>
      </c>
      <c r="B5511">
        <v>20206</v>
      </c>
      <c r="C5511" t="s">
        <v>285</v>
      </c>
      <c r="D5511">
        <v>1</v>
      </c>
      <c r="E5511">
        <v>8</v>
      </c>
      <c r="F5511">
        <v>914459</v>
      </c>
      <c r="G5511">
        <v>35914459</v>
      </c>
      <c r="H5511" t="s">
        <v>4800</v>
      </c>
      <c r="I5511">
        <v>234</v>
      </c>
      <c r="J5511" t="s">
        <v>286</v>
      </c>
      <c r="K5511" t="s">
        <v>4801</v>
      </c>
      <c r="L5511">
        <v>1</v>
      </c>
      <c r="M5511" t="s">
        <v>286</v>
      </c>
      <c r="N5511">
        <v>12289368</v>
      </c>
      <c r="O5511" t="s">
        <v>92</v>
      </c>
      <c r="P5511" t="s">
        <v>3921</v>
      </c>
      <c r="Q5511">
        <v>55</v>
      </c>
      <c r="R5511">
        <v>12</v>
      </c>
      <c r="S5511">
        <v>36533167</v>
      </c>
      <c r="T5511">
        <v>36535100</v>
      </c>
      <c r="U5511" t="s">
        <v>4802</v>
      </c>
      <c r="V5511">
        <v>1</v>
      </c>
      <c r="W5511" s="2">
        <v>0</v>
      </c>
      <c r="X5511" s="2">
        <v>0</v>
      </c>
      <c r="Y5511" s="2">
        <v>0</v>
      </c>
      <c r="Z5511" s="2">
        <v>0</v>
      </c>
      <c r="AA5511" s="2">
        <v>0</v>
      </c>
      <c r="AB5511" s="2">
        <v>0</v>
      </c>
      <c r="AC5511" s="2">
        <v>0</v>
      </c>
      <c r="AD5511" s="2">
        <v>108</v>
      </c>
      <c r="AE5511" s="2">
        <v>148</v>
      </c>
      <c r="AF5511" s="2">
        <v>96</v>
      </c>
      <c r="AG5511" s="2">
        <v>98</v>
      </c>
      <c r="AH5511" s="2">
        <v>156</v>
      </c>
      <c r="AI5511" s="2">
        <v>123</v>
      </c>
      <c r="AJ5511" s="2">
        <v>106</v>
      </c>
      <c r="AK5511" s="2">
        <v>0</v>
      </c>
      <c r="AL5511" s="2">
        <v>0</v>
      </c>
      <c r="AM5511" s="2">
        <v>0</v>
      </c>
      <c r="AN5511" s="2">
        <v>0</v>
      </c>
      <c r="AO5511" s="2">
        <v>0</v>
      </c>
      <c r="AP5511" s="2">
        <v>0</v>
      </c>
      <c r="AQ5511" s="2">
        <v>0</v>
      </c>
      <c r="AR5511" s="2">
        <v>0</v>
      </c>
      <c r="AS5511" s="2">
        <v>0</v>
      </c>
      <c r="AT5511" s="2">
        <v>0</v>
      </c>
      <c r="AU5511" s="2">
        <v>0</v>
      </c>
      <c r="AV5511" s="2">
        <v>0</v>
      </c>
      <c r="AW5511" s="2">
        <v>0</v>
      </c>
      <c r="AX5511" s="2">
        <v>0</v>
      </c>
      <c r="AY5511" s="2">
        <v>0</v>
      </c>
      <c r="AZ5511" s="2">
        <v>0</v>
      </c>
      <c r="BA5511" s="2">
        <v>0</v>
      </c>
      <c r="BB5511" s="2">
        <v>0</v>
      </c>
      <c r="BC5511" s="2">
        <v>197</v>
      </c>
      <c r="BD5511" s="2">
        <v>0</v>
      </c>
      <c r="BE5511" s="2">
        <v>0</v>
      </c>
      <c r="BF5511" s="2">
        <v>0</v>
      </c>
      <c r="BG5511" s="2">
        <v>0</v>
      </c>
      <c r="BH5511" s="2">
        <v>0</v>
      </c>
      <c r="BI5511" s="2">
        <v>0</v>
      </c>
      <c r="BJ5511" s="2">
        <v>0</v>
      </c>
      <c r="BK5511" s="2">
        <v>0</v>
      </c>
      <c r="BL5511" s="2">
        <v>5</v>
      </c>
      <c r="BM5511" s="2">
        <v>6</v>
      </c>
      <c r="BN5511" s="2">
        <v>5</v>
      </c>
      <c r="BO5511" s="2">
        <v>6</v>
      </c>
      <c r="BP5511" s="2">
        <v>8</v>
      </c>
      <c r="BQ5511" s="2">
        <v>5</v>
      </c>
      <c r="BR5511" s="2">
        <v>6</v>
      </c>
      <c r="BS5511" s="2">
        <v>0</v>
      </c>
      <c r="BT5511" s="2">
        <v>0</v>
      </c>
      <c r="BU5511" s="2">
        <v>0</v>
      </c>
      <c r="BV5511" s="2">
        <v>0</v>
      </c>
      <c r="BW5511" s="2">
        <v>0</v>
      </c>
      <c r="BX5511" s="2">
        <v>0</v>
      </c>
      <c r="BY5511" s="2">
        <v>0</v>
      </c>
      <c r="BZ5511" s="2">
        <v>0</v>
      </c>
      <c r="CA5511" s="2">
        <v>0</v>
      </c>
      <c r="CB5511" s="2">
        <v>0</v>
      </c>
      <c r="CC5511" s="2">
        <v>0</v>
      </c>
      <c r="CD5511" s="2">
        <v>0</v>
      </c>
      <c r="CE5511" s="2">
        <v>0</v>
      </c>
      <c r="CF5511" s="2">
        <v>0</v>
      </c>
      <c r="CG5511" s="2">
        <v>0</v>
      </c>
      <c r="CH5511" s="2">
        <v>0</v>
      </c>
      <c r="CI5511" s="2">
        <v>0</v>
      </c>
      <c r="CJ5511" s="2">
        <v>0</v>
      </c>
      <c r="CK5511" s="2">
        <v>14</v>
      </c>
      <c r="CL5511" s="2">
        <v>0</v>
      </c>
    </row>
    <row r="5512" spans="1:90" x14ac:dyDescent="0.25">
      <c r="A5512" t="s">
        <v>115</v>
      </c>
      <c r="B5512">
        <v>20206</v>
      </c>
      <c r="C5512" t="s">
        <v>285</v>
      </c>
      <c r="D5512">
        <v>1</v>
      </c>
      <c r="E5512">
        <v>8</v>
      </c>
      <c r="F5512">
        <v>906748</v>
      </c>
      <c r="G5512">
        <v>35906748</v>
      </c>
      <c r="H5512" t="s">
        <v>12907</v>
      </c>
      <c r="I5512">
        <v>234</v>
      </c>
      <c r="J5512" t="s">
        <v>286</v>
      </c>
      <c r="K5512" t="s">
        <v>9135</v>
      </c>
      <c r="L5512">
        <v>1</v>
      </c>
      <c r="M5512" t="s">
        <v>286</v>
      </c>
      <c r="N5512">
        <v>12283010</v>
      </c>
      <c r="O5512" t="s">
        <v>102</v>
      </c>
      <c r="P5512" t="s">
        <v>12908</v>
      </c>
      <c r="Q5512">
        <v>611</v>
      </c>
      <c r="R5512">
        <v>12</v>
      </c>
      <c r="S5512">
        <v>36521267</v>
      </c>
      <c r="T5512">
        <v>36523120</v>
      </c>
      <c r="U5512" t="s">
        <v>12909</v>
      </c>
      <c r="V5512">
        <v>1</v>
      </c>
      <c r="W5512" s="2">
        <v>0</v>
      </c>
      <c r="X5512" s="2">
        <v>0</v>
      </c>
      <c r="Y5512" s="2">
        <v>0</v>
      </c>
      <c r="Z5512" s="2">
        <v>0</v>
      </c>
      <c r="AA5512" s="2">
        <v>0</v>
      </c>
      <c r="AB5512" s="2">
        <v>0</v>
      </c>
      <c r="AC5512" s="2">
        <v>0</v>
      </c>
      <c r="AD5512" s="2">
        <v>62</v>
      </c>
      <c r="AE5512" s="2">
        <v>103</v>
      </c>
      <c r="AF5512" s="2">
        <v>56</v>
      </c>
      <c r="AG5512" s="2">
        <v>52</v>
      </c>
      <c r="AH5512" s="2">
        <v>68</v>
      </c>
      <c r="AI5512" s="2">
        <v>58</v>
      </c>
      <c r="AJ5512" s="2">
        <v>70</v>
      </c>
      <c r="AK5512" s="2">
        <v>0</v>
      </c>
      <c r="AL5512" s="2">
        <v>0</v>
      </c>
      <c r="AM5512" s="2">
        <v>0</v>
      </c>
      <c r="AN5512" s="2">
        <v>0</v>
      </c>
      <c r="AO5512" s="2">
        <v>0</v>
      </c>
      <c r="AP5512" s="2">
        <v>0</v>
      </c>
      <c r="AQ5512" s="2">
        <v>0</v>
      </c>
      <c r="AR5512" s="2">
        <v>0</v>
      </c>
      <c r="AS5512" s="2">
        <v>0</v>
      </c>
      <c r="AT5512" s="2">
        <v>0</v>
      </c>
      <c r="AU5512" s="2">
        <v>0</v>
      </c>
      <c r="AV5512" s="2">
        <v>0</v>
      </c>
      <c r="AW5512" s="2">
        <v>0</v>
      </c>
      <c r="AX5512" s="2">
        <v>0</v>
      </c>
      <c r="AY5512" s="2">
        <v>0</v>
      </c>
      <c r="AZ5512" s="2">
        <v>0</v>
      </c>
      <c r="BA5512" s="2">
        <v>0</v>
      </c>
      <c r="BB5512" s="2">
        <v>0</v>
      </c>
      <c r="BC5512" s="2">
        <v>0</v>
      </c>
      <c r="BD5512" s="2">
        <v>11</v>
      </c>
      <c r="BE5512" s="2">
        <v>0</v>
      </c>
      <c r="BF5512" s="2">
        <v>0</v>
      </c>
      <c r="BG5512" s="2">
        <v>0</v>
      </c>
      <c r="BH5512" s="2">
        <v>0</v>
      </c>
      <c r="BI5512" s="2">
        <v>0</v>
      </c>
      <c r="BJ5512" s="2">
        <v>0</v>
      </c>
      <c r="BK5512" s="2">
        <v>0</v>
      </c>
      <c r="BL5512" s="2">
        <v>3</v>
      </c>
      <c r="BM5512" s="2">
        <v>5</v>
      </c>
      <c r="BN5512" s="2">
        <v>3</v>
      </c>
      <c r="BO5512" s="2">
        <v>4</v>
      </c>
      <c r="BP5512" s="2">
        <v>2</v>
      </c>
      <c r="BQ5512" s="2">
        <v>3</v>
      </c>
      <c r="BR5512" s="2">
        <v>3</v>
      </c>
      <c r="BS5512" s="2">
        <v>0</v>
      </c>
      <c r="BT5512" s="2">
        <v>0</v>
      </c>
      <c r="BU5512" s="2">
        <v>0</v>
      </c>
      <c r="BV5512" s="2">
        <v>0</v>
      </c>
      <c r="BW5512" s="2">
        <v>0</v>
      </c>
      <c r="BX5512" s="2">
        <v>0</v>
      </c>
      <c r="BY5512" s="2">
        <v>0</v>
      </c>
      <c r="BZ5512" s="2">
        <v>0</v>
      </c>
      <c r="CA5512" s="2">
        <v>0</v>
      </c>
      <c r="CB5512" s="2">
        <v>0</v>
      </c>
      <c r="CC5512" s="2">
        <v>0</v>
      </c>
      <c r="CD5512" s="2">
        <v>0</v>
      </c>
      <c r="CE5512" s="2">
        <v>0</v>
      </c>
      <c r="CF5512" s="2">
        <v>0</v>
      </c>
      <c r="CG5512" s="2">
        <v>0</v>
      </c>
      <c r="CH5512" s="2">
        <v>0</v>
      </c>
      <c r="CI5512" s="2">
        <v>0</v>
      </c>
      <c r="CJ5512" s="2">
        <v>0</v>
      </c>
      <c r="CK5512" s="2">
        <v>0</v>
      </c>
      <c r="CL5512" s="2">
        <v>3</v>
      </c>
    </row>
    <row r="5513" spans="1:90" x14ac:dyDescent="0.25">
      <c r="A5513" t="s">
        <v>115</v>
      </c>
      <c r="B5513">
        <v>20206</v>
      </c>
      <c r="C5513" t="s">
        <v>285</v>
      </c>
      <c r="D5513">
        <v>1</v>
      </c>
      <c r="E5513">
        <v>8</v>
      </c>
      <c r="F5513">
        <v>14285</v>
      </c>
      <c r="G5513">
        <v>35014285</v>
      </c>
      <c r="H5513" t="s">
        <v>8033</v>
      </c>
      <c r="I5513">
        <v>688</v>
      </c>
      <c r="J5513" t="s">
        <v>285</v>
      </c>
      <c r="K5513" t="s">
        <v>8034</v>
      </c>
      <c r="L5513">
        <v>1</v>
      </c>
      <c r="M5513" t="s">
        <v>285</v>
      </c>
      <c r="N5513">
        <v>12091400</v>
      </c>
      <c r="O5513" t="s">
        <v>92</v>
      </c>
      <c r="P5513" t="s">
        <v>8035</v>
      </c>
      <c r="Q5513">
        <v>745</v>
      </c>
      <c r="R5513">
        <v>12</v>
      </c>
      <c r="S5513">
        <v>36221863</v>
      </c>
      <c r="U5513" t="s">
        <v>8036</v>
      </c>
      <c r="V5513">
        <v>1</v>
      </c>
      <c r="W5513" s="2">
        <v>0</v>
      </c>
      <c r="X5513" s="2">
        <v>0</v>
      </c>
      <c r="Y5513" s="2">
        <v>0</v>
      </c>
      <c r="Z5513" s="2">
        <v>0</v>
      </c>
      <c r="AA5513" s="2">
        <v>0</v>
      </c>
      <c r="AB5513" s="2">
        <v>0</v>
      </c>
      <c r="AC5513" s="2">
        <v>0</v>
      </c>
      <c r="AD5513" s="2">
        <v>0</v>
      </c>
      <c r="AE5513" s="2">
        <v>0</v>
      </c>
      <c r="AF5513" s="2">
        <v>0</v>
      </c>
      <c r="AG5513" s="2">
        <v>0</v>
      </c>
      <c r="AH5513" s="2">
        <v>227</v>
      </c>
      <c r="AI5513" s="2">
        <v>230</v>
      </c>
      <c r="AJ5513" s="2">
        <v>224</v>
      </c>
      <c r="AK5513" s="2">
        <v>0</v>
      </c>
      <c r="AL5513" s="2">
        <v>0</v>
      </c>
      <c r="AM5513" s="2">
        <v>0</v>
      </c>
      <c r="AN5513" s="2">
        <v>0</v>
      </c>
      <c r="AO5513" s="2">
        <v>0</v>
      </c>
      <c r="AP5513" s="2">
        <v>0</v>
      </c>
      <c r="AQ5513" s="2">
        <v>0</v>
      </c>
      <c r="AR5513" s="2">
        <v>0</v>
      </c>
      <c r="AS5513" s="2">
        <v>0</v>
      </c>
      <c r="AT5513" s="2">
        <v>0</v>
      </c>
      <c r="AU5513" s="2">
        <v>0</v>
      </c>
      <c r="AV5513" s="2">
        <v>0</v>
      </c>
      <c r="AW5513" s="2">
        <v>0</v>
      </c>
      <c r="AX5513" s="2">
        <v>0</v>
      </c>
      <c r="AY5513" s="2">
        <v>0</v>
      </c>
      <c r="AZ5513" s="2">
        <v>0</v>
      </c>
      <c r="BA5513" s="2">
        <v>0</v>
      </c>
      <c r="BB5513" s="2">
        <v>0</v>
      </c>
      <c r="BC5513" s="2">
        <v>0</v>
      </c>
      <c r="BD5513" s="2">
        <v>15</v>
      </c>
      <c r="BE5513" s="2">
        <v>0</v>
      </c>
      <c r="BF5513" s="2">
        <v>0</v>
      </c>
      <c r="BG5513" s="2">
        <v>0</v>
      </c>
      <c r="BH5513" s="2">
        <v>0</v>
      </c>
      <c r="BI5513" s="2">
        <v>0</v>
      </c>
      <c r="BJ5513" s="2">
        <v>0</v>
      </c>
      <c r="BK5513" s="2">
        <v>0</v>
      </c>
      <c r="BL5513" s="2">
        <v>0</v>
      </c>
      <c r="BM5513" s="2">
        <v>0</v>
      </c>
      <c r="BN5513" s="2">
        <v>0</v>
      </c>
      <c r="BO5513" s="2">
        <v>0</v>
      </c>
      <c r="BP5513" s="2">
        <v>10</v>
      </c>
      <c r="BQ5513" s="2">
        <v>12</v>
      </c>
      <c r="BR5513" s="2">
        <v>12</v>
      </c>
      <c r="BS5513" s="2">
        <v>0</v>
      </c>
      <c r="BT5513" s="2">
        <v>0</v>
      </c>
      <c r="BU5513" s="2">
        <v>0</v>
      </c>
      <c r="BV5513" s="2">
        <v>0</v>
      </c>
      <c r="BW5513" s="2">
        <v>0</v>
      </c>
      <c r="BX5513" s="2">
        <v>0</v>
      </c>
      <c r="BY5513" s="2">
        <v>0</v>
      </c>
      <c r="BZ5513" s="2">
        <v>0</v>
      </c>
      <c r="CA5513" s="2">
        <v>0</v>
      </c>
      <c r="CB5513" s="2">
        <v>0</v>
      </c>
      <c r="CC5513" s="2">
        <v>0</v>
      </c>
      <c r="CD5513" s="2">
        <v>0</v>
      </c>
      <c r="CE5513" s="2">
        <v>0</v>
      </c>
      <c r="CF5513" s="2">
        <v>0</v>
      </c>
      <c r="CG5513" s="2">
        <v>0</v>
      </c>
      <c r="CH5513" s="2">
        <v>0</v>
      </c>
      <c r="CI5513" s="2">
        <v>0</v>
      </c>
      <c r="CJ5513" s="2">
        <v>0</v>
      </c>
      <c r="CK5513" s="2">
        <v>0</v>
      </c>
      <c r="CL5513" s="2">
        <v>3</v>
      </c>
    </row>
    <row r="5514" spans="1:90" x14ac:dyDescent="0.25">
      <c r="A5514" t="s">
        <v>115</v>
      </c>
      <c r="B5514">
        <v>20206</v>
      </c>
      <c r="C5514" t="s">
        <v>285</v>
      </c>
      <c r="D5514">
        <v>1</v>
      </c>
      <c r="E5514">
        <v>8</v>
      </c>
      <c r="F5514">
        <v>914460</v>
      </c>
      <c r="G5514">
        <v>35914460</v>
      </c>
      <c r="H5514" t="s">
        <v>4297</v>
      </c>
      <c r="I5514">
        <v>688</v>
      </c>
      <c r="J5514" t="s">
        <v>285</v>
      </c>
      <c r="K5514" t="s">
        <v>1313</v>
      </c>
      <c r="L5514">
        <v>1</v>
      </c>
      <c r="M5514" t="s">
        <v>285</v>
      </c>
      <c r="N5514">
        <v>12043010</v>
      </c>
      <c r="O5514" t="s">
        <v>2227</v>
      </c>
      <c r="P5514" t="s">
        <v>2979</v>
      </c>
      <c r="Q5514">
        <v>142</v>
      </c>
      <c r="R5514">
        <v>12</v>
      </c>
      <c r="S5514">
        <v>36861740</v>
      </c>
      <c r="T5514">
        <v>36862535</v>
      </c>
      <c r="U5514" t="s">
        <v>4298</v>
      </c>
      <c r="V5514">
        <v>1</v>
      </c>
      <c r="W5514" s="2">
        <v>0</v>
      </c>
      <c r="X5514" s="2">
        <v>0</v>
      </c>
      <c r="Y5514" s="2">
        <v>0</v>
      </c>
      <c r="Z5514" s="2">
        <v>0</v>
      </c>
      <c r="AA5514" s="2">
        <v>0</v>
      </c>
      <c r="AB5514" s="2">
        <v>0</v>
      </c>
      <c r="AC5514" s="2">
        <v>0</v>
      </c>
      <c r="AD5514" s="2">
        <v>0</v>
      </c>
      <c r="AE5514" s="2">
        <v>0</v>
      </c>
      <c r="AF5514" s="2">
        <v>0</v>
      </c>
      <c r="AG5514" s="2">
        <v>0</v>
      </c>
      <c r="AH5514" s="2">
        <v>127</v>
      </c>
      <c r="AI5514" s="2">
        <v>190</v>
      </c>
      <c r="AJ5514" s="2">
        <v>200</v>
      </c>
      <c r="AK5514" s="2">
        <v>0</v>
      </c>
      <c r="AL5514" s="2">
        <v>0</v>
      </c>
      <c r="AM5514" s="2">
        <v>0</v>
      </c>
      <c r="AN5514" s="2">
        <v>0</v>
      </c>
      <c r="AO5514" s="2">
        <v>0</v>
      </c>
      <c r="AP5514" s="2">
        <v>0</v>
      </c>
      <c r="AQ5514" s="2">
        <v>0</v>
      </c>
      <c r="AR5514" s="2">
        <v>0</v>
      </c>
      <c r="AS5514" s="2">
        <v>0</v>
      </c>
      <c r="AT5514" s="2">
        <v>0</v>
      </c>
      <c r="AU5514" s="2">
        <v>0</v>
      </c>
      <c r="AV5514" s="2">
        <v>0</v>
      </c>
      <c r="AW5514" s="2">
        <v>0</v>
      </c>
      <c r="AX5514" s="2">
        <v>0</v>
      </c>
      <c r="AY5514" s="2">
        <v>0</v>
      </c>
      <c r="AZ5514" s="2">
        <v>0</v>
      </c>
      <c r="BA5514" s="2">
        <v>0</v>
      </c>
      <c r="BB5514" s="2">
        <v>0</v>
      </c>
      <c r="BC5514" s="2">
        <v>0</v>
      </c>
      <c r="BD5514" s="2">
        <v>0</v>
      </c>
      <c r="BE5514" s="2">
        <v>0</v>
      </c>
      <c r="BF5514" s="2">
        <v>0</v>
      </c>
      <c r="BG5514" s="2">
        <v>0</v>
      </c>
      <c r="BH5514" s="2">
        <v>0</v>
      </c>
      <c r="BI5514" s="2">
        <v>0</v>
      </c>
      <c r="BJ5514" s="2">
        <v>0</v>
      </c>
      <c r="BK5514" s="2">
        <v>0</v>
      </c>
      <c r="BL5514" s="2">
        <v>0</v>
      </c>
      <c r="BM5514" s="2">
        <v>0</v>
      </c>
      <c r="BN5514" s="2">
        <v>0</v>
      </c>
      <c r="BO5514" s="2">
        <v>0</v>
      </c>
      <c r="BP5514" s="2">
        <v>6</v>
      </c>
      <c r="BQ5514" s="2">
        <v>7</v>
      </c>
      <c r="BR5514" s="2">
        <v>6</v>
      </c>
      <c r="BS5514" s="2">
        <v>0</v>
      </c>
      <c r="BT5514" s="2">
        <v>0</v>
      </c>
      <c r="BU5514" s="2">
        <v>0</v>
      </c>
      <c r="BV5514" s="2">
        <v>0</v>
      </c>
      <c r="BW5514" s="2">
        <v>0</v>
      </c>
      <c r="BX5514" s="2">
        <v>0</v>
      </c>
      <c r="BY5514" s="2">
        <v>0</v>
      </c>
      <c r="BZ5514" s="2">
        <v>0</v>
      </c>
      <c r="CA5514" s="2">
        <v>0</v>
      </c>
      <c r="CB5514" s="2">
        <v>0</v>
      </c>
      <c r="CC5514" s="2">
        <v>0</v>
      </c>
      <c r="CD5514" s="2">
        <v>0</v>
      </c>
      <c r="CE5514" s="2">
        <v>0</v>
      </c>
      <c r="CF5514" s="2">
        <v>0</v>
      </c>
      <c r="CG5514" s="2">
        <v>0</v>
      </c>
      <c r="CH5514" s="2">
        <v>0</v>
      </c>
      <c r="CI5514" s="2">
        <v>0</v>
      </c>
      <c r="CJ5514" s="2">
        <v>0</v>
      </c>
      <c r="CK5514" s="2">
        <v>0</v>
      </c>
      <c r="CL5514" s="2">
        <v>0</v>
      </c>
    </row>
    <row r="5515" spans="1:90" x14ac:dyDescent="0.25">
      <c r="A5515" t="s">
        <v>115</v>
      </c>
      <c r="B5515">
        <v>20206</v>
      </c>
      <c r="C5515" t="s">
        <v>285</v>
      </c>
      <c r="D5515">
        <v>1</v>
      </c>
      <c r="E5515">
        <v>8</v>
      </c>
      <c r="F5515">
        <v>14254</v>
      </c>
      <c r="G5515">
        <v>35014254</v>
      </c>
      <c r="H5515" t="s">
        <v>4768</v>
      </c>
      <c r="I5515">
        <v>688</v>
      </c>
      <c r="J5515" t="s">
        <v>285</v>
      </c>
      <c r="K5515" t="s">
        <v>5057</v>
      </c>
      <c r="L5515">
        <v>1</v>
      </c>
      <c r="M5515" t="s">
        <v>285</v>
      </c>
      <c r="N5515">
        <v>12080480</v>
      </c>
      <c r="O5515" t="s">
        <v>92</v>
      </c>
      <c r="P5515" t="s">
        <v>5058</v>
      </c>
      <c r="Q5515">
        <v>625</v>
      </c>
      <c r="R5515">
        <v>12</v>
      </c>
      <c r="S5515">
        <v>36222239</v>
      </c>
      <c r="U5515" t="s">
        <v>5059</v>
      </c>
      <c r="V5515">
        <v>1</v>
      </c>
      <c r="W5515" s="2">
        <v>0</v>
      </c>
      <c r="X5515" s="2">
        <v>0</v>
      </c>
      <c r="Y5515" s="2">
        <v>0</v>
      </c>
      <c r="Z5515" s="2">
        <v>0</v>
      </c>
      <c r="AA5515" s="2">
        <v>0</v>
      </c>
      <c r="AB5515" s="2">
        <v>0</v>
      </c>
      <c r="AC5515" s="2">
        <v>0</v>
      </c>
      <c r="AD5515" s="2">
        <v>0</v>
      </c>
      <c r="AE5515" s="2">
        <v>0</v>
      </c>
      <c r="AF5515" s="2">
        <v>0</v>
      </c>
      <c r="AG5515" s="2">
        <v>0</v>
      </c>
      <c r="AH5515" s="2">
        <v>140</v>
      </c>
      <c r="AI5515" s="2">
        <v>96</v>
      </c>
      <c r="AJ5515" s="2">
        <v>54</v>
      </c>
      <c r="AK5515" s="2">
        <v>0</v>
      </c>
      <c r="AL5515" s="2">
        <v>0</v>
      </c>
      <c r="AM5515" s="2">
        <v>0</v>
      </c>
      <c r="AN5515" s="2">
        <v>0</v>
      </c>
      <c r="AO5515" s="2">
        <v>0</v>
      </c>
      <c r="AP5515" s="2">
        <v>0</v>
      </c>
      <c r="AQ5515" s="2">
        <v>0</v>
      </c>
      <c r="AR5515" s="2">
        <v>0</v>
      </c>
      <c r="AS5515" s="2">
        <v>0</v>
      </c>
      <c r="AT5515" s="2">
        <v>0</v>
      </c>
      <c r="AU5515" s="2">
        <v>0</v>
      </c>
      <c r="AV5515" s="2">
        <v>0</v>
      </c>
      <c r="AW5515" s="2">
        <v>0</v>
      </c>
      <c r="AX5515" s="2">
        <v>0</v>
      </c>
      <c r="AY5515" s="2">
        <v>0</v>
      </c>
      <c r="AZ5515" s="2">
        <v>0</v>
      </c>
      <c r="BA5515" s="2">
        <v>0</v>
      </c>
      <c r="BB5515" s="2">
        <v>0</v>
      </c>
      <c r="BC5515" s="2">
        <v>0</v>
      </c>
      <c r="BD5515" s="2">
        <v>0</v>
      </c>
      <c r="BE5515" s="2">
        <v>0</v>
      </c>
      <c r="BF5515" s="2">
        <v>0</v>
      </c>
      <c r="BG5515" s="2">
        <v>0</v>
      </c>
      <c r="BH5515" s="2">
        <v>0</v>
      </c>
      <c r="BI5515" s="2">
        <v>0</v>
      </c>
      <c r="BJ5515" s="2">
        <v>0</v>
      </c>
      <c r="BK5515" s="2">
        <v>0</v>
      </c>
      <c r="BL5515" s="2">
        <v>0</v>
      </c>
      <c r="BM5515" s="2">
        <v>0</v>
      </c>
      <c r="BN5515" s="2">
        <v>0</v>
      </c>
      <c r="BO5515" s="2">
        <v>0</v>
      </c>
      <c r="BP5515" s="2">
        <v>4</v>
      </c>
      <c r="BQ5515" s="2">
        <v>4</v>
      </c>
      <c r="BR5515" s="2">
        <v>2</v>
      </c>
      <c r="BS5515" s="2">
        <v>0</v>
      </c>
      <c r="BT5515" s="2">
        <v>0</v>
      </c>
      <c r="BU5515" s="2">
        <v>0</v>
      </c>
      <c r="BV5515" s="2">
        <v>0</v>
      </c>
      <c r="BW5515" s="2">
        <v>0</v>
      </c>
      <c r="BX5515" s="2">
        <v>0</v>
      </c>
      <c r="BY5515" s="2">
        <v>0</v>
      </c>
      <c r="BZ5515" s="2">
        <v>0</v>
      </c>
      <c r="CA5515" s="2">
        <v>0</v>
      </c>
      <c r="CB5515" s="2">
        <v>0</v>
      </c>
      <c r="CC5515" s="2">
        <v>0</v>
      </c>
      <c r="CD5515" s="2">
        <v>0</v>
      </c>
      <c r="CE5515" s="2">
        <v>0</v>
      </c>
      <c r="CF5515" s="2">
        <v>0</v>
      </c>
      <c r="CG5515" s="2">
        <v>0</v>
      </c>
      <c r="CH5515" s="2">
        <v>0</v>
      </c>
      <c r="CI5515" s="2">
        <v>0</v>
      </c>
      <c r="CJ5515" s="2">
        <v>0</v>
      </c>
      <c r="CK5515" s="2">
        <v>0</v>
      </c>
      <c r="CL5515" s="2">
        <v>0</v>
      </c>
    </row>
    <row r="5516" spans="1:90" x14ac:dyDescent="0.25">
      <c r="A5516" t="s">
        <v>115</v>
      </c>
      <c r="B5516">
        <v>20206</v>
      </c>
      <c r="C5516" t="s">
        <v>285</v>
      </c>
      <c r="D5516">
        <v>1</v>
      </c>
      <c r="E5516">
        <v>8</v>
      </c>
      <c r="F5516">
        <v>14291</v>
      </c>
      <c r="G5516">
        <v>35014291</v>
      </c>
      <c r="H5516" t="s">
        <v>9636</v>
      </c>
      <c r="I5516">
        <v>688</v>
      </c>
      <c r="J5516" t="s">
        <v>285</v>
      </c>
      <c r="K5516" t="s">
        <v>5540</v>
      </c>
      <c r="L5516">
        <v>1</v>
      </c>
      <c r="M5516" t="s">
        <v>285</v>
      </c>
      <c r="N5516">
        <v>12071400</v>
      </c>
      <c r="O5516" t="s">
        <v>92</v>
      </c>
      <c r="P5516" t="s">
        <v>9637</v>
      </c>
      <c r="Q5516">
        <v>700</v>
      </c>
      <c r="R5516">
        <v>12</v>
      </c>
      <c r="S5516">
        <v>36020234</v>
      </c>
      <c r="T5516">
        <v>36022430</v>
      </c>
      <c r="U5516" t="s">
        <v>9638</v>
      </c>
      <c r="V5516">
        <v>1</v>
      </c>
      <c r="W5516" s="2">
        <v>0</v>
      </c>
      <c r="X5516" s="2">
        <v>0</v>
      </c>
      <c r="Y5516" s="2">
        <v>0</v>
      </c>
      <c r="Z5516" s="2">
        <v>0</v>
      </c>
      <c r="AA5516" s="2">
        <v>0</v>
      </c>
      <c r="AB5516" s="2">
        <v>0</v>
      </c>
      <c r="AC5516" s="2">
        <v>0</v>
      </c>
      <c r="AD5516" s="2">
        <v>0</v>
      </c>
      <c r="AE5516" s="2">
        <v>0</v>
      </c>
      <c r="AF5516" s="2">
        <v>0</v>
      </c>
      <c r="AG5516" s="2">
        <v>0</v>
      </c>
      <c r="AH5516" s="2">
        <v>160</v>
      </c>
      <c r="AI5516" s="2">
        <v>108</v>
      </c>
      <c r="AJ5516" s="2">
        <v>62</v>
      </c>
      <c r="AK5516" s="2">
        <v>0</v>
      </c>
      <c r="AL5516" s="2">
        <v>0</v>
      </c>
      <c r="AM5516" s="2">
        <v>0</v>
      </c>
      <c r="AN5516" s="2">
        <v>0</v>
      </c>
      <c r="AO5516" s="2">
        <v>0</v>
      </c>
      <c r="AP5516" s="2">
        <v>0</v>
      </c>
      <c r="AQ5516" s="2">
        <v>0</v>
      </c>
      <c r="AR5516" s="2">
        <v>0</v>
      </c>
      <c r="AS5516" s="2">
        <v>0</v>
      </c>
      <c r="AT5516" s="2">
        <v>0</v>
      </c>
      <c r="AU5516" s="2">
        <v>105</v>
      </c>
      <c r="AV5516" s="2">
        <v>0</v>
      </c>
      <c r="AW5516" s="2">
        <v>0</v>
      </c>
      <c r="AX5516" s="2">
        <v>0</v>
      </c>
      <c r="AY5516" s="2">
        <v>0</v>
      </c>
      <c r="AZ5516" s="2">
        <v>0</v>
      </c>
      <c r="BA5516" s="2">
        <v>0</v>
      </c>
      <c r="BB5516" s="2">
        <v>0</v>
      </c>
      <c r="BC5516" s="2">
        <v>0</v>
      </c>
      <c r="BD5516" s="2">
        <v>0</v>
      </c>
      <c r="BE5516" s="2">
        <v>0</v>
      </c>
      <c r="BF5516" s="2">
        <v>0</v>
      </c>
      <c r="BG5516" s="2">
        <v>0</v>
      </c>
      <c r="BH5516" s="2">
        <v>0</v>
      </c>
      <c r="BI5516" s="2">
        <v>0</v>
      </c>
      <c r="BJ5516" s="2">
        <v>0</v>
      </c>
      <c r="BK5516" s="2">
        <v>0</v>
      </c>
      <c r="BL5516" s="2">
        <v>0</v>
      </c>
      <c r="BM5516" s="2">
        <v>0</v>
      </c>
      <c r="BN5516" s="2">
        <v>0</v>
      </c>
      <c r="BO5516" s="2">
        <v>0</v>
      </c>
      <c r="BP5516" s="2">
        <v>6</v>
      </c>
      <c r="BQ5516" s="2">
        <v>4</v>
      </c>
      <c r="BR5516" s="2">
        <v>2</v>
      </c>
      <c r="BS5516" s="2">
        <v>0</v>
      </c>
      <c r="BT5516" s="2">
        <v>0</v>
      </c>
      <c r="BU5516" s="2">
        <v>0</v>
      </c>
      <c r="BV5516" s="2">
        <v>0</v>
      </c>
      <c r="BW5516" s="2">
        <v>0</v>
      </c>
      <c r="BX5516" s="2">
        <v>0</v>
      </c>
      <c r="BY5516" s="2">
        <v>0</v>
      </c>
      <c r="BZ5516" s="2">
        <v>0</v>
      </c>
      <c r="CA5516" s="2">
        <v>0</v>
      </c>
      <c r="CB5516" s="2">
        <v>0</v>
      </c>
      <c r="CC5516" s="2">
        <v>4</v>
      </c>
      <c r="CD5516" s="2">
        <v>0</v>
      </c>
      <c r="CE5516" s="2">
        <v>0</v>
      </c>
      <c r="CF5516" s="2">
        <v>0</v>
      </c>
      <c r="CG5516" s="2">
        <v>0</v>
      </c>
      <c r="CH5516" s="2">
        <v>0</v>
      </c>
      <c r="CI5516" s="2">
        <v>0</v>
      </c>
      <c r="CJ5516" s="2">
        <v>0</v>
      </c>
      <c r="CK5516" s="2">
        <v>0</v>
      </c>
      <c r="CL5516" s="2">
        <v>0</v>
      </c>
    </row>
    <row r="5517" spans="1:90" x14ac:dyDescent="0.25">
      <c r="A5517" t="s">
        <v>115</v>
      </c>
      <c r="B5517">
        <v>20206</v>
      </c>
      <c r="C5517" t="s">
        <v>285</v>
      </c>
      <c r="D5517">
        <v>1</v>
      </c>
      <c r="E5517">
        <v>8</v>
      </c>
      <c r="F5517">
        <v>49219</v>
      </c>
      <c r="G5517">
        <v>35049219</v>
      </c>
      <c r="H5517" t="s">
        <v>14552</v>
      </c>
      <c r="I5517">
        <v>234</v>
      </c>
      <c r="J5517" t="s">
        <v>286</v>
      </c>
      <c r="K5517" t="s">
        <v>2906</v>
      </c>
      <c r="L5517">
        <v>1</v>
      </c>
      <c r="M5517" t="s">
        <v>286</v>
      </c>
      <c r="N5517">
        <v>12287320</v>
      </c>
      <c r="O5517" t="s">
        <v>92</v>
      </c>
      <c r="P5517" t="s">
        <v>2955</v>
      </c>
      <c r="Q5517">
        <v>1000</v>
      </c>
      <c r="R5517">
        <v>12</v>
      </c>
      <c r="S5517">
        <v>36521220</v>
      </c>
      <c r="T5517">
        <v>36533947</v>
      </c>
      <c r="U5517" t="s">
        <v>14553</v>
      </c>
      <c r="V5517">
        <v>1</v>
      </c>
      <c r="W5517" s="2">
        <v>0</v>
      </c>
      <c r="X5517" s="2">
        <v>0</v>
      </c>
      <c r="Y5517" s="2">
        <v>0</v>
      </c>
      <c r="Z5517" s="2">
        <v>0</v>
      </c>
      <c r="AA5517" s="2">
        <v>0</v>
      </c>
      <c r="AB5517" s="2">
        <v>0</v>
      </c>
      <c r="AC5517" s="2">
        <v>0</v>
      </c>
      <c r="AD5517" s="2">
        <v>0</v>
      </c>
      <c r="AE5517" s="2">
        <v>0</v>
      </c>
      <c r="AF5517" s="2">
        <v>0</v>
      </c>
      <c r="AG5517" s="2">
        <v>0</v>
      </c>
      <c r="AH5517" s="2">
        <v>120</v>
      </c>
      <c r="AI5517" s="2">
        <v>136</v>
      </c>
      <c r="AJ5517" s="2">
        <v>86</v>
      </c>
      <c r="AK5517" s="2">
        <v>0</v>
      </c>
      <c r="AL5517" s="2">
        <v>0</v>
      </c>
      <c r="AM5517" s="2">
        <v>0</v>
      </c>
      <c r="AN5517" s="2">
        <v>0</v>
      </c>
      <c r="AO5517" s="2">
        <v>0</v>
      </c>
      <c r="AP5517" s="2">
        <v>0</v>
      </c>
      <c r="AQ5517" s="2">
        <v>0</v>
      </c>
      <c r="AR5517" s="2">
        <v>0</v>
      </c>
      <c r="AS5517" s="2">
        <v>0</v>
      </c>
      <c r="AT5517" s="2">
        <v>0</v>
      </c>
      <c r="AU5517" s="2">
        <v>139</v>
      </c>
      <c r="AV5517" s="2">
        <v>0</v>
      </c>
      <c r="AW5517" s="2">
        <v>0</v>
      </c>
      <c r="AX5517" s="2">
        <v>0</v>
      </c>
      <c r="AY5517" s="2">
        <v>0</v>
      </c>
      <c r="AZ5517" s="2">
        <v>0</v>
      </c>
      <c r="BA5517" s="2">
        <v>0</v>
      </c>
      <c r="BB5517" s="2">
        <v>0</v>
      </c>
      <c r="BC5517" s="2">
        <v>0</v>
      </c>
      <c r="BD5517" s="2">
        <v>0</v>
      </c>
      <c r="BE5517" s="2">
        <v>0</v>
      </c>
      <c r="BF5517" s="2">
        <v>0</v>
      </c>
      <c r="BG5517" s="2">
        <v>0</v>
      </c>
      <c r="BH5517" s="2">
        <v>0</v>
      </c>
      <c r="BI5517" s="2">
        <v>0</v>
      </c>
      <c r="BJ5517" s="2">
        <v>0</v>
      </c>
      <c r="BK5517" s="2">
        <v>0</v>
      </c>
      <c r="BL5517" s="2">
        <v>0</v>
      </c>
      <c r="BM5517" s="2">
        <v>0</v>
      </c>
      <c r="BN5517" s="2">
        <v>0</v>
      </c>
      <c r="BO5517" s="2">
        <v>0</v>
      </c>
      <c r="BP5517" s="2">
        <v>5</v>
      </c>
      <c r="BQ5517" s="2">
        <v>6</v>
      </c>
      <c r="BR5517" s="2">
        <v>6</v>
      </c>
      <c r="BS5517" s="2">
        <v>0</v>
      </c>
      <c r="BT5517" s="2">
        <v>0</v>
      </c>
      <c r="BU5517" s="2">
        <v>0</v>
      </c>
      <c r="BV5517" s="2">
        <v>0</v>
      </c>
      <c r="BW5517" s="2">
        <v>0</v>
      </c>
      <c r="BX5517" s="2">
        <v>0</v>
      </c>
      <c r="BY5517" s="2">
        <v>0</v>
      </c>
      <c r="BZ5517" s="2">
        <v>0</v>
      </c>
      <c r="CA5517" s="2">
        <v>0</v>
      </c>
      <c r="CB5517" s="2">
        <v>0</v>
      </c>
      <c r="CC5517" s="2">
        <v>6</v>
      </c>
      <c r="CD5517" s="2">
        <v>0</v>
      </c>
      <c r="CE5517" s="2">
        <v>0</v>
      </c>
      <c r="CF5517" s="2">
        <v>0</v>
      </c>
      <c r="CG5517" s="2">
        <v>0</v>
      </c>
      <c r="CH5517" s="2">
        <v>0</v>
      </c>
      <c r="CI5517" s="2">
        <v>0</v>
      </c>
      <c r="CJ5517" s="2">
        <v>0</v>
      </c>
      <c r="CK5517" s="2">
        <v>0</v>
      </c>
      <c r="CL5517" s="2">
        <v>0</v>
      </c>
    </row>
    <row r="5518" spans="1:90" x14ac:dyDescent="0.25">
      <c r="A5518" t="s">
        <v>115</v>
      </c>
      <c r="B5518">
        <v>20206</v>
      </c>
      <c r="C5518" t="s">
        <v>285</v>
      </c>
      <c r="D5518">
        <v>1</v>
      </c>
      <c r="E5518">
        <v>8</v>
      </c>
      <c r="F5518">
        <v>566846</v>
      </c>
      <c r="G5518">
        <v>35566846</v>
      </c>
      <c r="H5518" t="s">
        <v>19745</v>
      </c>
      <c r="I5518">
        <v>234</v>
      </c>
      <c r="J5518" t="s">
        <v>286</v>
      </c>
      <c r="K5518" t="s">
        <v>4801</v>
      </c>
      <c r="L5518">
        <v>1</v>
      </c>
      <c r="M5518" t="s">
        <v>286</v>
      </c>
      <c r="N5518">
        <v>12289381</v>
      </c>
      <c r="O5518" t="s">
        <v>2418</v>
      </c>
      <c r="P5518" t="s">
        <v>19083</v>
      </c>
      <c r="Q5518" t="s">
        <v>127</v>
      </c>
      <c r="R5518">
        <v>12</v>
      </c>
      <c r="S5518">
        <v>36558128</v>
      </c>
      <c r="U5518" t="s">
        <v>19084</v>
      </c>
      <c r="V5518">
        <v>1</v>
      </c>
      <c r="W5518" s="2">
        <v>0</v>
      </c>
      <c r="X5518" s="2">
        <v>0</v>
      </c>
      <c r="Y5518" s="2">
        <v>0</v>
      </c>
      <c r="Z5518" s="2">
        <v>0</v>
      </c>
      <c r="AA5518" s="2">
        <v>0</v>
      </c>
      <c r="AB5518" s="2">
        <v>0</v>
      </c>
      <c r="AC5518" s="2">
        <v>0</v>
      </c>
      <c r="AD5518" s="2">
        <v>98</v>
      </c>
      <c r="AE5518" s="2">
        <v>91</v>
      </c>
      <c r="AF5518" s="2">
        <v>70</v>
      </c>
      <c r="AG5518" s="2">
        <v>72</v>
      </c>
      <c r="AH5518" s="2">
        <v>69</v>
      </c>
      <c r="AI5518" s="2">
        <v>35</v>
      </c>
      <c r="AJ5518" s="2">
        <v>23</v>
      </c>
      <c r="AK5518" s="2">
        <v>0</v>
      </c>
      <c r="AL5518" s="2">
        <v>0</v>
      </c>
      <c r="AM5518" s="2">
        <v>0</v>
      </c>
      <c r="AN5518" s="2">
        <v>0</v>
      </c>
      <c r="AO5518" s="2">
        <v>0</v>
      </c>
      <c r="AP5518" s="2">
        <v>0</v>
      </c>
      <c r="AQ5518" s="2">
        <v>0</v>
      </c>
      <c r="AR5518" s="2">
        <v>0</v>
      </c>
      <c r="AS5518" s="2">
        <v>0</v>
      </c>
      <c r="AT5518" s="2">
        <v>0</v>
      </c>
      <c r="AU5518" s="2">
        <v>0</v>
      </c>
      <c r="AV5518" s="2">
        <v>0</v>
      </c>
      <c r="AW5518" s="2">
        <v>0</v>
      </c>
      <c r="AX5518" s="2">
        <v>0</v>
      </c>
      <c r="AY5518" s="2">
        <v>0</v>
      </c>
      <c r="AZ5518" s="2">
        <v>0</v>
      </c>
      <c r="BA5518" s="2">
        <v>0</v>
      </c>
      <c r="BB5518" s="2">
        <v>0</v>
      </c>
      <c r="BC5518" s="2">
        <v>0</v>
      </c>
      <c r="BD5518" s="2">
        <v>0</v>
      </c>
      <c r="BE5518" s="2">
        <v>0</v>
      </c>
      <c r="BF5518" s="2">
        <v>0</v>
      </c>
      <c r="BG5518" s="2">
        <v>0</v>
      </c>
      <c r="BH5518" s="2">
        <v>0</v>
      </c>
      <c r="BI5518" s="2">
        <v>0</v>
      </c>
      <c r="BJ5518" s="2">
        <v>0</v>
      </c>
      <c r="BK5518" s="2">
        <v>0</v>
      </c>
      <c r="BL5518" s="2">
        <v>5</v>
      </c>
      <c r="BM5518" s="2">
        <v>4</v>
      </c>
      <c r="BN5518" s="2">
        <v>3</v>
      </c>
      <c r="BO5518" s="2">
        <v>5</v>
      </c>
      <c r="BP5518" s="2">
        <v>4</v>
      </c>
      <c r="BQ5518" s="2">
        <v>1</v>
      </c>
      <c r="BR5518" s="2">
        <v>1</v>
      </c>
      <c r="BS5518" s="2">
        <v>0</v>
      </c>
      <c r="BT5518" s="2">
        <v>0</v>
      </c>
      <c r="BU5518" s="2">
        <v>0</v>
      </c>
      <c r="BV5518" s="2">
        <v>0</v>
      </c>
      <c r="BW5518" s="2">
        <v>0</v>
      </c>
      <c r="BX5518" s="2">
        <v>0</v>
      </c>
      <c r="BY5518" s="2">
        <v>0</v>
      </c>
      <c r="BZ5518" s="2">
        <v>0</v>
      </c>
      <c r="CA5518" s="2">
        <v>0</v>
      </c>
      <c r="CB5518" s="2">
        <v>0</v>
      </c>
      <c r="CC5518" s="2">
        <v>0</v>
      </c>
      <c r="CD5518" s="2">
        <v>0</v>
      </c>
      <c r="CE5518" s="2">
        <v>0</v>
      </c>
      <c r="CF5518" s="2">
        <v>0</v>
      </c>
      <c r="CG5518" s="2">
        <v>0</v>
      </c>
      <c r="CH5518" s="2">
        <v>0</v>
      </c>
      <c r="CI5518" s="2">
        <v>0</v>
      </c>
      <c r="CJ5518" s="2">
        <v>0</v>
      </c>
      <c r="CK5518" s="2">
        <v>0</v>
      </c>
      <c r="CL5518" s="2">
        <v>0</v>
      </c>
    </row>
    <row r="5519" spans="1:90" x14ac:dyDescent="0.25">
      <c r="A5519" t="s">
        <v>115</v>
      </c>
      <c r="B5519">
        <v>20206</v>
      </c>
      <c r="C5519" t="s">
        <v>285</v>
      </c>
      <c r="D5519">
        <v>1</v>
      </c>
      <c r="E5519">
        <v>8</v>
      </c>
      <c r="F5519">
        <v>14072</v>
      </c>
      <c r="G5519">
        <v>35014072</v>
      </c>
      <c r="H5519" t="s">
        <v>18078</v>
      </c>
      <c r="I5519">
        <v>571</v>
      </c>
      <c r="J5519" t="s">
        <v>13444</v>
      </c>
      <c r="K5519" t="s">
        <v>91</v>
      </c>
      <c r="L5519">
        <v>1</v>
      </c>
      <c r="M5519" t="s">
        <v>13444</v>
      </c>
      <c r="N5519">
        <v>12170000</v>
      </c>
      <c r="O5519" t="s">
        <v>102</v>
      </c>
      <c r="P5519" t="s">
        <v>7948</v>
      </c>
      <c r="Q5519">
        <v>251</v>
      </c>
      <c r="R5519">
        <v>12</v>
      </c>
      <c r="S5519">
        <v>36761377</v>
      </c>
      <c r="U5519" t="s">
        <v>18079</v>
      </c>
      <c r="V5519">
        <v>1</v>
      </c>
      <c r="W5519" s="2">
        <v>0</v>
      </c>
      <c r="X5519" s="2">
        <v>0</v>
      </c>
      <c r="Y5519" s="2">
        <v>0</v>
      </c>
      <c r="Z5519" s="2">
        <v>0</v>
      </c>
      <c r="AA5519" s="2">
        <v>0</v>
      </c>
      <c r="AB5519" s="2">
        <v>0</v>
      </c>
      <c r="AC5519" s="2">
        <v>0</v>
      </c>
      <c r="AD5519" s="2">
        <v>67</v>
      </c>
      <c r="AE5519" s="2">
        <v>65</v>
      </c>
      <c r="AF5519" s="2">
        <v>63</v>
      </c>
      <c r="AG5519" s="2">
        <v>57</v>
      </c>
      <c r="AH5519" s="2">
        <v>62</v>
      </c>
      <c r="AI5519" s="2">
        <v>64</v>
      </c>
      <c r="AJ5519" s="2">
        <v>48</v>
      </c>
      <c r="AK5519" s="2">
        <v>0</v>
      </c>
      <c r="AL5519" s="2">
        <v>0</v>
      </c>
      <c r="AM5519" s="2">
        <v>0</v>
      </c>
      <c r="AN5519" s="2">
        <v>0</v>
      </c>
      <c r="AO5519" s="2">
        <v>0</v>
      </c>
      <c r="AP5519" s="2">
        <v>0</v>
      </c>
      <c r="AQ5519" s="2">
        <v>0</v>
      </c>
      <c r="AR5519" s="2">
        <v>0</v>
      </c>
      <c r="AS5519" s="2">
        <v>0</v>
      </c>
      <c r="AT5519" s="2">
        <v>0</v>
      </c>
      <c r="AU5519" s="2">
        <v>0</v>
      </c>
      <c r="AV5519" s="2">
        <v>0</v>
      </c>
      <c r="AW5519" s="2">
        <v>0</v>
      </c>
      <c r="AX5519" s="2">
        <v>0</v>
      </c>
      <c r="AY5519" s="2">
        <v>0</v>
      </c>
      <c r="AZ5519" s="2">
        <v>0</v>
      </c>
      <c r="BA5519" s="2">
        <v>0</v>
      </c>
      <c r="BB5519" s="2">
        <v>0</v>
      </c>
      <c r="BC5519" s="2">
        <v>0</v>
      </c>
      <c r="BD5519" s="2">
        <v>8</v>
      </c>
      <c r="BE5519" s="2">
        <v>0</v>
      </c>
      <c r="BF5519" s="2">
        <v>0</v>
      </c>
      <c r="BG5519" s="2">
        <v>0</v>
      </c>
      <c r="BH5519" s="2">
        <v>0</v>
      </c>
      <c r="BI5519" s="2">
        <v>0</v>
      </c>
      <c r="BJ5519" s="2">
        <v>0</v>
      </c>
      <c r="BK5519" s="2">
        <v>0</v>
      </c>
      <c r="BL5519" s="2">
        <v>4</v>
      </c>
      <c r="BM5519" s="2">
        <v>3</v>
      </c>
      <c r="BN5519" s="2">
        <v>3</v>
      </c>
      <c r="BO5519" s="2">
        <v>5</v>
      </c>
      <c r="BP5519" s="2">
        <v>4</v>
      </c>
      <c r="BQ5519" s="2">
        <v>3</v>
      </c>
      <c r="BR5519" s="2">
        <v>2</v>
      </c>
      <c r="BS5519" s="2">
        <v>0</v>
      </c>
      <c r="BT5519" s="2">
        <v>0</v>
      </c>
      <c r="BU5519" s="2">
        <v>0</v>
      </c>
      <c r="BV5519" s="2">
        <v>0</v>
      </c>
      <c r="BW5519" s="2">
        <v>0</v>
      </c>
      <c r="BX5519" s="2">
        <v>0</v>
      </c>
      <c r="BY5519" s="2">
        <v>0</v>
      </c>
      <c r="BZ5519" s="2">
        <v>0</v>
      </c>
      <c r="CA5519" s="2">
        <v>0</v>
      </c>
      <c r="CB5519" s="2">
        <v>0</v>
      </c>
      <c r="CC5519" s="2">
        <v>0</v>
      </c>
      <c r="CD5519" s="2">
        <v>0</v>
      </c>
      <c r="CE5519" s="2">
        <v>0</v>
      </c>
      <c r="CF5519" s="2">
        <v>0</v>
      </c>
      <c r="CG5519" s="2">
        <v>0</v>
      </c>
      <c r="CH5519" s="2">
        <v>0</v>
      </c>
      <c r="CI5519" s="2">
        <v>0</v>
      </c>
      <c r="CJ5519" s="2">
        <v>0</v>
      </c>
      <c r="CK5519" s="2">
        <v>0</v>
      </c>
      <c r="CL5519" s="2">
        <v>2</v>
      </c>
    </row>
    <row r="5520" spans="1:90" x14ac:dyDescent="0.25">
      <c r="A5520" t="s">
        <v>115</v>
      </c>
      <c r="B5520">
        <v>20206</v>
      </c>
      <c r="C5520" t="s">
        <v>285</v>
      </c>
      <c r="D5520">
        <v>1</v>
      </c>
      <c r="E5520">
        <v>8</v>
      </c>
      <c r="F5520">
        <v>14011</v>
      </c>
      <c r="G5520">
        <v>35014011</v>
      </c>
      <c r="H5520" t="s">
        <v>619</v>
      </c>
      <c r="I5520">
        <v>688</v>
      </c>
      <c r="J5520" t="s">
        <v>285</v>
      </c>
      <c r="K5520" t="s">
        <v>620</v>
      </c>
      <c r="L5520">
        <v>1</v>
      </c>
      <c r="M5520" t="s">
        <v>285</v>
      </c>
      <c r="N5520">
        <v>12090800</v>
      </c>
      <c r="O5520" t="s">
        <v>102</v>
      </c>
      <c r="P5520" t="s">
        <v>621</v>
      </c>
      <c r="Q5520">
        <v>369</v>
      </c>
      <c r="R5520">
        <v>12</v>
      </c>
      <c r="S5520">
        <v>36228755</v>
      </c>
      <c r="U5520" t="s">
        <v>622</v>
      </c>
      <c r="V5520">
        <v>1</v>
      </c>
      <c r="W5520" s="2">
        <v>0</v>
      </c>
      <c r="X5520" s="2">
        <v>0</v>
      </c>
      <c r="Y5520" s="2">
        <v>0</v>
      </c>
      <c r="Z5520" s="2">
        <v>0</v>
      </c>
      <c r="AA5520" s="2">
        <v>0</v>
      </c>
      <c r="AB5520" s="2">
        <v>0</v>
      </c>
      <c r="AC5520" s="2">
        <v>0</v>
      </c>
      <c r="AD5520" s="2">
        <v>0</v>
      </c>
      <c r="AE5520" s="2">
        <v>0</v>
      </c>
      <c r="AF5520" s="2">
        <v>0</v>
      </c>
      <c r="AG5520" s="2">
        <v>0</v>
      </c>
      <c r="AH5520" s="2">
        <v>111</v>
      </c>
      <c r="AI5520" s="2">
        <v>105</v>
      </c>
      <c r="AJ5520" s="2">
        <v>93</v>
      </c>
      <c r="AK5520" s="2">
        <v>0</v>
      </c>
      <c r="AL5520" s="2">
        <v>0</v>
      </c>
      <c r="AM5520" s="2">
        <v>0</v>
      </c>
      <c r="AN5520" s="2">
        <v>0</v>
      </c>
      <c r="AO5520" s="2">
        <v>0</v>
      </c>
      <c r="AP5520" s="2">
        <v>0</v>
      </c>
      <c r="AQ5520" s="2">
        <v>0</v>
      </c>
      <c r="AR5520" s="2">
        <v>0</v>
      </c>
      <c r="AS5520" s="2">
        <v>0</v>
      </c>
      <c r="AT5520" s="2">
        <v>0</v>
      </c>
      <c r="AU5520" s="2">
        <v>70</v>
      </c>
      <c r="AV5520" s="2">
        <v>0</v>
      </c>
      <c r="AW5520" s="2">
        <v>0</v>
      </c>
      <c r="AX5520" s="2">
        <v>0</v>
      </c>
      <c r="AY5520" s="2">
        <v>0</v>
      </c>
      <c r="AZ5520" s="2">
        <v>0</v>
      </c>
      <c r="BA5520" s="2">
        <v>0</v>
      </c>
      <c r="BB5520" s="2">
        <v>0</v>
      </c>
      <c r="BC5520" s="2">
        <v>0</v>
      </c>
      <c r="BD5520" s="2">
        <v>14</v>
      </c>
      <c r="BE5520" s="2">
        <v>0</v>
      </c>
      <c r="BF5520" s="2">
        <v>0</v>
      </c>
      <c r="BG5520" s="2">
        <v>0</v>
      </c>
      <c r="BH5520" s="2">
        <v>0</v>
      </c>
      <c r="BI5520" s="2">
        <v>0</v>
      </c>
      <c r="BJ5520" s="2">
        <v>0</v>
      </c>
      <c r="BK5520" s="2">
        <v>0</v>
      </c>
      <c r="BL5520" s="2">
        <v>0</v>
      </c>
      <c r="BM5520" s="2">
        <v>0</v>
      </c>
      <c r="BN5520" s="2">
        <v>0</v>
      </c>
      <c r="BO5520" s="2">
        <v>0</v>
      </c>
      <c r="BP5520" s="2">
        <v>6</v>
      </c>
      <c r="BQ5520" s="2">
        <v>6</v>
      </c>
      <c r="BR5520" s="2">
        <v>6</v>
      </c>
      <c r="BS5520" s="2">
        <v>0</v>
      </c>
      <c r="BT5520" s="2">
        <v>0</v>
      </c>
      <c r="BU5520" s="2">
        <v>0</v>
      </c>
      <c r="BV5520" s="2">
        <v>0</v>
      </c>
      <c r="BW5520" s="2">
        <v>0</v>
      </c>
      <c r="BX5520" s="2">
        <v>0</v>
      </c>
      <c r="BY5520" s="2">
        <v>0</v>
      </c>
      <c r="BZ5520" s="2">
        <v>0</v>
      </c>
      <c r="CA5520" s="2">
        <v>0</v>
      </c>
      <c r="CB5520" s="2">
        <v>0</v>
      </c>
      <c r="CC5520" s="2">
        <v>4</v>
      </c>
      <c r="CD5520" s="2">
        <v>0</v>
      </c>
      <c r="CE5520" s="2">
        <v>0</v>
      </c>
      <c r="CF5520" s="2">
        <v>0</v>
      </c>
      <c r="CG5520" s="2">
        <v>0</v>
      </c>
      <c r="CH5520" s="2">
        <v>0</v>
      </c>
      <c r="CI5520" s="2">
        <v>0</v>
      </c>
      <c r="CJ5520" s="2">
        <v>0</v>
      </c>
      <c r="CK5520" s="2">
        <v>0</v>
      </c>
      <c r="CL5520" s="2">
        <v>3</v>
      </c>
    </row>
    <row r="5521" spans="1:90" x14ac:dyDescent="0.25">
      <c r="A5521" t="s">
        <v>115</v>
      </c>
      <c r="B5521">
        <v>20206</v>
      </c>
      <c r="C5521" t="s">
        <v>285</v>
      </c>
      <c r="D5521">
        <v>1</v>
      </c>
      <c r="E5521">
        <v>8</v>
      </c>
      <c r="F5521">
        <v>42341</v>
      </c>
      <c r="G5521">
        <v>35042341</v>
      </c>
      <c r="H5521" t="s">
        <v>6051</v>
      </c>
      <c r="I5521">
        <v>234</v>
      </c>
      <c r="J5521" t="s">
        <v>286</v>
      </c>
      <c r="K5521" t="s">
        <v>4829</v>
      </c>
      <c r="L5521">
        <v>1</v>
      </c>
      <c r="M5521" t="s">
        <v>286</v>
      </c>
      <c r="N5521">
        <v>12288460</v>
      </c>
      <c r="O5521" t="s">
        <v>92</v>
      </c>
      <c r="P5521" t="s">
        <v>11538</v>
      </c>
      <c r="Q5521">
        <v>201</v>
      </c>
      <c r="R5521">
        <v>12</v>
      </c>
      <c r="S5521">
        <v>36531241</v>
      </c>
      <c r="T5521">
        <v>36534955</v>
      </c>
      <c r="U5521" t="s">
        <v>11539</v>
      </c>
      <c r="V5521">
        <v>1</v>
      </c>
      <c r="W5521" s="2">
        <v>0</v>
      </c>
      <c r="X5521" s="2">
        <v>0</v>
      </c>
      <c r="Y5521" s="2">
        <v>0</v>
      </c>
      <c r="Z5521" s="2">
        <v>0</v>
      </c>
      <c r="AA5521" s="2">
        <v>0</v>
      </c>
      <c r="AB5521" s="2">
        <v>0</v>
      </c>
      <c r="AC5521" s="2">
        <v>0</v>
      </c>
      <c r="AD5521" s="2">
        <v>108</v>
      </c>
      <c r="AE5521" s="2">
        <v>145</v>
      </c>
      <c r="AF5521" s="2">
        <v>103</v>
      </c>
      <c r="AG5521" s="2">
        <v>113</v>
      </c>
      <c r="AH5521" s="2">
        <v>174</v>
      </c>
      <c r="AI5521" s="2">
        <v>190</v>
      </c>
      <c r="AJ5521" s="2">
        <v>206</v>
      </c>
      <c r="AK5521" s="2">
        <v>0</v>
      </c>
      <c r="AL5521" s="2">
        <v>0</v>
      </c>
      <c r="AM5521" s="2">
        <v>0</v>
      </c>
      <c r="AN5521" s="2">
        <v>0</v>
      </c>
      <c r="AO5521" s="2">
        <v>0</v>
      </c>
      <c r="AP5521" s="2">
        <v>0</v>
      </c>
      <c r="AQ5521" s="2">
        <v>0</v>
      </c>
      <c r="AR5521" s="2">
        <v>0</v>
      </c>
      <c r="AS5521" s="2">
        <v>0</v>
      </c>
      <c r="AT5521" s="2">
        <v>0</v>
      </c>
      <c r="AU5521" s="2">
        <v>0</v>
      </c>
      <c r="AV5521" s="2">
        <v>0</v>
      </c>
      <c r="AW5521" s="2">
        <v>0</v>
      </c>
      <c r="AX5521" s="2">
        <v>0</v>
      </c>
      <c r="AY5521" s="2">
        <v>0</v>
      </c>
      <c r="AZ5521" s="2">
        <v>0</v>
      </c>
      <c r="BA5521" s="2">
        <v>0</v>
      </c>
      <c r="BB5521" s="2">
        <v>0</v>
      </c>
      <c r="BC5521" s="2">
        <v>0</v>
      </c>
      <c r="BD5521" s="2">
        <v>34</v>
      </c>
      <c r="BE5521" s="2">
        <v>0</v>
      </c>
      <c r="BF5521" s="2">
        <v>0</v>
      </c>
      <c r="BG5521" s="2">
        <v>0</v>
      </c>
      <c r="BH5521" s="2">
        <v>0</v>
      </c>
      <c r="BI5521" s="2">
        <v>0</v>
      </c>
      <c r="BJ5521" s="2">
        <v>0</v>
      </c>
      <c r="BK5521" s="2">
        <v>0</v>
      </c>
      <c r="BL5521" s="2">
        <v>5</v>
      </c>
      <c r="BM5521" s="2">
        <v>7</v>
      </c>
      <c r="BN5521" s="2">
        <v>6</v>
      </c>
      <c r="BO5521" s="2">
        <v>6</v>
      </c>
      <c r="BP5521" s="2">
        <v>9</v>
      </c>
      <c r="BQ5521" s="2">
        <v>9</v>
      </c>
      <c r="BR5521" s="2">
        <v>10</v>
      </c>
      <c r="BS5521" s="2">
        <v>0</v>
      </c>
      <c r="BT5521" s="2">
        <v>0</v>
      </c>
      <c r="BU5521" s="2">
        <v>0</v>
      </c>
      <c r="BV5521" s="2">
        <v>0</v>
      </c>
      <c r="BW5521" s="2">
        <v>0</v>
      </c>
      <c r="BX5521" s="2">
        <v>0</v>
      </c>
      <c r="BY5521" s="2">
        <v>0</v>
      </c>
      <c r="BZ5521" s="2">
        <v>0</v>
      </c>
      <c r="CA5521" s="2">
        <v>0</v>
      </c>
      <c r="CB5521" s="2">
        <v>0</v>
      </c>
      <c r="CC5521" s="2">
        <v>0</v>
      </c>
      <c r="CD5521" s="2">
        <v>0</v>
      </c>
      <c r="CE5521" s="2">
        <v>0</v>
      </c>
      <c r="CF5521" s="2">
        <v>0</v>
      </c>
      <c r="CG5521" s="2">
        <v>0</v>
      </c>
      <c r="CH5521" s="2">
        <v>0</v>
      </c>
      <c r="CI5521" s="2">
        <v>0</v>
      </c>
      <c r="CJ5521" s="2">
        <v>0</v>
      </c>
      <c r="CK5521" s="2">
        <v>0</v>
      </c>
      <c r="CL5521" s="2">
        <v>7</v>
      </c>
    </row>
    <row r="5522" spans="1:90" x14ac:dyDescent="0.25">
      <c r="A5522" t="s">
        <v>115</v>
      </c>
      <c r="B5522">
        <v>20206</v>
      </c>
      <c r="C5522" t="s">
        <v>285</v>
      </c>
      <c r="D5522">
        <v>1</v>
      </c>
      <c r="E5522">
        <v>8</v>
      </c>
      <c r="F5522">
        <v>45482</v>
      </c>
      <c r="G5522">
        <v>35045482</v>
      </c>
      <c r="H5522" t="s">
        <v>14297</v>
      </c>
      <c r="I5522">
        <v>234</v>
      </c>
      <c r="J5522" t="s">
        <v>286</v>
      </c>
      <c r="K5522" t="s">
        <v>12793</v>
      </c>
      <c r="L5522">
        <v>1</v>
      </c>
      <c r="M5522" t="s">
        <v>286</v>
      </c>
      <c r="N5522">
        <v>12285050</v>
      </c>
      <c r="O5522" t="s">
        <v>102</v>
      </c>
      <c r="P5522" t="s">
        <v>14298</v>
      </c>
      <c r="Q5522">
        <v>625</v>
      </c>
      <c r="R5522">
        <v>12</v>
      </c>
      <c r="S5522">
        <v>36532009</v>
      </c>
      <c r="T5522">
        <v>36534966</v>
      </c>
      <c r="U5522" t="s">
        <v>14299</v>
      </c>
      <c r="V5522">
        <v>1</v>
      </c>
      <c r="W5522" s="2">
        <v>0</v>
      </c>
      <c r="X5522" s="2">
        <v>0</v>
      </c>
      <c r="Y5522" s="2">
        <v>0</v>
      </c>
      <c r="Z5522" s="2">
        <v>0</v>
      </c>
      <c r="AA5522" s="2">
        <v>0</v>
      </c>
      <c r="AB5522" s="2">
        <v>0</v>
      </c>
      <c r="AC5522" s="2">
        <v>0</v>
      </c>
      <c r="AD5522" s="2">
        <v>63</v>
      </c>
      <c r="AE5522" s="2">
        <v>67</v>
      </c>
      <c r="AF5522" s="2">
        <v>48</v>
      </c>
      <c r="AG5522" s="2">
        <v>53</v>
      </c>
      <c r="AH5522" s="2">
        <v>95</v>
      </c>
      <c r="AI5522" s="2">
        <v>81</v>
      </c>
      <c r="AJ5522" s="2">
        <v>86</v>
      </c>
      <c r="AK5522" s="2">
        <v>0</v>
      </c>
      <c r="AL5522" s="2">
        <v>0</v>
      </c>
      <c r="AM5522" s="2">
        <v>0</v>
      </c>
      <c r="AN5522" s="2">
        <v>0</v>
      </c>
      <c r="AO5522" s="2">
        <v>0</v>
      </c>
      <c r="AP5522" s="2">
        <v>0</v>
      </c>
      <c r="AQ5522" s="2">
        <v>0</v>
      </c>
      <c r="AR5522" s="2">
        <v>0</v>
      </c>
      <c r="AS5522" s="2">
        <v>0</v>
      </c>
      <c r="AT5522" s="2">
        <v>0</v>
      </c>
      <c r="AU5522" s="2">
        <v>0</v>
      </c>
      <c r="AV5522" s="2">
        <v>0</v>
      </c>
      <c r="AW5522" s="2">
        <v>0</v>
      </c>
      <c r="AX5522" s="2">
        <v>0</v>
      </c>
      <c r="AY5522" s="2">
        <v>0</v>
      </c>
      <c r="AZ5522" s="2">
        <v>0</v>
      </c>
      <c r="BA5522" s="2">
        <v>0</v>
      </c>
      <c r="BB5522" s="2">
        <v>0</v>
      </c>
      <c r="BC5522" s="2">
        <v>20</v>
      </c>
      <c r="BD5522" s="2">
        <v>0</v>
      </c>
      <c r="BE5522" s="2">
        <v>0</v>
      </c>
      <c r="BF5522" s="2">
        <v>0</v>
      </c>
      <c r="BG5522" s="2">
        <v>0</v>
      </c>
      <c r="BH5522" s="2">
        <v>0</v>
      </c>
      <c r="BI5522" s="2">
        <v>0</v>
      </c>
      <c r="BJ5522" s="2">
        <v>0</v>
      </c>
      <c r="BK5522" s="2">
        <v>0</v>
      </c>
      <c r="BL5522" s="2">
        <v>4</v>
      </c>
      <c r="BM5522" s="2">
        <v>2</v>
      </c>
      <c r="BN5522" s="2">
        <v>3</v>
      </c>
      <c r="BO5522" s="2">
        <v>2</v>
      </c>
      <c r="BP5522" s="2">
        <v>5</v>
      </c>
      <c r="BQ5522" s="2">
        <v>4</v>
      </c>
      <c r="BR5522" s="2">
        <v>3</v>
      </c>
      <c r="BS5522" s="2">
        <v>0</v>
      </c>
      <c r="BT5522" s="2">
        <v>0</v>
      </c>
      <c r="BU5522" s="2">
        <v>0</v>
      </c>
      <c r="BV5522" s="2">
        <v>0</v>
      </c>
      <c r="BW5522" s="2">
        <v>0</v>
      </c>
      <c r="BX5522" s="2">
        <v>0</v>
      </c>
      <c r="BY5522" s="2">
        <v>0</v>
      </c>
      <c r="BZ5522" s="2">
        <v>0</v>
      </c>
      <c r="CA5522" s="2">
        <v>0</v>
      </c>
      <c r="CB5522" s="2">
        <v>0</v>
      </c>
      <c r="CC5522" s="2">
        <v>0</v>
      </c>
      <c r="CD5522" s="2">
        <v>0</v>
      </c>
      <c r="CE5522" s="2">
        <v>0</v>
      </c>
      <c r="CF5522" s="2">
        <v>0</v>
      </c>
      <c r="CG5522" s="2">
        <v>0</v>
      </c>
      <c r="CH5522" s="2">
        <v>0</v>
      </c>
      <c r="CI5522" s="2">
        <v>0</v>
      </c>
      <c r="CJ5522" s="2">
        <v>0</v>
      </c>
      <c r="CK5522" s="2">
        <v>1</v>
      </c>
      <c r="CL5522" s="2">
        <v>0</v>
      </c>
    </row>
    <row r="5523" spans="1:90" x14ac:dyDescent="0.25">
      <c r="A5523" t="s">
        <v>115</v>
      </c>
      <c r="B5523">
        <v>20206</v>
      </c>
      <c r="C5523" t="s">
        <v>285</v>
      </c>
      <c r="D5523">
        <v>1</v>
      </c>
      <c r="E5523">
        <v>8</v>
      </c>
      <c r="F5523">
        <v>14266</v>
      </c>
      <c r="G5523">
        <v>35014266</v>
      </c>
      <c r="H5523" t="s">
        <v>3149</v>
      </c>
      <c r="I5523">
        <v>688</v>
      </c>
      <c r="J5523" t="s">
        <v>285</v>
      </c>
      <c r="K5523" t="s">
        <v>3150</v>
      </c>
      <c r="L5523">
        <v>1</v>
      </c>
      <c r="M5523" t="s">
        <v>285</v>
      </c>
      <c r="N5523">
        <v>12031580</v>
      </c>
      <c r="O5523" t="s">
        <v>92</v>
      </c>
      <c r="P5523" t="s">
        <v>3151</v>
      </c>
      <c r="Q5523">
        <v>170</v>
      </c>
      <c r="R5523">
        <v>12</v>
      </c>
      <c r="S5523">
        <v>36821626</v>
      </c>
      <c r="T5523">
        <v>36821636</v>
      </c>
      <c r="U5523" t="s">
        <v>3152</v>
      </c>
      <c r="V5523">
        <v>1</v>
      </c>
      <c r="W5523" s="2">
        <v>0</v>
      </c>
      <c r="X5523" s="2">
        <v>0</v>
      </c>
      <c r="Y5523" s="2">
        <v>0</v>
      </c>
      <c r="Z5523" s="2">
        <v>0</v>
      </c>
      <c r="AA5523" s="2">
        <v>0</v>
      </c>
      <c r="AB5523" s="2">
        <v>0</v>
      </c>
      <c r="AC5523" s="2">
        <v>0</v>
      </c>
      <c r="AD5523" s="2">
        <v>0</v>
      </c>
      <c r="AE5523" s="2">
        <v>0</v>
      </c>
      <c r="AF5523" s="2">
        <v>0</v>
      </c>
      <c r="AG5523" s="2">
        <v>0</v>
      </c>
      <c r="AH5523" s="2">
        <v>163</v>
      </c>
      <c r="AI5523" s="2">
        <v>194</v>
      </c>
      <c r="AJ5523" s="2">
        <v>203</v>
      </c>
      <c r="AK5523" s="2">
        <v>0</v>
      </c>
      <c r="AL5523" s="2">
        <v>0</v>
      </c>
      <c r="AM5523" s="2">
        <v>0</v>
      </c>
      <c r="AN5523" s="2">
        <v>0</v>
      </c>
      <c r="AO5523" s="2">
        <v>0</v>
      </c>
      <c r="AP5523" s="2">
        <v>0</v>
      </c>
      <c r="AQ5523" s="2">
        <v>0</v>
      </c>
      <c r="AR5523" s="2">
        <v>0</v>
      </c>
      <c r="AS5523" s="2">
        <v>0</v>
      </c>
      <c r="AT5523" s="2">
        <v>0</v>
      </c>
      <c r="AU5523" s="2">
        <v>0</v>
      </c>
      <c r="AV5523" s="2">
        <v>0</v>
      </c>
      <c r="AW5523" s="2">
        <v>0</v>
      </c>
      <c r="AX5523" s="2">
        <v>0</v>
      </c>
      <c r="AY5523" s="2">
        <v>0</v>
      </c>
      <c r="AZ5523" s="2">
        <v>0</v>
      </c>
      <c r="BA5523" s="2">
        <v>0</v>
      </c>
      <c r="BB5523" s="2">
        <v>0</v>
      </c>
      <c r="BC5523" s="2">
        <v>0</v>
      </c>
      <c r="BD5523" s="2">
        <v>0</v>
      </c>
      <c r="BE5523" s="2">
        <v>0</v>
      </c>
      <c r="BF5523" s="2">
        <v>0</v>
      </c>
      <c r="BG5523" s="2">
        <v>0</v>
      </c>
      <c r="BH5523" s="2">
        <v>0</v>
      </c>
      <c r="BI5523" s="2">
        <v>0</v>
      </c>
      <c r="BJ5523" s="2">
        <v>0</v>
      </c>
      <c r="BK5523" s="2">
        <v>0</v>
      </c>
      <c r="BL5523" s="2">
        <v>0</v>
      </c>
      <c r="BM5523" s="2">
        <v>0</v>
      </c>
      <c r="BN5523" s="2">
        <v>0</v>
      </c>
      <c r="BO5523" s="2">
        <v>0</v>
      </c>
      <c r="BP5523" s="2">
        <v>7</v>
      </c>
      <c r="BQ5523" s="2">
        <v>5</v>
      </c>
      <c r="BR5523" s="2">
        <v>7</v>
      </c>
      <c r="BS5523" s="2">
        <v>0</v>
      </c>
      <c r="BT5523" s="2">
        <v>0</v>
      </c>
      <c r="BU5523" s="2">
        <v>0</v>
      </c>
      <c r="BV5523" s="2">
        <v>0</v>
      </c>
      <c r="BW5523" s="2">
        <v>0</v>
      </c>
      <c r="BX5523" s="2">
        <v>0</v>
      </c>
      <c r="BY5523" s="2">
        <v>0</v>
      </c>
      <c r="BZ5523" s="2">
        <v>0</v>
      </c>
      <c r="CA5523" s="2">
        <v>0</v>
      </c>
      <c r="CB5523" s="2">
        <v>0</v>
      </c>
      <c r="CC5523" s="2">
        <v>0</v>
      </c>
      <c r="CD5523" s="2">
        <v>0</v>
      </c>
      <c r="CE5523" s="2">
        <v>0</v>
      </c>
      <c r="CF5523" s="2">
        <v>0</v>
      </c>
      <c r="CG5523" s="2">
        <v>0</v>
      </c>
      <c r="CH5523" s="2">
        <v>0</v>
      </c>
      <c r="CI5523" s="2">
        <v>0</v>
      </c>
      <c r="CJ5523" s="2">
        <v>0</v>
      </c>
      <c r="CK5523" s="2">
        <v>0</v>
      </c>
      <c r="CL5523" s="2">
        <v>0</v>
      </c>
    </row>
    <row r="5524" spans="1:90" x14ac:dyDescent="0.25">
      <c r="A5524" t="s">
        <v>115</v>
      </c>
      <c r="B5524">
        <v>21006</v>
      </c>
      <c r="C5524" t="s">
        <v>533</v>
      </c>
      <c r="D5524">
        <v>1</v>
      </c>
      <c r="E5524">
        <v>8</v>
      </c>
      <c r="F5524">
        <v>34721</v>
      </c>
      <c r="G5524">
        <v>35034721</v>
      </c>
      <c r="H5524" t="s">
        <v>18745</v>
      </c>
      <c r="I5524">
        <v>207</v>
      </c>
      <c r="J5524" t="s">
        <v>1042</v>
      </c>
      <c r="K5524" t="s">
        <v>91</v>
      </c>
      <c r="L5524">
        <v>1</v>
      </c>
      <c r="M5524" t="s">
        <v>1042</v>
      </c>
      <c r="N5524">
        <v>17690000</v>
      </c>
      <c r="P5524" t="s">
        <v>3814</v>
      </c>
      <c r="Q5524">
        <v>339</v>
      </c>
      <c r="R5524">
        <v>14</v>
      </c>
      <c r="S5524">
        <v>34781141</v>
      </c>
      <c r="T5524">
        <v>34781809</v>
      </c>
      <c r="U5524" t="s">
        <v>18746</v>
      </c>
      <c r="V5524">
        <v>1</v>
      </c>
      <c r="W5524" s="2">
        <v>0</v>
      </c>
      <c r="X5524" s="2">
        <v>0</v>
      </c>
      <c r="Y5524" s="2">
        <v>0</v>
      </c>
      <c r="Z5524" s="2">
        <v>0</v>
      </c>
      <c r="AA5524" s="2">
        <v>0</v>
      </c>
      <c r="AB5524" s="2">
        <v>0</v>
      </c>
      <c r="AC5524" s="2">
        <v>0</v>
      </c>
      <c r="AD5524" s="2">
        <v>104</v>
      </c>
      <c r="AE5524" s="2">
        <v>105</v>
      </c>
      <c r="AF5524" s="2">
        <v>102</v>
      </c>
      <c r="AG5524" s="2">
        <v>121</v>
      </c>
      <c r="AH5524" s="2">
        <v>121</v>
      </c>
      <c r="AI5524" s="2">
        <v>94</v>
      </c>
      <c r="AJ5524" s="2">
        <v>48</v>
      </c>
      <c r="AK5524" s="2">
        <v>0</v>
      </c>
      <c r="AL5524" s="2">
        <v>0</v>
      </c>
      <c r="AM5524" s="2">
        <v>0</v>
      </c>
      <c r="AN5524" s="2">
        <v>0</v>
      </c>
      <c r="AO5524" s="2">
        <v>0</v>
      </c>
      <c r="AP5524" s="2">
        <v>0</v>
      </c>
      <c r="AQ5524" s="2">
        <v>0</v>
      </c>
      <c r="AR5524" s="2">
        <v>0</v>
      </c>
      <c r="AS5524" s="2">
        <v>0</v>
      </c>
      <c r="AT5524" s="2">
        <v>0</v>
      </c>
      <c r="AU5524" s="2">
        <v>0</v>
      </c>
      <c r="AV5524" s="2">
        <v>0</v>
      </c>
      <c r="AW5524" s="2">
        <v>0</v>
      </c>
      <c r="AX5524" s="2">
        <v>0</v>
      </c>
      <c r="AY5524" s="2">
        <v>0</v>
      </c>
      <c r="AZ5524" s="2">
        <v>0</v>
      </c>
      <c r="BA5524" s="2">
        <v>0</v>
      </c>
      <c r="BB5524" s="2">
        <v>0</v>
      </c>
      <c r="BC5524" s="2">
        <v>44</v>
      </c>
      <c r="BD5524" s="2">
        <v>0</v>
      </c>
      <c r="BE5524" s="2">
        <v>0</v>
      </c>
      <c r="BF5524" s="2">
        <v>0</v>
      </c>
      <c r="BG5524" s="2">
        <v>0</v>
      </c>
      <c r="BH5524" s="2">
        <v>0</v>
      </c>
      <c r="BI5524" s="2">
        <v>0</v>
      </c>
      <c r="BJ5524" s="2">
        <v>0</v>
      </c>
      <c r="BK5524" s="2">
        <v>0</v>
      </c>
      <c r="BL5524" s="2">
        <v>3</v>
      </c>
      <c r="BM5524" s="2">
        <v>3</v>
      </c>
      <c r="BN5524" s="2">
        <v>3</v>
      </c>
      <c r="BO5524" s="2">
        <v>4</v>
      </c>
      <c r="BP5524" s="2">
        <v>5</v>
      </c>
      <c r="BQ5524" s="2">
        <v>3</v>
      </c>
      <c r="BR5524" s="2">
        <v>2</v>
      </c>
      <c r="BS5524" s="2">
        <v>0</v>
      </c>
      <c r="BT5524" s="2">
        <v>0</v>
      </c>
      <c r="BU5524" s="2">
        <v>0</v>
      </c>
      <c r="BV5524" s="2">
        <v>0</v>
      </c>
      <c r="BW5524" s="2">
        <v>0</v>
      </c>
      <c r="BX5524" s="2">
        <v>0</v>
      </c>
      <c r="BY5524" s="2">
        <v>0</v>
      </c>
      <c r="BZ5524" s="2">
        <v>0</v>
      </c>
      <c r="CA5524" s="2">
        <v>0</v>
      </c>
      <c r="CB5524" s="2">
        <v>0</v>
      </c>
      <c r="CC5524" s="2">
        <v>0</v>
      </c>
      <c r="CD5524" s="2">
        <v>0</v>
      </c>
      <c r="CE5524" s="2">
        <v>0</v>
      </c>
      <c r="CF5524" s="2">
        <v>0</v>
      </c>
      <c r="CG5524" s="2">
        <v>0</v>
      </c>
      <c r="CH5524" s="2">
        <v>0</v>
      </c>
      <c r="CI5524" s="2">
        <v>0</v>
      </c>
      <c r="CJ5524" s="2">
        <v>0</v>
      </c>
      <c r="CK5524" s="2">
        <v>2</v>
      </c>
      <c r="CL5524" s="2">
        <v>0</v>
      </c>
    </row>
    <row r="5525" spans="1:90" x14ac:dyDescent="0.25">
      <c r="A5525" t="s">
        <v>115</v>
      </c>
      <c r="B5525">
        <v>21006</v>
      </c>
      <c r="C5525" t="s">
        <v>533</v>
      </c>
      <c r="D5525">
        <v>1</v>
      </c>
      <c r="E5525">
        <v>8</v>
      </c>
      <c r="F5525">
        <v>34502</v>
      </c>
      <c r="G5525">
        <v>35034502</v>
      </c>
      <c r="H5525" t="s">
        <v>6370</v>
      </c>
      <c r="I5525">
        <v>568</v>
      </c>
      <c r="J5525" t="s">
        <v>6000</v>
      </c>
      <c r="K5525" t="s">
        <v>91</v>
      </c>
      <c r="L5525">
        <v>1</v>
      </c>
      <c r="M5525" t="s">
        <v>6000</v>
      </c>
      <c r="N5525">
        <v>17670000</v>
      </c>
      <c r="O5525" t="s">
        <v>102</v>
      </c>
      <c r="P5525" t="s">
        <v>6371</v>
      </c>
      <c r="Q5525">
        <v>100</v>
      </c>
      <c r="R5525">
        <v>14</v>
      </c>
      <c r="S5525">
        <v>34881055</v>
      </c>
      <c r="T5525">
        <v>34881239</v>
      </c>
      <c r="U5525" t="s">
        <v>6372</v>
      </c>
      <c r="V5525">
        <v>1</v>
      </c>
      <c r="W5525" s="2">
        <v>0</v>
      </c>
      <c r="X5525" s="2">
        <v>0</v>
      </c>
      <c r="Y5525" s="2">
        <v>0</v>
      </c>
      <c r="Z5525" s="2">
        <v>0</v>
      </c>
      <c r="AA5525" s="2">
        <v>0</v>
      </c>
      <c r="AB5525" s="2">
        <v>0</v>
      </c>
      <c r="AC5525" s="2">
        <v>0</v>
      </c>
      <c r="AD5525" s="2">
        <v>85</v>
      </c>
      <c r="AE5525" s="2">
        <v>59</v>
      </c>
      <c r="AF5525" s="2">
        <v>80</v>
      </c>
      <c r="AG5525" s="2">
        <v>82</v>
      </c>
      <c r="AH5525" s="2">
        <v>66</v>
      </c>
      <c r="AI5525" s="2">
        <v>71</v>
      </c>
      <c r="AJ5525" s="2">
        <v>59</v>
      </c>
      <c r="AK5525" s="2">
        <v>0</v>
      </c>
      <c r="AL5525" s="2">
        <v>0</v>
      </c>
      <c r="AM5525" s="2">
        <v>0</v>
      </c>
      <c r="AN5525" s="2">
        <v>0</v>
      </c>
      <c r="AO5525" s="2">
        <v>0</v>
      </c>
      <c r="AP5525" s="2">
        <v>0</v>
      </c>
      <c r="AQ5525" s="2">
        <v>0</v>
      </c>
      <c r="AR5525" s="2">
        <v>30</v>
      </c>
      <c r="AS5525" s="2">
        <v>0</v>
      </c>
      <c r="AT5525" s="2">
        <v>0</v>
      </c>
      <c r="AU5525" s="2">
        <v>30</v>
      </c>
      <c r="AV5525" s="2">
        <v>0</v>
      </c>
      <c r="AW5525" s="2">
        <v>0</v>
      </c>
      <c r="AX5525" s="2">
        <v>0</v>
      </c>
      <c r="AY5525" s="2">
        <v>0</v>
      </c>
      <c r="AZ5525" s="2">
        <v>0</v>
      </c>
      <c r="BA5525" s="2">
        <v>0</v>
      </c>
      <c r="BB5525" s="2">
        <v>0</v>
      </c>
      <c r="BC5525" s="2">
        <v>180</v>
      </c>
      <c r="BD5525" s="2">
        <v>0</v>
      </c>
      <c r="BE5525" s="2">
        <v>0</v>
      </c>
      <c r="BF5525" s="2">
        <v>0</v>
      </c>
      <c r="BG5525" s="2">
        <v>0</v>
      </c>
      <c r="BH5525" s="2">
        <v>0</v>
      </c>
      <c r="BI5525" s="2">
        <v>0</v>
      </c>
      <c r="BJ5525" s="2">
        <v>0</v>
      </c>
      <c r="BK5525" s="2">
        <v>0</v>
      </c>
      <c r="BL5525" s="2">
        <v>6</v>
      </c>
      <c r="BM5525" s="2">
        <v>3</v>
      </c>
      <c r="BN5525" s="2">
        <v>4</v>
      </c>
      <c r="BO5525" s="2">
        <v>5</v>
      </c>
      <c r="BP5525" s="2">
        <v>5</v>
      </c>
      <c r="BQ5525" s="2">
        <v>5</v>
      </c>
      <c r="BR5525" s="2">
        <v>2</v>
      </c>
      <c r="BS5525" s="2">
        <v>0</v>
      </c>
      <c r="BT5525" s="2">
        <v>0</v>
      </c>
      <c r="BU5525" s="2">
        <v>0</v>
      </c>
      <c r="BV5525" s="2">
        <v>0</v>
      </c>
      <c r="BW5525" s="2">
        <v>0</v>
      </c>
      <c r="BX5525" s="2">
        <v>0</v>
      </c>
      <c r="BY5525" s="2">
        <v>0</v>
      </c>
      <c r="BZ5525" s="2">
        <v>1</v>
      </c>
      <c r="CA5525" s="2">
        <v>0</v>
      </c>
      <c r="CB5525" s="2">
        <v>0</v>
      </c>
      <c r="CC5525" s="2">
        <v>1</v>
      </c>
      <c r="CD5525" s="2">
        <v>0</v>
      </c>
      <c r="CE5525" s="2">
        <v>0</v>
      </c>
      <c r="CF5525" s="2">
        <v>0</v>
      </c>
      <c r="CG5525" s="2">
        <v>0</v>
      </c>
      <c r="CH5525" s="2">
        <v>0</v>
      </c>
      <c r="CI5525" s="2">
        <v>0</v>
      </c>
      <c r="CJ5525" s="2">
        <v>0</v>
      </c>
      <c r="CK5525" s="2">
        <v>9</v>
      </c>
      <c r="CL5525" s="2">
        <v>0</v>
      </c>
    </row>
    <row r="5526" spans="1:90" x14ac:dyDescent="0.25">
      <c r="A5526" t="s">
        <v>115</v>
      </c>
      <c r="B5526">
        <v>21006</v>
      </c>
      <c r="C5526" t="s">
        <v>533</v>
      </c>
      <c r="D5526">
        <v>1</v>
      </c>
      <c r="E5526">
        <v>8</v>
      </c>
      <c r="F5526">
        <v>31689</v>
      </c>
      <c r="G5526">
        <v>35031689</v>
      </c>
      <c r="H5526" t="s">
        <v>15161</v>
      </c>
      <c r="I5526">
        <v>586</v>
      </c>
      <c r="J5526" t="s">
        <v>4565</v>
      </c>
      <c r="K5526" t="s">
        <v>91</v>
      </c>
      <c r="L5526">
        <v>1</v>
      </c>
      <c r="M5526" t="s">
        <v>4565</v>
      </c>
      <c r="N5526">
        <v>17740000</v>
      </c>
      <c r="O5526" t="s">
        <v>102</v>
      </c>
      <c r="P5526" t="s">
        <v>3852</v>
      </c>
      <c r="Q5526">
        <v>750</v>
      </c>
      <c r="R5526">
        <v>18</v>
      </c>
      <c r="S5526">
        <v>35831098</v>
      </c>
      <c r="T5526">
        <v>35832393</v>
      </c>
      <c r="U5526" t="s">
        <v>15162</v>
      </c>
      <c r="V5526">
        <v>1</v>
      </c>
      <c r="W5526" s="2">
        <v>0</v>
      </c>
      <c r="X5526" s="2">
        <v>0</v>
      </c>
      <c r="Y5526" s="2">
        <v>0</v>
      </c>
      <c r="Z5526" s="2">
        <v>0</v>
      </c>
      <c r="AA5526" s="2">
        <v>0</v>
      </c>
      <c r="AB5526" s="2">
        <v>0</v>
      </c>
      <c r="AC5526" s="2">
        <v>0</v>
      </c>
      <c r="AD5526" s="2">
        <v>79</v>
      </c>
      <c r="AE5526" s="2">
        <v>58</v>
      </c>
      <c r="AF5526" s="2">
        <v>83</v>
      </c>
      <c r="AG5526" s="2">
        <v>55</v>
      </c>
      <c r="AH5526" s="2">
        <v>0</v>
      </c>
      <c r="AI5526" s="2">
        <v>0</v>
      </c>
      <c r="AJ5526" s="2">
        <v>0</v>
      </c>
      <c r="AK5526" s="2">
        <v>0</v>
      </c>
      <c r="AL5526" s="2">
        <v>0</v>
      </c>
      <c r="AM5526" s="2">
        <v>0</v>
      </c>
      <c r="AN5526" s="2">
        <v>0</v>
      </c>
      <c r="AO5526" s="2">
        <v>0</v>
      </c>
      <c r="AP5526" s="2">
        <v>0</v>
      </c>
      <c r="AQ5526" s="2">
        <v>0</v>
      </c>
      <c r="AR5526" s="2">
        <v>0</v>
      </c>
      <c r="AS5526" s="2">
        <v>0</v>
      </c>
      <c r="AT5526" s="2">
        <v>0</v>
      </c>
      <c r="AU5526" s="2">
        <v>0</v>
      </c>
      <c r="AV5526" s="2">
        <v>0</v>
      </c>
      <c r="AW5526" s="2">
        <v>0</v>
      </c>
      <c r="AX5526" s="2">
        <v>0</v>
      </c>
      <c r="AY5526" s="2">
        <v>0</v>
      </c>
      <c r="AZ5526" s="2">
        <v>0</v>
      </c>
      <c r="BA5526" s="2">
        <v>0</v>
      </c>
      <c r="BB5526" s="2">
        <v>0</v>
      </c>
      <c r="BC5526" s="2">
        <v>27</v>
      </c>
      <c r="BD5526" s="2">
        <v>2</v>
      </c>
      <c r="BE5526" s="2">
        <v>0</v>
      </c>
      <c r="BF5526" s="2">
        <v>0</v>
      </c>
      <c r="BG5526" s="2">
        <v>0</v>
      </c>
      <c r="BH5526" s="2">
        <v>0</v>
      </c>
      <c r="BI5526" s="2">
        <v>0</v>
      </c>
      <c r="BJ5526" s="2">
        <v>0</v>
      </c>
      <c r="BK5526" s="2">
        <v>0</v>
      </c>
      <c r="BL5526" s="2">
        <v>4</v>
      </c>
      <c r="BM5526" s="2">
        <v>2</v>
      </c>
      <c r="BN5526" s="2">
        <v>3</v>
      </c>
      <c r="BO5526" s="2">
        <v>3</v>
      </c>
      <c r="BP5526" s="2">
        <v>0</v>
      </c>
      <c r="BQ5526" s="2">
        <v>0</v>
      </c>
      <c r="BR5526" s="2">
        <v>0</v>
      </c>
      <c r="BS5526" s="2">
        <v>0</v>
      </c>
      <c r="BT5526" s="2">
        <v>0</v>
      </c>
      <c r="BU5526" s="2">
        <v>0</v>
      </c>
      <c r="BV5526" s="2">
        <v>0</v>
      </c>
      <c r="BW5526" s="2">
        <v>0</v>
      </c>
      <c r="BX5526" s="2">
        <v>0</v>
      </c>
      <c r="BY5526" s="2">
        <v>0</v>
      </c>
      <c r="BZ5526" s="2">
        <v>0</v>
      </c>
      <c r="CA5526" s="2">
        <v>0</v>
      </c>
      <c r="CB5526" s="2">
        <v>0</v>
      </c>
      <c r="CC5526" s="2">
        <v>0</v>
      </c>
      <c r="CD5526" s="2">
        <v>0</v>
      </c>
      <c r="CE5526" s="2">
        <v>0</v>
      </c>
      <c r="CF5526" s="2">
        <v>0</v>
      </c>
      <c r="CG5526" s="2">
        <v>0</v>
      </c>
      <c r="CH5526" s="2">
        <v>0</v>
      </c>
      <c r="CI5526" s="2">
        <v>0</v>
      </c>
      <c r="CJ5526" s="2">
        <v>0</v>
      </c>
      <c r="CK5526" s="2">
        <v>1</v>
      </c>
      <c r="CL5526" s="2">
        <v>1</v>
      </c>
    </row>
    <row r="5527" spans="1:90" x14ac:dyDescent="0.25">
      <c r="A5527" t="s">
        <v>115</v>
      </c>
      <c r="B5527">
        <v>21006</v>
      </c>
      <c r="C5527" t="s">
        <v>533</v>
      </c>
      <c r="D5527">
        <v>1</v>
      </c>
      <c r="E5527">
        <v>8</v>
      </c>
      <c r="F5527">
        <v>34654</v>
      </c>
      <c r="G5527">
        <v>35034654</v>
      </c>
      <c r="H5527" t="s">
        <v>6665</v>
      </c>
      <c r="I5527">
        <v>697</v>
      </c>
      <c r="J5527" t="s">
        <v>533</v>
      </c>
      <c r="K5527" t="s">
        <v>91</v>
      </c>
      <c r="L5527">
        <v>1</v>
      </c>
      <c r="M5527" t="s">
        <v>533</v>
      </c>
      <c r="N5527">
        <v>17601210</v>
      </c>
      <c r="O5527" t="s">
        <v>162</v>
      </c>
      <c r="P5527" t="s">
        <v>6666</v>
      </c>
      <c r="Q5527">
        <v>145</v>
      </c>
      <c r="R5527">
        <v>14</v>
      </c>
      <c r="S5527">
        <v>34916649</v>
      </c>
      <c r="T5527">
        <v>34916679</v>
      </c>
      <c r="U5527" t="s">
        <v>6667</v>
      </c>
      <c r="V5527">
        <v>1</v>
      </c>
      <c r="W5527" s="2">
        <v>0</v>
      </c>
      <c r="X5527" s="2">
        <v>0</v>
      </c>
      <c r="Y5527" s="2">
        <v>0</v>
      </c>
      <c r="Z5527" s="2">
        <v>56</v>
      </c>
      <c r="AA5527" s="2">
        <v>85</v>
      </c>
      <c r="AB5527" s="2">
        <v>55</v>
      </c>
      <c r="AC5527" s="2">
        <v>81</v>
      </c>
      <c r="AD5527" s="2">
        <v>0</v>
      </c>
      <c r="AE5527" s="2">
        <v>0</v>
      </c>
      <c r="AF5527" s="2">
        <v>0</v>
      </c>
      <c r="AG5527" s="2">
        <v>0</v>
      </c>
      <c r="AH5527" s="2">
        <v>0</v>
      </c>
      <c r="AI5527" s="2">
        <v>0</v>
      </c>
      <c r="AJ5527" s="2">
        <v>0</v>
      </c>
      <c r="AK5527" s="2">
        <v>0</v>
      </c>
      <c r="AL5527" s="2">
        <v>0</v>
      </c>
      <c r="AM5527" s="2">
        <v>0</v>
      </c>
      <c r="AN5527" s="2">
        <v>0</v>
      </c>
      <c r="AO5527" s="2">
        <v>0</v>
      </c>
      <c r="AP5527" s="2">
        <v>0</v>
      </c>
      <c r="AQ5527" s="2">
        <v>0</v>
      </c>
      <c r="AR5527" s="2">
        <v>0</v>
      </c>
      <c r="AS5527" s="2">
        <v>0</v>
      </c>
      <c r="AT5527" s="2">
        <v>0</v>
      </c>
      <c r="AU5527" s="2">
        <v>0</v>
      </c>
      <c r="AV5527" s="2">
        <v>0</v>
      </c>
      <c r="AW5527" s="2">
        <v>0</v>
      </c>
      <c r="AX5527" s="2">
        <v>0</v>
      </c>
      <c r="AY5527" s="2">
        <v>0</v>
      </c>
      <c r="AZ5527" s="2">
        <v>0</v>
      </c>
      <c r="BA5527" s="2">
        <v>0</v>
      </c>
      <c r="BB5527" s="2">
        <v>0</v>
      </c>
      <c r="BC5527" s="2">
        <v>0</v>
      </c>
      <c r="BD5527" s="2">
        <v>16</v>
      </c>
      <c r="BE5527" s="2">
        <v>0</v>
      </c>
      <c r="BF5527" s="2">
        <v>0</v>
      </c>
      <c r="BG5527" s="2">
        <v>0</v>
      </c>
      <c r="BH5527" s="2">
        <v>2</v>
      </c>
      <c r="BI5527" s="2">
        <v>6</v>
      </c>
      <c r="BJ5527" s="2">
        <v>3</v>
      </c>
      <c r="BK5527" s="2">
        <v>3</v>
      </c>
      <c r="BL5527" s="2">
        <v>0</v>
      </c>
      <c r="BM5527" s="2">
        <v>0</v>
      </c>
      <c r="BN5527" s="2">
        <v>0</v>
      </c>
      <c r="BO5527" s="2">
        <v>0</v>
      </c>
      <c r="BP5527" s="2">
        <v>0</v>
      </c>
      <c r="BQ5527" s="2">
        <v>0</v>
      </c>
      <c r="BR5527" s="2">
        <v>0</v>
      </c>
      <c r="BS5527" s="2">
        <v>0</v>
      </c>
      <c r="BT5527" s="2">
        <v>0</v>
      </c>
      <c r="BU5527" s="2">
        <v>0</v>
      </c>
      <c r="BV5527" s="2">
        <v>0</v>
      </c>
      <c r="BW5527" s="2">
        <v>0</v>
      </c>
      <c r="BX5527" s="2">
        <v>0</v>
      </c>
      <c r="BY5527" s="2">
        <v>0</v>
      </c>
      <c r="BZ5527" s="2">
        <v>0</v>
      </c>
      <c r="CA5527" s="2">
        <v>0</v>
      </c>
      <c r="CB5527" s="2">
        <v>0</v>
      </c>
      <c r="CC5527" s="2">
        <v>0</v>
      </c>
      <c r="CD5527" s="2">
        <v>0</v>
      </c>
      <c r="CE5527" s="2">
        <v>0</v>
      </c>
      <c r="CF5527" s="2">
        <v>0</v>
      </c>
      <c r="CG5527" s="2">
        <v>0</v>
      </c>
      <c r="CH5527" s="2">
        <v>0</v>
      </c>
      <c r="CI5527" s="2">
        <v>0</v>
      </c>
      <c r="CJ5527" s="2">
        <v>0</v>
      </c>
      <c r="CK5527" s="2">
        <v>0</v>
      </c>
      <c r="CL5527" s="2">
        <v>3</v>
      </c>
    </row>
    <row r="5528" spans="1:90" x14ac:dyDescent="0.25">
      <c r="A5528" t="s">
        <v>115</v>
      </c>
      <c r="B5528">
        <v>21006</v>
      </c>
      <c r="C5528" t="s">
        <v>533</v>
      </c>
      <c r="D5528">
        <v>1</v>
      </c>
      <c r="E5528">
        <v>8</v>
      </c>
      <c r="F5528">
        <v>32530</v>
      </c>
      <c r="G5528">
        <v>35032530</v>
      </c>
      <c r="H5528" t="s">
        <v>8592</v>
      </c>
      <c r="I5528">
        <v>570</v>
      </c>
      <c r="J5528" t="s">
        <v>758</v>
      </c>
      <c r="K5528" t="s">
        <v>91</v>
      </c>
      <c r="L5528">
        <v>1</v>
      </c>
      <c r="M5528" t="s">
        <v>758</v>
      </c>
      <c r="N5528">
        <v>19600000</v>
      </c>
      <c r="O5528" t="s">
        <v>92</v>
      </c>
      <c r="P5528" t="s">
        <v>759</v>
      </c>
      <c r="Q5528">
        <v>445</v>
      </c>
      <c r="R5528">
        <v>18</v>
      </c>
      <c r="S5528">
        <v>32651211</v>
      </c>
      <c r="T5528">
        <v>32651399</v>
      </c>
      <c r="U5528" t="s">
        <v>760</v>
      </c>
      <c r="V5528">
        <v>1</v>
      </c>
      <c r="W5528" s="2">
        <v>0</v>
      </c>
      <c r="X5528" s="2">
        <v>0</v>
      </c>
      <c r="Y5528" s="2">
        <v>0</v>
      </c>
      <c r="Z5528" s="2">
        <v>0</v>
      </c>
      <c r="AA5528" s="2">
        <v>0</v>
      </c>
      <c r="AB5528" s="2">
        <v>0</v>
      </c>
      <c r="AC5528" s="2">
        <v>0</v>
      </c>
      <c r="AD5528" s="2">
        <v>32</v>
      </c>
      <c r="AE5528" s="2">
        <v>35</v>
      </c>
      <c r="AF5528" s="2">
        <v>68</v>
      </c>
      <c r="AG5528" s="2">
        <v>102</v>
      </c>
      <c r="AH5528" s="2">
        <v>227</v>
      </c>
      <c r="AI5528" s="2">
        <v>182</v>
      </c>
      <c r="AJ5528" s="2">
        <v>137</v>
      </c>
      <c r="AK5528" s="2">
        <v>0</v>
      </c>
      <c r="AL5528" s="2">
        <v>0</v>
      </c>
      <c r="AM5528" s="2">
        <v>0</v>
      </c>
      <c r="AN5528" s="2">
        <v>0</v>
      </c>
      <c r="AO5528" s="2">
        <v>0</v>
      </c>
      <c r="AP5528" s="2">
        <v>0</v>
      </c>
      <c r="AQ5528" s="2">
        <v>0</v>
      </c>
      <c r="AR5528" s="2">
        <v>91</v>
      </c>
      <c r="AS5528" s="2">
        <v>0</v>
      </c>
      <c r="AT5528" s="2">
        <v>0</v>
      </c>
      <c r="AU5528" s="2">
        <v>208</v>
      </c>
      <c r="AV5528" s="2">
        <v>0</v>
      </c>
      <c r="AW5528" s="2">
        <v>0</v>
      </c>
      <c r="AX5528" s="2">
        <v>0</v>
      </c>
      <c r="AY5528" s="2">
        <v>0</v>
      </c>
      <c r="AZ5528" s="2">
        <v>0</v>
      </c>
      <c r="BA5528" s="2">
        <v>0</v>
      </c>
      <c r="BB5528" s="2">
        <v>0</v>
      </c>
      <c r="BC5528" s="2">
        <v>53</v>
      </c>
      <c r="BD5528" s="2">
        <v>5</v>
      </c>
      <c r="BE5528" s="2">
        <v>0</v>
      </c>
      <c r="BF5528" s="2">
        <v>0</v>
      </c>
      <c r="BG5528" s="2">
        <v>0</v>
      </c>
      <c r="BH5528" s="2">
        <v>0</v>
      </c>
      <c r="BI5528" s="2">
        <v>0</v>
      </c>
      <c r="BJ5528" s="2">
        <v>0</v>
      </c>
      <c r="BK5528" s="2">
        <v>0</v>
      </c>
      <c r="BL5528" s="2">
        <v>2</v>
      </c>
      <c r="BM5528" s="2">
        <v>1</v>
      </c>
      <c r="BN5528" s="2">
        <v>3</v>
      </c>
      <c r="BO5528" s="2">
        <v>5</v>
      </c>
      <c r="BP5528" s="2">
        <v>8</v>
      </c>
      <c r="BQ5528" s="2">
        <v>10</v>
      </c>
      <c r="BR5528" s="2">
        <v>6</v>
      </c>
      <c r="BS5528" s="2">
        <v>0</v>
      </c>
      <c r="BT5528" s="2">
        <v>0</v>
      </c>
      <c r="BU5528" s="2">
        <v>0</v>
      </c>
      <c r="BV5528" s="2">
        <v>0</v>
      </c>
      <c r="BW5528" s="2">
        <v>0</v>
      </c>
      <c r="BX5528" s="2">
        <v>0</v>
      </c>
      <c r="BY5528" s="2">
        <v>0</v>
      </c>
      <c r="BZ5528" s="2">
        <v>4</v>
      </c>
      <c r="CA5528" s="2">
        <v>0</v>
      </c>
      <c r="CB5528" s="2">
        <v>0</v>
      </c>
      <c r="CC5528" s="2">
        <v>9</v>
      </c>
      <c r="CD5528" s="2">
        <v>0</v>
      </c>
      <c r="CE5528" s="2">
        <v>0</v>
      </c>
      <c r="CF5528" s="2">
        <v>0</v>
      </c>
      <c r="CG5528" s="2">
        <v>0</v>
      </c>
      <c r="CH5528" s="2">
        <v>0</v>
      </c>
      <c r="CI5528" s="2">
        <v>0</v>
      </c>
      <c r="CJ5528" s="2">
        <v>0</v>
      </c>
      <c r="CK5528" s="2">
        <v>3</v>
      </c>
      <c r="CL5528" s="2">
        <v>2</v>
      </c>
    </row>
    <row r="5529" spans="1:90" x14ac:dyDescent="0.25">
      <c r="A5529" t="s">
        <v>115</v>
      </c>
      <c r="B5529">
        <v>21006</v>
      </c>
      <c r="C5529" t="s">
        <v>533</v>
      </c>
      <c r="D5529">
        <v>1</v>
      </c>
      <c r="E5529">
        <v>8</v>
      </c>
      <c r="F5529">
        <v>34678</v>
      </c>
      <c r="G5529">
        <v>35034678</v>
      </c>
      <c r="H5529" t="s">
        <v>15175</v>
      </c>
      <c r="I5529">
        <v>338</v>
      </c>
      <c r="J5529" t="s">
        <v>2061</v>
      </c>
      <c r="K5529" t="s">
        <v>91</v>
      </c>
      <c r="L5529">
        <v>1</v>
      </c>
      <c r="M5529" t="s">
        <v>2061</v>
      </c>
      <c r="N5529">
        <v>17650000</v>
      </c>
      <c r="P5529" t="s">
        <v>15176</v>
      </c>
      <c r="Q5529">
        <v>1</v>
      </c>
      <c r="R5529">
        <v>14</v>
      </c>
      <c r="S5529">
        <v>34861240</v>
      </c>
      <c r="T5529">
        <v>34861571</v>
      </c>
      <c r="U5529" t="s">
        <v>15177</v>
      </c>
      <c r="V5529">
        <v>1</v>
      </c>
      <c r="W5529" s="2">
        <v>0</v>
      </c>
      <c r="X5529" s="2">
        <v>0</v>
      </c>
      <c r="Y5529" s="2">
        <v>0</v>
      </c>
      <c r="Z5529" s="2">
        <v>0</v>
      </c>
      <c r="AA5529" s="2">
        <v>0</v>
      </c>
      <c r="AB5529" s="2">
        <v>0</v>
      </c>
      <c r="AC5529" s="2">
        <v>0</v>
      </c>
      <c r="AD5529" s="2">
        <v>118</v>
      </c>
      <c r="AE5529" s="2">
        <v>75</v>
      </c>
      <c r="AF5529" s="2">
        <v>127</v>
      </c>
      <c r="AG5529" s="2">
        <v>127</v>
      </c>
      <c r="AH5529" s="2">
        <v>103</v>
      </c>
      <c r="AI5529" s="2">
        <v>92</v>
      </c>
      <c r="AJ5529" s="2">
        <v>102</v>
      </c>
      <c r="AK5529" s="2">
        <v>0</v>
      </c>
      <c r="AL5529" s="2">
        <v>0</v>
      </c>
      <c r="AM5529" s="2">
        <v>0</v>
      </c>
      <c r="AN5529" s="2">
        <v>0</v>
      </c>
      <c r="AO5529" s="2">
        <v>0</v>
      </c>
      <c r="AP5529" s="2">
        <v>0</v>
      </c>
      <c r="AQ5529" s="2">
        <v>0</v>
      </c>
      <c r="AR5529" s="2">
        <v>0</v>
      </c>
      <c r="AS5529" s="2">
        <v>0</v>
      </c>
      <c r="AT5529" s="2">
        <v>0</v>
      </c>
      <c r="AU5529" s="2">
        <v>0</v>
      </c>
      <c r="AV5529" s="2">
        <v>0</v>
      </c>
      <c r="AW5529" s="2">
        <v>0</v>
      </c>
      <c r="AX5529" s="2">
        <v>0</v>
      </c>
      <c r="AY5529" s="2">
        <v>0</v>
      </c>
      <c r="AZ5529" s="2">
        <v>0</v>
      </c>
      <c r="BA5529" s="2">
        <v>0</v>
      </c>
      <c r="BB5529" s="2">
        <v>0</v>
      </c>
      <c r="BC5529" s="2">
        <v>127</v>
      </c>
      <c r="BD5529" s="2">
        <v>0</v>
      </c>
      <c r="BE5529" s="2">
        <v>0</v>
      </c>
      <c r="BF5529" s="2">
        <v>0</v>
      </c>
      <c r="BG5529" s="2">
        <v>0</v>
      </c>
      <c r="BH5529" s="2">
        <v>0</v>
      </c>
      <c r="BI5529" s="2">
        <v>0</v>
      </c>
      <c r="BJ5529" s="2">
        <v>0</v>
      </c>
      <c r="BK5529" s="2">
        <v>0</v>
      </c>
      <c r="BL5529" s="2">
        <v>6</v>
      </c>
      <c r="BM5529" s="2">
        <v>5</v>
      </c>
      <c r="BN5529" s="2">
        <v>7</v>
      </c>
      <c r="BO5529" s="2">
        <v>6</v>
      </c>
      <c r="BP5529" s="2">
        <v>5</v>
      </c>
      <c r="BQ5529" s="2">
        <v>6</v>
      </c>
      <c r="BR5529" s="2">
        <v>4</v>
      </c>
      <c r="BS5529" s="2">
        <v>0</v>
      </c>
      <c r="BT5529" s="2">
        <v>0</v>
      </c>
      <c r="BU5529" s="2">
        <v>0</v>
      </c>
      <c r="BV5529" s="2">
        <v>0</v>
      </c>
      <c r="BW5529" s="2">
        <v>0</v>
      </c>
      <c r="BX5529" s="2">
        <v>0</v>
      </c>
      <c r="BY5529" s="2">
        <v>0</v>
      </c>
      <c r="BZ5529" s="2">
        <v>0</v>
      </c>
      <c r="CA5529" s="2">
        <v>0</v>
      </c>
      <c r="CB5529" s="2">
        <v>0</v>
      </c>
      <c r="CC5529" s="2">
        <v>0</v>
      </c>
      <c r="CD5529" s="2">
        <v>0</v>
      </c>
      <c r="CE5529" s="2">
        <v>0</v>
      </c>
      <c r="CF5529" s="2">
        <v>0</v>
      </c>
      <c r="CG5529" s="2">
        <v>0</v>
      </c>
      <c r="CH5529" s="2">
        <v>0</v>
      </c>
      <c r="CI5529" s="2">
        <v>0</v>
      </c>
      <c r="CJ5529" s="2">
        <v>0</v>
      </c>
      <c r="CK5529" s="2">
        <v>6</v>
      </c>
      <c r="CL5529" s="2">
        <v>0</v>
      </c>
    </row>
    <row r="5530" spans="1:90" x14ac:dyDescent="0.25">
      <c r="A5530" t="s">
        <v>115</v>
      </c>
      <c r="B5530">
        <v>21006</v>
      </c>
      <c r="C5530" t="s">
        <v>533</v>
      </c>
      <c r="D5530">
        <v>1</v>
      </c>
      <c r="E5530">
        <v>8</v>
      </c>
      <c r="F5530">
        <v>900977</v>
      </c>
      <c r="G5530">
        <v>35900977</v>
      </c>
      <c r="H5530" t="s">
        <v>13349</v>
      </c>
      <c r="I5530">
        <v>586</v>
      </c>
      <c r="J5530" t="s">
        <v>4565</v>
      </c>
      <c r="K5530" t="s">
        <v>10668</v>
      </c>
      <c r="L5530">
        <v>1</v>
      </c>
      <c r="M5530" t="s">
        <v>4565</v>
      </c>
      <c r="N5530">
        <v>17740000</v>
      </c>
      <c r="O5530" t="s">
        <v>102</v>
      </c>
      <c r="P5530" t="s">
        <v>4018</v>
      </c>
      <c r="Q5530">
        <v>225</v>
      </c>
      <c r="R5530">
        <v>18</v>
      </c>
      <c r="S5530">
        <v>35831360</v>
      </c>
      <c r="U5530" t="s">
        <v>13350</v>
      </c>
      <c r="V5530">
        <v>1</v>
      </c>
      <c r="W5530" s="2">
        <v>0</v>
      </c>
      <c r="X5530" s="2">
        <v>0</v>
      </c>
      <c r="Y5530" s="2">
        <v>0</v>
      </c>
      <c r="Z5530" s="2">
        <v>25</v>
      </c>
      <c r="AA5530" s="2">
        <v>19</v>
      </c>
      <c r="AB5530" s="2">
        <v>17</v>
      </c>
      <c r="AC5530" s="2">
        <v>23</v>
      </c>
      <c r="AD5530" s="2">
        <v>0</v>
      </c>
      <c r="AE5530" s="2">
        <v>0</v>
      </c>
      <c r="AF5530" s="2">
        <v>0</v>
      </c>
      <c r="AG5530" s="2">
        <v>0</v>
      </c>
      <c r="AH5530" s="2">
        <v>0</v>
      </c>
      <c r="AI5530" s="2">
        <v>0</v>
      </c>
      <c r="AJ5530" s="2">
        <v>0</v>
      </c>
      <c r="AK5530" s="2">
        <v>0</v>
      </c>
      <c r="AL5530" s="2">
        <v>0</v>
      </c>
      <c r="AM5530" s="2">
        <v>0</v>
      </c>
      <c r="AN5530" s="2">
        <v>0</v>
      </c>
      <c r="AO5530" s="2">
        <v>0</v>
      </c>
      <c r="AP5530" s="2">
        <v>0</v>
      </c>
      <c r="AQ5530" s="2">
        <v>0</v>
      </c>
      <c r="AR5530" s="2">
        <v>0</v>
      </c>
      <c r="AS5530" s="2">
        <v>0</v>
      </c>
      <c r="AT5530" s="2">
        <v>0</v>
      </c>
      <c r="AU5530" s="2">
        <v>0</v>
      </c>
      <c r="AV5530" s="2">
        <v>0</v>
      </c>
      <c r="AW5530" s="2">
        <v>0</v>
      </c>
      <c r="AX5530" s="2">
        <v>0</v>
      </c>
      <c r="AY5530" s="2">
        <v>0</v>
      </c>
      <c r="AZ5530" s="2">
        <v>0</v>
      </c>
      <c r="BA5530" s="2">
        <v>0</v>
      </c>
      <c r="BB5530" s="2">
        <v>0</v>
      </c>
      <c r="BC5530" s="2">
        <v>0</v>
      </c>
      <c r="BD5530" s="2">
        <v>0</v>
      </c>
      <c r="BE5530" s="2">
        <v>0</v>
      </c>
      <c r="BF5530" s="2">
        <v>0</v>
      </c>
      <c r="BG5530" s="2">
        <v>0</v>
      </c>
      <c r="BH5530" s="2">
        <v>1</v>
      </c>
      <c r="BI5530" s="2">
        <v>1</v>
      </c>
      <c r="BJ5530" s="2">
        <v>1</v>
      </c>
      <c r="BK5530" s="2">
        <v>1</v>
      </c>
      <c r="BL5530" s="2">
        <v>0</v>
      </c>
      <c r="BM5530" s="2">
        <v>0</v>
      </c>
      <c r="BN5530" s="2">
        <v>0</v>
      </c>
      <c r="BO5530" s="2">
        <v>0</v>
      </c>
      <c r="BP5530" s="2">
        <v>0</v>
      </c>
      <c r="BQ5530" s="2">
        <v>0</v>
      </c>
      <c r="BR5530" s="2">
        <v>0</v>
      </c>
      <c r="BS5530" s="2">
        <v>0</v>
      </c>
      <c r="BT5530" s="2">
        <v>0</v>
      </c>
      <c r="BU5530" s="2">
        <v>0</v>
      </c>
      <c r="BV5530" s="2">
        <v>0</v>
      </c>
      <c r="BW5530" s="2">
        <v>0</v>
      </c>
      <c r="BX5530" s="2">
        <v>0</v>
      </c>
      <c r="BY5530" s="2">
        <v>0</v>
      </c>
      <c r="BZ5530" s="2">
        <v>0</v>
      </c>
      <c r="CA5530" s="2">
        <v>0</v>
      </c>
      <c r="CB5530" s="2">
        <v>0</v>
      </c>
      <c r="CC5530" s="2">
        <v>0</v>
      </c>
      <c r="CD5530" s="2">
        <v>0</v>
      </c>
      <c r="CE5530" s="2">
        <v>0</v>
      </c>
      <c r="CF5530" s="2">
        <v>0</v>
      </c>
      <c r="CG5530" s="2">
        <v>0</v>
      </c>
      <c r="CH5530" s="2">
        <v>0</v>
      </c>
      <c r="CI5530" s="2">
        <v>0</v>
      </c>
      <c r="CJ5530" s="2">
        <v>0</v>
      </c>
      <c r="CK5530" s="2">
        <v>0</v>
      </c>
      <c r="CL5530" s="2">
        <v>0</v>
      </c>
    </row>
    <row r="5531" spans="1:90" x14ac:dyDescent="0.25">
      <c r="A5531" t="s">
        <v>115</v>
      </c>
      <c r="B5531">
        <v>21006</v>
      </c>
      <c r="C5531" t="s">
        <v>533</v>
      </c>
      <c r="D5531">
        <v>1</v>
      </c>
      <c r="E5531">
        <v>8</v>
      </c>
      <c r="F5531">
        <v>34548</v>
      </c>
      <c r="G5531">
        <v>35034548</v>
      </c>
      <c r="H5531" t="s">
        <v>13917</v>
      </c>
      <c r="I5531">
        <v>775</v>
      </c>
      <c r="J5531" t="s">
        <v>13918</v>
      </c>
      <c r="K5531" t="s">
        <v>91</v>
      </c>
      <c r="L5531">
        <v>1</v>
      </c>
      <c r="M5531" t="s">
        <v>13918</v>
      </c>
      <c r="N5531">
        <v>17630000</v>
      </c>
      <c r="O5531" t="s">
        <v>92</v>
      </c>
      <c r="P5531" t="s">
        <v>13919</v>
      </c>
      <c r="Q5531">
        <v>104</v>
      </c>
      <c r="R5531">
        <v>14</v>
      </c>
      <c r="S5531">
        <v>34771129</v>
      </c>
      <c r="T5531">
        <v>34771200</v>
      </c>
      <c r="U5531" t="s">
        <v>13920</v>
      </c>
      <c r="V5531">
        <v>1</v>
      </c>
      <c r="W5531" s="2">
        <v>0</v>
      </c>
      <c r="X5531" s="2">
        <v>0</v>
      </c>
      <c r="Y5531" s="2">
        <v>0</v>
      </c>
      <c r="Z5531" s="2">
        <v>0</v>
      </c>
      <c r="AA5531" s="2">
        <v>0</v>
      </c>
      <c r="AB5531" s="2">
        <v>0</v>
      </c>
      <c r="AC5531" s="2">
        <v>0</v>
      </c>
      <c r="AD5531" s="2">
        <v>29</v>
      </c>
      <c r="AE5531" s="2">
        <v>18</v>
      </c>
      <c r="AF5531" s="2">
        <v>16</v>
      </c>
      <c r="AG5531" s="2">
        <v>20</v>
      </c>
      <c r="AH5531" s="2">
        <v>20</v>
      </c>
      <c r="AI5531" s="2">
        <v>24</v>
      </c>
      <c r="AJ5531" s="2">
        <v>16</v>
      </c>
      <c r="AK5531" s="2">
        <v>0</v>
      </c>
      <c r="AL5531" s="2">
        <v>0</v>
      </c>
      <c r="AM5531" s="2">
        <v>0</v>
      </c>
      <c r="AN5531" s="2">
        <v>0</v>
      </c>
      <c r="AO5531" s="2">
        <v>0</v>
      </c>
      <c r="AP5531" s="2">
        <v>0</v>
      </c>
      <c r="AQ5531" s="2">
        <v>0</v>
      </c>
      <c r="AR5531" s="2">
        <v>0</v>
      </c>
      <c r="AS5531" s="2">
        <v>0</v>
      </c>
      <c r="AT5531" s="2">
        <v>0</v>
      </c>
      <c r="AU5531" s="2">
        <v>0</v>
      </c>
      <c r="AV5531" s="2">
        <v>0</v>
      </c>
      <c r="AW5531" s="2">
        <v>0</v>
      </c>
      <c r="AX5531" s="2">
        <v>0</v>
      </c>
      <c r="AY5531" s="2">
        <v>0</v>
      </c>
      <c r="AZ5531" s="2">
        <v>0</v>
      </c>
      <c r="BA5531" s="2">
        <v>0</v>
      </c>
      <c r="BB5531" s="2">
        <v>0</v>
      </c>
      <c r="BC5531" s="2">
        <v>48</v>
      </c>
      <c r="BD5531" s="2">
        <v>0</v>
      </c>
      <c r="BE5531" s="2">
        <v>0</v>
      </c>
      <c r="BF5531" s="2">
        <v>0</v>
      </c>
      <c r="BG5531" s="2">
        <v>0</v>
      </c>
      <c r="BH5531" s="2">
        <v>0</v>
      </c>
      <c r="BI5531" s="2">
        <v>0</v>
      </c>
      <c r="BJ5531" s="2">
        <v>0</v>
      </c>
      <c r="BK5531" s="2">
        <v>0</v>
      </c>
      <c r="BL5531" s="2">
        <v>1</v>
      </c>
      <c r="BM5531" s="2">
        <v>1</v>
      </c>
      <c r="BN5531" s="2">
        <v>1</v>
      </c>
      <c r="BO5531" s="2">
        <v>1</v>
      </c>
      <c r="BP5531" s="2">
        <v>1</v>
      </c>
      <c r="BQ5531" s="2">
        <v>1</v>
      </c>
      <c r="BR5531" s="2">
        <v>1</v>
      </c>
      <c r="BS5531" s="2">
        <v>0</v>
      </c>
      <c r="BT5531" s="2">
        <v>0</v>
      </c>
      <c r="BU5531" s="2">
        <v>0</v>
      </c>
      <c r="BV5531" s="2">
        <v>0</v>
      </c>
      <c r="BW5531" s="2">
        <v>0</v>
      </c>
      <c r="BX5531" s="2">
        <v>0</v>
      </c>
      <c r="BY5531" s="2">
        <v>0</v>
      </c>
      <c r="BZ5531" s="2">
        <v>0</v>
      </c>
      <c r="CA5531" s="2">
        <v>0</v>
      </c>
      <c r="CB5531" s="2">
        <v>0</v>
      </c>
      <c r="CC5531" s="2">
        <v>0</v>
      </c>
      <c r="CD5531" s="2">
        <v>0</v>
      </c>
      <c r="CE5531" s="2">
        <v>0</v>
      </c>
      <c r="CF5531" s="2">
        <v>0</v>
      </c>
      <c r="CG5531" s="2">
        <v>0</v>
      </c>
      <c r="CH5531" s="2">
        <v>0</v>
      </c>
      <c r="CI5531" s="2">
        <v>0</v>
      </c>
      <c r="CJ5531" s="2">
        <v>0</v>
      </c>
      <c r="CK5531" s="2">
        <v>2</v>
      </c>
      <c r="CL5531" s="2">
        <v>0</v>
      </c>
    </row>
    <row r="5532" spans="1:90" x14ac:dyDescent="0.25">
      <c r="A5532" t="s">
        <v>115</v>
      </c>
      <c r="B5532">
        <v>21006</v>
      </c>
      <c r="C5532" t="s">
        <v>533</v>
      </c>
      <c r="D5532">
        <v>1</v>
      </c>
      <c r="E5532">
        <v>8</v>
      </c>
      <c r="F5532">
        <v>32487</v>
      </c>
      <c r="G5532">
        <v>35032487</v>
      </c>
      <c r="H5532" t="s">
        <v>17554</v>
      </c>
      <c r="I5532">
        <v>570</v>
      </c>
      <c r="J5532" t="s">
        <v>758</v>
      </c>
      <c r="K5532" t="s">
        <v>1436</v>
      </c>
      <c r="L5532">
        <v>1</v>
      </c>
      <c r="M5532" t="s">
        <v>758</v>
      </c>
      <c r="N5532">
        <v>19600000</v>
      </c>
      <c r="P5532" t="s">
        <v>17555</v>
      </c>
      <c r="Q5532">
        <v>306</v>
      </c>
      <c r="R5532">
        <v>18</v>
      </c>
      <c r="S5532">
        <v>32651499</v>
      </c>
      <c r="T5532">
        <v>32651634</v>
      </c>
      <c r="U5532" t="s">
        <v>17556</v>
      </c>
      <c r="V5532">
        <v>1</v>
      </c>
      <c r="W5532" s="2">
        <v>0</v>
      </c>
      <c r="X5532" s="2">
        <v>0</v>
      </c>
      <c r="Y5532" s="2">
        <v>0</v>
      </c>
      <c r="Z5532" s="2">
        <v>0</v>
      </c>
      <c r="AA5532" s="2">
        <v>0</v>
      </c>
      <c r="AB5532" s="2">
        <v>0</v>
      </c>
      <c r="AC5532" s="2">
        <v>0</v>
      </c>
      <c r="AD5532" s="2">
        <v>70</v>
      </c>
      <c r="AE5532" s="2">
        <v>70</v>
      </c>
      <c r="AF5532" s="2">
        <v>70</v>
      </c>
      <c r="AG5532" s="2">
        <v>70</v>
      </c>
      <c r="AH5532" s="2">
        <v>0</v>
      </c>
      <c r="AI5532" s="2">
        <v>0</v>
      </c>
      <c r="AJ5532" s="2">
        <v>0</v>
      </c>
      <c r="AK5532" s="2">
        <v>0</v>
      </c>
      <c r="AL5532" s="2">
        <v>0</v>
      </c>
      <c r="AM5532" s="2">
        <v>0</v>
      </c>
      <c r="AN5532" s="2">
        <v>0</v>
      </c>
      <c r="AO5532" s="2">
        <v>0</v>
      </c>
      <c r="AP5532" s="2">
        <v>0</v>
      </c>
      <c r="AQ5532" s="2">
        <v>0</v>
      </c>
      <c r="AR5532" s="2">
        <v>0</v>
      </c>
      <c r="AS5532" s="2">
        <v>0</v>
      </c>
      <c r="AT5532" s="2">
        <v>0</v>
      </c>
      <c r="AU5532" s="2">
        <v>0</v>
      </c>
      <c r="AV5532" s="2">
        <v>0</v>
      </c>
      <c r="AW5532" s="2">
        <v>0</v>
      </c>
      <c r="AX5532" s="2">
        <v>0</v>
      </c>
      <c r="AY5532" s="2">
        <v>0</v>
      </c>
      <c r="AZ5532" s="2">
        <v>0</v>
      </c>
      <c r="BA5532" s="2">
        <v>0</v>
      </c>
      <c r="BB5532" s="2">
        <v>0</v>
      </c>
      <c r="BC5532" s="2">
        <v>0</v>
      </c>
      <c r="BD5532" s="2">
        <v>0</v>
      </c>
      <c r="BE5532" s="2">
        <v>0</v>
      </c>
      <c r="BF5532" s="2">
        <v>0</v>
      </c>
      <c r="BG5532" s="2">
        <v>0</v>
      </c>
      <c r="BH5532" s="2">
        <v>0</v>
      </c>
      <c r="BI5532" s="2">
        <v>0</v>
      </c>
      <c r="BJ5532" s="2">
        <v>0</v>
      </c>
      <c r="BK5532" s="2">
        <v>0</v>
      </c>
      <c r="BL5532" s="2">
        <v>4</v>
      </c>
      <c r="BM5532" s="2">
        <v>3</v>
      </c>
      <c r="BN5532" s="2">
        <v>3</v>
      </c>
      <c r="BO5532" s="2">
        <v>3</v>
      </c>
      <c r="BP5532" s="2">
        <v>0</v>
      </c>
      <c r="BQ5532" s="2">
        <v>0</v>
      </c>
      <c r="BR5532" s="2">
        <v>0</v>
      </c>
      <c r="BS5532" s="2">
        <v>0</v>
      </c>
      <c r="BT5532" s="2">
        <v>0</v>
      </c>
      <c r="BU5532" s="2">
        <v>0</v>
      </c>
      <c r="BV5532" s="2">
        <v>0</v>
      </c>
      <c r="BW5532" s="2">
        <v>0</v>
      </c>
      <c r="BX5532" s="2">
        <v>0</v>
      </c>
      <c r="BY5532" s="2">
        <v>0</v>
      </c>
      <c r="BZ5532" s="2">
        <v>0</v>
      </c>
      <c r="CA5532" s="2">
        <v>0</v>
      </c>
      <c r="CB5532" s="2">
        <v>0</v>
      </c>
      <c r="CC5532" s="2">
        <v>0</v>
      </c>
      <c r="CD5532" s="2">
        <v>0</v>
      </c>
      <c r="CE5532" s="2">
        <v>0</v>
      </c>
      <c r="CF5532" s="2">
        <v>0</v>
      </c>
      <c r="CG5532" s="2">
        <v>0</v>
      </c>
      <c r="CH5532" s="2">
        <v>0</v>
      </c>
      <c r="CI5532" s="2">
        <v>0</v>
      </c>
      <c r="CJ5532" s="2">
        <v>0</v>
      </c>
      <c r="CK5532" s="2">
        <v>0</v>
      </c>
      <c r="CL5532" s="2">
        <v>0</v>
      </c>
    </row>
    <row r="5533" spans="1:90" x14ac:dyDescent="0.25">
      <c r="A5533" t="s">
        <v>115</v>
      </c>
      <c r="B5533">
        <v>21006</v>
      </c>
      <c r="C5533" t="s">
        <v>533</v>
      </c>
      <c r="D5533">
        <v>1</v>
      </c>
      <c r="E5533">
        <v>8</v>
      </c>
      <c r="F5533">
        <v>915828</v>
      </c>
      <c r="G5533">
        <v>35915828</v>
      </c>
      <c r="H5533" t="s">
        <v>6954</v>
      </c>
      <c r="I5533">
        <v>340</v>
      </c>
      <c r="J5533" t="s">
        <v>5314</v>
      </c>
      <c r="K5533" t="s">
        <v>91</v>
      </c>
      <c r="L5533">
        <v>1</v>
      </c>
      <c r="M5533" t="s">
        <v>5314</v>
      </c>
      <c r="N5533">
        <v>17680000</v>
      </c>
      <c r="O5533" t="s">
        <v>92</v>
      </c>
      <c r="P5533" t="s">
        <v>797</v>
      </c>
      <c r="Q5533">
        <v>1135</v>
      </c>
      <c r="R5533">
        <v>14</v>
      </c>
      <c r="S5533">
        <v>34891144</v>
      </c>
      <c r="T5533">
        <v>34891550</v>
      </c>
      <c r="U5533" t="s">
        <v>6955</v>
      </c>
      <c r="V5533">
        <v>1</v>
      </c>
      <c r="W5533" s="2">
        <v>0</v>
      </c>
      <c r="X5533" s="2">
        <v>0</v>
      </c>
      <c r="Y5533" s="2">
        <v>0</v>
      </c>
      <c r="Z5533" s="2">
        <v>87</v>
      </c>
      <c r="AA5533" s="2">
        <v>80</v>
      </c>
      <c r="AB5533" s="2">
        <v>66</v>
      </c>
      <c r="AC5533" s="2">
        <v>81</v>
      </c>
      <c r="AD5533" s="2">
        <v>0</v>
      </c>
      <c r="AE5533" s="2">
        <v>0</v>
      </c>
      <c r="AF5533" s="2">
        <v>0</v>
      </c>
      <c r="AG5533" s="2">
        <v>0</v>
      </c>
      <c r="AH5533" s="2">
        <v>0</v>
      </c>
      <c r="AI5533" s="2">
        <v>0</v>
      </c>
      <c r="AJ5533" s="2">
        <v>0</v>
      </c>
      <c r="AK5533" s="2">
        <v>0</v>
      </c>
      <c r="AL5533" s="2">
        <v>0</v>
      </c>
      <c r="AM5533" s="2">
        <v>0</v>
      </c>
      <c r="AN5533" s="2">
        <v>0</v>
      </c>
      <c r="AO5533" s="2">
        <v>0</v>
      </c>
      <c r="AP5533" s="2">
        <v>0</v>
      </c>
      <c r="AQ5533" s="2">
        <v>0</v>
      </c>
      <c r="AR5533" s="2">
        <v>0</v>
      </c>
      <c r="AS5533" s="2">
        <v>0</v>
      </c>
      <c r="AT5533" s="2">
        <v>0</v>
      </c>
      <c r="AU5533" s="2">
        <v>0</v>
      </c>
      <c r="AV5533" s="2">
        <v>0</v>
      </c>
      <c r="AW5533" s="2">
        <v>0</v>
      </c>
      <c r="AX5533" s="2">
        <v>0</v>
      </c>
      <c r="AY5533" s="2">
        <v>0</v>
      </c>
      <c r="AZ5533" s="2">
        <v>0</v>
      </c>
      <c r="BA5533" s="2">
        <v>0</v>
      </c>
      <c r="BB5533" s="2">
        <v>0</v>
      </c>
      <c r="BC5533" s="2">
        <v>0</v>
      </c>
      <c r="BD5533" s="2">
        <v>12</v>
      </c>
      <c r="BE5533" s="2">
        <v>0</v>
      </c>
      <c r="BF5533" s="2">
        <v>0</v>
      </c>
      <c r="BG5533" s="2">
        <v>0</v>
      </c>
      <c r="BH5533" s="2">
        <v>3</v>
      </c>
      <c r="BI5533" s="2">
        <v>5</v>
      </c>
      <c r="BJ5533" s="2">
        <v>4</v>
      </c>
      <c r="BK5533" s="2">
        <v>6</v>
      </c>
      <c r="BL5533" s="2">
        <v>0</v>
      </c>
      <c r="BM5533" s="2">
        <v>0</v>
      </c>
      <c r="BN5533" s="2">
        <v>0</v>
      </c>
      <c r="BO5533" s="2">
        <v>0</v>
      </c>
      <c r="BP5533" s="2">
        <v>0</v>
      </c>
      <c r="BQ5533" s="2">
        <v>0</v>
      </c>
      <c r="BR5533" s="2">
        <v>0</v>
      </c>
      <c r="BS5533" s="2">
        <v>0</v>
      </c>
      <c r="BT5533" s="2">
        <v>0</v>
      </c>
      <c r="BU5533" s="2">
        <v>0</v>
      </c>
      <c r="BV5533" s="2">
        <v>0</v>
      </c>
      <c r="BW5533" s="2">
        <v>0</v>
      </c>
      <c r="BX5533" s="2">
        <v>0</v>
      </c>
      <c r="BY5533" s="2">
        <v>0</v>
      </c>
      <c r="BZ5533" s="2">
        <v>0</v>
      </c>
      <c r="CA5533" s="2">
        <v>0</v>
      </c>
      <c r="CB5533" s="2">
        <v>0</v>
      </c>
      <c r="CC5533" s="2">
        <v>0</v>
      </c>
      <c r="CD5533" s="2">
        <v>0</v>
      </c>
      <c r="CE5533" s="2">
        <v>0</v>
      </c>
      <c r="CF5533" s="2">
        <v>0</v>
      </c>
      <c r="CG5533" s="2">
        <v>0</v>
      </c>
      <c r="CH5533" s="2">
        <v>0</v>
      </c>
      <c r="CI5533" s="2">
        <v>0</v>
      </c>
      <c r="CJ5533" s="2">
        <v>0</v>
      </c>
      <c r="CK5533" s="2">
        <v>0</v>
      </c>
      <c r="CL5533" s="2">
        <v>3</v>
      </c>
    </row>
    <row r="5534" spans="1:90" x14ac:dyDescent="0.25">
      <c r="A5534" t="s">
        <v>115</v>
      </c>
      <c r="B5534">
        <v>21006</v>
      </c>
      <c r="C5534" t="s">
        <v>533</v>
      </c>
      <c r="D5534">
        <v>2</v>
      </c>
      <c r="E5534">
        <v>6</v>
      </c>
      <c r="F5534">
        <v>458971</v>
      </c>
      <c r="G5534">
        <v>35458971</v>
      </c>
      <c r="H5534" t="s">
        <v>757</v>
      </c>
      <c r="I5534">
        <v>570</v>
      </c>
      <c r="J5534" t="s">
        <v>758</v>
      </c>
      <c r="K5534" t="s">
        <v>91</v>
      </c>
      <c r="L5534">
        <v>1</v>
      </c>
      <c r="M5534" t="s">
        <v>758</v>
      </c>
      <c r="N5534">
        <v>19600000</v>
      </c>
      <c r="O5534" t="s">
        <v>92</v>
      </c>
      <c r="P5534" t="s">
        <v>759</v>
      </c>
      <c r="Q5534">
        <v>445</v>
      </c>
      <c r="R5534">
        <v>18</v>
      </c>
      <c r="S5534">
        <v>32651211</v>
      </c>
      <c r="T5534">
        <v>32651399</v>
      </c>
      <c r="U5534" t="s">
        <v>760</v>
      </c>
      <c r="V5534">
        <v>1</v>
      </c>
      <c r="W5534" s="2">
        <v>0</v>
      </c>
      <c r="X5534" s="2">
        <v>0</v>
      </c>
      <c r="Y5534" s="2">
        <v>0</v>
      </c>
      <c r="Z5534" s="2">
        <v>0</v>
      </c>
      <c r="AA5534" s="2">
        <v>0</v>
      </c>
      <c r="AB5534" s="2">
        <v>0</v>
      </c>
      <c r="AC5534" s="2">
        <v>0</v>
      </c>
      <c r="AD5534" s="2">
        <v>0</v>
      </c>
      <c r="AE5534" s="2">
        <v>0</v>
      </c>
      <c r="AF5534" s="2">
        <v>0</v>
      </c>
      <c r="AG5534" s="2">
        <v>0</v>
      </c>
      <c r="AH5534" s="2">
        <v>0</v>
      </c>
      <c r="AI5534" s="2">
        <v>0</v>
      </c>
      <c r="AJ5534" s="2">
        <v>0</v>
      </c>
      <c r="AK5534" s="2">
        <v>0</v>
      </c>
      <c r="AL5534" s="2">
        <v>0</v>
      </c>
      <c r="AM5534" s="2">
        <v>0</v>
      </c>
      <c r="AN5534" s="2">
        <v>0</v>
      </c>
      <c r="AO5534" s="2">
        <v>0</v>
      </c>
      <c r="AP5534" s="2">
        <v>0</v>
      </c>
      <c r="AQ5534" s="2">
        <v>0</v>
      </c>
      <c r="AR5534" s="2">
        <v>0</v>
      </c>
      <c r="AS5534" s="2">
        <v>0</v>
      </c>
      <c r="AT5534" s="2">
        <v>0</v>
      </c>
      <c r="AU5534" s="2">
        <v>0</v>
      </c>
      <c r="AV5534" s="2">
        <v>0</v>
      </c>
      <c r="AW5534" s="2">
        <v>0</v>
      </c>
      <c r="AX5534" s="2">
        <v>0</v>
      </c>
      <c r="AY5534" s="2">
        <v>0</v>
      </c>
      <c r="AZ5534" s="2">
        <v>0</v>
      </c>
      <c r="BA5534" s="2">
        <v>0</v>
      </c>
      <c r="BB5534" s="2">
        <v>0</v>
      </c>
      <c r="BC5534" s="2">
        <v>152</v>
      </c>
      <c r="BD5534" s="2">
        <v>0</v>
      </c>
      <c r="BE5534" s="2">
        <v>0</v>
      </c>
      <c r="BF5534" s="2">
        <v>0</v>
      </c>
      <c r="BG5534" s="2">
        <v>0</v>
      </c>
      <c r="BH5534" s="2">
        <v>0</v>
      </c>
      <c r="BI5534" s="2">
        <v>0</v>
      </c>
      <c r="BJ5534" s="2">
        <v>0</v>
      </c>
      <c r="BK5534" s="2">
        <v>0</v>
      </c>
      <c r="BL5534" s="2">
        <v>0</v>
      </c>
      <c r="BM5534" s="2">
        <v>0</v>
      </c>
      <c r="BN5534" s="2">
        <v>0</v>
      </c>
      <c r="BO5534" s="2">
        <v>0</v>
      </c>
      <c r="BP5534" s="2">
        <v>0</v>
      </c>
      <c r="BQ5534" s="2">
        <v>0</v>
      </c>
      <c r="BR5534" s="2">
        <v>0</v>
      </c>
      <c r="BS5534" s="2">
        <v>0</v>
      </c>
      <c r="BT5534" s="2">
        <v>0</v>
      </c>
      <c r="BU5534" s="2">
        <v>0</v>
      </c>
      <c r="BV5534" s="2">
        <v>0</v>
      </c>
      <c r="BW5534" s="2">
        <v>0</v>
      </c>
      <c r="BX5534" s="2">
        <v>0</v>
      </c>
      <c r="BY5534" s="2">
        <v>0</v>
      </c>
      <c r="BZ5534" s="2">
        <v>0</v>
      </c>
      <c r="CA5534" s="2">
        <v>0</v>
      </c>
      <c r="CB5534" s="2">
        <v>0</v>
      </c>
      <c r="CC5534" s="2">
        <v>0</v>
      </c>
      <c r="CD5534" s="2">
        <v>0</v>
      </c>
      <c r="CE5534" s="2">
        <v>0</v>
      </c>
      <c r="CF5534" s="2">
        <v>0</v>
      </c>
      <c r="CG5534" s="2">
        <v>0</v>
      </c>
      <c r="CH5534" s="2">
        <v>0</v>
      </c>
      <c r="CI5534" s="2">
        <v>0</v>
      </c>
      <c r="CJ5534" s="2">
        <v>0</v>
      </c>
      <c r="CK5534" s="2">
        <v>8</v>
      </c>
      <c r="CL5534" s="2">
        <v>0</v>
      </c>
    </row>
    <row r="5535" spans="1:90" x14ac:dyDescent="0.25">
      <c r="A5535" t="s">
        <v>115</v>
      </c>
      <c r="B5535">
        <v>21006</v>
      </c>
      <c r="C5535" t="s">
        <v>533</v>
      </c>
      <c r="D5535">
        <v>2</v>
      </c>
      <c r="E5535">
        <v>6</v>
      </c>
      <c r="F5535">
        <v>985512</v>
      </c>
      <c r="G5535">
        <v>35985512</v>
      </c>
      <c r="H5535" t="s">
        <v>6403</v>
      </c>
      <c r="I5535">
        <v>697</v>
      </c>
      <c r="J5535" t="s">
        <v>533</v>
      </c>
      <c r="K5535" t="s">
        <v>91</v>
      </c>
      <c r="L5535">
        <v>1</v>
      </c>
      <c r="M5535" t="s">
        <v>533</v>
      </c>
      <c r="N5535">
        <v>17600400</v>
      </c>
      <c r="O5535" t="s">
        <v>92</v>
      </c>
      <c r="P5535" t="s">
        <v>6404</v>
      </c>
      <c r="Q5535">
        <v>1271</v>
      </c>
      <c r="R5535">
        <v>14</v>
      </c>
      <c r="S5535">
        <v>34916617</v>
      </c>
      <c r="T5535">
        <v>34916618</v>
      </c>
      <c r="U5535" t="s">
        <v>6405</v>
      </c>
      <c r="V5535">
        <v>1</v>
      </c>
      <c r="W5535" s="2">
        <v>0</v>
      </c>
      <c r="X5535" s="2">
        <v>0</v>
      </c>
      <c r="Y5535" s="2">
        <v>0</v>
      </c>
      <c r="Z5535" s="2">
        <v>0</v>
      </c>
      <c r="AA5535" s="2">
        <v>0</v>
      </c>
      <c r="AB5535" s="2">
        <v>0</v>
      </c>
      <c r="AC5535" s="2">
        <v>0</v>
      </c>
      <c r="AD5535" s="2">
        <v>0</v>
      </c>
      <c r="AE5535" s="2">
        <v>0</v>
      </c>
      <c r="AF5535" s="2">
        <v>0</v>
      </c>
      <c r="AG5535" s="2">
        <v>0</v>
      </c>
      <c r="AH5535" s="2">
        <v>0</v>
      </c>
      <c r="AI5535" s="2">
        <v>0</v>
      </c>
      <c r="AJ5535" s="2">
        <v>0</v>
      </c>
      <c r="AK5535" s="2">
        <v>0</v>
      </c>
      <c r="AL5535" s="2">
        <v>0</v>
      </c>
      <c r="AM5535" s="2">
        <v>0</v>
      </c>
      <c r="AN5535" s="2">
        <v>0</v>
      </c>
      <c r="AO5535" s="2">
        <v>0</v>
      </c>
      <c r="AP5535" s="2">
        <v>0</v>
      </c>
      <c r="AQ5535" s="2">
        <v>0</v>
      </c>
      <c r="AR5535" s="2">
        <v>0</v>
      </c>
      <c r="AS5535" s="2">
        <v>0</v>
      </c>
      <c r="AT5535" s="2">
        <v>0</v>
      </c>
      <c r="AU5535" s="2">
        <v>0</v>
      </c>
      <c r="AV5535" s="2">
        <v>0</v>
      </c>
      <c r="AW5535" s="2">
        <v>0</v>
      </c>
      <c r="AX5535" s="2">
        <v>0</v>
      </c>
      <c r="AY5535" s="2">
        <v>0</v>
      </c>
      <c r="AZ5535" s="2">
        <v>0</v>
      </c>
      <c r="BA5535" s="2">
        <v>0</v>
      </c>
      <c r="BB5535" s="2">
        <v>0</v>
      </c>
      <c r="BC5535" s="2">
        <v>348</v>
      </c>
      <c r="BD5535" s="2">
        <v>0</v>
      </c>
      <c r="BE5535" s="2">
        <v>0</v>
      </c>
      <c r="BF5535" s="2">
        <v>0</v>
      </c>
      <c r="BG5535" s="2">
        <v>0</v>
      </c>
      <c r="BH5535" s="2">
        <v>0</v>
      </c>
      <c r="BI5535" s="2">
        <v>0</v>
      </c>
      <c r="BJ5535" s="2">
        <v>0</v>
      </c>
      <c r="BK5535" s="2">
        <v>0</v>
      </c>
      <c r="BL5535" s="2">
        <v>0</v>
      </c>
      <c r="BM5535" s="2">
        <v>0</v>
      </c>
      <c r="BN5535" s="2">
        <v>0</v>
      </c>
      <c r="BO5535" s="2">
        <v>0</v>
      </c>
      <c r="BP5535" s="2">
        <v>0</v>
      </c>
      <c r="BQ5535" s="2">
        <v>0</v>
      </c>
      <c r="BR5535" s="2">
        <v>0</v>
      </c>
      <c r="BS5535" s="2">
        <v>0</v>
      </c>
      <c r="BT5535" s="2">
        <v>0</v>
      </c>
      <c r="BU5535" s="2">
        <v>0</v>
      </c>
      <c r="BV5535" s="2">
        <v>0</v>
      </c>
      <c r="BW5535" s="2">
        <v>0</v>
      </c>
      <c r="BX5535" s="2">
        <v>0</v>
      </c>
      <c r="BY5535" s="2">
        <v>0</v>
      </c>
      <c r="BZ5535" s="2">
        <v>0</v>
      </c>
      <c r="CA5535" s="2">
        <v>0</v>
      </c>
      <c r="CB5535" s="2">
        <v>0</v>
      </c>
      <c r="CC5535" s="2">
        <v>0</v>
      </c>
      <c r="CD5535" s="2">
        <v>0</v>
      </c>
      <c r="CE5535" s="2">
        <v>0</v>
      </c>
      <c r="CF5535" s="2">
        <v>0</v>
      </c>
      <c r="CG5535" s="2">
        <v>0</v>
      </c>
      <c r="CH5535" s="2">
        <v>0</v>
      </c>
      <c r="CI5535" s="2">
        <v>0</v>
      </c>
      <c r="CJ5535" s="2">
        <v>0</v>
      </c>
      <c r="CK5535" s="2">
        <v>16</v>
      </c>
      <c r="CL5535" s="2">
        <v>0</v>
      </c>
    </row>
    <row r="5536" spans="1:90" x14ac:dyDescent="0.25">
      <c r="A5536" t="s">
        <v>115</v>
      </c>
      <c r="B5536">
        <v>21006</v>
      </c>
      <c r="C5536" t="s">
        <v>533</v>
      </c>
      <c r="D5536">
        <v>1</v>
      </c>
      <c r="E5536">
        <v>8</v>
      </c>
      <c r="F5536">
        <v>34630</v>
      </c>
      <c r="G5536">
        <v>35034630</v>
      </c>
      <c r="H5536" t="s">
        <v>3601</v>
      </c>
      <c r="I5536">
        <v>697</v>
      </c>
      <c r="J5536" t="s">
        <v>533</v>
      </c>
      <c r="K5536" t="s">
        <v>3602</v>
      </c>
      <c r="L5536">
        <v>1</v>
      </c>
      <c r="M5536" t="s">
        <v>533</v>
      </c>
      <c r="N5536">
        <v>17600550</v>
      </c>
      <c r="O5536" t="s">
        <v>92</v>
      </c>
      <c r="P5536" t="s">
        <v>3603</v>
      </c>
      <c r="Q5536">
        <v>48</v>
      </c>
      <c r="R5536">
        <v>14</v>
      </c>
      <c r="S5536">
        <v>34416040</v>
      </c>
      <c r="T5536">
        <v>34915283</v>
      </c>
      <c r="U5536" t="s">
        <v>3604</v>
      </c>
      <c r="V5536">
        <v>1</v>
      </c>
      <c r="W5536" s="2">
        <v>0</v>
      </c>
      <c r="X5536" s="2">
        <v>0</v>
      </c>
      <c r="Y5536" s="2">
        <v>0</v>
      </c>
      <c r="Z5536" s="2">
        <v>49</v>
      </c>
      <c r="AA5536" s="2">
        <v>81</v>
      </c>
      <c r="AB5536" s="2">
        <v>54</v>
      </c>
      <c r="AC5536" s="2">
        <v>78</v>
      </c>
      <c r="AD5536" s="2">
        <v>0</v>
      </c>
      <c r="AE5536" s="2">
        <v>0</v>
      </c>
      <c r="AF5536" s="2">
        <v>0</v>
      </c>
      <c r="AG5536" s="2">
        <v>0</v>
      </c>
      <c r="AH5536" s="2">
        <v>0</v>
      </c>
      <c r="AI5536" s="2">
        <v>0</v>
      </c>
      <c r="AJ5536" s="2">
        <v>0</v>
      </c>
      <c r="AK5536" s="2">
        <v>0</v>
      </c>
      <c r="AL5536" s="2">
        <v>0</v>
      </c>
      <c r="AM5536" s="2">
        <v>0</v>
      </c>
      <c r="AN5536" s="2">
        <v>0</v>
      </c>
      <c r="AO5536" s="2">
        <v>0</v>
      </c>
      <c r="AP5536" s="2">
        <v>0</v>
      </c>
      <c r="AQ5536" s="2">
        <v>0</v>
      </c>
      <c r="AR5536" s="2">
        <v>0</v>
      </c>
      <c r="AS5536" s="2">
        <v>0</v>
      </c>
      <c r="AT5536" s="2">
        <v>0</v>
      </c>
      <c r="AU5536" s="2">
        <v>0</v>
      </c>
      <c r="AV5536" s="2">
        <v>0</v>
      </c>
      <c r="AW5536" s="2">
        <v>0</v>
      </c>
      <c r="AX5536" s="2">
        <v>0</v>
      </c>
      <c r="AY5536" s="2">
        <v>0</v>
      </c>
      <c r="AZ5536" s="2">
        <v>0</v>
      </c>
      <c r="BA5536" s="2">
        <v>0</v>
      </c>
      <c r="BB5536" s="2">
        <v>0</v>
      </c>
      <c r="BC5536" s="2">
        <v>0</v>
      </c>
      <c r="BD5536" s="2">
        <v>36</v>
      </c>
      <c r="BE5536" s="2">
        <v>0</v>
      </c>
      <c r="BF5536" s="2">
        <v>0</v>
      </c>
      <c r="BG5536" s="2">
        <v>0</v>
      </c>
      <c r="BH5536" s="2">
        <v>2</v>
      </c>
      <c r="BI5536" s="2">
        <v>5</v>
      </c>
      <c r="BJ5536" s="2">
        <v>3</v>
      </c>
      <c r="BK5536" s="2">
        <v>5</v>
      </c>
      <c r="BL5536" s="2">
        <v>0</v>
      </c>
      <c r="BM5536" s="2">
        <v>0</v>
      </c>
      <c r="BN5536" s="2">
        <v>0</v>
      </c>
      <c r="BO5536" s="2">
        <v>0</v>
      </c>
      <c r="BP5536" s="2">
        <v>0</v>
      </c>
      <c r="BQ5536" s="2">
        <v>0</v>
      </c>
      <c r="BR5536" s="2">
        <v>0</v>
      </c>
      <c r="BS5536" s="2">
        <v>0</v>
      </c>
      <c r="BT5536" s="2">
        <v>0</v>
      </c>
      <c r="BU5536" s="2">
        <v>0</v>
      </c>
      <c r="BV5536" s="2">
        <v>0</v>
      </c>
      <c r="BW5536" s="2">
        <v>0</v>
      </c>
      <c r="BX5536" s="2">
        <v>0</v>
      </c>
      <c r="BY5536" s="2">
        <v>0</v>
      </c>
      <c r="BZ5536" s="2">
        <v>0</v>
      </c>
      <c r="CA5536" s="2">
        <v>0</v>
      </c>
      <c r="CB5536" s="2">
        <v>0</v>
      </c>
      <c r="CC5536" s="2">
        <v>0</v>
      </c>
      <c r="CD5536" s="2">
        <v>0</v>
      </c>
      <c r="CE5536" s="2">
        <v>0</v>
      </c>
      <c r="CF5536" s="2">
        <v>0</v>
      </c>
      <c r="CG5536" s="2">
        <v>0</v>
      </c>
      <c r="CH5536" s="2">
        <v>0</v>
      </c>
      <c r="CI5536" s="2">
        <v>0</v>
      </c>
      <c r="CJ5536" s="2">
        <v>0</v>
      </c>
      <c r="CK5536" s="2">
        <v>0</v>
      </c>
      <c r="CL5536" s="2">
        <v>7</v>
      </c>
    </row>
    <row r="5537" spans="1:90" x14ac:dyDescent="0.25">
      <c r="A5537" t="s">
        <v>115</v>
      </c>
      <c r="B5537">
        <v>21006</v>
      </c>
      <c r="C5537" t="s">
        <v>533</v>
      </c>
      <c r="D5537">
        <v>1</v>
      </c>
      <c r="E5537">
        <v>8</v>
      </c>
      <c r="F5537">
        <v>33315</v>
      </c>
      <c r="G5537">
        <v>35033315</v>
      </c>
      <c r="H5537" t="s">
        <v>7134</v>
      </c>
      <c r="I5537">
        <v>565</v>
      </c>
      <c r="J5537" t="s">
        <v>4275</v>
      </c>
      <c r="K5537" t="s">
        <v>91</v>
      </c>
      <c r="L5537">
        <v>1</v>
      </c>
      <c r="M5537" t="s">
        <v>4275</v>
      </c>
      <c r="N5537">
        <v>19780000</v>
      </c>
      <c r="O5537" t="s">
        <v>92</v>
      </c>
      <c r="P5537" t="s">
        <v>7135</v>
      </c>
      <c r="Q5537">
        <v>1263</v>
      </c>
      <c r="R5537">
        <v>18</v>
      </c>
      <c r="S5537">
        <v>33661002</v>
      </c>
      <c r="T5537">
        <v>33661396</v>
      </c>
      <c r="U5537" t="s">
        <v>7136</v>
      </c>
      <c r="V5537">
        <v>1</v>
      </c>
      <c r="W5537" s="2">
        <v>0</v>
      </c>
      <c r="X5537" s="2">
        <v>0</v>
      </c>
      <c r="Y5537" s="2">
        <v>0</v>
      </c>
      <c r="Z5537" s="2">
        <v>0</v>
      </c>
      <c r="AA5537" s="2">
        <v>0</v>
      </c>
      <c r="AB5537" s="2">
        <v>0</v>
      </c>
      <c r="AC5537" s="2">
        <v>0</v>
      </c>
      <c r="AD5537" s="2">
        <v>128</v>
      </c>
      <c r="AE5537" s="2">
        <v>90</v>
      </c>
      <c r="AF5537" s="2">
        <v>98</v>
      </c>
      <c r="AG5537" s="2">
        <v>132</v>
      </c>
      <c r="AH5537" s="2">
        <v>79</v>
      </c>
      <c r="AI5537" s="2">
        <v>94</v>
      </c>
      <c r="AJ5537" s="2">
        <v>103</v>
      </c>
      <c r="AK5537" s="2">
        <v>0</v>
      </c>
      <c r="AL5537" s="2">
        <v>0</v>
      </c>
      <c r="AM5537" s="2">
        <v>0</v>
      </c>
      <c r="AN5537" s="2">
        <v>0</v>
      </c>
      <c r="AO5537" s="2">
        <v>0</v>
      </c>
      <c r="AP5537" s="2">
        <v>0</v>
      </c>
      <c r="AQ5537" s="2">
        <v>0</v>
      </c>
      <c r="AR5537" s="2">
        <v>46</v>
      </c>
      <c r="AS5537" s="2">
        <v>0</v>
      </c>
      <c r="AT5537" s="2">
        <v>0</v>
      </c>
      <c r="AU5537" s="2">
        <v>89</v>
      </c>
      <c r="AV5537" s="2">
        <v>0</v>
      </c>
      <c r="AW5537" s="2">
        <v>0</v>
      </c>
      <c r="AX5537" s="2">
        <v>0</v>
      </c>
      <c r="AY5537" s="2">
        <v>0</v>
      </c>
      <c r="AZ5537" s="2">
        <v>0</v>
      </c>
      <c r="BA5537" s="2">
        <v>0</v>
      </c>
      <c r="BB5537" s="2">
        <v>0</v>
      </c>
      <c r="BC5537" s="2">
        <v>199</v>
      </c>
      <c r="BD5537" s="2">
        <v>0</v>
      </c>
      <c r="BE5537" s="2">
        <v>0</v>
      </c>
      <c r="BF5537" s="2">
        <v>0</v>
      </c>
      <c r="BG5537" s="2">
        <v>0</v>
      </c>
      <c r="BH5537" s="2">
        <v>0</v>
      </c>
      <c r="BI5537" s="2">
        <v>0</v>
      </c>
      <c r="BJ5537" s="2">
        <v>0</v>
      </c>
      <c r="BK5537" s="2">
        <v>0</v>
      </c>
      <c r="BL5537" s="2">
        <v>7</v>
      </c>
      <c r="BM5537" s="2">
        <v>4</v>
      </c>
      <c r="BN5537" s="2">
        <v>3</v>
      </c>
      <c r="BO5537" s="2">
        <v>8</v>
      </c>
      <c r="BP5537" s="2">
        <v>5</v>
      </c>
      <c r="BQ5537" s="2">
        <v>4</v>
      </c>
      <c r="BR5537" s="2">
        <v>5</v>
      </c>
      <c r="BS5537" s="2">
        <v>0</v>
      </c>
      <c r="BT5537" s="2">
        <v>0</v>
      </c>
      <c r="BU5537" s="2">
        <v>0</v>
      </c>
      <c r="BV5537" s="2">
        <v>0</v>
      </c>
      <c r="BW5537" s="2">
        <v>0</v>
      </c>
      <c r="BX5537" s="2">
        <v>0</v>
      </c>
      <c r="BY5537" s="2">
        <v>0</v>
      </c>
      <c r="BZ5537" s="2">
        <v>2</v>
      </c>
      <c r="CA5537" s="2">
        <v>0</v>
      </c>
      <c r="CB5537" s="2">
        <v>0</v>
      </c>
      <c r="CC5537" s="2">
        <v>3</v>
      </c>
      <c r="CD5537" s="2">
        <v>0</v>
      </c>
      <c r="CE5537" s="2">
        <v>0</v>
      </c>
      <c r="CF5537" s="2">
        <v>0</v>
      </c>
      <c r="CG5537" s="2">
        <v>0</v>
      </c>
      <c r="CH5537" s="2">
        <v>0</v>
      </c>
      <c r="CI5537" s="2">
        <v>0</v>
      </c>
      <c r="CJ5537" s="2">
        <v>0</v>
      </c>
      <c r="CK5537" s="2">
        <v>13</v>
      </c>
      <c r="CL5537" s="2">
        <v>0</v>
      </c>
    </row>
    <row r="5538" spans="1:90" x14ac:dyDescent="0.25">
      <c r="A5538" t="s">
        <v>115</v>
      </c>
      <c r="B5538">
        <v>21006</v>
      </c>
      <c r="C5538" t="s">
        <v>533</v>
      </c>
      <c r="D5538">
        <v>1</v>
      </c>
      <c r="E5538">
        <v>8</v>
      </c>
      <c r="F5538">
        <v>31604</v>
      </c>
      <c r="G5538">
        <v>35031604</v>
      </c>
      <c r="H5538" t="s">
        <v>4564</v>
      </c>
      <c r="I5538">
        <v>586</v>
      </c>
      <c r="J5538" t="s">
        <v>4565</v>
      </c>
      <c r="K5538" t="s">
        <v>91</v>
      </c>
      <c r="L5538">
        <v>1</v>
      </c>
      <c r="M5538" t="s">
        <v>4565</v>
      </c>
      <c r="N5538">
        <v>17740000</v>
      </c>
      <c r="O5538" t="s">
        <v>102</v>
      </c>
      <c r="P5538" t="s">
        <v>4566</v>
      </c>
      <c r="Q5538">
        <v>625</v>
      </c>
      <c r="R5538">
        <v>18</v>
      </c>
      <c r="S5538">
        <v>35831096</v>
      </c>
      <c r="T5538">
        <v>35831145</v>
      </c>
      <c r="U5538" t="s">
        <v>4567</v>
      </c>
      <c r="V5538">
        <v>1</v>
      </c>
      <c r="W5538" s="2">
        <v>0</v>
      </c>
      <c r="X5538" s="2">
        <v>0</v>
      </c>
      <c r="Y5538" s="2">
        <v>0</v>
      </c>
      <c r="Z5538" s="2">
        <v>0</v>
      </c>
      <c r="AA5538" s="2">
        <v>0</v>
      </c>
      <c r="AB5538" s="2">
        <v>0</v>
      </c>
      <c r="AC5538" s="2">
        <v>0</v>
      </c>
      <c r="AD5538" s="2">
        <v>29</v>
      </c>
      <c r="AE5538" s="2">
        <v>13</v>
      </c>
      <c r="AF5538" s="2">
        <v>46</v>
      </c>
      <c r="AG5538" s="2">
        <v>46</v>
      </c>
      <c r="AH5538" s="2">
        <v>109</v>
      </c>
      <c r="AI5538" s="2">
        <v>72</v>
      </c>
      <c r="AJ5538" s="2">
        <v>95</v>
      </c>
      <c r="AK5538" s="2">
        <v>0</v>
      </c>
      <c r="AL5538" s="2">
        <v>0</v>
      </c>
      <c r="AM5538" s="2">
        <v>0</v>
      </c>
      <c r="AN5538" s="2">
        <v>0</v>
      </c>
      <c r="AO5538" s="2">
        <v>0</v>
      </c>
      <c r="AP5538" s="2">
        <v>0</v>
      </c>
      <c r="AQ5538" s="2">
        <v>0</v>
      </c>
      <c r="AR5538" s="2">
        <v>0</v>
      </c>
      <c r="AS5538" s="2">
        <v>0</v>
      </c>
      <c r="AT5538" s="2">
        <v>0</v>
      </c>
      <c r="AU5538" s="2">
        <v>13</v>
      </c>
      <c r="AV5538" s="2">
        <v>0</v>
      </c>
      <c r="AW5538" s="2">
        <v>0</v>
      </c>
      <c r="AX5538" s="2">
        <v>0</v>
      </c>
      <c r="AY5538" s="2">
        <v>0</v>
      </c>
      <c r="AZ5538" s="2">
        <v>0</v>
      </c>
      <c r="BA5538" s="2">
        <v>0</v>
      </c>
      <c r="BB5538" s="2">
        <v>0</v>
      </c>
      <c r="BC5538" s="2">
        <v>0</v>
      </c>
      <c r="BD5538" s="2">
        <v>0</v>
      </c>
      <c r="BE5538" s="2">
        <v>0</v>
      </c>
      <c r="BF5538" s="2">
        <v>0</v>
      </c>
      <c r="BG5538" s="2">
        <v>0</v>
      </c>
      <c r="BH5538" s="2">
        <v>0</v>
      </c>
      <c r="BI5538" s="2">
        <v>0</v>
      </c>
      <c r="BJ5538" s="2">
        <v>0</v>
      </c>
      <c r="BK5538" s="2">
        <v>0</v>
      </c>
      <c r="BL5538" s="2">
        <v>1</v>
      </c>
      <c r="BM5538" s="2">
        <v>2</v>
      </c>
      <c r="BN5538" s="2">
        <v>3</v>
      </c>
      <c r="BO5538" s="2">
        <v>2</v>
      </c>
      <c r="BP5538" s="2">
        <v>4</v>
      </c>
      <c r="BQ5538" s="2">
        <v>4</v>
      </c>
      <c r="BR5538" s="2">
        <v>3</v>
      </c>
      <c r="BS5538" s="2">
        <v>0</v>
      </c>
      <c r="BT5538" s="2">
        <v>0</v>
      </c>
      <c r="BU5538" s="2">
        <v>0</v>
      </c>
      <c r="BV5538" s="2">
        <v>0</v>
      </c>
      <c r="BW5538" s="2">
        <v>0</v>
      </c>
      <c r="BX5538" s="2">
        <v>0</v>
      </c>
      <c r="BY5538" s="2">
        <v>0</v>
      </c>
      <c r="BZ5538" s="2">
        <v>0</v>
      </c>
      <c r="CA5538" s="2">
        <v>0</v>
      </c>
      <c r="CB5538" s="2">
        <v>0</v>
      </c>
      <c r="CC5538" s="2">
        <v>1</v>
      </c>
      <c r="CD5538" s="2">
        <v>0</v>
      </c>
      <c r="CE5538" s="2">
        <v>0</v>
      </c>
      <c r="CF5538" s="2">
        <v>0</v>
      </c>
      <c r="CG5538" s="2">
        <v>0</v>
      </c>
      <c r="CH5538" s="2">
        <v>0</v>
      </c>
      <c r="CI5538" s="2">
        <v>0</v>
      </c>
      <c r="CJ5538" s="2">
        <v>0</v>
      </c>
      <c r="CK5538" s="2">
        <v>0</v>
      </c>
      <c r="CL5538" s="2">
        <v>0</v>
      </c>
    </row>
    <row r="5539" spans="1:90" x14ac:dyDescent="0.25">
      <c r="A5539" t="s">
        <v>115</v>
      </c>
      <c r="B5539">
        <v>21006</v>
      </c>
      <c r="C5539" t="s">
        <v>533</v>
      </c>
      <c r="D5539">
        <v>1</v>
      </c>
      <c r="E5539">
        <v>8</v>
      </c>
      <c r="F5539">
        <v>917199</v>
      </c>
      <c r="G5539">
        <v>35917199</v>
      </c>
      <c r="H5539" t="s">
        <v>19276</v>
      </c>
      <c r="I5539">
        <v>207</v>
      </c>
      <c r="J5539" t="s">
        <v>1042</v>
      </c>
      <c r="K5539" t="s">
        <v>966</v>
      </c>
      <c r="L5539">
        <v>1</v>
      </c>
      <c r="M5539" t="s">
        <v>1042</v>
      </c>
      <c r="N5539">
        <v>17690000</v>
      </c>
      <c r="O5539" t="s">
        <v>102</v>
      </c>
      <c r="P5539" t="s">
        <v>2819</v>
      </c>
      <c r="Q5539">
        <v>155</v>
      </c>
      <c r="R5539">
        <v>14</v>
      </c>
      <c r="S5539">
        <v>34781860</v>
      </c>
      <c r="T5539">
        <v>34782600</v>
      </c>
      <c r="U5539" t="s">
        <v>19277</v>
      </c>
      <c r="V5539">
        <v>1</v>
      </c>
      <c r="W5539" s="2">
        <v>0</v>
      </c>
      <c r="X5539" s="2">
        <v>0</v>
      </c>
      <c r="Y5539" s="2">
        <v>0</v>
      </c>
      <c r="Z5539" s="2">
        <v>74</v>
      </c>
      <c r="AA5539" s="2">
        <v>91</v>
      </c>
      <c r="AB5539" s="2">
        <v>91</v>
      </c>
      <c r="AC5539" s="2">
        <v>97</v>
      </c>
      <c r="AD5539" s="2">
        <v>0</v>
      </c>
      <c r="AE5539" s="2">
        <v>0</v>
      </c>
      <c r="AF5539" s="2">
        <v>0</v>
      </c>
      <c r="AG5539" s="2">
        <v>0</v>
      </c>
      <c r="AH5539" s="2">
        <v>0</v>
      </c>
      <c r="AI5539" s="2">
        <v>0</v>
      </c>
      <c r="AJ5539" s="2">
        <v>0</v>
      </c>
      <c r="AK5539" s="2">
        <v>0</v>
      </c>
      <c r="AL5539" s="2">
        <v>0</v>
      </c>
      <c r="AM5539" s="2">
        <v>0</v>
      </c>
      <c r="AN5539" s="2">
        <v>0</v>
      </c>
      <c r="AO5539" s="2">
        <v>0</v>
      </c>
      <c r="AP5539" s="2">
        <v>0</v>
      </c>
      <c r="AQ5539" s="2">
        <v>0</v>
      </c>
      <c r="AR5539" s="2">
        <v>0</v>
      </c>
      <c r="AS5539" s="2">
        <v>0</v>
      </c>
      <c r="AT5539" s="2">
        <v>0</v>
      </c>
      <c r="AU5539" s="2">
        <v>0</v>
      </c>
      <c r="AV5539" s="2">
        <v>0</v>
      </c>
      <c r="AW5539" s="2">
        <v>0</v>
      </c>
      <c r="AX5539" s="2">
        <v>0</v>
      </c>
      <c r="AY5539" s="2">
        <v>0</v>
      </c>
      <c r="AZ5539" s="2">
        <v>0</v>
      </c>
      <c r="BA5539" s="2">
        <v>0</v>
      </c>
      <c r="BB5539" s="2">
        <v>0</v>
      </c>
      <c r="BC5539" s="2">
        <v>62</v>
      </c>
      <c r="BD5539" s="2">
        <v>0</v>
      </c>
      <c r="BE5539" s="2">
        <v>0</v>
      </c>
      <c r="BF5539" s="2">
        <v>0</v>
      </c>
      <c r="BG5539" s="2">
        <v>0</v>
      </c>
      <c r="BH5539" s="2">
        <v>3</v>
      </c>
      <c r="BI5539" s="2">
        <v>6</v>
      </c>
      <c r="BJ5539" s="2">
        <v>4</v>
      </c>
      <c r="BK5539" s="2">
        <v>6</v>
      </c>
      <c r="BL5539" s="2">
        <v>0</v>
      </c>
      <c r="BM5539" s="2">
        <v>0</v>
      </c>
      <c r="BN5539" s="2">
        <v>0</v>
      </c>
      <c r="BO5539" s="2">
        <v>0</v>
      </c>
      <c r="BP5539" s="2">
        <v>0</v>
      </c>
      <c r="BQ5539" s="2">
        <v>0</v>
      </c>
      <c r="BR5539" s="2">
        <v>0</v>
      </c>
      <c r="BS5539" s="2">
        <v>0</v>
      </c>
      <c r="BT5539" s="2">
        <v>0</v>
      </c>
      <c r="BU5539" s="2">
        <v>0</v>
      </c>
      <c r="BV5539" s="2">
        <v>0</v>
      </c>
      <c r="BW5539" s="2">
        <v>0</v>
      </c>
      <c r="BX5539" s="2">
        <v>0</v>
      </c>
      <c r="BY5539" s="2">
        <v>0</v>
      </c>
      <c r="BZ5539" s="2">
        <v>0</v>
      </c>
      <c r="CA5539" s="2">
        <v>0</v>
      </c>
      <c r="CB5539" s="2">
        <v>0</v>
      </c>
      <c r="CC5539" s="2">
        <v>0</v>
      </c>
      <c r="CD5539" s="2">
        <v>0</v>
      </c>
      <c r="CE5539" s="2">
        <v>0</v>
      </c>
      <c r="CF5539" s="2">
        <v>0</v>
      </c>
      <c r="CG5539" s="2">
        <v>0</v>
      </c>
      <c r="CH5539" s="2">
        <v>0</v>
      </c>
      <c r="CI5539" s="2">
        <v>0</v>
      </c>
      <c r="CJ5539" s="2">
        <v>0</v>
      </c>
      <c r="CK5539" s="2">
        <v>3</v>
      </c>
      <c r="CL5539" s="2">
        <v>0</v>
      </c>
    </row>
    <row r="5540" spans="1:90" x14ac:dyDescent="0.25">
      <c r="A5540" t="s">
        <v>115</v>
      </c>
      <c r="B5540">
        <v>21006</v>
      </c>
      <c r="C5540" t="s">
        <v>533</v>
      </c>
      <c r="D5540">
        <v>1</v>
      </c>
      <c r="E5540">
        <v>8</v>
      </c>
      <c r="F5540">
        <v>34642</v>
      </c>
      <c r="G5540">
        <v>35034642</v>
      </c>
      <c r="H5540" t="s">
        <v>10771</v>
      </c>
      <c r="I5540">
        <v>697</v>
      </c>
      <c r="J5540" t="s">
        <v>533</v>
      </c>
      <c r="K5540" t="s">
        <v>91</v>
      </c>
      <c r="L5540">
        <v>1</v>
      </c>
      <c r="M5540" t="s">
        <v>533</v>
      </c>
      <c r="N5540">
        <v>17600260</v>
      </c>
      <c r="O5540" t="s">
        <v>102</v>
      </c>
      <c r="P5540" t="s">
        <v>9083</v>
      </c>
      <c r="Q5540">
        <v>907</v>
      </c>
      <c r="R5540">
        <v>14</v>
      </c>
      <c r="S5540">
        <v>34915225</v>
      </c>
      <c r="T5540">
        <v>34915304</v>
      </c>
      <c r="U5540" t="s">
        <v>10772</v>
      </c>
      <c r="V5540">
        <v>1</v>
      </c>
      <c r="W5540" s="2">
        <v>0</v>
      </c>
      <c r="X5540" s="2">
        <v>0</v>
      </c>
      <c r="Y5540" s="2">
        <v>0</v>
      </c>
      <c r="Z5540" s="2">
        <v>47</v>
      </c>
      <c r="AA5540" s="2">
        <v>88</v>
      </c>
      <c r="AB5540" s="2">
        <v>68</v>
      </c>
      <c r="AC5540" s="2">
        <v>70</v>
      </c>
      <c r="AD5540" s="2">
        <v>0</v>
      </c>
      <c r="AE5540" s="2">
        <v>0</v>
      </c>
      <c r="AF5540" s="2">
        <v>0</v>
      </c>
      <c r="AG5540" s="2">
        <v>0</v>
      </c>
      <c r="AH5540" s="2">
        <v>0</v>
      </c>
      <c r="AI5540" s="2">
        <v>0</v>
      </c>
      <c r="AJ5540" s="2">
        <v>0</v>
      </c>
      <c r="AK5540" s="2">
        <v>0</v>
      </c>
      <c r="AL5540" s="2">
        <v>0</v>
      </c>
      <c r="AM5540" s="2">
        <v>0</v>
      </c>
      <c r="AN5540" s="2">
        <v>0</v>
      </c>
      <c r="AO5540" s="2">
        <v>0</v>
      </c>
      <c r="AP5540" s="2">
        <v>0</v>
      </c>
      <c r="AQ5540" s="2">
        <v>0</v>
      </c>
      <c r="AR5540" s="2">
        <v>0</v>
      </c>
      <c r="AS5540" s="2">
        <v>0</v>
      </c>
      <c r="AT5540" s="2">
        <v>0</v>
      </c>
      <c r="AU5540" s="2">
        <v>0</v>
      </c>
      <c r="AV5540" s="2">
        <v>0</v>
      </c>
      <c r="AW5540" s="2">
        <v>0</v>
      </c>
      <c r="AX5540" s="2">
        <v>0</v>
      </c>
      <c r="AY5540" s="2">
        <v>0</v>
      </c>
      <c r="AZ5540" s="2">
        <v>0</v>
      </c>
      <c r="BA5540" s="2">
        <v>0</v>
      </c>
      <c r="BB5540" s="2">
        <v>0</v>
      </c>
      <c r="BC5540" s="2">
        <v>0</v>
      </c>
      <c r="BD5540" s="2">
        <v>7</v>
      </c>
      <c r="BE5540" s="2">
        <v>0</v>
      </c>
      <c r="BF5540" s="2">
        <v>0</v>
      </c>
      <c r="BG5540" s="2">
        <v>0</v>
      </c>
      <c r="BH5540" s="2">
        <v>3</v>
      </c>
      <c r="BI5540" s="2">
        <v>4</v>
      </c>
      <c r="BJ5540" s="2">
        <v>3</v>
      </c>
      <c r="BK5540" s="2">
        <v>4</v>
      </c>
      <c r="BL5540" s="2">
        <v>0</v>
      </c>
      <c r="BM5540" s="2">
        <v>0</v>
      </c>
      <c r="BN5540" s="2">
        <v>0</v>
      </c>
      <c r="BO5540" s="2">
        <v>0</v>
      </c>
      <c r="BP5540" s="2">
        <v>0</v>
      </c>
      <c r="BQ5540" s="2">
        <v>0</v>
      </c>
      <c r="BR5540" s="2">
        <v>0</v>
      </c>
      <c r="BS5540" s="2">
        <v>0</v>
      </c>
      <c r="BT5540" s="2">
        <v>0</v>
      </c>
      <c r="BU5540" s="2">
        <v>0</v>
      </c>
      <c r="BV5540" s="2">
        <v>0</v>
      </c>
      <c r="BW5540" s="2">
        <v>0</v>
      </c>
      <c r="BX5540" s="2">
        <v>0</v>
      </c>
      <c r="BY5540" s="2">
        <v>0</v>
      </c>
      <c r="BZ5540" s="2">
        <v>0</v>
      </c>
      <c r="CA5540" s="2">
        <v>0</v>
      </c>
      <c r="CB5540" s="2">
        <v>0</v>
      </c>
      <c r="CC5540" s="2">
        <v>0</v>
      </c>
      <c r="CD5540" s="2">
        <v>0</v>
      </c>
      <c r="CE5540" s="2">
        <v>0</v>
      </c>
      <c r="CF5540" s="2">
        <v>0</v>
      </c>
      <c r="CG5540" s="2">
        <v>0</v>
      </c>
      <c r="CH5540" s="2">
        <v>0</v>
      </c>
      <c r="CI5540" s="2">
        <v>0</v>
      </c>
      <c r="CJ5540" s="2">
        <v>0</v>
      </c>
      <c r="CK5540" s="2">
        <v>0</v>
      </c>
      <c r="CL5540" s="2">
        <v>2</v>
      </c>
    </row>
    <row r="5541" spans="1:90" x14ac:dyDescent="0.25">
      <c r="A5541" t="s">
        <v>115</v>
      </c>
      <c r="B5541">
        <v>21006</v>
      </c>
      <c r="C5541" t="s">
        <v>533</v>
      </c>
      <c r="D5541">
        <v>1</v>
      </c>
      <c r="E5541">
        <v>8</v>
      </c>
      <c r="F5541">
        <v>34617</v>
      </c>
      <c r="G5541">
        <v>35034617</v>
      </c>
      <c r="H5541" t="s">
        <v>15646</v>
      </c>
      <c r="I5541">
        <v>697</v>
      </c>
      <c r="J5541" t="s">
        <v>533</v>
      </c>
      <c r="K5541" t="s">
        <v>91</v>
      </c>
      <c r="L5541">
        <v>1</v>
      </c>
      <c r="M5541" t="s">
        <v>533</v>
      </c>
      <c r="N5541">
        <v>17600400</v>
      </c>
      <c r="O5541" t="s">
        <v>92</v>
      </c>
      <c r="P5541" t="s">
        <v>6404</v>
      </c>
      <c r="Q5541">
        <v>1271</v>
      </c>
      <c r="R5541">
        <v>14</v>
      </c>
      <c r="S5541">
        <v>34916617</v>
      </c>
      <c r="T5541">
        <v>34916618</v>
      </c>
      <c r="U5541" t="s">
        <v>6405</v>
      </c>
      <c r="V5541">
        <v>1</v>
      </c>
      <c r="W5541" s="2">
        <v>0</v>
      </c>
      <c r="X5541" s="2">
        <v>0</v>
      </c>
      <c r="Y5541" s="2">
        <v>0</v>
      </c>
      <c r="Z5541" s="2">
        <v>0</v>
      </c>
      <c r="AA5541" s="2">
        <v>0</v>
      </c>
      <c r="AB5541" s="2">
        <v>0</v>
      </c>
      <c r="AC5541" s="2">
        <v>0</v>
      </c>
      <c r="AD5541" s="2">
        <v>132</v>
      </c>
      <c r="AE5541" s="2">
        <v>139</v>
      </c>
      <c r="AF5541" s="2">
        <v>140</v>
      </c>
      <c r="AG5541" s="2">
        <v>185</v>
      </c>
      <c r="AH5541" s="2">
        <v>184</v>
      </c>
      <c r="AI5541" s="2">
        <v>143</v>
      </c>
      <c r="AJ5541" s="2">
        <v>159</v>
      </c>
      <c r="AK5541" s="2">
        <v>0</v>
      </c>
      <c r="AL5541" s="2">
        <v>0</v>
      </c>
      <c r="AM5541" s="2">
        <v>0</v>
      </c>
      <c r="AN5541" s="2">
        <v>0</v>
      </c>
      <c r="AO5541" s="2">
        <v>0</v>
      </c>
      <c r="AP5541" s="2">
        <v>0</v>
      </c>
      <c r="AQ5541" s="2">
        <v>0</v>
      </c>
      <c r="AR5541" s="2">
        <v>0</v>
      </c>
      <c r="AS5541" s="2">
        <v>0</v>
      </c>
      <c r="AT5541" s="2">
        <v>0</v>
      </c>
      <c r="AU5541" s="2">
        <v>0</v>
      </c>
      <c r="AV5541" s="2">
        <v>0</v>
      </c>
      <c r="AW5541" s="2">
        <v>0</v>
      </c>
      <c r="AX5541" s="2">
        <v>0</v>
      </c>
      <c r="AY5541" s="2">
        <v>0</v>
      </c>
      <c r="AZ5541" s="2">
        <v>0</v>
      </c>
      <c r="BA5541" s="2">
        <v>0</v>
      </c>
      <c r="BB5541" s="2">
        <v>0</v>
      </c>
      <c r="BC5541" s="2">
        <v>124</v>
      </c>
      <c r="BD5541" s="2">
        <v>0</v>
      </c>
      <c r="BE5541" s="2">
        <v>0</v>
      </c>
      <c r="BF5541" s="2">
        <v>0</v>
      </c>
      <c r="BG5541" s="2">
        <v>0</v>
      </c>
      <c r="BH5541" s="2">
        <v>0</v>
      </c>
      <c r="BI5541" s="2">
        <v>0</v>
      </c>
      <c r="BJ5541" s="2">
        <v>0</v>
      </c>
      <c r="BK5541" s="2">
        <v>0</v>
      </c>
      <c r="BL5541" s="2">
        <v>5</v>
      </c>
      <c r="BM5541" s="2">
        <v>8</v>
      </c>
      <c r="BN5541" s="2">
        <v>4</v>
      </c>
      <c r="BO5541" s="2">
        <v>7</v>
      </c>
      <c r="BP5541" s="2">
        <v>8</v>
      </c>
      <c r="BQ5541" s="2">
        <v>5</v>
      </c>
      <c r="BR5541" s="2">
        <v>4</v>
      </c>
      <c r="BS5541" s="2">
        <v>0</v>
      </c>
      <c r="BT5541" s="2">
        <v>0</v>
      </c>
      <c r="BU5541" s="2">
        <v>0</v>
      </c>
      <c r="BV5541" s="2">
        <v>0</v>
      </c>
      <c r="BW5541" s="2">
        <v>0</v>
      </c>
      <c r="BX5541" s="2">
        <v>0</v>
      </c>
      <c r="BY5541" s="2">
        <v>0</v>
      </c>
      <c r="BZ5541" s="2">
        <v>0</v>
      </c>
      <c r="CA5541" s="2">
        <v>0</v>
      </c>
      <c r="CB5541" s="2">
        <v>0</v>
      </c>
      <c r="CC5541" s="2">
        <v>0</v>
      </c>
      <c r="CD5541" s="2">
        <v>0</v>
      </c>
      <c r="CE5541" s="2">
        <v>0</v>
      </c>
      <c r="CF5541" s="2">
        <v>0</v>
      </c>
      <c r="CG5541" s="2">
        <v>0</v>
      </c>
      <c r="CH5541" s="2">
        <v>0</v>
      </c>
      <c r="CI5541" s="2">
        <v>0</v>
      </c>
      <c r="CJ5541" s="2">
        <v>0</v>
      </c>
      <c r="CK5541" s="2">
        <v>5</v>
      </c>
      <c r="CL5541" s="2">
        <v>0</v>
      </c>
    </row>
    <row r="5542" spans="1:90" x14ac:dyDescent="0.25">
      <c r="A5542" t="s">
        <v>115</v>
      </c>
      <c r="B5542">
        <v>21006</v>
      </c>
      <c r="C5542" t="s">
        <v>533</v>
      </c>
      <c r="D5542">
        <v>1</v>
      </c>
      <c r="E5542">
        <v>10</v>
      </c>
      <c r="F5542">
        <v>421868</v>
      </c>
      <c r="G5542">
        <v>35421868</v>
      </c>
      <c r="H5542" t="s">
        <v>15646</v>
      </c>
      <c r="I5542">
        <v>775</v>
      </c>
      <c r="J5542" t="s">
        <v>13918</v>
      </c>
      <c r="K5542" t="s">
        <v>3457</v>
      </c>
      <c r="L5542">
        <v>1</v>
      </c>
      <c r="M5542" t="s">
        <v>13918</v>
      </c>
      <c r="N5542">
        <v>17630000</v>
      </c>
      <c r="P5542" t="s">
        <v>15647</v>
      </c>
      <c r="Q5542" t="s">
        <v>127</v>
      </c>
      <c r="R5542">
        <v>14</v>
      </c>
      <c r="S5542">
        <v>997792443</v>
      </c>
      <c r="U5542" t="s">
        <v>15648</v>
      </c>
      <c r="V5542">
        <v>2</v>
      </c>
      <c r="W5542" s="2">
        <v>0</v>
      </c>
      <c r="X5542" s="2">
        <v>11</v>
      </c>
      <c r="Y5542" s="2">
        <v>3</v>
      </c>
      <c r="Z5542" s="2">
        <v>5</v>
      </c>
      <c r="AA5542" s="2">
        <v>5</v>
      </c>
      <c r="AB5542" s="2">
        <v>4</v>
      </c>
      <c r="AC5542" s="2">
        <v>5</v>
      </c>
      <c r="AD5542" s="2">
        <v>7</v>
      </c>
      <c r="AE5542" s="2">
        <v>4</v>
      </c>
      <c r="AF5542" s="2">
        <v>1</v>
      </c>
      <c r="AG5542" s="2">
        <v>4</v>
      </c>
      <c r="AH5542" s="2">
        <v>0</v>
      </c>
      <c r="AI5542" s="2">
        <v>0</v>
      </c>
      <c r="AJ5542" s="2">
        <v>0</v>
      </c>
      <c r="AK5542" s="2">
        <v>0</v>
      </c>
      <c r="AL5542" s="2">
        <v>12</v>
      </c>
      <c r="AM5542" s="2">
        <v>0</v>
      </c>
      <c r="AN5542" s="2">
        <v>0</v>
      </c>
      <c r="AO5542" s="2">
        <v>0</v>
      </c>
      <c r="AP5542" s="2">
        <v>0</v>
      </c>
      <c r="AQ5542" s="2">
        <v>0</v>
      </c>
      <c r="AR5542" s="2">
        <v>0</v>
      </c>
      <c r="AS5542" s="2">
        <v>0</v>
      </c>
      <c r="AT5542" s="2">
        <v>0</v>
      </c>
      <c r="AU5542" s="2">
        <v>0</v>
      </c>
      <c r="AV5542" s="2">
        <v>0</v>
      </c>
      <c r="AW5542" s="2">
        <v>0</v>
      </c>
      <c r="AX5542" s="2">
        <v>0</v>
      </c>
      <c r="AY5542" s="2">
        <v>0</v>
      </c>
      <c r="AZ5542" s="2">
        <v>0</v>
      </c>
      <c r="BA5542" s="2">
        <v>0</v>
      </c>
      <c r="BB5542" s="2">
        <v>0</v>
      </c>
      <c r="BC5542" s="2">
        <v>0</v>
      </c>
      <c r="BD5542" s="2">
        <v>0</v>
      </c>
      <c r="BE5542" s="2">
        <v>0</v>
      </c>
      <c r="BF5542" s="2">
        <v>1</v>
      </c>
      <c r="BG5542" s="2">
        <v>1</v>
      </c>
      <c r="BH5542" s="2">
        <v>1</v>
      </c>
      <c r="BI5542" s="2">
        <v>1</v>
      </c>
      <c r="BJ5542" s="2">
        <v>1</v>
      </c>
      <c r="BK5542" s="2">
        <v>1</v>
      </c>
      <c r="BL5542" s="2">
        <v>1</v>
      </c>
      <c r="BM5542" s="2">
        <v>1</v>
      </c>
      <c r="BN5542" s="2">
        <v>1</v>
      </c>
      <c r="BO5542" s="2">
        <v>1</v>
      </c>
      <c r="BP5542" s="2">
        <v>0</v>
      </c>
      <c r="BQ5542" s="2">
        <v>0</v>
      </c>
      <c r="BR5542" s="2">
        <v>0</v>
      </c>
      <c r="BS5542" s="2">
        <v>0</v>
      </c>
      <c r="BT5542" s="2">
        <v>2</v>
      </c>
      <c r="BU5542" s="2">
        <v>0</v>
      </c>
      <c r="BV5542" s="2">
        <v>0</v>
      </c>
      <c r="BW5542" s="2">
        <v>0</v>
      </c>
      <c r="BX5542" s="2">
        <v>0</v>
      </c>
      <c r="BY5542" s="2">
        <v>0</v>
      </c>
      <c r="BZ5542" s="2">
        <v>0</v>
      </c>
      <c r="CA5542" s="2">
        <v>0</v>
      </c>
      <c r="CB5542" s="2">
        <v>0</v>
      </c>
      <c r="CC5542" s="2">
        <v>0</v>
      </c>
      <c r="CD5542" s="2">
        <v>0</v>
      </c>
      <c r="CE5542" s="2">
        <v>0</v>
      </c>
      <c r="CF5542" s="2">
        <v>0</v>
      </c>
      <c r="CG5542" s="2">
        <v>0</v>
      </c>
      <c r="CH5542" s="2">
        <v>0</v>
      </c>
      <c r="CI5542" s="2">
        <v>0</v>
      </c>
      <c r="CJ5542" s="2">
        <v>0</v>
      </c>
      <c r="CK5542" s="2">
        <v>0</v>
      </c>
      <c r="CL5542" s="2">
        <v>0</v>
      </c>
    </row>
    <row r="5543" spans="1:90" x14ac:dyDescent="0.25">
      <c r="A5543" t="s">
        <v>115</v>
      </c>
      <c r="B5543">
        <v>21006</v>
      </c>
      <c r="C5543" t="s">
        <v>533</v>
      </c>
      <c r="D5543">
        <v>1</v>
      </c>
      <c r="E5543">
        <v>8</v>
      </c>
      <c r="F5543">
        <v>903711</v>
      </c>
      <c r="G5543">
        <v>35903711</v>
      </c>
      <c r="H5543" t="s">
        <v>13551</v>
      </c>
      <c r="I5543">
        <v>697</v>
      </c>
      <c r="J5543" t="s">
        <v>533</v>
      </c>
      <c r="K5543" t="s">
        <v>5237</v>
      </c>
      <c r="L5543">
        <v>1</v>
      </c>
      <c r="M5543" t="s">
        <v>533</v>
      </c>
      <c r="N5543">
        <v>17602550</v>
      </c>
      <c r="O5543" t="s">
        <v>92</v>
      </c>
      <c r="P5543" t="s">
        <v>7203</v>
      </c>
      <c r="Q5543">
        <v>165</v>
      </c>
      <c r="R5543">
        <v>14</v>
      </c>
      <c r="S5543">
        <v>34912870</v>
      </c>
      <c r="T5543">
        <v>34915231</v>
      </c>
      <c r="U5543" t="s">
        <v>13552</v>
      </c>
      <c r="V5543">
        <v>1</v>
      </c>
      <c r="W5543" s="2">
        <v>0</v>
      </c>
      <c r="X5543" s="2">
        <v>0</v>
      </c>
      <c r="Y5543" s="2">
        <v>0</v>
      </c>
      <c r="Z5543" s="2">
        <v>0</v>
      </c>
      <c r="AA5543" s="2">
        <v>0</v>
      </c>
      <c r="AB5543" s="2">
        <v>0</v>
      </c>
      <c r="AC5543" s="2">
        <v>0</v>
      </c>
      <c r="AD5543" s="2">
        <v>84</v>
      </c>
      <c r="AE5543" s="2">
        <v>80</v>
      </c>
      <c r="AF5543" s="2">
        <v>87</v>
      </c>
      <c r="AG5543" s="2">
        <v>126</v>
      </c>
      <c r="AH5543" s="2">
        <v>115</v>
      </c>
      <c r="AI5543" s="2">
        <v>138</v>
      </c>
      <c r="AJ5543" s="2">
        <v>124</v>
      </c>
      <c r="AK5543" s="2">
        <v>0</v>
      </c>
      <c r="AL5543" s="2">
        <v>0</v>
      </c>
      <c r="AM5543" s="2">
        <v>0</v>
      </c>
      <c r="AN5543" s="2">
        <v>0</v>
      </c>
      <c r="AO5543" s="2">
        <v>0</v>
      </c>
      <c r="AP5543" s="2">
        <v>0</v>
      </c>
      <c r="AQ5543" s="2">
        <v>0</v>
      </c>
      <c r="AR5543" s="2">
        <v>0</v>
      </c>
      <c r="AS5543" s="2">
        <v>0</v>
      </c>
      <c r="AT5543" s="2">
        <v>0</v>
      </c>
      <c r="AU5543" s="2">
        <v>0</v>
      </c>
      <c r="AV5543" s="2">
        <v>0</v>
      </c>
      <c r="AW5543" s="2">
        <v>0</v>
      </c>
      <c r="AX5543" s="2">
        <v>0</v>
      </c>
      <c r="AY5543" s="2">
        <v>0</v>
      </c>
      <c r="AZ5543" s="2">
        <v>0</v>
      </c>
      <c r="BA5543" s="2">
        <v>0</v>
      </c>
      <c r="BB5543" s="2">
        <v>0</v>
      </c>
      <c r="BC5543" s="2">
        <v>151</v>
      </c>
      <c r="BD5543" s="2">
        <v>0</v>
      </c>
      <c r="BE5543" s="2">
        <v>0</v>
      </c>
      <c r="BF5543" s="2">
        <v>0</v>
      </c>
      <c r="BG5543" s="2">
        <v>0</v>
      </c>
      <c r="BH5543" s="2">
        <v>0</v>
      </c>
      <c r="BI5543" s="2">
        <v>0</v>
      </c>
      <c r="BJ5543" s="2">
        <v>0</v>
      </c>
      <c r="BK5543" s="2">
        <v>0</v>
      </c>
      <c r="BL5543" s="2">
        <v>5</v>
      </c>
      <c r="BM5543" s="2">
        <v>6</v>
      </c>
      <c r="BN5543" s="2">
        <v>4</v>
      </c>
      <c r="BO5543" s="2">
        <v>7</v>
      </c>
      <c r="BP5543" s="2">
        <v>5</v>
      </c>
      <c r="BQ5543" s="2">
        <v>8</v>
      </c>
      <c r="BR5543" s="2">
        <v>6</v>
      </c>
      <c r="BS5543" s="2">
        <v>0</v>
      </c>
      <c r="BT5543" s="2">
        <v>0</v>
      </c>
      <c r="BU5543" s="2">
        <v>0</v>
      </c>
      <c r="BV5543" s="2">
        <v>0</v>
      </c>
      <c r="BW5543" s="2">
        <v>0</v>
      </c>
      <c r="BX5543" s="2">
        <v>0</v>
      </c>
      <c r="BY5543" s="2">
        <v>0</v>
      </c>
      <c r="BZ5543" s="2">
        <v>0</v>
      </c>
      <c r="CA5543" s="2">
        <v>0</v>
      </c>
      <c r="CB5543" s="2">
        <v>0</v>
      </c>
      <c r="CC5543" s="2">
        <v>0</v>
      </c>
      <c r="CD5543" s="2">
        <v>0</v>
      </c>
      <c r="CE5543" s="2">
        <v>0</v>
      </c>
      <c r="CF5543" s="2">
        <v>0</v>
      </c>
      <c r="CG5543" s="2">
        <v>0</v>
      </c>
      <c r="CH5543" s="2">
        <v>0</v>
      </c>
      <c r="CI5543" s="2">
        <v>0</v>
      </c>
      <c r="CJ5543" s="2">
        <v>0</v>
      </c>
      <c r="CK5543" s="2">
        <v>7</v>
      </c>
      <c r="CL5543" s="2">
        <v>0</v>
      </c>
    </row>
    <row r="5544" spans="1:90" x14ac:dyDescent="0.25">
      <c r="A5544" t="s">
        <v>115</v>
      </c>
      <c r="B5544">
        <v>21006</v>
      </c>
      <c r="C5544" t="s">
        <v>533</v>
      </c>
      <c r="D5544">
        <v>1</v>
      </c>
      <c r="E5544">
        <v>8</v>
      </c>
      <c r="F5544">
        <v>34691</v>
      </c>
      <c r="G5544">
        <v>35034691</v>
      </c>
      <c r="H5544" t="s">
        <v>10351</v>
      </c>
      <c r="I5544">
        <v>207</v>
      </c>
      <c r="J5544" t="s">
        <v>1042</v>
      </c>
      <c r="K5544" t="s">
        <v>91</v>
      </c>
      <c r="L5544">
        <v>1</v>
      </c>
      <c r="M5544" t="s">
        <v>1042</v>
      </c>
      <c r="N5544">
        <v>17690000</v>
      </c>
      <c r="P5544" t="s">
        <v>10352</v>
      </c>
      <c r="Q5544">
        <v>500</v>
      </c>
      <c r="R5544">
        <v>14</v>
      </c>
      <c r="S5544">
        <v>34781822</v>
      </c>
      <c r="T5544">
        <v>34784333</v>
      </c>
      <c r="U5544" t="s">
        <v>10353</v>
      </c>
      <c r="V5544">
        <v>1</v>
      </c>
      <c r="W5544" s="2">
        <v>0</v>
      </c>
      <c r="X5544" s="2">
        <v>0</v>
      </c>
      <c r="Y5544" s="2">
        <v>0</v>
      </c>
      <c r="Z5544" s="2">
        <v>131</v>
      </c>
      <c r="AA5544" s="2">
        <v>167</v>
      </c>
      <c r="AB5544" s="2">
        <v>127</v>
      </c>
      <c r="AC5544" s="2">
        <v>135</v>
      </c>
      <c r="AD5544" s="2">
        <v>0</v>
      </c>
      <c r="AE5544" s="2">
        <v>0</v>
      </c>
      <c r="AF5544" s="2">
        <v>0</v>
      </c>
      <c r="AG5544" s="2">
        <v>0</v>
      </c>
      <c r="AH5544" s="2">
        <v>0</v>
      </c>
      <c r="AI5544" s="2">
        <v>0</v>
      </c>
      <c r="AJ5544" s="2">
        <v>0</v>
      </c>
      <c r="AK5544" s="2">
        <v>0</v>
      </c>
      <c r="AL5544" s="2">
        <v>0</v>
      </c>
      <c r="AM5544" s="2">
        <v>0</v>
      </c>
      <c r="AN5544" s="2">
        <v>0</v>
      </c>
      <c r="AO5544" s="2">
        <v>0</v>
      </c>
      <c r="AP5544" s="2">
        <v>0</v>
      </c>
      <c r="AQ5544" s="2">
        <v>0</v>
      </c>
      <c r="AR5544" s="2">
        <v>0</v>
      </c>
      <c r="AS5544" s="2">
        <v>0</v>
      </c>
      <c r="AT5544" s="2">
        <v>0</v>
      </c>
      <c r="AU5544" s="2">
        <v>0</v>
      </c>
      <c r="AV5544" s="2">
        <v>0</v>
      </c>
      <c r="AW5544" s="2">
        <v>0</v>
      </c>
      <c r="AX5544" s="2">
        <v>0</v>
      </c>
      <c r="AY5544" s="2">
        <v>0</v>
      </c>
      <c r="AZ5544" s="2">
        <v>0</v>
      </c>
      <c r="BA5544" s="2">
        <v>0</v>
      </c>
      <c r="BB5544" s="2">
        <v>0</v>
      </c>
      <c r="BC5544" s="2">
        <v>0</v>
      </c>
      <c r="BD5544" s="2">
        <v>0</v>
      </c>
      <c r="BE5544" s="2">
        <v>0</v>
      </c>
      <c r="BF5544" s="2">
        <v>0</v>
      </c>
      <c r="BG5544" s="2">
        <v>0</v>
      </c>
      <c r="BH5544" s="2">
        <v>7</v>
      </c>
      <c r="BI5544" s="2">
        <v>8</v>
      </c>
      <c r="BJ5544" s="2">
        <v>5</v>
      </c>
      <c r="BK5544" s="2">
        <v>7</v>
      </c>
      <c r="BL5544" s="2">
        <v>0</v>
      </c>
      <c r="BM5544" s="2">
        <v>0</v>
      </c>
      <c r="BN5544" s="2">
        <v>0</v>
      </c>
      <c r="BO5544" s="2">
        <v>0</v>
      </c>
      <c r="BP5544" s="2">
        <v>0</v>
      </c>
      <c r="BQ5544" s="2">
        <v>0</v>
      </c>
      <c r="BR5544" s="2">
        <v>0</v>
      </c>
      <c r="BS5544" s="2">
        <v>0</v>
      </c>
      <c r="BT5544" s="2">
        <v>0</v>
      </c>
      <c r="BU5544" s="2">
        <v>0</v>
      </c>
      <c r="BV5544" s="2">
        <v>0</v>
      </c>
      <c r="BW5544" s="2">
        <v>0</v>
      </c>
      <c r="BX5544" s="2">
        <v>0</v>
      </c>
      <c r="BY5544" s="2">
        <v>0</v>
      </c>
      <c r="BZ5544" s="2">
        <v>0</v>
      </c>
      <c r="CA5544" s="2">
        <v>0</v>
      </c>
      <c r="CB5544" s="2">
        <v>0</v>
      </c>
      <c r="CC5544" s="2">
        <v>0</v>
      </c>
      <c r="CD5544" s="2">
        <v>0</v>
      </c>
      <c r="CE5544" s="2">
        <v>0</v>
      </c>
      <c r="CF5544" s="2">
        <v>0</v>
      </c>
      <c r="CG5544" s="2">
        <v>0</v>
      </c>
      <c r="CH5544" s="2">
        <v>0</v>
      </c>
      <c r="CI5544" s="2">
        <v>0</v>
      </c>
      <c r="CJ5544" s="2">
        <v>0</v>
      </c>
      <c r="CK5544" s="2">
        <v>0</v>
      </c>
      <c r="CL5544" s="2">
        <v>0</v>
      </c>
    </row>
    <row r="5545" spans="1:90" x14ac:dyDescent="0.25">
      <c r="A5545" t="s">
        <v>115</v>
      </c>
      <c r="B5545">
        <v>21006</v>
      </c>
      <c r="C5545" t="s">
        <v>533</v>
      </c>
      <c r="D5545">
        <v>1</v>
      </c>
      <c r="E5545">
        <v>8</v>
      </c>
      <c r="F5545">
        <v>34599</v>
      </c>
      <c r="G5545">
        <v>35034599</v>
      </c>
      <c r="H5545" t="s">
        <v>9863</v>
      </c>
      <c r="I5545">
        <v>697</v>
      </c>
      <c r="J5545" t="s">
        <v>533</v>
      </c>
      <c r="K5545" t="s">
        <v>8016</v>
      </c>
      <c r="L5545">
        <v>5</v>
      </c>
      <c r="M5545" t="s">
        <v>8017</v>
      </c>
      <c r="N5545">
        <v>17625005</v>
      </c>
      <c r="O5545" t="s">
        <v>102</v>
      </c>
      <c r="P5545" t="s">
        <v>475</v>
      </c>
      <c r="Q5545">
        <v>75</v>
      </c>
      <c r="R5545">
        <v>14</v>
      </c>
      <c r="S5545">
        <v>34932108</v>
      </c>
      <c r="T5545">
        <v>34932127</v>
      </c>
      <c r="U5545" t="s">
        <v>9864</v>
      </c>
      <c r="V5545">
        <v>1</v>
      </c>
      <c r="W5545" s="2">
        <v>0</v>
      </c>
      <c r="X5545" s="2">
        <v>0</v>
      </c>
      <c r="Y5545" s="2">
        <v>0</v>
      </c>
      <c r="Z5545" s="2">
        <v>7</v>
      </c>
      <c r="AA5545" s="2">
        <v>11</v>
      </c>
      <c r="AB5545" s="2">
        <v>4</v>
      </c>
      <c r="AC5545" s="2">
        <v>7</v>
      </c>
      <c r="AD5545" s="2">
        <v>12</v>
      </c>
      <c r="AE5545" s="2">
        <v>12</v>
      </c>
      <c r="AF5545" s="2">
        <v>5</v>
      </c>
      <c r="AG5545" s="2">
        <v>14</v>
      </c>
      <c r="AH5545" s="2">
        <v>0</v>
      </c>
      <c r="AI5545" s="2">
        <v>0</v>
      </c>
      <c r="AJ5545" s="2">
        <v>0</v>
      </c>
      <c r="AK5545" s="2">
        <v>0</v>
      </c>
      <c r="AL5545" s="2">
        <v>0</v>
      </c>
      <c r="AM5545" s="2">
        <v>0</v>
      </c>
      <c r="AN5545" s="2">
        <v>0</v>
      </c>
      <c r="AO5545" s="2">
        <v>0</v>
      </c>
      <c r="AP5545" s="2">
        <v>0</v>
      </c>
      <c r="AQ5545" s="2">
        <v>0</v>
      </c>
      <c r="AR5545" s="2">
        <v>0</v>
      </c>
      <c r="AS5545" s="2">
        <v>0</v>
      </c>
      <c r="AT5545" s="2">
        <v>0</v>
      </c>
      <c r="AU5545" s="2">
        <v>0</v>
      </c>
      <c r="AV5545" s="2">
        <v>0</v>
      </c>
      <c r="AW5545" s="2">
        <v>0</v>
      </c>
      <c r="AX5545" s="2">
        <v>0</v>
      </c>
      <c r="AY5545" s="2">
        <v>0</v>
      </c>
      <c r="AZ5545" s="2">
        <v>0</v>
      </c>
      <c r="BA5545" s="2">
        <v>0</v>
      </c>
      <c r="BB5545" s="2">
        <v>0</v>
      </c>
      <c r="BC5545" s="2">
        <v>0</v>
      </c>
      <c r="BD5545" s="2">
        <v>0</v>
      </c>
      <c r="BE5545" s="2">
        <v>0</v>
      </c>
      <c r="BF5545" s="2">
        <v>0</v>
      </c>
      <c r="BG5545" s="2">
        <v>0</v>
      </c>
      <c r="BH5545" s="2">
        <v>1</v>
      </c>
      <c r="BI5545" s="2">
        <v>1</v>
      </c>
      <c r="BJ5545" s="2">
        <v>1</v>
      </c>
      <c r="BK5545" s="2">
        <v>1</v>
      </c>
      <c r="BL5545" s="2">
        <v>1</v>
      </c>
      <c r="BM5545" s="2">
        <v>2</v>
      </c>
      <c r="BN5545" s="2">
        <v>1</v>
      </c>
      <c r="BO5545" s="2">
        <v>1</v>
      </c>
      <c r="BP5545" s="2">
        <v>0</v>
      </c>
      <c r="BQ5545" s="2">
        <v>0</v>
      </c>
      <c r="BR5545" s="2">
        <v>0</v>
      </c>
      <c r="BS5545" s="2">
        <v>0</v>
      </c>
      <c r="BT5545" s="2">
        <v>0</v>
      </c>
      <c r="BU5545" s="2">
        <v>0</v>
      </c>
      <c r="BV5545" s="2">
        <v>0</v>
      </c>
      <c r="BW5545" s="2">
        <v>0</v>
      </c>
      <c r="BX5545" s="2">
        <v>0</v>
      </c>
      <c r="BY5545" s="2">
        <v>0</v>
      </c>
      <c r="BZ5545" s="2">
        <v>0</v>
      </c>
      <c r="CA5545" s="2">
        <v>0</v>
      </c>
      <c r="CB5545" s="2">
        <v>0</v>
      </c>
      <c r="CC5545" s="2">
        <v>0</v>
      </c>
      <c r="CD5545" s="2">
        <v>0</v>
      </c>
      <c r="CE5545" s="2">
        <v>0</v>
      </c>
      <c r="CF5545" s="2">
        <v>0</v>
      </c>
      <c r="CG5545" s="2">
        <v>0</v>
      </c>
      <c r="CH5545" s="2">
        <v>0</v>
      </c>
      <c r="CI5545" s="2">
        <v>0</v>
      </c>
      <c r="CJ5545" s="2">
        <v>0</v>
      </c>
      <c r="CK5545" s="2">
        <v>0</v>
      </c>
      <c r="CL5545" s="2">
        <v>0</v>
      </c>
    </row>
    <row r="5546" spans="1:90" x14ac:dyDescent="0.25">
      <c r="A5546" t="s">
        <v>115</v>
      </c>
      <c r="B5546">
        <v>21006</v>
      </c>
      <c r="C5546" t="s">
        <v>533</v>
      </c>
      <c r="D5546">
        <v>1</v>
      </c>
      <c r="E5546">
        <v>8</v>
      </c>
      <c r="F5546">
        <v>32438</v>
      </c>
      <c r="G5546">
        <v>35032438</v>
      </c>
      <c r="H5546" t="s">
        <v>8737</v>
      </c>
      <c r="I5546">
        <v>570</v>
      </c>
      <c r="J5546" t="s">
        <v>758</v>
      </c>
      <c r="K5546" t="s">
        <v>6487</v>
      </c>
      <c r="L5546">
        <v>2</v>
      </c>
      <c r="M5546" t="s">
        <v>6487</v>
      </c>
      <c r="N5546">
        <v>19610000</v>
      </c>
      <c r="P5546" t="s">
        <v>8738</v>
      </c>
      <c r="Q5546">
        <v>37</v>
      </c>
      <c r="R5546">
        <v>18</v>
      </c>
      <c r="S5546">
        <v>39421156</v>
      </c>
      <c r="T5546">
        <v>39421355</v>
      </c>
      <c r="U5546" t="s">
        <v>8739</v>
      </c>
      <c r="V5546">
        <v>1</v>
      </c>
      <c r="W5546" s="2">
        <v>0</v>
      </c>
      <c r="X5546" s="2">
        <v>0</v>
      </c>
      <c r="Y5546" s="2">
        <v>0</v>
      </c>
      <c r="Z5546" s="2">
        <v>20</v>
      </c>
      <c r="AA5546" s="2">
        <v>14</v>
      </c>
      <c r="AB5546" s="2">
        <v>16</v>
      </c>
      <c r="AC5546" s="2">
        <v>11</v>
      </c>
      <c r="AD5546" s="2">
        <v>14</v>
      </c>
      <c r="AE5546" s="2">
        <v>20</v>
      </c>
      <c r="AF5546" s="2">
        <v>14</v>
      </c>
      <c r="AG5546" s="2">
        <v>19</v>
      </c>
      <c r="AH5546" s="2">
        <v>25</v>
      </c>
      <c r="AI5546" s="2">
        <v>18</v>
      </c>
      <c r="AJ5546" s="2">
        <v>19</v>
      </c>
      <c r="AK5546" s="2">
        <v>0</v>
      </c>
      <c r="AL5546" s="2">
        <v>0</v>
      </c>
      <c r="AM5546" s="2">
        <v>0</v>
      </c>
      <c r="AN5546" s="2">
        <v>0</v>
      </c>
      <c r="AO5546" s="2">
        <v>0</v>
      </c>
      <c r="AP5546" s="2">
        <v>0</v>
      </c>
      <c r="AQ5546" s="2">
        <v>0</v>
      </c>
      <c r="AR5546" s="2">
        <v>0</v>
      </c>
      <c r="AS5546" s="2">
        <v>0</v>
      </c>
      <c r="AT5546" s="2">
        <v>0</v>
      </c>
      <c r="AU5546" s="2">
        <v>0</v>
      </c>
      <c r="AV5546" s="2">
        <v>0</v>
      </c>
      <c r="AW5546" s="2">
        <v>0</v>
      </c>
      <c r="AX5546" s="2">
        <v>0</v>
      </c>
      <c r="AY5546" s="2">
        <v>0</v>
      </c>
      <c r="AZ5546" s="2">
        <v>0</v>
      </c>
      <c r="BA5546" s="2">
        <v>0</v>
      </c>
      <c r="BB5546" s="2">
        <v>0</v>
      </c>
      <c r="BC5546" s="2">
        <v>0</v>
      </c>
      <c r="BD5546" s="2">
        <v>0</v>
      </c>
      <c r="BE5546" s="2">
        <v>0</v>
      </c>
      <c r="BF5546" s="2">
        <v>0</v>
      </c>
      <c r="BG5546" s="2">
        <v>0</v>
      </c>
      <c r="BH5546" s="2">
        <v>1</v>
      </c>
      <c r="BI5546" s="2">
        <v>1</v>
      </c>
      <c r="BJ5546" s="2">
        <v>1</v>
      </c>
      <c r="BK5546" s="2">
        <v>2</v>
      </c>
      <c r="BL5546" s="2">
        <v>1</v>
      </c>
      <c r="BM5546" s="2">
        <v>2</v>
      </c>
      <c r="BN5546" s="2">
        <v>1</v>
      </c>
      <c r="BO5546" s="2">
        <v>1</v>
      </c>
      <c r="BP5546" s="2">
        <v>2</v>
      </c>
      <c r="BQ5546" s="2">
        <v>1</v>
      </c>
      <c r="BR5546" s="2">
        <v>1</v>
      </c>
      <c r="BS5546" s="2">
        <v>0</v>
      </c>
      <c r="BT5546" s="2">
        <v>0</v>
      </c>
      <c r="BU5546" s="2">
        <v>0</v>
      </c>
      <c r="BV5546" s="2">
        <v>0</v>
      </c>
      <c r="BW5546" s="2">
        <v>0</v>
      </c>
      <c r="BX5546" s="2">
        <v>0</v>
      </c>
      <c r="BY5546" s="2">
        <v>0</v>
      </c>
      <c r="BZ5546" s="2">
        <v>0</v>
      </c>
      <c r="CA5546" s="2">
        <v>0</v>
      </c>
      <c r="CB5546" s="2">
        <v>0</v>
      </c>
      <c r="CC5546" s="2">
        <v>0</v>
      </c>
      <c r="CD5546" s="2">
        <v>0</v>
      </c>
      <c r="CE5546" s="2">
        <v>0</v>
      </c>
      <c r="CF5546" s="2">
        <v>0</v>
      </c>
      <c r="CG5546" s="2">
        <v>0</v>
      </c>
      <c r="CH5546" s="2">
        <v>0</v>
      </c>
      <c r="CI5546" s="2">
        <v>0</v>
      </c>
      <c r="CJ5546" s="2">
        <v>0</v>
      </c>
      <c r="CK5546" s="2">
        <v>0</v>
      </c>
      <c r="CL5546" s="2">
        <v>0</v>
      </c>
    </row>
    <row r="5547" spans="1:90" x14ac:dyDescent="0.25">
      <c r="A5547" t="s">
        <v>115</v>
      </c>
      <c r="B5547">
        <v>21006</v>
      </c>
      <c r="C5547" t="s">
        <v>533</v>
      </c>
      <c r="D5547">
        <v>1</v>
      </c>
      <c r="E5547">
        <v>8</v>
      </c>
      <c r="F5547">
        <v>32384</v>
      </c>
      <c r="G5547">
        <v>35032384</v>
      </c>
      <c r="H5547" t="s">
        <v>17560</v>
      </c>
      <c r="I5547">
        <v>404</v>
      </c>
      <c r="J5547" t="s">
        <v>5409</v>
      </c>
      <c r="K5547" t="s">
        <v>91</v>
      </c>
      <c r="L5547">
        <v>1</v>
      </c>
      <c r="M5547" t="s">
        <v>5409</v>
      </c>
      <c r="N5547">
        <v>19680000</v>
      </c>
      <c r="O5547" t="s">
        <v>102</v>
      </c>
      <c r="P5547" t="s">
        <v>17561</v>
      </c>
      <c r="Q5547">
        <v>272</v>
      </c>
      <c r="R5547">
        <v>18</v>
      </c>
      <c r="S5547">
        <v>39981122</v>
      </c>
      <c r="T5547">
        <v>39981288</v>
      </c>
      <c r="U5547" t="s">
        <v>17562</v>
      </c>
      <c r="V5547">
        <v>1</v>
      </c>
      <c r="W5547" s="2">
        <v>0</v>
      </c>
      <c r="X5547" s="2">
        <v>0</v>
      </c>
      <c r="Y5547" s="2">
        <v>0</v>
      </c>
      <c r="Z5547" s="2">
        <v>0</v>
      </c>
      <c r="AA5547" s="2">
        <v>0</v>
      </c>
      <c r="AB5547" s="2">
        <v>0</v>
      </c>
      <c r="AC5547" s="2">
        <v>0</v>
      </c>
      <c r="AD5547" s="2">
        <v>71</v>
      </c>
      <c r="AE5547" s="2">
        <v>34</v>
      </c>
      <c r="AF5547" s="2">
        <v>54</v>
      </c>
      <c r="AG5547" s="2">
        <v>81</v>
      </c>
      <c r="AH5547" s="2">
        <v>42</v>
      </c>
      <c r="AI5547" s="2">
        <v>37</v>
      </c>
      <c r="AJ5547" s="2">
        <v>68</v>
      </c>
      <c r="AK5547" s="2">
        <v>0</v>
      </c>
      <c r="AL5547" s="2">
        <v>0</v>
      </c>
      <c r="AM5547" s="2">
        <v>0</v>
      </c>
      <c r="AN5547" s="2">
        <v>0</v>
      </c>
      <c r="AO5547" s="2">
        <v>0</v>
      </c>
      <c r="AP5547" s="2">
        <v>0</v>
      </c>
      <c r="AQ5547" s="2">
        <v>0</v>
      </c>
      <c r="AR5547" s="2">
        <v>0</v>
      </c>
      <c r="AS5547" s="2">
        <v>0</v>
      </c>
      <c r="AT5547" s="2">
        <v>0</v>
      </c>
      <c r="AU5547" s="2">
        <v>0</v>
      </c>
      <c r="AV5547" s="2">
        <v>0</v>
      </c>
      <c r="AW5547" s="2">
        <v>0</v>
      </c>
      <c r="AX5547" s="2">
        <v>0</v>
      </c>
      <c r="AY5547" s="2">
        <v>0</v>
      </c>
      <c r="AZ5547" s="2">
        <v>0</v>
      </c>
      <c r="BA5547" s="2">
        <v>0</v>
      </c>
      <c r="BB5547" s="2">
        <v>0</v>
      </c>
      <c r="BC5547" s="2">
        <v>42</v>
      </c>
      <c r="BD5547" s="2">
        <v>0</v>
      </c>
      <c r="BE5547" s="2">
        <v>0</v>
      </c>
      <c r="BF5547" s="2">
        <v>0</v>
      </c>
      <c r="BG5547" s="2">
        <v>0</v>
      </c>
      <c r="BH5547" s="2">
        <v>0</v>
      </c>
      <c r="BI5547" s="2">
        <v>0</v>
      </c>
      <c r="BJ5547" s="2">
        <v>0</v>
      </c>
      <c r="BK5547" s="2">
        <v>0</v>
      </c>
      <c r="BL5547" s="2">
        <v>3</v>
      </c>
      <c r="BM5547" s="2">
        <v>1</v>
      </c>
      <c r="BN5547" s="2">
        <v>4</v>
      </c>
      <c r="BO5547" s="2">
        <v>4</v>
      </c>
      <c r="BP5547" s="2">
        <v>2</v>
      </c>
      <c r="BQ5547" s="2">
        <v>4</v>
      </c>
      <c r="BR5547" s="2">
        <v>3</v>
      </c>
      <c r="BS5547" s="2">
        <v>0</v>
      </c>
      <c r="BT5547" s="2">
        <v>0</v>
      </c>
      <c r="BU5547" s="2">
        <v>0</v>
      </c>
      <c r="BV5547" s="2">
        <v>0</v>
      </c>
      <c r="BW5547" s="2">
        <v>0</v>
      </c>
      <c r="BX5547" s="2">
        <v>0</v>
      </c>
      <c r="BY5547" s="2">
        <v>0</v>
      </c>
      <c r="BZ5547" s="2">
        <v>0</v>
      </c>
      <c r="CA5547" s="2">
        <v>0</v>
      </c>
      <c r="CB5547" s="2">
        <v>0</v>
      </c>
      <c r="CC5547" s="2">
        <v>0</v>
      </c>
      <c r="CD5547" s="2">
        <v>0</v>
      </c>
      <c r="CE5547" s="2">
        <v>0</v>
      </c>
      <c r="CF5547" s="2">
        <v>0</v>
      </c>
      <c r="CG5547" s="2">
        <v>0</v>
      </c>
      <c r="CH5547" s="2">
        <v>0</v>
      </c>
      <c r="CI5547" s="2">
        <v>0</v>
      </c>
      <c r="CJ5547" s="2">
        <v>0</v>
      </c>
      <c r="CK5547" s="2">
        <v>3</v>
      </c>
      <c r="CL5547" s="2">
        <v>0</v>
      </c>
    </row>
    <row r="5548" spans="1:90" x14ac:dyDescent="0.25">
      <c r="A5548" t="s">
        <v>115</v>
      </c>
      <c r="B5548">
        <v>21006</v>
      </c>
      <c r="C5548" t="s">
        <v>533</v>
      </c>
      <c r="D5548">
        <v>1</v>
      </c>
      <c r="E5548">
        <v>8</v>
      </c>
      <c r="F5548">
        <v>34538</v>
      </c>
      <c r="G5548">
        <v>35034538</v>
      </c>
      <c r="H5548" t="s">
        <v>17234</v>
      </c>
      <c r="I5548">
        <v>566</v>
      </c>
      <c r="J5548" t="s">
        <v>14117</v>
      </c>
      <c r="K5548" t="s">
        <v>91</v>
      </c>
      <c r="L5548">
        <v>1</v>
      </c>
      <c r="M5548" t="s">
        <v>14117</v>
      </c>
      <c r="N5548">
        <v>17590000</v>
      </c>
      <c r="O5548" t="s">
        <v>92</v>
      </c>
      <c r="P5548" t="s">
        <v>6871</v>
      </c>
      <c r="Q5548">
        <v>34</v>
      </c>
      <c r="R5548">
        <v>14</v>
      </c>
      <c r="S5548">
        <v>34581109</v>
      </c>
      <c r="T5548">
        <v>34581133</v>
      </c>
      <c r="U5548" t="s">
        <v>17235</v>
      </c>
      <c r="V5548">
        <v>1</v>
      </c>
      <c r="W5548" s="2">
        <v>0</v>
      </c>
      <c r="X5548" s="2">
        <v>0</v>
      </c>
      <c r="Y5548" s="2">
        <v>0</v>
      </c>
      <c r="Z5548" s="2">
        <v>0</v>
      </c>
      <c r="AA5548" s="2">
        <v>0</v>
      </c>
      <c r="AB5548" s="2">
        <v>0</v>
      </c>
      <c r="AC5548" s="2">
        <v>0</v>
      </c>
      <c r="AD5548" s="2">
        <v>51</v>
      </c>
      <c r="AE5548" s="2">
        <v>34</v>
      </c>
      <c r="AF5548" s="2">
        <v>46</v>
      </c>
      <c r="AG5548" s="2">
        <v>56</v>
      </c>
      <c r="AH5548" s="2">
        <v>47</v>
      </c>
      <c r="AI5548" s="2">
        <v>47</v>
      </c>
      <c r="AJ5548" s="2">
        <v>35</v>
      </c>
      <c r="AK5548" s="2">
        <v>0</v>
      </c>
      <c r="AL5548" s="2">
        <v>0</v>
      </c>
      <c r="AM5548" s="2">
        <v>0</v>
      </c>
      <c r="AN5548" s="2">
        <v>0</v>
      </c>
      <c r="AO5548" s="2">
        <v>0</v>
      </c>
      <c r="AP5548" s="2">
        <v>0</v>
      </c>
      <c r="AQ5548" s="2">
        <v>0</v>
      </c>
      <c r="AR5548" s="2">
        <v>0</v>
      </c>
      <c r="AS5548" s="2">
        <v>0</v>
      </c>
      <c r="AT5548" s="2">
        <v>0</v>
      </c>
      <c r="AU5548" s="2">
        <v>0</v>
      </c>
      <c r="AV5548" s="2">
        <v>0</v>
      </c>
      <c r="AW5548" s="2">
        <v>0</v>
      </c>
      <c r="AX5548" s="2">
        <v>0</v>
      </c>
      <c r="AY5548" s="2">
        <v>0</v>
      </c>
      <c r="AZ5548" s="2">
        <v>0</v>
      </c>
      <c r="BA5548" s="2">
        <v>0</v>
      </c>
      <c r="BB5548" s="2">
        <v>0</v>
      </c>
      <c r="BC5548" s="2">
        <v>78</v>
      </c>
      <c r="BD5548" s="2">
        <v>0</v>
      </c>
      <c r="BE5548" s="2">
        <v>0</v>
      </c>
      <c r="BF5548" s="2">
        <v>0</v>
      </c>
      <c r="BG5548" s="2">
        <v>0</v>
      </c>
      <c r="BH5548" s="2">
        <v>0</v>
      </c>
      <c r="BI5548" s="2">
        <v>0</v>
      </c>
      <c r="BJ5548" s="2">
        <v>0</v>
      </c>
      <c r="BK5548" s="2">
        <v>0</v>
      </c>
      <c r="BL5548" s="2">
        <v>3</v>
      </c>
      <c r="BM5548" s="2">
        <v>3</v>
      </c>
      <c r="BN5548" s="2">
        <v>4</v>
      </c>
      <c r="BO5548" s="2">
        <v>3</v>
      </c>
      <c r="BP5548" s="2">
        <v>3</v>
      </c>
      <c r="BQ5548" s="2">
        <v>3</v>
      </c>
      <c r="BR5548" s="2">
        <v>2</v>
      </c>
      <c r="BS5548" s="2">
        <v>0</v>
      </c>
      <c r="BT5548" s="2">
        <v>0</v>
      </c>
      <c r="BU5548" s="2">
        <v>0</v>
      </c>
      <c r="BV5548" s="2">
        <v>0</v>
      </c>
      <c r="BW5548" s="2">
        <v>0</v>
      </c>
      <c r="BX5548" s="2">
        <v>0</v>
      </c>
      <c r="BY5548" s="2">
        <v>0</v>
      </c>
      <c r="BZ5548" s="2">
        <v>0</v>
      </c>
      <c r="CA5548" s="2">
        <v>0</v>
      </c>
      <c r="CB5548" s="2">
        <v>0</v>
      </c>
      <c r="CC5548" s="2">
        <v>0</v>
      </c>
      <c r="CD5548" s="2">
        <v>0</v>
      </c>
      <c r="CE5548" s="2">
        <v>0</v>
      </c>
      <c r="CF5548" s="2">
        <v>0</v>
      </c>
      <c r="CG5548" s="2">
        <v>0</v>
      </c>
      <c r="CH5548" s="2">
        <v>0</v>
      </c>
      <c r="CI5548" s="2">
        <v>0</v>
      </c>
      <c r="CJ5548" s="2">
        <v>0</v>
      </c>
      <c r="CK5548" s="2">
        <v>4</v>
      </c>
      <c r="CL5548" s="2">
        <v>0</v>
      </c>
    </row>
    <row r="5549" spans="1:90" x14ac:dyDescent="0.25">
      <c r="A5549" t="s">
        <v>115</v>
      </c>
      <c r="B5549">
        <v>21006</v>
      </c>
      <c r="C5549" t="s">
        <v>533</v>
      </c>
      <c r="D5549">
        <v>1</v>
      </c>
      <c r="E5549">
        <v>8</v>
      </c>
      <c r="F5549">
        <v>34587</v>
      </c>
      <c r="G5549">
        <v>35034587</v>
      </c>
      <c r="H5549" t="s">
        <v>6026</v>
      </c>
      <c r="I5549">
        <v>697</v>
      </c>
      <c r="J5549" t="s">
        <v>533</v>
      </c>
      <c r="K5549" t="s">
        <v>6027</v>
      </c>
      <c r="L5549">
        <v>1</v>
      </c>
      <c r="M5549" t="s">
        <v>533</v>
      </c>
      <c r="N5549">
        <v>17607090</v>
      </c>
      <c r="O5549" t="s">
        <v>92</v>
      </c>
      <c r="P5549" t="s">
        <v>475</v>
      </c>
      <c r="Q5549">
        <v>950</v>
      </c>
      <c r="R5549">
        <v>14</v>
      </c>
      <c r="S5549">
        <v>34914592</v>
      </c>
      <c r="T5549">
        <v>34914827</v>
      </c>
      <c r="U5549" t="s">
        <v>6028</v>
      </c>
      <c r="V5549">
        <v>1</v>
      </c>
      <c r="W5549" s="2">
        <v>0</v>
      </c>
      <c r="X5549" s="2">
        <v>0</v>
      </c>
      <c r="Y5549" s="2">
        <v>0</v>
      </c>
      <c r="Z5549" s="2">
        <v>0</v>
      </c>
      <c r="AA5549" s="2">
        <v>0</v>
      </c>
      <c r="AB5549" s="2">
        <v>0</v>
      </c>
      <c r="AC5549" s="2">
        <v>0</v>
      </c>
      <c r="AD5549" s="2">
        <v>162</v>
      </c>
      <c r="AE5549" s="2">
        <v>126</v>
      </c>
      <c r="AF5549" s="2">
        <v>155</v>
      </c>
      <c r="AG5549" s="2">
        <v>188</v>
      </c>
      <c r="AH5549" s="2">
        <v>143</v>
      </c>
      <c r="AI5549" s="2">
        <v>162</v>
      </c>
      <c r="AJ5549" s="2">
        <v>140</v>
      </c>
      <c r="AK5549" s="2">
        <v>0</v>
      </c>
      <c r="AL5549" s="2">
        <v>0</v>
      </c>
      <c r="AM5549" s="2">
        <v>0</v>
      </c>
      <c r="AN5549" s="2">
        <v>0</v>
      </c>
      <c r="AO5549" s="2">
        <v>0</v>
      </c>
      <c r="AP5549" s="2">
        <v>0</v>
      </c>
      <c r="AQ5549" s="2">
        <v>0</v>
      </c>
      <c r="AR5549" s="2">
        <v>0</v>
      </c>
      <c r="AS5549" s="2">
        <v>0</v>
      </c>
      <c r="AT5549" s="2">
        <v>0</v>
      </c>
      <c r="AU5549" s="2">
        <v>0</v>
      </c>
      <c r="AV5549" s="2">
        <v>0</v>
      </c>
      <c r="AW5549" s="2">
        <v>0</v>
      </c>
      <c r="AX5549" s="2">
        <v>0</v>
      </c>
      <c r="AY5549" s="2">
        <v>0</v>
      </c>
      <c r="AZ5549" s="2">
        <v>0</v>
      </c>
      <c r="BA5549" s="2">
        <v>0</v>
      </c>
      <c r="BB5549" s="2">
        <v>0</v>
      </c>
      <c r="BC5549" s="2">
        <v>144</v>
      </c>
      <c r="BD5549" s="2">
        <v>0</v>
      </c>
      <c r="BE5549" s="2">
        <v>0</v>
      </c>
      <c r="BF5549" s="2">
        <v>0</v>
      </c>
      <c r="BG5549" s="2">
        <v>0</v>
      </c>
      <c r="BH5549" s="2">
        <v>0</v>
      </c>
      <c r="BI5549" s="2">
        <v>0</v>
      </c>
      <c r="BJ5549" s="2">
        <v>0</v>
      </c>
      <c r="BK5549" s="2">
        <v>0</v>
      </c>
      <c r="BL5549" s="2">
        <v>9</v>
      </c>
      <c r="BM5549" s="2">
        <v>7</v>
      </c>
      <c r="BN5549" s="2">
        <v>7</v>
      </c>
      <c r="BO5549" s="2">
        <v>8</v>
      </c>
      <c r="BP5549" s="2">
        <v>8</v>
      </c>
      <c r="BQ5549" s="2">
        <v>9</v>
      </c>
      <c r="BR5549" s="2">
        <v>5</v>
      </c>
      <c r="BS5549" s="2">
        <v>0</v>
      </c>
      <c r="BT5549" s="2">
        <v>0</v>
      </c>
      <c r="BU5549" s="2">
        <v>0</v>
      </c>
      <c r="BV5549" s="2">
        <v>0</v>
      </c>
      <c r="BW5549" s="2">
        <v>0</v>
      </c>
      <c r="BX5549" s="2">
        <v>0</v>
      </c>
      <c r="BY5549" s="2">
        <v>0</v>
      </c>
      <c r="BZ5549" s="2">
        <v>0</v>
      </c>
      <c r="CA5549" s="2">
        <v>0</v>
      </c>
      <c r="CB5549" s="2">
        <v>0</v>
      </c>
      <c r="CC5549" s="2">
        <v>0</v>
      </c>
      <c r="CD5549" s="2">
        <v>0</v>
      </c>
      <c r="CE5549" s="2">
        <v>0</v>
      </c>
      <c r="CF5549" s="2">
        <v>0</v>
      </c>
      <c r="CG5549" s="2">
        <v>0</v>
      </c>
      <c r="CH5549" s="2">
        <v>0</v>
      </c>
      <c r="CI5549" s="2">
        <v>0</v>
      </c>
      <c r="CJ5549" s="2">
        <v>0</v>
      </c>
      <c r="CK5549" s="2">
        <v>6</v>
      </c>
      <c r="CL5549" s="2">
        <v>0</v>
      </c>
    </row>
    <row r="5550" spans="1:90" x14ac:dyDescent="0.25">
      <c r="A5550" t="s">
        <v>115</v>
      </c>
      <c r="B5550">
        <v>21006</v>
      </c>
      <c r="C5550" t="s">
        <v>533</v>
      </c>
      <c r="D5550">
        <v>1</v>
      </c>
      <c r="E5550">
        <v>8</v>
      </c>
      <c r="F5550">
        <v>32414</v>
      </c>
      <c r="G5550">
        <v>35032414</v>
      </c>
      <c r="H5550" t="s">
        <v>11926</v>
      </c>
      <c r="I5550">
        <v>570</v>
      </c>
      <c r="J5550" t="s">
        <v>758</v>
      </c>
      <c r="K5550" t="s">
        <v>1622</v>
      </c>
      <c r="L5550">
        <v>1</v>
      </c>
      <c r="M5550" t="s">
        <v>758</v>
      </c>
      <c r="N5550">
        <v>19600000</v>
      </c>
      <c r="O5550" t="s">
        <v>92</v>
      </c>
      <c r="P5550" t="s">
        <v>11927</v>
      </c>
      <c r="Q5550">
        <v>71</v>
      </c>
      <c r="R5550">
        <v>18</v>
      </c>
      <c r="S5550">
        <v>32651373</v>
      </c>
      <c r="T5550">
        <v>32651562</v>
      </c>
      <c r="U5550" t="s">
        <v>11928</v>
      </c>
      <c r="V5550">
        <v>1</v>
      </c>
      <c r="W5550" s="2">
        <v>0</v>
      </c>
      <c r="X5550" s="2">
        <v>0</v>
      </c>
      <c r="Y5550" s="2">
        <v>0</v>
      </c>
      <c r="Z5550" s="2">
        <v>0</v>
      </c>
      <c r="AA5550" s="2">
        <v>0</v>
      </c>
      <c r="AB5550" s="2">
        <v>0</v>
      </c>
      <c r="AC5550" s="2">
        <v>0</v>
      </c>
      <c r="AD5550" s="2">
        <v>51</v>
      </c>
      <c r="AE5550" s="2">
        <v>64</v>
      </c>
      <c r="AF5550" s="2">
        <v>75</v>
      </c>
      <c r="AG5550" s="2">
        <v>41</v>
      </c>
      <c r="AH5550" s="2">
        <v>54</v>
      </c>
      <c r="AI5550" s="2">
        <v>45</v>
      </c>
      <c r="AJ5550" s="2">
        <v>24</v>
      </c>
      <c r="AK5550" s="2">
        <v>0</v>
      </c>
      <c r="AL5550" s="2">
        <v>0</v>
      </c>
      <c r="AM5550" s="2">
        <v>0</v>
      </c>
      <c r="AN5550" s="2">
        <v>0</v>
      </c>
      <c r="AO5550" s="2">
        <v>0</v>
      </c>
      <c r="AP5550" s="2">
        <v>0</v>
      </c>
      <c r="AQ5550" s="2">
        <v>0</v>
      </c>
      <c r="AR5550" s="2">
        <v>0</v>
      </c>
      <c r="AS5550" s="2">
        <v>0</v>
      </c>
      <c r="AT5550" s="2">
        <v>0</v>
      </c>
      <c r="AU5550" s="2">
        <v>0</v>
      </c>
      <c r="AV5550" s="2">
        <v>0</v>
      </c>
      <c r="AW5550" s="2">
        <v>0</v>
      </c>
      <c r="AX5550" s="2">
        <v>0</v>
      </c>
      <c r="AY5550" s="2">
        <v>0</v>
      </c>
      <c r="AZ5550" s="2">
        <v>0</v>
      </c>
      <c r="BA5550" s="2">
        <v>0</v>
      </c>
      <c r="BB5550" s="2">
        <v>0</v>
      </c>
      <c r="BC5550" s="2">
        <v>21</v>
      </c>
      <c r="BD5550" s="2">
        <v>0</v>
      </c>
      <c r="BE5550" s="2">
        <v>0</v>
      </c>
      <c r="BF5550" s="2">
        <v>0</v>
      </c>
      <c r="BG5550" s="2">
        <v>0</v>
      </c>
      <c r="BH5550" s="2">
        <v>0</v>
      </c>
      <c r="BI5550" s="2">
        <v>0</v>
      </c>
      <c r="BJ5550" s="2">
        <v>0</v>
      </c>
      <c r="BK5550" s="2">
        <v>0</v>
      </c>
      <c r="BL5550" s="2">
        <v>5</v>
      </c>
      <c r="BM5550" s="2">
        <v>3</v>
      </c>
      <c r="BN5550" s="2">
        <v>5</v>
      </c>
      <c r="BO5550" s="2">
        <v>3</v>
      </c>
      <c r="BP5550" s="2">
        <v>3</v>
      </c>
      <c r="BQ5550" s="2">
        <v>2</v>
      </c>
      <c r="BR5550" s="2">
        <v>2</v>
      </c>
      <c r="BS5550" s="2">
        <v>0</v>
      </c>
      <c r="BT5550" s="2">
        <v>0</v>
      </c>
      <c r="BU5550" s="2">
        <v>0</v>
      </c>
      <c r="BV5550" s="2">
        <v>0</v>
      </c>
      <c r="BW5550" s="2">
        <v>0</v>
      </c>
      <c r="BX5550" s="2">
        <v>0</v>
      </c>
      <c r="BY5550" s="2">
        <v>0</v>
      </c>
      <c r="BZ5550" s="2">
        <v>0</v>
      </c>
      <c r="CA5550" s="2">
        <v>0</v>
      </c>
      <c r="CB5550" s="2">
        <v>0</v>
      </c>
      <c r="CC5550" s="2">
        <v>0</v>
      </c>
      <c r="CD5550" s="2">
        <v>0</v>
      </c>
      <c r="CE5550" s="2">
        <v>0</v>
      </c>
      <c r="CF5550" s="2">
        <v>0</v>
      </c>
      <c r="CG5550" s="2">
        <v>0</v>
      </c>
      <c r="CH5550" s="2">
        <v>0</v>
      </c>
      <c r="CI5550" s="2">
        <v>0</v>
      </c>
      <c r="CJ5550" s="2">
        <v>0</v>
      </c>
      <c r="CK5550" s="2">
        <v>1</v>
      </c>
      <c r="CL5550" s="2">
        <v>0</v>
      </c>
    </row>
    <row r="5551" spans="1:90" x14ac:dyDescent="0.25">
      <c r="A5551" t="s">
        <v>115</v>
      </c>
      <c r="B5551">
        <v>21006</v>
      </c>
      <c r="C5551" t="s">
        <v>533</v>
      </c>
      <c r="D5551">
        <v>1</v>
      </c>
      <c r="E5551">
        <v>8</v>
      </c>
      <c r="F5551">
        <v>34575</v>
      </c>
      <c r="G5551">
        <v>35034575</v>
      </c>
      <c r="H5551" t="s">
        <v>9101</v>
      </c>
      <c r="I5551">
        <v>697</v>
      </c>
      <c r="J5551" t="s">
        <v>533</v>
      </c>
      <c r="K5551" t="s">
        <v>91</v>
      </c>
      <c r="L5551">
        <v>1</v>
      </c>
      <c r="M5551" t="s">
        <v>533</v>
      </c>
      <c r="N5551">
        <v>17600040</v>
      </c>
      <c r="O5551" t="s">
        <v>92</v>
      </c>
      <c r="P5551" t="s">
        <v>7318</v>
      </c>
      <c r="Q5551">
        <v>804</v>
      </c>
      <c r="R5551">
        <v>14</v>
      </c>
      <c r="S5551">
        <v>34912285</v>
      </c>
      <c r="T5551">
        <v>34915585</v>
      </c>
      <c r="U5551" t="s">
        <v>9102</v>
      </c>
      <c r="V5551">
        <v>1</v>
      </c>
      <c r="W5551" s="2">
        <v>0</v>
      </c>
      <c r="X5551" s="2">
        <v>0</v>
      </c>
      <c r="Y5551" s="2">
        <v>0</v>
      </c>
      <c r="Z5551" s="2">
        <v>0</v>
      </c>
      <c r="AA5551" s="2">
        <v>0</v>
      </c>
      <c r="AB5551" s="2">
        <v>0</v>
      </c>
      <c r="AC5551" s="2">
        <v>0</v>
      </c>
      <c r="AD5551" s="2">
        <v>62</v>
      </c>
      <c r="AE5551" s="2">
        <v>33</v>
      </c>
      <c r="AF5551" s="2">
        <v>47</v>
      </c>
      <c r="AG5551" s="2">
        <v>51</v>
      </c>
      <c r="AH5551" s="2">
        <v>68</v>
      </c>
      <c r="AI5551" s="2">
        <v>79</v>
      </c>
      <c r="AJ5551" s="2">
        <v>95</v>
      </c>
      <c r="AK5551" s="2">
        <v>0</v>
      </c>
      <c r="AL5551" s="2">
        <v>0</v>
      </c>
      <c r="AM5551" s="2">
        <v>0</v>
      </c>
      <c r="AN5551" s="2">
        <v>0</v>
      </c>
      <c r="AO5551" s="2">
        <v>0</v>
      </c>
      <c r="AP5551" s="2">
        <v>0</v>
      </c>
      <c r="AQ5551" s="2">
        <v>0</v>
      </c>
      <c r="AR5551" s="2">
        <v>81</v>
      </c>
      <c r="AS5551" s="2">
        <v>0</v>
      </c>
      <c r="AT5551" s="2">
        <v>0</v>
      </c>
      <c r="AU5551" s="2">
        <v>136</v>
      </c>
      <c r="AV5551" s="2">
        <v>0</v>
      </c>
      <c r="AW5551" s="2">
        <v>0</v>
      </c>
      <c r="AX5551" s="2">
        <v>0</v>
      </c>
      <c r="AY5551" s="2">
        <v>0</v>
      </c>
      <c r="AZ5551" s="2">
        <v>0</v>
      </c>
      <c r="BA5551" s="2">
        <v>0</v>
      </c>
      <c r="BB5551" s="2">
        <v>0</v>
      </c>
      <c r="BC5551" s="2">
        <v>47</v>
      </c>
      <c r="BD5551" s="2">
        <v>15</v>
      </c>
      <c r="BE5551" s="2">
        <v>0</v>
      </c>
      <c r="BF5551" s="2">
        <v>0</v>
      </c>
      <c r="BG5551" s="2">
        <v>0</v>
      </c>
      <c r="BH5551" s="2">
        <v>0</v>
      </c>
      <c r="BI5551" s="2">
        <v>0</v>
      </c>
      <c r="BJ5551" s="2">
        <v>0</v>
      </c>
      <c r="BK5551" s="2">
        <v>0</v>
      </c>
      <c r="BL5551" s="2">
        <v>6</v>
      </c>
      <c r="BM5551" s="2">
        <v>2</v>
      </c>
      <c r="BN5551" s="2">
        <v>3</v>
      </c>
      <c r="BO5551" s="2">
        <v>3</v>
      </c>
      <c r="BP5551" s="2">
        <v>4</v>
      </c>
      <c r="BQ5551" s="2">
        <v>5</v>
      </c>
      <c r="BR5551" s="2">
        <v>5</v>
      </c>
      <c r="BS5551" s="2">
        <v>0</v>
      </c>
      <c r="BT5551" s="2">
        <v>0</v>
      </c>
      <c r="BU5551" s="2">
        <v>0</v>
      </c>
      <c r="BV5551" s="2">
        <v>0</v>
      </c>
      <c r="BW5551" s="2">
        <v>0</v>
      </c>
      <c r="BX5551" s="2">
        <v>0</v>
      </c>
      <c r="BY5551" s="2">
        <v>0</v>
      </c>
      <c r="BZ5551" s="2">
        <v>4</v>
      </c>
      <c r="CA5551" s="2">
        <v>0</v>
      </c>
      <c r="CB5551" s="2">
        <v>0</v>
      </c>
      <c r="CC5551" s="2">
        <v>5</v>
      </c>
      <c r="CD5551" s="2">
        <v>0</v>
      </c>
      <c r="CE5551" s="2">
        <v>0</v>
      </c>
      <c r="CF5551" s="2">
        <v>0</v>
      </c>
      <c r="CG5551" s="2">
        <v>0</v>
      </c>
      <c r="CH5551" s="2">
        <v>0</v>
      </c>
      <c r="CI5551" s="2">
        <v>0</v>
      </c>
      <c r="CJ5551" s="2">
        <v>0</v>
      </c>
      <c r="CK5551" s="2">
        <v>2</v>
      </c>
      <c r="CL5551" s="2">
        <v>3</v>
      </c>
    </row>
    <row r="5552" spans="1:90" x14ac:dyDescent="0.25">
      <c r="A5552" t="s">
        <v>115</v>
      </c>
      <c r="B5552">
        <v>21006</v>
      </c>
      <c r="C5552" t="s">
        <v>533</v>
      </c>
      <c r="D5552">
        <v>1</v>
      </c>
      <c r="E5552">
        <v>8</v>
      </c>
      <c r="F5552">
        <v>34551</v>
      </c>
      <c r="G5552">
        <v>35034551</v>
      </c>
      <c r="H5552" t="s">
        <v>13695</v>
      </c>
      <c r="I5552">
        <v>697</v>
      </c>
      <c r="J5552" t="s">
        <v>533</v>
      </c>
      <c r="K5552" t="s">
        <v>13696</v>
      </c>
      <c r="L5552">
        <v>1</v>
      </c>
      <c r="M5552" t="s">
        <v>533</v>
      </c>
      <c r="N5552">
        <v>17602330</v>
      </c>
      <c r="O5552" t="s">
        <v>92</v>
      </c>
      <c r="P5552" t="s">
        <v>13697</v>
      </c>
      <c r="Q5552">
        <v>102</v>
      </c>
      <c r="R5552">
        <v>14</v>
      </c>
      <c r="S5552">
        <v>34914593</v>
      </c>
      <c r="T5552">
        <v>34916650</v>
      </c>
      <c r="U5552" t="s">
        <v>13698</v>
      </c>
      <c r="V5552">
        <v>1</v>
      </c>
      <c r="W5552" s="2">
        <v>0</v>
      </c>
      <c r="X5552" s="2">
        <v>0</v>
      </c>
      <c r="Y5552" s="2">
        <v>0</v>
      </c>
      <c r="Z5552" s="2">
        <v>0</v>
      </c>
      <c r="AA5552" s="2">
        <v>0</v>
      </c>
      <c r="AB5552" s="2">
        <v>0</v>
      </c>
      <c r="AC5552" s="2">
        <v>0</v>
      </c>
      <c r="AD5552" s="2">
        <v>100</v>
      </c>
      <c r="AE5552" s="2">
        <v>86</v>
      </c>
      <c r="AF5552" s="2">
        <v>102</v>
      </c>
      <c r="AG5552" s="2">
        <v>137</v>
      </c>
      <c r="AH5552" s="2">
        <v>134</v>
      </c>
      <c r="AI5552" s="2">
        <v>87</v>
      </c>
      <c r="AJ5552" s="2">
        <v>75</v>
      </c>
      <c r="AK5552" s="2">
        <v>0</v>
      </c>
      <c r="AL5552" s="2">
        <v>0</v>
      </c>
      <c r="AM5552" s="2">
        <v>0</v>
      </c>
      <c r="AN5552" s="2">
        <v>0</v>
      </c>
      <c r="AO5552" s="2">
        <v>0</v>
      </c>
      <c r="AP5552" s="2">
        <v>0</v>
      </c>
      <c r="AQ5552" s="2">
        <v>0</v>
      </c>
      <c r="AR5552" s="2">
        <v>0</v>
      </c>
      <c r="AS5552" s="2">
        <v>0</v>
      </c>
      <c r="AT5552" s="2">
        <v>0</v>
      </c>
      <c r="AU5552" s="2">
        <v>0</v>
      </c>
      <c r="AV5552" s="2">
        <v>0</v>
      </c>
      <c r="AW5552" s="2">
        <v>0</v>
      </c>
      <c r="AX5552" s="2">
        <v>0</v>
      </c>
      <c r="AY5552" s="2">
        <v>0</v>
      </c>
      <c r="AZ5552" s="2">
        <v>0</v>
      </c>
      <c r="BA5552" s="2">
        <v>0</v>
      </c>
      <c r="BB5552" s="2">
        <v>0</v>
      </c>
      <c r="BC5552" s="2">
        <v>51</v>
      </c>
      <c r="BD5552" s="2">
        <v>0</v>
      </c>
      <c r="BE5552" s="2">
        <v>0</v>
      </c>
      <c r="BF5552" s="2">
        <v>0</v>
      </c>
      <c r="BG5552" s="2">
        <v>0</v>
      </c>
      <c r="BH5552" s="2">
        <v>0</v>
      </c>
      <c r="BI5552" s="2">
        <v>0</v>
      </c>
      <c r="BJ5552" s="2">
        <v>0</v>
      </c>
      <c r="BK5552" s="2">
        <v>0</v>
      </c>
      <c r="BL5552" s="2">
        <v>5</v>
      </c>
      <c r="BM5552" s="2">
        <v>5</v>
      </c>
      <c r="BN5552" s="2">
        <v>6</v>
      </c>
      <c r="BO5552" s="2">
        <v>6</v>
      </c>
      <c r="BP5552" s="2">
        <v>4</v>
      </c>
      <c r="BQ5552" s="2">
        <v>3</v>
      </c>
      <c r="BR5552" s="2">
        <v>2</v>
      </c>
      <c r="BS5552" s="2">
        <v>0</v>
      </c>
      <c r="BT5552" s="2">
        <v>0</v>
      </c>
      <c r="BU5552" s="2">
        <v>0</v>
      </c>
      <c r="BV5552" s="2">
        <v>0</v>
      </c>
      <c r="BW5552" s="2">
        <v>0</v>
      </c>
      <c r="BX5552" s="2">
        <v>0</v>
      </c>
      <c r="BY5552" s="2">
        <v>0</v>
      </c>
      <c r="BZ5552" s="2">
        <v>0</v>
      </c>
      <c r="CA5552" s="2">
        <v>0</v>
      </c>
      <c r="CB5552" s="2">
        <v>0</v>
      </c>
      <c r="CC5552" s="2">
        <v>0</v>
      </c>
      <c r="CD5552" s="2">
        <v>0</v>
      </c>
      <c r="CE5552" s="2">
        <v>0</v>
      </c>
      <c r="CF5552" s="2">
        <v>0</v>
      </c>
      <c r="CG5552" s="2">
        <v>0</v>
      </c>
      <c r="CH5552" s="2">
        <v>0</v>
      </c>
      <c r="CI5552" s="2">
        <v>0</v>
      </c>
      <c r="CJ5552" s="2">
        <v>0</v>
      </c>
      <c r="CK5552" s="2">
        <v>2</v>
      </c>
      <c r="CL5552" s="2">
        <v>0</v>
      </c>
    </row>
    <row r="5553" spans="1:90" x14ac:dyDescent="0.25">
      <c r="A5553" t="s">
        <v>115</v>
      </c>
      <c r="B5553">
        <v>21006</v>
      </c>
      <c r="C5553" t="s">
        <v>533</v>
      </c>
      <c r="D5553">
        <v>1</v>
      </c>
      <c r="E5553">
        <v>8</v>
      </c>
      <c r="F5553">
        <v>905975</v>
      </c>
      <c r="G5553">
        <v>35905975</v>
      </c>
      <c r="H5553" t="s">
        <v>5222</v>
      </c>
      <c r="I5553">
        <v>207</v>
      </c>
      <c r="J5553" t="s">
        <v>1042</v>
      </c>
      <c r="K5553" t="s">
        <v>4803</v>
      </c>
      <c r="L5553">
        <v>1</v>
      </c>
      <c r="M5553" t="s">
        <v>1042</v>
      </c>
      <c r="N5553">
        <v>17690000</v>
      </c>
      <c r="O5553" t="s">
        <v>102</v>
      </c>
      <c r="P5553" t="s">
        <v>4606</v>
      </c>
      <c r="Q5553">
        <v>380</v>
      </c>
      <c r="R5553">
        <v>14</v>
      </c>
      <c r="S5553">
        <v>34782399</v>
      </c>
      <c r="T5553">
        <v>34785041</v>
      </c>
      <c r="U5553" t="s">
        <v>5223</v>
      </c>
      <c r="V5553">
        <v>1</v>
      </c>
      <c r="W5553" s="2">
        <v>0</v>
      </c>
      <c r="X5553" s="2">
        <v>0</v>
      </c>
      <c r="Y5553" s="2">
        <v>0</v>
      </c>
      <c r="Z5553" s="2">
        <v>45</v>
      </c>
      <c r="AA5553" s="2">
        <v>45</v>
      </c>
      <c r="AB5553" s="2">
        <v>38</v>
      </c>
      <c r="AC5553" s="2">
        <v>41</v>
      </c>
      <c r="AD5553" s="2">
        <v>0</v>
      </c>
      <c r="AE5553" s="2">
        <v>0</v>
      </c>
      <c r="AF5553" s="2">
        <v>0</v>
      </c>
      <c r="AG5553" s="2">
        <v>0</v>
      </c>
      <c r="AH5553" s="2">
        <v>0</v>
      </c>
      <c r="AI5553" s="2">
        <v>0</v>
      </c>
      <c r="AJ5553" s="2">
        <v>0</v>
      </c>
      <c r="AK5553" s="2">
        <v>0</v>
      </c>
      <c r="AL5553" s="2">
        <v>0</v>
      </c>
      <c r="AM5553" s="2">
        <v>0</v>
      </c>
      <c r="AN5553" s="2">
        <v>0</v>
      </c>
      <c r="AO5553" s="2">
        <v>0</v>
      </c>
      <c r="AP5553" s="2">
        <v>0</v>
      </c>
      <c r="AQ5553" s="2">
        <v>0</v>
      </c>
      <c r="AR5553" s="2">
        <v>0</v>
      </c>
      <c r="AS5553" s="2">
        <v>0</v>
      </c>
      <c r="AT5553" s="2">
        <v>0</v>
      </c>
      <c r="AU5553" s="2">
        <v>0</v>
      </c>
      <c r="AV5553" s="2">
        <v>0</v>
      </c>
      <c r="AW5553" s="2">
        <v>0</v>
      </c>
      <c r="AX5553" s="2">
        <v>0</v>
      </c>
      <c r="AY5553" s="2">
        <v>0</v>
      </c>
      <c r="AZ5553" s="2">
        <v>0</v>
      </c>
      <c r="BA5553" s="2">
        <v>0</v>
      </c>
      <c r="BB5553" s="2">
        <v>0</v>
      </c>
      <c r="BC5553" s="2">
        <v>0</v>
      </c>
      <c r="BD5553" s="2">
        <v>0</v>
      </c>
      <c r="BE5553" s="2">
        <v>0</v>
      </c>
      <c r="BF5553" s="2">
        <v>0</v>
      </c>
      <c r="BG5553" s="2">
        <v>0</v>
      </c>
      <c r="BH5553" s="2">
        <v>2</v>
      </c>
      <c r="BI5553" s="2">
        <v>2</v>
      </c>
      <c r="BJ5553" s="2">
        <v>3</v>
      </c>
      <c r="BK5553" s="2">
        <v>2</v>
      </c>
      <c r="BL5553" s="2">
        <v>0</v>
      </c>
      <c r="BM5553" s="2">
        <v>0</v>
      </c>
      <c r="BN5553" s="2">
        <v>0</v>
      </c>
      <c r="BO5553" s="2">
        <v>0</v>
      </c>
      <c r="BP5553" s="2">
        <v>0</v>
      </c>
      <c r="BQ5553" s="2">
        <v>0</v>
      </c>
      <c r="BR5553" s="2">
        <v>0</v>
      </c>
      <c r="BS5553" s="2">
        <v>0</v>
      </c>
      <c r="BT5553" s="2">
        <v>0</v>
      </c>
      <c r="BU5553" s="2">
        <v>0</v>
      </c>
      <c r="BV5553" s="2">
        <v>0</v>
      </c>
      <c r="BW5553" s="2">
        <v>0</v>
      </c>
      <c r="BX5553" s="2">
        <v>0</v>
      </c>
      <c r="BY5553" s="2">
        <v>0</v>
      </c>
      <c r="BZ5553" s="2">
        <v>0</v>
      </c>
      <c r="CA5553" s="2">
        <v>0</v>
      </c>
      <c r="CB5553" s="2">
        <v>0</v>
      </c>
      <c r="CC5553" s="2">
        <v>0</v>
      </c>
      <c r="CD5553" s="2">
        <v>0</v>
      </c>
      <c r="CE5553" s="2">
        <v>0</v>
      </c>
      <c r="CF5553" s="2">
        <v>0</v>
      </c>
      <c r="CG5553" s="2">
        <v>0</v>
      </c>
      <c r="CH5553" s="2">
        <v>0</v>
      </c>
      <c r="CI5553" s="2">
        <v>0</v>
      </c>
      <c r="CJ5553" s="2">
        <v>0</v>
      </c>
      <c r="CK5553" s="2">
        <v>0</v>
      </c>
      <c r="CL5553" s="2">
        <v>0</v>
      </c>
    </row>
    <row r="5554" spans="1:90" x14ac:dyDescent="0.25">
      <c r="A5554" t="s">
        <v>115</v>
      </c>
      <c r="B5554">
        <v>21006</v>
      </c>
      <c r="C5554" t="s">
        <v>533</v>
      </c>
      <c r="D5554">
        <v>1</v>
      </c>
      <c r="E5554">
        <v>8</v>
      </c>
      <c r="F5554">
        <v>34629</v>
      </c>
      <c r="G5554">
        <v>35034629</v>
      </c>
      <c r="H5554" t="s">
        <v>13185</v>
      </c>
      <c r="I5554">
        <v>338</v>
      </c>
      <c r="J5554" t="s">
        <v>2061</v>
      </c>
      <c r="K5554" t="s">
        <v>91</v>
      </c>
      <c r="L5554">
        <v>1</v>
      </c>
      <c r="M5554" t="s">
        <v>2061</v>
      </c>
      <c r="N5554">
        <v>17650000</v>
      </c>
      <c r="O5554" t="s">
        <v>92</v>
      </c>
      <c r="P5554" t="s">
        <v>13186</v>
      </c>
      <c r="Q5554">
        <v>70</v>
      </c>
      <c r="R5554">
        <v>14</v>
      </c>
      <c r="S5554">
        <v>34861140</v>
      </c>
      <c r="T5554">
        <v>34861222</v>
      </c>
      <c r="U5554" t="s">
        <v>13187</v>
      </c>
      <c r="V5554">
        <v>1</v>
      </c>
      <c r="W5554" s="2">
        <v>0</v>
      </c>
      <c r="X5554" s="2">
        <v>0</v>
      </c>
      <c r="Y5554" s="2">
        <v>0</v>
      </c>
      <c r="Z5554" s="2">
        <v>95</v>
      </c>
      <c r="AA5554" s="2">
        <v>104</v>
      </c>
      <c r="AB5554" s="2">
        <v>96</v>
      </c>
      <c r="AC5554" s="2">
        <v>114</v>
      </c>
      <c r="AD5554" s="2">
        <v>0</v>
      </c>
      <c r="AE5554" s="2">
        <v>0</v>
      </c>
      <c r="AF5554" s="2">
        <v>0</v>
      </c>
      <c r="AG5554" s="2">
        <v>0</v>
      </c>
      <c r="AH5554" s="2">
        <v>0</v>
      </c>
      <c r="AI5554" s="2">
        <v>0</v>
      </c>
      <c r="AJ5554" s="2">
        <v>0</v>
      </c>
      <c r="AK5554" s="2">
        <v>0</v>
      </c>
      <c r="AL5554" s="2">
        <v>0</v>
      </c>
      <c r="AM5554" s="2">
        <v>0</v>
      </c>
      <c r="AN5554" s="2">
        <v>0</v>
      </c>
      <c r="AO5554" s="2">
        <v>0</v>
      </c>
      <c r="AP5554" s="2">
        <v>0</v>
      </c>
      <c r="AQ5554" s="2">
        <v>0</v>
      </c>
      <c r="AR5554" s="2">
        <v>0</v>
      </c>
      <c r="AS5554" s="2">
        <v>0</v>
      </c>
      <c r="AT5554" s="2">
        <v>0</v>
      </c>
      <c r="AU5554" s="2">
        <v>0</v>
      </c>
      <c r="AV5554" s="2">
        <v>0</v>
      </c>
      <c r="AW5554" s="2">
        <v>0</v>
      </c>
      <c r="AX5554" s="2">
        <v>0</v>
      </c>
      <c r="AY5554" s="2">
        <v>0</v>
      </c>
      <c r="AZ5554" s="2">
        <v>0</v>
      </c>
      <c r="BA5554" s="2">
        <v>0</v>
      </c>
      <c r="BB5554" s="2">
        <v>0</v>
      </c>
      <c r="BC5554" s="2">
        <v>0</v>
      </c>
      <c r="BD5554" s="2">
        <v>12</v>
      </c>
      <c r="BE5554" s="2">
        <v>0</v>
      </c>
      <c r="BF5554" s="2">
        <v>0</v>
      </c>
      <c r="BG5554" s="2">
        <v>0</v>
      </c>
      <c r="BH5554" s="2">
        <v>4</v>
      </c>
      <c r="BI5554" s="2">
        <v>7</v>
      </c>
      <c r="BJ5554" s="2">
        <v>5</v>
      </c>
      <c r="BK5554" s="2">
        <v>6</v>
      </c>
      <c r="BL5554" s="2">
        <v>0</v>
      </c>
      <c r="BM5554" s="2">
        <v>0</v>
      </c>
      <c r="BN5554" s="2">
        <v>0</v>
      </c>
      <c r="BO5554" s="2">
        <v>0</v>
      </c>
      <c r="BP5554" s="2">
        <v>0</v>
      </c>
      <c r="BQ5554" s="2">
        <v>0</v>
      </c>
      <c r="BR5554" s="2">
        <v>0</v>
      </c>
      <c r="BS5554" s="2">
        <v>0</v>
      </c>
      <c r="BT5554" s="2">
        <v>0</v>
      </c>
      <c r="BU5554" s="2">
        <v>0</v>
      </c>
      <c r="BV5554" s="2">
        <v>0</v>
      </c>
      <c r="BW5554" s="2">
        <v>0</v>
      </c>
      <c r="BX5554" s="2">
        <v>0</v>
      </c>
      <c r="BY5554" s="2">
        <v>0</v>
      </c>
      <c r="BZ5554" s="2">
        <v>0</v>
      </c>
      <c r="CA5554" s="2">
        <v>0</v>
      </c>
      <c r="CB5554" s="2">
        <v>0</v>
      </c>
      <c r="CC5554" s="2">
        <v>0</v>
      </c>
      <c r="CD5554" s="2">
        <v>0</v>
      </c>
      <c r="CE5554" s="2">
        <v>0</v>
      </c>
      <c r="CF5554" s="2">
        <v>0</v>
      </c>
      <c r="CG5554" s="2">
        <v>0</v>
      </c>
      <c r="CH5554" s="2">
        <v>0</v>
      </c>
      <c r="CI5554" s="2">
        <v>0</v>
      </c>
      <c r="CJ5554" s="2">
        <v>0</v>
      </c>
      <c r="CK5554" s="2">
        <v>0</v>
      </c>
      <c r="CL5554" s="2">
        <v>3</v>
      </c>
    </row>
    <row r="5555" spans="1:90" x14ac:dyDescent="0.25">
      <c r="A5555" t="s">
        <v>115</v>
      </c>
      <c r="B5555">
        <v>21006</v>
      </c>
      <c r="C5555" t="s">
        <v>533</v>
      </c>
      <c r="D5555">
        <v>1</v>
      </c>
      <c r="E5555">
        <v>8</v>
      </c>
      <c r="F5555">
        <v>31665</v>
      </c>
      <c r="G5555">
        <v>35031665</v>
      </c>
      <c r="H5555" t="s">
        <v>9139</v>
      </c>
      <c r="I5555">
        <v>509</v>
      </c>
      <c r="J5555" t="s">
        <v>2954</v>
      </c>
      <c r="K5555" t="s">
        <v>91</v>
      </c>
      <c r="L5555">
        <v>1</v>
      </c>
      <c r="M5555" t="s">
        <v>2954</v>
      </c>
      <c r="N5555">
        <v>17730000</v>
      </c>
      <c r="O5555" t="s">
        <v>92</v>
      </c>
      <c r="P5555" t="s">
        <v>2583</v>
      </c>
      <c r="Q5555">
        <v>1015</v>
      </c>
      <c r="R5555">
        <v>18</v>
      </c>
      <c r="S5555">
        <v>35821155</v>
      </c>
      <c r="T5555">
        <v>35821385</v>
      </c>
      <c r="U5555" t="s">
        <v>9140</v>
      </c>
      <c r="V5555">
        <v>1</v>
      </c>
      <c r="W5555" s="2">
        <v>0</v>
      </c>
      <c r="X5555" s="2">
        <v>0</v>
      </c>
      <c r="Y5555" s="2">
        <v>0</v>
      </c>
      <c r="Z5555" s="2">
        <v>0</v>
      </c>
      <c r="AA5555" s="2">
        <v>0</v>
      </c>
      <c r="AB5555" s="2">
        <v>0</v>
      </c>
      <c r="AC5555" s="2">
        <v>0</v>
      </c>
      <c r="AD5555" s="2">
        <v>70</v>
      </c>
      <c r="AE5555" s="2">
        <v>70</v>
      </c>
      <c r="AF5555" s="2">
        <v>58</v>
      </c>
      <c r="AG5555" s="2">
        <v>82</v>
      </c>
      <c r="AH5555" s="2">
        <v>0</v>
      </c>
      <c r="AI5555" s="2">
        <v>0</v>
      </c>
      <c r="AJ5555" s="2">
        <v>0</v>
      </c>
      <c r="AK5555" s="2">
        <v>0</v>
      </c>
      <c r="AL5555" s="2">
        <v>0</v>
      </c>
      <c r="AM5555" s="2">
        <v>0</v>
      </c>
      <c r="AN5555" s="2">
        <v>0</v>
      </c>
      <c r="AO5555" s="2">
        <v>0</v>
      </c>
      <c r="AP5555" s="2">
        <v>0</v>
      </c>
      <c r="AQ5555" s="2">
        <v>0</v>
      </c>
      <c r="AR5555" s="2">
        <v>0</v>
      </c>
      <c r="AS5555" s="2">
        <v>0</v>
      </c>
      <c r="AT5555" s="2">
        <v>0</v>
      </c>
      <c r="AU5555" s="2">
        <v>0</v>
      </c>
      <c r="AV5555" s="2">
        <v>0</v>
      </c>
      <c r="AW5555" s="2">
        <v>0</v>
      </c>
      <c r="AX5555" s="2">
        <v>0</v>
      </c>
      <c r="AY5555" s="2">
        <v>0</v>
      </c>
      <c r="AZ5555" s="2">
        <v>0</v>
      </c>
      <c r="BA5555" s="2">
        <v>0</v>
      </c>
      <c r="BB5555" s="2">
        <v>0</v>
      </c>
      <c r="BC5555" s="2">
        <v>0</v>
      </c>
      <c r="BD5555" s="2">
        <v>0</v>
      </c>
      <c r="BE5555" s="2">
        <v>0</v>
      </c>
      <c r="BF5555" s="2">
        <v>0</v>
      </c>
      <c r="BG5555" s="2">
        <v>0</v>
      </c>
      <c r="BH5555" s="2">
        <v>0</v>
      </c>
      <c r="BI5555" s="2">
        <v>0</v>
      </c>
      <c r="BJ5555" s="2">
        <v>0</v>
      </c>
      <c r="BK5555" s="2">
        <v>0</v>
      </c>
      <c r="BL5555" s="2">
        <v>3</v>
      </c>
      <c r="BM5555" s="2">
        <v>2</v>
      </c>
      <c r="BN5555" s="2">
        <v>2</v>
      </c>
      <c r="BO5555" s="2">
        <v>4</v>
      </c>
      <c r="BP5555" s="2">
        <v>0</v>
      </c>
      <c r="BQ5555" s="2">
        <v>0</v>
      </c>
      <c r="BR5555" s="2">
        <v>0</v>
      </c>
      <c r="BS5555" s="2">
        <v>0</v>
      </c>
      <c r="BT5555" s="2">
        <v>0</v>
      </c>
      <c r="BU5555" s="2">
        <v>0</v>
      </c>
      <c r="BV5555" s="2">
        <v>0</v>
      </c>
      <c r="BW5555" s="2">
        <v>0</v>
      </c>
      <c r="BX5555" s="2">
        <v>0</v>
      </c>
      <c r="BY5555" s="2">
        <v>0</v>
      </c>
      <c r="BZ5555" s="2">
        <v>0</v>
      </c>
      <c r="CA5555" s="2">
        <v>0</v>
      </c>
      <c r="CB5555" s="2">
        <v>0</v>
      </c>
      <c r="CC5555" s="2">
        <v>0</v>
      </c>
      <c r="CD5555" s="2">
        <v>0</v>
      </c>
      <c r="CE5555" s="2">
        <v>0</v>
      </c>
      <c r="CF5555" s="2">
        <v>0</v>
      </c>
      <c r="CG5555" s="2">
        <v>0</v>
      </c>
      <c r="CH5555" s="2">
        <v>0</v>
      </c>
      <c r="CI5555" s="2">
        <v>0</v>
      </c>
      <c r="CJ5555" s="2">
        <v>0</v>
      </c>
      <c r="CK5555" s="2">
        <v>0</v>
      </c>
      <c r="CL5555" s="2">
        <v>0</v>
      </c>
    </row>
    <row r="5556" spans="1:90" x14ac:dyDescent="0.25">
      <c r="A5556" t="s">
        <v>115</v>
      </c>
      <c r="B5556">
        <v>21006</v>
      </c>
      <c r="C5556" t="s">
        <v>533</v>
      </c>
      <c r="D5556">
        <v>1</v>
      </c>
      <c r="E5556">
        <v>8</v>
      </c>
      <c r="F5556">
        <v>916080</v>
      </c>
      <c r="G5556">
        <v>35916080</v>
      </c>
      <c r="H5556" t="s">
        <v>17853</v>
      </c>
      <c r="I5556">
        <v>570</v>
      </c>
      <c r="J5556" t="s">
        <v>758</v>
      </c>
      <c r="K5556" t="s">
        <v>3138</v>
      </c>
      <c r="L5556">
        <v>1</v>
      </c>
      <c r="M5556" t="s">
        <v>758</v>
      </c>
      <c r="N5556">
        <v>19600000</v>
      </c>
      <c r="O5556" t="s">
        <v>92</v>
      </c>
      <c r="P5556" t="s">
        <v>17854</v>
      </c>
      <c r="Q5556">
        <v>163</v>
      </c>
      <c r="R5556">
        <v>18</v>
      </c>
      <c r="S5556">
        <v>32651099</v>
      </c>
      <c r="T5556">
        <v>32651933</v>
      </c>
      <c r="U5556" t="s">
        <v>17855</v>
      </c>
      <c r="V5556">
        <v>1</v>
      </c>
      <c r="W5556" s="2">
        <v>0</v>
      </c>
      <c r="X5556" s="2">
        <v>0</v>
      </c>
      <c r="Y5556" s="2">
        <v>0</v>
      </c>
      <c r="Z5556" s="2">
        <v>0</v>
      </c>
      <c r="AA5556" s="2">
        <v>0</v>
      </c>
      <c r="AB5556" s="2">
        <v>0</v>
      </c>
      <c r="AC5556" s="2">
        <v>0</v>
      </c>
      <c r="AD5556" s="2">
        <v>90</v>
      </c>
      <c r="AE5556" s="2">
        <v>129</v>
      </c>
      <c r="AF5556" s="2">
        <v>114</v>
      </c>
      <c r="AG5556" s="2">
        <v>103</v>
      </c>
      <c r="AH5556" s="2">
        <v>0</v>
      </c>
      <c r="AI5556" s="2">
        <v>0</v>
      </c>
      <c r="AJ5556" s="2">
        <v>0</v>
      </c>
      <c r="AK5556" s="2">
        <v>0</v>
      </c>
      <c r="AL5556" s="2">
        <v>0</v>
      </c>
      <c r="AM5556" s="2">
        <v>0</v>
      </c>
      <c r="AN5556" s="2">
        <v>0</v>
      </c>
      <c r="AO5556" s="2">
        <v>0</v>
      </c>
      <c r="AP5556" s="2">
        <v>0</v>
      </c>
      <c r="AQ5556" s="2">
        <v>0</v>
      </c>
      <c r="AR5556" s="2">
        <v>0</v>
      </c>
      <c r="AS5556" s="2">
        <v>0</v>
      </c>
      <c r="AT5556" s="2">
        <v>0</v>
      </c>
      <c r="AU5556" s="2">
        <v>0</v>
      </c>
      <c r="AV5556" s="2">
        <v>0</v>
      </c>
      <c r="AW5556" s="2">
        <v>0</v>
      </c>
      <c r="AX5556" s="2">
        <v>0</v>
      </c>
      <c r="AY5556" s="2">
        <v>0</v>
      </c>
      <c r="AZ5556" s="2">
        <v>0</v>
      </c>
      <c r="BA5556" s="2">
        <v>0</v>
      </c>
      <c r="BB5556" s="2">
        <v>0</v>
      </c>
      <c r="BC5556" s="2">
        <v>46</v>
      </c>
      <c r="BD5556" s="2">
        <v>0</v>
      </c>
      <c r="BE5556" s="2">
        <v>0</v>
      </c>
      <c r="BF5556" s="2">
        <v>0</v>
      </c>
      <c r="BG5556" s="2">
        <v>0</v>
      </c>
      <c r="BH5556" s="2">
        <v>0</v>
      </c>
      <c r="BI5556" s="2">
        <v>0</v>
      </c>
      <c r="BJ5556" s="2">
        <v>0</v>
      </c>
      <c r="BK5556" s="2">
        <v>0</v>
      </c>
      <c r="BL5556" s="2">
        <v>7</v>
      </c>
      <c r="BM5556" s="2">
        <v>7</v>
      </c>
      <c r="BN5556" s="2">
        <v>7</v>
      </c>
      <c r="BO5556" s="2">
        <v>4</v>
      </c>
      <c r="BP5556" s="2">
        <v>0</v>
      </c>
      <c r="BQ5556" s="2">
        <v>0</v>
      </c>
      <c r="BR5556" s="2">
        <v>0</v>
      </c>
      <c r="BS5556" s="2">
        <v>0</v>
      </c>
      <c r="BT5556" s="2">
        <v>0</v>
      </c>
      <c r="BU5556" s="2">
        <v>0</v>
      </c>
      <c r="BV5556" s="2">
        <v>0</v>
      </c>
      <c r="BW5556" s="2">
        <v>0</v>
      </c>
      <c r="BX5556" s="2">
        <v>0</v>
      </c>
      <c r="BY5556" s="2">
        <v>0</v>
      </c>
      <c r="BZ5556" s="2">
        <v>0</v>
      </c>
      <c r="CA5556" s="2">
        <v>0</v>
      </c>
      <c r="CB5556" s="2">
        <v>0</v>
      </c>
      <c r="CC5556" s="2">
        <v>0</v>
      </c>
      <c r="CD5556" s="2">
        <v>0</v>
      </c>
      <c r="CE5556" s="2">
        <v>0</v>
      </c>
      <c r="CF5556" s="2">
        <v>0</v>
      </c>
      <c r="CG5556" s="2">
        <v>0</v>
      </c>
      <c r="CH5556" s="2">
        <v>0</v>
      </c>
      <c r="CI5556" s="2">
        <v>0</v>
      </c>
      <c r="CJ5556" s="2">
        <v>0</v>
      </c>
      <c r="CK5556" s="2">
        <v>3</v>
      </c>
      <c r="CL5556" s="2">
        <v>0</v>
      </c>
    </row>
    <row r="5557" spans="1:90" x14ac:dyDescent="0.25">
      <c r="A5557" t="s">
        <v>115</v>
      </c>
      <c r="B5557">
        <v>21006</v>
      </c>
      <c r="C5557" t="s">
        <v>533</v>
      </c>
      <c r="D5557">
        <v>1</v>
      </c>
      <c r="E5557">
        <v>8</v>
      </c>
      <c r="F5557">
        <v>34685</v>
      </c>
      <c r="G5557">
        <v>35034685</v>
      </c>
      <c r="H5557" t="s">
        <v>12096</v>
      </c>
      <c r="I5557">
        <v>697</v>
      </c>
      <c r="J5557" t="s">
        <v>533</v>
      </c>
      <c r="K5557" t="s">
        <v>12097</v>
      </c>
      <c r="L5557">
        <v>1</v>
      </c>
      <c r="M5557" t="s">
        <v>533</v>
      </c>
      <c r="N5557">
        <v>17604290</v>
      </c>
      <c r="O5557" t="s">
        <v>92</v>
      </c>
      <c r="P5557" t="s">
        <v>12098</v>
      </c>
      <c r="Q5557">
        <v>355</v>
      </c>
      <c r="R5557">
        <v>14</v>
      </c>
      <c r="S5557">
        <v>34916681</v>
      </c>
      <c r="T5557">
        <v>34916744</v>
      </c>
      <c r="U5557" t="s">
        <v>12099</v>
      </c>
      <c r="V5557">
        <v>1</v>
      </c>
      <c r="W5557" s="2">
        <v>0</v>
      </c>
      <c r="X5557" s="2">
        <v>0</v>
      </c>
      <c r="Y5557" s="2">
        <v>0</v>
      </c>
      <c r="Z5557" s="2">
        <v>20</v>
      </c>
      <c r="AA5557" s="2">
        <v>24</v>
      </c>
      <c r="AB5557" s="2">
        <v>23</v>
      </c>
      <c r="AC5557" s="2">
        <v>25</v>
      </c>
      <c r="AD5557" s="2">
        <v>0</v>
      </c>
      <c r="AE5557" s="2">
        <v>0</v>
      </c>
      <c r="AF5557" s="2">
        <v>0</v>
      </c>
      <c r="AG5557" s="2">
        <v>0</v>
      </c>
      <c r="AH5557" s="2">
        <v>0</v>
      </c>
      <c r="AI5557" s="2">
        <v>0</v>
      </c>
      <c r="AJ5557" s="2">
        <v>0</v>
      </c>
      <c r="AK5557" s="2">
        <v>0</v>
      </c>
      <c r="AL5557" s="2">
        <v>0</v>
      </c>
      <c r="AM5557" s="2">
        <v>0</v>
      </c>
      <c r="AN5557" s="2">
        <v>0</v>
      </c>
      <c r="AO5557" s="2">
        <v>0</v>
      </c>
      <c r="AP5557" s="2">
        <v>0</v>
      </c>
      <c r="AQ5557" s="2">
        <v>0</v>
      </c>
      <c r="AR5557" s="2">
        <v>0</v>
      </c>
      <c r="AS5557" s="2">
        <v>0</v>
      </c>
      <c r="AT5557" s="2">
        <v>0</v>
      </c>
      <c r="AU5557" s="2">
        <v>0</v>
      </c>
      <c r="AV5557" s="2">
        <v>0</v>
      </c>
      <c r="AW5557" s="2">
        <v>0</v>
      </c>
      <c r="AX5557" s="2">
        <v>0</v>
      </c>
      <c r="AY5557" s="2">
        <v>0</v>
      </c>
      <c r="AZ5557" s="2">
        <v>0</v>
      </c>
      <c r="BA5557" s="2">
        <v>0</v>
      </c>
      <c r="BB5557" s="2">
        <v>0</v>
      </c>
      <c r="BC5557" s="2">
        <v>0</v>
      </c>
      <c r="BD5557" s="2">
        <v>0</v>
      </c>
      <c r="BE5557" s="2">
        <v>0</v>
      </c>
      <c r="BF5557" s="2">
        <v>0</v>
      </c>
      <c r="BG5557" s="2">
        <v>0</v>
      </c>
      <c r="BH5557" s="2">
        <v>1</v>
      </c>
      <c r="BI5557" s="2">
        <v>2</v>
      </c>
      <c r="BJ5557" s="2">
        <v>1</v>
      </c>
      <c r="BK5557" s="2">
        <v>1</v>
      </c>
      <c r="BL5557" s="2">
        <v>0</v>
      </c>
      <c r="BM5557" s="2">
        <v>0</v>
      </c>
      <c r="BN5557" s="2">
        <v>0</v>
      </c>
      <c r="BO5557" s="2">
        <v>0</v>
      </c>
      <c r="BP5557" s="2">
        <v>0</v>
      </c>
      <c r="BQ5557" s="2">
        <v>0</v>
      </c>
      <c r="BR5557" s="2">
        <v>0</v>
      </c>
      <c r="BS5557" s="2">
        <v>0</v>
      </c>
      <c r="BT5557" s="2">
        <v>0</v>
      </c>
      <c r="BU5557" s="2">
        <v>0</v>
      </c>
      <c r="BV5557" s="2">
        <v>0</v>
      </c>
      <c r="BW5557" s="2">
        <v>0</v>
      </c>
      <c r="BX5557" s="2">
        <v>0</v>
      </c>
      <c r="BY5557" s="2">
        <v>0</v>
      </c>
      <c r="BZ5557" s="2">
        <v>0</v>
      </c>
      <c r="CA5557" s="2">
        <v>0</v>
      </c>
      <c r="CB5557" s="2">
        <v>0</v>
      </c>
      <c r="CC5557" s="2">
        <v>0</v>
      </c>
      <c r="CD5557" s="2">
        <v>0</v>
      </c>
      <c r="CE5557" s="2">
        <v>0</v>
      </c>
      <c r="CF5557" s="2">
        <v>0</v>
      </c>
      <c r="CG5557" s="2">
        <v>0</v>
      </c>
      <c r="CH5557" s="2">
        <v>0</v>
      </c>
      <c r="CI5557" s="2">
        <v>0</v>
      </c>
      <c r="CJ5557" s="2">
        <v>0</v>
      </c>
      <c r="CK5557" s="2">
        <v>0</v>
      </c>
      <c r="CL5557" s="2">
        <v>0</v>
      </c>
    </row>
    <row r="5558" spans="1:90" x14ac:dyDescent="0.25">
      <c r="A5558" t="s">
        <v>115</v>
      </c>
      <c r="B5558">
        <v>21006</v>
      </c>
      <c r="C5558" t="s">
        <v>533</v>
      </c>
      <c r="D5558">
        <v>1</v>
      </c>
      <c r="E5558">
        <v>8</v>
      </c>
      <c r="F5558">
        <v>31586</v>
      </c>
      <c r="G5558">
        <v>35031586</v>
      </c>
      <c r="H5558" t="s">
        <v>13859</v>
      </c>
      <c r="I5558">
        <v>509</v>
      </c>
      <c r="J5558" t="s">
        <v>2954</v>
      </c>
      <c r="K5558" t="s">
        <v>91</v>
      </c>
      <c r="L5558">
        <v>1</v>
      </c>
      <c r="M5558" t="s">
        <v>2954</v>
      </c>
      <c r="N5558">
        <v>17730000</v>
      </c>
      <c r="O5558" t="s">
        <v>92</v>
      </c>
      <c r="P5558" t="s">
        <v>13860</v>
      </c>
      <c r="Q5558">
        <v>560</v>
      </c>
      <c r="R5558">
        <v>18</v>
      </c>
      <c r="S5558">
        <v>35821385</v>
      </c>
      <c r="T5558">
        <v>35821930</v>
      </c>
      <c r="U5558" t="s">
        <v>13861</v>
      </c>
      <c r="V5558">
        <v>1</v>
      </c>
      <c r="W5558" s="2">
        <v>0</v>
      </c>
      <c r="X5558" s="2">
        <v>0</v>
      </c>
      <c r="Y5558" s="2">
        <v>0</v>
      </c>
      <c r="Z5558" s="2">
        <v>0</v>
      </c>
      <c r="AA5558" s="2">
        <v>0</v>
      </c>
      <c r="AB5558" s="2">
        <v>0</v>
      </c>
      <c r="AC5558" s="2">
        <v>0</v>
      </c>
      <c r="AD5558" s="2">
        <v>52</v>
      </c>
      <c r="AE5558" s="2">
        <v>40</v>
      </c>
      <c r="AF5558" s="2">
        <v>48</v>
      </c>
      <c r="AG5558" s="2">
        <v>56</v>
      </c>
      <c r="AH5558" s="2">
        <v>100</v>
      </c>
      <c r="AI5558" s="2">
        <v>112</v>
      </c>
      <c r="AJ5558" s="2">
        <v>101</v>
      </c>
      <c r="AK5558" s="2">
        <v>0</v>
      </c>
      <c r="AL5558" s="2">
        <v>0</v>
      </c>
      <c r="AM5558" s="2">
        <v>0</v>
      </c>
      <c r="AN5558" s="2">
        <v>0</v>
      </c>
      <c r="AO5558" s="2">
        <v>0</v>
      </c>
      <c r="AP5558" s="2">
        <v>0</v>
      </c>
      <c r="AQ5558" s="2">
        <v>0</v>
      </c>
      <c r="AR5558" s="2">
        <v>0</v>
      </c>
      <c r="AS5558" s="2">
        <v>0</v>
      </c>
      <c r="AT5558" s="2">
        <v>0</v>
      </c>
      <c r="AU5558" s="2">
        <v>0</v>
      </c>
      <c r="AV5558" s="2">
        <v>0</v>
      </c>
      <c r="AW5558" s="2">
        <v>0</v>
      </c>
      <c r="AX5558" s="2">
        <v>0</v>
      </c>
      <c r="AY5558" s="2">
        <v>0</v>
      </c>
      <c r="AZ5558" s="2">
        <v>0</v>
      </c>
      <c r="BA5558" s="2">
        <v>0</v>
      </c>
      <c r="BB5558" s="2">
        <v>0</v>
      </c>
      <c r="BC5558" s="2">
        <v>0</v>
      </c>
      <c r="BD5558" s="2">
        <v>8</v>
      </c>
      <c r="BE5558" s="2">
        <v>0</v>
      </c>
      <c r="BF5558" s="2">
        <v>0</v>
      </c>
      <c r="BG5558" s="2">
        <v>0</v>
      </c>
      <c r="BH5558" s="2">
        <v>0</v>
      </c>
      <c r="BI5558" s="2">
        <v>0</v>
      </c>
      <c r="BJ5558" s="2">
        <v>0</v>
      </c>
      <c r="BK5558" s="2">
        <v>0</v>
      </c>
      <c r="BL5558" s="2">
        <v>3</v>
      </c>
      <c r="BM5558" s="2">
        <v>3</v>
      </c>
      <c r="BN5558" s="2">
        <v>4</v>
      </c>
      <c r="BO5558" s="2">
        <v>4</v>
      </c>
      <c r="BP5558" s="2">
        <v>8</v>
      </c>
      <c r="BQ5558" s="2">
        <v>6</v>
      </c>
      <c r="BR5558" s="2">
        <v>8</v>
      </c>
      <c r="BS5558" s="2">
        <v>0</v>
      </c>
      <c r="BT5558" s="2">
        <v>0</v>
      </c>
      <c r="BU5558" s="2">
        <v>0</v>
      </c>
      <c r="BV5558" s="2">
        <v>0</v>
      </c>
      <c r="BW5558" s="2">
        <v>0</v>
      </c>
      <c r="BX5558" s="2">
        <v>0</v>
      </c>
      <c r="BY5558" s="2">
        <v>0</v>
      </c>
      <c r="BZ5558" s="2">
        <v>0</v>
      </c>
      <c r="CA5558" s="2">
        <v>0</v>
      </c>
      <c r="CB5558" s="2">
        <v>0</v>
      </c>
      <c r="CC5558" s="2">
        <v>0</v>
      </c>
      <c r="CD5558" s="2">
        <v>0</v>
      </c>
      <c r="CE5558" s="2">
        <v>0</v>
      </c>
      <c r="CF5558" s="2">
        <v>0</v>
      </c>
      <c r="CG5558" s="2">
        <v>0</v>
      </c>
      <c r="CH5558" s="2">
        <v>0</v>
      </c>
      <c r="CI5558" s="2">
        <v>0</v>
      </c>
      <c r="CJ5558" s="2">
        <v>0</v>
      </c>
      <c r="CK5558" s="2">
        <v>0</v>
      </c>
      <c r="CL5558" s="2">
        <v>2</v>
      </c>
    </row>
    <row r="5559" spans="1:90" x14ac:dyDescent="0.25">
      <c r="A5559" t="s">
        <v>115</v>
      </c>
      <c r="B5559">
        <v>21006</v>
      </c>
      <c r="C5559" t="s">
        <v>533</v>
      </c>
      <c r="D5559">
        <v>1</v>
      </c>
      <c r="E5559">
        <v>8</v>
      </c>
      <c r="F5559">
        <v>925007</v>
      </c>
      <c r="G5559">
        <v>35925007</v>
      </c>
      <c r="H5559" t="s">
        <v>522</v>
      </c>
      <c r="I5559">
        <v>207</v>
      </c>
      <c r="J5559" t="s">
        <v>1042</v>
      </c>
      <c r="K5559" t="s">
        <v>522</v>
      </c>
      <c r="L5559">
        <v>1</v>
      </c>
      <c r="M5559" t="s">
        <v>1042</v>
      </c>
      <c r="N5559">
        <v>17690000</v>
      </c>
      <c r="O5559" t="s">
        <v>102</v>
      </c>
      <c r="P5559" t="s">
        <v>3744</v>
      </c>
      <c r="Q5559">
        <v>170</v>
      </c>
      <c r="R5559">
        <v>14</v>
      </c>
      <c r="S5559">
        <v>34786793</v>
      </c>
      <c r="T5559">
        <v>34786794</v>
      </c>
      <c r="U5559" t="s">
        <v>8645</v>
      </c>
      <c r="V5559">
        <v>1</v>
      </c>
      <c r="W5559" s="2">
        <v>0</v>
      </c>
      <c r="X5559" s="2">
        <v>0</v>
      </c>
      <c r="Y5559" s="2">
        <v>0</v>
      </c>
      <c r="Z5559" s="2">
        <v>0</v>
      </c>
      <c r="AA5559" s="2">
        <v>0</v>
      </c>
      <c r="AB5559" s="2">
        <v>0</v>
      </c>
      <c r="AC5559" s="2">
        <v>0</v>
      </c>
      <c r="AD5559" s="2">
        <v>82</v>
      </c>
      <c r="AE5559" s="2">
        <v>88</v>
      </c>
      <c r="AF5559" s="2">
        <v>79</v>
      </c>
      <c r="AG5559" s="2">
        <v>61</v>
      </c>
      <c r="AH5559" s="2">
        <v>32</v>
      </c>
      <c r="AI5559" s="2">
        <v>34</v>
      </c>
      <c r="AJ5559" s="2">
        <v>53</v>
      </c>
      <c r="AK5559" s="2">
        <v>0</v>
      </c>
      <c r="AL5559" s="2">
        <v>0</v>
      </c>
      <c r="AM5559" s="2">
        <v>0</v>
      </c>
      <c r="AN5559" s="2">
        <v>0</v>
      </c>
      <c r="AO5559" s="2">
        <v>0</v>
      </c>
      <c r="AP5559" s="2">
        <v>0</v>
      </c>
      <c r="AQ5559" s="2">
        <v>0</v>
      </c>
      <c r="AR5559" s="2">
        <v>0</v>
      </c>
      <c r="AS5559" s="2">
        <v>0</v>
      </c>
      <c r="AT5559" s="2">
        <v>0</v>
      </c>
      <c r="AU5559" s="2">
        <v>0</v>
      </c>
      <c r="AV5559" s="2">
        <v>0</v>
      </c>
      <c r="AW5559" s="2">
        <v>0</v>
      </c>
      <c r="AX5559" s="2">
        <v>0</v>
      </c>
      <c r="AY5559" s="2">
        <v>0</v>
      </c>
      <c r="AZ5559" s="2">
        <v>0</v>
      </c>
      <c r="BA5559" s="2">
        <v>0</v>
      </c>
      <c r="BB5559" s="2">
        <v>0</v>
      </c>
      <c r="BC5559" s="2">
        <v>86</v>
      </c>
      <c r="BD5559" s="2">
        <v>0</v>
      </c>
      <c r="BE5559" s="2">
        <v>0</v>
      </c>
      <c r="BF5559" s="2">
        <v>0</v>
      </c>
      <c r="BG5559" s="2">
        <v>0</v>
      </c>
      <c r="BH5559" s="2">
        <v>0</v>
      </c>
      <c r="BI5559" s="2">
        <v>0</v>
      </c>
      <c r="BJ5559" s="2">
        <v>0</v>
      </c>
      <c r="BK5559" s="2">
        <v>0</v>
      </c>
      <c r="BL5559" s="2">
        <v>3</v>
      </c>
      <c r="BM5559" s="2">
        <v>4</v>
      </c>
      <c r="BN5559" s="2">
        <v>3</v>
      </c>
      <c r="BO5559" s="2">
        <v>3</v>
      </c>
      <c r="BP5559" s="2">
        <v>1</v>
      </c>
      <c r="BQ5559" s="2">
        <v>2</v>
      </c>
      <c r="BR5559" s="2">
        <v>2</v>
      </c>
      <c r="BS5559" s="2">
        <v>0</v>
      </c>
      <c r="BT5559" s="2">
        <v>0</v>
      </c>
      <c r="BU5559" s="2">
        <v>0</v>
      </c>
      <c r="BV5559" s="2">
        <v>0</v>
      </c>
      <c r="BW5559" s="2">
        <v>0</v>
      </c>
      <c r="BX5559" s="2">
        <v>0</v>
      </c>
      <c r="BY5559" s="2">
        <v>0</v>
      </c>
      <c r="BZ5559" s="2">
        <v>0</v>
      </c>
      <c r="CA5559" s="2">
        <v>0</v>
      </c>
      <c r="CB5559" s="2">
        <v>0</v>
      </c>
      <c r="CC5559" s="2">
        <v>0</v>
      </c>
      <c r="CD5559" s="2">
        <v>0</v>
      </c>
      <c r="CE5559" s="2">
        <v>0</v>
      </c>
      <c r="CF5559" s="2">
        <v>0</v>
      </c>
      <c r="CG5559" s="2">
        <v>0</v>
      </c>
      <c r="CH5559" s="2">
        <v>0</v>
      </c>
      <c r="CI5559" s="2">
        <v>0</v>
      </c>
      <c r="CJ5559" s="2">
        <v>0</v>
      </c>
      <c r="CK5559" s="2">
        <v>3</v>
      </c>
      <c r="CL5559" s="2">
        <v>0</v>
      </c>
    </row>
    <row r="5560" spans="1:90" x14ac:dyDescent="0.25">
      <c r="A5560" t="s">
        <v>115</v>
      </c>
      <c r="B5560">
        <v>21006</v>
      </c>
      <c r="C5560" t="s">
        <v>533</v>
      </c>
      <c r="D5560">
        <v>1</v>
      </c>
      <c r="E5560">
        <v>8</v>
      </c>
      <c r="F5560">
        <v>34563</v>
      </c>
      <c r="G5560">
        <v>35034563</v>
      </c>
      <c r="H5560" t="s">
        <v>5788</v>
      </c>
      <c r="I5560">
        <v>697</v>
      </c>
      <c r="J5560" t="s">
        <v>533</v>
      </c>
      <c r="K5560" t="s">
        <v>5789</v>
      </c>
      <c r="L5560">
        <v>1</v>
      </c>
      <c r="M5560" t="s">
        <v>533</v>
      </c>
      <c r="N5560">
        <v>17603050</v>
      </c>
      <c r="O5560" t="s">
        <v>92</v>
      </c>
      <c r="P5560" t="s">
        <v>5790</v>
      </c>
      <c r="Q5560">
        <v>681</v>
      </c>
      <c r="R5560">
        <v>14</v>
      </c>
      <c r="S5560">
        <v>34914564</v>
      </c>
      <c r="T5560">
        <v>34914649</v>
      </c>
      <c r="U5560" t="s">
        <v>5791</v>
      </c>
      <c r="V5560">
        <v>1</v>
      </c>
      <c r="W5560" s="2">
        <v>0</v>
      </c>
      <c r="X5560" s="2">
        <v>0</v>
      </c>
      <c r="Y5560" s="2">
        <v>0</v>
      </c>
      <c r="Z5560" s="2">
        <v>33</v>
      </c>
      <c r="AA5560" s="2">
        <v>27</v>
      </c>
      <c r="AB5560" s="2">
        <v>14</v>
      </c>
      <c r="AC5560" s="2">
        <v>19</v>
      </c>
      <c r="AD5560" s="2">
        <v>0</v>
      </c>
      <c r="AE5560" s="2">
        <v>0</v>
      </c>
      <c r="AF5560" s="2">
        <v>0</v>
      </c>
      <c r="AG5560" s="2">
        <v>0</v>
      </c>
      <c r="AH5560" s="2">
        <v>0</v>
      </c>
      <c r="AI5560" s="2">
        <v>0</v>
      </c>
      <c r="AJ5560" s="2">
        <v>0</v>
      </c>
      <c r="AK5560" s="2">
        <v>0</v>
      </c>
      <c r="AL5560" s="2">
        <v>0</v>
      </c>
      <c r="AM5560" s="2">
        <v>0</v>
      </c>
      <c r="AN5560" s="2">
        <v>0</v>
      </c>
      <c r="AO5560" s="2">
        <v>0</v>
      </c>
      <c r="AP5560" s="2">
        <v>0</v>
      </c>
      <c r="AQ5560" s="2">
        <v>0</v>
      </c>
      <c r="AR5560" s="2">
        <v>0</v>
      </c>
      <c r="AS5560" s="2">
        <v>0</v>
      </c>
      <c r="AT5560" s="2">
        <v>0</v>
      </c>
      <c r="AU5560" s="2">
        <v>0</v>
      </c>
      <c r="AV5560" s="2">
        <v>0</v>
      </c>
      <c r="AW5560" s="2">
        <v>0</v>
      </c>
      <c r="AX5560" s="2">
        <v>0</v>
      </c>
      <c r="AY5560" s="2">
        <v>0</v>
      </c>
      <c r="AZ5560" s="2">
        <v>0</v>
      </c>
      <c r="BA5560" s="2">
        <v>0</v>
      </c>
      <c r="BB5560" s="2">
        <v>0</v>
      </c>
      <c r="BC5560" s="2">
        <v>0</v>
      </c>
      <c r="BD5560" s="2">
        <v>0</v>
      </c>
      <c r="BE5560" s="2">
        <v>0</v>
      </c>
      <c r="BF5560" s="2">
        <v>0</v>
      </c>
      <c r="BG5560" s="2">
        <v>0</v>
      </c>
      <c r="BH5560" s="2">
        <v>1</v>
      </c>
      <c r="BI5560" s="2">
        <v>2</v>
      </c>
      <c r="BJ5560" s="2">
        <v>1</v>
      </c>
      <c r="BK5560" s="2">
        <v>1</v>
      </c>
      <c r="BL5560" s="2">
        <v>0</v>
      </c>
      <c r="BM5560" s="2">
        <v>0</v>
      </c>
      <c r="BN5560" s="2">
        <v>0</v>
      </c>
      <c r="BO5560" s="2">
        <v>0</v>
      </c>
      <c r="BP5560" s="2">
        <v>0</v>
      </c>
      <c r="BQ5560" s="2">
        <v>0</v>
      </c>
      <c r="BR5560" s="2">
        <v>0</v>
      </c>
      <c r="BS5560" s="2">
        <v>0</v>
      </c>
      <c r="BT5560" s="2">
        <v>0</v>
      </c>
      <c r="BU5560" s="2">
        <v>0</v>
      </c>
      <c r="BV5560" s="2">
        <v>0</v>
      </c>
      <c r="BW5560" s="2">
        <v>0</v>
      </c>
      <c r="BX5560" s="2">
        <v>0</v>
      </c>
      <c r="BY5560" s="2">
        <v>0</v>
      </c>
      <c r="BZ5560" s="2">
        <v>0</v>
      </c>
      <c r="CA5560" s="2">
        <v>0</v>
      </c>
      <c r="CB5560" s="2">
        <v>0</v>
      </c>
      <c r="CC5560" s="2">
        <v>0</v>
      </c>
      <c r="CD5560" s="2">
        <v>0</v>
      </c>
      <c r="CE5560" s="2">
        <v>0</v>
      </c>
      <c r="CF5560" s="2">
        <v>0</v>
      </c>
      <c r="CG5560" s="2">
        <v>0</v>
      </c>
      <c r="CH5560" s="2">
        <v>0</v>
      </c>
      <c r="CI5560" s="2">
        <v>0</v>
      </c>
      <c r="CJ5560" s="2">
        <v>0</v>
      </c>
      <c r="CK5560" s="2">
        <v>0</v>
      </c>
      <c r="CL5560" s="2">
        <v>0</v>
      </c>
    </row>
    <row r="5561" spans="1:90" x14ac:dyDescent="0.25">
      <c r="A5561" t="s">
        <v>115</v>
      </c>
      <c r="B5561">
        <v>21006</v>
      </c>
      <c r="C5561" t="s">
        <v>533</v>
      </c>
      <c r="D5561">
        <v>1</v>
      </c>
      <c r="E5561">
        <v>8</v>
      </c>
      <c r="F5561">
        <v>31690</v>
      </c>
      <c r="G5561">
        <v>35031690</v>
      </c>
      <c r="H5561" t="s">
        <v>10890</v>
      </c>
      <c r="I5561">
        <v>586</v>
      </c>
      <c r="J5561" t="s">
        <v>4565</v>
      </c>
      <c r="K5561" t="s">
        <v>91</v>
      </c>
      <c r="L5561">
        <v>1</v>
      </c>
      <c r="M5561" t="s">
        <v>4565</v>
      </c>
      <c r="N5561">
        <v>17740000</v>
      </c>
      <c r="O5561" t="s">
        <v>102</v>
      </c>
      <c r="P5561" t="s">
        <v>4566</v>
      </c>
      <c r="Q5561">
        <v>547</v>
      </c>
      <c r="R5561">
        <v>18</v>
      </c>
      <c r="S5561">
        <v>35831257</v>
      </c>
      <c r="T5561">
        <v>35831832</v>
      </c>
      <c r="U5561" t="s">
        <v>10891</v>
      </c>
      <c r="V5561">
        <v>1</v>
      </c>
      <c r="W5561" s="2">
        <v>0</v>
      </c>
      <c r="X5561" s="2">
        <v>0</v>
      </c>
      <c r="Y5561" s="2">
        <v>0</v>
      </c>
      <c r="Z5561" s="2">
        <v>90</v>
      </c>
      <c r="AA5561" s="2">
        <v>103</v>
      </c>
      <c r="AB5561" s="2">
        <v>85</v>
      </c>
      <c r="AC5561" s="2">
        <v>92</v>
      </c>
      <c r="AD5561" s="2">
        <v>0</v>
      </c>
      <c r="AE5561" s="2">
        <v>0</v>
      </c>
      <c r="AF5561" s="2">
        <v>0</v>
      </c>
      <c r="AG5561" s="2">
        <v>0</v>
      </c>
      <c r="AH5561" s="2">
        <v>0</v>
      </c>
      <c r="AI5561" s="2">
        <v>0</v>
      </c>
      <c r="AJ5561" s="2">
        <v>0</v>
      </c>
      <c r="AK5561" s="2">
        <v>0</v>
      </c>
      <c r="AL5561" s="2">
        <v>0</v>
      </c>
      <c r="AM5561" s="2">
        <v>0</v>
      </c>
      <c r="AN5561" s="2">
        <v>0</v>
      </c>
      <c r="AO5561" s="2">
        <v>0</v>
      </c>
      <c r="AP5561" s="2">
        <v>0</v>
      </c>
      <c r="AQ5561" s="2">
        <v>0</v>
      </c>
      <c r="AR5561" s="2">
        <v>0</v>
      </c>
      <c r="AS5561" s="2">
        <v>0</v>
      </c>
      <c r="AT5561" s="2">
        <v>0</v>
      </c>
      <c r="AU5561" s="2">
        <v>0</v>
      </c>
      <c r="AV5561" s="2">
        <v>0</v>
      </c>
      <c r="AW5561" s="2">
        <v>0</v>
      </c>
      <c r="AX5561" s="2">
        <v>0</v>
      </c>
      <c r="AY5561" s="2">
        <v>0</v>
      </c>
      <c r="AZ5561" s="2">
        <v>0</v>
      </c>
      <c r="BA5561" s="2">
        <v>0</v>
      </c>
      <c r="BB5561" s="2">
        <v>0</v>
      </c>
      <c r="BC5561" s="2">
        <v>0</v>
      </c>
      <c r="BD5561" s="2">
        <v>0</v>
      </c>
      <c r="BE5561" s="2">
        <v>0</v>
      </c>
      <c r="BF5561" s="2">
        <v>0</v>
      </c>
      <c r="BG5561" s="2">
        <v>0</v>
      </c>
      <c r="BH5561" s="2">
        <v>3</v>
      </c>
      <c r="BI5561" s="2">
        <v>7</v>
      </c>
      <c r="BJ5561" s="2">
        <v>5</v>
      </c>
      <c r="BK5561" s="2">
        <v>4</v>
      </c>
      <c r="BL5561" s="2">
        <v>0</v>
      </c>
      <c r="BM5561" s="2">
        <v>0</v>
      </c>
      <c r="BN5561" s="2">
        <v>0</v>
      </c>
      <c r="BO5561" s="2">
        <v>0</v>
      </c>
      <c r="BP5561" s="2">
        <v>0</v>
      </c>
      <c r="BQ5561" s="2">
        <v>0</v>
      </c>
      <c r="BR5561" s="2">
        <v>0</v>
      </c>
      <c r="BS5561" s="2">
        <v>0</v>
      </c>
      <c r="BT5561" s="2">
        <v>0</v>
      </c>
      <c r="BU5561" s="2">
        <v>0</v>
      </c>
      <c r="BV5561" s="2">
        <v>0</v>
      </c>
      <c r="BW5561" s="2">
        <v>0</v>
      </c>
      <c r="BX5561" s="2">
        <v>0</v>
      </c>
      <c r="BY5561" s="2">
        <v>0</v>
      </c>
      <c r="BZ5561" s="2">
        <v>0</v>
      </c>
      <c r="CA5561" s="2">
        <v>0</v>
      </c>
      <c r="CB5561" s="2">
        <v>0</v>
      </c>
      <c r="CC5561" s="2">
        <v>0</v>
      </c>
      <c r="CD5561" s="2">
        <v>0</v>
      </c>
      <c r="CE5561" s="2">
        <v>0</v>
      </c>
      <c r="CF5561" s="2">
        <v>0</v>
      </c>
      <c r="CG5561" s="2">
        <v>0</v>
      </c>
      <c r="CH5561" s="2">
        <v>0</v>
      </c>
      <c r="CI5561" s="2">
        <v>0</v>
      </c>
      <c r="CJ5561" s="2">
        <v>0</v>
      </c>
      <c r="CK5561" s="2">
        <v>0</v>
      </c>
      <c r="CL5561" s="2">
        <v>0</v>
      </c>
    </row>
    <row r="5562" spans="1:90" x14ac:dyDescent="0.25">
      <c r="A5562" t="s">
        <v>115</v>
      </c>
      <c r="B5562">
        <v>21006</v>
      </c>
      <c r="C5562" t="s">
        <v>533</v>
      </c>
      <c r="D5562">
        <v>1</v>
      </c>
      <c r="E5562">
        <v>8</v>
      </c>
      <c r="F5562">
        <v>34496</v>
      </c>
      <c r="G5562">
        <v>35034496</v>
      </c>
      <c r="H5562" t="s">
        <v>15059</v>
      </c>
      <c r="I5562">
        <v>340</v>
      </c>
      <c r="J5562" t="s">
        <v>5314</v>
      </c>
      <c r="K5562" t="s">
        <v>91</v>
      </c>
      <c r="L5562">
        <v>1</v>
      </c>
      <c r="M5562" t="s">
        <v>5314</v>
      </c>
      <c r="N5562">
        <v>17680000</v>
      </c>
      <c r="O5562" t="s">
        <v>92</v>
      </c>
      <c r="P5562" t="s">
        <v>9429</v>
      </c>
      <c r="Q5562">
        <v>850</v>
      </c>
      <c r="R5562">
        <v>14</v>
      </c>
      <c r="S5562">
        <v>34891215</v>
      </c>
      <c r="T5562">
        <v>34891423</v>
      </c>
      <c r="U5562" t="s">
        <v>15060</v>
      </c>
      <c r="V5562">
        <v>1</v>
      </c>
      <c r="W5562" s="2">
        <v>0</v>
      </c>
      <c r="X5562" s="2">
        <v>0</v>
      </c>
      <c r="Y5562" s="2">
        <v>0</v>
      </c>
      <c r="Z5562" s="2">
        <v>0</v>
      </c>
      <c r="AA5562" s="2">
        <v>0</v>
      </c>
      <c r="AB5562" s="2">
        <v>0</v>
      </c>
      <c r="AC5562" s="2">
        <v>0</v>
      </c>
      <c r="AD5562" s="2">
        <v>56</v>
      </c>
      <c r="AE5562" s="2">
        <v>78</v>
      </c>
      <c r="AF5562" s="2">
        <v>53</v>
      </c>
      <c r="AG5562" s="2">
        <v>57</v>
      </c>
      <c r="AH5562" s="2">
        <v>71</v>
      </c>
      <c r="AI5562" s="2">
        <v>57</v>
      </c>
      <c r="AJ5562" s="2">
        <v>67</v>
      </c>
      <c r="AK5562" s="2">
        <v>0</v>
      </c>
      <c r="AL5562" s="2">
        <v>0</v>
      </c>
      <c r="AM5562" s="2">
        <v>0</v>
      </c>
      <c r="AN5562" s="2">
        <v>0</v>
      </c>
      <c r="AO5562" s="2">
        <v>0</v>
      </c>
      <c r="AP5562" s="2">
        <v>0</v>
      </c>
      <c r="AQ5562" s="2">
        <v>0</v>
      </c>
      <c r="AR5562" s="2">
        <v>0</v>
      </c>
      <c r="AS5562" s="2">
        <v>0</v>
      </c>
      <c r="AT5562" s="2">
        <v>0</v>
      </c>
      <c r="AU5562" s="2">
        <v>0</v>
      </c>
      <c r="AV5562" s="2">
        <v>0</v>
      </c>
      <c r="AW5562" s="2">
        <v>0</v>
      </c>
      <c r="AX5562" s="2">
        <v>0</v>
      </c>
      <c r="AY5562" s="2">
        <v>0</v>
      </c>
      <c r="AZ5562" s="2">
        <v>0</v>
      </c>
      <c r="BA5562" s="2">
        <v>0</v>
      </c>
      <c r="BB5562" s="2">
        <v>0</v>
      </c>
      <c r="BC5562" s="2">
        <v>65</v>
      </c>
      <c r="BD5562" s="2">
        <v>0</v>
      </c>
      <c r="BE5562" s="2">
        <v>0</v>
      </c>
      <c r="BF5562" s="2">
        <v>0</v>
      </c>
      <c r="BG5562" s="2">
        <v>0</v>
      </c>
      <c r="BH5562" s="2">
        <v>0</v>
      </c>
      <c r="BI5562" s="2">
        <v>0</v>
      </c>
      <c r="BJ5562" s="2">
        <v>0</v>
      </c>
      <c r="BK5562" s="2">
        <v>0</v>
      </c>
      <c r="BL5562" s="2">
        <v>2</v>
      </c>
      <c r="BM5562" s="2">
        <v>4</v>
      </c>
      <c r="BN5562" s="2">
        <v>4</v>
      </c>
      <c r="BO5562" s="2">
        <v>3</v>
      </c>
      <c r="BP5562" s="2">
        <v>4</v>
      </c>
      <c r="BQ5562" s="2">
        <v>2</v>
      </c>
      <c r="BR5562" s="2">
        <v>3</v>
      </c>
      <c r="BS5562" s="2">
        <v>0</v>
      </c>
      <c r="BT5562" s="2">
        <v>0</v>
      </c>
      <c r="BU5562" s="2">
        <v>0</v>
      </c>
      <c r="BV5562" s="2">
        <v>0</v>
      </c>
      <c r="BW5562" s="2">
        <v>0</v>
      </c>
      <c r="BX5562" s="2">
        <v>0</v>
      </c>
      <c r="BY5562" s="2">
        <v>0</v>
      </c>
      <c r="BZ5562" s="2">
        <v>0</v>
      </c>
      <c r="CA5562" s="2">
        <v>0</v>
      </c>
      <c r="CB5562" s="2">
        <v>0</v>
      </c>
      <c r="CC5562" s="2">
        <v>0</v>
      </c>
      <c r="CD5562" s="2">
        <v>0</v>
      </c>
      <c r="CE5562" s="2">
        <v>0</v>
      </c>
      <c r="CF5562" s="2">
        <v>0</v>
      </c>
      <c r="CG5562" s="2">
        <v>0</v>
      </c>
      <c r="CH5562" s="2">
        <v>0</v>
      </c>
      <c r="CI5562" s="2">
        <v>0</v>
      </c>
      <c r="CJ5562" s="2">
        <v>0</v>
      </c>
      <c r="CK5562" s="2">
        <v>4</v>
      </c>
      <c r="CL5562" s="2">
        <v>0</v>
      </c>
    </row>
    <row r="5563" spans="1:90" x14ac:dyDescent="0.25">
      <c r="A5563" t="s">
        <v>115</v>
      </c>
      <c r="B5563">
        <v>21006</v>
      </c>
      <c r="C5563" t="s">
        <v>533</v>
      </c>
      <c r="D5563">
        <v>1</v>
      </c>
      <c r="E5563">
        <v>8</v>
      </c>
      <c r="F5563">
        <v>34666</v>
      </c>
      <c r="G5563">
        <v>35034666</v>
      </c>
      <c r="H5563" t="s">
        <v>1041</v>
      </c>
      <c r="I5563">
        <v>207</v>
      </c>
      <c r="J5563" t="s">
        <v>1042</v>
      </c>
      <c r="K5563" t="s">
        <v>91</v>
      </c>
      <c r="L5563">
        <v>1</v>
      </c>
      <c r="M5563" t="s">
        <v>1042</v>
      </c>
      <c r="N5563">
        <v>17690000</v>
      </c>
      <c r="O5563" t="s">
        <v>102</v>
      </c>
      <c r="P5563" t="s">
        <v>1043</v>
      </c>
      <c r="Q5563">
        <v>728</v>
      </c>
      <c r="R5563">
        <v>14</v>
      </c>
      <c r="S5563">
        <v>34781037</v>
      </c>
      <c r="T5563">
        <v>34781606</v>
      </c>
      <c r="U5563" t="s">
        <v>1044</v>
      </c>
      <c r="V5563">
        <v>1</v>
      </c>
      <c r="W5563" s="2">
        <v>0</v>
      </c>
      <c r="X5563" s="2">
        <v>0</v>
      </c>
      <c r="Y5563" s="2">
        <v>0</v>
      </c>
      <c r="Z5563" s="2">
        <v>0</v>
      </c>
      <c r="AA5563" s="2">
        <v>0</v>
      </c>
      <c r="AB5563" s="2">
        <v>0</v>
      </c>
      <c r="AC5563" s="2">
        <v>0</v>
      </c>
      <c r="AD5563" s="2">
        <v>44</v>
      </c>
      <c r="AE5563" s="2">
        <v>91</v>
      </c>
      <c r="AF5563" s="2">
        <v>88</v>
      </c>
      <c r="AG5563" s="2">
        <v>78</v>
      </c>
      <c r="AH5563" s="2">
        <v>112</v>
      </c>
      <c r="AI5563" s="2">
        <v>116</v>
      </c>
      <c r="AJ5563" s="2">
        <v>145</v>
      </c>
      <c r="AK5563" s="2">
        <v>0</v>
      </c>
      <c r="AL5563" s="2">
        <v>0</v>
      </c>
      <c r="AM5563" s="2">
        <v>0</v>
      </c>
      <c r="AN5563" s="2">
        <v>0</v>
      </c>
      <c r="AO5563" s="2">
        <v>0</v>
      </c>
      <c r="AP5563" s="2">
        <v>0</v>
      </c>
      <c r="AQ5563" s="2">
        <v>0</v>
      </c>
      <c r="AR5563" s="2">
        <v>0</v>
      </c>
      <c r="AS5563" s="2">
        <v>0</v>
      </c>
      <c r="AT5563" s="2">
        <v>0</v>
      </c>
      <c r="AU5563" s="2">
        <v>33</v>
      </c>
      <c r="AV5563" s="2">
        <v>0</v>
      </c>
      <c r="AW5563" s="2">
        <v>0</v>
      </c>
      <c r="AX5563" s="2">
        <v>0</v>
      </c>
      <c r="AY5563" s="2">
        <v>0</v>
      </c>
      <c r="AZ5563" s="2">
        <v>0</v>
      </c>
      <c r="BA5563" s="2">
        <v>0</v>
      </c>
      <c r="BB5563" s="2">
        <v>0</v>
      </c>
      <c r="BC5563" s="2">
        <v>0</v>
      </c>
      <c r="BD5563" s="2">
        <v>14</v>
      </c>
      <c r="BE5563" s="2">
        <v>0</v>
      </c>
      <c r="BF5563" s="2">
        <v>0</v>
      </c>
      <c r="BG5563" s="2">
        <v>0</v>
      </c>
      <c r="BH5563" s="2">
        <v>0</v>
      </c>
      <c r="BI5563" s="2">
        <v>0</v>
      </c>
      <c r="BJ5563" s="2">
        <v>0</v>
      </c>
      <c r="BK5563" s="2">
        <v>0</v>
      </c>
      <c r="BL5563" s="2">
        <v>4</v>
      </c>
      <c r="BM5563" s="2">
        <v>3</v>
      </c>
      <c r="BN5563" s="2">
        <v>3</v>
      </c>
      <c r="BO5563" s="2">
        <v>3</v>
      </c>
      <c r="BP5563" s="2">
        <v>6</v>
      </c>
      <c r="BQ5563" s="2">
        <v>5</v>
      </c>
      <c r="BR5563" s="2">
        <v>6</v>
      </c>
      <c r="BS5563" s="2">
        <v>0</v>
      </c>
      <c r="BT5563" s="2">
        <v>0</v>
      </c>
      <c r="BU5563" s="2">
        <v>0</v>
      </c>
      <c r="BV5563" s="2">
        <v>0</v>
      </c>
      <c r="BW5563" s="2">
        <v>0</v>
      </c>
      <c r="BX5563" s="2">
        <v>0</v>
      </c>
      <c r="BY5563" s="2">
        <v>0</v>
      </c>
      <c r="BZ5563" s="2">
        <v>0</v>
      </c>
      <c r="CA5563" s="2">
        <v>0</v>
      </c>
      <c r="CB5563" s="2">
        <v>0</v>
      </c>
      <c r="CC5563" s="2">
        <v>1</v>
      </c>
      <c r="CD5563" s="2">
        <v>0</v>
      </c>
      <c r="CE5563" s="2">
        <v>0</v>
      </c>
      <c r="CF5563" s="2">
        <v>0</v>
      </c>
      <c r="CG5563" s="2">
        <v>0</v>
      </c>
      <c r="CH5563" s="2">
        <v>0</v>
      </c>
      <c r="CI5563" s="2">
        <v>0</v>
      </c>
      <c r="CJ5563" s="2">
        <v>0</v>
      </c>
      <c r="CK5563" s="2">
        <v>0</v>
      </c>
      <c r="CL5563" s="2">
        <v>3</v>
      </c>
    </row>
    <row r="5564" spans="1:90" x14ac:dyDescent="0.25">
      <c r="A5564" t="s">
        <v>115</v>
      </c>
      <c r="B5564">
        <v>20310</v>
      </c>
      <c r="C5564" t="s">
        <v>368</v>
      </c>
      <c r="D5564">
        <v>1</v>
      </c>
      <c r="E5564">
        <v>8</v>
      </c>
      <c r="F5564">
        <v>16846</v>
      </c>
      <c r="G5564">
        <v>35016846</v>
      </c>
      <c r="H5564" t="s">
        <v>12074</v>
      </c>
      <c r="I5564">
        <v>602</v>
      </c>
      <c r="J5564" t="s">
        <v>630</v>
      </c>
      <c r="K5564" t="s">
        <v>91</v>
      </c>
      <c r="L5564">
        <v>1</v>
      </c>
      <c r="M5564" t="s">
        <v>630</v>
      </c>
      <c r="N5564">
        <v>18160000</v>
      </c>
      <c r="O5564" t="s">
        <v>92</v>
      </c>
      <c r="P5564" t="s">
        <v>12075</v>
      </c>
      <c r="Q5564">
        <v>310</v>
      </c>
      <c r="R5564">
        <v>15</v>
      </c>
      <c r="S5564">
        <v>32921472</v>
      </c>
      <c r="T5564">
        <v>32924219</v>
      </c>
      <c r="U5564" t="s">
        <v>12076</v>
      </c>
      <c r="V5564">
        <v>1</v>
      </c>
      <c r="W5564" s="2">
        <v>0</v>
      </c>
      <c r="X5564" s="2">
        <v>0</v>
      </c>
      <c r="Y5564" s="2">
        <v>0</v>
      </c>
      <c r="Z5564" s="2">
        <v>0</v>
      </c>
      <c r="AA5564" s="2">
        <v>0</v>
      </c>
      <c r="AB5564" s="2">
        <v>0</v>
      </c>
      <c r="AC5564" s="2">
        <v>0</v>
      </c>
      <c r="AD5564" s="2">
        <v>93</v>
      </c>
      <c r="AE5564" s="2">
        <v>84</v>
      </c>
      <c r="AF5564" s="2">
        <v>77</v>
      </c>
      <c r="AG5564" s="2">
        <v>93</v>
      </c>
      <c r="AH5564" s="2">
        <v>203</v>
      </c>
      <c r="AI5564" s="2">
        <v>155</v>
      </c>
      <c r="AJ5564" s="2">
        <v>168</v>
      </c>
      <c r="AK5564" s="2">
        <v>0</v>
      </c>
      <c r="AL5564" s="2">
        <v>0</v>
      </c>
      <c r="AM5564" s="2">
        <v>0</v>
      </c>
      <c r="AN5564" s="2">
        <v>0</v>
      </c>
      <c r="AO5564" s="2">
        <v>0</v>
      </c>
      <c r="AP5564" s="2">
        <v>0</v>
      </c>
      <c r="AQ5564" s="2">
        <v>0</v>
      </c>
      <c r="AR5564" s="2">
        <v>112</v>
      </c>
      <c r="AS5564" s="2">
        <v>0</v>
      </c>
      <c r="AT5564" s="2">
        <v>0</v>
      </c>
      <c r="AU5564" s="2">
        <v>107</v>
      </c>
      <c r="AV5564" s="2">
        <v>0</v>
      </c>
      <c r="AW5564" s="2">
        <v>0</v>
      </c>
      <c r="AX5564" s="2">
        <v>0</v>
      </c>
      <c r="AY5564" s="2">
        <v>0</v>
      </c>
      <c r="AZ5564" s="2">
        <v>0</v>
      </c>
      <c r="BA5564" s="2">
        <v>0</v>
      </c>
      <c r="BB5564" s="2">
        <v>0</v>
      </c>
      <c r="BC5564" s="2">
        <v>18</v>
      </c>
      <c r="BD5564" s="2">
        <v>19</v>
      </c>
      <c r="BE5564" s="2">
        <v>0</v>
      </c>
      <c r="BF5564" s="2">
        <v>0</v>
      </c>
      <c r="BG5564" s="2">
        <v>0</v>
      </c>
      <c r="BH5564" s="2">
        <v>0</v>
      </c>
      <c r="BI5564" s="2">
        <v>0</v>
      </c>
      <c r="BJ5564" s="2">
        <v>0</v>
      </c>
      <c r="BK5564" s="2">
        <v>0</v>
      </c>
      <c r="BL5564" s="2">
        <v>3</v>
      </c>
      <c r="BM5564" s="2">
        <v>4</v>
      </c>
      <c r="BN5564" s="2">
        <v>5</v>
      </c>
      <c r="BO5564" s="2">
        <v>6</v>
      </c>
      <c r="BP5564" s="2">
        <v>10</v>
      </c>
      <c r="BQ5564" s="2">
        <v>7</v>
      </c>
      <c r="BR5564" s="2">
        <v>10</v>
      </c>
      <c r="BS5564" s="2">
        <v>0</v>
      </c>
      <c r="BT5564" s="2">
        <v>0</v>
      </c>
      <c r="BU5564" s="2">
        <v>0</v>
      </c>
      <c r="BV5564" s="2">
        <v>0</v>
      </c>
      <c r="BW5564" s="2">
        <v>0</v>
      </c>
      <c r="BX5564" s="2">
        <v>0</v>
      </c>
      <c r="BY5564" s="2">
        <v>0</v>
      </c>
      <c r="BZ5564" s="2">
        <v>6</v>
      </c>
      <c r="CA5564" s="2">
        <v>0</v>
      </c>
      <c r="CB5564" s="2">
        <v>0</v>
      </c>
      <c r="CC5564" s="2">
        <v>6</v>
      </c>
      <c r="CD5564" s="2">
        <v>0</v>
      </c>
      <c r="CE5564" s="2">
        <v>0</v>
      </c>
      <c r="CF5564" s="2">
        <v>0</v>
      </c>
      <c r="CG5564" s="2">
        <v>0</v>
      </c>
      <c r="CH5564" s="2">
        <v>0</v>
      </c>
      <c r="CI5564" s="2">
        <v>0</v>
      </c>
      <c r="CJ5564" s="2">
        <v>0</v>
      </c>
      <c r="CK5564" s="2">
        <v>1</v>
      </c>
      <c r="CL5564" s="2">
        <v>5</v>
      </c>
    </row>
    <row r="5565" spans="1:90" x14ac:dyDescent="0.25">
      <c r="A5565" t="s">
        <v>115</v>
      </c>
      <c r="B5565">
        <v>20310</v>
      </c>
      <c r="C5565" t="s">
        <v>368</v>
      </c>
      <c r="D5565">
        <v>1</v>
      </c>
      <c r="E5565">
        <v>8</v>
      </c>
      <c r="F5565">
        <v>908332</v>
      </c>
      <c r="G5565">
        <v>35908332</v>
      </c>
      <c r="H5565" t="s">
        <v>11659</v>
      </c>
      <c r="I5565">
        <v>717</v>
      </c>
      <c r="J5565" t="s">
        <v>368</v>
      </c>
      <c r="K5565" t="s">
        <v>1238</v>
      </c>
      <c r="L5565">
        <v>1</v>
      </c>
      <c r="M5565" t="s">
        <v>368</v>
      </c>
      <c r="N5565">
        <v>18117670</v>
      </c>
      <c r="O5565" t="s">
        <v>92</v>
      </c>
      <c r="P5565" t="s">
        <v>11660</v>
      </c>
      <c r="Q5565">
        <v>1219</v>
      </c>
      <c r="R5565">
        <v>15</v>
      </c>
      <c r="S5565">
        <v>32425439</v>
      </c>
      <c r="T5565">
        <v>32425480</v>
      </c>
      <c r="U5565" t="s">
        <v>11661</v>
      </c>
      <c r="V5565">
        <v>1</v>
      </c>
      <c r="W5565" s="2">
        <v>0</v>
      </c>
      <c r="X5565" s="2">
        <v>0</v>
      </c>
      <c r="Y5565" s="2">
        <v>0</v>
      </c>
      <c r="Z5565" s="2">
        <v>0</v>
      </c>
      <c r="AA5565" s="2">
        <v>0</v>
      </c>
      <c r="AB5565" s="2">
        <v>0</v>
      </c>
      <c r="AC5565" s="2">
        <v>0</v>
      </c>
      <c r="AD5565" s="2">
        <v>119</v>
      </c>
      <c r="AE5565" s="2">
        <v>99</v>
      </c>
      <c r="AF5565" s="2">
        <v>130</v>
      </c>
      <c r="AG5565" s="2">
        <v>128</v>
      </c>
      <c r="AH5565" s="2">
        <v>113</v>
      </c>
      <c r="AI5565" s="2">
        <v>101</v>
      </c>
      <c r="AJ5565" s="2">
        <v>122</v>
      </c>
      <c r="AK5565" s="2">
        <v>0</v>
      </c>
      <c r="AL5565" s="2">
        <v>0</v>
      </c>
      <c r="AM5565" s="2">
        <v>0</v>
      </c>
      <c r="AN5565" s="2">
        <v>0</v>
      </c>
      <c r="AO5565" s="2">
        <v>0</v>
      </c>
      <c r="AP5565" s="2">
        <v>0</v>
      </c>
      <c r="AQ5565" s="2">
        <v>0</v>
      </c>
      <c r="AR5565" s="2">
        <v>0</v>
      </c>
      <c r="AS5565" s="2">
        <v>0</v>
      </c>
      <c r="AT5565" s="2">
        <v>0</v>
      </c>
      <c r="AU5565" s="2">
        <v>0</v>
      </c>
      <c r="AV5565" s="2">
        <v>0</v>
      </c>
      <c r="AW5565" s="2">
        <v>0</v>
      </c>
      <c r="AX5565" s="2">
        <v>0</v>
      </c>
      <c r="AY5565" s="2">
        <v>0</v>
      </c>
      <c r="AZ5565" s="2">
        <v>0</v>
      </c>
      <c r="BA5565" s="2">
        <v>0</v>
      </c>
      <c r="BB5565" s="2">
        <v>0</v>
      </c>
      <c r="BC5565" s="2">
        <v>262</v>
      </c>
      <c r="BD5565" s="2">
        <v>0</v>
      </c>
      <c r="BE5565" s="2">
        <v>0</v>
      </c>
      <c r="BF5565" s="2">
        <v>0</v>
      </c>
      <c r="BG5565" s="2">
        <v>0</v>
      </c>
      <c r="BH5565" s="2">
        <v>0</v>
      </c>
      <c r="BI5565" s="2">
        <v>0</v>
      </c>
      <c r="BJ5565" s="2">
        <v>0</v>
      </c>
      <c r="BK5565" s="2">
        <v>0</v>
      </c>
      <c r="BL5565" s="2">
        <v>7</v>
      </c>
      <c r="BM5565" s="2">
        <v>6</v>
      </c>
      <c r="BN5565" s="2">
        <v>8</v>
      </c>
      <c r="BO5565" s="2">
        <v>6</v>
      </c>
      <c r="BP5565" s="2">
        <v>5</v>
      </c>
      <c r="BQ5565" s="2">
        <v>4</v>
      </c>
      <c r="BR5565" s="2">
        <v>6</v>
      </c>
      <c r="BS5565" s="2">
        <v>0</v>
      </c>
      <c r="BT5565" s="2">
        <v>0</v>
      </c>
      <c r="BU5565" s="2">
        <v>0</v>
      </c>
      <c r="BV5565" s="2">
        <v>0</v>
      </c>
      <c r="BW5565" s="2">
        <v>0</v>
      </c>
      <c r="BX5565" s="2">
        <v>0</v>
      </c>
      <c r="BY5565" s="2">
        <v>0</v>
      </c>
      <c r="BZ5565" s="2">
        <v>0</v>
      </c>
      <c r="CA5565" s="2">
        <v>0</v>
      </c>
      <c r="CB5565" s="2">
        <v>0</v>
      </c>
      <c r="CC5565" s="2">
        <v>0</v>
      </c>
      <c r="CD5565" s="2">
        <v>0</v>
      </c>
      <c r="CE5565" s="2">
        <v>0</v>
      </c>
      <c r="CF5565" s="2">
        <v>0</v>
      </c>
      <c r="CG5565" s="2">
        <v>0</v>
      </c>
      <c r="CH5565" s="2">
        <v>0</v>
      </c>
      <c r="CI5565" s="2">
        <v>0</v>
      </c>
      <c r="CJ5565" s="2">
        <v>0</v>
      </c>
      <c r="CK5565" s="2">
        <v>23</v>
      </c>
      <c r="CL5565" s="2">
        <v>0</v>
      </c>
    </row>
    <row r="5566" spans="1:90" x14ac:dyDescent="0.25">
      <c r="A5566" t="s">
        <v>115</v>
      </c>
      <c r="B5566">
        <v>20310</v>
      </c>
      <c r="C5566" t="s">
        <v>368</v>
      </c>
      <c r="D5566">
        <v>1</v>
      </c>
      <c r="E5566">
        <v>8</v>
      </c>
      <c r="F5566">
        <v>16792</v>
      </c>
      <c r="G5566">
        <v>35016792</v>
      </c>
      <c r="H5566" t="s">
        <v>1515</v>
      </c>
      <c r="I5566">
        <v>527</v>
      </c>
      <c r="J5566" t="s">
        <v>1361</v>
      </c>
      <c r="K5566" t="s">
        <v>1037</v>
      </c>
      <c r="L5566">
        <v>1</v>
      </c>
      <c r="M5566" t="s">
        <v>1361</v>
      </c>
      <c r="N5566">
        <v>18185000</v>
      </c>
      <c r="O5566" t="s">
        <v>102</v>
      </c>
      <c r="P5566" t="s">
        <v>4726</v>
      </c>
      <c r="Q5566">
        <v>158</v>
      </c>
      <c r="R5566">
        <v>15</v>
      </c>
      <c r="S5566">
        <v>32781499</v>
      </c>
      <c r="U5566" t="s">
        <v>4727</v>
      </c>
      <c r="V5566">
        <v>1</v>
      </c>
      <c r="W5566" s="2">
        <v>0</v>
      </c>
      <c r="X5566" s="2">
        <v>0</v>
      </c>
      <c r="Y5566" s="2">
        <v>0</v>
      </c>
      <c r="Z5566" s="2">
        <v>0</v>
      </c>
      <c r="AA5566" s="2">
        <v>0</v>
      </c>
      <c r="AB5566" s="2">
        <v>0</v>
      </c>
      <c r="AC5566" s="2">
        <v>0</v>
      </c>
      <c r="AD5566" s="2">
        <v>139</v>
      </c>
      <c r="AE5566" s="2">
        <v>137</v>
      </c>
      <c r="AF5566" s="2">
        <v>109</v>
      </c>
      <c r="AG5566" s="2">
        <v>150</v>
      </c>
      <c r="AH5566" s="2">
        <v>166</v>
      </c>
      <c r="AI5566" s="2">
        <v>126</v>
      </c>
      <c r="AJ5566" s="2">
        <v>127</v>
      </c>
      <c r="AK5566" s="2">
        <v>0</v>
      </c>
      <c r="AL5566" s="2">
        <v>0</v>
      </c>
      <c r="AM5566" s="2">
        <v>0</v>
      </c>
      <c r="AN5566" s="2">
        <v>0</v>
      </c>
      <c r="AO5566" s="2">
        <v>0</v>
      </c>
      <c r="AP5566" s="2">
        <v>0</v>
      </c>
      <c r="AQ5566" s="2">
        <v>0</v>
      </c>
      <c r="AR5566" s="2">
        <v>0</v>
      </c>
      <c r="AS5566" s="2">
        <v>0</v>
      </c>
      <c r="AT5566" s="2">
        <v>0</v>
      </c>
      <c r="AU5566" s="2">
        <v>0</v>
      </c>
      <c r="AV5566" s="2">
        <v>0</v>
      </c>
      <c r="AW5566" s="2">
        <v>0</v>
      </c>
      <c r="AX5566" s="2">
        <v>0</v>
      </c>
      <c r="AY5566" s="2">
        <v>0</v>
      </c>
      <c r="AZ5566" s="2">
        <v>0</v>
      </c>
      <c r="BA5566" s="2">
        <v>0</v>
      </c>
      <c r="BB5566" s="2">
        <v>0</v>
      </c>
      <c r="BC5566" s="2">
        <v>124</v>
      </c>
      <c r="BD5566" s="2">
        <v>0</v>
      </c>
      <c r="BE5566" s="2">
        <v>0</v>
      </c>
      <c r="BF5566" s="2">
        <v>0</v>
      </c>
      <c r="BG5566" s="2">
        <v>0</v>
      </c>
      <c r="BH5566" s="2">
        <v>0</v>
      </c>
      <c r="BI5566" s="2">
        <v>0</v>
      </c>
      <c r="BJ5566" s="2">
        <v>0</v>
      </c>
      <c r="BK5566" s="2">
        <v>0</v>
      </c>
      <c r="BL5566" s="2">
        <v>6</v>
      </c>
      <c r="BM5566" s="2">
        <v>6</v>
      </c>
      <c r="BN5566" s="2">
        <v>6</v>
      </c>
      <c r="BO5566" s="2">
        <v>8</v>
      </c>
      <c r="BP5566" s="2">
        <v>7</v>
      </c>
      <c r="BQ5566" s="2">
        <v>5</v>
      </c>
      <c r="BR5566" s="2">
        <v>6</v>
      </c>
      <c r="BS5566" s="2">
        <v>0</v>
      </c>
      <c r="BT5566" s="2">
        <v>0</v>
      </c>
      <c r="BU5566" s="2">
        <v>0</v>
      </c>
      <c r="BV5566" s="2">
        <v>0</v>
      </c>
      <c r="BW5566" s="2">
        <v>0</v>
      </c>
      <c r="BX5566" s="2">
        <v>0</v>
      </c>
      <c r="BY5566" s="2">
        <v>0</v>
      </c>
      <c r="BZ5566" s="2">
        <v>0</v>
      </c>
      <c r="CA5566" s="2">
        <v>0</v>
      </c>
      <c r="CB5566" s="2">
        <v>0</v>
      </c>
      <c r="CC5566" s="2">
        <v>0</v>
      </c>
      <c r="CD5566" s="2">
        <v>0</v>
      </c>
      <c r="CE5566" s="2">
        <v>0</v>
      </c>
      <c r="CF5566" s="2">
        <v>0</v>
      </c>
      <c r="CG5566" s="2">
        <v>0</v>
      </c>
      <c r="CH5566" s="2">
        <v>0</v>
      </c>
      <c r="CI5566" s="2">
        <v>0</v>
      </c>
      <c r="CJ5566" s="2">
        <v>0</v>
      </c>
      <c r="CK5566" s="2">
        <v>9</v>
      </c>
      <c r="CL5566" s="2">
        <v>0</v>
      </c>
    </row>
    <row r="5567" spans="1:90" x14ac:dyDescent="0.25">
      <c r="A5567" t="s">
        <v>115</v>
      </c>
      <c r="B5567">
        <v>20310</v>
      </c>
      <c r="C5567" t="s">
        <v>368</v>
      </c>
      <c r="D5567">
        <v>1</v>
      </c>
      <c r="E5567">
        <v>8</v>
      </c>
      <c r="F5567">
        <v>16861</v>
      </c>
      <c r="G5567">
        <v>35016861</v>
      </c>
      <c r="H5567" t="s">
        <v>13584</v>
      </c>
      <c r="I5567">
        <v>602</v>
      </c>
      <c r="J5567" t="s">
        <v>630</v>
      </c>
      <c r="K5567" t="s">
        <v>13585</v>
      </c>
      <c r="L5567">
        <v>1</v>
      </c>
      <c r="M5567" t="s">
        <v>630</v>
      </c>
      <c r="N5567">
        <v>18160000</v>
      </c>
      <c r="O5567" t="s">
        <v>92</v>
      </c>
      <c r="P5567" t="s">
        <v>3937</v>
      </c>
      <c r="Q5567">
        <v>195</v>
      </c>
      <c r="R5567">
        <v>15</v>
      </c>
      <c r="S5567">
        <v>32923600</v>
      </c>
      <c r="T5567">
        <v>34911116</v>
      </c>
      <c r="U5567" t="s">
        <v>13586</v>
      </c>
      <c r="V5567">
        <v>1</v>
      </c>
      <c r="W5567" s="2">
        <v>0</v>
      </c>
      <c r="X5567" s="2">
        <v>0</v>
      </c>
      <c r="Y5567" s="2">
        <v>0</v>
      </c>
      <c r="Z5567" s="2">
        <v>0</v>
      </c>
      <c r="AA5567" s="2">
        <v>0</v>
      </c>
      <c r="AB5567" s="2">
        <v>0</v>
      </c>
      <c r="AC5567" s="2">
        <v>0</v>
      </c>
      <c r="AD5567" s="2">
        <v>56</v>
      </c>
      <c r="AE5567" s="2">
        <v>58</v>
      </c>
      <c r="AF5567" s="2">
        <v>52</v>
      </c>
      <c r="AG5567" s="2">
        <v>46</v>
      </c>
      <c r="AH5567" s="2">
        <v>0</v>
      </c>
      <c r="AI5567" s="2">
        <v>0</v>
      </c>
      <c r="AJ5567" s="2">
        <v>0</v>
      </c>
      <c r="AK5567" s="2">
        <v>0</v>
      </c>
      <c r="AL5567" s="2">
        <v>0</v>
      </c>
      <c r="AM5567" s="2">
        <v>0</v>
      </c>
      <c r="AN5567" s="2">
        <v>0</v>
      </c>
      <c r="AO5567" s="2">
        <v>0</v>
      </c>
      <c r="AP5567" s="2">
        <v>0</v>
      </c>
      <c r="AQ5567" s="2">
        <v>0</v>
      </c>
      <c r="AR5567" s="2">
        <v>0</v>
      </c>
      <c r="AS5567" s="2">
        <v>0</v>
      </c>
      <c r="AT5567" s="2">
        <v>0</v>
      </c>
      <c r="AU5567" s="2">
        <v>0</v>
      </c>
      <c r="AV5567" s="2">
        <v>0</v>
      </c>
      <c r="AW5567" s="2">
        <v>0</v>
      </c>
      <c r="AX5567" s="2">
        <v>0</v>
      </c>
      <c r="AY5567" s="2">
        <v>0</v>
      </c>
      <c r="AZ5567" s="2">
        <v>0</v>
      </c>
      <c r="BA5567" s="2">
        <v>0</v>
      </c>
      <c r="BB5567" s="2">
        <v>0</v>
      </c>
      <c r="BC5567" s="2">
        <v>142</v>
      </c>
      <c r="BD5567" s="2">
        <v>11</v>
      </c>
      <c r="BE5567" s="2">
        <v>0</v>
      </c>
      <c r="BF5567" s="2">
        <v>0</v>
      </c>
      <c r="BG5567" s="2">
        <v>0</v>
      </c>
      <c r="BH5567" s="2">
        <v>0</v>
      </c>
      <c r="BI5567" s="2">
        <v>0</v>
      </c>
      <c r="BJ5567" s="2">
        <v>0</v>
      </c>
      <c r="BK5567" s="2">
        <v>0</v>
      </c>
      <c r="BL5567" s="2">
        <v>4</v>
      </c>
      <c r="BM5567" s="2">
        <v>3</v>
      </c>
      <c r="BN5567" s="2">
        <v>3</v>
      </c>
      <c r="BO5567" s="2">
        <v>4</v>
      </c>
      <c r="BP5567" s="2">
        <v>0</v>
      </c>
      <c r="BQ5567" s="2">
        <v>0</v>
      </c>
      <c r="BR5567" s="2">
        <v>0</v>
      </c>
      <c r="BS5567" s="2">
        <v>0</v>
      </c>
      <c r="BT5567" s="2">
        <v>0</v>
      </c>
      <c r="BU5567" s="2">
        <v>0</v>
      </c>
      <c r="BV5567" s="2">
        <v>0</v>
      </c>
      <c r="BW5567" s="2">
        <v>0</v>
      </c>
      <c r="BX5567" s="2">
        <v>0</v>
      </c>
      <c r="BY5567" s="2">
        <v>0</v>
      </c>
      <c r="BZ5567" s="2">
        <v>0</v>
      </c>
      <c r="CA5567" s="2">
        <v>0</v>
      </c>
      <c r="CB5567" s="2">
        <v>0</v>
      </c>
      <c r="CC5567" s="2">
        <v>0</v>
      </c>
      <c r="CD5567" s="2">
        <v>0</v>
      </c>
      <c r="CE5567" s="2">
        <v>0</v>
      </c>
      <c r="CF5567" s="2">
        <v>0</v>
      </c>
      <c r="CG5567" s="2">
        <v>0</v>
      </c>
      <c r="CH5567" s="2">
        <v>0</v>
      </c>
      <c r="CI5567" s="2">
        <v>0</v>
      </c>
      <c r="CJ5567" s="2">
        <v>0</v>
      </c>
      <c r="CK5567" s="2">
        <v>9</v>
      </c>
      <c r="CL5567" s="2">
        <v>3</v>
      </c>
    </row>
    <row r="5568" spans="1:90" x14ac:dyDescent="0.25">
      <c r="A5568" t="s">
        <v>115</v>
      </c>
      <c r="B5568">
        <v>20310</v>
      </c>
      <c r="C5568" t="s">
        <v>368</v>
      </c>
      <c r="D5568">
        <v>1</v>
      </c>
      <c r="E5568">
        <v>8</v>
      </c>
      <c r="F5568">
        <v>16743</v>
      </c>
      <c r="G5568">
        <v>35016743</v>
      </c>
      <c r="H5568" t="s">
        <v>9052</v>
      </c>
      <c r="I5568">
        <v>717</v>
      </c>
      <c r="J5568" t="s">
        <v>368</v>
      </c>
      <c r="K5568" t="s">
        <v>626</v>
      </c>
      <c r="L5568">
        <v>1</v>
      </c>
      <c r="M5568" t="s">
        <v>368</v>
      </c>
      <c r="N5568">
        <v>18111305</v>
      </c>
      <c r="O5568" t="s">
        <v>92</v>
      </c>
      <c r="P5568" t="s">
        <v>9053</v>
      </c>
      <c r="Q5568">
        <v>180</v>
      </c>
      <c r="R5568">
        <v>15</v>
      </c>
      <c r="S5568">
        <v>32433080</v>
      </c>
      <c r="T5568">
        <v>32434590</v>
      </c>
      <c r="U5568" t="s">
        <v>9054</v>
      </c>
      <c r="V5568">
        <v>1</v>
      </c>
      <c r="W5568" s="2">
        <v>0</v>
      </c>
      <c r="X5568" s="2">
        <v>0</v>
      </c>
      <c r="Y5568" s="2">
        <v>0</v>
      </c>
      <c r="Z5568" s="2">
        <v>0</v>
      </c>
      <c r="AA5568" s="2">
        <v>0</v>
      </c>
      <c r="AB5568" s="2">
        <v>0</v>
      </c>
      <c r="AC5568" s="2">
        <v>0</v>
      </c>
      <c r="AD5568" s="2">
        <v>104</v>
      </c>
      <c r="AE5568" s="2">
        <v>103</v>
      </c>
      <c r="AF5568" s="2">
        <v>105</v>
      </c>
      <c r="AG5568" s="2">
        <v>104</v>
      </c>
      <c r="AH5568" s="2">
        <v>68</v>
      </c>
      <c r="AI5568" s="2">
        <v>66</v>
      </c>
      <c r="AJ5568" s="2">
        <v>68</v>
      </c>
      <c r="AK5568" s="2">
        <v>0</v>
      </c>
      <c r="AL5568" s="2">
        <v>0</v>
      </c>
      <c r="AM5568" s="2">
        <v>0</v>
      </c>
      <c r="AN5568" s="2">
        <v>0</v>
      </c>
      <c r="AO5568" s="2">
        <v>0</v>
      </c>
      <c r="AP5568" s="2">
        <v>0</v>
      </c>
      <c r="AQ5568" s="2">
        <v>0</v>
      </c>
      <c r="AR5568" s="2">
        <v>0</v>
      </c>
      <c r="AS5568" s="2">
        <v>0</v>
      </c>
      <c r="AT5568" s="2">
        <v>0</v>
      </c>
      <c r="AU5568" s="2">
        <v>0</v>
      </c>
      <c r="AV5568" s="2">
        <v>0</v>
      </c>
      <c r="AW5568" s="2">
        <v>0</v>
      </c>
      <c r="AX5568" s="2">
        <v>0</v>
      </c>
      <c r="AY5568" s="2">
        <v>0</v>
      </c>
      <c r="AZ5568" s="2">
        <v>0</v>
      </c>
      <c r="BA5568" s="2">
        <v>0</v>
      </c>
      <c r="BB5568" s="2">
        <v>0</v>
      </c>
      <c r="BC5568" s="2">
        <v>108</v>
      </c>
      <c r="BD5568" s="2">
        <v>0</v>
      </c>
      <c r="BE5568" s="2">
        <v>0</v>
      </c>
      <c r="BF5568" s="2">
        <v>0</v>
      </c>
      <c r="BG5568" s="2">
        <v>0</v>
      </c>
      <c r="BH5568" s="2">
        <v>0</v>
      </c>
      <c r="BI5568" s="2">
        <v>0</v>
      </c>
      <c r="BJ5568" s="2">
        <v>0</v>
      </c>
      <c r="BK5568" s="2">
        <v>0</v>
      </c>
      <c r="BL5568" s="2">
        <v>5</v>
      </c>
      <c r="BM5568" s="2">
        <v>5</v>
      </c>
      <c r="BN5568" s="2">
        <v>6</v>
      </c>
      <c r="BO5568" s="2">
        <v>5</v>
      </c>
      <c r="BP5568" s="2">
        <v>2</v>
      </c>
      <c r="BQ5568" s="2">
        <v>2</v>
      </c>
      <c r="BR5568" s="2">
        <v>2</v>
      </c>
      <c r="BS5568" s="2">
        <v>0</v>
      </c>
      <c r="BT5568" s="2">
        <v>0</v>
      </c>
      <c r="BU5568" s="2">
        <v>0</v>
      </c>
      <c r="BV5568" s="2">
        <v>0</v>
      </c>
      <c r="BW5568" s="2">
        <v>0</v>
      </c>
      <c r="BX5568" s="2">
        <v>0</v>
      </c>
      <c r="BY5568" s="2">
        <v>0</v>
      </c>
      <c r="BZ5568" s="2">
        <v>0</v>
      </c>
      <c r="CA5568" s="2">
        <v>0</v>
      </c>
      <c r="CB5568" s="2">
        <v>0</v>
      </c>
      <c r="CC5568" s="2">
        <v>0</v>
      </c>
      <c r="CD5568" s="2">
        <v>0</v>
      </c>
      <c r="CE5568" s="2">
        <v>0</v>
      </c>
      <c r="CF5568" s="2">
        <v>0</v>
      </c>
      <c r="CG5568" s="2">
        <v>0</v>
      </c>
      <c r="CH5568" s="2">
        <v>0</v>
      </c>
      <c r="CI5568" s="2">
        <v>0</v>
      </c>
      <c r="CJ5568" s="2">
        <v>0</v>
      </c>
      <c r="CK5568" s="2">
        <v>7</v>
      </c>
      <c r="CL5568" s="2">
        <v>0</v>
      </c>
    </row>
    <row r="5569" spans="1:90" x14ac:dyDescent="0.25">
      <c r="A5569" t="s">
        <v>115</v>
      </c>
      <c r="B5569">
        <v>20310</v>
      </c>
      <c r="C5569" t="s">
        <v>368</v>
      </c>
      <c r="D5569">
        <v>1</v>
      </c>
      <c r="E5569">
        <v>8</v>
      </c>
      <c r="F5569">
        <v>16755</v>
      </c>
      <c r="G5569">
        <v>35016755</v>
      </c>
      <c r="H5569" t="s">
        <v>369</v>
      </c>
      <c r="I5569">
        <v>717</v>
      </c>
      <c r="J5569" t="s">
        <v>368</v>
      </c>
      <c r="K5569" t="s">
        <v>370</v>
      </c>
      <c r="L5569">
        <v>1</v>
      </c>
      <c r="M5569" t="s">
        <v>368</v>
      </c>
      <c r="N5569">
        <v>18114457</v>
      </c>
      <c r="O5569" t="s">
        <v>92</v>
      </c>
      <c r="P5569" t="s">
        <v>371</v>
      </c>
      <c r="Q5569">
        <v>281</v>
      </c>
      <c r="R5569">
        <v>15</v>
      </c>
      <c r="S5569">
        <v>32431503</v>
      </c>
      <c r="T5569">
        <v>32437331</v>
      </c>
      <c r="U5569" t="s">
        <v>372</v>
      </c>
      <c r="V5569">
        <v>1</v>
      </c>
      <c r="W5569" s="2">
        <v>0</v>
      </c>
      <c r="X5569" s="2">
        <v>0</v>
      </c>
      <c r="Y5569" s="2">
        <v>0</v>
      </c>
      <c r="Z5569" s="2">
        <v>0</v>
      </c>
      <c r="AA5569" s="2">
        <v>0</v>
      </c>
      <c r="AB5569" s="2">
        <v>0</v>
      </c>
      <c r="AC5569" s="2">
        <v>0</v>
      </c>
      <c r="AD5569" s="2">
        <v>96</v>
      </c>
      <c r="AE5569" s="2">
        <v>120</v>
      </c>
      <c r="AF5569" s="2">
        <v>96</v>
      </c>
      <c r="AG5569" s="2">
        <v>102</v>
      </c>
      <c r="AH5569" s="2">
        <v>124</v>
      </c>
      <c r="AI5569" s="2">
        <v>98</v>
      </c>
      <c r="AJ5569" s="2">
        <v>122</v>
      </c>
      <c r="AK5569" s="2">
        <v>0</v>
      </c>
      <c r="AL5569" s="2">
        <v>0</v>
      </c>
      <c r="AM5569" s="2">
        <v>0</v>
      </c>
      <c r="AN5569" s="2">
        <v>0</v>
      </c>
      <c r="AO5569" s="2">
        <v>0</v>
      </c>
      <c r="AP5569" s="2">
        <v>0</v>
      </c>
      <c r="AQ5569" s="2">
        <v>0</v>
      </c>
      <c r="AR5569" s="2">
        <v>0</v>
      </c>
      <c r="AS5569" s="2">
        <v>0</v>
      </c>
      <c r="AT5569" s="2">
        <v>0</v>
      </c>
      <c r="AU5569" s="2">
        <v>0</v>
      </c>
      <c r="AV5569" s="2">
        <v>0</v>
      </c>
      <c r="AW5569" s="2">
        <v>0</v>
      </c>
      <c r="AX5569" s="2">
        <v>0</v>
      </c>
      <c r="AY5569" s="2">
        <v>0</v>
      </c>
      <c r="AZ5569" s="2">
        <v>0</v>
      </c>
      <c r="BA5569" s="2">
        <v>0</v>
      </c>
      <c r="BB5569" s="2">
        <v>0</v>
      </c>
      <c r="BC5569" s="2">
        <v>300</v>
      </c>
      <c r="BD5569" s="2">
        <v>0</v>
      </c>
      <c r="BE5569" s="2">
        <v>0</v>
      </c>
      <c r="BF5569" s="2">
        <v>0</v>
      </c>
      <c r="BG5569" s="2">
        <v>0</v>
      </c>
      <c r="BH5569" s="2">
        <v>0</v>
      </c>
      <c r="BI5569" s="2">
        <v>0</v>
      </c>
      <c r="BJ5569" s="2">
        <v>0</v>
      </c>
      <c r="BK5569" s="2">
        <v>0</v>
      </c>
      <c r="BL5569" s="2">
        <v>6</v>
      </c>
      <c r="BM5569" s="2">
        <v>5</v>
      </c>
      <c r="BN5569" s="2">
        <v>4</v>
      </c>
      <c r="BO5569" s="2">
        <v>3</v>
      </c>
      <c r="BP5569" s="2">
        <v>5</v>
      </c>
      <c r="BQ5569" s="2">
        <v>3</v>
      </c>
      <c r="BR5569" s="2">
        <v>4</v>
      </c>
      <c r="BS5569" s="2">
        <v>0</v>
      </c>
      <c r="BT5569" s="2">
        <v>0</v>
      </c>
      <c r="BU5569" s="2">
        <v>0</v>
      </c>
      <c r="BV5569" s="2">
        <v>0</v>
      </c>
      <c r="BW5569" s="2">
        <v>0</v>
      </c>
      <c r="BX5569" s="2">
        <v>0</v>
      </c>
      <c r="BY5569" s="2">
        <v>0</v>
      </c>
      <c r="BZ5569" s="2">
        <v>0</v>
      </c>
      <c r="CA5569" s="2">
        <v>0</v>
      </c>
      <c r="CB5569" s="2">
        <v>0</v>
      </c>
      <c r="CC5569" s="2">
        <v>0</v>
      </c>
      <c r="CD5569" s="2">
        <v>0</v>
      </c>
      <c r="CE5569" s="2">
        <v>0</v>
      </c>
      <c r="CF5569" s="2">
        <v>0</v>
      </c>
      <c r="CG5569" s="2">
        <v>0</v>
      </c>
      <c r="CH5569" s="2">
        <v>0</v>
      </c>
      <c r="CI5569" s="2">
        <v>0</v>
      </c>
      <c r="CJ5569" s="2">
        <v>0</v>
      </c>
      <c r="CK5569" s="2">
        <v>19</v>
      </c>
      <c r="CL5569" s="2">
        <v>0</v>
      </c>
    </row>
    <row r="5570" spans="1:90" x14ac:dyDescent="0.25">
      <c r="A5570" t="s">
        <v>115</v>
      </c>
      <c r="B5570">
        <v>20310</v>
      </c>
      <c r="C5570" t="s">
        <v>368</v>
      </c>
      <c r="D5570">
        <v>1</v>
      </c>
      <c r="E5570">
        <v>8</v>
      </c>
      <c r="F5570">
        <v>908320</v>
      </c>
      <c r="G5570">
        <v>35908320</v>
      </c>
      <c r="H5570" t="s">
        <v>18148</v>
      </c>
      <c r="I5570">
        <v>717</v>
      </c>
      <c r="J5570" t="s">
        <v>368</v>
      </c>
      <c r="K5570" t="s">
        <v>18149</v>
      </c>
      <c r="L5570">
        <v>1</v>
      </c>
      <c r="M5570" t="s">
        <v>368</v>
      </c>
      <c r="N5570">
        <v>18116710</v>
      </c>
      <c r="O5570" t="s">
        <v>92</v>
      </c>
      <c r="P5570" t="s">
        <v>18150</v>
      </c>
      <c r="Q5570">
        <v>53</v>
      </c>
      <c r="R5570">
        <v>15</v>
      </c>
      <c r="S5570">
        <v>32433763</v>
      </c>
      <c r="T5570">
        <v>32477419</v>
      </c>
      <c r="U5570" t="s">
        <v>18151</v>
      </c>
      <c r="V5570">
        <v>1</v>
      </c>
      <c r="W5570" s="2">
        <v>0</v>
      </c>
      <c r="X5570" s="2">
        <v>0</v>
      </c>
      <c r="Y5570" s="2">
        <v>0</v>
      </c>
      <c r="Z5570" s="2">
        <v>0</v>
      </c>
      <c r="AA5570" s="2">
        <v>0</v>
      </c>
      <c r="AB5570" s="2">
        <v>0</v>
      </c>
      <c r="AC5570" s="2">
        <v>0</v>
      </c>
      <c r="AD5570" s="2">
        <v>94</v>
      </c>
      <c r="AE5570" s="2">
        <v>82</v>
      </c>
      <c r="AF5570" s="2">
        <v>90</v>
      </c>
      <c r="AG5570" s="2">
        <v>87</v>
      </c>
      <c r="AH5570" s="2">
        <v>103</v>
      </c>
      <c r="AI5570" s="2">
        <v>77</v>
      </c>
      <c r="AJ5570" s="2">
        <v>76</v>
      </c>
      <c r="AK5570" s="2">
        <v>0</v>
      </c>
      <c r="AL5570" s="2">
        <v>0</v>
      </c>
      <c r="AM5570" s="2">
        <v>0</v>
      </c>
      <c r="AN5570" s="2">
        <v>0</v>
      </c>
      <c r="AO5570" s="2">
        <v>0</v>
      </c>
      <c r="AP5570" s="2">
        <v>0</v>
      </c>
      <c r="AQ5570" s="2">
        <v>0</v>
      </c>
      <c r="AR5570" s="2">
        <v>0</v>
      </c>
      <c r="AS5570" s="2">
        <v>0</v>
      </c>
      <c r="AT5570" s="2">
        <v>0</v>
      </c>
      <c r="AU5570" s="2">
        <v>0</v>
      </c>
      <c r="AV5570" s="2">
        <v>0</v>
      </c>
      <c r="AW5570" s="2">
        <v>0</v>
      </c>
      <c r="AX5570" s="2">
        <v>0</v>
      </c>
      <c r="AY5570" s="2">
        <v>0</v>
      </c>
      <c r="AZ5570" s="2">
        <v>0</v>
      </c>
      <c r="BA5570" s="2">
        <v>0</v>
      </c>
      <c r="BB5570" s="2">
        <v>0</v>
      </c>
      <c r="BC5570" s="2">
        <v>100</v>
      </c>
      <c r="BD5570" s="2">
        <v>0</v>
      </c>
      <c r="BE5570" s="2">
        <v>0</v>
      </c>
      <c r="BF5570" s="2">
        <v>0</v>
      </c>
      <c r="BG5570" s="2">
        <v>0</v>
      </c>
      <c r="BH5570" s="2">
        <v>0</v>
      </c>
      <c r="BI5570" s="2">
        <v>0</v>
      </c>
      <c r="BJ5570" s="2">
        <v>0</v>
      </c>
      <c r="BK5570" s="2">
        <v>0</v>
      </c>
      <c r="BL5570" s="2">
        <v>4</v>
      </c>
      <c r="BM5570" s="2">
        <v>6</v>
      </c>
      <c r="BN5570" s="2">
        <v>5</v>
      </c>
      <c r="BO5570" s="2">
        <v>4</v>
      </c>
      <c r="BP5570" s="2">
        <v>4</v>
      </c>
      <c r="BQ5570" s="2">
        <v>3</v>
      </c>
      <c r="BR5570" s="2">
        <v>2</v>
      </c>
      <c r="BS5570" s="2">
        <v>0</v>
      </c>
      <c r="BT5570" s="2">
        <v>0</v>
      </c>
      <c r="BU5570" s="2">
        <v>0</v>
      </c>
      <c r="BV5570" s="2">
        <v>0</v>
      </c>
      <c r="BW5570" s="2">
        <v>0</v>
      </c>
      <c r="BX5570" s="2">
        <v>0</v>
      </c>
      <c r="BY5570" s="2">
        <v>0</v>
      </c>
      <c r="BZ5570" s="2">
        <v>0</v>
      </c>
      <c r="CA5570" s="2">
        <v>0</v>
      </c>
      <c r="CB5570" s="2">
        <v>0</v>
      </c>
      <c r="CC5570" s="2">
        <v>0</v>
      </c>
      <c r="CD5570" s="2">
        <v>0</v>
      </c>
      <c r="CE5570" s="2">
        <v>0</v>
      </c>
      <c r="CF5570" s="2">
        <v>0</v>
      </c>
      <c r="CG5570" s="2">
        <v>0</v>
      </c>
      <c r="CH5570" s="2">
        <v>0</v>
      </c>
      <c r="CI5570" s="2">
        <v>0</v>
      </c>
      <c r="CJ5570" s="2">
        <v>0</v>
      </c>
      <c r="CK5570" s="2">
        <v>10</v>
      </c>
      <c r="CL5570" s="2">
        <v>0</v>
      </c>
    </row>
    <row r="5571" spans="1:90" x14ac:dyDescent="0.25">
      <c r="A5571" t="s">
        <v>115</v>
      </c>
      <c r="B5571">
        <v>20310</v>
      </c>
      <c r="C5571" t="s">
        <v>368</v>
      </c>
      <c r="D5571">
        <v>1</v>
      </c>
      <c r="E5571">
        <v>8</v>
      </c>
      <c r="F5571">
        <v>919974</v>
      </c>
      <c r="G5571">
        <v>35919974</v>
      </c>
      <c r="H5571" t="s">
        <v>7932</v>
      </c>
      <c r="I5571">
        <v>602</v>
      </c>
      <c r="J5571" t="s">
        <v>630</v>
      </c>
      <c r="K5571" t="s">
        <v>7931</v>
      </c>
      <c r="L5571">
        <v>1</v>
      </c>
      <c r="M5571" t="s">
        <v>630</v>
      </c>
      <c r="N5571">
        <v>18160000</v>
      </c>
      <c r="O5571" t="s">
        <v>313</v>
      </c>
      <c r="P5571" t="s">
        <v>10859</v>
      </c>
      <c r="Q5571" t="s">
        <v>127</v>
      </c>
      <c r="R5571">
        <v>15</v>
      </c>
      <c r="S5571">
        <v>32920228</v>
      </c>
      <c r="U5571" t="s">
        <v>10860</v>
      </c>
      <c r="V5571">
        <v>2</v>
      </c>
      <c r="W5571" s="2">
        <v>0</v>
      </c>
      <c r="X5571" s="2">
        <v>0</v>
      </c>
      <c r="Y5571" s="2">
        <v>32</v>
      </c>
      <c r="Z5571" s="2">
        <v>28</v>
      </c>
      <c r="AA5571" s="2">
        <v>24</v>
      </c>
      <c r="AB5571" s="2">
        <v>17</v>
      </c>
      <c r="AC5571" s="2">
        <v>25</v>
      </c>
      <c r="AD5571" s="2">
        <v>0</v>
      </c>
      <c r="AE5571" s="2">
        <v>0</v>
      </c>
      <c r="AF5571" s="2">
        <v>0</v>
      </c>
      <c r="AG5571" s="2">
        <v>0</v>
      </c>
      <c r="AH5571" s="2">
        <v>0</v>
      </c>
      <c r="AI5571" s="2">
        <v>0</v>
      </c>
      <c r="AJ5571" s="2">
        <v>0</v>
      </c>
      <c r="AK5571" s="2">
        <v>0</v>
      </c>
      <c r="AL5571" s="2">
        <v>0</v>
      </c>
      <c r="AM5571" s="2">
        <v>0</v>
      </c>
      <c r="AN5571" s="2">
        <v>0</v>
      </c>
      <c r="AO5571" s="2">
        <v>0</v>
      </c>
      <c r="AP5571" s="2">
        <v>0</v>
      </c>
      <c r="AQ5571" s="2">
        <v>0</v>
      </c>
      <c r="AR5571" s="2">
        <v>0</v>
      </c>
      <c r="AS5571" s="2">
        <v>0</v>
      </c>
      <c r="AT5571" s="2">
        <v>0</v>
      </c>
      <c r="AU5571" s="2">
        <v>0</v>
      </c>
      <c r="AV5571" s="2">
        <v>0</v>
      </c>
      <c r="AW5571" s="2">
        <v>0</v>
      </c>
      <c r="AX5571" s="2">
        <v>0</v>
      </c>
      <c r="AY5571" s="2">
        <v>0</v>
      </c>
      <c r="AZ5571" s="2">
        <v>0</v>
      </c>
      <c r="BA5571" s="2">
        <v>0</v>
      </c>
      <c r="BB5571" s="2">
        <v>0</v>
      </c>
      <c r="BC5571" s="2">
        <v>0</v>
      </c>
      <c r="BD5571" s="2">
        <v>0</v>
      </c>
      <c r="BE5571" s="2">
        <v>0</v>
      </c>
      <c r="BF5571" s="2">
        <v>0</v>
      </c>
      <c r="BG5571" s="2">
        <v>2</v>
      </c>
      <c r="BH5571" s="2">
        <v>1</v>
      </c>
      <c r="BI5571" s="2">
        <v>1</v>
      </c>
      <c r="BJ5571" s="2">
        <v>1</v>
      </c>
      <c r="BK5571" s="2">
        <v>2</v>
      </c>
      <c r="BL5571" s="2">
        <v>0</v>
      </c>
      <c r="BM5571" s="2">
        <v>0</v>
      </c>
      <c r="BN5571" s="2">
        <v>0</v>
      </c>
      <c r="BO5571" s="2">
        <v>0</v>
      </c>
      <c r="BP5571" s="2">
        <v>0</v>
      </c>
      <c r="BQ5571" s="2">
        <v>0</v>
      </c>
      <c r="BR5571" s="2">
        <v>0</v>
      </c>
      <c r="BS5571" s="2">
        <v>0</v>
      </c>
      <c r="BT5571" s="2">
        <v>0</v>
      </c>
      <c r="BU5571" s="2">
        <v>0</v>
      </c>
      <c r="BV5571" s="2">
        <v>0</v>
      </c>
      <c r="BW5571" s="2">
        <v>0</v>
      </c>
      <c r="BX5571" s="2">
        <v>0</v>
      </c>
      <c r="BY5571" s="2">
        <v>0</v>
      </c>
      <c r="BZ5571" s="2">
        <v>0</v>
      </c>
      <c r="CA5571" s="2">
        <v>0</v>
      </c>
      <c r="CB5571" s="2">
        <v>0</v>
      </c>
      <c r="CC5571" s="2">
        <v>0</v>
      </c>
      <c r="CD5571" s="2">
        <v>0</v>
      </c>
      <c r="CE5571" s="2">
        <v>0</v>
      </c>
      <c r="CF5571" s="2">
        <v>0</v>
      </c>
      <c r="CG5571" s="2">
        <v>0</v>
      </c>
      <c r="CH5571" s="2">
        <v>0</v>
      </c>
      <c r="CI5571" s="2">
        <v>0</v>
      </c>
      <c r="CJ5571" s="2">
        <v>0</v>
      </c>
      <c r="CK5571" s="2">
        <v>0</v>
      </c>
      <c r="CL5571" s="2">
        <v>0</v>
      </c>
    </row>
    <row r="5572" spans="1:90" x14ac:dyDescent="0.25">
      <c r="A5572" t="s">
        <v>115</v>
      </c>
      <c r="B5572">
        <v>20310</v>
      </c>
      <c r="C5572" t="s">
        <v>368</v>
      </c>
      <c r="D5572">
        <v>1</v>
      </c>
      <c r="E5572">
        <v>8</v>
      </c>
      <c r="F5572">
        <v>498403</v>
      </c>
      <c r="G5572">
        <v>35498403</v>
      </c>
      <c r="H5572" t="s">
        <v>16716</v>
      </c>
      <c r="I5572">
        <v>682</v>
      </c>
      <c r="J5572" t="s">
        <v>5778</v>
      </c>
      <c r="K5572" t="s">
        <v>6771</v>
      </c>
      <c r="L5572">
        <v>1</v>
      </c>
      <c r="M5572" t="s">
        <v>5778</v>
      </c>
      <c r="N5572">
        <v>18180000</v>
      </c>
      <c r="O5572" t="s">
        <v>102</v>
      </c>
      <c r="P5572" t="s">
        <v>16717</v>
      </c>
      <c r="Q5572">
        <v>835</v>
      </c>
      <c r="R5572">
        <v>15</v>
      </c>
      <c r="S5572">
        <v>32775137</v>
      </c>
      <c r="U5572" t="s">
        <v>16718</v>
      </c>
      <c r="V5572">
        <v>1</v>
      </c>
      <c r="W5572" s="2">
        <v>0</v>
      </c>
      <c r="X5572" s="2">
        <v>0</v>
      </c>
      <c r="Y5572" s="2">
        <v>0</v>
      </c>
      <c r="Z5572" s="2">
        <v>0</v>
      </c>
      <c r="AA5572" s="2">
        <v>0</v>
      </c>
      <c r="AB5572" s="2">
        <v>0</v>
      </c>
      <c r="AC5572" s="2">
        <v>0</v>
      </c>
      <c r="AD5572" s="2">
        <v>50</v>
      </c>
      <c r="AE5572" s="2">
        <v>49</v>
      </c>
      <c r="AF5572" s="2">
        <v>48</v>
      </c>
      <c r="AG5572" s="2">
        <v>65</v>
      </c>
      <c r="AH5572" s="2">
        <v>53</v>
      </c>
      <c r="AI5572" s="2">
        <v>44</v>
      </c>
      <c r="AJ5572" s="2">
        <v>36</v>
      </c>
      <c r="AK5572" s="2">
        <v>0</v>
      </c>
      <c r="AL5572" s="2">
        <v>0</v>
      </c>
      <c r="AM5572" s="2">
        <v>0</v>
      </c>
      <c r="AN5572" s="2">
        <v>0</v>
      </c>
      <c r="AO5572" s="2">
        <v>0</v>
      </c>
      <c r="AP5572" s="2">
        <v>0</v>
      </c>
      <c r="AQ5572" s="2">
        <v>0</v>
      </c>
      <c r="AR5572" s="2">
        <v>0</v>
      </c>
      <c r="AS5572" s="2">
        <v>0</v>
      </c>
      <c r="AT5572" s="2">
        <v>0</v>
      </c>
      <c r="AU5572" s="2">
        <v>0</v>
      </c>
      <c r="AV5572" s="2">
        <v>0</v>
      </c>
      <c r="AW5572" s="2">
        <v>0</v>
      </c>
      <c r="AX5572" s="2">
        <v>0</v>
      </c>
      <c r="AY5572" s="2">
        <v>0</v>
      </c>
      <c r="AZ5572" s="2">
        <v>0</v>
      </c>
      <c r="BA5572" s="2">
        <v>0</v>
      </c>
      <c r="BB5572" s="2">
        <v>0</v>
      </c>
      <c r="BC5572" s="2">
        <v>0</v>
      </c>
      <c r="BD5572" s="2">
        <v>0</v>
      </c>
      <c r="BE5572" s="2">
        <v>0</v>
      </c>
      <c r="BF5572" s="2">
        <v>0</v>
      </c>
      <c r="BG5572" s="2">
        <v>0</v>
      </c>
      <c r="BH5572" s="2">
        <v>0</v>
      </c>
      <c r="BI5572" s="2">
        <v>0</v>
      </c>
      <c r="BJ5572" s="2">
        <v>0</v>
      </c>
      <c r="BK5572" s="2">
        <v>0</v>
      </c>
      <c r="BL5572" s="2">
        <v>3</v>
      </c>
      <c r="BM5572" s="2">
        <v>4</v>
      </c>
      <c r="BN5572" s="2">
        <v>3</v>
      </c>
      <c r="BO5572" s="2">
        <v>3</v>
      </c>
      <c r="BP5572" s="2">
        <v>2</v>
      </c>
      <c r="BQ5572" s="2">
        <v>2</v>
      </c>
      <c r="BR5572" s="2">
        <v>2</v>
      </c>
      <c r="BS5572" s="2">
        <v>0</v>
      </c>
      <c r="BT5572" s="2">
        <v>0</v>
      </c>
      <c r="BU5572" s="2">
        <v>0</v>
      </c>
      <c r="BV5572" s="2">
        <v>0</v>
      </c>
      <c r="BW5572" s="2">
        <v>0</v>
      </c>
      <c r="BX5572" s="2">
        <v>0</v>
      </c>
      <c r="BY5572" s="2">
        <v>0</v>
      </c>
      <c r="BZ5572" s="2">
        <v>0</v>
      </c>
      <c r="CA5572" s="2">
        <v>0</v>
      </c>
      <c r="CB5572" s="2">
        <v>0</v>
      </c>
      <c r="CC5572" s="2">
        <v>0</v>
      </c>
      <c r="CD5572" s="2">
        <v>0</v>
      </c>
      <c r="CE5572" s="2">
        <v>0</v>
      </c>
      <c r="CF5572" s="2">
        <v>0</v>
      </c>
      <c r="CG5572" s="2">
        <v>0</v>
      </c>
      <c r="CH5572" s="2">
        <v>0</v>
      </c>
      <c r="CI5572" s="2">
        <v>0</v>
      </c>
      <c r="CJ5572" s="2">
        <v>0</v>
      </c>
      <c r="CK5572" s="2">
        <v>0</v>
      </c>
      <c r="CL5572" s="2">
        <v>0</v>
      </c>
    </row>
    <row r="5573" spans="1:90" x14ac:dyDescent="0.25">
      <c r="A5573" t="s">
        <v>115</v>
      </c>
      <c r="B5573">
        <v>20310</v>
      </c>
      <c r="C5573" t="s">
        <v>368</v>
      </c>
      <c r="D5573">
        <v>1</v>
      </c>
      <c r="E5573">
        <v>8</v>
      </c>
      <c r="F5573">
        <v>563043</v>
      </c>
      <c r="G5573">
        <v>35563043</v>
      </c>
      <c r="H5573" t="s">
        <v>15600</v>
      </c>
      <c r="I5573">
        <v>178</v>
      </c>
      <c r="J5573" t="s">
        <v>1393</v>
      </c>
      <c r="K5573" t="s">
        <v>10297</v>
      </c>
      <c r="L5573">
        <v>1</v>
      </c>
      <c r="M5573" t="s">
        <v>1393</v>
      </c>
      <c r="N5573">
        <v>18190000</v>
      </c>
      <c r="O5573" t="s">
        <v>261</v>
      </c>
      <c r="P5573" t="s">
        <v>15601</v>
      </c>
      <c r="Q5573">
        <v>283</v>
      </c>
      <c r="R5573">
        <v>15</v>
      </c>
      <c r="S5573">
        <v>57040312</v>
      </c>
      <c r="U5573" t="s">
        <v>15602</v>
      </c>
      <c r="V5573">
        <v>1</v>
      </c>
      <c r="W5573" s="2">
        <v>0</v>
      </c>
      <c r="X5573" s="2">
        <v>0</v>
      </c>
      <c r="Y5573" s="2">
        <v>0</v>
      </c>
      <c r="Z5573" s="2">
        <v>0</v>
      </c>
      <c r="AA5573" s="2">
        <v>0</v>
      </c>
      <c r="AB5573" s="2">
        <v>0</v>
      </c>
      <c r="AC5573" s="2">
        <v>0</v>
      </c>
      <c r="AD5573" s="2">
        <v>0</v>
      </c>
      <c r="AE5573" s="2">
        <v>0</v>
      </c>
      <c r="AF5573" s="2">
        <v>0</v>
      </c>
      <c r="AG5573" s="2">
        <v>0</v>
      </c>
      <c r="AH5573" s="2">
        <v>120</v>
      </c>
      <c r="AI5573" s="2">
        <v>97</v>
      </c>
      <c r="AJ5573" s="2">
        <v>128</v>
      </c>
      <c r="AK5573" s="2">
        <v>0</v>
      </c>
      <c r="AL5573" s="2">
        <v>0</v>
      </c>
      <c r="AM5573" s="2">
        <v>0</v>
      </c>
      <c r="AN5573" s="2">
        <v>0</v>
      </c>
      <c r="AO5573" s="2">
        <v>0</v>
      </c>
      <c r="AP5573" s="2">
        <v>0</v>
      </c>
      <c r="AQ5573" s="2">
        <v>0</v>
      </c>
      <c r="AR5573" s="2">
        <v>0</v>
      </c>
      <c r="AS5573" s="2">
        <v>0</v>
      </c>
      <c r="AT5573" s="2">
        <v>0</v>
      </c>
      <c r="AU5573" s="2">
        <v>0</v>
      </c>
      <c r="AV5573" s="2">
        <v>0</v>
      </c>
      <c r="AW5573" s="2">
        <v>0</v>
      </c>
      <c r="AX5573" s="2">
        <v>0</v>
      </c>
      <c r="AY5573" s="2">
        <v>0</v>
      </c>
      <c r="AZ5573" s="2">
        <v>0</v>
      </c>
      <c r="BA5573" s="2">
        <v>0</v>
      </c>
      <c r="BB5573" s="2">
        <v>0</v>
      </c>
      <c r="BC5573" s="2">
        <v>0</v>
      </c>
      <c r="BD5573" s="2">
        <v>0</v>
      </c>
      <c r="BE5573" s="2">
        <v>0</v>
      </c>
      <c r="BF5573" s="2">
        <v>0</v>
      </c>
      <c r="BG5573" s="2">
        <v>0</v>
      </c>
      <c r="BH5573" s="2">
        <v>0</v>
      </c>
      <c r="BI5573" s="2">
        <v>0</v>
      </c>
      <c r="BJ5573" s="2">
        <v>0</v>
      </c>
      <c r="BK5573" s="2">
        <v>0</v>
      </c>
      <c r="BL5573" s="2">
        <v>0</v>
      </c>
      <c r="BM5573" s="2">
        <v>0</v>
      </c>
      <c r="BN5573" s="2">
        <v>0</v>
      </c>
      <c r="BO5573" s="2">
        <v>0</v>
      </c>
      <c r="BP5573" s="2">
        <v>5</v>
      </c>
      <c r="BQ5573" s="2">
        <v>3</v>
      </c>
      <c r="BR5573" s="2">
        <v>7</v>
      </c>
      <c r="BS5573" s="2">
        <v>0</v>
      </c>
      <c r="BT5573" s="2">
        <v>0</v>
      </c>
      <c r="BU5573" s="2">
        <v>0</v>
      </c>
      <c r="BV5573" s="2">
        <v>0</v>
      </c>
      <c r="BW5573" s="2">
        <v>0</v>
      </c>
      <c r="BX5573" s="2">
        <v>0</v>
      </c>
      <c r="BY5573" s="2">
        <v>0</v>
      </c>
      <c r="BZ5573" s="2">
        <v>0</v>
      </c>
      <c r="CA5573" s="2">
        <v>0</v>
      </c>
      <c r="CB5573" s="2">
        <v>0</v>
      </c>
      <c r="CC5573" s="2">
        <v>0</v>
      </c>
      <c r="CD5573" s="2">
        <v>0</v>
      </c>
      <c r="CE5573" s="2">
        <v>0</v>
      </c>
      <c r="CF5573" s="2">
        <v>0</v>
      </c>
      <c r="CG5573" s="2">
        <v>0</v>
      </c>
      <c r="CH5573" s="2">
        <v>0</v>
      </c>
      <c r="CI5573" s="2">
        <v>0</v>
      </c>
      <c r="CJ5573" s="2">
        <v>0</v>
      </c>
      <c r="CK5573" s="2">
        <v>0</v>
      </c>
      <c r="CL5573" s="2">
        <v>0</v>
      </c>
    </row>
    <row r="5574" spans="1:90" x14ac:dyDescent="0.25">
      <c r="A5574" t="s">
        <v>115</v>
      </c>
      <c r="B5574">
        <v>20310</v>
      </c>
      <c r="C5574" t="s">
        <v>368</v>
      </c>
      <c r="D5574">
        <v>1</v>
      </c>
      <c r="E5574">
        <v>8</v>
      </c>
      <c r="F5574">
        <v>903310</v>
      </c>
      <c r="G5574">
        <v>35903310</v>
      </c>
      <c r="H5574" t="s">
        <v>11481</v>
      </c>
      <c r="I5574">
        <v>602</v>
      </c>
      <c r="J5574" t="s">
        <v>630</v>
      </c>
      <c r="K5574" t="s">
        <v>1881</v>
      </c>
      <c r="L5574">
        <v>1</v>
      </c>
      <c r="M5574" t="s">
        <v>630</v>
      </c>
      <c r="N5574">
        <v>18160000</v>
      </c>
      <c r="O5574" t="s">
        <v>92</v>
      </c>
      <c r="P5574" t="s">
        <v>11482</v>
      </c>
      <c r="Q5574">
        <v>298</v>
      </c>
      <c r="R5574">
        <v>15</v>
      </c>
      <c r="S5574">
        <v>32921330</v>
      </c>
      <c r="U5574" t="s">
        <v>11483</v>
      </c>
      <c r="V5574">
        <v>1</v>
      </c>
      <c r="W5574" s="2">
        <v>0</v>
      </c>
      <c r="X5574" s="2">
        <v>0</v>
      </c>
      <c r="Y5574" s="2">
        <v>0</v>
      </c>
      <c r="Z5574" s="2">
        <v>0</v>
      </c>
      <c r="AA5574" s="2">
        <v>0</v>
      </c>
      <c r="AB5574" s="2">
        <v>0</v>
      </c>
      <c r="AC5574" s="2">
        <v>0</v>
      </c>
      <c r="AD5574" s="2">
        <v>72</v>
      </c>
      <c r="AE5574" s="2">
        <v>75</v>
      </c>
      <c r="AF5574" s="2">
        <v>57</v>
      </c>
      <c r="AG5574" s="2">
        <v>75</v>
      </c>
      <c r="AH5574" s="2">
        <v>79</v>
      </c>
      <c r="AI5574" s="2">
        <v>63</v>
      </c>
      <c r="AJ5574" s="2">
        <v>63</v>
      </c>
      <c r="AK5574" s="2">
        <v>0</v>
      </c>
      <c r="AL5574" s="2">
        <v>0</v>
      </c>
      <c r="AM5574" s="2">
        <v>0</v>
      </c>
      <c r="AN5574" s="2">
        <v>0</v>
      </c>
      <c r="AO5574" s="2">
        <v>0</v>
      </c>
      <c r="AP5574" s="2">
        <v>0</v>
      </c>
      <c r="AQ5574" s="2">
        <v>0</v>
      </c>
      <c r="AR5574" s="2">
        <v>0</v>
      </c>
      <c r="AS5574" s="2">
        <v>0</v>
      </c>
      <c r="AT5574" s="2">
        <v>0</v>
      </c>
      <c r="AU5574" s="2">
        <v>0</v>
      </c>
      <c r="AV5574" s="2">
        <v>0</v>
      </c>
      <c r="AW5574" s="2">
        <v>0</v>
      </c>
      <c r="AX5574" s="2">
        <v>0</v>
      </c>
      <c r="AY5574" s="2">
        <v>0</v>
      </c>
      <c r="AZ5574" s="2">
        <v>0</v>
      </c>
      <c r="BA5574" s="2">
        <v>0</v>
      </c>
      <c r="BB5574" s="2">
        <v>0</v>
      </c>
      <c r="BC5574" s="2">
        <v>308</v>
      </c>
      <c r="BD5574" s="2">
        <v>7</v>
      </c>
      <c r="BE5574" s="2">
        <v>0</v>
      </c>
      <c r="BF5574" s="2">
        <v>0</v>
      </c>
      <c r="BG5574" s="2">
        <v>0</v>
      </c>
      <c r="BH5574" s="2">
        <v>0</v>
      </c>
      <c r="BI5574" s="2">
        <v>0</v>
      </c>
      <c r="BJ5574" s="2">
        <v>0</v>
      </c>
      <c r="BK5574" s="2">
        <v>0</v>
      </c>
      <c r="BL5574" s="2">
        <v>6</v>
      </c>
      <c r="BM5574" s="2">
        <v>5</v>
      </c>
      <c r="BN5574" s="2">
        <v>3</v>
      </c>
      <c r="BO5574" s="2">
        <v>5</v>
      </c>
      <c r="BP5574" s="2">
        <v>4</v>
      </c>
      <c r="BQ5574" s="2">
        <v>4</v>
      </c>
      <c r="BR5574" s="2">
        <v>4</v>
      </c>
      <c r="BS5574" s="2">
        <v>0</v>
      </c>
      <c r="BT5574" s="2">
        <v>0</v>
      </c>
      <c r="BU5574" s="2">
        <v>0</v>
      </c>
      <c r="BV5574" s="2">
        <v>0</v>
      </c>
      <c r="BW5574" s="2">
        <v>0</v>
      </c>
      <c r="BX5574" s="2">
        <v>0</v>
      </c>
      <c r="BY5574" s="2">
        <v>0</v>
      </c>
      <c r="BZ5574" s="2">
        <v>0</v>
      </c>
      <c r="CA5574" s="2">
        <v>0</v>
      </c>
      <c r="CB5574" s="2">
        <v>0</v>
      </c>
      <c r="CC5574" s="2">
        <v>0</v>
      </c>
      <c r="CD5574" s="2">
        <v>0</v>
      </c>
      <c r="CE5574" s="2">
        <v>0</v>
      </c>
      <c r="CF5574" s="2">
        <v>0</v>
      </c>
      <c r="CG5574" s="2">
        <v>0</v>
      </c>
      <c r="CH5574" s="2">
        <v>0</v>
      </c>
      <c r="CI5574" s="2">
        <v>0</v>
      </c>
      <c r="CJ5574" s="2">
        <v>0</v>
      </c>
      <c r="CK5574" s="2">
        <v>20</v>
      </c>
      <c r="CL5574" s="2">
        <v>2</v>
      </c>
    </row>
    <row r="5575" spans="1:90" x14ac:dyDescent="0.25">
      <c r="A5575" t="s">
        <v>115</v>
      </c>
      <c r="B5575">
        <v>20310</v>
      </c>
      <c r="C5575" t="s">
        <v>368</v>
      </c>
      <c r="D5575">
        <v>1</v>
      </c>
      <c r="E5575">
        <v>8</v>
      </c>
      <c r="F5575">
        <v>913741</v>
      </c>
      <c r="G5575">
        <v>35913741</v>
      </c>
      <c r="H5575" t="s">
        <v>14580</v>
      </c>
      <c r="I5575">
        <v>602</v>
      </c>
      <c r="J5575" t="s">
        <v>630</v>
      </c>
      <c r="K5575" t="s">
        <v>13503</v>
      </c>
      <c r="L5575">
        <v>1</v>
      </c>
      <c r="M5575" t="s">
        <v>630</v>
      </c>
      <c r="N5575">
        <v>18160000</v>
      </c>
      <c r="O5575" t="s">
        <v>92</v>
      </c>
      <c r="P5575" t="s">
        <v>13504</v>
      </c>
      <c r="Q5575">
        <v>150</v>
      </c>
      <c r="R5575">
        <v>15</v>
      </c>
      <c r="S5575">
        <v>32922122</v>
      </c>
      <c r="T5575">
        <v>34921458</v>
      </c>
      <c r="U5575" t="s">
        <v>13505</v>
      </c>
      <c r="V5575">
        <v>1</v>
      </c>
      <c r="W5575" s="2">
        <v>0</v>
      </c>
      <c r="X5575" s="2">
        <v>0</v>
      </c>
      <c r="Y5575" s="2">
        <v>0</v>
      </c>
      <c r="Z5575" s="2">
        <v>0</v>
      </c>
      <c r="AA5575" s="2">
        <v>0</v>
      </c>
      <c r="AB5575" s="2">
        <v>0</v>
      </c>
      <c r="AC5575" s="2">
        <v>0</v>
      </c>
      <c r="AD5575" s="2">
        <v>71</v>
      </c>
      <c r="AE5575" s="2">
        <v>69</v>
      </c>
      <c r="AF5575" s="2">
        <v>37</v>
      </c>
      <c r="AG5575" s="2">
        <v>61</v>
      </c>
      <c r="AH5575" s="2">
        <v>0</v>
      </c>
      <c r="AI5575" s="2">
        <v>0</v>
      </c>
      <c r="AJ5575" s="2">
        <v>0</v>
      </c>
      <c r="AK5575" s="2">
        <v>0</v>
      </c>
      <c r="AL5575" s="2">
        <v>0</v>
      </c>
      <c r="AM5575" s="2">
        <v>0</v>
      </c>
      <c r="AN5575" s="2">
        <v>0</v>
      </c>
      <c r="AO5575" s="2">
        <v>0</v>
      </c>
      <c r="AP5575" s="2">
        <v>0</v>
      </c>
      <c r="AQ5575" s="2">
        <v>0</v>
      </c>
      <c r="AR5575" s="2">
        <v>0</v>
      </c>
      <c r="AS5575" s="2">
        <v>0</v>
      </c>
      <c r="AT5575" s="2">
        <v>0</v>
      </c>
      <c r="AU5575" s="2">
        <v>0</v>
      </c>
      <c r="AV5575" s="2">
        <v>0</v>
      </c>
      <c r="AW5575" s="2">
        <v>0</v>
      </c>
      <c r="AX5575" s="2">
        <v>0</v>
      </c>
      <c r="AY5575" s="2">
        <v>0</v>
      </c>
      <c r="AZ5575" s="2">
        <v>0</v>
      </c>
      <c r="BA5575" s="2">
        <v>0</v>
      </c>
      <c r="BB5575" s="2">
        <v>0</v>
      </c>
      <c r="BC5575" s="2">
        <v>0</v>
      </c>
      <c r="BD5575" s="2">
        <v>0</v>
      </c>
      <c r="BE5575" s="2">
        <v>0</v>
      </c>
      <c r="BF5575" s="2">
        <v>0</v>
      </c>
      <c r="BG5575" s="2">
        <v>0</v>
      </c>
      <c r="BH5575" s="2">
        <v>0</v>
      </c>
      <c r="BI5575" s="2">
        <v>0</v>
      </c>
      <c r="BJ5575" s="2">
        <v>0</v>
      </c>
      <c r="BK5575" s="2">
        <v>0</v>
      </c>
      <c r="BL5575" s="2">
        <v>4</v>
      </c>
      <c r="BM5575" s="2">
        <v>2</v>
      </c>
      <c r="BN5575" s="2">
        <v>1</v>
      </c>
      <c r="BO5575" s="2">
        <v>3</v>
      </c>
      <c r="BP5575" s="2">
        <v>0</v>
      </c>
      <c r="BQ5575" s="2">
        <v>0</v>
      </c>
      <c r="BR5575" s="2">
        <v>0</v>
      </c>
      <c r="BS5575" s="2">
        <v>0</v>
      </c>
      <c r="BT5575" s="2">
        <v>0</v>
      </c>
      <c r="BU5575" s="2">
        <v>0</v>
      </c>
      <c r="BV5575" s="2">
        <v>0</v>
      </c>
      <c r="BW5575" s="2">
        <v>0</v>
      </c>
      <c r="BX5575" s="2">
        <v>0</v>
      </c>
      <c r="BY5575" s="2">
        <v>0</v>
      </c>
      <c r="BZ5575" s="2">
        <v>0</v>
      </c>
      <c r="CA5575" s="2">
        <v>0</v>
      </c>
      <c r="CB5575" s="2">
        <v>0</v>
      </c>
      <c r="CC5575" s="2">
        <v>0</v>
      </c>
      <c r="CD5575" s="2">
        <v>0</v>
      </c>
      <c r="CE5575" s="2">
        <v>0</v>
      </c>
      <c r="CF5575" s="2">
        <v>0</v>
      </c>
      <c r="CG5575" s="2">
        <v>0</v>
      </c>
      <c r="CH5575" s="2">
        <v>0</v>
      </c>
      <c r="CI5575" s="2">
        <v>0</v>
      </c>
      <c r="CJ5575" s="2">
        <v>0</v>
      </c>
      <c r="CK5575" s="2">
        <v>0</v>
      </c>
      <c r="CL5575" s="2">
        <v>0</v>
      </c>
    </row>
    <row r="5576" spans="1:90" x14ac:dyDescent="0.25">
      <c r="A5576" t="s">
        <v>115</v>
      </c>
      <c r="B5576">
        <v>20310</v>
      </c>
      <c r="C5576" t="s">
        <v>368</v>
      </c>
      <c r="D5576">
        <v>1</v>
      </c>
      <c r="E5576">
        <v>8</v>
      </c>
      <c r="F5576">
        <v>16883</v>
      </c>
      <c r="G5576">
        <v>35016883</v>
      </c>
      <c r="H5576" t="s">
        <v>15519</v>
      </c>
      <c r="I5576">
        <v>526</v>
      </c>
      <c r="J5576" t="s">
        <v>1093</v>
      </c>
      <c r="K5576" t="s">
        <v>91</v>
      </c>
      <c r="L5576">
        <v>1</v>
      </c>
      <c r="M5576" t="s">
        <v>1093</v>
      </c>
      <c r="N5576">
        <v>18170000</v>
      </c>
      <c r="O5576" t="s">
        <v>102</v>
      </c>
      <c r="P5576" t="s">
        <v>13632</v>
      </c>
      <c r="Q5576">
        <v>296</v>
      </c>
      <c r="R5576">
        <v>15</v>
      </c>
      <c r="S5576">
        <v>32441312</v>
      </c>
      <c r="T5576">
        <v>32442042</v>
      </c>
      <c r="U5576" t="s">
        <v>15520</v>
      </c>
      <c r="V5576">
        <v>1</v>
      </c>
      <c r="W5576" s="2">
        <v>0</v>
      </c>
      <c r="X5576" s="2">
        <v>0</v>
      </c>
      <c r="Y5576" s="2">
        <v>0</v>
      </c>
      <c r="Z5576" s="2">
        <v>0</v>
      </c>
      <c r="AA5576" s="2">
        <v>0</v>
      </c>
      <c r="AB5576" s="2">
        <v>0</v>
      </c>
      <c r="AC5576" s="2">
        <v>0</v>
      </c>
      <c r="AD5576" s="2">
        <v>62</v>
      </c>
      <c r="AE5576" s="2">
        <v>41</v>
      </c>
      <c r="AF5576" s="2">
        <v>76</v>
      </c>
      <c r="AG5576" s="2">
        <v>82</v>
      </c>
      <c r="AH5576" s="2">
        <v>85</v>
      </c>
      <c r="AI5576" s="2">
        <v>57</v>
      </c>
      <c r="AJ5576" s="2">
        <v>59</v>
      </c>
      <c r="AK5576" s="2">
        <v>0</v>
      </c>
      <c r="AL5576" s="2">
        <v>0</v>
      </c>
      <c r="AM5576" s="2">
        <v>0</v>
      </c>
      <c r="AN5576" s="2">
        <v>0</v>
      </c>
      <c r="AO5576" s="2">
        <v>0</v>
      </c>
      <c r="AP5576" s="2">
        <v>0</v>
      </c>
      <c r="AQ5576" s="2">
        <v>0</v>
      </c>
      <c r="AR5576" s="2">
        <v>68</v>
      </c>
      <c r="AS5576" s="2">
        <v>0</v>
      </c>
      <c r="AT5576" s="2">
        <v>0</v>
      </c>
      <c r="AU5576" s="2">
        <v>102</v>
      </c>
      <c r="AV5576" s="2">
        <v>0</v>
      </c>
      <c r="AW5576" s="2">
        <v>0</v>
      </c>
      <c r="AX5576" s="2">
        <v>0</v>
      </c>
      <c r="AY5576" s="2">
        <v>0</v>
      </c>
      <c r="AZ5576" s="2">
        <v>0</v>
      </c>
      <c r="BA5576" s="2">
        <v>0</v>
      </c>
      <c r="BB5576" s="2">
        <v>0</v>
      </c>
      <c r="BC5576" s="2">
        <v>30</v>
      </c>
      <c r="BD5576" s="2">
        <v>12</v>
      </c>
      <c r="BE5576" s="2">
        <v>0</v>
      </c>
      <c r="BF5576" s="2">
        <v>0</v>
      </c>
      <c r="BG5576" s="2">
        <v>0</v>
      </c>
      <c r="BH5576" s="2">
        <v>0</v>
      </c>
      <c r="BI5576" s="2">
        <v>0</v>
      </c>
      <c r="BJ5576" s="2">
        <v>0</v>
      </c>
      <c r="BK5576" s="2">
        <v>0</v>
      </c>
      <c r="BL5576" s="2">
        <v>4</v>
      </c>
      <c r="BM5576" s="2">
        <v>3</v>
      </c>
      <c r="BN5576" s="2">
        <v>4</v>
      </c>
      <c r="BO5576" s="2">
        <v>5</v>
      </c>
      <c r="BP5576" s="2">
        <v>4</v>
      </c>
      <c r="BQ5576" s="2">
        <v>3</v>
      </c>
      <c r="BR5576" s="2">
        <v>3</v>
      </c>
      <c r="BS5576" s="2">
        <v>0</v>
      </c>
      <c r="BT5576" s="2">
        <v>0</v>
      </c>
      <c r="BU5576" s="2">
        <v>0</v>
      </c>
      <c r="BV5576" s="2">
        <v>0</v>
      </c>
      <c r="BW5576" s="2">
        <v>0</v>
      </c>
      <c r="BX5576" s="2">
        <v>0</v>
      </c>
      <c r="BY5576" s="2">
        <v>0</v>
      </c>
      <c r="BZ5576" s="2">
        <v>4</v>
      </c>
      <c r="CA5576" s="2">
        <v>0</v>
      </c>
      <c r="CB5576" s="2">
        <v>0</v>
      </c>
      <c r="CC5576" s="2">
        <v>6</v>
      </c>
      <c r="CD5576" s="2">
        <v>0</v>
      </c>
      <c r="CE5576" s="2">
        <v>0</v>
      </c>
      <c r="CF5576" s="2">
        <v>0</v>
      </c>
      <c r="CG5576" s="2">
        <v>0</v>
      </c>
      <c r="CH5576" s="2">
        <v>0</v>
      </c>
      <c r="CI5576" s="2">
        <v>0</v>
      </c>
      <c r="CJ5576" s="2">
        <v>0</v>
      </c>
      <c r="CK5576" s="2">
        <v>2</v>
      </c>
      <c r="CL5576" s="2">
        <v>3</v>
      </c>
    </row>
    <row r="5577" spans="1:90" x14ac:dyDescent="0.25">
      <c r="A5577" t="s">
        <v>115</v>
      </c>
      <c r="B5577">
        <v>20310</v>
      </c>
      <c r="C5577" t="s">
        <v>368</v>
      </c>
      <c r="D5577">
        <v>2</v>
      </c>
      <c r="E5577">
        <v>6</v>
      </c>
      <c r="F5577">
        <v>458855</v>
      </c>
      <c r="G5577">
        <v>35458855</v>
      </c>
      <c r="H5577" t="s">
        <v>13502</v>
      </c>
      <c r="I5577">
        <v>602</v>
      </c>
      <c r="J5577" t="s">
        <v>630</v>
      </c>
      <c r="K5577" t="s">
        <v>13503</v>
      </c>
      <c r="L5577">
        <v>1</v>
      </c>
      <c r="M5577" t="s">
        <v>630</v>
      </c>
      <c r="N5577">
        <v>18160000</v>
      </c>
      <c r="O5577" t="s">
        <v>92</v>
      </c>
      <c r="P5577" t="s">
        <v>13504</v>
      </c>
      <c r="Q5577">
        <v>150</v>
      </c>
      <c r="R5577">
        <v>15</v>
      </c>
      <c r="S5577">
        <v>32920302</v>
      </c>
      <c r="T5577">
        <v>32922122</v>
      </c>
      <c r="U5577" t="s">
        <v>13505</v>
      </c>
      <c r="V5577">
        <v>1</v>
      </c>
      <c r="W5577" s="2">
        <v>0</v>
      </c>
      <c r="X5577" s="2">
        <v>0</v>
      </c>
      <c r="Y5577" s="2">
        <v>0</v>
      </c>
      <c r="Z5577" s="2">
        <v>0</v>
      </c>
      <c r="AA5577" s="2">
        <v>0</v>
      </c>
      <c r="AB5577" s="2">
        <v>0</v>
      </c>
      <c r="AC5577" s="2">
        <v>0</v>
      </c>
      <c r="AD5577" s="2">
        <v>0</v>
      </c>
      <c r="AE5577" s="2">
        <v>0</v>
      </c>
      <c r="AF5577" s="2">
        <v>0</v>
      </c>
      <c r="AG5577" s="2">
        <v>0</v>
      </c>
      <c r="AH5577" s="2">
        <v>0</v>
      </c>
      <c r="AI5577" s="2">
        <v>0</v>
      </c>
      <c r="AJ5577" s="2">
        <v>0</v>
      </c>
      <c r="AK5577" s="2">
        <v>0</v>
      </c>
      <c r="AL5577" s="2">
        <v>0</v>
      </c>
      <c r="AM5577" s="2">
        <v>0</v>
      </c>
      <c r="AN5577" s="2">
        <v>0</v>
      </c>
      <c r="AO5577" s="2">
        <v>0</v>
      </c>
      <c r="AP5577" s="2">
        <v>0</v>
      </c>
      <c r="AQ5577" s="2">
        <v>0</v>
      </c>
      <c r="AR5577" s="2">
        <v>0</v>
      </c>
      <c r="AS5577" s="2">
        <v>0</v>
      </c>
      <c r="AT5577" s="2">
        <v>0</v>
      </c>
      <c r="AU5577" s="2">
        <v>0</v>
      </c>
      <c r="AV5577" s="2">
        <v>0</v>
      </c>
      <c r="AW5577" s="2">
        <v>0</v>
      </c>
      <c r="AX5577" s="2">
        <v>0</v>
      </c>
      <c r="AY5577" s="2">
        <v>0</v>
      </c>
      <c r="AZ5577" s="2">
        <v>0</v>
      </c>
      <c r="BA5577" s="2">
        <v>0</v>
      </c>
      <c r="BB5577" s="2">
        <v>0</v>
      </c>
      <c r="BC5577" s="2">
        <v>297</v>
      </c>
      <c r="BD5577" s="2">
        <v>0</v>
      </c>
      <c r="BE5577" s="2">
        <v>0</v>
      </c>
      <c r="BF5577" s="2">
        <v>0</v>
      </c>
      <c r="BG5577" s="2">
        <v>0</v>
      </c>
      <c r="BH5577" s="2">
        <v>0</v>
      </c>
      <c r="BI5577" s="2">
        <v>0</v>
      </c>
      <c r="BJ5577" s="2">
        <v>0</v>
      </c>
      <c r="BK5577" s="2">
        <v>0</v>
      </c>
      <c r="BL5577" s="2">
        <v>0</v>
      </c>
      <c r="BM5577" s="2">
        <v>0</v>
      </c>
      <c r="BN5577" s="2">
        <v>0</v>
      </c>
      <c r="BO5577" s="2">
        <v>0</v>
      </c>
      <c r="BP5577" s="2">
        <v>0</v>
      </c>
      <c r="BQ5577" s="2">
        <v>0</v>
      </c>
      <c r="BR5577" s="2">
        <v>0</v>
      </c>
      <c r="BS5577" s="2">
        <v>0</v>
      </c>
      <c r="BT5577" s="2">
        <v>0</v>
      </c>
      <c r="BU5577" s="2">
        <v>0</v>
      </c>
      <c r="BV5577" s="2">
        <v>0</v>
      </c>
      <c r="BW5577" s="2">
        <v>0</v>
      </c>
      <c r="BX5577" s="2">
        <v>0</v>
      </c>
      <c r="BY5577" s="2">
        <v>0</v>
      </c>
      <c r="BZ5577" s="2">
        <v>0</v>
      </c>
      <c r="CA5577" s="2">
        <v>0</v>
      </c>
      <c r="CB5577" s="2">
        <v>0</v>
      </c>
      <c r="CC5577" s="2">
        <v>0</v>
      </c>
      <c r="CD5577" s="2">
        <v>0</v>
      </c>
      <c r="CE5577" s="2">
        <v>0</v>
      </c>
      <c r="CF5577" s="2">
        <v>0</v>
      </c>
      <c r="CG5577" s="2">
        <v>0</v>
      </c>
      <c r="CH5577" s="2">
        <v>0</v>
      </c>
      <c r="CI5577" s="2">
        <v>0</v>
      </c>
      <c r="CJ5577" s="2">
        <v>0</v>
      </c>
      <c r="CK5577" s="2">
        <v>16</v>
      </c>
      <c r="CL5577" s="2">
        <v>0</v>
      </c>
    </row>
    <row r="5578" spans="1:90" x14ac:dyDescent="0.25">
      <c r="A5578" t="s">
        <v>115</v>
      </c>
      <c r="B5578">
        <v>20310</v>
      </c>
      <c r="C5578" t="s">
        <v>368</v>
      </c>
      <c r="D5578">
        <v>2</v>
      </c>
      <c r="E5578">
        <v>6</v>
      </c>
      <c r="F5578">
        <v>446973</v>
      </c>
      <c r="G5578">
        <v>35446973</v>
      </c>
      <c r="H5578" t="s">
        <v>13631</v>
      </c>
      <c r="I5578">
        <v>526</v>
      </c>
      <c r="J5578" t="s">
        <v>1093</v>
      </c>
      <c r="K5578" t="s">
        <v>91</v>
      </c>
      <c r="L5578">
        <v>1</v>
      </c>
      <c r="M5578" t="s">
        <v>1093</v>
      </c>
      <c r="N5578">
        <v>18170000</v>
      </c>
      <c r="O5578" t="s">
        <v>102</v>
      </c>
      <c r="P5578" t="s">
        <v>13632</v>
      </c>
      <c r="Q5578">
        <v>296</v>
      </c>
      <c r="R5578">
        <v>15</v>
      </c>
      <c r="S5578">
        <v>32441312</v>
      </c>
      <c r="T5578">
        <v>32442042</v>
      </c>
      <c r="U5578" t="s">
        <v>19794</v>
      </c>
      <c r="V5578">
        <v>1</v>
      </c>
      <c r="W5578" s="2">
        <v>0</v>
      </c>
      <c r="X5578" s="2">
        <v>0</v>
      </c>
      <c r="Y5578" s="2">
        <v>0</v>
      </c>
      <c r="Z5578" s="2">
        <v>0</v>
      </c>
      <c r="AA5578" s="2">
        <v>0</v>
      </c>
      <c r="AB5578" s="2">
        <v>0</v>
      </c>
      <c r="AC5578" s="2">
        <v>0</v>
      </c>
      <c r="AD5578" s="2">
        <v>0</v>
      </c>
      <c r="AE5578" s="2">
        <v>0</v>
      </c>
      <c r="AF5578" s="2">
        <v>0</v>
      </c>
      <c r="AG5578" s="2">
        <v>0</v>
      </c>
      <c r="AH5578" s="2">
        <v>0</v>
      </c>
      <c r="AI5578" s="2">
        <v>0</v>
      </c>
      <c r="AJ5578" s="2">
        <v>0</v>
      </c>
      <c r="AK5578" s="2">
        <v>0</v>
      </c>
      <c r="AL5578" s="2">
        <v>0</v>
      </c>
      <c r="AM5578" s="2">
        <v>0</v>
      </c>
      <c r="AN5578" s="2">
        <v>0</v>
      </c>
      <c r="AO5578" s="2">
        <v>0</v>
      </c>
      <c r="AP5578" s="2">
        <v>0</v>
      </c>
      <c r="AQ5578" s="2">
        <v>0</v>
      </c>
      <c r="AR5578" s="2">
        <v>0</v>
      </c>
      <c r="AS5578" s="2">
        <v>0</v>
      </c>
      <c r="AT5578" s="2">
        <v>0</v>
      </c>
      <c r="AU5578" s="2">
        <v>0</v>
      </c>
      <c r="AV5578" s="2">
        <v>0</v>
      </c>
      <c r="AW5578" s="2">
        <v>0</v>
      </c>
      <c r="AX5578" s="2">
        <v>0</v>
      </c>
      <c r="AY5578" s="2">
        <v>0</v>
      </c>
      <c r="AZ5578" s="2">
        <v>0</v>
      </c>
      <c r="BA5578" s="2">
        <v>0</v>
      </c>
      <c r="BB5578" s="2">
        <v>0</v>
      </c>
      <c r="BC5578" s="2">
        <v>285</v>
      </c>
      <c r="BD5578" s="2">
        <v>0</v>
      </c>
      <c r="BE5578" s="2">
        <v>0</v>
      </c>
      <c r="BF5578" s="2">
        <v>0</v>
      </c>
      <c r="BG5578" s="2">
        <v>0</v>
      </c>
      <c r="BH5578" s="2">
        <v>0</v>
      </c>
      <c r="BI5578" s="2">
        <v>0</v>
      </c>
      <c r="BJ5578" s="2">
        <v>0</v>
      </c>
      <c r="BK5578" s="2">
        <v>0</v>
      </c>
      <c r="BL5578" s="2">
        <v>0</v>
      </c>
      <c r="BM5578" s="2">
        <v>0</v>
      </c>
      <c r="BN5578" s="2">
        <v>0</v>
      </c>
      <c r="BO5578" s="2">
        <v>0</v>
      </c>
      <c r="BP5578" s="2">
        <v>0</v>
      </c>
      <c r="BQ5578" s="2">
        <v>0</v>
      </c>
      <c r="BR5578" s="2">
        <v>0</v>
      </c>
      <c r="BS5578" s="2">
        <v>0</v>
      </c>
      <c r="BT5578" s="2">
        <v>0</v>
      </c>
      <c r="BU5578" s="2">
        <v>0</v>
      </c>
      <c r="BV5578" s="2">
        <v>0</v>
      </c>
      <c r="BW5578" s="2">
        <v>0</v>
      </c>
      <c r="BX5578" s="2">
        <v>0</v>
      </c>
      <c r="BY5578" s="2">
        <v>0</v>
      </c>
      <c r="BZ5578" s="2">
        <v>0</v>
      </c>
      <c r="CA5578" s="2">
        <v>0</v>
      </c>
      <c r="CB5578" s="2">
        <v>0</v>
      </c>
      <c r="CC5578" s="2">
        <v>0</v>
      </c>
      <c r="CD5578" s="2">
        <v>0</v>
      </c>
      <c r="CE5578" s="2">
        <v>0</v>
      </c>
      <c r="CF5578" s="2">
        <v>0</v>
      </c>
      <c r="CG5578" s="2">
        <v>0</v>
      </c>
      <c r="CH5578" s="2">
        <v>0</v>
      </c>
      <c r="CI5578" s="2">
        <v>0</v>
      </c>
      <c r="CJ5578" s="2">
        <v>0</v>
      </c>
      <c r="CK5578" s="2">
        <v>14</v>
      </c>
      <c r="CL5578" s="2">
        <v>0</v>
      </c>
    </row>
    <row r="5579" spans="1:90" x14ac:dyDescent="0.25">
      <c r="A5579" t="s">
        <v>115</v>
      </c>
      <c r="B5579">
        <v>20310</v>
      </c>
      <c r="C5579" t="s">
        <v>368</v>
      </c>
      <c r="D5579">
        <v>2</v>
      </c>
      <c r="E5579">
        <v>6</v>
      </c>
      <c r="F5579">
        <v>438030</v>
      </c>
      <c r="G5579">
        <v>35438030</v>
      </c>
      <c r="H5579" t="s">
        <v>3298</v>
      </c>
      <c r="I5579">
        <v>717</v>
      </c>
      <c r="J5579" t="s">
        <v>368</v>
      </c>
      <c r="K5579" t="s">
        <v>534</v>
      </c>
      <c r="L5579">
        <v>1</v>
      </c>
      <c r="M5579" t="s">
        <v>368</v>
      </c>
      <c r="N5579">
        <v>18110435</v>
      </c>
      <c r="O5579" t="s">
        <v>92</v>
      </c>
      <c r="P5579" t="s">
        <v>3299</v>
      </c>
      <c r="Q5579">
        <v>180</v>
      </c>
      <c r="R5579">
        <v>15</v>
      </c>
      <c r="S5579">
        <v>32433367</v>
      </c>
      <c r="U5579" t="s">
        <v>3300</v>
      </c>
      <c r="V5579">
        <v>1</v>
      </c>
      <c r="W5579" s="2">
        <v>0</v>
      </c>
      <c r="X5579" s="2">
        <v>0</v>
      </c>
      <c r="Y5579" s="2">
        <v>0</v>
      </c>
      <c r="Z5579" s="2">
        <v>0</v>
      </c>
      <c r="AA5579" s="2">
        <v>0</v>
      </c>
      <c r="AB5579" s="2">
        <v>0</v>
      </c>
      <c r="AC5579" s="2">
        <v>0</v>
      </c>
      <c r="AD5579" s="2">
        <v>0</v>
      </c>
      <c r="AE5579" s="2">
        <v>0</v>
      </c>
      <c r="AF5579" s="2">
        <v>0</v>
      </c>
      <c r="AG5579" s="2">
        <v>0</v>
      </c>
      <c r="AH5579" s="2">
        <v>0</v>
      </c>
      <c r="AI5579" s="2">
        <v>0</v>
      </c>
      <c r="AJ5579" s="2">
        <v>0</v>
      </c>
      <c r="AK5579" s="2">
        <v>0</v>
      </c>
      <c r="AL5579" s="2">
        <v>0</v>
      </c>
      <c r="AM5579" s="2">
        <v>0</v>
      </c>
      <c r="AN5579" s="2">
        <v>0</v>
      </c>
      <c r="AO5579" s="2">
        <v>0</v>
      </c>
      <c r="AP5579" s="2">
        <v>0</v>
      </c>
      <c r="AQ5579" s="2">
        <v>0</v>
      </c>
      <c r="AR5579" s="2">
        <v>0</v>
      </c>
      <c r="AS5579" s="2">
        <v>0</v>
      </c>
      <c r="AT5579" s="2">
        <v>0</v>
      </c>
      <c r="AU5579" s="2">
        <v>0</v>
      </c>
      <c r="AV5579" s="2">
        <v>0</v>
      </c>
      <c r="AW5579" s="2">
        <v>0</v>
      </c>
      <c r="AX5579" s="2">
        <v>0</v>
      </c>
      <c r="AY5579" s="2">
        <v>0</v>
      </c>
      <c r="AZ5579" s="2">
        <v>0</v>
      </c>
      <c r="BA5579" s="2">
        <v>0</v>
      </c>
      <c r="BB5579" s="2">
        <v>0</v>
      </c>
      <c r="BC5579" s="2">
        <v>435</v>
      </c>
      <c r="BD5579" s="2">
        <v>0</v>
      </c>
      <c r="BE5579" s="2">
        <v>0</v>
      </c>
      <c r="BF5579" s="2">
        <v>0</v>
      </c>
      <c r="BG5579" s="2">
        <v>0</v>
      </c>
      <c r="BH5579" s="2">
        <v>0</v>
      </c>
      <c r="BI5579" s="2">
        <v>0</v>
      </c>
      <c r="BJ5579" s="2">
        <v>0</v>
      </c>
      <c r="BK5579" s="2">
        <v>0</v>
      </c>
      <c r="BL5579" s="2">
        <v>0</v>
      </c>
      <c r="BM5579" s="2">
        <v>0</v>
      </c>
      <c r="BN5579" s="2">
        <v>0</v>
      </c>
      <c r="BO5579" s="2">
        <v>0</v>
      </c>
      <c r="BP5579" s="2">
        <v>0</v>
      </c>
      <c r="BQ5579" s="2">
        <v>0</v>
      </c>
      <c r="BR5579" s="2">
        <v>0</v>
      </c>
      <c r="BS5579" s="2">
        <v>0</v>
      </c>
      <c r="BT5579" s="2">
        <v>0</v>
      </c>
      <c r="BU5579" s="2">
        <v>0</v>
      </c>
      <c r="BV5579" s="2">
        <v>0</v>
      </c>
      <c r="BW5579" s="2">
        <v>0</v>
      </c>
      <c r="BX5579" s="2">
        <v>0</v>
      </c>
      <c r="BY5579" s="2">
        <v>0</v>
      </c>
      <c r="BZ5579" s="2">
        <v>0</v>
      </c>
      <c r="CA5579" s="2">
        <v>0</v>
      </c>
      <c r="CB5579" s="2">
        <v>0</v>
      </c>
      <c r="CC5579" s="2">
        <v>0</v>
      </c>
      <c r="CD5579" s="2">
        <v>0</v>
      </c>
      <c r="CE5579" s="2">
        <v>0</v>
      </c>
      <c r="CF5579" s="2">
        <v>0</v>
      </c>
      <c r="CG5579" s="2">
        <v>0</v>
      </c>
      <c r="CH5579" s="2">
        <v>0</v>
      </c>
      <c r="CI5579" s="2">
        <v>0</v>
      </c>
      <c r="CJ5579" s="2">
        <v>0</v>
      </c>
      <c r="CK5579" s="2">
        <v>22</v>
      </c>
      <c r="CL5579" s="2">
        <v>0</v>
      </c>
    </row>
    <row r="5580" spans="1:90" x14ac:dyDescent="0.25">
      <c r="A5580" t="s">
        <v>115</v>
      </c>
      <c r="B5580">
        <v>20310</v>
      </c>
      <c r="C5580" t="s">
        <v>368</v>
      </c>
      <c r="D5580">
        <v>2</v>
      </c>
      <c r="E5580">
        <v>6</v>
      </c>
      <c r="F5580">
        <v>458922</v>
      </c>
      <c r="G5580">
        <v>35458922</v>
      </c>
      <c r="H5580" t="s">
        <v>17768</v>
      </c>
      <c r="I5580">
        <v>682</v>
      </c>
      <c r="J5580" t="s">
        <v>5778</v>
      </c>
      <c r="K5580" t="s">
        <v>91</v>
      </c>
      <c r="L5580">
        <v>1</v>
      </c>
      <c r="M5580" t="s">
        <v>5778</v>
      </c>
      <c r="N5580">
        <v>18180000</v>
      </c>
      <c r="O5580" t="s">
        <v>102</v>
      </c>
      <c r="P5580" t="s">
        <v>10478</v>
      </c>
      <c r="Q5580">
        <v>57</v>
      </c>
      <c r="R5580">
        <v>15</v>
      </c>
      <c r="S5580">
        <v>32771190</v>
      </c>
      <c r="T5580">
        <v>32771699</v>
      </c>
      <c r="U5580" t="s">
        <v>12976</v>
      </c>
      <c r="V5580">
        <v>1</v>
      </c>
      <c r="W5580" s="2">
        <v>0</v>
      </c>
      <c r="X5580" s="2">
        <v>0</v>
      </c>
      <c r="Y5580" s="2">
        <v>0</v>
      </c>
      <c r="Z5580" s="2">
        <v>0</v>
      </c>
      <c r="AA5580" s="2">
        <v>0</v>
      </c>
      <c r="AB5580" s="2">
        <v>0</v>
      </c>
      <c r="AC5580" s="2">
        <v>0</v>
      </c>
      <c r="AD5580" s="2">
        <v>0</v>
      </c>
      <c r="AE5580" s="2">
        <v>0</v>
      </c>
      <c r="AF5580" s="2">
        <v>0</v>
      </c>
      <c r="AG5580" s="2">
        <v>0</v>
      </c>
      <c r="AH5580" s="2">
        <v>0</v>
      </c>
      <c r="AI5580" s="2">
        <v>0</v>
      </c>
      <c r="AJ5580" s="2">
        <v>0</v>
      </c>
      <c r="AK5580" s="2">
        <v>0</v>
      </c>
      <c r="AL5580" s="2">
        <v>0</v>
      </c>
      <c r="AM5580" s="2">
        <v>0</v>
      </c>
      <c r="AN5580" s="2">
        <v>0</v>
      </c>
      <c r="AO5580" s="2">
        <v>0</v>
      </c>
      <c r="AP5580" s="2">
        <v>0</v>
      </c>
      <c r="AQ5580" s="2">
        <v>0</v>
      </c>
      <c r="AR5580" s="2">
        <v>0</v>
      </c>
      <c r="AS5580" s="2">
        <v>0</v>
      </c>
      <c r="AT5580" s="2">
        <v>0</v>
      </c>
      <c r="AU5580" s="2">
        <v>0</v>
      </c>
      <c r="AV5580" s="2">
        <v>0</v>
      </c>
      <c r="AW5580" s="2">
        <v>0</v>
      </c>
      <c r="AX5580" s="2">
        <v>0</v>
      </c>
      <c r="AY5580" s="2">
        <v>0</v>
      </c>
      <c r="AZ5580" s="2">
        <v>0</v>
      </c>
      <c r="BA5580" s="2">
        <v>0</v>
      </c>
      <c r="BB5580" s="2">
        <v>0</v>
      </c>
      <c r="BC5580" s="2">
        <v>34</v>
      </c>
      <c r="BD5580" s="2">
        <v>0</v>
      </c>
      <c r="BE5580" s="2">
        <v>0</v>
      </c>
      <c r="BF5580" s="2">
        <v>0</v>
      </c>
      <c r="BG5580" s="2">
        <v>0</v>
      </c>
      <c r="BH5580" s="2">
        <v>0</v>
      </c>
      <c r="BI5580" s="2">
        <v>0</v>
      </c>
      <c r="BJ5580" s="2">
        <v>0</v>
      </c>
      <c r="BK5580" s="2">
        <v>0</v>
      </c>
      <c r="BL5580" s="2">
        <v>0</v>
      </c>
      <c r="BM5580" s="2">
        <v>0</v>
      </c>
      <c r="BN5580" s="2">
        <v>0</v>
      </c>
      <c r="BO5580" s="2">
        <v>0</v>
      </c>
      <c r="BP5580" s="2">
        <v>0</v>
      </c>
      <c r="BQ5580" s="2">
        <v>0</v>
      </c>
      <c r="BR5580" s="2">
        <v>0</v>
      </c>
      <c r="BS5580" s="2">
        <v>0</v>
      </c>
      <c r="BT5580" s="2">
        <v>0</v>
      </c>
      <c r="BU5580" s="2">
        <v>0</v>
      </c>
      <c r="BV5580" s="2">
        <v>0</v>
      </c>
      <c r="BW5580" s="2">
        <v>0</v>
      </c>
      <c r="BX5580" s="2">
        <v>0</v>
      </c>
      <c r="BY5580" s="2">
        <v>0</v>
      </c>
      <c r="BZ5580" s="2">
        <v>0</v>
      </c>
      <c r="CA5580" s="2">
        <v>0</v>
      </c>
      <c r="CB5580" s="2">
        <v>0</v>
      </c>
      <c r="CC5580" s="2">
        <v>0</v>
      </c>
      <c r="CD5580" s="2">
        <v>0</v>
      </c>
      <c r="CE5580" s="2">
        <v>0</v>
      </c>
      <c r="CF5580" s="2">
        <v>0</v>
      </c>
      <c r="CG5580" s="2">
        <v>0</v>
      </c>
      <c r="CH5580" s="2">
        <v>0</v>
      </c>
      <c r="CI5580" s="2">
        <v>0</v>
      </c>
      <c r="CJ5580" s="2">
        <v>0</v>
      </c>
      <c r="CK5580" s="2">
        <v>3</v>
      </c>
      <c r="CL5580" s="2">
        <v>0</v>
      </c>
    </row>
    <row r="5581" spans="1:90" x14ac:dyDescent="0.25">
      <c r="A5581" t="s">
        <v>115</v>
      </c>
      <c r="B5581">
        <v>20310</v>
      </c>
      <c r="C5581" t="s">
        <v>368</v>
      </c>
      <c r="D5581">
        <v>2</v>
      </c>
      <c r="E5581">
        <v>6</v>
      </c>
      <c r="F5581">
        <v>458697</v>
      </c>
      <c r="G5581">
        <v>35458697</v>
      </c>
      <c r="H5581" t="s">
        <v>11980</v>
      </c>
      <c r="I5581">
        <v>178</v>
      </c>
      <c r="J5581" t="s">
        <v>1393</v>
      </c>
      <c r="K5581" t="s">
        <v>10118</v>
      </c>
      <c r="L5581">
        <v>1</v>
      </c>
      <c r="M5581" t="s">
        <v>1393</v>
      </c>
      <c r="N5581">
        <v>18190000</v>
      </c>
      <c r="O5581" t="s">
        <v>261</v>
      </c>
      <c r="P5581" t="s">
        <v>9933</v>
      </c>
      <c r="Q5581">
        <v>587</v>
      </c>
      <c r="R5581">
        <v>15</v>
      </c>
      <c r="S5581">
        <v>32811400</v>
      </c>
      <c r="U5581" t="s">
        <v>10119</v>
      </c>
      <c r="V5581">
        <v>1</v>
      </c>
      <c r="W5581" s="2">
        <v>0</v>
      </c>
      <c r="X5581" s="2">
        <v>0</v>
      </c>
      <c r="Y5581" s="2">
        <v>0</v>
      </c>
      <c r="Z5581" s="2">
        <v>0</v>
      </c>
      <c r="AA5581" s="2">
        <v>0</v>
      </c>
      <c r="AB5581" s="2">
        <v>0</v>
      </c>
      <c r="AC5581" s="2">
        <v>0</v>
      </c>
      <c r="AD5581" s="2">
        <v>0</v>
      </c>
      <c r="AE5581" s="2">
        <v>0</v>
      </c>
      <c r="AF5581" s="2">
        <v>0</v>
      </c>
      <c r="AG5581" s="2">
        <v>0</v>
      </c>
      <c r="AH5581" s="2">
        <v>0</v>
      </c>
      <c r="AI5581" s="2">
        <v>0</v>
      </c>
      <c r="AJ5581" s="2">
        <v>0</v>
      </c>
      <c r="AK5581" s="2">
        <v>0</v>
      </c>
      <c r="AL5581" s="2">
        <v>0</v>
      </c>
      <c r="AM5581" s="2">
        <v>0</v>
      </c>
      <c r="AN5581" s="2">
        <v>0</v>
      </c>
      <c r="AO5581" s="2">
        <v>0</v>
      </c>
      <c r="AP5581" s="2">
        <v>0</v>
      </c>
      <c r="AQ5581" s="2">
        <v>0</v>
      </c>
      <c r="AR5581" s="2">
        <v>0</v>
      </c>
      <c r="AS5581" s="2">
        <v>0</v>
      </c>
      <c r="AT5581" s="2">
        <v>0</v>
      </c>
      <c r="AU5581" s="2">
        <v>0</v>
      </c>
      <c r="AV5581" s="2">
        <v>0</v>
      </c>
      <c r="AW5581" s="2">
        <v>0</v>
      </c>
      <c r="AX5581" s="2">
        <v>0</v>
      </c>
      <c r="AY5581" s="2">
        <v>0</v>
      </c>
      <c r="AZ5581" s="2">
        <v>0</v>
      </c>
      <c r="BA5581" s="2">
        <v>0</v>
      </c>
      <c r="BB5581" s="2">
        <v>0</v>
      </c>
      <c r="BC5581" s="2">
        <v>124</v>
      </c>
      <c r="BD5581" s="2">
        <v>0</v>
      </c>
      <c r="BE5581" s="2">
        <v>0</v>
      </c>
      <c r="BF5581" s="2">
        <v>0</v>
      </c>
      <c r="BG5581" s="2">
        <v>0</v>
      </c>
      <c r="BH5581" s="2">
        <v>0</v>
      </c>
      <c r="BI5581" s="2">
        <v>0</v>
      </c>
      <c r="BJ5581" s="2">
        <v>0</v>
      </c>
      <c r="BK5581" s="2">
        <v>0</v>
      </c>
      <c r="BL5581" s="2">
        <v>0</v>
      </c>
      <c r="BM5581" s="2">
        <v>0</v>
      </c>
      <c r="BN5581" s="2">
        <v>0</v>
      </c>
      <c r="BO5581" s="2">
        <v>0</v>
      </c>
      <c r="BP5581" s="2">
        <v>0</v>
      </c>
      <c r="BQ5581" s="2">
        <v>0</v>
      </c>
      <c r="BR5581" s="2">
        <v>0</v>
      </c>
      <c r="BS5581" s="2">
        <v>0</v>
      </c>
      <c r="BT5581" s="2">
        <v>0</v>
      </c>
      <c r="BU5581" s="2">
        <v>0</v>
      </c>
      <c r="BV5581" s="2">
        <v>0</v>
      </c>
      <c r="BW5581" s="2">
        <v>0</v>
      </c>
      <c r="BX5581" s="2">
        <v>0</v>
      </c>
      <c r="BY5581" s="2">
        <v>0</v>
      </c>
      <c r="BZ5581" s="2">
        <v>0</v>
      </c>
      <c r="CA5581" s="2">
        <v>0</v>
      </c>
      <c r="CB5581" s="2">
        <v>0</v>
      </c>
      <c r="CC5581" s="2">
        <v>0</v>
      </c>
      <c r="CD5581" s="2">
        <v>0</v>
      </c>
      <c r="CE5581" s="2">
        <v>0</v>
      </c>
      <c r="CF5581" s="2">
        <v>0</v>
      </c>
      <c r="CG5581" s="2">
        <v>0</v>
      </c>
      <c r="CH5581" s="2">
        <v>0</v>
      </c>
      <c r="CI5581" s="2">
        <v>0</v>
      </c>
      <c r="CJ5581" s="2">
        <v>0</v>
      </c>
      <c r="CK5581" s="2">
        <v>5</v>
      </c>
      <c r="CL5581" s="2">
        <v>0</v>
      </c>
    </row>
    <row r="5582" spans="1:90" x14ac:dyDescent="0.25">
      <c r="A5582" t="s">
        <v>115</v>
      </c>
      <c r="B5582">
        <v>20310</v>
      </c>
      <c r="C5582" t="s">
        <v>368</v>
      </c>
      <c r="D5582">
        <v>2</v>
      </c>
      <c r="E5582">
        <v>6</v>
      </c>
      <c r="F5582">
        <v>458752</v>
      </c>
      <c r="G5582">
        <v>35458752</v>
      </c>
      <c r="H5582" t="s">
        <v>10275</v>
      </c>
      <c r="I5582">
        <v>527</v>
      </c>
      <c r="J5582" t="s">
        <v>1361</v>
      </c>
      <c r="K5582" t="s">
        <v>91</v>
      </c>
      <c r="L5582">
        <v>1</v>
      </c>
      <c r="M5582" t="s">
        <v>1361</v>
      </c>
      <c r="N5582">
        <v>18185000</v>
      </c>
      <c r="O5582" t="s">
        <v>102</v>
      </c>
      <c r="P5582" t="s">
        <v>10276</v>
      </c>
      <c r="Q5582">
        <v>969</v>
      </c>
      <c r="R5582">
        <v>15</v>
      </c>
      <c r="S5582">
        <v>32780305</v>
      </c>
      <c r="T5582">
        <v>32781877</v>
      </c>
      <c r="U5582" t="s">
        <v>3509</v>
      </c>
      <c r="V5582">
        <v>1</v>
      </c>
      <c r="W5582" s="2">
        <v>0</v>
      </c>
      <c r="X5582" s="2">
        <v>0</v>
      </c>
      <c r="Y5582" s="2">
        <v>0</v>
      </c>
      <c r="Z5582" s="2">
        <v>0</v>
      </c>
      <c r="AA5582" s="2">
        <v>0</v>
      </c>
      <c r="AB5582" s="2">
        <v>0</v>
      </c>
      <c r="AC5582" s="2">
        <v>0</v>
      </c>
      <c r="AD5582" s="2">
        <v>0</v>
      </c>
      <c r="AE5582" s="2">
        <v>0</v>
      </c>
      <c r="AF5582" s="2">
        <v>0</v>
      </c>
      <c r="AG5582" s="2">
        <v>0</v>
      </c>
      <c r="AH5582" s="2">
        <v>0</v>
      </c>
      <c r="AI5582" s="2">
        <v>0</v>
      </c>
      <c r="AJ5582" s="2">
        <v>0</v>
      </c>
      <c r="AK5582" s="2">
        <v>0</v>
      </c>
      <c r="AL5582" s="2">
        <v>0</v>
      </c>
      <c r="AM5582" s="2">
        <v>0</v>
      </c>
      <c r="AN5582" s="2">
        <v>0</v>
      </c>
      <c r="AO5582" s="2">
        <v>0</v>
      </c>
      <c r="AP5582" s="2">
        <v>0</v>
      </c>
      <c r="AQ5582" s="2">
        <v>0</v>
      </c>
      <c r="AR5582" s="2">
        <v>0</v>
      </c>
      <c r="AS5582" s="2">
        <v>0</v>
      </c>
      <c r="AT5582" s="2">
        <v>0</v>
      </c>
      <c r="AU5582" s="2">
        <v>0</v>
      </c>
      <c r="AV5582" s="2">
        <v>0</v>
      </c>
      <c r="AW5582" s="2">
        <v>0</v>
      </c>
      <c r="AX5582" s="2">
        <v>0</v>
      </c>
      <c r="AY5582" s="2">
        <v>0</v>
      </c>
      <c r="AZ5582" s="2">
        <v>0</v>
      </c>
      <c r="BA5582" s="2">
        <v>0</v>
      </c>
      <c r="BB5582" s="2">
        <v>0</v>
      </c>
      <c r="BC5582" s="2">
        <v>150</v>
      </c>
      <c r="BD5582" s="2">
        <v>0</v>
      </c>
      <c r="BE5582" s="2">
        <v>0</v>
      </c>
      <c r="BF5582" s="2">
        <v>0</v>
      </c>
      <c r="BG5582" s="2">
        <v>0</v>
      </c>
      <c r="BH5582" s="2">
        <v>0</v>
      </c>
      <c r="BI5582" s="2">
        <v>0</v>
      </c>
      <c r="BJ5582" s="2">
        <v>0</v>
      </c>
      <c r="BK5582" s="2">
        <v>0</v>
      </c>
      <c r="BL5582" s="2">
        <v>0</v>
      </c>
      <c r="BM5582" s="2">
        <v>0</v>
      </c>
      <c r="BN5582" s="2">
        <v>0</v>
      </c>
      <c r="BO5582" s="2">
        <v>0</v>
      </c>
      <c r="BP5582" s="2">
        <v>0</v>
      </c>
      <c r="BQ5582" s="2">
        <v>0</v>
      </c>
      <c r="BR5582" s="2">
        <v>0</v>
      </c>
      <c r="BS5582" s="2">
        <v>0</v>
      </c>
      <c r="BT5582" s="2">
        <v>0</v>
      </c>
      <c r="BU5582" s="2">
        <v>0</v>
      </c>
      <c r="BV5582" s="2">
        <v>0</v>
      </c>
      <c r="BW5582" s="2">
        <v>0</v>
      </c>
      <c r="BX5582" s="2">
        <v>0</v>
      </c>
      <c r="BY5582" s="2">
        <v>0</v>
      </c>
      <c r="BZ5582" s="2">
        <v>0</v>
      </c>
      <c r="CA5582" s="2">
        <v>0</v>
      </c>
      <c r="CB5582" s="2">
        <v>0</v>
      </c>
      <c r="CC5582" s="2">
        <v>0</v>
      </c>
      <c r="CD5582" s="2">
        <v>0</v>
      </c>
      <c r="CE5582" s="2">
        <v>0</v>
      </c>
      <c r="CF5582" s="2">
        <v>0</v>
      </c>
      <c r="CG5582" s="2">
        <v>0</v>
      </c>
      <c r="CH5582" s="2">
        <v>0</v>
      </c>
      <c r="CI5582" s="2">
        <v>0</v>
      </c>
      <c r="CJ5582" s="2">
        <v>0</v>
      </c>
      <c r="CK5582" s="2">
        <v>7</v>
      </c>
      <c r="CL5582" s="2">
        <v>0</v>
      </c>
    </row>
    <row r="5583" spans="1:90" x14ac:dyDescent="0.25">
      <c r="A5583" t="s">
        <v>115</v>
      </c>
      <c r="B5583">
        <v>20310</v>
      </c>
      <c r="C5583" t="s">
        <v>368</v>
      </c>
      <c r="D5583">
        <v>2</v>
      </c>
      <c r="E5583">
        <v>6</v>
      </c>
      <c r="F5583">
        <v>458715</v>
      </c>
      <c r="G5583">
        <v>35458715</v>
      </c>
      <c r="H5583" t="s">
        <v>16579</v>
      </c>
      <c r="I5583">
        <v>252</v>
      </c>
      <c r="J5583" t="s">
        <v>2342</v>
      </c>
      <c r="K5583" t="s">
        <v>91</v>
      </c>
      <c r="L5583">
        <v>1</v>
      </c>
      <c r="M5583" t="s">
        <v>2342</v>
      </c>
      <c r="N5583">
        <v>18195000</v>
      </c>
      <c r="O5583" t="s">
        <v>92</v>
      </c>
      <c r="P5583" t="s">
        <v>2793</v>
      </c>
      <c r="Q5583">
        <v>200</v>
      </c>
      <c r="R5583">
        <v>15</v>
      </c>
      <c r="S5583">
        <v>32671144</v>
      </c>
      <c r="T5583">
        <v>32671345</v>
      </c>
      <c r="U5583" t="s">
        <v>2794</v>
      </c>
      <c r="V5583">
        <v>1</v>
      </c>
      <c r="W5583" s="2">
        <v>0</v>
      </c>
      <c r="X5583" s="2">
        <v>0</v>
      </c>
      <c r="Y5583" s="2">
        <v>0</v>
      </c>
      <c r="Z5583" s="2">
        <v>0</v>
      </c>
      <c r="AA5583" s="2">
        <v>0</v>
      </c>
      <c r="AB5583" s="2">
        <v>0</v>
      </c>
      <c r="AC5583" s="2">
        <v>0</v>
      </c>
      <c r="AD5583" s="2">
        <v>0</v>
      </c>
      <c r="AE5583" s="2">
        <v>0</v>
      </c>
      <c r="AF5583" s="2">
        <v>0</v>
      </c>
      <c r="AG5583" s="2">
        <v>0</v>
      </c>
      <c r="AH5583" s="2">
        <v>0</v>
      </c>
      <c r="AI5583" s="2">
        <v>0</v>
      </c>
      <c r="AJ5583" s="2">
        <v>0</v>
      </c>
      <c r="AK5583" s="2">
        <v>0</v>
      </c>
      <c r="AL5583" s="2">
        <v>0</v>
      </c>
      <c r="AM5583" s="2">
        <v>0</v>
      </c>
      <c r="AN5583" s="2">
        <v>0</v>
      </c>
      <c r="AO5583" s="2">
        <v>0</v>
      </c>
      <c r="AP5583" s="2">
        <v>0</v>
      </c>
      <c r="AQ5583" s="2">
        <v>0</v>
      </c>
      <c r="AR5583" s="2">
        <v>0</v>
      </c>
      <c r="AS5583" s="2">
        <v>0</v>
      </c>
      <c r="AT5583" s="2">
        <v>0</v>
      </c>
      <c r="AU5583" s="2">
        <v>0</v>
      </c>
      <c r="AV5583" s="2">
        <v>0</v>
      </c>
      <c r="AW5583" s="2">
        <v>0</v>
      </c>
      <c r="AX5583" s="2">
        <v>0</v>
      </c>
      <c r="AY5583" s="2">
        <v>0</v>
      </c>
      <c r="AZ5583" s="2">
        <v>0</v>
      </c>
      <c r="BA5583" s="2">
        <v>0</v>
      </c>
      <c r="BB5583" s="2">
        <v>0</v>
      </c>
      <c r="BC5583" s="2">
        <v>93</v>
      </c>
      <c r="BD5583" s="2">
        <v>0</v>
      </c>
      <c r="BE5583" s="2">
        <v>0</v>
      </c>
      <c r="BF5583" s="2">
        <v>0</v>
      </c>
      <c r="BG5583" s="2">
        <v>0</v>
      </c>
      <c r="BH5583" s="2">
        <v>0</v>
      </c>
      <c r="BI5583" s="2">
        <v>0</v>
      </c>
      <c r="BJ5583" s="2">
        <v>0</v>
      </c>
      <c r="BK5583" s="2">
        <v>0</v>
      </c>
      <c r="BL5583" s="2">
        <v>0</v>
      </c>
      <c r="BM5583" s="2">
        <v>0</v>
      </c>
      <c r="BN5583" s="2">
        <v>0</v>
      </c>
      <c r="BO5583" s="2">
        <v>0</v>
      </c>
      <c r="BP5583" s="2">
        <v>0</v>
      </c>
      <c r="BQ5583" s="2">
        <v>0</v>
      </c>
      <c r="BR5583" s="2">
        <v>0</v>
      </c>
      <c r="BS5583" s="2">
        <v>0</v>
      </c>
      <c r="BT5583" s="2">
        <v>0</v>
      </c>
      <c r="BU5583" s="2">
        <v>0</v>
      </c>
      <c r="BV5583" s="2">
        <v>0</v>
      </c>
      <c r="BW5583" s="2">
        <v>0</v>
      </c>
      <c r="BX5583" s="2">
        <v>0</v>
      </c>
      <c r="BY5583" s="2">
        <v>0</v>
      </c>
      <c r="BZ5583" s="2">
        <v>0</v>
      </c>
      <c r="CA5583" s="2">
        <v>0</v>
      </c>
      <c r="CB5583" s="2">
        <v>0</v>
      </c>
      <c r="CC5583" s="2">
        <v>0</v>
      </c>
      <c r="CD5583" s="2">
        <v>0</v>
      </c>
      <c r="CE5583" s="2">
        <v>0</v>
      </c>
      <c r="CF5583" s="2">
        <v>0</v>
      </c>
      <c r="CG5583" s="2">
        <v>0</v>
      </c>
      <c r="CH5583" s="2">
        <v>0</v>
      </c>
      <c r="CI5583" s="2">
        <v>0</v>
      </c>
      <c r="CJ5583" s="2">
        <v>0</v>
      </c>
      <c r="CK5583" s="2">
        <v>4</v>
      </c>
      <c r="CL5583" s="2">
        <v>0</v>
      </c>
    </row>
    <row r="5584" spans="1:90" x14ac:dyDescent="0.25">
      <c r="A5584" t="s">
        <v>115</v>
      </c>
      <c r="B5584">
        <v>20310</v>
      </c>
      <c r="C5584" t="s">
        <v>368</v>
      </c>
      <c r="D5584">
        <v>2</v>
      </c>
      <c r="E5584">
        <v>15</v>
      </c>
      <c r="F5584">
        <v>499699</v>
      </c>
      <c r="G5584">
        <v>35499699</v>
      </c>
      <c r="H5584" t="s">
        <v>5109</v>
      </c>
      <c r="I5584">
        <v>252</v>
      </c>
      <c r="J5584" t="s">
        <v>2342</v>
      </c>
      <c r="K5584" t="s">
        <v>5110</v>
      </c>
      <c r="L5584">
        <v>1</v>
      </c>
      <c r="M5584" t="s">
        <v>2342</v>
      </c>
      <c r="N5584">
        <v>18195000</v>
      </c>
      <c r="O5584" t="s">
        <v>4604</v>
      </c>
      <c r="P5584" t="s">
        <v>3413</v>
      </c>
      <c r="Q5584" t="s">
        <v>127</v>
      </c>
      <c r="R5584">
        <v>15</v>
      </c>
      <c r="S5584">
        <v>32671513</v>
      </c>
      <c r="U5584" t="s">
        <v>19795</v>
      </c>
      <c r="V5584">
        <v>2</v>
      </c>
      <c r="W5584" s="2">
        <v>0</v>
      </c>
      <c r="X5584" s="2">
        <v>0</v>
      </c>
      <c r="Y5584" s="2">
        <v>0</v>
      </c>
      <c r="Z5584" s="2">
        <v>0</v>
      </c>
      <c r="AA5584" s="2">
        <v>0</v>
      </c>
      <c r="AB5584" s="2">
        <v>0</v>
      </c>
      <c r="AC5584" s="2">
        <v>0</v>
      </c>
      <c r="AD5584" s="2">
        <v>0</v>
      </c>
      <c r="AE5584" s="2">
        <v>0</v>
      </c>
      <c r="AF5584" s="2">
        <v>0</v>
      </c>
      <c r="AG5584" s="2">
        <v>0</v>
      </c>
      <c r="AH5584" s="2">
        <v>0</v>
      </c>
      <c r="AI5584" s="2">
        <v>0</v>
      </c>
      <c r="AJ5584" s="2">
        <v>0</v>
      </c>
      <c r="AK5584" s="2">
        <v>0</v>
      </c>
      <c r="AL5584" s="2">
        <v>0</v>
      </c>
      <c r="AM5584" s="2">
        <v>0</v>
      </c>
      <c r="AN5584" s="2">
        <v>0</v>
      </c>
      <c r="AO5584" s="2">
        <v>10</v>
      </c>
      <c r="AP5584" s="2">
        <v>0</v>
      </c>
      <c r="AQ5584" s="2">
        <v>0</v>
      </c>
      <c r="AR5584" s="2">
        <v>34</v>
      </c>
      <c r="AS5584" s="2">
        <v>0</v>
      </c>
      <c r="AT5584" s="2">
        <v>0</v>
      </c>
      <c r="AU5584" s="2">
        <v>11</v>
      </c>
      <c r="AV5584" s="2">
        <v>0</v>
      </c>
      <c r="AW5584" s="2">
        <v>0</v>
      </c>
      <c r="AX5584" s="2">
        <v>0</v>
      </c>
      <c r="AY5584" s="2">
        <v>0</v>
      </c>
      <c r="AZ5584" s="2">
        <v>0</v>
      </c>
      <c r="BA5584" s="2">
        <v>0</v>
      </c>
      <c r="BB5584" s="2">
        <v>0</v>
      </c>
      <c r="BC5584" s="2">
        <v>0</v>
      </c>
      <c r="BD5584" s="2">
        <v>0</v>
      </c>
      <c r="BE5584" s="2">
        <v>0</v>
      </c>
      <c r="BF5584" s="2">
        <v>0</v>
      </c>
      <c r="BG5584" s="2">
        <v>0</v>
      </c>
      <c r="BH5584" s="2">
        <v>0</v>
      </c>
      <c r="BI5584" s="2">
        <v>0</v>
      </c>
      <c r="BJ5584" s="2">
        <v>0</v>
      </c>
      <c r="BK5584" s="2">
        <v>0</v>
      </c>
      <c r="BL5584" s="2">
        <v>0</v>
      </c>
      <c r="BM5584" s="2">
        <v>0</v>
      </c>
      <c r="BN5584" s="2">
        <v>0</v>
      </c>
      <c r="BO5584" s="2">
        <v>0</v>
      </c>
      <c r="BP5584" s="2">
        <v>0</v>
      </c>
      <c r="BQ5584" s="2">
        <v>0</v>
      </c>
      <c r="BR5584" s="2">
        <v>0</v>
      </c>
      <c r="BS5584" s="2">
        <v>0</v>
      </c>
      <c r="BT5584" s="2">
        <v>0</v>
      </c>
      <c r="BU5584" s="2">
        <v>0</v>
      </c>
      <c r="BV5584" s="2">
        <v>0</v>
      </c>
      <c r="BW5584" s="2">
        <v>1</v>
      </c>
      <c r="BX5584" s="2">
        <v>0</v>
      </c>
      <c r="BY5584" s="2">
        <v>0</v>
      </c>
      <c r="BZ5584" s="2">
        <v>2</v>
      </c>
      <c r="CA5584" s="2">
        <v>0</v>
      </c>
      <c r="CB5584" s="2">
        <v>0</v>
      </c>
      <c r="CC5584" s="2">
        <v>1</v>
      </c>
      <c r="CD5584" s="2">
        <v>0</v>
      </c>
      <c r="CE5584" s="2">
        <v>0</v>
      </c>
      <c r="CF5584" s="2">
        <v>0</v>
      </c>
      <c r="CG5584" s="2">
        <v>0</v>
      </c>
      <c r="CH5584" s="2">
        <v>0</v>
      </c>
      <c r="CI5584" s="2">
        <v>0</v>
      </c>
      <c r="CJ5584" s="2">
        <v>0</v>
      </c>
      <c r="CK5584" s="2">
        <v>0</v>
      </c>
      <c r="CL5584" s="2">
        <v>0</v>
      </c>
    </row>
    <row r="5585" spans="1:90" x14ac:dyDescent="0.25">
      <c r="A5585" t="s">
        <v>115</v>
      </c>
      <c r="B5585">
        <v>20310</v>
      </c>
      <c r="C5585" t="s">
        <v>368</v>
      </c>
      <c r="D5585">
        <v>1</v>
      </c>
      <c r="E5585">
        <v>8</v>
      </c>
      <c r="F5585">
        <v>45329</v>
      </c>
      <c r="G5585">
        <v>35045329</v>
      </c>
      <c r="H5585" t="s">
        <v>8779</v>
      </c>
      <c r="I5585">
        <v>526</v>
      </c>
      <c r="J5585" t="s">
        <v>1093</v>
      </c>
      <c r="K5585" t="s">
        <v>8780</v>
      </c>
      <c r="L5585">
        <v>1</v>
      </c>
      <c r="M5585" t="s">
        <v>1093</v>
      </c>
      <c r="N5585">
        <v>18170000</v>
      </c>
      <c r="O5585" t="s">
        <v>102</v>
      </c>
      <c r="P5585" t="s">
        <v>8781</v>
      </c>
      <c r="Q5585" t="s">
        <v>127</v>
      </c>
      <c r="R5585">
        <v>15</v>
      </c>
      <c r="S5585">
        <v>33446142</v>
      </c>
      <c r="U5585" t="s">
        <v>8782</v>
      </c>
      <c r="V5585">
        <v>2</v>
      </c>
      <c r="W5585" s="2">
        <v>0</v>
      </c>
      <c r="X5585" s="2">
        <v>0</v>
      </c>
      <c r="Y5585" s="2">
        <v>0</v>
      </c>
      <c r="Z5585" s="2">
        <v>0</v>
      </c>
      <c r="AA5585" s="2">
        <v>0</v>
      </c>
      <c r="AB5585" s="2">
        <v>0</v>
      </c>
      <c r="AC5585" s="2">
        <v>0</v>
      </c>
      <c r="AD5585" s="2">
        <v>41</v>
      </c>
      <c r="AE5585" s="2">
        <v>26</v>
      </c>
      <c r="AF5585" s="2">
        <v>38</v>
      </c>
      <c r="AG5585" s="2">
        <v>43</v>
      </c>
      <c r="AH5585" s="2">
        <v>42</v>
      </c>
      <c r="AI5585" s="2">
        <v>26</v>
      </c>
      <c r="AJ5585" s="2">
        <v>34</v>
      </c>
      <c r="AK5585" s="2">
        <v>0</v>
      </c>
      <c r="AL5585" s="2">
        <v>0</v>
      </c>
      <c r="AM5585" s="2">
        <v>0</v>
      </c>
      <c r="AN5585" s="2">
        <v>0</v>
      </c>
      <c r="AO5585" s="2">
        <v>0</v>
      </c>
      <c r="AP5585" s="2">
        <v>0</v>
      </c>
      <c r="AQ5585" s="2">
        <v>0</v>
      </c>
      <c r="AR5585" s="2">
        <v>0</v>
      </c>
      <c r="AS5585" s="2">
        <v>0</v>
      </c>
      <c r="AT5585" s="2">
        <v>0</v>
      </c>
      <c r="AU5585" s="2">
        <v>0</v>
      </c>
      <c r="AV5585" s="2">
        <v>0</v>
      </c>
      <c r="AW5585" s="2">
        <v>0</v>
      </c>
      <c r="AX5585" s="2">
        <v>0</v>
      </c>
      <c r="AY5585" s="2">
        <v>0</v>
      </c>
      <c r="AZ5585" s="2">
        <v>0</v>
      </c>
      <c r="BA5585" s="2">
        <v>0</v>
      </c>
      <c r="BB5585" s="2">
        <v>0</v>
      </c>
      <c r="BC5585" s="2">
        <v>80</v>
      </c>
      <c r="BD5585" s="2">
        <v>0</v>
      </c>
      <c r="BE5585" s="2">
        <v>0</v>
      </c>
      <c r="BF5585" s="2">
        <v>0</v>
      </c>
      <c r="BG5585" s="2">
        <v>0</v>
      </c>
      <c r="BH5585" s="2">
        <v>0</v>
      </c>
      <c r="BI5585" s="2">
        <v>0</v>
      </c>
      <c r="BJ5585" s="2">
        <v>0</v>
      </c>
      <c r="BK5585" s="2">
        <v>0</v>
      </c>
      <c r="BL5585" s="2">
        <v>2</v>
      </c>
      <c r="BM5585" s="2">
        <v>1</v>
      </c>
      <c r="BN5585" s="2">
        <v>2</v>
      </c>
      <c r="BO5585" s="2">
        <v>2</v>
      </c>
      <c r="BP5585" s="2">
        <v>3</v>
      </c>
      <c r="BQ5585" s="2">
        <v>2</v>
      </c>
      <c r="BR5585" s="2">
        <v>1</v>
      </c>
      <c r="BS5585" s="2">
        <v>0</v>
      </c>
      <c r="BT5585" s="2">
        <v>0</v>
      </c>
      <c r="BU5585" s="2">
        <v>0</v>
      </c>
      <c r="BV5585" s="2">
        <v>0</v>
      </c>
      <c r="BW5585" s="2">
        <v>0</v>
      </c>
      <c r="BX5585" s="2">
        <v>0</v>
      </c>
      <c r="BY5585" s="2">
        <v>0</v>
      </c>
      <c r="BZ5585" s="2">
        <v>0</v>
      </c>
      <c r="CA5585" s="2">
        <v>0</v>
      </c>
      <c r="CB5585" s="2">
        <v>0</v>
      </c>
      <c r="CC5585" s="2">
        <v>0</v>
      </c>
      <c r="CD5585" s="2">
        <v>0</v>
      </c>
      <c r="CE5585" s="2">
        <v>0</v>
      </c>
      <c r="CF5585" s="2">
        <v>0</v>
      </c>
      <c r="CG5585" s="2">
        <v>0</v>
      </c>
      <c r="CH5585" s="2">
        <v>0</v>
      </c>
      <c r="CI5585" s="2">
        <v>0</v>
      </c>
      <c r="CJ5585" s="2">
        <v>0</v>
      </c>
      <c r="CK5585" s="2">
        <v>4</v>
      </c>
      <c r="CL5585" s="2">
        <v>0</v>
      </c>
    </row>
    <row r="5586" spans="1:90" x14ac:dyDescent="0.25">
      <c r="A5586" t="s">
        <v>115</v>
      </c>
      <c r="B5586">
        <v>20310</v>
      </c>
      <c r="C5586" t="s">
        <v>368</v>
      </c>
      <c r="D5586">
        <v>1</v>
      </c>
      <c r="E5586">
        <v>8</v>
      </c>
      <c r="F5586">
        <v>42468</v>
      </c>
      <c r="G5586">
        <v>35042468</v>
      </c>
      <c r="H5586" t="s">
        <v>8648</v>
      </c>
      <c r="I5586">
        <v>717</v>
      </c>
      <c r="J5586" t="s">
        <v>368</v>
      </c>
      <c r="K5586" t="s">
        <v>8649</v>
      </c>
      <c r="L5586">
        <v>1</v>
      </c>
      <c r="M5586" t="s">
        <v>368</v>
      </c>
      <c r="N5586">
        <v>18111580</v>
      </c>
      <c r="O5586" t="s">
        <v>92</v>
      </c>
      <c r="P5586" t="s">
        <v>8650</v>
      </c>
      <c r="Q5586">
        <v>105</v>
      </c>
      <c r="R5586">
        <v>15</v>
      </c>
      <c r="S5586">
        <v>32432111</v>
      </c>
      <c r="T5586">
        <v>32432230</v>
      </c>
      <c r="U5586" t="s">
        <v>8651</v>
      </c>
      <c r="V5586">
        <v>1</v>
      </c>
      <c r="W5586" s="2">
        <v>0</v>
      </c>
      <c r="X5586" s="2">
        <v>0</v>
      </c>
      <c r="Y5586" s="2">
        <v>0</v>
      </c>
      <c r="Z5586" s="2">
        <v>0</v>
      </c>
      <c r="AA5586" s="2">
        <v>0</v>
      </c>
      <c r="AB5586" s="2">
        <v>0</v>
      </c>
      <c r="AC5586" s="2">
        <v>0</v>
      </c>
      <c r="AD5586" s="2">
        <v>74</v>
      </c>
      <c r="AE5586" s="2">
        <v>97</v>
      </c>
      <c r="AF5586" s="2">
        <v>66</v>
      </c>
      <c r="AG5586" s="2">
        <v>67</v>
      </c>
      <c r="AH5586" s="2">
        <v>109</v>
      </c>
      <c r="AI5586" s="2">
        <v>85</v>
      </c>
      <c r="AJ5586" s="2">
        <v>79</v>
      </c>
      <c r="AK5586" s="2">
        <v>0</v>
      </c>
      <c r="AL5586" s="2">
        <v>0</v>
      </c>
      <c r="AM5586" s="2">
        <v>0</v>
      </c>
      <c r="AN5586" s="2">
        <v>0</v>
      </c>
      <c r="AO5586" s="2">
        <v>0</v>
      </c>
      <c r="AP5586" s="2">
        <v>0</v>
      </c>
      <c r="AQ5586" s="2">
        <v>0</v>
      </c>
      <c r="AR5586" s="2">
        <v>0</v>
      </c>
      <c r="AS5586" s="2">
        <v>0</v>
      </c>
      <c r="AT5586" s="2">
        <v>0</v>
      </c>
      <c r="AU5586" s="2">
        <v>0</v>
      </c>
      <c r="AV5586" s="2">
        <v>0</v>
      </c>
      <c r="AW5586" s="2">
        <v>0</v>
      </c>
      <c r="AX5586" s="2">
        <v>0</v>
      </c>
      <c r="AY5586" s="2">
        <v>0</v>
      </c>
      <c r="AZ5586" s="2">
        <v>0</v>
      </c>
      <c r="BA5586" s="2">
        <v>0</v>
      </c>
      <c r="BB5586" s="2">
        <v>0</v>
      </c>
      <c r="BC5586" s="2">
        <v>291</v>
      </c>
      <c r="BD5586" s="2">
        <v>0</v>
      </c>
      <c r="BE5586" s="2">
        <v>0</v>
      </c>
      <c r="BF5586" s="2">
        <v>0</v>
      </c>
      <c r="BG5586" s="2">
        <v>0</v>
      </c>
      <c r="BH5586" s="2">
        <v>0</v>
      </c>
      <c r="BI5586" s="2">
        <v>0</v>
      </c>
      <c r="BJ5586" s="2">
        <v>0</v>
      </c>
      <c r="BK5586" s="2">
        <v>0</v>
      </c>
      <c r="BL5586" s="2">
        <v>5</v>
      </c>
      <c r="BM5586" s="2">
        <v>5</v>
      </c>
      <c r="BN5586" s="2">
        <v>4</v>
      </c>
      <c r="BO5586" s="2">
        <v>3</v>
      </c>
      <c r="BP5586" s="2">
        <v>6</v>
      </c>
      <c r="BQ5586" s="2">
        <v>5</v>
      </c>
      <c r="BR5586" s="2">
        <v>4</v>
      </c>
      <c r="BS5586" s="2">
        <v>0</v>
      </c>
      <c r="BT5586" s="2">
        <v>0</v>
      </c>
      <c r="BU5586" s="2">
        <v>0</v>
      </c>
      <c r="BV5586" s="2">
        <v>0</v>
      </c>
      <c r="BW5586" s="2">
        <v>0</v>
      </c>
      <c r="BX5586" s="2">
        <v>0</v>
      </c>
      <c r="BY5586" s="2">
        <v>0</v>
      </c>
      <c r="BZ5586" s="2">
        <v>0</v>
      </c>
      <c r="CA5586" s="2">
        <v>0</v>
      </c>
      <c r="CB5586" s="2">
        <v>0</v>
      </c>
      <c r="CC5586" s="2">
        <v>0</v>
      </c>
      <c r="CD5586" s="2">
        <v>0</v>
      </c>
      <c r="CE5586" s="2">
        <v>0</v>
      </c>
      <c r="CF5586" s="2">
        <v>0</v>
      </c>
      <c r="CG5586" s="2">
        <v>0</v>
      </c>
      <c r="CH5586" s="2">
        <v>0</v>
      </c>
      <c r="CI5586" s="2">
        <v>0</v>
      </c>
      <c r="CJ5586" s="2">
        <v>0</v>
      </c>
      <c r="CK5586" s="2">
        <v>22</v>
      </c>
      <c r="CL5586" s="2">
        <v>0</v>
      </c>
    </row>
    <row r="5587" spans="1:90" x14ac:dyDescent="0.25">
      <c r="A5587" t="s">
        <v>115</v>
      </c>
      <c r="B5587">
        <v>20310</v>
      </c>
      <c r="C5587" t="s">
        <v>368</v>
      </c>
      <c r="D5587">
        <v>1</v>
      </c>
      <c r="E5587">
        <v>8</v>
      </c>
      <c r="F5587">
        <v>16809</v>
      </c>
      <c r="G5587">
        <v>35016809</v>
      </c>
      <c r="H5587" t="s">
        <v>7169</v>
      </c>
      <c r="I5587">
        <v>717</v>
      </c>
      <c r="J5587" t="s">
        <v>368</v>
      </c>
      <c r="K5587" t="s">
        <v>534</v>
      </c>
      <c r="L5587">
        <v>1</v>
      </c>
      <c r="M5587" t="s">
        <v>368</v>
      </c>
      <c r="N5587">
        <v>18110435</v>
      </c>
      <c r="O5587" t="s">
        <v>92</v>
      </c>
      <c r="P5587" t="s">
        <v>3299</v>
      </c>
      <c r="Q5587">
        <v>180</v>
      </c>
      <c r="R5587">
        <v>15</v>
      </c>
      <c r="S5587">
        <v>32432987</v>
      </c>
      <c r="T5587">
        <v>32433367</v>
      </c>
      <c r="U5587" t="s">
        <v>3300</v>
      </c>
      <c r="V5587">
        <v>1</v>
      </c>
      <c r="W5587" s="2">
        <v>0</v>
      </c>
      <c r="X5587" s="2">
        <v>0</v>
      </c>
      <c r="Y5587" s="2">
        <v>0</v>
      </c>
      <c r="Z5587" s="2">
        <v>0</v>
      </c>
      <c r="AA5587" s="2">
        <v>0</v>
      </c>
      <c r="AB5587" s="2">
        <v>0</v>
      </c>
      <c r="AC5587" s="2">
        <v>0</v>
      </c>
      <c r="AD5587" s="2">
        <v>116</v>
      </c>
      <c r="AE5587" s="2">
        <v>113</v>
      </c>
      <c r="AF5587" s="2">
        <v>116</v>
      </c>
      <c r="AG5587" s="2">
        <v>128</v>
      </c>
      <c r="AH5587" s="2">
        <v>147</v>
      </c>
      <c r="AI5587" s="2">
        <v>147</v>
      </c>
      <c r="AJ5587" s="2">
        <v>119</v>
      </c>
      <c r="AK5587" s="2">
        <v>0</v>
      </c>
      <c r="AL5587" s="2">
        <v>0</v>
      </c>
      <c r="AM5587" s="2">
        <v>0</v>
      </c>
      <c r="AN5587" s="2">
        <v>0</v>
      </c>
      <c r="AO5587" s="2">
        <v>0</v>
      </c>
      <c r="AP5587" s="2">
        <v>0</v>
      </c>
      <c r="AQ5587" s="2">
        <v>0</v>
      </c>
      <c r="AR5587" s="2">
        <v>93</v>
      </c>
      <c r="AS5587" s="2">
        <v>0</v>
      </c>
      <c r="AT5587" s="2">
        <v>0</v>
      </c>
      <c r="AU5587" s="2">
        <v>0</v>
      </c>
      <c r="AV5587" s="2">
        <v>0</v>
      </c>
      <c r="AW5587" s="2">
        <v>0</v>
      </c>
      <c r="AX5587" s="2">
        <v>0</v>
      </c>
      <c r="AY5587" s="2">
        <v>0</v>
      </c>
      <c r="AZ5587" s="2">
        <v>0</v>
      </c>
      <c r="BA5587" s="2">
        <v>0</v>
      </c>
      <c r="BB5587" s="2">
        <v>0</v>
      </c>
      <c r="BC5587" s="2">
        <v>246</v>
      </c>
      <c r="BD5587" s="2">
        <v>0</v>
      </c>
      <c r="BE5587" s="2">
        <v>0</v>
      </c>
      <c r="BF5587" s="2">
        <v>0</v>
      </c>
      <c r="BG5587" s="2">
        <v>0</v>
      </c>
      <c r="BH5587" s="2">
        <v>0</v>
      </c>
      <c r="BI5587" s="2">
        <v>0</v>
      </c>
      <c r="BJ5587" s="2">
        <v>0</v>
      </c>
      <c r="BK5587" s="2">
        <v>0</v>
      </c>
      <c r="BL5587" s="2">
        <v>6</v>
      </c>
      <c r="BM5587" s="2">
        <v>7</v>
      </c>
      <c r="BN5587" s="2">
        <v>8</v>
      </c>
      <c r="BO5587" s="2">
        <v>5</v>
      </c>
      <c r="BP5587" s="2">
        <v>5</v>
      </c>
      <c r="BQ5587" s="2">
        <v>4</v>
      </c>
      <c r="BR5587" s="2">
        <v>3</v>
      </c>
      <c r="BS5587" s="2">
        <v>0</v>
      </c>
      <c r="BT5587" s="2">
        <v>0</v>
      </c>
      <c r="BU5587" s="2">
        <v>0</v>
      </c>
      <c r="BV5587" s="2">
        <v>0</v>
      </c>
      <c r="BW5587" s="2">
        <v>0</v>
      </c>
      <c r="BX5587" s="2">
        <v>0</v>
      </c>
      <c r="BY5587" s="2">
        <v>0</v>
      </c>
      <c r="BZ5587" s="2">
        <v>4</v>
      </c>
      <c r="CA5587" s="2">
        <v>0</v>
      </c>
      <c r="CB5587" s="2">
        <v>0</v>
      </c>
      <c r="CC5587" s="2">
        <v>0</v>
      </c>
      <c r="CD5587" s="2">
        <v>0</v>
      </c>
      <c r="CE5587" s="2">
        <v>0</v>
      </c>
      <c r="CF5587" s="2">
        <v>0</v>
      </c>
      <c r="CG5587" s="2">
        <v>0</v>
      </c>
      <c r="CH5587" s="2">
        <v>0</v>
      </c>
      <c r="CI5587" s="2">
        <v>0</v>
      </c>
      <c r="CJ5587" s="2">
        <v>0</v>
      </c>
      <c r="CK5587" s="2">
        <v>15</v>
      </c>
      <c r="CL5587" s="2">
        <v>0</v>
      </c>
    </row>
    <row r="5588" spans="1:90" x14ac:dyDescent="0.25">
      <c r="A5588" t="s">
        <v>115</v>
      </c>
      <c r="B5588">
        <v>20310</v>
      </c>
      <c r="C5588" t="s">
        <v>368</v>
      </c>
      <c r="D5588">
        <v>1</v>
      </c>
      <c r="E5588">
        <v>8</v>
      </c>
      <c r="F5588">
        <v>914666</v>
      </c>
      <c r="G5588">
        <v>35914666</v>
      </c>
      <c r="H5588" t="s">
        <v>4601</v>
      </c>
      <c r="I5588">
        <v>526</v>
      </c>
      <c r="J5588" t="s">
        <v>1093</v>
      </c>
      <c r="K5588" t="s">
        <v>3680</v>
      </c>
      <c r="L5588">
        <v>1</v>
      </c>
      <c r="M5588" t="s">
        <v>1093</v>
      </c>
      <c r="N5588">
        <v>18170000</v>
      </c>
      <c r="O5588" t="s">
        <v>4602</v>
      </c>
      <c r="P5588" t="s">
        <v>4603</v>
      </c>
      <c r="Q5588" t="s">
        <v>4604</v>
      </c>
      <c r="R5588">
        <v>15</v>
      </c>
      <c r="S5588">
        <v>32991385</v>
      </c>
      <c r="T5588">
        <v>998377987</v>
      </c>
      <c r="U5588" t="s">
        <v>4605</v>
      </c>
      <c r="V5588">
        <v>2</v>
      </c>
      <c r="W5588" s="2">
        <v>0</v>
      </c>
      <c r="X5588" s="2">
        <v>0</v>
      </c>
      <c r="Y5588" s="2">
        <v>0</v>
      </c>
      <c r="Z5588" s="2">
        <v>0</v>
      </c>
      <c r="AA5588" s="2">
        <v>0</v>
      </c>
      <c r="AB5588" s="2">
        <v>0</v>
      </c>
      <c r="AC5588" s="2">
        <v>0</v>
      </c>
      <c r="AD5588" s="2">
        <v>73</v>
      </c>
      <c r="AE5588" s="2">
        <v>55</v>
      </c>
      <c r="AF5588" s="2">
        <v>59</v>
      </c>
      <c r="AG5588" s="2">
        <v>61</v>
      </c>
      <c r="AH5588" s="2">
        <v>44</v>
      </c>
      <c r="AI5588" s="2">
        <v>53</v>
      </c>
      <c r="AJ5588" s="2">
        <v>38</v>
      </c>
      <c r="AK5588" s="2">
        <v>0</v>
      </c>
      <c r="AL5588" s="2">
        <v>0</v>
      </c>
      <c r="AM5588" s="2">
        <v>0</v>
      </c>
      <c r="AN5588" s="2">
        <v>0</v>
      </c>
      <c r="AO5588" s="2">
        <v>0</v>
      </c>
      <c r="AP5588" s="2">
        <v>0</v>
      </c>
      <c r="AQ5588" s="2">
        <v>0</v>
      </c>
      <c r="AR5588" s="2">
        <v>0</v>
      </c>
      <c r="AS5588" s="2">
        <v>0</v>
      </c>
      <c r="AT5588" s="2">
        <v>0</v>
      </c>
      <c r="AU5588" s="2">
        <v>0</v>
      </c>
      <c r="AV5588" s="2">
        <v>0</v>
      </c>
      <c r="AW5588" s="2">
        <v>0</v>
      </c>
      <c r="AX5588" s="2">
        <v>0</v>
      </c>
      <c r="AY5588" s="2">
        <v>0</v>
      </c>
      <c r="AZ5588" s="2">
        <v>0</v>
      </c>
      <c r="BA5588" s="2">
        <v>0</v>
      </c>
      <c r="BB5588" s="2">
        <v>0</v>
      </c>
      <c r="BC5588" s="2">
        <v>160</v>
      </c>
      <c r="BD5588" s="2">
        <v>0</v>
      </c>
      <c r="BE5588" s="2">
        <v>0</v>
      </c>
      <c r="BF5588" s="2">
        <v>0</v>
      </c>
      <c r="BG5588" s="2">
        <v>0</v>
      </c>
      <c r="BH5588" s="2">
        <v>0</v>
      </c>
      <c r="BI5588" s="2">
        <v>0</v>
      </c>
      <c r="BJ5588" s="2">
        <v>0</v>
      </c>
      <c r="BK5588" s="2">
        <v>0</v>
      </c>
      <c r="BL5588" s="2">
        <v>4</v>
      </c>
      <c r="BM5588" s="2">
        <v>4</v>
      </c>
      <c r="BN5588" s="2">
        <v>3</v>
      </c>
      <c r="BO5588" s="2">
        <v>4</v>
      </c>
      <c r="BP5588" s="2">
        <v>3</v>
      </c>
      <c r="BQ5588" s="2">
        <v>2</v>
      </c>
      <c r="BR5588" s="2">
        <v>1</v>
      </c>
      <c r="BS5588" s="2">
        <v>0</v>
      </c>
      <c r="BT5588" s="2">
        <v>0</v>
      </c>
      <c r="BU5588" s="2">
        <v>0</v>
      </c>
      <c r="BV5588" s="2">
        <v>0</v>
      </c>
      <c r="BW5588" s="2">
        <v>0</v>
      </c>
      <c r="BX5588" s="2">
        <v>0</v>
      </c>
      <c r="BY5588" s="2">
        <v>0</v>
      </c>
      <c r="BZ5588" s="2">
        <v>0</v>
      </c>
      <c r="CA5588" s="2">
        <v>0</v>
      </c>
      <c r="CB5588" s="2">
        <v>0</v>
      </c>
      <c r="CC5588" s="2">
        <v>0</v>
      </c>
      <c r="CD5588" s="2">
        <v>0</v>
      </c>
      <c r="CE5588" s="2">
        <v>0</v>
      </c>
      <c r="CF5588" s="2">
        <v>0</v>
      </c>
      <c r="CG5588" s="2">
        <v>0</v>
      </c>
      <c r="CH5588" s="2">
        <v>0</v>
      </c>
      <c r="CI5588" s="2">
        <v>0</v>
      </c>
      <c r="CJ5588" s="2">
        <v>0</v>
      </c>
      <c r="CK5588" s="2">
        <v>11</v>
      </c>
      <c r="CL5588" s="2">
        <v>0</v>
      </c>
    </row>
    <row r="5589" spans="1:90" x14ac:dyDescent="0.25">
      <c r="A5589" t="s">
        <v>115</v>
      </c>
      <c r="B5589">
        <v>20310</v>
      </c>
      <c r="C5589" t="s">
        <v>368</v>
      </c>
      <c r="D5589">
        <v>1</v>
      </c>
      <c r="E5589">
        <v>8</v>
      </c>
      <c r="F5589">
        <v>924143</v>
      </c>
      <c r="G5589">
        <v>35924143</v>
      </c>
      <c r="H5589" t="s">
        <v>7376</v>
      </c>
      <c r="I5589">
        <v>717</v>
      </c>
      <c r="J5589" t="s">
        <v>368</v>
      </c>
      <c r="K5589" t="s">
        <v>114</v>
      </c>
      <c r="L5589">
        <v>1</v>
      </c>
      <c r="M5589" t="s">
        <v>368</v>
      </c>
      <c r="N5589">
        <v>18115390</v>
      </c>
      <c r="O5589" t="s">
        <v>102</v>
      </c>
      <c r="P5589" t="s">
        <v>7377</v>
      </c>
      <c r="Q5589">
        <v>568</v>
      </c>
      <c r="R5589">
        <v>15</v>
      </c>
      <c r="S5589">
        <v>32421188</v>
      </c>
      <c r="T5589">
        <v>32422122</v>
      </c>
      <c r="U5589" t="s">
        <v>7378</v>
      </c>
      <c r="V5589">
        <v>1</v>
      </c>
      <c r="W5589" s="2">
        <v>0</v>
      </c>
      <c r="X5589" s="2">
        <v>0</v>
      </c>
      <c r="Y5589" s="2">
        <v>0</v>
      </c>
      <c r="Z5589" s="2">
        <v>0</v>
      </c>
      <c r="AA5589" s="2">
        <v>0</v>
      </c>
      <c r="AB5589" s="2">
        <v>0</v>
      </c>
      <c r="AC5589" s="2">
        <v>0</v>
      </c>
      <c r="AD5589" s="2">
        <v>90</v>
      </c>
      <c r="AE5589" s="2">
        <v>100</v>
      </c>
      <c r="AF5589" s="2">
        <v>102</v>
      </c>
      <c r="AG5589" s="2">
        <v>97</v>
      </c>
      <c r="AH5589" s="2">
        <v>97</v>
      </c>
      <c r="AI5589" s="2">
        <v>120</v>
      </c>
      <c r="AJ5589" s="2">
        <v>115</v>
      </c>
      <c r="AK5589" s="2">
        <v>0</v>
      </c>
      <c r="AL5589" s="2">
        <v>0</v>
      </c>
      <c r="AM5589" s="2">
        <v>0</v>
      </c>
      <c r="AN5589" s="2">
        <v>0</v>
      </c>
      <c r="AO5589" s="2">
        <v>0</v>
      </c>
      <c r="AP5589" s="2">
        <v>0</v>
      </c>
      <c r="AQ5589" s="2">
        <v>0</v>
      </c>
      <c r="AR5589" s="2">
        <v>0</v>
      </c>
      <c r="AS5589" s="2">
        <v>0</v>
      </c>
      <c r="AT5589" s="2">
        <v>0</v>
      </c>
      <c r="AU5589" s="2">
        <v>0</v>
      </c>
      <c r="AV5589" s="2">
        <v>0</v>
      </c>
      <c r="AW5589" s="2">
        <v>0</v>
      </c>
      <c r="AX5589" s="2">
        <v>0</v>
      </c>
      <c r="AY5589" s="2">
        <v>0</v>
      </c>
      <c r="AZ5589" s="2">
        <v>0</v>
      </c>
      <c r="BA5589" s="2">
        <v>0</v>
      </c>
      <c r="BB5589" s="2">
        <v>0</v>
      </c>
      <c r="BC5589" s="2">
        <v>198</v>
      </c>
      <c r="BD5589" s="2">
        <v>0</v>
      </c>
      <c r="BE5589" s="2">
        <v>0</v>
      </c>
      <c r="BF5589" s="2">
        <v>0</v>
      </c>
      <c r="BG5589" s="2">
        <v>0</v>
      </c>
      <c r="BH5589" s="2">
        <v>0</v>
      </c>
      <c r="BI5589" s="2">
        <v>0</v>
      </c>
      <c r="BJ5589" s="2">
        <v>0</v>
      </c>
      <c r="BK5589" s="2">
        <v>0</v>
      </c>
      <c r="BL5589" s="2">
        <v>3</v>
      </c>
      <c r="BM5589" s="2">
        <v>4</v>
      </c>
      <c r="BN5589" s="2">
        <v>3</v>
      </c>
      <c r="BO5589" s="2">
        <v>5</v>
      </c>
      <c r="BP5589" s="2">
        <v>3</v>
      </c>
      <c r="BQ5589" s="2">
        <v>3</v>
      </c>
      <c r="BR5589" s="2">
        <v>4</v>
      </c>
      <c r="BS5589" s="2">
        <v>0</v>
      </c>
      <c r="BT5589" s="2">
        <v>0</v>
      </c>
      <c r="BU5589" s="2">
        <v>0</v>
      </c>
      <c r="BV5589" s="2">
        <v>0</v>
      </c>
      <c r="BW5589" s="2">
        <v>0</v>
      </c>
      <c r="BX5589" s="2">
        <v>0</v>
      </c>
      <c r="BY5589" s="2">
        <v>0</v>
      </c>
      <c r="BZ5589" s="2">
        <v>0</v>
      </c>
      <c r="CA5589" s="2">
        <v>0</v>
      </c>
      <c r="CB5589" s="2">
        <v>0</v>
      </c>
      <c r="CC5589" s="2">
        <v>0</v>
      </c>
      <c r="CD5589" s="2">
        <v>0</v>
      </c>
      <c r="CE5589" s="2">
        <v>0</v>
      </c>
      <c r="CF5589" s="2">
        <v>0</v>
      </c>
      <c r="CG5589" s="2">
        <v>0</v>
      </c>
      <c r="CH5589" s="2">
        <v>0</v>
      </c>
      <c r="CI5589" s="2">
        <v>0</v>
      </c>
      <c r="CJ5589" s="2">
        <v>0</v>
      </c>
      <c r="CK5589" s="2">
        <v>13</v>
      </c>
      <c r="CL5589" s="2">
        <v>0</v>
      </c>
    </row>
    <row r="5590" spans="1:90" x14ac:dyDescent="0.25">
      <c r="A5590" t="s">
        <v>115</v>
      </c>
      <c r="B5590">
        <v>20310</v>
      </c>
      <c r="C5590" t="s">
        <v>368</v>
      </c>
      <c r="D5590">
        <v>1</v>
      </c>
      <c r="E5590">
        <v>8</v>
      </c>
      <c r="F5590">
        <v>924878</v>
      </c>
      <c r="G5590">
        <v>35924878</v>
      </c>
      <c r="H5590" t="s">
        <v>3936</v>
      </c>
      <c r="I5590">
        <v>602</v>
      </c>
      <c r="J5590" t="s">
        <v>630</v>
      </c>
      <c r="K5590" t="s">
        <v>4696</v>
      </c>
      <c r="L5590">
        <v>1</v>
      </c>
      <c r="M5590" t="s">
        <v>630</v>
      </c>
      <c r="N5590">
        <v>18160000</v>
      </c>
      <c r="O5590" t="s">
        <v>92</v>
      </c>
      <c r="P5590" t="s">
        <v>8502</v>
      </c>
      <c r="Q5590">
        <v>850</v>
      </c>
      <c r="R5590">
        <v>15</v>
      </c>
      <c r="S5590">
        <v>32921322</v>
      </c>
      <c r="T5590">
        <v>32921443</v>
      </c>
      <c r="U5590" t="s">
        <v>8503</v>
      </c>
      <c r="V5590">
        <v>1</v>
      </c>
      <c r="W5590" s="2">
        <v>0</v>
      </c>
      <c r="X5590" s="2">
        <v>0</v>
      </c>
      <c r="Y5590" s="2">
        <v>0</v>
      </c>
      <c r="Z5590" s="2">
        <v>0</v>
      </c>
      <c r="AA5590" s="2">
        <v>0</v>
      </c>
      <c r="AB5590" s="2">
        <v>0</v>
      </c>
      <c r="AC5590" s="2">
        <v>0</v>
      </c>
      <c r="AD5590" s="2">
        <v>90</v>
      </c>
      <c r="AE5590" s="2">
        <v>70</v>
      </c>
      <c r="AF5590" s="2">
        <v>87</v>
      </c>
      <c r="AG5590" s="2">
        <v>70</v>
      </c>
      <c r="AH5590" s="2">
        <v>141</v>
      </c>
      <c r="AI5590" s="2">
        <v>126</v>
      </c>
      <c r="AJ5590" s="2">
        <v>121</v>
      </c>
      <c r="AK5590" s="2">
        <v>0</v>
      </c>
      <c r="AL5590" s="2">
        <v>0</v>
      </c>
      <c r="AM5590" s="2">
        <v>0</v>
      </c>
      <c r="AN5590" s="2">
        <v>0</v>
      </c>
      <c r="AO5590" s="2">
        <v>0</v>
      </c>
      <c r="AP5590" s="2">
        <v>0</v>
      </c>
      <c r="AQ5590" s="2">
        <v>0</v>
      </c>
      <c r="AR5590" s="2">
        <v>0</v>
      </c>
      <c r="AS5590" s="2">
        <v>0</v>
      </c>
      <c r="AT5590" s="2">
        <v>0</v>
      </c>
      <c r="AU5590" s="2">
        <v>0</v>
      </c>
      <c r="AV5590" s="2">
        <v>0</v>
      </c>
      <c r="AW5590" s="2">
        <v>0</v>
      </c>
      <c r="AX5590" s="2">
        <v>0</v>
      </c>
      <c r="AY5590" s="2">
        <v>0</v>
      </c>
      <c r="AZ5590" s="2">
        <v>0</v>
      </c>
      <c r="BA5590" s="2">
        <v>0</v>
      </c>
      <c r="BB5590" s="2">
        <v>0</v>
      </c>
      <c r="BC5590" s="2">
        <v>253</v>
      </c>
      <c r="BD5590" s="2">
        <v>7</v>
      </c>
      <c r="BE5590" s="2">
        <v>0</v>
      </c>
      <c r="BF5590" s="2">
        <v>0</v>
      </c>
      <c r="BG5590" s="2">
        <v>0</v>
      </c>
      <c r="BH5590" s="2">
        <v>0</v>
      </c>
      <c r="BI5590" s="2">
        <v>0</v>
      </c>
      <c r="BJ5590" s="2">
        <v>0</v>
      </c>
      <c r="BK5590" s="2">
        <v>0</v>
      </c>
      <c r="BL5590" s="2">
        <v>5</v>
      </c>
      <c r="BM5590" s="2">
        <v>2</v>
      </c>
      <c r="BN5590" s="2">
        <v>5</v>
      </c>
      <c r="BO5590" s="2">
        <v>2</v>
      </c>
      <c r="BP5590" s="2">
        <v>8</v>
      </c>
      <c r="BQ5590" s="2">
        <v>8</v>
      </c>
      <c r="BR5590" s="2">
        <v>6</v>
      </c>
      <c r="BS5590" s="2">
        <v>0</v>
      </c>
      <c r="BT5590" s="2">
        <v>0</v>
      </c>
      <c r="BU5590" s="2">
        <v>0</v>
      </c>
      <c r="BV5590" s="2">
        <v>0</v>
      </c>
      <c r="BW5590" s="2">
        <v>0</v>
      </c>
      <c r="BX5590" s="2">
        <v>0</v>
      </c>
      <c r="BY5590" s="2">
        <v>0</v>
      </c>
      <c r="BZ5590" s="2">
        <v>0</v>
      </c>
      <c r="CA5590" s="2">
        <v>0</v>
      </c>
      <c r="CB5590" s="2">
        <v>0</v>
      </c>
      <c r="CC5590" s="2">
        <v>0</v>
      </c>
      <c r="CD5590" s="2">
        <v>0</v>
      </c>
      <c r="CE5590" s="2">
        <v>0</v>
      </c>
      <c r="CF5590" s="2">
        <v>0</v>
      </c>
      <c r="CG5590" s="2">
        <v>0</v>
      </c>
      <c r="CH5590" s="2">
        <v>0</v>
      </c>
      <c r="CI5590" s="2">
        <v>0</v>
      </c>
      <c r="CJ5590" s="2">
        <v>0</v>
      </c>
      <c r="CK5590" s="2">
        <v>16</v>
      </c>
      <c r="CL5590" s="2">
        <v>2</v>
      </c>
    </row>
    <row r="5591" spans="1:90" x14ac:dyDescent="0.25">
      <c r="A5591" t="s">
        <v>115</v>
      </c>
      <c r="B5591">
        <v>20310</v>
      </c>
      <c r="C5591" t="s">
        <v>368</v>
      </c>
      <c r="D5591">
        <v>1</v>
      </c>
      <c r="E5591">
        <v>8</v>
      </c>
      <c r="F5591">
        <v>916473</v>
      </c>
      <c r="G5591">
        <v>35916473</v>
      </c>
      <c r="H5591" t="s">
        <v>697</v>
      </c>
      <c r="I5591">
        <v>602</v>
      </c>
      <c r="J5591" t="s">
        <v>630</v>
      </c>
      <c r="K5591" t="s">
        <v>697</v>
      </c>
      <c r="L5591">
        <v>1</v>
      </c>
      <c r="M5591" t="s">
        <v>630</v>
      </c>
      <c r="N5591">
        <v>18160000</v>
      </c>
      <c r="O5591" t="s">
        <v>92</v>
      </c>
      <c r="P5591" t="s">
        <v>3437</v>
      </c>
      <c r="Q5591">
        <v>190</v>
      </c>
      <c r="R5591">
        <v>15</v>
      </c>
      <c r="S5591">
        <v>32921515</v>
      </c>
      <c r="T5591">
        <v>32924220</v>
      </c>
      <c r="U5591" t="s">
        <v>3438</v>
      </c>
      <c r="V5591">
        <v>1</v>
      </c>
      <c r="W5591" s="2">
        <v>0</v>
      </c>
      <c r="X5591" s="2">
        <v>0</v>
      </c>
      <c r="Y5591" s="2">
        <v>0</v>
      </c>
      <c r="Z5591" s="2">
        <v>0</v>
      </c>
      <c r="AA5591" s="2">
        <v>0</v>
      </c>
      <c r="AB5591" s="2">
        <v>0</v>
      </c>
      <c r="AC5591" s="2">
        <v>0</v>
      </c>
      <c r="AD5591" s="2">
        <v>91</v>
      </c>
      <c r="AE5591" s="2">
        <v>101</v>
      </c>
      <c r="AF5591" s="2">
        <v>73</v>
      </c>
      <c r="AG5591" s="2">
        <v>96</v>
      </c>
      <c r="AH5591" s="2">
        <v>131</v>
      </c>
      <c r="AI5591" s="2">
        <v>155</v>
      </c>
      <c r="AJ5591" s="2">
        <v>157</v>
      </c>
      <c r="AK5591" s="2">
        <v>0</v>
      </c>
      <c r="AL5591" s="2">
        <v>0</v>
      </c>
      <c r="AM5591" s="2">
        <v>0</v>
      </c>
      <c r="AN5591" s="2">
        <v>0</v>
      </c>
      <c r="AO5591" s="2">
        <v>0</v>
      </c>
      <c r="AP5591" s="2">
        <v>0</v>
      </c>
      <c r="AQ5591" s="2">
        <v>0</v>
      </c>
      <c r="AR5591" s="2">
        <v>0</v>
      </c>
      <c r="AS5591" s="2">
        <v>0</v>
      </c>
      <c r="AT5591" s="2">
        <v>0</v>
      </c>
      <c r="AU5591" s="2">
        <v>0</v>
      </c>
      <c r="AV5591" s="2">
        <v>0</v>
      </c>
      <c r="AW5591" s="2">
        <v>0</v>
      </c>
      <c r="AX5591" s="2">
        <v>0</v>
      </c>
      <c r="AY5591" s="2">
        <v>0</v>
      </c>
      <c r="AZ5591" s="2">
        <v>0</v>
      </c>
      <c r="BA5591" s="2">
        <v>0</v>
      </c>
      <c r="BB5591" s="2">
        <v>0</v>
      </c>
      <c r="BC5591" s="2">
        <v>209</v>
      </c>
      <c r="BD5591" s="2">
        <v>0</v>
      </c>
      <c r="BE5591" s="2">
        <v>0</v>
      </c>
      <c r="BF5591" s="2">
        <v>0</v>
      </c>
      <c r="BG5591" s="2">
        <v>0</v>
      </c>
      <c r="BH5591" s="2">
        <v>0</v>
      </c>
      <c r="BI5591" s="2">
        <v>0</v>
      </c>
      <c r="BJ5591" s="2">
        <v>0</v>
      </c>
      <c r="BK5591" s="2">
        <v>0</v>
      </c>
      <c r="BL5591" s="2">
        <v>5</v>
      </c>
      <c r="BM5591" s="2">
        <v>6</v>
      </c>
      <c r="BN5591" s="2">
        <v>4</v>
      </c>
      <c r="BO5591" s="2">
        <v>6</v>
      </c>
      <c r="BP5591" s="2">
        <v>6</v>
      </c>
      <c r="BQ5591" s="2">
        <v>10</v>
      </c>
      <c r="BR5591" s="2">
        <v>7</v>
      </c>
      <c r="BS5591" s="2">
        <v>0</v>
      </c>
      <c r="BT5591" s="2">
        <v>0</v>
      </c>
      <c r="BU5591" s="2">
        <v>0</v>
      </c>
      <c r="BV5591" s="2">
        <v>0</v>
      </c>
      <c r="BW5591" s="2">
        <v>0</v>
      </c>
      <c r="BX5591" s="2">
        <v>0</v>
      </c>
      <c r="BY5591" s="2">
        <v>0</v>
      </c>
      <c r="BZ5591" s="2">
        <v>0</v>
      </c>
      <c r="CA5591" s="2">
        <v>0</v>
      </c>
      <c r="CB5591" s="2">
        <v>0</v>
      </c>
      <c r="CC5591" s="2">
        <v>0</v>
      </c>
      <c r="CD5591" s="2">
        <v>0</v>
      </c>
      <c r="CE5591" s="2">
        <v>0</v>
      </c>
      <c r="CF5591" s="2">
        <v>0</v>
      </c>
      <c r="CG5591" s="2">
        <v>0</v>
      </c>
      <c r="CH5591" s="2">
        <v>0</v>
      </c>
      <c r="CI5591" s="2">
        <v>0</v>
      </c>
      <c r="CJ5591" s="2">
        <v>0</v>
      </c>
      <c r="CK5591" s="2">
        <v>16</v>
      </c>
      <c r="CL5591" s="2">
        <v>0</v>
      </c>
    </row>
    <row r="5592" spans="1:90" x14ac:dyDescent="0.25">
      <c r="A5592" t="s">
        <v>115</v>
      </c>
      <c r="B5592">
        <v>20310</v>
      </c>
      <c r="C5592" t="s">
        <v>368</v>
      </c>
      <c r="D5592">
        <v>1</v>
      </c>
      <c r="E5592">
        <v>8</v>
      </c>
      <c r="F5592">
        <v>4039</v>
      </c>
      <c r="G5592">
        <v>35004039</v>
      </c>
      <c r="H5592" t="s">
        <v>19791</v>
      </c>
      <c r="I5592">
        <v>717</v>
      </c>
      <c r="J5592" t="s">
        <v>368</v>
      </c>
      <c r="K5592" t="s">
        <v>10668</v>
      </c>
      <c r="L5592">
        <v>1</v>
      </c>
      <c r="M5592" t="s">
        <v>368</v>
      </c>
      <c r="N5592">
        <v>18113785</v>
      </c>
      <c r="O5592" t="s">
        <v>92</v>
      </c>
      <c r="P5592" t="s">
        <v>19792</v>
      </c>
      <c r="Q5592" t="s">
        <v>127</v>
      </c>
      <c r="R5592">
        <v>15</v>
      </c>
      <c r="S5592">
        <v>32432987</v>
      </c>
      <c r="U5592" t="s">
        <v>19793</v>
      </c>
      <c r="V5592">
        <v>1</v>
      </c>
      <c r="W5592" s="2">
        <v>0</v>
      </c>
      <c r="X5592" s="2">
        <v>0</v>
      </c>
      <c r="Y5592" s="2">
        <v>0</v>
      </c>
      <c r="Z5592" s="2">
        <v>0</v>
      </c>
      <c r="AA5592" s="2">
        <v>0</v>
      </c>
      <c r="AB5592" s="2">
        <v>0</v>
      </c>
      <c r="AC5592" s="2">
        <v>0</v>
      </c>
      <c r="AD5592" s="2">
        <v>56</v>
      </c>
      <c r="AE5592" s="2">
        <v>42</v>
      </c>
      <c r="AF5592" s="2">
        <v>50</v>
      </c>
      <c r="AG5592" s="2">
        <v>48</v>
      </c>
      <c r="AH5592" s="2">
        <v>52</v>
      </c>
      <c r="AI5592" s="2">
        <v>36</v>
      </c>
      <c r="AJ5592" s="2">
        <v>36</v>
      </c>
      <c r="AK5592" s="2">
        <v>0</v>
      </c>
      <c r="AL5592" s="2">
        <v>0</v>
      </c>
      <c r="AM5592" s="2">
        <v>0</v>
      </c>
      <c r="AN5592" s="2">
        <v>0</v>
      </c>
      <c r="AO5592" s="2">
        <v>0</v>
      </c>
      <c r="AP5592" s="2">
        <v>0</v>
      </c>
      <c r="AQ5592" s="2">
        <v>0</v>
      </c>
      <c r="AR5592" s="2">
        <v>0</v>
      </c>
      <c r="AS5592" s="2">
        <v>0</v>
      </c>
      <c r="AT5592" s="2">
        <v>0</v>
      </c>
      <c r="AU5592" s="2">
        <v>0</v>
      </c>
      <c r="AV5592" s="2">
        <v>0</v>
      </c>
      <c r="AW5592" s="2">
        <v>0</v>
      </c>
      <c r="AX5592" s="2">
        <v>0</v>
      </c>
      <c r="AY5592" s="2">
        <v>0</v>
      </c>
      <c r="AZ5592" s="2">
        <v>0</v>
      </c>
      <c r="BA5592" s="2">
        <v>0</v>
      </c>
      <c r="BB5592" s="2">
        <v>0</v>
      </c>
      <c r="BC5592" s="2">
        <v>0</v>
      </c>
      <c r="BD5592" s="2">
        <v>0</v>
      </c>
      <c r="BE5592" s="2">
        <v>0</v>
      </c>
      <c r="BF5592" s="2">
        <v>0</v>
      </c>
      <c r="BG5592" s="2">
        <v>0</v>
      </c>
      <c r="BH5592" s="2">
        <v>0</v>
      </c>
      <c r="BI5592" s="2">
        <v>0</v>
      </c>
      <c r="BJ5592" s="2">
        <v>0</v>
      </c>
      <c r="BK5592" s="2">
        <v>0</v>
      </c>
      <c r="BL5592" s="2">
        <v>4</v>
      </c>
      <c r="BM5592" s="2">
        <v>4</v>
      </c>
      <c r="BN5592" s="2">
        <v>4</v>
      </c>
      <c r="BO5592" s="2">
        <v>4</v>
      </c>
      <c r="BP5592" s="2">
        <v>3</v>
      </c>
      <c r="BQ5592" s="2">
        <v>2</v>
      </c>
      <c r="BR5592" s="2">
        <v>1</v>
      </c>
      <c r="BS5592" s="2">
        <v>0</v>
      </c>
      <c r="BT5592" s="2">
        <v>0</v>
      </c>
      <c r="BU5592" s="2">
        <v>0</v>
      </c>
      <c r="BV5592" s="2">
        <v>0</v>
      </c>
      <c r="BW5592" s="2">
        <v>0</v>
      </c>
      <c r="BX5592" s="2">
        <v>0</v>
      </c>
      <c r="BY5592" s="2">
        <v>0</v>
      </c>
      <c r="BZ5592" s="2">
        <v>0</v>
      </c>
      <c r="CA5592" s="2">
        <v>0</v>
      </c>
      <c r="CB5592" s="2">
        <v>0</v>
      </c>
      <c r="CC5592" s="2">
        <v>0</v>
      </c>
      <c r="CD5592" s="2">
        <v>0</v>
      </c>
      <c r="CE5592" s="2">
        <v>0</v>
      </c>
      <c r="CF5592" s="2">
        <v>0</v>
      </c>
      <c r="CG5592" s="2">
        <v>0</v>
      </c>
      <c r="CH5592" s="2">
        <v>0</v>
      </c>
      <c r="CI5592" s="2">
        <v>0</v>
      </c>
      <c r="CJ5592" s="2">
        <v>0</v>
      </c>
      <c r="CK5592" s="2">
        <v>0</v>
      </c>
      <c r="CL5592" s="2">
        <v>0</v>
      </c>
    </row>
    <row r="5593" spans="1:90" x14ac:dyDescent="0.25">
      <c r="A5593" t="s">
        <v>115</v>
      </c>
      <c r="B5593">
        <v>20310</v>
      </c>
      <c r="C5593" t="s">
        <v>368</v>
      </c>
      <c r="D5593">
        <v>1</v>
      </c>
      <c r="E5593">
        <v>8</v>
      </c>
      <c r="F5593">
        <v>16871</v>
      </c>
      <c r="G5593">
        <v>35016871</v>
      </c>
      <c r="H5593" t="s">
        <v>12975</v>
      </c>
      <c r="I5593">
        <v>682</v>
      </c>
      <c r="J5593" t="s">
        <v>5778</v>
      </c>
      <c r="K5593" t="s">
        <v>91</v>
      </c>
      <c r="L5593">
        <v>1</v>
      </c>
      <c r="M5593" t="s">
        <v>5778</v>
      </c>
      <c r="N5593">
        <v>18180000</v>
      </c>
      <c r="O5593" t="s">
        <v>102</v>
      </c>
      <c r="P5593" t="s">
        <v>10478</v>
      </c>
      <c r="Q5593">
        <v>57</v>
      </c>
      <c r="R5593">
        <v>15</v>
      </c>
      <c r="S5593">
        <v>32771190</v>
      </c>
      <c r="T5593">
        <v>32771699</v>
      </c>
      <c r="U5593" t="s">
        <v>12976</v>
      </c>
      <c r="V5593">
        <v>1</v>
      </c>
      <c r="W5593" s="2">
        <v>0</v>
      </c>
      <c r="X5593" s="2">
        <v>0</v>
      </c>
      <c r="Y5593" s="2">
        <v>0</v>
      </c>
      <c r="Z5593" s="2">
        <v>0</v>
      </c>
      <c r="AA5593" s="2">
        <v>0</v>
      </c>
      <c r="AB5593" s="2">
        <v>0</v>
      </c>
      <c r="AC5593" s="2">
        <v>0</v>
      </c>
      <c r="AD5593" s="2">
        <v>72</v>
      </c>
      <c r="AE5593" s="2">
        <v>55</v>
      </c>
      <c r="AF5593" s="2">
        <v>81</v>
      </c>
      <c r="AG5593" s="2">
        <v>75</v>
      </c>
      <c r="AH5593" s="2">
        <v>72</v>
      </c>
      <c r="AI5593" s="2">
        <v>90</v>
      </c>
      <c r="AJ5593" s="2">
        <v>89</v>
      </c>
      <c r="AK5593" s="2">
        <v>0</v>
      </c>
      <c r="AL5593" s="2">
        <v>0</v>
      </c>
      <c r="AM5593" s="2">
        <v>0</v>
      </c>
      <c r="AN5593" s="2">
        <v>0</v>
      </c>
      <c r="AO5593" s="2">
        <v>0</v>
      </c>
      <c r="AP5593" s="2">
        <v>0</v>
      </c>
      <c r="AQ5593" s="2">
        <v>0</v>
      </c>
      <c r="AR5593" s="2">
        <v>0</v>
      </c>
      <c r="AS5593" s="2">
        <v>0</v>
      </c>
      <c r="AT5593" s="2">
        <v>0</v>
      </c>
      <c r="AU5593" s="2">
        <v>0</v>
      </c>
      <c r="AV5593" s="2">
        <v>0</v>
      </c>
      <c r="AW5593" s="2">
        <v>0</v>
      </c>
      <c r="AX5593" s="2">
        <v>0</v>
      </c>
      <c r="AY5593" s="2">
        <v>0</v>
      </c>
      <c r="AZ5593" s="2">
        <v>0</v>
      </c>
      <c r="BA5593" s="2">
        <v>0</v>
      </c>
      <c r="BB5593" s="2">
        <v>0</v>
      </c>
      <c r="BC5593" s="2">
        <v>261</v>
      </c>
      <c r="BD5593" s="2">
        <v>0</v>
      </c>
      <c r="BE5593" s="2">
        <v>0</v>
      </c>
      <c r="BF5593" s="2">
        <v>0</v>
      </c>
      <c r="BG5593" s="2">
        <v>0</v>
      </c>
      <c r="BH5593" s="2">
        <v>0</v>
      </c>
      <c r="BI5593" s="2">
        <v>0</v>
      </c>
      <c r="BJ5593" s="2">
        <v>0</v>
      </c>
      <c r="BK5593" s="2">
        <v>0</v>
      </c>
      <c r="BL5593" s="2">
        <v>5</v>
      </c>
      <c r="BM5593" s="2">
        <v>3</v>
      </c>
      <c r="BN5593" s="2">
        <v>4</v>
      </c>
      <c r="BO5593" s="2">
        <v>3</v>
      </c>
      <c r="BP5593" s="2">
        <v>3</v>
      </c>
      <c r="BQ5593" s="2">
        <v>5</v>
      </c>
      <c r="BR5593" s="2">
        <v>3</v>
      </c>
      <c r="BS5593" s="2">
        <v>0</v>
      </c>
      <c r="BT5593" s="2">
        <v>0</v>
      </c>
      <c r="BU5593" s="2">
        <v>0</v>
      </c>
      <c r="BV5593" s="2">
        <v>0</v>
      </c>
      <c r="BW5593" s="2">
        <v>0</v>
      </c>
      <c r="BX5593" s="2">
        <v>0</v>
      </c>
      <c r="BY5593" s="2">
        <v>0</v>
      </c>
      <c r="BZ5593" s="2">
        <v>0</v>
      </c>
      <c r="CA5593" s="2">
        <v>0</v>
      </c>
      <c r="CB5593" s="2">
        <v>0</v>
      </c>
      <c r="CC5593" s="2">
        <v>0</v>
      </c>
      <c r="CD5593" s="2">
        <v>0</v>
      </c>
      <c r="CE5593" s="2">
        <v>0</v>
      </c>
      <c r="CF5593" s="2">
        <v>0</v>
      </c>
      <c r="CG5593" s="2">
        <v>0</v>
      </c>
      <c r="CH5593" s="2">
        <v>0</v>
      </c>
      <c r="CI5593" s="2">
        <v>0</v>
      </c>
      <c r="CJ5593" s="2">
        <v>0</v>
      </c>
      <c r="CK5593" s="2">
        <v>13</v>
      </c>
      <c r="CL5593" s="2">
        <v>0</v>
      </c>
    </row>
    <row r="5594" spans="1:90" x14ac:dyDescent="0.25">
      <c r="A5594" t="s">
        <v>115</v>
      </c>
      <c r="B5594">
        <v>20310</v>
      </c>
      <c r="C5594" t="s">
        <v>368</v>
      </c>
      <c r="D5594">
        <v>1</v>
      </c>
      <c r="E5594">
        <v>8</v>
      </c>
      <c r="F5594">
        <v>16779</v>
      </c>
      <c r="G5594">
        <v>35016779</v>
      </c>
      <c r="H5594" t="s">
        <v>8707</v>
      </c>
      <c r="I5594">
        <v>717</v>
      </c>
      <c r="J5594" t="s">
        <v>368</v>
      </c>
      <c r="K5594" t="s">
        <v>6755</v>
      </c>
      <c r="L5594">
        <v>1</v>
      </c>
      <c r="M5594" t="s">
        <v>368</v>
      </c>
      <c r="N5594">
        <v>18115300</v>
      </c>
      <c r="O5594" t="s">
        <v>92</v>
      </c>
      <c r="P5594" t="s">
        <v>8708</v>
      </c>
      <c r="Q5594">
        <v>381</v>
      </c>
      <c r="R5594">
        <v>15</v>
      </c>
      <c r="S5594">
        <v>32421513</v>
      </c>
      <c r="T5594">
        <v>32421830</v>
      </c>
      <c r="U5594" t="s">
        <v>8709</v>
      </c>
      <c r="V5594">
        <v>1</v>
      </c>
      <c r="W5594" s="2">
        <v>0</v>
      </c>
      <c r="X5594" s="2">
        <v>0</v>
      </c>
      <c r="Y5594" s="2">
        <v>0</v>
      </c>
      <c r="Z5594" s="2">
        <v>0</v>
      </c>
      <c r="AA5594" s="2">
        <v>0</v>
      </c>
      <c r="AB5594" s="2">
        <v>0</v>
      </c>
      <c r="AC5594" s="2">
        <v>0</v>
      </c>
      <c r="AD5594" s="2">
        <v>70</v>
      </c>
      <c r="AE5594" s="2">
        <v>70</v>
      </c>
      <c r="AF5594" s="2">
        <v>70</v>
      </c>
      <c r="AG5594" s="2">
        <v>70</v>
      </c>
      <c r="AH5594" s="2">
        <v>45</v>
      </c>
      <c r="AI5594" s="2">
        <v>50</v>
      </c>
      <c r="AJ5594" s="2">
        <v>59</v>
      </c>
      <c r="AK5594" s="2">
        <v>0</v>
      </c>
      <c r="AL5594" s="2">
        <v>0</v>
      </c>
      <c r="AM5594" s="2">
        <v>0</v>
      </c>
      <c r="AN5594" s="2">
        <v>0</v>
      </c>
      <c r="AO5594" s="2">
        <v>0</v>
      </c>
      <c r="AP5594" s="2">
        <v>0</v>
      </c>
      <c r="AQ5594" s="2">
        <v>0</v>
      </c>
      <c r="AR5594" s="2">
        <v>0</v>
      </c>
      <c r="AS5594" s="2">
        <v>0</v>
      </c>
      <c r="AT5594" s="2">
        <v>0</v>
      </c>
      <c r="AU5594" s="2">
        <v>0</v>
      </c>
      <c r="AV5594" s="2">
        <v>0</v>
      </c>
      <c r="AW5594" s="2">
        <v>0</v>
      </c>
      <c r="AX5594" s="2">
        <v>0</v>
      </c>
      <c r="AY5594" s="2">
        <v>0</v>
      </c>
      <c r="AZ5594" s="2">
        <v>0</v>
      </c>
      <c r="BA5594" s="2">
        <v>0</v>
      </c>
      <c r="BB5594" s="2">
        <v>0</v>
      </c>
      <c r="BC5594" s="2">
        <v>0</v>
      </c>
      <c r="BD5594" s="2">
        <v>0</v>
      </c>
      <c r="BE5594" s="2">
        <v>0</v>
      </c>
      <c r="BF5594" s="2">
        <v>0</v>
      </c>
      <c r="BG5594" s="2">
        <v>0</v>
      </c>
      <c r="BH5594" s="2">
        <v>0</v>
      </c>
      <c r="BI5594" s="2">
        <v>0</v>
      </c>
      <c r="BJ5594" s="2">
        <v>0</v>
      </c>
      <c r="BK5594" s="2">
        <v>0</v>
      </c>
      <c r="BL5594" s="2">
        <v>4</v>
      </c>
      <c r="BM5594" s="2">
        <v>3</v>
      </c>
      <c r="BN5594" s="2">
        <v>3</v>
      </c>
      <c r="BO5594" s="2">
        <v>4</v>
      </c>
      <c r="BP5594" s="2">
        <v>2</v>
      </c>
      <c r="BQ5594" s="2">
        <v>2</v>
      </c>
      <c r="BR5594" s="2">
        <v>2</v>
      </c>
      <c r="BS5594" s="2">
        <v>0</v>
      </c>
      <c r="BT5594" s="2">
        <v>0</v>
      </c>
      <c r="BU5594" s="2">
        <v>0</v>
      </c>
      <c r="BV5594" s="2">
        <v>0</v>
      </c>
      <c r="BW5594" s="2">
        <v>0</v>
      </c>
      <c r="BX5594" s="2">
        <v>0</v>
      </c>
      <c r="BY5594" s="2">
        <v>0</v>
      </c>
      <c r="BZ5594" s="2">
        <v>0</v>
      </c>
      <c r="CA5594" s="2">
        <v>0</v>
      </c>
      <c r="CB5594" s="2">
        <v>0</v>
      </c>
      <c r="CC5594" s="2">
        <v>0</v>
      </c>
      <c r="CD5594" s="2">
        <v>0</v>
      </c>
      <c r="CE5594" s="2">
        <v>0</v>
      </c>
      <c r="CF5594" s="2">
        <v>0</v>
      </c>
      <c r="CG5594" s="2">
        <v>0</v>
      </c>
      <c r="CH5594" s="2">
        <v>0</v>
      </c>
      <c r="CI5594" s="2">
        <v>0</v>
      </c>
      <c r="CJ5594" s="2">
        <v>0</v>
      </c>
      <c r="CK5594" s="2">
        <v>0</v>
      </c>
      <c r="CL5594" s="2">
        <v>0</v>
      </c>
    </row>
    <row r="5595" spans="1:90" x14ac:dyDescent="0.25">
      <c r="A5595" t="s">
        <v>115</v>
      </c>
      <c r="B5595">
        <v>20310</v>
      </c>
      <c r="C5595" t="s">
        <v>368</v>
      </c>
      <c r="D5595">
        <v>1</v>
      </c>
      <c r="E5595">
        <v>8</v>
      </c>
      <c r="F5595">
        <v>910132</v>
      </c>
      <c r="G5595">
        <v>35910132</v>
      </c>
      <c r="H5595" t="s">
        <v>13178</v>
      </c>
      <c r="I5595">
        <v>526</v>
      </c>
      <c r="J5595" t="s">
        <v>1093</v>
      </c>
      <c r="K5595" t="s">
        <v>13179</v>
      </c>
      <c r="L5595">
        <v>1</v>
      </c>
      <c r="M5595" t="s">
        <v>1093</v>
      </c>
      <c r="N5595">
        <v>18170000</v>
      </c>
      <c r="O5595" t="s">
        <v>313</v>
      </c>
      <c r="P5595" t="s">
        <v>13180</v>
      </c>
      <c r="Q5595" t="s">
        <v>127</v>
      </c>
      <c r="R5595">
        <v>15</v>
      </c>
      <c r="S5595">
        <v>33441800</v>
      </c>
      <c r="T5595">
        <v>33442776</v>
      </c>
      <c r="U5595" t="s">
        <v>13181</v>
      </c>
      <c r="V5595">
        <v>2</v>
      </c>
      <c r="W5595" s="2">
        <v>0</v>
      </c>
      <c r="X5595" s="2">
        <v>0</v>
      </c>
      <c r="Y5595" s="2">
        <v>0</v>
      </c>
      <c r="Z5595" s="2">
        <v>0</v>
      </c>
      <c r="AA5595" s="2">
        <v>0</v>
      </c>
      <c r="AB5595" s="2">
        <v>0</v>
      </c>
      <c r="AC5595" s="2">
        <v>0</v>
      </c>
      <c r="AD5595" s="2">
        <v>26</v>
      </c>
      <c r="AE5595" s="2">
        <v>24</v>
      </c>
      <c r="AF5595" s="2">
        <v>25</v>
      </c>
      <c r="AG5595" s="2">
        <v>30</v>
      </c>
      <c r="AH5595" s="2">
        <v>21</v>
      </c>
      <c r="AI5595" s="2">
        <v>21</v>
      </c>
      <c r="AJ5595" s="2">
        <v>27</v>
      </c>
      <c r="AK5595" s="2">
        <v>0</v>
      </c>
      <c r="AL5595" s="2">
        <v>0</v>
      </c>
      <c r="AM5595" s="2">
        <v>0</v>
      </c>
      <c r="AN5595" s="2">
        <v>0</v>
      </c>
      <c r="AO5595" s="2">
        <v>0</v>
      </c>
      <c r="AP5595" s="2">
        <v>0</v>
      </c>
      <c r="AQ5595" s="2">
        <v>0</v>
      </c>
      <c r="AR5595" s="2">
        <v>0</v>
      </c>
      <c r="AS5595" s="2">
        <v>0</v>
      </c>
      <c r="AT5595" s="2">
        <v>0</v>
      </c>
      <c r="AU5595" s="2">
        <v>0</v>
      </c>
      <c r="AV5595" s="2">
        <v>0</v>
      </c>
      <c r="AW5595" s="2">
        <v>0</v>
      </c>
      <c r="AX5595" s="2">
        <v>0</v>
      </c>
      <c r="AY5595" s="2">
        <v>0</v>
      </c>
      <c r="AZ5595" s="2">
        <v>0</v>
      </c>
      <c r="BA5595" s="2">
        <v>0</v>
      </c>
      <c r="BB5595" s="2">
        <v>0</v>
      </c>
      <c r="BC5595" s="2">
        <v>193</v>
      </c>
      <c r="BD5595" s="2">
        <v>0</v>
      </c>
      <c r="BE5595" s="2">
        <v>0</v>
      </c>
      <c r="BF5595" s="2">
        <v>0</v>
      </c>
      <c r="BG5595" s="2">
        <v>0</v>
      </c>
      <c r="BH5595" s="2">
        <v>0</v>
      </c>
      <c r="BI5595" s="2">
        <v>0</v>
      </c>
      <c r="BJ5595" s="2">
        <v>0</v>
      </c>
      <c r="BK5595" s="2">
        <v>0</v>
      </c>
      <c r="BL5595" s="2">
        <v>2</v>
      </c>
      <c r="BM5595" s="2">
        <v>2</v>
      </c>
      <c r="BN5595" s="2">
        <v>1</v>
      </c>
      <c r="BO5595" s="2">
        <v>1</v>
      </c>
      <c r="BP5595" s="2">
        <v>1</v>
      </c>
      <c r="BQ5595" s="2">
        <v>2</v>
      </c>
      <c r="BR5595" s="2">
        <v>1</v>
      </c>
      <c r="BS5595" s="2">
        <v>0</v>
      </c>
      <c r="BT5595" s="2">
        <v>0</v>
      </c>
      <c r="BU5595" s="2">
        <v>0</v>
      </c>
      <c r="BV5595" s="2">
        <v>0</v>
      </c>
      <c r="BW5595" s="2">
        <v>0</v>
      </c>
      <c r="BX5595" s="2">
        <v>0</v>
      </c>
      <c r="BY5595" s="2">
        <v>0</v>
      </c>
      <c r="BZ5595" s="2">
        <v>0</v>
      </c>
      <c r="CA5595" s="2">
        <v>0</v>
      </c>
      <c r="CB5595" s="2">
        <v>0</v>
      </c>
      <c r="CC5595" s="2">
        <v>0</v>
      </c>
      <c r="CD5595" s="2">
        <v>0</v>
      </c>
      <c r="CE5595" s="2">
        <v>0</v>
      </c>
      <c r="CF5595" s="2">
        <v>0</v>
      </c>
      <c r="CG5595" s="2">
        <v>0</v>
      </c>
      <c r="CH5595" s="2">
        <v>0</v>
      </c>
      <c r="CI5595" s="2">
        <v>0</v>
      </c>
      <c r="CJ5595" s="2">
        <v>0</v>
      </c>
      <c r="CK5595" s="2">
        <v>13</v>
      </c>
      <c r="CL5595" s="2">
        <v>0</v>
      </c>
    </row>
    <row r="5596" spans="1:90" x14ac:dyDescent="0.25">
      <c r="A5596" t="s">
        <v>115</v>
      </c>
      <c r="B5596">
        <v>20310</v>
      </c>
      <c r="C5596" t="s">
        <v>368</v>
      </c>
      <c r="D5596">
        <v>1</v>
      </c>
      <c r="E5596">
        <v>8</v>
      </c>
      <c r="F5596">
        <v>16901</v>
      </c>
      <c r="G5596">
        <v>35016901</v>
      </c>
      <c r="H5596" t="s">
        <v>10117</v>
      </c>
      <c r="I5596">
        <v>178</v>
      </c>
      <c r="J5596" t="s">
        <v>1393</v>
      </c>
      <c r="K5596" t="s">
        <v>10118</v>
      </c>
      <c r="L5596">
        <v>1</v>
      </c>
      <c r="M5596" t="s">
        <v>1393</v>
      </c>
      <c r="N5596">
        <v>18190000</v>
      </c>
      <c r="O5596" t="s">
        <v>261</v>
      </c>
      <c r="P5596" t="s">
        <v>9933</v>
      </c>
      <c r="Q5596">
        <v>587</v>
      </c>
      <c r="R5596">
        <v>15</v>
      </c>
      <c r="S5596">
        <v>32811400</v>
      </c>
      <c r="U5596" t="s">
        <v>10119</v>
      </c>
      <c r="V5596">
        <v>1</v>
      </c>
      <c r="W5596" s="2">
        <v>0</v>
      </c>
      <c r="X5596" s="2">
        <v>0</v>
      </c>
      <c r="Y5596" s="2">
        <v>0</v>
      </c>
      <c r="Z5596" s="2">
        <v>0</v>
      </c>
      <c r="AA5596" s="2">
        <v>0</v>
      </c>
      <c r="AB5596" s="2">
        <v>0</v>
      </c>
      <c r="AC5596" s="2">
        <v>0</v>
      </c>
      <c r="AD5596" s="2">
        <v>0</v>
      </c>
      <c r="AE5596" s="2">
        <v>0</v>
      </c>
      <c r="AF5596" s="2">
        <v>0</v>
      </c>
      <c r="AG5596" s="2">
        <v>0</v>
      </c>
      <c r="AH5596" s="2">
        <v>253</v>
      </c>
      <c r="AI5596" s="2">
        <v>266</v>
      </c>
      <c r="AJ5596" s="2">
        <v>291</v>
      </c>
      <c r="AK5596" s="2">
        <v>0</v>
      </c>
      <c r="AL5596" s="2">
        <v>0</v>
      </c>
      <c r="AM5596" s="2">
        <v>0</v>
      </c>
      <c r="AN5596" s="2">
        <v>0</v>
      </c>
      <c r="AO5596" s="2">
        <v>0</v>
      </c>
      <c r="AP5596" s="2">
        <v>0</v>
      </c>
      <c r="AQ5596" s="2">
        <v>0</v>
      </c>
      <c r="AR5596" s="2">
        <v>0</v>
      </c>
      <c r="AS5596" s="2">
        <v>0</v>
      </c>
      <c r="AT5596" s="2">
        <v>0</v>
      </c>
      <c r="AU5596" s="2">
        <v>0</v>
      </c>
      <c r="AV5596" s="2">
        <v>0</v>
      </c>
      <c r="AW5596" s="2">
        <v>0</v>
      </c>
      <c r="AX5596" s="2">
        <v>0</v>
      </c>
      <c r="AY5596" s="2">
        <v>0</v>
      </c>
      <c r="AZ5596" s="2">
        <v>0</v>
      </c>
      <c r="BA5596" s="2">
        <v>0</v>
      </c>
      <c r="BB5596" s="2">
        <v>0</v>
      </c>
      <c r="BC5596" s="2">
        <v>0</v>
      </c>
      <c r="BD5596" s="2">
        <v>0</v>
      </c>
      <c r="BE5596" s="2">
        <v>0</v>
      </c>
      <c r="BF5596" s="2">
        <v>0</v>
      </c>
      <c r="BG5596" s="2">
        <v>0</v>
      </c>
      <c r="BH5596" s="2">
        <v>0</v>
      </c>
      <c r="BI5596" s="2">
        <v>0</v>
      </c>
      <c r="BJ5596" s="2">
        <v>0</v>
      </c>
      <c r="BK5596" s="2">
        <v>0</v>
      </c>
      <c r="BL5596" s="2">
        <v>0</v>
      </c>
      <c r="BM5596" s="2">
        <v>0</v>
      </c>
      <c r="BN5596" s="2">
        <v>0</v>
      </c>
      <c r="BO5596" s="2">
        <v>0</v>
      </c>
      <c r="BP5596" s="2">
        <v>9</v>
      </c>
      <c r="BQ5596" s="2">
        <v>9</v>
      </c>
      <c r="BR5596" s="2">
        <v>10</v>
      </c>
      <c r="BS5596" s="2">
        <v>0</v>
      </c>
      <c r="BT5596" s="2">
        <v>0</v>
      </c>
      <c r="BU5596" s="2">
        <v>0</v>
      </c>
      <c r="BV5596" s="2">
        <v>0</v>
      </c>
      <c r="BW5596" s="2">
        <v>0</v>
      </c>
      <c r="BX5596" s="2">
        <v>0</v>
      </c>
      <c r="BY5596" s="2">
        <v>0</v>
      </c>
      <c r="BZ5596" s="2">
        <v>0</v>
      </c>
      <c r="CA5596" s="2">
        <v>0</v>
      </c>
      <c r="CB5596" s="2">
        <v>0</v>
      </c>
      <c r="CC5596" s="2">
        <v>0</v>
      </c>
      <c r="CD5596" s="2">
        <v>0</v>
      </c>
      <c r="CE5596" s="2">
        <v>0</v>
      </c>
      <c r="CF5596" s="2">
        <v>0</v>
      </c>
      <c r="CG5596" s="2">
        <v>0</v>
      </c>
      <c r="CH5596" s="2">
        <v>0</v>
      </c>
      <c r="CI5596" s="2">
        <v>0</v>
      </c>
      <c r="CJ5596" s="2">
        <v>0</v>
      </c>
      <c r="CK5596" s="2">
        <v>0</v>
      </c>
      <c r="CL5596" s="2">
        <v>0</v>
      </c>
    </row>
    <row r="5597" spans="1:90" x14ac:dyDescent="0.25">
      <c r="A5597" t="s">
        <v>115</v>
      </c>
      <c r="B5597">
        <v>20310</v>
      </c>
      <c r="C5597" t="s">
        <v>368</v>
      </c>
      <c r="D5597">
        <v>1</v>
      </c>
      <c r="E5597">
        <v>8</v>
      </c>
      <c r="F5597">
        <v>925019</v>
      </c>
      <c r="G5597">
        <v>35925019</v>
      </c>
      <c r="H5597" t="s">
        <v>1360</v>
      </c>
      <c r="I5597">
        <v>527</v>
      </c>
      <c r="J5597" t="s">
        <v>1361</v>
      </c>
      <c r="K5597" t="s">
        <v>590</v>
      </c>
      <c r="L5597">
        <v>1</v>
      </c>
      <c r="M5597" t="s">
        <v>1361</v>
      </c>
      <c r="N5597">
        <v>18185000</v>
      </c>
      <c r="O5597" t="s">
        <v>102</v>
      </c>
      <c r="P5597" t="s">
        <v>1362</v>
      </c>
      <c r="Q5597">
        <v>524</v>
      </c>
      <c r="R5597">
        <v>15</v>
      </c>
      <c r="S5597">
        <v>32782310</v>
      </c>
      <c r="T5597">
        <v>32784165</v>
      </c>
      <c r="U5597" t="s">
        <v>1363</v>
      </c>
      <c r="V5597">
        <v>1</v>
      </c>
      <c r="W5597" s="2">
        <v>0</v>
      </c>
      <c r="X5597" s="2">
        <v>0</v>
      </c>
      <c r="Y5597" s="2">
        <v>0</v>
      </c>
      <c r="Z5597" s="2">
        <v>0</v>
      </c>
      <c r="AA5597" s="2">
        <v>0</v>
      </c>
      <c r="AB5597" s="2">
        <v>0</v>
      </c>
      <c r="AC5597" s="2">
        <v>0</v>
      </c>
      <c r="AD5597" s="2">
        <v>76</v>
      </c>
      <c r="AE5597" s="2">
        <v>60</v>
      </c>
      <c r="AF5597" s="2">
        <v>54</v>
      </c>
      <c r="AG5597" s="2">
        <v>63</v>
      </c>
      <c r="AH5597" s="2">
        <v>84</v>
      </c>
      <c r="AI5597" s="2">
        <v>70</v>
      </c>
      <c r="AJ5597" s="2">
        <v>59</v>
      </c>
      <c r="AK5597" s="2">
        <v>0</v>
      </c>
      <c r="AL5597" s="2">
        <v>0</v>
      </c>
      <c r="AM5597" s="2">
        <v>0</v>
      </c>
      <c r="AN5597" s="2">
        <v>0</v>
      </c>
      <c r="AO5597" s="2">
        <v>0</v>
      </c>
      <c r="AP5597" s="2">
        <v>0</v>
      </c>
      <c r="AQ5597" s="2">
        <v>0</v>
      </c>
      <c r="AR5597" s="2">
        <v>0</v>
      </c>
      <c r="AS5597" s="2">
        <v>0</v>
      </c>
      <c r="AT5597" s="2">
        <v>0</v>
      </c>
      <c r="AU5597" s="2">
        <v>0</v>
      </c>
      <c r="AV5597" s="2">
        <v>0</v>
      </c>
      <c r="AW5597" s="2">
        <v>0</v>
      </c>
      <c r="AX5597" s="2">
        <v>0</v>
      </c>
      <c r="AY5597" s="2">
        <v>0</v>
      </c>
      <c r="AZ5597" s="2">
        <v>0</v>
      </c>
      <c r="BA5597" s="2">
        <v>0</v>
      </c>
      <c r="BB5597" s="2">
        <v>0</v>
      </c>
      <c r="BC5597" s="2">
        <v>99</v>
      </c>
      <c r="BD5597" s="2">
        <v>0</v>
      </c>
      <c r="BE5597" s="2">
        <v>0</v>
      </c>
      <c r="BF5597" s="2">
        <v>0</v>
      </c>
      <c r="BG5597" s="2">
        <v>0</v>
      </c>
      <c r="BH5597" s="2">
        <v>0</v>
      </c>
      <c r="BI5597" s="2">
        <v>0</v>
      </c>
      <c r="BJ5597" s="2">
        <v>0</v>
      </c>
      <c r="BK5597" s="2">
        <v>0</v>
      </c>
      <c r="BL5597" s="2">
        <v>4</v>
      </c>
      <c r="BM5597" s="2">
        <v>3</v>
      </c>
      <c r="BN5597" s="2">
        <v>4</v>
      </c>
      <c r="BO5597" s="2">
        <v>3</v>
      </c>
      <c r="BP5597" s="2">
        <v>5</v>
      </c>
      <c r="BQ5597" s="2">
        <v>2</v>
      </c>
      <c r="BR5597" s="2">
        <v>4</v>
      </c>
      <c r="BS5597" s="2">
        <v>0</v>
      </c>
      <c r="BT5597" s="2">
        <v>0</v>
      </c>
      <c r="BU5597" s="2">
        <v>0</v>
      </c>
      <c r="BV5597" s="2">
        <v>0</v>
      </c>
      <c r="BW5597" s="2">
        <v>0</v>
      </c>
      <c r="BX5597" s="2">
        <v>0</v>
      </c>
      <c r="BY5597" s="2">
        <v>0</v>
      </c>
      <c r="BZ5597" s="2">
        <v>0</v>
      </c>
      <c r="CA5597" s="2">
        <v>0</v>
      </c>
      <c r="CB5597" s="2">
        <v>0</v>
      </c>
      <c r="CC5597" s="2">
        <v>0</v>
      </c>
      <c r="CD5597" s="2">
        <v>0</v>
      </c>
      <c r="CE5597" s="2">
        <v>0</v>
      </c>
      <c r="CF5597" s="2">
        <v>0</v>
      </c>
      <c r="CG5597" s="2">
        <v>0</v>
      </c>
      <c r="CH5597" s="2">
        <v>0</v>
      </c>
      <c r="CI5597" s="2">
        <v>0</v>
      </c>
      <c r="CJ5597" s="2">
        <v>0</v>
      </c>
      <c r="CK5597" s="2">
        <v>6</v>
      </c>
      <c r="CL5597" s="2">
        <v>0</v>
      </c>
    </row>
    <row r="5598" spans="1:90" x14ac:dyDescent="0.25">
      <c r="A5598" t="s">
        <v>115</v>
      </c>
      <c r="B5598">
        <v>20310</v>
      </c>
      <c r="C5598" t="s">
        <v>368</v>
      </c>
      <c r="D5598">
        <v>1</v>
      </c>
      <c r="E5598">
        <v>8</v>
      </c>
      <c r="F5598">
        <v>925937</v>
      </c>
      <c r="G5598">
        <v>35925937</v>
      </c>
      <c r="H5598" t="s">
        <v>7231</v>
      </c>
      <c r="I5598">
        <v>527</v>
      </c>
      <c r="J5598" t="s">
        <v>1361</v>
      </c>
      <c r="K5598" t="s">
        <v>2087</v>
      </c>
      <c r="L5598">
        <v>1</v>
      </c>
      <c r="M5598" t="s">
        <v>1361</v>
      </c>
      <c r="N5598">
        <v>18185000</v>
      </c>
      <c r="O5598" t="s">
        <v>102</v>
      </c>
      <c r="P5598" t="s">
        <v>7232</v>
      </c>
      <c r="Q5598">
        <v>746</v>
      </c>
      <c r="R5598">
        <v>15</v>
      </c>
      <c r="S5598">
        <v>32783636</v>
      </c>
      <c r="T5598">
        <v>32783646</v>
      </c>
      <c r="U5598" t="s">
        <v>7233</v>
      </c>
      <c r="V5598">
        <v>1</v>
      </c>
      <c r="W5598" s="2">
        <v>0</v>
      </c>
      <c r="X5598" s="2">
        <v>0</v>
      </c>
      <c r="Y5598" s="2">
        <v>0</v>
      </c>
      <c r="Z5598" s="2">
        <v>0</v>
      </c>
      <c r="AA5598" s="2">
        <v>0</v>
      </c>
      <c r="AB5598" s="2">
        <v>0</v>
      </c>
      <c r="AC5598" s="2">
        <v>0</v>
      </c>
      <c r="AD5598" s="2">
        <v>71</v>
      </c>
      <c r="AE5598" s="2">
        <v>63</v>
      </c>
      <c r="AF5598" s="2">
        <v>66</v>
      </c>
      <c r="AG5598" s="2">
        <v>65</v>
      </c>
      <c r="AH5598" s="2">
        <v>65</v>
      </c>
      <c r="AI5598" s="2">
        <v>71</v>
      </c>
      <c r="AJ5598" s="2">
        <v>49</v>
      </c>
      <c r="AK5598" s="2">
        <v>0</v>
      </c>
      <c r="AL5598" s="2">
        <v>0</v>
      </c>
      <c r="AM5598" s="2">
        <v>0</v>
      </c>
      <c r="AN5598" s="2">
        <v>0</v>
      </c>
      <c r="AO5598" s="2">
        <v>0</v>
      </c>
      <c r="AP5598" s="2">
        <v>0</v>
      </c>
      <c r="AQ5598" s="2">
        <v>0</v>
      </c>
      <c r="AR5598" s="2">
        <v>57</v>
      </c>
      <c r="AS5598" s="2">
        <v>0</v>
      </c>
      <c r="AT5598" s="2">
        <v>0</v>
      </c>
      <c r="AU5598" s="2">
        <v>96</v>
      </c>
      <c r="AV5598" s="2">
        <v>0</v>
      </c>
      <c r="AW5598" s="2">
        <v>0</v>
      </c>
      <c r="AX5598" s="2">
        <v>0</v>
      </c>
      <c r="AY5598" s="2">
        <v>0</v>
      </c>
      <c r="AZ5598" s="2">
        <v>0</v>
      </c>
      <c r="BA5598" s="2">
        <v>0</v>
      </c>
      <c r="BB5598" s="2">
        <v>0</v>
      </c>
      <c r="BC5598" s="2">
        <v>49</v>
      </c>
      <c r="BD5598" s="2">
        <v>0</v>
      </c>
      <c r="BE5598" s="2">
        <v>0</v>
      </c>
      <c r="BF5598" s="2">
        <v>0</v>
      </c>
      <c r="BG5598" s="2">
        <v>0</v>
      </c>
      <c r="BH5598" s="2">
        <v>0</v>
      </c>
      <c r="BI5598" s="2">
        <v>0</v>
      </c>
      <c r="BJ5598" s="2">
        <v>0</v>
      </c>
      <c r="BK5598" s="2">
        <v>0</v>
      </c>
      <c r="BL5598" s="2">
        <v>3</v>
      </c>
      <c r="BM5598" s="2">
        <v>4</v>
      </c>
      <c r="BN5598" s="2">
        <v>3</v>
      </c>
      <c r="BO5598" s="2">
        <v>3</v>
      </c>
      <c r="BP5598" s="2">
        <v>3</v>
      </c>
      <c r="BQ5598" s="2">
        <v>2</v>
      </c>
      <c r="BR5598" s="2">
        <v>3</v>
      </c>
      <c r="BS5598" s="2">
        <v>0</v>
      </c>
      <c r="BT5598" s="2">
        <v>0</v>
      </c>
      <c r="BU5598" s="2">
        <v>0</v>
      </c>
      <c r="BV5598" s="2">
        <v>0</v>
      </c>
      <c r="BW5598" s="2">
        <v>0</v>
      </c>
      <c r="BX5598" s="2">
        <v>0</v>
      </c>
      <c r="BY5598" s="2">
        <v>0</v>
      </c>
      <c r="BZ5598" s="2">
        <v>4</v>
      </c>
      <c r="CA5598" s="2">
        <v>0</v>
      </c>
      <c r="CB5598" s="2">
        <v>0</v>
      </c>
      <c r="CC5598" s="2">
        <v>4</v>
      </c>
      <c r="CD5598" s="2">
        <v>0</v>
      </c>
      <c r="CE5598" s="2">
        <v>0</v>
      </c>
      <c r="CF5598" s="2">
        <v>0</v>
      </c>
      <c r="CG5598" s="2">
        <v>0</v>
      </c>
      <c r="CH5598" s="2">
        <v>0</v>
      </c>
      <c r="CI5598" s="2">
        <v>0</v>
      </c>
      <c r="CJ5598" s="2">
        <v>0</v>
      </c>
      <c r="CK5598" s="2">
        <v>2</v>
      </c>
      <c r="CL5598" s="2">
        <v>0</v>
      </c>
    </row>
    <row r="5599" spans="1:90" x14ac:dyDescent="0.25">
      <c r="A5599" t="s">
        <v>115</v>
      </c>
      <c r="B5599">
        <v>20310</v>
      </c>
      <c r="C5599" t="s">
        <v>368</v>
      </c>
      <c r="D5599">
        <v>1</v>
      </c>
      <c r="E5599">
        <v>8</v>
      </c>
      <c r="F5599">
        <v>36183</v>
      </c>
      <c r="G5599">
        <v>35036183</v>
      </c>
      <c r="H5599" t="s">
        <v>14391</v>
      </c>
      <c r="I5599">
        <v>526</v>
      </c>
      <c r="J5599" t="s">
        <v>1093</v>
      </c>
      <c r="K5599" t="s">
        <v>4474</v>
      </c>
      <c r="L5599">
        <v>1</v>
      </c>
      <c r="M5599" t="s">
        <v>1093</v>
      </c>
      <c r="N5599">
        <v>18170000</v>
      </c>
      <c r="O5599" t="s">
        <v>313</v>
      </c>
      <c r="P5599" t="s">
        <v>1094</v>
      </c>
      <c r="Q5599" t="s">
        <v>7943</v>
      </c>
      <c r="R5599">
        <v>15</v>
      </c>
      <c r="S5599">
        <v>32991105</v>
      </c>
      <c r="U5599" t="s">
        <v>14392</v>
      </c>
      <c r="V5599">
        <v>2</v>
      </c>
      <c r="W5599" s="2">
        <v>0</v>
      </c>
      <c r="X5599" s="2">
        <v>0</v>
      </c>
      <c r="Y5599" s="2">
        <v>0</v>
      </c>
      <c r="Z5599" s="2">
        <v>0</v>
      </c>
      <c r="AA5599" s="2">
        <v>0</v>
      </c>
      <c r="AB5599" s="2">
        <v>0</v>
      </c>
      <c r="AC5599" s="2">
        <v>0</v>
      </c>
      <c r="AD5599" s="2">
        <v>119</v>
      </c>
      <c r="AE5599" s="2">
        <v>96</v>
      </c>
      <c r="AF5599" s="2">
        <v>82</v>
      </c>
      <c r="AG5599" s="2">
        <v>106</v>
      </c>
      <c r="AH5599" s="2">
        <v>95</v>
      </c>
      <c r="AI5599" s="2">
        <v>90</v>
      </c>
      <c r="AJ5599" s="2">
        <v>66</v>
      </c>
      <c r="AK5599" s="2">
        <v>0</v>
      </c>
      <c r="AL5599" s="2">
        <v>0</v>
      </c>
      <c r="AM5599" s="2">
        <v>0</v>
      </c>
      <c r="AN5599" s="2">
        <v>0</v>
      </c>
      <c r="AO5599" s="2">
        <v>0</v>
      </c>
      <c r="AP5599" s="2">
        <v>0</v>
      </c>
      <c r="AQ5599" s="2">
        <v>0</v>
      </c>
      <c r="AR5599" s="2">
        <v>0</v>
      </c>
      <c r="AS5599" s="2">
        <v>0</v>
      </c>
      <c r="AT5599" s="2">
        <v>0</v>
      </c>
      <c r="AU5599" s="2">
        <v>0</v>
      </c>
      <c r="AV5599" s="2">
        <v>0</v>
      </c>
      <c r="AW5599" s="2">
        <v>0</v>
      </c>
      <c r="AX5599" s="2">
        <v>0</v>
      </c>
      <c r="AY5599" s="2">
        <v>0</v>
      </c>
      <c r="AZ5599" s="2">
        <v>0</v>
      </c>
      <c r="BA5599" s="2">
        <v>0</v>
      </c>
      <c r="BB5599" s="2">
        <v>0</v>
      </c>
      <c r="BC5599" s="2">
        <v>136</v>
      </c>
      <c r="BD5599" s="2">
        <v>7</v>
      </c>
      <c r="BE5599" s="2">
        <v>0</v>
      </c>
      <c r="BF5599" s="2">
        <v>0</v>
      </c>
      <c r="BG5599" s="2">
        <v>0</v>
      </c>
      <c r="BH5599" s="2">
        <v>0</v>
      </c>
      <c r="BI5599" s="2">
        <v>0</v>
      </c>
      <c r="BJ5599" s="2">
        <v>0</v>
      </c>
      <c r="BK5599" s="2">
        <v>0</v>
      </c>
      <c r="BL5599" s="2">
        <v>6</v>
      </c>
      <c r="BM5599" s="2">
        <v>6</v>
      </c>
      <c r="BN5599" s="2">
        <v>4</v>
      </c>
      <c r="BO5599" s="2">
        <v>4</v>
      </c>
      <c r="BP5599" s="2">
        <v>5</v>
      </c>
      <c r="BQ5599" s="2">
        <v>5</v>
      </c>
      <c r="BR5599" s="2">
        <v>3</v>
      </c>
      <c r="BS5599" s="2">
        <v>0</v>
      </c>
      <c r="BT5599" s="2">
        <v>0</v>
      </c>
      <c r="BU5599" s="2">
        <v>0</v>
      </c>
      <c r="BV5599" s="2">
        <v>0</v>
      </c>
      <c r="BW5599" s="2">
        <v>0</v>
      </c>
      <c r="BX5599" s="2">
        <v>0</v>
      </c>
      <c r="BY5599" s="2">
        <v>0</v>
      </c>
      <c r="BZ5599" s="2">
        <v>0</v>
      </c>
      <c r="CA5599" s="2">
        <v>0</v>
      </c>
      <c r="CB5599" s="2">
        <v>0</v>
      </c>
      <c r="CC5599" s="2">
        <v>0</v>
      </c>
      <c r="CD5599" s="2">
        <v>0</v>
      </c>
      <c r="CE5599" s="2">
        <v>0</v>
      </c>
      <c r="CF5599" s="2">
        <v>0</v>
      </c>
      <c r="CG5599" s="2">
        <v>0</v>
      </c>
      <c r="CH5599" s="2">
        <v>0</v>
      </c>
      <c r="CI5599" s="2">
        <v>0</v>
      </c>
      <c r="CJ5599" s="2">
        <v>0</v>
      </c>
      <c r="CK5599" s="2">
        <v>6</v>
      </c>
      <c r="CL5599" s="2">
        <v>2</v>
      </c>
    </row>
    <row r="5600" spans="1:90" x14ac:dyDescent="0.25">
      <c r="A5600" t="s">
        <v>115</v>
      </c>
      <c r="B5600">
        <v>20310</v>
      </c>
      <c r="C5600" t="s">
        <v>368</v>
      </c>
      <c r="D5600">
        <v>1</v>
      </c>
      <c r="E5600">
        <v>8</v>
      </c>
      <c r="F5600">
        <v>36161</v>
      </c>
      <c r="G5600">
        <v>35036161</v>
      </c>
      <c r="H5600" t="s">
        <v>8376</v>
      </c>
      <c r="I5600">
        <v>526</v>
      </c>
      <c r="J5600" t="s">
        <v>1093</v>
      </c>
      <c r="K5600" t="s">
        <v>1416</v>
      </c>
      <c r="L5600">
        <v>1</v>
      </c>
      <c r="M5600" t="s">
        <v>1093</v>
      </c>
      <c r="N5600">
        <v>18170000</v>
      </c>
      <c r="O5600" t="s">
        <v>102</v>
      </c>
      <c r="P5600" t="s">
        <v>5498</v>
      </c>
      <c r="Q5600">
        <v>380</v>
      </c>
      <c r="R5600">
        <v>15</v>
      </c>
      <c r="S5600">
        <v>32441355</v>
      </c>
      <c r="T5600">
        <v>32444481</v>
      </c>
      <c r="U5600" t="s">
        <v>8377</v>
      </c>
      <c r="V5600">
        <v>1</v>
      </c>
      <c r="W5600" s="2">
        <v>0</v>
      </c>
      <c r="X5600" s="2">
        <v>0</v>
      </c>
      <c r="Y5600" s="2">
        <v>0</v>
      </c>
      <c r="Z5600" s="2">
        <v>0</v>
      </c>
      <c r="AA5600" s="2">
        <v>0</v>
      </c>
      <c r="AB5600" s="2">
        <v>0</v>
      </c>
      <c r="AC5600" s="2">
        <v>0</v>
      </c>
      <c r="AD5600" s="2">
        <v>75</v>
      </c>
      <c r="AE5600" s="2">
        <v>60</v>
      </c>
      <c r="AF5600" s="2">
        <v>96</v>
      </c>
      <c r="AG5600" s="2">
        <v>79</v>
      </c>
      <c r="AH5600" s="2">
        <v>92</v>
      </c>
      <c r="AI5600" s="2">
        <v>83</v>
      </c>
      <c r="AJ5600" s="2">
        <v>51</v>
      </c>
      <c r="AK5600" s="2">
        <v>0</v>
      </c>
      <c r="AL5600" s="2">
        <v>0</v>
      </c>
      <c r="AM5600" s="2">
        <v>0</v>
      </c>
      <c r="AN5600" s="2">
        <v>0</v>
      </c>
      <c r="AO5600" s="2">
        <v>0</v>
      </c>
      <c r="AP5600" s="2">
        <v>0</v>
      </c>
      <c r="AQ5600" s="2">
        <v>0</v>
      </c>
      <c r="AR5600" s="2">
        <v>0</v>
      </c>
      <c r="AS5600" s="2">
        <v>0</v>
      </c>
      <c r="AT5600" s="2">
        <v>0</v>
      </c>
      <c r="AU5600" s="2">
        <v>0</v>
      </c>
      <c r="AV5600" s="2">
        <v>0</v>
      </c>
      <c r="AW5600" s="2">
        <v>0</v>
      </c>
      <c r="AX5600" s="2">
        <v>0</v>
      </c>
      <c r="AY5600" s="2">
        <v>0</v>
      </c>
      <c r="AZ5600" s="2">
        <v>0</v>
      </c>
      <c r="BA5600" s="2">
        <v>0</v>
      </c>
      <c r="BB5600" s="2">
        <v>0</v>
      </c>
      <c r="BC5600" s="2">
        <v>138</v>
      </c>
      <c r="BD5600" s="2">
        <v>0</v>
      </c>
      <c r="BE5600" s="2">
        <v>0</v>
      </c>
      <c r="BF5600" s="2">
        <v>0</v>
      </c>
      <c r="BG5600" s="2">
        <v>0</v>
      </c>
      <c r="BH5600" s="2">
        <v>0</v>
      </c>
      <c r="BI5600" s="2">
        <v>0</v>
      </c>
      <c r="BJ5600" s="2">
        <v>0</v>
      </c>
      <c r="BK5600" s="2">
        <v>0</v>
      </c>
      <c r="BL5600" s="2">
        <v>4</v>
      </c>
      <c r="BM5600" s="2">
        <v>3</v>
      </c>
      <c r="BN5600" s="2">
        <v>3</v>
      </c>
      <c r="BO5600" s="2">
        <v>5</v>
      </c>
      <c r="BP5600" s="2">
        <v>5</v>
      </c>
      <c r="BQ5600" s="2">
        <v>5</v>
      </c>
      <c r="BR5600" s="2">
        <v>3</v>
      </c>
      <c r="BS5600" s="2">
        <v>0</v>
      </c>
      <c r="BT5600" s="2">
        <v>0</v>
      </c>
      <c r="BU5600" s="2">
        <v>0</v>
      </c>
      <c r="BV5600" s="2">
        <v>0</v>
      </c>
      <c r="BW5600" s="2">
        <v>0</v>
      </c>
      <c r="BX5600" s="2">
        <v>0</v>
      </c>
      <c r="BY5600" s="2">
        <v>0</v>
      </c>
      <c r="BZ5600" s="2">
        <v>0</v>
      </c>
      <c r="CA5600" s="2">
        <v>0</v>
      </c>
      <c r="CB5600" s="2">
        <v>0</v>
      </c>
      <c r="CC5600" s="2">
        <v>0</v>
      </c>
      <c r="CD5600" s="2">
        <v>0</v>
      </c>
      <c r="CE5600" s="2">
        <v>0</v>
      </c>
      <c r="CF5600" s="2">
        <v>0</v>
      </c>
      <c r="CG5600" s="2">
        <v>0</v>
      </c>
      <c r="CH5600" s="2">
        <v>0</v>
      </c>
      <c r="CI5600" s="2">
        <v>0</v>
      </c>
      <c r="CJ5600" s="2">
        <v>0</v>
      </c>
      <c r="CK5600" s="2">
        <v>6</v>
      </c>
      <c r="CL5600" s="2">
        <v>0</v>
      </c>
    </row>
    <row r="5601" spans="1:90" x14ac:dyDescent="0.25">
      <c r="A5601" t="s">
        <v>115</v>
      </c>
      <c r="B5601">
        <v>20310</v>
      </c>
      <c r="C5601" t="s">
        <v>368</v>
      </c>
      <c r="D5601">
        <v>1</v>
      </c>
      <c r="E5601">
        <v>8</v>
      </c>
      <c r="F5601">
        <v>16822</v>
      </c>
      <c r="G5601">
        <v>35016822</v>
      </c>
      <c r="H5601" t="s">
        <v>2740</v>
      </c>
      <c r="I5601">
        <v>526</v>
      </c>
      <c r="J5601" t="s">
        <v>1093</v>
      </c>
      <c r="K5601" t="s">
        <v>2741</v>
      </c>
      <c r="L5601">
        <v>1</v>
      </c>
      <c r="M5601" t="s">
        <v>1093</v>
      </c>
      <c r="N5601">
        <v>18170000</v>
      </c>
      <c r="O5601" t="s">
        <v>102</v>
      </c>
      <c r="P5601" t="s">
        <v>2742</v>
      </c>
      <c r="Q5601">
        <v>381</v>
      </c>
      <c r="R5601">
        <v>15</v>
      </c>
      <c r="S5601">
        <v>32443099</v>
      </c>
      <c r="U5601" t="s">
        <v>2743</v>
      </c>
      <c r="V5601">
        <v>1</v>
      </c>
      <c r="W5601" s="2">
        <v>0</v>
      </c>
      <c r="X5601" s="2">
        <v>0</v>
      </c>
      <c r="Y5601" s="2">
        <v>0</v>
      </c>
      <c r="Z5601" s="2">
        <v>0</v>
      </c>
      <c r="AA5601" s="2">
        <v>0</v>
      </c>
      <c r="AB5601" s="2">
        <v>0</v>
      </c>
      <c r="AC5601" s="2">
        <v>0</v>
      </c>
      <c r="AD5601" s="2">
        <v>118</v>
      </c>
      <c r="AE5601" s="2">
        <v>95</v>
      </c>
      <c r="AF5601" s="2">
        <v>112</v>
      </c>
      <c r="AG5601" s="2">
        <v>122</v>
      </c>
      <c r="AH5601" s="2">
        <v>86</v>
      </c>
      <c r="AI5601" s="2">
        <v>59</v>
      </c>
      <c r="AJ5601" s="2">
        <v>113</v>
      </c>
      <c r="AK5601" s="2">
        <v>0</v>
      </c>
      <c r="AL5601" s="2">
        <v>0</v>
      </c>
      <c r="AM5601" s="2">
        <v>0</v>
      </c>
      <c r="AN5601" s="2">
        <v>0</v>
      </c>
      <c r="AO5601" s="2">
        <v>0</v>
      </c>
      <c r="AP5601" s="2">
        <v>0</v>
      </c>
      <c r="AQ5601" s="2">
        <v>0</v>
      </c>
      <c r="AR5601" s="2">
        <v>0</v>
      </c>
      <c r="AS5601" s="2">
        <v>0</v>
      </c>
      <c r="AT5601" s="2">
        <v>0</v>
      </c>
      <c r="AU5601" s="2">
        <v>0</v>
      </c>
      <c r="AV5601" s="2">
        <v>0</v>
      </c>
      <c r="AW5601" s="2">
        <v>0</v>
      </c>
      <c r="AX5601" s="2">
        <v>0</v>
      </c>
      <c r="AY5601" s="2">
        <v>0</v>
      </c>
      <c r="AZ5601" s="2">
        <v>0</v>
      </c>
      <c r="BA5601" s="2">
        <v>0</v>
      </c>
      <c r="BB5601" s="2">
        <v>0</v>
      </c>
      <c r="BC5601" s="2">
        <v>164</v>
      </c>
      <c r="BD5601" s="2">
        <v>0</v>
      </c>
      <c r="BE5601" s="2">
        <v>0</v>
      </c>
      <c r="BF5601" s="2">
        <v>0</v>
      </c>
      <c r="BG5601" s="2">
        <v>0</v>
      </c>
      <c r="BH5601" s="2">
        <v>0</v>
      </c>
      <c r="BI5601" s="2">
        <v>0</v>
      </c>
      <c r="BJ5601" s="2">
        <v>0</v>
      </c>
      <c r="BK5601" s="2">
        <v>0</v>
      </c>
      <c r="BL5601" s="2">
        <v>5</v>
      </c>
      <c r="BM5601" s="2">
        <v>6</v>
      </c>
      <c r="BN5601" s="2">
        <v>7</v>
      </c>
      <c r="BO5601" s="2">
        <v>6</v>
      </c>
      <c r="BP5601" s="2">
        <v>4</v>
      </c>
      <c r="BQ5601" s="2">
        <v>3</v>
      </c>
      <c r="BR5601" s="2">
        <v>5</v>
      </c>
      <c r="BS5601" s="2">
        <v>0</v>
      </c>
      <c r="BT5601" s="2">
        <v>0</v>
      </c>
      <c r="BU5601" s="2">
        <v>0</v>
      </c>
      <c r="BV5601" s="2">
        <v>0</v>
      </c>
      <c r="BW5601" s="2">
        <v>0</v>
      </c>
      <c r="BX5601" s="2">
        <v>0</v>
      </c>
      <c r="BY5601" s="2">
        <v>0</v>
      </c>
      <c r="BZ5601" s="2">
        <v>0</v>
      </c>
      <c r="CA5601" s="2">
        <v>0</v>
      </c>
      <c r="CB5601" s="2">
        <v>0</v>
      </c>
      <c r="CC5601" s="2">
        <v>0</v>
      </c>
      <c r="CD5601" s="2">
        <v>0</v>
      </c>
      <c r="CE5601" s="2">
        <v>0</v>
      </c>
      <c r="CF5601" s="2">
        <v>0</v>
      </c>
      <c r="CG5601" s="2">
        <v>0</v>
      </c>
      <c r="CH5601" s="2">
        <v>0</v>
      </c>
      <c r="CI5601" s="2">
        <v>0</v>
      </c>
      <c r="CJ5601" s="2">
        <v>0</v>
      </c>
      <c r="CK5601" s="2">
        <v>6</v>
      </c>
      <c r="CL5601" s="2">
        <v>0</v>
      </c>
    </row>
    <row r="5602" spans="1:90" x14ac:dyDescent="0.25">
      <c r="A5602" t="s">
        <v>115</v>
      </c>
      <c r="B5602">
        <v>20310</v>
      </c>
      <c r="C5602" t="s">
        <v>368</v>
      </c>
      <c r="D5602">
        <v>1</v>
      </c>
      <c r="E5602">
        <v>8</v>
      </c>
      <c r="F5602">
        <v>918908</v>
      </c>
      <c r="G5602">
        <v>35918908</v>
      </c>
      <c r="H5602" t="s">
        <v>17969</v>
      </c>
      <c r="I5602">
        <v>526</v>
      </c>
      <c r="J5602" t="s">
        <v>1093</v>
      </c>
      <c r="K5602" t="s">
        <v>17970</v>
      </c>
      <c r="L5602">
        <v>1</v>
      </c>
      <c r="M5602" t="s">
        <v>1093</v>
      </c>
      <c r="N5602">
        <v>18170000</v>
      </c>
      <c r="O5602" t="s">
        <v>313</v>
      </c>
      <c r="P5602" t="s">
        <v>17971</v>
      </c>
      <c r="Q5602" t="s">
        <v>127</v>
      </c>
      <c r="R5602">
        <v>15</v>
      </c>
      <c r="S5602">
        <v>32443827</v>
      </c>
      <c r="T5602">
        <v>33442227</v>
      </c>
      <c r="U5602" t="s">
        <v>17972</v>
      </c>
      <c r="V5602">
        <v>2</v>
      </c>
      <c r="W5602" s="2">
        <v>0</v>
      </c>
      <c r="X5602" s="2">
        <v>0</v>
      </c>
      <c r="Y5602" s="2">
        <v>0</v>
      </c>
      <c r="Z5602" s="2">
        <v>0</v>
      </c>
      <c r="AA5602" s="2">
        <v>0</v>
      </c>
      <c r="AB5602" s="2">
        <v>0</v>
      </c>
      <c r="AC5602" s="2">
        <v>0</v>
      </c>
      <c r="AD5602" s="2">
        <v>48</v>
      </c>
      <c r="AE5602" s="2">
        <v>37</v>
      </c>
      <c r="AF5602" s="2">
        <v>52</v>
      </c>
      <c r="AG5602" s="2">
        <v>49</v>
      </c>
      <c r="AH5602" s="2">
        <v>55</v>
      </c>
      <c r="AI5602" s="2">
        <v>53</v>
      </c>
      <c r="AJ5602" s="2">
        <v>29</v>
      </c>
      <c r="AK5602" s="2">
        <v>0</v>
      </c>
      <c r="AL5602" s="2">
        <v>0</v>
      </c>
      <c r="AM5602" s="2">
        <v>0</v>
      </c>
      <c r="AN5602" s="2">
        <v>0</v>
      </c>
      <c r="AO5602" s="2">
        <v>0</v>
      </c>
      <c r="AP5602" s="2">
        <v>0</v>
      </c>
      <c r="AQ5602" s="2">
        <v>0</v>
      </c>
      <c r="AR5602" s="2">
        <v>0</v>
      </c>
      <c r="AS5602" s="2">
        <v>0</v>
      </c>
      <c r="AT5602" s="2">
        <v>0</v>
      </c>
      <c r="AU5602" s="2">
        <v>0</v>
      </c>
      <c r="AV5602" s="2">
        <v>0</v>
      </c>
      <c r="AW5602" s="2">
        <v>0</v>
      </c>
      <c r="AX5602" s="2">
        <v>0</v>
      </c>
      <c r="AY5602" s="2">
        <v>0</v>
      </c>
      <c r="AZ5602" s="2">
        <v>0</v>
      </c>
      <c r="BA5602" s="2">
        <v>0</v>
      </c>
      <c r="BB5602" s="2">
        <v>0</v>
      </c>
      <c r="BC5602" s="2">
        <v>79</v>
      </c>
      <c r="BD5602" s="2">
        <v>12</v>
      </c>
      <c r="BE5602" s="2">
        <v>0</v>
      </c>
      <c r="BF5602" s="2">
        <v>0</v>
      </c>
      <c r="BG5602" s="2">
        <v>0</v>
      </c>
      <c r="BH5602" s="2">
        <v>0</v>
      </c>
      <c r="BI5602" s="2">
        <v>0</v>
      </c>
      <c r="BJ5602" s="2">
        <v>0</v>
      </c>
      <c r="BK5602" s="2">
        <v>0</v>
      </c>
      <c r="BL5602" s="2">
        <v>4</v>
      </c>
      <c r="BM5602" s="2">
        <v>3</v>
      </c>
      <c r="BN5602" s="2">
        <v>4</v>
      </c>
      <c r="BO5602" s="2">
        <v>4</v>
      </c>
      <c r="BP5602" s="2">
        <v>4</v>
      </c>
      <c r="BQ5602" s="2">
        <v>3</v>
      </c>
      <c r="BR5602" s="2">
        <v>2</v>
      </c>
      <c r="BS5602" s="2">
        <v>0</v>
      </c>
      <c r="BT5602" s="2">
        <v>0</v>
      </c>
      <c r="BU5602" s="2">
        <v>0</v>
      </c>
      <c r="BV5602" s="2">
        <v>0</v>
      </c>
      <c r="BW5602" s="2">
        <v>0</v>
      </c>
      <c r="BX5602" s="2">
        <v>0</v>
      </c>
      <c r="BY5602" s="2">
        <v>0</v>
      </c>
      <c r="BZ5602" s="2">
        <v>0</v>
      </c>
      <c r="CA5602" s="2">
        <v>0</v>
      </c>
      <c r="CB5602" s="2">
        <v>0</v>
      </c>
      <c r="CC5602" s="2">
        <v>0</v>
      </c>
      <c r="CD5602" s="2">
        <v>0</v>
      </c>
      <c r="CE5602" s="2">
        <v>0</v>
      </c>
      <c r="CF5602" s="2">
        <v>0</v>
      </c>
      <c r="CG5602" s="2">
        <v>0</v>
      </c>
      <c r="CH5602" s="2">
        <v>0</v>
      </c>
      <c r="CI5602" s="2">
        <v>0</v>
      </c>
      <c r="CJ5602" s="2">
        <v>0</v>
      </c>
      <c r="CK5602" s="2">
        <v>5</v>
      </c>
      <c r="CL5602" s="2">
        <v>4</v>
      </c>
    </row>
    <row r="5603" spans="1:90" x14ac:dyDescent="0.25">
      <c r="A5603" t="s">
        <v>115</v>
      </c>
      <c r="B5603">
        <v>20310</v>
      </c>
      <c r="C5603" t="s">
        <v>368</v>
      </c>
      <c r="D5603">
        <v>1</v>
      </c>
      <c r="E5603">
        <v>8</v>
      </c>
      <c r="F5603">
        <v>916699</v>
      </c>
      <c r="G5603">
        <v>35916699</v>
      </c>
      <c r="H5603" t="s">
        <v>15182</v>
      </c>
      <c r="I5603">
        <v>526</v>
      </c>
      <c r="J5603" t="s">
        <v>1093</v>
      </c>
      <c r="K5603" t="s">
        <v>6539</v>
      </c>
      <c r="L5603">
        <v>1</v>
      </c>
      <c r="M5603" t="s">
        <v>1093</v>
      </c>
      <c r="N5603">
        <v>18170000</v>
      </c>
      <c r="O5603" t="s">
        <v>313</v>
      </c>
      <c r="P5603" t="s">
        <v>15183</v>
      </c>
      <c r="Q5603" t="s">
        <v>127</v>
      </c>
      <c r="R5603">
        <v>15</v>
      </c>
      <c r="S5603">
        <v>32445390</v>
      </c>
      <c r="U5603" t="s">
        <v>15184</v>
      </c>
      <c r="V5603">
        <v>2</v>
      </c>
      <c r="W5603" s="2">
        <v>0</v>
      </c>
      <c r="X5603" s="2">
        <v>0</v>
      </c>
      <c r="Y5603" s="2">
        <v>0</v>
      </c>
      <c r="Z5603" s="2">
        <v>0</v>
      </c>
      <c r="AA5603" s="2">
        <v>0</v>
      </c>
      <c r="AB5603" s="2">
        <v>0</v>
      </c>
      <c r="AC5603" s="2">
        <v>0</v>
      </c>
      <c r="AD5603" s="2">
        <v>48</v>
      </c>
      <c r="AE5603" s="2">
        <v>38</v>
      </c>
      <c r="AF5603" s="2">
        <v>48</v>
      </c>
      <c r="AG5603" s="2">
        <v>47</v>
      </c>
      <c r="AH5603" s="2">
        <v>39</v>
      </c>
      <c r="AI5603" s="2">
        <v>45</v>
      </c>
      <c r="AJ5603" s="2">
        <v>47</v>
      </c>
      <c r="AK5603" s="2">
        <v>0</v>
      </c>
      <c r="AL5603" s="2">
        <v>0</v>
      </c>
      <c r="AM5603" s="2">
        <v>0</v>
      </c>
      <c r="AN5603" s="2">
        <v>0</v>
      </c>
      <c r="AO5603" s="2">
        <v>0</v>
      </c>
      <c r="AP5603" s="2">
        <v>0</v>
      </c>
      <c r="AQ5603" s="2">
        <v>0</v>
      </c>
      <c r="AR5603" s="2">
        <v>0</v>
      </c>
      <c r="AS5603" s="2">
        <v>0</v>
      </c>
      <c r="AT5603" s="2">
        <v>0</v>
      </c>
      <c r="AU5603" s="2">
        <v>0</v>
      </c>
      <c r="AV5603" s="2">
        <v>0</v>
      </c>
      <c r="AW5603" s="2">
        <v>0</v>
      </c>
      <c r="AX5603" s="2">
        <v>0</v>
      </c>
      <c r="AY5603" s="2">
        <v>0</v>
      </c>
      <c r="AZ5603" s="2">
        <v>0</v>
      </c>
      <c r="BA5603" s="2">
        <v>0</v>
      </c>
      <c r="BB5603" s="2">
        <v>0</v>
      </c>
      <c r="BC5603" s="2">
        <v>49</v>
      </c>
      <c r="BD5603" s="2">
        <v>0</v>
      </c>
      <c r="BE5603" s="2">
        <v>0</v>
      </c>
      <c r="BF5603" s="2">
        <v>0</v>
      </c>
      <c r="BG5603" s="2">
        <v>0</v>
      </c>
      <c r="BH5603" s="2">
        <v>0</v>
      </c>
      <c r="BI5603" s="2">
        <v>0</v>
      </c>
      <c r="BJ5603" s="2">
        <v>0</v>
      </c>
      <c r="BK5603" s="2">
        <v>0</v>
      </c>
      <c r="BL5603" s="2">
        <v>2</v>
      </c>
      <c r="BM5603" s="2">
        <v>2</v>
      </c>
      <c r="BN5603" s="2">
        <v>4</v>
      </c>
      <c r="BO5603" s="2">
        <v>4</v>
      </c>
      <c r="BP5603" s="2">
        <v>2</v>
      </c>
      <c r="BQ5603" s="2">
        <v>4</v>
      </c>
      <c r="BR5603" s="2">
        <v>3</v>
      </c>
      <c r="BS5603" s="2">
        <v>0</v>
      </c>
      <c r="BT5603" s="2">
        <v>0</v>
      </c>
      <c r="BU5603" s="2">
        <v>0</v>
      </c>
      <c r="BV5603" s="2">
        <v>0</v>
      </c>
      <c r="BW5603" s="2">
        <v>0</v>
      </c>
      <c r="BX5603" s="2">
        <v>0</v>
      </c>
      <c r="BY5603" s="2">
        <v>0</v>
      </c>
      <c r="BZ5603" s="2">
        <v>0</v>
      </c>
      <c r="CA5603" s="2">
        <v>0</v>
      </c>
      <c r="CB5603" s="2">
        <v>0</v>
      </c>
      <c r="CC5603" s="2">
        <v>0</v>
      </c>
      <c r="CD5603" s="2">
        <v>0</v>
      </c>
      <c r="CE5603" s="2">
        <v>0</v>
      </c>
      <c r="CF5603" s="2">
        <v>0</v>
      </c>
      <c r="CG5603" s="2">
        <v>0</v>
      </c>
      <c r="CH5603" s="2">
        <v>0</v>
      </c>
      <c r="CI5603" s="2">
        <v>0</v>
      </c>
      <c r="CJ5603" s="2">
        <v>0</v>
      </c>
      <c r="CK5603" s="2">
        <v>4</v>
      </c>
      <c r="CL5603" s="2">
        <v>0</v>
      </c>
    </row>
    <row r="5604" spans="1:90" x14ac:dyDescent="0.25">
      <c r="A5604" t="s">
        <v>115</v>
      </c>
      <c r="B5604">
        <v>20310</v>
      </c>
      <c r="C5604" t="s">
        <v>368</v>
      </c>
      <c r="D5604">
        <v>1</v>
      </c>
      <c r="E5604">
        <v>8</v>
      </c>
      <c r="F5604">
        <v>16780</v>
      </c>
      <c r="G5604">
        <v>35016780</v>
      </c>
      <c r="H5604" t="s">
        <v>3507</v>
      </c>
      <c r="I5604">
        <v>527</v>
      </c>
      <c r="J5604" t="s">
        <v>1361</v>
      </c>
      <c r="K5604" t="s">
        <v>91</v>
      </c>
      <c r="L5604">
        <v>1</v>
      </c>
      <c r="M5604" t="s">
        <v>1361</v>
      </c>
      <c r="N5604">
        <v>18185000</v>
      </c>
      <c r="O5604" t="s">
        <v>102</v>
      </c>
      <c r="P5604" t="s">
        <v>3508</v>
      </c>
      <c r="Q5604">
        <v>969</v>
      </c>
      <c r="R5604">
        <v>15</v>
      </c>
      <c r="S5604">
        <v>32781877</v>
      </c>
      <c r="T5604">
        <v>32783358</v>
      </c>
      <c r="U5604" t="s">
        <v>3509</v>
      </c>
      <c r="V5604">
        <v>1</v>
      </c>
      <c r="W5604" s="2">
        <v>0</v>
      </c>
      <c r="X5604" s="2">
        <v>0</v>
      </c>
      <c r="Y5604" s="2">
        <v>0</v>
      </c>
      <c r="Z5604" s="2">
        <v>0</v>
      </c>
      <c r="AA5604" s="2">
        <v>0</v>
      </c>
      <c r="AB5604" s="2">
        <v>0</v>
      </c>
      <c r="AC5604" s="2">
        <v>0</v>
      </c>
      <c r="AD5604" s="2">
        <v>105</v>
      </c>
      <c r="AE5604" s="2">
        <v>96</v>
      </c>
      <c r="AF5604" s="2">
        <v>95</v>
      </c>
      <c r="AG5604" s="2">
        <v>100</v>
      </c>
      <c r="AH5604" s="2">
        <v>128</v>
      </c>
      <c r="AI5604" s="2">
        <v>109</v>
      </c>
      <c r="AJ5604" s="2">
        <v>86</v>
      </c>
      <c r="AK5604" s="2">
        <v>0</v>
      </c>
      <c r="AL5604" s="2">
        <v>0</v>
      </c>
      <c r="AM5604" s="2">
        <v>0</v>
      </c>
      <c r="AN5604" s="2">
        <v>0</v>
      </c>
      <c r="AO5604" s="2">
        <v>0</v>
      </c>
      <c r="AP5604" s="2">
        <v>0</v>
      </c>
      <c r="AQ5604" s="2">
        <v>0</v>
      </c>
      <c r="AR5604" s="2">
        <v>0</v>
      </c>
      <c r="AS5604" s="2">
        <v>0</v>
      </c>
      <c r="AT5604" s="2">
        <v>0</v>
      </c>
      <c r="AU5604" s="2">
        <v>0</v>
      </c>
      <c r="AV5604" s="2">
        <v>0</v>
      </c>
      <c r="AW5604" s="2">
        <v>0</v>
      </c>
      <c r="AX5604" s="2">
        <v>0</v>
      </c>
      <c r="AY5604" s="2">
        <v>0</v>
      </c>
      <c r="AZ5604" s="2">
        <v>0</v>
      </c>
      <c r="BA5604" s="2">
        <v>0</v>
      </c>
      <c r="BB5604" s="2">
        <v>0</v>
      </c>
      <c r="BC5604" s="2">
        <v>60</v>
      </c>
      <c r="BD5604" s="2">
        <v>0</v>
      </c>
      <c r="BE5604" s="2">
        <v>0</v>
      </c>
      <c r="BF5604" s="2">
        <v>0</v>
      </c>
      <c r="BG5604" s="2">
        <v>0</v>
      </c>
      <c r="BH5604" s="2">
        <v>0</v>
      </c>
      <c r="BI5604" s="2">
        <v>0</v>
      </c>
      <c r="BJ5604" s="2">
        <v>0</v>
      </c>
      <c r="BK5604" s="2">
        <v>0</v>
      </c>
      <c r="BL5604" s="2">
        <v>5</v>
      </c>
      <c r="BM5604" s="2">
        <v>4</v>
      </c>
      <c r="BN5604" s="2">
        <v>4</v>
      </c>
      <c r="BO5604" s="2">
        <v>4</v>
      </c>
      <c r="BP5604" s="2">
        <v>5</v>
      </c>
      <c r="BQ5604" s="2">
        <v>4</v>
      </c>
      <c r="BR5604" s="2">
        <v>4</v>
      </c>
      <c r="BS5604" s="2">
        <v>0</v>
      </c>
      <c r="BT5604" s="2">
        <v>0</v>
      </c>
      <c r="BU5604" s="2">
        <v>0</v>
      </c>
      <c r="BV5604" s="2">
        <v>0</v>
      </c>
      <c r="BW5604" s="2">
        <v>0</v>
      </c>
      <c r="BX5604" s="2">
        <v>0</v>
      </c>
      <c r="BY5604" s="2">
        <v>0</v>
      </c>
      <c r="BZ5604" s="2">
        <v>0</v>
      </c>
      <c r="CA5604" s="2">
        <v>0</v>
      </c>
      <c r="CB5604" s="2">
        <v>0</v>
      </c>
      <c r="CC5604" s="2">
        <v>0</v>
      </c>
      <c r="CD5604" s="2">
        <v>0</v>
      </c>
      <c r="CE5604" s="2">
        <v>0</v>
      </c>
      <c r="CF5604" s="2">
        <v>0</v>
      </c>
      <c r="CG5604" s="2">
        <v>0</v>
      </c>
      <c r="CH5604" s="2">
        <v>0</v>
      </c>
      <c r="CI5604" s="2">
        <v>0</v>
      </c>
      <c r="CJ5604" s="2">
        <v>0</v>
      </c>
      <c r="CK5604" s="2">
        <v>4</v>
      </c>
      <c r="CL5604" s="2">
        <v>0</v>
      </c>
    </row>
    <row r="5605" spans="1:90" x14ac:dyDescent="0.25">
      <c r="A5605" t="s">
        <v>115</v>
      </c>
      <c r="B5605">
        <v>20310</v>
      </c>
      <c r="C5605" t="s">
        <v>368</v>
      </c>
      <c r="D5605">
        <v>1</v>
      </c>
      <c r="E5605">
        <v>8</v>
      </c>
      <c r="F5605">
        <v>900436</v>
      </c>
      <c r="G5605">
        <v>35900436</v>
      </c>
      <c r="H5605" t="s">
        <v>14111</v>
      </c>
      <c r="I5605">
        <v>717</v>
      </c>
      <c r="J5605" t="s">
        <v>368</v>
      </c>
      <c r="K5605" t="s">
        <v>428</v>
      </c>
      <c r="L5605">
        <v>1</v>
      </c>
      <c r="M5605" t="s">
        <v>368</v>
      </c>
      <c r="N5605">
        <v>18113140</v>
      </c>
      <c r="O5605" t="s">
        <v>102</v>
      </c>
      <c r="P5605" t="s">
        <v>14112</v>
      </c>
      <c r="Q5605">
        <v>1641</v>
      </c>
      <c r="R5605">
        <v>15</v>
      </c>
      <c r="S5605">
        <v>32431872</v>
      </c>
      <c r="T5605">
        <v>32432678</v>
      </c>
      <c r="U5605" t="s">
        <v>14113</v>
      </c>
      <c r="V5605">
        <v>1</v>
      </c>
      <c r="W5605" s="2">
        <v>0</v>
      </c>
      <c r="X5605" s="2">
        <v>0</v>
      </c>
      <c r="Y5605" s="2">
        <v>0</v>
      </c>
      <c r="Z5605" s="2">
        <v>0</v>
      </c>
      <c r="AA5605" s="2">
        <v>0</v>
      </c>
      <c r="AB5605" s="2">
        <v>0</v>
      </c>
      <c r="AC5605" s="2">
        <v>0</v>
      </c>
      <c r="AD5605" s="2">
        <v>56</v>
      </c>
      <c r="AE5605" s="2">
        <v>71</v>
      </c>
      <c r="AF5605" s="2">
        <v>74</v>
      </c>
      <c r="AG5605" s="2">
        <v>67</v>
      </c>
      <c r="AH5605" s="2">
        <v>78</v>
      </c>
      <c r="AI5605" s="2">
        <v>83</v>
      </c>
      <c r="AJ5605" s="2">
        <v>91</v>
      </c>
      <c r="AK5605" s="2">
        <v>0</v>
      </c>
      <c r="AL5605" s="2">
        <v>0</v>
      </c>
      <c r="AM5605" s="2">
        <v>0</v>
      </c>
      <c r="AN5605" s="2">
        <v>0</v>
      </c>
      <c r="AO5605" s="2">
        <v>0</v>
      </c>
      <c r="AP5605" s="2">
        <v>0</v>
      </c>
      <c r="AQ5605" s="2">
        <v>0</v>
      </c>
      <c r="AR5605" s="2">
        <v>0</v>
      </c>
      <c r="AS5605" s="2">
        <v>0</v>
      </c>
      <c r="AT5605" s="2">
        <v>0</v>
      </c>
      <c r="AU5605" s="2">
        <v>0</v>
      </c>
      <c r="AV5605" s="2">
        <v>0</v>
      </c>
      <c r="AW5605" s="2">
        <v>0</v>
      </c>
      <c r="AX5605" s="2">
        <v>0</v>
      </c>
      <c r="AY5605" s="2">
        <v>0</v>
      </c>
      <c r="AZ5605" s="2">
        <v>0</v>
      </c>
      <c r="BA5605" s="2">
        <v>0</v>
      </c>
      <c r="BB5605" s="2">
        <v>0</v>
      </c>
      <c r="BC5605" s="2">
        <v>58</v>
      </c>
      <c r="BD5605" s="2">
        <v>0</v>
      </c>
      <c r="BE5605" s="2">
        <v>0</v>
      </c>
      <c r="BF5605" s="2">
        <v>0</v>
      </c>
      <c r="BG5605" s="2">
        <v>0</v>
      </c>
      <c r="BH5605" s="2">
        <v>0</v>
      </c>
      <c r="BI5605" s="2">
        <v>0</v>
      </c>
      <c r="BJ5605" s="2">
        <v>0</v>
      </c>
      <c r="BK5605" s="2">
        <v>0</v>
      </c>
      <c r="BL5605" s="2">
        <v>2</v>
      </c>
      <c r="BM5605" s="2">
        <v>4</v>
      </c>
      <c r="BN5605" s="2">
        <v>5</v>
      </c>
      <c r="BO5605" s="2">
        <v>3</v>
      </c>
      <c r="BP5605" s="2">
        <v>3</v>
      </c>
      <c r="BQ5605" s="2">
        <v>5</v>
      </c>
      <c r="BR5605" s="2">
        <v>3</v>
      </c>
      <c r="BS5605" s="2">
        <v>0</v>
      </c>
      <c r="BT5605" s="2">
        <v>0</v>
      </c>
      <c r="BU5605" s="2">
        <v>0</v>
      </c>
      <c r="BV5605" s="2">
        <v>0</v>
      </c>
      <c r="BW5605" s="2">
        <v>0</v>
      </c>
      <c r="BX5605" s="2">
        <v>0</v>
      </c>
      <c r="BY5605" s="2">
        <v>0</v>
      </c>
      <c r="BZ5605" s="2">
        <v>0</v>
      </c>
      <c r="CA5605" s="2">
        <v>0</v>
      </c>
      <c r="CB5605" s="2">
        <v>0</v>
      </c>
      <c r="CC5605" s="2">
        <v>0</v>
      </c>
      <c r="CD5605" s="2">
        <v>0</v>
      </c>
      <c r="CE5605" s="2">
        <v>0</v>
      </c>
      <c r="CF5605" s="2">
        <v>0</v>
      </c>
      <c r="CG5605" s="2">
        <v>0</v>
      </c>
      <c r="CH5605" s="2">
        <v>0</v>
      </c>
      <c r="CI5605" s="2">
        <v>0</v>
      </c>
      <c r="CJ5605" s="2">
        <v>0</v>
      </c>
      <c r="CK5605" s="2">
        <v>5</v>
      </c>
      <c r="CL5605" s="2">
        <v>0</v>
      </c>
    </row>
    <row r="5606" spans="1:90" x14ac:dyDescent="0.25">
      <c r="A5606" t="s">
        <v>115</v>
      </c>
      <c r="B5606">
        <v>20310</v>
      </c>
      <c r="C5606" t="s">
        <v>368</v>
      </c>
      <c r="D5606">
        <v>1</v>
      </c>
      <c r="E5606">
        <v>8</v>
      </c>
      <c r="F5606">
        <v>16913</v>
      </c>
      <c r="G5606">
        <v>35016913</v>
      </c>
      <c r="H5606" t="s">
        <v>288</v>
      </c>
      <c r="I5606">
        <v>252</v>
      </c>
      <c r="J5606" t="s">
        <v>2342</v>
      </c>
      <c r="K5606" t="s">
        <v>91</v>
      </c>
      <c r="L5606">
        <v>1</v>
      </c>
      <c r="M5606" t="s">
        <v>2342</v>
      </c>
      <c r="N5606">
        <v>18195000</v>
      </c>
      <c r="O5606" t="s">
        <v>92</v>
      </c>
      <c r="P5606" t="s">
        <v>2793</v>
      </c>
      <c r="Q5606">
        <v>200</v>
      </c>
      <c r="R5606">
        <v>15</v>
      </c>
      <c r="S5606">
        <v>32671345</v>
      </c>
      <c r="U5606" t="s">
        <v>2794</v>
      </c>
      <c r="V5606">
        <v>1</v>
      </c>
      <c r="W5606" s="2">
        <v>0</v>
      </c>
      <c r="X5606" s="2">
        <v>0</v>
      </c>
      <c r="Y5606" s="2">
        <v>0</v>
      </c>
      <c r="Z5606" s="2">
        <v>0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0</v>
      </c>
      <c r="AH5606" s="2">
        <v>316</v>
      </c>
      <c r="AI5606" s="2">
        <v>239</v>
      </c>
      <c r="AJ5606" s="2">
        <v>210</v>
      </c>
      <c r="AK5606" s="2">
        <v>0</v>
      </c>
      <c r="AL5606" s="2">
        <v>0</v>
      </c>
      <c r="AM5606" s="2">
        <v>0</v>
      </c>
      <c r="AN5606" s="2">
        <v>0</v>
      </c>
      <c r="AO5606" s="2">
        <v>0</v>
      </c>
      <c r="AP5606" s="2">
        <v>0</v>
      </c>
      <c r="AQ5606" s="2">
        <v>0</v>
      </c>
      <c r="AR5606" s="2">
        <v>0</v>
      </c>
      <c r="AS5606" s="2">
        <v>0</v>
      </c>
      <c r="AT5606" s="2">
        <v>0</v>
      </c>
      <c r="AU5606" s="2">
        <v>0</v>
      </c>
      <c r="AV5606" s="2">
        <v>0</v>
      </c>
      <c r="AW5606" s="2">
        <v>0</v>
      </c>
      <c r="AX5606" s="2">
        <v>0</v>
      </c>
      <c r="AY5606" s="2">
        <v>0</v>
      </c>
      <c r="AZ5606" s="2">
        <v>0</v>
      </c>
      <c r="BA5606" s="2">
        <v>0</v>
      </c>
      <c r="BB5606" s="2">
        <v>0</v>
      </c>
      <c r="BC5606" s="2">
        <v>84</v>
      </c>
      <c r="BD5606" s="2">
        <v>0</v>
      </c>
      <c r="BE5606" s="2">
        <v>0</v>
      </c>
      <c r="BF5606" s="2">
        <v>0</v>
      </c>
      <c r="BG5606" s="2">
        <v>0</v>
      </c>
      <c r="BH5606" s="2">
        <v>0</v>
      </c>
      <c r="BI5606" s="2">
        <v>0</v>
      </c>
      <c r="BJ5606" s="2">
        <v>0</v>
      </c>
      <c r="BK5606" s="2">
        <v>0</v>
      </c>
      <c r="BL5606" s="2">
        <v>0</v>
      </c>
      <c r="BM5606" s="2">
        <v>0</v>
      </c>
      <c r="BN5606" s="2">
        <v>0</v>
      </c>
      <c r="BO5606" s="2">
        <v>0</v>
      </c>
      <c r="BP5606" s="2">
        <v>12</v>
      </c>
      <c r="BQ5606" s="2">
        <v>9</v>
      </c>
      <c r="BR5606" s="2">
        <v>7</v>
      </c>
      <c r="BS5606" s="2">
        <v>0</v>
      </c>
      <c r="BT5606" s="2">
        <v>0</v>
      </c>
      <c r="BU5606" s="2">
        <v>0</v>
      </c>
      <c r="BV5606" s="2">
        <v>0</v>
      </c>
      <c r="BW5606" s="2">
        <v>0</v>
      </c>
      <c r="BX5606" s="2">
        <v>0</v>
      </c>
      <c r="BY5606" s="2">
        <v>0</v>
      </c>
      <c r="BZ5606" s="2">
        <v>0</v>
      </c>
      <c r="CA5606" s="2">
        <v>0</v>
      </c>
      <c r="CB5606" s="2">
        <v>0</v>
      </c>
      <c r="CC5606" s="2">
        <v>0</v>
      </c>
      <c r="CD5606" s="2">
        <v>0</v>
      </c>
      <c r="CE5606" s="2">
        <v>0</v>
      </c>
      <c r="CF5606" s="2">
        <v>0</v>
      </c>
      <c r="CG5606" s="2">
        <v>0</v>
      </c>
      <c r="CH5606" s="2">
        <v>0</v>
      </c>
      <c r="CI5606" s="2">
        <v>0</v>
      </c>
      <c r="CJ5606" s="2">
        <v>0</v>
      </c>
      <c r="CK5606" s="2">
        <v>3</v>
      </c>
      <c r="CL5606" s="2">
        <v>0</v>
      </c>
    </row>
    <row r="5607" spans="1:90" x14ac:dyDescent="0.25">
      <c r="A5607" t="s">
        <v>115</v>
      </c>
      <c r="B5607">
        <v>20310</v>
      </c>
      <c r="C5607" t="s">
        <v>368</v>
      </c>
      <c r="D5607">
        <v>2</v>
      </c>
      <c r="E5607">
        <v>15</v>
      </c>
      <c r="F5607">
        <v>495360</v>
      </c>
      <c r="G5607">
        <v>35495360</v>
      </c>
      <c r="H5607" t="s">
        <v>11549</v>
      </c>
      <c r="I5607">
        <v>252</v>
      </c>
      <c r="J5607" t="s">
        <v>2342</v>
      </c>
      <c r="K5607" t="s">
        <v>5110</v>
      </c>
      <c r="L5607">
        <v>1</v>
      </c>
      <c r="M5607" t="s">
        <v>2342</v>
      </c>
      <c r="N5607">
        <v>18195000</v>
      </c>
      <c r="O5607" t="s">
        <v>11550</v>
      </c>
      <c r="P5607" t="s">
        <v>2213</v>
      </c>
      <c r="Q5607" t="s">
        <v>127</v>
      </c>
      <c r="R5607">
        <v>15</v>
      </c>
      <c r="S5607">
        <v>32672094</v>
      </c>
      <c r="U5607" t="s">
        <v>19795</v>
      </c>
      <c r="V5607">
        <v>2</v>
      </c>
      <c r="W5607" s="2">
        <v>0</v>
      </c>
      <c r="X5607" s="2">
        <v>0</v>
      </c>
      <c r="Y5607" s="2">
        <v>0</v>
      </c>
      <c r="Z5607" s="2">
        <v>0</v>
      </c>
      <c r="AA5607" s="2">
        <v>0</v>
      </c>
      <c r="AB5607" s="2">
        <v>0</v>
      </c>
      <c r="AC5607" s="2">
        <v>0</v>
      </c>
      <c r="AD5607" s="2">
        <v>0</v>
      </c>
      <c r="AE5607" s="2">
        <v>0</v>
      </c>
      <c r="AF5607" s="2">
        <v>0</v>
      </c>
      <c r="AG5607" s="2">
        <v>0</v>
      </c>
      <c r="AH5607" s="2">
        <v>0</v>
      </c>
      <c r="AI5607" s="2">
        <v>0</v>
      </c>
      <c r="AJ5607" s="2">
        <v>0</v>
      </c>
      <c r="AK5607" s="2">
        <v>0</v>
      </c>
      <c r="AL5607" s="2">
        <v>0</v>
      </c>
      <c r="AM5607" s="2">
        <v>0</v>
      </c>
      <c r="AN5607" s="2">
        <v>0</v>
      </c>
      <c r="AO5607" s="2">
        <v>25</v>
      </c>
      <c r="AP5607" s="2">
        <v>0</v>
      </c>
      <c r="AQ5607" s="2">
        <v>0</v>
      </c>
      <c r="AR5607" s="2">
        <v>32</v>
      </c>
      <c r="AS5607" s="2">
        <v>0</v>
      </c>
      <c r="AT5607" s="2">
        <v>0</v>
      </c>
      <c r="AU5607" s="2">
        <v>22</v>
      </c>
      <c r="AV5607" s="2">
        <v>0</v>
      </c>
      <c r="AW5607" s="2">
        <v>0</v>
      </c>
      <c r="AX5607" s="2">
        <v>0</v>
      </c>
      <c r="AY5607" s="2">
        <v>0</v>
      </c>
      <c r="AZ5607" s="2">
        <v>0</v>
      </c>
      <c r="BA5607" s="2">
        <v>0</v>
      </c>
      <c r="BB5607" s="2">
        <v>0</v>
      </c>
      <c r="BC5607" s="2">
        <v>0</v>
      </c>
      <c r="BD5607" s="2">
        <v>0</v>
      </c>
      <c r="BE5607" s="2">
        <v>0</v>
      </c>
      <c r="BF5607" s="2">
        <v>0</v>
      </c>
      <c r="BG5607" s="2">
        <v>0</v>
      </c>
      <c r="BH5607" s="2">
        <v>0</v>
      </c>
      <c r="BI5607" s="2">
        <v>0</v>
      </c>
      <c r="BJ5607" s="2">
        <v>0</v>
      </c>
      <c r="BK5607" s="2">
        <v>0</v>
      </c>
      <c r="BL5607" s="2">
        <v>0</v>
      </c>
      <c r="BM5607" s="2">
        <v>0</v>
      </c>
      <c r="BN5607" s="2">
        <v>0</v>
      </c>
      <c r="BO5607" s="2">
        <v>0</v>
      </c>
      <c r="BP5607" s="2">
        <v>0</v>
      </c>
      <c r="BQ5607" s="2">
        <v>0</v>
      </c>
      <c r="BR5607" s="2">
        <v>0</v>
      </c>
      <c r="BS5607" s="2">
        <v>0</v>
      </c>
      <c r="BT5607" s="2">
        <v>0</v>
      </c>
      <c r="BU5607" s="2">
        <v>0</v>
      </c>
      <c r="BV5607" s="2">
        <v>0</v>
      </c>
      <c r="BW5607" s="2">
        <v>1</v>
      </c>
      <c r="BX5607" s="2">
        <v>0</v>
      </c>
      <c r="BY5607" s="2">
        <v>0</v>
      </c>
      <c r="BZ5607" s="2">
        <v>2</v>
      </c>
      <c r="CA5607" s="2">
        <v>0</v>
      </c>
      <c r="CB5607" s="2">
        <v>0</v>
      </c>
      <c r="CC5607" s="2">
        <v>1</v>
      </c>
      <c r="CD5607" s="2">
        <v>0</v>
      </c>
      <c r="CE5607" s="2">
        <v>0</v>
      </c>
      <c r="CF5607" s="2">
        <v>0</v>
      </c>
      <c r="CG5607" s="2">
        <v>0</v>
      </c>
      <c r="CH5607" s="2">
        <v>0</v>
      </c>
      <c r="CI5607" s="2">
        <v>0</v>
      </c>
      <c r="CJ5607" s="2">
        <v>0</v>
      </c>
      <c r="CK5607" s="2">
        <v>0</v>
      </c>
      <c r="CL5607" s="2">
        <v>0</v>
      </c>
    </row>
    <row r="5608" spans="1:90" x14ac:dyDescent="0.25">
      <c r="A5608" t="s">
        <v>115</v>
      </c>
      <c r="B5608">
        <v>20310</v>
      </c>
      <c r="C5608" t="s">
        <v>368</v>
      </c>
      <c r="D5608">
        <v>1</v>
      </c>
      <c r="E5608">
        <v>8</v>
      </c>
      <c r="F5608">
        <v>16937</v>
      </c>
      <c r="G5608">
        <v>35016937</v>
      </c>
      <c r="H5608" t="s">
        <v>11484</v>
      </c>
      <c r="I5608">
        <v>717</v>
      </c>
      <c r="J5608" t="s">
        <v>368</v>
      </c>
      <c r="K5608" t="s">
        <v>1942</v>
      </c>
      <c r="L5608">
        <v>1</v>
      </c>
      <c r="M5608" t="s">
        <v>368</v>
      </c>
      <c r="N5608">
        <v>18114345</v>
      </c>
      <c r="O5608" t="s">
        <v>102</v>
      </c>
      <c r="P5608" t="s">
        <v>119</v>
      </c>
      <c r="Q5608">
        <v>665</v>
      </c>
      <c r="R5608">
        <v>15</v>
      </c>
      <c r="S5608">
        <v>32431700</v>
      </c>
      <c r="T5608">
        <v>32432422</v>
      </c>
      <c r="U5608" t="s">
        <v>14051</v>
      </c>
      <c r="V5608">
        <v>1</v>
      </c>
      <c r="W5608" s="2">
        <v>0</v>
      </c>
      <c r="X5608" s="2">
        <v>0</v>
      </c>
      <c r="Y5608" s="2">
        <v>0</v>
      </c>
      <c r="Z5608" s="2">
        <v>0</v>
      </c>
      <c r="AA5608" s="2">
        <v>0</v>
      </c>
      <c r="AB5608" s="2">
        <v>0</v>
      </c>
      <c r="AC5608" s="2">
        <v>0</v>
      </c>
      <c r="AD5608" s="2">
        <v>84</v>
      </c>
      <c r="AE5608" s="2">
        <v>80</v>
      </c>
      <c r="AF5608" s="2">
        <v>85</v>
      </c>
      <c r="AG5608" s="2">
        <v>105</v>
      </c>
      <c r="AH5608" s="2">
        <v>88</v>
      </c>
      <c r="AI5608" s="2">
        <v>83</v>
      </c>
      <c r="AJ5608" s="2">
        <v>63</v>
      </c>
      <c r="AK5608" s="2">
        <v>0</v>
      </c>
      <c r="AL5608" s="2">
        <v>0</v>
      </c>
      <c r="AM5608" s="2">
        <v>0</v>
      </c>
      <c r="AN5608" s="2">
        <v>0</v>
      </c>
      <c r="AO5608" s="2">
        <v>0</v>
      </c>
      <c r="AP5608" s="2">
        <v>0</v>
      </c>
      <c r="AQ5608" s="2">
        <v>0</v>
      </c>
      <c r="AR5608" s="2">
        <v>0</v>
      </c>
      <c r="AS5608" s="2">
        <v>0</v>
      </c>
      <c r="AT5608" s="2">
        <v>0</v>
      </c>
      <c r="AU5608" s="2">
        <v>0</v>
      </c>
      <c r="AV5608" s="2">
        <v>0</v>
      </c>
      <c r="AW5608" s="2">
        <v>0</v>
      </c>
      <c r="AX5608" s="2">
        <v>0</v>
      </c>
      <c r="AY5608" s="2">
        <v>0</v>
      </c>
      <c r="AZ5608" s="2">
        <v>0</v>
      </c>
      <c r="BA5608" s="2">
        <v>0</v>
      </c>
      <c r="BB5608" s="2">
        <v>0</v>
      </c>
      <c r="BC5608" s="2">
        <v>274</v>
      </c>
      <c r="BD5608" s="2">
        <v>0</v>
      </c>
      <c r="BE5608" s="2">
        <v>0</v>
      </c>
      <c r="BF5608" s="2">
        <v>0</v>
      </c>
      <c r="BG5608" s="2">
        <v>0</v>
      </c>
      <c r="BH5608" s="2">
        <v>0</v>
      </c>
      <c r="BI5608" s="2">
        <v>0</v>
      </c>
      <c r="BJ5608" s="2">
        <v>0</v>
      </c>
      <c r="BK5608" s="2">
        <v>0</v>
      </c>
      <c r="BL5608" s="2">
        <v>5</v>
      </c>
      <c r="BM5608" s="2">
        <v>4</v>
      </c>
      <c r="BN5608" s="2">
        <v>5</v>
      </c>
      <c r="BO5608" s="2">
        <v>6</v>
      </c>
      <c r="BP5608" s="2">
        <v>4</v>
      </c>
      <c r="BQ5608" s="2">
        <v>3</v>
      </c>
      <c r="BR5608" s="2">
        <v>2</v>
      </c>
      <c r="BS5608" s="2">
        <v>0</v>
      </c>
      <c r="BT5608" s="2">
        <v>0</v>
      </c>
      <c r="BU5608" s="2">
        <v>0</v>
      </c>
      <c r="BV5608" s="2">
        <v>0</v>
      </c>
      <c r="BW5608" s="2">
        <v>0</v>
      </c>
      <c r="BX5608" s="2">
        <v>0</v>
      </c>
      <c r="BY5608" s="2">
        <v>0</v>
      </c>
      <c r="BZ5608" s="2">
        <v>0</v>
      </c>
      <c r="CA5608" s="2">
        <v>0</v>
      </c>
      <c r="CB5608" s="2">
        <v>0</v>
      </c>
      <c r="CC5608" s="2">
        <v>0</v>
      </c>
      <c r="CD5608" s="2">
        <v>0</v>
      </c>
      <c r="CE5608" s="2">
        <v>0</v>
      </c>
      <c r="CF5608" s="2">
        <v>0</v>
      </c>
      <c r="CG5608" s="2">
        <v>0</v>
      </c>
      <c r="CH5608" s="2">
        <v>0</v>
      </c>
      <c r="CI5608" s="2">
        <v>0</v>
      </c>
      <c r="CJ5608" s="2">
        <v>0</v>
      </c>
      <c r="CK5608" s="2">
        <v>16</v>
      </c>
      <c r="CL5608" s="2">
        <v>0</v>
      </c>
    </row>
    <row r="5609" spans="1:90" x14ac:dyDescent="0.25">
      <c r="A5609" t="s">
        <v>115</v>
      </c>
      <c r="B5609">
        <v>20310</v>
      </c>
      <c r="C5609" t="s">
        <v>368</v>
      </c>
      <c r="D5609">
        <v>1</v>
      </c>
      <c r="E5609">
        <v>3</v>
      </c>
      <c r="F5609">
        <v>980213</v>
      </c>
      <c r="G5609">
        <v>35980213</v>
      </c>
      <c r="H5609" t="s">
        <v>8900</v>
      </c>
      <c r="I5609">
        <v>717</v>
      </c>
      <c r="J5609" t="s">
        <v>368</v>
      </c>
      <c r="K5609" t="s">
        <v>4746</v>
      </c>
      <c r="L5609">
        <v>1</v>
      </c>
      <c r="M5609" t="s">
        <v>368</v>
      </c>
      <c r="N5609">
        <v>18110250</v>
      </c>
      <c r="O5609" t="s">
        <v>92</v>
      </c>
      <c r="P5609" t="s">
        <v>8901</v>
      </c>
      <c r="Q5609">
        <v>66</v>
      </c>
      <c r="R5609">
        <v>15</v>
      </c>
      <c r="S5609">
        <v>33436205</v>
      </c>
      <c r="U5609" t="s">
        <v>8902</v>
      </c>
      <c r="V5609">
        <v>1</v>
      </c>
      <c r="W5609" s="2">
        <v>0</v>
      </c>
      <c r="X5609" s="2">
        <v>0</v>
      </c>
      <c r="Y5609" s="2">
        <v>0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0</v>
      </c>
      <c r="AG5609" s="2">
        <v>0</v>
      </c>
      <c r="AH5609" s="2">
        <v>0</v>
      </c>
      <c r="AI5609" s="2">
        <v>0</v>
      </c>
      <c r="AJ5609" s="2">
        <v>0</v>
      </c>
      <c r="AK5609" s="2">
        <v>0</v>
      </c>
      <c r="AL5609" s="2">
        <v>0</v>
      </c>
      <c r="AM5609" s="2">
        <v>0</v>
      </c>
      <c r="AN5609" s="2">
        <v>0</v>
      </c>
      <c r="AO5609" s="2">
        <v>0</v>
      </c>
      <c r="AP5609" s="2">
        <v>0</v>
      </c>
      <c r="AQ5609" s="2">
        <v>0</v>
      </c>
      <c r="AR5609" s="2">
        <v>0</v>
      </c>
      <c r="AS5609" s="2">
        <v>514</v>
      </c>
      <c r="AT5609" s="2">
        <v>0</v>
      </c>
      <c r="AU5609" s="2">
        <v>0</v>
      </c>
      <c r="AV5609" s="2">
        <v>1581</v>
      </c>
      <c r="AW5609" s="2">
        <v>0</v>
      </c>
      <c r="AX5609" s="2">
        <v>0</v>
      </c>
      <c r="AY5609" s="2">
        <v>0</v>
      </c>
      <c r="AZ5609" s="2">
        <v>0</v>
      </c>
      <c r="BA5609" s="2">
        <v>0</v>
      </c>
      <c r="BB5609" s="2">
        <v>0</v>
      </c>
      <c r="BC5609" s="2">
        <v>0</v>
      </c>
      <c r="BD5609" s="2">
        <v>0</v>
      </c>
      <c r="BE5609" s="2">
        <v>0</v>
      </c>
      <c r="BF5609" s="2">
        <v>0</v>
      </c>
      <c r="BG5609" s="2">
        <v>0</v>
      </c>
      <c r="BH5609" s="2">
        <v>0</v>
      </c>
      <c r="BI5609" s="2">
        <v>0</v>
      </c>
      <c r="BJ5609" s="2">
        <v>0</v>
      </c>
      <c r="BK5609" s="2">
        <v>0</v>
      </c>
      <c r="BL5609" s="2">
        <v>0</v>
      </c>
      <c r="BM5609" s="2">
        <v>0</v>
      </c>
      <c r="BN5609" s="2">
        <v>0</v>
      </c>
      <c r="BO5609" s="2">
        <v>0</v>
      </c>
      <c r="BP5609" s="2">
        <v>0</v>
      </c>
      <c r="BQ5609" s="2">
        <v>0</v>
      </c>
      <c r="BR5609" s="2">
        <v>0</v>
      </c>
      <c r="BS5609" s="2">
        <v>0</v>
      </c>
      <c r="BT5609" s="2">
        <v>0</v>
      </c>
      <c r="BU5609" s="2">
        <v>0</v>
      </c>
      <c r="BV5609" s="2">
        <v>0</v>
      </c>
      <c r="BW5609" s="2">
        <v>0</v>
      </c>
      <c r="BX5609" s="2">
        <v>0</v>
      </c>
      <c r="BY5609" s="2">
        <v>0</v>
      </c>
      <c r="BZ5609" s="2">
        <v>0</v>
      </c>
      <c r="CA5609" s="2">
        <v>3</v>
      </c>
      <c r="CB5609" s="2">
        <v>0</v>
      </c>
      <c r="CC5609" s="2">
        <v>0</v>
      </c>
      <c r="CD5609" s="2">
        <v>7</v>
      </c>
      <c r="CE5609" s="2">
        <v>0</v>
      </c>
      <c r="CF5609" s="2">
        <v>0</v>
      </c>
      <c r="CG5609" s="2">
        <v>0</v>
      </c>
      <c r="CH5609" s="2">
        <v>0</v>
      </c>
      <c r="CI5609" s="2">
        <v>0</v>
      </c>
      <c r="CJ5609" s="2">
        <v>0</v>
      </c>
      <c r="CK5609" s="2">
        <v>0</v>
      </c>
      <c r="CL5609" s="2">
        <v>0</v>
      </c>
    </row>
    <row r="5610" spans="1:90" x14ac:dyDescent="0.25">
      <c r="A5610" t="s">
        <v>115</v>
      </c>
      <c r="B5610">
        <v>20310</v>
      </c>
      <c r="C5610" t="s">
        <v>368</v>
      </c>
      <c r="D5610">
        <v>1</v>
      </c>
      <c r="E5610">
        <v>8</v>
      </c>
      <c r="F5610">
        <v>406685</v>
      </c>
      <c r="G5610">
        <v>35406685</v>
      </c>
      <c r="H5610" t="s">
        <v>1598</v>
      </c>
      <c r="I5610">
        <v>717</v>
      </c>
      <c r="J5610" t="s">
        <v>368</v>
      </c>
      <c r="K5610" t="s">
        <v>1599</v>
      </c>
      <c r="L5610">
        <v>1</v>
      </c>
      <c r="M5610" t="s">
        <v>368</v>
      </c>
      <c r="N5610">
        <v>18119170</v>
      </c>
      <c r="O5610" t="s">
        <v>92</v>
      </c>
      <c r="P5610" t="s">
        <v>1600</v>
      </c>
      <c r="Q5610" t="s">
        <v>127</v>
      </c>
      <c r="R5610">
        <v>15</v>
      </c>
      <c r="S5610">
        <v>32433160</v>
      </c>
      <c r="T5610">
        <v>32433589</v>
      </c>
      <c r="U5610" t="s">
        <v>1601</v>
      </c>
      <c r="V5610">
        <v>1</v>
      </c>
      <c r="W5610" s="2">
        <v>0</v>
      </c>
      <c r="X5610" s="2">
        <v>0</v>
      </c>
      <c r="Y5610" s="2">
        <v>0</v>
      </c>
      <c r="Z5610" s="2">
        <v>0</v>
      </c>
      <c r="AA5610" s="2">
        <v>0</v>
      </c>
      <c r="AB5610" s="2">
        <v>0</v>
      </c>
      <c r="AC5610" s="2">
        <v>0</v>
      </c>
      <c r="AD5610" s="2">
        <v>96</v>
      </c>
      <c r="AE5610" s="2">
        <v>65</v>
      </c>
      <c r="AF5610" s="2">
        <v>77</v>
      </c>
      <c r="AG5610" s="2">
        <v>70</v>
      </c>
      <c r="AH5610" s="2">
        <v>106</v>
      </c>
      <c r="AI5610" s="2">
        <v>73</v>
      </c>
      <c r="AJ5610" s="2">
        <v>100</v>
      </c>
      <c r="AK5610" s="2">
        <v>0</v>
      </c>
      <c r="AL5610" s="2">
        <v>0</v>
      </c>
      <c r="AM5610" s="2">
        <v>0</v>
      </c>
      <c r="AN5610" s="2">
        <v>0</v>
      </c>
      <c r="AO5610" s="2">
        <v>0</v>
      </c>
      <c r="AP5610" s="2">
        <v>0</v>
      </c>
      <c r="AQ5610" s="2">
        <v>0</v>
      </c>
      <c r="AR5610" s="2">
        <v>0</v>
      </c>
      <c r="AS5610" s="2">
        <v>0</v>
      </c>
      <c r="AT5610" s="2">
        <v>0</v>
      </c>
      <c r="AU5610" s="2">
        <v>0</v>
      </c>
      <c r="AV5610" s="2">
        <v>0</v>
      </c>
      <c r="AW5610" s="2">
        <v>0</v>
      </c>
      <c r="AX5610" s="2">
        <v>0</v>
      </c>
      <c r="AY5610" s="2">
        <v>0</v>
      </c>
      <c r="AZ5610" s="2">
        <v>0</v>
      </c>
      <c r="BA5610" s="2">
        <v>0</v>
      </c>
      <c r="BB5610" s="2">
        <v>0</v>
      </c>
      <c r="BC5610" s="2">
        <v>348</v>
      </c>
      <c r="BD5610" s="2">
        <v>21</v>
      </c>
      <c r="BE5610" s="2">
        <v>0</v>
      </c>
      <c r="BF5610" s="2">
        <v>0</v>
      </c>
      <c r="BG5610" s="2">
        <v>0</v>
      </c>
      <c r="BH5610" s="2">
        <v>0</v>
      </c>
      <c r="BI5610" s="2">
        <v>0</v>
      </c>
      <c r="BJ5610" s="2">
        <v>0</v>
      </c>
      <c r="BK5610" s="2">
        <v>0</v>
      </c>
      <c r="BL5610" s="2">
        <v>5</v>
      </c>
      <c r="BM5610" s="2">
        <v>4</v>
      </c>
      <c r="BN5610" s="2">
        <v>6</v>
      </c>
      <c r="BO5610" s="2">
        <v>5</v>
      </c>
      <c r="BP5610" s="2">
        <v>4</v>
      </c>
      <c r="BQ5610" s="2">
        <v>4</v>
      </c>
      <c r="BR5610" s="2">
        <v>5</v>
      </c>
      <c r="BS5610" s="2">
        <v>0</v>
      </c>
      <c r="BT5610" s="2">
        <v>0</v>
      </c>
      <c r="BU5610" s="2">
        <v>0</v>
      </c>
      <c r="BV5610" s="2">
        <v>0</v>
      </c>
      <c r="BW5610" s="2">
        <v>0</v>
      </c>
      <c r="BX5610" s="2">
        <v>0</v>
      </c>
      <c r="BY5610" s="2">
        <v>0</v>
      </c>
      <c r="BZ5610" s="2">
        <v>0</v>
      </c>
      <c r="CA5610" s="2">
        <v>0</v>
      </c>
      <c r="CB5610" s="2">
        <v>0</v>
      </c>
      <c r="CC5610" s="2">
        <v>0</v>
      </c>
      <c r="CD5610" s="2">
        <v>0</v>
      </c>
      <c r="CE5610" s="2">
        <v>0</v>
      </c>
      <c r="CF5610" s="2">
        <v>0</v>
      </c>
      <c r="CG5610" s="2">
        <v>0</v>
      </c>
      <c r="CH5610" s="2">
        <v>0</v>
      </c>
      <c r="CI5610" s="2">
        <v>0</v>
      </c>
      <c r="CJ5610" s="2">
        <v>0</v>
      </c>
      <c r="CK5610" s="2">
        <v>21</v>
      </c>
      <c r="CL5610" s="2">
        <v>5</v>
      </c>
    </row>
    <row r="5611" spans="1:90" x14ac:dyDescent="0.25">
      <c r="A5611" t="s">
        <v>115</v>
      </c>
      <c r="B5611">
        <v>20310</v>
      </c>
      <c r="C5611" t="s">
        <v>368</v>
      </c>
      <c r="D5611">
        <v>1</v>
      </c>
      <c r="E5611">
        <v>8</v>
      </c>
      <c r="F5611">
        <v>919950</v>
      </c>
      <c r="G5611">
        <v>35919950</v>
      </c>
      <c r="H5611" t="s">
        <v>10675</v>
      </c>
      <c r="I5611">
        <v>602</v>
      </c>
      <c r="J5611" t="s">
        <v>630</v>
      </c>
      <c r="K5611" t="s">
        <v>10676</v>
      </c>
      <c r="L5611">
        <v>1</v>
      </c>
      <c r="M5611" t="s">
        <v>630</v>
      </c>
      <c r="N5611">
        <v>18160000</v>
      </c>
      <c r="O5611" t="s">
        <v>313</v>
      </c>
      <c r="P5611" t="s">
        <v>10677</v>
      </c>
      <c r="Q5611" t="s">
        <v>4942</v>
      </c>
      <c r="R5611">
        <v>15</v>
      </c>
      <c r="S5611">
        <v>32178832</v>
      </c>
      <c r="T5611">
        <v>32215005</v>
      </c>
      <c r="U5611" t="s">
        <v>10678</v>
      </c>
      <c r="V5611">
        <v>2</v>
      </c>
      <c r="W5611" s="2">
        <v>0</v>
      </c>
      <c r="X5611" s="2">
        <v>0</v>
      </c>
      <c r="Y5611" s="2">
        <v>32</v>
      </c>
      <c r="Z5611" s="2">
        <v>30</v>
      </c>
      <c r="AA5611" s="2">
        <v>25</v>
      </c>
      <c r="AB5611" s="2">
        <v>28</v>
      </c>
      <c r="AC5611" s="2">
        <v>20</v>
      </c>
      <c r="AD5611" s="2">
        <v>0</v>
      </c>
      <c r="AE5611" s="2">
        <v>0</v>
      </c>
      <c r="AF5611" s="2">
        <v>0</v>
      </c>
      <c r="AG5611" s="2">
        <v>0</v>
      </c>
      <c r="AH5611" s="2">
        <v>0</v>
      </c>
      <c r="AI5611" s="2">
        <v>0</v>
      </c>
      <c r="AJ5611" s="2">
        <v>0</v>
      </c>
      <c r="AK5611" s="2">
        <v>0</v>
      </c>
      <c r="AL5611" s="2">
        <v>0</v>
      </c>
      <c r="AM5611" s="2">
        <v>0</v>
      </c>
      <c r="AN5611" s="2">
        <v>0</v>
      </c>
      <c r="AO5611" s="2">
        <v>0</v>
      </c>
      <c r="AP5611" s="2">
        <v>0</v>
      </c>
      <c r="AQ5611" s="2">
        <v>0</v>
      </c>
      <c r="AR5611" s="2">
        <v>0</v>
      </c>
      <c r="AS5611" s="2">
        <v>0</v>
      </c>
      <c r="AT5611" s="2">
        <v>0</v>
      </c>
      <c r="AU5611" s="2">
        <v>0</v>
      </c>
      <c r="AV5611" s="2">
        <v>0</v>
      </c>
      <c r="AW5611" s="2">
        <v>0</v>
      </c>
      <c r="AX5611" s="2">
        <v>0</v>
      </c>
      <c r="AY5611" s="2">
        <v>0</v>
      </c>
      <c r="AZ5611" s="2">
        <v>0</v>
      </c>
      <c r="BA5611" s="2">
        <v>0</v>
      </c>
      <c r="BB5611" s="2">
        <v>0</v>
      </c>
      <c r="BC5611" s="2">
        <v>0</v>
      </c>
      <c r="BD5611" s="2">
        <v>0</v>
      </c>
      <c r="BE5611" s="2">
        <v>0</v>
      </c>
      <c r="BF5611" s="2">
        <v>0</v>
      </c>
      <c r="BG5611" s="2">
        <v>1</v>
      </c>
      <c r="BH5611" s="2">
        <v>3</v>
      </c>
      <c r="BI5611" s="2">
        <v>2</v>
      </c>
      <c r="BJ5611" s="2">
        <v>1</v>
      </c>
      <c r="BK5611" s="2">
        <v>2</v>
      </c>
      <c r="BL5611" s="2">
        <v>0</v>
      </c>
      <c r="BM5611" s="2">
        <v>0</v>
      </c>
      <c r="BN5611" s="2">
        <v>0</v>
      </c>
      <c r="BO5611" s="2">
        <v>0</v>
      </c>
      <c r="BP5611" s="2">
        <v>0</v>
      </c>
      <c r="BQ5611" s="2">
        <v>0</v>
      </c>
      <c r="BR5611" s="2">
        <v>0</v>
      </c>
      <c r="BS5611" s="2">
        <v>0</v>
      </c>
      <c r="BT5611" s="2">
        <v>0</v>
      </c>
      <c r="BU5611" s="2">
        <v>0</v>
      </c>
      <c r="BV5611" s="2">
        <v>0</v>
      </c>
      <c r="BW5611" s="2">
        <v>0</v>
      </c>
      <c r="BX5611" s="2">
        <v>0</v>
      </c>
      <c r="BY5611" s="2">
        <v>0</v>
      </c>
      <c r="BZ5611" s="2">
        <v>0</v>
      </c>
      <c r="CA5611" s="2">
        <v>0</v>
      </c>
      <c r="CB5611" s="2">
        <v>0</v>
      </c>
      <c r="CC5611" s="2">
        <v>0</v>
      </c>
      <c r="CD5611" s="2">
        <v>0</v>
      </c>
      <c r="CE5611" s="2">
        <v>0</v>
      </c>
      <c r="CF5611" s="2">
        <v>0</v>
      </c>
      <c r="CG5611" s="2">
        <v>0</v>
      </c>
      <c r="CH5611" s="2">
        <v>0</v>
      </c>
      <c r="CI5611" s="2">
        <v>0</v>
      </c>
      <c r="CJ5611" s="2">
        <v>0</v>
      </c>
      <c r="CK5611" s="2">
        <v>0</v>
      </c>
      <c r="CL5611" s="2">
        <v>0</v>
      </c>
    </row>
    <row r="5612" spans="1:90" x14ac:dyDescent="0.25">
      <c r="A5612" t="s">
        <v>115</v>
      </c>
      <c r="B5612">
        <v>20310</v>
      </c>
      <c r="C5612" t="s">
        <v>368</v>
      </c>
      <c r="D5612">
        <v>1</v>
      </c>
      <c r="E5612">
        <v>8</v>
      </c>
      <c r="F5612">
        <v>46139</v>
      </c>
      <c r="G5612">
        <v>35046139</v>
      </c>
      <c r="H5612" t="s">
        <v>11750</v>
      </c>
      <c r="I5612">
        <v>526</v>
      </c>
      <c r="J5612" t="s">
        <v>1093</v>
      </c>
      <c r="K5612" t="s">
        <v>6043</v>
      </c>
      <c r="L5612">
        <v>1</v>
      </c>
      <c r="M5612" t="s">
        <v>1093</v>
      </c>
      <c r="N5612">
        <v>18170000</v>
      </c>
      <c r="O5612" t="s">
        <v>102</v>
      </c>
      <c r="P5612" t="s">
        <v>11751</v>
      </c>
      <c r="Q5612">
        <v>20</v>
      </c>
      <c r="R5612">
        <v>15</v>
      </c>
      <c r="S5612">
        <v>32441638</v>
      </c>
      <c r="T5612">
        <v>32442274</v>
      </c>
      <c r="U5612" t="s">
        <v>11752</v>
      </c>
      <c r="V5612">
        <v>1</v>
      </c>
      <c r="W5612" s="2">
        <v>0</v>
      </c>
      <c r="X5612" s="2">
        <v>0</v>
      </c>
      <c r="Y5612" s="2">
        <v>0</v>
      </c>
      <c r="Z5612" s="2">
        <v>0</v>
      </c>
      <c r="AA5612" s="2">
        <v>0</v>
      </c>
      <c r="AB5612" s="2">
        <v>0</v>
      </c>
      <c r="AC5612" s="2">
        <v>0</v>
      </c>
      <c r="AD5612" s="2">
        <v>67</v>
      </c>
      <c r="AE5612" s="2">
        <v>60</v>
      </c>
      <c r="AF5612" s="2">
        <v>70</v>
      </c>
      <c r="AG5612" s="2">
        <v>70</v>
      </c>
      <c r="AH5612" s="2">
        <v>70</v>
      </c>
      <c r="AI5612" s="2">
        <v>91</v>
      </c>
      <c r="AJ5612" s="2">
        <v>112</v>
      </c>
      <c r="AK5612" s="2">
        <v>0</v>
      </c>
      <c r="AL5612" s="2">
        <v>0</v>
      </c>
      <c r="AM5612" s="2">
        <v>0</v>
      </c>
      <c r="AN5612" s="2">
        <v>0</v>
      </c>
      <c r="AO5612" s="2">
        <v>0</v>
      </c>
      <c r="AP5612" s="2">
        <v>0</v>
      </c>
      <c r="AQ5612" s="2">
        <v>0</v>
      </c>
      <c r="AR5612" s="2">
        <v>0</v>
      </c>
      <c r="AS5612" s="2">
        <v>0</v>
      </c>
      <c r="AT5612" s="2">
        <v>0</v>
      </c>
      <c r="AU5612" s="2">
        <v>0</v>
      </c>
      <c r="AV5612" s="2">
        <v>0</v>
      </c>
      <c r="AW5612" s="2">
        <v>0</v>
      </c>
      <c r="AX5612" s="2">
        <v>0</v>
      </c>
      <c r="AY5612" s="2">
        <v>0</v>
      </c>
      <c r="AZ5612" s="2">
        <v>0</v>
      </c>
      <c r="BA5612" s="2">
        <v>0</v>
      </c>
      <c r="BB5612" s="2">
        <v>0</v>
      </c>
      <c r="BC5612" s="2">
        <v>24</v>
      </c>
      <c r="BD5612" s="2">
        <v>0</v>
      </c>
      <c r="BE5612" s="2">
        <v>0</v>
      </c>
      <c r="BF5612" s="2">
        <v>0</v>
      </c>
      <c r="BG5612" s="2">
        <v>0</v>
      </c>
      <c r="BH5612" s="2">
        <v>0</v>
      </c>
      <c r="BI5612" s="2">
        <v>0</v>
      </c>
      <c r="BJ5612" s="2">
        <v>0</v>
      </c>
      <c r="BK5612" s="2">
        <v>0</v>
      </c>
      <c r="BL5612" s="2">
        <v>3</v>
      </c>
      <c r="BM5612" s="2">
        <v>3</v>
      </c>
      <c r="BN5612" s="2">
        <v>3</v>
      </c>
      <c r="BO5612" s="2">
        <v>3</v>
      </c>
      <c r="BP5612" s="2">
        <v>2</v>
      </c>
      <c r="BQ5612" s="2">
        <v>5</v>
      </c>
      <c r="BR5612" s="2">
        <v>3</v>
      </c>
      <c r="BS5612" s="2">
        <v>0</v>
      </c>
      <c r="BT5612" s="2">
        <v>0</v>
      </c>
      <c r="BU5612" s="2">
        <v>0</v>
      </c>
      <c r="BV5612" s="2">
        <v>0</v>
      </c>
      <c r="BW5612" s="2">
        <v>0</v>
      </c>
      <c r="BX5612" s="2">
        <v>0</v>
      </c>
      <c r="BY5612" s="2">
        <v>0</v>
      </c>
      <c r="BZ5612" s="2">
        <v>0</v>
      </c>
      <c r="CA5612" s="2">
        <v>0</v>
      </c>
      <c r="CB5612" s="2">
        <v>0</v>
      </c>
      <c r="CC5612" s="2">
        <v>0</v>
      </c>
      <c r="CD5612" s="2">
        <v>0</v>
      </c>
      <c r="CE5612" s="2">
        <v>0</v>
      </c>
      <c r="CF5612" s="2">
        <v>0</v>
      </c>
      <c r="CG5612" s="2">
        <v>0</v>
      </c>
      <c r="CH5612" s="2">
        <v>0</v>
      </c>
      <c r="CI5612" s="2">
        <v>0</v>
      </c>
      <c r="CJ5612" s="2">
        <v>0</v>
      </c>
      <c r="CK5612" s="2">
        <v>1</v>
      </c>
      <c r="CL5612" s="2">
        <v>0</v>
      </c>
    </row>
    <row r="5613" spans="1:90" x14ac:dyDescent="0.25">
      <c r="A5613" t="s">
        <v>115</v>
      </c>
      <c r="B5613">
        <v>20310</v>
      </c>
      <c r="C5613" t="s">
        <v>368</v>
      </c>
      <c r="D5613">
        <v>1</v>
      </c>
      <c r="E5613">
        <v>8</v>
      </c>
      <c r="F5613">
        <v>39809</v>
      </c>
      <c r="G5613">
        <v>35039809</v>
      </c>
      <c r="H5613" t="s">
        <v>8430</v>
      </c>
      <c r="I5613">
        <v>717</v>
      </c>
      <c r="J5613" t="s">
        <v>368</v>
      </c>
      <c r="K5613" t="s">
        <v>436</v>
      </c>
      <c r="L5613">
        <v>1</v>
      </c>
      <c r="M5613" t="s">
        <v>368</v>
      </c>
      <c r="N5613">
        <v>18115650</v>
      </c>
      <c r="O5613" t="s">
        <v>92</v>
      </c>
      <c r="P5613" t="s">
        <v>8431</v>
      </c>
      <c r="Q5613" t="s">
        <v>127</v>
      </c>
      <c r="R5613">
        <v>15</v>
      </c>
      <c r="S5613">
        <v>32422160</v>
      </c>
      <c r="T5613">
        <v>32423318</v>
      </c>
      <c r="U5613" t="s">
        <v>8432</v>
      </c>
      <c r="V5613">
        <v>1</v>
      </c>
      <c r="W5613" s="2">
        <v>0</v>
      </c>
      <c r="X5613" s="2">
        <v>0</v>
      </c>
      <c r="Y5613" s="2">
        <v>0</v>
      </c>
      <c r="Z5613" s="2">
        <v>0</v>
      </c>
      <c r="AA5613" s="2">
        <v>0</v>
      </c>
      <c r="AB5613" s="2">
        <v>0</v>
      </c>
      <c r="AC5613" s="2">
        <v>0</v>
      </c>
      <c r="AD5613" s="2">
        <v>134</v>
      </c>
      <c r="AE5613" s="2">
        <v>110</v>
      </c>
      <c r="AF5613" s="2">
        <v>159</v>
      </c>
      <c r="AG5613" s="2">
        <v>123</v>
      </c>
      <c r="AH5613" s="2">
        <v>120</v>
      </c>
      <c r="AI5613" s="2">
        <v>108</v>
      </c>
      <c r="AJ5613" s="2">
        <v>138</v>
      </c>
      <c r="AK5613" s="2">
        <v>0</v>
      </c>
      <c r="AL5613" s="2">
        <v>0</v>
      </c>
      <c r="AM5613" s="2">
        <v>0</v>
      </c>
      <c r="AN5613" s="2">
        <v>0</v>
      </c>
      <c r="AO5613" s="2">
        <v>0</v>
      </c>
      <c r="AP5613" s="2">
        <v>0</v>
      </c>
      <c r="AQ5613" s="2">
        <v>0</v>
      </c>
      <c r="AR5613" s="2">
        <v>0</v>
      </c>
      <c r="AS5613" s="2">
        <v>0</v>
      </c>
      <c r="AT5613" s="2">
        <v>0</v>
      </c>
      <c r="AU5613" s="2">
        <v>0</v>
      </c>
      <c r="AV5613" s="2">
        <v>0</v>
      </c>
      <c r="AW5613" s="2">
        <v>0</v>
      </c>
      <c r="AX5613" s="2">
        <v>0</v>
      </c>
      <c r="AY5613" s="2">
        <v>0</v>
      </c>
      <c r="AZ5613" s="2">
        <v>0</v>
      </c>
      <c r="BA5613" s="2">
        <v>0</v>
      </c>
      <c r="BB5613" s="2">
        <v>0</v>
      </c>
      <c r="BC5613" s="2">
        <v>343</v>
      </c>
      <c r="BD5613" s="2">
        <v>0</v>
      </c>
      <c r="BE5613" s="2">
        <v>0</v>
      </c>
      <c r="BF5613" s="2">
        <v>0</v>
      </c>
      <c r="BG5613" s="2">
        <v>0</v>
      </c>
      <c r="BH5613" s="2">
        <v>0</v>
      </c>
      <c r="BI5613" s="2">
        <v>0</v>
      </c>
      <c r="BJ5613" s="2">
        <v>0</v>
      </c>
      <c r="BK5613" s="2">
        <v>0</v>
      </c>
      <c r="BL5613" s="2">
        <v>7</v>
      </c>
      <c r="BM5613" s="2">
        <v>6</v>
      </c>
      <c r="BN5613" s="2">
        <v>8</v>
      </c>
      <c r="BO5613" s="2">
        <v>4</v>
      </c>
      <c r="BP5613" s="2">
        <v>4</v>
      </c>
      <c r="BQ5613" s="2">
        <v>3</v>
      </c>
      <c r="BR5613" s="2">
        <v>5</v>
      </c>
      <c r="BS5613" s="2">
        <v>0</v>
      </c>
      <c r="BT5613" s="2">
        <v>0</v>
      </c>
      <c r="BU5613" s="2">
        <v>0</v>
      </c>
      <c r="BV5613" s="2">
        <v>0</v>
      </c>
      <c r="BW5613" s="2">
        <v>0</v>
      </c>
      <c r="BX5613" s="2">
        <v>0</v>
      </c>
      <c r="BY5613" s="2">
        <v>0</v>
      </c>
      <c r="BZ5613" s="2">
        <v>0</v>
      </c>
      <c r="CA5613" s="2">
        <v>0</v>
      </c>
      <c r="CB5613" s="2">
        <v>0</v>
      </c>
      <c r="CC5613" s="2">
        <v>0</v>
      </c>
      <c r="CD5613" s="2">
        <v>0</v>
      </c>
      <c r="CE5613" s="2">
        <v>0</v>
      </c>
      <c r="CF5613" s="2">
        <v>0</v>
      </c>
      <c r="CG5613" s="2">
        <v>0</v>
      </c>
      <c r="CH5613" s="2">
        <v>0</v>
      </c>
      <c r="CI5613" s="2">
        <v>0</v>
      </c>
      <c r="CJ5613" s="2">
        <v>0</v>
      </c>
      <c r="CK5613" s="2">
        <v>19</v>
      </c>
      <c r="CL5613" s="2">
        <v>0</v>
      </c>
    </row>
    <row r="5614" spans="1:90" x14ac:dyDescent="0.25">
      <c r="A5614" t="s">
        <v>115</v>
      </c>
      <c r="B5614">
        <v>20711</v>
      </c>
      <c r="C5614" t="s">
        <v>1137</v>
      </c>
      <c r="D5614">
        <v>1</v>
      </c>
      <c r="E5614">
        <v>8</v>
      </c>
      <c r="F5614">
        <v>28964</v>
      </c>
      <c r="G5614">
        <v>35028964</v>
      </c>
      <c r="H5614" t="s">
        <v>16008</v>
      </c>
      <c r="I5614">
        <v>277</v>
      </c>
      <c r="J5614" t="s">
        <v>10719</v>
      </c>
      <c r="K5614" t="s">
        <v>91</v>
      </c>
      <c r="L5614">
        <v>1</v>
      </c>
      <c r="M5614" t="s">
        <v>10719</v>
      </c>
      <c r="N5614">
        <v>15530000</v>
      </c>
      <c r="P5614" t="s">
        <v>14335</v>
      </c>
      <c r="Q5614">
        <v>637</v>
      </c>
      <c r="R5614">
        <v>17</v>
      </c>
      <c r="S5614">
        <v>38361257</v>
      </c>
      <c r="T5614">
        <v>38361789</v>
      </c>
      <c r="U5614" t="s">
        <v>16009</v>
      </c>
      <c r="V5614">
        <v>1</v>
      </c>
      <c r="W5614" s="2">
        <v>0</v>
      </c>
      <c r="X5614" s="2">
        <v>0</v>
      </c>
      <c r="Y5614" s="2">
        <v>0</v>
      </c>
      <c r="Z5614" s="2">
        <v>0</v>
      </c>
      <c r="AA5614" s="2">
        <v>0</v>
      </c>
      <c r="AB5614" s="2">
        <v>0</v>
      </c>
      <c r="AC5614" s="2">
        <v>0</v>
      </c>
      <c r="AD5614" s="2">
        <v>30</v>
      </c>
      <c r="AE5614" s="2">
        <v>31</v>
      </c>
      <c r="AF5614" s="2">
        <v>41</v>
      </c>
      <c r="AG5614" s="2">
        <v>50</v>
      </c>
      <c r="AH5614" s="2">
        <v>88</v>
      </c>
      <c r="AI5614" s="2">
        <v>38</v>
      </c>
      <c r="AJ5614" s="2">
        <v>85</v>
      </c>
      <c r="AK5614" s="2">
        <v>0</v>
      </c>
      <c r="AL5614" s="2">
        <v>0</v>
      </c>
      <c r="AM5614" s="2">
        <v>0</v>
      </c>
      <c r="AN5614" s="2">
        <v>0</v>
      </c>
      <c r="AO5614" s="2">
        <v>0</v>
      </c>
      <c r="AP5614" s="2">
        <v>0</v>
      </c>
      <c r="AQ5614" s="2">
        <v>0</v>
      </c>
      <c r="AR5614" s="2">
        <v>0</v>
      </c>
      <c r="AS5614" s="2">
        <v>0</v>
      </c>
      <c r="AT5614" s="2">
        <v>0</v>
      </c>
      <c r="AU5614" s="2">
        <v>0</v>
      </c>
      <c r="AV5614" s="2">
        <v>0</v>
      </c>
      <c r="AW5614" s="2">
        <v>0</v>
      </c>
      <c r="AX5614" s="2">
        <v>0</v>
      </c>
      <c r="AY5614" s="2">
        <v>0</v>
      </c>
      <c r="AZ5614" s="2">
        <v>0</v>
      </c>
      <c r="BA5614" s="2">
        <v>0</v>
      </c>
      <c r="BB5614" s="2">
        <v>0</v>
      </c>
      <c r="BC5614" s="2">
        <v>132</v>
      </c>
      <c r="BD5614" s="2">
        <v>3</v>
      </c>
      <c r="BE5614" s="2">
        <v>0</v>
      </c>
      <c r="BF5614" s="2">
        <v>0</v>
      </c>
      <c r="BG5614" s="2">
        <v>0</v>
      </c>
      <c r="BH5614" s="2">
        <v>0</v>
      </c>
      <c r="BI5614" s="2">
        <v>0</v>
      </c>
      <c r="BJ5614" s="2">
        <v>0</v>
      </c>
      <c r="BK5614" s="2">
        <v>0</v>
      </c>
      <c r="BL5614" s="2">
        <v>1</v>
      </c>
      <c r="BM5614" s="2">
        <v>2</v>
      </c>
      <c r="BN5614" s="2">
        <v>3</v>
      </c>
      <c r="BO5614" s="2">
        <v>2</v>
      </c>
      <c r="BP5614" s="2">
        <v>5</v>
      </c>
      <c r="BQ5614" s="2">
        <v>2</v>
      </c>
      <c r="BR5614" s="2">
        <v>5</v>
      </c>
      <c r="BS5614" s="2">
        <v>0</v>
      </c>
      <c r="BT5614" s="2">
        <v>0</v>
      </c>
      <c r="BU5614" s="2">
        <v>0</v>
      </c>
      <c r="BV5614" s="2">
        <v>0</v>
      </c>
      <c r="BW5614" s="2">
        <v>0</v>
      </c>
      <c r="BX5614" s="2">
        <v>0</v>
      </c>
      <c r="BY5614" s="2">
        <v>0</v>
      </c>
      <c r="BZ5614" s="2">
        <v>0</v>
      </c>
      <c r="CA5614" s="2">
        <v>0</v>
      </c>
      <c r="CB5614" s="2">
        <v>0</v>
      </c>
      <c r="CC5614" s="2">
        <v>0</v>
      </c>
      <c r="CD5614" s="2">
        <v>0</v>
      </c>
      <c r="CE5614" s="2">
        <v>0</v>
      </c>
      <c r="CF5614" s="2">
        <v>0</v>
      </c>
      <c r="CG5614" s="2">
        <v>0</v>
      </c>
      <c r="CH5614" s="2">
        <v>0</v>
      </c>
      <c r="CI5614" s="2">
        <v>0</v>
      </c>
      <c r="CJ5614" s="2">
        <v>0</v>
      </c>
      <c r="CK5614" s="2">
        <v>10</v>
      </c>
      <c r="CL5614" s="2">
        <v>1</v>
      </c>
    </row>
    <row r="5615" spans="1:90" x14ac:dyDescent="0.25">
      <c r="A5615" t="s">
        <v>115</v>
      </c>
      <c r="B5615">
        <v>20711</v>
      </c>
      <c r="C5615" t="s">
        <v>1137</v>
      </c>
      <c r="D5615">
        <v>1</v>
      </c>
      <c r="E5615">
        <v>8</v>
      </c>
      <c r="F5615">
        <v>27479</v>
      </c>
      <c r="G5615">
        <v>35027479</v>
      </c>
      <c r="H5615" t="s">
        <v>12395</v>
      </c>
      <c r="I5615">
        <v>474</v>
      </c>
      <c r="J5615" t="s">
        <v>4095</v>
      </c>
      <c r="K5615" t="s">
        <v>91</v>
      </c>
      <c r="L5615">
        <v>2</v>
      </c>
      <c r="M5615" t="s">
        <v>7889</v>
      </c>
      <c r="N5615">
        <v>15195000</v>
      </c>
      <c r="P5615" t="s">
        <v>12396</v>
      </c>
      <c r="Q5615">
        <v>375</v>
      </c>
      <c r="R5615">
        <v>17</v>
      </c>
      <c r="S5615">
        <v>34728023</v>
      </c>
      <c r="U5615" t="s">
        <v>12397</v>
      </c>
      <c r="V5615">
        <v>1</v>
      </c>
      <c r="W5615" s="2">
        <v>0</v>
      </c>
      <c r="X5615" s="2">
        <v>0</v>
      </c>
      <c r="Y5615" s="2">
        <v>6</v>
      </c>
      <c r="Z5615" s="2">
        <v>7</v>
      </c>
      <c r="AA5615" s="2">
        <v>8</v>
      </c>
      <c r="AB5615" s="2">
        <v>13</v>
      </c>
      <c r="AC5615" s="2">
        <v>8</v>
      </c>
      <c r="AD5615" s="2">
        <v>11</v>
      </c>
      <c r="AE5615" s="2">
        <v>7</v>
      </c>
      <c r="AF5615" s="2">
        <v>7</v>
      </c>
      <c r="AG5615" s="2">
        <v>6</v>
      </c>
      <c r="AH5615" s="2">
        <v>0</v>
      </c>
      <c r="AI5615" s="2">
        <v>0</v>
      </c>
      <c r="AJ5615" s="2">
        <v>0</v>
      </c>
      <c r="AK5615" s="2">
        <v>0</v>
      </c>
      <c r="AL5615" s="2">
        <v>0</v>
      </c>
      <c r="AM5615" s="2">
        <v>0</v>
      </c>
      <c r="AN5615" s="2">
        <v>0</v>
      </c>
      <c r="AO5615" s="2">
        <v>0</v>
      </c>
      <c r="AP5615" s="2">
        <v>0</v>
      </c>
      <c r="AQ5615" s="2">
        <v>0</v>
      </c>
      <c r="AR5615" s="2">
        <v>0</v>
      </c>
      <c r="AS5615" s="2">
        <v>0</v>
      </c>
      <c r="AT5615" s="2">
        <v>0</v>
      </c>
      <c r="AU5615" s="2">
        <v>0</v>
      </c>
      <c r="AV5615" s="2">
        <v>0</v>
      </c>
      <c r="AW5615" s="2">
        <v>0</v>
      </c>
      <c r="AX5615" s="2">
        <v>0</v>
      </c>
      <c r="AY5615" s="2">
        <v>0</v>
      </c>
      <c r="AZ5615" s="2">
        <v>0</v>
      </c>
      <c r="BA5615" s="2">
        <v>0</v>
      </c>
      <c r="BB5615" s="2">
        <v>0</v>
      </c>
      <c r="BC5615" s="2">
        <v>0</v>
      </c>
      <c r="BD5615" s="2">
        <v>0</v>
      </c>
      <c r="BE5615" s="2">
        <v>0</v>
      </c>
      <c r="BF5615" s="2">
        <v>0</v>
      </c>
      <c r="BG5615" s="2">
        <v>1</v>
      </c>
      <c r="BH5615" s="2">
        <v>2</v>
      </c>
      <c r="BI5615" s="2">
        <v>1</v>
      </c>
      <c r="BJ5615" s="2">
        <v>2</v>
      </c>
      <c r="BK5615" s="2">
        <v>1</v>
      </c>
      <c r="BL5615" s="2">
        <v>2</v>
      </c>
      <c r="BM5615" s="2">
        <v>1</v>
      </c>
      <c r="BN5615" s="2">
        <v>1</v>
      </c>
      <c r="BO5615" s="2">
        <v>1</v>
      </c>
      <c r="BP5615" s="2">
        <v>0</v>
      </c>
      <c r="BQ5615" s="2">
        <v>0</v>
      </c>
      <c r="BR5615" s="2">
        <v>0</v>
      </c>
      <c r="BS5615" s="2">
        <v>0</v>
      </c>
      <c r="BT5615" s="2">
        <v>0</v>
      </c>
      <c r="BU5615" s="2">
        <v>0</v>
      </c>
      <c r="BV5615" s="2">
        <v>0</v>
      </c>
      <c r="BW5615" s="2">
        <v>0</v>
      </c>
      <c r="BX5615" s="2">
        <v>0</v>
      </c>
      <c r="BY5615" s="2">
        <v>0</v>
      </c>
      <c r="BZ5615" s="2">
        <v>0</v>
      </c>
      <c r="CA5615" s="2">
        <v>0</v>
      </c>
      <c r="CB5615" s="2">
        <v>0</v>
      </c>
      <c r="CC5615" s="2">
        <v>0</v>
      </c>
      <c r="CD5615" s="2">
        <v>0</v>
      </c>
      <c r="CE5615" s="2">
        <v>0</v>
      </c>
      <c r="CF5615" s="2">
        <v>0</v>
      </c>
      <c r="CG5615" s="2">
        <v>0</v>
      </c>
      <c r="CH5615" s="2">
        <v>0</v>
      </c>
      <c r="CI5615" s="2">
        <v>0</v>
      </c>
      <c r="CJ5615" s="2">
        <v>0</v>
      </c>
      <c r="CK5615" s="2">
        <v>0</v>
      </c>
      <c r="CL5615" s="2">
        <v>0</v>
      </c>
    </row>
    <row r="5616" spans="1:90" x14ac:dyDescent="0.25">
      <c r="A5616" t="s">
        <v>115</v>
      </c>
      <c r="B5616">
        <v>20711</v>
      </c>
      <c r="C5616" t="s">
        <v>1137</v>
      </c>
      <c r="D5616">
        <v>1</v>
      </c>
      <c r="E5616">
        <v>8</v>
      </c>
      <c r="F5616">
        <v>29269</v>
      </c>
      <c r="G5616">
        <v>35029269</v>
      </c>
      <c r="H5616" t="s">
        <v>12956</v>
      </c>
      <c r="I5616">
        <v>256</v>
      </c>
      <c r="J5616" t="s">
        <v>1849</v>
      </c>
      <c r="K5616" t="s">
        <v>91</v>
      </c>
      <c r="L5616">
        <v>2</v>
      </c>
      <c r="M5616" t="s">
        <v>12957</v>
      </c>
      <c r="N5616">
        <v>15570000</v>
      </c>
      <c r="O5616" t="s">
        <v>102</v>
      </c>
      <c r="P5616" t="s">
        <v>12958</v>
      </c>
      <c r="Q5616">
        <v>135</v>
      </c>
      <c r="R5616">
        <v>17</v>
      </c>
      <c r="S5616">
        <v>34666108</v>
      </c>
      <c r="U5616" t="s">
        <v>12959</v>
      </c>
      <c r="V5616">
        <v>1</v>
      </c>
      <c r="W5616" s="2">
        <v>0</v>
      </c>
      <c r="X5616" s="2">
        <v>0</v>
      </c>
      <c r="Y5616" s="2">
        <v>8</v>
      </c>
      <c r="Z5616" s="2">
        <v>10</v>
      </c>
      <c r="AA5616" s="2">
        <v>7</v>
      </c>
      <c r="AB5616" s="2">
        <v>14</v>
      </c>
      <c r="AC5616" s="2">
        <v>10</v>
      </c>
      <c r="AD5616" s="2">
        <v>13</v>
      </c>
      <c r="AE5616" s="2">
        <v>12</v>
      </c>
      <c r="AF5616" s="2">
        <v>14</v>
      </c>
      <c r="AG5616" s="2">
        <v>7</v>
      </c>
      <c r="AH5616" s="2">
        <v>0</v>
      </c>
      <c r="AI5616" s="2">
        <v>0</v>
      </c>
      <c r="AJ5616" s="2">
        <v>0</v>
      </c>
      <c r="AK5616" s="2">
        <v>0</v>
      </c>
      <c r="AL5616" s="2">
        <v>0</v>
      </c>
      <c r="AM5616" s="2">
        <v>0</v>
      </c>
      <c r="AN5616" s="2">
        <v>0</v>
      </c>
      <c r="AO5616" s="2">
        <v>0</v>
      </c>
      <c r="AP5616" s="2">
        <v>0</v>
      </c>
      <c r="AQ5616" s="2">
        <v>0</v>
      </c>
      <c r="AR5616" s="2">
        <v>0</v>
      </c>
      <c r="AS5616" s="2">
        <v>0</v>
      </c>
      <c r="AT5616" s="2">
        <v>0</v>
      </c>
      <c r="AU5616" s="2">
        <v>0</v>
      </c>
      <c r="AV5616" s="2">
        <v>0</v>
      </c>
      <c r="AW5616" s="2">
        <v>0</v>
      </c>
      <c r="AX5616" s="2">
        <v>0</v>
      </c>
      <c r="AY5616" s="2">
        <v>0</v>
      </c>
      <c r="AZ5616" s="2">
        <v>0</v>
      </c>
      <c r="BA5616" s="2">
        <v>0</v>
      </c>
      <c r="BB5616" s="2">
        <v>0</v>
      </c>
      <c r="BC5616" s="2">
        <v>0</v>
      </c>
      <c r="BD5616" s="2">
        <v>0</v>
      </c>
      <c r="BE5616" s="2">
        <v>0</v>
      </c>
      <c r="BF5616" s="2">
        <v>0</v>
      </c>
      <c r="BG5616" s="2">
        <v>1</v>
      </c>
      <c r="BH5616" s="2">
        <v>2</v>
      </c>
      <c r="BI5616" s="2">
        <v>1</v>
      </c>
      <c r="BJ5616" s="2">
        <v>1</v>
      </c>
      <c r="BK5616" s="2">
        <v>1</v>
      </c>
      <c r="BL5616" s="2">
        <v>1</v>
      </c>
      <c r="BM5616" s="2">
        <v>1</v>
      </c>
      <c r="BN5616" s="2">
        <v>1</v>
      </c>
      <c r="BO5616" s="2">
        <v>1</v>
      </c>
      <c r="BP5616" s="2">
        <v>0</v>
      </c>
      <c r="BQ5616" s="2">
        <v>0</v>
      </c>
      <c r="BR5616" s="2">
        <v>0</v>
      </c>
      <c r="BS5616" s="2">
        <v>0</v>
      </c>
      <c r="BT5616" s="2">
        <v>0</v>
      </c>
      <c r="BU5616" s="2">
        <v>0</v>
      </c>
      <c r="BV5616" s="2">
        <v>0</v>
      </c>
      <c r="BW5616" s="2">
        <v>0</v>
      </c>
      <c r="BX5616" s="2">
        <v>0</v>
      </c>
      <c r="BY5616" s="2">
        <v>0</v>
      </c>
      <c r="BZ5616" s="2">
        <v>0</v>
      </c>
      <c r="CA5616" s="2">
        <v>0</v>
      </c>
      <c r="CB5616" s="2">
        <v>0</v>
      </c>
      <c r="CC5616" s="2">
        <v>0</v>
      </c>
      <c r="CD5616" s="2">
        <v>0</v>
      </c>
      <c r="CE5616" s="2">
        <v>0</v>
      </c>
      <c r="CF5616" s="2">
        <v>0</v>
      </c>
      <c r="CG5616" s="2">
        <v>0</v>
      </c>
      <c r="CH5616" s="2">
        <v>0</v>
      </c>
      <c r="CI5616" s="2">
        <v>0</v>
      </c>
      <c r="CJ5616" s="2">
        <v>0</v>
      </c>
      <c r="CK5616" s="2">
        <v>0</v>
      </c>
      <c r="CL5616" s="2">
        <v>0</v>
      </c>
    </row>
    <row r="5617" spans="1:90" x14ac:dyDescent="0.25">
      <c r="A5617" t="s">
        <v>115</v>
      </c>
      <c r="B5617">
        <v>20711</v>
      </c>
      <c r="C5617" t="s">
        <v>1137</v>
      </c>
      <c r="D5617">
        <v>2</v>
      </c>
      <c r="E5617">
        <v>15</v>
      </c>
      <c r="F5617">
        <v>565027</v>
      </c>
      <c r="G5617">
        <v>35565027</v>
      </c>
      <c r="H5617" t="s">
        <v>10030</v>
      </c>
      <c r="I5617">
        <v>590</v>
      </c>
      <c r="J5617" t="s">
        <v>2237</v>
      </c>
      <c r="K5617" t="s">
        <v>1929</v>
      </c>
      <c r="L5617">
        <v>1</v>
      </c>
      <c r="M5617" t="s">
        <v>2237</v>
      </c>
      <c r="N5617">
        <v>15495000</v>
      </c>
      <c r="O5617" t="s">
        <v>4644</v>
      </c>
      <c r="P5617" t="s">
        <v>10031</v>
      </c>
      <c r="Q5617">
        <v>667</v>
      </c>
      <c r="R5617">
        <v>17</v>
      </c>
      <c r="S5617">
        <v>32911113</v>
      </c>
      <c r="T5617">
        <v>32911511</v>
      </c>
      <c r="U5617" t="s">
        <v>19919</v>
      </c>
      <c r="V5617">
        <v>2</v>
      </c>
      <c r="W5617" s="2">
        <v>0</v>
      </c>
      <c r="X5617" s="2">
        <v>0</v>
      </c>
      <c r="Y5617" s="2">
        <v>0</v>
      </c>
      <c r="Z5617" s="2">
        <v>0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0</v>
      </c>
      <c r="AG5617" s="2">
        <v>0</v>
      </c>
      <c r="AH5617" s="2">
        <v>0</v>
      </c>
      <c r="AI5617" s="2">
        <v>0</v>
      </c>
      <c r="AJ5617" s="2">
        <v>0</v>
      </c>
      <c r="AK5617" s="2">
        <v>0</v>
      </c>
      <c r="AL5617" s="2">
        <v>0</v>
      </c>
      <c r="AM5617" s="2">
        <v>0</v>
      </c>
      <c r="AN5617" s="2">
        <v>0</v>
      </c>
      <c r="AO5617" s="2">
        <v>18</v>
      </c>
      <c r="AP5617" s="2">
        <v>0</v>
      </c>
      <c r="AQ5617" s="2">
        <v>0</v>
      </c>
      <c r="AR5617" s="2">
        <v>32</v>
      </c>
      <c r="AS5617" s="2">
        <v>0</v>
      </c>
      <c r="AT5617" s="2">
        <v>0</v>
      </c>
      <c r="AU5617" s="2">
        <v>25</v>
      </c>
      <c r="AV5617" s="2">
        <v>0</v>
      </c>
      <c r="AW5617" s="2">
        <v>0</v>
      </c>
      <c r="AX5617" s="2">
        <v>0</v>
      </c>
      <c r="AY5617" s="2">
        <v>0</v>
      </c>
      <c r="AZ5617" s="2">
        <v>0</v>
      </c>
      <c r="BA5617" s="2">
        <v>0</v>
      </c>
      <c r="BB5617" s="2">
        <v>0</v>
      </c>
      <c r="BC5617" s="2">
        <v>0</v>
      </c>
      <c r="BD5617" s="2">
        <v>0</v>
      </c>
      <c r="BE5617" s="2">
        <v>0</v>
      </c>
      <c r="BF5617" s="2">
        <v>0</v>
      </c>
      <c r="BG5617" s="2">
        <v>0</v>
      </c>
      <c r="BH5617" s="2">
        <v>0</v>
      </c>
      <c r="BI5617" s="2">
        <v>0</v>
      </c>
      <c r="BJ5617" s="2">
        <v>0</v>
      </c>
      <c r="BK5617" s="2">
        <v>0</v>
      </c>
      <c r="BL5617" s="2">
        <v>0</v>
      </c>
      <c r="BM5617" s="2">
        <v>0</v>
      </c>
      <c r="BN5617" s="2">
        <v>0</v>
      </c>
      <c r="BO5617" s="2">
        <v>0</v>
      </c>
      <c r="BP5617" s="2">
        <v>0</v>
      </c>
      <c r="BQ5617" s="2">
        <v>0</v>
      </c>
      <c r="BR5617" s="2">
        <v>0</v>
      </c>
      <c r="BS5617" s="2">
        <v>0</v>
      </c>
      <c r="BT5617" s="2">
        <v>0</v>
      </c>
      <c r="BU5617" s="2">
        <v>0</v>
      </c>
      <c r="BV5617" s="2">
        <v>0</v>
      </c>
      <c r="BW5617" s="2">
        <v>1</v>
      </c>
      <c r="BX5617" s="2">
        <v>0</v>
      </c>
      <c r="BY5617" s="2">
        <v>0</v>
      </c>
      <c r="BZ5617" s="2">
        <v>3</v>
      </c>
      <c r="CA5617" s="2">
        <v>0</v>
      </c>
      <c r="CB5617" s="2">
        <v>0</v>
      </c>
      <c r="CC5617" s="2">
        <v>2</v>
      </c>
      <c r="CD5617" s="2">
        <v>0</v>
      </c>
      <c r="CE5617" s="2">
        <v>0</v>
      </c>
      <c r="CF5617" s="2">
        <v>0</v>
      </c>
      <c r="CG5617" s="2">
        <v>0</v>
      </c>
      <c r="CH5617" s="2">
        <v>0</v>
      </c>
      <c r="CI5617" s="2">
        <v>0</v>
      </c>
      <c r="CJ5617" s="2">
        <v>0</v>
      </c>
      <c r="CK5617" s="2">
        <v>0</v>
      </c>
      <c r="CL5617" s="2">
        <v>0</v>
      </c>
    </row>
    <row r="5618" spans="1:90" x14ac:dyDescent="0.25">
      <c r="A5618" t="s">
        <v>115</v>
      </c>
      <c r="B5618">
        <v>20711</v>
      </c>
      <c r="C5618" t="s">
        <v>1137</v>
      </c>
      <c r="D5618">
        <v>1</v>
      </c>
      <c r="E5618">
        <v>8</v>
      </c>
      <c r="F5618">
        <v>29221</v>
      </c>
      <c r="G5618">
        <v>35029221</v>
      </c>
      <c r="H5618" t="s">
        <v>14160</v>
      </c>
      <c r="I5618">
        <v>759</v>
      </c>
      <c r="J5618" t="s">
        <v>11358</v>
      </c>
      <c r="K5618" t="s">
        <v>91</v>
      </c>
      <c r="L5618">
        <v>1</v>
      </c>
      <c r="M5618" t="s">
        <v>11358</v>
      </c>
      <c r="N5618">
        <v>15525000</v>
      </c>
      <c r="O5618" t="s">
        <v>92</v>
      </c>
      <c r="P5618" t="s">
        <v>14161</v>
      </c>
      <c r="Q5618">
        <v>144</v>
      </c>
      <c r="R5618">
        <v>17</v>
      </c>
      <c r="S5618">
        <v>38391108</v>
      </c>
      <c r="T5618">
        <v>38391185</v>
      </c>
      <c r="U5618" t="s">
        <v>14162</v>
      </c>
      <c r="V5618">
        <v>1</v>
      </c>
      <c r="W5618" s="2">
        <v>0</v>
      </c>
      <c r="X5618" s="2">
        <v>0</v>
      </c>
      <c r="Y5618" s="2">
        <v>0</v>
      </c>
      <c r="Z5618" s="2">
        <v>0</v>
      </c>
      <c r="AA5618" s="2">
        <v>0</v>
      </c>
      <c r="AB5618" s="2">
        <v>0</v>
      </c>
      <c r="AC5618" s="2">
        <v>0</v>
      </c>
      <c r="AD5618" s="2">
        <v>31</v>
      </c>
      <c r="AE5618" s="2">
        <v>32</v>
      </c>
      <c r="AF5618" s="2">
        <v>27</v>
      </c>
      <c r="AG5618" s="2">
        <v>33</v>
      </c>
      <c r="AH5618" s="2">
        <v>31</v>
      </c>
      <c r="AI5618" s="2">
        <v>24</v>
      </c>
      <c r="AJ5618" s="2">
        <v>22</v>
      </c>
      <c r="AK5618" s="2">
        <v>0</v>
      </c>
      <c r="AL5618" s="2">
        <v>0</v>
      </c>
      <c r="AM5618" s="2">
        <v>0</v>
      </c>
      <c r="AN5618" s="2">
        <v>0</v>
      </c>
      <c r="AO5618" s="2">
        <v>0</v>
      </c>
      <c r="AP5618" s="2">
        <v>0</v>
      </c>
      <c r="AQ5618" s="2">
        <v>0</v>
      </c>
      <c r="AR5618" s="2">
        <v>0</v>
      </c>
      <c r="AS5618" s="2">
        <v>0</v>
      </c>
      <c r="AT5618" s="2">
        <v>0</v>
      </c>
      <c r="AU5618" s="2">
        <v>0</v>
      </c>
      <c r="AV5618" s="2">
        <v>0</v>
      </c>
      <c r="AW5618" s="2">
        <v>0</v>
      </c>
      <c r="AX5618" s="2">
        <v>0</v>
      </c>
      <c r="AY5618" s="2">
        <v>0</v>
      </c>
      <c r="AZ5618" s="2">
        <v>0</v>
      </c>
      <c r="BA5618" s="2">
        <v>0</v>
      </c>
      <c r="BB5618" s="2">
        <v>0</v>
      </c>
      <c r="BC5618" s="2">
        <v>0</v>
      </c>
      <c r="BD5618" s="2">
        <v>0</v>
      </c>
      <c r="BE5618" s="2">
        <v>0</v>
      </c>
      <c r="BF5618" s="2">
        <v>0</v>
      </c>
      <c r="BG5618" s="2">
        <v>0</v>
      </c>
      <c r="BH5618" s="2">
        <v>0</v>
      </c>
      <c r="BI5618" s="2">
        <v>0</v>
      </c>
      <c r="BJ5618" s="2">
        <v>0</v>
      </c>
      <c r="BK5618" s="2">
        <v>0</v>
      </c>
      <c r="BL5618" s="2">
        <v>1</v>
      </c>
      <c r="BM5618" s="2">
        <v>1</v>
      </c>
      <c r="BN5618" s="2">
        <v>1</v>
      </c>
      <c r="BO5618" s="2">
        <v>2</v>
      </c>
      <c r="BP5618" s="2">
        <v>1</v>
      </c>
      <c r="BQ5618" s="2">
        <v>1</v>
      </c>
      <c r="BR5618" s="2">
        <v>2</v>
      </c>
      <c r="BS5618" s="2">
        <v>0</v>
      </c>
      <c r="BT5618" s="2">
        <v>0</v>
      </c>
      <c r="BU5618" s="2">
        <v>0</v>
      </c>
      <c r="BV5618" s="2">
        <v>0</v>
      </c>
      <c r="BW5618" s="2">
        <v>0</v>
      </c>
      <c r="BX5618" s="2">
        <v>0</v>
      </c>
      <c r="BY5618" s="2">
        <v>0</v>
      </c>
      <c r="BZ5618" s="2">
        <v>0</v>
      </c>
      <c r="CA5618" s="2">
        <v>0</v>
      </c>
      <c r="CB5618" s="2">
        <v>0</v>
      </c>
      <c r="CC5618" s="2">
        <v>0</v>
      </c>
      <c r="CD5618" s="2">
        <v>0</v>
      </c>
      <c r="CE5618" s="2">
        <v>0</v>
      </c>
      <c r="CF5618" s="2">
        <v>0</v>
      </c>
      <c r="CG5618" s="2">
        <v>0</v>
      </c>
      <c r="CH5618" s="2">
        <v>0</v>
      </c>
      <c r="CI5618" s="2">
        <v>0</v>
      </c>
      <c r="CJ5618" s="2">
        <v>0</v>
      </c>
      <c r="CK5618" s="2">
        <v>0</v>
      </c>
      <c r="CL5618" s="2">
        <v>0</v>
      </c>
    </row>
    <row r="5619" spans="1:90" x14ac:dyDescent="0.25">
      <c r="A5619" t="s">
        <v>115</v>
      </c>
      <c r="B5619">
        <v>20711</v>
      </c>
      <c r="C5619" t="s">
        <v>1137</v>
      </c>
      <c r="D5619">
        <v>2</v>
      </c>
      <c r="E5619">
        <v>6</v>
      </c>
      <c r="F5619">
        <v>985739</v>
      </c>
      <c r="G5619">
        <v>35985739</v>
      </c>
      <c r="H5619" t="s">
        <v>5693</v>
      </c>
      <c r="I5619">
        <v>718</v>
      </c>
      <c r="J5619" t="s">
        <v>1137</v>
      </c>
      <c r="K5619" t="s">
        <v>91</v>
      </c>
      <c r="L5619">
        <v>1</v>
      </c>
      <c r="M5619" t="s">
        <v>1137</v>
      </c>
      <c r="N5619">
        <v>15505208</v>
      </c>
      <c r="O5619" t="s">
        <v>92</v>
      </c>
      <c r="P5619" t="s">
        <v>2511</v>
      </c>
      <c r="Q5619">
        <v>2829</v>
      </c>
      <c r="R5619">
        <v>17</v>
      </c>
      <c r="S5619">
        <v>34222314</v>
      </c>
      <c r="U5619" t="s">
        <v>5694</v>
      </c>
      <c r="V5619">
        <v>1</v>
      </c>
      <c r="W5619" s="2">
        <v>0</v>
      </c>
      <c r="X5619" s="2">
        <v>0</v>
      </c>
      <c r="Y5619" s="2">
        <v>0</v>
      </c>
      <c r="Z5619" s="2">
        <v>0</v>
      </c>
      <c r="AA5619" s="2">
        <v>0</v>
      </c>
      <c r="AB5619" s="2">
        <v>0</v>
      </c>
      <c r="AC5619" s="2">
        <v>0</v>
      </c>
      <c r="AD5619" s="2">
        <v>0</v>
      </c>
      <c r="AE5619" s="2">
        <v>0</v>
      </c>
      <c r="AF5619" s="2">
        <v>0</v>
      </c>
      <c r="AG5619" s="2">
        <v>0</v>
      </c>
      <c r="AH5619" s="2">
        <v>0</v>
      </c>
      <c r="AI5619" s="2">
        <v>0</v>
      </c>
      <c r="AJ5619" s="2">
        <v>0</v>
      </c>
      <c r="AK5619" s="2">
        <v>0</v>
      </c>
      <c r="AL5619" s="2">
        <v>0</v>
      </c>
      <c r="AM5619" s="2">
        <v>0</v>
      </c>
      <c r="AN5619" s="2">
        <v>0</v>
      </c>
      <c r="AO5619" s="2">
        <v>0</v>
      </c>
      <c r="AP5619" s="2">
        <v>0</v>
      </c>
      <c r="AQ5619" s="2">
        <v>0</v>
      </c>
      <c r="AR5619" s="2">
        <v>0</v>
      </c>
      <c r="AS5619" s="2">
        <v>0</v>
      </c>
      <c r="AT5619" s="2">
        <v>0</v>
      </c>
      <c r="AU5619" s="2">
        <v>0</v>
      </c>
      <c r="AV5619" s="2">
        <v>0</v>
      </c>
      <c r="AW5619" s="2">
        <v>0</v>
      </c>
      <c r="AX5619" s="2">
        <v>0</v>
      </c>
      <c r="AY5619" s="2">
        <v>0</v>
      </c>
      <c r="AZ5619" s="2">
        <v>0</v>
      </c>
      <c r="BA5619" s="2">
        <v>0</v>
      </c>
      <c r="BB5619" s="2">
        <v>0</v>
      </c>
      <c r="BC5619" s="2">
        <v>423</v>
      </c>
      <c r="BD5619" s="2">
        <v>0</v>
      </c>
      <c r="BE5619" s="2">
        <v>0</v>
      </c>
      <c r="BF5619" s="2">
        <v>0</v>
      </c>
      <c r="BG5619" s="2">
        <v>0</v>
      </c>
      <c r="BH5619" s="2">
        <v>0</v>
      </c>
      <c r="BI5619" s="2">
        <v>0</v>
      </c>
      <c r="BJ5619" s="2">
        <v>0</v>
      </c>
      <c r="BK5619" s="2">
        <v>0</v>
      </c>
      <c r="BL5619" s="2">
        <v>0</v>
      </c>
      <c r="BM5619" s="2">
        <v>0</v>
      </c>
      <c r="BN5619" s="2">
        <v>0</v>
      </c>
      <c r="BO5619" s="2">
        <v>0</v>
      </c>
      <c r="BP5619" s="2">
        <v>0</v>
      </c>
      <c r="BQ5619" s="2">
        <v>0</v>
      </c>
      <c r="BR5619" s="2">
        <v>0</v>
      </c>
      <c r="BS5619" s="2">
        <v>0</v>
      </c>
      <c r="BT5619" s="2">
        <v>0</v>
      </c>
      <c r="BU5619" s="2">
        <v>0</v>
      </c>
      <c r="BV5619" s="2">
        <v>0</v>
      </c>
      <c r="BW5619" s="2">
        <v>0</v>
      </c>
      <c r="BX5619" s="2">
        <v>0</v>
      </c>
      <c r="BY5619" s="2">
        <v>0</v>
      </c>
      <c r="BZ5619" s="2">
        <v>0</v>
      </c>
      <c r="CA5619" s="2">
        <v>0</v>
      </c>
      <c r="CB5619" s="2">
        <v>0</v>
      </c>
      <c r="CC5619" s="2">
        <v>0</v>
      </c>
      <c r="CD5619" s="2">
        <v>0</v>
      </c>
      <c r="CE5619" s="2">
        <v>0</v>
      </c>
      <c r="CF5619" s="2">
        <v>0</v>
      </c>
      <c r="CG5619" s="2">
        <v>0</v>
      </c>
      <c r="CH5619" s="2">
        <v>0</v>
      </c>
      <c r="CI5619" s="2">
        <v>0</v>
      </c>
      <c r="CJ5619" s="2">
        <v>0</v>
      </c>
      <c r="CK5619" s="2">
        <v>23</v>
      </c>
      <c r="CL5619" s="2">
        <v>0</v>
      </c>
    </row>
    <row r="5620" spans="1:90" x14ac:dyDescent="0.25">
      <c r="A5620" t="s">
        <v>115</v>
      </c>
      <c r="B5620">
        <v>20711</v>
      </c>
      <c r="C5620" t="s">
        <v>1137</v>
      </c>
      <c r="D5620">
        <v>1</v>
      </c>
      <c r="E5620">
        <v>8</v>
      </c>
      <c r="F5620">
        <v>29105</v>
      </c>
      <c r="G5620">
        <v>35029105</v>
      </c>
      <c r="H5620" t="s">
        <v>9260</v>
      </c>
      <c r="I5620">
        <v>718</v>
      </c>
      <c r="J5620" t="s">
        <v>1137</v>
      </c>
      <c r="K5620" t="s">
        <v>6353</v>
      </c>
      <c r="L5620">
        <v>1</v>
      </c>
      <c r="M5620" t="s">
        <v>1137</v>
      </c>
      <c r="N5620">
        <v>15500278</v>
      </c>
      <c r="O5620" t="s">
        <v>92</v>
      </c>
      <c r="P5620" t="s">
        <v>9261</v>
      </c>
      <c r="Q5620">
        <v>3474</v>
      </c>
      <c r="R5620">
        <v>17</v>
      </c>
      <c r="S5620">
        <v>34213031</v>
      </c>
      <c r="T5620">
        <v>34223296</v>
      </c>
      <c r="U5620" t="s">
        <v>9262</v>
      </c>
      <c r="V5620">
        <v>1</v>
      </c>
      <c r="W5620" s="2">
        <v>0</v>
      </c>
      <c r="X5620" s="2">
        <v>0</v>
      </c>
      <c r="Y5620" s="2">
        <v>0</v>
      </c>
      <c r="Z5620" s="2">
        <v>0</v>
      </c>
      <c r="AA5620" s="2">
        <v>0</v>
      </c>
      <c r="AB5620" s="2">
        <v>0</v>
      </c>
      <c r="AC5620" s="2">
        <v>0</v>
      </c>
      <c r="AD5620" s="2">
        <v>72</v>
      </c>
      <c r="AE5620" s="2">
        <v>103</v>
      </c>
      <c r="AF5620" s="2">
        <v>109</v>
      </c>
      <c r="AG5620" s="2">
        <v>100</v>
      </c>
      <c r="AH5620" s="2">
        <v>154</v>
      </c>
      <c r="AI5620" s="2">
        <v>101</v>
      </c>
      <c r="AJ5620" s="2">
        <v>132</v>
      </c>
      <c r="AK5620" s="2">
        <v>0</v>
      </c>
      <c r="AL5620" s="2">
        <v>0</v>
      </c>
      <c r="AM5620" s="2">
        <v>0</v>
      </c>
      <c r="AN5620" s="2">
        <v>0</v>
      </c>
      <c r="AO5620" s="2">
        <v>0</v>
      </c>
      <c r="AP5620" s="2">
        <v>0</v>
      </c>
      <c r="AQ5620" s="2">
        <v>0</v>
      </c>
      <c r="AR5620" s="2">
        <v>0</v>
      </c>
      <c r="AS5620" s="2">
        <v>0</v>
      </c>
      <c r="AT5620" s="2">
        <v>0</v>
      </c>
      <c r="AU5620" s="2">
        <v>0</v>
      </c>
      <c r="AV5620" s="2">
        <v>0</v>
      </c>
      <c r="AW5620" s="2">
        <v>0</v>
      </c>
      <c r="AX5620" s="2">
        <v>0</v>
      </c>
      <c r="AY5620" s="2">
        <v>0</v>
      </c>
      <c r="AZ5620" s="2">
        <v>0</v>
      </c>
      <c r="BA5620" s="2">
        <v>0</v>
      </c>
      <c r="BB5620" s="2">
        <v>0</v>
      </c>
      <c r="BC5620" s="2">
        <v>148</v>
      </c>
      <c r="BD5620" s="2">
        <v>0</v>
      </c>
      <c r="BE5620" s="2">
        <v>0</v>
      </c>
      <c r="BF5620" s="2">
        <v>0</v>
      </c>
      <c r="BG5620" s="2">
        <v>0</v>
      </c>
      <c r="BH5620" s="2">
        <v>0</v>
      </c>
      <c r="BI5620" s="2">
        <v>0</v>
      </c>
      <c r="BJ5620" s="2">
        <v>0</v>
      </c>
      <c r="BK5620" s="2">
        <v>0</v>
      </c>
      <c r="BL5620" s="2">
        <v>3</v>
      </c>
      <c r="BM5620" s="2">
        <v>5</v>
      </c>
      <c r="BN5620" s="2">
        <v>4</v>
      </c>
      <c r="BO5620" s="2">
        <v>4</v>
      </c>
      <c r="BP5620" s="2">
        <v>5</v>
      </c>
      <c r="BQ5620" s="2">
        <v>5</v>
      </c>
      <c r="BR5620" s="2">
        <v>4</v>
      </c>
      <c r="BS5620" s="2">
        <v>0</v>
      </c>
      <c r="BT5620" s="2">
        <v>0</v>
      </c>
      <c r="BU5620" s="2">
        <v>0</v>
      </c>
      <c r="BV5620" s="2">
        <v>0</v>
      </c>
      <c r="BW5620" s="2">
        <v>0</v>
      </c>
      <c r="BX5620" s="2">
        <v>0</v>
      </c>
      <c r="BY5620" s="2">
        <v>0</v>
      </c>
      <c r="BZ5620" s="2">
        <v>0</v>
      </c>
      <c r="CA5620" s="2">
        <v>0</v>
      </c>
      <c r="CB5620" s="2">
        <v>0</v>
      </c>
      <c r="CC5620" s="2">
        <v>0</v>
      </c>
      <c r="CD5620" s="2">
        <v>0</v>
      </c>
      <c r="CE5620" s="2">
        <v>0</v>
      </c>
      <c r="CF5620" s="2">
        <v>0</v>
      </c>
      <c r="CG5620" s="2">
        <v>0</v>
      </c>
      <c r="CH5620" s="2">
        <v>0</v>
      </c>
      <c r="CI5620" s="2">
        <v>0</v>
      </c>
      <c r="CJ5620" s="2">
        <v>0</v>
      </c>
      <c r="CK5620" s="2">
        <v>9</v>
      </c>
      <c r="CL5620" s="2">
        <v>0</v>
      </c>
    </row>
    <row r="5621" spans="1:90" x14ac:dyDescent="0.25">
      <c r="A5621" t="s">
        <v>115</v>
      </c>
      <c r="B5621">
        <v>20711</v>
      </c>
      <c r="C5621" t="s">
        <v>1137</v>
      </c>
      <c r="D5621">
        <v>1</v>
      </c>
      <c r="E5621">
        <v>8</v>
      </c>
      <c r="F5621">
        <v>28976</v>
      </c>
      <c r="G5621">
        <v>35028976</v>
      </c>
      <c r="H5621" t="s">
        <v>11669</v>
      </c>
      <c r="I5621">
        <v>709</v>
      </c>
      <c r="J5621" t="s">
        <v>7893</v>
      </c>
      <c r="K5621" t="s">
        <v>91</v>
      </c>
      <c r="L5621">
        <v>1</v>
      </c>
      <c r="M5621" t="s">
        <v>7893</v>
      </c>
      <c r="N5621">
        <v>15520000</v>
      </c>
      <c r="O5621" t="s">
        <v>92</v>
      </c>
      <c r="P5621" t="s">
        <v>19915</v>
      </c>
      <c r="Q5621">
        <v>1165</v>
      </c>
      <c r="R5621">
        <v>17</v>
      </c>
      <c r="S5621">
        <v>34851251</v>
      </c>
      <c r="T5621">
        <v>34851525</v>
      </c>
      <c r="U5621" t="s">
        <v>11670</v>
      </c>
      <c r="V5621">
        <v>1</v>
      </c>
      <c r="W5621" s="2">
        <v>0</v>
      </c>
      <c r="X5621" s="2">
        <v>0</v>
      </c>
      <c r="Y5621" s="2">
        <v>0</v>
      </c>
      <c r="Z5621" s="2">
        <v>0</v>
      </c>
      <c r="AA5621" s="2">
        <v>0</v>
      </c>
      <c r="AB5621" s="2">
        <v>0</v>
      </c>
      <c r="AC5621" s="2">
        <v>0</v>
      </c>
      <c r="AD5621" s="2">
        <v>133</v>
      </c>
      <c r="AE5621" s="2">
        <v>177</v>
      </c>
      <c r="AF5621" s="2">
        <v>98</v>
      </c>
      <c r="AG5621" s="2">
        <v>159</v>
      </c>
      <c r="AH5621" s="2">
        <v>128</v>
      </c>
      <c r="AI5621" s="2">
        <v>127</v>
      </c>
      <c r="AJ5621" s="2">
        <v>129</v>
      </c>
      <c r="AK5621" s="2">
        <v>0</v>
      </c>
      <c r="AL5621" s="2">
        <v>0</v>
      </c>
      <c r="AM5621" s="2">
        <v>0</v>
      </c>
      <c r="AN5621" s="2">
        <v>0</v>
      </c>
      <c r="AO5621" s="2">
        <v>0</v>
      </c>
      <c r="AP5621" s="2">
        <v>0</v>
      </c>
      <c r="AQ5621" s="2">
        <v>0</v>
      </c>
      <c r="AR5621" s="2">
        <v>0</v>
      </c>
      <c r="AS5621" s="2">
        <v>0</v>
      </c>
      <c r="AT5621" s="2">
        <v>0</v>
      </c>
      <c r="AU5621" s="2">
        <v>0</v>
      </c>
      <c r="AV5621" s="2">
        <v>0</v>
      </c>
      <c r="AW5621" s="2">
        <v>0</v>
      </c>
      <c r="AX5621" s="2">
        <v>0</v>
      </c>
      <c r="AY5621" s="2">
        <v>0</v>
      </c>
      <c r="AZ5621" s="2">
        <v>0</v>
      </c>
      <c r="BA5621" s="2">
        <v>0</v>
      </c>
      <c r="BB5621" s="2">
        <v>0</v>
      </c>
      <c r="BC5621" s="2">
        <v>333</v>
      </c>
      <c r="BD5621" s="2">
        <v>15</v>
      </c>
      <c r="BE5621" s="2">
        <v>0</v>
      </c>
      <c r="BF5621" s="2">
        <v>0</v>
      </c>
      <c r="BG5621" s="2">
        <v>0</v>
      </c>
      <c r="BH5621" s="2">
        <v>0</v>
      </c>
      <c r="BI5621" s="2">
        <v>0</v>
      </c>
      <c r="BJ5621" s="2">
        <v>0</v>
      </c>
      <c r="BK5621" s="2">
        <v>0</v>
      </c>
      <c r="BL5621" s="2">
        <v>6</v>
      </c>
      <c r="BM5621" s="2">
        <v>7</v>
      </c>
      <c r="BN5621" s="2">
        <v>4</v>
      </c>
      <c r="BO5621" s="2">
        <v>6</v>
      </c>
      <c r="BP5621" s="2">
        <v>5</v>
      </c>
      <c r="BQ5621" s="2">
        <v>5</v>
      </c>
      <c r="BR5621" s="2">
        <v>5</v>
      </c>
      <c r="BS5621" s="2">
        <v>0</v>
      </c>
      <c r="BT5621" s="2">
        <v>0</v>
      </c>
      <c r="BU5621" s="2">
        <v>0</v>
      </c>
      <c r="BV5621" s="2">
        <v>0</v>
      </c>
      <c r="BW5621" s="2">
        <v>0</v>
      </c>
      <c r="BX5621" s="2">
        <v>0</v>
      </c>
      <c r="BY5621" s="2">
        <v>0</v>
      </c>
      <c r="BZ5621" s="2">
        <v>0</v>
      </c>
      <c r="CA5621" s="2">
        <v>0</v>
      </c>
      <c r="CB5621" s="2">
        <v>0</v>
      </c>
      <c r="CC5621" s="2">
        <v>0</v>
      </c>
      <c r="CD5621" s="2">
        <v>0</v>
      </c>
      <c r="CE5621" s="2">
        <v>0</v>
      </c>
      <c r="CF5621" s="2">
        <v>0</v>
      </c>
      <c r="CG5621" s="2">
        <v>0</v>
      </c>
      <c r="CH5621" s="2">
        <v>0</v>
      </c>
      <c r="CI5621" s="2">
        <v>0</v>
      </c>
      <c r="CJ5621" s="2">
        <v>0</v>
      </c>
      <c r="CK5621" s="2">
        <v>16</v>
      </c>
      <c r="CL5621" s="2">
        <v>3</v>
      </c>
    </row>
    <row r="5622" spans="1:90" x14ac:dyDescent="0.25">
      <c r="A5622" t="s">
        <v>115</v>
      </c>
      <c r="B5622">
        <v>20711</v>
      </c>
      <c r="C5622" t="s">
        <v>1137</v>
      </c>
      <c r="D5622">
        <v>1</v>
      </c>
      <c r="E5622">
        <v>8</v>
      </c>
      <c r="F5622">
        <v>27686</v>
      </c>
      <c r="G5622">
        <v>35027686</v>
      </c>
      <c r="H5622" t="s">
        <v>4344</v>
      </c>
      <c r="I5622">
        <v>590</v>
      </c>
      <c r="J5622" t="s">
        <v>2237</v>
      </c>
      <c r="K5622" t="s">
        <v>91</v>
      </c>
      <c r="L5622">
        <v>1</v>
      </c>
      <c r="M5622" t="s">
        <v>2237</v>
      </c>
      <c r="N5622">
        <v>15495000</v>
      </c>
      <c r="O5622" t="s">
        <v>92</v>
      </c>
      <c r="P5622" t="s">
        <v>4345</v>
      </c>
      <c r="Q5622">
        <v>6</v>
      </c>
      <c r="R5622">
        <v>17</v>
      </c>
      <c r="S5622">
        <v>32911160</v>
      </c>
      <c r="U5622" t="s">
        <v>4346</v>
      </c>
      <c r="V5622">
        <v>1</v>
      </c>
      <c r="W5622" s="2">
        <v>0</v>
      </c>
      <c r="X5622" s="2">
        <v>0</v>
      </c>
      <c r="Y5622" s="2">
        <v>0</v>
      </c>
      <c r="Z5622" s="2">
        <v>0</v>
      </c>
      <c r="AA5622" s="2">
        <v>0</v>
      </c>
      <c r="AB5622" s="2">
        <v>0</v>
      </c>
      <c r="AC5622" s="2">
        <v>0</v>
      </c>
      <c r="AD5622" s="2">
        <v>0</v>
      </c>
      <c r="AE5622" s="2">
        <v>0</v>
      </c>
      <c r="AF5622" s="2">
        <v>0</v>
      </c>
      <c r="AG5622" s="2">
        <v>0</v>
      </c>
      <c r="AH5622" s="2">
        <v>115</v>
      </c>
      <c r="AI5622" s="2">
        <v>103</v>
      </c>
      <c r="AJ5622" s="2">
        <v>135</v>
      </c>
      <c r="AK5622" s="2">
        <v>0</v>
      </c>
      <c r="AL5622" s="2">
        <v>0</v>
      </c>
      <c r="AM5622" s="2">
        <v>0</v>
      </c>
      <c r="AN5622" s="2">
        <v>0</v>
      </c>
      <c r="AO5622" s="2">
        <v>0</v>
      </c>
      <c r="AP5622" s="2">
        <v>0</v>
      </c>
      <c r="AQ5622" s="2">
        <v>0</v>
      </c>
      <c r="AR5622" s="2">
        <v>0</v>
      </c>
      <c r="AS5622" s="2">
        <v>0</v>
      </c>
      <c r="AT5622" s="2">
        <v>0</v>
      </c>
      <c r="AU5622" s="2">
        <v>20</v>
      </c>
      <c r="AV5622" s="2">
        <v>0</v>
      </c>
      <c r="AW5622" s="2">
        <v>0</v>
      </c>
      <c r="AX5622" s="2">
        <v>0</v>
      </c>
      <c r="AY5622" s="2">
        <v>0</v>
      </c>
      <c r="AZ5622" s="2">
        <v>0</v>
      </c>
      <c r="BA5622" s="2">
        <v>0</v>
      </c>
      <c r="BB5622" s="2">
        <v>0</v>
      </c>
      <c r="BC5622" s="2">
        <v>104</v>
      </c>
      <c r="BD5622" s="2">
        <v>0</v>
      </c>
      <c r="BE5622" s="2">
        <v>0</v>
      </c>
      <c r="BF5622" s="2">
        <v>0</v>
      </c>
      <c r="BG5622" s="2">
        <v>0</v>
      </c>
      <c r="BH5622" s="2">
        <v>0</v>
      </c>
      <c r="BI5622" s="2">
        <v>0</v>
      </c>
      <c r="BJ5622" s="2">
        <v>0</v>
      </c>
      <c r="BK5622" s="2">
        <v>0</v>
      </c>
      <c r="BL5622" s="2">
        <v>0</v>
      </c>
      <c r="BM5622" s="2">
        <v>0</v>
      </c>
      <c r="BN5622" s="2">
        <v>0</v>
      </c>
      <c r="BO5622" s="2">
        <v>0</v>
      </c>
      <c r="BP5622" s="2">
        <v>5</v>
      </c>
      <c r="BQ5622" s="2">
        <v>3</v>
      </c>
      <c r="BR5622" s="2">
        <v>6</v>
      </c>
      <c r="BS5622" s="2">
        <v>0</v>
      </c>
      <c r="BT5622" s="2">
        <v>0</v>
      </c>
      <c r="BU5622" s="2">
        <v>0</v>
      </c>
      <c r="BV5622" s="2">
        <v>0</v>
      </c>
      <c r="BW5622" s="2">
        <v>0</v>
      </c>
      <c r="BX5622" s="2">
        <v>0</v>
      </c>
      <c r="BY5622" s="2">
        <v>0</v>
      </c>
      <c r="BZ5622" s="2">
        <v>0</v>
      </c>
      <c r="CA5622" s="2">
        <v>0</v>
      </c>
      <c r="CB5622" s="2">
        <v>0</v>
      </c>
      <c r="CC5622" s="2">
        <v>1</v>
      </c>
      <c r="CD5622" s="2">
        <v>0</v>
      </c>
      <c r="CE5622" s="2">
        <v>0</v>
      </c>
      <c r="CF5622" s="2">
        <v>0</v>
      </c>
      <c r="CG5622" s="2">
        <v>0</v>
      </c>
      <c r="CH5622" s="2">
        <v>0</v>
      </c>
      <c r="CI5622" s="2">
        <v>0</v>
      </c>
      <c r="CJ5622" s="2">
        <v>0</v>
      </c>
      <c r="CK5622" s="2">
        <v>4</v>
      </c>
      <c r="CL5622" s="2">
        <v>0</v>
      </c>
    </row>
    <row r="5623" spans="1:90" x14ac:dyDescent="0.25">
      <c r="A5623" t="s">
        <v>115</v>
      </c>
      <c r="B5623">
        <v>20711</v>
      </c>
      <c r="C5623" t="s">
        <v>1137</v>
      </c>
      <c r="D5623">
        <v>1</v>
      </c>
      <c r="E5623">
        <v>8</v>
      </c>
      <c r="F5623">
        <v>30612</v>
      </c>
      <c r="G5623">
        <v>35030612</v>
      </c>
      <c r="H5623" t="s">
        <v>18180</v>
      </c>
      <c r="I5623">
        <v>307</v>
      </c>
      <c r="J5623" t="s">
        <v>6963</v>
      </c>
      <c r="K5623" t="s">
        <v>91</v>
      </c>
      <c r="L5623">
        <v>1</v>
      </c>
      <c r="M5623" t="s">
        <v>6963</v>
      </c>
      <c r="N5623">
        <v>15320000</v>
      </c>
      <c r="O5623" t="s">
        <v>92</v>
      </c>
      <c r="P5623" t="s">
        <v>18181</v>
      </c>
      <c r="Q5623">
        <v>648</v>
      </c>
      <c r="R5623">
        <v>17</v>
      </c>
      <c r="S5623">
        <v>38471178</v>
      </c>
      <c r="T5623">
        <v>38471284</v>
      </c>
      <c r="U5623" t="s">
        <v>18182</v>
      </c>
      <c r="V5623">
        <v>1</v>
      </c>
      <c r="W5623" s="2">
        <v>0</v>
      </c>
      <c r="X5623" s="2">
        <v>0</v>
      </c>
      <c r="Y5623" s="2">
        <v>0</v>
      </c>
      <c r="Z5623" s="2">
        <v>0</v>
      </c>
      <c r="AA5623" s="2">
        <v>0</v>
      </c>
      <c r="AB5623" s="2">
        <v>0</v>
      </c>
      <c r="AC5623" s="2">
        <v>0</v>
      </c>
      <c r="AD5623" s="2">
        <v>25</v>
      </c>
      <c r="AE5623" s="2">
        <v>30</v>
      </c>
      <c r="AF5623" s="2">
        <v>27</v>
      </c>
      <c r="AG5623" s="2">
        <v>27</v>
      </c>
      <c r="AH5623" s="2">
        <v>31</v>
      </c>
      <c r="AI5623" s="2">
        <v>31</v>
      </c>
      <c r="AJ5623" s="2">
        <v>32</v>
      </c>
      <c r="AK5623" s="2">
        <v>0</v>
      </c>
      <c r="AL5623" s="2">
        <v>0</v>
      </c>
      <c r="AM5623" s="2">
        <v>0</v>
      </c>
      <c r="AN5623" s="2">
        <v>0</v>
      </c>
      <c r="AO5623" s="2">
        <v>0</v>
      </c>
      <c r="AP5623" s="2">
        <v>0</v>
      </c>
      <c r="AQ5623" s="2">
        <v>0</v>
      </c>
      <c r="AR5623" s="2">
        <v>0</v>
      </c>
      <c r="AS5623" s="2">
        <v>0</v>
      </c>
      <c r="AT5623" s="2">
        <v>0</v>
      </c>
      <c r="AU5623" s="2">
        <v>0</v>
      </c>
      <c r="AV5623" s="2">
        <v>0</v>
      </c>
      <c r="AW5623" s="2">
        <v>0</v>
      </c>
      <c r="AX5623" s="2">
        <v>0</v>
      </c>
      <c r="AY5623" s="2">
        <v>0</v>
      </c>
      <c r="AZ5623" s="2">
        <v>0</v>
      </c>
      <c r="BA5623" s="2">
        <v>0</v>
      </c>
      <c r="BB5623" s="2">
        <v>0</v>
      </c>
      <c r="BC5623" s="2">
        <v>112</v>
      </c>
      <c r="BD5623" s="2">
        <v>0</v>
      </c>
      <c r="BE5623" s="2">
        <v>0</v>
      </c>
      <c r="BF5623" s="2">
        <v>0</v>
      </c>
      <c r="BG5623" s="2">
        <v>0</v>
      </c>
      <c r="BH5623" s="2">
        <v>0</v>
      </c>
      <c r="BI5623" s="2">
        <v>0</v>
      </c>
      <c r="BJ5623" s="2">
        <v>0</v>
      </c>
      <c r="BK5623" s="2">
        <v>0</v>
      </c>
      <c r="BL5623" s="2">
        <v>2</v>
      </c>
      <c r="BM5623" s="2">
        <v>4</v>
      </c>
      <c r="BN5623" s="2">
        <v>2</v>
      </c>
      <c r="BO5623" s="2">
        <v>2</v>
      </c>
      <c r="BP5623" s="2">
        <v>2</v>
      </c>
      <c r="BQ5623" s="2">
        <v>1</v>
      </c>
      <c r="BR5623" s="2">
        <v>1</v>
      </c>
      <c r="BS5623" s="2">
        <v>0</v>
      </c>
      <c r="BT5623" s="2">
        <v>0</v>
      </c>
      <c r="BU5623" s="2">
        <v>0</v>
      </c>
      <c r="BV5623" s="2">
        <v>0</v>
      </c>
      <c r="BW5623" s="2">
        <v>0</v>
      </c>
      <c r="BX5623" s="2">
        <v>0</v>
      </c>
      <c r="BY5623" s="2">
        <v>0</v>
      </c>
      <c r="BZ5623" s="2">
        <v>0</v>
      </c>
      <c r="CA5623" s="2">
        <v>0</v>
      </c>
      <c r="CB5623" s="2">
        <v>0</v>
      </c>
      <c r="CC5623" s="2">
        <v>0</v>
      </c>
      <c r="CD5623" s="2">
        <v>0</v>
      </c>
      <c r="CE5623" s="2">
        <v>0</v>
      </c>
      <c r="CF5623" s="2">
        <v>0</v>
      </c>
      <c r="CG5623" s="2">
        <v>0</v>
      </c>
      <c r="CH5623" s="2">
        <v>0</v>
      </c>
      <c r="CI5623" s="2">
        <v>0</v>
      </c>
      <c r="CJ5623" s="2">
        <v>0</v>
      </c>
      <c r="CK5623" s="2">
        <v>4</v>
      </c>
      <c r="CL5623" s="2">
        <v>0</v>
      </c>
    </row>
    <row r="5624" spans="1:90" x14ac:dyDescent="0.25">
      <c r="A5624" t="s">
        <v>115</v>
      </c>
      <c r="B5624">
        <v>20711</v>
      </c>
      <c r="C5624" t="s">
        <v>1137</v>
      </c>
      <c r="D5624">
        <v>1</v>
      </c>
      <c r="E5624">
        <v>8</v>
      </c>
      <c r="F5624">
        <v>44167</v>
      </c>
      <c r="G5624">
        <v>35044167</v>
      </c>
      <c r="H5624" t="s">
        <v>18352</v>
      </c>
      <c r="I5624">
        <v>718</v>
      </c>
      <c r="J5624" t="s">
        <v>1137</v>
      </c>
      <c r="K5624" t="s">
        <v>2818</v>
      </c>
      <c r="L5624">
        <v>1</v>
      </c>
      <c r="M5624" t="s">
        <v>1137</v>
      </c>
      <c r="N5624">
        <v>15503105</v>
      </c>
      <c r="O5624" t="s">
        <v>92</v>
      </c>
      <c r="P5624" t="s">
        <v>18353</v>
      </c>
      <c r="Q5624">
        <v>2617</v>
      </c>
      <c r="R5624">
        <v>17</v>
      </c>
      <c r="S5624">
        <v>34216286</v>
      </c>
      <c r="T5624">
        <v>34224954</v>
      </c>
      <c r="U5624" t="s">
        <v>18354</v>
      </c>
      <c r="V5624">
        <v>1</v>
      </c>
      <c r="W5624" s="2">
        <v>0</v>
      </c>
      <c r="X5624" s="2">
        <v>0</v>
      </c>
      <c r="Y5624" s="2">
        <v>0</v>
      </c>
      <c r="Z5624" s="2">
        <v>0</v>
      </c>
      <c r="AA5624" s="2">
        <v>0</v>
      </c>
      <c r="AB5624" s="2">
        <v>0</v>
      </c>
      <c r="AC5624" s="2">
        <v>0</v>
      </c>
      <c r="AD5624" s="2">
        <v>45</v>
      </c>
      <c r="AE5624" s="2">
        <v>51</v>
      </c>
      <c r="AF5624" s="2">
        <v>69</v>
      </c>
      <c r="AG5624" s="2">
        <v>42</v>
      </c>
      <c r="AH5624" s="2">
        <v>64</v>
      </c>
      <c r="AI5624" s="2">
        <v>58</v>
      </c>
      <c r="AJ5624" s="2">
        <v>55</v>
      </c>
      <c r="AK5624" s="2">
        <v>0</v>
      </c>
      <c r="AL5624" s="2">
        <v>0</v>
      </c>
      <c r="AM5624" s="2">
        <v>0</v>
      </c>
      <c r="AN5624" s="2">
        <v>0</v>
      </c>
      <c r="AO5624" s="2">
        <v>0</v>
      </c>
      <c r="AP5624" s="2">
        <v>0</v>
      </c>
      <c r="AQ5624" s="2">
        <v>0</v>
      </c>
      <c r="AR5624" s="2">
        <v>0</v>
      </c>
      <c r="AS5624" s="2">
        <v>0</v>
      </c>
      <c r="AT5624" s="2">
        <v>0</v>
      </c>
      <c r="AU5624" s="2">
        <v>0</v>
      </c>
      <c r="AV5624" s="2">
        <v>0</v>
      </c>
      <c r="AW5624" s="2">
        <v>0</v>
      </c>
      <c r="AX5624" s="2">
        <v>0</v>
      </c>
      <c r="AY5624" s="2">
        <v>0</v>
      </c>
      <c r="AZ5624" s="2">
        <v>0</v>
      </c>
      <c r="BA5624" s="2">
        <v>0</v>
      </c>
      <c r="BB5624" s="2">
        <v>0</v>
      </c>
      <c r="BC5624" s="2">
        <v>107</v>
      </c>
      <c r="BD5624" s="2">
        <v>16</v>
      </c>
      <c r="BE5624" s="2">
        <v>0</v>
      </c>
      <c r="BF5624" s="2">
        <v>0</v>
      </c>
      <c r="BG5624" s="2">
        <v>0</v>
      </c>
      <c r="BH5624" s="2">
        <v>0</v>
      </c>
      <c r="BI5624" s="2">
        <v>0</v>
      </c>
      <c r="BJ5624" s="2">
        <v>0</v>
      </c>
      <c r="BK5624" s="2">
        <v>0</v>
      </c>
      <c r="BL5624" s="2">
        <v>3</v>
      </c>
      <c r="BM5624" s="2">
        <v>4</v>
      </c>
      <c r="BN5624" s="2">
        <v>3</v>
      </c>
      <c r="BO5624" s="2">
        <v>4</v>
      </c>
      <c r="BP5624" s="2">
        <v>4</v>
      </c>
      <c r="BQ5624" s="2">
        <v>4</v>
      </c>
      <c r="BR5624" s="2">
        <v>4</v>
      </c>
      <c r="BS5624" s="2">
        <v>0</v>
      </c>
      <c r="BT5624" s="2">
        <v>0</v>
      </c>
      <c r="BU5624" s="2">
        <v>0</v>
      </c>
      <c r="BV5624" s="2">
        <v>0</v>
      </c>
      <c r="BW5624" s="2">
        <v>0</v>
      </c>
      <c r="BX5624" s="2">
        <v>0</v>
      </c>
      <c r="BY5624" s="2">
        <v>0</v>
      </c>
      <c r="BZ5624" s="2">
        <v>0</v>
      </c>
      <c r="CA5624" s="2">
        <v>0</v>
      </c>
      <c r="CB5624" s="2">
        <v>0</v>
      </c>
      <c r="CC5624" s="2">
        <v>0</v>
      </c>
      <c r="CD5624" s="2">
        <v>0</v>
      </c>
      <c r="CE5624" s="2">
        <v>0</v>
      </c>
      <c r="CF5624" s="2">
        <v>0</v>
      </c>
      <c r="CG5624" s="2">
        <v>0</v>
      </c>
      <c r="CH5624" s="2">
        <v>0</v>
      </c>
      <c r="CI5624" s="2">
        <v>0</v>
      </c>
      <c r="CJ5624" s="2">
        <v>0</v>
      </c>
      <c r="CK5624" s="2">
        <v>5</v>
      </c>
      <c r="CL5624" s="2">
        <v>3</v>
      </c>
    </row>
    <row r="5625" spans="1:90" x14ac:dyDescent="0.25">
      <c r="A5625" t="s">
        <v>115</v>
      </c>
      <c r="B5625">
        <v>20711</v>
      </c>
      <c r="C5625" t="s">
        <v>1137</v>
      </c>
      <c r="D5625">
        <v>1</v>
      </c>
      <c r="E5625">
        <v>8</v>
      </c>
      <c r="F5625">
        <v>28939</v>
      </c>
      <c r="G5625">
        <v>35028939</v>
      </c>
      <c r="H5625" t="s">
        <v>15370</v>
      </c>
      <c r="I5625">
        <v>256</v>
      </c>
      <c r="J5625" t="s">
        <v>1849</v>
      </c>
      <c r="K5625" t="s">
        <v>1329</v>
      </c>
      <c r="L5625">
        <v>1</v>
      </c>
      <c r="M5625" t="s">
        <v>1849</v>
      </c>
      <c r="N5625">
        <v>15570000</v>
      </c>
      <c r="O5625" t="s">
        <v>102</v>
      </c>
      <c r="P5625" t="s">
        <v>19914</v>
      </c>
      <c r="Q5625">
        <v>893</v>
      </c>
      <c r="R5625">
        <v>17</v>
      </c>
      <c r="S5625">
        <v>34531129</v>
      </c>
      <c r="T5625">
        <v>34531902</v>
      </c>
      <c r="U5625" t="s">
        <v>15371</v>
      </c>
      <c r="V5625">
        <v>1</v>
      </c>
      <c r="W5625" s="2">
        <v>0</v>
      </c>
      <c r="X5625" s="2">
        <v>0</v>
      </c>
      <c r="Y5625" s="2">
        <v>0</v>
      </c>
      <c r="Z5625" s="2">
        <v>0</v>
      </c>
      <c r="AA5625" s="2">
        <v>0</v>
      </c>
      <c r="AB5625" s="2">
        <v>0</v>
      </c>
      <c r="AC5625" s="2">
        <v>0</v>
      </c>
      <c r="AD5625" s="2">
        <v>40</v>
      </c>
      <c r="AE5625" s="2">
        <v>41</v>
      </c>
      <c r="AF5625" s="2">
        <v>43</v>
      </c>
      <c r="AG5625" s="2">
        <v>75</v>
      </c>
      <c r="AH5625" s="2">
        <v>129</v>
      </c>
      <c r="AI5625" s="2">
        <v>117</v>
      </c>
      <c r="AJ5625" s="2">
        <v>111</v>
      </c>
      <c r="AK5625" s="2">
        <v>0</v>
      </c>
      <c r="AL5625" s="2">
        <v>0</v>
      </c>
      <c r="AM5625" s="2">
        <v>0</v>
      </c>
      <c r="AN5625" s="2">
        <v>0</v>
      </c>
      <c r="AO5625" s="2">
        <v>0</v>
      </c>
      <c r="AP5625" s="2">
        <v>0</v>
      </c>
      <c r="AQ5625" s="2">
        <v>0</v>
      </c>
      <c r="AR5625" s="2">
        <v>0</v>
      </c>
      <c r="AS5625" s="2">
        <v>0</v>
      </c>
      <c r="AT5625" s="2">
        <v>0</v>
      </c>
      <c r="AU5625" s="2">
        <v>0</v>
      </c>
      <c r="AV5625" s="2">
        <v>0</v>
      </c>
      <c r="AW5625" s="2">
        <v>0</v>
      </c>
      <c r="AX5625" s="2">
        <v>0</v>
      </c>
      <c r="AY5625" s="2">
        <v>0</v>
      </c>
      <c r="AZ5625" s="2">
        <v>0</v>
      </c>
      <c r="BA5625" s="2">
        <v>0</v>
      </c>
      <c r="BB5625" s="2">
        <v>0</v>
      </c>
      <c r="BC5625" s="2">
        <v>88</v>
      </c>
      <c r="BD5625" s="2">
        <v>5</v>
      </c>
      <c r="BE5625" s="2">
        <v>0</v>
      </c>
      <c r="BF5625" s="2">
        <v>0</v>
      </c>
      <c r="BG5625" s="2">
        <v>0</v>
      </c>
      <c r="BH5625" s="2">
        <v>0</v>
      </c>
      <c r="BI5625" s="2">
        <v>0</v>
      </c>
      <c r="BJ5625" s="2">
        <v>0</v>
      </c>
      <c r="BK5625" s="2">
        <v>0</v>
      </c>
      <c r="BL5625" s="2">
        <v>4</v>
      </c>
      <c r="BM5625" s="2">
        <v>3</v>
      </c>
      <c r="BN5625" s="2">
        <v>3</v>
      </c>
      <c r="BO5625" s="2">
        <v>4</v>
      </c>
      <c r="BP5625" s="2">
        <v>6</v>
      </c>
      <c r="BQ5625" s="2">
        <v>6</v>
      </c>
      <c r="BR5625" s="2">
        <v>6</v>
      </c>
      <c r="BS5625" s="2">
        <v>0</v>
      </c>
      <c r="BT5625" s="2">
        <v>0</v>
      </c>
      <c r="BU5625" s="2">
        <v>0</v>
      </c>
      <c r="BV5625" s="2">
        <v>0</v>
      </c>
      <c r="BW5625" s="2">
        <v>0</v>
      </c>
      <c r="BX5625" s="2">
        <v>0</v>
      </c>
      <c r="BY5625" s="2">
        <v>0</v>
      </c>
      <c r="BZ5625" s="2">
        <v>0</v>
      </c>
      <c r="CA5625" s="2">
        <v>0</v>
      </c>
      <c r="CB5625" s="2">
        <v>0</v>
      </c>
      <c r="CC5625" s="2">
        <v>0</v>
      </c>
      <c r="CD5625" s="2">
        <v>0</v>
      </c>
      <c r="CE5625" s="2">
        <v>0</v>
      </c>
      <c r="CF5625" s="2">
        <v>0</v>
      </c>
      <c r="CG5625" s="2">
        <v>0</v>
      </c>
      <c r="CH5625" s="2">
        <v>0</v>
      </c>
      <c r="CI5625" s="2">
        <v>0</v>
      </c>
      <c r="CJ5625" s="2">
        <v>0</v>
      </c>
      <c r="CK5625" s="2">
        <v>4</v>
      </c>
      <c r="CL5625" s="2">
        <v>1</v>
      </c>
    </row>
    <row r="5626" spans="1:90" x14ac:dyDescent="0.25">
      <c r="A5626" t="s">
        <v>115</v>
      </c>
      <c r="B5626">
        <v>20711</v>
      </c>
      <c r="C5626" t="s">
        <v>1137</v>
      </c>
      <c r="D5626">
        <v>1</v>
      </c>
      <c r="E5626">
        <v>8</v>
      </c>
      <c r="F5626">
        <v>29117</v>
      </c>
      <c r="G5626">
        <v>35029117</v>
      </c>
      <c r="H5626" t="s">
        <v>2000</v>
      </c>
      <c r="I5626">
        <v>718</v>
      </c>
      <c r="J5626" t="s">
        <v>1137</v>
      </c>
      <c r="K5626" t="s">
        <v>1622</v>
      </c>
      <c r="L5626">
        <v>1</v>
      </c>
      <c r="M5626" t="s">
        <v>1137</v>
      </c>
      <c r="N5626">
        <v>15501361</v>
      </c>
      <c r="O5626" t="s">
        <v>92</v>
      </c>
      <c r="P5626" t="s">
        <v>2001</v>
      </c>
      <c r="Q5626">
        <v>1927</v>
      </c>
      <c r="R5626">
        <v>17</v>
      </c>
      <c r="S5626">
        <v>34214088</v>
      </c>
      <c r="T5626">
        <v>34224952</v>
      </c>
      <c r="U5626" t="s">
        <v>2002</v>
      </c>
      <c r="V5626">
        <v>1</v>
      </c>
      <c r="W5626" s="2">
        <v>0</v>
      </c>
      <c r="X5626" s="2">
        <v>0</v>
      </c>
      <c r="Y5626" s="2">
        <v>0</v>
      </c>
      <c r="Z5626" s="2">
        <v>0</v>
      </c>
      <c r="AA5626" s="2">
        <v>0</v>
      </c>
      <c r="AB5626" s="2">
        <v>0</v>
      </c>
      <c r="AC5626" s="2">
        <v>0</v>
      </c>
      <c r="AD5626" s="2">
        <v>63</v>
      </c>
      <c r="AE5626" s="2">
        <v>78</v>
      </c>
      <c r="AF5626" s="2">
        <v>52</v>
      </c>
      <c r="AG5626" s="2">
        <v>71</v>
      </c>
      <c r="AH5626" s="2">
        <v>64</v>
      </c>
      <c r="AI5626" s="2">
        <v>54</v>
      </c>
      <c r="AJ5626" s="2">
        <v>60</v>
      </c>
      <c r="AK5626" s="2">
        <v>0</v>
      </c>
      <c r="AL5626" s="2">
        <v>0</v>
      </c>
      <c r="AM5626" s="2">
        <v>0</v>
      </c>
      <c r="AN5626" s="2">
        <v>0</v>
      </c>
      <c r="AO5626" s="2">
        <v>0</v>
      </c>
      <c r="AP5626" s="2">
        <v>0</v>
      </c>
      <c r="AQ5626" s="2">
        <v>0</v>
      </c>
      <c r="AR5626" s="2">
        <v>0</v>
      </c>
      <c r="AS5626" s="2">
        <v>0</v>
      </c>
      <c r="AT5626" s="2">
        <v>0</v>
      </c>
      <c r="AU5626" s="2">
        <v>0</v>
      </c>
      <c r="AV5626" s="2">
        <v>0</v>
      </c>
      <c r="AW5626" s="2">
        <v>0</v>
      </c>
      <c r="AX5626" s="2">
        <v>0</v>
      </c>
      <c r="AY5626" s="2">
        <v>0</v>
      </c>
      <c r="AZ5626" s="2">
        <v>0</v>
      </c>
      <c r="BA5626" s="2">
        <v>0</v>
      </c>
      <c r="BB5626" s="2">
        <v>0</v>
      </c>
      <c r="BC5626" s="2">
        <v>215</v>
      </c>
      <c r="BD5626" s="2">
        <v>7</v>
      </c>
      <c r="BE5626" s="2">
        <v>0</v>
      </c>
      <c r="BF5626" s="2">
        <v>0</v>
      </c>
      <c r="BG5626" s="2">
        <v>0</v>
      </c>
      <c r="BH5626" s="2">
        <v>0</v>
      </c>
      <c r="BI5626" s="2">
        <v>0</v>
      </c>
      <c r="BJ5626" s="2">
        <v>0</v>
      </c>
      <c r="BK5626" s="2">
        <v>0</v>
      </c>
      <c r="BL5626" s="2">
        <v>4</v>
      </c>
      <c r="BM5626" s="2">
        <v>6</v>
      </c>
      <c r="BN5626" s="2">
        <v>2</v>
      </c>
      <c r="BO5626" s="2">
        <v>4</v>
      </c>
      <c r="BP5626" s="2">
        <v>3</v>
      </c>
      <c r="BQ5626" s="2">
        <v>2</v>
      </c>
      <c r="BR5626" s="2">
        <v>2</v>
      </c>
      <c r="BS5626" s="2">
        <v>0</v>
      </c>
      <c r="BT5626" s="2">
        <v>0</v>
      </c>
      <c r="BU5626" s="2">
        <v>0</v>
      </c>
      <c r="BV5626" s="2">
        <v>0</v>
      </c>
      <c r="BW5626" s="2">
        <v>0</v>
      </c>
      <c r="BX5626" s="2">
        <v>0</v>
      </c>
      <c r="BY5626" s="2">
        <v>0</v>
      </c>
      <c r="BZ5626" s="2">
        <v>0</v>
      </c>
      <c r="CA5626" s="2">
        <v>0</v>
      </c>
      <c r="CB5626" s="2">
        <v>0</v>
      </c>
      <c r="CC5626" s="2">
        <v>0</v>
      </c>
      <c r="CD5626" s="2">
        <v>0</v>
      </c>
      <c r="CE5626" s="2">
        <v>0</v>
      </c>
      <c r="CF5626" s="2">
        <v>0</v>
      </c>
      <c r="CG5626" s="2">
        <v>0</v>
      </c>
      <c r="CH5626" s="2">
        <v>0</v>
      </c>
      <c r="CI5626" s="2">
        <v>0</v>
      </c>
      <c r="CJ5626" s="2">
        <v>0</v>
      </c>
      <c r="CK5626" s="2">
        <v>12</v>
      </c>
      <c r="CL5626" s="2">
        <v>2</v>
      </c>
    </row>
    <row r="5627" spans="1:90" x14ac:dyDescent="0.25">
      <c r="A5627" t="s">
        <v>115</v>
      </c>
      <c r="B5627">
        <v>20711</v>
      </c>
      <c r="C5627" t="s">
        <v>1137</v>
      </c>
      <c r="D5627">
        <v>1</v>
      </c>
      <c r="E5627">
        <v>8</v>
      </c>
      <c r="F5627">
        <v>27492</v>
      </c>
      <c r="G5627">
        <v>35027492</v>
      </c>
      <c r="H5627" t="s">
        <v>13106</v>
      </c>
      <c r="I5627">
        <v>660</v>
      </c>
      <c r="J5627" t="s">
        <v>2536</v>
      </c>
      <c r="K5627" t="s">
        <v>91</v>
      </c>
      <c r="L5627">
        <v>1</v>
      </c>
      <c r="M5627" t="s">
        <v>2536</v>
      </c>
      <c r="N5627">
        <v>15180000</v>
      </c>
      <c r="P5627" t="s">
        <v>13107</v>
      </c>
      <c r="Q5627">
        <v>605</v>
      </c>
      <c r="R5627">
        <v>17</v>
      </c>
      <c r="S5627">
        <v>38371209</v>
      </c>
      <c r="T5627">
        <v>38371256</v>
      </c>
      <c r="U5627" t="s">
        <v>13108</v>
      </c>
      <c r="V5627">
        <v>1</v>
      </c>
      <c r="W5627" s="2">
        <v>0</v>
      </c>
      <c r="X5627" s="2">
        <v>0</v>
      </c>
      <c r="Y5627" s="2">
        <v>0</v>
      </c>
      <c r="Z5627" s="2">
        <v>0</v>
      </c>
      <c r="AA5627" s="2">
        <v>0</v>
      </c>
      <c r="AB5627" s="2">
        <v>0</v>
      </c>
      <c r="AC5627" s="2">
        <v>0</v>
      </c>
      <c r="AD5627" s="2">
        <v>28</v>
      </c>
      <c r="AE5627" s="2">
        <v>25</v>
      </c>
      <c r="AF5627" s="2">
        <v>24</v>
      </c>
      <c r="AG5627" s="2">
        <v>38</v>
      </c>
      <c r="AH5627" s="2">
        <v>29</v>
      </c>
      <c r="AI5627" s="2">
        <v>20</v>
      </c>
      <c r="AJ5627" s="2">
        <v>43</v>
      </c>
      <c r="AK5627" s="2">
        <v>0</v>
      </c>
      <c r="AL5627" s="2">
        <v>0</v>
      </c>
      <c r="AM5627" s="2">
        <v>0</v>
      </c>
      <c r="AN5627" s="2">
        <v>0</v>
      </c>
      <c r="AO5627" s="2">
        <v>0</v>
      </c>
      <c r="AP5627" s="2">
        <v>0</v>
      </c>
      <c r="AQ5627" s="2">
        <v>0</v>
      </c>
      <c r="AR5627" s="2">
        <v>0</v>
      </c>
      <c r="AS5627" s="2">
        <v>0</v>
      </c>
      <c r="AT5627" s="2">
        <v>0</v>
      </c>
      <c r="AU5627" s="2">
        <v>0</v>
      </c>
      <c r="AV5627" s="2">
        <v>0</v>
      </c>
      <c r="AW5627" s="2">
        <v>0</v>
      </c>
      <c r="AX5627" s="2">
        <v>0</v>
      </c>
      <c r="AY5627" s="2">
        <v>0</v>
      </c>
      <c r="AZ5627" s="2">
        <v>0</v>
      </c>
      <c r="BA5627" s="2">
        <v>0</v>
      </c>
      <c r="BB5627" s="2">
        <v>0</v>
      </c>
      <c r="BC5627" s="2">
        <v>0</v>
      </c>
      <c r="BD5627" s="2">
        <v>0</v>
      </c>
      <c r="BE5627" s="2">
        <v>0</v>
      </c>
      <c r="BF5627" s="2">
        <v>0</v>
      </c>
      <c r="BG5627" s="2">
        <v>0</v>
      </c>
      <c r="BH5627" s="2">
        <v>0</v>
      </c>
      <c r="BI5627" s="2">
        <v>0</v>
      </c>
      <c r="BJ5627" s="2">
        <v>0</v>
      </c>
      <c r="BK5627" s="2">
        <v>0</v>
      </c>
      <c r="BL5627" s="2">
        <v>1</v>
      </c>
      <c r="BM5627" s="2">
        <v>2</v>
      </c>
      <c r="BN5627" s="2">
        <v>1</v>
      </c>
      <c r="BO5627" s="2">
        <v>4</v>
      </c>
      <c r="BP5627" s="2">
        <v>1</v>
      </c>
      <c r="BQ5627" s="2">
        <v>1</v>
      </c>
      <c r="BR5627" s="2">
        <v>2</v>
      </c>
      <c r="BS5627" s="2">
        <v>0</v>
      </c>
      <c r="BT5627" s="2">
        <v>0</v>
      </c>
      <c r="BU5627" s="2">
        <v>0</v>
      </c>
      <c r="BV5627" s="2">
        <v>0</v>
      </c>
      <c r="BW5627" s="2">
        <v>0</v>
      </c>
      <c r="BX5627" s="2">
        <v>0</v>
      </c>
      <c r="BY5627" s="2">
        <v>0</v>
      </c>
      <c r="BZ5627" s="2">
        <v>0</v>
      </c>
      <c r="CA5627" s="2">
        <v>0</v>
      </c>
      <c r="CB5627" s="2">
        <v>0</v>
      </c>
      <c r="CC5627" s="2">
        <v>0</v>
      </c>
      <c r="CD5627" s="2">
        <v>0</v>
      </c>
      <c r="CE5627" s="2">
        <v>0</v>
      </c>
      <c r="CF5627" s="2">
        <v>0</v>
      </c>
      <c r="CG5627" s="2">
        <v>0</v>
      </c>
      <c r="CH5627" s="2">
        <v>0</v>
      </c>
      <c r="CI5627" s="2">
        <v>0</v>
      </c>
      <c r="CJ5627" s="2">
        <v>0</v>
      </c>
      <c r="CK5627" s="2">
        <v>0</v>
      </c>
      <c r="CL5627" s="2">
        <v>0</v>
      </c>
    </row>
    <row r="5628" spans="1:90" x14ac:dyDescent="0.25">
      <c r="A5628" t="s">
        <v>115</v>
      </c>
      <c r="B5628">
        <v>20711</v>
      </c>
      <c r="C5628" t="s">
        <v>1137</v>
      </c>
      <c r="D5628">
        <v>1</v>
      </c>
      <c r="E5628">
        <v>8</v>
      </c>
      <c r="F5628">
        <v>28952</v>
      </c>
      <c r="G5628">
        <v>35028952</v>
      </c>
      <c r="H5628" t="s">
        <v>3656</v>
      </c>
      <c r="I5628">
        <v>161</v>
      </c>
      <c r="J5628" t="s">
        <v>3657</v>
      </c>
      <c r="K5628" t="s">
        <v>91</v>
      </c>
      <c r="L5628">
        <v>1</v>
      </c>
      <c r="M5628" t="s">
        <v>3657</v>
      </c>
      <c r="N5628">
        <v>15540000</v>
      </c>
      <c r="O5628" t="s">
        <v>92</v>
      </c>
      <c r="P5628" t="s">
        <v>2479</v>
      </c>
      <c r="Q5628">
        <v>565</v>
      </c>
      <c r="R5628">
        <v>17</v>
      </c>
      <c r="S5628">
        <v>34861219</v>
      </c>
      <c r="T5628">
        <v>34861310</v>
      </c>
      <c r="U5628" t="s">
        <v>3658</v>
      </c>
      <c r="V5628">
        <v>1</v>
      </c>
      <c r="W5628" s="2">
        <v>0</v>
      </c>
      <c r="X5628" s="2">
        <v>0</v>
      </c>
      <c r="Y5628" s="2">
        <v>0</v>
      </c>
      <c r="Z5628" s="2">
        <v>0</v>
      </c>
      <c r="AA5628" s="2">
        <v>0</v>
      </c>
      <c r="AB5628" s="2">
        <v>0</v>
      </c>
      <c r="AC5628" s="2">
        <v>0</v>
      </c>
      <c r="AD5628" s="2">
        <v>18</v>
      </c>
      <c r="AE5628" s="2">
        <v>19</v>
      </c>
      <c r="AF5628" s="2">
        <v>32</v>
      </c>
      <c r="AG5628" s="2">
        <v>37</v>
      </c>
      <c r="AH5628" s="2">
        <v>29</v>
      </c>
      <c r="AI5628" s="2">
        <v>34</v>
      </c>
      <c r="AJ5628" s="2">
        <v>40</v>
      </c>
      <c r="AK5628" s="2">
        <v>0</v>
      </c>
      <c r="AL5628" s="2">
        <v>0</v>
      </c>
      <c r="AM5628" s="2">
        <v>0</v>
      </c>
      <c r="AN5628" s="2">
        <v>0</v>
      </c>
      <c r="AO5628" s="2">
        <v>0</v>
      </c>
      <c r="AP5628" s="2">
        <v>0</v>
      </c>
      <c r="AQ5628" s="2">
        <v>0</v>
      </c>
      <c r="AR5628" s="2">
        <v>0</v>
      </c>
      <c r="AS5628" s="2">
        <v>0</v>
      </c>
      <c r="AT5628" s="2">
        <v>0</v>
      </c>
      <c r="AU5628" s="2">
        <v>0</v>
      </c>
      <c r="AV5628" s="2">
        <v>0</v>
      </c>
      <c r="AW5628" s="2">
        <v>0</v>
      </c>
      <c r="AX5628" s="2">
        <v>0</v>
      </c>
      <c r="AY5628" s="2">
        <v>0</v>
      </c>
      <c r="AZ5628" s="2">
        <v>0</v>
      </c>
      <c r="BA5628" s="2">
        <v>0</v>
      </c>
      <c r="BB5628" s="2">
        <v>0</v>
      </c>
      <c r="BC5628" s="2">
        <v>81</v>
      </c>
      <c r="BD5628" s="2">
        <v>0</v>
      </c>
      <c r="BE5628" s="2">
        <v>0</v>
      </c>
      <c r="BF5628" s="2">
        <v>0</v>
      </c>
      <c r="BG5628" s="2">
        <v>0</v>
      </c>
      <c r="BH5628" s="2">
        <v>0</v>
      </c>
      <c r="BI5628" s="2">
        <v>0</v>
      </c>
      <c r="BJ5628" s="2">
        <v>0</v>
      </c>
      <c r="BK5628" s="2">
        <v>0</v>
      </c>
      <c r="BL5628" s="2">
        <v>2</v>
      </c>
      <c r="BM5628" s="2">
        <v>1</v>
      </c>
      <c r="BN5628" s="2">
        <v>1</v>
      </c>
      <c r="BO5628" s="2">
        <v>1</v>
      </c>
      <c r="BP5628" s="2">
        <v>1</v>
      </c>
      <c r="BQ5628" s="2">
        <v>1</v>
      </c>
      <c r="BR5628" s="2">
        <v>2</v>
      </c>
      <c r="BS5628" s="2">
        <v>0</v>
      </c>
      <c r="BT5628" s="2">
        <v>0</v>
      </c>
      <c r="BU5628" s="2">
        <v>0</v>
      </c>
      <c r="BV5628" s="2">
        <v>0</v>
      </c>
      <c r="BW5628" s="2">
        <v>0</v>
      </c>
      <c r="BX5628" s="2">
        <v>0</v>
      </c>
      <c r="BY5628" s="2">
        <v>0</v>
      </c>
      <c r="BZ5628" s="2">
        <v>0</v>
      </c>
      <c r="CA5628" s="2">
        <v>0</v>
      </c>
      <c r="CB5628" s="2">
        <v>0</v>
      </c>
      <c r="CC5628" s="2">
        <v>0</v>
      </c>
      <c r="CD5628" s="2">
        <v>0</v>
      </c>
      <c r="CE5628" s="2">
        <v>0</v>
      </c>
      <c r="CF5628" s="2">
        <v>0</v>
      </c>
      <c r="CG5628" s="2">
        <v>0</v>
      </c>
      <c r="CH5628" s="2">
        <v>0</v>
      </c>
      <c r="CI5628" s="2">
        <v>0</v>
      </c>
      <c r="CJ5628" s="2">
        <v>0</v>
      </c>
      <c r="CK5628" s="2">
        <v>5</v>
      </c>
      <c r="CL5628" s="2">
        <v>0</v>
      </c>
    </row>
    <row r="5629" spans="1:90" x14ac:dyDescent="0.25">
      <c r="A5629" t="s">
        <v>115</v>
      </c>
      <c r="B5629">
        <v>20711</v>
      </c>
      <c r="C5629" t="s">
        <v>1137</v>
      </c>
      <c r="D5629">
        <v>1</v>
      </c>
      <c r="E5629">
        <v>8</v>
      </c>
      <c r="F5629">
        <v>29014</v>
      </c>
      <c r="G5629">
        <v>35029014</v>
      </c>
      <c r="H5629" t="s">
        <v>8379</v>
      </c>
      <c r="I5629">
        <v>167</v>
      </c>
      <c r="J5629" t="s">
        <v>1138</v>
      </c>
      <c r="K5629" t="s">
        <v>8380</v>
      </c>
      <c r="L5629">
        <v>1</v>
      </c>
      <c r="M5629" t="s">
        <v>1138</v>
      </c>
      <c r="N5629">
        <v>15550000</v>
      </c>
      <c r="O5629" t="s">
        <v>92</v>
      </c>
      <c r="P5629" t="s">
        <v>8381</v>
      </c>
      <c r="Q5629">
        <v>926</v>
      </c>
      <c r="R5629">
        <v>17</v>
      </c>
      <c r="S5629">
        <v>34451284</v>
      </c>
      <c r="T5629">
        <v>34451440</v>
      </c>
      <c r="U5629" t="s">
        <v>8382</v>
      </c>
      <c r="V5629">
        <v>1</v>
      </c>
      <c r="W5629" s="2">
        <v>0</v>
      </c>
      <c r="X5629" s="2">
        <v>0</v>
      </c>
      <c r="Y5629" s="2">
        <v>0</v>
      </c>
      <c r="Z5629" s="2">
        <v>0</v>
      </c>
      <c r="AA5629" s="2">
        <v>0</v>
      </c>
      <c r="AB5629" s="2">
        <v>0</v>
      </c>
      <c r="AC5629" s="2">
        <v>0</v>
      </c>
      <c r="AD5629" s="2">
        <v>16</v>
      </c>
      <c r="AE5629" s="2">
        <v>21</v>
      </c>
      <c r="AF5629" s="2">
        <v>39</v>
      </c>
      <c r="AG5629" s="2">
        <v>20</v>
      </c>
      <c r="AH5629" s="2">
        <v>27</v>
      </c>
      <c r="AI5629" s="2">
        <v>42</v>
      </c>
      <c r="AJ5629" s="2">
        <v>54</v>
      </c>
      <c r="AK5629" s="2">
        <v>0</v>
      </c>
      <c r="AL5629" s="2">
        <v>0</v>
      </c>
      <c r="AM5629" s="2">
        <v>0</v>
      </c>
      <c r="AN5629" s="2">
        <v>0</v>
      </c>
      <c r="AO5629" s="2">
        <v>0</v>
      </c>
      <c r="AP5629" s="2">
        <v>0</v>
      </c>
      <c r="AQ5629" s="2">
        <v>0</v>
      </c>
      <c r="AR5629" s="2">
        <v>0</v>
      </c>
      <c r="AS5629" s="2">
        <v>0</v>
      </c>
      <c r="AT5629" s="2">
        <v>0</v>
      </c>
      <c r="AU5629" s="2">
        <v>0</v>
      </c>
      <c r="AV5629" s="2">
        <v>0</v>
      </c>
      <c r="AW5629" s="2">
        <v>0</v>
      </c>
      <c r="AX5629" s="2">
        <v>0</v>
      </c>
      <c r="AY5629" s="2">
        <v>0</v>
      </c>
      <c r="AZ5629" s="2">
        <v>0</v>
      </c>
      <c r="BA5629" s="2">
        <v>0</v>
      </c>
      <c r="BB5629" s="2">
        <v>0</v>
      </c>
      <c r="BC5629" s="2">
        <v>157</v>
      </c>
      <c r="BD5629" s="2">
        <v>10</v>
      </c>
      <c r="BE5629" s="2">
        <v>0</v>
      </c>
      <c r="BF5629" s="2">
        <v>0</v>
      </c>
      <c r="BG5629" s="2">
        <v>0</v>
      </c>
      <c r="BH5629" s="2">
        <v>0</v>
      </c>
      <c r="BI5629" s="2">
        <v>0</v>
      </c>
      <c r="BJ5629" s="2">
        <v>0</v>
      </c>
      <c r="BK5629" s="2">
        <v>0</v>
      </c>
      <c r="BL5629" s="2">
        <v>2</v>
      </c>
      <c r="BM5629" s="2">
        <v>2</v>
      </c>
      <c r="BN5629" s="2">
        <v>4</v>
      </c>
      <c r="BO5629" s="2">
        <v>1</v>
      </c>
      <c r="BP5629" s="2">
        <v>2</v>
      </c>
      <c r="BQ5629" s="2">
        <v>2</v>
      </c>
      <c r="BR5629" s="2">
        <v>2</v>
      </c>
      <c r="BS5629" s="2">
        <v>0</v>
      </c>
      <c r="BT5629" s="2">
        <v>0</v>
      </c>
      <c r="BU5629" s="2">
        <v>0</v>
      </c>
      <c r="BV5629" s="2">
        <v>0</v>
      </c>
      <c r="BW5629" s="2">
        <v>0</v>
      </c>
      <c r="BX5629" s="2">
        <v>0</v>
      </c>
      <c r="BY5629" s="2">
        <v>0</v>
      </c>
      <c r="BZ5629" s="2">
        <v>0</v>
      </c>
      <c r="CA5629" s="2">
        <v>0</v>
      </c>
      <c r="CB5629" s="2">
        <v>0</v>
      </c>
      <c r="CC5629" s="2">
        <v>0</v>
      </c>
      <c r="CD5629" s="2">
        <v>0</v>
      </c>
      <c r="CE5629" s="2">
        <v>0</v>
      </c>
      <c r="CF5629" s="2">
        <v>0</v>
      </c>
      <c r="CG5629" s="2">
        <v>0</v>
      </c>
      <c r="CH5629" s="2">
        <v>0</v>
      </c>
      <c r="CI5629" s="2">
        <v>0</v>
      </c>
      <c r="CJ5629" s="2">
        <v>0</v>
      </c>
      <c r="CK5629" s="2">
        <v>10</v>
      </c>
      <c r="CL5629" s="2">
        <v>1</v>
      </c>
    </row>
    <row r="5630" spans="1:90" x14ac:dyDescent="0.25">
      <c r="A5630" t="s">
        <v>115</v>
      </c>
      <c r="B5630">
        <v>20711</v>
      </c>
      <c r="C5630" t="s">
        <v>1137</v>
      </c>
      <c r="D5630">
        <v>1</v>
      </c>
      <c r="E5630">
        <v>8</v>
      </c>
      <c r="F5630">
        <v>30697</v>
      </c>
      <c r="G5630">
        <v>35030697</v>
      </c>
      <c r="H5630" t="s">
        <v>11558</v>
      </c>
      <c r="I5630">
        <v>790</v>
      </c>
      <c r="J5630" t="s">
        <v>1934</v>
      </c>
      <c r="K5630" t="s">
        <v>91</v>
      </c>
      <c r="L5630">
        <v>1</v>
      </c>
      <c r="M5630" t="s">
        <v>1934</v>
      </c>
      <c r="N5630">
        <v>15313000</v>
      </c>
      <c r="O5630" t="s">
        <v>92</v>
      </c>
      <c r="P5630" t="s">
        <v>4018</v>
      </c>
      <c r="Q5630">
        <v>11</v>
      </c>
      <c r="R5630">
        <v>17</v>
      </c>
      <c r="S5630">
        <v>38316151</v>
      </c>
      <c r="T5630">
        <v>38316158</v>
      </c>
      <c r="U5630" t="s">
        <v>11559</v>
      </c>
      <c r="V5630">
        <v>1</v>
      </c>
      <c r="W5630" s="2">
        <v>0</v>
      </c>
      <c r="X5630" s="2">
        <v>0</v>
      </c>
      <c r="Y5630" s="2">
        <v>0</v>
      </c>
      <c r="Z5630" s="2">
        <v>0</v>
      </c>
      <c r="AA5630" s="2">
        <v>0</v>
      </c>
      <c r="AB5630" s="2">
        <v>0</v>
      </c>
      <c r="AC5630" s="2">
        <v>0</v>
      </c>
      <c r="AD5630" s="2">
        <v>16</v>
      </c>
      <c r="AE5630" s="2">
        <v>11</v>
      </c>
      <c r="AF5630" s="2">
        <v>18</v>
      </c>
      <c r="AG5630" s="2">
        <v>18</v>
      </c>
      <c r="AH5630" s="2">
        <v>8</v>
      </c>
      <c r="AI5630" s="2">
        <v>11</v>
      </c>
      <c r="AJ5630" s="2">
        <v>9</v>
      </c>
      <c r="AK5630" s="2">
        <v>0</v>
      </c>
      <c r="AL5630" s="2">
        <v>0</v>
      </c>
      <c r="AM5630" s="2">
        <v>0</v>
      </c>
      <c r="AN5630" s="2">
        <v>0</v>
      </c>
      <c r="AO5630" s="2">
        <v>0</v>
      </c>
      <c r="AP5630" s="2">
        <v>0</v>
      </c>
      <c r="AQ5630" s="2">
        <v>0</v>
      </c>
      <c r="AR5630" s="2">
        <v>0</v>
      </c>
      <c r="AS5630" s="2">
        <v>0</v>
      </c>
      <c r="AT5630" s="2">
        <v>0</v>
      </c>
      <c r="AU5630" s="2">
        <v>0</v>
      </c>
      <c r="AV5630" s="2">
        <v>0</v>
      </c>
      <c r="AW5630" s="2">
        <v>0</v>
      </c>
      <c r="AX5630" s="2">
        <v>0</v>
      </c>
      <c r="AY5630" s="2">
        <v>0</v>
      </c>
      <c r="AZ5630" s="2">
        <v>0</v>
      </c>
      <c r="BA5630" s="2">
        <v>0</v>
      </c>
      <c r="BB5630" s="2">
        <v>0</v>
      </c>
      <c r="BC5630" s="2">
        <v>0</v>
      </c>
      <c r="BD5630" s="2">
        <v>0</v>
      </c>
      <c r="BE5630" s="2">
        <v>0</v>
      </c>
      <c r="BF5630" s="2">
        <v>0</v>
      </c>
      <c r="BG5630" s="2">
        <v>0</v>
      </c>
      <c r="BH5630" s="2">
        <v>0</v>
      </c>
      <c r="BI5630" s="2">
        <v>0</v>
      </c>
      <c r="BJ5630" s="2">
        <v>0</v>
      </c>
      <c r="BK5630" s="2">
        <v>0</v>
      </c>
      <c r="BL5630" s="2">
        <v>1</v>
      </c>
      <c r="BM5630" s="2">
        <v>2</v>
      </c>
      <c r="BN5630" s="2">
        <v>1</v>
      </c>
      <c r="BO5630" s="2">
        <v>1</v>
      </c>
      <c r="BP5630" s="2">
        <v>2</v>
      </c>
      <c r="BQ5630" s="2">
        <v>1</v>
      </c>
      <c r="BR5630" s="2">
        <v>1</v>
      </c>
      <c r="BS5630" s="2">
        <v>0</v>
      </c>
      <c r="BT5630" s="2">
        <v>0</v>
      </c>
      <c r="BU5630" s="2">
        <v>0</v>
      </c>
      <c r="BV5630" s="2">
        <v>0</v>
      </c>
      <c r="BW5630" s="2">
        <v>0</v>
      </c>
      <c r="BX5630" s="2">
        <v>0</v>
      </c>
      <c r="BY5630" s="2">
        <v>0</v>
      </c>
      <c r="BZ5630" s="2">
        <v>0</v>
      </c>
      <c r="CA5630" s="2">
        <v>0</v>
      </c>
      <c r="CB5630" s="2">
        <v>0</v>
      </c>
      <c r="CC5630" s="2">
        <v>0</v>
      </c>
      <c r="CD5630" s="2">
        <v>0</v>
      </c>
      <c r="CE5630" s="2">
        <v>0</v>
      </c>
      <c r="CF5630" s="2">
        <v>0</v>
      </c>
      <c r="CG5630" s="2">
        <v>0</v>
      </c>
      <c r="CH5630" s="2">
        <v>0</v>
      </c>
      <c r="CI5630" s="2">
        <v>0</v>
      </c>
      <c r="CJ5630" s="2">
        <v>0</v>
      </c>
      <c r="CK5630" s="2">
        <v>0</v>
      </c>
      <c r="CL5630" s="2">
        <v>0</v>
      </c>
    </row>
    <row r="5631" spans="1:90" x14ac:dyDescent="0.25">
      <c r="A5631" t="s">
        <v>115</v>
      </c>
      <c r="B5631">
        <v>20711</v>
      </c>
      <c r="C5631" t="s">
        <v>1137</v>
      </c>
      <c r="D5631">
        <v>1</v>
      </c>
      <c r="E5631">
        <v>8</v>
      </c>
      <c r="F5631">
        <v>27546</v>
      </c>
      <c r="G5631">
        <v>35027546</v>
      </c>
      <c r="H5631" t="s">
        <v>16239</v>
      </c>
      <c r="I5631">
        <v>458</v>
      </c>
      <c r="J5631" t="s">
        <v>6201</v>
      </c>
      <c r="K5631" t="s">
        <v>91</v>
      </c>
      <c r="L5631">
        <v>1</v>
      </c>
      <c r="M5631" t="s">
        <v>6201</v>
      </c>
      <c r="N5631">
        <v>15275000</v>
      </c>
      <c r="O5631" t="s">
        <v>92</v>
      </c>
      <c r="P5631" t="s">
        <v>2028</v>
      </c>
      <c r="Q5631">
        <v>229</v>
      </c>
      <c r="R5631">
        <v>17</v>
      </c>
      <c r="S5631">
        <v>34841103</v>
      </c>
      <c r="T5631">
        <v>34841216</v>
      </c>
      <c r="U5631" t="s">
        <v>16240</v>
      </c>
      <c r="V5631">
        <v>1</v>
      </c>
      <c r="W5631" s="2">
        <v>0</v>
      </c>
      <c r="X5631" s="2">
        <v>0</v>
      </c>
      <c r="Y5631" s="2">
        <v>0</v>
      </c>
      <c r="Z5631" s="2">
        <v>0</v>
      </c>
      <c r="AA5631" s="2">
        <v>0</v>
      </c>
      <c r="AB5631" s="2">
        <v>23</v>
      </c>
      <c r="AC5631" s="2">
        <v>25</v>
      </c>
      <c r="AD5631" s="2">
        <v>23</v>
      </c>
      <c r="AE5631" s="2">
        <v>25</v>
      </c>
      <c r="AF5631" s="2">
        <v>22</v>
      </c>
      <c r="AG5631" s="2">
        <v>24</v>
      </c>
      <c r="AH5631" s="2">
        <v>25</v>
      </c>
      <c r="AI5631" s="2">
        <v>23</v>
      </c>
      <c r="AJ5631" s="2">
        <v>31</v>
      </c>
      <c r="AK5631" s="2">
        <v>0</v>
      </c>
      <c r="AL5631" s="2">
        <v>0</v>
      </c>
      <c r="AM5631" s="2">
        <v>0</v>
      </c>
      <c r="AN5631" s="2">
        <v>0</v>
      </c>
      <c r="AO5631" s="2">
        <v>0</v>
      </c>
      <c r="AP5631" s="2">
        <v>0</v>
      </c>
      <c r="AQ5631" s="2">
        <v>0</v>
      </c>
      <c r="AR5631" s="2">
        <v>0</v>
      </c>
      <c r="AS5631" s="2">
        <v>0</v>
      </c>
      <c r="AT5631" s="2">
        <v>0</v>
      </c>
      <c r="AU5631" s="2">
        <v>0</v>
      </c>
      <c r="AV5631" s="2">
        <v>0</v>
      </c>
      <c r="AW5631" s="2">
        <v>0</v>
      </c>
      <c r="AX5631" s="2">
        <v>0</v>
      </c>
      <c r="AY5631" s="2">
        <v>0</v>
      </c>
      <c r="AZ5631" s="2">
        <v>0</v>
      </c>
      <c r="BA5631" s="2">
        <v>0</v>
      </c>
      <c r="BB5631" s="2">
        <v>0</v>
      </c>
      <c r="BC5631" s="2">
        <v>39</v>
      </c>
      <c r="BD5631" s="2">
        <v>0</v>
      </c>
      <c r="BE5631" s="2">
        <v>0</v>
      </c>
      <c r="BF5631" s="2">
        <v>0</v>
      </c>
      <c r="BG5631" s="2">
        <v>0</v>
      </c>
      <c r="BH5631" s="2">
        <v>0</v>
      </c>
      <c r="BI5631" s="2">
        <v>0</v>
      </c>
      <c r="BJ5631" s="2">
        <v>2</v>
      </c>
      <c r="BK5631" s="2">
        <v>2</v>
      </c>
      <c r="BL5631" s="2">
        <v>1</v>
      </c>
      <c r="BM5631" s="2">
        <v>2</v>
      </c>
      <c r="BN5631" s="2">
        <v>2</v>
      </c>
      <c r="BO5631" s="2">
        <v>2</v>
      </c>
      <c r="BP5631" s="2">
        <v>2</v>
      </c>
      <c r="BQ5631" s="2">
        <v>1</v>
      </c>
      <c r="BR5631" s="2">
        <v>2</v>
      </c>
      <c r="BS5631" s="2">
        <v>0</v>
      </c>
      <c r="BT5631" s="2">
        <v>0</v>
      </c>
      <c r="BU5631" s="2">
        <v>0</v>
      </c>
      <c r="BV5631" s="2">
        <v>0</v>
      </c>
      <c r="BW5631" s="2">
        <v>0</v>
      </c>
      <c r="BX5631" s="2">
        <v>0</v>
      </c>
      <c r="BY5631" s="2">
        <v>0</v>
      </c>
      <c r="BZ5631" s="2">
        <v>0</v>
      </c>
      <c r="CA5631" s="2">
        <v>0</v>
      </c>
      <c r="CB5631" s="2">
        <v>0</v>
      </c>
      <c r="CC5631" s="2">
        <v>0</v>
      </c>
      <c r="CD5631" s="2">
        <v>0</v>
      </c>
      <c r="CE5631" s="2">
        <v>0</v>
      </c>
      <c r="CF5631" s="2">
        <v>0</v>
      </c>
      <c r="CG5631" s="2">
        <v>0</v>
      </c>
      <c r="CH5631" s="2">
        <v>0</v>
      </c>
      <c r="CI5631" s="2">
        <v>0</v>
      </c>
      <c r="CJ5631" s="2">
        <v>0</v>
      </c>
      <c r="CK5631" s="2">
        <v>3</v>
      </c>
      <c r="CL5631" s="2">
        <v>0</v>
      </c>
    </row>
    <row r="5632" spans="1:90" x14ac:dyDescent="0.25">
      <c r="A5632" t="s">
        <v>115</v>
      </c>
      <c r="B5632">
        <v>20711</v>
      </c>
      <c r="C5632" t="s">
        <v>1137</v>
      </c>
      <c r="D5632">
        <v>1</v>
      </c>
      <c r="E5632">
        <v>8</v>
      </c>
      <c r="F5632">
        <v>28988</v>
      </c>
      <c r="G5632">
        <v>35028988</v>
      </c>
      <c r="H5632" t="s">
        <v>7107</v>
      </c>
      <c r="I5632">
        <v>718</v>
      </c>
      <c r="J5632" t="s">
        <v>1137</v>
      </c>
      <c r="K5632" t="s">
        <v>7108</v>
      </c>
      <c r="L5632">
        <v>1</v>
      </c>
      <c r="M5632" t="s">
        <v>1137</v>
      </c>
      <c r="N5632">
        <v>15500004</v>
      </c>
      <c r="O5632" t="s">
        <v>92</v>
      </c>
      <c r="P5632" t="s">
        <v>3921</v>
      </c>
      <c r="Q5632">
        <v>2829</v>
      </c>
      <c r="R5632">
        <v>17</v>
      </c>
      <c r="S5632">
        <v>34215315</v>
      </c>
      <c r="T5632">
        <v>34225453</v>
      </c>
      <c r="U5632" t="s">
        <v>7109</v>
      </c>
      <c r="V5632">
        <v>1</v>
      </c>
      <c r="W5632" s="2">
        <v>0</v>
      </c>
      <c r="X5632" s="2">
        <v>0</v>
      </c>
      <c r="Y5632" s="2">
        <v>0</v>
      </c>
      <c r="Z5632" s="2">
        <v>0</v>
      </c>
      <c r="AA5632" s="2">
        <v>0</v>
      </c>
      <c r="AB5632" s="2">
        <v>0</v>
      </c>
      <c r="AC5632" s="2">
        <v>0</v>
      </c>
      <c r="AD5632" s="2">
        <v>63</v>
      </c>
      <c r="AE5632" s="2">
        <v>56</v>
      </c>
      <c r="AF5632" s="2">
        <v>101</v>
      </c>
      <c r="AG5632" s="2">
        <v>96</v>
      </c>
      <c r="AH5632" s="2">
        <v>120</v>
      </c>
      <c r="AI5632" s="2">
        <v>149</v>
      </c>
      <c r="AJ5632" s="2">
        <v>154</v>
      </c>
      <c r="AK5632" s="2">
        <v>0</v>
      </c>
      <c r="AL5632" s="2">
        <v>0</v>
      </c>
      <c r="AM5632" s="2">
        <v>0</v>
      </c>
      <c r="AN5632" s="2">
        <v>0</v>
      </c>
      <c r="AO5632" s="2">
        <v>0</v>
      </c>
      <c r="AP5632" s="2">
        <v>0</v>
      </c>
      <c r="AQ5632" s="2">
        <v>0</v>
      </c>
      <c r="AR5632" s="2">
        <v>146</v>
      </c>
      <c r="AS5632" s="2">
        <v>0</v>
      </c>
      <c r="AT5632" s="2">
        <v>0</v>
      </c>
      <c r="AU5632" s="2">
        <v>264</v>
      </c>
      <c r="AV5632" s="2">
        <v>0</v>
      </c>
      <c r="AW5632" s="2">
        <v>0</v>
      </c>
      <c r="AX5632" s="2">
        <v>0</v>
      </c>
      <c r="AY5632" s="2">
        <v>0</v>
      </c>
      <c r="AZ5632" s="2">
        <v>0</v>
      </c>
      <c r="BA5632" s="2">
        <v>0</v>
      </c>
      <c r="BB5632" s="2">
        <v>0</v>
      </c>
      <c r="BC5632" s="2">
        <v>317</v>
      </c>
      <c r="BD5632" s="2">
        <v>14</v>
      </c>
      <c r="BE5632" s="2">
        <v>0</v>
      </c>
      <c r="BF5632" s="2">
        <v>0</v>
      </c>
      <c r="BG5632" s="2">
        <v>0</v>
      </c>
      <c r="BH5632" s="2">
        <v>0</v>
      </c>
      <c r="BI5632" s="2">
        <v>0</v>
      </c>
      <c r="BJ5632" s="2">
        <v>0</v>
      </c>
      <c r="BK5632" s="2">
        <v>0</v>
      </c>
      <c r="BL5632" s="2">
        <v>3</v>
      </c>
      <c r="BM5632" s="2">
        <v>4</v>
      </c>
      <c r="BN5632" s="2">
        <v>4</v>
      </c>
      <c r="BO5632" s="2">
        <v>5</v>
      </c>
      <c r="BP5632" s="2">
        <v>6</v>
      </c>
      <c r="BQ5632" s="2">
        <v>7</v>
      </c>
      <c r="BR5632" s="2">
        <v>4</v>
      </c>
      <c r="BS5632" s="2">
        <v>0</v>
      </c>
      <c r="BT5632" s="2">
        <v>0</v>
      </c>
      <c r="BU5632" s="2">
        <v>0</v>
      </c>
      <c r="BV5632" s="2">
        <v>0</v>
      </c>
      <c r="BW5632" s="2">
        <v>0</v>
      </c>
      <c r="BX5632" s="2">
        <v>0</v>
      </c>
      <c r="BY5632" s="2">
        <v>0</v>
      </c>
      <c r="BZ5632" s="2">
        <v>6</v>
      </c>
      <c r="CA5632" s="2">
        <v>0</v>
      </c>
      <c r="CB5632" s="2">
        <v>0</v>
      </c>
      <c r="CC5632" s="2">
        <v>7</v>
      </c>
      <c r="CD5632" s="2">
        <v>0</v>
      </c>
      <c r="CE5632" s="2">
        <v>0</v>
      </c>
      <c r="CF5632" s="2">
        <v>0</v>
      </c>
      <c r="CG5632" s="2">
        <v>0</v>
      </c>
      <c r="CH5632" s="2">
        <v>0</v>
      </c>
      <c r="CI5632" s="2">
        <v>0</v>
      </c>
      <c r="CJ5632" s="2">
        <v>0</v>
      </c>
      <c r="CK5632" s="2">
        <v>14</v>
      </c>
      <c r="CL5632" s="2">
        <v>4</v>
      </c>
    </row>
    <row r="5633" spans="1:90" x14ac:dyDescent="0.25">
      <c r="A5633" t="s">
        <v>115</v>
      </c>
      <c r="B5633">
        <v>20711</v>
      </c>
      <c r="C5633" t="s">
        <v>1137</v>
      </c>
      <c r="D5633">
        <v>1</v>
      </c>
      <c r="E5633">
        <v>8</v>
      </c>
      <c r="F5633">
        <v>908162</v>
      </c>
      <c r="G5633">
        <v>35908162</v>
      </c>
      <c r="H5633" t="s">
        <v>10913</v>
      </c>
      <c r="I5633">
        <v>718</v>
      </c>
      <c r="J5633" t="s">
        <v>1137</v>
      </c>
      <c r="K5633" t="s">
        <v>10914</v>
      </c>
      <c r="L5633">
        <v>1</v>
      </c>
      <c r="M5633" t="s">
        <v>1137</v>
      </c>
      <c r="N5633">
        <v>15503180</v>
      </c>
      <c r="O5633" t="s">
        <v>92</v>
      </c>
      <c r="P5633" t="s">
        <v>10915</v>
      </c>
      <c r="Q5633">
        <v>2973</v>
      </c>
      <c r="R5633">
        <v>17</v>
      </c>
      <c r="S5633">
        <v>34218199</v>
      </c>
      <c r="T5633">
        <v>34224464</v>
      </c>
      <c r="U5633" t="s">
        <v>10916</v>
      </c>
      <c r="V5633">
        <v>1</v>
      </c>
      <c r="W5633" s="2">
        <v>0</v>
      </c>
      <c r="X5633" s="2">
        <v>0</v>
      </c>
      <c r="Y5633" s="2">
        <v>0</v>
      </c>
      <c r="Z5633" s="2">
        <v>0</v>
      </c>
      <c r="AA5633" s="2">
        <v>0</v>
      </c>
      <c r="AB5633" s="2">
        <v>0</v>
      </c>
      <c r="AC5633" s="2">
        <v>0</v>
      </c>
      <c r="AD5633" s="2">
        <v>56</v>
      </c>
      <c r="AE5633" s="2">
        <v>91</v>
      </c>
      <c r="AF5633" s="2">
        <v>67</v>
      </c>
      <c r="AG5633" s="2">
        <v>99</v>
      </c>
      <c r="AH5633" s="2">
        <v>107</v>
      </c>
      <c r="AI5633" s="2">
        <v>85</v>
      </c>
      <c r="AJ5633" s="2">
        <v>71</v>
      </c>
      <c r="AK5633" s="2">
        <v>0</v>
      </c>
      <c r="AL5633" s="2">
        <v>0</v>
      </c>
      <c r="AM5633" s="2">
        <v>0</v>
      </c>
      <c r="AN5633" s="2">
        <v>0</v>
      </c>
      <c r="AO5633" s="2">
        <v>0</v>
      </c>
      <c r="AP5633" s="2">
        <v>0</v>
      </c>
      <c r="AQ5633" s="2">
        <v>0</v>
      </c>
      <c r="AR5633" s="2">
        <v>0</v>
      </c>
      <c r="AS5633" s="2">
        <v>0</v>
      </c>
      <c r="AT5633" s="2">
        <v>0</v>
      </c>
      <c r="AU5633" s="2">
        <v>0</v>
      </c>
      <c r="AV5633" s="2">
        <v>0</v>
      </c>
      <c r="AW5633" s="2">
        <v>0</v>
      </c>
      <c r="AX5633" s="2">
        <v>0</v>
      </c>
      <c r="AY5633" s="2">
        <v>0</v>
      </c>
      <c r="AZ5633" s="2">
        <v>0</v>
      </c>
      <c r="BA5633" s="2">
        <v>0</v>
      </c>
      <c r="BB5633" s="2">
        <v>0</v>
      </c>
      <c r="BC5633" s="2">
        <v>118</v>
      </c>
      <c r="BD5633" s="2">
        <v>0</v>
      </c>
      <c r="BE5633" s="2">
        <v>0</v>
      </c>
      <c r="BF5633" s="2">
        <v>0</v>
      </c>
      <c r="BG5633" s="2">
        <v>0</v>
      </c>
      <c r="BH5633" s="2">
        <v>0</v>
      </c>
      <c r="BI5633" s="2">
        <v>0</v>
      </c>
      <c r="BJ5633" s="2">
        <v>0</v>
      </c>
      <c r="BK5633" s="2">
        <v>0</v>
      </c>
      <c r="BL5633" s="2">
        <v>4</v>
      </c>
      <c r="BM5633" s="2">
        <v>3</v>
      </c>
      <c r="BN5633" s="2">
        <v>2</v>
      </c>
      <c r="BO5633" s="2">
        <v>3</v>
      </c>
      <c r="BP5633" s="2">
        <v>3</v>
      </c>
      <c r="BQ5633" s="2">
        <v>3</v>
      </c>
      <c r="BR5633" s="2">
        <v>3</v>
      </c>
      <c r="BS5633" s="2">
        <v>0</v>
      </c>
      <c r="BT5633" s="2">
        <v>0</v>
      </c>
      <c r="BU5633" s="2">
        <v>0</v>
      </c>
      <c r="BV5633" s="2">
        <v>0</v>
      </c>
      <c r="BW5633" s="2">
        <v>0</v>
      </c>
      <c r="BX5633" s="2">
        <v>0</v>
      </c>
      <c r="BY5633" s="2">
        <v>0</v>
      </c>
      <c r="BZ5633" s="2">
        <v>0</v>
      </c>
      <c r="CA5633" s="2">
        <v>0</v>
      </c>
      <c r="CB5633" s="2">
        <v>0</v>
      </c>
      <c r="CC5633" s="2">
        <v>0</v>
      </c>
      <c r="CD5633" s="2">
        <v>0</v>
      </c>
      <c r="CE5633" s="2">
        <v>0</v>
      </c>
      <c r="CF5633" s="2">
        <v>0</v>
      </c>
      <c r="CG5633" s="2">
        <v>0</v>
      </c>
      <c r="CH5633" s="2">
        <v>0</v>
      </c>
      <c r="CI5633" s="2">
        <v>0</v>
      </c>
      <c r="CJ5633" s="2">
        <v>0</v>
      </c>
      <c r="CK5633" s="2">
        <v>6</v>
      </c>
      <c r="CL5633" s="2">
        <v>0</v>
      </c>
    </row>
    <row r="5634" spans="1:90" x14ac:dyDescent="0.25">
      <c r="A5634" t="s">
        <v>115</v>
      </c>
      <c r="B5634">
        <v>20711</v>
      </c>
      <c r="C5634" t="s">
        <v>1137</v>
      </c>
      <c r="D5634">
        <v>1</v>
      </c>
      <c r="E5634">
        <v>8</v>
      </c>
      <c r="F5634">
        <v>44209</v>
      </c>
      <c r="G5634">
        <v>35044209</v>
      </c>
      <c r="H5634" t="s">
        <v>16915</v>
      </c>
      <c r="I5634">
        <v>590</v>
      </c>
      <c r="J5634" t="s">
        <v>2237</v>
      </c>
      <c r="K5634" t="s">
        <v>91</v>
      </c>
      <c r="L5634">
        <v>1</v>
      </c>
      <c r="M5634" t="s">
        <v>2237</v>
      </c>
      <c r="N5634">
        <v>15495000</v>
      </c>
      <c r="O5634" t="s">
        <v>92</v>
      </c>
      <c r="P5634" t="s">
        <v>12840</v>
      </c>
      <c r="Q5634">
        <v>667</v>
      </c>
      <c r="R5634">
        <v>17</v>
      </c>
      <c r="S5634">
        <v>32911175</v>
      </c>
      <c r="U5634" t="s">
        <v>16916</v>
      </c>
      <c r="V5634">
        <v>1</v>
      </c>
      <c r="W5634" s="2">
        <v>0</v>
      </c>
      <c r="X5634" s="2">
        <v>0</v>
      </c>
      <c r="Y5634" s="2">
        <v>0</v>
      </c>
      <c r="Z5634" s="2">
        <v>0</v>
      </c>
      <c r="AA5634" s="2">
        <v>0</v>
      </c>
      <c r="AB5634" s="2">
        <v>0</v>
      </c>
      <c r="AC5634" s="2">
        <v>0</v>
      </c>
      <c r="AD5634" s="2">
        <v>128</v>
      </c>
      <c r="AE5634" s="2">
        <v>114</v>
      </c>
      <c r="AF5634" s="2">
        <v>113</v>
      </c>
      <c r="AG5634" s="2">
        <v>71</v>
      </c>
      <c r="AH5634" s="2">
        <v>0</v>
      </c>
      <c r="AI5634" s="2">
        <v>0</v>
      </c>
      <c r="AJ5634" s="2">
        <v>0</v>
      </c>
      <c r="AK5634" s="2">
        <v>0</v>
      </c>
      <c r="AL5634" s="2">
        <v>0</v>
      </c>
      <c r="AM5634" s="2">
        <v>0</v>
      </c>
      <c r="AN5634" s="2">
        <v>0</v>
      </c>
      <c r="AO5634" s="2">
        <v>0</v>
      </c>
      <c r="AP5634" s="2">
        <v>0</v>
      </c>
      <c r="AQ5634" s="2">
        <v>0</v>
      </c>
      <c r="AR5634" s="2">
        <v>0</v>
      </c>
      <c r="AS5634" s="2">
        <v>0</v>
      </c>
      <c r="AT5634" s="2">
        <v>0</v>
      </c>
      <c r="AU5634" s="2">
        <v>0</v>
      </c>
      <c r="AV5634" s="2">
        <v>0</v>
      </c>
      <c r="AW5634" s="2">
        <v>0</v>
      </c>
      <c r="AX5634" s="2">
        <v>0</v>
      </c>
      <c r="AY5634" s="2">
        <v>0</v>
      </c>
      <c r="AZ5634" s="2">
        <v>0</v>
      </c>
      <c r="BA5634" s="2">
        <v>0</v>
      </c>
      <c r="BB5634" s="2">
        <v>0</v>
      </c>
      <c r="BC5634" s="2">
        <v>212</v>
      </c>
      <c r="BD5634" s="2">
        <v>5</v>
      </c>
      <c r="BE5634" s="2">
        <v>0</v>
      </c>
      <c r="BF5634" s="2">
        <v>0</v>
      </c>
      <c r="BG5634" s="2">
        <v>0</v>
      </c>
      <c r="BH5634" s="2">
        <v>0</v>
      </c>
      <c r="BI5634" s="2">
        <v>0</v>
      </c>
      <c r="BJ5634" s="2">
        <v>0</v>
      </c>
      <c r="BK5634" s="2">
        <v>0</v>
      </c>
      <c r="BL5634" s="2">
        <v>6</v>
      </c>
      <c r="BM5634" s="2">
        <v>6</v>
      </c>
      <c r="BN5634" s="2">
        <v>7</v>
      </c>
      <c r="BO5634" s="2">
        <v>3</v>
      </c>
      <c r="BP5634" s="2">
        <v>0</v>
      </c>
      <c r="BQ5634" s="2">
        <v>0</v>
      </c>
      <c r="BR5634" s="2">
        <v>0</v>
      </c>
      <c r="BS5634" s="2">
        <v>0</v>
      </c>
      <c r="BT5634" s="2">
        <v>0</v>
      </c>
      <c r="BU5634" s="2">
        <v>0</v>
      </c>
      <c r="BV5634" s="2">
        <v>0</v>
      </c>
      <c r="BW5634" s="2">
        <v>0</v>
      </c>
      <c r="BX5634" s="2">
        <v>0</v>
      </c>
      <c r="BY5634" s="2">
        <v>0</v>
      </c>
      <c r="BZ5634" s="2">
        <v>0</v>
      </c>
      <c r="CA5634" s="2">
        <v>0</v>
      </c>
      <c r="CB5634" s="2">
        <v>0</v>
      </c>
      <c r="CC5634" s="2">
        <v>0</v>
      </c>
      <c r="CD5634" s="2">
        <v>0</v>
      </c>
      <c r="CE5634" s="2">
        <v>0</v>
      </c>
      <c r="CF5634" s="2">
        <v>0</v>
      </c>
      <c r="CG5634" s="2">
        <v>0</v>
      </c>
      <c r="CH5634" s="2">
        <v>0</v>
      </c>
      <c r="CI5634" s="2">
        <v>0</v>
      </c>
      <c r="CJ5634" s="2">
        <v>0</v>
      </c>
      <c r="CK5634" s="2">
        <v>11</v>
      </c>
      <c r="CL5634" s="2">
        <v>1</v>
      </c>
    </row>
    <row r="5635" spans="1:90" x14ac:dyDescent="0.25">
      <c r="A5635" t="s">
        <v>115</v>
      </c>
      <c r="B5635">
        <v>20711</v>
      </c>
      <c r="C5635" t="s">
        <v>1137</v>
      </c>
      <c r="D5635">
        <v>1</v>
      </c>
      <c r="E5635">
        <v>8</v>
      </c>
      <c r="F5635">
        <v>919697</v>
      </c>
      <c r="G5635">
        <v>35919697</v>
      </c>
      <c r="H5635" t="s">
        <v>6146</v>
      </c>
      <c r="I5635">
        <v>718</v>
      </c>
      <c r="J5635" t="s">
        <v>1137</v>
      </c>
      <c r="K5635" t="s">
        <v>19916</v>
      </c>
      <c r="L5635">
        <v>1</v>
      </c>
      <c r="M5635" t="s">
        <v>1137</v>
      </c>
      <c r="N5635">
        <v>15503265</v>
      </c>
      <c r="O5635" t="s">
        <v>92</v>
      </c>
      <c r="P5635" t="s">
        <v>19917</v>
      </c>
      <c r="Q5635">
        <v>1242</v>
      </c>
      <c r="R5635">
        <v>17</v>
      </c>
      <c r="S5635">
        <v>34218254</v>
      </c>
      <c r="T5635">
        <v>34223122</v>
      </c>
      <c r="U5635" t="s">
        <v>6147</v>
      </c>
      <c r="V5635">
        <v>1</v>
      </c>
      <c r="W5635" s="2">
        <v>0</v>
      </c>
      <c r="X5635" s="2">
        <v>0</v>
      </c>
      <c r="Y5635" s="2">
        <v>0</v>
      </c>
      <c r="Z5635" s="2">
        <v>0</v>
      </c>
      <c r="AA5635" s="2">
        <v>0</v>
      </c>
      <c r="AB5635" s="2">
        <v>0</v>
      </c>
      <c r="AC5635" s="2">
        <v>0</v>
      </c>
      <c r="AD5635" s="2">
        <v>45</v>
      </c>
      <c r="AE5635" s="2">
        <v>71</v>
      </c>
      <c r="AF5635" s="2">
        <v>56</v>
      </c>
      <c r="AG5635" s="2">
        <v>65</v>
      </c>
      <c r="AH5635" s="2">
        <v>50</v>
      </c>
      <c r="AI5635" s="2">
        <v>63</v>
      </c>
      <c r="AJ5635" s="2">
        <v>46</v>
      </c>
      <c r="AK5635" s="2">
        <v>0</v>
      </c>
      <c r="AL5635" s="2">
        <v>0</v>
      </c>
      <c r="AM5635" s="2">
        <v>0</v>
      </c>
      <c r="AN5635" s="2">
        <v>0</v>
      </c>
      <c r="AO5635" s="2">
        <v>0</v>
      </c>
      <c r="AP5635" s="2">
        <v>0</v>
      </c>
      <c r="AQ5635" s="2">
        <v>0</v>
      </c>
      <c r="AR5635" s="2">
        <v>0</v>
      </c>
      <c r="AS5635" s="2">
        <v>0</v>
      </c>
      <c r="AT5635" s="2">
        <v>0</v>
      </c>
      <c r="AU5635" s="2">
        <v>0</v>
      </c>
      <c r="AV5635" s="2">
        <v>0</v>
      </c>
      <c r="AW5635" s="2">
        <v>0</v>
      </c>
      <c r="AX5635" s="2">
        <v>0</v>
      </c>
      <c r="AY5635" s="2">
        <v>0</v>
      </c>
      <c r="AZ5635" s="2">
        <v>0</v>
      </c>
      <c r="BA5635" s="2">
        <v>0</v>
      </c>
      <c r="BB5635" s="2">
        <v>0</v>
      </c>
      <c r="BC5635" s="2">
        <v>76</v>
      </c>
      <c r="BD5635" s="2">
        <v>0</v>
      </c>
      <c r="BE5635" s="2">
        <v>0</v>
      </c>
      <c r="BF5635" s="2">
        <v>0</v>
      </c>
      <c r="BG5635" s="2">
        <v>0</v>
      </c>
      <c r="BH5635" s="2">
        <v>0</v>
      </c>
      <c r="BI5635" s="2">
        <v>0</v>
      </c>
      <c r="BJ5635" s="2">
        <v>0</v>
      </c>
      <c r="BK5635" s="2">
        <v>0</v>
      </c>
      <c r="BL5635" s="2">
        <v>3</v>
      </c>
      <c r="BM5635" s="2">
        <v>4</v>
      </c>
      <c r="BN5635" s="2">
        <v>3</v>
      </c>
      <c r="BO5635" s="2">
        <v>2</v>
      </c>
      <c r="BP5635" s="2">
        <v>2</v>
      </c>
      <c r="BQ5635" s="2">
        <v>2</v>
      </c>
      <c r="BR5635" s="2">
        <v>3</v>
      </c>
      <c r="BS5635" s="2">
        <v>0</v>
      </c>
      <c r="BT5635" s="2">
        <v>0</v>
      </c>
      <c r="BU5635" s="2">
        <v>0</v>
      </c>
      <c r="BV5635" s="2">
        <v>0</v>
      </c>
      <c r="BW5635" s="2">
        <v>0</v>
      </c>
      <c r="BX5635" s="2">
        <v>0</v>
      </c>
      <c r="BY5635" s="2">
        <v>0</v>
      </c>
      <c r="BZ5635" s="2">
        <v>0</v>
      </c>
      <c r="CA5635" s="2">
        <v>0</v>
      </c>
      <c r="CB5635" s="2">
        <v>0</v>
      </c>
      <c r="CC5635" s="2">
        <v>0</v>
      </c>
      <c r="CD5635" s="2">
        <v>0</v>
      </c>
      <c r="CE5635" s="2">
        <v>0</v>
      </c>
      <c r="CF5635" s="2">
        <v>0</v>
      </c>
      <c r="CG5635" s="2">
        <v>0</v>
      </c>
      <c r="CH5635" s="2">
        <v>0</v>
      </c>
      <c r="CI5635" s="2">
        <v>0</v>
      </c>
      <c r="CJ5635" s="2">
        <v>0</v>
      </c>
      <c r="CK5635" s="2">
        <v>2</v>
      </c>
      <c r="CL5635" s="2">
        <v>0</v>
      </c>
    </row>
    <row r="5636" spans="1:90" x14ac:dyDescent="0.25">
      <c r="A5636" t="s">
        <v>115</v>
      </c>
      <c r="B5636">
        <v>20711</v>
      </c>
      <c r="C5636" t="s">
        <v>1137</v>
      </c>
      <c r="D5636">
        <v>1</v>
      </c>
      <c r="E5636">
        <v>8</v>
      </c>
      <c r="F5636">
        <v>27753</v>
      </c>
      <c r="G5636">
        <v>35027753</v>
      </c>
      <c r="H5636" t="s">
        <v>5666</v>
      </c>
      <c r="I5636">
        <v>514</v>
      </c>
      <c r="J5636" t="s">
        <v>3745</v>
      </c>
      <c r="K5636" t="s">
        <v>91</v>
      </c>
      <c r="L5636">
        <v>1</v>
      </c>
      <c r="M5636" t="s">
        <v>3745</v>
      </c>
      <c r="N5636">
        <v>15490000</v>
      </c>
      <c r="O5636" t="s">
        <v>102</v>
      </c>
      <c r="P5636" t="s">
        <v>5667</v>
      </c>
      <c r="Q5636">
        <v>1100</v>
      </c>
      <c r="R5636">
        <v>17</v>
      </c>
      <c r="S5636">
        <v>32921151</v>
      </c>
      <c r="T5636">
        <v>32921653</v>
      </c>
      <c r="U5636" t="s">
        <v>5668</v>
      </c>
      <c r="V5636">
        <v>1</v>
      </c>
      <c r="W5636" s="2">
        <v>0</v>
      </c>
      <c r="X5636" s="2">
        <v>0</v>
      </c>
      <c r="Y5636" s="2">
        <v>0</v>
      </c>
      <c r="Z5636" s="2">
        <v>0</v>
      </c>
      <c r="AA5636" s="2">
        <v>0</v>
      </c>
      <c r="AB5636" s="2">
        <v>0</v>
      </c>
      <c r="AC5636" s="2">
        <v>0</v>
      </c>
      <c r="AD5636" s="2">
        <v>106</v>
      </c>
      <c r="AE5636" s="2">
        <v>88</v>
      </c>
      <c r="AF5636" s="2">
        <v>73</v>
      </c>
      <c r="AG5636" s="2">
        <v>97</v>
      </c>
      <c r="AH5636" s="2">
        <v>89</v>
      </c>
      <c r="AI5636" s="2">
        <v>86</v>
      </c>
      <c r="AJ5636" s="2">
        <v>93</v>
      </c>
      <c r="AK5636" s="2">
        <v>0</v>
      </c>
      <c r="AL5636" s="2">
        <v>0</v>
      </c>
      <c r="AM5636" s="2">
        <v>0</v>
      </c>
      <c r="AN5636" s="2">
        <v>0</v>
      </c>
      <c r="AO5636" s="2">
        <v>0</v>
      </c>
      <c r="AP5636" s="2">
        <v>0</v>
      </c>
      <c r="AQ5636" s="2">
        <v>0</v>
      </c>
      <c r="AR5636" s="2">
        <v>0</v>
      </c>
      <c r="AS5636" s="2">
        <v>0</v>
      </c>
      <c r="AT5636" s="2">
        <v>0</v>
      </c>
      <c r="AU5636" s="2">
        <v>23</v>
      </c>
      <c r="AV5636" s="2">
        <v>0</v>
      </c>
      <c r="AW5636" s="2">
        <v>0</v>
      </c>
      <c r="AX5636" s="2">
        <v>0</v>
      </c>
      <c r="AY5636" s="2">
        <v>0</v>
      </c>
      <c r="AZ5636" s="2">
        <v>0</v>
      </c>
      <c r="BA5636" s="2">
        <v>0</v>
      </c>
      <c r="BB5636" s="2">
        <v>0</v>
      </c>
      <c r="BC5636" s="2">
        <v>248</v>
      </c>
      <c r="BD5636" s="2">
        <v>0</v>
      </c>
      <c r="BE5636" s="2">
        <v>0</v>
      </c>
      <c r="BF5636" s="2">
        <v>0</v>
      </c>
      <c r="BG5636" s="2">
        <v>0</v>
      </c>
      <c r="BH5636" s="2">
        <v>0</v>
      </c>
      <c r="BI5636" s="2">
        <v>0</v>
      </c>
      <c r="BJ5636" s="2">
        <v>0</v>
      </c>
      <c r="BK5636" s="2">
        <v>0</v>
      </c>
      <c r="BL5636" s="2">
        <v>4</v>
      </c>
      <c r="BM5636" s="2">
        <v>3</v>
      </c>
      <c r="BN5636" s="2">
        <v>3</v>
      </c>
      <c r="BO5636" s="2">
        <v>4</v>
      </c>
      <c r="BP5636" s="2">
        <v>4</v>
      </c>
      <c r="BQ5636" s="2">
        <v>3</v>
      </c>
      <c r="BR5636" s="2">
        <v>3</v>
      </c>
      <c r="BS5636" s="2">
        <v>0</v>
      </c>
      <c r="BT5636" s="2">
        <v>0</v>
      </c>
      <c r="BU5636" s="2">
        <v>0</v>
      </c>
      <c r="BV5636" s="2">
        <v>0</v>
      </c>
      <c r="BW5636" s="2">
        <v>0</v>
      </c>
      <c r="BX5636" s="2">
        <v>0</v>
      </c>
      <c r="BY5636" s="2">
        <v>0</v>
      </c>
      <c r="BZ5636" s="2">
        <v>0</v>
      </c>
      <c r="CA5636" s="2">
        <v>0</v>
      </c>
      <c r="CB5636" s="2">
        <v>0</v>
      </c>
      <c r="CC5636" s="2">
        <v>1</v>
      </c>
      <c r="CD5636" s="2">
        <v>0</v>
      </c>
      <c r="CE5636" s="2">
        <v>0</v>
      </c>
      <c r="CF5636" s="2">
        <v>0</v>
      </c>
      <c r="CG5636" s="2">
        <v>0</v>
      </c>
      <c r="CH5636" s="2">
        <v>0</v>
      </c>
      <c r="CI5636" s="2">
        <v>0</v>
      </c>
      <c r="CJ5636" s="2">
        <v>0</v>
      </c>
      <c r="CK5636" s="2">
        <v>12</v>
      </c>
      <c r="CL5636" s="2">
        <v>0</v>
      </c>
    </row>
    <row r="5637" spans="1:90" x14ac:dyDescent="0.25">
      <c r="A5637" t="s">
        <v>115</v>
      </c>
      <c r="B5637">
        <v>20711</v>
      </c>
      <c r="C5637" t="s">
        <v>1137</v>
      </c>
      <c r="D5637">
        <v>1</v>
      </c>
      <c r="E5637">
        <v>8</v>
      </c>
      <c r="F5637">
        <v>27522</v>
      </c>
      <c r="G5637">
        <v>35027522</v>
      </c>
      <c r="H5637" t="s">
        <v>5383</v>
      </c>
      <c r="I5637">
        <v>481</v>
      </c>
      <c r="J5637" t="s">
        <v>5383</v>
      </c>
      <c r="K5637" t="s">
        <v>91</v>
      </c>
      <c r="L5637">
        <v>1</v>
      </c>
      <c r="M5637" t="s">
        <v>5383</v>
      </c>
      <c r="N5637">
        <v>15340000</v>
      </c>
      <c r="O5637" t="s">
        <v>92</v>
      </c>
      <c r="P5637" t="s">
        <v>15916</v>
      </c>
      <c r="Q5637">
        <v>1674</v>
      </c>
      <c r="R5637">
        <v>17</v>
      </c>
      <c r="S5637">
        <v>34831208</v>
      </c>
      <c r="T5637">
        <v>34831214</v>
      </c>
      <c r="U5637" t="s">
        <v>15917</v>
      </c>
      <c r="V5637">
        <v>1</v>
      </c>
      <c r="W5637" s="2">
        <v>0</v>
      </c>
      <c r="X5637" s="2">
        <v>0</v>
      </c>
      <c r="Y5637" s="2">
        <v>0</v>
      </c>
      <c r="Z5637" s="2">
        <v>0</v>
      </c>
      <c r="AA5637" s="2">
        <v>0</v>
      </c>
      <c r="AB5637" s="2">
        <v>0</v>
      </c>
      <c r="AC5637" s="2">
        <v>0</v>
      </c>
      <c r="AD5637" s="2">
        <v>31</v>
      </c>
      <c r="AE5637" s="2">
        <v>59</v>
      </c>
      <c r="AF5637" s="2">
        <v>45</v>
      </c>
      <c r="AG5637" s="2">
        <v>32</v>
      </c>
      <c r="AH5637" s="2">
        <v>42</v>
      </c>
      <c r="AI5637" s="2">
        <v>42</v>
      </c>
      <c r="AJ5637" s="2">
        <v>37</v>
      </c>
      <c r="AK5637" s="2">
        <v>0</v>
      </c>
      <c r="AL5637" s="2">
        <v>0</v>
      </c>
      <c r="AM5637" s="2">
        <v>0</v>
      </c>
      <c r="AN5637" s="2">
        <v>0</v>
      </c>
      <c r="AO5637" s="2">
        <v>0</v>
      </c>
      <c r="AP5637" s="2">
        <v>0</v>
      </c>
      <c r="AQ5637" s="2">
        <v>0</v>
      </c>
      <c r="AR5637" s="2">
        <v>0</v>
      </c>
      <c r="AS5637" s="2">
        <v>0</v>
      </c>
      <c r="AT5637" s="2">
        <v>0</v>
      </c>
      <c r="AU5637" s="2">
        <v>0</v>
      </c>
      <c r="AV5637" s="2">
        <v>0</v>
      </c>
      <c r="AW5637" s="2">
        <v>0</v>
      </c>
      <c r="AX5637" s="2">
        <v>0</v>
      </c>
      <c r="AY5637" s="2">
        <v>0</v>
      </c>
      <c r="AZ5637" s="2">
        <v>0</v>
      </c>
      <c r="BA5637" s="2">
        <v>0</v>
      </c>
      <c r="BB5637" s="2">
        <v>0</v>
      </c>
      <c r="BC5637" s="2">
        <v>41</v>
      </c>
      <c r="BD5637" s="2">
        <v>0</v>
      </c>
      <c r="BE5637" s="2">
        <v>0</v>
      </c>
      <c r="BF5637" s="2">
        <v>0</v>
      </c>
      <c r="BG5637" s="2">
        <v>0</v>
      </c>
      <c r="BH5637" s="2">
        <v>0</v>
      </c>
      <c r="BI5637" s="2">
        <v>0</v>
      </c>
      <c r="BJ5637" s="2">
        <v>0</v>
      </c>
      <c r="BK5637" s="2">
        <v>0</v>
      </c>
      <c r="BL5637" s="2">
        <v>2</v>
      </c>
      <c r="BM5637" s="2">
        <v>3</v>
      </c>
      <c r="BN5637" s="2">
        <v>3</v>
      </c>
      <c r="BO5637" s="2">
        <v>3</v>
      </c>
      <c r="BP5637" s="2">
        <v>2</v>
      </c>
      <c r="BQ5637" s="2">
        <v>2</v>
      </c>
      <c r="BR5637" s="2">
        <v>1</v>
      </c>
      <c r="BS5637" s="2">
        <v>0</v>
      </c>
      <c r="BT5637" s="2">
        <v>0</v>
      </c>
      <c r="BU5637" s="2">
        <v>0</v>
      </c>
      <c r="BV5637" s="2">
        <v>0</v>
      </c>
      <c r="BW5637" s="2">
        <v>0</v>
      </c>
      <c r="BX5637" s="2">
        <v>0</v>
      </c>
      <c r="BY5637" s="2">
        <v>0</v>
      </c>
      <c r="BZ5637" s="2">
        <v>0</v>
      </c>
      <c r="CA5637" s="2">
        <v>0</v>
      </c>
      <c r="CB5637" s="2">
        <v>0</v>
      </c>
      <c r="CC5637" s="2">
        <v>0</v>
      </c>
      <c r="CD5637" s="2">
        <v>0</v>
      </c>
      <c r="CE5637" s="2">
        <v>0</v>
      </c>
      <c r="CF5637" s="2">
        <v>0</v>
      </c>
      <c r="CG5637" s="2">
        <v>0</v>
      </c>
      <c r="CH5637" s="2">
        <v>0</v>
      </c>
      <c r="CI5637" s="2">
        <v>0</v>
      </c>
      <c r="CJ5637" s="2">
        <v>0</v>
      </c>
      <c r="CK5637" s="2">
        <v>2</v>
      </c>
      <c r="CL5637" s="2">
        <v>0</v>
      </c>
    </row>
    <row r="5638" spans="1:90" x14ac:dyDescent="0.25">
      <c r="A5638" t="s">
        <v>115</v>
      </c>
      <c r="B5638">
        <v>20711</v>
      </c>
      <c r="C5638" t="s">
        <v>1137</v>
      </c>
      <c r="D5638">
        <v>1</v>
      </c>
      <c r="E5638">
        <v>8</v>
      </c>
      <c r="F5638">
        <v>27583</v>
      </c>
      <c r="G5638">
        <v>35027583</v>
      </c>
      <c r="H5638" t="s">
        <v>4094</v>
      </c>
      <c r="I5638">
        <v>474</v>
      </c>
      <c r="J5638" t="s">
        <v>4095</v>
      </c>
      <c r="K5638" t="s">
        <v>91</v>
      </c>
      <c r="L5638">
        <v>1</v>
      </c>
      <c r="M5638" t="s">
        <v>4095</v>
      </c>
      <c r="N5638">
        <v>15190000</v>
      </c>
      <c r="O5638" t="s">
        <v>92</v>
      </c>
      <c r="P5638" t="s">
        <v>4096</v>
      </c>
      <c r="Q5638">
        <v>617</v>
      </c>
      <c r="R5638">
        <v>17</v>
      </c>
      <c r="S5638">
        <v>34721310</v>
      </c>
      <c r="T5638">
        <v>34721633</v>
      </c>
      <c r="U5638" t="s">
        <v>4097</v>
      </c>
      <c r="V5638">
        <v>1</v>
      </c>
      <c r="W5638" s="2">
        <v>0</v>
      </c>
      <c r="X5638" s="2">
        <v>0</v>
      </c>
      <c r="Y5638" s="2">
        <v>0</v>
      </c>
      <c r="Z5638" s="2">
        <v>0</v>
      </c>
      <c r="AA5638" s="2">
        <v>0</v>
      </c>
      <c r="AB5638" s="2">
        <v>0</v>
      </c>
      <c r="AC5638" s="2">
        <v>0</v>
      </c>
      <c r="AD5638" s="2">
        <v>92</v>
      </c>
      <c r="AE5638" s="2">
        <v>78</v>
      </c>
      <c r="AF5638" s="2">
        <v>82</v>
      </c>
      <c r="AG5638" s="2">
        <v>88</v>
      </c>
      <c r="AH5638" s="2">
        <v>57</v>
      </c>
      <c r="AI5638" s="2">
        <v>78</v>
      </c>
      <c r="AJ5638" s="2">
        <v>75</v>
      </c>
      <c r="AK5638" s="2">
        <v>0</v>
      </c>
      <c r="AL5638" s="2">
        <v>0</v>
      </c>
      <c r="AM5638" s="2">
        <v>0</v>
      </c>
      <c r="AN5638" s="2">
        <v>0</v>
      </c>
      <c r="AO5638" s="2">
        <v>0</v>
      </c>
      <c r="AP5638" s="2">
        <v>0</v>
      </c>
      <c r="AQ5638" s="2">
        <v>0</v>
      </c>
      <c r="AR5638" s="2">
        <v>0</v>
      </c>
      <c r="AS5638" s="2">
        <v>0</v>
      </c>
      <c r="AT5638" s="2">
        <v>0</v>
      </c>
      <c r="AU5638" s="2">
        <v>0</v>
      </c>
      <c r="AV5638" s="2">
        <v>0</v>
      </c>
      <c r="AW5638" s="2">
        <v>0</v>
      </c>
      <c r="AX5638" s="2">
        <v>0</v>
      </c>
      <c r="AY5638" s="2">
        <v>0</v>
      </c>
      <c r="AZ5638" s="2">
        <v>0</v>
      </c>
      <c r="BA5638" s="2">
        <v>0</v>
      </c>
      <c r="BB5638" s="2">
        <v>0</v>
      </c>
      <c r="BC5638" s="2">
        <v>134</v>
      </c>
      <c r="BD5638" s="2">
        <v>0</v>
      </c>
      <c r="BE5638" s="2">
        <v>0</v>
      </c>
      <c r="BF5638" s="2">
        <v>0</v>
      </c>
      <c r="BG5638" s="2">
        <v>0</v>
      </c>
      <c r="BH5638" s="2">
        <v>0</v>
      </c>
      <c r="BI5638" s="2">
        <v>0</v>
      </c>
      <c r="BJ5638" s="2">
        <v>0</v>
      </c>
      <c r="BK5638" s="2">
        <v>0</v>
      </c>
      <c r="BL5638" s="2">
        <v>6</v>
      </c>
      <c r="BM5638" s="2">
        <v>5</v>
      </c>
      <c r="BN5638" s="2">
        <v>4</v>
      </c>
      <c r="BO5638" s="2">
        <v>4</v>
      </c>
      <c r="BP5638" s="2">
        <v>2</v>
      </c>
      <c r="BQ5638" s="2">
        <v>3</v>
      </c>
      <c r="BR5638" s="2">
        <v>2</v>
      </c>
      <c r="BS5638" s="2">
        <v>0</v>
      </c>
      <c r="BT5638" s="2">
        <v>0</v>
      </c>
      <c r="BU5638" s="2">
        <v>0</v>
      </c>
      <c r="BV5638" s="2">
        <v>0</v>
      </c>
      <c r="BW5638" s="2">
        <v>0</v>
      </c>
      <c r="BX5638" s="2">
        <v>0</v>
      </c>
      <c r="BY5638" s="2">
        <v>0</v>
      </c>
      <c r="BZ5638" s="2">
        <v>0</v>
      </c>
      <c r="CA5638" s="2">
        <v>0</v>
      </c>
      <c r="CB5638" s="2">
        <v>0</v>
      </c>
      <c r="CC5638" s="2">
        <v>0</v>
      </c>
      <c r="CD5638" s="2">
        <v>0</v>
      </c>
      <c r="CE5638" s="2">
        <v>0</v>
      </c>
      <c r="CF5638" s="2">
        <v>0</v>
      </c>
      <c r="CG5638" s="2">
        <v>0</v>
      </c>
      <c r="CH5638" s="2">
        <v>0</v>
      </c>
      <c r="CI5638" s="2">
        <v>0</v>
      </c>
      <c r="CJ5638" s="2">
        <v>0</v>
      </c>
      <c r="CK5638" s="2">
        <v>6</v>
      </c>
      <c r="CL5638" s="2">
        <v>0</v>
      </c>
    </row>
    <row r="5639" spans="1:90" x14ac:dyDescent="0.25">
      <c r="A5639" t="s">
        <v>115</v>
      </c>
      <c r="B5639">
        <v>20711</v>
      </c>
      <c r="C5639" t="s">
        <v>1137</v>
      </c>
      <c r="D5639">
        <v>2</v>
      </c>
      <c r="E5639">
        <v>15</v>
      </c>
      <c r="F5639">
        <v>453651</v>
      </c>
      <c r="G5639">
        <v>35453651</v>
      </c>
      <c r="H5639" t="s">
        <v>11159</v>
      </c>
      <c r="I5639">
        <v>590</v>
      </c>
      <c r="J5639" t="s">
        <v>2237</v>
      </c>
      <c r="K5639" t="s">
        <v>313</v>
      </c>
      <c r="L5639">
        <v>1</v>
      </c>
      <c r="M5639" t="s">
        <v>2237</v>
      </c>
      <c r="N5639">
        <v>15495000</v>
      </c>
      <c r="O5639" t="s">
        <v>4644</v>
      </c>
      <c r="P5639" t="s">
        <v>19918</v>
      </c>
      <c r="Q5639" t="s">
        <v>127</v>
      </c>
      <c r="R5639">
        <v>17</v>
      </c>
      <c r="S5639">
        <v>32911622</v>
      </c>
      <c r="U5639" t="s">
        <v>11160</v>
      </c>
      <c r="V5639">
        <v>2</v>
      </c>
      <c r="W5639" s="2">
        <v>0</v>
      </c>
      <c r="X5639" s="2">
        <v>0</v>
      </c>
      <c r="Y5639" s="2">
        <v>0</v>
      </c>
      <c r="Z5639" s="2">
        <v>0</v>
      </c>
      <c r="AA5639" s="2">
        <v>0</v>
      </c>
      <c r="AB5639" s="2">
        <v>0</v>
      </c>
      <c r="AC5639" s="2">
        <v>0</v>
      </c>
      <c r="AD5639" s="2">
        <v>0</v>
      </c>
      <c r="AE5639" s="2">
        <v>0</v>
      </c>
      <c r="AF5639" s="2">
        <v>0</v>
      </c>
      <c r="AG5639" s="2">
        <v>0</v>
      </c>
      <c r="AH5639" s="2">
        <v>0</v>
      </c>
      <c r="AI5639" s="2">
        <v>0</v>
      </c>
      <c r="AJ5639" s="2">
        <v>0</v>
      </c>
      <c r="AK5639" s="2">
        <v>0</v>
      </c>
      <c r="AL5639" s="2">
        <v>0</v>
      </c>
      <c r="AM5639" s="2">
        <v>0</v>
      </c>
      <c r="AN5639" s="2">
        <v>0</v>
      </c>
      <c r="AO5639" s="2">
        <v>18</v>
      </c>
      <c r="AP5639" s="2">
        <v>0</v>
      </c>
      <c r="AQ5639" s="2">
        <v>0</v>
      </c>
      <c r="AR5639" s="2">
        <v>54</v>
      </c>
      <c r="AS5639" s="2">
        <v>0</v>
      </c>
      <c r="AT5639" s="2">
        <v>0</v>
      </c>
      <c r="AU5639" s="2">
        <v>36</v>
      </c>
      <c r="AV5639" s="2">
        <v>0</v>
      </c>
      <c r="AW5639" s="2">
        <v>0</v>
      </c>
      <c r="AX5639" s="2">
        <v>0</v>
      </c>
      <c r="AY5639" s="2">
        <v>0</v>
      </c>
      <c r="AZ5639" s="2">
        <v>0</v>
      </c>
      <c r="BA5639" s="2">
        <v>0</v>
      </c>
      <c r="BB5639" s="2">
        <v>0</v>
      </c>
      <c r="BC5639" s="2">
        <v>0</v>
      </c>
      <c r="BD5639" s="2">
        <v>0</v>
      </c>
      <c r="BE5639" s="2">
        <v>0</v>
      </c>
      <c r="BF5639" s="2">
        <v>0</v>
      </c>
      <c r="BG5639" s="2">
        <v>0</v>
      </c>
      <c r="BH5639" s="2">
        <v>0</v>
      </c>
      <c r="BI5639" s="2">
        <v>0</v>
      </c>
      <c r="BJ5639" s="2">
        <v>0</v>
      </c>
      <c r="BK5639" s="2">
        <v>0</v>
      </c>
      <c r="BL5639" s="2">
        <v>0</v>
      </c>
      <c r="BM5639" s="2">
        <v>0</v>
      </c>
      <c r="BN5639" s="2">
        <v>0</v>
      </c>
      <c r="BO5639" s="2">
        <v>0</v>
      </c>
      <c r="BP5639" s="2">
        <v>0</v>
      </c>
      <c r="BQ5639" s="2">
        <v>0</v>
      </c>
      <c r="BR5639" s="2">
        <v>0</v>
      </c>
      <c r="BS5639" s="2">
        <v>0</v>
      </c>
      <c r="BT5639" s="2">
        <v>0</v>
      </c>
      <c r="BU5639" s="2">
        <v>0</v>
      </c>
      <c r="BV5639" s="2">
        <v>0</v>
      </c>
      <c r="BW5639" s="2">
        <v>1</v>
      </c>
      <c r="BX5639" s="2">
        <v>0</v>
      </c>
      <c r="BY5639" s="2">
        <v>0</v>
      </c>
      <c r="BZ5639" s="2">
        <v>3</v>
      </c>
      <c r="CA5639" s="2">
        <v>0</v>
      </c>
      <c r="CB5639" s="2">
        <v>0</v>
      </c>
      <c r="CC5639" s="2">
        <v>2</v>
      </c>
      <c r="CD5639" s="2">
        <v>0</v>
      </c>
      <c r="CE5639" s="2">
        <v>0</v>
      </c>
      <c r="CF5639" s="2">
        <v>0</v>
      </c>
      <c r="CG5639" s="2">
        <v>0</v>
      </c>
      <c r="CH5639" s="2">
        <v>0</v>
      </c>
      <c r="CI5639" s="2">
        <v>0</v>
      </c>
      <c r="CJ5639" s="2">
        <v>0</v>
      </c>
      <c r="CK5639" s="2">
        <v>0</v>
      </c>
      <c r="CL5639" s="2">
        <v>0</v>
      </c>
    </row>
    <row r="5640" spans="1:90" x14ac:dyDescent="0.25">
      <c r="A5640" t="s">
        <v>115</v>
      </c>
      <c r="B5640">
        <v>20711</v>
      </c>
      <c r="C5640" t="s">
        <v>1137</v>
      </c>
      <c r="D5640">
        <v>1</v>
      </c>
      <c r="E5640">
        <v>8</v>
      </c>
      <c r="F5640">
        <v>28997</v>
      </c>
      <c r="G5640">
        <v>35028997</v>
      </c>
      <c r="H5640" t="s">
        <v>16873</v>
      </c>
      <c r="I5640">
        <v>551</v>
      </c>
      <c r="J5640" t="s">
        <v>13299</v>
      </c>
      <c r="K5640" t="s">
        <v>91</v>
      </c>
      <c r="L5640">
        <v>1</v>
      </c>
      <c r="M5640" t="s">
        <v>13299</v>
      </c>
      <c r="N5640">
        <v>15560000</v>
      </c>
      <c r="P5640" t="s">
        <v>16874</v>
      </c>
      <c r="Q5640">
        <v>943</v>
      </c>
      <c r="R5640">
        <v>17</v>
      </c>
      <c r="S5640">
        <v>38441251</v>
      </c>
      <c r="T5640">
        <v>38441305</v>
      </c>
      <c r="U5640" t="s">
        <v>16875</v>
      </c>
      <c r="V5640">
        <v>1</v>
      </c>
      <c r="W5640" s="2">
        <v>0</v>
      </c>
      <c r="X5640" s="2">
        <v>0</v>
      </c>
      <c r="Y5640" s="2">
        <v>0</v>
      </c>
      <c r="Z5640" s="2">
        <v>0</v>
      </c>
      <c r="AA5640" s="2">
        <v>0</v>
      </c>
      <c r="AB5640" s="2">
        <v>0</v>
      </c>
      <c r="AC5640" s="2">
        <v>0</v>
      </c>
      <c r="AD5640" s="2">
        <v>27</v>
      </c>
      <c r="AE5640" s="2">
        <v>26</v>
      </c>
      <c r="AF5640" s="2">
        <v>21</v>
      </c>
      <c r="AG5640" s="2">
        <v>24</v>
      </c>
      <c r="AH5640" s="2">
        <v>28</v>
      </c>
      <c r="AI5640" s="2">
        <v>25</v>
      </c>
      <c r="AJ5640" s="2">
        <v>25</v>
      </c>
      <c r="AK5640" s="2">
        <v>0</v>
      </c>
      <c r="AL5640" s="2">
        <v>0</v>
      </c>
      <c r="AM5640" s="2">
        <v>0</v>
      </c>
      <c r="AN5640" s="2">
        <v>0</v>
      </c>
      <c r="AO5640" s="2">
        <v>0</v>
      </c>
      <c r="AP5640" s="2">
        <v>0</v>
      </c>
      <c r="AQ5640" s="2">
        <v>0</v>
      </c>
      <c r="AR5640" s="2">
        <v>0</v>
      </c>
      <c r="AS5640" s="2">
        <v>0</v>
      </c>
      <c r="AT5640" s="2">
        <v>0</v>
      </c>
      <c r="AU5640" s="2">
        <v>0</v>
      </c>
      <c r="AV5640" s="2">
        <v>0</v>
      </c>
      <c r="AW5640" s="2">
        <v>0</v>
      </c>
      <c r="AX5640" s="2">
        <v>0</v>
      </c>
      <c r="AY5640" s="2">
        <v>0</v>
      </c>
      <c r="AZ5640" s="2">
        <v>0</v>
      </c>
      <c r="BA5640" s="2">
        <v>0</v>
      </c>
      <c r="BB5640" s="2">
        <v>0</v>
      </c>
      <c r="BC5640" s="2">
        <v>37</v>
      </c>
      <c r="BD5640" s="2">
        <v>0</v>
      </c>
      <c r="BE5640" s="2">
        <v>0</v>
      </c>
      <c r="BF5640" s="2">
        <v>0</v>
      </c>
      <c r="BG5640" s="2">
        <v>0</v>
      </c>
      <c r="BH5640" s="2">
        <v>0</v>
      </c>
      <c r="BI5640" s="2">
        <v>0</v>
      </c>
      <c r="BJ5640" s="2">
        <v>0</v>
      </c>
      <c r="BK5640" s="2">
        <v>0</v>
      </c>
      <c r="BL5640" s="2">
        <v>2</v>
      </c>
      <c r="BM5640" s="2">
        <v>1</v>
      </c>
      <c r="BN5640" s="2">
        <v>1</v>
      </c>
      <c r="BO5640" s="2">
        <v>2</v>
      </c>
      <c r="BP5640" s="2">
        <v>1</v>
      </c>
      <c r="BQ5640" s="2">
        <v>1</v>
      </c>
      <c r="BR5640" s="2">
        <v>1</v>
      </c>
      <c r="BS5640" s="2">
        <v>0</v>
      </c>
      <c r="BT5640" s="2">
        <v>0</v>
      </c>
      <c r="BU5640" s="2">
        <v>0</v>
      </c>
      <c r="BV5640" s="2">
        <v>0</v>
      </c>
      <c r="BW5640" s="2">
        <v>0</v>
      </c>
      <c r="BX5640" s="2">
        <v>0</v>
      </c>
      <c r="BY5640" s="2">
        <v>0</v>
      </c>
      <c r="BZ5640" s="2">
        <v>0</v>
      </c>
      <c r="CA5640" s="2">
        <v>0</v>
      </c>
      <c r="CB5640" s="2">
        <v>0</v>
      </c>
      <c r="CC5640" s="2">
        <v>0</v>
      </c>
      <c r="CD5640" s="2">
        <v>0</v>
      </c>
      <c r="CE5640" s="2">
        <v>0</v>
      </c>
      <c r="CF5640" s="2">
        <v>0</v>
      </c>
      <c r="CG5640" s="2">
        <v>0</v>
      </c>
      <c r="CH5640" s="2">
        <v>0</v>
      </c>
      <c r="CI5640" s="2">
        <v>0</v>
      </c>
      <c r="CJ5640" s="2">
        <v>0</v>
      </c>
      <c r="CK5640" s="2">
        <v>2</v>
      </c>
      <c r="CL5640" s="2">
        <v>0</v>
      </c>
    </row>
    <row r="5641" spans="1:90" x14ac:dyDescent="0.25">
      <c r="A5641" t="s">
        <v>115</v>
      </c>
      <c r="B5641">
        <v>20711</v>
      </c>
      <c r="C5641" t="s">
        <v>1137</v>
      </c>
      <c r="D5641">
        <v>1</v>
      </c>
      <c r="E5641">
        <v>8</v>
      </c>
      <c r="F5641">
        <v>27509</v>
      </c>
      <c r="G5641">
        <v>35027509</v>
      </c>
      <c r="H5641" t="s">
        <v>8635</v>
      </c>
      <c r="I5641">
        <v>429</v>
      </c>
      <c r="J5641" t="s">
        <v>4006</v>
      </c>
      <c r="K5641" t="s">
        <v>91</v>
      </c>
      <c r="L5641">
        <v>1</v>
      </c>
      <c r="M5641" t="s">
        <v>4006</v>
      </c>
      <c r="N5641">
        <v>15270000</v>
      </c>
      <c r="O5641" t="s">
        <v>92</v>
      </c>
      <c r="P5641" t="s">
        <v>3814</v>
      </c>
      <c r="Q5641">
        <v>1105</v>
      </c>
      <c r="R5641">
        <v>17</v>
      </c>
      <c r="S5641">
        <v>38741206</v>
      </c>
      <c r="T5641">
        <v>38741689</v>
      </c>
      <c r="U5641" t="s">
        <v>8636</v>
      </c>
      <c r="V5641">
        <v>1</v>
      </c>
      <c r="W5641" s="2">
        <v>0</v>
      </c>
      <c r="X5641" s="2">
        <v>0</v>
      </c>
      <c r="Y5641" s="2">
        <v>0</v>
      </c>
      <c r="Z5641" s="2">
        <v>0</v>
      </c>
      <c r="AA5641" s="2">
        <v>0</v>
      </c>
      <c r="AB5641" s="2">
        <v>0</v>
      </c>
      <c r="AC5641" s="2">
        <v>0</v>
      </c>
      <c r="AD5641" s="2">
        <v>66</v>
      </c>
      <c r="AE5641" s="2">
        <v>90</v>
      </c>
      <c r="AF5641" s="2">
        <v>80</v>
      </c>
      <c r="AG5641" s="2">
        <v>90</v>
      </c>
      <c r="AH5641" s="2">
        <v>77</v>
      </c>
      <c r="AI5641" s="2">
        <v>48</v>
      </c>
      <c r="AJ5641" s="2">
        <v>83</v>
      </c>
      <c r="AK5641" s="2">
        <v>0</v>
      </c>
      <c r="AL5641" s="2">
        <v>0</v>
      </c>
      <c r="AM5641" s="2">
        <v>0</v>
      </c>
      <c r="AN5641" s="2">
        <v>0</v>
      </c>
      <c r="AO5641" s="2">
        <v>0</v>
      </c>
      <c r="AP5641" s="2">
        <v>0</v>
      </c>
      <c r="AQ5641" s="2">
        <v>0</v>
      </c>
      <c r="AR5641" s="2">
        <v>0</v>
      </c>
      <c r="AS5641" s="2">
        <v>0</v>
      </c>
      <c r="AT5641" s="2">
        <v>0</v>
      </c>
      <c r="AU5641" s="2">
        <v>0</v>
      </c>
      <c r="AV5641" s="2">
        <v>0</v>
      </c>
      <c r="AW5641" s="2">
        <v>0</v>
      </c>
      <c r="AX5641" s="2">
        <v>0</v>
      </c>
      <c r="AY5641" s="2">
        <v>0</v>
      </c>
      <c r="AZ5641" s="2">
        <v>0</v>
      </c>
      <c r="BA5641" s="2">
        <v>0</v>
      </c>
      <c r="BB5641" s="2">
        <v>0</v>
      </c>
      <c r="BC5641" s="2">
        <v>138</v>
      </c>
      <c r="BD5641" s="2">
        <v>0</v>
      </c>
      <c r="BE5641" s="2">
        <v>0</v>
      </c>
      <c r="BF5641" s="2">
        <v>0</v>
      </c>
      <c r="BG5641" s="2">
        <v>0</v>
      </c>
      <c r="BH5641" s="2">
        <v>0</v>
      </c>
      <c r="BI5641" s="2">
        <v>0</v>
      </c>
      <c r="BJ5641" s="2">
        <v>0</v>
      </c>
      <c r="BK5641" s="2">
        <v>0</v>
      </c>
      <c r="BL5641" s="2">
        <v>3</v>
      </c>
      <c r="BM5641" s="2">
        <v>4</v>
      </c>
      <c r="BN5641" s="2">
        <v>3</v>
      </c>
      <c r="BO5641" s="2">
        <v>4</v>
      </c>
      <c r="BP5641" s="2">
        <v>2</v>
      </c>
      <c r="BQ5641" s="2">
        <v>2</v>
      </c>
      <c r="BR5641" s="2">
        <v>3</v>
      </c>
      <c r="BS5641" s="2">
        <v>0</v>
      </c>
      <c r="BT5641" s="2">
        <v>0</v>
      </c>
      <c r="BU5641" s="2">
        <v>0</v>
      </c>
      <c r="BV5641" s="2">
        <v>0</v>
      </c>
      <c r="BW5641" s="2">
        <v>0</v>
      </c>
      <c r="BX5641" s="2">
        <v>0</v>
      </c>
      <c r="BY5641" s="2">
        <v>0</v>
      </c>
      <c r="BZ5641" s="2">
        <v>0</v>
      </c>
      <c r="CA5641" s="2">
        <v>0</v>
      </c>
      <c r="CB5641" s="2">
        <v>0</v>
      </c>
      <c r="CC5641" s="2">
        <v>0</v>
      </c>
      <c r="CD5641" s="2">
        <v>0</v>
      </c>
      <c r="CE5641" s="2">
        <v>0</v>
      </c>
      <c r="CF5641" s="2">
        <v>0</v>
      </c>
      <c r="CG5641" s="2">
        <v>0</v>
      </c>
      <c r="CH5641" s="2">
        <v>0</v>
      </c>
      <c r="CI5641" s="2">
        <v>0</v>
      </c>
      <c r="CJ5641" s="2">
        <v>0</v>
      </c>
      <c r="CK5641" s="2">
        <v>7</v>
      </c>
      <c r="CL5641" s="2">
        <v>0</v>
      </c>
    </row>
    <row r="5642" spans="1:90" x14ac:dyDescent="0.25">
      <c r="A5642" t="s">
        <v>115</v>
      </c>
      <c r="B5642">
        <v>20711</v>
      </c>
      <c r="C5642" t="s">
        <v>1137</v>
      </c>
      <c r="D5642">
        <v>1</v>
      </c>
      <c r="E5642">
        <v>8</v>
      </c>
      <c r="F5642">
        <v>27558</v>
      </c>
      <c r="G5642">
        <v>35027558</v>
      </c>
      <c r="H5642" t="s">
        <v>4296</v>
      </c>
      <c r="I5642">
        <v>429</v>
      </c>
      <c r="J5642" t="s">
        <v>4006</v>
      </c>
      <c r="K5642" t="s">
        <v>91</v>
      </c>
      <c r="L5642">
        <v>1</v>
      </c>
      <c r="M5642" t="s">
        <v>4006</v>
      </c>
      <c r="N5642">
        <v>15270000</v>
      </c>
      <c r="O5642" t="s">
        <v>92</v>
      </c>
      <c r="P5642" t="s">
        <v>15215</v>
      </c>
      <c r="Q5642">
        <v>544</v>
      </c>
      <c r="R5642">
        <v>17</v>
      </c>
      <c r="S5642">
        <v>38741205</v>
      </c>
      <c r="T5642">
        <v>38741648</v>
      </c>
      <c r="U5642" t="s">
        <v>15216</v>
      </c>
      <c r="V5642">
        <v>1</v>
      </c>
      <c r="W5642" s="2">
        <v>0</v>
      </c>
      <c r="X5642" s="2">
        <v>0</v>
      </c>
      <c r="Y5642" s="2">
        <v>0</v>
      </c>
      <c r="Z5642" s="2">
        <v>68</v>
      </c>
      <c r="AA5642" s="2">
        <v>94</v>
      </c>
      <c r="AB5642" s="2">
        <v>77</v>
      </c>
      <c r="AC5642" s="2">
        <v>76</v>
      </c>
      <c r="AD5642" s="2">
        <v>0</v>
      </c>
      <c r="AE5642" s="2">
        <v>0</v>
      </c>
      <c r="AF5642" s="2">
        <v>0</v>
      </c>
      <c r="AG5642" s="2">
        <v>0</v>
      </c>
      <c r="AH5642" s="2">
        <v>0</v>
      </c>
      <c r="AI5642" s="2">
        <v>0</v>
      </c>
      <c r="AJ5642" s="2">
        <v>0</v>
      </c>
      <c r="AK5642" s="2">
        <v>0</v>
      </c>
      <c r="AL5642" s="2">
        <v>0</v>
      </c>
      <c r="AM5642" s="2">
        <v>0</v>
      </c>
      <c r="AN5642" s="2">
        <v>0</v>
      </c>
      <c r="AO5642" s="2">
        <v>0</v>
      </c>
      <c r="AP5642" s="2">
        <v>0</v>
      </c>
      <c r="AQ5642" s="2">
        <v>0</v>
      </c>
      <c r="AR5642" s="2">
        <v>0</v>
      </c>
      <c r="AS5642" s="2">
        <v>0</v>
      </c>
      <c r="AT5642" s="2">
        <v>0</v>
      </c>
      <c r="AU5642" s="2">
        <v>0</v>
      </c>
      <c r="AV5642" s="2">
        <v>0</v>
      </c>
      <c r="AW5642" s="2">
        <v>0</v>
      </c>
      <c r="AX5642" s="2">
        <v>0</v>
      </c>
      <c r="AY5642" s="2">
        <v>0</v>
      </c>
      <c r="AZ5642" s="2">
        <v>0</v>
      </c>
      <c r="BA5642" s="2">
        <v>0</v>
      </c>
      <c r="BB5642" s="2">
        <v>0</v>
      </c>
      <c r="BC5642" s="2">
        <v>59</v>
      </c>
      <c r="BD5642" s="2">
        <v>0</v>
      </c>
      <c r="BE5642" s="2">
        <v>0</v>
      </c>
      <c r="BF5642" s="2">
        <v>0</v>
      </c>
      <c r="BG5642" s="2">
        <v>0</v>
      </c>
      <c r="BH5642" s="2">
        <v>3</v>
      </c>
      <c r="BI5642" s="2">
        <v>6</v>
      </c>
      <c r="BJ5642" s="2">
        <v>4</v>
      </c>
      <c r="BK5642" s="2">
        <v>4</v>
      </c>
      <c r="BL5642" s="2">
        <v>0</v>
      </c>
      <c r="BM5642" s="2">
        <v>0</v>
      </c>
      <c r="BN5642" s="2">
        <v>0</v>
      </c>
      <c r="BO5642" s="2">
        <v>0</v>
      </c>
      <c r="BP5642" s="2">
        <v>0</v>
      </c>
      <c r="BQ5642" s="2">
        <v>0</v>
      </c>
      <c r="BR5642" s="2">
        <v>0</v>
      </c>
      <c r="BS5642" s="2">
        <v>0</v>
      </c>
      <c r="BT5642" s="2">
        <v>0</v>
      </c>
      <c r="BU5642" s="2">
        <v>0</v>
      </c>
      <c r="BV5642" s="2">
        <v>0</v>
      </c>
      <c r="BW5642" s="2">
        <v>0</v>
      </c>
      <c r="BX5642" s="2">
        <v>0</v>
      </c>
      <c r="BY5642" s="2">
        <v>0</v>
      </c>
      <c r="BZ5642" s="2">
        <v>0</v>
      </c>
      <c r="CA5642" s="2">
        <v>0</v>
      </c>
      <c r="CB5642" s="2">
        <v>0</v>
      </c>
      <c r="CC5642" s="2">
        <v>0</v>
      </c>
      <c r="CD5642" s="2">
        <v>0</v>
      </c>
      <c r="CE5642" s="2">
        <v>0</v>
      </c>
      <c r="CF5642" s="2">
        <v>0</v>
      </c>
      <c r="CG5642" s="2">
        <v>0</v>
      </c>
      <c r="CH5642" s="2">
        <v>0</v>
      </c>
      <c r="CI5642" s="2">
        <v>0</v>
      </c>
      <c r="CJ5642" s="2">
        <v>0</v>
      </c>
      <c r="CK5642" s="2">
        <v>4</v>
      </c>
      <c r="CL5642" s="2">
        <v>0</v>
      </c>
    </row>
    <row r="5643" spans="1:90" x14ac:dyDescent="0.25">
      <c r="A5643" t="s">
        <v>115</v>
      </c>
      <c r="B5643">
        <v>20711</v>
      </c>
      <c r="C5643" t="s">
        <v>1137</v>
      </c>
      <c r="D5643">
        <v>1</v>
      </c>
      <c r="E5643">
        <v>8</v>
      </c>
      <c r="F5643">
        <v>29002</v>
      </c>
      <c r="G5643">
        <v>35029002</v>
      </c>
      <c r="H5643" t="s">
        <v>7025</v>
      </c>
      <c r="I5643">
        <v>718</v>
      </c>
      <c r="J5643" t="s">
        <v>1137</v>
      </c>
      <c r="K5643" t="s">
        <v>7026</v>
      </c>
      <c r="L5643">
        <v>1</v>
      </c>
      <c r="M5643" t="s">
        <v>1137</v>
      </c>
      <c r="N5643">
        <v>15505162</v>
      </c>
      <c r="O5643" t="s">
        <v>92</v>
      </c>
      <c r="P5643" t="s">
        <v>7027</v>
      </c>
      <c r="Q5643">
        <v>3802</v>
      </c>
      <c r="R5643">
        <v>17</v>
      </c>
      <c r="S5643">
        <v>34213717</v>
      </c>
      <c r="U5643" t="s">
        <v>7028</v>
      </c>
      <c r="V5643">
        <v>1</v>
      </c>
      <c r="W5643" s="2">
        <v>0</v>
      </c>
      <c r="X5643" s="2">
        <v>0</v>
      </c>
      <c r="Y5643" s="2">
        <v>0</v>
      </c>
      <c r="Z5643" s="2">
        <v>0</v>
      </c>
      <c r="AA5643" s="2">
        <v>0</v>
      </c>
      <c r="AB5643" s="2">
        <v>0</v>
      </c>
      <c r="AC5643" s="2">
        <v>0</v>
      </c>
      <c r="AD5643" s="2">
        <v>105</v>
      </c>
      <c r="AE5643" s="2">
        <v>104</v>
      </c>
      <c r="AF5643" s="2">
        <v>105</v>
      </c>
      <c r="AG5643" s="2">
        <v>104</v>
      </c>
      <c r="AH5643" s="2">
        <v>0</v>
      </c>
      <c r="AI5643" s="2">
        <v>0</v>
      </c>
      <c r="AJ5643" s="2">
        <v>0</v>
      </c>
      <c r="AK5643" s="2">
        <v>0</v>
      </c>
      <c r="AL5643" s="2">
        <v>0</v>
      </c>
      <c r="AM5643" s="2">
        <v>0</v>
      </c>
      <c r="AN5643" s="2">
        <v>0</v>
      </c>
      <c r="AO5643" s="2">
        <v>0</v>
      </c>
      <c r="AP5643" s="2">
        <v>0</v>
      </c>
      <c r="AQ5643" s="2">
        <v>0</v>
      </c>
      <c r="AR5643" s="2">
        <v>0</v>
      </c>
      <c r="AS5643" s="2">
        <v>0</v>
      </c>
      <c r="AT5643" s="2">
        <v>0</v>
      </c>
      <c r="AU5643" s="2">
        <v>0</v>
      </c>
      <c r="AV5643" s="2">
        <v>0</v>
      </c>
      <c r="AW5643" s="2">
        <v>0</v>
      </c>
      <c r="AX5643" s="2">
        <v>0</v>
      </c>
      <c r="AY5643" s="2">
        <v>0</v>
      </c>
      <c r="AZ5643" s="2">
        <v>0</v>
      </c>
      <c r="BA5643" s="2">
        <v>0</v>
      </c>
      <c r="BB5643" s="2">
        <v>0</v>
      </c>
      <c r="BC5643" s="2">
        <v>0</v>
      </c>
      <c r="BD5643" s="2">
        <v>0</v>
      </c>
      <c r="BE5643" s="2">
        <v>0</v>
      </c>
      <c r="BF5643" s="2">
        <v>0</v>
      </c>
      <c r="BG5643" s="2">
        <v>0</v>
      </c>
      <c r="BH5643" s="2">
        <v>0</v>
      </c>
      <c r="BI5643" s="2">
        <v>0</v>
      </c>
      <c r="BJ5643" s="2">
        <v>0</v>
      </c>
      <c r="BK5643" s="2">
        <v>0</v>
      </c>
      <c r="BL5643" s="2">
        <v>5</v>
      </c>
      <c r="BM5643" s="2">
        <v>4</v>
      </c>
      <c r="BN5643" s="2">
        <v>3</v>
      </c>
      <c r="BO5643" s="2">
        <v>3</v>
      </c>
      <c r="BP5643" s="2">
        <v>0</v>
      </c>
      <c r="BQ5643" s="2">
        <v>0</v>
      </c>
      <c r="BR5643" s="2">
        <v>0</v>
      </c>
      <c r="BS5643" s="2">
        <v>0</v>
      </c>
      <c r="BT5643" s="2">
        <v>0</v>
      </c>
      <c r="BU5643" s="2">
        <v>0</v>
      </c>
      <c r="BV5643" s="2">
        <v>0</v>
      </c>
      <c r="BW5643" s="2">
        <v>0</v>
      </c>
      <c r="BX5643" s="2">
        <v>0</v>
      </c>
      <c r="BY5643" s="2">
        <v>0</v>
      </c>
      <c r="BZ5643" s="2">
        <v>0</v>
      </c>
      <c r="CA5643" s="2">
        <v>0</v>
      </c>
      <c r="CB5643" s="2">
        <v>0</v>
      </c>
      <c r="CC5643" s="2">
        <v>0</v>
      </c>
      <c r="CD5643" s="2">
        <v>0</v>
      </c>
      <c r="CE5643" s="2">
        <v>0</v>
      </c>
      <c r="CF5643" s="2">
        <v>0</v>
      </c>
      <c r="CG5643" s="2">
        <v>0</v>
      </c>
      <c r="CH5643" s="2">
        <v>0</v>
      </c>
      <c r="CI5643" s="2">
        <v>0</v>
      </c>
      <c r="CJ5643" s="2">
        <v>0</v>
      </c>
      <c r="CK5643" s="2">
        <v>0</v>
      </c>
      <c r="CL5643" s="2">
        <v>0</v>
      </c>
    </row>
    <row r="5644" spans="1:90" x14ac:dyDescent="0.25">
      <c r="A5644" t="s">
        <v>115</v>
      </c>
      <c r="B5644">
        <v>20711</v>
      </c>
      <c r="C5644" t="s">
        <v>1137</v>
      </c>
      <c r="D5644">
        <v>1</v>
      </c>
      <c r="E5644">
        <v>8</v>
      </c>
      <c r="F5644">
        <v>918349</v>
      </c>
      <c r="G5644">
        <v>35918349</v>
      </c>
      <c r="H5644" t="s">
        <v>18260</v>
      </c>
      <c r="I5644">
        <v>718</v>
      </c>
      <c r="J5644" t="s">
        <v>1137</v>
      </c>
      <c r="K5644" t="s">
        <v>852</v>
      </c>
      <c r="L5644">
        <v>1</v>
      </c>
      <c r="M5644" t="s">
        <v>1137</v>
      </c>
      <c r="N5644">
        <v>15505070</v>
      </c>
      <c r="O5644" t="s">
        <v>92</v>
      </c>
      <c r="P5644" t="s">
        <v>18261</v>
      </c>
      <c r="Q5644">
        <v>2960</v>
      </c>
      <c r="R5644">
        <v>17</v>
      </c>
      <c r="S5644">
        <v>34217065</v>
      </c>
      <c r="T5644">
        <v>34224877</v>
      </c>
      <c r="U5644" t="s">
        <v>18262</v>
      </c>
      <c r="V5644">
        <v>1</v>
      </c>
      <c r="W5644" s="2">
        <v>0</v>
      </c>
      <c r="X5644" s="2">
        <v>0</v>
      </c>
      <c r="Y5644" s="2">
        <v>0</v>
      </c>
      <c r="Z5644" s="2">
        <v>0</v>
      </c>
      <c r="AA5644" s="2">
        <v>0</v>
      </c>
      <c r="AB5644" s="2">
        <v>0</v>
      </c>
      <c r="AC5644" s="2">
        <v>0</v>
      </c>
      <c r="AD5644" s="2">
        <v>51</v>
      </c>
      <c r="AE5644" s="2">
        <v>69</v>
      </c>
      <c r="AF5644" s="2">
        <v>70</v>
      </c>
      <c r="AG5644" s="2">
        <v>77</v>
      </c>
      <c r="AH5644" s="2">
        <v>58</v>
      </c>
      <c r="AI5644" s="2">
        <v>79</v>
      </c>
      <c r="AJ5644" s="2">
        <v>63</v>
      </c>
      <c r="AK5644" s="2">
        <v>0</v>
      </c>
      <c r="AL5644" s="2">
        <v>0</v>
      </c>
      <c r="AM5644" s="2">
        <v>0</v>
      </c>
      <c r="AN5644" s="2">
        <v>0</v>
      </c>
      <c r="AO5644" s="2">
        <v>0</v>
      </c>
      <c r="AP5644" s="2">
        <v>0</v>
      </c>
      <c r="AQ5644" s="2">
        <v>0</v>
      </c>
      <c r="AR5644" s="2">
        <v>0</v>
      </c>
      <c r="AS5644" s="2">
        <v>0</v>
      </c>
      <c r="AT5644" s="2">
        <v>0</v>
      </c>
      <c r="AU5644" s="2">
        <v>0</v>
      </c>
      <c r="AV5644" s="2">
        <v>0</v>
      </c>
      <c r="AW5644" s="2">
        <v>0</v>
      </c>
      <c r="AX5644" s="2">
        <v>0</v>
      </c>
      <c r="AY5644" s="2">
        <v>0</v>
      </c>
      <c r="AZ5644" s="2">
        <v>0</v>
      </c>
      <c r="BA5644" s="2">
        <v>0</v>
      </c>
      <c r="BB5644" s="2">
        <v>0</v>
      </c>
      <c r="BC5644" s="2">
        <v>93</v>
      </c>
      <c r="BD5644" s="2">
        <v>12</v>
      </c>
      <c r="BE5644" s="2">
        <v>0</v>
      </c>
      <c r="BF5644" s="2">
        <v>0</v>
      </c>
      <c r="BG5644" s="2">
        <v>0</v>
      </c>
      <c r="BH5644" s="2">
        <v>0</v>
      </c>
      <c r="BI5644" s="2">
        <v>0</v>
      </c>
      <c r="BJ5644" s="2">
        <v>0</v>
      </c>
      <c r="BK5644" s="2">
        <v>0</v>
      </c>
      <c r="BL5644" s="2">
        <v>4</v>
      </c>
      <c r="BM5644" s="2">
        <v>3</v>
      </c>
      <c r="BN5644" s="2">
        <v>3</v>
      </c>
      <c r="BO5644" s="2">
        <v>5</v>
      </c>
      <c r="BP5644" s="2">
        <v>3</v>
      </c>
      <c r="BQ5644" s="2">
        <v>4</v>
      </c>
      <c r="BR5644" s="2">
        <v>2</v>
      </c>
      <c r="BS5644" s="2">
        <v>0</v>
      </c>
      <c r="BT5644" s="2">
        <v>0</v>
      </c>
      <c r="BU5644" s="2">
        <v>0</v>
      </c>
      <c r="BV5644" s="2">
        <v>0</v>
      </c>
      <c r="BW5644" s="2">
        <v>0</v>
      </c>
      <c r="BX5644" s="2">
        <v>0</v>
      </c>
      <c r="BY5644" s="2">
        <v>0</v>
      </c>
      <c r="BZ5644" s="2">
        <v>0</v>
      </c>
      <c r="CA5644" s="2">
        <v>0</v>
      </c>
      <c r="CB5644" s="2">
        <v>0</v>
      </c>
      <c r="CC5644" s="2">
        <v>0</v>
      </c>
      <c r="CD5644" s="2">
        <v>0</v>
      </c>
      <c r="CE5644" s="2">
        <v>0</v>
      </c>
      <c r="CF5644" s="2">
        <v>0</v>
      </c>
      <c r="CG5644" s="2">
        <v>0</v>
      </c>
      <c r="CH5644" s="2">
        <v>0</v>
      </c>
      <c r="CI5644" s="2">
        <v>0</v>
      </c>
      <c r="CJ5644" s="2">
        <v>0</v>
      </c>
      <c r="CK5644" s="2">
        <v>4</v>
      </c>
      <c r="CL5644" s="2">
        <v>3</v>
      </c>
    </row>
    <row r="5645" spans="1:90" x14ac:dyDescent="0.25">
      <c r="A5645" t="s">
        <v>115</v>
      </c>
      <c r="B5645">
        <v>20711</v>
      </c>
      <c r="C5645" t="s">
        <v>1137</v>
      </c>
      <c r="D5645">
        <v>1</v>
      </c>
      <c r="E5645">
        <v>8</v>
      </c>
      <c r="F5645">
        <v>30659</v>
      </c>
      <c r="G5645">
        <v>35030659</v>
      </c>
      <c r="H5645" t="s">
        <v>15838</v>
      </c>
      <c r="I5645">
        <v>316</v>
      </c>
      <c r="J5645" t="s">
        <v>1433</v>
      </c>
      <c r="K5645" t="s">
        <v>91</v>
      </c>
      <c r="L5645">
        <v>1</v>
      </c>
      <c r="M5645" t="s">
        <v>1433</v>
      </c>
      <c r="N5645">
        <v>15330000</v>
      </c>
      <c r="O5645" t="s">
        <v>92</v>
      </c>
      <c r="P5645" t="s">
        <v>337</v>
      </c>
      <c r="Q5645">
        <v>450</v>
      </c>
      <c r="R5645">
        <v>17</v>
      </c>
      <c r="S5645">
        <v>38481144</v>
      </c>
      <c r="T5645">
        <v>38481357</v>
      </c>
      <c r="U5645" t="s">
        <v>15839</v>
      </c>
      <c r="V5645">
        <v>1</v>
      </c>
      <c r="W5645" s="2">
        <v>0</v>
      </c>
      <c r="X5645" s="2">
        <v>0</v>
      </c>
      <c r="Y5645" s="2">
        <v>0</v>
      </c>
      <c r="Z5645" s="2">
        <v>53</v>
      </c>
      <c r="AA5645" s="2">
        <v>59</v>
      </c>
      <c r="AB5645" s="2">
        <v>50</v>
      </c>
      <c r="AC5645" s="2">
        <v>39</v>
      </c>
      <c r="AD5645" s="2">
        <v>48</v>
      </c>
      <c r="AE5645" s="2">
        <v>37</v>
      </c>
      <c r="AF5645" s="2">
        <v>43</v>
      </c>
      <c r="AG5645" s="2">
        <v>53</v>
      </c>
      <c r="AH5645" s="2">
        <v>54</v>
      </c>
      <c r="AI5645" s="2">
        <v>45</v>
      </c>
      <c r="AJ5645" s="2">
        <v>42</v>
      </c>
      <c r="AK5645" s="2">
        <v>0</v>
      </c>
      <c r="AL5645" s="2">
        <v>0</v>
      </c>
      <c r="AM5645" s="2">
        <v>0</v>
      </c>
      <c r="AN5645" s="2">
        <v>0</v>
      </c>
      <c r="AO5645" s="2">
        <v>0</v>
      </c>
      <c r="AP5645" s="2">
        <v>0</v>
      </c>
      <c r="AQ5645" s="2">
        <v>0</v>
      </c>
      <c r="AR5645" s="2">
        <v>0</v>
      </c>
      <c r="AS5645" s="2">
        <v>0</v>
      </c>
      <c r="AT5645" s="2">
        <v>0</v>
      </c>
      <c r="AU5645" s="2">
        <v>0</v>
      </c>
      <c r="AV5645" s="2">
        <v>0</v>
      </c>
      <c r="AW5645" s="2">
        <v>0</v>
      </c>
      <c r="AX5645" s="2">
        <v>0</v>
      </c>
      <c r="AY5645" s="2">
        <v>0</v>
      </c>
      <c r="AZ5645" s="2">
        <v>0</v>
      </c>
      <c r="BA5645" s="2">
        <v>0</v>
      </c>
      <c r="BB5645" s="2">
        <v>0</v>
      </c>
      <c r="BC5645" s="2">
        <v>289</v>
      </c>
      <c r="BD5645" s="2">
        <v>0</v>
      </c>
      <c r="BE5645" s="2">
        <v>0</v>
      </c>
      <c r="BF5645" s="2">
        <v>0</v>
      </c>
      <c r="BG5645" s="2">
        <v>0</v>
      </c>
      <c r="BH5645" s="2">
        <v>3</v>
      </c>
      <c r="BI5645" s="2">
        <v>2</v>
      </c>
      <c r="BJ5645" s="2">
        <v>3</v>
      </c>
      <c r="BK5645" s="2">
        <v>2</v>
      </c>
      <c r="BL5645" s="2">
        <v>3</v>
      </c>
      <c r="BM5645" s="2">
        <v>4</v>
      </c>
      <c r="BN5645" s="2">
        <v>2</v>
      </c>
      <c r="BO5645" s="2">
        <v>2</v>
      </c>
      <c r="BP5645" s="2">
        <v>2</v>
      </c>
      <c r="BQ5645" s="2">
        <v>2</v>
      </c>
      <c r="BR5645" s="2">
        <v>2</v>
      </c>
      <c r="BS5645" s="2">
        <v>0</v>
      </c>
      <c r="BT5645" s="2">
        <v>0</v>
      </c>
      <c r="BU5645" s="2">
        <v>0</v>
      </c>
      <c r="BV5645" s="2">
        <v>0</v>
      </c>
      <c r="BW5645" s="2">
        <v>0</v>
      </c>
      <c r="BX5645" s="2">
        <v>0</v>
      </c>
      <c r="BY5645" s="2">
        <v>0</v>
      </c>
      <c r="BZ5645" s="2">
        <v>0</v>
      </c>
      <c r="CA5645" s="2">
        <v>0</v>
      </c>
      <c r="CB5645" s="2">
        <v>0</v>
      </c>
      <c r="CC5645" s="2">
        <v>0</v>
      </c>
      <c r="CD5645" s="2">
        <v>0</v>
      </c>
      <c r="CE5645" s="2">
        <v>0</v>
      </c>
      <c r="CF5645" s="2">
        <v>0</v>
      </c>
      <c r="CG5645" s="2">
        <v>0</v>
      </c>
      <c r="CH5645" s="2">
        <v>0</v>
      </c>
      <c r="CI5645" s="2">
        <v>0</v>
      </c>
      <c r="CJ5645" s="2">
        <v>0</v>
      </c>
      <c r="CK5645" s="2">
        <v>17</v>
      </c>
      <c r="CL5645" s="2">
        <v>0</v>
      </c>
    </row>
    <row r="5646" spans="1:90" x14ac:dyDescent="0.25">
      <c r="A5646" t="s">
        <v>115</v>
      </c>
      <c r="B5646">
        <v>20711</v>
      </c>
      <c r="C5646" t="s">
        <v>1137</v>
      </c>
      <c r="D5646">
        <v>1</v>
      </c>
      <c r="E5646">
        <v>8</v>
      </c>
      <c r="F5646">
        <v>29208</v>
      </c>
      <c r="G5646">
        <v>35029208</v>
      </c>
      <c r="H5646" t="s">
        <v>16719</v>
      </c>
      <c r="I5646">
        <v>718</v>
      </c>
      <c r="J5646" t="s">
        <v>1137</v>
      </c>
      <c r="K5646" t="s">
        <v>16720</v>
      </c>
      <c r="L5646">
        <v>1</v>
      </c>
      <c r="M5646" t="s">
        <v>1137</v>
      </c>
      <c r="N5646">
        <v>15502236</v>
      </c>
      <c r="O5646" t="s">
        <v>92</v>
      </c>
      <c r="P5646" t="s">
        <v>2042</v>
      </c>
      <c r="Q5646">
        <v>2897</v>
      </c>
      <c r="R5646">
        <v>17</v>
      </c>
      <c r="S5646">
        <v>34214490</v>
      </c>
      <c r="T5646">
        <v>34224434</v>
      </c>
      <c r="U5646" t="s">
        <v>16721</v>
      </c>
      <c r="V5646">
        <v>1</v>
      </c>
      <c r="W5646" s="2">
        <v>0</v>
      </c>
      <c r="X5646" s="2">
        <v>0</v>
      </c>
      <c r="Y5646" s="2">
        <v>0</v>
      </c>
      <c r="Z5646" s="2">
        <v>0</v>
      </c>
      <c r="AA5646" s="2">
        <v>0</v>
      </c>
      <c r="AB5646" s="2">
        <v>0</v>
      </c>
      <c r="AC5646" s="2">
        <v>0</v>
      </c>
      <c r="AD5646" s="2">
        <v>81</v>
      </c>
      <c r="AE5646" s="2">
        <v>88</v>
      </c>
      <c r="AF5646" s="2">
        <v>101</v>
      </c>
      <c r="AG5646" s="2">
        <v>66</v>
      </c>
      <c r="AH5646" s="2">
        <v>106</v>
      </c>
      <c r="AI5646" s="2">
        <v>95</v>
      </c>
      <c r="AJ5646" s="2">
        <v>141</v>
      </c>
      <c r="AK5646" s="2">
        <v>0</v>
      </c>
      <c r="AL5646" s="2">
        <v>0</v>
      </c>
      <c r="AM5646" s="2">
        <v>0</v>
      </c>
      <c r="AN5646" s="2">
        <v>0</v>
      </c>
      <c r="AO5646" s="2">
        <v>0</v>
      </c>
      <c r="AP5646" s="2">
        <v>0</v>
      </c>
      <c r="AQ5646" s="2">
        <v>0</v>
      </c>
      <c r="AR5646" s="2">
        <v>0</v>
      </c>
      <c r="AS5646" s="2">
        <v>0</v>
      </c>
      <c r="AT5646" s="2">
        <v>0</v>
      </c>
      <c r="AU5646" s="2">
        <v>0</v>
      </c>
      <c r="AV5646" s="2">
        <v>0</v>
      </c>
      <c r="AW5646" s="2">
        <v>0</v>
      </c>
      <c r="AX5646" s="2">
        <v>0</v>
      </c>
      <c r="AY5646" s="2">
        <v>0</v>
      </c>
      <c r="AZ5646" s="2">
        <v>0</v>
      </c>
      <c r="BA5646" s="2">
        <v>0</v>
      </c>
      <c r="BB5646" s="2">
        <v>0</v>
      </c>
      <c r="BC5646" s="2">
        <v>90</v>
      </c>
      <c r="BD5646" s="2">
        <v>0</v>
      </c>
      <c r="BE5646" s="2">
        <v>0</v>
      </c>
      <c r="BF5646" s="2">
        <v>0</v>
      </c>
      <c r="BG5646" s="2">
        <v>0</v>
      </c>
      <c r="BH5646" s="2">
        <v>0</v>
      </c>
      <c r="BI5646" s="2">
        <v>0</v>
      </c>
      <c r="BJ5646" s="2">
        <v>0</v>
      </c>
      <c r="BK5646" s="2">
        <v>0</v>
      </c>
      <c r="BL5646" s="2">
        <v>4</v>
      </c>
      <c r="BM5646" s="2">
        <v>5</v>
      </c>
      <c r="BN5646" s="2">
        <v>4</v>
      </c>
      <c r="BO5646" s="2">
        <v>3</v>
      </c>
      <c r="BP5646" s="2">
        <v>3</v>
      </c>
      <c r="BQ5646" s="2">
        <v>3</v>
      </c>
      <c r="BR5646" s="2">
        <v>5</v>
      </c>
      <c r="BS5646" s="2">
        <v>0</v>
      </c>
      <c r="BT5646" s="2">
        <v>0</v>
      </c>
      <c r="BU5646" s="2">
        <v>0</v>
      </c>
      <c r="BV5646" s="2">
        <v>0</v>
      </c>
      <c r="BW5646" s="2">
        <v>0</v>
      </c>
      <c r="BX5646" s="2">
        <v>0</v>
      </c>
      <c r="BY5646" s="2">
        <v>0</v>
      </c>
      <c r="BZ5646" s="2">
        <v>0</v>
      </c>
      <c r="CA5646" s="2">
        <v>0</v>
      </c>
      <c r="CB5646" s="2">
        <v>0</v>
      </c>
      <c r="CC5646" s="2">
        <v>0</v>
      </c>
      <c r="CD5646" s="2">
        <v>0</v>
      </c>
      <c r="CE5646" s="2">
        <v>0</v>
      </c>
      <c r="CF5646" s="2">
        <v>0</v>
      </c>
      <c r="CG5646" s="2">
        <v>0</v>
      </c>
      <c r="CH5646" s="2">
        <v>0</v>
      </c>
      <c r="CI5646" s="2">
        <v>0</v>
      </c>
      <c r="CJ5646" s="2">
        <v>0</v>
      </c>
      <c r="CK5646" s="2">
        <v>6</v>
      </c>
      <c r="CL5646" s="2">
        <v>0</v>
      </c>
    </row>
  </sheetData>
  <mergeCells count="30">
    <mergeCell ref="W2:BD2"/>
    <mergeCell ref="BE2:CL2"/>
    <mergeCell ref="CK3:CK4"/>
    <mergeCell ref="CL3:CL4"/>
    <mergeCell ref="BG4:BK4"/>
    <mergeCell ref="BL4:BO4"/>
    <mergeCell ref="BW4:BY4"/>
    <mergeCell ref="BZ4:CB4"/>
    <mergeCell ref="CC4:CE4"/>
    <mergeCell ref="BG3:BO3"/>
    <mergeCell ref="BP3:BT4"/>
    <mergeCell ref="BU3:BV4"/>
    <mergeCell ref="BW3:CE3"/>
    <mergeCell ref="CF3:CI4"/>
    <mergeCell ref="CJ3:CJ4"/>
    <mergeCell ref="AX3:BA4"/>
    <mergeCell ref="BB3:BB4"/>
    <mergeCell ref="BC3:BC4"/>
    <mergeCell ref="BD3:BD4"/>
    <mergeCell ref="BE3:BF4"/>
    <mergeCell ref="AM3:AN4"/>
    <mergeCell ref="AO3:AW3"/>
    <mergeCell ref="AO4:AQ4"/>
    <mergeCell ref="AR4:AT4"/>
    <mergeCell ref="AU4:AW4"/>
    <mergeCell ref="W3:X4"/>
    <mergeCell ref="Y3:AG3"/>
    <mergeCell ref="Y4:AC4"/>
    <mergeCell ref="AD4:AG4"/>
    <mergeCell ref="AH3:AL4"/>
  </mergeCells>
  <pageMargins left="0.7" right="0.7" top="0.75" bottom="0.75" header="0.3" footer="0.3"/>
  <pageSetup paperSize="9" orientation="portrait" verticalDpi="4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ESTADUAL_SEE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2018-03-13T22:02:16Z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1311753920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